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Audit" sheetId="2" state="visible" r:id="rId2"/>
    <sheet name="Dashboard" sheetId="3" state="visible" r:id="rId3"/>
    <sheet name="Rules" sheetId="4" state="visible" r:id="rId4"/>
    <sheet name="Crawl" sheetId="5" state="visible" r:id="rId5"/>
    <sheet name="GSC current" sheetId="6" state="visible" r:id="rId6"/>
    <sheet name="GSC previous" sheetId="7" state="visible" r:id="rId7"/>
    <sheet name="GA4" sheetId="8" state="visible" r:id="rId8"/>
  </sheets>
  <definedNames>
    <definedName name="_xlnm._FilterDatabase" localSheetId="1" hidden="1">'Audit'!$A$2:$AF$2002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name val="Inter"/>
      <b val="1"/>
      <color rgb="00251046"/>
      <sz val="18"/>
    </font>
    <font>
      <name val="Inter"/>
      <i val="1"/>
      <color rgb="006B6880"/>
      <sz val="9"/>
    </font>
    <font>
      <name val="Inter"/>
      <b val="1"/>
      <color rgb="00FFFFFF"/>
      <sz val="10"/>
    </font>
    <font>
      <name val="Inter"/>
      <color rgb="001A0B32"/>
      <sz val="10"/>
    </font>
    <font>
      <name val="Inter"/>
      <b val="1"/>
      <color rgb="001A0B32"/>
      <sz val="10"/>
    </font>
    <font>
      <name val="Inter"/>
      <b val="1"/>
      <color rgb="008448EF"/>
      <sz val="9"/>
    </font>
    <font>
      <name val="Inter"/>
      <b val="1"/>
      <color rgb="00251046"/>
      <sz val="9"/>
    </font>
    <font>
      <name val="Inter"/>
      <b val="1"/>
      <color rgb="00251046"/>
      <sz val="12"/>
    </font>
    <font>
      <name val="Inter"/>
      <i val="1"/>
      <color rgb="008448EF"/>
      <sz val="11"/>
    </font>
    <font>
      <name val="Inter"/>
      <b val="1"/>
      <color rgb="00251046"/>
      <sz val="10"/>
    </font>
    <font>
      <name val="Inter"/>
      <color rgb="008448EF"/>
      <sz val="10"/>
      <u val="single"/>
    </font>
  </fonts>
  <fills count="8">
    <fill>
      <patternFill/>
    </fill>
    <fill>
      <patternFill patternType="gray125"/>
    </fill>
    <fill>
      <patternFill patternType="solid">
        <fgColor rgb="00251046"/>
      </patternFill>
    </fill>
    <fill>
      <patternFill patternType="solid">
        <fgColor rgb="00FFDE59"/>
      </patternFill>
    </fill>
    <fill>
      <patternFill patternType="solid">
        <fgColor rgb="008448EF"/>
      </patternFill>
    </fill>
    <fill>
      <patternFill patternType="solid">
        <fgColor rgb="00E7DDFD"/>
      </patternFill>
    </fill>
    <fill>
      <patternFill patternType="solid">
        <fgColor rgb="00F4F0FD"/>
      </patternFill>
    </fill>
    <fill>
      <patternFill patternType="solid">
        <fgColor rgb="00FBE3E4"/>
      </patternFill>
    </fill>
  </fills>
  <borders count="2">
    <border>
      <left/>
      <right/>
      <top/>
      <bottom/>
      <diagonal/>
    </border>
    <border>
      <left style="thin">
        <color rgb="00D9D2EE"/>
      </left>
      <right style="thin">
        <color rgb="00D9D2EE"/>
      </right>
      <top style="thin">
        <color rgb="00D9D2EE"/>
      </top>
      <bottom style="thin">
        <color rgb="00D9D2E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5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8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10" fillId="6" borderId="0" pivotButton="0" quotePrefix="0" xfId="0"/>
    <xf numFmtId="0" fontId="10" fillId="3" borderId="0" pivotButton="0" quotePrefix="0" xfId="0"/>
    <xf numFmtId="0" fontId="10" fillId="7" borderId="0" pivotButton="0" quotePrefix="0" xfId="0"/>
    <xf numFmtId="0" fontId="11" fillId="0" borderId="0" pivotButton="0" quotePrefix="0" xfId="0"/>
    <xf numFmtId="0" fontId="6" fillId="5" borderId="0" pivotButton="0" quotePrefix="0" xfId="0"/>
    <xf numFmtId="0" fontId="0" fillId="5" borderId="0" pivotButton="0" quotePrefix="0" xfId="0"/>
    <xf numFmtId="0" fontId="7" fillId="6" borderId="0" pivotButton="0" quotePrefix="0" xfId="0"/>
    <xf numFmtId="0" fontId="0" fillId="6" borderId="0" pivotButton="0" quotePrefix="0" xfId="0"/>
    <xf numFmtId="0" fontId="3" fillId="4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" fontId="0" fillId="0" borderId="0" pivotButton="0" quotePrefix="0" xfId="0"/>
    <xf numFmtId="0" fontId="2" fillId="0" borderId="0" applyAlignment="1" pivotButton="0" quotePrefix="0" xfId="0">
      <alignment vertical="top"/>
    </xf>
    <xf numFmtId="0" fontId="5" fillId="0" borderId="0" pivotButton="0" quotePrefix="0" xfId="0"/>
    <xf numFmtId="0" fontId="8" fillId="0" borderId="0" applyAlignment="1" pivotButton="0" quotePrefix="0" xfId="0">
      <alignment horizontal="center"/>
    </xf>
    <xf numFmtId="0" fontId="5" fillId="3" borderId="0" pivotButton="0" quotePrefix="0" xfId="0"/>
    <xf numFmtId="0" fontId="2" fillId="0" borderId="0" pivotButton="0" quotePrefix="0" xfId="0"/>
    <xf numFmtId="0" fontId="0" fillId="3" borderId="0" pivotButton="0" quotePrefix="0" xfId="0"/>
    <xf numFmtId="9" fontId="5" fillId="3" borderId="0" pivotButton="0" quotePrefix="0" xfId="0"/>
    <xf numFmtId="0" fontId="3" fillId="4" borderId="0" applyAlignment="1" pivotButton="0" quotePrefix="0" xfId="0">
      <alignment vertical="center" wrapText="1"/>
    </xf>
    <xf numFmtId="0" fontId="7" fillId="3" borderId="0" pivotButton="0" quotePrefix="0" xfId="0"/>
  </cellXfs>
  <cellStyles count="1">
    <cellStyle name="Normal" xfId="0" builtinId="0" hidden="0"/>
  </cellStyles>
  <dxfs count="9">
    <dxf>
      <fill>
        <patternFill patternType="solid">
          <fgColor rgb="00F4F0FD"/>
        </patternFill>
      </fill>
    </dxf>
    <dxf>
      <font>
        <b val="1"/>
      </font>
      <fill>
        <patternFill patternType="solid">
          <fgColor rgb="00E3F5EA"/>
        </patternFill>
      </fill>
    </dxf>
    <dxf>
      <font>
        <b val="1"/>
      </font>
      <fill>
        <patternFill patternType="solid">
          <fgColor rgb="00FFDE59"/>
        </patternFill>
      </fill>
    </dxf>
    <dxf>
      <font>
        <b val="1"/>
      </font>
      <fill>
        <patternFill patternType="solid">
          <fgColor rgb="00D9CCF9"/>
        </patternFill>
      </fill>
    </dxf>
    <dxf>
      <font>
        <b val="1"/>
      </font>
      <fill>
        <patternFill patternType="solid">
          <fgColor rgb="00FBE3E4"/>
        </patternFill>
      </fill>
    </dxf>
    <dxf>
      <font>
        <b val="1"/>
      </font>
      <fill>
        <patternFill patternType="solid">
          <fgColor rgb="00E7DDFD"/>
        </patternFill>
      </fill>
    </dxf>
    <dxf>
      <fill>
        <patternFill patternType="solid">
          <fgColor rgb="00FFDE59"/>
        </patternFill>
      </fill>
    </dxf>
    <dxf>
      <fill>
        <patternFill patternType="solid">
          <fgColor rgb="00E3F5EA"/>
        </patternFill>
      </fill>
    </dxf>
    <dxf>
      <font>
        <b val="1"/>
      </font>
      <fill>
        <patternFill patternType="solid">
          <fgColor rgb="00F4F0F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lforseo.com/machine-learning-implementation-guides/ai-search-optimisation/blog-site-architecture-ai-search/" TargetMode="External" Id="rId1" /><Relationship Type="http://schemas.openxmlformats.org/officeDocument/2006/relationships/hyperlink" Target="https://www.mlforseo.com/courses/introduction-to-machine-learning-for-seo/" TargetMode="External" Id="rId2" /><Relationship Type="http://schemas.openxmlformats.org/officeDocument/2006/relationships/hyperlink" Target="https://github.com/lazarinastoy/mlforseo-code/tree/main/content-audit-template" TargetMode="External" Id="rId3" /></Relationships>
</file>

<file path=xl/worksheets/sheet1.xml><?xml version="1.0" encoding="utf-8"?>
<worksheet xmlns="http://schemas.openxmlformats.org/spreadsheetml/2006/main">
  <sheetPr>
    <tabColor rgb="00251046"/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Content Audit Template</t>
        </is>
      </c>
    </row>
    <row r="2">
      <c r="A2" s="2" t="inlineStr">
        <is>
          <t>Search Console + GA4 + Screaming Frog → Keep / Update / Merge / Prune / Redirect · by Lazarina Stoy · MLforSEO</t>
        </is>
      </c>
    </row>
    <row r="4">
      <c r="A4" s="3" t="inlineStr">
        <is>
          <t>What it does</t>
        </is>
      </c>
    </row>
    <row r="5">
      <c r="A5" s="4" t="inlineStr">
        <is>
          <t>Joins your crawl, Search Console and GA4 data per URL, checks each page for decay, striking distance, thin content,</t>
        </is>
      </c>
    </row>
    <row r="6">
      <c r="A6" s="4" t="inlineStr">
        <is>
          <t>overlap with another page and conversions, and suggests a decision with a plain-English reason. Every threshold sits on</t>
        </is>
      </c>
    </row>
    <row r="7">
      <c r="A7" s="4" t="inlineStr">
        <is>
          <t>the Rules tab, so you can see (and change) exactly why a page got its label. Your Override column always wins.</t>
        </is>
      </c>
    </row>
    <row r="9">
      <c r="A9" s="3" t="inlineStr">
        <is>
          <t>How to use it</t>
        </is>
      </c>
    </row>
    <row r="10">
      <c r="A10" s="4" t="inlineStr">
        <is>
          <t>1. Crawl: run Screaming Frog (turn on near-duplicates and, if you can, embeddings for semantic similarity), then</t>
        </is>
      </c>
    </row>
    <row r="11">
      <c r="A11" s="4" t="inlineStr">
        <is>
          <t xml:space="preserve">   Internal &gt; HTML &gt; Export. Paste the whole file into the Crawl tab from cell A1, headers included.</t>
        </is>
      </c>
    </row>
    <row r="12">
      <c r="A12" s="4" t="inlineStr">
        <is>
          <t>2. GSC current: Search Console &gt; Performance &gt; last 3 months &gt; Pages tab &gt; Export &gt; CSV. Paste Pages.csv from A1.</t>
        </is>
      </c>
    </row>
    <row r="13">
      <c r="A13" s="4" t="inlineStr">
        <is>
          <t>3. GSC previous: the same export for the 3 months before (Date &gt; Custom). Optional, but decay needs it.</t>
        </is>
      </c>
    </row>
    <row r="14">
      <c r="A14" s="4" t="inlineStr">
        <is>
          <t>4. GA4: Reports &gt; Engagement &gt; Landing page, same dates &gt; Share &gt; Download CSV. Delete the lines starting with #, paste from A1.</t>
        </is>
      </c>
    </row>
    <row r="15">
      <c r="A15" s="4" t="inlineStr">
        <is>
          <t xml:space="preserve">   Shortcut for steps 1-4: run prepare_exports.py (in the GitHub folder). It cleans the files and fills a copy of this workbook.</t>
        </is>
      </c>
    </row>
    <row r="16">
      <c r="A16" s="4" t="inlineStr">
        <is>
          <t>5. Rules: check every header says a column number (not NOT FOUND), then tune the thresholds for your site.</t>
        </is>
      </c>
    </row>
    <row r="17">
      <c r="A17" s="4" t="inlineStr">
        <is>
          <t>6. Audit: filter by Final decision. Read the Reason, add referring domains for pages you might remove, and override</t>
        </is>
      </c>
    </row>
    <row r="18">
      <c r="A18" s="4" t="inlineStr">
        <is>
          <t xml:space="preserve">   anything you disagree with. Dashboard shows the totals.</t>
        </is>
      </c>
    </row>
    <row r="19">
      <c r="A19" s="4" t="inlineStr">
        <is>
          <t>7. Delete the sample data first: clear the four input tabs below row 1 (keep the purple helper columns on the right).</t>
        </is>
      </c>
    </row>
    <row r="21">
      <c r="A21" s="3" t="inlineStr">
        <is>
          <t>Good to know</t>
        </is>
      </c>
    </row>
    <row r="22">
      <c r="A22" s="4" t="inlineStr">
        <is>
          <t>URLs are matched on their path: host, query string, #fragment, trailing slash and letter case are ignored. Audit one</t>
        </is>
      </c>
    </row>
    <row r="23">
      <c r="A23" s="4" t="inlineStr">
        <is>
          <t>host (or subdomain) at a time. The Audit tab follows the Crawl tab row by row, so if you re-paste the crawl in a different</t>
        </is>
      </c>
    </row>
    <row r="24">
      <c r="A24" s="4" t="inlineStr">
        <is>
          <t>order, your overrides and notes no longer line up: copy the Audit tab as values before you re-paste.</t>
        </is>
      </c>
    </row>
    <row r="25">
      <c r="A25" s="4" t="inlineStr">
        <is>
          <t>Room for 2,000 URLs per tab. For more, copy the last formula row down on every tab.</t>
        </is>
      </c>
    </row>
    <row r="26">
      <c r="A26" s="4" t="inlineStr">
        <is>
          <t>This is a decision aid. A rule can't see business context (seasonality, legal pages, links from campaigns), so read</t>
        </is>
      </c>
    </row>
    <row r="27">
      <c r="A27" s="4" t="inlineStr">
        <is>
          <t>the reasons before you delete anything, and redirect rather than remove whenever a page has links or traffic.</t>
        </is>
      </c>
    </row>
    <row r="29">
      <c r="A29" s="5" t="inlineStr">
        <is>
          <t>Legend</t>
        </is>
      </c>
    </row>
    <row r="30">
      <c r="A30" s="6" t="inlineStr">
        <is>
          <t>Dark header</t>
        </is>
      </c>
      <c r="B30" s="7" t="inlineStr">
        <is>
          <t>Input column: paste or type here.</t>
        </is>
      </c>
    </row>
    <row r="31">
      <c r="A31" s="8" t="inlineStr">
        <is>
          <t>Purple header</t>
        </is>
      </c>
      <c r="B31" s="7" t="inlineStr">
        <is>
          <t>Calculated column: formulas, please don't type over them.</t>
        </is>
      </c>
    </row>
    <row r="32">
      <c r="A32" s="9" t="inlineStr">
        <is>
          <t>Lavender band</t>
        </is>
      </c>
      <c r="B32" s="7" t="inlineStr">
        <is>
          <t>Readability banding and paste zones.</t>
        </is>
      </c>
    </row>
    <row r="33">
      <c r="A33" s="10" t="inlineStr">
        <is>
          <t>Yellow cell</t>
        </is>
      </c>
      <c r="B33" s="7" t="inlineStr">
        <is>
          <t>A flag that needs a human look, or an editable setting.</t>
        </is>
      </c>
    </row>
    <row r="34">
      <c r="A34" s="11" t="inlineStr">
        <is>
          <t>Soft red</t>
        </is>
      </c>
      <c r="B34" s="7" t="inlineStr">
        <is>
          <t>A stronger warning (for example cannibalisation or a prune decision).</t>
        </is>
      </c>
    </row>
    <row r="35">
      <c r="A35" s="5" t="inlineStr">
        <is>
          <t>Credits</t>
        </is>
      </c>
    </row>
    <row r="36">
      <c r="A36" s="7" t="inlineStr">
        <is>
          <t>Template by Lazarina Stoy · MLforSEO (mlforseo.com). Free to use and adapt; please keep this credit.</t>
        </is>
      </c>
    </row>
    <row r="37">
      <c r="A37" s="12" t="inlineStr">
        <is>
          <t>Read: Blog and site architecture for SEO and conversions in the AI search era (MLforSEO)</t>
        </is>
      </c>
    </row>
    <row r="38">
      <c r="A38" s="12" t="inlineStr">
        <is>
          <t>Course: Introduction to Machine Learning for SEO (MLforSEO Academy)</t>
        </is>
      </c>
    </row>
    <row r="39">
      <c r="A39" s="12" t="inlineStr">
        <is>
          <t>Code and helper script: github.com/lazarinastoy/mlforseo-code/content-audit-template</t>
        </is>
      </c>
    </row>
  </sheetData>
  <hyperlinks>
    <hyperlink xmlns:r="http://schemas.openxmlformats.org/officeDocument/2006/relationships" ref="A37" r:id="rId1"/>
    <hyperlink xmlns:r="http://schemas.openxmlformats.org/officeDocument/2006/relationships" ref="A38" r:id="rId2"/>
    <hyperlink xmlns:r="http://schemas.openxmlformats.org/officeDocument/2006/relationships" ref="A39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448EF"/>
    <outlinePr summaryBelow="1" summaryRight="1"/>
    <pageSetUpPr/>
  </sheetPr>
  <dimension ref="A1:AF20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30" customWidth="1" min="2" max="2"/>
    <col width="8" customWidth="1" min="3" max="3"/>
    <col width="14" customWidth="1" min="4" max="4"/>
    <col width="16" customWidth="1" min="5" max="5"/>
    <col width="9" customWidth="1" min="6" max="6"/>
    <col width="9" customWidth="1" min="7" max="7"/>
    <col width="9" customWidth="1" min="8" max="8"/>
    <col width="40" customWidth="1" min="9" max="9"/>
    <col width="10" customWidth="1" min="10" max="10"/>
    <col width="9" customWidth="1" min="11" max="11"/>
    <col width="11" customWidth="1" min="12" max="12"/>
    <col width="8" customWidth="1" min="13" max="13"/>
    <col width="9" customWidth="1" min="14" max="14"/>
    <col width="11" customWidth="1" min="15" max="15"/>
    <col width="9" customWidth="1" min="16" max="16"/>
    <col width="9" customWidth="1" min="17" max="17"/>
    <col width="11" customWidth="1" min="18" max="18"/>
    <col width="8" customWidth="1" min="19" max="19"/>
    <col width="7" customWidth="1" min="20" max="20"/>
    <col width="9" customWidth="1" min="21" max="21"/>
    <col width="9" customWidth="1" min="22" max="22"/>
    <col width="9" customWidth="1" min="23" max="23"/>
    <col width="9" customWidth="1" min="24" max="24"/>
    <col width="8" customWidth="1" min="25" max="25"/>
    <col width="8" customWidth="1" min="26" max="26"/>
    <col width="12" customWidth="1" min="27" max="27"/>
    <col width="70" customWidth="1" min="28" max="28"/>
    <col width="12" customWidth="1" min="29" max="29"/>
    <col width="11" customWidth="1" min="30" max="30"/>
    <col width="12" customWidth="1" min="31" max="31"/>
    <col width="34" customWidth="1" min="32" max="32"/>
  </cols>
  <sheetData>
    <row r="1">
      <c r="A1" s="13" t="inlineStr">
        <is>
          <t>FROM THE CRAWL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3" t="inlineStr">
        <is>
          <t>SEARCH CONSOLE + GA4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3" t="inlineStr">
        <is>
          <t>SIGNALS AND DECISION</t>
        </is>
      </c>
      <c r="U1" s="14" t="n"/>
      <c r="V1" s="14" t="n"/>
      <c r="W1" s="14" t="n"/>
      <c r="X1" s="14" t="n"/>
      <c r="Y1" s="14" t="n"/>
      <c r="Z1" s="14" t="n"/>
      <c r="AA1" s="14" t="n"/>
      <c r="AB1" s="14" t="n"/>
      <c r="AC1" s="15" t="inlineStr">
        <is>
          <t>YOUR INPUT</t>
        </is>
      </c>
      <c r="AD1" s="16" t="n"/>
      <c r="AE1" s="16" t="n"/>
      <c r="AF1" s="32" t="inlineStr">
        <is>
          <t>SAMPLE DATA (synthetic site). Clear the input tabs to start.</t>
        </is>
      </c>
    </row>
    <row r="2" ht="34" customHeight="1">
      <c r="A2" s="17" t="inlineStr">
        <is>
          <t>URL</t>
        </is>
      </c>
      <c r="B2" s="17" t="inlineStr">
        <is>
          <t>Key</t>
        </is>
      </c>
      <c r="C2" s="17" t="inlineStr">
        <is>
          <t>Status code</t>
        </is>
      </c>
      <c r="D2" s="17" t="inlineStr">
        <is>
          <t>Indexability</t>
        </is>
      </c>
      <c r="E2" s="17" t="inlineStr">
        <is>
          <t>Indexability status</t>
        </is>
      </c>
      <c r="F2" s="17" t="inlineStr">
        <is>
          <t>Word count</t>
        </is>
      </c>
      <c r="G2" s="17" t="inlineStr">
        <is>
          <t>Unique inlinks</t>
        </is>
      </c>
      <c r="H2" s="17" t="inlineStr">
        <is>
          <t>Near duplicates</t>
        </is>
      </c>
      <c r="I2" s="17" t="inlineStr">
        <is>
          <t>Overlapping page</t>
        </is>
      </c>
      <c r="J2" s="17" t="inlineStr">
        <is>
          <t>Semantic similarity</t>
        </is>
      </c>
      <c r="K2" s="17" t="inlineStr">
        <is>
          <t>Clicks</t>
        </is>
      </c>
      <c r="L2" s="17" t="inlineStr">
        <is>
          <t>Impressions</t>
        </is>
      </c>
      <c r="M2" s="17" t="inlineStr">
        <is>
          <t>CTR</t>
        </is>
      </c>
      <c r="N2" s="17" t="inlineStr">
        <is>
          <t>Avg position</t>
        </is>
      </c>
      <c r="O2" s="17" t="inlineStr">
        <is>
          <t>Clicks (previous period)</t>
        </is>
      </c>
      <c r="P2" s="17" t="inlineStr">
        <is>
          <t>Click change</t>
        </is>
      </c>
      <c r="Q2" s="17" t="inlineStr">
        <is>
          <t>Sessions</t>
        </is>
      </c>
      <c r="R2" s="17" t="inlineStr">
        <is>
          <t>Avg engagement time (s)</t>
        </is>
      </c>
      <c r="S2" s="17" t="inlineStr">
        <is>
          <t>Key events</t>
        </is>
      </c>
      <c r="T2" s="17" t="inlineStr">
        <is>
          <t>Thin?</t>
        </is>
      </c>
      <c r="U2" s="17" t="inlineStr">
        <is>
          <t>Decaying?</t>
        </is>
      </c>
      <c r="V2" s="17" t="inlineStr">
        <is>
          <t>Striking distance?</t>
        </is>
      </c>
      <c r="W2" s="17" t="inlineStr">
        <is>
          <t>Overlaps another page?</t>
        </is>
      </c>
      <c r="X2" s="17" t="inlineStr">
        <is>
          <t>Overlap has more clicks?</t>
        </is>
      </c>
      <c r="Y2" s="17" t="inlineStr">
        <is>
          <t>Converts?</t>
        </is>
      </c>
      <c r="Z2" s="17" t="inlineStr">
        <is>
          <t>Low value?</t>
        </is>
      </c>
      <c r="AA2" s="17" t="inlineStr">
        <is>
          <t>Suggested decision</t>
        </is>
      </c>
      <c r="AB2" s="17" t="inlineStr">
        <is>
          <t>Reason</t>
        </is>
      </c>
      <c r="AC2" s="18" t="inlineStr">
        <is>
          <t>Referring domains (optional)</t>
        </is>
      </c>
      <c r="AD2" s="18" t="inlineStr">
        <is>
          <t>Override</t>
        </is>
      </c>
      <c r="AE2" s="17" t="inlineStr">
        <is>
          <t>Final decision</t>
        </is>
      </c>
      <c r="AF2" s="18" t="inlineStr">
        <is>
          <t>Notes</t>
        </is>
      </c>
    </row>
    <row r="3">
      <c r="A3">
        <f>IF(Crawl!A2="","",Crawl!A2)</f>
        <v/>
      </c>
      <c r="B3">
        <f>IF(A3="","",Crawl!EC2)</f>
        <v/>
      </c>
      <c r="C3">
        <f>IF(A3="","",IFERROR(INDEX(Crawl!$A2:$DZ2,1,Rules!$H$6),""))</f>
        <v/>
      </c>
      <c r="D3">
        <f>IF(A3="","",IFERROR(INDEX(Crawl!$A2:$DZ2,1,Rules!$H$7),"")&amp;"")</f>
        <v/>
      </c>
      <c r="E3">
        <f>IF(A3="","",IFERROR(INDEX(Crawl!$A2:$DZ2,1,Rules!$H$8),"")&amp;"")</f>
        <v/>
      </c>
      <c r="F3">
        <f>IF(A3="","",IFERROR(INDEX(Crawl!$A2:$DZ2,1,Rules!$H$9),""))</f>
        <v/>
      </c>
      <c r="G3">
        <f>IF(A3="","",IFERROR(INDEX(Crawl!$A2:$DZ2,1,Rules!$H$10),""))</f>
        <v/>
      </c>
      <c r="H3">
        <f>IF(A3="","",IFERROR(INDEX(Crawl!$A2:$DZ2,1,Rules!$H$12),""))</f>
        <v/>
      </c>
      <c r="I3">
        <f>IF(A3="","",IF(AND(N(H3)&gt;0,IFERROR(INDEX(Crawl!$A2:$DZ2,1,Rules!$H$11),"")&amp;""&lt;&gt;""),IFERROR(INDEX(Crawl!$A2:$DZ2,1,Rules!$H$11),"")&amp;"",IF(AND(ISNUMBER(J3),N(J3)&gt;=Rules!$B$12,IFERROR(INDEX(Crawl!$A2:$DZ2,1,Rules!$H$13),"")&amp;""&lt;&gt;""),IFERROR(INDEX(Crawl!$A2:$DZ2,1,Rules!$H$13),"")&amp;"","")))</f>
        <v/>
      </c>
      <c r="J3" s="19">
        <f>IF(A3="","",IF(IFERROR(INDEX(Crawl!$A2:$DZ2,1,Rules!$H$14),"")&amp;""="","",IFERROR(INDEX(Crawl!$A2:$DZ2,1,Rules!$H$14),"")))</f>
        <v/>
      </c>
      <c r="K3">
        <f>IF(A3="","",IFERROR(SUMIFS('GSC current'!$J$2:$J$2001,'GSC current'!$I$2:$I$2001,B3),0))</f>
        <v/>
      </c>
      <c r="L3">
        <f>IF(A3="","",IFERROR(SUMIFS('GSC current'!$K$2:$K$2001,'GSC current'!$I$2:$I$2001,B3),0))</f>
        <v/>
      </c>
      <c r="M3" s="20">
        <f>IF(A3="","",IF(N(L3)&gt;0,K3/L3,""))</f>
        <v/>
      </c>
      <c r="N3" s="21">
        <f>IF(A3="","",IF(N(L3)&gt;0,SUMIFS('GSC current'!$L$2:$L$2001,'GSC current'!$I$2:$I$2001,B3)/L3,""))</f>
        <v/>
      </c>
      <c r="O3">
        <f>IF(A3="","",IFERROR(SUMIFS('GSC previous'!$J$2:$J$2001,'GSC previous'!$I$2:$I$2001,B3),0))</f>
        <v/>
      </c>
      <c r="P3" s="22">
        <f>IF(A3="","",IF(N(O3)&gt;0,(K3-O3)/O3,""))</f>
        <v/>
      </c>
      <c r="Q3">
        <f>IF(A3="","",IFERROR(SUMIFS(GA4!$P$2:$P$2001,GA4!$O$2:$O$2001,B3),0))</f>
        <v/>
      </c>
      <c r="R3" s="23">
        <f>IF(A3="","",IF(N(Q3)&gt;0,SUMIFS(GA4!$Q$2:$Q$2001,GA4!$O$2:$O$2001,B3)/Q3,""))</f>
        <v/>
      </c>
      <c r="S3">
        <f>IF(A3="","",IFERROR(SUMIFS(GA4!$R$2:$R$2001,GA4!$O$2:$O$2001,B3),0))</f>
        <v/>
      </c>
      <c r="T3">
        <f>IF(A3="","",IF(AND(ISNUMBER(F3),LEFT(C3&amp;"",1)="2"),IF(F3&lt;Rules!$B$9,"Yes","No"),"No"))</f>
        <v/>
      </c>
      <c r="U3">
        <f>IF(A3="","",IF(AND(N(O3)&gt;=Rules!$B$8,ISNUMBER(P3)),IF(P3&lt;=-Rules!$B$7,"Yes","No"),"No"))</f>
        <v/>
      </c>
      <c r="V3">
        <f>IF(A3="","",IF(AND(N(L3)&gt;=Rules!$B$6,ISNUMBER(N3)),IF(AND(N3&gt;=Rules!$B$10,N3&lt;=Rules!$B$11),"Yes","No"),"No"))</f>
        <v/>
      </c>
      <c r="W3">
        <f>IF(A3="","",IF(I3&lt;&gt;"","Yes","No"))</f>
        <v/>
      </c>
      <c r="X3">
        <f>IF(I3="","",IF(SUMIFS($K$3:$K$2002,$A$3:$A$2002,SUBSTITUTE(SUBSTITUTE(I3,"?","~?"),"*","~*"))&gt;N(K3),"Yes","No"))</f>
        <v/>
      </c>
      <c r="Y3">
        <f>IF(A3="","",IF(N(S3)&gt;0,"Yes","No"))</f>
        <v/>
      </c>
      <c r="Z3">
        <f>IF(A3="","",IF(AND(N(K3)&lt;Rules!$B$5,N(L3)&lt;Rules!$B$6,N(Q3)&lt;Rules!$B$13,Y3="No"),"Yes","No"))</f>
        <v/>
      </c>
      <c r="AA3">
        <f>IF(A3="","",IF(LEFT(C3&amp;"",1)="3","Redirect",IF(OR(LEFT(C3&amp;"",1)="4",LEFT(C3&amp;"",1)="5"),IF(OR(N(K3)&gt;0,N(AC3)&gt;=Rules!$B$14),"Redirect","Prune"),IF(D3="Non-Indexable","Keep",IF(AND(W3="Yes",X3="Yes",Y3="No"),"Merge",IF(OR(U3="Yes",V3="Yes",AND(T3="Yes",N(L3)&gt;=Rules!$B$6)),"Update",IF(Z3="Yes",IF(N(AC3)&gt;=Rules!$B$14,"Redirect","Prune"),"Keep")))))))</f>
        <v/>
      </c>
      <c r="AB3">
        <f>IF(A3="","",IF(LEFT(C3&amp;"",1)="3","Already redirects ("&amp;C3&amp;"). Update internal links to point at the final URL.",IF(OR(LEFT(C3&amp;"",1)="4",LEFT(C3&amp;"",1)="5"),IF(AA3="Redirect","Returns "&amp;C3&amp;" but still has "&amp;N(K3)&amp;" clicks and "&amp;N(AC3)&amp;" referring domains. 301 it to the closest live page.","Returns "&amp;C3&amp;" with no clicks or links. Remove internal links and let it 404 or 410."),IF(D3="Non-Indexable","Non-indexable ("&amp;E3&amp;"). Keep if that is intentional; otherwise fix the canonical or noindex.",IF(AA3="Merge","Overlaps with "&amp;I3&amp;IF(N(J3)&gt;0," (similarity "&amp;TEXT(J3,"0.00")&amp;")","")&amp;", which gets more clicks. Merge the useful parts into it and 301 this URL.",IF(AA3="Update",MID(IF(U3="Yes","; Clicks down "&amp;TEXT(-P3,"0%")&amp;" on the previous period","")&amp;IF(V3="Yes","; Average position "&amp;TEXT(N3,"0.0")&amp;" on "&amp;TEXT(L3,"#,##0")&amp;" impressions (striking distance)","")&amp;IF(AND(T3="Yes",N(L3)&gt;=Rules!$B$6),"; Thin ("&amp;F3&amp;" words) but has search demand",""),3,400),IF(AA3="Prune","Low value: "&amp;N(K3)&amp;" clicks, "&amp;N(L3)&amp;" impressions, "&amp;N(Q3)&amp;" sessions, no key events. Remove or noindex it and update internal links.",IF(AA3="Redirect","Low value but "&amp;N(AC3)&amp;" referring domains. 301 it to the closest relevant page to keep those links.",IF(AND(Z3="No",Y3="Yes",N(K3)&lt;Rules!$B$5),"Low search traffic but it converts (key events: "&amp;S3&amp;"). Keep it and link to it.",IF(W3="Yes","Stronger than the page it overlaps ("&amp;I3&amp;"). Keep; merge that page into this one.","Healthy: "&amp;N(K3)&amp;" clicks"&amp;IF(ISNUMBER(N3),", average position "&amp;TEXT(N3,"0.0"),"")&amp;". Keep and monitor."))))))))))</f>
        <v/>
      </c>
      <c r="AE3">
        <f>IF(A3="","",IF(AD3&lt;&gt;"",AD3,AA3))</f>
        <v/>
      </c>
    </row>
    <row r="4">
      <c r="A4">
        <f>IF(Crawl!A3="","",Crawl!A3)</f>
        <v/>
      </c>
      <c r="B4">
        <f>IF(A4="","",Crawl!EC3)</f>
        <v/>
      </c>
      <c r="C4">
        <f>IF(A4="","",IFERROR(INDEX(Crawl!$A3:$DZ3,1,Rules!$H$6),""))</f>
        <v/>
      </c>
      <c r="D4">
        <f>IF(A4="","",IFERROR(INDEX(Crawl!$A3:$DZ3,1,Rules!$H$7),"")&amp;"")</f>
        <v/>
      </c>
      <c r="E4">
        <f>IF(A4="","",IFERROR(INDEX(Crawl!$A3:$DZ3,1,Rules!$H$8),"")&amp;"")</f>
        <v/>
      </c>
      <c r="F4">
        <f>IF(A4="","",IFERROR(INDEX(Crawl!$A3:$DZ3,1,Rules!$H$9),""))</f>
        <v/>
      </c>
      <c r="G4">
        <f>IF(A4="","",IFERROR(INDEX(Crawl!$A3:$DZ3,1,Rules!$H$10),""))</f>
        <v/>
      </c>
      <c r="H4">
        <f>IF(A4="","",IFERROR(INDEX(Crawl!$A3:$DZ3,1,Rules!$H$12),""))</f>
        <v/>
      </c>
      <c r="I4">
        <f>IF(A4="","",IF(AND(N(H4)&gt;0,IFERROR(INDEX(Crawl!$A3:$DZ3,1,Rules!$H$11),"")&amp;""&lt;&gt;""),IFERROR(INDEX(Crawl!$A3:$DZ3,1,Rules!$H$11),"")&amp;"",IF(AND(ISNUMBER(J4),N(J4)&gt;=Rules!$B$12,IFERROR(INDEX(Crawl!$A3:$DZ3,1,Rules!$H$13),"")&amp;""&lt;&gt;""),IFERROR(INDEX(Crawl!$A3:$DZ3,1,Rules!$H$13),"")&amp;"","")))</f>
        <v/>
      </c>
      <c r="J4" s="19">
        <f>IF(A4="","",IF(IFERROR(INDEX(Crawl!$A3:$DZ3,1,Rules!$H$14),"")&amp;""="","",IFERROR(INDEX(Crawl!$A3:$DZ3,1,Rules!$H$14),"")))</f>
        <v/>
      </c>
      <c r="K4">
        <f>IF(A4="","",IFERROR(SUMIFS('GSC current'!$J$2:$J$2001,'GSC current'!$I$2:$I$2001,B4),0))</f>
        <v/>
      </c>
      <c r="L4">
        <f>IF(A4="","",IFERROR(SUMIFS('GSC current'!$K$2:$K$2001,'GSC current'!$I$2:$I$2001,B4),0))</f>
        <v/>
      </c>
      <c r="M4" s="20">
        <f>IF(A4="","",IF(N(L4)&gt;0,K4/L4,""))</f>
        <v/>
      </c>
      <c r="N4" s="21">
        <f>IF(A4="","",IF(N(L4)&gt;0,SUMIFS('GSC current'!$L$2:$L$2001,'GSC current'!$I$2:$I$2001,B4)/L4,""))</f>
        <v/>
      </c>
      <c r="O4">
        <f>IF(A4="","",IFERROR(SUMIFS('GSC previous'!$J$2:$J$2001,'GSC previous'!$I$2:$I$2001,B4),0))</f>
        <v/>
      </c>
      <c r="P4" s="22">
        <f>IF(A4="","",IF(N(O4)&gt;0,(K4-O4)/O4,""))</f>
        <v/>
      </c>
      <c r="Q4">
        <f>IF(A4="","",IFERROR(SUMIFS(GA4!$P$2:$P$2001,GA4!$O$2:$O$2001,B4),0))</f>
        <v/>
      </c>
      <c r="R4" s="23">
        <f>IF(A4="","",IF(N(Q4)&gt;0,SUMIFS(GA4!$Q$2:$Q$2001,GA4!$O$2:$O$2001,B4)/Q4,""))</f>
        <v/>
      </c>
      <c r="S4">
        <f>IF(A4="","",IFERROR(SUMIFS(GA4!$R$2:$R$2001,GA4!$O$2:$O$2001,B4),0))</f>
        <v/>
      </c>
      <c r="T4">
        <f>IF(A4="","",IF(AND(ISNUMBER(F4),LEFT(C4&amp;"",1)="2"),IF(F4&lt;Rules!$B$9,"Yes","No"),"No"))</f>
        <v/>
      </c>
      <c r="U4">
        <f>IF(A4="","",IF(AND(N(O4)&gt;=Rules!$B$8,ISNUMBER(P4)),IF(P4&lt;=-Rules!$B$7,"Yes","No"),"No"))</f>
        <v/>
      </c>
      <c r="V4">
        <f>IF(A4="","",IF(AND(N(L4)&gt;=Rules!$B$6,ISNUMBER(N4)),IF(AND(N4&gt;=Rules!$B$10,N4&lt;=Rules!$B$11),"Yes","No"),"No"))</f>
        <v/>
      </c>
      <c r="W4">
        <f>IF(A4="","",IF(I4&lt;&gt;"","Yes","No"))</f>
        <v/>
      </c>
      <c r="X4">
        <f>IF(I4="","",IF(SUMIFS($K$3:$K$2002,$A$3:$A$2002,SUBSTITUTE(SUBSTITUTE(I4,"?","~?"),"*","~*"))&gt;N(K4),"Yes","No"))</f>
        <v/>
      </c>
      <c r="Y4">
        <f>IF(A4="","",IF(N(S4)&gt;0,"Yes","No"))</f>
        <v/>
      </c>
      <c r="Z4">
        <f>IF(A4="","",IF(AND(N(K4)&lt;Rules!$B$5,N(L4)&lt;Rules!$B$6,N(Q4)&lt;Rules!$B$13,Y4="No"),"Yes","No"))</f>
        <v/>
      </c>
      <c r="AA4">
        <f>IF(A4="","",IF(LEFT(C4&amp;"",1)="3","Redirect",IF(OR(LEFT(C4&amp;"",1)="4",LEFT(C4&amp;"",1)="5"),IF(OR(N(K4)&gt;0,N(AC4)&gt;=Rules!$B$14),"Redirect","Prune"),IF(D4="Non-Indexable","Keep",IF(AND(W4="Yes",X4="Yes",Y4="No"),"Merge",IF(OR(U4="Yes",V4="Yes",AND(T4="Yes",N(L4)&gt;=Rules!$B$6)),"Update",IF(Z4="Yes",IF(N(AC4)&gt;=Rules!$B$14,"Redirect","Prune"),"Keep")))))))</f>
        <v/>
      </c>
      <c r="AB4">
        <f>IF(A4="","",IF(LEFT(C4&amp;"",1)="3","Already redirects ("&amp;C4&amp;"). Update internal links to point at the final URL.",IF(OR(LEFT(C4&amp;"",1)="4",LEFT(C4&amp;"",1)="5"),IF(AA4="Redirect","Returns "&amp;C4&amp;" but still has "&amp;N(K4)&amp;" clicks and "&amp;N(AC4)&amp;" referring domains. 301 it to the closest live page.","Returns "&amp;C4&amp;" with no clicks or links. Remove internal links and let it 404 or 410."),IF(D4="Non-Indexable","Non-indexable ("&amp;E4&amp;"). Keep if that is intentional; otherwise fix the canonical or noindex.",IF(AA4="Merge","Overlaps with "&amp;I4&amp;IF(N(J4)&gt;0," (similarity "&amp;TEXT(J4,"0.00")&amp;")","")&amp;", which gets more clicks. Merge the useful parts into it and 301 this URL.",IF(AA4="Update",MID(IF(U4="Yes","; Clicks down "&amp;TEXT(-P4,"0%")&amp;" on the previous period","")&amp;IF(V4="Yes","; Average position "&amp;TEXT(N4,"0.0")&amp;" on "&amp;TEXT(L4,"#,##0")&amp;" impressions (striking distance)","")&amp;IF(AND(T4="Yes",N(L4)&gt;=Rules!$B$6),"; Thin ("&amp;F4&amp;" words) but has search demand",""),3,400),IF(AA4="Prune","Low value: "&amp;N(K4)&amp;" clicks, "&amp;N(L4)&amp;" impressions, "&amp;N(Q4)&amp;" sessions, no key events. Remove or noindex it and update internal links.",IF(AA4="Redirect","Low value but "&amp;N(AC4)&amp;" referring domains. 301 it to the closest relevant page to keep those links.",IF(AND(Z4="No",Y4="Yes",N(K4)&lt;Rules!$B$5),"Low search traffic but it converts (key events: "&amp;S4&amp;"). Keep it and link to it.",IF(W4="Yes","Stronger than the page it overlaps ("&amp;I4&amp;"). Keep; merge that page into this one.","Healthy: "&amp;N(K4)&amp;" clicks"&amp;IF(ISNUMBER(N4),", average position "&amp;TEXT(N4,"0.0"),"")&amp;". Keep and monitor."))))))))))</f>
        <v/>
      </c>
      <c r="AE4">
        <f>IF(A4="","",IF(AD4&lt;&gt;"",AD4,AA4))</f>
        <v/>
      </c>
    </row>
    <row r="5">
      <c r="A5">
        <f>IF(Crawl!A4="","",Crawl!A4)</f>
        <v/>
      </c>
      <c r="B5">
        <f>IF(A5="","",Crawl!EC4)</f>
        <v/>
      </c>
      <c r="C5">
        <f>IF(A5="","",IFERROR(INDEX(Crawl!$A4:$DZ4,1,Rules!$H$6),""))</f>
        <v/>
      </c>
      <c r="D5">
        <f>IF(A5="","",IFERROR(INDEX(Crawl!$A4:$DZ4,1,Rules!$H$7),"")&amp;"")</f>
        <v/>
      </c>
      <c r="E5">
        <f>IF(A5="","",IFERROR(INDEX(Crawl!$A4:$DZ4,1,Rules!$H$8),"")&amp;"")</f>
        <v/>
      </c>
      <c r="F5">
        <f>IF(A5="","",IFERROR(INDEX(Crawl!$A4:$DZ4,1,Rules!$H$9),""))</f>
        <v/>
      </c>
      <c r="G5">
        <f>IF(A5="","",IFERROR(INDEX(Crawl!$A4:$DZ4,1,Rules!$H$10),""))</f>
        <v/>
      </c>
      <c r="H5">
        <f>IF(A5="","",IFERROR(INDEX(Crawl!$A4:$DZ4,1,Rules!$H$12),""))</f>
        <v/>
      </c>
      <c r="I5">
        <f>IF(A5="","",IF(AND(N(H5)&gt;0,IFERROR(INDEX(Crawl!$A4:$DZ4,1,Rules!$H$11),"")&amp;""&lt;&gt;""),IFERROR(INDEX(Crawl!$A4:$DZ4,1,Rules!$H$11),"")&amp;"",IF(AND(ISNUMBER(J5),N(J5)&gt;=Rules!$B$12,IFERROR(INDEX(Crawl!$A4:$DZ4,1,Rules!$H$13),"")&amp;""&lt;&gt;""),IFERROR(INDEX(Crawl!$A4:$DZ4,1,Rules!$H$13),"")&amp;"","")))</f>
        <v/>
      </c>
      <c r="J5" s="19">
        <f>IF(A5="","",IF(IFERROR(INDEX(Crawl!$A4:$DZ4,1,Rules!$H$14),"")&amp;""="","",IFERROR(INDEX(Crawl!$A4:$DZ4,1,Rules!$H$14),"")))</f>
        <v/>
      </c>
      <c r="K5">
        <f>IF(A5="","",IFERROR(SUMIFS('GSC current'!$J$2:$J$2001,'GSC current'!$I$2:$I$2001,B5),0))</f>
        <v/>
      </c>
      <c r="L5">
        <f>IF(A5="","",IFERROR(SUMIFS('GSC current'!$K$2:$K$2001,'GSC current'!$I$2:$I$2001,B5),0))</f>
        <v/>
      </c>
      <c r="M5" s="20">
        <f>IF(A5="","",IF(N(L5)&gt;0,K5/L5,""))</f>
        <v/>
      </c>
      <c r="N5" s="21">
        <f>IF(A5="","",IF(N(L5)&gt;0,SUMIFS('GSC current'!$L$2:$L$2001,'GSC current'!$I$2:$I$2001,B5)/L5,""))</f>
        <v/>
      </c>
      <c r="O5">
        <f>IF(A5="","",IFERROR(SUMIFS('GSC previous'!$J$2:$J$2001,'GSC previous'!$I$2:$I$2001,B5),0))</f>
        <v/>
      </c>
      <c r="P5" s="22">
        <f>IF(A5="","",IF(N(O5)&gt;0,(K5-O5)/O5,""))</f>
        <v/>
      </c>
      <c r="Q5">
        <f>IF(A5="","",IFERROR(SUMIFS(GA4!$P$2:$P$2001,GA4!$O$2:$O$2001,B5),0))</f>
        <v/>
      </c>
      <c r="R5" s="23">
        <f>IF(A5="","",IF(N(Q5)&gt;0,SUMIFS(GA4!$Q$2:$Q$2001,GA4!$O$2:$O$2001,B5)/Q5,""))</f>
        <v/>
      </c>
      <c r="S5">
        <f>IF(A5="","",IFERROR(SUMIFS(GA4!$R$2:$R$2001,GA4!$O$2:$O$2001,B5),0))</f>
        <v/>
      </c>
      <c r="T5">
        <f>IF(A5="","",IF(AND(ISNUMBER(F5),LEFT(C5&amp;"",1)="2"),IF(F5&lt;Rules!$B$9,"Yes","No"),"No"))</f>
        <v/>
      </c>
      <c r="U5">
        <f>IF(A5="","",IF(AND(N(O5)&gt;=Rules!$B$8,ISNUMBER(P5)),IF(P5&lt;=-Rules!$B$7,"Yes","No"),"No"))</f>
        <v/>
      </c>
      <c r="V5">
        <f>IF(A5="","",IF(AND(N(L5)&gt;=Rules!$B$6,ISNUMBER(N5)),IF(AND(N5&gt;=Rules!$B$10,N5&lt;=Rules!$B$11),"Yes","No"),"No"))</f>
        <v/>
      </c>
      <c r="W5">
        <f>IF(A5="","",IF(I5&lt;&gt;"","Yes","No"))</f>
        <v/>
      </c>
      <c r="X5">
        <f>IF(I5="","",IF(SUMIFS($K$3:$K$2002,$A$3:$A$2002,SUBSTITUTE(SUBSTITUTE(I5,"?","~?"),"*","~*"))&gt;N(K5),"Yes","No"))</f>
        <v/>
      </c>
      <c r="Y5">
        <f>IF(A5="","",IF(N(S5)&gt;0,"Yes","No"))</f>
        <v/>
      </c>
      <c r="Z5">
        <f>IF(A5="","",IF(AND(N(K5)&lt;Rules!$B$5,N(L5)&lt;Rules!$B$6,N(Q5)&lt;Rules!$B$13,Y5="No"),"Yes","No"))</f>
        <v/>
      </c>
      <c r="AA5">
        <f>IF(A5="","",IF(LEFT(C5&amp;"",1)="3","Redirect",IF(OR(LEFT(C5&amp;"",1)="4",LEFT(C5&amp;"",1)="5"),IF(OR(N(K5)&gt;0,N(AC5)&gt;=Rules!$B$14),"Redirect","Prune"),IF(D5="Non-Indexable","Keep",IF(AND(W5="Yes",X5="Yes",Y5="No"),"Merge",IF(OR(U5="Yes",V5="Yes",AND(T5="Yes",N(L5)&gt;=Rules!$B$6)),"Update",IF(Z5="Yes",IF(N(AC5)&gt;=Rules!$B$14,"Redirect","Prune"),"Keep")))))))</f>
        <v/>
      </c>
      <c r="AB5">
        <f>IF(A5="","",IF(LEFT(C5&amp;"",1)="3","Already redirects ("&amp;C5&amp;"). Update internal links to point at the final URL.",IF(OR(LEFT(C5&amp;"",1)="4",LEFT(C5&amp;"",1)="5"),IF(AA5="Redirect","Returns "&amp;C5&amp;" but still has "&amp;N(K5)&amp;" clicks and "&amp;N(AC5)&amp;" referring domains. 301 it to the closest live page.","Returns "&amp;C5&amp;" with no clicks or links. Remove internal links and let it 404 or 410."),IF(D5="Non-Indexable","Non-indexable ("&amp;E5&amp;"). Keep if that is intentional; otherwise fix the canonical or noindex.",IF(AA5="Merge","Overlaps with "&amp;I5&amp;IF(N(J5)&gt;0," (similarity "&amp;TEXT(J5,"0.00")&amp;")","")&amp;", which gets more clicks. Merge the useful parts into it and 301 this URL.",IF(AA5="Update",MID(IF(U5="Yes","; Clicks down "&amp;TEXT(-P5,"0%")&amp;" on the previous period","")&amp;IF(V5="Yes","; Average position "&amp;TEXT(N5,"0.0")&amp;" on "&amp;TEXT(L5,"#,##0")&amp;" impressions (striking distance)","")&amp;IF(AND(T5="Yes",N(L5)&gt;=Rules!$B$6),"; Thin ("&amp;F5&amp;" words) but has search demand",""),3,400),IF(AA5="Prune","Low value: "&amp;N(K5)&amp;" clicks, "&amp;N(L5)&amp;" impressions, "&amp;N(Q5)&amp;" sessions, no key events. Remove or noindex it and update internal links.",IF(AA5="Redirect","Low value but "&amp;N(AC5)&amp;" referring domains. 301 it to the closest relevant page to keep those links.",IF(AND(Z5="No",Y5="Yes",N(K5)&lt;Rules!$B$5),"Low search traffic but it converts (key events: "&amp;S5&amp;"). Keep it and link to it.",IF(W5="Yes","Stronger than the page it overlaps ("&amp;I5&amp;"). Keep; merge that page into this one.","Healthy: "&amp;N(K5)&amp;" clicks"&amp;IF(ISNUMBER(N5),", average position "&amp;TEXT(N5,"0.0"),"")&amp;". Keep and monitor."))))))))))</f>
        <v/>
      </c>
      <c r="AE5">
        <f>IF(A5="","",IF(AD5&lt;&gt;"",AD5,AA5))</f>
        <v/>
      </c>
    </row>
    <row r="6">
      <c r="A6">
        <f>IF(Crawl!A5="","",Crawl!A5)</f>
        <v/>
      </c>
      <c r="B6">
        <f>IF(A6="","",Crawl!EC5)</f>
        <v/>
      </c>
      <c r="C6">
        <f>IF(A6="","",IFERROR(INDEX(Crawl!$A5:$DZ5,1,Rules!$H$6),""))</f>
        <v/>
      </c>
      <c r="D6">
        <f>IF(A6="","",IFERROR(INDEX(Crawl!$A5:$DZ5,1,Rules!$H$7),"")&amp;"")</f>
        <v/>
      </c>
      <c r="E6">
        <f>IF(A6="","",IFERROR(INDEX(Crawl!$A5:$DZ5,1,Rules!$H$8),"")&amp;"")</f>
        <v/>
      </c>
      <c r="F6">
        <f>IF(A6="","",IFERROR(INDEX(Crawl!$A5:$DZ5,1,Rules!$H$9),""))</f>
        <v/>
      </c>
      <c r="G6">
        <f>IF(A6="","",IFERROR(INDEX(Crawl!$A5:$DZ5,1,Rules!$H$10),""))</f>
        <v/>
      </c>
      <c r="H6">
        <f>IF(A6="","",IFERROR(INDEX(Crawl!$A5:$DZ5,1,Rules!$H$12),""))</f>
        <v/>
      </c>
      <c r="I6">
        <f>IF(A6="","",IF(AND(N(H6)&gt;0,IFERROR(INDEX(Crawl!$A5:$DZ5,1,Rules!$H$11),"")&amp;""&lt;&gt;""),IFERROR(INDEX(Crawl!$A5:$DZ5,1,Rules!$H$11),"")&amp;"",IF(AND(ISNUMBER(J6),N(J6)&gt;=Rules!$B$12,IFERROR(INDEX(Crawl!$A5:$DZ5,1,Rules!$H$13),"")&amp;""&lt;&gt;""),IFERROR(INDEX(Crawl!$A5:$DZ5,1,Rules!$H$13),"")&amp;"","")))</f>
        <v/>
      </c>
      <c r="J6" s="19">
        <f>IF(A6="","",IF(IFERROR(INDEX(Crawl!$A5:$DZ5,1,Rules!$H$14),"")&amp;""="","",IFERROR(INDEX(Crawl!$A5:$DZ5,1,Rules!$H$14),"")))</f>
        <v/>
      </c>
      <c r="K6">
        <f>IF(A6="","",IFERROR(SUMIFS('GSC current'!$J$2:$J$2001,'GSC current'!$I$2:$I$2001,B6),0))</f>
        <v/>
      </c>
      <c r="L6">
        <f>IF(A6="","",IFERROR(SUMIFS('GSC current'!$K$2:$K$2001,'GSC current'!$I$2:$I$2001,B6),0))</f>
        <v/>
      </c>
      <c r="M6" s="20">
        <f>IF(A6="","",IF(N(L6)&gt;0,K6/L6,""))</f>
        <v/>
      </c>
      <c r="N6" s="21">
        <f>IF(A6="","",IF(N(L6)&gt;0,SUMIFS('GSC current'!$L$2:$L$2001,'GSC current'!$I$2:$I$2001,B6)/L6,""))</f>
        <v/>
      </c>
      <c r="O6">
        <f>IF(A6="","",IFERROR(SUMIFS('GSC previous'!$J$2:$J$2001,'GSC previous'!$I$2:$I$2001,B6),0))</f>
        <v/>
      </c>
      <c r="P6" s="22">
        <f>IF(A6="","",IF(N(O6)&gt;0,(K6-O6)/O6,""))</f>
        <v/>
      </c>
      <c r="Q6">
        <f>IF(A6="","",IFERROR(SUMIFS(GA4!$P$2:$P$2001,GA4!$O$2:$O$2001,B6),0))</f>
        <v/>
      </c>
      <c r="R6" s="23">
        <f>IF(A6="","",IF(N(Q6)&gt;0,SUMIFS(GA4!$Q$2:$Q$2001,GA4!$O$2:$O$2001,B6)/Q6,""))</f>
        <v/>
      </c>
      <c r="S6">
        <f>IF(A6="","",IFERROR(SUMIFS(GA4!$R$2:$R$2001,GA4!$O$2:$O$2001,B6),0))</f>
        <v/>
      </c>
      <c r="T6">
        <f>IF(A6="","",IF(AND(ISNUMBER(F6),LEFT(C6&amp;"",1)="2"),IF(F6&lt;Rules!$B$9,"Yes","No"),"No"))</f>
        <v/>
      </c>
      <c r="U6">
        <f>IF(A6="","",IF(AND(N(O6)&gt;=Rules!$B$8,ISNUMBER(P6)),IF(P6&lt;=-Rules!$B$7,"Yes","No"),"No"))</f>
        <v/>
      </c>
      <c r="V6">
        <f>IF(A6="","",IF(AND(N(L6)&gt;=Rules!$B$6,ISNUMBER(N6)),IF(AND(N6&gt;=Rules!$B$10,N6&lt;=Rules!$B$11),"Yes","No"),"No"))</f>
        <v/>
      </c>
      <c r="W6">
        <f>IF(A6="","",IF(I6&lt;&gt;"","Yes","No"))</f>
        <v/>
      </c>
      <c r="X6">
        <f>IF(I6="","",IF(SUMIFS($K$3:$K$2002,$A$3:$A$2002,SUBSTITUTE(SUBSTITUTE(I6,"?","~?"),"*","~*"))&gt;N(K6),"Yes","No"))</f>
        <v/>
      </c>
      <c r="Y6">
        <f>IF(A6="","",IF(N(S6)&gt;0,"Yes","No"))</f>
        <v/>
      </c>
      <c r="Z6">
        <f>IF(A6="","",IF(AND(N(K6)&lt;Rules!$B$5,N(L6)&lt;Rules!$B$6,N(Q6)&lt;Rules!$B$13,Y6="No"),"Yes","No"))</f>
        <v/>
      </c>
      <c r="AA6">
        <f>IF(A6="","",IF(LEFT(C6&amp;"",1)="3","Redirect",IF(OR(LEFT(C6&amp;"",1)="4",LEFT(C6&amp;"",1)="5"),IF(OR(N(K6)&gt;0,N(AC6)&gt;=Rules!$B$14),"Redirect","Prune"),IF(D6="Non-Indexable","Keep",IF(AND(W6="Yes",X6="Yes",Y6="No"),"Merge",IF(OR(U6="Yes",V6="Yes",AND(T6="Yes",N(L6)&gt;=Rules!$B$6)),"Update",IF(Z6="Yes",IF(N(AC6)&gt;=Rules!$B$14,"Redirect","Prune"),"Keep")))))))</f>
        <v/>
      </c>
      <c r="AB6">
        <f>IF(A6="","",IF(LEFT(C6&amp;"",1)="3","Already redirects ("&amp;C6&amp;"). Update internal links to point at the final URL.",IF(OR(LEFT(C6&amp;"",1)="4",LEFT(C6&amp;"",1)="5"),IF(AA6="Redirect","Returns "&amp;C6&amp;" but still has "&amp;N(K6)&amp;" clicks and "&amp;N(AC6)&amp;" referring domains. 301 it to the closest live page.","Returns "&amp;C6&amp;" with no clicks or links. Remove internal links and let it 404 or 410."),IF(D6="Non-Indexable","Non-indexable ("&amp;E6&amp;"). Keep if that is intentional; otherwise fix the canonical or noindex.",IF(AA6="Merge","Overlaps with "&amp;I6&amp;IF(N(J6)&gt;0," (similarity "&amp;TEXT(J6,"0.00")&amp;")","")&amp;", which gets more clicks. Merge the useful parts into it and 301 this URL.",IF(AA6="Update",MID(IF(U6="Yes","; Clicks down "&amp;TEXT(-P6,"0%")&amp;" on the previous period","")&amp;IF(V6="Yes","; Average position "&amp;TEXT(N6,"0.0")&amp;" on "&amp;TEXT(L6,"#,##0")&amp;" impressions (striking distance)","")&amp;IF(AND(T6="Yes",N(L6)&gt;=Rules!$B$6),"; Thin ("&amp;F6&amp;" words) but has search demand",""),3,400),IF(AA6="Prune","Low value: "&amp;N(K6)&amp;" clicks, "&amp;N(L6)&amp;" impressions, "&amp;N(Q6)&amp;" sessions, no key events. Remove or noindex it and update internal links.",IF(AA6="Redirect","Low value but "&amp;N(AC6)&amp;" referring domains. 301 it to the closest relevant page to keep those links.",IF(AND(Z6="No",Y6="Yes",N(K6)&lt;Rules!$B$5),"Low search traffic but it converts (key events: "&amp;S6&amp;"). Keep it and link to it.",IF(W6="Yes","Stronger than the page it overlaps ("&amp;I6&amp;"). Keep; merge that page into this one.","Healthy: "&amp;N(K6)&amp;" clicks"&amp;IF(ISNUMBER(N6),", average position "&amp;TEXT(N6,"0.0"),"")&amp;". Keep and monitor."))))))))))</f>
        <v/>
      </c>
      <c r="AE6">
        <f>IF(A6="","",IF(AD6&lt;&gt;"",AD6,AA6))</f>
        <v/>
      </c>
    </row>
    <row r="7">
      <c r="A7">
        <f>IF(Crawl!A6="","",Crawl!A6)</f>
        <v/>
      </c>
      <c r="B7">
        <f>IF(A7="","",Crawl!EC6)</f>
        <v/>
      </c>
      <c r="C7">
        <f>IF(A7="","",IFERROR(INDEX(Crawl!$A6:$DZ6,1,Rules!$H$6),""))</f>
        <v/>
      </c>
      <c r="D7">
        <f>IF(A7="","",IFERROR(INDEX(Crawl!$A6:$DZ6,1,Rules!$H$7),"")&amp;"")</f>
        <v/>
      </c>
      <c r="E7">
        <f>IF(A7="","",IFERROR(INDEX(Crawl!$A6:$DZ6,1,Rules!$H$8),"")&amp;"")</f>
        <v/>
      </c>
      <c r="F7">
        <f>IF(A7="","",IFERROR(INDEX(Crawl!$A6:$DZ6,1,Rules!$H$9),""))</f>
        <v/>
      </c>
      <c r="G7">
        <f>IF(A7="","",IFERROR(INDEX(Crawl!$A6:$DZ6,1,Rules!$H$10),""))</f>
        <v/>
      </c>
      <c r="H7">
        <f>IF(A7="","",IFERROR(INDEX(Crawl!$A6:$DZ6,1,Rules!$H$12),""))</f>
        <v/>
      </c>
      <c r="I7">
        <f>IF(A7="","",IF(AND(N(H7)&gt;0,IFERROR(INDEX(Crawl!$A6:$DZ6,1,Rules!$H$11),"")&amp;""&lt;&gt;""),IFERROR(INDEX(Crawl!$A6:$DZ6,1,Rules!$H$11),"")&amp;"",IF(AND(ISNUMBER(J7),N(J7)&gt;=Rules!$B$12,IFERROR(INDEX(Crawl!$A6:$DZ6,1,Rules!$H$13),"")&amp;""&lt;&gt;""),IFERROR(INDEX(Crawl!$A6:$DZ6,1,Rules!$H$13),"")&amp;"","")))</f>
        <v/>
      </c>
      <c r="J7" s="19">
        <f>IF(A7="","",IF(IFERROR(INDEX(Crawl!$A6:$DZ6,1,Rules!$H$14),"")&amp;""="","",IFERROR(INDEX(Crawl!$A6:$DZ6,1,Rules!$H$14),"")))</f>
        <v/>
      </c>
      <c r="K7">
        <f>IF(A7="","",IFERROR(SUMIFS('GSC current'!$J$2:$J$2001,'GSC current'!$I$2:$I$2001,B7),0))</f>
        <v/>
      </c>
      <c r="L7">
        <f>IF(A7="","",IFERROR(SUMIFS('GSC current'!$K$2:$K$2001,'GSC current'!$I$2:$I$2001,B7),0))</f>
        <v/>
      </c>
      <c r="M7" s="20">
        <f>IF(A7="","",IF(N(L7)&gt;0,K7/L7,""))</f>
        <v/>
      </c>
      <c r="N7" s="21">
        <f>IF(A7="","",IF(N(L7)&gt;0,SUMIFS('GSC current'!$L$2:$L$2001,'GSC current'!$I$2:$I$2001,B7)/L7,""))</f>
        <v/>
      </c>
      <c r="O7">
        <f>IF(A7="","",IFERROR(SUMIFS('GSC previous'!$J$2:$J$2001,'GSC previous'!$I$2:$I$2001,B7),0))</f>
        <v/>
      </c>
      <c r="P7" s="22">
        <f>IF(A7="","",IF(N(O7)&gt;0,(K7-O7)/O7,""))</f>
        <v/>
      </c>
      <c r="Q7">
        <f>IF(A7="","",IFERROR(SUMIFS(GA4!$P$2:$P$2001,GA4!$O$2:$O$2001,B7),0))</f>
        <v/>
      </c>
      <c r="R7" s="23">
        <f>IF(A7="","",IF(N(Q7)&gt;0,SUMIFS(GA4!$Q$2:$Q$2001,GA4!$O$2:$O$2001,B7)/Q7,""))</f>
        <v/>
      </c>
      <c r="S7">
        <f>IF(A7="","",IFERROR(SUMIFS(GA4!$R$2:$R$2001,GA4!$O$2:$O$2001,B7),0))</f>
        <v/>
      </c>
      <c r="T7">
        <f>IF(A7="","",IF(AND(ISNUMBER(F7),LEFT(C7&amp;"",1)="2"),IF(F7&lt;Rules!$B$9,"Yes","No"),"No"))</f>
        <v/>
      </c>
      <c r="U7">
        <f>IF(A7="","",IF(AND(N(O7)&gt;=Rules!$B$8,ISNUMBER(P7)),IF(P7&lt;=-Rules!$B$7,"Yes","No"),"No"))</f>
        <v/>
      </c>
      <c r="V7">
        <f>IF(A7="","",IF(AND(N(L7)&gt;=Rules!$B$6,ISNUMBER(N7)),IF(AND(N7&gt;=Rules!$B$10,N7&lt;=Rules!$B$11),"Yes","No"),"No"))</f>
        <v/>
      </c>
      <c r="W7">
        <f>IF(A7="","",IF(I7&lt;&gt;"","Yes","No"))</f>
        <v/>
      </c>
      <c r="X7">
        <f>IF(I7="","",IF(SUMIFS($K$3:$K$2002,$A$3:$A$2002,SUBSTITUTE(SUBSTITUTE(I7,"?","~?"),"*","~*"))&gt;N(K7),"Yes","No"))</f>
        <v/>
      </c>
      <c r="Y7">
        <f>IF(A7="","",IF(N(S7)&gt;0,"Yes","No"))</f>
        <v/>
      </c>
      <c r="Z7">
        <f>IF(A7="","",IF(AND(N(K7)&lt;Rules!$B$5,N(L7)&lt;Rules!$B$6,N(Q7)&lt;Rules!$B$13,Y7="No"),"Yes","No"))</f>
        <v/>
      </c>
      <c r="AA7">
        <f>IF(A7="","",IF(LEFT(C7&amp;"",1)="3","Redirect",IF(OR(LEFT(C7&amp;"",1)="4",LEFT(C7&amp;"",1)="5"),IF(OR(N(K7)&gt;0,N(AC7)&gt;=Rules!$B$14),"Redirect","Prune"),IF(D7="Non-Indexable","Keep",IF(AND(W7="Yes",X7="Yes",Y7="No"),"Merge",IF(OR(U7="Yes",V7="Yes",AND(T7="Yes",N(L7)&gt;=Rules!$B$6)),"Update",IF(Z7="Yes",IF(N(AC7)&gt;=Rules!$B$14,"Redirect","Prune"),"Keep")))))))</f>
        <v/>
      </c>
      <c r="AB7">
        <f>IF(A7="","",IF(LEFT(C7&amp;"",1)="3","Already redirects ("&amp;C7&amp;"). Update internal links to point at the final URL.",IF(OR(LEFT(C7&amp;"",1)="4",LEFT(C7&amp;"",1)="5"),IF(AA7="Redirect","Returns "&amp;C7&amp;" but still has "&amp;N(K7)&amp;" clicks and "&amp;N(AC7)&amp;" referring domains. 301 it to the closest live page.","Returns "&amp;C7&amp;" with no clicks or links. Remove internal links and let it 404 or 410."),IF(D7="Non-Indexable","Non-indexable ("&amp;E7&amp;"). Keep if that is intentional; otherwise fix the canonical or noindex.",IF(AA7="Merge","Overlaps with "&amp;I7&amp;IF(N(J7)&gt;0," (similarity "&amp;TEXT(J7,"0.00")&amp;")","")&amp;", which gets more clicks. Merge the useful parts into it and 301 this URL.",IF(AA7="Update",MID(IF(U7="Yes","; Clicks down "&amp;TEXT(-P7,"0%")&amp;" on the previous period","")&amp;IF(V7="Yes","; Average position "&amp;TEXT(N7,"0.0")&amp;" on "&amp;TEXT(L7,"#,##0")&amp;" impressions (striking distance)","")&amp;IF(AND(T7="Yes",N(L7)&gt;=Rules!$B$6),"; Thin ("&amp;F7&amp;" words) but has search demand",""),3,400),IF(AA7="Prune","Low value: "&amp;N(K7)&amp;" clicks, "&amp;N(L7)&amp;" impressions, "&amp;N(Q7)&amp;" sessions, no key events. Remove or noindex it and update internal links.",IF(AA7="Redirect","Low value but "&amp;N(AC7)&amp;" referring domains. 301 it to the closest relevant page to keep those links.",IF(AND(Z7="No",Y7="Yes",N(K7)&lt;Rules!$B$5),"Low search traffic but it converts (key events: "&amp;S7&amp;"). Keep it and link to it.",IF(W7="Yes","Stronger than the page it overlaps ("&amp;I7&amp;"). Keep; merge that page into this one.","Healthy: "&amp;N(K7)&amp;" clicks"&amp;IF(ISNUMBER(N7),", average position "&amp;TEXT(N7,"0.0"),"")&amp;". Keep and monitor."))))))))))</f>
        <v/>
      </c>
      <c r="AE7">
        <f>IF(A7="","",IF(AD7&lt;&gt;"",AD7,AA7))</f>
        <v/>
      </c>
    </row>
    <row r="8">
      <c r="A8">
        <f>IF(Crawl!A7="","",Crawl!A7)</f>
        <v/>
      </c>
      <c r="B8">
        <f>IF(A8="","",Crawl!EC7)</f>
        <v/>
      </c>
      <c r="C8">
        <f>IF(A8="","",IFERROR(INDEX(Crawl!$A7:$DZ7,1,Rules!$H$6),""))</f>
        <v/>
      </c>
      <c r="D8">
        <f>IF(A8="","",IFERROR(INDEX(Crawl!$A7:$DZ7,1,Rules!$H$7),"")&amp;"")</f>
        <v/>
      </c>
      <c r="E8">
        <f>IF(A8="","",IFERROR(INDEX(Crawl!$A7:$DZ7,1,Rules!$H$8),"")&amp;"")</f>
        <v/>
      </c>
      <c r="F8">
        <f>IF(A8="","",IFERROR(INDEX(Crawl!$A7:$DZ7,1,Rules!$H$9),""))</f>
        <v/>
      </c>
      <c r="G8">
        <f>IF(A8="","",IFERROR(INDEX(Crawl!$A7:$DZ7,1,Rules!$H$10),""))</f>
        <v/>
      </c>
      <c r="H8">
        <f>IF(A8="","",IFERROR(INDEX(Crawl!$A7:$DZ7,1,Rules!$H$12),""))</f>
        <v/>
      </c>
      <c r="I8">
        <f>IF(A8="","",IF(AND(N(H8)&gt;0,IFERROR(INDEX(Crawl!$A7:$DZ7,1,Rules!$H$11),"")&amp;""&lt;&gt;""),IFERROR(INDEX(Crawl!$A7:$DZ7,1,Rules!$H$11),"")&amp;"",IF(AND(ISNUMBER(J8),N(J8)&gt;=Rules!$B$12,IFERROR(INDEX(Crawl!$A7:$DZ7,1,Rules!$H$13),"")&amp;""&lt;&gt;""),IFERROR(INDEX(Crawl!$A7:$DZ7,1,Rules!$H$13),"")&amp;"","")))</f>
        <v/>
      </c>
      <c r="J8" s="19">
        <f>IF(A8="","",IF(IFERROR(INDEX(Crawl!$A7:$DZ7,1,Rules!$H$14),"")&amp;""="","",IFERROR(INDEX(Crawl!$A7:$DZ7,1,Rules!$H$14),"")))</f>
        <v/>
      </c>
      <c r="K8">
        <f>IF(A8="","",IFERROR(SUMIFS('GSC current'!$J$2:$J$2001,'GSC current'!$I$2:$I$2001,B8),0))</f>
        <v/>
      </c>
      <c r="L8">
        <f>IF(A8="","",IFERROR(SUMIFS('GSC current'!$K$2:$K$2001,'GSC current'!$I$2:$I$2001,B8),0))</f>
        <v/>
      </c>
      <c r="M8" s="20">
        <f>IF(A8="","",IF(N(L8)&gt;0,K8/L8,""))</f>
        <v/>
      </c>
      <c r="N8" s="21">
        <f>IF(A8="","",IF(N(L8)&gt;0,SUMIFS('GSC current'!$L$2:$L$2001,'GSC current'!$I$2:$I$2001,B8)/L8,""))</f>
        <v/>
      </c>
      <c r="O8">
        <f>IF(A8="","",IFERROR(SUMIFS('GSC previous'!$J$2:$J$2001,'GSC previous'!$I$2:$I$2001,B8),0))</f>
        <v/>
      </c>
      <c r="P8" s="22">
        <f>IF(A8="","",IF(N(O8)&gt;0,(K8-O8)/O8,""))</f>
        <v/>
      </c>
      <c r="Q8">
        <f>IF(A8="","",IFERROR(SUMIFS(GA4!$P$2:$P$2001,GA4!$O$2:$O$2001,B8),0))</f>
        <v/>
      </c>
      <c r="R8" s="23">
        <f>IF(A8="","",IF(N(Q8)&gt;0,SUMIFS(GA4!$Q$2:$Q$2001,GA4!$O$2:$O$2001,B8)/Q8,""))</f>
        <v/>
      </c>
      <c r="S8">
        <f>IF(A8="","",IFERROR(SUMIFS(GA4!$R$2:$R$2001,GA4!$O$2:$O$2001,B8),0))</f>
        <v/>
      </c>
      <c r="T8">
        <f>IF(A8="","",IF(AND(ISNUMBER(F8),LEFT(C8&amp;"",1)="2"),IF(F8&lt;Rules!$B$9,"Yes","No"),"No"))</f>
        <v/>
      </c>
      <c r="U8">
        <f>IF(A8="","",IF(AND(N(O8)&gt;=Rules!$B$8,ISNUMBER(P8)),IF(P8&lt;=-Rules!$B$7,"Yes","No"),"No"))</f>
        <v/>
      </c>
      <c r="V8">
        <f>IF(A8="","",IF(AND(N(L8)&gt;=Rules!$B$6,ISNUMBER(N8)),IF(AND(N8&gt;=Rules!$B$10,N8&lt;=Rules!$B$11),"Yes","No"),"No"))</f>
        <v/>
      </c>
      <c r="W8">
        <f>IF(A8="","",IF(I8&lt;&gt;"","Yes","No"))</f>
        <v/>
      </c>
      <c r="X8">
        <f>IF(I8="","",IF(SUMIFS($K$3:$K$2002,$A$3:$A$2002,SUBSTITUTE(SUBSTITUTE(I8,"?","~?"),"*","~*"))&gt;N(K8),"Yes","No"))</f>
        <v/>
      </c>
      <c r="Y8">
        <f>IF(A8="","",IF(N(S8)&gt;0,"Yes","No"))</f>
        <v/>
      </c>
      <c r="Z8">
        <f>IF(A8="","",IF(AND(N(K8)&lt;Rules!$B$5,N(L8)&lt;Rules!$B$6,N(Q8)&lt;Rules!$B$13,Y8="No"),"Yes","No"))</f>
        <v/>
      </c>
      <c r="AA8">
        <f>IF(A8="","",IF(LEFT(C8&amp;"",1)="3","Redirect",IF(OR(LEFT(C8&amp;"",1)="4",LEFT(C8&amp;"",1)="5"),IF(OR(N(K8)&gt;0,N(AC8)&gt;=Rules!$B$14),"Redirect","Prune"),IF(D8="Non-Indexable","Keep",IF(AND(W8="Yes",X8="Yes",Y8="No"),"Merge",IF(OR(U8="Yes",V8="Yes",AND(T8="Yes",N(L8)&gt;=Rules!$B$6)),"Update",IF(Z8="Yes",IF(N(AC8)&gt;=Rules!$B$14,"Redirect","Prune"),"Keep")))))))</f>
        <v/>
      </c>
      <c r="AB8">
        <f>IF(A8="","",IF(LEFT(C8&amp;"",1)="3","Already redirects ("&amp;C8&amp;"). Update internal links to point at the final URL.",IF(OR(LEFT(C8&amp;"",1)="4",LEFT(C8&amp;"",1)="5"),IF(AA8="Redirect","Returns "&amp;C8&amp;" but still has "&amp;N(K8)&amp;" clicks and "&amp;N(AC8)&amp;" referring domains. 301 it to the closest live page.","Returns "&amp;C8&amp;" with no clicks or links. Remove internal links and let it 404 or 410."),IF(D8="Non-Indexable","Non-indexable ("&amp;E8&amp;"). Keep if that is intentional; otherwise fix the canonical or noindex.",IF(AA8="Merge","Overlaps with "&amp;I8&amp;IF(N(J8)&gt;0," (similarity "&amp;TEXT(J8,"0.00")&amp;")","")&amp;", which gets more clicks. Merge the useful parts into it and 301 this URL.",IF(AA8="Update",MID(IF(U8="Yes","; Clicks down "&amp;TEXT(-P8,"0%")&amp;" on the previous period","")&amp;IF(V8="Yes","; Average position "&amp;TEXT(N8,"0.0")&amp;" on "&amp;TEXT(L8,"#,##0")&amp;" impressions (striking distance)","")&amp;IF(AND(T8="Yes",N(L8)&gt;=Rules!$B$6),"; Thin ("&amp;F8&amp;" words) but has search demand",""),3,400),IF(AA8="Prune","Low value: "&amp;N(K8)&amp;" clicks, "&amp;N(L8)&amp;" impressions, "&amp;N(Q8)&amp;" sessions, no key events. Remove or noindex it and update internal links.",IF(AA8="Redirect","Low value but "&amp;N(AC8)&amp;" referring domains. 301 it to the closest relevant page to keep those links.",IF(AND(Z8="No",Y8="Yes",N(K8)&lt;Rules!$B$5),"Low search traffic but it converts (key events: "&amp;S8&amp;"). Keep it and link to it.",IF(W8="Yes","Stronger than the page it overlaps ("&amp;I8&amp;"). Keep; merge that page into this one.","Healthy: "&amp;N(K8)&amp;" clicks"&amp;IF(ISNUMBER(N8),", average position "&amp;TEXT(N8,"0.0"),"")&amp;". Keep and monitor."))))))))))</f>
        <v/>
      </c>
      <c r="AE8">
        <f>IF(A8="","",IF(AD8&lt;&gt;"",AD8,AA8))</f>
        <v/>
      </c>
    </row>
    <row r="9">
      <c r="A9">
        <f>IF(Crawl!A8="","",Crawl!A8)</f>
        <v/>
      </c>
      <c r="B9">
        <f>IF(A9="","",Crawl!EC8)</f>
        <v/>
      </c>
      <c r="C9">
        <f>IF(A9="","",IFERROR(INDEX(Crawl!$A8:$DZ8,1,Rules!$H$6),""))</f>
        <v/>
      </c>
      <c r="D9">
        <f>IF(A9="","",IFERROR(INDEX(Crawl!$A8:$DZ8,1,Rules!$H$7),"")&amp;"")</f>
        <v/>
      </c>
      <c r="E9">
        <f>IF(A9="","",IFERROR(INDEX(Crawl!$A8:$DZ8,1,Rules!$H$8),"")&amp;"")</f>
        <v/>
      </c>
      <c r="F9">
        <f>IF(A9="","",IFERROR(INDEX(Crawl!$A8:$DZ8,1,Rules!$H$9),""))</f>
        <v/>
      </c>
      <c r="G9">
        <f>IF(A9="","",IFERROR(INDEX(Crawl!$A8:$DZ8,1,Rules!$H$10),""))</f>
        <v/>
      </c>
      <c r="H9">
        <f>IF(A9="","",IFERROR(INDEX(Crawl!$A8:$DZ8,1,Rules!$H$12),""))</f>
        <v/>
      </c>
      <c r="I9">
        <f>IF(A9="","",IF(AND(N(H9)&gt;0,IFERROR(INDEX(Crawl!$A8:$DZ8,1,Rules!$H$11),"")&amp;""&lt;&gt;""),IFERROR(INDEX(Crawl!$A8:$DZ8,1,Rules!$H$11),"")&amp;"",IF(AND(ISNUMBER(J9),N(J9)&gt;=Rules!$B$12,IFERROR(INDEX(Crawl!$A8:$DZ8,1,Rules!$H$13),"")&amp;""&lt;&gt;""),IFERROR(INDEX(Crawl!$A8:$DZ8,1,Rules!$H$13),"")&amp;"","")))</f>
        <v/>
      </c>
      <c r="J9" s="19">
        <f>IF(A9="","",IF(IFERROR(INDEX(Crawl!$A8:$DZ8,1,Rules!$H$14),"")&amp;""="","",IFERROR(INDEX(Crawl!$A8:$DZ8,1,Rules!$H$14),"")))</f>
        <v/>
      </c>
      <c r="K9">
        <f>IF(A9="","",IFERROR(SUMIFS('GSC current'!$J$2:$J$2001,'GSC current'!$I$2:$I$2001,B9),0))</f>
        <v/>
      </c>
      <c r="L9">
        <f>IF(A9="","",IFERROR(SUMIFS('GSC current'!$K$2:$K$2001,'GSC current'!$I$2:$I$2001,B9),0))</f>
        <v/>
      </c>
      <c r="M9" s="20">
        <f>IF(A9="","",IF(N(L9)&gt;0,K9/L9,""))</f>
        <v/>
      </c>
      <c r="N9" s="21">
        <f>IF(A9="","",IF(N(L9)&gt;0,SUMIFS('GSC current'!$L$2:$L$2001,'GSC current'!$I$2:$I$2001,B9)/L9,""))</f>
        <v/>
      </c>
      <c r="O9">
        <f>IF(A9="","",IFERROR(SUMIFS('GSC previous'!$J$2:$J$2001,'GSC previous'!$I$2:$I$2001,B9),0))</f>
        <v/>
      </c>
      <c r="P9" s="22">
        <f>IF(A9="","",IF(N(O9)&gt;0,(K9-O9)/O9,""))</f>
        <v/>
      </c>
      <c r="Q9">
        <f>IF(A9="","",IFERROR(SUMIFS(GA4!$P$2:$P$2001,GA4!$O$2:$O$2001,B9),0))</f>
        <v/>
      </c>
      <c r="R9" s="23">
        <f>IF(A9="","",IF(N(Q9)&gt;0,SUMIFS(GA4!$Q$2:$Q$2001,GA4!$O$2:$O$2001,B9)/Q9,""))</f>
        <v/>
      </c>
      <c r="S9">
        <f>IF(A9="","",IFERROR(SUMIFS(GA4!$R$2:$R$2001,GA4!$O$2:$O$2001,B9),0))</f>
        <v/>
      </c>
      <c r="T9">
        <f>IF(A9="","",IF(AND(ISNUMBER(F9),LEFT(C9&amp;"",1)="2"),IF(F9&lt;Rules!$B$9,"Yes","No"),"No"))</f>
        <v/>
      </c>
      <c r="U9">
        <f>IF(A9="","",IF(AND(N(O9)&gt;=Rules!$B$8,ISNUMBER(P9)),IF(P9&lt;=-Rules!$B$7,"Yes","No"),"No"))</f>
        <v/>
      </c>
      <c r="V9">
        <f>IF(A9="","",IF(AND(N(L9)&gt;=Rules!$B$6,ISNUMBER(N9)),IF(AND(N9&gt;=Rules!$B$10,N9&lt;=Rules!$B$11),"Yes","No"),"No"))</f>
        <v/>
      </c>
      <c r="W9">
        <f>IF(A9="","",IF(I9&lt;&gt;"","Yes","No"))</f>
        <v/>
      </c>
      <c r="X9">
        <f>IF(I9="","",IF(SUMIFS($K$3:$K$2002,$A$3:$A$2002,SUBSTITUTE(SUBSTITUTE(I9,"?","~?"),"*","~*"))&gt;N(K9),"Yes","No"))</f>
        <v/>
      </c>
      <c r="Y9">
        <f>IF(A9="","",IF(N(S9)&gt;0,"Yes","No"))</f>
        <v/>
      </c>
      <c r="Z9">
        <f>IF(A9="","",IF(AND(N(K9)&lt;Rules!$B$5,N(L9)&lt;Rules!$B$6,N(Q9)&lt;Rules!$B$13,Y9="No"),"Yes","No"))</f>
        <v/>
      </c>
      <c r="AA9">
        <f>IF(A9="","",IF(LEFT(C9&amp;"",1)="3","Redirect",IF(OR(LEFT(C9&amp;"",1)="4",LEFT(C9&amp;"",1)="5"),IF(OR(N(K9)&gt;0,N(AC9)&gt;=Rules!$B$14),"Redirect","Prune"),IF(D9="Non-Indexable","Keep",IF(AND(W9="Yes",X9="Yes",Y9="No"),"Merge",IF(OR(U9="Yes",V9="Yes",AND(T9="Yes",N(L9)&gt;=Rules!$B$6)),"Update",IF(Z9="Yes",IF(N(AC9)&gt;=Rules!$B$14,"Redirect","Prune"),"Keep")))))))</f>
        <v/>
      </c>
      <c r="AB9">
        <f>IF(A9="","",IF(LEFT(C9&amp;"",1)="3","Already redirects ("&amp;C9&amp;"). Update internal links to point at the final URL.",IF(OR(LEFT(C9&amp;"",1)="4",LEFT(C9&amp;"",1)="5"),IF(AA9="Redirect","Returns "&amp;C9&amp;" but still has "&amp;N(K9)&amp;" clicks and "&amp;N(AC9)&amp;" referring domains. 301 it to the closest live page.","Returns "&amp;C9&amp;" with no clicks or links. Remove internal links and let it 404 or 410."),IF(D9="Non-Indexable","Non-indexable ("&amp;E9&amp;"). Keep if that is intentional; otherwise fix the canonical or noindex.",IF(AA9="Merge","Overlaps with "&amp;I9&amp;IF(N(J9)&gt;0," (similarity "&amp;TEXT(J9,"0.00")&amp;")","")&amp;", which gets more clicks. Merge the useful parts into it and 301 this URL.",IF(AA9="Update",MID(IF(U9="Yes","; Clicks down "&amp;TEXT(-P9,"0%")&amp;" on the previous period","")&amp;IF(V9="Yes","; Average position "&amp;TEXT(N9,"0.0")&amp;" on "&amp;TEXT(L9,"#,##0")&amp;" impressions (striking distance)","")&amp;IF(AND(T9="Yes",N(L9)&gt;=Rules!$B$6),"; Thin ("&amp;F9&amp;" words) but has search demand",""),3,400),IF(AA9="Prune","Low value: "&amp;N(K9)&amp;" clicks, "&amp;N(L9)&amp;" impressions, "&amp;N(Q9)&amp;" sessions, no key events. Remove or noindex it and update internal links.",IF(AA9="Redirect","Low value but "&amp;N(AC9)&amp;" referring domains. 301 it to the closest relevant page to keep those links.",IF(AND(Z9="No",Y9="Yes",N(K9)&lt;Rules!$B$5),"Low search traffic but it converts (key events: "&amp;S9&amp;"). Keep it and link to it.",IF(W9="Yes","Stronger than the page it overlaps ("&amp;I9&amp;"). Keep; merge that page into this one.","Healthy: "&amp;N(K9)&amp;" clicks"&amp;IF(ISNUMBER(N9),", average position "&amp;TEXT(N9,"0.0"),"")&amp;". Keep and monitor."))))))))))</f>
        <v/>
      </c>
      <c r="AE9">
        <f>IF(A9="","",IF(AD9&lt;&gt;"",AD9,AA9))</f>
        <v/>
      </c>
    </row>
    <row r="10">
      <c r="A10">
        <f>IF(Crawl!A9="","",Crawl!A9)</f>
        <v/>
      </c>
      <c r="B10">
        <f>IF(A10="","",Crawl!EC9)</f>
        <v/>
      </c>
      <c r="C10">
        <f>IF(A10="","",IFERROR(INDEX(Crawl!$A9:$DZ9,1,Rules!$H$6),""))</f>
        <v/>
      </c>
      <c r="D10">
        <f>IF(A10="","",IFERROR(INDEX(Crawl!$A9:$DZ9,1,Rules!$H$7),"")&amp;"")</f>
        <v/>
      </c>
      <c r="E10">
        <f>IF(A10="","",IFERROR(INDEX(Crawl!$A9:$DZ9,1,Rules!$H$8),"")&amp;"")</f>
        <v/>
      </c>
      <c r="F10">
        <f>IF(A10="","",IFERROR(INDEX(Crawl!$A9:$DZ9,1,Rules!$H$9),""))</f>
        <v/>
      </c>
      <c r="G10">
        <f>IF(A10="","",IFERROR(INDEX(Crawl!$A9:$DZ9,1,Rules!$H$10),""))</f>
        <v/>
      </c>
      <c r="H10">
        <f>IF(A10="","",IFERROR(INDEX(Crawl!$A9:$DZ9,1,Rules!$H$12),""))</f>
        <v/>
      </c>
      <c r="I10">
        <f>IF(A10="","",IF(AND(N(H10)&gt;0,IFERROR(INDEX(Crawl!$A9:$DZ9,1,Rules!$H$11),"")&amp;""&lt;&gt;""),IFERROR(INDEX(Crawl!$A9:$DZ9,1,Rules!$H$11),"")&amp;"",IF(AND(ISNUMBER(J10),N(J10)&gt;=Rules!$B$12,IFERROR(INDEX(Crawl!$A9:$DZ9,1,Rules!$H$13),"")&amp;""&lt;&gt;""),IFERROR(INDEX(Crawl!$A9:$DZ9,1,Rules!$H$13),"")&amp;"","")))</f>
        <v/>
      </c>
      <c r="J10" s="19">
        <f>IF(A10="","",IF(IFERROR(INDEX(Crawl!$A9:$DZ9,1,Rules!$H$14),"")&amp;""="","",IFERROR(INDEX(Crawl!$A9:$DZ9,1,Rules!$H$14),"")))</f>
        <v/>
      </c>
      <c r="K10">
        <f>IF(A10="","",IFERROR(SUMIFS('GSC current'!$J$2:$J$2001,'GSC current'!$I$2:$I$2001,B10),0))</f>
        <v/>
      </c>
      <c r="L10">
        <f>IF(A10="","",IFERROR(SUMIFS('GSC current'!$K$2:$K$2001,'GSC current'!$I$2:$I$2001,B10),0))</f>
        <v/>
      </c>
      <c r="M10" s="20">
        <f>IF(A10="","",IF(N(L10)&gt;0,K10/L10,""))</f>
        <v/>
      </c>
      <c r="N10" s="21">
        <f>IF(A10="","",IF(N(L10)&gt;0,SUMIFS('GSC current'!$L$2:$L$2001,'GSC current'!$I$2:$I$2001,B10)/L10,""))</f>
        <v/>
      </c>
      <c r="O10">
        <f>IF(A10="","",IFERROR(SUMIFS('GSC previous'!$J$2:$J$2001,'GSC previous'!$I$2:$I$2001,B10),0))</f>
        <v/>
      </c>
      <c r="P10" s="22">
        <f>IF(A10="","",IF(N(O10)&gt;0,(K10-O10)/O10,""))</f>
        <v/>
      </c>
      <c r="Q10">
        <f>IF(A10="","",IFERROR(SUMIFS(GA4!$P$2:$P$2001,GA4!$O$2:$O$2001,B10),0))</f>
        <v/>
      </c>
      <c r="R10" s="23">
        <f>IF(A10="","",IF(N(Q10)&gt;0,SUMIFS(GA4!$Q$2:$Q$2001,GA4!$O$2:$O$2001,B10)/Q10,""))</f>
        <v/>
      </c>
      <c r="S10">
        <f>IF(A10="","",IFERROR(SUMIFS(GA4!$R$2:$R$2001,GA4!$O$2:$O$2001,B10),0))</f>
        <v/>
      </c>
      <c r="T10">
        <f>IF(A10="","",IF(AND(ISNUMBER(F10),LEFT(C10&amp;"",1)="2"),IF(F10&lt;Rules!$B$9,"Yes","No"),"No"))</f>
        <v/>
      </c>
      <c r="U10">
        <f>IF(A10="","",IF(AND(N(O10)&gt;=Rules!$B$8,ISNUMBER(P10)),IF(P10&lt;=-Rules!$B$7,"Yes","No"),"No"))</f>
        <v/>
      </c>
      <c r="V10">
        <f>IF(A10="","",IF(AND(N(L10)&gt;=Rules!$B$6,ISNUMBER(N10)),IF(AND(N10&gt;=Rules!$B$10,N10&lt;=Rules!$B$11),"Yes","No"),"No"))</f>
        <v/>
      </c>
      <c r="W10">
        <f>IF(A10="","",IF(I10&lt;&gt;"","Yes","No"))</f>
        <v/>
      </c>
      <c r="X10">
        <f>IF(I10="","",IF(SUMIFS($K$3:$K$2002,$A$3:$A$2002,SUBSTITUTE(SUBSTITUTE(I10,"?","~?"),"*","~*"))&gt;N(K10),"Yes","No"))</f>
        <v/>
      </c>
      <c r="Y10">
        <f>IF(A10="","",IF(N(S10)&gt;0,"Yes","No"))</f>
        <v/>
      </c>
      <c r="Z10">
        <f>IF(A10="","",IF(AND(N(K10)&lt;Rules!$B$5,N(L10)&lt;Rules!$B$6,N(Q10)&lt;Rules!$B$13,Y10="No"),"Yes","No"))</f>
        <v/>
      </c>
      <c r="AA10">
        <f>IF(A10="","",IF(LEFT(C10&amp;"",1)="3","Redirect",IF(OR(LEFT(C10&amp;"",1)="4",LEFT(C10&amp;"",1)="5"),IF(OR(N(K10)&gt;0,N(AC10)&gt;=Rules!$B$14),"Redirect","Prune"),IF(D10="Non-Indexable","Keep",IF(AND(W10="Yes",X10="Yes",Y10="No"),"Merge",IF(OR(U10="Yes",V10="Yes",AND(T10="Yes",N(L10)&gt;=Rules!$B$6)),"Update",IF(Z10="Yes",IF(N(AC10)&gt;=Rules!$B$14,"Redirect","Prune"),"Keep")))))))</f>
        <v/>
      </c>
      <c r="AB10">
        <f>IF(A10="","",IF(LEFT(C10&amp;"",1)="3","Already redirects ("&amp;C10&amp;"). Update internal links to point at the final URL.",IF(OR(LEFT(C10&amp;"",1)="4",LEFT(C10&amp;"",1)="5"),IF(AA10="Redirect","Returns "&amp;C10&amp;" but still has "&amp;N(K10)&amp;" clicks and "&amp;N(AC10)&amp;" referring domains. 301 it to the closest live page.","Returns "&amp;C10&amp;" with no clicks or links. Remove internal links and let it 404 or 410."),IF(D10="Non-Indexable","Non-indexable ("&amp;E10&amp;"). Keep if that is intentional; otherwise fix the canonical or noindex.",IF(AA10="Merge","Overlaps with "&amp;I10&amp;IF(N(J10)&gt;0," (similarity "&amp;TEXT(J10,"0.00")&amp;")","")&amp;", which gets more clicks. Merge the useful parts into it and 301 this URL.",IF(AA10="Update",MID(IF(U10="Yes","; Clicks down "&amp;TEXT(-P10,"0%")&amp;" on the previous period","")&amp;IF(V10="Yes","; Average position "&amp;TEXT(N10,"0.0")&amp;" on "&amp;TEXT(L10,"#,##0")&amp;" impressions (striking distance)","")&amp;IF(AND(T10="Yes",N(L10)&gt;=Rules!$B$6),"; Thin ("&amp;F10&amp;" words) but has search demand",""),3,400),IF(AA10="Prune","Low value: "&amp;N(K10)&amp;" clicks, "&amp;N(L10)&amp;" impressions, "&amp;N(Q10)&amp;" sessions, no key events. Remove or noindex it and update internal links.",IF(AA10="Redirect","Low value but "&amp;N(AC10)&amp;" referring domains. 301 it to the closest relevant page to keep those links.",IF(AND(Z10="No",Y10="Yes",N(K10)&lt;Rules!$B$5),"Low search traffic but it converts (key events: "&amp;S10&amp;"). Keep it and link to it.",IF(W10="Yes","Stronger than the page it overlaps ("&amp;I10&amp;"). Keep; merge that page into this one.","Healthy: "&amp;N(K10)&amp;" clicks"&amp;IF(ISNUMBER(N10),", average position "&amp;TEXT(N10,"0.0"),"")&amp;". Keep and monitor."))))))))))</f>
        <v/>
      </c>
      <c r="AE10">
        <f>IF(A10="","",IF(AD10&lt;&gt;"",AD10,AA10))</f>
        <v/>
      </c>
    </row>
    <row r="11">
      <c r="A11">
        <f>IF(Crawl!A10="","",Crawl!A10)</f>
        <v/>
      </c>
      <c r="B11">
        <f>IF(A11="","",Crawl!EC10)</f>
        <v/>
      </c>
      <c r="C11">
        <f>IF(A11="","",IFERROR(INDEX(Crawl!$A10:$DZ10,1,Rules!$H$6),""))</f>
        <v/>
      </c>
      <c r="D11">
        <f>IF(A11="","",IFERROR(INDEX(Crawl!$A10:$DZ10,1,Rules!$H$7),"")&amp;"")</f>
        <v/>
      </c>
      <c r="E11">
        <f>IF(A11="","",IFERROR(INDEX(Crawl!$A10:$DZ10,1,Rules!$H$8),"")&amp;"")</f>
        <v/>
      </c>
      <c r="F11">
        <f>IF(A11="","",IFERROR(INDEX(Crawl!$A10:$DZ10,1,Rules!$H$9),""))</f>
        <v/>
      </c>
      <c r="G11">
        <f>IF(A11="","",IFERROR(INDEX(Crawl!$A10:$DZ10,1,Rules!$H$10),""))</f>
        <v/>
      </c>
      <c r="H11">
        <f>IF(A11="","",IFERROR(INDEX(Crawl!$A10:$DZ10,1,Rules!$H$12),""))</f>
        <v/>
      </c>
      <c r="I11">
        <f>IF(A11="","",IF(AND(N(H11)&gt;0,IFERROR(INDEX(Crawl!$A10:$DZ10,1,Rules!$H$11),"")&amp;""&lt;&gt;""),IFERROR(INDEX(Crawl!$A10:$DZ10,1,Rules!$H$11),"")&amp;"",IF(AND(ISNUMBER(J11),N(J11)&gt;=Rules!$B$12,IFERROR(INDEX(Crawl!$A10:$DZ10,1,Rules!$H$13),"")&amp;""&lt;&gt;""),IFERROR(INDEX(Crawl!$A10:$DZ10,1,Rules!$H$13),"")&amp;"","")))</f>
        <v/>
      </c>
      <c r="J11" s="19">
        <f>IF(A11="","",IF(IFERROR(INDEX(Crawl!$A10:$DZ10,1,Rules!$H$14),"")&amp;""="","",IFERROR(INDEX(Crawl!$A10:$DZ10,1,Rules!$H$14),"")))</f>
        <v/>
      </c>
      <c r="K11">
        <f>IF(A11="","",IFERROR(SUMIFS('GSC current'!$J$2:$J$2001,'GSC current'!$I$2:$I$2001,B11),0))</f>
        <v/>
      </c>
      <c r="L11">
        <f>IF(A11="","",IFERROR(SUMIFS('GSC current'!$K$2:$K$2001,'GSC current'!$I$2:$I$2001,B11),0))</f>
        <v/>
      </c>
      <c r="M11" s="20">
        <f>IF(A11="","",IF(N(L11)&gt;0,K11/L11,""))</f>
        <v/>
      </c>
      <c r="N11" s="21">
        <f>IF(A11="","",IF(N(L11)&gt;0,SUMIFS('GSC current'!$L$2:$L$2001,'GSC current'!$I$2:$I$2001,B11)/L11,""))</f>
        <v/>
      </c>
      <c r="O11">
        <f>IF(A11="","",IFERROR(SUMIFS('GSC previous'!$J$2:$J$2001,'GSC previous'!$I$2:$I$2001,B11),0))</f>
        <v/>
      </c>
      <c r="P11" s="22">
        <f>IF(A11="","",IF(N(O11)&gt;0,(K11-O11)/O11,""))</f>
        <v/>
      </c>
      <c r="Q11">
        <f>IF(A11="","",IFERROR(SUMIFS(GA4!$P$2:$P$2001,GA4!$O$2:$O$2001,B11),0))</f>
        <v/>
      </c>
      <c r="R11" s="23">
        <f>IF(A11="","",IF(N(Q11)&gt;0,SUMIFS(GA4!$Q$2:$Q$2001,GA4!$O$2:$O$2001,B11)/Q11,""))</f>
        <v/>
      </c>
      <c r="S11">
        <f>IF(A11="","",IFERROR(SUMIFS(GA4!$R$2:$R$2001,GA4!$O$2:$O$2001,B11),0))</f>
        <v/>
      </c>
      <c r="T11">
        <f>IF(A11="","",IF(AND(ISNUMBER(F11),LEFT(C11&amp;"",1)="2"),IF(F11&lt;Rules!$B$9,"Yes","No"),"No"))</f>
        <v/>
      </c>
      <c r="U11">
        <f>IF(A11="","",IF(AND(N(O11)&gt;=Rules!$B$8,ISNUMBER(P11)),IF(P11&lt;=-Rules!$B$7,"Yes","No"),"No"))</f>
        <v/>
      </c>
      <c r="V11">
        <f>IF(A11="","",IF(AND(N(L11)&gt;=Rules!$B$6,ISNUMBER(N11)),IF(AND(N11&gt;=Rules!$B$10,N11&lt;=Rules!$B$11),"Yes","No"),"No"))</f>
        <v/>
      </c>
      <c r="W11">
        <f>IF(A11="","",IF(I11&lt;&gt;"","Yes","No"))</f>
        <v/>
      </c>
      <c r="X11">
        <f>IF(I11="","",IF(SUMIFS($K$3:$K$2002,$A$3:$A$2002,SUBSTITUTE(SUBSTITUTE(I11,"?","~?"),"*","~*"))&gt;N(K11),"Yes","No"))</f>
        <v/>
      </c>
      <c r="Y11">
        <f>IF(A11="","",IF(N(S11)&gt;0,"Yes","No"))</f>
        <v/>
      </c>
      <c r="Z11">
        <f>IF(A11="","",IF(AND(N(K11)&lt;Rules!$B$5,N(L11)&lt;Rules!$B$6,N(Q11)&lt;Rules!$B$13,Y11="No"),"Yes","No"))</f>
        <v/>
      </c>
      <c r="AA11">
        <f>IF(A11="","",IF(LEFT(C11&amp;"",1)="3","Redirect",IF(OR(LEFT(C11&amp;"",1)="4",LEFT(C11&amp;"",1)="5"),IF(OR(N(K11)&gt;0,N(AC11)&gt;=Rules!$B$14),"Redirect","Prune"),IF(D11="Non-Indexable","Keep",IF(AND(W11="Yes",X11="Yes",Y11="No"),"Merge",IF(OR(U11="Yes",V11="Yes",AND(T11="Yes",N(L11)&gt;=Rules!$B$6)),"Update",IF(Z11="Yes",IF(N(AC11)&gt;=Rules!$B$14,"Redirect","Prune"),"Keep")))))))</f>
        <v/>
      </c>
      <c r="AB11">
        <f>IF(A11="","",IF(LEFT(C11&amp;"",1)="3","Already redirects ("&amp;C11&amp;"). Update internal links to point at the final URL.",IF(OR(LEFT(C11&amp;"",1)="4",LEFT(C11&amp;"",1)="5"),IF(AA11="Redirect","Returns "&amp;C11&amp;" but still has "&amp;N(K11)&amp;" clicks and "&amp;N(AC11)&amp;" referring domains. 301 it to the closest live page.","Returns "&amp;C11&amp;" with no clicks or links. Remove internal links and let it 404 or 410."),IF(D11="Non-Indexable","Non-indexable ("&amp;E11&amp;"). Keep if that is intentional; otherwise fix the canonical or noindex.",IF(AA11="Merge","Overlaps with "&amp;I11&amp;IF(N(J11)&gt;0," (similarity "&amp;TEXT(J11,"0.00")&amp;")","")&amp;", which gets more clicks. Merge the useful parts into it and 301 this URL.",IF(AA11="Update",MID(IF(U11="Yes","; Clicks down "&amp;TEXT(-P11,"0%")&amp;" on the previous period","")&amp;IF(V11="Yes","; Average position "&amp;TEXT(N11,"0.0")&amp;" on "&amp;TEXT(L11,"#,##0")&amp;" impressions (striking distance)","")&amp;IF(AND(T11="Yes",N(L11)&gt;=Rules!$B$6),"; Thin ("&amp;F11&amp;" words) but has search demand",""),3,400),IF(AA11="Prune","Low value: "&amp;N(K11)&amp;" clicks, "&amp;N(L11)&amp;" impressions, "&amp;N(Q11)&amp;" sessions, no key events. Remove or noindex it and update internal links.",IF(AA11="Redirect","Low value but "&amp;N(AC11)&amp;" referring domains. 301 it to the closest relevant page to keep those links.",IF(AND(Z11="No",Y11="Yes",N(K11)&lt;Rules!$B$5),"Low search traffic but it converts (key events: "&amp;S11&amp;"). Keep it and link to it.",IF(W11="Yes","Stronger than the page it overlaps ("&amp;I11&amp;"). Keep; merge that page into this one.","Healthy: "&amp;N(K11)&amp;" clicks"&amp;IF(ISNUMBER(N11),", average position "&amp;TEXT(N11,"0.0"),"")&amp;". Keep and monitor."))))))))))</f>
        <v/>
      </c>
      <c r="AE11">
        <f>IF(A11="","",IF(AD11&lt;&gt;"",AD11,AA11))</f>
        <v/>
      </c>
    </row>
    <row r="12">
      <c r="A12">
        <f>IF(Crawl!A11="","",Crawl!A11)</f>
        <v/>
      </c>
      <c r="B12">
        <f>IF(A12="","",Crawl!EC11)</f>
        <v/>
      </c>
      <c r="C12">
        <f>IF(A12="","",IFERROR(INDEX(Crawl!$A11:$DZ11,1,Rules!$H$6),""))</f>
        <v/>
      </c>
      <c r="D12">
        <f>IF(A12="","",IFERROR(INDEX(Crawl!$A11:$DZ11,1,Rules!$H$7),"")&amp;"")</f>
        <v/>
      </c>
      <c r="E12">
        <f>IF(A12="","",IFERROR(INDEX(Crawl!$A11:$DZ11,1,Rules!$H$8),"")&amp;"")</f>
        <v/>
      </c>
      <c r="F12">
        <f>IF(A12="","",IFERROR(INDEX(Crawl!$A11:$DZ11,1,Rules!$H$9),""))</f>
        <v/>
      </c>
      <c r="G12">
        <f>IF(A12="","",IFERROR(INDEX(Crawl!$A11:$DZ11,1,Rules!$H$10),""))</f>
        <v/>
      </c>
      <c r="H12">
        <f>IF(A12="","",IFERROR(INDEX(Crawl!$A11:$DZ11,1,Rules!$H$12),""))</f>
        <v/>
      </c>
      <c r="I12">
        <f>IF(A12="","",IF(AND(N(H12)&gt;0,IFERROR(INDEX(Crawl!$A11:$DZ11,1,Rules!$H$11),"")&amp;""&lt;&gt;""),IFERROR(INDEX(Crawl!$A11:$DZ11,1,Rules!$H$11),"")&amp;"",IF(AND(ISNUMBER(J12),N(J12)&gt;=Rules!$B$12,IFERROR(INDEX(Crawl!$A11:$DZ11,1,Rules!$H$13),"")&amp;""&lt;&gt;""),IFERROR(INDEX(Crawl!$A11:$DZ11,1,Rules!$H$13),"")&amp;"","")))</f>
        <v/>
      </c>
      <c r="J12" s="19">
        <f>IF(A12="","",IF(IFERROR(INDEX(Crawl!$A11:$DZ11,1,Rules!$H$14),"")&amp;""="","",IFERROR(INDEX(Crawl!$A11:$DZ11,1,Rules!$H$14),"")))</f>
        <v/>
      </c>
      <c r="K12">
        <f>IF(A12="","",IFERROR(SUMIFS('GSC current'!$J$2:$J$2001,'GSC current'!$I$2:$I$2001,B12),0))</f>
        <v/>
      </c>
      <c r="L12">
        <f>IF(A12="","",IFERROR(SUMIFS('GSC current'!$K$2:$K$2001,'GSC current'!$I$2:$I$2001,B12),0))</f>
        <v/>
      </c>
      <c r="M12" s="20">
        <f>IF(A12="","",IF(N(L12)&gt;0,K12/L12,""))</f>
        <v/>
      </c>
      <c r="N12" s="21">
        <f>IF(A12="","",IF(N(L12)&gt;0,SUMIFS('GSC current'!$L$2:$L$2001,'GSC current'!$I$2:$I$2001,B12)/L12,""))</f>
        <v/>
      </c>
      <c r="O12">
        <f>IF(A12="","",IFERROR(SUMIFS('GSC previous'!$J$2:$J$2001,'GSC previous'!$I$2:$I$2001,B12),0))</f>
        <v/>
      </c>
      <c r="P12" s="22">
        <f>IF(A12="","",IF(N(O12)&gt;0,(K12-O12)/O12,""))</f>
        <v/>
      </c>
      <c r="Q12">
        <f>IF(A12="","",IFERROR(SUMIFS(GA4!$P$2:$P$2001,GA4!$O$2:$O$2001,B12),0))</f>
        <v/>
      </c>
      <c r="R12" s="23">
        <f>IF(A12="","",IF(N(Q12)&gt;0,SUMIFS(GA4!$Q$2:$Q$2001,GA4!$O$2:$O$2001,B12)/Q12,""))</f>
        <v/>
      </c>
      <c r="S12">
        <f>IF(A12="","",IFERROR(SUMIFS(GA4!$R$2:$R$2001,GA4!$O$2:$O$2001,B12),0))</f>
        <v/>
      </c>
      <c r="T12">
        <f>IF(A12="","",IF(AND(ISNUMBER(F12),LEFT(C12&amp;"",1)="2"),IF(F12&lt;Rules!$B$9,"Yes","No"),"No"))</f>
        <v/>
      </c>
      <c r="U12">
        <f>IF(A12="","",IF(AND(N(O12)&gt;=Rules!$B$8,ISNUMBER(P12)),IF(P12&lt;=-Rules!$B$7,"Yes","No"),"No"))</f>
        <v/>
      </c>
      <c r="V12">
        <f>IF(A12="","",IF(AND(N(L12)&gt;=Rules!$B$6,ISNUMBER(N12)),IF(AND(N12&gt;=Rules!$B$10,N12&lt;=Rules!$B$11),"Yes","No"),"No"))</f>
        <v/>
      </c>
      <c r="W12">
        <f>IF(A12="","",IF(I12&lt;&gt;"","Yes","No"))</f>
        <v/>
      </c>
      <c r="X12">
        <f>IF(I12="","",IF(SUMIFS($K$3:$K$2002,$A$3:$A$2002,SUBSTITUTE(SUBSTITUTE(I12,"?","~?"),"*","~*"))&gt;N(K12),"Yes","No"))</f>
        <v/>
      </c>
      <c r="Y12">
        <f>IF(A12="","",IF(N(S12)&gt;0,"Yes","No"))</f>
        <v/>
      </c>
      <c r="Z12">
        <f>IF(A12="","",IF(AND(N(K12)&lt;Rules!$B$5,N(L12)&lt;Rules!$B$6,N(Q12)&lt;Rules!$B$13,Y12="No"),"Yes","No"))</f>
        <v/>
      </c>
      <c r="AA12">
        <f>IF(A12="","",IF(LEFT(C12&amp;"",1)="3","Redirect",IF(OR(LEFT(C12&amp;"",1)="4",LEFT(C12&amp;"",1)="5"),IF(OR(N(K12)&gt;0,N(AC12)&gt;=Rules!$B$14),"Redirect","Prune"),IF(D12="Non-Indexable","Keep",IF(AND(W12="Yes",X12="Yes",Y12="No"),"Merge",IF(OR(U12="Yes",V12="Yes",AND(T12="Yes",N(L12)&gt;=Rules!$B$6)),"Update",IF(Z12="Yes",IF(N(AC12)&gt;=Rules!$B$14,"Redirect","Prune"),"Keep")))))))</f>
        <v/>
      </c>
      <c r="AB12">
        <f>IF(A12="","",IF(LEFT(C12&amp;"",1)="3","Already redirects ("&amp;C12&amp;"). Update internal links to point at the final URL.",IF(OR(LEFT(C12&amp;"",1)="4",LEFT(C12&amp;"",1)="5"),IF(AA12="Redirect","Returns "&amp;C12&amp;" but still has "&amp;N(K12)&amp;" clicks and "&amp;N(AC12)&amp;" referring domains. 301 it to the closest live page.","Returns "&amp;C12&amp;" with no clicks or links. Remove internal links and let it 404 or 410."),IF(D12="Non-Indexable","Non-indexable ("&amp;E12&amp;"). Keep if that is intentional; otherwise fix the canonical or noindex.",IF(AA12="Merge","Overlaps with "&amp;I12&amp;IF(N(J12)&gt;0," (similarity "&amp;TEXT(J12,"0.00")&amp;")","")&amp;", which gets more clicks. Merge the useful parts into it and 301 this URL.",IF(AA12="Update",MID(IF(U12="Yes","; Clicks down "&amp;TEXT(-P12,"0%")&amp;" on the previous period","")&amp;IF(V12="Yes","; Average position "&amp;TEXT(N12,"0.0")&amp;" on "&amp;TEXT(L12,"#,##0")&amp;" impressions (striking distance)","")&amp;IF(AND(T12="Yes",N(L12)&gt;=Rules!$B$6),"; Thin ("&amp;F12&amp;" words) but has search demand",""),3,400),IF(AA12="Prune","Low value: "&amp;N(K12)&amp;" clicks, "&amp;N(L12)&amp;" impressions, "&amp;N(Q12)&amp;" sessions, no key events. Remove or noindex it and update internal links.",IF(AA12="Redirect","Low value but "&amp;N(AC12)&amp;" referring domains. 301 it to the closest relevant page to keep those links.",IF(AND(Z12="No",Y12="Yes",N(K12)&lt;Rules!$B$5),"Low search traffic but it converts (key events: "&amp;S12&amp;"). Keep it and link to it.",IF(W12="Yes","Stronger than the page it overlaps ("&amp;I12&amp;"). Keep; merge that page into this one.","Healthy: "&amp;N(K12)&amp;" clicks"&amp;IF(ISNUMBER(N12),", average position "&amp;TEXT(N12,"0.0"),"")&amp;". Keep and monitor."))))))))))</f>
        <v/>
      </c>
      <c r="AE12">
        <f>IF(A12="","",IF(AD12&lt;&gt;"",AD12,AA12))</f>
        <v/>
      </c>
    </row>
    <row r="13">
      <c r="A13">
        <f>IF(Crawl!A12="","",Crawl!A12)</f>
        <v/>
      </c>
      <c r="B13">
        <f>IF(A13="","",Crawl!EC12)</f>
        <v/>
      </c>
      <c r="C13">
        <f>IF(A13="","",IFERROR(INDEX(Crawl!$A12:$DZ12,1,Rules!$H$6),""))</f>
        <v/>
      </c>
      <c r="D13">
        <f>IF(A13="","",IFERROR(INDEX(Crawl!$A12:$DZ12,1,Rules!$H$7),"")&amp;"")</f>
        <v/>
      </c>
      <c r="E13">
        <f>IF(A13="","",IFERROR(INDEX(Crawl!$A12:$DZ12,1,Rules!$H$8),"")&amp;"")</f>
        <v/>
      </c>
      <c r="F13">
        <f>IF(A13="","",IFERROR(INDEX(Crawl!$A12:$DZ12,1,Rules!$H$9),""))</f>
        <v/>
      </c>
      <c r="G13">
        <f>IF(A13="","",IFERROR(INDEX(Crawl!$A12:$DZ12,1,Rules!$H$10),""))</f>
        <v/>
      </c>
      <c r="H13">
        <f>IF(A13="","",IFERROR(INDEX(Crawl!$A12:$DZ12,1,Rules!$H$12),""))</f>
        <v/>
      </c>
      <c r="I13">
        <f>IF(A13="","",IF(AND(N(H13)&gt;0,IFERROR(INDEX(Crawl!$A12:$DZ12,1,Rules!$H$11),"")&amp;""&lt;&gt;""),IFERROR(INDEX(Crawl!$A12:$DZ12,1,Rules!$H$11),"")&amp;"",IF(AND(ISNUMBER(J13),N(J13)&gt;=Rules!$B$12,IFERROR(INDEX(Crawl!$A12:$DZ12,1,Rules!$H$13),"")&amp;""&lt;&gt;""),IFERROR(INDEX(Crawl!$A12:$DZ12,1,Rules!$H$13),"")&amp;"","")))</f>
        <v/>
      </c>
      <c r="J13" s="19">
        <f>IF(A13="","",IF(IFERROR(INDEX(Crawl!$A12:$DZ12,1,Rules!$H$14),"")&amp;""="","",IFERROR(INDEX(Crawl!$A12:$DZ12,1,Rules!$H$14),"")))</f>
        <v/>
      </c>
      <c r="K13">
        <f>IF(A13="","",IFERROR(SUMIFS('GSC current'!$J$2:$J$2001,'GSC current'!$I$2:$I$2001,B13),0))</f>
        <v/>
      </c>
      <c r="L13">
        <f>IF(A13="","",IFERROR(SUMIFS('GSC current'!$K$2:$K$2001,'GSC current'!$I$2:$I$2001,B13),0))</f>
        <v/>
      </c>
      <c r="M13" s="20">
        <f>IF(A13="","",IF(N(L13)&gt;0,K13/L13,""))</f>
        <v/>
      </c>
      <c r="N13" s="21">
        <f>IF(A13="","",IF(N(L13)&gt;0,SUMIFS('GSC current'!$L$2:$L$2001,'GSC current'!$I$2:$I$2001,B13)/L13,""))</f>
        <v/>
      </c>
      <c r="O13">
        <f>IF(A13="","",IFERROR(SUMIFS('GSC previous'!$J$2:$J$2001,'GSC previous'!$I$2:$I$2001,B13),0))</f>
        <v/>
      </c>
      <c r="P13" s="22">
        <f>IF(A13="","",IF(N(O13)&gt;0,(K13-O13)/O13,""))</f>
        <v/>
      </c>
      <c r="Q13">
        <f>IF(A13="","",IFERROR(SUMIFS(GA4!$P$2:$P$2001,GA4!$O$2:$O$2001,B13),0))</f>
        <v/>
      </c>
      <c r="R13" s="23">
        <f>IF(A13="","",IF(N(Q13)&gt;0,SUMIFS(GA4!$Q$2:$Q$2001,GA4!$O$2:$O$2001,B13)/Q13,""))</f>
        <v/>
      </c>
      <c r="S13">
        <f>IF(A13="","",IFERROR(SUMIFS(GA4!$R$2:$R$2001,GA4!$O$2:$O$2001,B13),0))</f>
        <v/>
      </c>
      <c r="T13">
        <f>IF(A13="","",IF(AND(ISNUMBER(F13),LEFT(C13&amp;"",1)="2"),IF(F13&lt;Rules!$B$9,"Yes","No"),"No"))</f>
        <v/>
      </c>
      <c r="U13">
        <f>IF(A13="","",IF(AND(N(O13)&gt;=Rules!$B$8,ISNUMBER(P13)),IF(P13&lt;=-Rules!$B$7,"Yes","No"),"No"))</f>
        <v/>
      </c>
      <c r="V13">
        <f>IF(A13="","",IF(AND(N(L13)&gt;=Rules!$B$6,ISNUMBER(N13)),IF(AND(N13&gt;=Rules!$B$10,N13&lt;=Rules!$B$11),"Yes","No"),"No"))</f>
        <v/>
      </c>
      <c r="W13">
        <f>IF(A13="","",IF(I13&lt;&gt;"","Yes","No"))</f>
        <v/>
      </c>
      <c r="X13">
        <f>IF(I13="","",IF(SUMIFS($K$3:$K$2002,$A$3:$A$2002,SUBSTITUTE(SUBSTITUTE(I13,"?","~?"),"*","~*"))&gt;N(K13),"Yes","No"))</f>
        <v/>
      </c>
      <c r="Y13">
        <f>IF(A13="","",IF(N(S13)&gt;0,"Yes","No"))</f>
        <v/>
      </c>
      <c r="Z13">
        <f>IF(A13="","",IF(AND(N(K13)&lt;Rules!$B$5,N(L13)&lt;Rules!$B$6,N(Q13)&lt;Rules!$B$13,Y13="No"),"Yes","No"))</f>
        <v/>
      </c>
      <c r="AA13">
        <f>IF(A13="","",IF(LEFT(C13&amp;"",1)="3","Redirect",IF(OR(LEFT(C13&amp;"",1)="4",LEFT(C13&amp;"",1)="5"),IF(OR(N(K13)&gt;0,N(AC13)&gt;=Rules!$B$14),"Redirect","Prune"),IF(D13="Non-Indexable","Keep",IF(AND(W13="Yes",X13="Yes",Y13="No"),"Merge",IF(OR(U13="Yes",V13="Yes",AND(T13="Yes",N(L13)&gt;=Rules!$B$6)),"Update",IF(Z13="Yes",IF(N(AC13)&gt;=Rules!$B$14,"Redirect","Prune"),"Keep")))))))</f>
        <v/>
      </c>
      <c r="AB13">
        <f>IF(A13="","",IF(LEFT(C13&amp;"",1)="3","Already redirects ("&amp;C13&amp;"). Update internal links to point at the final URL.",IF(OR(LEFT(C13&amp;"",1)="4",LEFT(C13&amp;"",1)="5"),IF(AA13="Redirect","Returns "&amp;C13&amp;" but still has "&amp;N(K13)&amp;" clicks and "&amp;N(AC13)&amp;" referring domains. 301 it to the closest live page.","Returns "&amp;C13&amp;" with no clicks or links. Remove internal links and let it 404 or 410."),IF(D13="Non-Indexable","Non-indexable ("&amp;E13&amp;"). Keep if that is intentional; otherwise fix the canonical or noindex.",IF(AA13="Merge","Overlaps with "&amp;I13&amp;IF(N(J13)&gt;0," (similarity "&amp;TEXT(J13,"0.00")&amp;")","")&amp;", which gets more clicks. Merge the useful parts into it and 301 this URL.",IF(AA13="Update",MID(IF(U13="Yes","; Clicks down "&amp;TEXT(-P13,"0%")&amp;" on the previous period","")&amp;IF(V13="Yes","; Average position "&amp;TEXT(N13,"0.0")&amp;" on "&amp;TEXT(L13,"#,##0")&amp;" impressions (striking distance)","")&amp;IF(AND(T13="Yes",N(L13)&gt;=Rules!$B$6),"; Thin ("&amp;F13&amp;" words) but has search demand",""),3,400),IF(AA13="Prune","Low value: "&amp;N(K13)&amp;" clicks, "&amp;N(L13)&amp;" impressions, "&amp;N(Q13)&amp;" sessions, no key events. Remove or noindex it and update internal links.",IF(AA13="Redirect","Low value but "&amp;N(AC13)&amp;" referring domains. 301 it to the closest relevant page to keep those links.",IF(AND(Z13="No",Y13="Yes",N(K13)&lt;Rules!$B$5),"Low search traffic but it converts (key events: "&amp;S13&amp;"). Keep it and link to it.",IF(W13="Yes","Stronger than the page it overlaps ("&amp;I13&amp;"). Keep; merge that page into this one.","Healthy: "&amp;N(K13)&amp;" clicks"&amp;IF(ISNUMBER(N13),", average position "&amp;TEXT(N13,"0.0"),"")&amp;". Keep and monitor."))))))))))</f>
        <v/>
      </c>
      <c r="AE13">
        <f>IF(A13="","",IF(AD13&lt;&gt;"",AD13,AA13))</f>
        <v/>
      </c>
    </row>
    <row r="14">
      <c r="A14">
        <f>IF(Crawl!A13="","",Crawl!A13)</f>
        <v/>
      </c>
      <c r="B14">
        <f>IF(A14="","",Crawl!EC13)</f>
        <v/>
      </c>
      <c r="C14">
        <f>IF(A14="","",IFERROR(INDEX(Crawl!$A13:$DZ13,1,Rules!$H$6),""))</f>
        <v/>
      </c>
      <c r="D14">
        <f>IF(A14="","",IFERROR(INDEX(Crawl!$A13:$DZ13,1,Rules!$H$7),"")&amp;"")</f>
        <v/>
      </c>
      <c r="E14">
        <f>IF(A14="","",IFERROR(INDEX(Crawl!$A13:$DZ13,1,Rules!$H$8),"")&amp;"")</f>
        <v/>
      </c>
      <c r="F14">
        <f>IF(A14="","",IFERROR(INDEX(Crawl!$A13:$DZ13,1,Rules!$H$9),""))</f>
        <v/>
      </c>
      <c r="G14">
        <f>IF(A14="","",IFERROR(INDEX(Crawl!$A13:$DZ13,1,Rules!$H$10),""))</f>
        <v/>
      </c>
      <c r="H14">
        <f>IF(A14="","",IFERROR(INDEX(Crawl!$A13:$DZ13,1,Rules!$H$12),""))</f>
        <v/>
      </c>
      <c r="I14">
        <f>IF(A14="","",IF(AND(N(H14)&gt;0,IFERROR(INDEX(Crawl!$A13:$DZ13,1,Rules!$H$11),"")&amp;""&lt;&gt;""),IFERROR(INDEX(Crawl!$A13:$DZ13,1,Rules!$H$11),"")&amp;"",IF(AND(ISNUMBER(J14),N(J14)&gt;=Rules!$B$12,IFERROR(INDEX(Crawl!$A13:$DZ13,1,Rules!$H$13),"")&amp;""&lt;&gt;""),IFERROR(INDEX(Crawl!$A13:$DZ13,1,Rules!$H$13),"")&amp;"","")))</f>
        <v/>
      </c>
      <c r="J14" s="19">
        <f>IF(A14="","",IF(IFERROR(INDEX(Crawl!$A13:$DZ13,1,Rules!$H$14),"")&amp;""="","",IFERROR(INDEX(Crawl!$A13:$DZ13,1,Rules!$H$14),"")))</f>
        <v/>
      </c>
      <c r="K14">
        <f>IF(A14="","",IFERROR(SUMIFS('GSC current'!$J$2:$J$2001,'GSC current'!$I$2:$I$2001,B14),0))</f>
        <v/>
      </c>
      <c r="L14">
        <f>IF(A14="","",IFERROR(SUMIFS('GSC current'!$K$2:$K$2001,'GSC current'!$I$2:$I$2001,B14),0))</f>
        <v/>
      </c>
      <c r="M14" s="20">
        <f>IF(A14="","",IF(N(L14)&gt;0,K14/L14,""))</f>
        <v/>
      </c>
      <c r="N14" s="21">
        <f>IF(A14="","",IF(N(L14)&gt;0,SUMIFS('GSC current'!$L$2:$L$2001,'GSC current'!$I$2:$I$2001,B14)/L14,""))</f>
        <v/>
      </c>
      <c r="O14">
        <f>IF(A14="","",IFERROR(SUMIFS('GSC previous'!$J$2:$J$2001,'GSC previous'!$I$2:$I$2001,B14),0))</f>
        <v/>
      </c>
      <c r="P14" s="22">
        <f>IF(A14="","",IF(N(O14)&gt;0,(K14-O14)/O14,""))</f>
        <v/>
      </c>
      <c r="Q14">
        <f>IF(A14="","",IFERROR(SUMIFS(GA4!$P$2:$P$2001,GA4!$O$2:$O$2001,B14),0))</f>
        <v/>
      </c>
      <c r="R14" s="23">
        <f>IF(A14="","",IF(N(Q14)&gt;0,SUMIFS(GA4!$Q$2:$Q$2001,GA4!$O$2:$O$2001,B14)/Q14,""))</f>
        <v/>
      </c>
      <c r="S14">
        <f>IF(A14="","",IFERROR(SUMIFS(GA4!$R$2:$R$2001,GA4!$O$2:$O$2001,B14),0))</f>
        <v/>
      </c>
      <c r="T14">
        <f>IF(A14="","",IF(AND(ISNUMBER(F14),LEFT(C14&amp;"",1)="2"),IF(F14&lt;Rules!$B$9,"Yes","No"),"No"))</f>
        <v/>
      </c>
      <c r="U14">
        <f>IF(A14="","",IF(AND(N(O14)&gt;=Rules!$B$8,ISNUMBER(P14)),IF(P14&lt;=-Rules!$B$7,"Yes","No"),"No"))</f>
        <v/>
      </c>
      <c r="V14">
        <f>IF(A14="","",IF(AND(N(L14)&gt;=Rules!$B$6,ISNUMBER(N14)),IF(AND(N14&gt;=Rules!$B$10,N14&lt;=Rules!$B$11),"Yes","No"),"No"))</f>
        <v/>
      </c>
      <c r="W14">
        <f>IF(A14="","",IF(I14&lt;&gt;"","Yes","No"))</f>
        <v/>
      </c>
      <c r="X14">
        <f>IF(I14="","",IF(SUMIFS($K$3:$K$2002,$A$3:$A$2002,SUBSTITUTE(SUBSTITUTE(I14,"?","~?"),"*","~*"))&gt;N(K14),"Yes","No"))</f>
        <v/>
      </c>
      <c r="Y14">
        <f>IF(A14="","",IF(N(S14)&gt;0,"Yes","No"))</f>
        <v/>
      </c>
      <c r="Z14">
        <f>IF(A14="","",IF(AND(N(K14)&lt;Rules!$B$5,N(L14)&lt;Rules!$B$6,N(Q14)&lt;Rules!$B$13,Y14="No"),"Yes","No"))</f>
        <v/>
      </c>
      <c r="AA14">
        <f>IF(A14="","",IF(LEFT(C14&amp;"",1)="3","Redirect",IF(OR(LEFT(C14&amp;"",1)="4",LEFT(C14&amp;"",1)="5"),IF(OR(N(K14)&gt;0,N(AC14)&gt;=Rules!$B$14),"Redirect","Prune"),IF(D14="Non-Indexable","Keep",IF(AND(W14="Yes",X14="Yes",Y14="No"),"Merge",IF(OR(U14="Yes",V14="Yes",AND(T14="Yes",N(L14)&gt;=Rules!$B$6)),"Update",IF(Z14="Yes",IF(N(AC14)&gt;=Rules!$B$14,"Redirect","Prune"),"Keep")))))))</f>
        <v/>
      </c>
      <c r="AB14">
        <f>IF(A14="","",IF(LEFT(C14&amp;"",1)="3","Already redirects ("&amp;C14&amp;"). Update internal links to point at the final URL.",IF(OR(LEFT(C14&amp;"",1)="4",LEFT(C14&amp;"",1)="5"),IF(AA14="Redirect","Returns "&amp;C14&amp;" but still has "&amp;N(K14)&amp;" clicks and "&amp;N(AC14)&amp;" referring domains. 301 it to the closest live page.","Returns "&amp;C14&amp;" with no clicks or links. Remove internal links and let it 404 or 410."),IF(D14="Non-Indexable","Non-indexable ("&amp;E14&amp;"). Keep if that is intentional; otherwise fix the canonical or noindex.",IF(AA14="Merge","Overlaps with "&amp;I14&amp;IF(N(J14)&gt;0," (similarity "&amp;TEXT(J14,"0.00")&amp;")","")&amp;", which gets more clicks. Merge the useful parts into it and 301 this URL.",IF(AA14="Update",MID(IF(U14="Yes","; Clicks down "&amp;TEXT(-P14,"0%")&amp;" on the previous period","")&amp;IF(V14="Yes","; Average position "&amp;TEXT(N14,"0.0")&amp;" on "&amp;TEXT(L14,"#,##0")&amp;" impressions (striking distance)","")&amp;IF(AND(T14="Yes",N(L14)&gt;=Rules!$B$6),"; Thin ("&amp;F14&amp;" words) but has search demand",""),3,400),IF(AA14="Prune","Low value: "&amp;N(K14)&amp;" clicks, "&amp;N(L14)&amp;" impressions, "&amp;N(Q14)&amp;" sessions, no key events. Remove or noindex it and update internal links.",IF(AA14="Redirect","Low value but "&amp;N(AC14)&amp;" referring domains. 301 it to the closest relevant page to keep those links.",IF(AND(Z14="No",Y14="Yes",N(K14)&lt;Rules!$B$5),"Low search traffic but it converts (key events: "&amp;S14&amp;"). Keep it and link to it.",IF(W14="Yes","Stronger than the page it overlaps ("&amp;I14&amp;"). Keep; merge that page into this one.","Healthy: "&amp;N(K14)&amp;" clicks"&amp;IF(ISNUMBER(N14),", average position "&amp;TEXT(N14,"0.0"),"")&amp;". Keep and monitor."))))))))))</f>
        <v/>
      </c>
      <c r="AE14">
        <f>IF(A14="","",IF(AD14&lt;&gt;"",AD14,AA14))</f>
        <v/>
      </c>
    </row>
    <row r="15">
      <c r="A15">
        <f>IF(Crawl!A14="","",Crawl!A14)</f>
        <v/>
      </c>
      <c r="B15">
        <f>IF(A15="","",Crawl!EC14)</f>
        <v/>
      </c>
      <c r="C15">
        <f>IF(A15="","",IFERROR(INDEX(Crawl!$A14:$DZ14,1,Rules!$H$6),""))</f>
        <v/>
      </c>
      <c r="D15">
        <f>IF(A15="","",IFERROR(INDEX(Crawl!$A14:$DZ14,1,Rules!$H$7),"")&amp;"")</f>
        <v/>
      </c>
      <c r="E15">
        <f>IF(A15="","",IFERROR(INDEX(Crawl!$A14:$DZ14,1,Rules!$H$8),"")&amp;"")</f>
        <v/>
      </c>
      <c r="F15">
        <f>IF(A15="","",IFERROR(INDEX(Crawl!$A14:$DZ14,1,Rules!$H$9),""))</f>
        <v/>
      </c>
      <c r="G15">
        <f>IF(A15="","",IFERROR(INDEX(Crawl!$A14:$DZ14,1,Rules!$H$10),""))</f>
        <v/>
      </c>
      <c r="H15">
        <f>IF(A15="","",IFERROR(INDEX(Crawl!$A14:$DZ14,1,Rules!$H$12),""))</f>
        <v/>
      </c>
      <c r="I15">
        <f>IF(A15="","",IF(AND(N(H15)&gt;0,IFERROR(INDEX(Crawl!$A14:$DZ14,1,Rules!$H$11),"")&amp;""&lt;&gt;""),IFERROR(INDEX(Crawl!$A14:$DZ14,1,Rules!$H$11),"")&amp;"",IF(AND(ISNUMBER(J15),N(J15)&gt;=Rules!$B$12,IFERROR(INDEX(Crawl!$A14:$DZ14,1,Rules!$H$13),"")&amp;""&lt;&gt;""),IFERROR(INDEX(Crawl!$A14:$DZ14,1,Rules!$H$13),"")&amp;"","")))</f>
        <v/>
      </c>
      <c r="J15" s="19">
        <f>IF(A15="","",IF(IFERROR(INDEX(Crawl!$A14:$DZ14,1,Rules!$H$14),"")&amp;""="","",IFERROR(INDEX(Crawl!$A14:$DZ14,1,Rules!$H$14),"")))</f>
        <v/>
      </c>
      <c r="K15">
        <f>IF(A15="","",IFERROR(SUMIFS('GSC current'!$J$2:$J$2001,'GSC current'!$I$2:$I$2001,B15),0))</f>
        <v/>
      </c>
      <c r="L15">
        <f>IF(A15="","",IFERROR(SUMIFS('GSC current'!$K$2:$K$2001,'GSC current'!$I$2:$I$2001,B15),0))</f>
        <v/>
      </c>
      <c r="M15" s="20">
        <f>IF(A15="","",IF(N(L15)&gt;0,K15/L15,""))</f>
        <v/>
      </c>
      <c r="N15" s="21">
        <f>IF(A15="","",IF(N(L15)&gt;0,SUMIFS('GSC current'!$L$2:$L$2001,'GSC current'!$I$2:$I$2001,B15)/L15,""))</f>
        <v/>
      </c>
      <c r="O15">
        <f>IF(A15="","",IFERROR(SUMIFS('GSC previous'!$J$2:$J$2001,'GSC previous'!$I$2:$I$2001,B15),0))</f>
        <v/>
      </c>
      <c r="P15" s="22">
        <f>IF(A15="","",IF(N(O15)&gt;0,(K15-O15)/O15,""))</f>
        <v/>
      </c>
      <c r="Q15">
        <f>IF(A15="","",IFERROR(SUMIFS(GA4!$P$2:$P$2001,GA4!$O$2:$O$2001,B15),0))</f>
        <v/>
      </c>
      <c r="R15" s="23">
        <f>IF(A15="","",IF(N(Q15)&gt;0,SUMIFS(GA4!$Q$2:$Q$2001,GA4!$O$2:$O$2001,B15)/Q15,""))</f>
        <v/>
      </c>
      <c r="S15">
        <f>IF(A15="","",IFERROR(SUMIFS(GA4!$R$2:$R$2001,GA4!$O$2:$O$2001,B15),0))</f>
        <v/>
      </c>
      <c r="T15">
        <f>IF(A15="","",IF(AND(ISNUMBER(F15),LEFT(C15&amp;"",1)="2"),IF(F15&lt;Rules!$B$9,"Yes","No"),"No"))</f>
        <v/>
      </c>
      <c r="U15">
        <f>IF(A15="","",IF(AND(N(O15)&gt;=Rules!$B$8,ISNUMBER(P15)),IF(P15&lt;=-Rules!$B$7,"Yes","No"),"No"))</f>
        <v/>
      </c>
      <c r="V15">
        <f>IF(A15="","",IF(AND(N(L15)&gt;=Rules!$B$6,ISNUMBER(N15)),IF(AND(N15&gt;=Rules!$B$10,N15&lt;=Rules!$B$11),"Yes","No"),"No"))</f>
        <v/>
      </c>
      <c r="W15">
        <f>IF(A15="","",IF(I15&lt;&gt;"","Yes","No"))</f>
        <v/>
      </c>
      <c r="X15">
        <f>IF(I15="","",IF(SUMIFS($K$3:$K$2002,$A$3:$A$2002,SUBSTITUTE(SUBSTITUTE(I15,"?","~?"),"*","~*"))&gt;N(K15),"Yes","No"))</f>
        <v/>
      </c>
      <c r="Y15">
        <f>IF(A15="","",IF(N(S15)&gt;0,"Yes","No"))</f>
        <v/>
      </c>
      <c r="Z15">
        <f>IF(A15="","",IF(AND(N(K15)&lt;Rules!$B$5,N(L15)&lt;Rules!$B$6,N(Q15)&lt;Rules!$B$13,Y15="No"),"Yes","No"))</f>
        <v/>
      </c>
      <c r="AA15">
        <f>IF(A15="","",IF(LEFT(C15&amp;"",1)="3","Redirect",IF(OR(LEFT(C15&amp;"",1)="4",LEFT(C15&amp;"",1)="5"),IF(OR(N(K15)&gt;0,N(AC15)&gt;=Rules!$B$14),"Redirect","Prune"),IF(D15="Non-Indexable","Keep",IF(AND(W15="Yes",X15="Yes",Y15="No"),"Merge",IF(OR(U15="Yes",V15="Yes",AND(T15="Yes",N(L15)&gt;=Rules!$B$6)),"Update",IF(Z15="Yes",IF(N(AC15)&gt;=Rules!$B$14,"Redirect","Prune"),"Keep")))))))</f>
        <v/>
      </c>
      <c r="AB15">
        <f>IF(A15="","",IF(LEFT(C15&amp;"",1)="3","Already redirects ("&amp;C15&amp;"). Update internal links to point at the final URL.",IF(OR(LEFT(C15&amp;"",1)="4",LEFT(C15&amp;"",1)="5"),IF(AA15="Redirect","Returns "&amp;C15&amp;" but still has "&amp;N(K15)&amp;" clicks and "&amp;N(AC15)&amp;" referring domains. 301 it to the closest live page.","Returns "&amp;C15&amp;" with no clicks or links. Remove internal links and let it 404 or 410."),IF(D15="Non-Indexable","Non-indexable ("&amp;E15&amp;"). Keep if that is intentional; otherwise fix the canonical or noindex.",IF(AA15="Merge","Overlaps with "&amp;I15&amp;IF(N(J15)&gt;0," (similarity "&amp;TEXT(J15,"0.00")&amp;")","")&amp;", which gets more clicks. Merge the useful parts into it and 301 this URL.",IF(AA15="Update",MID(IF(U15="Yes","; Clicks down "&amp;TEXT(-P15,"0%")&amp;" on the previous period","")&amp;IF(V15="Yes","; Average position "&amp;TEXT(N15,"0.0")&amp;" on "&amp;TEXT(L15,"#,##0")&amp;" impressions (striking distance)","")&amp;IF(AND(T15="Yes",N(L15)&gt;=Rules!$B$6),"; Thin ("&amp;F15&amp;" words) but has search demand",""),3,400),IF(AA15="Prune","Low value: "&amp;N(K15)&amp;" clicks, "&amp;N(L15)&amp;" impressions, "&amp;N(Q15)&amp;" sessions, no key events. Remove or noindex it and update internal links.",IF(AA15="Redirect","Low value but "&amp;N(AC15)&amp;" referring domains. 301 it to the closest relevant page to keep those links.",IF(AND(Z15="No",Y15="Yes",N(K15)&lt;Rules!$B$5),"Low search traffic but it converts (key events: "&amp;S15&amp;"). Keep it and link to it.",IF(W15="Yes","Stronger than the page it overlaps ("&amp;I15&amp;"). Keep; merge that page into this one.","Healthy: "&amp;N(K15)&amp;" clicks"&amp;IF(ISNUMBER(N15),", average position "&amp;TEXT(N15,"0.0"),"")&amp;". Keep and monitor."))))))))))</f>
        <v/>
      </c>
      <c r="AE15">
        <f>IF(A15="","",IF(AD15&lt;&gt;"",AD15,AA15))</f>
        <v/>
      </c>
    </row>
    <row r="16">
      <c r="A16">
        <f>IF(Crawl!A15="","",Crawl!A15)</f>
        <v/>
      </c>
      <c r="B16">
        <f>IF(A16="","",Crawl!EC15)</f>
        <v/>
      </c>
      <c r="C16">
        <f>IF(A16="","",IFERROR(INDEX(Crawl!$A15:$DZ15,1,Rules!$H$6),""))</f>
        <v/>
      </c>
      <c r="D16">
        <f>IF(A16="","",IFERROR(INDEX(Crawl!$A15:$DZ15,1,Rules!$H$7),"")&amp;"")</f>
        <v/>
      </c>
      <c r="E16">
        <f>IF(A16="","",IFERROR(INDEX(Crawl!$A15:$DZ15,1,Rules!$H$8),"")&amp;"")</f>
        <v/>
      </c>
      <c r="F16">
        <f>IF(A16="","",IFERROR(INDEX(Crawl!$A15:$DZ15,1,Rules!$H$9),""))</f>
        <v/>
      </c>
      <c r="G16">
        <f>IF(A16="","",IFERROR(INDEX(Crawl!$A15:$DZ15,1,Rules!$H$10),""))</f>
        <v/>
      </c>
      <c r="H16">
        <f>IF(A16="","",IFERROR(INDEX(Crawl!$A15:$DZ15,1,Rules!$H$12),""))</f>
        <v/>
      </c>
      <c r="I16">
        <f>IF(A16="","",IF(AND(N(H16)&gt;0,IFERROR(INDEX(Crawl!$A15:$DZ15,1,Rules!$H$11),"")&amp;""&lt;&gt;""),IFERROR(INDEX(Crawl!$A15:$DZ15,1,Rules!$H$11),"")&amp;"",IF(AND(ISNUMBER(J16),N(J16)&gt;=Rules!$B$12,IFERROR(INDEX(Crawl!$A15:$DZ15,1,Rules!$H$13),"")&amp;""&lt;&gt;""),IFERROR(INDEX(Crawl!$A15:$DZ15,1,Rules!$H$13),"")&amp;"","")))</f>
        <v/>
      </c>
      <c r="J16" s="19">
        <f>IF(A16="","",IF(IFERROR(INDEX(Crawl!$A15:$DZ15,1,Rules!$H$14),"")&amp;""="","",IFERROR(INDEX(Crawl!$A15:$DZ15,1,Rules!$H$14),"")))</f>
        <v/>
      </c>
      <c r="K16">
        <f>IF(A16="","",IFERROR(SUMIFS('GSC current'!$J$2:$J$2001,'GSC current'!$I$2:$I$2001,B16),0))</f>
        <v/>
      </c>
      <c r="L16">
        <f>IF(A16="","",IFERROR(SUMIFS('GSC current'!$K$2:$K$2001,'GSC current'!$I$2:$I$2001,B16),0))</f>
        <v/>
      </c>
      <c r="M16" s="20">
        <f>IF(A16="","",IF(N(L16)&gt;0,K16/L16,""))</f>
        <v/>
      </c>
      <c r="N16" s="21">
        <f>IF(A16="","",IF(N(L16)&gt;0,SUMIFS('GSC current'!$L$2:$L$2001,'GSC current'!$I$2:$I$2001,B16)/L16,""))</f>
        <v/>
      </c>
      <c r="O16">
        <f>IF(A16="","",IFERROR(SUMIFS('GSC previous'!$J$2:$J$2001,'GSC previous'!$I$2:$I$2001,B16),0))</f>
        <v/>
      </c>
      <c r="P16" s="22">
        <f>IF(A16="","",IF(N(O16)&gt;0,(K16-O16)/O16,""))</f>
        <v/>
      </c>
      <c r="Q16">
        <f>IF(A16="","",IFERROR(SUMIFS(GA4!$P$2:$P$2001,GA4!$O$2:$O$2001,B16),0))</f>
        <v/>
      </c>
      <c r="R16" s="23">
        <f>IF(A16="","",IF(N(Q16)&gt;0,SUMIFS(GA4!$Q$2:$Q$2001,GA4!$O$2:$O$2001,B16)/Q16,""))</f>
        <v/>
      </c>
      <c r="S16">
        <f>IF(A16="","",IFERROR(SUMIFS(GA4!$R$2:$R$2001,GA4!$O$2:$O$2001,B16),0))</f>
        <v/>
      </c>
      <c r="T16">
        <f>IF(A16="","",IF(AND(ISNUMBER(F16),LEFT(C16&amp;"",1)="2"),IF(F16&lt;Rules!$B$9,"Yes","No"),"No"))</f>
        <v/>
      </c>
      <c r="U16">
        <f>IF(A16="","",IF(AND(N(O16)&gt;=Rules!$B$8,ISNUMBER(P16)),IF(P16&lt;=-Rules!$B$7,"Yes","No"),"No"))</f>
        <v/>
      </c>
      <c r="V16">
        <f>IF(A16="","",IF(AND(N(L16)&gt;=Rules!$B$6,ISNUMBER(N16)),IF(AND(N16&gt;=Rules!$B$10,N16&lt;=Rules!$B$11),"Yes","No"),"No"))</f>
        <v/>
      </c>
      <c r="W16">
        <f>IF(A16="","",IF(I16&lt;&gt;"","Yes","No"))</f>
        <v/>
      </c>
      <c r="X16">
        <f>IF(I16="","",IF(SUMIFS($K$3:$K$2002,$A$3:$A$2002,SUBSTITUTE(SUBSTITUTE(I16,"?","~?"),"*","~*"))&gt;N(K16),"Yes","No"))</f>
        <v/>
      </c>
      <c r="Y16">
        <f>IF(A16="","",IF(N(S16)&gt;0,"Yes","No"))</f>
        <v/>
      </c>
      <c r="Z16">
        <f>IF(A16="","",IF(AND(N(K16)&lt;Rules!$B$5,N(L16)&lt;Rules!$B$6,N(Q16)&lt;Rules!$B$13,Y16="No"),"Yes","No"))</f>
        <v/>
      </c>
      <c r="AA16">
        <f>IF(A16="","",IF(LEFT(C16&amp;"",1)="3","Redirect",IF(OR(LEFT(C16&amp;"",1)="4",LEFT(C16&amp;"",1)="5"),IF(OR(N(K16)&gt;0,N(AC16)&gt;=Rules!$B$14),"Redirect","Prune"),IF(D16="Non-Indexable","Keep",IF(AND(W16="Yes",X16="Yes",Y16="No"),"Merge",IF(OR(U16="Yes",V16="Yes",AND(T16="Yes",N(L16)&gt;=Rules!$B$6)),"Update",IF(Z16="Yes",IF(N(AC16)&gt;=Rules!$B$14,"Redirect","Prune"),"Keep")))))))</f>
        <v/>
      </c>
      <c r="AB16">
        <f>IF(A16="","",IF(LEFT(C16&amp;"",1)="3","Already redirects ("&amp;C16&amp;"). Update internal links to point at the final URL.",IF(OR(LEFT(C16&amp;"",1)="4",LEFT(C16&amp;"",1)="5"),IF(AA16="Redirect","Returns "&amp;C16&amp;" but still has "&amp;N(K16)&amp;" clicks and "&amp;N(AC16)&amp;" referring domains. 301 it to the closest live page.","Returns "&amp;C16&amp;" with no clicks or links. Remove internal links and let it 404 or 410."),IF(D16="Non-Indexable","Non-indexable ("&amp;E16&amp;"). Keep if that is intentional; otherwise fix the canonical or noindex.",IF(AA16="Merge","Overlaps with "&amp;I16&amp;IF(N(J16)&gt;0," (similarity "&amp;TEXT(J16,"0.00")&amp;")","")&amp;", which gets more clicks. Merge the useful parts into it and 301 this URL.",IF(AA16="Update",MID(IF(U16="Yes","; Clicks down "&amp;TEXT(-P16,"0%")&amp;" on the previous period","")&amp;IF(V16="Yes","; Average position "&amp;TEXT(N16,"0.0")&amp;" on "&amp;TEXT(L16,"#,##0")&amp;" impressions (striking distance)","")&amp;IF(AND(T16="Yes",N(L16)&gt;=Rules!$B$6),"; Thin ("&amp;F16&amp;" words) but has search demand",""),3,400),IF(AA16="Prune","Low value: "&amp;N(K16)&amp;" clicks, "&amp;N(L16)&amp;" impressions, "&amp;N(Q16)&amp;" sessions, no key events. Remove or noindex it and update internal links.",IF(AA16="Redirect","Low value but "&amp;N(AC16)&amp;" referring domains. 301 it to the closest relevant page to keep those links.",IF(AND(Z16="No",Y16="Yes",N(K16)&lt;Rules!$B$5),"Low search traffic but it converts (key events: "&amp;S16&amp;"). Keep it and link to it.",IF(W16="Yes","Stronger than the page it overlaps ("&amp;I16&amp;"). Keep; merge that page into this one.","Healthy: "&amp;N(K16)&amp;" clicks"&amp;IF(ISNUMBER(N16),", average position "&amp;TEXT(N16,"0.0"),"")&amp;". Keep and monitor."))))))))))</f>
        <v/>
      </c>
      <c r="AC16" t="n">
        <v>4</v>
      </c>
      <c r="AE16">
        <f>IF(A16="","",IF(AD16&lt;&gt;"",AD16,AA16))</f>
        <v/>
      </c>
    </row>
    <row r="17">
      <c r="A17">
        <f>IF(Crawl!A16="","",Crawl!A16)</f>
        <v/>
      </c>
      <c r="B17">
        <f>IF(A17="","",Crawl!EC16)</f>
        <v/>
      </c>
      <c r="C17">
        <f>IF(A17="","",IFERROR(INDEX(Crawl!$A16:$DZ16,1,Rules!$H$6),""))</f>
        <v/>
      </c>
      <c r="D17">
        <f>IF(A17="","",IFERROR(INDEX(Crawl!$A16:$DZ16,1,Rules!$H$7),"")&amp;"")</f>
        <v/>
      </c>
      <c r="E17">
        <f>IF(A17="","",IFERROR(INDEX(Crawl!$A16:$DZ16,1,Rules!$H$8),"")&amp;"")</f>
        <v/>
      </c>
      <c r="F17">
        <f>IF(A17="","",IFERROR(INDEX(Crawl!$A16:$DZ16,1,Rules!$H$9),""))</f>
        <v/>
      </c>
      <c r="G17">
        <f>IF(A17="","",IFERROR(INDEX(Crawl!$A16:$DZ16,1,Rules!$H$10),""))</f>
        <v/>
      </c>
      <c r="H17">
        <f>IF(A17="","",IFERROR(INDEX(Crawl!$A16:$DZ16,1,Rules!$H$12),""))</f>
        <v/>
      </c>
      <c r="I17">
        <f>IF(A17="","",IF(AND(N(H17)&gt;0,IFERROR(INDEX(Crawl!$A16:$DZ16,1,Rules!$H$11),"")&amp;""&lt;&gt;""),IFERROR(INDEX(Crawl!$A16:$DZ16,1,Rules!$H$11),"")&amp;"",IF(AND(ISNUMBER(J17),N(J17)&gt;=Rules!$B$12,IFERROR(INDEX(Crawl!$A16:$DZ16,1,Rules!$H$13),"")&amp;""&lt;&gt;""),IFERROR(INDEX(Crawl!$A16:$DZ16,1,Rules!$H$13),"")&amp;"","")))</f>
        <v/>
      </c>
      <c r="J17" s="19">
        <f>IF(A17="","",IF(IFERROR(INDEX(Crawl!$A16:$DZ16,1,Rules!$H$14),"")&amp;""="","",IFERROR(INDEX(Crawl!$A16:$DZ16,1,Rules!$H$14),"")))</f>
        <v/>
      </c>
      <c r="K17">
        <f>IF(A17="","",IFERROR(SUMIFS('GSC current'!$J$2:$J$2001,'GSC current'!$I$2:$I$2001,B17),0))</f>
        <v/>
      </c>
      <c r="L17">
        <f>IF(A17="","",IFERROR(SUMIFS('GSC current'!$K$2:$K$2001,'GSC current'!$I$2:$I$2001,B17),0))</f>
        <v/>
      </c>
      <c r="M17" s="20">
        <f>IF(A17="","",IF(N(L17)&gt;0,K17/L17,""))</f>
        <v/>
      </c>
      <c r="N17" s="21">
        <f>IF(A17="","",IF(N(L17)&gt;0,SUMIFS('GSC current'!$L$2:$L$2001,'GSC current'!$I$2:$I$2001,B17)/L17,""))</f>
        <v/>
      </c>
      <c r="O17">
        <f>IF(A17="","",IFERROR(SUMIFS('GSC previous'!$J$2:$J$2001,'GSC previous'!$I$2:$I$2001,B17),0))</f>
        <v/>
      </c>
      <c r="P17" s="22">
        <f>IF(A17="","",IF(N(O17)&gt;0,(K17-O17)/O17,""))</f>
        <v/>
      </c>
      <c r="Q17">
        <f>IF(A17="","",IFERROR(SUMIFS(GA4!$P$2:$P$2001,GA4!$O$2:$O$2001,B17),0))</f>
        <v/>
      </c>
      <c r="R17" s="23">
        <f>IF(A17="","",IF(N(Q17)&gt;0,SUMIFS(GA4!$Q$2:$Q$2001,GA4!$O$2:$O$2001,B17)/Q17,""))</f>
        <v/>
      </c>
      <c r="S17">
        <f>IF(A17="","",IFERROR(SUMIFS(GA4!$R$2:$R$2001,GA4!$O$2:$O$2001,B17),0))</f>
        <v/>
      </c>
      <c r="T17">
        <f>IF(A17="","",IF(AND(ISNUMBER(F17),LEFT(C17&amp;"",1)="2"),IF(F17&lt;Rules!$B$9,"Yes","No"),"No"))</f>
        <v/>
      </c>
      <c r="U17">
        <f>IF(A17="","",IF(AND(N(O17)&gt;=Rules!$B$8,ISNUMBER(P17)),IF(P17&lt;=-Rules!$B$7,"Yes","No"),"No"))</f>
        <v/>
      </c>
      <c r="V17">
        <f>IF(A17="","",IF(AND(N(L17)&gt;=Rules!$B$6,ISNUMBER(N17)),IF(AND(N17&gt;=Rules!$B$10,N17&lt;=Rules!$B$11),"Yes","No"),"No"))</f>
        <v/>
      </c>
      <c r="W17">
        <f>IF(A17="","",IF(I17&lt;&gt;"","Yes","No"))</f>
        <v/>
      </c>
      <c r="X17">
        <f>IF(I17="","",IF(SUMIFS($K$3:$K$2002,$A$3:$A$2002,SUBSTITUTE(SUBSTITUTE(I17,"?","~?"),"*","~*"))&gt;N(K17),"Yes","No"))</f>
        <v/>
      </c>
      <c r="Y17">
        <f>IF(A17="","",IF(N(S17)&gt;0,"Yes","No"))</f>
        <v/>
      </c>
      <c r="Z17">
        <f>IF(A17="","",IF(AND(N(K17)&lt;Rules!$B$5,N(L17)&lt;Rules!$B$6,N(Q17)&lt;Rules!$B$13,Y17="No"),"Yes","No"))</f>
        <v/>
      </c>
      <c r="AA17">
        <f>IF(A17="","",IF(LEFT(C17&amp;"",1)="3","Redirect",IF(OR(LEFT(C17&amp;"",1)="4",LEFT(C17&amp;"",1)="5"),IF(OR(N(K17)&gt;0,N(AC17)&gt;=Rules!$B$14),"Redirect","Prune"),IF(D17="Non-Indexable","Keep",IF(AND(W17="Yes",X17="Yes",Y17="No"),"Merge",IF(OR(U17="Yes",V17="Yes",AND(T17="Yes",N(L17)&gt;=Rules!$B$6)),"Update",IF(Z17="Yes",IF(N(AC17)&gt;=Rules!$B$14,"Redirect","Prune"),"Keep")))))))</f>
        <v/>
      </c>
      <c r="AB17">
        <f>IF(A17="","",IF(LEFT(C17&amp;"",1)="3","Already redirects ("&amp;C17&amp;"). Update internal links to point at the final URL.",IF(OR(LEFT(C17&amp;"",1)="4",LEFT(C17&amp;"",1)="5"),IF(AA17="Redirect","Returns "&amp;C17&amp;" but still has "&amp;N(K17)&amp;" clicks and "&amp;N(AC17)&amp;" referring domains. 301 it to the closest live page.","Returns "&amp;C17&amp;" with no clicks or links. Remove internal links and let it 404 or 410."),IF(D17="Non-Indexable","Non-indexable ("&amp;E17&amp;"). Keep if that is intentional; otherwise fix the canonical or noindex.",IF(AA17="Merge","Overlaps with "&amp;I17&amp;IF(N(J17)&gt;0," (similarity "&amp;TEXT(J17,"0.00")&amp;")","")&amp;", which gets more clicks. Merge the useful parts into it and 301 this URL.",IF(AA17="Update",MID(IF(U17="Yes","; Clicks down "&amp;TEXT(-P17,"0%")&amp;" on the previous period","")&amp;IF(V17="Yes","; Average position "&amp;TEXT(N17,"0.0")&amp;" on "&amp;TEXT(L17,"#,##0")&amp;" impressions (striking distance)","")&amp;IF(AND(T17="Yes",N(L17)&gt;=Rules!$B$6),"; Thin ("&amp;F17&amp;" words) but has search demand",""),3,400),IF(AA17="Prune","Low value: "&amp;N(K17)&amp;" clicks, "&amp;N(L17)&amp;" impressions, "&amp;N(Q17)&amp;" sessions, no key events. Remove or noindex it and update internal links.",IF(AA17="Redirect","Low value but "&amp;N(AC17)&amp;" referring domains. 301 it to the closest relevant page to keep those links.",IF(AND(Z17="No",Y17="Yes",N(K17)&lt;Rules!$B$5),"Low search traffic but it converts (key events: "&amp;S17&amp;"). Keep it and link to it.",IF(W17="Yes","Stronger than the page it overlaps ("&amp;I17&amp;"). Keep; merge that page into this one.","Healthy: "&amp;N(K17)&amp;" clicks"&amp;IF(ISNUMBER(N17),", average position "&amp;TEXT(N17,"0.0"),"")&amp;". Keep and monitor."))))))))))</f>
        <v/>
      </c>
      <c r="AE17">
        <f>IF(A17="","",IF(AD17&lt;&gt;"",AD17,AA17))</f>
        <v/>
      </c>
    </row>
    <row r="18">
      <c r="A18">
        <f>IF(Crawl!A17="","",Crawl!A17)</f>
        <v/>
      </c>
      <c r="B18">
        <f>IF(A18="","",Crawl!EC17)</f>
        <v/>
      </c>
      <c r="C18">
        <f>IF(A18="","",IFERROR(INDEX(Crawl!$A17:$DZ17,1,Rules!$H$6),""))</f>
        <v/>
      </c>
      <c r="D18">
        <f>IF(A18="","",IFERROR(INDEX(Crawl!$A17:$DZ17,1,Rules!$H$7),"")&amp;"")</f>
        <v/>
      </c>
      <c r="E18">
        <f>IF(A18="","",IFERROR(INDEX(Crawl!$A17:$DZ17,1,Rules!$H$8),"")&amp;"")</f>
        <v/>
      </c>
      <c r="F18">
        <f>IF(A18="","",IFERROR(INDEX(Crawl!$A17:$DZ17,1,Rules!$H$9),""))</f>
        <v/>
      </c>
      <c r="G18">
        <f>IF(A18="","",IFERROR(INDEX(Crawl!$A17:$DZ17,1,Rules!$H$10),""))</f>
        <v/>
      </c>
      <c r="H18">
        <f>IF(A18="","",IFERROR(INDEX(Crawl!$A17:$DZ17,1,Rules!$H$12),""))</f>
        <v/>
      </c>
      <c r="I18">
        <f>IF(A18="","",IF(AND(N(H18)&gt;0,IFERROR(INDEX(Crawl!$A17:$DZ17,1,Rules!$H$11),"")&amp;""&lt;&gt;""),IFERROR(INDEX(Crawl!$A17:$DZ17,1,Rules!$H$11),"")&amp;"",IF(AND(ISNUMBER(J18),N(J18)&gt;=Rules!$B$12,IFERROR(INDEX(Crawl!$A17:$DZ17,1,Rules!$H$13),"")&amp;""&lt;&gt;""),IFERROR(INDEX(Crawl!$A17:$DZ17,1,Rules!$H$13),"")&amp;"","")))</f>
        <v/>
      </c>
      <c r="J18" s="19">
        <f>IF(A18="","",IF(IFERROR(INDEX(Crawl!$A17:$DZ17,1,Rules!$H$14),"")&amp;""="","",IFERROR(INDEX(Crawl!$A17:$DZ17,1,Rules!$H$14),"")))</f>
        <v/>
      </c>
      <c r="K18">
        <f>IF(A18="","",IFERROR(SUMIFS('GSC current'!$J$2:$J$2001,'GSC current'!$I$2:$I$2001,B18),0))</f>
        <v/>
      </c>
      <c r="L18">
        <f>IF(A18="","",IFERROR(SUMIFS('GSC current'!$K$2:$K$2001,'GSC current'!$I$2:$I$2001,B18),0))</f>
        <v/>
      </c>
      <c r="M18" s="20">
        <f>IF(A18="","",IF(N(L18)&gt;0,K18/L18,""))</f>
        <v/>
      </c>
      <c r="N18" s="21">
        <f>IF(A18="","",IF(N(L18)&gt;0,SUMIFS('GSC current'!$L$2:$L$2001,'GSC current'!$I$2:$I$2001,B18)/L18,""))</f>
        <v/>
      </c>
      <c r="O18">
        <f>IF(A18="","",IFERROR(SUMIFS('GSC previous'!$J$2:$J$2001,'GSC previous'!$I$2:$I$2001,B18),0))</f>
        <v/>
      </c>
      <c r="P18" s="22">
        <f>IF(A18="","",IF(N(O18)&gt;0,(K18-O18)/O18,""))</f>
        <v/>
      </c>
      <c r="Q18">
        <f>IF(A18="","",IFERROR(SUMIFS(GA4!$P$2:$P$2001,GA4!$O$2:$O$2001,B18),0))</f>
        <v/>
      </c>
      <c r="R18" s="23">
        <f>IF(A18="","",IF(N(Q18)&gt;0,SUMIFS(GA4!$Q$2:$Q$2001,GA4!$O$2:$O$2001,B18)/Q18,""))</f>
        <v/>
      </c>
      <c r="S18">
        <f>IF(A18="","",IFERROR(SUMIFS(GA4!$R$2:$R$2001,GA4!$O$2:$O$2001,B18),0))</f>
        <v/>
      </c>
      <c r="T18">
        <f>IF(A18="","",IF(AND(ISNUMBER(F18),LEFT(C18&amp;"",1)="2"),IF(F18&lt;Rules!$B$9,"Yes","No"),"No"))</f>
        <v/>
      </c>
      <c r="U18">
        <f>IF(A18="","",IF(AND(N(O18)&gt;=Rules!$B$8,ISNUMBER(P18)),IF(P18&lt;=-Rules!$B$7,"Yes","No"),"No"))</f>
        <v/>
      </c>
      <c r="V18">
        <f>IF(A18="","",IF(AND(N(L18)&gt;=Rules!$B$6,ISNUMBER(N18)),IF(AND(N18&gt;=Rules!$B$10,N18&lt;=Rules!$B$11),"Yes","No"),"No"))</f>
        <v/>
      </c>
      <c r="W18">
        <f>IF(A18="","",IF(I18&lt;&gt;"","Yes","No"))</f>
        <v/>
      </c>
      <c r="X18">
        <f>IF(I18="","",IF(SUMIFS($K$3:$K$2002,$A$3:$A$2002,SUBSTITUTE(SUBSTITUTE(I18,"?","~?"),"*","~*"))&gt;N(K18),"Yes","No"))</f>
        <v/>
      </c>
      <c r="Y18">
        <f>IF(A18="","",IF(N(S18)&gt;0,"Yes","No"))</f>
        <v/>
      </c>
      <c r="Z18">
        <f>IF(A18="","",IF(AND(N(K18)&lt;Rules!$B$5,N(L18)&lt;Rules!$B$6,N(Q18)&lt;Rules!$B$13,Y18="No"),"Yes","No"))</f>
        <v/>
      </c>
      <c r="AA18">
        <f>IF(A18="","",IF(LEFT(C18&amp;"",1)="3","Redirect",IF(OR(LEFT(C18&amp;"",1)="4",LEFT(C18&amp;"",1)="5"),IF(OR(N(K18)&gt;0,N(AC18)&gt;=Rules!$B$14),"Redirect","Prune"),IF(D18="Non-Indexable","Keep",IF(AND(W18="Yes",X18="Yes",Y18="No"),"Merge",IF(OR(U18="Yes",V18="Yes",AND(T18="Yes",N(L18)&gt;=Rules!$B$6)),"Update",IF(Z18="Yes",IF(N(AC18)&gt;=Rules!$B$14,"Redirect","Prune"),"Keep")))))))</f>
        <v/>
      </c>
      <c r="AB18">
        <f>IF(A18="","",IF(LEFT(C18&amp;"",1)="3","Already redirects ("&amp;C18&amp;"). Update internal links to point at the final URL.",IF(OR(LEFT(C18&amp;"",1)="4",LEFT(C18&amp;"",1)="5"),IF(AA18="Redirect","Returns "&amp;C18&amp;" but still has "&amp;N(K18)&amp;" clicks and "&amp;N(AC18)&amp;" referring domains. 301 it to the closest live page.","Returns "&amp;C18&amp;" with no clicks or links. Remove internal links and let it 404 or 410."),IF(D18="Non-Indexable","Non-indexable ("&amp;E18&amp;"). Keep if that is intentional; otherwise fix the canonical or noindex.",IF(AA18="Merge","Overlaps with "&amp;I18&amp;IF(N(J18)&gt;0," (similarity "&amp;TEXT(J18,"0.00")&amp;")","")&amp;", which gets more clicks. Merge the useful parts into it and 301 this URL.",IF(AA18="Update",MID(IF(U18="Yes","; Clicks down "&amp;TEXT(-P18,"0%")&amp;" on the previous period","")&amp;IF(V18="Yes","; Average position "&amp;TEXT(N18,"0.0")&amp;" on "&amp;TEXT(L18,"#,##0")&amp;" impressions (striking distance)","")&amp;IF(AND(T18="Yes",N(L18)&gt;=Rules!$B$6),"; Thin ("&amp;F18&amp;" words) but has search demand",""),3,400),IF(AA18="Prune","Low value: "&amp;N(K18)&amp;" clicks, "&amp;N(L18)&amp;" impressions, "&amp;N(Q18)&amp;" sessions, no key events. Remove or noindex it and update internal links.",IF(AA18="Redirect","Low value but "&amp;N(AC18)&amp;" referring domains. 301 it to the closest relevant page to keep those links.",IF(AND(Z18="No",Y18="Yes",N(K18)&lt;Rules!$B$5),"Low search traffic but it converts (key events: "&amp;S18&amp;"). Keep it and link to it.",IF(W18="Yes","Stronger than the page it overlaps ("&amp;I18&amp;"). Keep; merge that page into this one.","Healthy: "&amp;N(K18)&amp;" clicks"&amp;IF(ISNUMBER(N18),", average position "&amp;TEXT(N18,"0.0"),"")&amp;". Keep and monitor."))))))))))</f>
        <v/>
      </c>
      <c r="AE18">
        <f>IF(A18="","",IF(AD18&lt;&gt;"",AD18,AA18))</f>
        <v/>
      </c>
    </row>
    <row r="19">
      <c r="A19">
        <f>IF(Crawl!A18="","",Crawl!A18)</f>
        <v/>
      </c>
      <c r="B19">
        <f>IF(A19="","",Crawl!EC18)</f>
        <v/>
      </c>
      <c r="C19">
        <f>IF(A19="","",IFERROR(INDEX(Crawl!$A18:$DZ18,1,Rules!$H$6),""))</f>
        <v/>
      </c>
      <c r="D19">
        <f>IF(A19="","",IFERROR(INDEX(Crawl!$A18:$DZ18,1,Rules!$H$7),"")&amp;"")</f>
        <v/>
      </c>
      <c r="E19">
        <f>IF(A19="","",IFERROR(INDEX(Crawl!$A18:$DZ18,1,Rules!$H$8),"")&amp;"")</f>
        <v/>
      </c>
      <c r="F19">
        <f>IF(A19="","",IFERROR(INDEX(Crawl!$A18:$DZ18,1,Rules!$H$9),""))</f>
        <v/>
      </c>
      <c r="G19">
        <f>IF(A19="","",IFERROR(INDEX(Crawl!$A18:$DZ18,1,Rules!$H$10),""))</f>
        <v/>
      </c>
      <c r="H19">
        <f>IF(A19="","",IFERROR(INDEX(Crawl!$A18:$DZ18,1,Rules!$H$12),""))</f>
        <v/>
      </c>
      <c r="I19">
        <f>IF(A19="","",IF(AND(N(H19)&gt;0,IFERROR(INDEX(Crawl!$A18:$DZ18,1,Rules!$H$11),"")&amp;""&lt;&gt;""),IFERROR(INDEX(Crawl!$A18:$DZ18,1,Rules!$H$11),"")&amp;"",IF(AND(ISNUMBER(J19),N(J19)&gt;=Rules!$B$12,IFERROR(INDEX(Crawl!$A18:$DZ18,1,Rules!$H$13),"")&amp;""&lt;&gt;""),IFERROR(INDEX(Crawl!$A18:$DZ18,1,Rules!$H$13),"")&amp;"","")))</f>
        <v/>
      </c>
      <c r="J19" s="19">
        <f>IF(A19="","",IF(IFERROR(INDEX(Crawl!$A18:$DZ18,1,Rules!$H$14),"")&amp;""="","",IFERROR(INDEX(Crawl!$A18:$DZ18,1,Rules!$H$14),"")))</f>
        <v/>
      </c>
      <c r="K19">
        <f>IF(A19="","",IFERROR(SUMIFS('GSC current'!$J$2:$J$2001,'GSC current'!$I$2:$I$2001,B19),0))</f>
        <v/>
      </c>
      <c r="L19">
        <f>IF(A19="","",IFERROR(SUMIFS('GSC current'!$K$2:$K$2001,'GSC current'!$I$2:$I$2001,B19),0))</f>
        <v/>
      </c>
      <c r="M19" s="20">
        <f>IF(A19="","",IF(N(L19)&gt;0,K19/L19,""))</f>
        <v/>
      </c>
      <c r="N19" s="21">
        <f>IF(A19="","",IF(N(L19)&gt;0,SUMIFS('GSC current'!$L$2:$L$2001,'GSC current'!$I$2:$I$2001,B19)/L19,""))</f>
        <v/>
      </c>
      <c r="O19">
        <f>IF(A19="","",IFERROR(SUMIFS('GSC previous'!$J$2:$J$2001,'GSC previous'!$I$2:$I$2001,B19),0))</f>
        <v/>
      </c>
      <c r="P19" s="22">
        <f>IF(A19="","",IF(N(O19)&gt;0,(K19-O19)/O19,""))</f>
        <v/>
      </c>
      <c r="Q19">
        <f>IF(A19="","",IFERROR(SUMIFS(GA4!$P$2:$P$2001,GA4!$O$2:$O$2001,B19),0))</f>
        <v/>
      </c>
      <c r="R19" s="23">
        <f>IF(A19="","",IF(N(Q19)&gt;0,SUMIFS(GA4!$Q$2:$Q$2001,GA4!$O$2:$O$2001,B19)/Q19,""))</f>
        <v/>
      </c>
      <c r="S19">
        <f>IF(A19="","",IFERROR(SUMIFS(GA4!$R$2:$R$2001,GA4!$O$2:$O$2001,B19),0))</f>
        <v/>
      </c>
      <c r="T19">
        <f>IF(A19="","",IF(AND(ISNUMBER(F19),LEFT(C19&amp;"",1)="2"),IF(F19&lt;Rules!$B$9,"Yes","No"),"No"))</f>
        <v/>
      </c>
      <c r="U19">
        <f>IF(A19="","",IF(AND(N(O19)&gt;=Rules!$B$8,ISNUMBER(P19)),IF(P19&lt;=-Rules!$B$7,"Yes","No"),"No"))</f>
        <v/>
      </c>
      <c r="V19">
        <f>IF(A19="","",IF(AND(N(L19)&gt;=Rules!$B$6,ISNUMBER(N19)),IF(AND(N19&gt;=Rules!$B$10,N19&lt;=Rules!$B$11),"Yes","No"),"No"))</f>
        <v/>
      </c>
      <c r="W19">
        <f>IF(A19="","",IF(I19&lt;&gt;"","Yes","No"))</f>
        <v/>
      </c>
      <c r="X19">
        <f>IF(I19="","",IF(SUMIFS($K$3:$K$2002,$A$3:$A$2002,SUBSTITUTE(SUBSTITUTE(I19,"?","~?"),"*","~*"))&gt;N(K19),"Yes","No"))</f>
        <v/>
      </c>
      <c r="Y19">
        <f>IF(A19="","",IF(N(S19)&gt;0,"Yes","No"))</f>
        <v/>
      </c>
      <c r="Z19">
        <f>IF(A19="","",IF(AND(N(K19)&lt;Rules!$B$5,N(L19)&lt;Rules!$B$6,N(Q19)&lt;Rules!$B$13,Y19="No"),"Yes","No"))</f>
        <v/>
      </c>
      <c r="AA19">
        <f>IF(A19="","",IF(LEFT(C19&amp;"",1)="3","Redirect",IF(OR(LEFT(C19&amp;"",1)="4",LEFT(C19&amp;"",1)="5"),IF(OR(N(K19)&gt;0,N(AC19)&gt;=Rules!$B$14),"Redirect","Prune"),IF(D19="Non-Indexable","Keep",IF(AND(W19="Yes",X19="Yes",Y19="No"),"Merge",IF(OR(U19="Yes",V19="Yes",AND(T19="Yes",N(L19)&gt;=Rules!$B$6)),"Update",IF(Z19="Yes",IF(N(AC19)&gt;=Rules!$B$14,"Redirect","Prune"),"Keep")))))))</f>
        <v/>
      </c>
      <c r="AB19">
        <f>IF(A19="","",IF(LEFT(C19&amp;"",1)="3","Already redirects ("&amp;C19&amp;"). Update internal links to point at the final URL.",IF(OR(LEFT(C19&amp;"",1)="4",LEFT(C19&amp;"",1)="5"),IF(AA19="Redirect","Returns "&amp;C19&amp;" but still has "&amp;N(K19)&amp;" clicks and "&amp;N(AC19)&amp;" referring domains. 301 it to the closest live page.","Returns "&amp;C19&amp;" with no clicks or links. Remove internal links and let it 404 or 410."),IF(D19="Non-Indexable","Non-indexable ("&amp;E19&amp;"). Keep if that is intentional; otherwise fix the canonical or noindex.",IF(AA19="Merge","Overlaps with "&amp;I19&amp;IF(N(J19)&gt;0," (similarity "&amp;TEXT(J19,"0.00")&amp;")","")&amp;", which gets more clicks. Merge the useful parts into it and 301 this URL.",IF(AA19="Update",MID(IF(U19="Yes","; Clicks down "&amp;TEXT(-P19,"0%")&amp;" on the previous period","")&amp;IF(V19="Yes","; Average position "&amp;TEXT(N19,"0.0")&amp;" on "&amp;TEXT(L19,"#,##0")&amp;" impressions (striking distance)","")&amp;IF(AND(T19="Yes",N(L19)&gt;=Rules!$B$6),"; Thin ("&amp;F19&amp;" words) but has search demand",""),3,400),IF(AA19="Prune","Low value: "&amp;N(K19)&amp;" clicks, "&amp;N(L19)&amp;" impressions, "&amp;N(Q19)&amp;" sessions, no key events. Remove or noindex it and update internal links.",IF(AA19="Redirect","Low value but "&amp;N(AC19)&amp;" referring domains. 301 it to the closest relevant page to keep those links.",IF(AND(Z19="No",Y19="Yes",N(K19)&lt;Rules!$B$5),"Low search traffic but it converts (key events: "&amp;S19&amp;"). Keep it and link to it.",IF(W19="Yes","Stronger than the page it overlaps ("&amp;I19&amp;"). Keep; merge that page into this one.","Healthy: "&amp;N(K19)&amp;" clicks"&amp;IF(ISNUMBER(N19),", average position "&amp;TEXT(N19,"0.0"),"")&amp;". Keep and monitor."))))))))))</f>
        <v/>
      </c>
      <c r="AE19">
        <f>IF(A19="","",IF(AD19&lt;&gt;"",AD19,AA19))</f>
        <v/>
      </c>
    </row>
    <row r="20">
      <c r="A20">
        <f>IF(Crawl!A19="","",Crawl!A19)</f>
        <v/>
      </c>
      <c r="B20">
        <f>IF(A20="","",Crawl!EC19)</f>
        <v/>
      </c>
      <c r="C20">
        <f>IF(A20="","",IFERROR(INDEX(Crawl!$A19:$DZ19,1,Rules!$H$6),""))</f>
        <v/>
      </c>
      <c r="D20">
        <f>IF(A20="","",IFERROR(INDEX(Crawl!$A19:$DZ19,1,Rules!$H$7),"")&amp;"")</f>
        <v/>
      </c>
      <c r="E20">
        <f>IF(A20="","",IFERROR(INDEX(Crawl!$A19:$DZ19,1,Rules!$H$8),"")&amp;"")</f>
        <v/>
      </c>
      <c r="F20">
        <f>IF(A20="","",IFERROR(INDEX(Crawl!$A19:$DZ19,1,Rules!$H$9),""))</f>
        <v/>
      </c>
      <c r="G20">
        <f>IF(A20="","",IFERROR(INDEX(Crawl!$A19:$DZ19,1,Rules!$H$10),""))</f>
        <v/>
      </c>
      <c r="H20">
        <f>IF(A20="","",IFERROR(INDEX(Crawl!$A19:$DZ19,1,Rules!$H$12),""))</f>
        <v/>
      </c>
      <c r="I20">
        <f>IF(A20="","",IF(AND(N(H20)&gt;0,IFERROR(INDEX(Crawl!$A19:$DZ19,1,Rules!$H$11),"")&amp;""&lt;&gt;""),IFERROR(INDEX(Crawl!$A19:$DZ19,1,Rules!$H$11),"")&amp;"",IF(AND(ISNUMBER(J20),N(J20)&gt;=Rules!$B$12,IFERROR(INDEX(Crawl!$A19:$DZ19,1,Rules!$H$13),"")&amp;""&lt;&gt;""),IFERROR(INDEX(Crawl!$A19:$DZ19,1,Rules!$H$13),"")&amp;"","")))</f>
        <v/>
      </c>
      <c r="J20" s="19">
        <f>IF(A20="","",IF(IFERROR(INDEX(Crawl!$A19:$DZ19,1,Rules!$H$14),"")&amp;""="","",IFERROR(INDEX(Crawl!$A19:$DZ19,1,Rules!$H$14),"")))</f>
        <v/>
      </c>
      <c r="K20">
        <f>IF(A20="","",IFERROR(SUMIFS('GSC current'!$J$2:$J$2001,'GSC current'!$I$2:$I$2001,B20),0))</f>
        <v/>
      </c>
      <c r="L20">
        <f>IF(A20="","",IFERROR(SUMIFS('GSC current'!$K$2:$K$2001,'GSC current'!$I$2:$I$2001,B20),0))</f>
        <v/>
      </c>
      <c r="M20" s="20">
        <f>IF(A20="","",IF(N(L20)&gt;0,K20/L20,""))</f>
        <v/>
      </c>
      <c r="N20" s="21">
        <f>IF(A20="","",IF(N(L20)&gt;0,SUMIFS('GSC current'!$L$2:$L$2001,'GSC current'!$I$2:$I$2001,B20)/L20,""))</f>
        <v/>
      </c>
      <c r="O20">
        <f>IF(A20="","",IFERROR(SUMIFS('GSC previous'!$J$2:$J$2001,'GSC previous'!$I$2:$I$2001,B20),0))</f>
        <v/>
      </c>
      <c r="P20" s="22">
        <f>IF(A20="","",IF(N(O20)&gt;0,(K20-O20)/O20,""))</f>
        <v/>
      </c>
      <c r="Q20">
        <f>IF(A20="","",IFERROR(SUMIFS(GA4!$P$2:$P$2001,GA4!$O$2:$O$2001,B20),0))</f>
        <v/>
      </c>
      <c r="R20" s="23">
        <f>IF(A20="","",IF(N(Q20)&gt;0,SUMIFS(GA4!$Q$2:$Q$2001,GA4!$O$2:$O$2001,B20)/Q20,""))</f>
        <v/>
      </c>
      <c r="S20">
        <f>IF(A20="","",IFERROR(SUMIFS(GA4!$R$2:$R$2001,GA4!$O$2:$O$2001,B20),0))</f>
        <v/>
      </c>
      <c r="T20">
        <f>IF(A20="","",IF(AND(ISNUMBER(F20),LEFT(C20&amp;"",1)="2"),IF(F20&lt;Rules!$B$9,"Yes","No"),"No"))</f>
        <v/>
      </c>
      <c r="U20">
        <f>IF(A20="","",IF(AND(N(O20)&gt;=Rules!$B$8,ISNUMBER(P20)),IF(P20&lt;=-Rules!$B$7,"Yes","No"),"No"))</f>
        <v/>
      </c>
      <c r="V20">
        <f>IF(A20="","",IF(AND(N(L20)&gt;=Rules!$B$6,ISNUMBER(N20)),IF(AND(N20&gt;=Rules!$B$10,N20&lt;=Rules!$B$11),"Yes","No"),"No"))</f>
        <v/>
      </c>
      <c r="W20">
        <f>IF(A20="","",IF(I20&lt;&gt;"","Yes","No"))</f>
        <v/>
      </c>
      <c r="X20">
        <f>IF(I20="","",IF(SUMIFS($K$3:$K$2002,$A$3:$A$2002,SUBSTITUTE(SUBSTITUTE(I20,"?","~?"),"*","~*"))&gt;N(K20),"Yes","No"))</f>
        <v/>
      </c>
      <c r="Y20">
        <f>IF(A20="","",IF(N(S20)&gt;0,"Yes","No"))</f>
        <v/>
      </c>
      <c r="Z20">
        <f>IF(A20="","",IF(AND(N(K20)&lt;Rules!$B$5,N(L20)&lt;Rules!$B$6,N(Q20)&lt;Rules!$B$13,Y20="No"),"Yes","No"))</f>
        <v/>
      </c>
      <c r="AA20">
        <f>IF(A20="","",IF(LEFT(C20&amp;"",1)="3","Redirect",IF(OR(LEFT(C20&amp;"",1)="4",LEFT(C20&amp;"",1)="5"),IF(OR(N(K20)&gt;0,N(AC20)&gt;=Rules!$B$14),"Redirect","Prune"),IF(D20="Non-Indexable","Keep",IF(AND(W20="Yes",X20="Yes",Y20="No"),"Merge",IF(OR(U20="Yes",V20="Yes",AND(T20="Yes",N(L20)&gt;=Rules!$B$6)),"Update",IF(Z20="Yes",IF(N(AC20)&gt;=Rules!$B$14,"Redirect","Prune"),"Keep")))))))</f>
        <v/>
      </c>
      <c r="AB20">
        <f>IF(A20="","",IF(LEFT(C20&amp;"",1)="3","Already redirects ("&amp;C20&amp;"). Update internal links to point at the final URL.",IF(OR(LEFT(C20&amp;"",1)="4",LEFT(C20&amp;"",1)="5"),IF(AA20="Redirect","Returns "&amp;C20&amp;" but still has "&amp;N(K20)&amp;" clicks and "&amp;N(AC20)&amp;" referring domains. 301 it to the closest live page.","Returns "&amp;C20&amp;" with no clicks or links. Remove internal links and let it 404 or 410."),IF(D20="Non-Indexable","Non-indexable ("&amp;E20&amp;"). Keep if that is intentional; otherwise fix the canonical or noindex.",IF(AA20="Merge","Overlaps with "&amp;I20&amp;IF(N(J20)&gt;0," (similarity "&amp;TEXT(J20,"0.00")&amp;")","")&amp;", which gets more clicks. Merge the useful parts into it and 301 this URL.",IF(AA20="Update",MID(IF(U20="Yes","; Clicks down "&amp;TEXT(-P20,"0%")&amp;" on the previous period","")&amp;IF(V20="Yes","; Average position "&amp;TEXT(N20,"0.0")&amp;" on "&amp;TEXT(L20,"#,##0")&amp;" impressions (striking distance)","")&amp;IF(AND(T20="Yes",N(L20)&gt;=Rules!$B$6),"; Thin ("&amp;F20&amp;" words) but has search demand",""),3,400),IF(AA20="Prune","Low value: "&amp;N(K20)&amp;" clicks, "&amp;N(L20)&amp;" impressions, "&amp;N(Q20)&amp;" sessions, no key events. Remove or noindex it and update internal links.",IF(AA20="Redirect","Low value but "&amp;N(AC20)&amp;" referring domains. 301 it to the closest relevant page to keep those links.",IF(AND(Z20="No",Y20="Yes",N(K20)&lt;Rules!$B$5),"Low search traffic but it converts (key events: "&amp;S20&amp;"). Keep it and link to it.",IF(W20="Yes","Stronger than the page it overlaps ("&amp;I20&amp;"). Keep; merge that page into this one.","Healthy: "&amp;N(K20)&amp;" clicks"&amp;IF(ISNUMBER(N20),", average position "&amp;TEXT(N20,"0.0"),"")&amp;". Keep and monitor."))))))))))</f>
        <v/>
      </c>
      <c r="AE20">
        <f>IF(A20="","",IF(AD20&lt;&gt;"",AD20,AA20))</f>
        <v/>
      </c>
    </row>
    <row r="21">
      <c r="A21">
        <f>IF(Crawl!A20="","",Crawl!A20)</f>
        <v/>
      </c>
      <c r="B21">
        <f>IF(A21="","",Crawl!EC20)</f>
        <v/>
      </c>
      <c r="C21">
        <f>IF(A21="","",IFERROR(INDEX(Crawl!$A20:$DZ20,1,Rules!$H$6),""))</f>
        <v/>
      </c>
      <c r="D21">
        <f>IF(A21="","",IFERROR(INDEX(Crawl!$A20:$DZ20,1,Rules!$H$7),"")&amp;"")</f>
        <v/>
      </c>
      <c r="E21">
        <f>IF(A21="","",IFERROR(INDEX(Crawl!$A20:$DZ20,1,Rules!$H$8),"")&amp;"")</f>
        <v/>
      </c>
      <c r="F21">
        <f>IF(A21="","",IFERROR(INDEX(Crawl!$A20:$DZ20,1,Rules!$H$9),""))</f>
        <v/>
      </c>
      <c r="G21">
        <f>IF(A21="","",IFERROR(INDEX(Crawl!$A20:$DZ20,1,Rules!$H$10),""))</f>
        <v/>
      </c>
      <c r="H21">
        <f>IF(A21="","",IFERROR(INDEX(Crawl!$A20:$DZ20,1,Rules!$H$12),""))</f>
        <v/>
      </c>
      <c r="I21">
        <f>IF(A21="","",IF(AND(N(H21)&gt;0,IFERROR(INDEX(Crawl!$A20:$DZ20,1,Rules!$H$11),"")&amp;""&lt;&gt;""),IFERROR(INDEX(Crawl!$A20:$DZ20,1,Rules!$H$11),"")&amp;"",IF(AND(ISNUMBER(J21),N(J21)&gt;=Rules!$B$12,IFERROR(INDEX(Crawl!$A20:$DZ20,1,Rules!$H$13),"")&amp;""&lt;&gt;""),IFERROR(INDEX(Crawl!$A20:$DZ20,1,Rules!$H$13),"")&amp;"","")))</f>
        <v/>
      </c>
      <c r="J21" s="19">
        <f>IF(A21="","",IF(IFERROR(INDEX(Crawl!$A20:$DZ20,1,Rules!$H$14),"")&amp;""="","",IFERROR(INDEX(Crawl!$A20:$DZ20,1,Rules!$H$14),"")))</f>
        <v/>
      </c>
      <c r="K21">
        <f>IF(A21="","",IFERROR(SUMIFS('GSC current'!$J$2:$J$2001,'GSC current'!$I$2:$I$2001,B21),0))</f>
        <v/>
      </c>
      <c r="L21">
        <f>IF(A21="","",IFERROR(SUMIFS('GSC current'!$K$2:$K$2001,'GSC current'!$I$2:$I$2001,B21),0))</f>
        <v/>
      </c>
      <c r="M21" s="20">
        <f>IF(A21="","",IF(N(L21)&gt;0,K21/L21,""))</f>
        <v/>
      </c>
      <c r="N21" s="21">
        <f>IF(A21="","",IF(N(L21)&gt;0,SUMIFS('GSC current'!$L$2:$L$2001,'GSC current'!$I$2:$I$2001,B21)/L21,""))</f>
        <v/>
      </c>
      <c r="O21">
        <f>IF(A21="","",IFERROR(SUMIFS('GSC previous'!$J$2:$J$2001,'GSC previous'!$I$2:$I$2001,B21),0))</f>
        <v/>
      </c>
      <c r="P21" s="22">
        <f>IF(A21="","",IF(N(O21)&gt;0,(K21-O21)/O21,""))</f>
        <v/>
      </c>
      <c r="Q21">
        <f>IF(A21="","",IFERROR(SUMIFS(GA4!$P$2:$P$2001,GA4!$O$2:$O$2001,B21),0))</f>
        <v/>
      </c>
      <c r="R21" s="23">
        <f>IF(A21="","",IF(N(Q21)&gt;0,SUMIFS(GA4!$Q$2:$Q$2001,GA4!$O$2:$O$2001,B21)/Q21,""))</f>
        <v/>
      </c>
      <c r="S21">
        <f>IF(A21="","",IFERROR(SUMIFS(GA4!$R$2:$R$2001,GA4!$O$2:$O$2001,B21),0))</f>
        <v/>
      </c>
      <c r="T21">
        <f>IF(A21="","",IF(AND(ISNUMBER(F21),LEFT(C21&amp;"",1)="2"),IF(F21&lt;Rules!$B$9,"Yes","No"),"No"))</f>
        <v/>
      </c>
      <c r="U21">
        <f>IF(A21="","",IF(AND(N(O21)&gt;=Rules!$B$8,ISNUMBER(P21)),IF(P21&lt;=-Rules!$B$7,"Yes","No"),"No"))</f>
        <v/>
      </c>
      <c r="V21">
        <f>IF(A21="","",IF(AND(N(L21)&gt;=Rules!$B$6,ISNUMBER(N21)),IF(AND(N21&gt;=Rules!$B$10,N21&lt;=Rules!$B$11),"Yes","No"),"No"))</f>
        <v/>
      </c>
      <c r="W21">
        <f>IF(A21="","",IF(I21&lt;&gt;"","Yes","No"))</f>
        <v/>
      </c>
      <c r="X21">
        <f>IF(I21="","",IF(SUMIFS($K$3:$K$2002,$A$3:$A$2002,SUBSTITUTE(SUBSTITUTE(I21,"?","~?"),"*","~*"))&gt;N(K21),"Yes","No"))</f>
        <v/>
      </c>
      <c r="Y21">
        <f>IF(A21="","",IF(N(S21)&gt;0,"Yes","No"))</f>
        <v/>
      </c>
      <c r="Z21">
        <f>IF(A21="","",IF(AND(N(K21)&lt;Rules!$B$5,N(L21)&lt;Rules!$B$6,N(Q21)&lt;Rules!$B$13,Y21="No"),"Yes","No"))</f>
        <v/>
      </c>
      <c r="AA21">
        <f>IF(A21="","",IF(LEFT(C21&amp;"",1)="3","Redirect",IF(OR(LEFT(C21&amp;"",1)="4",LEFT(C21&amp;"",1)="5"),IF(OR(N(K21)&gt;0,N(AC21)&gt;=Rules!$B$14),"Redirect","Prune"),IF(D21="Non-Indexable","Keep",IF(AND(W21="Yes",X21="Yes",Y21="No"),"Merge",IF(OR(U21="Yes",V21="Yes",AND(T21="Yes",N(L21)&gt;=Rules!$B$6)),"Update",IF(Z21="Yes",IF(N(AC21)&gt;=Rules!$B$14,"Redirect","Prune"),"Keep")))))))</f>
        <v/>
      </c>
      <c r="AB21">
        <f>IF(A21="","",IF(LEFT(C21&amp;"",1)="3","Already redirects ("&amp;C21&amp;"). Update internal links to point at the final URL.",IF(OR(LEFT(C21&amp;"",1)="4",LEFT(C21&amp;"",1)="5"),IF(AA21="Redirect","Returns "&amp;C21&amp;" but still has "&amp;N(K21)&amp;" clicks and "&amp;N(AC21)&amp;" referring domains. 301 it to the closest live page.","Returns "&amp;C21&amp;" with no clicks or links. Remove internal links and let it 404 or 410."),IF(D21="Non-Indexable","Non-indexable ("&amp;E21&amp;"). Keep if that is intentional; otherwise fix the canonical or noindex.",IF(AA21="Merge","Overlaps with "&amp;I21&amp;IF(N(J21)&gt;0," (similarity "&amp;TEXT(J21,"0.00")&amp;")","")&amp;", which gets more clicks. Merge the useful parts into it and 301 this URL.",IF(AA21="Update",MID(IF(U21="Yes","; Clicks down "&amp;TEXT(-P21,"0%")&amp;" on the previous period","")&amp;IF(V21="Yes","; Average position "&amp;TEXT(N21,"0.0")&amp;" on "&amp;TEXT(L21,"#,##0")&amp;" impressions (striking distance)","")&amp;IF(AND(T21="Yes",N(L21)&gt;=Rules!$B$6),"; Thin ("&amp;F21&amp;" words) but has search demand",""),3,400),IF(AA21="Prune","Low value: "&amp;N(K21)&amp;" clicks, "&amp;N(L21)&amp;" impressions, "&amp;N(Q21)&amp;" sessions, no key events. Remove or noindex it and update internal links.",IF(AA21="Redirect","Low value but "&amp;N(AC21)&amp;" referring domains. 301 it to the closest relevant page to keep those links.",IF(AND(Z21="No",Y21="Yes",N(K21)&lt;Rules!$B$5),"Low search traffic but it converts (key events: "&amp;S21&amp;"). Keep it and link to it.",IF(W21="Yes","Stronger than the page it overlaps ("&amp;I21&amp;"). Keep; merge that page into this one.","Healthy: "&amp;N(K21)&amp;" clicks"&amp;IF(ISNUMBER(N21),", average position "&amp;TEXT(N21,"0.0"),"")&amp;". Keep and monitor."))))))))))</f>
        <v/>
      </c>
      <c r="AE21">
        <f>IF(A21="","",IF(AD21&lt;&gt;"",AD21,AA21))</f>
        <v/>
      </c>
    </row>
    <row r="22">
      <c r="A22">
        <f>IF(Crawl!A21="","",Crawl!A21)</f>
        <v/>
      </c>
      <c r="B22">
        <f>IF(A22="","",Crawl!EC21)</f>
        <v/>
      </c>
      <c r="C22">
        <f>IF(A22="","",IFERROR(INDEX(Crawl!$A21:$DZ21,1,Rules!$H$6),""))</f>
        <v/>
      </c>
      <c r="D22">
        <f>IF(A22="","",IFERROR(INDEX(Crawl!$A21:$DZ21,1,Rules!$H$7),"")&amp;"")</f>
        <v/>
      </c>
      <c r="E22">
        <f>IF(A22="","",IFERROR(INDEX(Crawl!$A21:$DZ21,1,Rules!$H$8),"")&amp;"")</f>
        <v/>
      </c>
      <c r="F22">
        <f>IF(A22="","",IFERROR(INDEX(Crawl!$A21:$DZ21,1,Rules!$H$9),""))</f>
        <v/>
      </c>
      <c r="G22">
        <f>IF(A22="","",IFERROR(INDEX(Crawl!$A21:$DZ21,1,Rules!$H$10),""))</f>
        <v/>
      </c>
      <c r="H22">
        <f>IF(A22="","",IFERROR(INDEX(Crawl!$A21:$DZ21,1,Rules!$H$12),""))</f>
        <v/>
      </c>
      <c r="I22">
        <f>IF(A22="","",IF(AND(N(H22)&gt;0,IFERROR(INDEX(Crawl!$A21:$DZ21,1,Rules!$H$11),"")&amp;""&lt;&gt;""),IFERROR(INDEX(Crawl!$A21:$DZ21,1,Rules!$H$11),"")&amp;"",IF(AND(ISNUMBER(J22),N(J22)&gt;=Rules!$B$12,IFERROR(INDEX(Crawl!$A21:$DZ21,1,Rules!$H$13),"")&amp;""&lt;&gt;""),IFERROR(INDEX(Crawl!$A21:$DZ21,1,Rules!$H$13),"")&amp;"","")))</f>
        <v/>
      </c>
      <c r="J22" s="19">
        <f>IF(A22="","",IF(IFERROR(INDEX(Crawl!$A21:$DZ21,1,Rules!$H$14),"")&amp;""="","",IFERROR(INDEX(Crawl!$A21:$DZ21,1,Rules!$H$14),"")))</f>
        <v/>
      </c>
      <c r="K22">
        <f>IF(A22="","",IFERROR(SUMIFS('GSC current'!$J$2:$J$2001,'GSC current'!$I$2:$I$2001,B22),0))</f>
        <v/>
      </c>
      <c r="L22">
        <f>IF(A22="","",IFERROR(SUMIFS('GSC current'!$K$2:$K$2001,'GSC current'!$I$2:$I$2001,B22),0))</f>
        <v/>
      </c>
      <c r="M22" s="20">
        <f>IF(A22="","",IF(N(L22)&gt;0,K22/L22,""))</f>
        <v/>
      </c>
      <c r="N22" s="21">
        <f>IF(A22="","",IF(N(L22)&gt;0,SUMIFS('GSC current'!$L$2:$L$2001,'GSC current'!$I$2:$I$2001,B22)/L22,""))</f>
        <v/>
      </c>
      <c r="O22">
        <f>IF(A22="","",IFERROR(SUMIFS('GSC previous'!$J$2:$J$2001,'GSC previous'!$I$2:$I$2001,B22),0))</f>
        <v/>
      </c>
      <c r="P22" s="22">
        <f>IF(A22="","",IF(N(O22)&gt;0,(K22-O22)/O22,""))</f>
        <v/>
      </c>
      <c r="Q22">
        <f>IF(A22="","",IFERROR(SUMIFS(GA4!$P$2:$P$2001,GA4!$O$2:$O$2001,B22),0))</f>
        <v/>
      </c>
      <c r="R22" s="23">
        <f>IF(A22="","",IF(N(Q22)&gt;0,SUMIFS(GA4!$Q$2:$Q$2001,GA4!$O$2:$O$2001,B22)/Q22,""))</f>
        <v/>
      </c>
      <c r="S22">
        <f>IF(A22="","",IFERROR(SUMIFS(GA4!$R$2:$R$2001,GA4!$O$2:$O$2001,B22),0))</f>
        <v/>
      </c>
      <c r="T22">
        <f>IF(A22="","",IF(AND(ISNUMBER(F22),LEFT(C22&amp;"",1)="2"),IF(F22&lt;Rules!$B$9,"Yes","No"),"No"))</f>
        <v/>
      </c>
      <c r="U22">
        <f>IF(A22="","",IF(AND(N(O22)&gt;=Rules!$B$8,ISNUMBER(P22)),IF(P22&lt;=-Rules!$B$7,"Yes","No"),"No"))</f>
        <v/>
      </c>
      <c r="V22">
        <f>IF(A22="","",IF(AND(N(L22)&gt;=Rules!$B$6,ISNUMBER(N22)),IF(AND(N22&gt;=Rules!$B$10,N22&lt;=Rules!$B$11),"Yes","No"),"No"))</f>
        <v/>
      </c>
      <c r="W22">
        <f>IF(A22="","",IF(I22&lt;&gt;"","Yes","No"))</f>
        <v/>
      </c>
      <c r="X22">
        <f>IF(I22="","",IF(SUMIFS($K$3:$K$2002,$A$3:$A$2002,SUBSTITUTE(SUBSTITUTE(I22,"?","~?"),"*","~*"))&gt;N(K22),"Yes","No"))</f>
        <v/>
      </c>
      <c r="Y22">
        <f>IF(A22="","",IF(N(S22)&gt;0,"Yes","No"))</f>
        <v/>
      </c>
      <c r="Z22">
        <f>IF(A22="","",IF(AND(N(K22)&lt;Rules!$B$5,N(L22)&lt;Rules!$B$6,N(Q22)&lt;Rules!$B$13,Y22="No"),"Yes","No"))</f>
        <v/>
      </c>
      <c r="AA22">
        <f>IF(A22="","",IF(LEFT(C22&amp;"",1)="3","Redirect",IF(OR(LEFT(C22&amp;"",1)="4",LEFT(C22&amp;"",1)="5"),IF(OR(N(K22)&gt;0,N(AC22)&gt;=Rules!$B$14),"Redirect","Prune"),IF(D22="Non-Indexable","Keep",IF(AND(W22="Yes",X22="Yes",Y22="No"),"Merge",IF(OR(U22="Yes",V22="Yes",AND(T22="Yes",N(L22)&gt;=Rules!$B$6)),"Update",IF(Z22="Yes",IF(N(AC22)&gt;=Rules!$B$14,"Redirect","Prune"),"Keep")))))))</f>
        <v/>
      </c>
      <c r="AB22">
        <f>IF(A22="","",IF(LEFT(C22&amp;"",1)="3","Already redirects ("&amp;C22&amp;"). Update internal links to point at the final URL.",IF(OR(LEFT(C22&amp;"",1)="4",LEFT(C22&amp;"",1)="5"),IF(AA22="Redirect","Returns "&amp;C22&amp;" but still has "&amp;N(K22)&amp;" clicks and "&amp;N(AC22)&amp;" referring domains. 301 it to the closest live page.","Returns "&amp;C22&amp;" with no clicks or links. Remove internal links and let it 404 or 410."),IF(D22="Non-Indexable","Non-indexable ("&amp;E22&amp;"). Keep if that is intentional; otherwise fix the canonical or noindex.",IF(AA22="Merge","Overlaps with "&amp;I22&amp;IF(N(J22)&gt;0," (similarity "&amp;TEXT(J22,"0.00")&amp;")","")&amp;", which gets more clicks. Merge the useful parts into it and 301 this URL.",IF(AA22="Update",MID(IF(U22="Yes","; Clicks down "&amp;TEXT(-P22,"0%")&amp;" on the previous period","")&amp;IF(V22="Yes","; Average position "&amp;TEXT(N22,"0.0")&amp;" on "&amp;TEXT(L22,"#,##0")&amp;" impressions (striking distance)","")&amp;IF(AND(T22="Yes",N(L22)&gt;=Rules!$B$6),"; Thin ("&amp;F22&amp;" words) but has search demand",""),3,400),IF(AA22="Prune","Low value: "&amp;N(K22)&amp;" clicks, "&amp;N(L22)&amp;" impressions, "&amp;N(Q22)&amp;" sessions, no key events. Remove or noindex it and update internal links.",IF(AA22="Redirect","Low value but "&amp;N(AC22)&amp;" referring domains. 301 it to the closest relevant page to keep those links.",IF(AND(Z22="No",Y22="Yes",N(K22)&lt;Rules!$B$5),"Low search traffic but it converts (key events: "&amp;S22&amp;"). Keep it and link to it.",IF(W22="Yes","Stronger than the page it overlaps ("&amp;I22&amp;"). Keep; merge that page into this one.","Healthy: "&amp;N(K22)&amp;" clicks"&amp;IF(ISNUMBER(N22),", average position "&amp;TEXT(N22,"0.0"),"")&amp;". Keep and monitor."))))))))))</f>
        <v/>
      </c>
      <c r="AE22">
        <f>IF(A22="","",IF(AD22&lt;&gt;"",AD22,AA22))</f>
        <v/>
      </c>
    </row>
    <row r="23">
      <c r="A23">
        <f>IF(Crawl!A22="","",Crawl!A22)</f>
        <v/>
      </c>
      <c r="B23">
        <f>IF(A23="","",Crawl!EC22)</f>
        <v/>
      </c>
      <c r="C23">
        <f>IF(A23="","",IFERROR(INDEX(Crawl!$A22:$DZ22,1,Rules!$H$6),""))</f>
        <v/>
      </c>
      <c r="D23">
        <f>IF(A23="","",IFERROR(INDEX(Crawl!$A22:$DZ22,1,Rules!$H$7),"")&amp;"")</f>
        <v/>
      </c>
      <c r="E23">
        <f>IF(A23="","",IFERROR(INDEX(Crawl!$A22:$DZ22,1,Rules!$H$8),"")&amp;"")</f>
        <v/>
      </c>
      <c r="F23">
        <f>IF(A23="","",IFERROR(INDEX(Crawl!$A22:$DZ22,1,Rules!$H$9),""))</f>
        <v/>
      </c>
      <c r="G23">
        <f>IF(A23="","",IFERROR(INDEX(Crawl!$A22:$DZ22,1,Rules!$H$10),""))</f>
        <v/>
      </c>
      <c r="H23">
        <f>IF(A23="","",IFERROR(INDEX(Crawl!$A22:$DZ22,1,Rules!$H$12),""))</f>
        <v/>
      </c>
      <c r="I23">
        <f>IF(A23="","",IF(AND(N(H23)&gt;0,IFERROR(INDEX(Crawl!$A22:$DZ22,1,Rules!$H$11),"")&amp;""&lt;&gt;""),IFERROR(INDEX(Crawl!$A22:$DZ22,1,Rules!$H$11),"")&amp;"",IF(AND(ISNUMBER(J23),N(J23)&gt;=Rules!$B$12,IFERROR(INDEX(Crawl!$A22:$DZ22,1,Rules!$H$13),"")&amp;""&lt;&gt;""),IFERROR(INDEX(Crawl!$A22:$DZ22,1,Rules!$H$13),"")&amp;"","")))</f>
        <v/>
      </c>
      <c r="J23" s="19">
        <f>IF(A23="","",IF(IFERROR(INDEX(Crawl!$A22:$DZ22,1,Rules!$H$14),"")&amp;""="","",IFERROR(INDEX(Crawl!$A22:$DZ22,1,Rules!$H$14),"")))</f>
        <v/>
      </c>
      <c r="K23">
        <f>IF(A23="","",IFERROR(SUMIFS('GSC current'!$J$2:$J$2001,'GSC current'!$I$2:$I$2001,B23),0))</f>
        <v/>
      </c>
      <c r="L23">
        <f>IF(A23="","",IFERROR(SUMIFS('GSC current'!$K$2:$K$2001,'GSC current'!$I$2:$I$2001,B23),0))</f>
        <v/>
      </c>
      <c r="M23" s="20">
        <f>IF(A23="","",IF(N(L23)&gt;0,K23/L23,""))</f>
        <v/>
      </c>
      <c r="N23" s="21">
        <f>IF(A23="","",IF(N(L23)&gt;0,SUMIFS('GSC current'!$L$2:$L$2001,'GSC current'!$I$2:$I$2001,B23)/L23,""))</f>
        <v/>
      </c>
      <c r="O23">
        <f>IF(A23="","",IFERROR(SUMIFS('GSC previous'!$J$2:$J$2001,'GSC previous'!$I$2:$I$2001,B23),0))</f>
        <v/>
      </c>
      <c r="P23" s="22">
        <f>IF(A23="","",IF(N(O23)&gt;0,(K23-O23)/O23,""))</f>
        <v/>
      </c>
      <c r="Q23">
        <f>IF(A23="","",IFERROR(SUMIFS(GA4!$P$2:$P$2001,GA4!$O$2:$O$2001,B23),0))</f>
        <v/>
      </c>
      <c r="R23" s="23">
        <f>IF(A23="","",IF(N(Q23)&gt;0,SUMIFS(GA4!$Q$2:$Q$2001,GA4!$O$2:$O$2001,B23)/Q23,""))</f>
        <v/>
      </c>
      <c r="S23">
        <f>IF(A23="","",IFERROR(SUMIFS(GA4!$R$2:$R$2001,GA4!$O$2:$O$2001,B23),0))</f>
        <v/>
      </c>
      <c r="T23">
        <f>IF(A23="","",IF(AND(ISNUMBER(F23),LEFT(C23&amp;"",1)="2"),IF(F23&lt;Rules!$B$9,"Yes","No"),"No"))</f>
        <v/>
      </c>
      <c r="U23">
        <f>IF(A23="","",IF(AND(N(O23)&gt;=Rules!$B$8,ISNUMBER(P23)),IF(P23&lt;=-Rules!$B$7,"Yes","No"),"No"))</f>
        <v/>
      </c>
      <c r="V23">
        <f>IF(A23="","",IF(AND(N(L23)&gt;=Rules!$B$6,ISNUMBER(N23)),IF(AND(N23&gt;=Rules!$B$10,N23&lt;=Rules!$B$11),"Yes","No"),"No"))</f>
        <v/>
      </c>
      <c r="W23">
        <f>IF(A23="","",IF(I23&lt;&gt;"","Yes","No"))</f>
        <v/>
      </c>
      <c r="X23">
        <f>IF(I23="","",IF(SUMIFS($K$3:$K$2002,$A$3:$A$2002,SUBSTITUTE(SUBSTITUTE(I23,"?","~?"),"*","~*"))&gt;N(K23),"Yes","No"))</f>
        <v/>
      </c>
      <c r="Y23">
        <f>IF(A23="","",IF(N(S23)&gt;0,"Yes","No"))</f>
        <v/>
      </c>
      <c r="Z23">
        <f>IF(A23="","",IF(AND(N(K23)&lt;Rules!$B$5,N(L23)&lt;Rules!$B$6,N(Q23)&lt;Rules!$B$13,Y23="No"),"Yes","No"))</f>
        <v/>
      </c>
      <c r="AA23">
        <f>IF(A23="","",IF(LEFT(C23&amp;"",1)="3","Redirect",IF(OR(LEFT(C23&amp;"",1)="4",LEFT(C23&amp;"",1)="5"),IF(OR(N(K23)&gt;0,N(AC23)&gt;=Rules!$B$14),"Redirect","Prune"),IF(D23="Non-Indexable","Keep",IF(AND(W23="Yes",X23="Yes",Y23="No"),"Merge",IF(OR(U23="Yes",V23="Yes",AND(T23="Yes",N(L23)&gt;=Rules!$B$6)),"Update",IF(Z23="Yes",IF(N(AC23)&gt;=Rules!$B$14,"Redirect","Prune"),"Keep")))))))</f>
        <v/>
      </c>
      <c r="AB23">
        <f>IF(A23="","",IF(LEFT(C23&amp;"",1)="3","Already redirects ("&amp;C23&amp;"). Update internal links to point at the final URL.",IF(OR(LEFT(C23&amp;"",1)="4",LEFT(C23&amp;"",1)="5"),IF(AA23="Redirect","Returns "&amp;C23&amp;" but still has "&amp;N(K23)&amp;" clicks and "&amp;N(AC23)&amp;" referring domains. 301 it to the closest live page.","Returns "&amp;C23&amp;" with no clicks or links. Remove internal links and let it 404 or 410."),IF(D23="Non-Indexable","Non-indexable ("&amp;E23&amp;"). Keep if that is intentional; otherwise fix the canonical or noindex.",IF(AA23="Merge","Overlaps with "&amp;I23&amp;IF(N(J23)&gt;0," (similarity "&amp;TEXT(J23,"0.00")&amp;")","")&amp;", which gets more clicks. Merge the useful parts into it and 301 this URL.",IF(AA23="Update",MID(IF(U23="Yes","; Clicks down "&amp;TEXT(-P23,"0%")&amp;" on the previous period","")&amp;IF(V23="Yes","; Average position "&amp;TEXT(N23,"0.0")&amp;" on "&amp;TEXT(L23,"#,##0")&amp;" impressions (striking distance)","")&amp;IF(AND(T23="Yes",N(L23)&gt;=Rules!$B$6),"; Thin ("&amp;F23&amp;" words) but has search demand",""),3,400),IF(AA23="Prune","Low value: "&amp;N(K23)&amp;" clicks, "&amp;N(L23)&amp;" impressions, "&amp;N(Q23)&amp;" sessions, no key events. Remove or noindex it and update internal links.",IF(AA23="Redirect","Low value but "&amp;N(AC23)&amp;" referring domains. 301 it to the closest relevant page to keep those links.",IF(AND(Z23="No",Y23="Yes",N(K23)&lt;Rules!$B$5),"Low search traffic but it converts (key events: "&amp;S23&amp;"). Keep it and link to it.",IF(W23="Yes","Stronger than the page it overlaps ("&amp;I23&amp;"). Keep; merge that page into this one.","Healthy: "&amp;N(K23)&amp;" clicks"&amp;IF(ISNUMBER(N23),", average position "&amp;TEXT(N23,"0.0"),"")&amp;". Keep and monitor."))))))))))</f>
        <v/>
      </c>
      <c r="AE23">
        <f>IF(A23="","",IF(AD23&lt;&gt;"",AD23,AA23))</f>
        <v/>
      </c>
    </row>
    <row r="24">
      <c r="A24">
        <f>IF(Crawl!A23="","",Crawl!A23)</f>
        <v/>
      </c>
      <c r="B24">
        <f>IF(A24="","",Crawl!EC23)</f>
        <v/>
      </c>
      <c r="C24">
        <f>IF(A24="","",IFERROR(INDEX(Crawl!$A23:$DZ23,1,Rules!$H$6),""))</f>
        <v/>
      </c>
      <c r="D24">
        <f>IF(A24="","",IFERROR(INDEX(Crawl!$A23:$DZ23,1,Rules!$H$7),"")&amp;"")</f>
        <v/>
      </c>
      <c r="E24">
        <f>IF(A24="","",IFERROR(INDEX(Crawl!$A23:$DZ23,1,Rules!$H$8),"")&amp;"")</f>
        <v/>
      </c>
      <c r="F24">
        <f>IF(A24="","",IFERROR(INDEX(Crawl!$A23:$DZ23,1,Rules!$H$9),""))</f>
        <v/>
      </c>
      <c r="G24">
        <f>IF(A24="","",IFERROR(INDEX(Crawl!$A23:$DZ23,1,Rules!$H$10),""))</f>
        <v/>
      </c>
      <c r="H24">
        <f>IF(A24="","",IFERROR(INDEX(Crawl!$A23:$DZ23,1,Rules!$H$12),""))</f>
        <v/>
      </c>
      <c r="I24">
        <f>IF(A24="","",IF(AND(N(H24)&gt;0,IFERROR(INDEX(Crawl!$A23:$DZ23,1,Rules!$H$11),"")&amp;""&lt;&gt;""),IFERROR(INDEX(Crawl!$A23:$DZ23,1,Rules!$H$11),"")&amp;"",IF(AND(ISNUMBER(J24),N(J24)&gt;=Rules!$B$12,IFERROR(INDEX(Crawl!$A23:$DZ23,1,Rules!$H$13),"")&amp;""&lt;&gt;""),IFERROR(INDEX(Crawl!$A23:$DZ23,1,Rules!$H$13),"")&amp;"","")))</f>
        <v/>
      </c>
      <c r="J24" s="19">
        <f>IF(A24="","",IF(IFERROR(INDEX(Crawl!$A23:$DZ23,1,Rules!$H$14),"")&amp;""="","",IFERROR(INDEX(Crawl!$A23:$DZ23,1,Rules!$H$14),"")))</f>
        <v/>
      </c>
      <c r="K24">
        <f>IF(A24="","",IFERROR(SUMIFS('GSC current'!$J$2:$J$2001,'GSC current'!$I$2:$I$2001,B24),0))</f>
        <v/>
      </c>
      <c r="L24">
        <f>IF(A24="","",IFERROR(SUMIFS('GSC current'!$K$2:$K$2001,'GSC current'!$I$2:$I$2001,B24),0))</f>
        <v/>
      </c>
      <c r="M24" s="20">
        <f>IF(A24="","",IF(N(L24)&gt;0,K24/L24,""))</f>
        <v/>
      </c>
      <c r="N24" s="21">
        <f>IF(A24="","",IF(N(L24)&gt;0,SUMIFS('GSC current'!$L$2:$L$2001,'GSC current'!$I$2:$I$2001,B24)/L24,""))</f>
        <v/>
      </c>
      <c r="O24">
        <f>IF(A24="","",IFERROR(SUMIFS('GSC previous'!$J$2:$J$2001,'GSC previous'!$I$2:$I$2001,B24),0))</f>
        <v/>
      </c>
      <c r="P24" s="22">
        <f>IF(A24="","",IF(N(O24)&gt;0,(K24-O24)/O24,""))</f>
        <v/>
      </c>
      <c r="Q24">
        <f>IF(A24="","",IFERROR(SUMIFS(GA4!$P$2:$P$2001,GA4!$O$2:$O$2001,B24),0))</f>
        <v/>
      </c>
      <c r="R24" s="23">
        <f>IF(A24="","",IF(N(Q24)&gt;0,SUMIFS(GA4!$Q$2:$Q$2001,GA4!$O$2:$O$2001,B24)/Q24,""))</f>
        <v/>
      </c>
      <c r="S24">
        <f>IF(A24="","",IFERROR(SUMIFS(GA4!$R$2:$R$2001,GA4!$O$2:$O$2001,B24),0))</f>
        <v/>
      </c>
      <c r="T24">
        <f>IF(A24="","",IF(AND(ISNUMBER(F24),LEFT(C24&amp;"",1)="2"),IF(F24&lt;Rules!$B$9,"Yes","No"),"No"))</f>
        <v/>
      </c>
      <c r="U24">
        <f>IF(A24="","",IF(AND(N(O24)&gt;=Rules!$B$8,ISNUMBER(P24)),IF(P24&lt;=-Rules!$B$7,"Yes","No"),"No"))</f>
        <v/>
      </c>
      <c r="V24">
        <f>IF(A24="","",IF(AND(N(L24)&gt;=Rules!$B$6,ISNUMBER(N24)),IF(AND(N24&gt;=Rules!$B$10,N24&lt;=Rules!$B$11),"Yes","No"),"No"))</f>
        <v/>
      </c>
      <c r="W24">
        <f>IF(A24="","",IF(I24&lt;&gt;"","Yes","No"))</f>
        <v/>
      </c>
      <c r="X24">
        <f>IF(I24="","",IF(SUMIFS($K$3:$K$2002,$A$3:$A$2002,SUBSTITUTE(SUBSTITUTE(I24,"?","~?"),"*","~*"))&gt;N(K24),"Yes","No"))</f>
        <v/>
      </c>
      <c r="Y24">
        <f>IF(A24="","",IF(N(S24)&gt;0,"Yes","No"))</f>
        <v/>
      </c>
      <c r="Z24">
        <f>IF(A24="","",IF(AND(N(K24)&lt;Rules!$B$5,N(L24)&lt;Rules!$B$6,N(Q24)&lt;Rules!$B$13,Y24="No"),"Yes","No"))</f>
        <v/>
      </c>
      <c r="AA24">
        <f>IF(A24="","",IF(LEFT(C24&amp;"",1)="3","Redirect",IF(OR(LEFT(C24&amp;"",1)="4",LEFT(C24&amp;"",1)="5"),IF(OR(N(K24)&gt;0,N(AC24)&gt;=Rules!$B$14),"Redirect","Prune"),IF(D24="Non-Indexable","Keep",IF(AND(W24="Yes",X24="Yes",Y24="No"),"Merge",IF(OR(U24="Yes",V24="Yes",AND(T24="Yes",N(L24)&gt;=Rules!$B$6)),"Update",IF(Z24="Yes",IF(N(AC24)&gt;=Rules!$B$14,"Redirect","Prune"),"Keep")))))))</f>
        <v/>
      </c>
      <c r="AB24">
        <f>IF(A24="","",IF(LEFT(C24&amp;"",1)="3","Already redirects ("&amp;C24&amp;"). Update internal links to point at the final URL.",IF(OR(LEFT(C24&amp;"",1)="4",LEFT(C24&amp;"",1)="5"),IF(AA24="Redirect","Returns "&amp;C24&amp;" but still has "&amp;N(K24)&amp;" clicks and "&amp;N(AC24)&amp;" referring domains. 301 it to the closest live page.","Returns "&amp;C24&amp;" with no clicks or links. Remove internal links and let it 404 or 410."),IF(D24="Non-Indexable","Non-indexable ("&amp;E24&amp;"). Keep if that is intentional; otherwise fix the canonical or noindex.",IF(AA24="Merge","Overlaps with "&amp;I24&amp;IF(N(J24)&gt;0," (similarity "&amp;TEXT(J24,"0.00")&amp;")","")&amp;", which gets more clicks. Merge the useful parts into it and 301 this URL.",IF(AA24="Update",MID(IF(U24="Yes","; Clicks down "&amp;TEXT(-P24,"0%")&amp;" on the previous period","")&amp;IF(V24="Yes","; Average position "&amp;TEXT(N24,"0.0")&amp;" on "&amp;TEXT(L24,"#,##0")&amp;" impressions (striking distance)","")&amp;IF(AND(T24="Yes",N(L24)&gt;=Rules!$B$6),"; Thin ("&amp;F24&amp;" words) but has search demand",""),3,400),IF(AA24="Prune","Low value: "&amp;N(K24)&amp;" clicks, "&amp;N(L24)&amp;" impressions, "&amp;N(Q24)&amp;" sessions, no key events. Remove or noindex it and update internal links.",IF(AA24="Redirect","Low value but "&amp;N(AC24)&amp;" referring domains. 301 it to the closest relevant page to keep those links.",IF(AND(Z24="No",Y24="Yes",N(K24)&lt;Rules!$B$5),"Low search traffic but it converts (key events: "&amp;S24&amp;"). Keep it and link to it.",IF(W24="Yes","Stronger than the page it overlaps ("&amp;I24&amp;"). Keep; merge that page into this one.","Healthy: "&amp;N(K24)&amp;" clicks"&amp;IF(ISNUMBER(N24),", average position "&amp;TEXT(N24,"0.0"),"")&amp;". Keep and monitor."))))))))))</f>
        <v/>
      </c>
      <c r="AE24">
        <f>IF(A24="","",IF(AD24&lt;&gt;"",AD24,AA24))</f>
        <v/>
      </c>
    </row>
    <row r="25">
      <c r="A25">
        <f>IF(Crawl!A24="","",Crawl!A24)</f>
        <v/>
      </c>
      <c r="B25">
        <f>IF(A25="","",Crawl!EC24)</f>
        <v/>
      </c>
      <c r="C25">
        <f>IF(A25="","",IFERROR(INDEX(Crawl!$A24:$DZ24,1,Rules!$H$6),""))</f>
        <v/>
      </c>
      <c r="D25">
        <f>IF(A25="","",IFERROR(INDEX(Crawl!$A24:$DZ24,1,Rules!$H$7),"")&amp;"")</f>
        <v/>
      </c>
      <c r="E25">
        <f>IF(A25="","",IFERROR(INDEX(Crawl!$A24:$DZ24,1,Rules!$H$8),"")&amp;"")</f>
        <v/>
      </c>
      <c r="F25">
        <f>IF(A25="","",IFERROR(INDEX(Crawl!$A24:$DZ24,1,Rules!$H$9),""))</f>
        <v/>
      </c>
      <c r="G25">
        <f>IF(A25="","",IFERROR(INDEX(Crawl!$A24:$DZ24,1,Rules!$H$10),""))</f>
        <v/>
      </c>
      <c r="H25">
        <f>IF(A25="","",IFERROR(INDEX(Crawl!$A24:$DZ24,1,Rules!$H$12),""))</f>
        <v/>
      </c>
      <c r="I25">
        <f>IF(A25="","",IF(AND(N(H25)&gt;0,IFERROR(INDEX(Crawl!$A24:$DZ24,1,Rules!$H$11),"")&amp;""&lt;&gt;""),IFERROR(INDEX(Crawl!$A24:$DZ24,1,Rules!$H$11),"")&amp;"",IF(AND(ISNUMBER(J25),N(J25)&gt;=Rules!$B$12,IFERROR(INDEX(Crawl!$A24:$DZ24,1,Rules!$H$13),"")&amp;""&lt;&gt;""),IFERROR(INDEX(Crawl!$A24:$DZ24,1,Rules!$H$13),"")&amp;"","")))</f>
        <v/>
      </c>
      <c r="J25" s="19">
        <f>IF(A25="","",IF(IFERROR(INDEX(Crawl!$A24:$DZ24,1,Rules!$H$14),"")&amp;""="","",IFERROR(INDEX(Crawl!$A24:$DZ24,1,Rules!$H$14),"")))</f>
        <v/>
      </c>
      <c r="K25">
        <f>IF(A25="","",IFERROR(SUMIFS('GSC current'!$J$2:$J$2001,'GSC current'!$I$2:$I$2001,B25),0))</f>
        <v/>
      </c>
      <c r="L25">
        <f>IF(A25="","",IFERROR(SUMIFS('GSC current'!$K$2:$K$2001,'GSC current'!$I$2:$I$2001,B25),0))</f>
        <v/>
      </c>
      <c r="M25" s="20">
        <f>IF(A25="","",IF(N(L25)&gt;0,K25/L25,""))</f>
        <v/>
      </c>
      <c r="N25" s="21">
        <f>IF(A25="","",IF(N(L25)&gt;0,SUMIFS('GSC current'!$L$2:$L$2001,'GSC current'!$I$2:$I$2001,B25)/L25,""))</f>
        <v/>
      </c>
      <c r="O25">
        <f>IF(A25="","",IFERROR(SUMIFS('GSC previous'!$J$2:$J$2001,'GSC previous'!$I$2:$I$2001,B25),0))</f>
        <v/>
      </c>
      <c r="P25" s="22">
        <f>IF(A25="","",IF(N(O25)&gt;0,(K25-O25)/O25,""))</f>
        <v/>
      </c>
      <c r="Q25">
        <f>IF(A25="","",IFERROR(SUMIFS(GA4!$P$2:$P$2001,GA4!$O$2:$O$2001,B25),0))</f>
        <v/>
      </c>
      <c r="R25" s="23">
        <f>IF(A25="","",IF(N(Q25)&gt;0,SUMIFS(GA4!$Q$2:$Q$2001,GA4!$O$2:$O$2001,B25)/Q25,""))</f>
        <v/>
      </c>
      <c r="S25">
        <f>IF(A25="","",IFERROR(SUMIFS(GA4!$R$2:$R$2001,GA4!$O$2:$O$2001,B25),0))</f>
        <v/>
      </c>
      <c r="T25">
        <f>IF(A25="","",IF(AND(ISNUMBER(F25),LEFT(C25&amp;"",1)="2"),IF(F25&lt;Rules!$B$9,"Yes","No"),"No"))</f>
        <v/>
      </c>
      <c r="U25">
        <f>IF(A25="","",IF(AND(N(O25)&gt;=Rules!$B$8,ISNUMBER(P25)),IF(P25&lt;=-Rules!$B$7,"Yes","No"),"No"))</f>
        <v/>
      </c>
      <c r="V25">
        <f>IF(A25="","",IF(AND(N(L25)&gt;=Rules!$B$6,ISNUMBER(N25)),IF(AND(N25&gt;=Rules!$B$10,N25&lt;=Rules!$B$11),"Yes","No"),"No"))</f>
        <v/>
      </c>
      <c r="W25">
        <f>IF(A25="","",IF(I25&lt;&gt;"","Yes","No"))</f>
        <v/>
      </c>
      <c r="X25">
        <f>IF(I25="","",IF(SUMIFS($K$3:$K$2002,$A$3:$A$2002,SUBSTITUTE(SUBSTITUTE(I25,"?","~?"),"*","~*"))&gt;N(K25),"Yes","No"))</f>
        <v/>
      </c>
      <c r="Y25">
        <f>IF(A25="","",IF(N(S25)&gt;0,"Yes","No"))</f>
        <v/>
      </c>
      <c r="Z25">
        <f>IF(A25="","",IF(AND(N(K25)&lt;Rules!$B$5,N(L25)&lt;Rules!$B$6,N(Q25)&lt;Rules!$B$13,Y25="No"),"Yes","No"))</f>
        <v/>
      </c>
      <c r="AA25">
        <f>IF(A25="","",IF(LEFT(C25&amp;"",1)="3","Redirect",IF(OR(LEFT(C25&amp;"",1)="4",LEFT(C25&amp;"",1)="5"),IF(OR(N(K25)&gt;0,N(AC25)&gt;=Rules!$B$14),"Redirect","Prune"),IF(D25="Non-Indexable","Keep",IF(AND(W25="Yes",X25="Yes",Y25="No"),"Merge",IF(OR(U25="Yes",V25="Yes",AND(T25="Yes",N(L25)&gt;=Rules!$B$6)),"Update",IF(Z25="Yes",IF(N(AC25)&gt;=Rules!$B$14,"Redirect","Prune"),"Keep")))))))</f>
        <v/>
      </c>
      <c r="AB25">
        <f>IF(A25="","",IF(LEFT(C25&amp;"",1)="3","Already redirects ("&amp;C25&amp;"). Update internal links to point at the final URL.",IF(OR(LEFT(C25&amp;"",1)="4",LEFT(C25&amp;"",1)="5"),IF(AA25="Redirect","Returns "&amp;C25&amp;" but still has "&amp;N(K25)&amp;" clicks and "&amp;N(AC25)&amp;" referring domains. 301 it to the closest live page.","Returns "&amp;C25&amp;" with no clicks or links. Remove internal links and let it 404 or 410."),IF(D25="Non-Indexable","Non-indexable ("&amp;E25&amp;"). Keep if that is intentional; otherwise fix the canonical or noindex.",IF(AA25="Merge","Overlaps with "&amp;I25&amp;IF(N(J25)&gt;0," (similarity "&amp;TEXT(J25,"0.00")&amp;")","")&amp;", which gets more clicks. Merge the useful parts into it and 301 this URL.",IF(AA25="Update",MID(IF(U25="Yes","; Clicks down "&amp;TEXT(-P25,"0%")&amp;" on the previous period","")&amp;IF(V25="Yes","; Average position "&amp;TEXT(N25,"0.0")&amp;" on "&amp;TEXT(L25,"#,##0")&amp;" impressions (striking distance)","")&amp;IF(AND(T25="Yes",N(L25)&gt;=Rules!$B$6),"; Thin ("&amp;F25&amp;" words) but has search demand",""),3,400),IF(AA25="Prune","Low value: "&amp;N(K25)&amp;" clicks, "&amp;N(L25)&amp;" impressions, "&amp;N(Q25)&amp;" sessions, no key events. Remove or noindex it and update internal links.",IF(AA25="Redirect","Low value but "&amp;N(AC25)&amp;" referring domains. 301 it to the closest relevant page to keep those links.",IF(AND(Z25="No",Y25="Yes",N(K25)&lt;Rules!$B$5),"Low search traffic but it converts (key events: "&amp;S25&amp;"). Keep it and link to it.",IF(W25="Yes","Stronger than the page it overlaps ("&amp;I25&amp;"). Keep; merge that page into this one.","Healthy: "&amp;N(K25)&amp;" clicks"&amp;IF(ISNUMBER(N25),", average position "&amp;TEXT(N25,"0.0"),"")&amp;". Keep and monitor."))))))))))</f>
        <v/>
      </c>
      <c r="AE25">
        <f>IF(A25="","",IF(AD25&lt;&gt;"",AD25,AA25))</f>
        <v/>
      </c>
    </row>
    <row r="26">
      <c r="A26">
        <f>IF(Crawl!A25="","",Crawl!A25)</f>
        <v/>
      </c>
      <c r="B26">
        <f>IF(A26="","",Crawl!EC25)</f>
        <v/>
      </c>
      <c r="C26">
        <f>IF(A26="","",IFERROR(INDEX(Crawl!$A25:$DZ25,1,Rules!$H$6),""))</f>
        <v/>
      </c>
      <c r="D26">
        <f>IF(A26="","",IFERROR(INDEX(Crawl!$A25:$DZ25,1,Rules!$H$7),"")&amp;"")</f>
        <v/>
      </c>
      <c r="E26">
        <f>IF(A26="","",IFERROR(INDEX(Crawl!$A25:$DZ25,1,Rules!$H$8),"")&amp;"")</f>
        <v/>
      </c>
      <c r="F26">
        <f>IF(A26="","",IFERROR(INDEX(Crawl!$A25:$DZ25,1,Rules!$H$9),""))</f>
        <v/>
      </c>
      <c r="G26">
        <f>IF(A26="","",IFERROR(INDEX(Crawl!$A25:$DZ25,1,Rules!$H$10),""))</f>
        <v/>
      </c>
      <c r="H26">
        <f>IF(A26="","",IFERROR(INDEX(Crawl!$A25:$DZ25,1,Rules!$H$12),""))</f>
        <v/>
      </c>
      <c r="I26">
        <f>IF(A26="","",IF(AND(N(H26)&gt;0,IFERROR(INDEX(Crawl!$A25:$DZ25,1,Rules!$H$11),"")&amp;""&lt;&gt;""),IFERROR(INDEX(Crawl!$A25:$DZ25,1,Rules!$H$11),"")&amp;"",IF(AND(ISNUMBER(J26),N(J26)&gt;=Rules!$B$12,IFERROR(INDEX(Crawl!$A25:$DZ25,1,Rules!$H$13),"")&amp;""&lt;&gt;""),IFERROR(INDEX(Crawl!$A25:$DZ25,1,Rules!$H$13),"")&amp;"","")))</f>
        <v/>
      </c>
      <c r="J26" s="19">
        <f>IF(A26="","",IF(IFERROR(INDEX(Crawl!$A25:$DZ25,1,Rules!$H$14),"")&amp;""="","",IFERROR(INDEX(Crawl!$A25:$DZ25,1,Rules!$H$14),"")))</f>
        <v/>
      </c>
      <c r="K26">
        <f>IF(A26="","",IFERROR(SUMIFS('GSC current'!$J$2:$J$2001,'GSC current'!$I$2:$I$2001,B26),0))</f>
        <v/>
      </c>
      <c r="L26">
        <f>IF(A26="","",IFERROR(SUMIFS('GSC current'!$K$2:$K$2001,'GSC current'!$I$2:$I$2001,B26),0))</f>
        <v/>
      </c>
      <c r="M26" s="20">
        <f>IF(A26="","",IF(N(L26)&gt;0,K26/L26,""))</f>
        <v/>
      </c>
      <c r="N26" s="21">
        <f>IF(A26="","",IF(N(L26)&gt;0,SUMIFS('GSC current'!$L$2:$L$2001,'GSC current'!$I$2:$I$2001,B26)/L26,""))</f>
        <v/>
      </c>
      <c r="O26">
        <f>IF(A26="","",IFERROR(SUMIFS('GSC previous'!$J$2:$J$2001,'GSC previous'!$I$2:$I$2001,B26),0))</f>
        <v/>
      </c>
      <c r="P26" s="22">
        <f>IF(A26="","",IF(N(O26)&gt;0,(K26-O26)/O26,""))</f>
        <v/>
      </c>
      <c r="Q26">
        <f>IF(A26="","",IFERROR(SUMIFS(GA4!$P$2:$P$2001,GA4!$O$2:$O$2001,B26),0))</f>
        <v/>
      </c>
      <c r="R26" s="23">
        <f>IF(A26="","",IF(N(Q26)&gt;0,SUMIFS(GA4!$Q$2:$Q$2001,GA4!$O$2:$O$2001,B26)/Q26,""))</f>
        <v/>
      </c>
      <c r="S26">
        <f>IF(A26="","",IFERROR(SUMIFS(GA4!$R$2:$R$2001,GA4!$O$2:$O$2001,B26),0))</f>
        <v/>
      </c>
      <c r="T26">
        <f>IF(A26="","",IF(AND(ISNUMBER(F26),LEFT(C26&amp;"",1)="2"),IF(F26&lt;Rules!$B$9,"Yes","No"),"No"))</f>
        <v/>
      </c>
      <c r="U26">
        <f>IF(A26="","",IF(AND(N(O26)&gt;=Rules!$B$8,ISNUMBER(P26)),IF(P26&lt;=-Rules!$B$7,"Yes","No"),"No"))</f>
        <v/>
      </c>
      <c r="V26">
        <f>IF(A26="","",IF(AND(N(L26)&gt;=Rules!$B$6,ISNUMBER(N26)),IF(AND(N26&gt;=Rules!$B$10,N26&lt;=Rules!$B$11),"Yes","No"),"No"))</f>
        <v/>
      </c>
      <c r="W26">
        <f>IF(A26="","",IF(I26&lt;&gt;"","Yes","No"))</f>
        <v/>
      </c>
      <c r="X26">
        <f>IF(I26="","",IF(SUMIFS($K$3:$K$2002,$A$3:$A$2002,SUBSTITUTE(SUBSTITUTE(I26,"?","~?"),"*","~*"))&gt;N(K26),"Yes","No"))</f>
        <v/>
      </c>
      <c r="Y26">
        <f>IF(A26="","",IF(N(S26)&gt;0,"Yes","No"))</f>
        <v/>
      </c>
      <c r="Z26">
        <f>IF(A26="","",IF(AND(N(K26)&lt;Rules!$B$5,N(L26)&lt;Rules!$B$6,N(Q26)&lt;Rules!$B$13,Y26="No"),"Yes","No"))</f>
        <v/>
      </c>
      <c r="AA26">
        <f>IF(A26="","",IF(LEFT(C26&amp;"",1)="3","Redirect",IF(OR(LEFT(C26&amp;"",1)="4",LEFT(C26&amp;"",1)="5"),IF(OR(N(K26)&gt;0,N(AC26)&gt;=Rules!$B$14),"Redirect","Prune"),IF(D26="Non-Indexable","Keep",IF(AND(W26="Yes",X26="Yes",Y26="No"),"Merge",IF(OR(U26="Yes",V26="Yes",AND(T26="Yes",N(L26)&gt;=Rules!$B$6)),"Update",IF(Z26="Yes",IF(N(AC26)&gt;=Rules!$B$14,"Redirect","Prune"),"Keep")))))))</f>
        <v/>
      </c>
      <c r="AB26">
        <f>IF(A26="","",IF(LEFT(C26&amp;"",1)="3","Already redirects ("&amp;C26&amp;"). Update internal links to point at the final URL.",IF(OR(LEFT(C26&amp;"",1)="4",LEFT(C26&amp;"",1)="5"),IF(AA26="Redirect","Returns "&amp;C26&amp;" but still has "&amp;N(K26)&amp;" clicks and "&amp;N(AC26)&amp;" referring domains. 301 it to the closest live page.","Returns "&amp;C26&amp;" with no clicks or links. Remove internal links and let it 404 or 410."),IF(D26="Non-Indexable","Non-indexable ("&amp;E26&amp;"). Keep if that is intentional; otherwise fix the canonical or noindex.",IF(AA26="Merge","Overlaps with "&amp;I26&amp;IF(N(J26)&gt;0," (similarity "&amp;TEXT(J26,"0.00")&amp;")","")&amp;", which gets more clicks. Merge the useful parts into it and 301 this URL.",IF(AA26="Update",MID(IF(U26="Yes","; Clicks down "&amp;TEXT(-P26,"0%")&amp;" on the previous period","")&amp;IF(V26="Yes","; Average position "&amp;TEXT(N26,"0.0")&amp;" on "&amp;TEXT(L26,"#,##0")&amp;" impressions (striking distance)","")&amp;IF(AND(T26="Yes",N(L26)&gt;=Rules!$B$6),"; Thin ("&amp;F26&amp;" words) but has search demand",""),3,400),IF(AA26="Prune","Low value: "&amp;N(K26)&amp;" clicks, "&amp;N(L26)&amp;" impressions, "&amp;N(Q26)&amp;" sessions, no key events. Remove or noindex it and update internal links.",IF(AA26="Redirect","Low value but "&amp;N(AC26)&amp;" referring domains. 301 it to the closest relevant page to keep those links.",IF(AND(Z26="No",Y26="Yes",N(K26)&lt;Rules!$B$5),"Low search traffic but it converts (key events: "&amp;S26&amp;"). Keep it and link to it.",IF(W26="Yes","Stronger than the page it overlaps ("&amp;I26&amp;"). Keep; merge that page into this one.","Healthy: "&amp;N(K26)&amp;" clicks"&amp;IF(ISNUMBER(N26),", average position "&amp;TEXT(N26,"0.0"),"")&amp;". Keep and monitor."))))))))))</f>
        <v/>
      </c>
      <c r="AD26" t="inlineStr">
        <is>
          <t>Keep</t>
        </is>
      </c>
      <c r="AE26">
        <f>IF(A26="","",IF(AD26&lt;&gt;"",AD26,AA26))</f>
        <v/>
      </c>
      <c r="AF26" t="inlineStr">
        <is>
          <t>Seasonal: clicks come back every spring</t>
        </is>
      </c>
    </row>
    <row r="27">
      <c r="A27">
        <f>IF(Crawl!A26="","",Crawl!A26)</f>
        <v/>
      </c>
      <c r="B27">
        <f>IF(A27="","",Crawl!EC26)</f>
        <v/>
      </c>
      <c r="C27">
        <f>IF(A27="","",IFERROR(INDEX(Crawl!$A26:$DZ26,1,Rules!$H$6),""))</f>
        <v/>
      </c>
      <c r="D27">
        <f>IF(A27="","",IFERROR(INDEX(Crawl!$A26:$DZ26,1,Rules!$H$7),"")&amp;"")</f>
        <v/>
      </c>
      <c r="E27">
        <f>IF(A27="","",IFERROR(INDEX(Crawl!$A26:$DZ26,1,Rules!$H$8),"")&amp;"")</f>
        <v/>
      </c>
      <c r="F27">
        <f>IF(A27="","",IFERROR(INDEX(Crawl!$A26:$DZ26,1,Rules!$H$9),""))</f>
        <v/>
      </c>
      <c r="G27">
        <f>IF(A27="","",IFERROR(INDEX(Crawl!$A26:$DZ26,1,Rules!$H$10),""))</f>
        <v/>
      </c>
      <c r="H27">
        <f>IF(A27="","",IFERROR(INDEX(Crawl!$A26:$DZ26,1,Rules!$H$12),""))</f>
        <v/>
      </c>
      <c r="I27">
        <f>IF(A27="","",IF(AND(N(H27)&gt;0,IFERROR(INDEX(Crawl!$A26:$DZ26,1,Rules!$H$11),"")&amp;""&lt;&gt;""),IFERROR(INDEX(Crawl!$A26:$DZ26,1,Rules!$H$11),"")&amp;"",IF(AND(ISNUMBER(J27),N(J27)&gt;=Rules!$B$12,IFERROR(INDEX(Crawl!$A26:$DZ26,1,Rules!$H$13),"")&amp;""&lt;&gt;""),IFERROR(INDEX(Crawl!$A26:$DZ26,1,Rules!$H$13),"")&amp;"","")))</f>
        <v/>
      </c>
      <c r="J27" s="19">
        <f>IF(A27="","",IF(IFERROR(INDEX(Crawl!$A26:$DZ26,1,Rules!$H$14),"")&amp;""="","",IFERROR(INDEX(Crawl!$A26:$DZ26,1,Rules!$H$14),"")))</f>
        <v/>
      </c>
      <c r="K27">
        <f>IF(A27="","",IFERROR(SUMIFS('GSC current'!$J$2:$J$2001,'GSC current'!$I$2:$I$2001,B27),0))</f>
        <v/>
      </c>
      <c r="L27">
        <f>IF(A27="","",IFERROR(SUMIFS('GSC current'!$K$2:$K$2001,'GSC current'!$I$2:$I$2001,B27),0))</f>
        <v/>
      </c>
      <c r="M27" s="20">
        <f>IF(A27="","",IF(N(L27)&gt;0,K27/L27,""))</f>
        <v/>
      </c>
      <c r="N27" s="21">
        <f>IF(A27="","",IF(N(L27)&gt;0,SUMIFS('GSC current'!$L$2:$L$2001,'GSC current'!$I$2:$I$2001,B27)/L27,""))</f>
        <v/>
      </c>
      <c r="O27">
        <f>IF(A27="","",IFERROR(SUMIFS('GSC previous'!$J$2:$J$2001,'GSC previous'!$I$2:$I$2001,B27),0))</f>
        <v/>
      </c>
      <c r="P27" s="22">
        <f>IF(A27="","",IF(N(O27)&gt;0,(K27-O27)/O27,""))</f>
        <v/>
      </c>
      <c r="Q27">
        <f>IF(A27="","",IFERROR(SUMIFS(GA4!$P$2:$P$2001,GA4!$O$2:$O$2001,B27),0))</f>
        <v/>
      </c>
      <c r="R27" s="23">
        <f>IF(A27="","",IF(N(Q27)&gt;0,SUMIFS(GA4!$Q$2:$Q$2001,GA4!$O$2:$O$2001,B27)/Q27,""))</f>
        <v/>
      </c>
      <c r="S27">
        <f>IF(A27="","",IFERROR(SUMIFS(GA4!$R$2:$R$2001,GA4!$O$2:$O$2001,B27),0))</f>
        <v/>
      </c>
      <c r="T27">
        <f>IF(A27="","",IF(AND(ISNUMBER(F27),LEFT(C27&amp;"",1)="2"),IF(F27&lt;Rules!$B$9,"Yes","No"),"No"))</f>
        <v/>
      </c>
      <c r="U27">
        <f>IF(A27="","",IF(AND(N(O27)&gt;=Rules!$B$8,ISNUMBER(P27)),IF(P27&lt;=-Rules!$B$7,"Yes","No"),"No"))</f>
        <v/>
      </c>
      <c r="V27">
        <f>IF(A27="","",IF(AND(N(L27)&gt;=Rules!$B$6,ISNUMBER(N27)),IF(AND(N27&gt;=Rules!$B$10,N27&lt;=Rules!$B$11),"Yes","No"),"No"))</f>
        <v/>
      </c>
      <c r="W27">
        <f>IF(A27="","",IF(I27&lt;&gt;"","Yes","No"))</f>
        <v/>
      </c>
      <c r="X27">
        <f>IF(I27="","",IF(SUMIFS($K$3:$K$2002,$A$3:$A$2002,SUBSTITUTE(SUBSTITUTE(I27,"?","~?"),"*","~*"))&gt;N(K27),"Yes","No"))</f>
        <v/>
      </c>
      <c r="Y27">
        <f>IF(A27="","",IF(N(S27)&gt;0,"Yes","No"))</f>
        <v/>
      </c>
      <c r="Z27">
        <f>IF(A27="","",IF(AND(N(K27)&lt;Rules!$B$5,N(L27)&lt;Rules!$B$6,N(Q27)&lt;Rules!$B$13,Y27="No"),"Yes","No"))</f>
        <v/>
      </c>
      <c r="AA27">
        <f>IF(A27="","",IF(LEFT(C27&amp;"",1)="3","Redirect",IF(OR(LEFT(C27&amp;"",1)="4",LEFT(C27&amp;"",1)="5"),IF(OR(N(K27)&gt;0,N(AC27)&gt;=Rules!$B$14),"Redirect","Prune"),IF(D27="Non-Indexable","Keep",IF(AND(W27="Yes",X27="Yes",Y27="No"),"Merge",IF(OR(U27="Yes",V27="Yes",AND(T27="Yes",N(L27)&gt;=Rules!$B$6)),"Update",IF(Z27="Yes",IF(N(AC27)&gt;=Rules!$B$14,"Redirect","Prune"),"Keep")))))))</f>
        <v/>
      </c>
      <c r="AB27">
        <f>IF(A27="","",IF(LEFT(C27&amp;"",1)="3","Already redirects ("&amp;C27&amp;"). Update internal links to point at the final URL.",IF(OR(LEFT(C27&amp;"",1)="4",LEFT(C27&amp;"",1)="5"),IF(AA27="Redirect","Returns "&amp;C27&amp;" but still has "&amp;N(K27)&amp;" clicks and "&amp;N(AC27)&amp;" referring domains. 301 it to the closest live page.","Returns "&amp;C27&amp;" with no clicks or links. Remove internal links and let it 404 or 410."),IF(D27="Non-Indexable","Non-indexable ("&amp;E27&amp;"). Keep if that is intentional; otherwise fix the canonical or noindex.",IF(AA27="Merge","Overlaps with "&amp;I27&amp;IF(N(J27)&gt;0," (similarity "&amp;TEXT(J27,"0.00")&amp;")","")&amp;", which gets more clicks. Merge the useful parts into it and 301 this URL.",IF(AA27="Update",MID(IF(U27="Yes","; Clicks down "&amp;TEXT(-P27,"0%")&amp;" on the previous period","")&amp;IF(V27="Yes","; Average position "&amp;TEXT(N27,"0.0")&amp;" on "&amp;TEXT(L27,"#,##0")&amp;" impressions (striking distance)","")&amp;IF(AND(T27="Yes",N(L27)&gt;=Rules!$B$6),"; Thin ("&amp;F27&amp;" words) but has search demand",""),3,400),IF(AA27="Prune","Low value: "&amp;N(K27)&amp;" clicks, "&amp;N(L27)&amp;" impressions, "&amp;N(Q27)&amp;" sessions, no key events. Remove or noindex it and update internal links.",IF(AA27="Redirect","Low value but "&amp;N(AC27)&amp;" referring domains. 301 it to the closest relevant page to keep those links.",IF(AND(Z27="No",Y27="Yes",N(K27)&lt;Rules!$B$5),"Low search traffic but it converts (key events: "&amp;S27&amp;"). Keep it and link to it.",IF(W27="Yes","Stronger than the page it overlaps ("&amp;I27&amp;"). Keep; merge that page into this one.","Healthy: "&amp;N(K27)&amp;" clicks"&amp;IF(ISNUMBER(N27),", average position "&amp;TEXT(N27,"0.0"),"")&amp;". Keep and monitor."))))))))))</f>
        <v/>
      </c>
      <c r="AE27">
        <f>IF(A27="","",IF(AD27&lt;&gt;"",AD27,AA27))</f>
        <v/>
      </c>
    </row>
    <row r="28">
      <c r="A28">
        <f>IF(Crawl!A27="","",Crawl!A27)</f>
        <v/>
      </c>
      <c r="B28">
        <f>IF(A28="","",Crawl!EC27)</f>
        <v/>
      </c>
      <c r="C28">
        <f>IF(A28="","",IFERROR(INDEX(Crawl!$A27:$DZ27,1,Rules!$H$6),""))</f>
        <v/>
      </c>
      <c r="D28">
        <f>IF(A28="","",IFERROR(INDEX(Crawl!$A27:$DZ27,1,Rules!$H$7),"")&amp;"")</f>
        <v/>
      </c>
      <c r="E28">
        <f>IF(A28="","",IFERROR(INDEX(Crawl!$A27:$DZ27,1,Rules!$H$8),"")&amp;"")</f>
        <v/>
      </c>
      <c r="F28">
        <f>IF(A28="","",IFERROR(INDEX(Crawl!$A27:$DZ27,1,Rules!$H$9),""))</f>
        <v/>
      </c>
      <c r="G28">
        <f>IF(A28="","",IFERROR(INDEX(Crawl!$A27:$DZ27,1,Rules!$H$10),""))</f>
        <v/>
      </c>
      <c r="H28">
        <f>IF(A28="","",IFERROR(INDEX(Crawl!$A27:$DZ27,1,Rules!$H$12),""))</f>
        <v/>
      </c>
      <c r="I28">
        <f>IF(A28="","",IF(AND(N(H28)&gt;0,IFERROR(INDEX(Crawl!$A27:$DZ27,1,Rules!$H$11),"")&amp;""&lt;&gt;""),IFERROR(INDEX(Crawl!$A27:$DZ27,1,Rules!$H$11),"")&amp;"",IF(AND(ISNUMBER(J28),N(J28)&gt;=Rules!$B$12,IFERROR(INDEX(Crawl!$A27:$DZ27,1,Rules!$H$13),"")&amp;""&lt;&gt;""),IFERROR(INDEX(Crawl!$A27:$DZ27,1,Rules!$H$13),"")&amp;"","")))</f>
        <v/>
      </c>
      <c r="J28" s="19">
        <f>IF(A28="","",IF(IFERROR(INDEX(Crawl!$A27:$DZ27,1,Rules!$H$14),"")&amp;""="","",IFERROR(INDEX(Crawl!$A27:$DZ27,1,Rules!$H$14),"")))</f>
        <v/>
      </c>
      <c r="K28">
        <f>IF(A28="","",IFERROR(SUMIFS('GSC current'!$J$2:$J$2001,'GSC current'!$I$2:$I$2001,B28),0))</f>
        <v/>
      </c>
      <c r="L28">
        <f>IF(A28="","",IFERROR(SUMIFS('GSC current'!$K$2:$K$2001,'GSC current'!$I$2:$I$2001,B28),0))</f>
        <v/>
      </c>
      <c r="M28" s="20">
        <f>IF(A28="","",IF(N(L28)&gt;0,K28/L28,""))</f>
        <v/>
      </c>
      <c r="N28" s="21">
        <f>IF(A28="","",IF(N(L28)&gt;0,SUMIFS('GSC current'!$L$2:$L$2001,'GSC current'!$I$2:$I$2001,B28)/L28,""))</f>
        <v/>
      </c>
      <c r="O28">
        <f>IF(A28="","",IFERROR(SUMIFS('GSC previous'!$J$2:$J$2001,'GSC previous'!$I$2:$I$2001,B28),0))</f>
        <v/>
      </c>
      <c r="P28" s="22">
        <f>IF(A28="","",IF(N(O28)&gt;0,(K28-O28)/O28,""))</f>
        <v/>
      </c>
      <c r="Q28">
        <f>IF(A28="","",IFERROR(SUMIFS(GA4!$P$2:$P$2001,GA4!$O$2:$O$2001,B28),0))</f>
        <v/>
      </c>
      <c r="R28" s="23">
        <f>IF(A28="","",IF(N(Q28)&gt;0,SUMIFS(GA4!$Q$2:$Q$2001,GA4!$O$2:$O$2001,B28)/Q28,""))</f>
        <v/>
      </c>
      <c r="S28">
        <f>IF(A28="","",IFERROR(SUMIFS(GA4!$R$2:$R$2001,GA4!$O$2:$O$2001,B28),0))</f>
        <v/>
      </c>
      <c r="T28">
        <f>IF(A28="","",IF(AND(ISNUMBER(F28),LEFT(C28&amp;"",1)="2"),IF(F28&lt;Rules!$B$9,"Yes","No"),"No"))</f>
        <v/>
      </c>
      <c r="U28">
        <f>IF(A28="","",IF(AND(N(O28)&gt;=Rules!$B$8,ISNUMBER(P28)),IF(P28&lt;=-Rules!$B$7,"Yes","No"),"No"))</f>
        <v/>
      </c>
      <c r="V28">
        <f>IF(A28="","",IF(AND(N(L28)&gt;=Rules!$B$6,ISNUMBER(N28)),IF(AND(N28&gt;=Rules!$B$10,N28&lt;=Rules!$B$11),"Yes","No"),"No"))</f>
        <v/>
      </c>
      <c r="W28">
        <f>IF(A28="","",IF(I28&lt;&gt;"","Yes","No"))</f>
        <v/>
      </c>
      <c r="X28">
        <f>IF(I28="","",IF(SUMIFS($K$3:$K$2002,$A$3:$A$2002,SUBSTITUTE(SUBSTITUTE(I28,"?","~?"),"*","~*"))&gt;N(K28),"Yes","No"))</f>
        <v/>
      </c>
      <c r="Y28">
        <f>IF(A28="","",IF(N(S28)&gt;0,"Yes","No"))</f>
        <v/>
      </c>
      <c r="Z28">
        <f>IF(A28="","",IF(AND(N(K28)&lt;Rules!$B$5,N(L28)&lt;Rules!$B$6,N(Q28)&lt;Rules!$B$13,Y28="No"),"Yes","No"))</f>
        <v/>
      </c>
      <c r="AA28">
        <f>IF(A28="","",IF(LEFT(C28&amp;"",1)="3","Redirect",IF(OR(LEFT(C28&amp;"",1)="4",LEFT(C28&amp;"",1)="5"),IF(OR(N(K28)&gt;0,N(AC28)&gt;=Rules!$B$14),"Redirect","Prune"),IF(D28="Non-Indexable","Keep",IF(AND(W28="Yes",X28="Yes",Y28="No"),"Merge",IF(OR(U28="Yes",V28="Yes",AND(T28="Yes",N(L28)&gt;=Rules!$B$6)),"Update",IF(Z28="Yes",IF(N(AC28)&gt;=Rules!$B$14,"Redirect","Prune"),"Keep")))))))</f>
        <v/>
      </c>
      <c r="AB28">
        <f>IF(A28="","",IF(LEFT(C28&amp;"",1)="3","Already redirects ("&amp;C28&amp;"). Update internal links to point at the final URL.",IF(OR(LEFT(C28&amp;"",1)="4",LEFT(C28&amp;"",1)="5"),IF(AA28="Redirect","Returns "&amp;C28&amp;" but still has "&amp;N(K28)&amp;" clicks and "&amp;N(AC28)&amp;" referring domains. 301 it to the closest live page.","Returns "&amp;C28&amp;" with no clicks or links. Remove internal links and let it 404 or 410."),IF(D28="Non-Indexable","Non-indexable ("&amp;E28&amp;"). Keep if that is intentional; otherwise fix the canonical or noindex.",IF(AA28="Merge","Overlaps with "&amp;I28&amp;IF(N(J28)&gt;0," (similarity "&amp;TEXT(J28,"0.00")&amp;")","")&amp;", which gets more clicks. Merge the useful parts into it and 301 this URL.",IF(AA28="Update",MID(IF(U28="Yes","; Clicks down "&amp;TEXT(-P28,"0%")&amp;" on the previous period","")&amp;IF(V28="Yes","; Average position "&amp;TEXT(N28,"0.0")&amp;" on "&amp;TEXT(L28,"#,##0")&amp;" impressions (striking distance)","")&amp;IF(AND(T28="Yes",N(L28)&gt;=Rules!$B$6),"; Thin ("&amp;F28&amp;" words) but has search demand",""),3,400),IF(AA28="Prune","Low value: "&amp;N(K28)&amp;" clicks, "&amp;N(L28)&amp;" impressions, "&amp;N(Q28)&amp;" sessions, no key events. Remove or noindex it and update internal links.",IF(AA28="Redirect","Low value but "&amp;N(AC28)&amp;" referring domains. 301 it to the closest relevant page to keep those links.",IF(AND(Z28="No",Y28="Yes",N(K28)&lt;Rules!$B$5),"Low search traffic but it converts (key events: "&amp;S28&amp;"). Keep it and link to it.",IF(W28="Yes","Stronger than the page it overlaps ("&amp;I28&amp;"). Keep; merge that page into this one.","Healthy: "&amp;N(K28)&amp;" clicks"&amp;IF(ISNUMBER(N28),", average position "&amp;TEXT(N28,"0.0"),"")&amp;". Keep and monitor."))))))))))</f>
        <v/>
      </c>
      <c r="AE28">
        <f>IF(A28="","",IF(AD28&lt;&gt;"",AD28,AA28))</f>
        <v/>
      </c>
    </row>
    <row r="29">
      <c r="A29">
        <f>IF(Crawl!A28="","",Crawl!A28)</f>
        <v/>
      </c>
      <c r="B29">
        <f>IF(A29="","",Crawl!EC28)</f>
        <v/>
      </c>
      <c r="C29">
        <f>IF(A29="","",IFERROR(INDEX(Crawl!$A28:$DZ28,1,Rules!$H$6),""))</f>
        <v/>
      </c>
      <c r="D29">
        <f>IF(A29="","",IFERROR(INDEX(Crawl!$A28:$DZ28,1,Rules!$H$7),"")&amp;"")</f>
        <v/>
      </c>
      <c r="E29">
        <f>IF(A29="","",IFERROR(INDEX(Crawl!$A28:$DZ28,1,Rules!$H$8),"")&amp;"")</f>
        <v/>
      </c>
      <c r="F29">
        <f>IF(A29="","",IFERROR(INDEX(Crawl!$A28:$DZ28,1,Rules!$H$9),""))</f>
        <v/>
      </c>
      <c r="G29">
        <f>IF(A29="","",IFERROR(INDEX(Crawl!$A28:$DZ28,1,Rules!$H$10),""))</f>
        <v/>
      </c>
      <c r="H29">
        <f>IF(A29="","",IFERROR(INDEX(Crawl!$A28:$DZ28,1,Rules!$H$12),""))</f>
        <v/>
      </c>
      <c r="I29">
        <f>IF(A29="","",IF(AND(N(H29)&gt;0,IFERROR(INDEX(Crawl!$A28:$DZ28,1,Rules!$H$11),"")&amp;""&lt;&gt;""),IFERROR(INDEX(Crawl!$A28:$DZ28,1,Rules!$H$11),"")&amp;"",IF(AND(ISNUMBER(J29),N(J29)&gt;=Rules!$B$12,IFERROR(INDEX(Crawl!$A28:$DZ28,1,Rules!$H$13),"")&amp;""&lt;&gt;""),IFERROR(INDEX(Crawl!$A28:$DZ28,1,Rules!$H$13),"")&amp;"","")))</f>
        <v/>
      </c>
      <c r="J29" s="19">
        <f>IF(A29="","",IF(IFERROR(INDEX(Crawl!$A28:$DZ28,1,Rules!$H$14),"")&amp;""="","",IFERROR(INDEX(Crawl!$A28:$DZ28,1,Rules!$H$14),"")))</f>
        <v/>
      </c>
      <c r="K29">
        <f>IF(A29="","",IFERROR(SUMIFS('GSC current'!$J$2:$J$2001,'GSC current'!$I$2:$I$2001,B29),0))</f>
        <v/>
      </c>
      <c r="L29">
        <f>IF(A29="","",IFERROR(SUMIFS('GSC current'!$K$2:$K$2001,'GSC current'!$I$2:$I$2001,B29),0))</f>
        <v/>
      </c>
      <c r="M29" s="20">
        <f>IF(A29="","",IF(N(L29)&gt;0,K29/L29,""))</f>
        <v/>
      </c>
      <c r="N29" s="21">
        <f>IF(A29="","",IF(N(L29)&gt;0,SUMIFS('GSC current'!$L$2:$L$2001,'GSC current'!$I$2:$I$2001,B29)/L29,""))</f>
        <v/>
      </c>
      <c r="O29">
        <f>IF(A29="","",IFERROR(SUMIFS('GSC previous'!$J$2:$J$2001,'GSC previous'!$I$2:$I$2001,B29),0))</f>
        <v/>
      </c>
      <c r="P29" s="22">
        <f>IF(A29="","",IF(N(O29)&gt;0,(K29-O29)/O29,""))</f>
        <v/>
      </c>
      <c r="Q29">
        <f>IF(A29="","",IFERROR(SUMIFS(GA4!$P$2:$P$2001,GA4!$O$2:$O$2001,B29),0))</f>
        <v/>
      </c>
      <c r="R29" s="23">
        <f>IF(A29="","",IF(N(Q29)&gt;0,SUMIFS(GA4!$Q$2:$Q$2001,GA4!$O$2:$O$2001,B29)/Q29,""))</f>
        <v/>
      </c>
      <c r="S29">
        <f>IF(A29="","",IFERROR(SUMIFS(GA4!$R$2:$R$2001,GA4!$O$2:$O$2001,B29),0))</f>
        <v/>
      </c>
      <c r="T29">
        <f>IF(A29="","",IF(AND(ISNUMBER(F29),LEFT(C29&amp;"",1)="2"),IF(F29&lt;Rules!$B$9,"Yes","No"),"No"))</f>
        <v/>
      </c>
      <c r="U29">
        <f>IF(A29="","",IF(AND(N(O29)&gt;=Rules!$B$8,ISNUMBER(P29)),IF(P29&lt;=-Rules!$B$7,"Yes","No"),"No"))</f>
        <v/>
      </c>
      <c r="V29">
        <f>IF(A29="","",IF(AND(N(L29)&gt;=Rules!$B$6,ISNUMBER(N29)),IF(AND(N29&gt;=Rules!$B$10,N29&lt;=Rules!$B$11),"Yes","No"),"No"))</f>
        <v/>
      </c>
      <c r="W29">
        <f>IF(A29="","",IF(I29&lt;&gt;"","Yes","No"))</f>
        <v/>
      </c>
      <c r="X29">
        <f>IF(I29="","",IF(SUMIFS($K$3:$K$2002,$A$3:$A$2002,SUBSTITUTE(SUBSTITUTE(I29,"?","~?"),"*","~*"))&gt;N(K29),"Yes","No"))</f>
        <v/>
      </c>
      <c r="Y29">
        <f>IF(A29="","",IF(N(S29)&gt;0,"Yes","No"))</f>
        <v/>
      </c>
      <c r="Z29">
        <f>IF(A29="","",IF(AND(N(K29)&lt;Rules!$B$5,N(L29)&lt;Rules!$B$6,N(Q29)&lt;Rules!$B$13,Y29="No"),"Yes","No"))</f>
        <v/>
      </c>
      <c r="AA29">
        <f>IF(A29="","",IF(LEFT(C29&amp;"",1)="3","Redirect",IF(OR(LEFT(C29&amp;"",1)="4",LEFT(C29&amp;"",1)="5"),IF(OR(N(K29)&gt;0,N(AC29)&gt;=Rules!$B$14),"Redirect","Prune"),IF(D29="Non-Indexable","Keep",IF(AND(W29="Yes",X29="Yes",Y29="No"),"Merge",IF(OR(U29="Yes",V29="Yes",AND(T29="Yes",N(L29)&gt;=Rules!$B$6)),"Update",IF(Z29="Yes",IF(N(AC29)&gt;=Rules!$B$14,"Redirect","Prune"),"Keep")))))))</f>
        <v/>
      </c>
      <c r="AB29">
        <f>IF(A29="","",IF(LEFT(C29&amp;"",1)="3","Already redirects ("&amp;C29&amp;"). Update internal links to point at the final URL.",IF(OR(LEFT(C29&amp;"",1)="4",LEFT(C29&amp;"",1)="5"),IF(AA29="Redirect","Returns "&amp;C29&amp;" but still has "&amp;N(K29)&amp;" clicks and "&amp;N(AC29)&amp;" referring domains. 301 it to the closest live page.","Returns "&amp;C29&amp;" with no clicks or links. Remove internal links and let it 404 or 410."),IF(D29="Non-Indexable","Non-indexable ("&amp;E29&amp;"). Keep if that is intentional; otherwise fix the canonical or noindex.",IF(AA29="Merge","Overlaps with "&amp;I29&amp;IF(N(J29)&gt;0," (similarity "&amp;TEXT(J29,"0.00")&amp;")","")&amp;", which gets more clicks. Merge the useful parts into it and 301 this URL.",IF(AA29="Update",MID(IF(U29="Yes","; Clicks down "&amp;TEXT(-P29,"0%")&amp;" on the previous period","")&amp;IF(V29="Yes","; Average position "&amp;TEXT(N29,"0.0")&amp;" on "&amp;TEXT(L29,"#,##0")&amp;" impressions (striking distance)","")&amp;IF(AND(T29="Yes",N(L29)&gt;=Rules!$B$6),"; Thin ("&amp;F29&amp;" words) but has search demand",""),3,400),IF(AA29="Prune","Low value: "&amp;N(K29)&amp;" clicks, "&amp;N(L29)&amp;" impressions, "&amp;N(Q29)&amp;" sessions, no key events. Remove or noindex it and update internal links.",IF(AA29="Redirect","Low value but "&amp;N(AC29)&amp;" referring domains. 301 it to the closest relevant page to keep those links.",IF(AND(Z29="No",Y29="Yes",N(K29)&lt;Rules!$B$5),"Low search traffic but it converts (key events: "&amp;S29&amp;"). Keep it and link to it.",IF(W29="Yes","Stronger than the page it overlaps ("&amp;I29&amp;"). Keep; merge that page into this one.","Healthy: "&amp;N(K29)&amp;" clicks"&amp;IF(ISNUMBER(N29),", average position "&amp;TEXT(N29,"0.0"),"")&amp;". Keep and monitor."))))))))))</f>
        <v/>
      </c>
      <c r="AE29">
        <f>IF(A29="","",IF(AD29&lt;&gt;"",AD29,AA29))</f>
        <v/>
      </c>
    </row>
    <row r="30">
      <c r="A30">
        <f>IF(Crawl!A29="","",Crawl!A29)</f>
        <v/>
      </c>
      <c r="B30">
        <f>IF(A30="","",Crawl!EC29)</f>
        <v/>
      </c>
      <c r="C30">
        <f>IF(A30="","",IFERROR(INDEX(Crawl!$A29:$DZ29,1,Rules!$H$6),""))</f>
        <v/>
      </c>
      <c r="D30">
        <f>IF(A30="","",IFERROR(INDEX(Crawl!$A29:$DZ29,1,Rules!$H$7),"")&amp;"")</f>
        <v/>
      </c>
      <c r="E30">
        <f>IF(A30="","",IFERROR(INDEX(Crawl!$A29:$DZ29,1,Rules!$H$8),"")&amp;"")</f>
        <v/>
      </c>
      <c r="F30">
        <f>IF(A30="","",IFERROR(INDEX(Crawl!$A29:$DZ29,1,Rules!$H$9),""))</f>
        <v/>
      </c>
      <c r="G30">
        <f>IF(A30="","",IFERROR(INDEX(Crawl!$A29:$DZ29,1,Rules!$H$10),""))</f>
        <v/>
      </c>
      <c r="H30">
        <f>IF(A30="","",IFERROR(INDEX(Crawl!$A29:$DZ29,1,Rules!$H$12),""))</f>
        <v/>
      </c>
      <c r="I30">
        <f>IF(A30="","",IF(AND(N(H30)&gt;0,IFERROR(INDEX(Crawl!$A29:$DZ29,1,Rules!$H$11),"")&amp;""&lt;&gt;""),IFERROR(INDEX(Crawl!$A29:$DZ29,1,Rules!$H$11),"")&amp;"",IF(AND(ISNUMBER(J30),N(J30)&gt;=Rules!$B$12,IFERROR(INDEX(Crawl!$A29:$DZ29,1,Rules!$H$13),"")&amp;""&lt;&gt;""),IFERROR(INDEX(Crawl!$A29:$DZ29,1,Rules!$H$13),"")&amp;"","")))</f>
        <v/>
      </c>
      <c r="J30" s="19">
        <f>IF(A30="","",IF(IFERROR(INDEX(Crawl!$A29:$DZ29,1,Rules!$H$14),"")&amp;""="","",IFERROR(INDEX(Crawl!$A29:$DZ29,1,Rules!$H$14),"")))</f>
        <v/>
      </c>
      <c r="K30">
        <f>IF(A30="","",IFERROR(SUMIFS('GSC current'!$J$2:$J$2001,'GSC current'!$I$2:$I$2001,B30),0))</f>
        <v/>
      </c>
      <c r="L30">
        <f>IF(A30="","",IFERROR(SUMIFS('GSC current'!$K$2:$K$2001,'GSC current'!$I$2:$I$2001,B30),0))</f>
        <v/>
      </c>
      <c r="M30" s="20">
        <f>IF(A30="","",IF(N(L30)&gt;0,K30/L30,""))</f>
        <v/>
      </c>
      <c r="N30" s="21">
        <f>IF(A30="","",IF(N(L30)&gt;0,SUMIFS('GSC current'!$L$2:$L$2001,'GSC current'!$I$2:$I$2001,B30)/L30,""))</f>
        <v/>
      </c>
      <c r="O30">
        <f>IF(A30="","",IFERROR(SUMIFS('GSC previous'!$J$2:$J$2001,'GSC previous'!$I$2:$I$2001,B30),0))</f>
        <v/>
      </c>
      <c r="P30" s="22">
        <f>IF(A30="","",IF(N(O30)&gt;0,(K30-O30)/O30,""))</f>
        <v/>
      </c>
      <c r="Q30">
        <f>IF(A30="","",IFERROR(SUMIFS(GA4!$P$2:$P$2001,GA4!$O$2:$O$2001,B30),0))</f>
        <v/>
      </c>
      <c r="R30" s="23">
        <f>IF(A30="","",IF(N(Q30)&gt;0,SUMIFS(GA4!$Q$2:$Q$2001,GA4!$O$2:$O$2001,B30)/Q30,""))</f>
        <v/>
      </c>
      <c r="S30">
        <f>IF(A30="","",IFERROR(SUMIFS(GA4!$R$2:$R$2001,GA4!$O$2:$O$2001,B30),0))</f>
        <v/>
      </c>
      <c r="T30">
        <f>IF(A30="","",IF(AND(ISNUMBER(F30),LEFT(C30&amp;"",1)="2"),IF(F30&lt;Rules!$B$9,"Yes","No"),"No"))</f>
        <v/>
      </c>
      <c r="U30">
        <f>IF(A30="","",IF(AND(N(O30)&gt;=Rules!$B$8,ISNUMBER(P30)),IF(P30&lt;=-Rules!$B$7,"Yes","No"),"No"))</f>
        <v/>
      </c>
      <c r="V30">
        <f>IF(A30="","",IF(AND(N(L30)&gt;=Rules!$B$6,ISNUMBER(N30)),IF(AND(N30&gt;=Rules!$B$10,N30&lt;=Rules!$B$11),"Yes","No"),"No"))</f>
        <v/>
      </c>
      <c r="W30">
        <f>IF(A30="","",IF(I30&lt;&gt;"","Yes","No"))</f>
        <v/>
      </c>
      <c r="X30">
        <f>IF(I30="","",IF(SUMIFS($K$3:$K$2002,$A$3:$A$2002,SUBSTITUTE(SUBSTITUTE(I30,"?","~?"),"*","~*"))&gt;N(K30),"Yes","No"))</f>
        <v/>
      </c>
      <c r="Y30">
        <f>IF(A30="","",IF(N(S30)&gt;0,"Yes","No"))</f>
        <v/>
      </c>
      <c r="Z30">
        <f>IF(A30="","",IF(AND(N(K30)&lt;Rules!$B$5,N(L30)&lt;Rules!$B$6,N(Q30)&lt;Rules!$B$13,Y30="No"),"Yes","No"))</f>
        <v/>
      </c>
      <c r="AA30">
        <f>IF(A30="","",IF(LEFT(C30&amp;"",1)="3","Redirect",IF(OR(LEFT(C30&amp;"",1)="4",LEFT(C30&amp;"",1)="5"),IF(OR(N(K30)&gt;0,N(AC30)&gt;=Rules!$B$14),"Redirect","Prune"),IF(D30="Non-Indexable","Keep",IF(AND(W30="Yes",X30="Yes",Y30="No"),"Merge",IF(OR(U30="Yes",V30="Yes",AND(T30="Yes",N(L30)&gt;=Rules!$B$6)),"Update",IF(Z30="Yes",IF(N(AC30)&gt;=Rules!$B$14,"Redirect","Prune"),"Keep")))))))</f>
        <v/>
      </c>
      <c r="AB30">
        <f>IF(A30="","",IF(LEFT(C30&amp;"",1)="3","Already redirects ("&amp;C30&amp;"). Update internal links to point at the final URL.",IF(OR(LEFT(C30&amp;"",1)="4",LEFT(C30&amp;"",1)="5"),IF(AA30="Redirect","Returns "&amp;C30&amp;" but still has "&amp;N(K30)&amp;" clicks and "&amp;N(AC30)&amp;" referring domains. 301 it to the closest live page.","Returns "&amp;C30&amp;" with no clicks or links. Remove internal links and let it 404 or 410."),IF(D30="Non-Indexable","Non-indexable ("&amp;E30&amp;"). Keep if that is intentional; otherwise fix the canonical or noindex.",IF(AA30="Merge","Overlaps with "&amp;I30&amp;IF(N(J30)&gt;0," (similarity "&amp;TEXT(J30,"0.00")&amp;")","")&amp;", which gets more clicks. Merge the useful parts into it and 301 this URL.",IF(AA30="Update",MID(IF(U30="Yes","; Clicks down "&amp;TEXT(-P30,"0%")&amp;" on the previous period","")&amp;IF(V30="Yes","; Average position "&amp;TEXT(N30,"0.0")&amp;" on "&amp;TEXT(L30,"#,##0")&amp;" impressions (striking distance)","")&amp;IF(AND(T30="Yes",N(L30)&gt;=Rules!$B$6),"; Thin ("&amp;F30&amp;" words) but has search demand",""),3,400),IF(AA30="Prune","Low value: "&amp;N(K30)&amp;" clicks, "&amp;N(L30)&amp;" impressions, "&amp;N(Q30)&amp;" sessions, no key events. Remove or noindex it and update internal links.",IF(AA30="Redirect","Low value but "&amp;N(AC30)&amp;" referring domains. 301 it to the closest relevant page to keep those links.",IF(AND(Z30="No",Y30="Yes",N(K30)&lt;Rules!$B$5),"Low search traffic but it converts (key events: "&amp;S30&amp;"). Keep it and link to it.",IF(W30="Yes","Stronger than the page it overlaps ("&amp;I30&amp;"). Keep; merge that page into this one.","Healthy: "&amp;N(K30)&amp;" clicks"&amp;IF(ISNUMBER(N30),", average position "&amp;TEXT(N30,"0.0"),"")&amp;". Keep and monitor."))))))))))</f>
        <v/>
      </c>
      <c r="AE30">
        <f>IF(A30="","",IF(AD30&lt;&gt;"",AD30,AA30))</f>
        <v/>
      </c>
    </row>
    <row r="31">
      <c r="A31">
        <f>IF(Crawl!A30="","",Crawl!A30)</f>
        <v/>
      </c>
      <c r="B31">
        <f>IF(A31="","",Crawl!EC30)</f>
        <v/>
      </c>
      <c r="C31">
        <f>IF(A31="","",IFERROR(INDEX(Crawl!$A30:$DZ30,1,Rules!$H$6),""))</f>
        <v/>
      </c>
      <c r="D31">
        <f>IF(A31="","",IFERROR(INDEX(Crawl!$A30:$DZ30,1,Rules!$H$7),"")&amp;"")</f>
        <v/>
      </c>
      <c r="E31">
        <f>IF(A31="","",IFERROR(INDEX(Crawl!$A30:$DZ30,1,Rules!$H$8),"")&amp;"")</f>
        <v/>
      </c>
      <c r="F31">
        <f>IF(A31="","",IFERROR(INDEX(Crawl!$A30:$DZ30,1,Rules!$H$9),""))</f>
        <v/>
      </c>
      <c r="G31">
        <f>IF(A31="","",IFERROR(INDEX(Crawl!$A30:$DZ30,1,Rules!$H$10),""))</f>
        <v/>
      </c>
      <c r="H31">
        <f>IF(A31="","",IFERROR(INDEX(Crawl!$A30:$DZ30,1,Rules!$H$12),""))</f>
        <v/>
      </c>
      <c r="I31">
        <f>IF(A31="","",IF(AND(N(H31)&gt;0,IFERROR(INDEX(Crawl!$A30:$DZ30,1,Rules!$H$11),"")&amp;""&lt;&gt;""),IFERROR(INDEX(Crawl!$A30:$DZ30,1,Rules!$H$11),"")&amp;"",IF(AND(ISNUMBER(J31),N(J31)&gt;=Rules!$B$12,IFERROR(INDEX(Crawl!$A30:$DZ30,1,Rules!$H$13),"")&amp;""&lt;&gt;""),IFERROR(INDEX(Crawl!$A30:$DZ30,1,Rules!$H$13),"")&amp;"","")))</f>
        <v/>
      </c>
      <c r="J31" s="19">
        <f>IF(A31="","",IF(IFERROR(INDEX(Crawl!$A30:$DZ30,1,Rules!$H$14),"")&amp;""="","",IFERROR(INDEX(Crawl!$A30:$DZ30,1,Rules!$H$14),"")))</f>
        <v/>
      </c>
      <c r="K31">
        <f>IF(A31="","",IFERROR(SUMIFS('GSC current'!$J$2:$J$2001,'GSC current'!$I$2:$I$2001,B31),0))</f>
        <v/>
      </c>
      <c r="L31">
        <f>IF(A31="","",IFERROR(SUMIFS('GSC current'!$K$2:$K$2001,'GSC current'!$I$2:$I$2001,B31),0))</f>
        <v/>
      </c>
      <c r="M31" s="20">
        <f>IF(A31="","",IF(N(L31)&gt;0,K31/L31,""))</f>
        <v/>
      </c>
      <c r="N31" s="21">
        <f>IF(A31="","",IF(N(L31)&gt;0,SUMIFS('GSC current'!$L$2:$L$2001,'GSC current'!$I$2:$I$2001,B31)/L31,""))</f>
        <v/>
      </c>
      <c r="O31">
        <f>IF(A31="","",IFERROR(SUMIFS('GSC previous'!$J$2:$J$2001,'GSC previous'!$I$2:$I$2001,B31),0))</f>
        <v/>
      </c>
      <c r="P31" s="22">
        <f>IF(A31="","",IF(N(O31)&gt;0,(K31-O31)/O31,""))</f>
        <v/>
      </c>
      <c r="Q31">
        <f>IF(A31="","",IFERROR(SUMIFS(GA4!$P$2:$P$2001,GA4!$O$2:$O$2001,B31),0))</f>
        <v/>
      </c>
      <c r="R31" s="23">
        <f>IF(A31="","",IF(N(Q31)&gt;0,SUMIFS(GA4!$Q$2:$Q$2001,GA4!$O$2:$O$2001,B31)/Q31,""))</f>
        <v/>
      </c>
      <c r="S31">
        <f>IF(A31="","",IFERROR(SUMIFS(GA4!$R$2:$R$2001,GA4!$O$2:$O$2001,B31),0))</f>
        <v/>
      </c>
      <c r="T31">
        <f>IF(A31="","",IF(AND(ISNUMBER(F31),LEFT(C31&amp;"",1)="2"),IF(F31&lt;Rules!$B$9,"Yes","No"),"No"))</f>
        <v/>
      </c>
      <c r="U31">
        <f>IF(A31="","",IF(AND(N(O31)&gt;=Rules!$B$8,ISNUMBER(P31)),IF(P31&lt;=-Rules!$B$7,"Yes","No"),"No"))</f>
        <v/>
      </c>
      <c r="V31">
        <f>IF(A31="","",IF(AND(N(L31)&gt;=Rules!$B$6,ISNUMBER(N31)),IF(AND(N31&gt;=Rules!$B$10,N31&lt;=Rules!$B$11),"Yes","No"),"No"))</f>
        <v/>
      </c>
      <c r="W31">
        <f>IF(A31="","",IF(I31&lt;&gt;"","Yes","No"))</f>
        <v/>
      </c>
      <c r="X31">
        <f>IF(I31="","",IF(SUMIFS($K$3:$K$2002,$A$3:$A$2002,SUBSTITUTE(SUBSTITUTE(I31,"?","~?"),"*","~*"))&gt;N(K31),"Yes","No"))</f>
        <v/>
      </c>
      <c r="Y31">
        <f>IF(A31="","",IF(N(S31)&gt;0,"Yes","No"))</f>
        <v/>
      </c>
      <c r="Z31">
        <f>IF(A31="","",IF(AND(N(K31)&lt;Rules!$B$5,N(L31)&lt;Rules!$B$6,N(Q31)&lt;Rules!$B$13,Y31="No"),"Yes","No"))</f>
        <v/>
      </c>
      <c r="AA31">
        <f>IF(A31="","",IF(LEFT(C31&amp;"",1)="3","Redirect",IF(OR(LEFT(C31&amp;"",1)="4",LEFT(C31&amp;"",1)="5"),IF(OR(N(K31)&gt;0,N(AC31)&gt;=Rules!$B$14),"Redirect","Prune"),IF(D31="Non-Indexable","Keep",IF(AND(W31="Yes",X31="Yes",Y31="No"),"Merge",IF(OR(U31="Yes",V31="Yes",AND(T31="Yes",N(L31)&gt;=Rules!$B$6)),"Update",IF(Z31="Yes",IF(N(AC31)&gt;=Rules!$B$14,"Redirect","Prune"),"Keep")))))))</f>
        <v/>
      </c>
      <c r="AB31">
        <f>IF(A31="","",IF(LEFT(C31&amp;"",1)="3","Already redirects ("&amp;C31&amp;"). Update internal links to point at the final URL.",IF(OR(LEFT(C31&amp;"",1)="4",LEFT(C31&amp;"",1)="5"),IF(AA31="Redirect","Returns "&amp;C31&amp;" but still has "&amp;N(K31)&amp;" clicks and "&amp;N(AC31)&amp;" referring domains. 301 it to the closest live page.","Returns "&amp;C31&amp;" with no clicks or links. Remove internal links and let it 404 or 410."),IF(D31="Non-Indexable","Non-indexable ("&amp;E31&amp;"). Keep if that is intentional; otherwise fix the canonical or noindex.",IF(AA31="Merge","Overlaps with "&amp;I31&amp;IF(N(J31)&gt;0," (similarity "&amp;TEXT(J31,"0.00")&amp;")","")&amp;", which gets more clicks. Merge the useful parts into it and 301 this URL.",IF(AA31="Update",MID(IF(U31="Yes","; Clicks down "&amp;TEXT(-P31,"0%")&amp;" on the previous period","")&amp;IF(V31="Yes","; Average position "&amp;TEXT(N31,"0.0")&amp;" on "&amp;TEXT(L31,"#,##0")&amp;" impressions (striking distance)","")&amp;IF(AND(T31="Yes",N(L31)&gt;=Rules!$B$6),"; Thin ("&amp;F31&amp;" words) but has search demand",""),3,400),IF(AA31="Prune","Low value: "&amp;N(K31)&amp;" clicks, "&amp;N(L31)&amp;" impressions, "&amp;N(Q31)&amp;" sessions, no key events. Remove or noindex it and update internal links.",IF(AA31="Redirect","Low value but "&amp;N(AC31)&amp;" referring domains. 301 it to the closest relevant page to keep those links.",IF(AND(Z31="No",Y31="Yes",N(K31)&lt;Rules!$B$5),"Low search traffic but it converts (key events: "&amp;S31&amp;"). Keep it and link to it.",IF(W31="Yes","Stronger than the page it overlaps ("&amp;I31&amp;"). Keep; merge that page into this one.","Healthy: "&amp;N(K31)&amp;" clicks"&amp;IF(ISNUMBER(N31),", average position "&amp;TEXT(N31,"0.0"),"")&amp;". Keep and monitor."))))))))))</f>
        <v/>
      </c>
      <c r="AE31">
        <f>IF(A31="","",IF(AD31&lt;&gt;"",AD31,AA31))</f>
        <v/>
      </c>
    </row>
    <row r="32">
      <c r="A32">
        <f>IF(Crawl!A31="","",Crawl!A31)</f>
        <v/>
      </c>
      <c r="B32">
        <f>IF(A32="","",Crawl!EC31)</f>
        <v/>
      </c>
      <c r="C32">
        <f>IF(A32="","",IFERROR(INDEX(Crawl!$A31:$DZ31,1,Rules!$H$6),""))</f>
        <v/>
      </c>
      <c r="D32">
        <f>IF(A32="","",IFERROR(INDEX(Crawl!$A31:$DZ31,1,Rules!$H$7),"")&amp;"")</f>
        <v/>
      </c>
      <c r="E32">
        <f>IF(A32="","",IFERROR(INDEX(Crawl!$A31:$DZ31,1,Rules!$H$8),"")&amp;"")</f>
        <v/>
      </c>
      <c r="F32">
        <f>IF(A32="","",IFERROR(INDEX(Crawl!$A31:$DZ31,1,Rules!$H$9),""))</f>
        <v/>
      </c>
      <c r="G32">
        <f>IF(A32="","",IFERROR(INDEX(Crawl!$A31:$DZ31,1,Rules!$H$10),""))</f>
        <v/>
      </c>
      <c r="H32">
        <f>IF(A32="","",IFERROR(INDEX(Crawl!$A31:$DZ31,1,Rules!$H$12),""))</f>
        <v/>
      </c>
      <c r="I32">
        <f>IF(A32="","",IF(AND(N(H32)&gt;0,IFERROR(INDEX(Crawl!$A31:$DZ31,1,Rules!$H$11),"")&amp;""&lt;&gt;""),IFERROR(INDEX(Crawl!$A31:$DZ31,1,Rules!$H$11),"")&amp;"",IF(AND(ISNUMBER(J32),N(J32)&gt;=Rules!$B$12,IFERROR(INDEX(Crawl!$A31:$DZ31,1,Rules!$H$13),"")&amp;""&lt;&gt;""),IFERROR(INDEX(Crawl!$A31:$DZ31,1,Rules!$H$13),"")&amp;"","")))</f>
        <v/>
      </c>
      <c r="J32" s="19">
        <f>IF(A32="","",IF(IFERROR(INDEX(Crawl!$A31:$DZ31,1,Rules!$H$14),"")&amp;""="","",IFERROR(INDEX(Crawl!$A31:$DZ31,1,Rules!$H$14),"")))</f>
        <v/>
      </c>
      <c r="K32">
        <f>IF(A32="","",IFERROR(SUMIFS('GSC current'!$J$2:$J$2001,'GSC current'!$I$2:$I$2001,B32),0))</f>
        <v/>
      </c>
      <c r="L32">
        <f>IF(A32="","",IFERROR(SUMIFS('GSC current'!$K$2:$K$2001,'GSC current'!$I$2:$I$2001,B32),0))</f>
        <v/>
      </c>
      <c r="M32" s="20">
        <f>IF(A32="","",IF(N(L32)&gt;0,K32/L32,""))</f>
        <v/>
      </c>
      <c r="N32" s="21">
        <f>IF(A32="","",IF(N(L32)&gt;0,SUMIFS('GSC current'!$L$2:$L$2001,'GSC current'!$I$2:$I$2001,B32)/L32,""))</f>
        <v/>
      </c>
      <c r="O32">
        <f>IF(A32="","",IFERROR(SUMIFS('GSC previous'!$J$2:$J$2001,'GSC previous'!$I$2:$I$2001,B32),0))</f>
        <v/>
      </c>
      <c r="P32" s="22">
        <f>IF(A32="","",IF(N(O32)&gt;0,(K32-O32)/O32,""))</f>
        <v/>
      </c>
      <c r="Q32">
        <f>IF(A32="","",IFERROR(SUMIFS(GA4!$P$2:$P$2001,GA4!$O$2:$O$2001,B32),0))</f>
        <v/>
      </c>
      <c r="R32" s="23">
        <f>IF(A32="","",IF(N(Q32)&gt;0,SUMIFS(GA4!$Q$2:$Q$2001,GA4!$O$2:$O$2001,B32)/Q32,""))</f>
        <v/>
      </c>
      <c r="S32">
        <f>IF(A32="","",IFERROR(SUMIFS(GA4!$R$2:$R$2001,GA4!$O$2:$O$2001,B32),0))</f>
        <v/>
      </c>
      <c r="T32">
        <f>IF(A32="","",IF(AND(ISNUMBER(F32),LEFT(C32&amp;"",1)="2"),IF(F32&lt;Rules!$B$9,"Yes","No"),"No"))</f>
        <v/>
      </c>
      <c r="U32">
        <f>IF(A32="","",IF(AND(N(O32)&gt;=Rules!$B$8,ISNUMBER(P32)),IF(P32&lt;=-Rules!$B$7,"Yes","No"),"No"))</f>
        <v/>
      </c>
      <c r="V32">
        <f>IF(A32="","",IF(AND(N(L32)&gt;=Rules!$B$6,ISNUMBER(N32)),IF(AND(N32&gt;=Rules!$B$10,N32&lt;=Rules!$B$11),"Yes","No"),"No"))</f>
        <v/>
      </c>
      <c r="W32">
        <f>IF(A32="","",IF(I32&lt;&gt;"","Yes","No"))</f>
        <v/>
      </c>
      <c r="X32">
        <f>IF(I32="","",IF(SUMIFS($K$3:$K$2002,$A$3:$A$2002,SUBSTITUTE(SUBSTITUTE(I32,"?","~?"),"*","~*"))&gt;N(K32),"Yes","No"))</f>
        <v/>
      </c>
      <c r="Y32">
        <f>IF(A32="","",IF(N(S32)&gt;0,"Yes","No"))</f>
        <v/>
      </c>
      <c r="Z32">
        <f>IF(A32="","",IF(AND(N(K32)&lt;Rules!$B$5,N(L32)&lt;Rules!$B$6,N(Q32)&lt;Rules!$B$13,Y32="No"),"Yes","No"))</f>
        <v/>
      </c>
      <c r="AA32">
        <f>IF(A32="","",IF(LEFT(C32&amp;"",1)="3","Redirect",IF(OR(LEFT(C32&amp;"",1)="4",LEFT(C32&amp;"",1)="5"),IF(OR(N(K32)&gt;0,N(AC32)&gt;=Rules!$B$14),"Redirect","Prune"),IF(D32="Non-Indexable","Keep",IF(AND(W32="Yes",X32="Yes",Y32="No"),"Merge",IF(OR(U32="Yes",V32="Yes",AND(T32="Yes",N(L32)&gt;=Rules!$B$6)),"Update",IF(Z32="Yes",IF(N(AC32)&gt;=Rules!$B$14,"Redirect","Prune"),"Keep")))))))</f>
        <v/>
      </c>
      <c r="AB32">
        <f>IF(A32="","",IF(LEFT(C32&amp;"",1)="3","Already redirects ("&amp;C32&amp;"). Update internal links to point at the final URL.",IF(OR(LEFT(C32&amp;"",1)="4",LEFT(C32&amp;"",1)="5"),IF(AA32="Redirect","Returns "&amp;C32&amp;" but still has "&amp;N(K32)&amp;" clicks and "&amp;N(AC32)&amp;" referring domains. 301 it to the closest live page.","Returns "&amp;C32&amp;" with no clicks or links. Remove internal links and let it 404 or 410."),IF(D32="Non-Indexable","Non-indexable ("&amp;E32&amp;"). Keep if that is intentional; otherwise fix the canonical or noindex.",IF(AA32="Merge","Overlaps with "&amp;I32&amp;IF(N(J32)&gt;0," (similarity "&amp;TEXT(J32,"0.00")&amp;")","")&amp;", which gets more clicks. Merge the useful parts into it and 301 this URL.",IF(AA32="Update",MID(IF(U32="Yes","; Clicks down "&amp;TEXT(-P32,"0%")&amp;" on the previous period","")&amp;IF(V32="Yes","; Average position "&amp;TEXT(N32,"0.0")&amp;" on "&amp;TEXT(L32,"#,##0")&amp;" impressions (striking distance)","")&amp;IF(AND(T32="Yes",N(L32)&gt;=Rules!$B$6),"; Thin ("&amp;F32&amp;" words) but has search demand",""),3,400),IF(AA32="Prune","Low value: "&amp;N(K32)&amp;" clicks, "&amp;N(L32)&amp;" impressions, "&amp;N(Q32)&amp;" sessions, no key events. Remove or noindex it and update internal links.",IF(AA32="Redirect","Low value but "&amp;N(AC32)&amp;" referring domains. 301 it to the closest relevant page to keep those links.",IF(AND(Z32="No",Y32="Yes",N(K32)&lt;Rules!$B$5),"Low search traffic but it converts (key events: "&amp;S32&amp;"). Keep it and link to it.",IF(W32="Yes","Stronger than the page it overlaps ("&amp;I32&amp;"). Keep; merge that page into this one.","Healthy: "&amp;N(K32)&amp;" clicks"&amp;IF(ISNUMBER(N32),", average position "&amp;TEXT(N32,"0.0"),"")&amp;". Keep and monitor."))))))))))</f>
        <v/>
      </c>
      <c r="AE32">
        <f>IF(A32="","",IF(AD32&lt;&gt;"",AD32,AA32))</f>
        <v/>
      </c>
    </row>
    <row r="33">
      <c r="A33">
        <f>IF(Crawl!A32="","",Crawl!A32)</f>
        <v/>
      </c>
      <c r="B33">
        <f>IF(A33="","",Crawl!EC32)</f>
        <v/>
      </c>
      <c r="C33">
        <f>IF(A33="","",IFERROR(INDEX(Crawl!$A32:$DZ32,1,Rules!$H$6),""))</f>
        <v/>
      </c>
      <c r="D33">
        <f>IF(A33="","",IFERROR(INDEX(Crawl!$A32:$DZ32,1,Rules!$H$7),"")&amp;"")</f>
        <v/>
      </c>
      <c r="E33">
        <f>IF(A33="","",IFERROR(INDEX(Crawl!$A32:$DZ32,1,Rules!$H$8),"")&amp;"")</f>
        <v/>
      </c>
      <c r="F33">
        <f>IF(A33="","",IFERROR(INDEX(Crawl!$A32:$DZ32,1,Rules!$H$9),""))</f>
        <v/>
      </c>
      <c r="G33">
        <f>IF(A33="","",IFERROR(INDEX(Crawl!$A32:$DZ32,1,Rules!$H$10),""))</f>
        <v/>
      </c>
      <c r="H33">
        <f>IF(A33="","",IFERROR(INDEX(Crawl!$A32:$DZ32,1,Rules!$H$12),""))</f>
        <v/>
      </c>
      <c r="I33">
        <f>IF(A33="","",IF(AND(N(H33)&gt;0,IFERROR(INDEX(Crawl!$A32:$DZ32,1,Rules!$H$11),"")&amp;""&lt;&gt;""),IFERROR(INDEX(Crawl!$A32:$DZ32,1,Rules!$H$11),"")&amp;"",IF(AND(ISNUMBER(J33),N(J33)&gt;=Rules!$B$12,IFERROR(INDEX(Crawl!$A32:$DZ32,1,Rules!$H$13),"")&amp;""&lt;&gt;""),IFERROR(INDEX(Crawl!$A32:$DZ32,1,Rules!$H$13),"")&amp;"","")))</f>
        <v/>
      </c>
      <c r="J33" s="19">
        <f>IF(A33="","",IF(IFERROR(INDEX(Crawl!$A32:$DZ32,1,Rules!$H$14),"")&amp;""="","",IFERROR(INDEX(Crawl!$A32:$DZ32,1,Rules!$H$14),"")))</f>
        <v/>
      </c>
      <c r="K33">
        <f>IF(A33="","",IFERROR(SUMIFS('GSC current'!$J$2:$J$2001,'GSC current'!$I$2:$I$2001,B33),0))</f>
        <v/>
      </c>
      <c r="L33">
        <f>IF(A33="","",IFERROR(SUMIFS('GSC current'!$K$2:$K$2001,'GSC current'!$I$2:$I$2001,B33),0))</f>
        <v/>
      </c>
      <c r="M33" s="20">
        <f>IF(A33="","",IF(N(L33)&gt;0,K33/L33,""))</f>
        <v/>
      </c>
      <c r="N33" s="21">
        <f>IF(A33="","",IF(N(L33)&gt;0,SUMIFS('GSC current'!$L$2:$L$2001,'GSC current'!$I$2:$I$2001,B33)/L33,""))</f>
        <v/>
      </c>
      <c r="O33">
        <f>IF(A33="","",IFERROR(SUMIFS('GSC previous'!$J$2:$J$2001,'GSC previous'!$I$2:$I$2001,B33),0))</f>
        <v/>
      </c>
      <c r="P33" s="22">
        <f>IF(A33="","",IF(N(O33)&gt;0,(K33-O33)/O33,""))</f>
        <v/>
      </c>
      <c r="Q33">
        <f>IF(A33="","",IFERROR(SUMIFS(GA4!$P$2:$P$2001,GA4!$O$2:$O$2001,B33),0))</f>
        <v/>
      </c>
      <c r="R33" s="23">
        <f>IF(A33="","",IF(N(Q33)&gt;0,SUMIFS(GA4!$Q$2:$Q$2001,GA4!$O$2:$O$2001,B33)/Q33,""))</f>
        <v/>
      </c>
      <c r="S33">
        <f>IF(A33="","",IFERROR(SUMIFS(GA4!$R$2:$R$2001,GA4!$O$2:$O$2001,B33),0))</f>
        <v/>
      </c>
      <c r="T33">
        <f>IF(A33="","",IF(AND(ISNUMBER(F33),LEFT(C33&amp;"",1)="2"),IF(F33&lt;Rules!$B$9,"Yes","No"),"No"))</f>
        <v/>
      </c>
      <c r="U33">
        <f>IF(A33="","",IF(AND(N(O33)&gt;=Rules!$B$8,ISNUMBER(P33)),IF(P33&lt;=-Rules!$B$7,"Yes","No"),"No"))</f>
        <v/>
      </c>
      <c r="V33">
        <f>IF(A33="","",IF(AND(N(L33)&gt;=Rules!$B$6,ISNUMBER(N33)),IF(AND(N33&gt;=Rules!$B$10,N33&lt;=Rules!$B$11),"Yes","No"),"No"))</f>
        <v/>
      </c>
      <c r="W33">
        <f>IF(A33="","",IF(I33&lt;&gt;"","Yes","No"))</f>
        <v/>
      </c>
      <c r="X33">
        <f>IF(I33="","",IF(SUMIFS($K$3:$K$2002,$A$3:$A$2002,SUBSTITUTE(SUBSTITUTE(I33,"?","~?"),"*","~*"))&gt;N(K33),"Yes","No"))</f>
        <v/>
      </c>
      <c r="Y33">
        <f>IF(A33="","",IF(N(S33)&gt;0,"Yes","No"))</f>
        <v/>
      </c>
      <c r="Z33">
        <f>IF(A33="","",IF(AND(N(K33)&lt;Rules!$B$5,N(L33)&lt;Rules!$B$6,N(Q33)&lt;Rules!$B$13,Y33="No"),"Yes","No"))</f>
        <v/>
      </c>
      <c r="AA33">
        <f>IF(A33="","",IF(LEFT(C33&amp;"",1)="3","Redirect",IF(OR(LEFT(C33&amp;"",1)="4",LEFT(C33&amp;"",1)="5"),IF(OR(N(K33)&gt;0,N(AC33)&gt;=Rules!$B$14),"Redirect","Prune"),IF(D33="Non-Indexable","Keep",IF(AND(W33="Yes",X33="Yes",Y33="No"),"Merge",IF(OR(U33="Yes",V33="Yes",AND(T33="Yes",N(L33)&gt;=Rules!$B$6)),"Update",IF(Z33="Yes",IF(N(AC33)&gt;=Rules!$B$14,"Redirect","Prune"),"Keep")))))))</f>
        <v/>
      </c>
      <c r="AB33">
        <f>IF(A33="","",IF(LEFT(C33&amp;"",1)="3","Already redirects ("&amp;C33&amp;"). Update internal links to point at the final URL.",IF(OR(LEFT(C33&amp;"",1)="4",LEFT(C33&amp;"",1)="5"),IF(AA33="Redirect","Returns "&amp;C33&amp;" but still has "&amp;N(K33)&amp;" clicks and "&amp;N(AC33)&amp;" referring domains. 301 it to the closest live page.","Returns "&amp;C33&amp;" with no clicks or links. Remove internal links and let it 404 or 410."),IF(D33="Non-Indexable","Non-indexable ("&amp;E33&amp;"). Keep if that is intentional; otherwise fix the canonical or noindex.",IF(AA33="Merge","Overlaps with "&amp;I33&amp;IF(N(J33)&gt;0," (similarity "&amp;TEXT(J33,"0.00")&amp;")","")&amp;", which gets more clicks. Merge the useful parts into it and 301 this URL.",IF(AA33="Update",MID(IF(U33="Yes","; Clicks down "&amp;TEXT(-P33,"0%")&amp;" on the previous period","")&amp;IF(V33="Yes","; Average position "&amp;TEXT(N33,"0.0")&amp;" on "&amp;TEXT(L33,"#,##0")&amp;" impressions (striking distance)","")&amp;IF(AND(T33="Yes",N(L33)&gt;=Rules!$B$6),"; Thin ("&amp;F33&amp;" words) but has search demand",""),3,400),IF(AA33="Prune","Low value: "&amp;N(K33)&amp;" clicks, "&amp;N(L33)&amp;" impressions, "&amp;N(Q33)&amp;" sessions, no key events. Remove or noindex it and update internal links.",IF(AA33="Redirect","Low value but "&amp;N(AC33)&amp;" referring domains. 301 it to the closest relevant page to keep those links.",IF(AND(Z33="No",Y33="Yes",N(K33)&lt;Rules!$B$5),"Low search traffic but it converts (key events: "&amp;S33&amp;"). Keep it and link to it.",IF(W33="Yes","Stronger than the page it overlaps ("&amp;I33&amp;"). Keep; merge that page into this one.","Healthy: "&amp;N(K33)&amp;" clicks"&amp;IF(ISNUMBER(N33),", average position "&amp;TEXT(N33,"0.0"),"")&amp;". Keep and monitor."))))))))))</f>
        <v/>
      </c>
      <c r="AE33">
        <f>IF(A33="","",IF(AD33&lt;&gt;"",AD33,AA33))</f>
        <v/>
      </c>
    </row>
    <row r="34">
      <c r="A34">
        <f>IF(Crawl!A33="","",Crawl!A33)</f>
        <v/>
      </c>
      <c r="B34">
        <f>IF(A34="","",Crawl!EC33)</f>
        <v/>
      </c>
      <c r="C34">
        <f>IF(A34="","",IFERROR(INDEX(Crawl!$A33:$DZ33,1,Rules!$H$6),""))</f>
        <v/>
      </c>
      <c r="D34">
        <f>IF(A34="","",IFERROR(INDEX(Crawl!$A33:$DZ33,1,Rules!$H$7),"")&amp;"")</f>
        <v/>
      </c>
      <c r="E34">
        <f>IF(A34="","",IFERROR(INDEX(Crawl!$A33:$DZ33,1,Rules!$H$8),"")&amp;"")</f>
        <v/>
      </c>
      <c r="F34">
        <f>IF(A34="","",IFERROR(INDEX(Crawl!$A33:$DZ33,1,Rules!$H$9),""))</f>
        <v/>
      </c>
      <c r="G34">
        <f>IF(A34="","",IFERROR(INDEX(Crawl!$A33:$DZ33,1,Rules!$H$10),""))</f>
        <v/>
      </c>
      <c r="H34">
        <f>IF(A34="","",IFERROR(INDEX(Crawl!$A33:$DZ33,1,Rules!$H$12),""))</f>
        <v/>
      </c>
      <c r="I34">
        <f>IF(A34="","",IF(AND(N(H34)&gt;0,IFERROR(INDEX(Crawl!$A33:$DZ33,1,Rules!$H$11),"")&amp;""&lt;&gt;""),IFERROR(INDEX(Crawl!$A33:$DZ33,1,Rules!$H$11),"")&amp;"",IF(AND(ISNUMBER(J34),N(J34)&gt;=Rules!$B$12,IFERROR(INDEX(Crawl!$A33:$DZ33,1,Rules!$H$13),"")&amp;""&lt;&gt;""),IFERROR(INDEX(Crawl!$A33:$DZ33,1,Rules!$H$13),"")&amp;"","")))</f>
        <v/>
      </c>
      <c r="J34" s="19">
        <f>IF(A34="","",IF(IFERROR(INDEX(Crawl!$A33:$DZ33,1,Rules!$H$14),"")&amp;""="","",IFERROR(INDEX(Crawl!$A33:$DZ33,1,Rules!$H$14),"")))</f>
        <v/>
      </c>
      <c r="K34">
        <f>IF(A34="","",IFERROR(SUMIFS('GSC current'!$J$2:$J$2001,'GSC current'!$I$2:$I$2001,B34),0))</f>
        <v/>
      </c>
      <c r="L34">
        <f>IF(A34="","",IFERROR(SUMIFS('GSC current'!$K$2:$K$2001,'GSC current'!$I$2:$I$2001,B34),0))</f>
        <v/>
      </c>
      <c r="M34" s="20">
        <f>IF(A34="","",IF(N(L34)&gt;0,K34/L34,""))</f>
        <v/>
      </c>
      <c r="N34" s="21">
        <f>IF(A34="","",IF(N(L34)&gt;0,SUMIFS('GSC current'!$L$2:$L$2001,'GSC current'!$I$2:$I$2001,B34)/L34,""))</f>
        <v/>
      </c>
      <c r="O34">
        <f>IF(A34="","",IFERROR(SUMIFS('GSC previous'!$J$2:$J$2001,'GSC previous'!$I$2:$I$2001,B34),0))</f>
        <v/>
      </c>
      <c r="P34" s="22">
        <f>IF(A34="","",IF(N(O34)&gt;0,(K34-O34)/O34,""))</f>
        <v/>
      </c>
      <c r="Q34">
        <f>IF(A34="","",IFERROR(SUMIFS(GA4!$P$2:$P$2001,GA4!$O$2:$O$2001,B34),0))</f>
        <v/>
      </c>
      <c r="R34" s="23">
        <f>IF(A34="","",IF(N(Q34)&gt;0,SUMIFS(GA4!$Q$2:$Q$2001,GA4!$O$2:$O$2001,B34)/Q34,""))</f>
        <v/>
      </c>
      <c r="S34">
        <f>IF(A34="","",IFERROR(SUMIFS(GA4!$R$2:$R$2001,GA4!$O$2:$O$2001,B34),0))</f>
        <v/>
      </c>
      <c r="T34">
        <f>IF(A34="","",IF(AND(ISNUMBER(F34),LEFT(C34&amp;"",1)="2"),IF(F34&lt;Rules!$B$9,"Yes","No"),"No"))</f>
        <v/>
      </c>
      <c r="U34">
        <f>IF(A34="","",IF(AND(N(O34)&gt;=Rules!$B$8,ISNUMBER(P34)),IF(P34&lt;=-Rules!$B$7,"Yes","No"),"No"))</f>
        <v/>
      </c>
      <c r="V34">
        <f>IF(A34="","",IF(AND(N(L34)&gt;=Rules!$B$6,ISNUMBER(N34)),IF(AND(N34&gt;=Rules!$B$10,N34&lt;=Rules!$B$11),"Yes","No"),"No"))</f>
        <v/>
      </c>
      <c r="W34">
        <f>IF(A34="","",IF(I34&lt;&gt;"","Yes","No"))</f>
        <v/>
      </c>
      <c r="X34">
        <f>IF(I34="","",IF(SUMIFS($K$3:$K$2002,$A$3:$A$2002,SUBSTITUTE(SUBSTITUTE(I34,"?","~?"),"*","~*"))&gt;N(K34),"Yes","No"))</f>
        <v/>
      </c>
      <c r="Y34">
        <f>IF(A34="","",IF(N(S34)&gt;0,"Yes","No"))</f>
        <v/>
      </c>
      <c r="Z34">
        <f>IF(A34="","",IF(AND(N(K34)&lt;Rules!$B$5,N(L34)&lt;Rules!$B$6,N(Q34)&lt;Rules!$B$13,Y34="No"),"Yes","No"))</f>
        <v/>
      </c>
      <c r="AA34">
        <f>IF(A34="","",IF(LEFT(C34&amp;"",1)="3","Redirect",IF(OR(LEFT(C34&amp;"",1)="4",LEFT(C34&amp;"",1)="5"),IF(OR(N(K34)&gt;0,N(AC34)&gt;=Rules!$B$14),"Redirect","Prune"),IF(D34="Non-Indexable","Keep",IF(AND(W34="Yes",X34="Yes",Y34="No"),"Merge",IF(OR(U34="Yes",V34="Yes",AND(T34="Yes",N(L34)&gt;=Rules!$B$6)),"Update",IF(Z34="Yes",IF(N(AC34)&gt;=Rules!$B$14,"Redirect","Prune"),"Keep")))))))</f>
        <v/>
      </c>
      <c r="AB34">
        <f>IF(A34="","",IF(LEFT(C34&amp;"",1)="3","Already redirects ("&amp;C34&amp;"). Update internal links to point at the final URL.",IF(OR(LEFT(C34&amp;"",1)="4",LEFT(C34&amp;"",1)="5"),IF(AA34="Redirect","Returns "&amp;C34&amp;" but still has "&amp;N(K34)&amp;" clicks and "&amp;N(AC34)&amp;" referring domains. 301 it to the closest live page.","Returns "&amp;C34&amp;" with no clicks or links. Remove internal links and let it 404 or 410."),IF(D34="Non-Indexable","Non-indexable ("&amp;E34&amp;"). Keep if that is intentional; otherwise fix the canonical or noindex.",IF(AA34="Merge","Overlaps with "&amp;I34&amp;IF(N(J34)&gt;0," (similarity "&amp;TEXT(J34,"0.00")&amp;")","")&amp;", which gets more clicks. Merge the useful parts into it and 301 this URL.",IF(AA34="Update",MID(IF(U34="Yes","; Clicks down "&amp;TEXT(-P34,"0%")&amp;" on the previous period","")&amp;IF(V34="Yes","; Average position "&amp;TEXT(N34,"0.0")&amp;" on "&amp;TEXT(L34,"#,##0")&amp;" impressions (striking distance)","")&amp;IF(AND(T34="Yes",N(L34)&gt;=Rules!$B$6),"; Thin ("&amp;F34&amp;" words) but has search demand",""),3,400),IF(AA34="Prune","Low value: "&amp;N(K34)&amp;" clicks, "&amp;N(L34)&amp;" impressions, "&amp;N(Q34)&amp;" sessions, no key events. Remove or noindex it and update internal links.",IF(AA34="Redirect","Low value but "&amp;N(AC34)&amp;" referring domains. 301 it to the closest relevant page to keep those links.",IF(AND(Z34="No",Y34="Yes",N(K34)&lt;Rules!$B$5),"Low search traffic but it converts (key events: "&amp;S34&amp;"). Keep it and link to it.",IF(W34="Yes","Stronger than the page it overlaps ("&amp;I34&amp;"). Keep; merge that page into this one.","Healthy: "&amp;N(K34)&amp;" clicks"&amp;IF(ISNUMBER(N34),", average position "&amp;TEXT(N34,"0.0"),"")&amp;". Keep and monitor."))))))))))</f>
        <v/>
      </c>
      <c r="AE34">
        <f>IF(A34="","",IF(AD34&lt;&gt;"",AD34,AA34))</f>
        <v/>
      </c>
    </row>
    <row r="35">
      <c r="A35">
        <f>IF(Crawl!A34="","",Crawl!A34)</f>
        <v/>
      </c>
      <c r="B35">
        <f>IF(A35="","",Crawl!EC34)</f>
        <v/>
      </c>
      <c r="C35">
        <f>IF(A35="","",IFERROR(INDEX(Crawl!$A34:$DZ34,1,Rules!$H$6),""))</f>
        <v/>
      </c>
      <c r="D35">
        <f>IF(A35="","",IFERROR(INDEX(Crawl!$A34:$DZ34,1,Rules!$H$7),"")&amp;"")</f>
        <v/>
      </c>
      <c r="E35">
        <f>IF(A35="","",IFERROR(INDEX(Crawl!$A34:$DZ34,1,Rules!$H$8),"")&amp;"")</f>
        <v/>
      </c>
      <c r="F35">
        <f>IF(A35="","",IFERROR(INDEX(Crawl!$A34:$DZ34,1,Rules!$H$9),""))</f>
        <v/>
      </c>
      <c r="G35">
        <f>IF(A35="","",IFERROR(INDEX(Crawl!$A34:$DZ34,1,Rules!$H$10),""))</f>
        <v/>
      </c>
      <c r="H35">
        <f>IF(A35="","",IFERROR(INDEX(Crawl!$A34:$DZ34,1,Rules!$H$12),""))</f>
        <v/>
      </c>
      <c r="I35">
        <f>IF(A35="","",IF(AND(N(H35)&gt;0,IFERROR(INDEX(Crawl!$A34:$DZ34,1,Rules!$H$11),"")&amp;""&lt;&gt;""),IFERROR(INDEX(Crawl!$A34:$DZ34,1,Rules!$H$11),"")&amp;"",IF(AND(ISNUMBER(J35),N(J35)&gt;=Rules!$B$12,IFERROR(INDEX(Crawl!$A34:$DZ34,1,Rules!$H$13),"")&amp;""&lt;&gt;""),IFERROR(INDEX(Crawl!$A34:$DZ34,1,Rules!$H$13),"")&amp;"","")))</f>
        <v/>
      </c>
      <c r="J35" s="19">
        <f>IF(A35="","",IF(IFERROR(INDEX(Crawl!$A34:$DZ34,1,Rules!$H$14),"")&amp;""="","",IFERROR(INDEX(Crawl!$A34:$DZ34,1,Rules!$H$14),"")))</f>
        <v/>
      </c>
      <c r="K35">
        <f>IF(A35="","",IFERROR(SUMIFS('GSC current'!$J$2:$J$2001,'GSC current'!$I$2:$I$2001,B35),0))</f>
        <v/>
      </c>
      <c r="L35">
        <f>IF(A35="","",IFERROR(SUMIFS('GSC current'!$K$2:$K$2001,'GSC current'!$I$2:$I$2001,B35),0))</f>
        <v/>
      </c>
      <c r="M35" s="20">
        <f>IF(A35="","",IF(N(L35)&gt;0,K35/L35,""))</f>
        <v/>
      </c>
      <c r="N35" s="21">
        <f>IF(A35="","",IF(N(L35)&gt;0,SUMIFS('GSC current'!$L$2:$L$2001,'GSC current'!$I$2:$I$2001,B35)/L35,""))</f>
        <v/>
      </c>
      <c r="O35">
        <f>IF(A35="","",IFERROR(SUMIFS('GSC previous'!$J$2:$J$2001,'GSC previous'!$I$2:$I$2001,B35),0))</f>
        <v/>
      </c>
      <c r="P35" s="22">
        <f>IF(A35="","",IF(N(O35)&gt;0,(K35-O35)/O35,""))</f>
        <v/>
      </c>
      <c r="Q35">
        <f>IF(A35="","",IFERROR(SUMIFS(GA4!$P$2:$P$2001,GA4!$O$2:$O$2001,B35),0))</f>
        <v/>
      </c>
      <c r="R35" s="23">
        <f>IF(A35="","",IF(N(Q35)&gt;0,SUMIFS(GA4!$Q$2:$Q$2001,GA4!$O$2:$O$2001,B35)/Q35,""))</f>
        <v/>
      </c>
      <c r="S35">
        <f>IF(A35="","",IFERROR(SUMIFS(GA4!$R$2:$R$2001,GA4!$O$2:$O$2001,B35),0))</f>
        <v/>
      </c>
      <c r="T35">
        <f>IF(A35="","",IF(AND(ISNUMBER(F35),LEFT(C35&amp;"",1)="2"),IF(F35&lt;Rules!$B$9,"Yes","No"),"No"))</f>
        <v/>
      </c>
      <c r="U35">
        <f>IF(A35="","",IF(AND(N(O35)&gt;=Rules!$B$8,ISNUMBER(P35)),IF(P35&lt;=-Rules!$B$7,"Yes","No"),"No"))</f>
        <v/>
      </c>
      <c r="V35">
        <f>IF(A35="","",IF(AND(N(L35)&gt;=Rules!$B$6,ISNUMBER(N35)),IF(AND(N35&gt;=Rules!$B$10,N35&lt;=Rules!$B$11),"Yes","No"),"No"))</f>
        <v/>
      </c>
      <c r="W35">
        <f>IF(A35="","",IF(I35&lt;&gt;"","Yes","No"))</f>
        <v/>
      </c>
      <c r="X35">
        <f>IF(I35="","",IF(SUMIFS($K$3:$K$2002,$A$3:$A$2002,SUBSTITUTE(SUBSTITUTE(I35,"?","~?"),"*","~*"))&gt;N(K35),"Yes","No"))</f>
        <v/>
      </c>
      <c r="Y35">
        <f>IF(A35="","",IF(N(S35)&gt;0,"Yes","No"))</f>
        <v/>
      </c>
      <c r="Z35">
        <f>IF(A35="","",IF(AND(N(K35)&lt;Rules!$B$5,N(L35)&lt;Rules!$B$6,N(Q35)&lt;Rules!$B$13,Y35="No"),"Yes","No"))</f>
        <v/>
      </c>
      <c r="AA35">
        <f>IF(A35="","",IF(LEFT(C35&amp;"",1)="3","Redirect",IF(OR(LEFT(C35&amp;"",1)="4",LEFT(C35&amp;"",1)="5"),IF(OR(N(K35)&gt;0,N(AC35)&gt;=Rules!$B$14),"Redirect","Prune"),IF(D35="Non-Indexable","Keep",IF(AND(W35="Yes",X35="Yes",Y35="No"),"Merge",IF(OR(U35="Yes",V35="Yes",AND(T35="Yes",N(L35)&gt;=Rules!$B$6)),"Update",IF(Z35="Yes",IF(N(AC35)&gt;=Rules!$B$14,"Redirect","Prune"),"Keep")))))))</f>
        <v/>
      </c>
      <c r="AB35">
        <f>IF(A35="","",IF(LEFT(C35&amp;"",1)="3","Already redirects ("&amp;C35&amp;"). Update internal links to point at the final URL.",IF(OR(LEFT(C35&amp;"",1)="4",LEFT(C35&amp;"",1)="5"),IF(AA35="Redirect","Returns "&amp;C35&amp;" but still has "&amp;N(K35)&amp;" clicks and "&amp;N(AC35)&amp;" referring domains. 301 it to the closest live page.","Returns "&amp;C35&amp;" with no clicks or links. Remove internal links and let it 404 or 410."),IF(D35="Non-Indexable","Non-indexable ("&amp;E35&amp;"). Keep if that is intentional; otherwise fix the canonical or noindex.",IF(AA35="Merge","Overlaps with "&amp;I35&amp;IF(N(J35)&gt;0," (similarity "&amp;TEXT(J35,"0.00")&amp;")","")&amp;", which gets more clicks. Merge the useful parts into it and 301 this URL.",IF(AA35="Update",MID(IF(U35="Yes","; Clicks down "&amp;TEXT(-P35,"0%")&amp;" on the previous period","")&amp;IF(V35="Yes","; Average position "&amp;TEXT(N35,"0.0")&amp;" on "&amp;TEXT(L35,"#,##0")&amp;" impressions (striking distance)","")&amp;IF(AND(T35="Yes",N(L35)&gt;=Rules!$B$6),"; Thin ("&amp;F35&amp;" words) but has search demand",""),3,400),IF(AA35="Prune","Low value: "&amp;N(K35)&amp;" clicks, "&amp;N(L35)&amp;" impressions, "&amp;N(Q35)&amp;" sessions, no key events. Remove or noindex it and update internal links.",IF(AA35="Redirect","Low value but "&amp;N(AC35)&amp;" referring domains. 301 it to the closest relevant page to keep those links.",IF(AND(Z35="No",Y35="Yes",N(K35)&lt;Rules!$B$5),"Low search traffic but it converts (key events: "&amp;S35&amp;"). Keep it and link to it.",IF(W35="Yes","Stronger than the page it overlaps ("&amp;I35&amp;"). Keep; merge that page into this one.","Healthy: "&amp;N(K35)&amp;" clicks"&amp;IF(ISNUMBER(N35),", average position "&amp;TEXT(N35,"0.0"),"")&amp;". Keep and monitor."))))))))))</f>
        <v/>
      </c>
      <c r="AE35">
        <f>IF(A35="","",IF(AD35&lt;&gt;"",AD35,AA35))</f>
        <v/>
      </c>
    </row>
    <row r="36">
      <c r="A36">
        <f>IF(Crawl!A35="","",Crawl!A35)</f>
        <v/>
      </c>
      <c r="B36">
        <f>IF(A36="","",Crawl!EC35)</f>
        <v/>
      </c>
      <c r="C36">
        <f>IF(A36="","",IFERROR(INDEX(Crawl!$A35:$DZ35,1,Rules!$H$6),""))</f>
        <v/>
      </c>
      <c r="D36">
        <f>IF(A36="","",IFERROR(INDEX(Crawl!$A35:$DZ35,1,Rules!$H$7),"")&amp;"")</f>
        <v/>
      </c>
      <c r="E36">
        <f>IF(A36="","",IFERROR(INDEX(Crawl!$A35:$DZ35,1,Rules!$H$8),"")&amp;"")</f>
        <v/>
      </c>
      <c r="F36">
        <f>IF(A36="","",IFERROR(INDEX(Crawl!$A35:$DZ35,1,Rules!$H$9),""))</f>
        <v/>
      </c>
      <c r="G36">
        <f>IF(A36="","",IFERROR(INDEX(Crawl!$A35:$DZ35,1,Rules!$H$10),""))</f>
        <v/>
      </c>
      <c r="H36">
        <f>IF(A36="","",IFERROR(INDEX(Crawl!$A35:$DZ35,1,Rules!$H$12),""))</f>
        <v/>
      </c>
      <c r="I36">
        <f>IF(A36="","",IF(AND(N(H36)&gt;0,IFERROR(INDEX(Crawl!$A35:$DZ35,1,Rules!$H$11),"")&amp;""&lt;&gt;""),IFERROR(INDEX(Crawl!$A35:$DZ35,1,Rules!$H$11),"")&amp;"",IF(AND(ISNUMBER(J36),N(J36)&gt;=Rules!$B$12,IFERROR(INDEX(Crawl!$A35:$DZ35,1,Rules!$H$13),"")&amp;""&lt;&gt;""),IFERROR(INDEX(Crawl!$A35:$DZ35,1,Rules!$H$13),"")&amp;"","")))</f>
        <v/>
      </c>
      <c r="J36" s="19">
        <f>IF(A36="","",IF(IFERROR(INDEX(Crawl!$A35:$DZ35,1,Rules!$H$14),"")&amp;""="","",IFERROR(INDEX(Crawl!$A35:$DZ35,1,Rules!$H$14),"")))</f>
        <v/>
      </c>
      <c r="K36">
        <f>IF(A36="","",IFERROR(SUMIFS('GSC current'!$J$2:$J$2001,'GSC current'!$I$2:$I$2001,B36),0))</f>
        <v/>
      </c>
      <c r="L36">
        <f>IF(A36="","",IFERROR(SUMIFS('GSC current'!$K$2:$K$2001,'GSC current'!$I$2:$I$2001,B36),0))</f>
        <v/>
      </c>
      <c r="M36" s="20">
        <f>IF(A36="","",IF(N(L36)&gt;0,K36/L36,""))</f>
        <v/>
      </c>
      <c r="N36" s="21">
        <f>IF(A36="","",IF(N(L36)&gt;0,SUMIFS('GSC current'!$L$2:$L$2001,'GSC current'!$I$2:$I$2001,B36)/L36,""))</f>
        <v/>
      </c>
      <c r="O36">
        <f>IF(A36="","",IFERROR(SUMIFS('GSC previous'!$J$2:$J$2001,'GSC previous'!$I$2:$I$2001,B36),0))</f>
        <v/>
      </c>
      <c r="P36" s="22">
        <f>IF(A36="","",IF(N(O36)&gt;0,(K36-O36)/O36,""))</f>
        <v/>
      </c>
      <c r="Q36">
        <f>IF(A36="","",IFERROR(SUMIFS(GA4!$P$2:$P$2001,GA4!$O$2:$O$2001,B36),0))</f>
        <v/>
      </c>
      <c r="R36" s="23">
        <f>IF(A36="","",IF(N(Q36)&gt;0,SUMIFS(GA4!$Q$2:$Q$2001,GA4!$O$2:$O$2001,B36)/Q36,""))</f>
        <v/>
      </c>
      <c r="S36">
        <f>IF(A36="","",IFERROR(SUMIFS(GA4!$R$2:$R$2001,GA4!$O$2:$O$2001,B36),0))</f>
        <v/>
      </c>
      <c r="T36">
        <f>IF(A36="","",IF(AND(ISNUMBER(F36),LEFT(C36&amp;"",1)="2"),IF(F36&lt;Rules!$B$9,"Yes","No"),"No"))</f>
        <v/>
      </c>
      <c r="U36">
        <f>IF(A36="","",IF(AND(N(O36)&gt;=Rules!$B$8,ISNUMBER(P36)),IF(P36&lt;=-Rules!$B$7,"Yes","No"),"No"))</f>
        <v/>
      </c>
      <c r="V36">
        <f>IF(A36="","",IF(AND(N(L36)&gt;=Rules!$B$6,ISNUMBER(N36)),IF(AND(N36&gt;=Rules!$B$10,N36&lt;=Rules!$B$11),"Yes","No"),"No"))</f>
        <v/>
      </c>
      <c r="W36">
        <f>IF(A36="","",IF(I36&lt;&gt;"","Yes","No"))</f>
        <v/>
      </c>
      <c r="X36">
        <f>IF(I36="","",IF(SUMIFS($K$3:$K$2002,$A$3:$A$2002,SUBSTITUTE(SUBSTITUTE(I36,"?","~?"),"*","~*"))&gt;N(K36),"Yes","No"))</f>
        <v/>
      </c>
      <c r="Y36">
        <f>IF(A36="","",IF(N(S36)&gt;0,"Yes","No"))</f>
        <v/>
      </c>
      <c r="Z36">
        <f>IF(A36="","",IF(AND(N(K36)&lt;Rules!$B$5,N(L36)&lt;Rules!$B$6,N(Q36)&lt;Rules!$B$13,Y36="No"),"Yes","No"))</f>
        <v/>
      </c>
      <c r="AA36">
        <f>IF(A36="","",IF(LEFT(C36&amp;"",1)="3","Redirect",IF(OR(LEFT(C36&amp;"",1)="4",LEFT(C36&amp;"",1)="5"),IF(OR(N(K36)&gt;0,N(AC36)&gt;=Rules!$B$14),"Redirect","Prune"),IF(D36="Non-Indexable","Keep",IF(AND(W36="Yes",X36="Yes",Y36="No"),"Merge",IF(OR(U36="Yes",V36="Yes",AND(T36="Yes",N(L36)&gt;=Rules!$B$6)),"Update",IF(Z36="Yes",IF(N(AC36)&gt;=Rules!$B$14,"Redirect","Prune"),"Keep")))))))</f>
        <v/>
      </c>
      <c r="AB36">
        <f>IF(A36="","",IF(LEFT(C36&amp;"",1)="3","Already redirects ("&amp;C36&amp;"). Update internal links to point at the final URL.",IF(OR(LEFT(C36&amp;"",1)="4",LEFT(C36&amp;"",1)="5"),IF(AA36="Redirect","Returns "&amp;C36&amp;" but still has "&amp;N(K36)&amp;" clicks and "&amp;N(AC36)&amp;" referring domains. 301 it to the closest live page.","Returns "&amp;C36&amp;" with no clicks or links. Remove internal links and let it 404 or 410."),IF(D36="Non-Indexable","Non-indexable ("&amp;E36&amp;"). Keep if that is intentional; otherwise fix the canonical or noindex.",IF(AA36="Merge","Overlaps with "&amp;I36&amp;IF(N(J36)&gt;0," (similarity "&amp;TEXT(J36,"0.00")&amp;")","")&amp;", which gets more clicks. Merge the useful parts into it and 301 this URL.",IF(AA36="Update",MID(IF(U36="Yes","; Clicks down "&amp;TEXT(-P36,"0%")&amp;" on the previous period","")&amp;IF(V36="Yes","; Average position "&amp;TEXT(N36,"0.0")&amp;" on "&amp;TEXT(L36,"#,##0")&amp;" impressions (striking distance)","")&amp;IF(AND(T36="Yes",N(L36)&gt;=Rules!$B$6),"; Thin ("&amp;F36&amp;" words) but has search demand",""),3,400),IF(AA36="Prune","Low value: "&amp;N(K36)&amp;" clicks, "&amp;N(L36)&amp;" impressions, "&amp;N(Q36)&amp;" sessions, no key events. Remove or noindex it and update internal links.",IF(AA36="Redirect","Low value but "&amp;N(AC36)&amp;" referring domains. 301 it to the closest relevant page to keep those links.",IF(AND(Z36="No",Y36="Yes",N(K36)&lt;Rules!$B$5),"Low search traffic but it converts (key events: "&amp;S36&amp;"). Keep it and link to it.",IF(W36="Yes","Stronger than the page it overlaps ("&amp;I36&amp;"). Keep; merge that page into this one.","Healthy: "&amp;N(K36)&amp;" clicks"&amp;IF(ISNUMBER(N36),", average position "&amp;TEXT(N36,"0.0"),"")&amp;". Keep and monitor."))))))))))</f>
        <v/>
      </c>
      <c r="AE36">
        <f>IF(A36="","",IF(AD36&lt;&gt;"",AD36,AA36))</f>
        <v/>
      </c>
    </row>
    <row r="37">
      <c r="A37">
        <f>IF(Crawl!A36="","",Crawl!A36)</f>
        <v/>
      </c>
      <c r="B37">
        <f>IF(A37="","",Crawl!EC36)</f>
        <v/>
      </c>
      <c r="C37">
        <f>IF(A37="","",IFERROR(INDEX(Crawl!$A36:$DZ36,1,Rules!$H$6),""))</f>
        <v/>
      </c>
      <c r="D37">
        <f>IF(A37="","",IFERROR(INDEX(Crawl!$A36:$DZ36,1,Rules!$H$7),"")&amp;"")</f>
        <v/>
      </c>
      <c r="E37">
        <f>IF(A37="","",IFERROR(INDEX(Crawl!$A36:$DZ36,1,Rules!$H$8),"")&amp;"")</f>
        <v/>
      </c>
      <c r="F37">
        <f>IF(A37="","",IFERROR(INDEX(Crawl!$A36:$DZ36,1,Rules!$H$9),""))</f>
        <v/>
      </c>
      <c r="G37">
        <f>IF(A37="","",IFERROR(INDEX(Crawl!$A36:$DZ36,1,Rules!$H$10),""))</f>
        <v/>
      </c>
      <c r="H37">
        <f>IF(A37="","",IFERROR(INDEX(Crawl!$A36:$DZ36,1,Rules!$H$12),""))</f>
        <v/>
      </c>
      <c r="I37">
        <f>IF(A37="","",IF(AND(N(H37)&gt;0,IFERROR(INDEX(Crawl!$A36:$DZ36,1,Rules!$H$11),"")&amp;""&lt;&gt;""),IFERROR(INDEX(Crawl!$A36:$DZ36,1,Rules!$H$11),"")&amp;"",IF(AND(ISNUMBER(J37),N(J37)&gt;=Rules!$B$12,IFERROR(INDEX(Crawl!$A36:$DZ36,1,Rules!$H$13),"")&amp;""&lt;&gt;""),IFERROR(INDEX(Crawl!$A36:$DZ36,1,Rules!$H$13),"")&amp;"","")))</f>
        <v/>
      </c>
      <c r="J37" s="19">
        <f>IF(A37="","",IF(IFERROR(INDEX(Crawl!$A36:$DZ36,1,Rules!$H$14),"")&amp;""="","",IFERROR(INDEX(Crawl!$A36:$DZ36,1,Rules!$H$14),"")))</f>
        <v/>
      </c>
      <c r="K37">
        <f>IF(A37="","",IFERROR(SUMIFS('GSC current'!$J$2:$J$2001,'GSC current'!$I$2:$I$2001,B37),0))</f>
        <v/>
      </c>
      <c r="L37">
        <f>IF(A37="","",IFERROR(SUMIFS('GSC current'!$K$2:$K$2001,'GSC current'!$I$2:$I$2001,B37),0))</f>
        <v/>
      </c>
      <c r="M37" s="20">
        <f>IF(A37="","",IF(N(L37)&gt;0,K37/L37,""))</f>
        <v/>
      </c>
      <c r="N37" s="21">
        <f>IF(A37="","",IF(N(L37)&gt;0,SUMIFS('GSC current'!$L$2:$L$2001,'GSC current'!$I$2:$I$2001,B37)/L37,""))</f>
        <v/>
      </c>
      <c r="O37">
        <f>IF(A37="","",IFERROR(SUMIFS('GSC previous'!$J$2:$J$2001,'GSC previous'!$I$2:$I$2001,B37),0))</f>
        <v/>
      </c>
      <c r="P37" s="22">
        <f>IF(A37="","",IF(N(O37)&gt;0,(K37-O37)/O37,""))</f>
        <v/>
      </c>
      <c r="Q37">
        <f>IF(A37="","",IFERROR(SUMIFS(GA4!$P$2:$P$2001,GA4!$O$2:$O$2001,B37),0))</f>
        <v/>
      </c>
      <c r="R37" s="23">
        <f>IF(A37="","",IF(N(Q37)&gt;0,SUMIFS(GA4!$Q$2:$Q$2001,GA4!$O$2:$O$2001,B37)/Q37,""))</f>
        <v/>
      </c>
      <c r="S37">
        <f>IF(A37="","",IFERROR(SUMIFS(GA4!$R$2:$R$2001,GA4!$O$2:$O$2001,B37),0))</f>
        <v/>
      </c>
      <c r="T37">
        <f>IF(A37="","",IF(AND(ISNUMBER(F37),LEFT(C37&amp;"",1)="2"),IF(F37&lt;Rules!$B$9,"Yes","No"),"No"))</f>
        <v/>
      </c>
      <c r="U37">
        <f>IF(A37="","",IF(AND(N(O37)&gt;=Rules!$B$8,ISNUMBER(P37)),IF(P37&lt;=-Rules!$B$7,"Yes","No"),"No"))</f>
        <v/>
      </c>
      <c r="V37">
        <f>IF(A37="","",IF(AND(N(L37)&gt;=Rules!$B$6,ISNUMBER(N37)),IF(AND(N37&gt;=Rules!$B$10,N37&lt;=Rules!$B$11),"Yes","No"),"No"))</f>
        <v/>
      </c>
      <c r="W37">
        <f>IF(A37="","",IF(I37&lt;&gt;"","Yes","No"))</f>
        <v/>
      </c>
      <c r="X37">
        <f>IF(I37="","",IF(SUMIFS($K$3:$K$2002,$A$3:$A$2002,SUBSTITUTE(SUBSTITUTE(I37,"?","~?"),"*","~*"))&gt;N(K37),"Yes","No"))</f>
        <v/>
      </c>
      <c r="Y37">
        <f>IF(A37="","",IF(N(S37)&gt;0,"Yes","No"))</f>
        <v/>
      </c>
      <c r="Z37">
        <f>IF(A37="","",IF(AND(N(K37)&lt;Rules!$B$5,N(L37)&lt;Rules!$B$6,N(Q37)&lt;Rules!$B$13,Y37="No"),"Yes","No"))</f>
        <v/>
      </c>
      <c r="AA37">
        <f>IF(A37="","",IF(LEFT(C37&amp;"",1)="3","Redirect",IF(OR(LEFT(C37&amp;"",1)="4",LEFT(C37&amp;"",1)="5"),IF(OR(N(K37)&gt;0,N(AC37)&gt;=Rules!$B$14),"Redirect","Prune"),IF(D37="Non-Indexable","Keep",IF(AND(W37="Yes",X37="Yes",Y37="No"),"Merge",IF(OR(U37="Yes",V37="Yes",AND(T37="Yes",N(L37)&gt;=Rules!$B$6)),"Update",IF(Z37="Yes",IF(N(AC37)&gt;=Rules!$B$14,"Redirect","Prune"),"Keep")))))))</f>
        <v/>
      </c>
      <c r="AB37">
        <f>IF(A37="","",IF(LEFT(C37&amp;"",1)="3","Already redirects ("&amp;C37&amp;"). Update internal links to point at the final URL.",IF(OR(LEFT(C37&amp;"",1)="4",LEFT(C37&amp;"",1)="5"),IF(AA37="Redirect","Returns "&amp;C37&amp;" but still has "&amp;N(K37)&amp;" clicks and "&amp;N(AC37)&amp;" referring domains. 301 it to the closest live page.","Returns "&amp;C37&amp;" with no clicks or links. Remove internal links and let it 404 or 410."),IF(D37="Non-Indexable","Non-indexable ("&amp;E37&amp;"). Keep if that is intentional; otherwise fix the canonical or noindex.",IF(AA37="Merge","Overlaps with "&amp;I37&amp;IF(N(J37)&gt;0," (similarity "&amp;TEXT(J37,"0.00")&amp;")","")&amp;", which gets more clicks. Merge the useful parts into it and 301 this URL.",IF(AA37="Update",MID(IF(U37="Yes","; Clicks down "&amp;TEXT(-P37,"0%")&amp;" on the previous period","")&amp;IF(V37="Yes","; Average position "&amp;TEXT(N37,"0.0")&amp;" on "&amp;TEXT(L37,"#,##0")&amp;" impressions (striking distance)","")&amp;IF(AND(T37="Yes",N(L37)&gt;=Rules!$B$6),"; Thin ("&amp;F37&amp;" words) but has search demand",""),3,400),IF(AA37="Prune","Low value: "&amp;N(K37)&amp;" clicks, "&amp;N(L37)&amp;" impressions, "&amp;N(Q37)&amp;" sessions, no key events. Remove or noindex it and update internal links.",IF(AA37="Redirect","Low value but "&amp;N(AC37)&amp;" referring domains. 301 it to the closest relevant page to keep those links.",IF(AND(Z37="No",Y37="Yes",N(K37)&lt;Rules!$B$5),"Low search traffic but it converts (key events: "&amp;S37&amp;"). Keep it and link to it.",IF(W37="Yes","Stronger than the page it overlaps ("&amp;I37&amp;"). Keep; merge that page into this one.","Healthy: "&amp;N(K37)&amp;" clicks"&amp;IF(ISNUMBER(N37),", average position "&amp;TEXT(N37,"0.0"),"")&amp;". Keep and monitor."))))))))))</f>
        <v/>
      </c>
      <c r="AE37">
        <f>IF(A37="","",IF(AD37&lt;&gt;"",AD37,AA37))</f>
        <v/>
      </c>
    </row>
    <row r="38">
      <c r="A38">
        <f>IF(Crawl!A37="","",Crawl!A37)</f>
        <v/>
      </c>
      <c r="B38">
        <f>IF(A38="","",Crawl!EC37)</f>
        <v/>
      </c>
      <c r="C38">
        <f>IF(A38="","",IFERROR(INDEX(Crawl!$A37:$DZ37,1,Rules!$H$6),""))</f>
        <v/>
      </c>
      <c r="D38">
        <f>IF(A38="","",IFERROR(INDEX(Crawl!$A37:$DZ37,1,Rules!$H$7),"")&amp;"")</f>
        <v/>
      </c>
      <c r="E38">
        <f>IF(A38="","",IFERROR(INDEX(Crawl!$A37:$DZ37,1,Rules!$H$8),"")&amp;"")</f>
        <v/>
      </c>
      <c r="F38">
        <f>IF(A38="","",IFERROR(INDEX(Crawl!$A37:$DZ37,1,Rules!$H$9),""))</f>
        <v/>
      </c>
      <c r="G38">
        <f>IF(A38="","",IFERROR(INDEX(Crawl!$A37:$DZ37,1,Rules!$H$10),""))</f>
        <v/>
      </c>
      <c r="H38">
        <f>IF(A38="","",IFERROR(INDEX(Crawl!$A37:$DZ37,1,Rules!$H$12),""))</f>
        <v/>
      </c>
      <c r="I38">
        <f>IF(A38="","",IF(AND(N(H38)&gt;0,IFERROR(INDEX(Crawl!$A37:$DZ37,1,Rules!$H$11),"")&amp;""&lt;&gt;""),IFERROR(INDEX(Crawl!$A37:$DZ37,1,Rules!$H$11),"")&amp;"",IF(AND(ISNUMBER(J38),N(J38)&gt;=Rules!$B$12,IFERROR(INDEX(Crawl!$A37:$DZ37,1,Rules!$H$13),"")&amp;""&lt;&gt;""),IFERROR(INDEX(Crawl!$A37:$DZ37,1,Rules!$H$13),"")&amp;"","")))</f>
        <v/>
      </c>
      <c r="J38" s="19">
        <f>IF(A38="","",IF(IFERROR(INDEX(Crawl!$A37:$DZ37,1,Rules!$H$14),"")&amp;""="","",IFERROR(INDEX(Crawl!$A37:$DZ37,1,Rules!$H$14),"")))</f>
        <v/>
      </c>
      <c r="K38">
        <f>IF(A38="","",IFERROR(SUMIFS('GSC current'!$J$2:$J$2001,'GSC current'!$I$2:$I$2001,B38),0))</f>
        <v/>
      </c>
      <c r="L38">
        <f>IF(A38="","",IFERROR(SUMIFS('GSC current'!$K$2:$K$2001,'GSC current'!$I$2:$I$2001,B38),0))</f>
        <v/>
      </c>
      <c r="M38" s="20">
        <f>IF(A38="","",IF(N(L38)&gt;0,K38/L38,""))</f>
        <v/>
      </c>
      <c r="N38" s="21">
        <f>IF(A38="","",IF(N(L38)&gt;0,SUMIFS('GSC current'!$L$2:$L$2001,'GSC current'!$I$2:$I$2001,B38)/L38,""))</f>
        <v/>
      </c>
      <c r="O38">
        <f>IF(A38="","",IFERROR(SUMIFS('GSC previous'!$J$2:$J$2001,'GSC previous'!$I$2:$I$2001,B38),0))</f>
        <v/>
      </c>
      <c r="P38" s="22">
        <f>IF(A38="","",IF(N(O38)&gt;0,(K38-O38)/O38,""))</f>
        <v/>
      </c>
      <c r="Q38">
        <f>IF(A38="","",IFERROR(SUMIFS(GA4!$P$2:$P$2001,GA4!$O$2:$O$2001,B38),0))</f>
        <v/>
      </c>
      <c r="R38" s="23">
        <f>IF(A38="","",IF(N(Q38)&gt;0,SUMIFS(GA4!$Q$2:$Q$2001,GA4!$O$2:$O$2001,B38)/Q38,""))</f>
        <v/>
      </c>
      <c r="S38">
        <f>IF(A38="","",IFERROR(SUMIFS(GA4!$R$2:$R$2001,GA4!$O$2:$O$2001,B38),0))</f>
        <v/>
      </c>
      <c r="T38">
        <f>IF(A38="","",IF(AND(ISNUMBER(F38),LEFT(C38&amp;"",1)="2"),IF(F38&lt;Rules!$B$9,"Yes","No"),"No"))</f>
        <v/>
      </c>
      <c r="U38">
        <f>IF(A38="","",IF(AND(N(O38)&gt;=Rules!$B$8,ISNUMBER(P38)),IF(P38&lt;=-Rules!$B$7,"Yes","No"),"No"))</f>
        <v/>
      </c>
      <c r="V38">
        <f>IF(A38="","",IF(AND(N(L38)&gt;=Rules!$B$6,ISNUMBER(N38)),IF(AND(N38&gt;=Rules!$B$10,N38&lt;=Rules!$B$11),"Yes","No"),"No"))</f>
        <v/>
      </c>
      <c r="W38">
        <f>IF(A38="","",IF(I38&lt;&gt;"","Yes","No"))</f>
        <v/>
      </c>
      <c r="X38">
        <f>IF(I38="","",IF(SUMIFS($K$3:$K$2002,$A$3:$A$2002,SUBSTITUTE(SUBSTITUTE(I38,"?","~?"),"*","~*"))&gt;N(K38),"Yes","No"))</f>
        <v/>
      </c>
      <c r="Y38">
        <f>IF(A38="","",IF(N(S38)&gt;0,"Yes","No"))</f>
        <v/>
      </c>
      <c r="Z38">
        <f>IF(A38="","",IF(AND(N(K38)&lt;Rules!$B$5,N(L38)&lt;Rules!$B$6,N(Q38)&lt;Rules!$B$13,Y38="No"),"Yes","No"))</f>
        <v/>
      </c>
      <c r="AA38">
        <f>IF(A38="","",IF(LEFT(C38&amp;"",1)="3","Redirect",IF(OR(LEFT(C38&amp;"",1)="4",LEFT(C38&amp;"",1)="5"),IF(OR(N(K38)&gt;0,N(AC38)&gt;=Rules!$B$14),"Redirect","Prune"),IF(D38="Non-Indexable","Keep",IF(AND(W38="Yes",X38="Yes",Y38="No"),"Merge",IF(OR(U38="Yes",V38="Yes",AND(T38="Yes",N(L38)&gt;=Rules!$B$6)),"Update",IF(Z38="Yes",IF(N(AC38)&gt;=Rules!$B$14,"Redirect","Prune"),"Keep")))))))</f>
        <v/>
      </c>
      <c r="AB38">
        <f>IF(A38="","",IF(LEFT(C38&amp;"",1)="3","Already redirects ("&amp;C38&amp;"). Update internal links to point at the final URL.",IF(OR(LEFT(C38&amp;"",1)="4",LEFT(C38&amp;"",1)="5"),IF(AA38="Redirect","Returns "&amp;C38&amp;" but still has "&amp;N(K38)&amp;" clicks and "&amp;N(AC38)&amp;" referring domains. 301 it to the closest live page.","Returns "&amp;C38&amp;" with no clicks or links. Remove internal links and let it 404 or 410."),IF(D38="Non-Indexable","Non-indexable ("&amp;E38&amp;"). Keep if that is intentional; otherwise fix the canonical or noindex.",IF(AA38="Merge","Overlaps with "&amp;I38&amp;IF(N(J38)&gt;0," (similarity "&amp;TEXT(J38,"0.00")&amp;")","")&amp;", which gets more clicks. Merge the useful parts into it and 301 this URL.",IF(AA38="Update",MID(IF(U38="Yes","; Clicks down "&amp;TEXT(-P38,"0%")&amp;" on the previous period","")&amp;IF(V38="Yes","; Average position "&amp;TEXT(N38,"0.0")&amp;" on "&amp;TEXT(L38,"#,##0")&amp;" impressions (striking distance)","")&amp;IF(AND(T38="Yes",N(L38)&gt;=Rules!$B$6),"; Thin ("&amp;F38&amp;" words) but has search demand",""),3,400),IF(AA38="Prune","Low value: "&amp;N(K38)&amp;" clicks, "&amp;N(L38)&amp;" impressions, "&amp;N(Q38)&amp;" sessions, no key events. Remove or noindex it and update internal links.",IF(AA38="Redirect","Low value but "&amp;N(AC38)&amp;" referring domains. 301 it to the closest relevant page to keep those links.",IF(AND(Z38="No",Y38="Yes",N(K38)&lt;Rules!$B$5),"Low search traffic but it converts (key events: "&amp;S38&amp;"). Keep it and link to it.",IF(W38="Yes","Stronger than the page it overlaps ("&amp;I38&amp;"). Keep; merge that page into this one.","Healthy: "&amp;N(K38)&amp;" clicks"&amp;IF(ISNUMBER(N38),", average position "&amp;TEXT(N38,"0.0"),"")&amp;". Keep and monitor."))))))))))</f>
        <v/>
      </c>
      <c r="AE38">
        <f>IF(A38="","",IF(AD38&lt;&gt;"",AD38,AA38))</f>
        <v/>
      </c>
    </row>
    <row r="39">
      <c r="A39">
        <f>IF(Crawl!A38="","",Crawl!A38)</f>
        <v/>
      </c>
      <c r="B39">
        <f>IF(A39="","",Crawl!EC38)</f>
        <v/>
      </c>
      <c r="C39">
        <f>IF(A39="","",IFERROR(INDEX(Crawl!$A38:$DZ38,1,Rules!$H$6),""))</f>
        <v/>
      </c>
      <c r="D39">
        <f>IF(A39="","",IFERROR(INDEX(Crawl!$A38:$DZ38,1,Rules!$H$7),"")&amp;"")</f>
        <v/>
      </c>
      <c r="E39">
        <f>IF(A39="","",IFERROR(INDEX(Crawl!$A38:$DZ38,1,Rules!$H$8),"")&amp;"")</f>
        <v/>
      </c>
      <c r="F39">
        <f>IF(A39="","",IFERROR(INDEX(Crawl!$A38:$DZ38,1,Rules!$H$9),""))</f>
        <v/>
      </c>
      <c r="G39">
        <f>IF(A39="","",IFERROR(INDEX(Crawl!$A38:$DZ38,1,Rules!$H$10),""))</f>
        <v/>
      </c>
      <c r="H39">
        <f>IF(A39="","",IFERROR(INDEX(Crawl!$A38:$DZ38,1,Rules!$H$12),""))</f>
        <v/>
      </c>
      <c r="I39">
        <f>IF(A39="","",IF(AND(N(H39)&gt;0,IFERROR(INDEX(Crawl!$A38:$DZ38,1,Rules!$H$11),"")&amp;""&lt;&gt;""),IFERROR(INDEX(Crawl!$A38:$DZ38,1,Rules!$H$11),"")&amp;"",IF(AND(ISNUMBER(J39),N(J39)&gt;=Rules!$B$12,IFERROR(INDEX(Crawl!$A38:$DZ38,1,Rules!$H$13),"")&amp;""&lt;&gt;""),IFERROR(INDEX(Crawl!$A38:$DZ38,1,Rules!$H$13),"")&amp;"","")))</f>
        <v/>
      </c>
      <c r="J39" s="19">
        <f>IF(A39="","",IF(IFERROR(INDEX(Crawl!$A38:$DZ38,1,Rules!$H$14),"")&amp;""="","",IFERROR(INDEX(Crawl!$A38:$DZ38,1,Rules!$H$14),"")))</f>
        <v/>
      </c>
      <c r="K39">
        <f>IF(A39="","",IFERROR(SUMIFS('GSC current'!$J$2:$J$2001,'GSC current'!$I$2:$I$2001,B39),0))</f>
        <v/>
      </c>
      <c r="L39">
        <f>IF(A39="","",IFERROR(SUMIFS('GSC current'!$K$2:$K$2001,'GSC current'!$I$2:$I$2001,B39),0))</f>
        <v/>
      </c>
      <c r="M39" s="20">
        <f>IF(A39="","",IF(N(L39)&gt;0,K39/L39,""))</f>
        <v/>
      </c>
      <c r="N39" s="21">
        <f>IF(A39="","",IF(N(L39)&gt;0,SUMIFS('GSC current'!$L$2:$L$2001,'GSC current'!$I$2:$I$2001,B39)/L39,""))</f>
        <v/>
      </c>
      <c r="O39">
        <f>IF(A39="","",IFERROR(SUMIFS('GSC previous'!$J$2:$J$2001,'GSC previous'!$I$2:$I$2001,B39),0))</f>
        <v/>
      </c>
      <c r="P39" s="22">
        <f>IF(A39="","",IF(N(O39)&gt;0,(K39-O39)/O39,""))</f>
        <v/>
      </c>
      <c r="Q39">
        <f>IF(A39="","",IFERROR(SUMIFS(GA4!$P$2:$P$2001,GA4!$O$2:$O$2001,B39),0))</f>
        <v/>
      </c>
      <c r="R39" s="23">
        <f>IF(A39="","",IF(N(Q39)&gt;0,SUMIFS(GA4!$Q$2:$Q$2001,GA4!$O$2:$O$2001,B39)/Q39,""))</f>
        <v/>
      </c>
      <c r="S39">
        <f>IF(A39="","",IFERROR(SUMIFS(GA4!$R$2:$R$2001,GA4!$O$2:$O$2001,B39),0))</f>
        <v/>
      </c>
      <c r="T39">
        <f>IF(A39="","",IF(AND(ISNUMBER(F39),LEFT(C39&amp;"",1)="2"),IF(F39&lt;Rules!$B$9,"Yes","No"),"No"))</f>
        <v/>
      </c>
      <c r="U39">
        <f>IF(A39="","",IF(AND(N(O39)&gt;=Rules!$B$8,ISNUMBER(P39)),IF(P39&lt;=-Rules!$B$7,"Yes","No"),"No"))</f>
        <v/>
      </c>
      <c r="V39">
        <f>IF(A39="","",IF(AND(N(L39)&gt;=Rules!$B$6,ISNUMBER(N39)),IF(AND(N39&gt;=Rules!$B$10,N39&lt;=Rules!$B$11),"Yes","No"),"No"))</f>
        <v/>
      </c>
      <c r="W39">
        <f>IF(A39="","",IF(I39&lt;&gt;"","Yes","No"))</f>
        <v/>
      </c>
      <c r="X39">
        <f>IF(I39="","",IF(SUMIFS($K$3:$K$2002,$A$3:$A$2002,SUBSTITUTE(SUBSTITUTE(I39,"?","~?"),"*","~*"))&gt;N(K39),"Yes","No"))</f>
        <v/>
      </c>
      <c r="Y39">
        <f>IF(A39="","",IF(N(S39)&gt;0,"Yes","No"))</f>
        <v/>
      </c>
      <c r="Z39">
        <f>IF(A39="","",IF(AND(N(K39)&lt;Rules!$B$5,N(L39)&lt;Rules!$B$6,N(Q39)&lt;Rules!$B$13,Y39="No"),"Yes","No"))</f>
        <v/>
      </c>
      <c r="AA39">
        <f>IF(A39="","",IF(LEFT(C39&amp;"",1)="3","Redirect",IF(OR(LEFT(C39&amp;"",1)="4",LEFT(C39&amp;"",1)="5"),IF(OR(N(K39)&gt;0,N(AC39)&gt;=Rules!$B$14),"Redirect","Prune"),IF(D39="Non-Indexable","Keep",IF(AND(W39="Yes",X39="Yes",Y39="No"),"Merge",IF(OR(U39="Yes",V39="Yes",AND(T39="Yes",N(L39)&gt;=Rules!$B$6)),"Update",IF(Z39="Yes",IF(N(AC39)&gt;=Rules!$B$14,"Redirect","Prune"),"Keep")))))))</f>
        <v/>
      </c>
      <c r="AB39">
        <f>IF(A39="","",IF(LEFT(C39&amp;"",1)="3","Already redirects ("&amp;C39&amp;"). Update internal links to point at the final URL.",IF(OR(LEFT(C39&amp;"",1)="4",LEFT(C39&amp;"",1)="5"),IF(AA39="Redirect","Returns "&amp;C39&amp;" but still has "&amp;N(K39)&amp;" clicks and "&amp;N(AC39)&amp;" referring domains. 301 it to the closest live page.","Returns "&amp;C39&amp;" with no clicks or links. Remove internal links and let it 404 or 410."),IF(D39="Non-Indexable","Non-indexable ("&amp;E39&amp;"). Keep if that is intentional; otherwise fix the canonical or noindex.",IF(AA39="Merge","Overlaps with "&amp;I39&amp;IF(N(J39)&gt;0," (similarity "&amp;TEXT(J39,"0.00")&amp;")","")&amp;", which gets more clicks. Merge the useful parts into it and 301 this URL.",IF(AA39="Update",MID(IF(U39="Yes","; Clicks down "&amp;TEXT(-P39,"0%")&amp;" on the previous period","")&amp;IF(V39="Yes","; Average position "&amp;TEXT(N39,"0.0")&amp;" on "&amp;TEXT(L39,"#,##0")&amp;" impressions (striking distance)","")&amp;IF(AND(T39="Yes",N(L39)&gt;=Rules!$B$6),"; Thin ("&amp;F39&amp;" words) but has search demand",""),3,400),IF(AA39="Prune","Low value: "&amp;N(K39)&amp;" clicks, "&amp;N(L39)&amp;" impressions, "&amp;N(Q39)&amp;" sessions, no key events. Remove or noindex it and update internal links.",IF(AA39="Redirect","Low value but "&amp;N(AC39)&amp;" referring domains. 301 it to the closest relevant page to keep those links.",IF(AND(Z39="No",Y39="Yes",N(K39)&lt;Rules!$B$5),"Low search traffic but it converts (key events: "&amp;S39&amp;"). Keep it and link to it.",IF(W39="Yes","Stronger than the page it overlaps ("&amp;I39&amp;"). Keep; merge that page into this one.","Healthy: "&amp;N(K39)&amp;" clicks"&amp;IF(ISNUMBER(N39),", average position "&amp;TEXT(N39,"0.0"),"")&amp;". Keep and monitor."))))))))))</f>
        <v/>
      </c>
      <c r="AE39">
        <f>IF(A39="","",IF(AD39&lt;&gt;"",AD39,AA39))</f>
        <v/>
      </c>
    </row>
    <row r="40">
      <c r="A40">
        <f>IF(Crawl!A39="","",Crawl!A39)</f>
        <v/>
      </c>
      <c r="B40">
        <f>IF(A40="","",Crawl!EC39)</f>
        <v/>
      </c>
      <c r="C40">
        <f>IF(A40="","",IFERROR(INDEX(Crawl!$A39:$DZ39,1,Rules!$H$6),""))</f>
        <v/>
      </c>
      <c r="D40">
        <f>IF(A40="","",IFERROR(INDEX(Crawl!$A39:$DZ39,1,Rules!$H$7),"")&amp;"")</f>
        <v/>
      </c>
      <c r="E40">
        <f>IF(A40="","",IFERROR(INDEX(Crawl!$A39:$DZ39,1,Rules!$H$8),"")&amp;"")</f>
        <v/>
      </c>
      <c r="F40">
        <f>IF(A40="","",IFERROR(INDEX(Crawl!$A39:$DZ39,1,Rules!$H$9),""))</f>
        <v/>
      </c>
      <c r="G40">
        <f>IF(A40="","",IFERROR(INDEX(Crawl!$A39:$DZ39,1,Rules!$H$10),""))</f>
        <v/>
      </c>
      <c r="H40">
        <f>IF(A40="","",IFERROR(INDEX(Crawl!$A39:$DZ39,1,Rules!$H$12),""))</f>
        <v/>
      </c>
      <c r="I40">
        <f>IF(A40="","",IF(AND(N(H40)&gt;0,IFERROR(INDEX(Crawl!$A39:$DZ39,1,Rules!$H$11),"")&amp;""&lt;&gt;""),IFERROR(INDEX(Crawl!$A39:$DZ39,1,Rules!$H$11),"")&amp;"",IF(AND(ISNUMBER(J40),N(J40)&gt;=Rules!$B$12,IFERROR(INDEX(Crawl!$A39:$DZ39,1,Rules!$H$13),"")&amp;""&lt;&gt;""),IFERROR(INDEX(Crawl!$A39:$DZ39,1,Rules!$H$13),"")&amp;"","")))</f>
        <v/>
      </c>
      <c r="J40" s="19">
        <f>IF(A40="","",IF(IFERROR(INDEX(Crawl!$A39:$DZ39,1,Rules!$H$14),"")&amp;""="","",IFERROR(INDEX(Crawl!$A39:$DZ39,1,Rules!$H$14),"")))</f>
        <v/>
      </c>
      <c r="K40">
        <f>IF(A40="","",IFERROR(SUMIFS('GSC current'!$J$2:$J$2001,'GSC current'!$I$2:$I$2001,B40),0))</f>
        <v/>
      </c>
      <c r="L40">
        <f>IF(A40="","",IFERROR(SUMIFS('GSC current'!$K$2:$K$2001,'GSC current'!$I$2:$I$2001,B40),0))</f>
        <v/>
      </c>
      <c r="M40" s="20">
        <f>IF(A40="","",IF(N(L40)&gt;0,K40/L40,""))</f>
        <v/>
      </c>
      <c r="N40" s="21">
        <f>IF(A40="","",IF(N(L40)&gt;0,SUMIFS('GSC current'!$L$2:$L$2001,'GSC current'!$I$2:$I$2001,B40)/L40,""))</f>
        <v/>
      </c>
      <c r="O40">
        <f>IF(A40="","",IFERROR(SUMIFS('GSC previous'!$J$2:$J$2001,'GSC previous'!$I$2:$I$2001,B40),0))</f>
        <v/>
      </c>
      <c r="P40" s="22">
        <f>IF(A40="","",IF(N(O40)&gt;0,(K40-O40)/O40,""))</f>
        <v/>
      </c>
      <c r="Q40">
        <f>IF(A40="","",IFERROR(SUMIFS(GA4!$P$2:$P$2001,GA4!$O$2:$O$2001,B40),0))</f>
        <v/>
      </c>
      <c r="R40" s="23">
        <f>IF(A40="","",IF(N(Q40)&gt;0,SUMIFS(GA4!$Q$2:$Q$2001,GA4!$O$2:$O$2001,B40)/Q40,""))</f>
        <v/>
      </c>
      <c r="S40">
        <f>IF(A40="","",IFERROR(SUMIFS(GA4!$R$2:$R$2001,GA4!$O$2:$O$2001,B40),0))</f>
        <v/>
      </c>
      <c r="T40">
        <f>IF(A40="","",IF(AND(ISNUMBER(F40),LEFT(C40&amp;"",1)="2"),IF(F40&lt;Rules!$B$9,"Yes","No"),"No"))</f>
        <v/>
      </c>
      <c r="U40">
        <f>IF(A40="","",IF(AND(N(O40)&gt;=Rules!$B$8,ISNUMBER(P40)),IF(P40&lt;=-Rules!$B$7,"Yes","No"),"No"))</f>
        <v/>
      </c>
      <c r="V40">
        <f>IF(A40="","",IF(AND(N(L40)&gt;=Rules!$B$6,ISNUMBER(N40)),IF(AND(N40&gt;=Rules!$B$10,N40&lt;=Rules!$B$11),"Yes","No"),"No"))</f>
        <v/>
      </c>
      <c r="W40">
        <f>IF(A40="","",IF(I40&lt;&gt;"","Yes","No"))</f>
        <v/>
      </c>
      <c r="X40">
        <f>IF(I40="","",IF(SUMIFS($K$3:$K$2002,$A$3:$A$2002,SUBSTITUTE(SUBSTITUTE(I40,"?","~?"),"*","~*"))&gt;N(K40),"Yes","No"))</f>
        <v/>
      </c>
      <c r="Y40">
        <f>IF(A40="","",IF(N(S40)&gt;0,"Yes","No"))</f>
        <v/>
      </c>
      <c r="Z40">
        <f>IF(A40="","",IF(AND(N(K40)&lt;Rules!$B$5,N(L40)&lt;Rules!$B$6,N(Q40)&lt;Rules!$B$13,Y40="No"),"Yes","No"))</f>
        <v/>
      </c>
      <c r="AA40">
        <f>IF(A40="","",IF(LEFT(C40&amp;"",1)="3","Redirect",IF(OR(LEFT(C40&amp;"",1)="4",LEFT(C40&amp;"",1)="5"),IF(OR(N(K40)&gt;0,N(AC40)&gt;=Rules!$B$14),"Redirect","Prune"),IF(D40="Non-Indexable","Keep",IF(AND(W40="Yes",X40="Yes",Y40="No"),"Merge",IF(OR(U40="Yes",V40="Yes",AND(T40="Yes",N(L40)&gt;=Rules!$B$6)),"Update",IF(Z40="Yes",IF(N(AC40)&gt;=Rules!$B$14,"Redirect","Prune"),"Keep")))))))</f>
        <v/>
      </c>
      <c r="AB40">
        <f>IF(A40="","",IF(LEFT(C40&amp;"",1)="3","Already redirects ("&amp;C40&amp;"). Update internal links to point at the final URL.",IF(OR(LEFT(C40&amp;"",1)="4",LEFT(C40&amp;"",1)="5"),IF(AA40="Redirect","Returns "&amp;C40&amp;" but still has "&amp;N(K40)&amp;" clicks and "&amp;N(AC40)&amp;" referring domains. 301 it to the closest live page.","Returns "&amp;C40&amp;" with no clicks or links. Remove internal links and let it 404 or 410."),IF(D40="Non-Indexable","Non-indexable ("&amp;E40&amp;"). Keep if that is intentional; otherwise fix the canonical or noindex.",IF(AA40="Merge","Overlaps with "&amp;I40&amp;IF(N(J40)&gt;0," (similarity "&amp;TEXT(J40,"0.00")&amp;")","")&amp;", which gets more clicks. Merge the useful parts into it and 301 this URL.",IF(AA40="Update",MID(IF(U40="Yes","; Clicks down "&amp;TEXT(-P40,"0%")&amp;" on the previous period","")&amp;IF(V40="Yes","; Average position "&amp;TEXT(N40,"0.0")&amp;" on "&amp;TEXT(L40,"#,##0")&amp;" impressions (striking distance)","")&amp;IF(AND(T40="Yes",N(L40)&gt;=Rules!$B$6),"; Thin ("&amp;F40&amp;" words) but has search demand",""),3,400),IF(AA40="Prune","Low value: "&amp;N(K40)&amp;" clicks, "&amp;N(L40)&amp;" impressions, "&amp;N(Q40)&amp;" sessions, no key events. Remove or noindex it and update internal links.",IF(AA40="Redirect","Low value but "&amp;N(AC40)&amp;" referring domains. 301 it to the closest relevant page to keep those links.",IF(AND(Z40="No",Y40="Yes",N(K40)&lt;Rules!$B$5),"Low search traffic but it converts (key events: "&amp;S40&amp;"). Keep it and link to it.",IF(W40="Yes","Stronger than the page it overlaps ("&amp;I40&amp;"). Keep; merge that page into this one.","Healthy: "&amp;N(K40)&amp;" clicks"&amp;IF(ISNUMBER(N40),", average position "&amp;TEXT(N40,"0.0"),"")&amp;". Keep and monitor."))))))))))</f>
        <v/>
      </c>
      <c r="AE40">
        <f>IF(A40="","",IF(AD40&lt;&gt;"",AD40,AA40))</f>
        <v/>
      </c>
    </row>
    <row r="41">
      <c r="A41">
        <f>IF(Crawl!A40="","",Crawl!A40)</f>
        <v/>
      </c>
      <c r="B41">
        <f>IF(A41="","",Crawl!EC40)</f>
        <v/>
      </c>
      <c r="C41">
        <f>IF(A41="","",IFERROR(INDEX(Crawl!$A40:$DZ40,1,Rules!$H$6),""))</f>
        <v/>
      </c>
      <c r="D41">
        <f>IF(A41="","",IFERROR(INDEX(Crawl!$A40:$DZ40,1,Rules!$H$7),"")&amp;"")</f>
        <v/>
      </c>
      <c r="E41">
        <f>IF(A41="","",IFERROR(INDEX(Crawl!$A40:$DZ40,1,Rules!$H$8),"")&amp;"")</f>
        <v/>
      </c>
      <c r="F41">
        <f>IF(A41="","",IFERROR(INDEX(Crawl!$A40:$DZ40,1,Rules!$H$9),""))</f>
        <v/>
      </c>
      <c r="G41">
        <f>IF(A41="","",IFERROR(INDEX(Crawl!$A40:$DZ40,1,Rules!$H$10),""))</f>
        <v/>
      </c>
      <c r="H41">
        <f>IF(A41="","",IFERROR(INDEX(Crawl!$A40:$DZ40,1,Rules!$H$12),""))</f>
        <v/>
      </c>
      <c r="I41">
        <f>IF(A41="","",IF(AND(N(H41)&gt;0,IFERROR(INDEX(Crawl!$A40:$DZ40,1,Rules!$H$11),"")&amp;""&lt;&gt;""),IFERROR(INDEX(Crawl!$A40:$DZ40,1,Rules!$H$11),"")&amp;"",IF(AND(ISNUMBER(J41),N(J41)&gt;=Rules!$B$12,IFERROR(INDEX(Crawl!$A40:$DZ40,1,Rules!$H$13),"")&amp;""&lt;&gt;""),IFERROR(INDEX(Crawl!$A40:$DZ40,1,Rules!$H$13),"")&amp;"","")))</f>
        <v/>
      </c>
      <c r="J41" s="19">
        <f>IF(A41="","",IF(IFERROR(INDEX(Crawl!$A40:$DZ40,1,Rules!$H$14),"")&amp;""="","",IFERROR(INDEX(Crawl!$A40:$DZ40,1,Rules!$H$14),"")))</f>
        <v/>
      </c>
      <c r="K41">
        <f>IF(A41="","",IFERROR(SUMIFS('GSC current'!$J$2:$J$2001,'GSC current'!$I$2:$I$2001,B41),0))</f>
        <v/>
      </c>
      <c r="L41">
        <f>IF(A41="","",IFERROR(SUMIFS('GSC current'!$K$2:$K$2001,'GSC current'!$I$2:$I$2001,B41),0))</f>
        <v/>
      </c>
      <c r="M41" s="20">
        <f>IF(A41="","",IF(N(L41)&gt;0,K41/L41,""))</f>
        <v/>
      </c>
      <c r="N41" s="21">
        <f>IF(A41="","",IF(N(L41)&gt;0,SUMIFS('GSC current'!$L$2:$L$2001,'GSC current'!$I$2:$I$2001,B41)/L41,""))</f>
        <v/>
      </c>
      <c r="O41">
        <f>IF(A41="","",IFERROR(SUMIFS('GSC previous'!$J$2:$J$2001,'GSC previous'!$I$2:$I$2001,B41),0))</f>
        <v/>
      </c>
      <c r="P41" s="22">
        <f>IF(A41="","",IF(N(O41)&gt;0,(K41-O41)/O41,""))</f>
        <v/>
      </c>
      <c r="Q41">
        <f>IF(A41="","",IFERROR(SUMIFS(GA4!$P$2:$P$2001,GA4!$O$2:$O$2001,B41),0))</f>
        <v/>
      </c>
      <c r="R41" s="23">
        <f>IF(A41="","",IF(N(Q41)&gt;0,SUMIFS(GA4!$Q$2:$Q$2001,GA4!$O$2:$O$2001,B41)/Q41,""))</f>
        <v/>
      </c>
      <c r="S41">
        <f>IF(A41="","",IFERROR(SUMIFS(GA4!$R$2:$R$2001,GA4!$O$2:$O$2001,B41),0))</f>
        <v/>
      </c>
      <c r="T41">
        <f>IF(A41="","",IF(AND(ISNUMBER(F41),LEFT(C41&amp;"",1)="2"),IF(F41&lt;Rules!$B$9,"Yes","No"),"No"))</f>
        <v/>
      </c>
      <c r="U41">
        <f>IF(A41="","",IF(AND(N(O41)&gt;=Rules!$B$8,ISNUMBER(P41)),IF(P41&lt;=-Rules!$B$7,"Yes","No"),"No"))</f>
        <v/>
      </c>
      <c r="V41">
        <f>IF(A41="","",IF(AND(N(L41)&gt;=Rules!$B$6,ISNUMBER(N41)),IF(AND(N41&gt;=Rules!$B$10,N41&lt;=Rules!$B$11),"Yes","No"),"No"))</f>
        <v/>
      </c>
      <c r="W41">
        <f>IF(A41="","",IF(I41&lt;&gt;"","Yes","No"))</f>
        <v/>
      </c>
      <c r="X41">
        <f>IF(I41="","",IF(SUMIFS($K$3:$K$2002,$A$3:$A$2002,SUBSTITUTE(SUBSTITUTE(I41,"?","~?"),"*","~*"))&gt;N(K41),"Yes","No"))</f>
        <v/>
      </c>
      <c r="Y41">
        <f>IF(A41="","",IF(N(S41)&gt;0,"Yes","No"))</f>
        <v/>
      </c>
      <c r="Z41">
        <f>IF(A41="","",IF(AND(N(K41)&lt;Rules!$B$5,N(L41)&lt;Rules!$B$6,N(Q41)&lt;Rules!$B$13,Y41="No"),"Yes","No"))</f>
        <v/>
      </c>
      <c r="AA41">
        <f>IF(A41="","",IF(LEFT(C41&amp;"",1)="3","Redirect",IF(OR(LEFT(C41&amp;"",1)="4",LEFT(C41&amp;"",1)="5"),IF(OR(N(K41)&gt;0,N(AC41)&gt;=Rules!$B$14),"Redirect","Prune"),IF(D41="Non-Indexable","Keep",IF(AND(W41="Yes",X41="Yes",Y41="No"),"Merge",IF(OR(U41="Yes",V41="Yes",AND(T41="Yes",N(L41)&gt;=Rules!$B$6)),"Update",IF(Z41="Yes",IF(N(AC41)&gt;=Rules!$B$14,"Redirect","Prune"),"Keep")))))))</f>
        <v/>
      </c>
      <c r="AB41">
        <f>IF(A41="","",IF(LEFT(C41&amp;"",1)="3","Already redirects ("&amp;C41&amp;"). Update internal links to point at the final URL.",IF(OR(LEFT(C41&amp;"",1)="4",LEFT(C41&amp;"",1)="5"),IF(AA41="Redirect","Returns "&amp;C41&amp;" but still has "&amp;N(K41)&amp;" clicks and "&amp;N(AC41)&amp;" referring domains. 301 it to the closest live page.","Returns "&amp;C41&amp;" with no clicks or links. Remove internal links and let it 404 or 410."),IF(D41="Non-Indexable","Non-indexable ("&amp;E41&amp;"). Keep if that is intentional; otherwise fix the canonical or noindex.",IF(AA41="Merge","Overlaps with "&amp;I41&amp;IF(N(J41)&gt;0," (similarity "&amp;TEXT(J41,"0.00")&amp;")","")&amp;", which gets more clicks. Merge the useful parts into it and 301 this URL.",IF(AA41="Update",MID(IF(U41="Yes","; Clicks down "&amp;TEXT(-P41,"0%")&amp;" on the previous period","")&amp;IF(V41="Yes","; Average position "&amp;TEXT(N41,"0.0")&amp;" on "&amp;TEXT(L41,"#,##0")&amp;" impressions (striking distance)","")&amp;IF(AND(T41="Yes",N(L41)&gt;=Rules!$B$6),"; Thin ("&amp;F41&amp;" words) but has search demand",""),3,400),IF(AA41="Prune","Low value: "&amp;N(K41)&amp;" clicks, "&amp;N(L41)&amp;" impressions, "&amp;N(Q41)&amp;" sessions, no key events. Remove or noindex it and update internal links.",IF(AA41="Redirect","Low value but "&amp;N(AC41)&amp;" referring domains. 301 it to the closest relevant page to keep those links.",IF(AND(Z41="No",Y41="Yes",N(K41)&lt;Rules!$B$5),"Low search traffic but it converts (key events: "&amp;S41&amp;"). Keep it and link to it.",IF(W41="Yes","Stronger than the page it overlaps ("&amp;I41&amp;"). Keep; merge that page into this one.","Healthy: "&amp;N(K41)&amp;" clicks"&amp;IF(ISNUMBER(N41),", average position "&amp;TEXT(N41,"0.0"),"")&amp;". Keep and monitor."))))))))))</f>
        <v/>
      </c>
      <c r="AE41">
        <f>IF(A41="","",IF(AD41&lt;&gt;"",AD41,AA41))</f>
        <v/>
      </c>
    </row>
    <row r="42">
      <c r="A42">
        <f>IF(Crawl!A41="","",Crawl!A41)</f>
        <v/>
      </c>
      <c r="B42">
        <f>IF(A42="","",Crawl!EC41)</f>
        <v/>
      </c>
      <c r="C42">
        <f>IF(A42="","",IFERROR(INDEX(Crawl!$A41:$DZ41,1,Rules!$H$6),""))</f>
        <v/>
      </c>
      <c r="D42">
        <f>IF(A42="","",IFERROR(INDEX(Crawl!$A41:$DZ41,1,Rules!$H$7),"")&amp;"")</f>
        <v/>
      </c>
      <c r="E42">
        <f>IF(A42="","",IFERROR(INDEX(Crawl!$A41:$DZ41,1,Rules!$H$8),"")&amp;"")</f>
        <v/>
      </c>
      <c r="F42">
        <f>IF(A42="","",IFERROR(INDEX(Crawl!$A41:$DZ41,1,Rules!$H$9),""))</f>
        <v/>
      </c>
      <c r="G42">
        <f>IF(A42="","",IFERROR(INDEX(Crawl!$A41:$DZ41,1,Rules!$H$10),""))</f>
        <v/>
      </c>
      <c r="H42">
        <f>IF(A42="","",IFERROR(INDEX(Crawl!$A41:$DZ41,1,Rules!$H$12),""))</f>
        <v/>
      </c>
      <c r="I42">
        <f>IF(A42="","",IF(AND(N(H42)&gt;0,IFERROR(INDEX(Crawl!$A41:$DZ41,1,Rules!$H$11),"")&amp;""&lt;&gt;""),IFERROR(INDEX(Crawl!$A41:$DZ41,1,Rules!$H$11),"")&amp;"",IF(AND(ISNUMBER(J42),N(J42)&gt;=Rules!$B$12,IFERROR(INDEX(Crawl!$A41:$DZ41,1,Rules!$H$13),"")&amp;""&lt;&gt;""),IFERROR(INDEX(Crawl!$A41:$DZ41,1,Rules!$H$13),"")&amp;"","")))</f>
        <v/>
      </c>
      <c r="J42" s="19">
        <f>IF(A42="","",IF(IFERROR(INDEX(Crawl!$A41:$DZ41,1,Rules!$H$14),"")&amp;""="","",IFERROR(INDEX(Crawl!$A41:$DZ41,1,Rules!$H$14),"")))</f>
        <v/>
      </c>
      <c r="K42">
        <f>IF(A42="","",IFERROR(SUMIFS('GSC current'!$J$2:$J$2001,'GSC current'!$I$2:$I$2001,B42),0))</f>
        <v/>
      </c>
      <c r="L42">
        <f>IF(A42="","",IFERROR(SUMIFS('GSC current'!$K$2:$K$2001,'GSC current'!$I$2:$I$2001,B42),0))</f>
        <v/>
      </c>
      <c r="M42" s="20">
        <f>IF(A42="","",IF(N(L42)&gt;0,K42/L42,""))</f>
        <v/>
      </c>
      <c r="N42" s="21">
        <f>IF(A42="","",IF(N(L42)&gt;0,SUMIFS('GSC current'!$L$2:$L$2001,'GSC current'!$I$2:$I$2001,B42)/L42,""))</f>
        <v/>
      </c>
      <c r="O42">
        <f>IF(A42="","",IFERROR(SUMIFS('GSC previous'!$J$2:$J$2001,'GSC previous'!$I$2:$I$2001,B42),0))</f>
        <v/>
      </c>
      <c r="P42" s="22">
        <f>IF(A42="","",IF(N(O42)&gt;0,(K42-O42)/O42,""))</f>
        <v/>
      </c>
      <c r="Q42">
        <f>IF(A42="","",IFERROR(SUMIFS(GA4!$P$2:$P$2001,GA4!$O$2:$O$2001,B42),0))</f>
        <v/>
      </c>
      <c r="R42" s="23">
        <f>IF(A42="","",IF(N(Q42)&gt;0,SUMIFS(GA4!$Q$2:$Q$2001,GA4!$O$2:$O$2001,B42)/Q42,""))</f>
        <v/>
      </c>
      <c r="S42">
        <f>IF(A42="","",IFERROR(SUMIFS(GA4!$R$2:$R$2001,GA4!$O$2:$O$2001,B42),0))</f>
        <v/>
      </c>
      <c r="T42">
        <f>IF(A42="","",IF(AND(ISNUMBER(F42),LEFT(C42&amp;"",1)="2"),IF(F42&lt;Rules!$B$9,"Yes","No"),"No"))</f>
        <v/>
      </c>
      <c r="U42">
        <f>IF(A42="","",IF(AND(N(O42)&gt;=Rules!$B$8,ISNUMBER(P42)),IF(P42&lt;=-Rules!$B$7,"Yes","No"),"No"))</f>
        <v/>
      </c>
      <c r="V42">
        <f>IF(A42="","",IF(AND(N(L42)&gt;=Rules!$B$6,ISNUMBER(N42)),IF(AND(N42&gt;=Rules!$B$10,N42&lt;=Rules!$B$11),"Yes","No"),"No"))</f>
        <v/>
      </c>
      <c r="W42">
        <f>IF(A42="","",IF(I42&lt;&gt;"","Yes","No"))</f>
        <v/>
      </c>
      <c r="X42">
        <f>IF(I42="","",IF(SUMIFS($K$3:$K$2002,$A$3:$A$2002,SUBSTITUTE(SUBSTITUTE(I42,"?","~?"),"*","~*"))&gt;N(K42),"Yes","No"))</f>
        <v/>
      </c>
      <c r="Y42">
        <f>IF(A42="","",IF(N(S42)&gt;0,"Yes","No"))</f>
        <v/>
      </c>
      <c r="Z42">
        <f>IF(A42="","",IF(AND(N(K42)&lt;Rules!$B$5,N(L42)&lt;Rules!$B$6,N(Q42)&lt;Rules!$B$13,Y42="No"),"Yes","No"))</f>
        <v/>
      </c>
      <c r="AA42">
        <f>IF(A42="","",IF(LEFT(C42&amp;"",1)="3","Redirect",IF(OR(LEFT(C42&amp;"",1)="4",LEFT(C42&amp;"",1)="5"),IF(OR(N(K42)&gt;0,N(AC42)&gt;=Rules!$B$14),"Redirect","Prune"),IF(D42="Non-Indexable","Keep",IF(AND(W42="Yes",X42="Yes",Y42="No"),"Merge",IF(OR(U42="Yes",V42="Yes",AND(T42="Yes",N(L42)&gt;=Rules!$B$6)),"Update",IF(Z42="Yes",IF(N(AC42)&gt;=Rules!$B$14,"Redirect","Prune"),"Keep")))))))</f>
        <v/>
      </c>
      <c r="AB42">
        <f>IF(A42="","",IF(LEFT(C42&amp;"",1)="3","Already redirects ("&amp;C42&amp;"). Update internal links to point at the final URL.",IF(OR(LEFT(C42&amp;"",1)="4",LEFT(C42&amp;"",1)="5"),IF(AA42="Redirect","Returns "&amp;C42&amp;" but still has "&amp;N(K42)&amp;" clicks and "&amp;N(AC42)&amp;" referring domains. 301 it to the closest live page.","Returns "&amp;C42&amp;" with no clicks or links. Remove internal links and let it 404 or 410."),IF(D42="Non-Indexable","Non-indexable ("&amp;E42&amp;"). Keep if that is intentional; otherwise fix the canonical or noindex.",IF(AA42="Merge","Overlaps with "&amp;I42&amp;IF(N(J42)&gt;0," (similarity "&amp;TEXT(J42,"0.00")&amp;")","")&amp;", which gets more clicks. Merge the useful parts into it and 301 this URL.",IF(AA42="Update",MID(IF(U42="Yes","; Clicks down "&amp;TEXT(-P42,"0%")&amp;" on the previous period","")&amp;IF(V42="Yes","; Average position "&amp;TEXT(N42,"0.0")&amp;" on "&amp;TEXT(L42,"#,##0")&amp;" impressions (striking distance)","")&amp;IF(AND(T42="Yes",N(L42)&gt;=Rules!$B$6),"; Thin ("&amp;F42&amp;" words) but has search demand",""),3,400),IF(AA42="Prune","Low value: "&amp;N(K42)&amp;" clicks, "&amp;N(L42)&amp;" impressions, "&amp;N(Q42)&amp;" sessions, no key events. Remove or noindex it and update internal links.",IF(AA42="Redirect","Low value but "&amp;N(AC42)&amp;" referring domains. 301 it to the closest relevant page to keep those links.",IF(AND(Z42="No",Y42="Yes",N(K42)&lt;Rules!$B$5),"Low search traffic but it converts (key events: "&amp;S42&amp;"). Keep it and link to it.",IF(W42="Yes","Stronger than the page it overlaps ("&amp;I42&amp;"). Keep; merge that page into this one.","Healthy: "&amp;N(K42)&amp;" clicks"&amp;IF(ISNUMBER(N42),", average position "&amp;TEXT(N42,"0.0"),"")&amp;". Keep and monitor."))))))))))</f>
        <v/>
      </c>
      <c r="AE42">
        <f>IF(A42="","",IF(AD42&lt;&gt;"",AD42,AA42))</f>
        <v/>
      </c>
    </row>
    <row r="43">
      <c r="A43">
        <f>IF(Crawl!A42="","",Crawl!A42)</f>
        <v/>
      </c>
      <c r="B43">
        <f>IF(A43="","",Crawl!EC42)</f>
        <v/>
      </c>
      <c r="C43">
        <f>IF(A43="","",IFERROR(INDEX(Crawl!$A42:$DZ42,1,Rules!$H$6),""))</f>
        <v/>
      </c>
      <c r="D43">
        <f>IF(A43="","",IFERROR(INDEX(Crawl!$A42:$DZ42,1,Rules!$H$7),"")&amp;"")</f>
        <v/>
      </c>
      <c r="E43">
        <f>IF(A43="","",IFERROR(INDEX(Crawl!$A42:$DZ42,1,Rules!$H$8),"")&amp;"")</f>
        <v/>
      </c>
      <c r="F43">
        <f>IF(A43="","",IFERROR(INDEX(Crawl!$A42:$DZ42,1,Rules!$H$9),""))</f>
        <v/>
      </c>
      <c r="G43">
        <f>IF(A43="","",IFERROR(INDEX(Crawl!$A42:$DZ42,1,Rules!$H$10),""))</f>
        <v/>
      </c>
      <c r="H43">
        <f>IF(A43="","",IFERROR(INDEX(Crawl!$A42:$DZ42,1,Rules!$H$12),""))</f>
        <v/>
      </c>
      <c r="I43">
        <f>IF(A43="","",IF(AND(N(H43)&gt;0,IFERROR(INDEX(Crawl!$A42:$DZ42,1,Rules!$H$11),"")&amp;""&lt;&gt;""),IFERROR(INDEX(Crawl!$A42:$DZ42,1,Rules!$H$11),"")&amp;"",IF(AND(ISNUMBER(J43),N(J43)&gt;=Rules!$B$12,IFERROR(INDEX(Crawl!$A42:$DZ42,1,Rules!$H$13),"")&amp;""&lt;&gt;""),IFERROR(INDEX(Crawl!$A42:$DZ42,1,Rules!$H$13),"")&amp;"","")))</f>
        <v/>
      </c>
      <c r="J43" s="19">
        <f>IF(A43="","",IF(IFERROR(INDEX(Crawl!$A42:$DZ42,1,Rules!$H$14),"")&amp;""="","",IFERROR(INDEX(Crawl!$A42:$DZ42,1,Rules!$H$14),"")))</f>
        <v/>
      </c>
      <c r="K43">
        <f>IF(A43="","",IFERROR(SUMIFS('GSC current'!$J$2:$J$2001,'GSC current'!$I$2:$I$2001,B43),0))</f>
        <v/>
      </c>
      <c r="L43">
        <f>IF(A43="","",IFERROR(SUMIFS('GSC current'!$K$2:$K$2001,'GSC current'!$I$2:$I$2001,B43),0))</f>
        <v/>
      </c>
      <c r="M43" s="20">
        <f>IF(A43="","",IF(N(L43)&gt;0,K43/L43,""))</f>
        <v/>
      </c>
      <c r="N43" s="21">
        <f>IF(A43="","",IF(N(L43)&gt;0,SUMIFS('GSC current'!$L$2:$L$2001,'GSC current'!$I$2:$I$2001,B43)/L43,""))</f>
        <v/>
      </c>
      <c r="O43">
        <f>IF(A43="","",IFERROR(SUMIFS('GSC previous'!$J$2:$J$2001,'GSC previous'!$I$2:$I$2001,B43),0))</f>
        <v/>
      </c>
      <c r="P43" s="22">
        <f>IF(A43="","",IF(N(O43)&gt;0,(K43-O43)/O43,""))</f>
        <v/>
      </c>
      <c r="Q43">
        <f>IF(A43="","",IFERROR(SUMIFS(GA4!$P$2:$P$2001,GA4!$O$2:$O$2001,B43),0))</f>
        <v/>
      </c>
      <c r="R43" s="23">
        <f>IF(A43="","",IF(N(Q43)&gt;0,SUMIFS(GA4!$Q$2:$Q$2001,GA4!$O$2:$O$2001,B43)/Q43,""))</f>
        <v/>
      </c>
      <c r="S43">
        <f>IF(A43="","",IFERROR(SUMIFS(GA4!$R$2:$R$2001,GA4!$O$2:$O$2001,B43),0))</f>
        <v/>
      </c>
      <c r="T43">
        <f>IF(A43="","",IF(AND(ISNUMBER(F43),LEFT(C43&amp;"",1)="2"),IF(F43&lt;Rules!$B$9,"Yes","No"),"No"))</f>
        <v/>
      </c>
      <c r="U43">
        <f>IF(A43="","",IF(AND(N(O43)&gt;=Rules!$B$8,ISNUMBER(P43)),IF(P43&lt;=-Rules!$B$7,"Yes","No"),"No"))</f>
        <v/>
      </c>
      <c r="V43">
        <f>IF(A43="","",IF(AND(N(L43)&gt;=Rules!$B$6,ISNUMBER(N43)),IF(AND(N43&gt;=Rules!$B$10,N43&lt;=Rules!$B$11),"Yes","No"),"No"))</f>
        <v/>
      </c>
      <c r="W43">
        <f>IF(A43="","",IF(I43&lt;&gt;"","Yes","No"))</f>
        <v/>
      </c>
      <c r="X43">
        <f>IF(I43="","",IF(SUMIFS($K$3:$K$2002,$A$3:$A$2002,SUBSTITUTE(SUBSTITUTE(I43,"?","~?"),"*","~*"))&gt;N(K43),"Yes","No"))</f>
        <v/>
      </c>
      <c r="Y43">
        <f>IF(A43="","",IF(N(S43)&gt;0,"Yes","No"))</f>
        <v/>
      </c>
      <c r="Z43">
        <f>IF(A43="","",IF(AND(N(K43)&lt;Rules!$B$5,N(L43)&lt;Rules!$B$6,N(Q43)&lt;Rules!$B$13,Y43="No"),"Yes","No"))</f>
        <v/>
      </c>
      <c r="AA43">
        <f>IF(A43="","",IF(LEFT(C43&amp;"",1)="3","Redirect",IF(OR(LEFT(C43&amp;"",1)="4",LEFT(C43&amp;"",1)="5"),IF(OR(N(K43)&gt;0,N(AC43)&gt;=Rules!$B$14),"Redirect","Prune"),IF(D43="Non-Indexable","Keep",IF(AND(W43="Yes",X43="Yes",Y43="No"),"Merge",IF(OR(U43="Yes",V43="Yes",AND(T43="Yes",N(L43)&gt;=Rules!$B$6)),"Update",IF(Z43="Yes",IF(N(AC43)&gt;=Rules!$B$14,"Redirect","Prune"),"Keep")))))))</f>
        <v/>
      </c>
      <c r="AB43">
        <f>IF(A43="","",IF(LEFT(C43&amp;"",1)="3","Already redirects ("&amp;C43&amp;"). Update internal links to point at the final URL.",IF(OR(LEFT(C43&amp;"",1)="4",LEFT(C43&amp;"",1)="5"),IF(AA43="Redirect","Returns "&amp;C43&amp;" but still has "&amp;N(K43)&amp;" clicks and "&amp;N(AC43)&amp;" referring domains. 301 it to the closest live page.","Returns "&amp;C43&amp;" with no clicks or links. Remove internal links and let it 404 or 410."),IF(D43="Non-Indexable","Non-indexable ("&amp;E43&amp;"). Keep if that is intentional; otherwise fix the canonical or noindex.",IF(AA43="Merge","Overlaps with "&amp;I43&amp;IF(N(J43)&gt;0," (similarity "&amp;TEXT(J43,"0.00")&amp;")","")&amp;", which gets more clicks. Merge the useful parts into it and 301 this URL.",IF(AA43="Update",MID(IF(U43="Yes","; Clicks down "&amp;TEXT(-P43,"0%")&amp;" on the previous period","")&amp;IF(V43="Yes","; Average position "&amp;TEXT(N43,"0.0")&amp;" on "&amp;TEXT(L43,"#,##0")&amp;" impressions (striking distance)","")&amp;IF(AND(T43="Yes",N(L43)&gt;=Rules!$B$6),"; Thin ("&amp;F43&amp;" words) but has search demand",""),3,400),IF(AA43="Prune","Low value: "&amp;N(K43)&amp;" clicks, "&amp;N(L43)&amp;" impressions, "&amp;N(Q43)&amp;" sessions, no key events. Remove or noindex it and update internal links.",IF(AA43="Redirect","Low value but "&amp;N(AC43)&amp;" referring domains. 301 it to the closest relevant page to keep those links.",IF(AND(Z43="No",Y43="Yes",N(K43)&lt;Rules!$B$5),"Low search traffic but it converts (key events: "&amp;S43&amp;"). Keep it and link to it.",IF(W43="Yes","Stronger than the page it overlaps ("&amp;I43&amp;"). Keep; merge that page into this one.","Healthy: "&amp;N(K43)&amp;" clicks"&amp;IF(ISNUMBER(N43),", average position "&amp;TEXT(N43,"0.0"),"")&amp;". Keep and monitor."))))))))))</f>
        <v/>
      </c>
      <c r="AE43">
        <f>IF(A43="","",IF(AD43&lt;&gt;"",AD43,AA43))</f>
        <v/>
      </c>
    </row>
    <row r="44">
      <c r="A44">
        <f>IF(Crawl!A43="","",Crawl!A43)</f>
        <v/>
      </c>
      <c r="B44">
        <f>IF(A44="","",Crawl!EC43)</f>
        <v/>
      </c>
      <c r="C44">
        <f>IF(A44="","",IFERROR(INDEX(Crawl!$A43:$DZ43,1,Rules!$H$6),""))</f>
        <v/>
      </c>
      <c r="D44">
        <f>IF(A44="","",IFERROR(INDEX(Crawl!$A43:$DZ43,1,Rules!$H$7),"")&amp;"")</f>
        <v/>
      </c>
      <c r="E44">
        <f>IF(A44="","",IFERROR(INDEX(Crawl!$A43:$DZ43,1,Rules!$H$8),"")&amp;"")</f>
        <v/>
      </c>
      <c r="F44">
        <f>IF(A44="","",IFERROR(INDEX(Crawl!$A43:$DZ43,1,Rules!$H$9),""))</f>
        <v/>
      </c>
      <c r="G44">
        <f>IF(A44="","",IFERROR(INDEX(Crawl!$A43:$DZ43,1,Rules!$H$10),""))</f>
        <v/>
      </c>
      <c r="H44">
        <f>IF(A44="","",IFERROR(INDEX(Crawl!$A43:$DZ43,1,Rules!$H$12),""))</f>
        <v/>
      </c>
      <c r="I44">
        <f>IF(A44="","",IF(AND(N(H44)&gt;0,IFERROR(INDEX(Crawl!$A43:$DZ43,1,Rules!$H$11),"")&amp;""&lt;&gt;""),IFERROR(INDEX(Crawl!$A43:$DZ43,1,Rules!$H$11),"")&amp;"",IF(AND(ISNUMBER(J44),N(J44)&gt;=Rules!$B$12,IFERROR(INDEX(Crawl!$A43:$DZ43,1,Rules!$H$13),"")&amp;""&lt;&gt;""),IFERROR(INDEX(Crawl!$A43:$DZ43,1,Rules!$H$13),"")&amp;"","")))</f>
        <v/>
      </c>
      <c r="J44" s="19">
        <f>IF(A44="","",IF(IFERROR(INDEX(Crawl!$A43:$DZ43,1,Rules!$H$14),"")&amp;""="","",IFERROR(INDEX(Crawl!$A43:$DZ43,1,Rules!$H$14),"")))</f>
        <v/>
      </c>
      <c r="K44">
        <f>IF(A44="","",IFERROR(SUMIFS('GSC current'!$J$2:$J$2001,'GSC current'!$I$2:$I$2001,B44),0))</f>
        <v/>
      </c>
      <c r="L44">
        <f>IF(A44="","",IFERROR(SUMIFS('GSC current'!$K$2:$K$2001,'GSC current'!$I$2:$I$2001,B44),0))</f>
        <v/>
      </c>
      <c r="M44" s="20">
        <f>IF(A44="","",IF(N(L44)&gt;0,K44/L44,""))</f>
        <v/>
      </c>
      <c r="N44" s="21">
        <f>IF(A44="","",IF(N(L44)&gt;0,SUMIFS('GSC current'!$L$2:$L$2001,'GSC current'!$I$2:$I$2001,B44)/L44,""))</f>
        <v/>
      </c>
      <c r="O44">
        <f>IF(A44="","",IFERROR(SUMIFS('GSC previous'!$J$2:$J$2001,'GSC previous'!$I$2:$I$2001,B44),0))</f>
        <v/>
      </c>
      <c r="P44" s="22">
        <f>IF(A44="","",IF(N(O44)&gt;0,(K44-O44)/O44,""))</f>
        <v/>
      </c>
      <c r="Q44">
        <f>IF(A44="","",IFERROR(SUMIFS(GA4!$P$2:$P$2001,GA4!$O$2:$O$2001,B44),0))</f>
        <v/>
      </c>
      <c r="R44" s="23">
        <f>IF(A44="","",IF(N(Q44)&gt;0,SUMIFS(GA4!$Q$2:$Q$2001,GA4!$O$2:$O$2001,B44)/Q44,""))</f>
        <v/>
      </c>
      <c r="S44">
        <f>IF(A44="","",IFERROR(SUMIFS(GA4!$R$2:$R$2001,GA4!$O$2:$O$2001,B44),0))</f>
        <v/>
      </c>
      <c r="T44">
        <f>IF(A44="","",IF(AND(ISNUMBER(F44),LEFT(C44&amp;"",1)="2"),IF(F44&lt;Rules!$B$9,"Yes","No"),"No"))</f>
        <v/>
      </c>
      <c r="U44">
        <f>IF(A44="","",IF(AND(N(O44)&gt;=Rules!$B$8,ISNUMBER(P44)),IF(P44&lt;=-Rules!$B$7,"Yes","No"),"No"))</f>
        <v/>
      </c>
      <c r="V44">
        <f>IF(A44="","",IF(AND(N(L44)&gt;=Rules!$B$6,ISNUMBER(N44)),IF(AND(N44&gt;=Rules!$B$10,N44&lt;=Rules!$B$11),"Yes","No"),"No"))</f>
        <v/>
      </c>
      <c r="W44">
        <f>IF(A44="","",IF(I44&lt;&gt;"","Yes","No"))</f>
        <v/>
      </c>
      <c r="X44">
        <f>IF(I44="","",IF(SUMIFS($K$3:$K$2002,$A$3:$A$2002,SUBSTITUTE(SUBSTITUTE(I44,"?","~?"),"*","~*"))&gt;N(K44),"Yes","No"))</f>
        <v/>
      </c>
      <c r="Y44">
        <f>IF(A44="","",IF(N(S44)&gt;0,"Yes","No"))</f>
        <v/>
      </c>
      <c r="Z44">
        <f>IF(A44="","",IF(AND(N(K44)&lt;Rules!$B$5,N(L44)&lt;Rules!$B$6,N(Q44)&lt;Rules!$B$13,Y44="No"),"Yes","No"))</f>
        <v/>
      </c>
      <c r="AA44">
        <f>IF(A44="","",IF(LEFT(C44&amp;"",1)="3","Redirect",IF(OR(LEFT(C44&amp;"",1)="4",LEFT(C44&amp;"",1)="5"),IF(OR(N(K44)&gt;0,N(AC44)&gt;=Rules!$B$14),"Redirect","Prune"),IF(D44="Non-Indexable","Keep",IF(AND(W44="Yes",X44="Yes",Y44="No"),"Merge",IF(OR(U44="Yes",V44="Yes",AND(T44="Yes",N(L44)&gt;=Rules!$B$6)),"Update",IF(Z44="Yes",IF(N(AC44)&gt;=Rules!$B$14,"Redirect","Prune"),"Keep")))))))</f>
        <v/>
      </c>
      <c r="AB44">
        <f>IF(A44="","",IF(LEFT(C44&amp;"",1)="3","Already redirects ("&amp;C44&amp;"). Update internal links to point at the final URL.",IF(OR(LEFT(C44&amp;"",1)="4",LEFT(C44&amp;"",1)="5"),IF(AA44="Redirect","Returns "&amp;C44&amp;" but still has "&amp;N(K44)&amp;" clicks and "&amp;N(AC44)&amp;" referring domains. 301 it to the closest live page.","Returns "&amp;C44&amp;" with no clicks or links. Remove internal links and let it 404 or 410."),IF(D44="Non-Indexable","Non-indexable ("&amp;E44&amp;"). Keep if that is intentional; otherwise fix the canonical or noindex.",IF(AA44="Merge","Overlaps with "&amp;I44&amp;IF(N(J44)&gt;0," (similarity "&amp;TEXT(J44,"0.00")&amp;")","")&amp;", which gets more clicks. Merge the useful parts into it and 301 this URL.",IF(AA44="Update",MID(IF(U44="Yes","; Clicks down "&amp;TEXT(-P44,"0%")&amp;" on the previous period","")&amp;IF(V44="Yes","; Average position "&amp;TEXT(N44,"0.0")&amp;" on "&amp;TEXT(L44,"#,##0")&amp;" impressions (striking distance)","")&amp;IF(AND(T44="Yes",N(L44)&gt;=Rules!$B$6),"; Thin ("&amp;F44&amp;" words) but has search demand",""),3,400),IF(AA44="Prune","Low value: "&amp;N(K44)&amp;" clicks, "&amp;N(L44)&amp;" impressions, "&amp;N(Q44)&amp;" sessions, no key events. Remove or noindex it and update internal links.",IF(AA44="Redirect","Low value but "&amp;N(AC44)&amp;" referring domains. 301 it to the closest relevant page to keep those links.",IF(AND(Z44="No",Y44="Yes",N(K44)&lt;Rules!$B$5),"Low search traffic but it converts (key events: "&amp;S44&amp;"). Keep it and link to it.",IF(W44="Yes","Stronger than the page it overlaps ("&amp;I44&amp;"). Keep; merge that page into this one.","Healthy: "&amp;N(K44)&amp;" clicks"&amp;IF(ISNUMBER(N44),", average position "&amp;TEXT(N44,"0.0"),"")&amp;". Keep and monitor."))))))))))</f>
        <v/>
      </c>
      <c r="AE44">
        <f>IF(A44="","",IF(AD44&lt;&gt;"",AD44,AA44))</f>
        <v/>
      </c>
    </row>
    <row r="45">
      <c r="A45">
        <f>IF(Crawl!A44="","",Crawl!A44)</f>
        <v/>
      </c>
      <c r="B45">
        <f>IF(A45="","",Crawl!EC44)</f>
        <v/>
      </c>
      <c r="C45">
        <f>IF(A45="","",IFERROR(INDEX(Crawl!$A44:$DZ44,1,Rules!$H$6),""))</f>
        <v/>
      </c>
      <c r="D45">
        <f>IF(A45="","",IFERROR(INDEX(Crawl!$A44:$DZ44,1,Rules!$H$7),"")&amp;"")</f>
        <v/>
      </c>
      <c r="E45">
        <f>IF(A45="","",IFERROR(INDEX(Crawl!$A44:$DZ44,1,Rules!$H$8),"")&amp;"")</f>
        <v/>
      </c>
      <c r="F45">
        <f>IF(A45="","",IFERROR(INDEX(Crawl!$A44:$DZ44,1,Rules!$H$9),""))</f>
        <v/>
      </c>
      <c r="G45">
        <f>IF(A45="","",IFERROR(INDEX(Crawl!$A44:$DZ44,1,Rules!$H$10),""))</f>
        <v/>
      </c>
      <c r="H45">
        <f>IF(A45="","",IFERROR(INDEX(Crawl!$A44:$DZ44,1,Rules!$H$12),""))</f>
        <v/>
      </c>
      <c r="I45">
        <f>IF(A45="","",IF(AND(N(H45)&gt;0,IFERROR(INDEX(Crawl!$A44:$DZ44,1,Rules!$H$11),"")&amp;""&lt;&gt;""),IFERROR(INDEX(Crawl!$A44:$DZ44,1,Rules!$H$11),"")&amp;"",IF(AND(ISNUMBER(J45),N(J45)&gt;=Rules!$B$12,IFERROR(INDEX(Crawl!$A44:$DZ44,1,Rules!$H$13),"")&amp;""&lt;&gt;""),IFERROR(INDEX(Crawl!$A44:$DZ44,1,Rules!$H$13),"")&amp;"","")))</f>
        <v/>
      </c>
      <c r="J45" s="19">
        <f>IF(A45="","",IF(IFERROR(INDEX(Crawl!$A44:$DZ44,1,Rules!$H$14),"")&amp;""="","",IFERROR(INDEX(Crawl!$A44:$DZ44,1,Rules!$H$14),"")))</f>
        <v/>
      </c>
      <c r="K45">
        <f>IF(A45="","",IFERROR(SUMIFS('GSC current'!$J$2:$J$2001,'GSC current'!$I$2:$I$2001,B45),0))</f>
        <v/>
      </c>
      <c r="L45">
        <f>IF(A45="","",IFERROR(SUMIFS('GSC current'!$K$2:$K$2001,'GSC current'!$I$2:$I$2001,B45),0))</f>
        <v/>
      </c>
      <c r="M45" s="20">
        <f>IF(A45="","",IF(N(L45)&gt;0,K45/L45,""))</f>
        <v/>
      </c>
      <c r="N45" s="21">
        <f>IF(A45="","",IF(N(L45)&gt;0,SUMIFS('GSC current'!$L$2:$L$2001,'GSC current'!$I$2:$I$2001,B45)/L45,""))</f>
        <v/>
      </c>
      <c r="O45">
        <f>IF(A45="","",IFERROR(SUMIFS('GSC previous'!$J$2:$J$2001,'GSC previous'!$I$2:$I$2001,B45),0))</f>
        <v/>
      </c>
      <c r="P45" s="22">
        <f>IF(A45="","",IF(N(O45)&gt;0,(K45-O45)/O45,""))</f>
        <v/>
      </c>
      <c r="Q45">
        <f>IF(A45="","",IFERROR(SUMIFS(GA4!$P$2:$P$2001,GA4!$O$2:$O$2001,B45),0))</f>
        <v/>
      </c>
      <c r="R45" s="23">
        <f>IF(A45="","",IF(N(Q45)&gt;0,SUMIFS(GA4!$Q$2:$Q$2001,GA4!$O$2:$O$2001,B45)/Q45,""))</f>
        <v/>
      </c>
      <c r="S45">
        <f>IF(A45="","",IFERROR(SUMIFS(GA4!$R$2:$R$2001,GA4!$O$2:$O$2001,B45),0))</f>
        <v/>
      </c>
      <c r="T45">
        <f>IF(A45="","",IF(AND(ISNUMBER(F45),LEFT(C45&amp;"",1)="2"),IF(F45&lt;Rules!$B$9,"Yes","No"),"No"))</f>
        <v/>
      </c>
      <c r="U45">
        <f>IF(A45="","",IF(AND(N(O45)&gt;=Rules!$B$8,ISNUMBER(P45)),IF(P45&lt;=-Rules!$B$7,"Yes","No"),"No"))</f>
        <v/>
      </c>
      <c r="V45">
        <f>IF(A45="","",IF(AND(N(L45)&gt;=Rules!$B$6,ISNUMBER(N45)),IF(AND(N45&gt;=Rules!$B$10,N45&lt;=Rules!$B$11),"Yes","No"),"No"))</f>
        <v/>
      </c>
      <c r="W45">
        <f>IF(A45="","",IF(I45&lt;&gt;"","Yes","No"))</f>
        <v/>
      </c>
      <c r="X45">
        <f>IF(I45="","",IF(SUMIFS($K$3:$K$2002,$A$3:$A$2002,SUBSTITUTE(SUBSTITUTE(I45,"?","~?"),"*","~*"))&gt;N(K45),"Yes","No"))</f>
        <v/>
      </c>
      <c r="Y45">
        <f>IF(A45="","",IF(N(S45)&gt;0,"Yes","No"))</f>
        <v/>
      </c>
      <c r="Z45">
        <f>IF(A45="","",IF(AND(N(K45)&lt;Rules!$B$5,N(L45)&lt;Rules!$B$6,N(Q45)&lt;Rules!$B$13,Y45="No"),"Yes","No"))</f>
        <v/>
      </c>
      <c r="AA45">
        <f>IF(A45="","",IF(LEFT(C45&amp;"",1)="3","Redirect",IF(OR(LEFT(C45&amp;"",1)="4",LEFT(C45&amp;"",1)="5"),IF(OR(N(K45)&gt;0,N(AC45)&gt;=Rules!$B$14),"Redirect","Prune"),IF(D45="Non-Indexable","Keep",IF(AND(W45="Yes",X45="Yes",Y45="No"),"Merge",IF(OR(U45="Yes",V45="Yes",AND(T45="Yes",N(L45)&gt;=Rules!$B$6)),"Update",IF(Z45="Yes",IF(N(AC45)&gt;=Rules!$B$14,"Redirect","Prune"),"Keep")))))))</f>
        <v/>
      </c>
      <c r="AB45">
        <f>IF(A45="","",IF(LEFT(C45&amp;"",1)="3","Already redirects ("&amp;C45&amp;"). Update internal links to point at the final URL.",IF(OR(LEFT(C45&amp;"",1)="4",LEFT(C45&amp;"",1)="5"),IF(AA45="Redirect","Returns "&amp;C45&amp;" but still has "&amp;N(K45)&amp;" clicks and "&amp;N(AC45)&amp;" referring domains. 301 it to the closest live page.","Returns "&amp;C45&amp;" with no clicks or links. Remove internal links and let it 404 or 410."),IF(D45="Non-Indexable","Non-indexable ("&amp;E45&amp;"). Keep if that is intentional; otherwise fix the canonical or noindex.",IF(AA45="Merge","Overlaps with "&amp;I45&amp;IF(N(J45)&gt;0," (similarity "&amp;TEXT(J45,"0.00")&amp;")","")&amp;", which gets more clicks. Merge the useful parts into it and 301 this URL.",IF(AA45="Update",MID(IF(U45="Yes","; Clicks down "&amp;TEXT(-P45,"0%")&amp;" on the previous period","")&amp;IF(V45="Yes","; Average position "&amp;TEXT(N45,"0.0")&amp;" on "&amp;TEXT(L45,"#,##0")&amp;" impressions (striking distance)","")&amp;IF(AND(T45="Yes",N(L45)&gt;=Rules!$B$6),"; Thin ("&amp;F45&amp;" words) but has search demand",""),3,400),IF(AA45="Prune","Low value: "&amp;N(K45)&amp;" clicks, "&amp;N(L45)&amp;" impressions, "&amp;N(Q45)&amp;" sessions, no key events. Remove or noindex it and update internal links.",IF(AA45="Redirect","Low value but "&amp;N(AC45)&amp;" referring domains. 301 it to the closest relevant page to keep those links.",IF(AND(Z45="No",Y45="Yes",N(K45)&lt;Rules!$B$5),"Low search traffic but it converts (key events: "&amp;S45&amp;"). Keep it and link to it.",IF(W45="Yes","Stronger than the page it overlaps ("&amp;I45&amp;"). Keep; merge that page into this one.","Healthy: "&amp;N(K45)&amp;" clicks"&amp;IF(ISNUMBER(N45),", average position "&amp;TEXT(N45,"0.0"),"")&amp;". Keep and monitor."))))))))))</f>
        <v/>
      </c>
      <c r="AE45">
        <f>IF(A45="","",IF(AD45&lt;&gt;"",AD45,AA45))</f>
        <v/>
      </c>
    </row>
    <row r="46">
      <c r="A46">
        <f>IF(Crawl!A45="","",Crawl!A45)</f>
        <v/>
      </c>
      <c r="B46">
        <f>IF(A46="","",Crawl!EC45)</f>
        <v/>
      </c>
      <c r="C46">
        <f>IF(A46="","",IFERROR(INDEX(Crawl!$A45:$DZ45,1,Rules!$H$6),""))</f>
        <v/>
      </c>
      <c r="D46">
        <f>IF(A46="","",IFERROR(INDEX(Crawl!$A45:$DZ45,1,Rules!$H$7),"")&amp;"")</f>
        <v/>
      </c>
      <c r="E46">
        <f>IF(A46="","",IFERROR(INDEX(Crawl!$A45:$DZ45,1,Rules!$H$8),"")&amp;"")</f>
        <v/>
      </c>
      <c r="F46">
        <f>IF(A46="","",IFERROR(INDEX(Crawl!$A45:$DZ45,1,Rules!$H$9),""))</f>
        <v/>
      </c>
      <c r="G46">
        <f>IF(A46="","",IFERROR(INDEX(Crawl!$A45:$DZ45,1,Rules!$H$10),""))</f>
        <v/>
      </c>
      <c r="H46">
        <f>IF(A46="","",IFERROR(INDEX(Crawl!$A45:$DZ45,1,Rules!$H$12),""))</f>
        <v/>
      </c>
      <c r="I46">
        <f>IF(A46="","",IF(AND(N(H46)&gt;0,IFERROR(INDEX(Crawl!$A45:$DZ45,1,Rules!$H$11),"")&amp;""&lt;&gt;""),IFERROR(INDEX(Crawl!$A45:$DZ45,1,Rules!$H$11),"")&amp;"",IF(AND(ISNUMBER(J46),N(J46)&gt;=Rules!$B$12,IFERROR(INDEX(Crawl!$A45:$DZ45,1,Rules!$H$13),"")&amp;""&lt;&gt;""),IFERROR(INDEX(Crawl!$A45:$DZ45,1,Rules!$H$13),"")&amp;"","")))</f>
        <v/>
      </c>
      <c r="J46" s="19">
        <f>IF(A46="","",IF(IFERROR(INDEX(Crawl!$A45:$DZ45,1,Rules!$H$14),"")&amp;""="","",IFERROR(INDEX(Crawl!$A45:$DZ45,1,Rules!$H$14),"")))</f>
        <v/>
      </c>
      <c r="K46">
        <f>IF(A46="","",IFERROR(SUMIFS('GSC current'!$J$2:$J$2001,'GSC current'!$I$2:$I$2001,B46),0))</f>
        <v/>
      </c>
      <c r="L46">
        <f>IF(A46="","",IFERROR(SUMIFS('GSC current'!$K$2:$K$2001,'GSC current'!$I$2:$I$2001,B46),0))</f>
        <v/>
      </c>
      <c r="M46" s="20">
        <f>IF(A46="","",IF(N(L46)&gt;0,K46/L46,""))</f>
        <v/>
      </c>
      <c r="N46" s="21">
        <f>IF(A46="","",IF(N(L46)&gt;0,SUMIFS('GSC current'!$L$2:$L$2001,'GSC current'!$I$2:$I$2001,B46)/L46,""))</f>
        <v/>
      </c>
      <c r="O46">
        <f>IF(A46="","",IFERROR(SUMIFS('GSC previous'!$J$2:$J$2001,'GSC previous'!$I$2:$I$2001,B46),0))</f>
        <v/>
      </c>
      <c r="P46" s="22">
        <f>IF(A46="","",IF(N(O46)&gt;0,(K46-O46)/O46,""))</f>
        <v/>
      </c>
      <c r="Q46">
        <f>IF(A46="","",IFERROR(SUMIFS(GA4!$P$2:$P$2001,GA4!$O$2:$O$2001,B46),0))</f>
        <v/>
      </c>
      <c r="R46" s="23">
        <f>IF(A46="","",IF(N(Q46)&gt;0,SUMIFS(GA4!$Q$2:$Q$2001,GA4!$O$2:$O$2001,B46)/Q46,""))</f>
        <v/>
      </c>
      <c r="S46">
        <f>IF(A46="","",IFERROR(SUMIFS(GA4!$R$2:$R$2001,GA4!$O$2:$O$2001,B46),0))</f>
        <v/>
      </c>
      <c r="T46">
        <f>IF(A46="","",IF(AND(ISNUMBER(F46),LEFT(C46&amp;"",1)="2"),IF(F46&lt;Rules!$B$9,"Yes","No"),"No"))</f>
        <v/>
      </c>
      <c r="U46">
        <f>IF(A46="","",IF(AND(N(O46)&gt;=Rules!$B$8,ISNUMBER(P46)),IF(P46&lt;=-Rules!$B$7,"Yes","No"),"No"))</f>
        <v/>
      </c>
      <c r="V46">
        <f>IF(A46="","",IF(AND(N(L46)&gt;=Rules!$B$6,ISNUMBER(N46)),IF(AND(N46&gt;=Rules!$B$10,N46&lt;=Rules!$B$11),"Yes","No"),"No"))</f>
        <v/>
      </c>
      <c r="W46">
        <f>IF(A46="","",IF(I46&lt;&gt;"","Yes","No"))</f>
        <v/>
      </c>
      <c r="X46">
        <f>IF(I46="","",IF(SUMIFS($K$3:$K$2002,$A$3:$A$2002,SUBSTITUTE(SUBSTITUTE(I46,"?","~?"),"*","~*"))&gt;N(K46),"Yes","No"))</f>
        <v/>
      </c>
      <c r="Y46">
        <f>IF(A46="","",IF(N(S46)&gt;0,"Yes","No"))</f>
        <v/>
      </c>
      <c r="Z46">
        <f>IF(A46="","",IF(AND(N(K46)&lt;Rules!$B$5,N(L46)&lt;Rules!$B$6,N(Q46)&lt;Rules!$B$13,Y46="No"),"Yes","No"))</f>
        <v/>
      </c>
      <c r="AA46">
        <f>IF(A46="","",IF(LEFT(C46&amp;"",1)="3","Redirect",IF(OR(LEFT(C46&amp;"",1)="4",LEFT(C46&amp;"",1)="5"),IF(OR(N(K46)&gt;0,N(AC46)&gt;=Rules!$B$14),"Redirect","Prune"),IF(D46="Non-Indexable","Keep",IF(AND(W46="Yes",X46="Yes",Y46="No"),"Merge",IF(OR(U46="Yes",V46="Yes",AND(T46="Yes",N(L46)&gt;=Rules!$B$6)),"Update",IF(Z46="Yes",IF(N(AC46)&gt;=Rules!$B$14,"Redirect","Prune"),"Keep")))))))</f>
        <v/>
      </c>
      <c r="AB46">
        <f>IF(A46="","",IF(LEFT(C46&amp;"",1)="3","Already redirects ("&amp;C46&amp;"). Update internal links to point at the final URL.",IF(OR(LEFT(C46&amp;"",1)="4",LEFT(C46&amp;"",1)="5"),IF(AA46="Redirect","Returns "&amp;C46&amp;" but still has "&amp;N(K46)&amp;" clicks and "&amp;N(AC46)&amp;" referring domains. 301 it to the closest live page.","Returns "&amp;C46&amp;" with no clicks or links. Remove internal links and let it 404 or 410."),IF(D46="Non-Indexable","Non-indexable ("&amp;E46&amp;"). Keep if that is intentional; otherwise fix the canonical or noindex.",IF(AA46="Merge","Overlaps with "&amp;I46&amp;IF(N(J46)&gt;0," (similarity "&amp;TEXT(J46,"0.00")&amp;")","")&amp;", which gets more clicks. Merge the useful parts into it and 301 this URL.",IF(AA46="Update",MID(IF(U46="Yes","; Clicks down "&amp;TEXT(-P46,"0%")&amp;" on the previous period","")&amp;IF(V46="Yes","; Average position "&amp;TEXT(N46,"0.0")&amp;" on "&amp;TEXT(L46,"#,##0")&amp;" impressions (striking distance)","")&amp;IF(AND(T46="Yes",N(L46)&gt;=Rules!$B$6),"; Thin ("&amp;F46&amp;" words) but has search demand",""),3,400),IF(AA46="Prune","Low value: "&amp;N(K46)&amp;" clicks, "&amp;N(L46)&amp;" impressions, "&amp;N(Q46)&amp;" sessions, no key events. Remove or noindex it and update internal links.",IF(AA46="Redirect","Low value but "&amp;N(AC46)&amp;" referring domains. 301 it to the closest relevant page to keep those links.",IF(AND(Z46="No",Y46="Yes",N(K46)&lt;Rules!$B$5),"Low search traffic but it converts (key events: "&amp;S46&amp;"). Keep it and link to it.",IF(W46="Yes","Stronger than the page it overlaps ("&amp;I46&amp;"). Keep; merge that page into this one.","Healthy: "&amp;N(K46)&amp;" clicks"&amp;IF(ISNUMBER(N46),", average position "&amp;TEXT(N46,"0.0"),"")&amp;". Keep and monitor."))))))))))</f>
        <v/>
      </c>
      <c r="AE46">
        <f>IF(A46="","",IF(AD46&lt;&gt;"",AD46,AA46))</f>
        <v/>
      </c>
    </row>
    <row r="47">
      <c r="A47">
        <f>IF(Crawl!A46="","",Crawl!A46)</f>
        <v/>
      </c>
      <c r="B47">
        <f>IF(A47="","",Crawl!EC46)</f>
        <v/>
      </c>
      <c r="C47">
        <f>IF(A47="","",IFERROR(INDEX(Crawl!$A46:$DZ46,1,Rules!$H$6),""))</f>
        <v/>
      </c>
      <c r="D47">
        <f>IF(A47="","",IFERROR(INDEX(Crawl!$A46:$DZ46,1,Rules!$H$7),"")&amp;"")</f>
        <v/>
      </c>
      <c r="E47">
        <f>IF(A47="","",IFERROR(INDEX(Crawl!$A46:$DZ46,1,Rules!$H$8),"")&amp;"")</f>
        <v/>
      </c>
      <c r="F47">
        <f>IF(A47="","",IFERROR(INDEX(Crawl!$A46:$DZ46,1,Rules!$H$9),""))</f>
        <v/>
      </c>
      <c r="G47">
        <f>IF(A47="","",IFERROR(INDEX(Crawl!$A46:$DZ46,1,Rules!$H$10),""))</f>
        <v/>
      </c>
      <c r="H47">
        <f>IF(A47="","",IFERROR(INDEX(Crawl!$A46:$DZ46,1,Rules!$H$12),""))</f>
        <v/>
      </c>
      <c r="I47">
        <f>IF(A47="","",IF(AND(N(H47)&gt;0,IFERROR(INDEX(Crawl!$A46:$DZ46,1,Rules!$H$11),"")&amp;""&lt;&gt;""),IFERROR(INDEX(Crawl!$A46:$DZ46,1,Rules!$H$11),"")&amp;"",IF(AND(ISNUMBER(J47),N(J47)&gt;=Rules!$B$12,IFERROR(INDEX(Crawl!$A46:$DZ46,1,Rules!$H$13),"")&amp;""&lt;&gt;""),IFERROR(INDEX(Crawl!$A46:$DZ46,1,Rules!$H$13),"")&amp;"","")))</f>
        <v/>
      </c>
      <c r="J47" s="19">
        <f>IF(A47="","",IF(IFERROR(INDEX(Crawl!$A46:$DZ46,1,Rules!$H$14),"")&amp;""="","",IFERROR(INDEX(Crawl!$A46:$DZ46,1,Rules!$H$14),"")))</f>
        <v/>
      </c>
      <c r="K47">
        <f>IF(A47="","",IFERROR(SUMIFS('GSC current'!$J$2:$J$2001,'GSC current'!$I$2:$I$2001,B47),0))</f>
        <v/>
      </c>
      <c r="L47">
        <f>IF(A47="","",IFERROR(SUMIFS('GSC current'!$K$2:$K$2001,'GSC current'!$I$2:$I$2001,B47),0))</f>
        <v/>
      </c>
      <c r="M47" s="20">
        <f>IF(A47="","",IF(N(L47)&gt;0,K47/L47,""))</f>
        <v/>
      </c>
      <c r="N47" s="21">
        <f>IF(A47="","",IF(N(L47)&gt;0,SUMIFS('GSC current'!$L$2:$L$2001,'GSC current'!$I$2:$I$2001,B47)/L47,""))</f>
        <v/>
      </c>
      <c r="O47">
        <f>IF(A47="","",IFERROR(SUMIFS('GSC previous'!$J$2:$J$2001,'GSC previous'!$I$2:$I$2001,B47),0))</f>
        <v/>
      </c>
      <c r="P47" s="22">
        <f>IF(A47="","",IF(N(O47)&gt;0,(K47-O47)/O47,""))</f>
        <v/>
      </c>
      <c r="Q47">
        <f>IF(A47="","",IFERROR(SUMIFS(GA4!$P$2:$P$2001,GA4!$O$2:$O$2001,B47),0))</f>
        <v/>
      </c>
      <c r="R47" s="23">
        <f>IF(A47="","",IF(N(Q47)&gt;0,SUMIFS(GA4!$Q$2:$Q$2001,GA4!$O$2:$O$2001,B47)/Q47,""))</f>
        <v/>
      </c>
      <c r="S47">
        <f>IF(A47="","",IFERROR(SUMIFS(GA4!$R$2:$R$2001,GA4!$O$2:$O$2001,B47),0))</f>
        <v/>
      </c>
      <c r="T47">
        <f>IF(A47="","",IF(AND(ISNUMBER(F47),LEFT(C47&amp;"",1)="2"),IF(F47&lt;Rules!$B$9,"Yes","No"),"No"))</f>
        <v/>
      </c>
      <c r="U47">
        <f>IF(A47="","",IF(AND(N(O47)&gt;=Rules!$B$8,ISNUMBER(P47)),IF(P47&lt;=-Rules!$B$7,"Yes","No"),"No"))</f>
        <v/>
      </c>
      <c r="V47">
        <f>IF(A47="","",IF(AND(N(L47)&gt;=Rules!$B$6,ISNUMBER(N47)),IF(AND(N47&gt;=Rules!$B$10,N47&lt;=Rules!$B$11),"Yes","No"),"No"))</f>
        <v/>
      </c>
      <c r="W47">
        <f>IF(A47="","",IF(I47&lt;&gt;"","Yes","No"))</f>
        <v/>
      </c>
      <c r="X47">
        <f>IF(I47="","",IF(SUMIFS($K$3:$K$2002,$A$3:$A$2002,SUBSTITUTE(SUBSTITUTE(I47,"?","~?"),"*","~*"))&gt;N(K47),"Yes","No"))</f>
        <v/>
      </c>
      <c r="Y47">
        <f>IF(A47="","",IF(N(S47)&gt;0,"Yes","No"))</f>
        <v/>
      </c>
      <c r="Z47">
        <f>IF(A47="","",IF(AND(N(K47)&lt;Rules!$B$5,N(L47)&lt;Rules!$B$6,N(Q47)&lt;Rules!$B$13,Y47="No"),"Yes","No"))</f>
        <v/>
      </c>
      <c r="AA47">
        <f>IF(A47="","",IF(LEFT(C47&amp;"",1)="3","Redirect",IF(OR(LEFT(C47&amp;"",1)="4",LEFT(C47&amp;"",1)="5"),IF(OR(N(K47)&gt;0,N(AC47)&gt;=Rules!$B$14),"Redirect","Prune"),IF(D47="Non-Indexable","Keep",IF(AND(W47="Yes",X47="Yes",Y47="No"),"Merge",IF(OR(U47="Yes",V47="Yes",AND(T47="Yes",N(L47)&gt;=Rules!$B$6)),"Update",IF(Z47="Yes",IF(N(AC47)&gt;=Rules!$B$14,"Redirect","Prune"),"Keep")))))))</f>
        <v/>
      </c>
      <c r="AB47">
        <f>IF(A47="","",IF(LEFT(C47&amp;"",1)="3","Already redirects ("&amp;C47&amp;"). Update internal links to point at the final URL.",IF(OR(LEFT(C47&amp;"",1)="4",LEFT(C47&amp;"",1)="5"),IF(AA47="Redirect","Returns "&amp;C47&amp;" but still has "&amp;N(K47)&amp;" clicks and "&amp;N(AC47)&amp;" referring domains. 301 it to the closest live page.","Returns "&amp;C47&amp;" with no clicks or links. Remove internal links and let it 404 or 410."),IF(D47="Non-Indexable","Non-indexable ("&amp;E47&amp;"). Keep if that is intentional; otherwise fix the canonical or noindex.",IF(AA47="Merge","Overlaps with "&amp;I47&amp;IF(N(J47)&gt;0," (similarity "&amp;TEXT(J47,"0.00")&amp;")","")&amp;", which gets more clicks. Merge the useful parts into it and 301 this URL.",IF(AA47="Update",MID(IF(U47="Yes","; Clicks down "&amp;TEXT(-P47,"0%")&amp;" on the previous period","")&amp;IF(V47="Yes","; Average position "&amp;TEXT(N47,"0.0")&amp;" on "&amp;TEXT(L47,"#,##0")&amp;" impressions (striking distance)","")&amp;IF(AND(T47="Yes",N(L47)&gt;=Rules!$B$6),"; Thin ("&amp;F47&amp;" words) but has search demand",""),3,400),IF(AA47="Prune","Low value: "&amp;N(K47)&amp;" clicks, "&amp;N(L47)&amp;" impressions, "&amp;N(Q47)&amp;" sessions, no key events. Remove or noindex it and update internal links.",IF(AA47="Redirect","Low value but "&amp;N(AC47)&amp;" referring domains. 301 it to the closest relevant page to keep those links.",IF(AND(Z47="No",Y47="Yes",N(K47)&lt;Rules!$B$5),"Low search traffic but it converts (key events: "&amp;S47&amp;"). Keep it and link to it.",IF(W47="Yes","Stronger than the page it overlaps ("&amp;I47&amp;"). Keep; merge that page into this one.","Healthy: "&amp;N(K47)&amp;" clicks"&amp;IF(ISNUMBER(N47),", average position "&amp;TEXT(N47,"0.0"),"")&amp;". Keep and monitor."))))))))))</f>
        <v/>
      </c>
      <c r="AE47">
        <f>IF(A47="","",IF(AD47&lt;&gt;"",AD47,AA47))</f>
        <v/>
      </c>
    </row>
    <row r="48">
      <c r="A48">
        <f>IF(Crawl!A47="","",Crawl!A47)</f>
        <v/>
      </c>
      <c r="B48">
        <f>IF(A48="","",Crawl!EC47)</f>
        <v/>
      </c>
      <c r="C48">
        <f>IF(A48="","",IFERROR(INDEX(Crawl!$A47:$DZ47,1,Rules!$H$6),""))</f>
        <v/>
      </c>
      <c r="D48">
        <f>IF(A48="","",IFERROR(INDEX(Crawl!$A47:$DZ47,1,Rules!$H$7),"")&amp;"")</f>
        <v/>
      </c>
      <c r="E48">
        <f>IF(A48="","",IFERROR(INDEX(Crawl!$A47:$DZ47,1,Rules!$H$8),"")&amp;"")</f>
        <v/>
      </c>
      <c r="F48">
        <f>IF(A48="","",IFERROR(INDEX(Crawl!$A47:$DZ47,1,Rules!$H$9),""))</f>
        <v/>
      </c>
      <c r="G48">
        <f>IF(A48="","",IFERROR(INDEX(Crawl!$A47:$DZ47,1,Rules!$H$10),""))</f>
        <v/>
      </c>
      <c r="H48">
        <f>IF(A48="","",IFERROR(INDEX(Crawl!$A47:$DZ47,1,Rules!$H$12),""))</f>
        <v/>
      </c>
      <c r="I48">
        <f>IF(A48="","",IF(AND(N(H48)&gt;0,IFERROR(INDEX(Crawl!$A47:$DZ47,1,Rules!$H$11),"")&amp;""&lt;&gt;""),IFERROR(INDEX(Crawl!$A47:$DZ47,1,Rules!$H$11),"")&amp;"",IF(AND(ISNUMBER(J48),N(J48)&gt;=Rules!$B$12,IFERROR(INDEX(Crawl!$A47:$DZ47,1,Rules!$H$13),"")&amp;""&lt;&gt;""),IFERROR(INDEX(Crawl!$A47:$DZ47,1,Rules!$H$13),"")&amp;"","")))</f>
        <v/>
      </c>
      <c r="J48" s="19">
        <f>IF(A48="","",IF(IFERROR(INDEX(Crawl!$A47:$DZ47,1,Rules!$H$14),"")&amp;""="","",IFERROR(INDEX(Crawl!$A47:$DZ47,1,Rules!$H$14),"")))</f>
        <v/>
      </c>
      <c r="K48">
        <f>IF(A48="","",IFERROR(SUMIFS('GSC current'!$J$2:$J$2001,'GSC current'!$I$2:$I$2001,B48),0))</f>
        <v/>
      </c>
      <c r="L48">
        <f>IF(A48="","",IFERROR(SUMIFS('GSC current'!$K$2:$K$2001,'GSC current'!$I$2:$I$2001,B48),0))</f>
        <v/>
      </c>
      <c r="M48" s="20">
        <f>IF(A48="","",IF(N(L48)&gt;0,K48/L48,""))</f>
        <v/>
      </c>
      <c r="N48" s="21">
        <f>IF(A48="","",IF(N(L48)&gt;0,SUMIFS('GSC current'!$L$2:$L$2001,'GSC current'!$I$2:$I$2001,B48)/L48,""))</f>
        <v/>
      </c>
      <c r="O48">
        <f>IF(A48="","",IFERROR(SUMIFS('GSC previous'!$J$2:$J$2001,'GSC previous'!$I$2:$I$2001,B48),0))</f>
        <v/>
      </c>
      <c r="P48" s="22">
        <f>IF(A48="","",IF(N(O48)&gt;0,(K48-O48)/O48,""))</f>
        <v/>
      </c>
      <c r="Q48">
        <f>IF(A48="","",IFERROR(SUMIFS(GA4!$P$2:$P$2001,GA4!$O$2:$O$2001,B48),0))</f>
        <v/>
      </c>
      <c r="R48" s="23">
        <f>IF(A48="","",IF(N(Q48)&gt;0,SUMIFS(GA4!$Q$2:$Q$2001,GA4!$O$2:$O$2001,B48)/Q48,""))</f>
        <v/>
      </c>
      <c r="S48">
        <f>IF(A48="","",IFERROR(SUMIFS(GA4!$R$2:$R$2001,GA4!$O$2:$O$2001,B48),0))</f>
        <v/>
      </c>
      <c r="T48">
        <f>IF(A48="","",IF(AND(ISNUMBER(F48),LEFT(C48&amp;"",1)="2"),IF(F48&lt;Rules!$B$9,"Yes","No"),"No"))</f>
        <v/>
      </c>
      <c r="U48">
        <f>IF(A48="","",IF(AND(N(O48)&gt;=Rules!$B$8,ISNUMBER(P48)),IF(P48&lt;=-Rules!$B$7,"Yes","No"),"No"))</f>
        <v/>
      </c>
      <c r="V48">
        <f>IF(A48="","",IF(AND(N(L48)&gt;=Rules!$B$6,ISNUMBER(N48)),IF(AND(N48&gt;=Rules!$B$10,N48&lt;=Rules!$B$11),"Yes","No"),"No"))</f>
        <v/>
      </c>
      <c r="W48">
        <f>IF(A48="","",IF(I48&lt;&gt;"","Yes","No"))</f>
        <v/>
      </c>
      <c r="X48">
        <f>IF(I48="","",IF(SUMIFS($K$3:$K$2002,$A$3:$A$2002,SUBSTITUTE(SUBSTITUTE(I48,"?","~?"),"*","~*"))&gt;N(K48),"Yes","No"))</f>
        <v/>
      </c>
      <c r="Y48">
        <f>IF(A48="","",IF(N(S48)&gt;0,"Yes","No"))</f>
        <v/>
      </c>
      <c r="Z48">
        <f>IF(A48="","",IF(AND(N(K48)&lt;Rules!$B$5,N(L48)&lt;Rules!$B$6,N(Q48)&lt;Rules!$B$13,Y48="No"),"Yes","No"))</f>
        <v/>
      </c>
      <c r="AA48">
        <f>IF(A48="","",IF(LEFT(C48&amp;"",1)="3","Redirect",IF(OR(LEFT(C48&amp;"",1)="4",LEFT(C48&amp;"",1)="5"),IF(OR(N(K48)&gt;0,N(AC48)&gt;=Rules!$B$14),"Redirect","Prune"),IF(D48="Non-Indexable","Keep",IF(AND(W48="Yes",X48="Yes",Y48="No"),"Merge",IF(OR(U48="Yes",V48="Yes",AND(T48="Yes",N(L48)&gt;=Rules!$B$6)),"Update",IF(Z48="Yes",IF(N(AC48)&gt;=Rules!$B$14,"Redirect","Prune"),"Keep")))))))</f>
        <v/>
      </c>
      <c r="AB48">
        <f>IF(A48="","",IF(LEFT(C48&amp;"",1)="3","Already redirects ("&amp;C48&amp;"). Update internal links to point at the final URL.",IF(OR(LEFT(C48&amp;"",1)="4",LEFT(C48&amp;"",1)="5"),IF(AA48="Redirect","Returns "&amp;C48&amp;" but still has "&amp;N(K48)&amp;" clicks and "&amp;N(AC48)&amp;" referring domains. 301 it to the closest live page.","Returns "&amp;C48&amp;" with no clicks or links. Remove internal links and let it 404 or 410."),IF(D48="Non-Indexable","Non-indexable ("&amp;E48&amp;"). Keep if that is intentional; otherwise fix the canonical or noindex.",IF(AA48="Merge","Overlaps with "&amp;I48&amp;IF(N(J48)&gt;0," (similarity "&amp;TEXT(J48,"0.00")&amp;")","")&amp;", which gets more clicks. Merge the useful parts into it and 301 this URL.",IF(AA48="Update",MID(IF(U48="Yes","; Clicks down "&amp;TEXT(-P48,"0%")&amp;" on the previous period","")&amp;IF(V48="Yes","; Average position "&amp;TEXT(N48,"0.0")&amp;" on "&amp;TEXT(L48,"#,##0")&amp;" impressions (striking distance)","")&amp;IF(AND(T48="Yes",N(L48)&gt;=Rules!$B$6),"; Thin ("&amp;F48&amp;" words) but has search demand",""),3,400),IF(AA48="Prune","Low value: "&amp;N(K48)&amp;" clicks, "&amp;N(L48)&amp;" impressions, "&amp;N(Q48)&amp;" sessions, no key events. Remove or noindex it and update internal links.",IF(AA48="Redirect","Low value but "&amp;N(AC48)&amp;" referring domains. 301 it to the closest relevant page to keep those links.",IF(AND(Z48="No",Y48="Yes",N(K48)&lt;Rules!$B$5),"Low search traffic but it converts (key events: "&amp;S48&amp;"). Keep it and link to it.",IF(W48="Yes","Stronger than the page it overlaps ("&amp;I48&amp;"). Keep; merge that page into this one.","Healthy: "&amp;N(K48)&amp;" clicks"&amp;IF(ISNUMBER(N48),", average position "&amp;TEXT(N48,"0.0"),"")&amp;". Keep and monitor."))))))))))</f>
        <v/>
      </c>
      <c r="AE48">
        <f>IF(A48="","",IF(AD48&lt;&gt;"",AD48,AA48))</f>
        <v/>
      </c>
    </row>
    <row r="49">
      <c r="A49">
        <f>IF(Crawl!A48="","",Crawl!A48)</f>
        <v/>
      </c>
      <c r="B49">
        <f>IF(A49="","",Crawl!EC48)</f>
        <v/>
      </c>
      <c r="C49">
        <f>IF(A49="","",IFERROR(INDEX(Crawl!$A48:$DZ48,1,Rules!$H$6),""))</f>
        <v/>
      </c>
      <c r="D49">
        <f>IF(A49="","",IFERROR(INDEX(Crawl!$A48:$DZ48,1,Rules!$H$7),"")&amp;"")</f>
        <v/>
      </c>
      <c r="E49">
        <f>IF(A49="","",IFERROR(INDEX(Crawl!$A48:$DZ48,1,Rules!$H$8),"")&amp;"")</f>
        <v/>
      </c>
      <c r="F49">
        <f>IF(A49="","",IFERROR(INDEX(Crawl!$A48:$DZ48,1,Rules!$H$9),""))</f>
        <v/>
      </c>
      <c r="G49">
        <f>IF(A49="","",IFERROR(INDEX(Crawl!$A48:$DZ48,1,Rules!$H$10),""))</f>
        <v/>
      </c>
      <c r="H49">
        <f>IF(A49="","",IFERROR(INDEX(Crawl!$A48:$DZ48,1,Rules!$H$12),""))</f>
        <v/>
      </c>
      <c r="I49">
        <f>IF(A49="","",IF(AND(N(H49)&gt;0,IFERROR(INDEX(Crawl!$A48:$DZ48,1,Rules!$H$11),"")&amp;""&lt;&gt;""),IFERROR(INDEX(Crawl!$A48:$DZ48,1,Rules!$H$11),"")&amp;"",IF(AND(ISNUMBER(J49),N(J49)&gt;=Rules!$B$12,IFERROR(INDEX(Crawl!$A48:$DZ48,1,Rules!$H$13),"")&amp;""&lt;&gt;""),IFERROR(INDEX(Crawl!$A48:$DZ48,1,Rules!$H$13),"")&amp;"","")))</f>
        <v/>
      </c>
      <c r="J49" s="19">
        <f>IF(A49="","",IF(IFERROR(INDEX(Crawl!$A48:$DZ48,1,Rules!$H$14),"")&amp;""="","",IFERROR(INDEX(Crawl!$A48:$DZ48,1,Rules!$H$14),"")))</f>
        <v/>
      </c>
      <c r="K49">
        <f>IF(A49="","",IFERROR(SUMIFS('GSC current'!$J$2:$J$2001,'GSC current'!$I$2:$I$2001,B49),0))</f>
        <v/>
      </c>
      <c r="L49">
        <f>IF(A49="","",IFERROR(SUMIFS('GSC current'!$K$2:$K$2001,'GSC current'!$I$2:$I$2001,B49),0))</f>
        <v/>
      </c>
      <c r="M49" s="20">
        <f>IF(A49="","",IF(N(L49)&gt;0,K49/L49,""))</f>
        <v/>
      </c>
      <c r="N49" s="21">
        <f>IF(A49="","",IF(N(L49)&gt;0,SUMIFS('GSC current'!$L$2:$L$2001,'GSC current'!$I$2:$I$2001,B49)/L49,""))</f>
        <v/>
      </c>
      <c r="O49">
        <f>IF(A49="","",IFERROR(SUMIFS('GSC previous'!$J$2:$J$2001,'GSC previous'!$I$2:$I$2001,B49),0))</f>
        <v/>
      </c>
      <c r="P49" s="22">
        <f>IF(A49="","",IF(N(O49)&gt;0,(K49-O49)/O49,""))</f>
        <v/>
      </c>
      <c r="Q49">
        <f>IF(A49="","",IFERROR(SUMIFS(GA4!$P$2:$P$2001,GA4!$O$2:$O$2001,B49),0))</f>
        <v/>
      </c>
      <c r="R49" s="23">
        <f>IF(A49="","",IF(N(Q49)&gt;0,SUMIFS(GA4!$Q$2:$Q$2001,GA4!$O$2:$O$2001,B49)/Q49,""))</f>
        <v/>
      </c>
      <c r="S49">
        <f>IF(A49="","",IFERROR(SUMIFS(GA4!$R$2:$R$2001,GA4!$O$2:$O$2001,B49),0))</f>
        <v/>
      </c>
      <c r="T49">
        <f>IF(A49="","",IF(AND(ISNUMBER(F49),LEFT(C49&amp;"",1)="2"),IF(F49&lt;Rules!$B$9,"Yes","No"),"No"))</f>
        <v/>
      </c>
      <c r="U49">
        <f>IF(A49="","",IF(AND(N(O49)&gt;=Rules!$B$8,ISNUMBER(P49)),IF(P49&lt;=-Rules!$B$7,"Yes","No"),"No"))</f>
        <v/>
      </c>
      <c r="V49">
        <f>IF(A49="","",IF(AND(N(L49)&gt;=Rules!$B$6,ISNUMBER(N49)),IF(AND(N49&gt;=Rules!$B$10,N49&lt;=Rules!$B$11),"Yes","No"),"No"))</f>
        <v/>
      </c>
      <c r="W49">
        <f>IF(A49="","",IF(I49&lt;&gt;"","Yes","No"))</f>
        <v/>
      </c>
      <c r="X49">
        <f>IF(I49="","",IF(SUMIFS($K$3:$K$2002,$A$3:$A$2002,SUBSTITUTE(SUBSTITUTE(I49,"?","~?"),"*","~*"))&gt;N(K49),"Yes","No"))</f>
        <v/>
      </c>
      <c r="Y49">
        <f>IF(A49="","",IF(N(S49)&gt;0,"Yes","No"))</f>
        <v/>
      </c>
      <c r="Z49">
        <f>IF(A49="","",IF(AND(N(K49)&lt;Rules!$B$5,N(L49)&lt;Rules!$B$6,N(Q49)&lt;Rules!$B$13,Y49="No"),"Yes","No"))</f>
        <v/>
      </c>
      <c r="AA49">
        <f>IF(A49="","",IF(LEFT(C49&amp;"",1)="3","Redirect",IF(OR(LEFT(C49&amp;"",1)="4",LEFT(C49&amp;"",1)="5"),IF(OR(N(K49)&gt;0,N(AC49)&gt;=Rules!$B$14),"Redirect","Prune"),IF(D49="Non-Indexable","Keep",IF(AND(W49="Yes",X49="Yes",Y49="No"),"Merge",IF(OR(U49="Yes",V49="Yes",AND(T49="Yes",N(L49)&gt;=Rules!$B$6)),"Update",IF(Z49="Yes",IF(N(AC49)&gt;=Rules!$B$14,"Redirect","Prune"),"Keep")))))))</f>
        <v/>
      </c>
      <c r="AB49">
        <f>IF(A49="","",IF(LEFT(C49&amp;"",1)="3","Already redirects ("&amp;C49&amp;"). Update internal links to point at the final URL.",IF(OR(LEFT(C49&amp;"",1)="4",LEFT(C49&amp;"",1)="5"),IF(AA49="Redirect","Returns "&amp;C49&amp;" but still has "&amp;N(K49)&amp;" clicks and "&amp;N(AC49)&amp;" referring domains. 301 it to the closest live page.","Returns "&amp;C49&amp;" with no clicks or links. Remove internal links and let it 404 or 410."),IF(D49="Non-Indexable","Non-indexable ("&amp;E49&amp;"). Keep if that is intentional; otherwise fix the canonical or noindex.",IF(AA49="Merge","Overlaps with "&amp;I49&amp;IF(N(J49)&gt;0," (similarity "&amp;TEXT(J49,"0.00")&amp;")","")&amp;", which gets more clicks. Merge the useful parts into it and 301 this URL.",IF(AA49="Update",MID(IF(U49="Yes","; Clicks down "&amp;TEXT(-P49,"0%")&amp;" on the previous period","")&amp;IF(V49="Yes","; Average position "&amp;TEXT(N49,"0.0")&amp;" on "&amp;TEXT(L49,"#,##0")&amp;" impressions (striking distance)","")&amp;IF(AND(T49="Yes",N(L49)&gt;=Rules!$B$6),"; Thin ("&amp;F49&amp;" words) but has search demand",""),3,400),IF(AA49="Prune","Low value: "&amp;N(K49)&amp;" clicks, "&amp;N(L49)&amp;" impressions, "&amp;N(Q49)&amp;" sessions, no key events. Remove or noindex it and update internal links.",IF(AA49="Redirect","Low value but "&amp;N(AC49)&amp;" referring domains. 301 it to the closest relevant page to keep those links.",IF(AND(Z49="No",Y49="Yes",N(K49)&lt;Rules!$B$5),"Low search traffic but it converts (key events: "&amp;S49&amp;"). Keep it and link to it.",IF(W49="Yes","Stronger than the page it overlaps ("&amp;I49&amp;"). Keep; merge that page into this one.","Healthy: "&amp;N(K49)&amp;" clicks"&amp;IF(ISNUMBER(N49),", average position "&amp;TEXT(N49,"0.0"),"")&amp;". Keep and monitor."))))))))))</f>
        <v/>
      </c>
      <c r="AE49">
        <f>IF(A49="","",IF(AD49&lt;&gt;"",AD49,AA49))</f>
        <v/>
      </c>
    </row>
    <row r="50">
      <c r="A50">
        <f>IF(Crawl!A49="","",Crawl!A49)</f>
        <v/>
      </c>
      <c r="B50">
        <f>IF(A50="","",Crawl!EC49)</f>
        <v/>
      </c>
      <c r="C50">
        <f>IF(A50="","",IFERROR(INDEX(Crawl!$A49:$DZ49,1,Rules!$H$6),""))</f>
        <v/>
      </c>
      <c r="D50">
        <f>IF(A50="","",IFERROR(INDEX(Crawl!$A49:$DZ49,1,Rules!$H$7),"")&amp;"")</f>
        <v/>
      </c>
      <c r="E50">
        <f>IF(A50="","",IFERROR(INDEX(Crawl!$A49:$DZ49,1,Rules!$H$8),"")&amp;"")</f>
        <v/>
      </c>
      <c r="F50">
        <f>IF(A50="","",IFERROR(INDEX(Crawl!$A49:$DZ49,1,Rules!$H$9),""))</f>
        <v/>
      </c>
      <c r="G50">
        <f>IF(A50="","",IFERROR(INDEX(Crawl!$A49:$DZ49,1,Rules!$H$10),""))</f>
        <v/>
      </c>
      <c r="H50">
        <f>IF(A50="","",IFERROR(INDEX(Crawl!$A49:$DZ49,1,Rules!$H$12),""))</f>
        <v/>
      </c>
      <c r="I50">
        <f>IF(A50="","",IF(AND(N(H50)&gt;0,IFERROR(INDEX(Crawl!$A49:$DZ49,1,Rules!$H$11),"")&amp;""&lt;&gt;""),IFERROR(INDEX(Crawl!$A49:$DZ49,1,Rules!$H$11),"")&amp;"",IF(AND(ISNUMBER(J50),N(J50)&gt;=Rules!$B$12,IFERROR(INDEX(Crawl!$A49:$DZ49,1,Rules!$H$13),"")&amp;""&lt;&gt;""),IFERROR(INDEX(Crawl!$A49:$DZ49,1,Rules!$H$13),"")&amp;"","")))</f>
        <v/>
      </c>
      <c r="J50" s="19">
        <f>IF(A50="","",IF(IFERROR(INDEX(Crawl!$A49:$DZ49,1,Rules!$H$14),"")&amp;""="","",IFERROR(INDEX(Crawl!$A49:$DZ49,1,Rules!$H$14),"")))</f>
        <v/>
      </c>
      <c r="K50">
        <f>IF(A50="","",IFERROR(SUMIFS('GSC current'!$J$2:$J$2001,'GSC current'!$I$2:$I$2001,B50),0))</f>
        <v/>
      </c>
      <c r="L50">
        <f>IF(A50="","",IFERROR(SUMIFS('GSC current'!$K$2:$K$2001,'GSC current'!$I$2:$I$2001,B50),0))</f>
        <v/>
      </c>
      <c r="M50" s="20">
        <f>IF(A50="","",IF(N(L50)&gt;0,K50/L50,""))</f>
        <v/>
      </c>
      <c r="N50" s="21">
        <f>IF(A50="","",IF(N(L50)&gt;0,SUMIFS('GSC current'!$L$2:$L$2001,'GSC current'!$I$2:$I$2001,B50)/L50,""))</f>
        <v/>
      </c>
      <c r="O50">
        <f>IF(A50="","",IFERROR(SUMIFS('GSC previous'!$J$2:$J$2001,'GSC previous'!$I$2:$I$2001,B50),0))</f>
        <v/>
      </c>
      <c r="P50" s="22">
        <f>IF(A50="","",IF(N(O50)&gt;0,(K50-O50)/O50,""))</f>
        <v/>
      </c>
      <c r="Q50">
        <f>IF(A50="","",IFERROR(SUMIFS(GA4!$P$2:$P$2001,GA4!$O$2:$O$2001,B50),0))</f>
        <v/>
      </c>
      <c r="R50" s="23">
        <f>IF(A50="","",IF(N(Q50)&gt;0,SUMIFS(GA4!$Q$2:$Q$2001,GA4!$O$2:$O$2001,B50)/Q50,""))</f>
        <v/>
      </c>
      <c r="S50">
        <f>IF(A50="","",IFERROR(SUMIFS(GA4!$R$2:$R$2001,GA4!$O$2:$O$2001,B50),0))</f>
        <v/>
      </c>
      <c r="T50">
        <f>IF(A50="","",IF(AND(ISNUMBER(F50),LEFT(C50&amp;"",1)="2"),IF(F50&lt;Rules!$B$9,"Yes","No"),"No"))</f>
        <v/>
      </c>
      <c r="U50">
        <f>IF(A50="","",IF(AND(N(O50)&gt;=Rules!$B$8,ISNUMBER(P50)),IF(P50&lt;=-Rules!$B$7,"Yes","No"),"No"))</f>
        <v/>
      </c>
      <c r="V50">
        <f>IF(A50="","",IF(AND(N(L50)&gt;=Rules!$B$6,ISNUMBER(N50)),IF(AND(N50&gt;=Rules!$B$10,N50&lt;=Rules!$B$11),"Yes","No"),"No"))</f>
        <v/>
      </c>
      <c r="W50">
        <f>IF(A50="","",IF(I50&lt;&gt;"","Yes","No"))</f>
        <v/>
      </c>
      <c r="X50">
        <f>IF(I50="","",IF(SUMIFS($K$3:$K$2002,$A$3:$A$2002,SUBSTITUTE(SUBSTITUTE(I50,"?","~?"),"*","~*"))&gt;N(K50),"Yes","No"))</f>
        <v/>
      </c>
      <c r="Y50">
        <f>IF(A50="","",IF(N(S50)&gt;0,"Yes","No"))</f>
        <v/>
      </c>
      <c r="Z50">
        <f>IF(A50="","",IF(AND(N(K50)&lt;Rules!$B$5,N(L50)&lt;Rules!$B$6,N(Q50)&lt;Rules!$B$13,Y50="No"),"Yes","No"))</f>
        <v/>
      </c>
      <c r="AA50">
        <f>IF(A50="","",IF(LEFT(C50&amp;"",1)="3","Redirect",IF(OR(LEFT(C50&amp;"",1)="4",LEFT(C50&amp;"",1)="5"),IF(OR(N(K50)&gt;0,N(AC50)&gt;=Rules!$B$14),"Redirect","Prune"),IF(D50="Non-Indexable","Keep",IF(AND(W50="Yes",X50="Yes",Y50="No"),"Merge",IF(OR(U50="Yes",V50="Yes",AND(T50="Yes",N(L50)&gt;=Rules!$B$6)),"Update",IF(Z50="Yes",IF(N(AC50)&gt;=Rules!$B$14,"Redirect","Prune"),"Keep")))))))</f>
        <v/>
      </c>
      <c r="AB50">
        <f>IF(A50="","",IF(LEFT(C50&amp;"",1)="3","Already redirects ("&amp;C50&amp;"). Update internal links to point at the final URL.",IF(OR(LEFT(C50&amp;"",1)="4",LEFT(C50&amp;"",1)="5"),IF(AA50="Redirect","Returns "&amp;C50&amp;" but still has "&amp;N(K50)&amp;" clicks and "&amp;N(AC50)&amp;" referring domains. 301 it to the closest live page.","Returns "&amp;C50&amp;" with no clicks or links. Remove internal links and let it 404 or 410."),IF(D50="Non-Indexable","Non-indexable ("&amp;E50&amp;"). Keep if that is intentional; otherwise fix the canonical or noindex.",IF(AA50="Merge","Overlaps with "&amp;I50&amp;IF(N(J50)&gt;0," (similarity "&amp;TEXT(J50,"0.00")&amp;")","")&amp;", which gets more clicks. Merge the useful parts into it and 301 this URL.",IF(AA50="Update",MID(IF(U50="Yes","; Clicks down "&amp;TEXT(-P50,"0%")&amp;" on the previous period","")&amp;IF(V50="Yes","; Average position "&amp;TEXT(N50,"0.0")&amp;" on "&amp;TEXT(L50,"#,##0")&amp;" impressions (striking distance)","")&amp;IF(AND(T50="Yes",N(L50)&gt;=Rules!$B$6),"; Thin ("&amp;F50&amp;" words) but has search demand",""),3,400),IF(AA50="Prune","Low value: "&amp;N(K50)&amp;" clicks, "&amp;N(L50)&amp;" impressions, "&amp;N(Q50)&amp;" sessions, no key events. Remove or noindex it and update internal links.",IF(AA50="Redirect","Low value but "&amp;N(AC50)&amp;" referring domains. 301 it to the closest relevant page to keep those links.",IF(AND(Z50="No",Y50="Yes",N(K50)&lt;Rules!$B$5),"Low search traffic but it converts (key events: "&amp;S50&amp;"). Keep it and link to it.",IF(W50="Yes","Stronger than the page it overlaps ("&amp;I50&amp;"). Keep; merge that page into this one.","Healthy: "&amp;N(K50)&amp;" clicks"&amp;IF(ISNUMBER(N50),", average position "&amp;TEXT(N50,"0.0"),"")&amp;". Keep and monitor."))))))))))</f>
        <v/>
      </c>
      <c r="AE50">
        <f>IF(A50="","",IF(AD50&lt;&gt;"",AD50,AA50))</f>
        <v/>
      </c>
    </row>
    <row r="51">
      <c r="A51">
        <f>IF(Crawl!A50="","",Crawl!A50)</f>
        <v/>
      </c>
      <c r="B51">
        <f>IF(A51="","",Crawl!EC50)</f>
        <v/>
      </c>
      <c r="C51">
        <f>IF(A51="","",IFERROR(INDEX(Crawl!$A50:$DZ50,1,Rules!$H$6),""))</f>
        <v/>
      </c>
      <c r="D51">
        <f>IF(A51="","",IFERROR(INDEX(Crawl!$A50:$DZ50,1,Rules!$H$7),"")&amp;"")</f>
        <v/>
      </c>
      <c r="E51">
        <f>IF(A51="","",IFERROR(INDEX(Crawl!$A50:$DZ50,1,Rules!$H$8),"")&amp;"")</f>
        <v/>
      </c>
      <c r="F51">
        <f>IF(A51="","",IFERROR(INDEX(Crawl!$A50:$DZ50,1,Rules!$H$9),""))</f>
        <v/>
      </c>
      <c r="G51">
        <f>IF(A51="","",IFERROR(INDEX(Crawl!$A50:$DZ50,1,Rules!$H$10),""))</f>
        <v/>
      </c>
      <c r="H51">
        <f>IF(A51="","",IFERROR(INDEX(Crawl!$A50:$DZ50,1,Rules!$H$12),""))</f>
        <v/>
      </c>
      <c r="I51">
        <f>IF(A51="","",IF(AND(N(H51)&gt;0,IFERROR(INDEX(Crawl!$A50:$DZ50,1,Rules!$H$11),"")&amp;""&lt;&gt;""),IFERROR(INDEX(Crawl!$A50:$DZ50,1,Rules!$H$11),"")&amp;"",IF(AND(ISNUMBER(J51),N(J51)&gt;=Rules!$B$12,IFERROR(INDEX(Crawl!$A50:$DZ50,1,Rules!$H$13),"")&amp;""&lt;&gt;""),IFERROR(INDEX(Crawl!$A50:$DZ50,1,Rules!$H$13),"")&amp;"","")))</f>
        <v/>
      </c>
      <c r="J51" s="19">
        <f>IF(A51="","",IF(IFERROR(INDEX(Crawl!$A50:$DZ50,1,Rules!$H$14),"")&amp;""="","",IFERROR(INDEX(Crawl!$A50:$DZ50,1,Rules!$H$14),"")))</f>
        <v/>
      </c>
      <c r="K51">
        <f>IF(A51="","",IFERROR(SUMIFS('GSC current'!$J$2:$J$2001,'GSC current'!$I$2:$I$2001,B51),0))</f>
        <v/>
      </c>
      <c r="L51">
        <f>IF(A51="","",IFERROR(SUMIFS('GSC current'!$K$2:$K$2001,'GSC current'!$I$2:$I$2001,B51),0))</f>
        <v/>
      </c>
      <c r="M51" s="20">
        <f>IF(A51="","",IF(N(L51)&gt;0,K51/L51,""))</f>
        <v/>
      </c>
      <c r="N51" s="21">
        <f>IF(A51="","",IF(N(L51)&gt;0,SUMIFS('GSC current'!$L$2:$L$2001,'GSC current'!$I$2:$I$2001,B51)/L51,""))</f>
        <v/>
      </c>
      <c r="O51">
        <f>IF(A51="","",IFERROR(SUMIFS('GSC previous'!$J$2:$J$2001,'GSC previous'!$I$2:$I$2001,B51),0))</f>
        <v/>
      </c>
      <c r="P51" s="22">
        <f>IF(A51="","",IF(N(O51)&gt;0,(K51-O51)/O51,""))</f>
        <v/>
      </c>
      <c r="Q51">
        <f>IF(A51="","",IFERROR(SUMIFS(GA4!$P$2:$P$2001,GA4!$O$2:$O$2001,B51),0))</f>
        <v/>
      </c>
      <c r="R51" s="23">
        <f>IF(A51="","",IF(N(Q51)&gt;0,SUMIFS(GA4!$Q$2:$Q$2001,GA4!$O$2:$O$2001,B51)/Q51,""))</f>
        <v/>
      </c>
      <c r="S51">
        <f>IF(A51="","",IFERROR(SUMIFS(GA4!$R$2:$R$2001,GA4!$O$2:$O$2001,B51),0))</f>
        <v/>
      </c>
      <c r="T51">
        <f>IF(A51="","",IF(AND(ISNUMBER(F51),LEFT(C51&amp;"",1)="2"),IF(F51&lt;Rules!$B$9,"Yes","No"),"No"))</f>
        <v/>
      </c>
      <c r="U51">
        <f>IF(A51="","",IF(AND(N(O51)&gt;=Rules!$B$8,ISNUMBER(P51)),IF(P51&lt;=-Rules!$B$7,"Yes","No"),"No"))</f>
        <v/>
      </c>
      <c r="V51">
        <f>IF(A51="","",IF(AND(N(L51)&gt;=Rules!$B$6,ISNUMBER(N51)),IF(AND(N51&gt;=Rules!$B$10,N51&lt;=Rules!$B$11),"Yes","No"),"No"))</f>
        <v/>
      </c>
      <c r="W51">
        <f>IF(A51="","",IF(I51&lt;&gt;"","Yes","No"))</f>
        <v/>
      </c>
      <c r="X51">
        <f>IF(I51="","",IF(SUMIFS($K$3:$K$2002,$A$3:$A$2002,SUBSTITUTE(SUBSTITUTE(I51,"?","~?"),"*","~*"))&gt;N(K51),"Yes","No"))</f>
        <v/>
      </c>
      <c r="Y51">
        <f>IF(A51="","",IF(N(S51)&gt;0,"Yes","No"))</f>
        <v/>
      </c>
      <c r="Z51">
        <f>IF(A51="","",IF(AND(N(K51)&lt;Rules!$B$5,N(L51)&lt;Rules!$B$6,N(Q51)&lt;Rules!$B$13,Y51="No"),"Yes","No"))</f>
        <v/>
      </c>
      <c r="AA51">
        <f>IF(A51="","",IF(LEFT(C51&amp;"",1)="3","Redirect",IF(OR(LEFT(C51&amp;"",1)="4",LEFT(C51&amp;"",1)="5"),IF(OR(N(K51)&gt;0,N(AC51)&gt;=Rules!$B$14),"Redirect","Prune"),IF(D51="Non-Indexable","Keep",IF(AND(W51="Yes",X51="Yes",Y51="No"),"Merge",IF(OR(U51="Yes",V51="Yes",AND(T51="Yes",N(L51)&gt;=Rules!$B$6)),"Update",IF(Z51="Yes",IF(N(AC51)&gt;=Rules!$B$14,"Redirect","Prune"),"Keep")))))))</f>
        <v/>
      </c>
      <c r="AB51">
        <f>IF(A51="","",IF(LEFT(C51&amp;"",1)="3","Already redirects ("&amp;C51&amp;"). Update internal links to point at the final URL.",IF(OR(LEFT(C51&amp;"",1)="4",LEFT(C51&amp;"",1)="5"),IF(AA51="Redirect","Returns "&amp;C51&amp;" but still has "&amp;N(K51)&amp;" clicks and "&amp;N(AC51)&amp;" referring domains. 301 it to the closest live page.","Returns "&amp;C51&amp;" with no clicks or links. Remove internal links and let it 404 or 410."),IF(D51="Non-Indexable","Non-indexable ("&amp;E51&amp;"). Keep if that is intentional; otherwise fix the canonical or noindex.",IF(AA51="Merge","Overlaps with "&amp;I51&amp;IF(N(J51)&gt;0," (similarity "&amp;TEXT(J51,"0.00")&amp;")","")&amp;", which gets more clicks. Merge the useful parts into it and 301 this URL.",IF(AA51="Update",MID(IF(U51="Yes","; Clicks down "&amp;TEXT(-P51,"0%")&amp;" on the previous period","")&amp;IF(V51="Yes","; Average position "&amp;TEXT(N51,"0.0")&amp;" on "&amp;TEXT(L51,"#,##0")&amp;" impressions (striking distance)","")&amp;IF(AND(T51="Yes",N(L51)&gt;=Rules!$B$6),"; Thin ("&amp;F51&amp;" words) but has search demand",""),3,400),IF(AA51="Prune","Low value: "&amp;N(K51)&amp;" clicks, "&amp;N(L51)&amp;" impressions, "&amp;N(Q51)&amp;" sessions, no key events. Remove or noindex it and update internal links.",IF(AA51="Redirect","Low value but "&amp;N(AC51)&amp;" referring domains. 301 it to the closest relevant page to keep those links.",IF(AND(Z51="No",Y51="Yes",N(K51)&lt;Rules!$B$5),"Low search traffic but it converts (key events: "&amp;S51&amp;"). Keep it and link to it.",IF(W51="Yes","Stronger than the page it overlaps ("&amp;I51&amp;"). Keep; merge that page into this one.","Healthy: "&amp;N(K51)&amp;" clicks"&amp;IF(ISNUMBER(N51),", average position "&amp;TEXT(N51,"0.0"),"")&amp;". Keep and monitor."))))))))))</f>
        <v/>
      </c>
      <c r="AE51">
        <f>IF(A51="","",IF(AD51&lt;&gt;"",AD51,AA51))</f>
        <v/>
      </c>
    </row>
    <row r="52">
      <c r="A52">
        <f>IF(Crawl!A51="","",Crawl!A51)</f>
        <v/>
      </c>
      <c r="B52">
        <f>IF(A52="","",Crawl!EC51)</f>
        <v/>
      </c>
      <c r="C52">
        <f>IF(A52="","",IFERROR(INDEX(Crawl!$A51:$DZ51,1,Rules!$H$6),""))</f>
        <v/>
      </c>
      <c r="D52">
        <f>IF(A52="","",IFERROR(INDEX(Crawl!$A51:$DZ51,1,Rules!$H$7),"")&amp;"")</f>
        <v/>
      </c>
      <c r="E52">
        <f>IF(A52="","",IFERROR(INDEX(Crawl!$A51:$DZ51,1,Rules!$H$8),"")&amp;"")</f>
        <v/>
      </c>
      <c r="F52">
        <f>IF(A52="","",IFERROR(INDEX(Crawl!$A51:$DZ51,1,Rules!$H$9),""))</f>
        <v/>
      </c>
      <c r="G52">
        <f>IF(A52="","",IFERROR(INDEX(Crawl!$A51:$DZ51,1,Rules!$H$10),""))</f>
        <v/>
      </c>
      <c r="H52">
        <f>IF(A52="","",IFERROR(INDEX(Crawl!$A51:$DZ51,1,Rules!$H$12),""))</f>
        <v/>
      </c>
      <c r="I52">
        <f>IF(A52="","",IF(AND(N(H52)&gt;0,IFERROR(INDEX(Crawl!$A51:$DZ51,1,Rules!$H$11),"")&amp;""&lt;&gt;""),IFERROR(INDEX(Crawl!$A51:$DZ51,1,Rules!$H$11),"")&amp;"",IF(AND(ISNUMBER(J52),N(J52)&gt;=Rules!$B$12,IFERROR(INDEX(Crawl!$A51:$DZ51,1,Rules!$H$13),"")&amp;""&lt;&gt;""),IFERROR(INDEX(Crawl!$A51:$DZ51,1,Rules!$H$13),"")&amp;"","")))</f>
        <v/>
      </c>
      <c r="J52" s="19">
        <f>IF(A52="","",IF(IFERROR(INDEX(Crawl!$A51:$DZ51,1,Rules!$H$14),"")&amp;""="","",IFERROR(INDEX(Crawl!$A51:$DZ51,1,Rules!$H$14),"")))</f>
        <v/>
      </c>
      <c r="K52">
        <f>IF(A52="","",IFERROR(SUMIFS('GSC current'!$J$2:$J$2001,'GSC current'!$I$2:$I$2001,B52),0))</f>
        <v/>
      </c>
      <c r="L52">
        <f>IF(A52="","",IFERROR(SUMIFS('GSC current'!$K$2:$K$2001,'GSC current'!$I$2:$I$2001,B52),0))</f>
        <v/>
      </c>
      <c r="M52" s="20">
        <f>IF(A52="","",IF(N(L52)&gt;0,K52/L52,""))</f>
        <v/>
      </c>
      <c r="N52" s="21">
        <f>IF(A52="","",IF(N(L52)&gt;0,SUMIFS('GSC current'!$L$2:$L$2001,'GSC current'!$I$2:$I$2001,B52)/L52,""))</f>
        <v/>
      </c>
      <c r="O52">
        <f>IF(A52="","",IFERROR(SUMIFS('GSC previous'!$J$2:$J$2001,'GSC previous'!$I$2:$I$2001,B52),0))</f>
        <v/>
      </c>
      <c r="P52" s="22">
        <f>IF(A52="","",IF(N(O52)&gt;0,(K52-O52)/O52,""))</f>
        <v/>
      </c>
      <c r="Q52">
        <f>IF(A52="","",IFERROR(SUMIFS(GA4!$P$2:$P$2001,GA4!$O$2:$O$2001,B52),0))</f>
        <v/>
      </c>
      <c r="R52" s="23">
        <f>IF(A52="","",IF(N(Q52)&gt;0,SUMIFS(GA4!$Q$2:$Q$2001,GA4!$O$2:$O$2001,B52)/Q52,""))</f>
        <v/>
      </c>
      <c r="S52">
        <f>IF(A52="","",IFERROR(SUMIFS(GA4!$R$2:$R$2001,GA4!$O$2:$O$2001,B52),0))</f>
        <v/>
      </c>
      <c r="T52">
        <f>IF(A52="","",IF(AND(ISNUMBER(F52),LEFT(C52&amp;"",1)="2"),IF(F52&lt;Rules!$B$9,"Yes","No"),"No"))</f>
        <v/>
      </c>
      <c r="U52">
        <f>IF(A52="","",IF(AND(N(O52)&gt;=Rules!$B$8,ISNUMBER(P52)),IF(P52&lt;=-Rules!$B$7,"Yes","No"),"No"))</f>
        <v/>
      </c>
      <c r="V52">
        <f>IF(A52="","",IF(AND(N(L52)&gt;=Rules!$B$6,ISNUMBER(N52)),IF(AND(N52&gt;=Rules!$B$10,N52&lt;=Rules!$B$11),"Yes","No"),"No"))</f>
        <v/>
      </c>
      <c r="W52">
        <f>IF(A52="","",IF(I52&lt;&gt;"","Yes","No"))</f>
        <v/>
      </c>
      <c r="X52">
        <f>IF(I52="","",IF(SUMIFS($K$3:$K$2002,$A$3:$A$2002,SUBSTITUTE(SUBSTITUTE(I52,"?","~?"),"*","~*"))&gt;N(K52),"Yes","No"))</f>
        <v/>
      </c>
      <c r="Y52">
        <f>IF(A52="","",IF(N(S52)&gt;0,"Yes","No"))</f>
        <v/>
      </c>
      <c r="Z52">
        <f>IF(A52="","",IF(AND(N(K52)&lt;Rules!$B$5,N(L52)&lt;Rules!$B$6,N(Q52)&lt;Rules!$B$13,Y52="No"),"Yes","No"))</f>
        <v/>
      </c>
      <c r="AA52">
        <f>IF(A52="","",IF(LEFT(C52&amp;"",1)="3","Redirect",IF(OR(LEFT(C52&amp;"",1)="4",LEFT(C52&amp;"",1)="5"),IF(OR(N(K52)&gt;0,N(AC52)&gt;=Rules!$B$14),"Redirect","Prune"),IF(D52="Non-Indexable","Keep",IF(AND(W52="Yes",X52="Yes",Y52="No"),"Merge",IF(OR(U52="Yes",V52="Yes",AND(T52="Yes",N(L52)&gt;=Rules!$B$6)),"Update",IF(Z52="Yes",IF(N(AC52)&gt;=Rules!$B$14,"Redirect","Prune"),"Keep")))))))</f>
        <v/>
      </c>
      <c r="AB52">
        <f>IF(A52="","",IF(LEFT(C52&amp;"",1)="3","Already redirects ("&amp;C52&amp;"). Update internal links to point at the final URL.",IF(OR(LEFT(C52&amp;"",1)="4",LEFT(C52&amp;"",1)="5"),IF(AA52="Redirect","Returns "&amp;C52&amp;" but still has "&amp;N(K52)&amp;" clicks and "&amp;N(AC52)&amp;" referring domains. 301 it to the closest live page.","Returns "&amp;C52&amp;" with no clicks or links. Remove internal links and let it 404 or 410."),IF(D52="Non-Indexable","Non-indexable ("&amp;E52&amp;"). Keep if that is intentional; otherwise fix the canonical or noindex.",IF(AA52="Merge","Overlaps with "&amp;I52&amp;IF(N(J52)&gt;0," (similarity "&amp;TEXT(J52,"0.00")&amp;")","")&amp;", which gets more clicks. Merge the useful parts into it and 301 this URL.",IF(AA52="Update",MID(IF(U52="Yes","; Clicks down "&amp;TEXT(-P52,"0%")&amp;" on the previous period","")&amp;IF(V52="Yes","; Average position "&amp;TEXT(N52,"0.0")&amp;" on "&amp;TEXT(L52,"#,##0")&amp;" impressions (striking distance)","")&amp;IF(AND(T52="Yes",N(L52)&gt;=Rules!$B$6),"; Thin ("&amp;F52&amp;" words) but has search demand",""),3,400),IF(AA52="Prune","Low value: "&amp;N(K52)&amp;" clicks, "&amp;N(L52)&amp;" impressions, "&amp;N(Q52)&amp;" sessions, no key events. Remove or noindex it and update internal links.",IF(AA52="Redirect","Low value but "&amp;N(AC52)&amp;" referring domains. 301 it to the closest relevant page to keep those links.",IF(AND(Z52="No",Y52="Yes",N(K52)&lt;Rules!$B$5),"Low search traffic but it converts (key events: "&amp;S52&amp;"). Keep it and link to it.",IF(W52="Yes","Stronger than the page it overlaps ("&amp;I52&amp;"). Keep; merge that page into this one.","Healthy: "&amp;N(K52)&amp;" clicks"&amp;IF(ISNUMBER(N52),", average position "&amp;TEXT(N52,"0.0"),"")&amp;". Keep and monitor."))))))))))</f>
        <v/>
      </c>
      <c r="AE52">
        <f>IF(A52="","",IF(AD52&lt;&gt;"",AD52,AA52))</f>
        <v/>
      </c>
    </row>
    <row r="53">
      <c r="A53">
        <f>IF(Crawl!A52="","",Crawl!A52)</f>
        <v/>
      </c>
      <c r="B53">
        <f>IF(A53="","",Crawl!EC52)</f>
        <v/>
      </c>
      <c r="C53">
        <f>IF(A53="","",IFERROR(INDEX(Crawl!$A52:$DZ52,1,Rules!$H$6),""))</f>
        <v/>
      </c>
      <c r="D53">
        <f>IF(A53="","",IFERROR(INDEX(Crawl!$A52:$DZ52,1,Rules!$H$7),"")&amp;"")</f>
        <v/>
      </c>
      <c r="E53">
        <f>IF(A53="","",IFERROR(INDEX(Crawl!$A52:$DZ52,1,Rules!$H$8),"")&amp;"")</f>
        <v/>
      </c>
      <c r="F53">
        <f>IF(A53="","",IFERROR(INDEX(Crawl!$A52:$DZ52,1,Rules!$H$9),""))</f>
        <v/>
      </c>
      <c r="G53">
        <f>IF(A53="","",IFERROR(INDEX(Crawl!$A52:$DZ52,1,Rules!$H$10),""))</f>
        <v/>
      </c>
      <c r="H53">
        <f>IF(A53="","",IFERROR(INDEX(Crawl!$A52:$DZ52,1,Rules!$H$12),""))</f>
        <v/>
      </c>
      <c r="I53">
        <f>IF(A53="","",IF(AND(N(H53)&gt;0,IFERROR(INDEX(Crawl!$A52:$DZ52,1,Rules!$H$11),"")&amp;""&lt;&gt;""),IFERROR(INDEX(Crawl!$A52:$DZ52,1,Rules!$H$11),"")&amp;"",IF(AND(ISNUMBER(J53),N(J53)&gt;=Rules!$B$12,IFERROR(INDEX(Crawl!$A52:$DZ52,1,Rules!$H$13),"")&amp;""&lt;&gt;""),IFERROR(INDEX(Crawl!$A52:$DZ52,1,Rules!$H$13),"")&amp;"","")))</f>
        <v/>
      </c>
      <c r="J53" s="19">
        <f>IF(A53="","",IF(IFERROR(INDEX(Crawl!$A52:$DZ52,1,Rules!$H$14),"")&amp;""="","",IFERROR(INDEX(Crawl!$A52:$DZ52,1,Rules!$H$14),"")))</f>
        <v/>
      </c>
      <c r="K53">
        <f>IF(A53="","",IFERROR(SUMIFS('GSC current'!$J$2:$J$2001,'GSC current'!$I$2:$I$2001,B53),0))</f>
        <v/>
      </c>
      <c r="L53">
        <f>IF(A53="","",IFERROR(SUMIFS('GSC current'!$K$2:$K$2001,'GSC current'!$I$2:$I$2001,B53),0))</f>
        <v/>
      </c>
      <c r="M53" s="20">
        <f>IF(A53="","",IF(N(L53)&gt;0,K53/L53,""))</f>
        <v/>
      </c>
      <c r="N53" s="21">
        <f>IF(A53="","",IF(N(L53)&gt;0,SUMIFS('GSC current'!$L$2:$L$2001,'GSC current'!$I$2:$I$2001,B53)/L53,""))</f>
        <v/>
      </c>
      <c r="O53">
        <f>IF(A53="","",IFERROR(SUMIFS('GSC previous'!$J$2:$J$2001,'GSC previous'!$I$2:$I$2001,B53),0))</f>
        <v/>
      </c>
      <c r="P53" s="22">
        <f>IF(A53="","",IF(N(O53)&gt;0,(K53-O53)/O53,""))</f>
        <v/>
      </c>
      <c r="Q53">
        <f>IF(A53="","",IFERROR(SUMIFS(GA4!$P$2:$P$2001,GA4!$O$2:$O$2001,B53),0))</f>
        <v/>
      </c>
      <c r="R53" s="23">
        <f>IF(A53="","",IF(N(Q53)&gt;0,SUMIFS(GA4!$Q$2:$Q$2001,GA4!$O$2:$O$2001,B53)/Q53,""))</f>
        <v/>
      </c>
      <c r="S53">
        <f>IF(A53="","",IFERROR(SUMIFS(GA4!$R$2:$R$2001,GA4!$O$2:$O$2001,B53),0))</f>
        <v/>
      </c>
      <c r="T53">
        <f>IF(A53="","",IF(AND(ISNUMBER(F53),LEFT(C53&amp;"",1)="2"),IF(F53&lt;Rules!$B$9,"Yes","No"),"No"))</f>
        <v/>
      </c>
      <c r="U53">
        <f>IF(A53="","",IF(AND(N(O53)&gt;=Rules!$B$8,ISNUMBER(P53)),IF(P53&lt;=-Rules!$B$7,"Yes","No"),"No"))</f>
        <v/>
      </c>
      <c r="V53">
        <f>IF(A53="","",IF(AND(N(L53)&gt;=Rules!$B$6,ISNUMBER(N53)),IF(AND(N53&gt;=Rules!$B$10,N53&lt;=Rules!$B$11),"Yes","No"),"No"))</f>
        <v/>
      </c>
      <c r="W53">
        <f>IF(A53="","",IF(I53&lt;&gt;"","Yes","No"))</f>
        <v/>
      </c>
      <c r="X53">
        <f>IF(I53="","",IF(SUMIFS($K$3:$K$2002,$A$3:$A$2002,SUBSTITUTE(SUBSTITUTE(I53,"?","~?"),"*","~*"))&gt;N(K53),"Yes","No"))</f>
        <v/>
      </c>
      <c r="Y53">
        <f>IF(A53="","",IF(N(S53)&gt;0,"Yes","No"))</f>
        <v/>
      </c>
      <c r="Z53">
        <f>IF(A53="","",IF(AND(N(K53)&lt;Rules!$B$5,N(L53)&lt;Rules!$B$6,N(Q53)&lt;Rules!$B$13,Y53="No"),"Yes","No"))</f>
        <v/>
      </c>
      <c r="AA53">
        <f>IF(A53="","",IF(LEFT(C53&amp;"",1)="3","Redirect",IF(OR(LEFT(C53&amp;"",1)="4",LEFT(C53&amp;"",1)="5"),IF(OR(N(K53)&gt;0,N(AC53)&gt;=Rules!$B$14),"Redirect","Prune"),IF(D53="Non-Indexable","Keep",IF(AND(W53="Yes",X53="Yes",Y53="No"),"Merge",IF(OR(U53="Yes",V53="Yes",AND(T53="Yes",N(L53)&gt;=Rules!$B$6)),"Update",IF(Z53="Yes",IF(N(AC53)&gt;=Rules!$B$14,"Redirect","Prune"),"Keep")))))))</f>
        <v/>
      </c>
      <c r="AB53">
        <f>IF(A53="","",IF(LEFT(C53&amp;"",1)="3","Already redirects ("&amp;C53&amp;"). Update internal links to point at the final URL.",IF(OR(LEFT(C53&amp;"",1)="4",LEFT(C53&amp;"",1)="5"),IF(AA53="Redirect","Returns "&amp;C53&amp;" but still has "&amp;N(K53)&amp;" clicks and "&amp;N(AC53)&amp;" referring domains. 301 it to the closest live page.","Returns "&amp;C53&amp;" with no clicks or links. Remove internal links and let it 404 or 410."),IF(D53="Non-Indexable","Non-indexable ("&amp;E53&amp;"). Keep if that is intentional; otherwise fix the canonical or noindex.",IF(AA53="Merge","Overlaps with "&amp;I53&amp;IF(N(J53)&gt;0," (similarity "&amp;TEXT(J53,"0.00")&amp;")","")&amp;", which gets more clicks. Merge the useful parts into it and 301 this URL.",IF(AA53="Update",MID(IF(U53="Yes","; Clicks down "&amp;TEXT(-P53,"0%")&amp;" on the previous period","")&amp;IF(V53="Yes","; Average position "&amp;TEXT(N53,"0.0")&amp;" on "&amp;TEXT(L53,"#,##0")&amp;" impressions (striking distance)","")&amp;IF(AND(T53="Yes",N(L53)&gt;=Rules!$B$6),"; Thin ("&amp;F53&amp;" words) but has search demand",""),3,400),IF(AA53="Prune","Low value: "&amp;N(K53)&amp;" clicks, "&amp;N(L53)&amp;" impressions, "&amp;N(Q53)&amp;" sessions, no key events. Remove or noindex it and update internal links.",IF(AA53="Redirect","Low value but "&amp;N(AC53)&amp;" referring domains. 301 it to the closest relevant page to keep those links.",IF(AND(Z53="No",Y53="Yes",N(K53)&lt;Rules!$B$5),"Low search traffic but it converts (key events: "&amp;S53&amp;"). Keep it and link to it.",IF(W53="Yes","Stronger than the page it overlaps ("&amp;I53&amp;"). Keep; merge that page into this one.","Healthy: "&amp;N(K53)&amp;" clicks"&amp;IF(ISNUMBER(N53),", average position "&amp;TEXT(N53,"0.0"),"")&amp;". Keep and monitor."))))))))))</f>
        <v/>
      </c>
      <c r="AE53">
        <f>IF(A53="","",IF(AD53&lt;&gt;"",AD53,AA53))</f>
        <v/>
      </c>
    </row>
    <row r="54">
      <c r="A54">
        <f>IF(Crawl!A53="","",Crawl!A53)</f>
        <v/>
      </c>
      <c r="B54">
        <f>IF(A54="","",Crawl!EC53)</f>
        <v/>
      </c>
      <c r="C54">
        <f>IF(A54="","",IFERROR(INDEX(Crawl!$A53:$DZ53,1,Rules!$H$6),""))</f>
        <v/>
      </c>
      <c r="D54">
        <f>IF(A54="","",IFERROR(INDEX(Crawl!$A53:$DZ53,1,Rules!$H$7),"")&amp;"")</f>
        <v/>
      </c>
      <c r="E54">
        <f>IF(A54="","",IFERROR(INDEX(Crawl!$A53:$DZ53,1,Rules!$H$8),"")&amp;"")</f>
        <v/>
      </c>
      <c r="F54">
        <f>IF(A54="","",IFERROR(INDEX(Crawl!$A53:$DZ53,1,Rules!$H$9),""))</f>
        <v/>
      </c>
      <c r="G54">
        <f>IF(A54="","",IFERROR(INDEX(Crawl!$A53:$DZ53,1,Rules!$H$10),""))</f>
        <v/>
      </c>
      <c r="H54">
        <f>IF(A54="","",IFERROR(INDEX(Crawl!$A53:$DZ53,1,Rules!$H$12),""))</f>
        <v/>
      </c>
      <c r="I54">
        <f>IF(A54="","",IF(AND(N(H54)&gt;0,IFERROR(INDEX(Crawl!$A53:$DZ53,1,Rules!$H$11),"")&amp;""&lt;&gt;""),IFERROR(INDEX(Crawl!$A53:$DZ53,1,Rules!$H$11),"")&amp;"",IF(AND(ISNUMBER(J54),N(J54)&gt;=Rules!$B$12,IFERROR(INDEX(Crawl!$A53:$DZ53,1,Rules!$H$13),"")&amp;""&lt;&gt;""),IFERROR(INDEX(Crawl!$A53:$DZ53,1,Rules!$H$13),"")&amp;"","")))</f>
        <v/>
      </c>
      <c r="J54" s="19">
        <f>IF(A54="","",IF(IFERROR(INDEX(Crawl!$A53:$DZ53,1,Rules!$H$14),"")&amp;""="","",IFERROR(INDEX(Crawl!$A53:$DZ53,1,Rules!$H$14),"")))</f>
        <v/>
      </c>
      <c r="K54">
        <f>IF(A54="","",IFERROR(SUMIFS('GSC current'!$J$2:$J$2001,'GSC current'!$I$2:$I$2001,B54),0))</f>
        <v/>
      </c>
      <c r="L54">
        <f>IF(A54="","",IFERROR(SUMIFS('GSC current'!$K$2:$K$2001,'GSC current'!$I$2:$I$2001,B54),0))</f>
        <v/>
      </c>
      <c r="M54" s="20">
        <f>IF(A54="","",IF(N(L54)&gt;0,K54/L54,""))</f>
        <v/>
      </c>
      <c r="N54" s="21">
        <f>IF(A54="","",IF(N(L54)&gt;0,SUMIFS('GSC current'!$L$2:$L$2001,'GSC current'!$I$2:$I$2001,B54)/L54,""))</f>
        <v/>
      </c>
      <c r="O54">
        <f>IF(A54="","",IFERROR(SUMIFS('GSC previous'!$J$2:$J$2001,'GSC previous'!$I$2:$I$2001,B54),0))</f>
        <v/>
      </c>
      <c r="P54" s="22">
        <f>IF(A54="","",IF(N(O54)&gt;0,(K54-O54)/O54,""))</f>
        <v/>
      </c>
      <c r="Q54">
        <f>IF(A54="","",IFERROR(SUMIFS(GA4!$P$2:$P$2001,GA4!$O$2:$O$2001,B54),0))</f>
        <v/>
      </c>
      <c r="R54" s="23">
        <f>IF(A54="","",IF(N(Q54)&gt;0,SUMIFS(GA4!$Q$2:$Q$2001,GA4!$O$2:$O$2001,B54)/Q54,""))</f>
        <v/>
      </c>
      <c r="S54">
        <f>IF(A54="","",IFERROR(SUMIFS(GA4!$R$2:$R$2001,GA4!$O$2:$O$2001,B54),0))</f>
        <v/>
      </c>
      <c r="T54">
        <f>IF(A54="","",IF(AND(ISNUMBER(F54),LEFT(C54&amp;"",1)="2"),IF(F54&lt;Rules!$B$9,"Yes","No"),"No"))</f>
        <v/>
      </c>
      <c r="U54">
        <f>IF(A54="","",IF(AND(N(O54)&gt;=Rules!$B$8,ISNUMBER(P54)),IF(P54&lt;=-Rules!$B$7,"Yes","No"),"No"))</f>
        <v/>
      </c>
      <c r="V54">
        <f>IF(A54="","",IF(AND(N(L54)&gt;=Rules!$B$6,ISNUMBER(N54)),IF(AND(N54&gt;=Rules!$B$10,N54&lt;=Rules!$B$11),"Yes","No"),"No"))</f>
        <v/>
      </c>
      <c r="W54">
        <f>IF(A54="","",IF(I54&lt;&gt;"","Yes","No"))</f>
        <v/>
      </c>
      <c r="X54">
        <f>IF(I54="","",IF(SUMIFS($K$3:$K$2002,$A$3:$A$2002,SUBSTITUTE(SUBSTITUTE(I54,"?","~?"),"*","~*"))&gt;N(K54),"Yes","No"))</f>
        <v/>
      </c>
      <c r="Y54">
        <f>IF(A54="","",IF(N(S54)&gt;0,"Yes","No"))</f>
        <v/>
      </c>
      <c r="Z54">
        <f>IF(A54="","",IF(AND(N(K54)&lt;Rules!$B$5,N(L54)&lt;Rules!$B$6,N(Q54)&lt;Rules!$B$13,Y54="No"),"Yes","No"))</f>
        <v/>
      </c>
      <c r="AA54">
        <f>IF(A54="","",IF(LEFT(C54&amp;"",1)="3","Redirect",IF(OR(LEFT(C54&amp;"",1)="4",LEFT(C54&amp;"",1)="5"),IF(OR(N(K54)&gt;0,N(AC54)&gt;=Rules!$B$14),"Redirect","Prune"),IF(D54="Non-Indexable","Keep",IF(AND(W54="Yes",X54="Yes",Y54="No"),"Merge",IF(OR(U54="Yes",V54="Yes",AND(T54="Yes",N(L54)&gt;=Rules!$B$6)),"Update",IF(Z54="Yes",IF(N(AC54)&gt;=Rules!$B$14,"Redirect","Prune"),"Keep")))))))</f>
        <v/>
      </c>
      <c r="AB54">
        <f>IF(A54="","",IF(LEFT(C54&amp;"",1)="3","Already redirects ("&amp;C54&amp;"). Update internal links to point at the final URL.",IF(OR(LEFT(C54&amp;"",1)="4",LEFT(C54&amp;"",1)="5"),IF(AA54="Redirect","Returns "&amp;C54&amp;" but still has "&amp;N(K54)&amp;" clicks and "&amp;N(AC54)&amp;" referring domains. 301 it to the closest live page.","Returns "&amp;C54&amp;" with no clicks or links. Remove internal links and let it 404 or 410."),IF(D54="Non-Indexable","Non-indexable ("&amp;E54&amp;"). Keep if that is intentional; otherwise fix the canonical or noindex.",IF(AA54="Merge","Overlaps with "&amp;I54&amp;IF(N(J54)&gt;0," (similarity "&amp;TEXT(J54,"0.00")&amp;")","")&amp;", which gets more clicks. Merge the useful parts into it and 301 this URL.",IF(AA54="Update",MID(IF(U54="Yes","; Clicks down "&amp;TEXT(-P54,"0%")&amp;" on the previous period","")&amp;IF(V54="Yes","; Average position "&amp;TEXT(N54,"0.0")&amp;" on "&amp;TEXT(L54,"#,##0")&amp;" impressions (striking distance)","")&amp;IF(AND(T54="Yes",N(L54)&gt;=Rules!$B$6),"; Thin ("&amp;F54&amp;" words) but has search demand",""),3,400),IF(AA54="Prune","Low value: "&amp;N(K54)&amp;" clicks, "&amp;N(L54)&amp;" impressions, "&amp;N(Q54)&amp;" sessions, no key events. Remove or noindex it and update internal links.",IF(AA54="Redirect","Low value but "&amp;N(AC54)&amp;" referring domains. 301 it to the closest relevant page to keep those links.",IF(AND(Z54="No",Y54="Yes",N(K54)&lt;Rules!$B$5),"Low search traffic but it converts (key events: "&amp;S54&amp;"). Keep it and link to it.",IF(W54="Yes","Stronger than the page it overlaps ("&amp;I54&amp;"). Keep; merge that page into this one.","Healthy: "&amp;N(K54)&amp;" clicks"&amp;IF(ISNUMBER(N54),", average position "&amp;TEXT(N54,"0.0"),"")&amp;". Keep and monitor."))))))))))</f>
        <v/>
      </c>
      <c r="AE54">
        <f>IF(A54="","",IF(AD54&lt;&gt;"",AD54,AA54))</f>
        <v/>
      </c>
    </row>
    <row r="55">
      <c r="A55">
        <f>IF(Crawl!A54="","",Crawl!A54)</f>
        <v/>
      </c>
      <c r="B55">
        <f>IF(A55="","",Crawl!EC54)</f>
        <v/>
      </c>
      <c r="C55">
        <f>IF(A55="","",IFERROR(INDEX(Crawl!$A54:$DZ54,1,Rules!$H$6),""))</f>
        <v/>
      </c>
      <c r="D55">
        <f>IF(A55="","",IFERROR(INDEX(Crawl!$A54:$DZ54,1,Rules!$H$7),"")&amp;"")</f>
        <v/>
      </c>
      <c r="E55">
        <f>IF(A55="","",IFERROR(INDEX(Crawl!$A54:$DZ54,1,Rules!$H$8),"")&amp;"")</f>
        <v/>
      </c>
      <c r="F55">
        <f>IF(A55="","",IFERROR(INDEX(Crawl!$A54:$DZ54,1,Rules!$H$9),""))</f>
        <v/>
      </c>
      <c r="G55">
        <f>IF(A55="","",IFERROR(INDEX(Crawl!$A54:$DZ54,1,Rules!$H$10),""))</f>
        <v/>
      </c>
      <c r="H55">
        <f>IF(A55="","",IFERROR(INDEX(Crawl!$A54:$DZ54,1,Rules!$H$12),""))</f>
        <v/>
      </c>
      <c r="I55">
        <f>IF(A55="","",IF(AND(N(H55)&gt;0,IFERROR(INDEX(Crawl!$A54:$DZ54,1,Rules!$H$11),"")&amp;""&lt;&gt;""),IFERROR(INDEX(Crawl!$A54:$DZ54,1,Rules!$H$11),"")&amp;"",IF(AND(ISNUMBER(J55),N(J55)&gt;=Rules!$B$12,IFERROR(INDEX(Crawl!$A54:$DZ54,1,Rules!$H$13),"")&amp;""&lt;&gt;""),IFERROR(INDEX(Crawl!$A54:$DZ54,1,Rules!$H$13),"")&amp;"","")))</f>
        <v/>
      </c>
      <c r="J55" s="19">
        <f>IF(A55="","",IF(IFERROR(INDEX(Crawl!$A54:$DZ54,1,Rules!$H$14),"")&amp;""="","",IFERROR(INDEX(Crawl!$A54:$DZ54,1,Rules!$H$14),"")))</f>
        <v/>
      </c>
      <c r="K55">
        <f>IF(A55="","",IFERROR(SUMIFS('GSC current'!$J$2:$J$2001,'GSC current'!$I$2:$I$2001,B55),0))</f>
        <v/>
      </c>
      <c r="L55">
        <f>IF(A55="","",IFERROR(SUMIFS('GSC current'!$K$2:$K$2001,'GSC current'!$I$2:$I$2001,B55),0))</f>
        <v/>
      </c>
      <c r="M55" s="20">
        <f>IF(A55="","",IF(N(L55)&gt;0,K55/L55,""))</f>
        <v/>
      </c>
      <c r="N55" s="21">
        <f>IF(A55="","",IF(N(L55)&gt;0,SUMIFS('GSC current'!$L$2:$L$2001,'GSC current'!$I$2:$I$2001,B55)/L55,""))</f>
        <v/>
      </c>
      <c r="O55">
        <f>IF(A55="","",IFERROR(SUMIFS('GSC previous'!$J$2:$J$2001,'GSC previous'!$I$2:$I$2001,B55),0))</f>
        <v/>
      </c>
      <c r="P55" s="22">
        <f>IF(A55="","",IF(N(O55)&gt;0,(K55-O55)/O55,""))</f>
        <v/>
      </c>
      <c r="Q55">
        <f>IF(A55="","",IFERROR(SUMIFS(GA4!$P$2:$P$2001,GA4!$O$2:$O$2001,B55),0))</f>
        <v/>
      </c>
      <c r="R55" s="23">
        <f>IF(A55="","",IF(N(Q55)&gt;0,SUMIFS(GA4!$Q$2:$Q$2001,GA4!$O$2:$O$2001,B55)/Q55,""))</f>
        <v/>
      </c>
      <c r="S55">
        <f>IF(A55="","",IFERROR(SUMIFS(GA4!$R$2:$R$2001,GA4!$O$2:$O$2001,B55),0))</f>
        <v/>
      </c>
      <c r="T55">
        <f>IF(A55="","",IF(AND(ISNUMBER(F55),LEFT(C55&amp;"",1)="2"),IF(F55&lt;Rules!$B$9,"Yes","No"),"No"))</f>
        <v/>
      </c>
      <c r="U55">
        <f>IF(A55="","",IF(AND(N(O55)&gt;=Rules!$B$8,ISNUMBER(P55)),IF(P55&lt;=-Rules!$B$7,"Yes","No"),"No"))</f>
        <v/>
      </c>
      <c r="V55">
        <f>IF(A55="","",IF(AND(N(L55)&gt;=Rules!$B$6,ISNUMBER(N55)),IF(AND(N55&gt;=Rules!$B$10,N55&lt;=Rules!$B$11),"Yes","No"),"No"))</f>
        <v/>
      </c>
      <c r="W55">
        <f>IF(A55="","",IF(I55&lt;&gt;"","Yes","No"))</f>
        <v/>
      </c>
      <c r="X55">
        <f>IF(I55="","",IF(SUMIFS($K$3:$K$2002,$A$3:$A$2002,SUBSTITUTE(SUBSTITUTE(I55,"?","~?"),"*","~*"))&gt;N(K55),"Yes","No"))</f>
        <v/>
      </c>
      <c r="Y55">
        <f>IF(A55="","",IF(N(S55)&gt;0,"Yes","No"))</f>
        <v/>
      </c>
      <c r="Z55">
        <f>IF(A55="","",IF(AND(N(K55)&lt;Rules!$B$5,N(L55)&lt;Rules!$B$6,N(Q55)&lt;Rules!$B$13,Y55="No"),"Yes","No"))</f>
        <v/>
      </c>
      <c r="AA55">
        <f>IF(A55="","",IF(LEFT(C55&amp;"",1)="3","Redirect",IF(OR(LEFT(C55&amp;"",1)="4",LEFT(C55&amp;"",1)="5"),IF(OR(N(K55)&gt;0,N(AC55)&gt;=Rules!$B$14),"Redirect","Prune"),IF(D55="Non-Indexable","Keep",IF(AND(W55="Yes",X55="Yes",Y55="No"),"Merge",IF(OR(U55="Yes",V55="Yes",AND(T55="Yes",N(L55)&gt;=Rules!$B$6)),"Update",IF(Z55="Yes",IF(N(AC55)&gt;=Rules!$B$14,"Redirect","Prune"),"Keep")))))))</f>
        <v/>
      </c>
      <c r="AB55">
        <f>IF(A55="","",IF(LEFT(C55&amp;"",1)="3","Already redirects ("&amp;C55&amp;"). Update internal links to point at the final URL.",IF(OR(LEFT(C55&amp;"",1)="4",LEFT(C55&amp;"",1)="5"),IF(AA55="Redirect","Returns "&amp;C55&amp;" but still has "&amp;N(K55)&amp;" clicks and "&amp;N(AC55)&amp;" referring domains. 301 it to the closest live page.","Returns "&amp;C55&amp;" with no clicks or links. Remove internal links and let it 404 or 410."),IF(D55="Non-Indexable","Non-indexable ("&amp;E55&amp;"). Keep if that is intentional; otherwise fix the canonical or noindex.",IF(AA55="Merge","Overlaps with "&amp;I55&amp;IF(N(J55)&gt;0," (similarity "&amp;TEXT(J55,"0.00")&amp;")","")&amp;", which gets more clicks. Merge the useful parts into it and 301 this URL.",IF(AA55="Update",MID(IF(U55="Yes","; Clicks down "&amp;TEXT(-P55,"0%")&amp;" on the previous period","")&amp;IF(V55="Yes","; Average position "&amp;TEXT(N55,"0.0")&amp;" on "&amp;TEXT(L55,"#,##0")&amp;" impressions (striking distance)","")&amp;IF(AND(T55="Yes",N(L55)&gt;=Rules!$B$6),"; Thin ("&amp;F55&amp;" words) but has search demand",""),3,400),IF(AA55="Prune","Low value: "&amp;N(K55)&amp;" clicks, "&amp;N(L55)&amp;" impressions, "&amp;N(Q55)&amp;" sessions, no key events. Remove or noindex it and update internal links.",IF(AA55="Redirect","Low value but "&amp;N(AC55)&amp;" referring domains. 301 it to the closest relevant page to keep those links.",IF(AND(Z55="No",Y55="Yes",N(K55)&lt;Rules!$B$5),"Low search traffic but it converts (key events: "&amp;S55&amp;"). Keep it and link to it.",IF(W55="Yes","Stronger than the page it overlaps ("&amp;I55&amp;"). Keep; merge that page into this one.","Healthy: "&amp;N(K55)&amp;" clicks"&amp;IF(ISNUMBER(N55),", average position "&amp;TEXT(N55,"0.0"),"")&amp;". Keep and monitor."))))))))))</f>
        <v/>
      </c>
      <c r="AE55">
        <f>IF(A55="","",IF(AD55&lt;&gt;"",AD55,AA55))</f>
        <v/>
      </c>
    </row>
    <row r="56">
      <c r="A56">
        <f>IF(Crawl!A55="","",Crawl!A55)</f>
        <v/>
      </c>
      <c r="B56">
        <f>IF(A56="","",Crawl!EC55)</f>
        <v/>
      </c>
      <c r="C56">
        <f>IF(A56="","",IFERROR(INDEX(Crawl!$A55:$DZ55,1,Rules!$H$6),""))</f>
        <v/>
      </c>
      <c r="D56">
        <f>IF(A56="","",IFERROR(INDEX(Crawl!$A55:$DZ55,1,Rules!$H$7),"")&amp;"")</f>
        <v/>
      </c>
      <c r="E56">
        <f>IF(A56="","",IFERROR(INDEX(Crawl!$A55:$DZ55,1,Rules!$H$8),"")&amp;"")</f>
        <v/>
      </c>
      <c r="F56">
        <f>IF(A56="","",IFERROR(INDEX(Crawl!$A55:$DZ55,1,Rules!$H$9),""))</f>
        <v/>
      </c>
      <c r="G56">
        <f>IF(A56="","",IFERROR(INDEX(Crawl!$A55:$DZ55,1,Rules!$H$10),""))</f>
        <v/>
      </c>
      <c r="H56">
        <f>IF(A56="","",IFERROR(INDEX(Crawl!$A55:$DZ55,1,Rules!$H$12),""))</f>
        <v/>
      </c>
      <c r="I56">
        <f>IF(A56="","",IF(AND(N(H56)&gt;0,IFERROR(INDEX(Crawl!$A55:$DZ55,1,Rules!$H$11),"")&amp;""&lt;&gt;""),IFERROR(INDEX(Crawl!$A55:$DZ55,1,Rules!$H$11),"")&amp;"",IF(AND(ISNUMBER(J56),N(J56)&gt;=Rules!$B$12,IFERROR(INDEX(Crawl!$A55:$DZ55,1,Rules!$H$13),"")&amp;""&lt;&gt;""),IFERROR(INDEX(Crawl!$A55:$DZ55,1,Rules!$H$13),"")&amp;"","")))</f>
        <v/>
      </c>
      <c r="J56" s="19">
        <f>IF(A56="","",IF(IFERROR(INDEX(Crawl!$A55:$DZ55,1,Rules!$H$14),"")&amp;""="","",IFERROR(INDEX(Crawl!$A55:$DZ55,1,Rules!$H$14),"")))</f>
        <v/>
      </c>
      <c r="K56">
        <f>IF(A56="","",IFERROR(SUMIFS('GSC current'!$J$2:$J$2001,'GSC current'!$I$2:$I$2001,B56),0))</f>
        <v/>
      </c>
      <c r="L56">
        <f>IF(A56="","",IFERROR(SUMIFS('GSC current'!$K$2:$K$2001,'GSC current'!$I$2:$I$2001,B56),0))</f>
        <v/>
      </c>
      <c r="M56" s="20">
        <f>IF(A56="","",IF(N(L56)&gt;0,K56/L56,""))</f>
        <v/>
      </c>
      <c r="N56" s="21">
        <f>IF(A56="","",IF(N(L56)&gt;0,SUMIFS('GSC current'!$L$2:$L$2001,'GSC current'!$I$2:$I$2001,B56)/L56,""))</f>
        <v/>
      </c>
      <c r="O56">
        <f>IF(A56="","",IFERROR(SUMIFS('GSC previous'!$J$2:$J$2001,'GSC previous'!$I$2:$I$2001,B56),0))</f>
        <v/>
      </c>
      <c r="P56" s="22">
        <f>IF(A56="","",IF(N(O56)&gt;0,(K56-O56)/O56,""))</f>
        <v/>
      </c>
      <c r="Q56">
        <f>IF(A56="","",IFERROR(SUMIFS(GA4!$P$2:$P$2001,GA4!$O$2:$O$2001,B56),0))</f>
        <v/>
      </c>
      <c r="R56" s="23">
        <f>IF(A56="","",IF(N(Q56)&gt;0,SUMIFS(GA4!$Q$2:$Q$2001,GA4!$O$2:$O$2001,B56)/Q56,""))</f>
        <v/>
      </c>
      <c r="S56">
        <f>IF(A56="","",IFERROR(SUMIFS(GA4!$R$2:$R$2001,GA4!$O$2:$O$2001,B56),0))</f>
        <v/>
      </c>
      <c r="T56">
        <f>IF(A56="","",IF(AND(ISNUMBER(F56),LEFT(C56&amp;"",1)="2"),IF(F56&lt;Rules!$B$9,"Yes","No"),"No"))</f>
        <v/>
      </c>
      <c r="U56">
        <f>IF(A56="","",IF(AND(N(O56)&gt;=Rules!$B$8,ISNUMBER(P56)),IF(P56&lt;=-Rules!$B$7,"Yes","No"),"No"))</f>
        <v/>
      </c>
      <c r="V56">
        <f>IF(A56="","",IF(AND(N(L56)&gt;=Rules!$B$6,ISNUMBER(N56)),IF(AND(N56&gt;=Rules!$B$10,N56&lt;=Rules!$B$11),"Yes","No"),"No"))</f>
        <v/>
      </c>
      <c r="W56">
        <f>IF(A56="","",IF(I56&lt;&gt;"","Yes","No"))</f>
        <v/>
      </c>
      <c r="X56">
        <f>IF(I56="","",IF(SUMIFS($K$3:$K$2002,$A$3:$A$2002,SUBSTITUTE(SUBSTITUTE(I56,"?","~?"),"*","~*"))&gt;N(K56),"Yes","No"))</f>
        <v/>
      </c>
      <c r="Y56">
        <f>IF(A56="","",IF(N(S56)&gt;0,"Yes","No"))</f>
        <v/>
      </c>
      <c r="Z56">
        <f>IF(A56="","",IF(AND(N(K56)&lt;Rules!$B$5,N(L56)&lt;Rules!$B$6,N(Q56)&lt;Rules!$B$13,Y56="No"),"Yes","No"))</f>
        <v/>
      </c>
      <c r="AA56">
        <f>IF(A56="","",IF(LEFT(C56&amp;"",1)="3","Redirect",IF(OR(LEFT(C56&amp;"",1)="4",LEFT(C56&amp;"",1)="5"),IF(OR(N(K56)&gt;0,N(AC56)&gt;=Rules!$B$14),"Redirect","Prune"),IF(D56="Non-Indexable","Keep",IF(AND(W56="Yes",X56="Yes",Y56="No"),"Merge",IF(OR(U56="Yes",V56="Yes",AND(T56="Yes",N(L56)&gt;=Rules!$B$6)),"Update",IF(Z56="Yes",IF(N(AC56)&gt;=Rules!$B$14,"Redirect","Prune"),"Keep")))))))</f>
        <v/>
      </c>
      <c r="AB56">
        <f>IF(A56="","",IF(LEFT(C56&amp;"",1)="3","Already redirects ("&amp;C56&amp;"). Update internal links to point at the final URL.",IF(OR(LEFT(C56&amp;"",1)="4",LEFT(C56&amp;"",1)="5"),IF(AA56="Redirect","Returns "&amp;C56&amp;" but still has "&amp;N(K56)&amp;" clicks and "&amp;N(AC56)&amp;" referring domains. 301 it to the closest live page.","Returns "&amp;C56&amp;" with no clicks or links. Remove internal links and let it 404 or 410."),IF(D56="Non-Indexable","Non-indexable ("&amp;E56&amp;"). Keep if that is intentional; otherwise fix the canonical or noindex.",IF(AA56="Merge","Overlaps with "&amp;I56&amp;IF(N(J56)&gt;0," (similarity "&amp;TEXT(J56,"0.00")&amp;")","")&amp;", which gets more clicks. Merge the useful parts into it and 301 this URL.",IF(AA56="Update",MID(IF(U56="Yes","; Clicks down "&amp;TEXT(-P56,"0%")&amp;" on the previous period","")&amp;IF(V56="Yes","; Average position "&amp;TEXT(N56,"0.0")&amp;" on "&amp;TEXT(L56,"#,##0")&amp;" impressions (striking distance)","")&amp;IF(AND(T56="Yes",N(L56)&gt;=Rules!$B$6),"; Thin ("&amp;F56&amp;" words) but has search demand",""),3,400),IF(AA56="Prune","Low value: "&amp;N(K56)&amp;" clicks, "&amp;N(L56)&amp;" impressions, "&amp;N(Q56)&amp;" sessions, no key events. Remove or noindex it and update internal links.",IF(AA56="Redirect","Low value but "&amp;N(AC56)&amp;" referring domains. 301 it to the closest relevant page to keep those links.",IF(AND(Z56="No",Y56="Yes",N(K56)&lt;Rules!$B$5),"Low search traffic but it converts (key events: "&amp;S56&amp;"). Keep it and link to it.",IF(W56="Yes","Stronger than the page it overlaps ("&amp;I56&amp;"). Keep; merge that page into this one.","Healthy: "&amp;N(K56)&amp;" clicks"&amp;IF(ISNUMBER(N56),", average position "&amp;TEXT(N56,"0.0"),"")&amp;". Keep and monitor."))))))))))</f>
        <v/>
      </c>
      <c r="AE56">
        <f>IF(A56="","",IF(AD56&lt;&gt;"",AD56,AA56))</f>
        <v/>
      </c>
    </row>
    <row r="57">
      <c r="A57">
        <f>IF(Crawl!A56="","",Crawl!A56)</f>
        <v/>
      </c>
      <c r="B57">
        <f>IF(A57="","",Crawl!EC56)</f>
        <v/>
      </c>
      <c r="C57">
        <f>IF(A57="","",IFERROR(INDEX(Crawl!$A56:$DZ56,1,Rules!$H$6),""))</f>
        <v/>
      </c>
      <c r="D57">
        <f>IF(A57="","",IFERROR(INDEX(Crawl!$A56:$DZ56,1,Rules!$H$7),"")&amp;"")</f>
        <v/>
      </c>
      <c r="E57">
        <f>IF(A57="","",IFERROR(INDEX(Crawl!$A56:$DZ56,1,Rules!$H$8),"")&amp;"")</f>
        <v/>
      </c>
      <c r="F57">
        <f>IF(A57="","",IFERROR(INDEX(Crawl!$A56:$DZ56,1,Rules!$H$9),""))</f>
        <v/>
      </c>
      <c r="G57">
        <f>IF(A57="","",IFERROR(INDEX(Crawl!$A56:$DZ56,1,Rules!$H$10),""))</f>
        <v/>
      </c>
      <c r="H57">
        <f>IF(A57="","",IFERROR(INDEX(Crawl!$A56:$DZ56,1,Rules!$H$12),""))</f>
        <v/>
      </c>
      <c r="I57">
        <f>IF(A57="","",IF(AND(N(H57)&gt;0,IFERROR(INDEX(Crawl!$A56:$DZ56,1,Rules!$H$11),"")&amp;""&lt;&gt;""),IFERROR(INDEX(Crawl!$A56:$DZ56,1,Rules!$H$11),"")&amp;"",IF(AND(ISNUMBER(J57),N(J57)&gt;=Rules!$B$12,IFERROR(INDEX(Crawl!$A56:$DZ56,1,Rules!$H$13),"")&amp;""&lt;&gt;""),IFERROR(INDEX(Crawl!$A56:$DZ56,1,Rules!$H$13),"")&amp;"","")))</f>
        <v/>
      </c>
      <c r="J57" s="19">
        <f>IF(A57="","",IF(IFERROR(INDEX(Crawl!$A56:$DZ56,1,Rules!$H$14),"")&amp;""="","",IFERROR(INDEX(Crawl!$A56:$DZ56,1,Rules!$H$14),"")))</f>
        <v/>
      </c>
      <c r="K57">
        <f>IF(A57="","",IFERROR(SUMIFS('GSC current'!$J$2:$J$2001,'GSC current'!$I$2:$I$2001,B57),0))</f>
        <v/>
      </c>
      <c r="L57">
        <f>IF(A57="","",IFERROR(SUMIFS('GSC current'!$K$2:$K$2001,'GSC current'!$I$2:$I$2001,B57),0))</f>
        <v/>
      </c>
      <c r="M57" s="20">
        <f>IF(A57="","",IF(N(L57)&gt;0,K57/L57,""))</f>
        <v/>
      </c>
      <c r="N57" s="21">
        <f>IF(A57="","",IF(N(L57)&gt;0,SUMIFS('GSC current'!$L$2:$L$2001,'GSC current'!$I$2:$I$2001,B57)/L57,""))</f>
        <v/>
      </c>
      <c r="O57">
        <f>IF(A57="","",IFERROR(SUMIFS('GSC previous'!$J$2:$J$2001,'GSC previous'!$I$2:$I$2001,B57),0))</f>
        <v/>
      </c>
      <c r="P57" s="22">
        <f>IF(A57="","",IF(N(O57)&gt;0,(K57-O57)/O57,""))</f>
        <v/>
      </c>
      <c r="Q57">
        <f>IF(A57="","",IFERROR(SUMIFS(GA4!$P$2:$P$2001,GA4!$O$2:$O$2001,B57),0))</f>
        <v/>
      </c>
      <c r="R57" s="23">
        <f>IF(A57="","",IF(N(Q57)&gt;0,SUMIFS(GA4!$Q$2:$Q$2001,GA4!$O$2:$O$2001,B57)/Q57,""))</f>
        <v/>
      </c>
      <c r="S57">
        <f>IF(A57="","",IFERROR(SUMIFS(GA4!$R$2:$R$2001,GA4!$O$2:$O$2001,B57),0))</f>
        <v/>
      </c>
      <c r="T57">
        <f>IF(A57="","",IF(AND(ISNUMBER(F57),LEFT(C57&amp;"",1)="2"),IF(F57&lt;Rules!$B$9,"Yes","No"),"No"))</f>
        <v/>
      </c>
      <c r="U57">
        <f>IF(A57="","",IF(AND(N(O57)&gt;=Rules!$B$8,ISNUMBER(P57)),IF(P57&lt;=-Rules!$B$7,"Yes","No"),"No"))</f>
        <v/>
      </c>
      <c r="V57">
        <f>IF(A57="","",IF(AND(N(L57)&gt;=Rules!$B$6,ISNUMBER(N57)),IF(AND(N57&gt;=Rules!$B$10,N57&lt;=Rules!$B$11),"Yes","No"),"No"))</f>
        <v/>
      </c>
      <c r="W57">
        <f>IF(A57="","",IF(I57&lt;&gt;"","Yes","No"))</f>
        <v/>
      </c>
      <c r="X57">
        <f>IF(I57="","",IF(SUMIFS($K$3:$K$2002,$A$3:$A$2002,SUBSTITUTE(SUBSTITUTE(I57,"?","~?"),"*","~*"))&gt;N(K57),"Yes","No"))</f>
        <v/>
      </c>
      <c r="Y57">
        <f>IF(A57="","",IF(N(S57)&gt;0,"Yes","No"))</f>
        <v/>
      </c>
      <c r="Z57">
        <f>IF(A57="","",IF(AND(N(K57)&lt;Rules!$B$5,N(L57)&lt;Rules!$B$6,N(Q57)&lt;Rules!$B$13,Y57="No"),"Yes","No"))</f>
        <v/>
      </c>
      <c r="AA57">
        <f>IF(A57="","",IF(LEFT(C57&amp;"",1)="3","Redirect",IF(OR(LEFT(C57&amp;"",1)="4",LEFT(C57&amp;"",1)="5"),IF(OR(N(K57)&gt;0,N(AC57)&gt;=Rules!$B$14),"Redirect","Prune"),IF(D57="Non-Indexable","Keep",IF(AND(W57="Yes",X57="Yes",Y57="No"),"Merge",IF(OR(U57="Yes",V57="Yes",AND(T57="Yes",N(L57)&gt;=Rules!$B$6)),"Update",IF(Z57="Yes",IF(N(AC57)&gt;=Rules!$B$14,"Redirect","Prune"),"Keep")))))))</f>
        <v/>
      </c>
      <c r="AB57">
        <f>IF(A57="","",IF(LEFT(C57&amp;"",1)="3","Already redirects ("&amp;C57&amp;"). Update internal links to point at the final URL.",IF(OR(LEFT(C57&amp;"",1)="4",LEFT(C57&amp;"",1)="5"),IF(AA57="Redirect","Returns "&amp;C57&amp;" but still has "&amp;N(K57)&amp;" clicks and "&amp;N(AC57)&amp;" referring domains. 301 it to the closest live page.","Returns "&amp;C57&amp;" with no clicks or links. Remove internal links and let it 404 or 410."),IF(D57="Non-Indexable","Non-indexable ("&amp;E57&amp;"). Keep if that is intentional; otherwise fix the canonical or noindex.",IF(AA57="Merge","Overlaps with "&amp;I57&amp;IF(N(J57)&gt;0," (similarity "&amp;TEXT(J57,"0.00")&amp;")","")&amp;", which gets more clicks. Merge the useful parts into it and 301 this URL.",IF(AA57="Update",MID(IF(U57="Yes","; Clicks down "&amp;TEXT(-P57,"0%")&amp;" on the previous period","")&amp;IF(V57="Yes","; Average position "&amp;TEXT(N57,"0.0")&amp;" on "&amp;TEXT(L57,"#,##0")&amp;" impressions (striking distance)","")&amp;IF(AND(T57="Yes",N(L57)&gt;=Rules!$B$6),"; Thin ("&amp;F57&amp;" words) but has search demand",""),3,400),IF(AA57="Prune","Low value: "&amp;N(K57)&amp;" clicks, "&amp;N(L57)&amp;" impressions, "&amp;N(Q57)&amp;" sessions, no key events. Remove or noindex it and update internal links.",IF(AA57="Redirect","Low value but "&amp;N(AC57)&amp;" referring domains. 301 it to the closest relevant page to keep those links.",IF(AND(Z57="No",Y57="Yes",N(K57)&lt;Rules!$B$5),"Low search traffic but it converts (key events: "&amp;S57&amp;"). Keep it and link to it.",IF(W57="Yes","Stronger than the page it overlaps ("&amp;I57&amp;"). Keep; merge that page into this one.","Healthy: "&amp;N(K57)&amp;" clicks"&amp;IF(ISNUMBER(N57),", average position "&amp;TEXT(N57,"0.0"),"")&amp;". Keep and monitor."))))))))))</f>
        <v/>
      </c>
      <c r="AE57">
        <f>IF(A57="","",IF(AD57&lt;&gt;"",AD57,AA57))</f>
        <v/>
      </c>
    </row>
    <row r="58">
      <c r="A58">
        <f>IF(Crawl!A57="","",Crawl!A57)</f>
        <v/>
      </c>
      <c r="B58">
        <f>IF(A58="","",Crawl!EC57)</f>
        <v/>
      </c>
      <c r="C58">
        <f>IF(A58="","",IFERROR(INDEX(Crawl!$A57:$DZ57,1,Rules!$H$6),""))</f>
        <v/>
      </c>
      <c r="D58">
        <f>IF(A58="","",IFERROR(INDEX(Crawl!$A57:$DZ57,1,Rules!$H$7),"")&amp;"")</f>
        <v/>
      </c>
      <c r="E58">
        <f>IF(A58="","",IFERROR(INDEX(Crawl!$A57:$DZ57,1,Rules!$H$8),"")&amp;"")</f>
        <v/>
      </c>
      <c r="F58">
        <f>IF(A58="","",IFERROR(INDEX(Crawl!$A57:$DZ57,1,Rules!$H$9),""))</f>
        <v/>
      </c>
      <c r="G58">
        <f>IF(A58="","",IFERROR(INDEX(Crawl!$A57:$DZ57,1,Rules!$H$10),""))</f>
        <v/>
      </c>
      <c r="H58">
        <f>IF(A58="","",IFERROR(INDEX(Crawl!$A57:$DZ57,1,Rules!$H$12),""))</f>
        <v/>
      </c>
      <c r="I58">
        <f>IF(A58="","",IF(AND(N(H58)&gt;0,IFERROR(INDEX(Crawl!$A57:$DZ57,1,Rules!$H$11),"")&amp;""&lt;&gt;""),IFERROR(INDEX(Crawl!$A57:$DZ57,1,Rules!$H$11),"")&amp;"",IF(AND(ISNUMBER(J58),N(J58)&gt;=Rules!$B$12,IFERROR(INDEX(Crawl!$A57:$DZ57,1,Rules!$H$13),"")&amp;""&lt;&gt;""),IFERROR(INDEX(Crawl!$A57:$DZ57,1,Rules!$H$13),"")&amp;"","")))</f>
        <v/>
      </c>
      <c r="J58" s="19">
        <f>IF(A58="","",IF(IFERROR(INDEX(Crawl!$A57:$DZ57,1,Rules!$H$14),"")&amp;""="","",IFERROR(INDEX(Crawl!$A57:$DZ57,1,Rules!$H$14),"")))</f>
        <v/>
      </c>
      <c r="K58">
        <f>IF(A58="","",IFERROR(SUMIFS('GSC current'!$J$2:$J$2001,'GSC current'!$I$2:$I$2001,B58),0))</f>
        <v/>
      </c>
      <c r="L58">
        <f>IF(A58="","",IFERROR(SUMIFS('GSC current'!$K$2:$K$2001,'GSC current'!$I$2:$I$2001,B58),0))</f>
        <v/>
      </c>
      <c r="M58" s="20">
        <f>IF(A58="","",IF(N(L58)&gt;0,K58/L58,""))</f>
        <v/>
      </c>
      <c r="N58" s="21">
        <f>IF(A58="","",IF(N(L58)&gt;0,SUMIFS('GSC current'!$L$2:$L$2001,'GSC current'!$I$2:$I$2001,B58)/L58,""))</f>
        <v/>
      </c>
      <c r="O58">
        <f>IF(A58="","",IFERROR(SUMIFS('GSC previous'!$J$2:$J$2001,'GSC previous'!$I$2:$I$2001,B58),0))</f>
        <v/>
      </c>
      <c r="P58" s="22">
        <f>IF(A58="","",IF(N(O58)&gt;0,(K58-O58)/O58,""))</f>
        <v/>
      </c>
      <c r="Q58">
        <f>IF(A58="","",IFERROR(SUMIFS(GA4!$P$2:$P$2001,GA4!$O$2:$O$2001,B58),0))</f>
        <v/>
      </c>
      <c r="R58" s="23">
        <f>IF(A58="","",IF(N(Q58)&gt;0,SUMIFS(GA4!$Q$2:$Q$2001,GA4!$O$2:$O$2001,B58)/Q58,""))</f>
        <v/>
      </c>
      <c r="S58">
        <f>IF(A58="","",IFERROR(SUMIFS(GA4!$R$2:$R$2001,GA4!$O$2:$O$2001,B58),0))</f>
        <v/>
      </c>
      <c r="T58">
        <f>IF(A58="","",IF(AND(ISNUMBER(F58),LEFT(C58&amp;"",1)="2"),IF(F58&lt;Rules!$B$9,"Yes","No"),"No"))</f>
        <v/>
      </c>
      <c r="U58">
        <f>IF(A58="","",IF(AND(N(O58)&gt;=Rules!$B$8,ISNUMBER(P58)),IF(P58&lt;=-Rules!$B$7,"Yes","No"),"No"))</f>
        <v/>
      </c>
      <c r="V58">
        <f>IF(A58="","",IF(AND(N(L58)&gt;=Rules!$B$6,ISNUMBER(N58)),IF(AND(N58&gt;=Rules!$B$10,N58&lt;=Rules!$B$11),"Yes","No"),"No"))</f>
        <v/>
      </c>
      <c r="W58">
        <f>IF(A58="","",IF(I58&lt;&gt;"","Yes","No"))</f>
        <v/>
      </c>
      <c r="X58">
        <f>IF(I58="","",IF(SUMIFS($K$3:$K$2002,$A$3:$A$2002,SUBSTITUTE(SUBSTITUTE(I58,"?","~?"),"*","~*"))&gt;N(K58),"Yes","No"))</f>
        <v/>
      </c>
      <c r="Y58">
        <f>IF(A58="","",IF(N(S58)&gt;0,"Yes","No"))</f>
        <v/>
      </c>
      <c r="Z58">
        <f>IF(A58="","",IF(AND(N(K58)&lt;Rules!$B$5,N(L58)&lt;Rules!$B$6,N(Q58)&lt;Rules!$B$13,Y58="No"),"Yes","No"))</f>
        <v/>
      </c>
      <c r="AA58">
        <f>IF(A58="","",IF(LEFT(C58&amp;"",1)="3","Redirect",IF(OR(LEFT(C58&amp;"",1)="4",LEFT(C58&amp;"",1)="5"),IF(OR(N(K58)&gt;0,N(AC58)&gt;=Rules!$B$14),"Redirect","Prune"),IF(D58="Non-Indexable","Keep",IF(AND(W58="Yes",X58="Yes",Y58="No"),"Merge",IF(OR(U58="Yes",V58="Yes",AND(T58="Yes",N(L58)&gt;=Rules!$B$6)),"Update",IF(Z58="Yes",IF(N(AC58)&gt;=Rules!$B$14,"Redirect","Prune"),"Keep")))))))</f>
        <v/>
      </c>
      <c r="AB58">
        <f>IF(A58="","",IF(LEFT(C58&amp;"",1)="3","Already redirects ("&amp;C58&amp;"). Update internal links to point at the final URL.",IF(OR(LEFT(C58&amp;"",1)="4",LEFT(C58&amp;"",1)="5"),IF(AA58="Redirect","Returns "&amp;C58&amp;" but still has "&amp;N(K58)&amp;" clicks and "&amp;N(AC58)&amp;" referring domains. 301 it to the closest live page.","Returns "&amp;C58&amp;" with no clicks or links. Remove internal links and let it 404 or 410."),IF(D58="Non-Indexable","Non-indexable ("&amp;E58&amp;"). Keep if that is intentional; otherwise fix the canonical or noindex.",IF(AA58="Merge","Overlaps with "&amp;I58&amp;IF(N(J58)&gt;0," (similarity "&amp;TEXT(J58,"0.00")&amp;")","")&amp;", which gets more clicks. Merge the useful parts into it and 301 this URL.",IF(AA58="Update",MID(IF(U58="Yes","; Clicks down "&amp;TEXT(-P58,"0%")&amp;" on the previous period","")&amp;IF(V58="Yes","; Average position "&amp;TEXT(N58,"0.0")&amp;" on "&amp;TEXT(L58,"#,##0")&amp;" impressions (striking distance)","")&amp;IF(AND(T58="Yes",N(L58)&gt;=Rules!$B$6),"; Thin ("&amp;F58&amp;" words) but has search demand",""),3,400),IF(AA58="Prune","Low value: "&amp;N(K58)&amp;" clicks, "&amp;N(L58)&amp;" impressions, "&amp;N(Q58)&amp;" sessions, no key events. Remove or noindex it and update internal links.",IF(AA58="Redirect","Low value but "&amp;N(AC58)&amp;" referring domains. 301 it to the closest relevant page to keep those links.",IF(AND(Z58="No",Y58="Yes",N(K58)&lt;Rules!$B$5),"Low search traffic but it converts (key events: "&amp;S58&amp;"). Keep it and link to it.",IF(W58="Yes","Stronger than the page it overlaps ("&amp;I58&amp;"). Keep; merge that page into this one.","Healthy: "&amp;N(K58)&amp;" clicks"&amp;IF(ISNUMBER(N58),", average position "&amp;TEXT(N58,"0.0"),"")&amp;". Keep and monitor."))))))))))</f>
        <v/>
      </c>
      <c r="AE58">
        <f>IF(A58="","",IF(AD58&lt;&gt;"",AD58,AA58))</f>
        <v/>
      </c>
    </row>
    <row r="59">
      <c r="A59">
        <f>IF(Crawl!A58="","",Crawl!A58)</f>
        <v/>
      </c>
      <c r="B59">
        <f>IF(A59="","",Crawl!EC58)</f>
        <v/>
      </c>
      <c r="C59">
        <f>IF(A59="","",IFERROR(INDEX(Crawl!$A58:$DZ58,1,Rules!$H$6),""))</f>
        <v/>
      </c>
      <c r="D59">
        <f>IF(A59="","",IFERROR(INDEX(Crawl!$A58:$DZ58,1,Rules!$H$7),"")&amp;"")</f>
        <v/>
      </c>
      <c r="E59">
        <f>IF(A59="","",IFERROR(INDEX(Crawl!$A58:$DZ58,1,Rules!$H$8),"")&amp;"")</f>
        <v/>
      </c>
      <c r="F59">
        <f>IF(A59="","",IFERROR(INDEX(Crawl!$A58:$DZ58,1,Rules!$H$9),""))</f>
        <v/>
      </c>
      <c r="G59">
        <f>IF(A59="","",IFERROR(INDEX(Crawl!$A58:$DZ58,1,Rules!$H$10),""))</f>
        <v/>
      </c>
      <c r="H59">
        <f>IF(A59="","",IFERROR(INDEX(Crawl!$A58:$DZ58,1,Rules!$H$12),""))</f>
        <v/>
      </c>
      <c r="I59">
        <f>IF(A59="","",IF(AND(N(H59)&gt;0,IFERROR(INDEX(Crawl!$A58:$DZ58,1,Rules!$H$11),"")&amp;""&lt;&gt;""),IFERROR(INDEX(Crawl!$A58:$DZ58,1,Rules!$H$11),"")&amp;"",IF(AND(ISNUMBER(J59),N(J59)&gt;=Rules!$B$12,IFERROR(INDEX(Crawl!$A58:$DZ58,1,Rules!$H$13),"")&amp;""&lt;&gt;""),IFERROR(INDEX(Crawl!$A58:$DZ58,1,Rules!$H$13),"")&amp;"","")))</f>
        <v/>
      </c>
      <c r="J59" s="19">
        <f>IF(A59="","",IF(IFERROR(INDEX(Crawl!$A58:$DZ58,1,Rules!$H$14),"")&amp;""="","",IFERROR(INDEX(Crawl!$A58:$DZ58,1,Rules!$H$14),"")))</f>
        <v/>
      </c>
      <c r="K59">
        <f>IF(A59="","",IFERROR(SUMIFS('GSC current'!$J$2:$J$2001,'GSC current'!$I$2:$I$2001,B59),0))</f>
        <v/>
      </c>
      <c r="L59">
        <f>IF(A59="","",IFERROR(SUMIFS('GSC current'!$K$2:$K$2001,'GSC current'!$I$2:$I$2001,B59),0))</f>
        <v/>
      </c>
      <c r="M59" s="20">
        <f>IF(A59="","",IF(N(L59)&gt;0,K59/L59,""))</f>
        <v/>
      </c>
      <c r="N59" s="21">
        <f>IF(A59="","",IF(N(L59)&gt;0,SUMIFS('GSC current'!$L$2:$L$2001,'GSC current'!$I$2:$I$2001,B59)/L59,""))</f>
        <v/>
      </c>
      <c r="O59">
        <f>IF(A59="","",IFERROR(SUMIFS('GSC previous'!$J$2:$J$2001,'GSC previous'!$I$2:$I$2001,B59),0))</f>
        <v/>
      </c>
      <c r="P59" s="22">
        <f>IF(A59="","",IF(N(O59)&gt;0,(K59-O59)/O59,""))</f>
        <v/>
      </c>
      <c r="Q59">
        <f>IF(A59="","",IFERROR(SUMIFS(GA4!$P$2:$P$2001,GA4!$O$2:$O$2001,B59),0))</f>
        <v/>
      </c>
      <c r="R59" s="23">
        <f>IF(A59="","",IF(N(Q59)&gt;0,SUMIFS(GA4!$Q$2:$Q$2001,GA4!$O$2:$O$2001,B59)/Q59,""))</f>
        <v/>
      </c>
      <c r="S59">
        <f>IF(A59="","",IFERROR(SUMIFS(GA4!$R$2:$R$2001,GA4!$O$2:$O$2001,B59),0))</f>
        <v/>
      </c>
      <c r="T59">
        <f>IF(A59="","",IF(AND(ISNUMBER(F59),LEFT(C59&amp;"",1)="2"),IF(F59&lt;Rules!$B$9,"Yes","No"),"No"))</f>
        <v/>
      </c>
      <c r="U59">
        <f>IF(A59="","",IF(AND(N(O59)&gt;=Rules!$B$8,ISNUMBER(P59)),IF(P59&lt;=-Rules!$B$7,"Yes","No"),"No"))</f>
        <v/>
      </c>
      <c r="V59">
        <f>IF(A59="","",IF(AND(N(L59)&gt;=Rules!$B$6,ISNUMBER(N59)),IF(AND(N59&gt;=Rules!$B$10,N59&lt;=Rules!$B$11),"Yes","No"),"No"))</f>
        <v/>
      </c>
      <c r="W59">
        <f>IF(A59="","",IF(I59&lt;&gt;"","Yes","No"))</f>
        <v/>
      </c>
      <c r="X59">
        <f>IF(I59="","",IF(SUMIFS($K$3:$K$2002,$A$3:$A$2002,SUBSTITUTE(SUBSTITUTE(I59,"?","~?"),"*","~*"))&gt;N(K59),"Yes","No"))</f>
        <v/>
      </c>
      <c r="Y59">
        <f>IF(A59="","",IF(N(S59)&gt;0,"Yes","No"))</f>
        <v/>
      </c>
      <c r="Z59">
        <f>IF(A59="","",IF(AND(N(K59)&lt;Rules!$B$5,N(L59)&lt;Rules!$B$6,N(Q59)&lt;Rules!$B$13,Y59="No"),"Yes","No"))</f>
        <v/>
      </c>
      <c r="AA59">
        <f>IF(A59="","",IF(LEFT(C59&amp;"",1)="3","Redirect",IF(OR(LEFT(C59&amp;"",1)="4",LEFT(C59&amp;"",1)="5"),IF(OR(N(K59)&gt;0,N(AC59)&gt;=Rules!$B$14),"Redirect","Prune"),IF(D59="Non-Indexable","Keep",IF(AND(W59="Yes",X59="Yes",Y59="No"),"Merge",IF(OR(U59="Yes",V59="Yes",AND(T59="Yes",N(L59)&gt;=Rules!$B$6)),"Update",IF(Z59="Yes",IF(N(AC59)&gt;=Rules!$B$14,"Redirect","Prune"),"Keep")))))))</f>
        <v/>
      </c>
      <c r="AB59">
        <f>IF(A59="","",IF(LEFT(C59&amp;"",1)="3","Already redirects ("&amp;C59&amp;"). Update internal links to point at the final URL.",IF(OR(LEFT(C59&amp;"",1)="4",LEFT(C59&amp;"",1)="5"),IF(AA59="Redirect","Returns "&amp;C59&amp;" but still has "&amp;N(K59)&amp;" clicks and "&amp;N(AC59)&amp;" referring domains. 301 it to the closest live page.","Returns "&amp;C59&amp;" with no clicks or links. Remove internal links and let it 404 or 410."),IF(D59="Non-Indexable","Non-indexable ("&amp;E59&amp;"). Keep if that is intentional; otherwise fix the canonical or noindex.",IF(AA59="Merge","Overlaps with "&amp;I59&amp;IF(N(J59)&gt;0," (similarity "&amp;TEXT(J59,"0.00")&amp;")","")&amp;", which gets more clicks. Merge the useful parts into it and 301 this URL.",IF(AA59="Update",MID(IF(U59="Yes","; Clicks down "&amp;TEXT(-P59,"0%")&amp;" on the previous period","")&amp;IF(V59="Yes","; Average position "&amp;TEXT(N59,"0.0")&amp;" on "&amp;TEXT(L59,"#,##0")&amp;" impressions (striking distance)","")&amp;IF(AND(T59="Yes",N(L59)&gt;=Rules!$B$6),"; Thin ("&amp;F59&amp;" words) but has search demand",""),3,400),IF(AA59="Prune","Low value: "&amp;N(K59)&amp;" clicks, "&amp;N(L59)&amp;" impressions, "&amp;N(Q59)&amp;" sessions, no key events. Remove or noindex it and update internal links.",IF(AA59="Redirect","Low value but "&amp;N(AC59)&amp;" referring domains. 301 it to the closest relevant page to keep those links.",IF(AND(Z59="No",Y59="Yes",N(K59)&lt;Rules!$B$5),"Low search traffic but it converts (key events: "&amp;S59&amp;"). Keep it and link to it.",IF(W59="Yes","Stronger than the page it overlaps ("&amp;I59&amp;"). Keep; merge that page into this one.","Healthy: "&amp;N(K59)&amp;" clicks"&amp;IF(ISNUMBER(N59),", average position "&amp;TEXT(N59,"0.0"),"")&amp;". Keep and monitor."))))))))))</f>
        <v/>
      </c>
      <c r="AE59">
        <f>IF(A59="","",IF(AD59&lt;&gt;"",AD59,AA59))</f>
        <v/>
      </c>
    </row>
    <row r="60">
      <c r="A60">
        <f>IF(Crawl!A59="","",Crawl!A59)</f>
        <v/>
      </c>
      <c r="B60">
        <f>IF(A60="","",Crawl!EC59)</f>
        <v/>
      </c>
      <c r="C60">
        <f>IF(A60="","",IFERROR(INDEX(Crawl!$A59:$DZ59,1,Rules!$H$6),""))</f>
        <v/>
      </c>
      <c r="D60">
        <f>IF(A60="","",IFERROR(INDEX(Crawl!$A59:$DZ59,1,Rules!$H$7),"")&amp;"")</f>
        <v/>
      </c>
      <c r="E60">
        <f>IF(A60="","",IFERROR(INDEX(Crawl!$A59:$DZ59,1,Rules!$H$8),"")&amp;"")</f>
        <v/>
      </c>
      <c r="F60">
        <f>IF(A60="","",IFERROR(INDEX(Crawl!$A59:$DZ59,1,Rules!$H$9),""))</f>
        <v/>
      </c>
      <c r="G60">
        <f>IF(A60="","",IFERROR(INDEX(Crawl!$A59:$DZ59,1,Rules!$H$10),""))</f>
        <v/>
      </c>
      <c r="H60">
        <f>IF(A60="","",IFERROR(INDEX(Crawl!$A59:$DZ59,1,Rules!$H$12),""))</f>
        <v/>
      </c>
      <c r="I60">
        <f>IF(A60="","",IF(AND(N(H60)&gt;0,IFERROR(INDEX(Crawl!$A59:$DZ59,1,Rules!$H$11),"")&amp;""&lt;&gt;""),IFERROR(INDEX(Crawl!$A59:$DZ59,1,Rules!$H$11),"")&amp;"",IF(AND(ISNUMBER(J60),N(J60)&gt;=Rules!$B$12,IFERROR(INDEX(Crawl!$A59:$DZ59,1,Rules!$H$13),"")&amp;""&lt;&gt;""),IFERROR(INDEX(Crawl!$A59:$DZ59,1,Rules!$H$13),"")&amp;"","")))</f>
        <v/>
      </c>
      <c r="J60" s="19">
        <f>IF(A60="","",IF(IFERROR(INDEX(Crawl!$A59:$DZ59,1,Rules!$H$14),"")&amp;""="","",IFERROR(INDEX(Crawl!$A59:$DZ59,1,Rules!$H$14),"")))</f>
        <v/>
      </c>
      <c r="K60">
        <f>IF(A60="","",IFERROR(SUMIFS('GSC current'!$J$2:$J$2001,'GSC current'!$I$2:$I$2001,B60),0))</f>
        <v/>
      </c>
      <c r="L60">
        <f>IF(A60="","",IFERROR(SUMIFS('GSC current'!$K$2:$K$2001,'GSC current'!$I$2:$I$2001,B60),0))</f>
        <v/>
      </c>
      <c r="M60" s="20">
        <f>IF(A60="","",IF(N(L60)&gt;0,K60/L60,""))</f>
        <v/>
      </c>
      <c r="N60" s="21">
        <f>IF(A60="","",IF(N(L60)&gt;0,SUMIFS('GSC current'!$L$2:$L$2001,'GSC current'!$I$2:$I$2001,B60)/L60,""))</f>
        <v/>
      </c>
      <c r="O60">
        <f>IF(A60="","",IFERROR(SUMIFS('GSC previous'!$J$2:$J$2001,'GSC previous'!$I$2:$I$2001,B60),0))</f>
        <v/>
      </c>
      <c r="P60" s="22">
        <f>IF(A60="","",IF(N(O60)&gt;0,(K60-O60)/O60,""))</f>
        <v/>
      </c>
      <c r="Q60">
        <f>IF(A60="","",IFERROR(SUMIFS(GA4!$P$2:$P$2001,GA4!$O$2:$O$2001,B60),0))</f>
        <v/>
      </c>
      <c r="R60" s="23">
        <f>IF(A60="","",IF(N(Q60)&gt;0,SUMIFS(GA4!$Q$2:$Q$2001,GA4!$O$2:$O$2001,B60)/Q60,""))</f>
        <v/>
      </c>
      <c r="S60">
        <f>IF(A60="","",IFERROR(SUMIFS(GA4!$R$2:$R$2001,GA4!$O$2:$O$2001,B60),0))</f>
        <v/>
      </c>
      <c r="T60">
        <f>IF(A60="","",IF(AND(ISNUMBER(F60),LEFT(C60&amp;"",1)="2"),IF(F60&lt;Rules!$B$9,"Yes","No"),"No"))</f>
        <v/>
      </c>
      <c r="U60">
        <f>IF(A60="","",IF(AND(N(O60)&gt;=Rules!$B$8,ISNUMBER(P60)),IF(P60&lt;=-Rules!$B$7,"Yes","No"),"No"))</f>
        <v/>
      </c>
      <c r="V60">
        <f>IF(A60="","",IF(AND(N(L60)&gt;=Rules!$B$6,ISNUMBER(N60)),IF(AND(N60&gt;=Rules!$B$10,N60&lt;=Rules!$B$11),"Yes","No"),"No"))</f>
        <v/>
      </c>
      <c r="W60">
        <f>IF(A60="","",IF(I60&lt;&gt;"","Yes","No"))</f>
        <v/>
      </c>
      <c r="X60">
        <f>IF(I60="","",IF(SUMIFS($K$3:$K$2002,$A$3:$A$2002,SUBSTITUTE(SUBSTITUTE(I60,"?","~?"),"*","~*"))&gt;N(K60),"Yes","No"))</f>
        <v/>
      </c>
      <c r="Y60">
        <f>IF(A60="","",IF(N(S60)&gt;0,"Yes","No"))</f>
        <v/>
      </c>
      <c r="Z60">
        <f>IF(A60="","",IF(AND(N(K60)&lt;Rules!$B$5,N(L60)&lt;Rules!$B$6,N(Q60)&lt;Rules!$B$13,Y60="No"),"Yes","No"))</f>
        <v/>
      </c>
      <c r="AA60">
        <f>IF(A60="","",IF(LEFT(C60&amp;"",1)="3","Redirect",IF(OR(LEFT(C60&amp;"",1)="4",LEFT(C60&amp;"",1)="5"),IF(OR(N(K60)&gt;0,N(AC60)&gt;=Rules!$B$14),"Redirect","Prune"),IF(D60="Non-Indexable","Keep",IF(AND(W60="Yes",X60="Yes",Y60="No"),"Merge",IF(OR(U60="Yes",V60="Yes",AND(T60="Yes",N(L60)&gt;=Rules!$B$6)),"Update",IF(Z60="Yes",IF(N(AC60)&gt;=Rules!$B$14,"Redirect","Prune"),"Keep")))))))</f>
        <v/>
      </c>
      <c r="AB60">
        <f>IF(A60="","",IF(LEFT(C60&amp;"",1)="3","Already redirects ("&amp;C60&amp;"). Update internal links to point at the final URL.",IF(OR(LEFT(C60&amp;"",1)="4",LEFT(C60&amp;"",1)="5"),IF(AA60="Redirect","Returns "&amp;C60&amp;" but still has "&amp;N(K60)&amp;" clicks and "&amp;N(AC60)&amp;" referring domains. 301 it to the closest live page.","Returns "&amp;C60&amp;" with no clicks or links. Remove internal links and let it 404 or 410."),IF(D60="Non-Indexable","Non-indexable ("&amp;E60&amp;"). Keep if that is intentional; otherwise fix the canonical or noindex.",IF(AA60="Merge","Overlaps with "&amp;I60&amp;IF(N(J60)&gt;0," (similarity "&amp;TEXT(J60,"0.00")&amp;")","")&amp;", which gets more clicks. Merge the useful parts into it and 301 this URL.",IF(AA60="Update",MID(IF(U60="Yes","; Clicks down "&amp;TEXT(-P60,"0%")&amp;" on the previous period","")&amp;IF(V60="Yes","; Average position "&amp;TEXT(N60,"0.0")&amp;" on "&amp;TEXT(L60,"#,##0")&amp;" impressions (striking distance)","")&amp;IF(AND(T60="Yes",N(L60)&gt;=Rules!$B$6),"; Thin ("&amp;F60&amp;" words) but has search demand",""),3,400),IF(AA60="Prune","Low value: "&amp;N(K60)&amp;" clicks, "&amp;N(L60)&amp;" impressions, "&amp;N(Q60)&amp;" sessions, no key events. Remove or noindex it and update internal links.",IF(AA60="Redirect","Low value but "&amp;N(AC60)&amp;" referring domains. 301 it to the closest relevant page to keep those links.",IF(AND(Z60="No",Y60="Yes",N(K60)&lt;Rules!$B$5),"Low search traffic but it converts (key events: "&amp;S60&amp;"). Keep it and link to it.",IF(W60="Yes","Stronger than the page it overlaps ("&amp;I60&amp;"). Keep; merge that page into this one.","Healthy: "&amp;N(K60)&amp;" clicks"&amp;IF(ISNUMBER(N60),", average position "&amp;TEXT(N60,"0.0"),"")&amp;". Keep and monitor."))))))))))</f>
        <v/>
      </c>
      <c r="AE60">
        <f>IF(A60="","",IF(AD60&lt;&gt;"",AD60,AA60))</f>
        <v/>
      </c>
    </row>
    <row r="61">
      <c r="A61">
        <f>IF(Crawl!A60="","",Crawl!A60)</f>
        <v/>
      </c>
      <c r="B61">
        <f>IF(A61="","",Crawl!EC60)</f>
        <v/>
      </c>
      <c r="C61">
        <f>IF(A61="","",IFERROR(INDEX(Crawl!$A60:$DZ60,1,Rules!$H$6),""))</f>
        <v/>
      </c>
      <c r="D61">
        <f>IF(A61="","",IFERROR(INDEX(Crawl!$A60:$DZ60,1,Rules!$H$7),"")&amp;"")</f>
        <v/>
      </c>
      <c r="E61">
        <f>IF(A61="","",IFERROR(INDEX(Crawl!$A60:$DZ60,1,Rules!$H$8),"")&amp;"")</f>
        <v/>
      </c>
      <c r="F61">
        <f>IF(A61="","",IFERROR(INDEX(Crawl!$A60:$DZ60,1,Rules!$H$9),""))</f>
        <v/>
      </c>
      <c r="G61">
        <f>IF(A61="","",IFERROR(INDEX(Crawl!$A60:$DZ60,1,Rules!$H$10),""))</f>
        <v/>
      </c>
      <c r="H61">
        <f>IF(A61="","",IFERROR(INDEX(Crawl!$A60:$DZ60,1,Rules!$H$12),""))</f>
        <v/>
      </c>
      <c r="I61">
        <f>IF(A61="","",IF(AND(N(H61)&gt;0,IFERROR(INDEX(Crawl!$A60:$DZ60,1,Rules!$H$11),"")&amp;""&lt;&gt;""),IFERROR(INDEX(Crawl!$A60:$DZ60,1,Rules!$H$11),"")&amp;"",IF(AND(ISNUMBER(J61),N(J61)&gt;=Rules!$B$12,IFERROR(INDEX(Crawl!$A60:$DZ60,1,Rules!$H$13),"")&amp;""&lt;&gt;""),IFERROR(INDEX(Crawl!$A60:$DZ60,1,Rules!$H$13),"")&amp;"","")))</f>
        <v/>
      </c>
      <c r="J61" s="19">
        <f>IF(A61="","",IF(IFERROR(INDEX(Crawl!$A60:$DZ60,1,Rules!$H$14),"")&amp;""="","",IFERROR(INDEX(Crawl!$A60:$DZ60,1,Rules!$H$14),"")))</f>
        <v/>
      </c>
      <c r="K61">
        <f>IF(A61="","",IFERROR(SUMIFS('GSC current'!$J$2:$J$2001,'GSC current'!$I$2:$I$2001,B61),0))</f>
        <v/>
      </c>
      <c r="L61">
        <f>IF(A61="","",IFERROR(SUMIFS('GSC current'!$K$2:$K$2001,'GSC current'!$I$2:$I$2001,B61),0))</f>
        <v/>
      </c>
      <c r="M61" s="20">
        <f>IF(A61="","",IF(N(L61)&gt;0,K61/L61,""))</f>
        <v/>
      </c>
      <c r="N61" s="21">
        <f>IF(A61="","",IF(N(L61)&gt;0,SUMIFS('GSC current'!$L$2:$L$2001,'GSC current'!$I$2:$I$2001,B61)/L61,""))</f>
        <v/>
      </c>
      <c r="O61">
        <f>IF(A61="","",IFERROR(SUMIFS('GSC previous'!$J$2:$J$2001,'GSC previous'!$I$2:$I$2001,B61),0))</f>
        <v/>
      </c>
      <c r="P61" s="22">
        <f>IF(A61="","",IF(N(O61)&gt;0,(K61-O61)/O61,""))</f>
        <v/>
      </c>
      <c r="Q61">
        <f>IF(A61="","",IFERROR(SUMIFS(GA4!$P$2:$P$2001,GA4!$O$2:$O$2001,B61),0))</f>
        <v/>
      </c>
      <c r="R61" s="23">
        <f>IF(A61="","",IF(N(Q61)&gt;0,SUMIFS(GA4!$Q$2:$Q$2001,GA4!$O$2:$O$2001,B61)/Q61,""))</f>
        <v/>
      </c>
      <c r="S61">
        <f>IF(A61="","",IFERROR(SUMIFS(GA4!$R$2:$R$2001,GA4!$O$2:$O$2001,B61),0))</f>
        <v/>
      </c>
      <c r="T61">
        <f>IF(A61="","",IF(AND(ISNUMBER(F61),LEFT(C61&amp;"",1)="2"),IF(F61&lt;Rules!$B$9,"Yes","No"),"No"))</f>
        <v/>
      </c>
      <c r="U61">
        <f>IF(A61="","",IF(AND(N(O61)&gt;=Rules!$B$8,ISNUMBER(P61)),IF(P61&lt;=-Rules!$B$7,"Yes","No"),"No"))</f>
        <v/>
      </c>
      <c r="V61">
        <f>IF(A61="","",IF(AND(N(L61)&gt;=Rules!$B$6,ISNUMBER(N61)),IF(AND(N61&gt;=Rules!$B$10,N61&lt;=Rules!$B$11),"Yes","No"),"No"))</f>
        <v/>
      </c>
      <c r="W61">
        <f>IF(A61="","",IF(I61&lt;&gt;"","Yes","No"))</f>
        <v/>
      </c>
      <c r="X61">
        <f>IF(I61="","",IF(SUMIFS($K$3:$K$2002,$A$3:$A$2002,SUBSTITUTE(SUBSTITUTE(I61,"?","~?"),"*","~*"))&gt;N(K61),"Yes","No"))</f>
        <v/>
      </c>
      <c r="Y61">
        <f>IF(A61="","",IF(N(S61)&gt;0,"Yes","No"))</f>
        <v/>
      </c>
      <c r="Z61">
        <f>IF(A61="","",IF(AND(N(K61)&lt;Rules!$B$5,N(L61)&lt;Rules!$B$6,N(Q61)&lt;Rules!$B$13,Y61="No"),"Yes","No"))</f>
        <v/>
      </c>
      <c r="AA61">
        <f>IF(A61="","",IF(LEFT(C61&amp;"",1)="3","Redirect",IF(OR(LEFT(C61&amp;"",1)="4",LEFT(C61&amp;"",1)="5"),IF(OR(N(K61)&gt;0,N(AC61)&gt;=Rules!$B$14),"Redirect","Prune"),IF(D61="Non-Indexable","Keep",IF(AND(W61="Yes",X61="Yes",Y61="No"),"Merge",IF(OR(U61="Yes",V61="Yes",AND(T61="Yes",N(L61)&gt;=Rules!$B$6)),"Update",IF(Z61="Yes",IF(N(AC61)&gt;=Rules!$B$14,"Redirect","Prune"),"Keep")))))))</f>
        <v/>
      </c>
      <c r="AB61">
        <f>IF(A61="","",IF(LEFT(C61&amp;"",1)="3","Already redirects ("&amp;C61&amp;"). Update internal links to point at the final URL.",IF(OR(LEFT(C61&amp;"",1)="4",LEFT(C61&amp;"",1)="5"),IF(AA61="Redirect","Returns "&amp;C61&amp;" but still has "&amp;N(K61)&amp;" clicks and "&amp;N(AC61)&amp;" referring domains. 301 it to the closest live page.","Returns "&amp;C61&amp;" with no clicks or links. Remove internal links and let it 404 or 410."),IF(D61="Non-Indexable","Non-indexable ("&amp;E61&amp;"). Keep if that is intentional; otherwise fix the canonical or noindex.",IF(AA61="Merge","Overlaps with "&amp;I61&amp;IF(N(J61)&gt;0," (similarity "&amp;TEXT(J61,"0.00")&amp;")","")&amp;", which gets more clicks. Merge the useful parts into it and 301 this URL.",IF(AA61="Update",MID(IF(U61="Yes","; Clicks down "&amp;TEXT(-P61,"0%")&amp;" on the previous period","")&amp;IF(V61="Yes","; Average position "&amp;TEXT(N61,"0.0")&amp;" on "&amp;TEXT(L61,"#,##0")&amp;" impressions (striking distance)","")&amp;IF(AND(T61="Yes",N(L61)&gt;=Rules!$B$6),"; Thin ("&amp;F61&amp;" words) but has search demand",""),3,400),IF(AA61="Prune","Low value: "&amp;N(K61)&amp;" clicks, "&amp;N(L61)&amp;" impressions, "&amp;N(Q61)&amp;" sessions, no key events. Remove or noindex it and update internal links.",IF(AA61="Redirect","Low value but "&amp;N(AC61)&amp;" referring domains. 301 it to the closest relevant page to keep those links.",IF(AND(Z61="No",Y61="Yes",N(K61)&lt;Rules!$B$5),"Low search traffic but it converts (key events: "&amp;S61&amp;"). Keep it and link to it.",IF(W61="Yes","Stronger than the page it overlaps ("&amp;I61&amp;"). Keep; merge that page into this one.","Healthy: "&amp;N(K61)&amp;" clicks"&amp;IF(ISNUMBER(N61),", average position "&amp;TEXT(N61,"0.0"),"")&amp;". Keep and monitor."))))))))))</f>
        <v/>
      </c>
      <c r="AE61">
        <f>IF(A61="","",IF(AD61&lt;&gt;"",AD61,AA61))</f>
        <v/>
      </c>
    </row>
    <row r="62">
      <c r="A62">
        <f>IF(Crawl!A61="","",Crawl!A61)</f>
        <v/>
      </c>
      <c r="B62">
        <f>IF(A62="","",Crawl!EC61)</f>
        <v/>
      </c>
      <c r="C62">
        <f>IF(A62="","",IFERROR(INDEX(Crawl!$A61:$DZ61,1,Rules!$H$6),""))</f>
        <v/>
      </c>
      <c r="D62">
        <f>IF(A62="","",IFERROR(INDEX(Crawl!$A61:$DZ61,1,Rules!$H$7),"")&amp;"")</f>
        <v/>
      </c>
      <c r="E62">
        <f>IF(A62="","",IFERROR(INDEX(Crawl!$A61:$DZ61,1,Rules!$H$8),"")&amp;"")</f>
        <v/>
      </c>
      <c r="F62">
        <f>IF(A62="","",IFERROR(INDEX(Crawl!$A61:$DZ61,1,Rules!$H$9),""))</f>
        <v/>
      </c>
      <c r="G62">
        <f>IF(A62="","",IFERROR(INDEX(Crawl!$A61:$DZ61,1,Rules!$H$10),""))</f>
        <v/>
      </c>
      <c r="H62">
        <f>IF(A62="","",IFERROR(INDEX(Crawl!$A61:$DZ61,1,Rules!$H$12),""))</f>
        <v/>
      </c>
      <c r="I62">
        <f>IF(A62="","",IF(AND(N(H62)&gt;0,IFERROR(INDEX(Crawl!$A61:$DZ61,1,Rules!$H$11),"")&amp;""&lt;&gt;""),IFERROR(INDEX(Crawl!$A61:$DZ61,1,Rules!$H$11),"")&amp;"",IF(AND(ISNUMBER(J62),N(J62)&gt;=Rules!$B$12,IFERROR(INDEX(Crawl!$A61:$DZ61,1,Rules!$H$13),"")&amp;""&lt;&gt;""),IFERROR(INDEX(Crawl!$A61:$DZ61,1,Rules!$H$13),"")&amp;"","")))</f>
        <v/>
      </c>
      <c r="J62" s="19">
        <f>IF(A62="","",IF(IFERROR(INDEX(Crawl!$A61:$DZ61,1,Rules!$H$14),"")&amp;""="","",IFERROR(INDEX(Crawl!$A61:$DZ61,1,Rules!$H$14),"")))</f>
        <v/>
      </c>
      <c r="K62">
        <f>IF(A62="","",IFERROR(SUMIFS('GSC current'!$J$2:$J$2001,'GSC current'!$I$2:$I$2001,B62),0))</f>
        <v/>
      </c>
      <c r="L62">
        <f>IF(A62="","",IFERROR(SUMIFS('GSC current'!$K$2:$K$2001,'GSC current'!$I$2:$I$2001,B62),0))</f>
        <v/>
      </c>
      <c r="M62" s="20">
        <f>IF(A62="","",IF(N(L62)&gt;0,K62/L62,""))</f>
        <v/>
      </c>
      <c r="N62" s="21">
        <f>IF(A62="","",IF(N(L62)&gt;0,SUMIFS('GSC current'!$L$2:$L$2001,'GSC current'!$I$2:$I$2001,B62)/L62,""))</f>
        <v/>
      </c>
      <c r="O62">
        <f>IF(A62="","",IFERROR(SUMIFS('GSC previous'!$J$2:$J$2001,'GSC previous'!$I$2:$I$2001,B62),0))</f>
        <v/>
      </c>
      <c r="P62" s="22">
        <f>IF(A62="","",IF(N(O62)&gt;0,(K62-O62)/O62,""))</f>
        <v/>
      </c>
      <c r="Q62">
        <f>IF(A62="","",IFERROR(SUMIFS(GA4!$P$2:$P$2001,GA4!$O$2:$O$2001,B62),0))</f>
        <v/>
      </c>
      <c r="R62" s="23">
        <f>IF(A62="","",IF(N(Q62)&gt;0,SUMIFS(GA4!$Q$2:$Q$2001,GA4!$O$2:$O$2001,B62)/Q62,""))</f>
        <v/>
      </c>
      <c r="S62">
        <f>IF(A62="","",IFERROR(SUMIFS(GA4!$R$2:$R$2001,GA4!$O$2:$O$2001,B62),0))</f>
        <v/>
      </c>
      <c r="T62">
        <f>IF(A62="","",IF(AND(ISNUMBER(F62),LEFT(C62&amp;"",1)="2"),IF(F62&lt;Rules!$B$9,"Yes","No"),"No"))</f>
        <v/>
      </c>
      <c r="U62">
        <f>IF(A62="","",IF(AND(N(O62)&gt;=Rules!$B$8,ISNUMBER(P62)),IF(P62&lt;=-Rules!$B$7,"Yes","No"),"No"))</f>
        <v/>
      </c>
      <c r="V62">
        <f>IF(A62="","",IF(AND(N(L62)&gt;=Rules!$B$6,ISNUMBER(N62)),IF(AND(N62&gt;=Rules!$B$10,N62&lt;=Rules!$B$11),"Yes","No"),"No"))</f>
        <v/>
      </c>
      <c r="W62">
        <f>IF(A62="","",IF(I62&lt;&gt;"","Yes","No"))</f>
        <v/>
      </c>
      <c r="X62">
        <f>IF(I62="","",IF(SUMIFS($K$3:$K$2002,$A$3:$A$2002,SUBSTITUTE(SUBSTITUTE(I62,"?","~?"),"*","~*"))&gt;N(K62),"Yes","No"))</f>
        <v/>
      </c>
      <c r="Y62">
        <f>IF(A62="","",IF(N(S62)&gt;0,"Yes","No"))</f>
        <v/>
      </c>
      <c r="Z62">
        <f>IF(A62="","",IF(AND(N(K62)&lt;Rules!$B$5,N(L62)&lt;Rules!$B$6,N(Q62)&lt;Rules!$B$13,Y62="No"),"Yes","No"))</f>
        <v/>
      </c>
      <c r="AA62">
        <f>IF(A62="","",IF(LEFT(C62&amp;"",1)="3","Redirect",IF(OR(LEFT(C62&amp;"",1)="4",LEFT(C62&amp;"",1)="5"),IF(OR(N(K62)&gt;0,N(AC62)&gt;=Rules!$B$14),"Redirect","Prune"),IF(D62="Non-Indexable","Keep",IF(AND(W62="Yes",X62="Yes",Y62="No"),"Merge",IF(OR(U62="Yes",V62="Yes",AND(T62="Yes",N(L62)&gt;=Rules!$B$6)),"Update",IF(Z62="Yes",IF(N(AC62)&gt;=Rules!$B$14,"Redirect","Prune"),"Keep")))))))</f>
        <v/>
      </c>
      <c r="AB62">
        <f>IF(A62="","",IF(LEFT(C62&amp;"",1)="3","Already redirects ("&amp;C62&amp;"). Update internal links to point at the final URL.",IF(OR(LEFT(C62&amp;"",1)="4",LEFT(C62&amp;"",1)="5"),IF(AA62="Redirect","Returns "&amp;C62&amp;" but still has "&amp;N(K62)&amp;" clicks and "&amp;N(AC62)&amp;" referring domains. 301 it to the closest live page.","Returns "&amp;C62&amp;" with no clicks or links. Remove internal links and let it 404 or 410."),IF(D62="Non-Indexable","Non-indexable ("&amp;E62&amp;"). Keep if that is intentional; otherwise fix the canonical or noindex.",IF(AA62="Merge","Overlaps with "&amp;I62&amp;IF(N(J62)&gt;0," (similarity "&amp;TEXT(J62,"0.00")&amp;")","")&amp;", which gets more clicks. Merge the useful parts into it and 301 this URL.",IF(AA62="Update",MID(IF(U62="Yes","; Clicks down "&amp;TEXT(-P62,"0%")&amp;" on the previous period","")&amp;IF(V62="Yes","; Average position "&amp;TEXT(N62,"0.0")&amp;" on "&amp;TEXT(L62,"#,##0")&amp;" impressions (striking distance)","")&amp;IF(AND(T62="Yes",N(L62)&gt;=Rules!$B$6),"; Thin ("&amp;F62&amp;" words) but has search demand",""),3,400),IF(AA62="Prune","Low value: "&amp;N(K62)&amp;" clicks, "&amp;N(L62)&amp;" impressions, "&amp;N(Q62)&amp;" sessions, no key events. Remove or noindex it and update internal links.",IF(AA62="Redirect","Low value but "&amp;N(AC62)&amp;" referring domains. 301 it to the closest relevant page to keep those links.",IF(AND(Z62="No",Y62="Yes",N(K62)&lt;Rules!$B$5),"Low search traffic but it converts (key events: "&amp;S62&amp;"). Keep it and link to it.",IF(W62="Yes","Stronger than the page it overlaps ("&amp;I62&amp;"). Keep; merge that page into this one.","Healthy: "&amp;N(K62)&amp;" clicks"&amp;IF(ISNUMBER(N62),", average position "&amp;TEXT(N62,"0.0"),"")&amp;". Keep and monitor."))))))))))</f>
        <v/>
      </c>
      <c r="AE62">
        <f>IF(A62="","",IF(AD62&lt;&gt;"",AD62,AA62))</f>
        <v/>
      </c>
    </row>
    <row r="63">
      <c r="A63">
        <f>IF(Crawl!A62="","",Crawl!A62)</f>
        <v/>
      </c>
      <c r="B63">
        <f>IF(A63="","",Crawl!EC62)</f>
        <v/>
      </c>
      <c r="C63">
        <f>IF(A63="","",IFERROR(INDEX(Crawl!$A62:$DZ62,1,Rules!$H$6),""))</f>
        <v/>
      </c>
      <c r="D63">
        <f>IF(A63="","",IFERROR(INDEX(Crawl!$A62:$DZ62,1,Rules!$H$7),"")&amp;"")</f>
        <v/>
      </c>
      <c r="E63">
        <f>IF(A63="","",IFERROR(INDEX(Crawl!$A62:$DZ62,1,Rules!$H$8),"")&amp;"")</f>
        <v/>
      </c>
      <c r="F63">
        <f>IF(A63="","",IFERROR(INDEX(Crawl!$A62:$DZ62,1,Rules!$H$9),""))</f>
        <v/>
      </c>
      <c r="G63">
        <f>IF(A63="","",IFERROR(INDEX(Crawl!$A62:$DZ62,1,Rules!$H$10),""))</f>
        <v/>
      </c>
      <c r="H63">
        <f>IF(A63="","",IFERROR(INDEX(Crawl!$A62:$DZ62,1,Rules!$H$12),""))</f>
        <v/>
      </c>
      <c r="I63">
        <f>IF(A63="","",IF(AND(N(H63)&gt;0,IFERROR(INDEX(Crawl!$A62:$DZ62,1,Rules!$H$11),"")&amp;""&lt;&gt;""),IFERROR(INDEX(Crawl!$A62:$DZ62,1,Rules!$H$11),"")&amp;"",IF(AND(ISNUMBER(J63),N(J63)&gt;=Rules!$B$12,IFERROR(INDEX(Crawl!$A62:$DZ62,1,Rules!$H$13),"")&amp;""&lt;&gt;""),IFERROR(INDEX(Crawl!$A62:$DZ62,1,Rules!$H$13),"")&amp;"","")))</f>
        <v/>
      </c>
      <c r="J63" s="19">
        <f>IF(A63="","",IF(IFERROR(INDEX(Crawl!$A62:$DZ62,1,Rules!$H$14),"")&amp;""="","",IFERROR(INDEX(Crawl!$A62:$DZ62,1,Rules!$H$14),"")))</f>
        <v/>
      </c>
      <c r="K63">
        <f>IF(A63="","",IFERROR(SUMIFS('GSC current'!$J$2:$J$2001,'GSC current'!$I$2:$I$2001,B63),0))</f>
        <v/>
      </c>
      <c r="L63">
        <f>IF(A63="","",IFERROR(SUMIFS('GSC current'!$K$2:$K$2001,'GSC current'!$I$2:$I$2001,B63),0))</f>
        <v/>
      </c>
      <c r="M63" s="20">
        <f>IF(A63="","",IF(N(L63)&gt;0,K63/L63,""))</f>
        <v/>
      </c>
      <c r="N63" s="21">
        <f>IF(A63="","",IF(N(L63)&gt;0,SUMIFS('GSC current'!$L$2:$L$2001,'GSC current'!$I$2:$I$2001,B63)/L63,""))</f>
        <v/>
      </c>
      <c r="O63">
        <f>IF(A63="","",IFERROR(SUMIFS('GSC previous'!$J$2:$J$2001,'GSC previous'!$I$2:$I$2001,B63),0))</f>
        <v/>
      </c>
      <c r="P63" s="22">
        <f>IF(A63="","",IF(N(O63)&gt;0,(K63-O63)/O63,""))</f>
        <v/>
      </c>
      <c r="Q63">
        <f>IF(A63="","",IFERROR(SUMIFS(GA4!$P$2:$P$2001,GA4!$O$2:$O$2001,B63),0))</f>
        <v/>
      </c>
      <c r="R63" s="23">
        <f>IF(A63="","",IF(N(Q63)&gt;0,SUMIFS(GA4!$Q$2:$Q$2001,GA4!$O$2:$O$2001,B63)/Q63,""))</f>
        <v/>
      </c>
      <c r="S63">
        <f>IF(A63="","",IFERROR(SUMIFS(GA4!$R$2:$R$2001,GA4!$O$2:$O$2001,B63),0))</f>
        <v/>
      </c>
      <c r="T63">
        <f>IF(A63="","",IF(AND(ISNUMBER(F63),LEFT(C63&amp;"",1)="2"),IF(F63&lt;Rules!$B$9,"Yes","No"),"No"))</f>
        <v/>
      </c>
      <c r="U63">
        <f>IF(A63="","",IF(AND(N(O63)&gt;=Rules!$B$8,ISNUMBER(P63)),IF(P63&lt;=-Rules!$B$7,"Yes","No"),"No"))</f>
        <v/>
      </c>
      <c r="V63">
        <f>IF(A63="","",IF(AND(N(L63)&gt;=Rules!$B$6,ISNUMBER(N63)),IF(AND(N63&gt;=Rules!$B$10,N63&lt;=Rules!$B$11),"Yes","No"),"No"))</f>
        <v/>
      </c>
      <c r="W63">
        <f>IF(A63="","",IF(I63&lt;&gt;"","Yes","No"))</f>
        <v/>
      </c>
      <c r="X63">
        <f>IF(I63="","",IF(SUMIFS($K$3:$K$2002,$A$3:$A$2002,SUBSTITUTE(SUBSTITUTE(I63,"?","~?"),"*","~*"))&gt;N(K63),"Yes","No"))</f>
        <v/>
      </c>
      <c r="Y63">
        <f>IF(A63="","",IF(N(S63)&gt;0,"Yes","No"))</f>
        <v/>
      </c>
      <c r="Z63">
        <f>IF(A63="","",IF(AND(N(K63)&lt;Rules!$B$5,N(L63)&lt;Rules!$B$6,N(Q63)&lt;Rules!$B$13,Y63="No"),"Yes","No"))</f>
        <v/>
      </c>
      <c r="AA63">
        <f>IF(A63="","",IF(LEFT(C63&amp;"",1)="3","Redirect",IF(OR(LEFT(C63&amp;"",1)="4",LEFT(C63&amp;"",1)="5"),IF(OR(N(K63)&gt;0,N(AC63)&gt;=Rules!$B$14),"Redirect","Prune"),IF(D63="Non-Indexable","Keep",IF(AND(W63="Yes",X63="Yes",Y63="No"),"Merge",IF(OR(U63="Yes",V63="Yes",AND(T63="Yes",N(L63)&gt;=Rules!$B$6)),"Update",IF(Z63="Yes",IF(N(AC63)&gt;=Rules!$B$14,"Redirect","Prune"),"Keep")))))))</f>
        <v/>
      </c>
      <c r="AB63">
        <f>IF(A63="","",IF(LEFT(C63&amp;"",1)="3","Already redirects ("&amp;C63&amp;"). Update internal links to point at the final URL.",IF(OR(LEFT(C63&amp;"",1)="4",LEFT(C63&amp;"",1)="5"),IF(AA63="Redirect","Returns "&amp;C63&amp;" but still has "&amp;N(K63)&amp;" clicks and "&amp;N(AC63)&amp;" referring domains. 301 it to the closest live page.","Returns "&amp;C63&amp;" with no clicks or links. Remove internal links and let it 404 or 410."),IF(D63="Non-Indexable","Non-indexable ("&amp;E63&amp;"). Keep if that is intentional; otherwise fix the canonical or noindex.",IF(AA63="Merge","Overlaps with "&amp;I63&amp;IF(N(J63)&gt;0," (similarity "&amp;TEXT(J63,"0.00")&amp;")","")&amp;", which gets more clicks. Merge the useful parts into it and 301 this URL.",IF(AA63="Update",MID(IF(U63="Yes","; Clicks down "&amp;TEXT(-P63,"0%")&amp;" on the previous period","")&amp;IF(V63="Yes","; Average position "&amp;TEXT(N63,"0.0")&amp;" on "&amp;TEXT(L63,"#,##0")&amp;" impressions (striking distance)","")&amp;IF(AND(T63="Yes",N(L63)&gt;=Rules!$B$6),"; Thin ("&amp;F63&amp;" words) but has search demand",""),3,400),IF(AA63="Prune","Low value: "&amp;N(K63)&amp;" clicks, "&amp;N(L63)&amp;" impressions, "&amp;N(Q63)&amp;" sessions, no key events. Remove or noindex it and update internal links.",IF(AA63="Redirect","Low value but "&amp;N(AC63)&amp;" referring domains. 301 it to the closest relevant page to keep those links.",IF(AND(Z63="No",Y63="Yes",N(K63)&lt;Rules!$B$5),"Low search traffic but it converts (key events: "&amp;S63&amp;"). Keep it and link to it.",IF(W63="Yes","Stronger than the page it overlaps ("&amp;I63&amp;"). Keep; merge that page into this one.","Healthy: "&amp;N(K63)&amp;" clicks"&amp;IF(ISNUMBER(N63),", average position "&amp;TEXT(N63,"0.0"),"")&amp;". Keep and monitor."))))))))))</f>
        <v/>
      </c>
      <c r="AE63">
        <f>IF(A63="","",IF(AD63&lt;&gt;"",AD63,AA63))</f>
        <v/>
      </c>
    </row>
    <row r="64">
      <c r="A64">
        <f>IF(Crawl!A63="","",Crawl!A63)</f>
        <v/>
      </c>
      <c r="B64">
        <f>IF(A64="","",Crawl!EC63)</f>
        <v/>
      </c>
      <c r="C64">
        <f>IF(A64="","",IFERROR(INDEX(Crawl!$A63:$DZ63,1,Rules!$H$6),""))</f>
        <v/>
      </c>
      <c r="D64">
        <f>IF(A64="","",IFERROR(INDEX(Crawl!$A63:$DZ63,1,Rules!$H$7),"")&amp;"")</f>
        <v/>
      </c>
      <c r="E64">
        <f>IF(A64="","",IFERROR(INDEX(Crawl!$A63:$DZ63,1,Rules!$H$8),"")&amp;"")</f>
        <v/>
      </c>
      <c r="F64">
        <f>IF(A64="","",IFERROR(INDEX(Crawl!$A63:$DZ63,1,Rules!$H$9),""))</f>
        <v/>
      </c>
      <c r="G64">
        <f>IF(A64="","",IFERROR(INDEX(Crawl!$A63:$DZ63,1,Rules!$H$10),""))</f>
        <v/>
      </c>
      <c r="H64">
        <f>IF(A64="","",IFERROR(INDEX(Crawl!$A63:$DZ63,1,Rules!$H$12),""))</f>
        <v/>
      </c>
      <c r="I64">
        <f>IF(A64="","",IF(AND(N(H64)&gt;0,IFERROR(INDEX(Crawl!$A63:$DZ63,1,Rules!$H$11),"")&amp;""&lt;&gt;""),IFERROR(INDEX(Crawl!$A63:$DZ63,1,Rules!$H$11),"")&amp;"",IF(AND(ISNUMBER(J64),N(J64)&gt;=Rules!$B$12,IFERROR(INDEX(Crawl!$A63:$DZ63,1,Rules!$H$13),"")&amp;""&lt;&gt;""),IFERROR(INDEX(Crawl!$A63:$DZ63,1,Rules!$H$13),"")&amp;"","")))</f>
        <v/>
      </c>
      <c r="J64" s="19">
        <f>IF(A64="","",IF(IFERROR(INDEX(Crawl!$A63:$DZ63,1,Rules!$H$14),"")&amp;""="","",IFERROR(INDEX(Crawl!$A63:$DZ63,1,Rules!$H$14),"")))</f>
        <v/>
      </c>
      <c r="K64">
        <f>IF(A64="","",IFERROR(SUMIFS('GSC current'!$J$2:$J$2001,'GSC current'!$I$2:$I$2001,B64),0))</f>
        <v/>
      </c>
      <c r="L64">
        <f>IF(A64="","",IFERROR(SUMIFS('GSC current'!$K$2:$K$2001,'GSC current'!$I$2:$I$2001,B64),0))</f>
        <v/>
      </c>
      <c r="M64" s="20">
        <f>IF(A64="","",IF(N(L64)&gt;0,K64/L64,""))</f>
        <v/>
      </c>
      <c r="N64" s="21">
        <f>IF(A64="","",IF(N(L64)&gt;0,SUMIFS('GSC current'!$L$2:$L$2001,'GSC current'!$I$2:$I$2001,B64)/L64,""))</f>
        <v/>
      </c>
      <c r="O64">
        <f>IF(A64="","",IFERROR(SUMIFS('GSC previous'!$J$2:$J$2001,'GSC previous'!$I$2:$I$2001,B64),0))</f>
        <v/>
      </c>
      <c r="P64" s="22">
        <f>IF(A64="","",IF(N(O64)&gt;0,(K64-O64)/O64,""))</f>
        <v/>
      </c>
      <c r="Q64">
        <f>IF(A64="","",IFERROR(SUMIFS(GA4!$P$2:$P$2001,GA4!$O$2:$O$2001,B64),0))</f>
        <v/>
      </c>
      <c r="R64" s="23">
        <f>IF(A64="","",IF(N(Q64)&gt;0,SUMIFS(GA4!$Q$2:$Q$2001,GA4!$O$2:$O$2001,B64)/Q64,""))</f>
        <v/>
      </c>
      <c r="S64">
        <f>IF(A64="","",IFERROR(SUMIFS(GA4!$R$2:$R$2001,GA4!$O$2:$O$2001,B64),0))</f>
        <v/>
      </c>
      <c r="T64">
        <f>IF(A64="","",IF(AND(ISNUMBER(F64),LEFT(C64&amp;"",1)="2"),IF(F64&lt;Rules!$B$9,"Yes","No"),"No"))</f>
        <v/>
      </c>
      <c r="U64">
        <f>IF(A64="","",IF(AND(N(O64)&gt;=Rules!$B$8,ISNUMBER(P64)),IF(P64&lt;=-Rules!$B$7,"Yes","No"),"No"))</f>
        <v/>
      </c>
      <c r="V64">
        <f>IF(A64="","",IF(AND(N(L64)&gt;=Rules!$B$6,ISNUMBER(N64)),IF(AND(N64&gt;=Rules!$B$10,N64&lt;=Rules!$B$11),"Yes","No"),"No"))</f>
        <v/>
      </c>
      <c r="W64">
        <f>IF(A64="","",IF(I64&lt;&gt;"","Yes","No"))</f>
        <v/>
      </c>
      <c r="X64">
        <f>IF(I64="","",IF(SUMIFS($K$3:$K$2002,$A$3:$A$2002,SUBSTITUTE(SUBSTITUTE(I64,"?","~?"),"*","~*"))&gt;N(K64),"Yes","No"))</f>
        <v/>
      </c>
      <c r="Y64">
        <f>IF(A64="","",IF(N(S64)&gt;0,"Yes","No"))</f>
        <v/>
      </c>
      <c r="Z64">
        <f>IF(A64="","",IF(AND(N(K64)&lt;Rules!$B$5,N(L64)&lt;Rules!$B$6,N(Q64)&lt;Rules!$B$13,Y64="No"),"Yes","No"))</f>
        <v/>
      </c>
      <c r="AA64">
        <f>IF(A64="","",IF(LEFT(C64&amp;"",1)="3","Redirect",IF(OR(LEFT(C64&amp;"",1)="4",LEFT(C64&amp;"",1)="5"),IF(OR(N(K64)&gt;0,N(AC64)&gt;=Rules!$B$14),"Redirect","Prune"),IF(D64="Non-Indexable","Keep",IF(AND(W64="Yes",X64="Yes",Y64="No"),"Merge",IF(OR(U64="Yes",V64="Yes",AND(T64="Yes",N(L64)&gt;=Rules!$B$6)),"Update",IF(Z64="Yes",IF(N(AC64)&gt;=Rules!$B$14,"Redirect","Prune"),"Keep")))))))</f>
        <v/>
      </c>
      <c r="AB64">
        <f>IF(A64="","",IF(LEFT(C64&amp;"",1)="3","Already redirects ("&amp;C64&amp;"). Update internal links to point at the final URL.",IF(OR(LEFT(C64&amp;"",1)="4",LEFT(C64&amp;"",1)="5"),IF(AA64="Redirect","Returns "&amp;C64&amp;" but still has "&amp;N(K64)&amp;" clicks and "&amp;N(AC64)&amp;" referring domains. 301 it to the closest live page.","Returns "&amp;C64&amp;" with no clicks or links. Remove internal links and let it 404 or 410."),IF(D64="Non-Indexable","Non-indexable ("&amp;E64&amp;"). Keep if that is intentional; otherwise fix the canonical or noindex.",IF(AA64="Merge","Overlaps with "&amp;I64&amp;IF(N(J64)&gt;0," (similarity "&amp;TEXT(J64,"0.00")&amp;")","")&amp;", which gets more clicks. Merge the useful parts into it and 301 this URL.",IF(AA64="Update",MID(IF(U64="Yes","; Clicks down "&amp;TEXT(-P64,"0%")&amp;" on the previous period","")&amp;IF(V64="Yes","; Average position "&amp;TEXT(N64,"0.0")&amp;" on "&amp;TEXT(L64,"#,##0")&amp;" impressions (striking distance)","")&amp;IF(AND(T64="Yes",N(L64)&gt;=Rules!$B$6),"; Thin ("&amp;F64&amp;" words) but has search demand",""),3,400),IF(AA64="Prune","Low value: "&amp;N(K64)&amp;" clicks, "&amp;N(L64)&amp;" impressions, "&amp;N(Q64)&amp;" sessions, no key events. Remove or noindex it and update internal links.",IF(AA64="Redirect","Low value but "&amp;N(AC64)&amp;" referring domains. 301 it to the closest relevant page to keep those links.",IF(AND(Z64="No",Y64="Yes",N(K64)&lt;Rules!$B$5),"Low search traffic but it converts (key events: "&amp;S64&amp;"). Keep it and link to it.",IF(W64="Yes","Stronger than the page it overlaps ("&amp;I64&amp;"). Keep; merge that page into this one.","Healthy: "&amp;N(K64)&amp;" clicks"&amp;IF(ISNUMBER(N64),", average position "&amp;TEXT(N64,"0.0"),"")&amp;". Keep and monitor."))))))))))</f>
        <v/>
      </c>
      <c r="AE64">
        <f>IF(A64="","",IF(AD64&lt;&gt;"",AD64,AA64))</f>
        <v/>
      </c>
    </row>
    <row r="65">
      <c r="A65">
        <f>IF(Crawl!A64="","",Crawl!A64)</f>
        <v/>
      </c>
      <c r="B65">
        <f>IF(A65="","",Crawl!EC64)</f>
        <v/>
      </c>
      <c r="C65">
        <f>IF(A65="","",IFERROR(INDEX(Crawl!$A64:$DZ64,1,Rules!$H$6),""))</f>
        <v/>
      </c>
      <c r="D65">
        <f>IF(A65="","",IFERROR(INDEX(Crawl!$A64:$DZ64,1,Rules!$H$7),"")&amp;"")</f>
        <v/>
      </c>
      <c r="E65">
        <f>IF(A65="","",IFERROR(INDEX(Crawl!$A64:$DZ64,1,Rules!$H$8),"")&amp;"")</f>
        <v/>
      </c>
      <c r="F65">
        <f>IF(A65="","",IFERROR(INDEX(Crawl!$A64:$DZ64,1,Rules!$H$9),""))</f>
        <v/>
      </c>
      <c r="G65">
        <f>IF(A65="","",IFERROR(INDEX(Crawl!$A64:$DZ64,1,Rules!$H$10),""))</f>
        <v/>
      </c>
      <c r="H65">
        <f>IF(A65="","",IFERROR(INDEX(Crawl!$A64:$DZ64,1,Rules!$H$12),""))</f>
        <v/>
      </c>
      <c r="I65">
        <f>IF(A65="","",IF(AND(N(H65)&gt;0,IFERROR(INDEX(Crawl!$A64:$DZ64,1,Rules!$H$11),"")&amp;""&lt;&gt;""),IFERROR(INDEX(Crawl!$A64:$DZ64,1,Rules!$H$11),"")&amp;"",IF(AND(ISNUMBER(J65),N(J65)&gt;=Rules!$B$12,IFERROR(INDEX(Crawl!$A64:$DZ64,1,Rules!$H$13),"")&amp;""&lt;&gt;""),IFERROR(INDEX(Crawl!$A64:$DZ64,1,Rules!$H$13),"")&amp;"","")))</f>
        <v/>
      </c>
      <c r="J65" s="19">
        <f>IF(A65="","",IF(IFERROR(INDEX(Crawl!$A64:$DZ64,1,Rules!$H$14),"")&amp;""="","",IFERROR(INDEX(Crawl!$A64:$DZ64,1,Rules!$H$14),"")))</f>
        <v/>
      </c>
      <c r="K65">
        <f>IF(A65="","",IFERROR(SUMIFS('GSC current'!$J$2:$J$2001,'GSC current'!$I$2:$I$2001,B65),0))</f>
        <v/>
      </c>
      <c r="L65">
        <f>IF(A65="","",IFERROR(SUMIFS('GSC current'!$K$2:$K$2001,'GSC current'!$I$2:$I$2001,B65),0))</f>
        <v/>
      </c>
      <c r="M65" s="20">
        <f>IF(A65="","",IF(N(L65)&gt;0,K65/L65,""))</f>
        <v/>
      </c>
      <c r="N65" s="21">
        <f>IF(A65="","",IF(N(L65)&gt;0,SUMIFS('GSC current'!$L$2:$L$2001,'GSC current'!$I$2:$I$2001,B65)/L65,""))</f>
        <v/>
      </c>
      <c r="O65">
        <f>IF(A65="","",IFERROR(SUMIFS('GSC previous'!$J$2:$J$2001,'GSC previous'!$I$2:$I$2001,B65),0))</f>
        <v/>
      </c>
      <c r="P65" s="22">
        <f>IF(A65="","",IF(N(O65)&gt;0,(K65-O65)/O65,""))</f>
        <v/>
      </c>
      <c r="Q65">
        <f>IF(A65="","",IFERROR(SUMIFS(GA4!$P$2:$P$2001,GA4!$O$2:$O$2001,B65),0))</f>
        <v/>
      </c>
      <c r="R65" s="23">
        <f>IF(A65="","",IF(N(Q65)&gt;0,SUMIFS(GA4!$Q$2:$Q$2001,GA4!$O$2:$O$2001,B65)/Q65,""))</f>
        <v/>
      </c>
      <c r="S65">
        <f>IF(A65="","",IFERROR(SUMIFS(GA4!$R$2:$R$2001,GA4!$O$2:$O$2001,B65),0))</f>
        <v/>
      </c>
      <c r="T65">
        <f>IF(A65="","",IF(AND(ISNUMBER(F65),LEFT(C65&amp;"",1)="2"),IF(F65&lt;Rules!$B$9,"Yes","No"),"No"))</f>
        <v/>
      </c>
      <c r="U65">
        <f>IF(A65="","",IF(AND(N(O65)&gt;=Rules!$B$8,ISNUMBER(P65)),IF(P65&lt;=-Rules!$B$7,"Yes","No"),"No"))</f>
        <v/>
      </c>
      <c r="V65">
        <f>IF(A65="","",IF(AND(N(L65)&gt;=Rules!$B$6,ISNUMBER(N65)),IF(AND(N65&gt;=Rules!$B$10,N65&lt;=Rules!$B$11),"Yes","No"),"No"))</f>
        <v/>
      </c>
      <c r="W65">
        <f>IF(A65="","",IF(I65&lt;&gt;"","Yes","No"))</f>
        <v/>
      </c>
      <c r="X65">
        <f>IF(I65="","",IF(SUMIFS($K$3:$K$2002,$A$3:$A$2002,SUBSTITUTE(SUBSTITUTE(I65,"?","~?"),"*","~*"))&gt;N(K65),"Yes","No"))</f>
        <v/>
      </c>
      <c r="Y65">
        <f>IF(A65="","",IF(N(S65)&gt;0,"Yes","No"))</f>
        <v/>
      </c>
      <c r="Z65">
        <f>IF(A65="","",IF(AND(N(K65)&lt;Rules!$B$5,N(L65)&lt;Rules!$B$6,N(Q65)&lt;Rules!$B$13,Y65="No"),"Yes","No"))</f>
        <v/>
      </c>
      <c r="AA65">
        <f>IF(A65="","",IF(LEFT(C65&amp;"",1)="3","Redirect",IF(OR(LEFT(C65&amp;"",1)="4",LEFT(C65&amp;"",1)="5"),IF(OR(N(K65)&gt;0,N(AC65)&gt;=Rules!$B$14),"Redirect","Prune"),IF(D65="Non-Indexable","Keep",IF(AND(W65="Yes",X65="Yes",Y65="No"),"Merge",IF(OR(U65="Yes",V65="Yes",AND(T65="Yes",N(L65)&gt;=Rules!$B$6)),"Update",IF(Z65="Yes",IF(N(AC65)&gt;=Rules!$B$14,"Redirect","Prune"),"Keep")))))))</f>
        <v/>
      </c>
      <c r="AB65">
        <f>IF(A65="","",IF(LEFT(C65&amp;"",1)="3","Already redirects ("&amp;C65&amp;"). Update internal links to point at the final URL.",IF(OR(LEFT(C65&amp;"",1)="4",LEFT(C65&amp;"",1)="5"),IF(AA65="Redirect","Returns "&amp;C65&amp;" but still has "&amp;N(K65)&amp;" clicks and "&amp;N(AC65)&amp;" referring domains. 301 it to the closest live page.","Returns "&amp;C65&amp;" with no clicks or links. Remove internal links and let it 404 or 410."),IF(D65="Non-Indexable","Non-indexable ("&amp;E65&amp;"). Keep if that is intentional; otherwise fix the canonical or noindex.",IF(AA65="Merge","Overlaps with "&amp;I65&amp;IF(N(J65)&gt;0," (similarity "&amp;TEXT(J65,"0.00")&amp;")","")&amp;", which gets more clicks. Merge the useful parts into it and 301 this URL.",IF(AA65="Update",MID(IF(U65="Yes","; Clicks down "&amp;TEXT(-P65,"0%")&amp;" on the previous period","")&amp;IF(V65="Yes","; Average position "&amp;TEXT(N65,"0.0")&amp;" on "&amp;TEXT(L65,"#,##0")&amp;" impressions (striking distance)","")&amp;IF(AND(T65="Yes",N(L65)&gt;=Rules!$B$6),"; Thin ("&amp;F65&amp;" words) but has search demand",""),3,400),IF(AA65="Prune","Low value: "&amp;N(K65)&amp;" clicks, "&amp;N(L65)&amp;" impressions, "&amp;N(Q65)&amp;" sessions, no key events. Remove or noindex it and update internal links.",IF(AA65="Redirect","Low value but "&amp;N(AC65)&amp;" referring domains. 301 it to the closest relevant page to keep those links.",IF(AND(Z65="No",Y65="Yes",N(K65)&lt;Rules!$B$5),"Low search traffic but it converts (key events: "&amp;S65&amp;"). Keep it and link to it.",IF(W65="Yes","Stronger than the page it overlaps ("&amp;I65&amp;"). Keep; merge that page into this one.","Healthy: "&amp;N(K65)&amp;" clicks"&amp;IF(ISNUMBER(N65),", average position "&amp;TEXT(N65,"0.0"),"")&amp;". Keep and monitor."))))))))))</f>
        <v/>
      </c>
      <c r="AE65">
        <f>IF(A65="","",IF(AD65&lt;&gt;"",AD65,AA65))</f>
        <v/>
      </c>
    </row>
    <row r="66">
      <c r="A66">
        <f>IF(Crawl!A65="","",Crawl!A65)</f>
        <v/>
      </c>
      <c r="B66">
        <f>IF(A66="","",Crawl!EC65)</f>
        <v/>
      </c>
      <c r="C66">
        <f>IF(A66="","",IFERROR(INDEX(Crawl!$A65:$DZ65,1,Rules!$H$6),""))</f>
        <v/>
      </c>
      <c r="D66">
        <f>IF(A66="","",IFERROR(INDEX(Crawl!$A65:$DZ65,1,Rules!$H$7),"")&amp;"")</f>
        <v/>
      </c>
      <c r="E66">
        <f>IF(A66="","",IFERROR(INDEX(Crawl!$A65:$DZ65,1,Rules!$H$8),"")&amp;"")</f>
        <v/>
      </c>
      <c r="F66">
        <f>IF(A66="","",IFERROR(INDEX(Crawl!$A65:$DZ65,1,Rules!$H$9),""))</f>
        <v/>
      </c>
      <c r="G66">
        <f>IF(A66="","",IFERROR(INDEX(Crawl!$A65:$DZ65,1,Rules!$H$10),""))</f>
        <v/>
      </c>
      <c r="H66">
        <f>IF(A66="","",IFERROR(INDEX(Crawl!$A65:$DZ65,1,Rules!$H$12),""))</f>
        <v/>
      </c>
      <c r="I66">
        <f>IF(A66="","",IF(AND(N(H66)&gt;0,IFERROR(INDEX(Crawl!$A65:$DZ65,1,Rules!$H$11),"")&amp;""&lt;&gt;""),IFERROR(INDEX(Crawl!$A65:$DZ65,1,Rules!$H$11),"")&amp;"",IF(AND(ISNUMBER(J66),N(J66)&gt;=Rules!$B$12,IFERROR(INDEX(Crawl!$A65:$DZ65,1,Rules!$H$13),"")&amp;""&lt;&gt;""),IFERROR(INDEX(Crawl!$A65:$DZ65,1,Rules!$H$13),"")&amp;"","")))</f>
        <v/>
      </c>
      <c r="J66" s="19">
        <f>IF(A66="","",IF(IFERROR(INDEX(Crawl!$A65:$DZ65,1,Rules!$H$14),"")&amp;""="","",IFERROR(INDEX(Crawl!$A65:$DZ65,1,Rules!$H$14),"")))</f>
        <v/>
      </c>
      <c r="K66">
        <f>IF(A66="","",IFERROR(SUMIFS('GSC current'!$J$2:$J$2001,'GSC current'!$I$2:$I$2001,B66),0))</f>
        <v/>
      </c>
      <c r="L66">
        <f>IF(A66="","",IFERROR(SUMIFS('GSC current'!$K$2:$K$2001,'GSC current'!$I$2:$I$2001,B66),0))</f>
        <v/>
      </c>
      <c r="M66" s="20">
        <f>IF(A66="","",IF(N(L66)&gt;0,K66/L66,""))</f>
        <v/>
      </c>
      <c r="N66" s="21">
        <f>IF(A66="","",IF(N(L66)&gt;0,SUMIFS('GSC current'!$L$2:$L$2001,'GSC current'!$I$2:$I$2001,B66)/L66,""))</f>
        <v/>
      </c>
      <c r="O66">
        <f>IF(A66="","",IFERROR(SUMIFS('GSC previous'!$J$2:$J$2001,'GSC previous'!$I$2:$I$2001,B66),0))</f>
        <v/>
      </c>
      <c r="P66" s="22">
        <f>IF(A66="","",IF(N(O66)&gt;0,(K66-O66)/O66,""))</f>
        <v/>
      </c>
      <c r="Q66">
        <f>IF(A66="","",IFERROR(SUMIFS(GA4!$P$2:$P$2001,GA4!$O$2:$O$2001,B66),0))</f>
        <v/>
      </c>
      <c r="R66" s="23">
        <f>IF(A66="","",IF(N(Q66)&gt;0,SUMIFS(GA4!$Q$2:$Q$2001,GA4!$O$2:$O$2001,B66)/Q66,""))</f>
        <v/>
      </c>
      <c r="S66">
        <f>IF(A66="","",IFERROR(SUMIFS(GA4!$R$2:$R$2001,GA4!$O$2:$O$2001,B66),0))</f>
        <v/>
      </c>
      <c r="T66">
        <f>IF(A66="","",IF(AND(ISNUMBER(F66),LEFT(C66&amp;"",1)="2"),IF(F66&lt;Rules!$B$9,"Yes","No"),"No"))</f>
        <v/>
      </c>
      <c r="U66">
        <f>IF(A66="","",IF(AND(N(O66)&gt;=Rules!$B$8,ISNUMBER(P66)),IF(P66&lt;=-Rules!$B$7,"Yes","No"),"No"))</f>
        <v/>
      </c>
      <c r="V66">
        <f>IF(A66="","",IF(AND(N(L66)&gt;=Rules!$B$6,ISNUMBER(N66)),IF(AND(N66&gt;=Rules!$B$10,N66&lt;=Rules!$B$11),"Yes","No"),"No"))</f>
        <v/>
      </c>
      <c r="W66">
        <f>IF(A66="","",IF(I66&lt;&gt;"","Yes","No"))</f>
        <v/>
      </c>
      <c r="X66">
        <f>IF(I66="","",IF(SUMIFS($K$3:$K$2002,$A$3:$A$2002,SUBSTITUTE(SUBSTITUTE(I66,"?","~?"),"*","~*"))&gt;N(K66),"Yes","No"))</f>
        <v/>
      </c>
      <c r="Y66">
        <f>IF(A66="","",IF(N(S66)&gt;0,"Yes","No"))</f>
        <v/>
      </c>
      <c r="Z66">
        <f>IF(A66="","",IF(AND(N(K66)&lt;Rules!$B$5,N(L66)&lt;Rules!$B$6,N(Q66)&lt;Rules!$B$13,Y66="No"),"Yes","No"))</f>
        <v/>
      </c>
      <c r="AA66">
        <f>IF(A66="","",IF(LEFT(C66&amp;"",1)="3","Redirect",IF(OR(LEFT(C66&amp;"",1)="4",LEFT(C66&amp;"",1)="5"),IF(OR(N(K66)&gt;0,N(AC66)&gt;=Rules!$B$14),"Redirect","Prune"),IF(D66="Non-Indexable","Keep",IF(AND(W66="Yes",X66="Yes",Y66="No"),"Merge",IF(OR(U66="Yes",V66="Yes",AND(T66="Yes",N(L66)&gt;=Rules!$B$6)),"Update",IF(Z66="Yes",IF(N(AC66)&gt;=Rules!$B$14,"Redirect","Prune"),"Keep")))))))</f>
        <v/>
      </c>
      <c r="AB66">
        <f>IF(A66="","",IF(LEFT(C66&amp;"",1)="3","Already redirects ("&amp;C66&amp;"). Update internal links to point at the final URL.",IF(OR(LEFT(C66&amp;"",1)="4",LEFT(C66&amp;"",1)="5"),IF(AA66="Redirect","Returns "&amp;C66&amp;" but still has "&amp;N(K66)&amp;" clicks and "&amp;N(AC66)&amp;" referring domains. 301 it to the closest live page.","Returns "&amp;C66&amp;" with no clicks or links. Remove internal links and let it 404 or 410."),IF(D66="Non-Indexable","Non-indexable ("&amp;E66&amp;"). Keep if that is intentional; otherwise fix the canonical or noindex.",IF(AA66="Merge","Overlaps with "&amp;I66&amp;IF(N(J66)&gt;0," (similarity "&amp;TEXT(J66,"0.00")&amp;")","")&amp;", which gets more clicks. Merge the useful parts into it and 301 this URL.",IF(AA66="Update",MID(IF(U66="Yes","; Clicks down "&amp;TEXT(-P66,"0%")&amp;" on the previous period","")&amp;IF(V66="Yes","; Average position "&amp;TEXT(N66,"0.0")&amp;" on "&amp;TEXT(L66,"#,##0")&amp;" impressions (striking distance)","")&amp;IF(AND(T66="Yes",N(L66)&gt;=Rules!$B$6),"; Thin ("&amp;F66&amp;" words) but has search demand",""),3,400),IF(AA66="Prune","Low value: "&amp;N(K66)&amp;" clicks, "&amp;N(L66)&amp;" impressions, "&amp;N(Q66)&amp;" sessions, no key events. Remove or noindex it and update internal links.",IF(AA66="Redirect","Low value but "&amp;N(AC66)&amp;" referring domains. 301 it to the closest relevant page to keep those links.",IF(AND(Z66="No",Y66="Yes",N(K66)&lt;Rules!$B$5),"Low search traffic but it converts (key events: "&amp;S66&amp;"). Keep it and link to it.",IF(W66="Yes","Stronger than the page it overlaps ("&amp;I66&amp;"). Keep; merge that page into this one.","Healthy: "&amp;N(K66)&amp;" clicks"&amp;IF(ISNUMBER(N66),", average position "&amp;TEXT(N66,"0.0"),"")&amp;". Keep and monitor."))))))))))</f>
        <v/>
      </c>
      <c r="AE66">
        <f>IF(A66="","",IF(AD66&lt;&gt;"",AD66,AA66))</f>
        <v/>
      </c>
    </row>
    <row r="67">
      <c r="A67">
        <f>IF(Crawl!A66="","",Crawl!A66)</f>
        <v/>
      </c>
      <c r="B67">
        <f>IF(A67="","",Crawl!EC66)</f>
        <v/>
      </c>
      <c r="C67">
        <f>IF(A67="","",IFERROR(INDEX(Crawl!$A66:$DZ66,1,Rules!$H$6),""))</f>
        <v/>
      </c>
      <c r="D67">
        <f>IF(A67="","",IFERROR(INDEX(Crawl!$A66:$DZ66,1,Rules!$H$7),"")&amp;"")</f>
        <v/>
      </c>
      <c r="E67">
        <f>IF(A67="","",IFERROR(INDEX(Crawl!$A66:$DZ66,1,Rules!$H$8),"")&amp;"")</f>
        <v/>
      </c>
      <c r="F67">
        <f>IF(A67="","",IFERROR(INDEX(Crawl!$A66:$DZ66,1,Rules!$H$9),""))</f>
        <v/>
      </c>
      <c r="G67">
        <f>IF(A67="","",IFERROR(INDEX(Crawl!$A66:$DZ66,1,Rules!$H$10),""))</f>
        <v/>
      </c>
      <c r="H67">
        <f>IF(A67="","",IFERROR(INDEX(Crawl!$A66:$DZ66,1,Rules!$H$12),""))</f>
        <v/>
      </c>
      <c r="I67">
        <f>IF(A67="","",IF(AND(N(H67)&gt;0,IFERROR(INDEX(Crawl!$A66:$DZ66,1,Rules!$H$11),"")&amp;""&lt;&gt;""),IFERROR(INDEX(Crawl!$A66:$DZ66,1,Rules!$H$11),"")&amp;"",IF(AND(ISNUMBER(J67),N(J67)&gt;=Rules!$B$12,IFERROR(INDEX(Crawl!$A66:$DZ66,1,Rules!$H$13),"")&amp;""&lt;&gt;""),IFERROR(INDEX(Crawl!$A66:$DZ66,1,Rules!$H$13),"")&amp;"","")))</f>
        <v/>
      </c>
      <c r="J67" s="19">
        <f>IF(A67="","",IF(IFERROR(INDEX(Crawl!$A66:$DZ66,1,Rules!$H$14),"")&amp;""="","",IFERROR(INDEX(Crawl!$A66:$DZ66,1,Rules!$H$14),"")))</f>
        <v/>
      </c>
      <c r="K67">
        <f>IF(A67="","",IFERROR(SUMIFS('GSC current'!$J$2:$J$2001,'GSC current'!$I$2:$I$2001,B67),0))</f>
        <v/>
      </c>
      <c r="L67">
        <f>IF(A67="","",IFERROR(SUMIFS('GSC current'!$K$2:$K$2001,'GSC current'!$I$2:$I$2001,B67),0))</f>
        <v/>
      </c>
      <c r="M67" s="20">
        <f>IF(A67="","",IF(N(L67)&gt;0,K67/L67,""))</f>
        <v/>
      </c>
      <c r="N67" s="21">
        <f>IF(A67="","",IF(N(L67)&gt;0,SUMIFS('GSC current'!$L$2:$L$2001,'GSC current'!$I$2:$I$2001,B67)/L67,""))</f>
        <v/>
      </c>
      <c r="O67">
        <f>IF(A67="","",IFERROR(SUMIFS('GSC previous'!$J$2:$J$2001,'GSC previous'!$I$2:$I$2001,B67),0))</f>
        <v/>
      </c>
      <c r="P67" s="22">
        <f>IF(A67="","",IF(N(O67)&gt;0,(K67-O67)/O67,""))</f>
        <v/>
      </c>
      <c r="Q67">
        <f>IF(A67="","",IFERROR(SUMIFS(GA4!$P$2:$P$2001,GA4!$O$2:$O$2001,B67),0))</f>
        <v/>
      </c>
      <c r="R67" s="23">
        <f>IF(A67="","",IF(N(Q67)&gt;0,SUMIFS(GA4!$Q$2:$Q$2001,GA4!$O$2:$O$2001,B67)/Q67,""))</f>
        <v/>
      </c>
      <c r="S67">
        <f>IF(A67="","",IFERROR(SUMIFS(GA4!$R$2:$R$2001,GA4!$O$2:$O$2001,B67),0))</f>
        <v/>
      </c>
      <c r="T67">
        <f>IF(A67="","",IF(AND(ISNUMBER(F67),LEFT(C67&amp;"",1)="2"),IF(F67&lt;Rules!$B$9,"Yes","No"),"No"))</f>
        <v/>
      </c>
      <c r="U67">
        <f>IF(A67="","",IF(AND(N(O67)&gt;=Rules!$B$8,ISNUMBER(P67)),IF(P67&lt;=-Rules!$B$7,"Yes","No"),"No"))</f>
        <v/>
      </c>
      <c r="V67">
        <f>IF(A67="","",IF(AND(N(L67)&gt;=Rules!$B$6,ISNUMBER(N67)),IF(AND(N67&gt;=Rules!$B$10,N67&lt;=Rules!$B$11),"Yes","No"),"No"))</f>
        <v/>
      </c>
      <c r="W67">
        <f>IF(A67="","",IF(I67&lt;&gt;"","Yes","No"))</f>
        <v/>
      </c>
      <c r="X67">
        <f>IF(I67="","",IF(SUMIFS($K$3:$K$2002,$A$3:$A$2002,SUBSTITUTE(SUBSTITUTE(I67,"?","~?"),"*","~*"))&gt;N(K67),"Yes","No"))</f>
        <v/>
      </c>
      <c r="Y67">
        <f>IF(A67="","",IF(N(S67)&gt;0,"Yes","No"))</f>
        <v/>
      </c>
      <c r="Z67">
        <f>IF(A67="","",IF(AND(N(K67)&lt;Rules!$B$5,N(L67)&lt;Rules!$B$6,N(Q67)&lt;Rules!$B$13,Y67="No"),"Yes","No"))</f>
        <v/>
      </c>
      <c r="AA67">
        <f>IF(A67="","",IF(LEFT(C67&amp;"",1)="3","Redirect",IF(OR(LEFT(C67&amp;"",1)="4",LEFT(C67&amp;"",1)="5"),IF(OR(N(K67)&gt;0,N(AC67)&gt;=Rules!$B$14),"Redirect","Prune"),IF(D67="Non-Indexable","Keep",IF(AND(W67="Yes",X67="Yes",Y67="No"),"Merge",IF(OR(U67="Yes",V67="Yes",AND(T67="Yes",N(L67)&gt;=Rules!$B$6)),"Update",IF(Z67="Yes",IF(N(AC67)&gt;=Rules!$B$14,"Redirect","Prune"),"Keep")))))))</f>
        <v/>
      </c>
      <c r="AB67">
        <f>IF(A67="","",IF(LEFT(C67&amp;"",1)="3","Already redirects ("&amp;C67&amp;"). Update internal links to point at the final URL.",IF(OR(LEFT(C67&amp;"",1)="4",LEFT(C67&amp;"",1)="5"),IF(AA67="Redirect","Returns "&amp;C67&amp;" but still has "&amp;N(K67)&amp;" clicks and "&amp;N(AC67)&amp;" referring domains. 301 it to the closest live page.","Returns "&amp;C67&amp;" with no clicks or links. Remove internal links and let it 404 or 410."),IF(D67="Non-Indexable","Non-indexable ("&amp;E67&amp;"). Keep if that is intentional; otherwise fix the canonical or noindex.",IF(AA67="Merge","Overlaps with "&amp;I67&amp;IF(N(J67)&gt;0," (similarity "&amp;TEXT(J67,"0.00")&amp;")","")&amp;", which gets more clicks. Merge the useful parts into it and 301 this URL.",IF(AA67="Update",MID(IF(U67="Yes","; Clicks down "&amp;TEXT(-P67,"0%")&amp;" on the previous period","")&amp;IF(V67="Yes","; Average position "&amp;TEXT(N67,"0.0")&amp;" on "&amp;TEXT(L67,"#,##0")&amp;" impressions (striking distance)","")&amp;IF(AND(T67="Yes",N(L67)&gt;=Rules!$B$6),"; Thin ("&amp;F67&amp;" words) but has search demand",""),3,400),IF(AA67="Prune","Low value: "&amp;N(K67)&amp;" clicks, "&amp;N(L67)&amp;" impressions, "&amp;N(Q67)&amp;" sessions, no key events. Remove or noindex it and update internal links.",IF(AA67="Redirect","Low value but "&amp;N(AC67)&amp;" referring domains. 301 it to the closest relevant page to keep those links.",IF(AND(Z67="No",Y67="Yes",N(K67)&lt;Rules!$B$5),"Low search traffic but it converts (key events: "&amp;S67&amp;"). Keep it and link to it.",IF(W67="Yes","Stronger than the page it overlaps ("&amp;I67&amp;"). Keep; merge that page into this one.","Healthy: "&amp;N(K67)&amp;" clicks"&amp;IF(ISNUMBER(N67),", average position "&amp;TEXT(N67,"0.0"),"")&amp;". Keep and monitor."))))))))))</f>
        <v/>
      </c>
      <c r="AE67">
        <f>IF(A67="","",IF(AD67&lt;&gt;"",AD67,AA67))</f>
        <v/>
      </c>
    </row>
    <row r="68">
      <c r="A68">
        <f>IF(Crawl!A67="","",Crawl!A67)</f>
        <v/>
      </c>
      <c r="B68">
        <f>IF(A68="","",Crawl!EC67)</f>
        <v/>
      </c>
      <c r="C68">
        <f>IF(A68="","",IFERROR(INDEX(Crawl!$A67:$DZ67,1,Rules!$H$6),""))</f>
        <v/>
      </c>
      <c r="D68">
        <f>IF(A68="","",IFERROR(INDEX(Crawl!$A67:$DZ67,1,Rules!$H$7),"")&amp;"")</f>
        <v/>
      </c>
      <c r="E68">
        <f>IF(A68="","",IFERROR(INDEX(Crawl!$A67:$DZ67,1,Rules!$H$8),"")&amp;"")</f>
        <v/>
      </c>
      <c r="F68">
        <f>IF(A68="","",IFERROR(INDEX(Crawl!$A67:$DZ67,1,Rules!$H$9),""))</f>
        <v/>
      </c>
      <c r="G68">
        <f>IF(A68="","",IFERROR(INDEX(Crawl!$A67:$DZ67,1,Rules!$H$10),""))</f>
        <v/>
      </c>
      <c r="H68">
        <f>IF(A68="","",IFERROR(INDEX(Crawl!$A67:$DZ67,1,Rules!$H$12),""))</f>
        <v/>
      </c>
      <c r="I68">
        <f>IF(A68="","",IF(AND(N(H68)&gt;0,IFERROR(INDEX(Crawl!$A67:$DZ67,1,Rules!$H$11),"")&amp;""&lt;&gt;""),IFERROR(INDEX(Crawl!$A67:$DZ67,1,Rules!$H$11),"")&amp;"",IF(AND(ISNUMBER(J68),N(J68)&gt;=Rules!$B$12,IFERROR(INDEX(Crawl!$A67:$DZ67,1,Rules!$H$13),"")&amp;""&lt;&gt;""),IFERROR(INDEX(Crawl!$A67:$DZ67,1,Rules!$H$13),"")&amp;"","")))</f>
        <v/>
      </c>
      <c r="J68" s="19">
        <f>IF(A68="","",IF(IFERROR(INDEX(Crawl!$A67:$DZ67,1,Rules!$H$14),"")&amp;""="","",IFERROR(INDEX(Crawl!$A67:$DZ67,1,Rules!$H$14),"")))</f>
        <v/>
      </c>
      <c r="K68">
        <f>IF(A68="","",IFERROR(SUMIFS('GSC current'!$J$2:$J$2001,'GSC current'!$I$2:$I$2001,B68),0))</f>
        <v/>
      </c>
      <c r="L68">
        <f>IF(A68="","",IFERROR(SUMIFS('GSC current'!$K$2:$K$2001,'GSC current'!$I$2:$I$2001,B68),0))</f>
        <v/>
      </c>
      <c r="M68" s="20">
        <f>IF(A68="","",IF(N(L68)&gt;0,K68/L68,""))</f>
        <v/>
      </c>
      <c r="N68" s="21">
        <f>IF(A68="","",IF(N(L68)&gt;0,SUMIFS('GSC current'!$L$2:$L$2001,'GSC current'!$I$2:$I$2001,B68)/L68,""))</f>
        <v/>
      </c>
      <c r="O68">
        <f>IF(A68="","",IFERROR(SUMIFS('GSC previous'!$J$2:$J$2001,'GSC previous'!$I$2:$I$2001,B68),0))</f>
        <v/>
      </c>
      <c r="P68" s="22">
        <f>IF(A68="","",IF(N(O68)&gt;0,(K68-O68)/O68,""))</f>
        <v/>
      </c>
      <c r="Q68">
        <f>IF(A68="","",IFERROR(SUMIFS(GA4!$P$2:$P$2001,GA4!$O$2:$O$2001,B68),0))</f>
        <v/>
      </c>
      <c r="R68" s="23">
        <f>IF(A68="","",IF(N(Q68)&gt;0,SUMIFS(GA4!$Q$2:$Q$2001,GA4!$O$2:$O$2001,B68)/Q68,""))</f>
        <v/>
      </c>
      <c r="S68">
        <f>IF(A68="","",IFERROR(SUMIFS(GA4!$R$2:$R$2001,GA4!$O$2:$O$2001,B68),0))</f>
        <v/>
      </c>
      <c r="T68">
        <f>IF(A68="","",IF(AND(ISNUMBER(F68),LEFT(C68&amp;"",1)="2"),IF(F68&lt;Rules!$B$9,"Yes","No"),"No"))</f>
        <v/>
      </c>
      <c r="U68">
        <f>IF(A68="","",IF(AND(N(O68)&gt;=Rules!$B$8,ISNUMBER(P68)),IF(P68&lt;=-Rules!$B$7,"Yes","No"),"No"))</f>
        <v/>
      </c>
      <c r="V68">
        <f>IF(A68="","",IF(AND(N(L68)&gt;=Rules!$B$6,ISNUMBER(N68)),IF(AND(N68&gt;=Rules!$B$10,N68&lt;=Rules!$B$11),"Yes","No"),"No"))</f>
        <v/>
      </c>
      <c r="W68">
        <f>IF(A68="","",IF(I68&lt;&gt;"","Yes","No"))</f>
        <v/>
      </c>
      <c r="X68">
        <f>IF(I68="","",IF(SUMIFS($K$3:$K$2002,$A$3:$A$2002,SUBSTITUTE(SUBSTITUTE(I68,"?","~?"),"*","~*"))&gt;N(K68),"Yes","No"))</f>
        <v/>
      </c>
      <c r="Y68">
        <f>IF(A68="","",IF(N(S68)&gt;0,"Yes","No"))</f>
        <v/>
      </c>
      <c r="Z68">
        <f>IF(A68="","",IF(AND(N(K68)&lt;Rules!$B$5,N(L68)&lt;Rules!$B$6,N(Q68)&lt;Rules!$B$13,Y68="No"),"Yes","No"))</f>
        <v/>
      </c>
      <c r="AA68">
        <f>IF(A68="","",IF(LEFT(C68&amp;"",1)="3","Redirect",IF(OR(LEFT(C68&amp;"",1)="4",LEFT(C68&amp;"",1)="5"),IF(OR(N(K68)&gt;0,N(AC68)&gt;=Rules!$B$14),"Redirect","Prune"),IF(D68="Non-Indexable","Keep",IF(AND(W68="Yes",X68="Yes",Y68="No"),"Merge",IF(OR(U68="Yes",V68="Yes",AND(T68="Yes",N(L68)&gt;=Rules!$B$6)),"Update",IF(Z68="Yes",IF(N(AC68)&gt;=Rules!$B$14,"Redirect","Prune"),"Keep")))))))</f>
        <v/>
      </c>
      <c r="AB68">
        <f>IF(A68="","",IF(LEFT(C68&amp;"",1)="3","Already redirects ("&amp;C68&amp;"). Update internal links to point at the final URL.",IF(OR(LEFT(C68&amp;"",1)="4",LEFT(C68&amp;"",1)="5"),IF(AA68="Redirect","Returns "&amp;C68&amp;" but still has "&amp;N(K68)&amp;" clicks and "&amp;N(AC68)&amp;" referring domains. 301 it to the closest live page.","Returns "&amp;C68&amp;" with no clicks or links. Remove internal links and let it 404 or 410."),IF(D68="Non-Indexable","Non-indexable ("&amp;E68&amp;"). Keep if that is intentional; otherwise fix the canonical or noindex.",IF(AA68="Merge","Overlaps with "&amp;I68&amp;IF(N(J68)&gt;0," (similarity "&amp;TEXT(J68,"0.00")&amp;")","")&amp;", which gets more clicks. Merge the useful parts into it and 301 this URL.",IF(AA68="Update",MID(IF(U68="Yes","; Clicks down "&amp;TEXT(-P68,"0%")&amp;" on the previous period","")&amp;IF(V68="Yes","; Average position "&amp;TEXT(N68,"0.0")&amp;" on "&amp;TEXT(L68,"#,##0")&amp;" impressions (striking distance)","")&amp;IF(AND(T68="Yes",N(L68)&gt;=Rules!$B$6),"; Thin ("&amp;F68&amp;" words) but has search demand",""),3,400),IF(AA68="Prune","Low value: "&amp;N(K68)&amp;" clicks, "&amp;N(L68)&amp;" impressions, "&amp;N(Q68)&amp;" sessions, no key events. Remove or noindex it and update internal links.",IF(AA68="Redirect","Low value but "&amp;N(AC68)&amp;" referring domains. 301 it to the closest relevant page to keep those links.",IF(AND(Z68="No",Y68="Yes",N(K68)&lt;Rules!$B$5),"Low search traffic but it converts (key events: "&amp;S68&amp;"). Keep it and link to it.",IF(W68="Yes","Stronger than the page it overlaps ("&amp;I68&amp;"). Keep; merge that page into this one.","Healthy: "&amp;N(K68)&amp;" clicks"&amp;IF(ISNUMBER(N68),", average position "&amp;TEXT(N68,"0.0"),"")&amp;". Keep and monitor."))))))))))</f>
        <v/>
      </c>
      <c r="AE68">
        <f>IF(A68="","",IF(AD68&lt;&gt;"",AD68,AA68))</f>
        <v/>
      </c>
    </row>
    <row r="69">
      <c r="A69">
        <f>IF(Crawl!A68="","",Crawl!A68)</f>
        <v/>
      </c>
      <c r="B69">
        <f>IF(A69="","",Crawl!EC68)</f>
        <v/>
      </c>
      <c r="C69">
        <f>IF(A69="","",IFERROR(INDEX(Crawl!$A68:$DZ68,1,Rules!$H$6),""))</f>
        <v/>
      </c>
      <c r="D69">
        <f>IF(A69="","",IFERROR(INDEX(Crawl!$A68:$DZ68,1,Rules!$H$7),"")&amp;"")</f>
        <v/>
      </c>
      <c r="E69">
        <f>IF(A69="","",IFERROR(INDEX(Crawl!$A68:$DZ68,1,Rules!$H$8),"")&amp;"")</f>
        <v/>
      </c>
      <c r="F69">
        <f>IF(A69="","",IFERROR(INDEX(Crawl!$A68:$DZ68,1,Rules!$H$9),""))</f>
        <v/>
      </c>
      <c r="G69">
        <f>IF(A69="","",IFERROR(INDEX(Crawl!$A68:$DZ68,1,Rules!$H$10),""))</f>
        <v/>
      </c>
      <c r="H69">
        <f>IF(A69="","",IFERROR(INDEX(Crawl!$A68:$DZ68,1,Rules!$H$12),""))</f>
        <v/>
      </c>
      <c r="I69">
        <f>IF(A69="","",IF(AND(N(H69)&gt;0,IFERROR(INDEX(Crawl!$A68:$DZ68,1,Rules!$H$11),"")&amp;""&lt;&gt;""),IFERROR(INDEX(Crawl!$A68:$DZ68,1,Rules!$H$11),"")&amp;"",IF(AND(ISNUMBER(J69),N(J69)&gt;=Rules!$B$12,IFERROR(INDEX(Crawl!$A68:$DZ68,1,Rules!$H$13),"")&amp;""&lt;&gt;""),IFERROR(INDEX(Crawl!$A68:$DZ68,1,Rules!$H$13),"")&amp;"","")))</f>
        <v/>
      </c>
      <c r="J69" s="19">
        <f>IF(A69="","",IF(IFERROR(INDEX(Crawl!$A68:$DZ68,1,Rules!$H$14),"")&amp;""="","",IFERROR(INDEX(Crawl!$A68:$DZ68,1,Rules!$H$14),"")))</f>
        <v/>
      </c>
      <c r="K69">
        <f>IF(A69="","",IFERROR(SUMIFS('GSC current'!$J$2:$J$2001,'GSC current'!$I$2:$I$2001,B69),0))</f>
        <v/>
      </c>
      <c r="L69">
        <f>IF(A69="","",IFERROR(SUMIFS('GSC current'!$K$2:$K$2001,'GSC current'!$I$2:$I$2001,B69),0))</f>
        <v/>
      </c>
      <c r="M69" s="20">
        <f>IF(A69="","",IF(N(L69)&gt;0,K69/L69,""))</f>
        <v/>
      </c>
      <c r="N69" s="21">
        <f>IF(A69="","",IF(N(L69)&gt;0,SUMIFS('GSC current'!$L$2:$L$2001,'GSC current'!$I$2:$I$2001,B69)/L69,""))</f>
        <v/>
      </c>
      <c r="O69">
        <f>IF(A69="","",IFERROR(SUMIFS('GSC previous'!$J$2:$J$2001,'GSC previous'!$I$2:$I$2001,B69),0))</f>
        <v/>
      </c>
      <c r="P69" s="22">
        <f>IF(A69="","",IF(N(O69)&gt;0,(K69-O69)/O69,""))</f>
        <v/>
      </c>
      <c r="Q69">
        <f>IF(A69="","",IFERROR(SUMIFS(GA4!$P$2:$P$2001,GA4!$O$2:$O$2001,B69),0))</f>
        <v/>
      </c>
      <c r="R69" s="23">
        <f>IF(A69="","",IF(N(Q69)&gt;0,SUMIFS(GA4!$Q$2:$Q$2001,GA4!$O$2:$O$2001,B69)/Q69,""))</f>
        <v/>
      </c>
      <c r="S69">
        <f>IF(A69="","",IFERROR(SUMIFS(GA4!$R$2:$R$2001,GA4!$O$2:$O$2001,B69),0))</f>
        <v/>
      </c>
      <c r="T69">
        <f>IF(A69="","",IF(AND(ISNUMBER(F69),LEFT(C69&amp;"",1)="2"),IF(F69&lt;Rules!$B$9,"Yes","No"),"No"))</f>
        <v/>
      </c>
      <c r="U69">
        <f>IF(A69="","",IF(AND(N(O69)&gt;=Rules!$B$8,ISNUMBER(P69)),IF(P69&lt;=-Rules!$B$7,"Yes","No"),"No"))</f>
        <v/>
      </c>
      <c r="V69">
        <f>IF(A69="","",IF(AND(N(L69)&gt;=Rules!$B$6,ISNUMBER(N69)),IF(AND(N69&gt;=Rules!$B$10,N69&lt;=Rules!$B$11),"Yes","No"),"No"))</f>
        <v/>
      </c>
      <c r="W69">
        <f>IF(A69="","",IF(I69&lt;&gt;"","Yes","No"))</f>
        <v/>
      </c>
      <c r="X69">
        <f>IF(I69="","",IF(SUMIFS($K$3:$K$2002,$A$3:$A$2002,SUBSTITUTE(SUBSTITUTE(I69,"?","~?"),"*","~*"))&gt;N(K69),"Yes","No"))</f>
        <v/>
      </c>
      <c r="Y69">
        <f>IF(A69="","",IF(N(S69)&gt;0,"Yes","No"))</f>
        <v/>
      </c>
      <c r="Z69">
        <f>IF(A69="","",IF(AND(N(K69)&lt;Rules!$B$5,N(L69)&lt;Rules!$B$6,N(Q69)&lt;Rules!$B$13,Y69="No"),"Yes","No"))</f>
        <v/>
      </c>
      <c r="AA69">
        <f>IF(A69="","",IF(LEFT(C69&amp;"",1)="3","Redirect",IF(OR(LEFT(C69&amp;"",1)="4",LEFT(C69&amp;"",1)="5"),IF(OR(N(K69)&gt;0,N(AC69)&gt;=Rules!$B$14),"Redirect","Prune"),IF(D69="Non-Indexable","Keep",IF(AND(W69="Yes",X69="Yes",Y69="No"),"Merge",IF(OR(U69="Yes",V69="Yes",AND(T69="Yes",N(L69)&gt;=Rules!$B$6)),"Update",IF(Z69="Yes",IF(N(AC69)&gt;=Rules!$B$14,"Redirect","Prune"),"Keep")))))))</f>
        <v/>
      </c>
      <c r="AB69">
        <f>IF(A69="","",IF(LEFT(C69&amp;"",1)="3","Already redirects ("&amp;C69&amp;"). Update internal links to point at the final URL.",IF(OR(LEFT(C69&amp;"",1)="4",LEFT(C69&amp;"",1)="5"),IF(AA69="Redirect","Returns "&amp;C69&amp;" but still has "&amp;N(K69)&amp;" clicks and "&amp;N(AC69)&amp;" referring domains. 301 it to the closest live page.","Returns "&amp;C69&amp;" with no clicks or links. Remove internal links and let it 404 or 410."),IF(D69="Non-Indexable","Non-indexable ("&amp;E69&amp;"). Keep if that is intentional; otherwise fix the canonical or noindex.",IF(AA69="Merge","Overlaps with "&amp;I69&amp;IF(N(J69)&gt;0," (similarity "&amp;TEXT(J69,"0.00")&amp;")","")&amp;", which gets more clicks. Merge the useful parts into it and 301 this URL.",IF(AA69="Update",MID(IF(U69="Yes","; Clicks down "&amp;TEXT(-P69,"0%")&amp;" on the previous period","")&amp;IF(V69="Yes","; Average position "&amp;TEXT(N69,"0.0")&amp;" on "&amp;TEXT(L69,"#,##0")&amp;" impressions (striking distance)","")&amp;IF(AND(T69="Yes",N(L69)&gt;=Rules!$B$6),"; Thin ("&amp;F69&amp;" words) but has search demand",""),3,400),IF(AA69="Prune","Low value: "&amp;N(K69)&amp;" clicks, "&amp;N(L69)&amp;" impressions, "&amp;N(Q69)&amp;" sessions, no key events. Remove or noindex it and update internal links.",IF(AA69="Redirect","Low value but "&amp;N(AC69)&amp;" referring domains. 301 it to the closest relevant page to keep those links.",IF(AND(Z69="No",Y69="Yes",N(K69)&lt;Rules!$B$5),"Low search traffic but it converts (key events: "&amp;S69&amp;"). Keep it and link to it.",IF(W69="Yes","Stronger than the page it overlaps ("&amp;I69&amp;"). Keep; merge that page into this one.","Healthy: "&amp;N(K69)&amp;" clicks"&amp;IF(ISNUMBER(N69),", average position "&amp;TEXT(N69,"0.0"),"")&amp;". Keep and monitor."))))))))))</f>
        <v/>
      </c>
      <c r="AE69">
        <f>IF(A69="","",IF(AD69&lt;&gt;"",AD69,AA69))</f>
        <v/>
      </c>
    </row>
    <row r="70">
      <c r="A70">
        <f>IF(Crawl!A69="","",Crawl!A69)</f>
        <v/>
      </c>
      <c r="B70">
        <f>IF(A70="","",Crawl!EC69)</f>
        <v/>
      </c>
      <c r="C70">
        <f>IF(A70="","",IFERROR(INDEX(Crawl!$A69:$DZ69,1,Rules!$H$6),""))</f>
        <v/>
      </c>
      <c r="D70">
        <f>IF(A70="","",IFERROR(INDEX(Crawl!$A69:$DZ69,1,Rules!$H$7),"")&amp;"")</f>
        <v/>
      </c>
      <c r="E70">
        <f>IF(A70="","",IFERROR(INDEX(Crawl!$A69:$DZ69,1,Rules!$H$8),"")&amp;"")</f>
        <v/>
      </c>
      <c r="F70">
        <f>IF(A70="","",IFERROR(INDEX(Crawl!$A69:$DZ69,1,Rules!$H$9),""))</f>
        <v/>
      </c>
      <c r="G70">
        <f>IF(A70="","",IFERROR(INDEX(Crawl!$A69:$DZ69,1,Rules!$H$10),""))</f>
        <v/>
      </c>
      <c r="H70">
        <f>IF(A70="","",IFERROR(INDEX(Crawl!$A69:$DZ69,1,Rules!$H$12),""))</f>
        <v/>
      </c>
      <c r="I70">
        <f>IF(A70="","",IF(AND(N(H70)&gt;0,IFERROR(INDEX(Crawl!$A69:$DZ69,1,Rules!$H$11),"")&amp;""&lt;&gt;""),IFERROR(INDEX(Crawl!$A69:$DZ69,1,Rules!$H$11),"")&amp;"",IF(AND(ISNUMBER(J70),N(J70)&gt;=Rules!$B$12,IFERROR(INDEX(Crawl!$A69:$DZ69,1,Rules!$H$13),"")&amp;""&lt;&gt;""),IFERROR(INDEX(Crawl!$A69:$DZ69,1,Rules!$H$13),"")&amp;"","")))</f>
        <v/>
      </c>
      <c r="J70" s="19">
        <f>IF(A70="","",IF(IFERROR(INDEX(Crawl!$A69:$DZ69,1,Rules!$H$14),"")&amp;""="","",IFERROR(INDEX(Crawl!$A69:$DZ69,1,Rules!$H$14),"")))</f>
        <v/>
      </c>
      <c r="K70">
        <f>IF(A70="","",IFERROR(SUMIFS('GSC current'!$J$2:$J$2001,'GSC current'!$I$2:$I$2001,B70),0))</f>
        <v/>
      </c>
      <c r="L70">
        <f>IF(A70="","",IFERROR(SUMIFS('GSC current'!$K$2:$K$2001,'GSC current'!$I$2:$I$2001,B70),0))</f>
        <v/>
      </c>
      <c r="M70" s="20">
        <f>IF(A70="","",IF(N(L70)&gt;0,K70/L70,""))</f>
        <v/>
      </c>
      <c r="N70" s="21">
        <f>IF(A70="","",IF(N(L70)&gt;0,SUMIFS('GSC current'!$L$2:$L$2001,'GSC current'!$I$2:$I$2001,B70)/L70,""))</f>
        <v/>
      </c>
      <c r="O70">
        <f>IF(A70="","",IFERROR(SUMIFS('GSC previous'!$J$2:$J$2001,'GSC previous'!$I$2:$I$2001,B70),0))</f>
        <v/>
      </c>
      <c r="P70" s="22">
        <f>IF(A70="","",IF(N(O70)&gt;0,(K70-O70)/O70,""))</f>
        <v/>
      </c>
      <c r="Q70">
        <f>IF(A70="","",IFERROR(SUMIFS(GA4!$P$2:$P$2001,GA4!$O$2:$O$2001,B70),0))</f>
        <v/>
      </c>
      <c r="R70" s="23">
        <f>IF(A70="","",IF(N(Q70)&gt;0,SUMIFS(GA4!$Q$2:$Q$2001,GA4!$O$2:$O$2001,B70)/Q70,""))</f>
        <v/>
      </c>
      <c r="S70">
        <f>IF(A70="","",IFERROR(SUMIFS(GA4!$R$2:$R$2001,GA4!$O$2:$O$2001,B70),0))</f>
        <v/>
      </c>
      <c r="T70">
        <f>IF(A70="","",IF(AND(ISNUMBER(F70),LEFT(C70&amp;"",1)="2"),IF(F70&lt;Rules!$B$9,"Yes","No"),"No"))</f>
        <v/>
      </c>
      <c r="U70">
        <f>IF(A70="","",IF(AND(N(O70)&gt;=Rules!$B$8,ISNUMBER(P70)),IF(P70&lt;=-Rules!$B$7,"Yes","No"),"No"))</f>
        <v/>
      </c>
      <c r="V70">
        <f>IF(A70="","",IF(AND(N(L70)&gt;=Rules!$B$6,ISNUMBER(N70)),IF(AND(N70&gt;=Rules!$B$10,N70&lt;=Rules!$B$11),"Yes","No"),"No"))</f>
        <v/>
      </c>
      <c r="W70">
        <f>IF(A70="","",IF(I70&lt;&gt;"","Yes","No"))</f>
        <v/>
      </c>
      <c r="X70">
        <f>IF(I70="","",IF(SUMIFS($K$3:$K$2002,$A$3:$A$2002,SUBSTITUTE(SUBSTITUTE(I70,"?","~?"),"*","~*"))&gt;N(K70),"Yes","No"))</f>
        <v/>
      </c>
      <c r="Y70">
        <f>IF(A70="","",IF(N(S70)&gt;0,"Yes","No"))</f>
        <v/>
      </c>
      <c r="Z70">
        <f>IF(A70="","",IF(AND(N(K70)&lt;Rules!$B$5,N(L70)&lt;Rules!$B$6,N(Q70)&lt;Rules!$B$13,Y70="No"),"Yes","No"))</f>
        <v/>
      </c>
      <c r="AA70">
        <f>IF(A70="","",IF(LEFT(C70&amp;"",1)="3","Redirect",IF(OR(LEFT(C70&amp;"",1)="4",LEFT(C70&amp;"",1)="5"),IF(OR(N(K70)&gt;0,N(AC70)&gt;=Rules!$B$14),"Redirect","Prune"),IF(D70="Non-Indexable","Keep",IF(AND(W70="Yes",X70="Yes",Y70="No"),"Merge",IF(OR(U70="Yes",V70="Yes",AND(T70="Yes",N(L70)&gt;=Rules!$B$6)),"Update",IF(Z70="Yes",IF(N(AC70)&gt;=Rules!$B$14,"Redirect","Prune"),"Keep")))))))</f>
        <v/>
      </c>
      <c r="AB70">
        <f>IF(A70="","",IF(LEFT(C70&amp;"",1)="3","Already redirects ("&amp;C70&amp;"). Update internal links to point at the final URL.",IF(OR(LEFT(C70&amp;"",1)="4",LEFT(C70&amp;"",1)="5"),IF(AA70="Redirect","Returns "&amp;C70&amp;" but still has "&amp;N(K70)&amp;" clicks and "&amp;N(AC70)&amp;" referring domains. 301 it to the closest live page.","Returns "&amp;C70&amp;" with no clicks or links. Remove internal links and let it 404 or 410."),IF(D70="Non-Indexable","Non-indexable ("&amp;E70&amp;"). Keep if that is intentional; otherwise fix the canonical or noindex.",IF(AA70="Merge","Overlaps with "&amp;I70&amp;IF(N(J70)&gt;0," (similarity "&amp;TEXT(J70,"0.00")&amp;")","")&amp;", which gets more clicks. Merge the useful parts into it and 301 this URL.",IF(AA70="Update",MID(IF(U70="Yes","; Clicks down "&amp;TEXT(-P70,"0%")&amp;" on the previous period","")&amp;IF(V70="Yes","; Average position "&amp;TEXT(N70,"0.0")&amp;" on "&amp;TEXT(L70,"#,##0")&amp;" impressions (striking distance)","")&amp;IF(AND(T70="Yes",N(L70)&gt;=Rules!$B$6),"; Thin ("&amp;F70&amp;" words) but has search demand",""),3,400),IF(AA70="Prune","Low value: "&amp;N(K70)&amp;" clicks, "&amp;N(L70)&amp;" impressions, "&amp;N(Q70)&amp;" sessions, no key events. Remove or noindex it and update internal links.",IF(AA70="Redirect","Low value but "&amp;N(AC70)&amp;" referring domains. 301 it to the closest relevant page to keep those links.",IF(AND(Z70="No",Y70="Yes",N(K70)&lt;Rules!$B$5),"Low search traffic but it converts (key events: "&amp;S70&amp;"). Keep it and link to it.",IF(W70="Yes","Stronger than the page it overlaps ("&amp;I70&amp;"). Keep; merge that page into this one.","Healthy: "&amp;N(K70)&amp;" clicks"&amp;IF(ISNUMBER(N70),", average position "&amp;TEXT(N70,"0.0"),"")&amp;". Keep and monitor."))))))))))</f>
        <v/>
      </c>
      <c r="AE70">
        <f>IF(A70="","",IF(AD70&lt;&gt;"",AD70,AA70))</f>
        <v/>
      </c>
    </row>
    <row r="71">
      <c r="A71">
        <f>IF(Crawl!A70="","",Crawl!A70)</f>
        <v/>
      </c>
      <c r="B71">
        <f>IF(A71="","",Crawl!EC70)</f>
        <v/>
      </c>
      <c r="C71">
        <f>IF(A71="","",IFERROR(INDEX(Crawl!$A70:$DZ70,1,Rules!$H$6),""))</f>
        <v/>
      </c>
      <c r="D71">
        <f>IF(A71="","",IFERROR(INDEX(Crawl!$A70:$DZ70,1,Rules!$H$7),"")&amp;"")</f>
        <v/>
      </c>
      <c r="E71">
        <f>IF(A71="","",IFERROR(INDEX(Crawl!$A70:$DZ70,1,Rules!$H$8),"")&amp;"")</f>
        <v/>
      </c>
      <c r="F71">
        <f>IF(A71="","",IFERROR(INDEX(Crawl!$A70:$DZ70,1,Rules!$H$9),""))</f>
        <v/>
      </c>
      <c r="G71">
        <f>IF(A71="","",IFERROR(INDEX(Crawl!$A70:$DZ70,1,Rules!$H$10),""))</f>
        <v/>
      </c>
      <c r="H71">
        <f>IF(A71="","",IFERROR(INDEX(Crawl!$A70:$DZ70,1,Rules!$H$12),""))</f>
        <v/>
      </c>
      <c r="I71">
        <f>IF(A71="","",IF(AND(N(H71)&gt;0,IFERROR(INDEX(Crawl!$A70:$DZ70,1,Rules!$H$11),"")&amp;""&lt;&gt;""),IFERROR(INDEX(Crawl!$A70:$DZ70,1,Rules!$H$11),"")&amp;"",IF(AND(ISNUMBER(J71),N(J71)&gt;=Rules!$B$12,IFERROR(INDEX(Crawl!$A70:$DZ70,1,Rules!$H$13),"")&amp;""&lt;&gt;""),IFERROR(INDEX(Crawl!$A70:$DZ70,1,Rules!$H$13),"")&amp;"","")))</f>
        <v/>
      </c>
      <c r="J71" s="19">
        <f>IF(A71="","",IF(IFERROR(INDEX(Crawl!$A70:$DZ70,1,Rules!$H$14),"")&amp;""="","",IFERROR(INDEX(Crawl!$A70:$DZ70,1,Rules!$H$14),"")))</f>
        <v/>
      </c>
      <c r="K71">
        <f>IF(A71="","",IFERROR(SUMIFS('GSC current'!$J$2:$J$2001,'GSC current'!$I$2:$I$2001,B71),0))</f>
        <v/>
      </c>
      <c r="L71">
        <f>IF(A71="","",IFERROR(SUMIFS('GSC current'!$K$2:$K$2001,'GSC current'!$I$2:$I$2001,B71),0))</f>
        <v/>
      </c>
      <c r="M71" s="20">
        <f>IF(A71="","",IF(N(L71)&gt;0,K71/L71,""))</f>
        <v/>
      </c>
      <c r="N71" s="21">
        <f>IF(A71="","",IF(N(L71)&gt;0,SUMIFS('GSC current'!$L$2:$L$2001,'GSC current'!$I$2:$I$2001,B71)/L71,""))</f>
        <v/>
      </c>
      <c r="O71">
        <f>IF(A71="","",IFERROR(SUMIFS('GSC previous'!$J$2:$J$2001,'GSC previous'!$I$2:$I$2001,B71),0))</f>
        <v/>
      </c>
      <c r="P71" s="22">
        <f>IF(A71="","",IF(N(O71)&gt;0,(K71-O71)/O71,""))</f>
        <v/>
      </c>
      <c r="Q71">
        <f>IF(A71="","",IFERROR(SUMIFS(GA4!$P$2:$P$2001,GA4!$O$2:$O$2001,B71),0))</f>
        <v/>
      </c>
      <c r="R71" s="23">
        <f>IF(A71="","",IF(N(Q71)&gt;0,SUMIFS(GA4!$Q$2:$Q$2001,GA4!$O$2:$O$2001,B71)/Q71,""))</f>
        <v/>
      </c>
      <c r="S71">
        <f>IF(A71="","",IFERROR(SUMIFS(GA4!$R$2:$R$2001,GA4!$O$2:$O$2001,B71),0))</f>
        <v/>
      </c>
      <c r="T71">
        <f>IF(A71="","",IF(AND(ISNUMBER(F71),LEFT(C71&amp;"",1)="2"),IF(F71&lt;Rules!$B$9,"Yes","No"),"No"))</f>
        <v/>
      </c>
      <c r="U71">
        <f>IF(A71="","",IF(AND(N(O71)&gt;=Rules!$B$8,ISNUMBER(P71)),IF(P71&lt;=-Rules!$B$7,"Yes","No"),"No"))</f>
        <v/>
      </c>
      <c r="V71">
        <f>IF(A71="","",IF(AND(N(L71)&gt;=Rules!$B$6,ISNUMBER(N71)),IF(AND(N71&gt;=Rules!$B$10,N71&lt;=Rules!$B$11),"Yes","No"),"No"))</f>
        <v/>
      </c>
      <c r="W71">
        <f>IF(A71="","",IF(I71&lt;&gt;"","Yes","No"))</f>
        <v/>
      </c>
      <c r="X71">
        <f>IF(I71="","",IF(SUMIFS($K$3:$K$2002,$A$3:$A$2002,SUBSTITUTE(SUBSTITUTE(I71,"?","~?"),"*","~*"))&gt;N(K71),"Yes","No"))</f>
        <v/>
      </c>
      <c r="Y71">
        <f>IF(A71="","",IF(N(S71)&gt;0,"Yes","No"))</f>
        <v/>
      </c>
      <c r="Z71">
        <f>IF(A71="","",IF(AND(N(K71)&lt;Rules!$B$5,N(L71)&lt;Rules!$B$6,N(Q71)&lt;Rules!$B$13,Y71="No"),"Yes","No"))</f>
        <v/>
      </c>
      <c r="AA71">
        <f>IF(A71="","",IF(LEFT(C71&amp;"",1)="3","Redirect",IF(OR(LEFT(C71&amp;"",1)="4",LEFT(C71&amp;"",1)="5"),IF(OR(N(K71)&gt;0,N(AC71)&gt;=Rules!$B$14),"Redirect","Prune"),IF(D71="Non-Indexable","Keep",IF(AND(W71="Yes",X71="Yes",Y71="No"),"Merge",IF(OR(U71="Yes",V71="Yes",AND(T71="Yes",N(L71)&gt;=Rules!$B$6)),"Update",IF(Z71="Yes",IF(N(AC71)&gt;=Rules!$B$14,"Redirect","Prune"),"Keep")))))))</f>
        <v/>
      </c>
      <c r="AB71">
        <f>IF(A71="","",IF(LEFT(C71&amp;"",1)="3","Already redirects ("&amp;C71&amp;"). Update internal links to point at the final URL.",IF(OR(LEFT(C71&amp;"",1)="4",LEFT(C71&amp;"",1)="5"),IF(AA71="Redirect","Returns "&amp;C71&amp;" but still has "&amp;N(K71)&amp;" clicks and "&amp;N(AC71)&amp;" referring domains. 301 it to the closest live page.","Returns "&amp;C71&amp;" with no clicks or links. Remove internal links and let it 404 or 410."),IF(D71="Non-Indexable","Non-indexable ("&amp;E71&amp;"). Keep if that is intentional; otherwise fix the canonical or noindex.",IF(AA71="Merge","Overlaps with "&amp;I71&amp;IF(N(J71)&gt;0," (similarity "&amp;TEXT(J71,"0.00")&amp;")","")&amp;", which gets more clicks. Merge the useful parts into it and 301 this URL.",IF(AA71="Update",MID(IF(U71="Yes","; Clicks down "&amp;TEXT(-P71,"0%")&amp;" on the previous period","")&amp;IF(V71="Yes","; Average position "&amp;TEXT(N71,"0.0")&amp;" on "&amp;TEXT(L71,"#,##0")&amp;" impressions (striking distance)","")&amp;IF(AND(T71="Yes",N(L71)&gt;=Rules!$B$6),"; Thin ("&amp;F71&amp;" words) but has search demand",""),3,400),IF(AA71="Prune","Low value: "&amp;N(K71)&amp;" clicks, "&amp;N(L71)&amp;" impressions, "&amp;N(Q71)&amp;" sessions, no key events. Remove or noindex it and update internal links.",IF(AA71="Redirect","Low value but "&amp;N(AC71)&amp;" referring domains. 301 it to the closest relevant page to keep those links.",IF(AND(Z71="No",Y71="Yes",N(K71)&lt;Rules!$B$5),"Low search traffic but it converts (key events: "&amp;S71&amp;"). Keep it and link to it.",IF(W71="Yes","Stronger than the page it overlaps ("&amp;I71&amp;"). Keep; merge that page into this one.","Healthy: "&amp;N(K71)&amp;" clicks"&amp;IF(ISNUMBER(N71),", average position "&amp;TEXT(N71,"0.0"),"")&amp;". Keep and monitor."))))))))))</f>
        <v/>
      </c>
      <c r="AE71">
        <f>IF(A71="","",IF(AD71&lt;&gt;"",AD71,AA71))</f>
        <v/>
      </c>
    </row>
    <row r="72">
      <c r="A72">
        <f>IF(Crawl!A71="","",Crawl!A71)</f>
        <v/>
      </c>
      <c r="B72">
        <f>IF(A72="","",Crawl!EC71)</f>
        <v/>
      </c>
      <c r="C72">
        <f>IF(A72="","",IFERROR(INDEX(Crawl!$A71:$DZ71,1,Rules!$H$6),""))</f>
        <v/>
      </c>
      <c r="D72">
        <f>IF(A72="","",IFERROR(INDEX(Crawl!$A71:$DZ71,1,Rules!$H$7),"")&amp;"")</f>
        <v/>
      </c>
      <c r="E72">
        <f>IF(A72="","",IFERROR(INDEX(Crawl!$A71:$DZ71,1,Rules!$H$8),"")&amp;"")</f>
        <v/>
      </c>
      <c r="F72">
        <f>IF(A72="","",IFERROR(INDEX(Crawl!$A71:$DZ71,1,Rules!$H$9),""))</f>
        <v/>
      </c>
      <c r="G72">
        <f>IF(A72="","",IFERROR(INDEX(Crawl!$A71:$DZ71,1,Rules!$H$10),""))</f>
        <v/>
      </c>
      <c r="H72">
        <f>IF(A72="","",IFERROR(INDEX(Crawl!$A71:$DZ71,1,Rules!$H$12),""))</f>
        <v/>
      </c>
      <c r="I72">
        <f>IF(A72="","",IF(AND(N(H72)&gt;0,IFERROR(INDEX(Crawl!$A71:$DZ71,1,Rules!$H$11),"")&amp;""&lt;&gt;""),IFERROR(INDEX(Crawl!$A71:$DZ71,1,Rules!$H$11),"")&amp;"",IF(AND(ISNUMBER(J72),N(J72)&gt;=Rules!$B$12,IFERROR(INDEX(Crawl!$A71:$DZ71,1,Rules!$H$13),"")&amp;""&lt;&gt;""),IFERROR(INDEX(Crawl!$A71:$DZ71,1,Rules!$H$13),"")&amp;"","")))</f>
        <v/>
      </c>
      <c r="J72" s="19">
        <f>IF(A72="","",IF(IFERROR(INDEX(Crawl!$A71:$DZ71,1,Rules!$H$14),"")&amp;""="","",IFERROR(INDEX(Crawl!$A71:$DZ71,1,Rules!$H$14),"")))</f>
        <v/>
      </c>
      <c r="K72">
        <f>IF(A72="","",IFERROR(SUMIFS('GSC current'!$J$2:$J$2001,'GSC current'!$I$2:$I$2001,B72),0))</f>
        <v/>
      </c>
      <c r="L72">
        <f>IF(A72="","",IFERROR(SUMIFS('GSC current'!$K$2:$K$2001,'GSC current'!$I$2:$I$2001,B72),0))</f>
        <v/>
      </c>
      <c r="M72" s="20">
        <f>IF(A72="","",IF(N(L72)&gt;0,K72/L72,""))</f>
        <v/>
      </c>
      <c r="N72" s="21">
        <f>IF(A72="","",IF(N(L72)&gt;0,SUMIFS('GSC current'!$L$2:$L$2001,'GSC current'!$I$2:$I$2001,B72)/L72,""))</f>
        <v/>
      </c>
      <c r="O72">
        <f>IF(A72="","",IFERROR(SUMIFS('GSC previous'!$J$2:$J$2001,'GSC previous'!$I$2:$I$2001,B72),0))</f>
        <v/>
      </c>
      <c r="P72" s="22">
        <f>IF(A72="","",IF(N(O72)&gt;0,(K72-O72)/O72,""))</f>
        <v/>
      </c>
      <c r="Q72">
        <f>IF(A72="","",IFERROR(SUMIFS(GA4!$P$2:$P$2001,GA4!$O$2:$O$2001,B72),0))</f>
        <v/>
      </c>
      <c r="R72" s="23">
        <f>IF(A72="","",IF(N(Q72)&gt;0,SUMIFS(GA4!$Q$2:$Q$2001,GA4!$O$2:$O$2001,B72)/Q72,""))</f>
        <v/>
      </c>
      <c r="S72">
        <f>IF(A72="","",IFERROR(SUMIFS(GA4!$R$2:$R$2001,GA4!$O$2:$O$2001,B72),0))</f>
        <v/>
      </c>
      <c r="T72">
        <f>IF(A72="","",IF(AND(ISNUMBER(F72),LEFT(C72&amp;"",1)="2"),IF(F72&lt;Rules!$B$9,"Yes","No"),"No"))</f>
        <v/>
      </c>
      <c r="U72">
        <f>IF(A72="","",IF(AND(N(O72)&gt;=Rules!$B$8,ISNUMBER(P72)),IF(P72&lt;=-Rules!$B$7,"Yes","No"),"No"))</f>
        <v/>
      </c>
      <c r="V72">
        <f>IF(A72="","",IF(AND(N(L72)&gt;=Rules!$B$6,ISNUMBER(N72)),IF(AND(N72&gt;=Rules!$B$10,N72&lt;=Rules!$B$11),"Yes","No"),"No"))</f>
        <v/>
      </c>
      <c r="W72">
        <f>IF(A72="","",IF(I72&lt;&gt;"","Yes","No"))</f>
        <v/>
      </c>
      <c r="X72">
        <f>IF(I72="","",IF(SUMIFS($K$3:$K$2002,$A$3:$A$2002,SUBSTITUTE(SUBSTITUTE(I72,"?","~?"),"*","~*"))&gt;N(K72),"Yes","No"))</f>
        <v/>
      </c>
      <c r="Y72">
        <f>IF(A72="","",IF(N(S72)&gt;0,"Yes","No"))</f>
        <v/>
      </c>
      <c r="Z72">
        <f>IF(A72="","",IF(AND(N(K72)&lt;Rules!$B$5,N(L72)&lt;Rules!$B$6,N(Q72)&lt;Rules!$B$13,Y72="No"),"Yes","No"))</f>
        <v/>
      </c>
      <c r="AA72">
        <f>IF(A72="","",IF(LEFT(C72&amp;"",1)="3","Redirect",IF(OR(LEFT(C72&amp;"",1)="4",LEFT(C72&amp;"",1)="5"),IF(OR(N(K72)&gt;0,N(AC72)&gt;=Rules!$B$14),"Redirect","Prune"),IF(D72="Non-Indexable","Keep",IF(AND(W72="Yes",X72="Yes",Y72="No"),"Merge",IF(OR(U72="Yes",V72="Yes",AND(T72="Yes",N(L72)&gt;=Rules!$B$6)),"Update",IF(Z72="Yes",IF(N(AC72)&gt;=Rules!$B$14,"Redirect","Prune"),"Keep")))))))</f>
        <v/>
      </c>
      <c r="AB72">
        <f>IF(A72="","",IF(LEFT(C72&amp;"",1)="3","Already redirects ("&amp;C72&amp;"). Update internal links to point at the final URL.",IF(OR(LEFT(C72&amp;"",1)="4",LEFT(C72&amp;"",1)="5"),IF(AA72="Redirect","Returns "&amp;C72&amp;" but still has "&amp;N(K72)&amp;" clicks and "&amp;N(AC72)&amp;" referring domains. 301 it to the closest live page.","Returns "&amp;C72&amp;" with no clicks or links. Remove internal links and let it 404 or 410."),IF(D72="Non-Indexable","Non-indexable ("&amp;E72&amp;"). Keep if that is intentional; otherwise fix the canonical or noindex.",IF(AA72="Merge","Overlaps with "&amp;I72&amp;IF(N(J72)&gt;0," (similarity "&amp;TEXT(J72,"0.00")&amp;")","")&amp;", which gets more clicks. Merge the useful parts into it and 301 this URL.",IF(AA72="Update",MID(IF(U72="Yes","; Clicks down "&amp;TEXT(-P72,"0%")&amp;" on the previous period","")&amp;IF(V72="Yes","; Average position "&amp;TEXT(N72,"0.0")&amp;" on "&amp;TEXT(L72,"#,##0")&amp;" impressions (striking distance)","")&amp;IF(AND(T72="Yes",N(L72)&gt;=Rules!$B$6),"; Thin ("&amp;F72&amp;" words) but has search demand",""),3,400),IF(AA72="Prune","Low value: "&amp;N(K72)&amp;" clicks, "&amp;N(L72)&amp;" impressions, "&amp;N(Q72)&amp;" sessions, no key events. Remove or noindex it and update internal links.",IF(AA72="Redirect","Low value but "&amp;N(AC72)&amp;" referring domains. 301 it to the closest relevant page to keep those links.",IF(AND(Z72="No",Y72="Yes",N(K72)&lt;Rules!$B$5),"Low search traffic but it converts (key events: "&amp;S72&amp;"). Keep it and link to it.",IF(W72="Yes","Stronger than the page it overlaps ("&amp;I72&amp;"). Keep; merge that page into this one.","Healthy: "&amp;N(K72)&amp;" clicks"&amp;IF(ISNUMBER(N72),", average position "&amp;TEXT(N72,"0.0"),"")&amp;". Keep and monitor."))))))))))</f>
        <v/>
      </c>
      <c r="AE72">
        <f>IF(A72="","",IF(AD72&lt;&gt;"",AD72,AA72))</f>
        <v/>
      </c>
    </row>
    <row r="73">
      <c r="A73">
        <f>IF(Crawl!A72="","",Crawl!A72)</f>
        <v/>
      </c>
      <c r="B73">
        <f>IF(A73="","",Crawl!EC72)</f>
        <v/>
      </c>
      <c r="C73">
        <f>IF(A73="","",IFERROR(INDEX(Crawl!$A72:$DZ72,1,Rules!$H$6),""))</f>
        <v/>
      </c>
      <c r="D73">
        <f>IF(A73="","",IFERROR(INDEX(Crawl!$A72:$DZ72,1,Rules!$H$7),"")&amp;"")</f>
        <v/>
      </c>
      <c r="E73">
        <f>IF(A73="","",IFERROR(INDEX(Crawl!$A72:$DZ72,1,Rules!$H$8),"")&amp;"")</f>
        <v/>
      </c>
      <c r="F73">
        <f>IF(A73="","",IFERROR(INDEX(Crawl!$A72:$DZ72,1,Rules!$H$9),""))</f>
        <v/>
      </c>
      <c r="G73">
        <f>IF(A73="","",IFERROR(INDEX(Crawl!$A72:$DZ72,1,Rules!$H$10),""))</f>
        <v/>
      </c>
      <c r="H73">
        <f>IF(A73="","",IFERROR(INDEX(Crawl!$A72:$DZ72,1,Rules!$H$12),""))</f>
        <v/>
      </c>
      <c r="I73">
        <f>IF(A73="","",IF(AND(N(H73)&gt;0,IFERROR(INDEX(Crawl!$A72:$DZ72,1,Rules!$H$11),"")&amp;""&lt;&gt;""),IFERROR(INDEX(Crawl!$A72:$DZ72,1,Rules!$H$11),"")&amp;"",IF(AND(ISNUMBER(J73),N(J73)&gt;=Rules!$B$12,IFERROR(INDEX(Crawl!$A72:$DZ72,1,Rules!$H$13),"")&amp;""&lt;&gt;""),IFERROR(INDEX(Crawl!$A72:$DZ72,1,Rules!$H$13),"")&amp;"","")))</f>
        <v/>
      </c>
      <c r="J73" s="19">
        <f>IF(A73="","",IF(IFERROR(INDEX(Crawl!$A72:$DZ72,1,Rules!$H$14),"")&amp;""="","",IFERROR(INDEX(Crawl!$A72:$DZ72,1,Rules!$H$14),"")))</f>
        <v/>
      </c>
      <c r="K73">
        <f>IF(A73="","",IFERROR(SUMIFS('GSC current'!$J$2:$J$2001,'GSC current'!$I$2:$I$2001,B73),0))</f>
        <v/>
      </c>
      <c r="L73">
        <f>IF(A73="","",IFERROR(SUMIFS('GSC current'!$K$2:$K$2001,'GSC current'!$I$2:$I$2001,B73),0))</f>
        <v/>
      </c>
      <c r="M73" s="20">
        <f>IF(A73="","",IF(N(L73)&gt;0,K73/L73,""))</f>
        <v/>
      </c>
      <c r="N73" s="21">
        <f>IF(A73="","",IF(N(L73)&gt;0,SUMIFS('GSC current'!$L$2:$L$2001,'GSC current'!$I$2:$I$2001,B73)/L73,""))</f>
        <v/>
      </c>
      <c r="O73">
        <f>IF(A73="","",IFERROR(SUMIFS('GSC previous'!$J$2:$J$2001,'GSC previous'!$I$2:$I$2001,B73),0))</f>
        <v/>
      </c>
      <c r="P73" s="22">
        <f>IF(A73="","",IF(N(O73)&gt;0,(K73-O73)/O73,""))</f>
        <v/>
      </c>
      <c r="Q73">
        <f>IF(A73="","",IFERROR(SUMIFS(GA4!$P$2:$P$2001,GA4!$O$2:$O$2001,B73),0))</f>
        <v/>
      </c>
      <c r="R73" s="23">
        <f>IF(A73="","",IF(N(Q73)&gt;0,SUMIFS(GA4!$Q$2:$Q$2001,GA4!$O$2:$O$2001,B73)/Q73,""))</f>
        <v/>
      </c>
      <c r="S73">
        <f>IF(A73="","",IFERROR(SUMIFS(GA4!$R$2:$R$2001,GA4!$O$2:$O$2001,B73),0))</f>
        <v/>
      </c>
      <c r="T73">
        <f>IF(A73="","",IF(AND(ISNUMBER(F73),LEFT(C73&amp;"",1)="2"),IF(F73&lt;Rules!$B$9,"Yes","No"),"No"))</f>
        <v/>
      </c>
      <c r="U73">
        <f>IF(A73="","",IF(AND(N(O73)&gt;=Rules!$B$8,ISNUMBER(P73)),IF(P73&lt;=-Rules!$B$7,"Yes","No"),"No"))</f>
        <v/>
      </c>
      <c r="V73">
        <f>IF(A73="","",IF(AND(N(L73)&gt;=Rules!$B$6,ISNUMBER(N73)),IF(AND(N73&gt;=Rules!$B$10,N73&lt;=Rules!$B$11),"Yes","No"),"No"))</f>
        <v/>
      </c>
      <c r="W73">
        <f>IF(A73="","",IF(I73&lt;&gt;"","Yes","No"))</f>
        <v/>
      </c>
      <c r="X73">
        <f>IF(I73="","",IF(SUMIFS($K$3:$K$2002,$A$3:$A$2002,SUBSTITUTE(SUBSTITUTE(I73,"?","~?"),"*","~*"))&gt;N(K73),"Yes","No"))</f>
        <v/>
      </c>
      <c r="Y73">
        <f>IF(A73="","",IF(N(S73)&gt;0,"Yes","No"))</f>
        <v/>
      </c>
      <c r="Z73">
        <f>IF(A73="","",IF(AND(N(K73)&lt;Rules!$B$5,N(L73)&lt;Rules!$B$6,N(Q73)&lt;Rules!$B$13,Y73="No"),"Yes","No"))</f>
        <v/>
      </c>
      <c r="AA73">
        <f>IF(A73="","",IF(LEFT(C73&amp;"",1)="3","Redirect",IF(OR(LEFT(C73&amp;"",1)="4",LEFT(C73&amp;"",1)="5"),IF(OR(N(K73)&gt;0,N(AC73)&gt;=Rules!$B$14),"Redirect","Prune"),IF(D73="Non-Indexable","Keep",IF(AND(W73="Yes",X73="Yes",Y73="No"),"Merge",IF(OR(U73="Yes",V73="Yes",AND(T73="Yes",N(L73)&gt;=Rules!$B$6)),"Update",IF(Z73="Yes",IF(N(AC73)&gt;=Rules!$B$14,"Redirect","Prune"),"Keep")))))))</f>
        <v/>
      </c>
      <c r="AB73">
        <f>IF(A73="","",IF(LEFT(C73&amp;"",1)="3","Already redirects ("&amp;C73&amp;"). Update internal links to point at the final URL.",IF(OR(LEFT(C73&amp;"",1)="4",LEFT(C73&amp;"",1)="5"),IF(AA73="Redirect","Returns "&amp;C73&amp;" but still has "&amp;N(K73)&amp;" clicks and "&amp;N(AC73)&amp;" referring domains. 301 it to the closest live page.","Returns "&amp;C73&amp;" with no clicks or links. Remove internal links and let it 404 or 410."),IF(D73="Non-Indexable","Non-indexable ("&amp;E73&amp;"). Keep if that is intentional; otherwise fix the canonical or noindex.",IF(AA73="Merge","Overlaps with "&amp;I73&amp;IF(N(J73)&gt;0," (similarity "&amp;TEXT(J73,"0.00")&amp;")","")&amp;", which gets more clicks. Merge the useful parts into it and 301 this URL.",IF(AA73="Update",MID(IF(U73="Yes","; Clicks down "&amp;TEXT(-P73,"0%")&amp;" on the previous period","")&amp;IF(V73="Yes","; Average position "&amp;TEXT(N73,"0.0")&amp;" on "&amp;TEXT(L73,"#,##0")&amp;" impressions (striking distance)","")&amp;IF(AND(T73="Yes",N(L73)&gt;=Rules!$B$6),"; Thin ("&amp;F73&amp;" words) but has search demand",""),3,400),IF(AA73="Prune","Low value: "&amp;N(K73)&amp;" clicks, "&amp;N(L73)&amp;" impressions, "&amp;N(Q73)&amp;" sessions, no key events. Remove or noindex it and update internal links.",IF(AA73="Redirect","Low value but "&amp;N(AC73)&amp;" referring domains. 301 it to the closest relevant page to keep those links.",IF(AND(Z73="No",Y73="Yes",N(K73)&lt;Rules!$B$5),"Low search traffic but it converts (key events: "&amp;S73&amp;"). Keep it and link to it.",IF(W73="Yes","Stronger than the page it overlaps ("&amp;I73&amp;"). Keep; merge that page into this one.","Healthy: "&amp;N(K73)&amp;" clicks"&amp;IF(ISNUMBER(N73),", average position "&amp;TEXT(N73,"0.0"),"")&amp;". Keep and monitor."))))))))))</f>
        <v/>
      </c>
      <c r="AE73">
        <f>IF(A73="","",IF(AD73&lt;&gt;"",AD73,AA73))</f>
        <v/>
      </c>
    </row>
    <row r="74">
      <c r="A74">
        <f>IF(Crawl!A73="","",Crawl!A73)</f>
        <v/>
      </c>
      <c r="B74">
        <f>IF(A74="","",Crawl!EC73)</f>
        <v/>
      </c>
      <c r="C74">
        <f>IF(A74="","",IFERROR(INDEX(Crawl!$A73:$DZ73,1,Rules!$H$6),""))</f>
        <v/>
      </c>
      <c r="D74">
        <f>IF(A74="","",IFERROR(INDEX(Crawl!$A73:$DZ73,1,Rules!$H$7),"")&amp;"")</f>
        <v/>
      </c>
      <c r="E74">
        <f>IF(A74="","",IFERROR(INDEX(Crawl!$A73:$DZ73,1,Rules!$H$8),"")&amp;"")</f>
        <v/>
      </c>
      <c r="F74">
        <f>IF(A74="","",IFERROR(INDEX(Crawl!$A73:$DZ73,1,Rules!$H$9),""))</f>
        <v/>
      </c>
      <c r="G74">
        <f>IF(A74="","",IFERROR(INDEX(Crawl!$A73:$DZ73,1,Rules!$H$10),""))</f>
        <v/>
      </c>
      <c r="H74">
        <f>IF(A74="","",IFERROR(INDEX(Crawl!$A73:$DZ73,1,Rules!$H$12),""))</f>
        <v/>
      </c>
      <c r="I74">
        <f>IF(A74="","",IF(AND(N(H74)&gt;0,IFERROR(INDEX(Crawl!$A73:$DZ73,1,Rules!$H$11),"")&amp;""&lt;&gt;""),IFERROR(INDEX(Crawl!$A73:$DZ73,1,Rules!$H$11),"")&amp;"",IF(AND(ISNUMBER(J74),N(J74)&gt;=Rules!$B$12,IFERROR(INDEX(Crawl!$A73:$DZ73,1,Rules!$H$13),"")&amp;""&lt;&gt;""),IFERROR(INDEX(Crawl!$A73:$DZ73,1,Rules!$H$13),"")&amp;"","")))</f>
        <v/>
      </c>
      <c r="J74" s="19">
        <f>IF(A74="","",IF(IFERROR(INDEX(Crawl!$A73:$DZ73,1,Rules!$H$14),"")&amp;""="","",IFERROR(INDEX(Crawl!$A73:$DZ73,1,Rules!$H$14),"")))</f>
        <v/>
      </c>
      <c r="K74">
        <f>IF(A74="","",IFERROR(SUMIFS('GSC current'!$J$2:$J$2001,'GSC current'!$I$2:$I$2001,B74),0))</f>
        <v/>
      </c>
      <c r="L74">
        <f>IF(A74="","",IFERROR(SUMIFS('GSC current'!$K$2:$K$2001,'GSC current'!$I$2:$I$2001,B74),0))</f>
        <v/>
      </c>
      <c r="M74" s="20">
        <f>IF(A74="","",IF(N(L74)&gt;0,K74/L74,""))</f>
        <v/>
      </c>
      <c r="N74" s="21">
        <f>IF(A74="","",IF(N(L74)&gt;0,SUMIFS('GSC current'!$L$2:$L$2001,'GSC current'!$I$2:$I$2001,B74)/L74,""))</f>
        <v/>
      </c>
      <c r="O74">
        <f>IF(A74="","",IFERROR(SUMIFS('GSC previous'!$J$2:$J$2001,'GSC previous'!$I$2:$I$2001,B74),0))</f>
        <v/>
      </c>
      <c r="P74" s="22">
        <f>IF(A74="","",IF(N(O74)&gt;0,(K74-O74)/O74,""))</f>
        <v/>
      </c>
      <c r="Q74">
        <f>IF(A74="","",IFERROR(SUMIFS(GA4!$P$2:$P$2001,GA4!$O$2:$O$2001,B74),0))</f>
        <v/>
      </c>
      <c r="R74" s="23">
        <f>IF(A74="","",IF(N(Q74)&gt;0,SUMIFS(GA4!$Q$2:$Q$2001,GA4!$O$2:$O$2001,B74)/Q74,""))</f>
        <v/>
      </c>
      <c r="S74">
        <f>IF(A74="","",IFERROR(SUMIFS(GA4!$R$2:$R$2001,GA4!$O$2:$O$2001,B74),0))</f>
        <v/>
      </c>
      <c r="T74">
        <f>IF(A74="","",IF(AND(ISNUMBER(F74),LEFT(C74&amp;"",1)="2"),IF(F74&lt;Rules!$B$9,"Yes","No"),"No"))</f>
        <v/>
      </c>
      <c r="U74">
        <f>IF(A74="","",IF(AND(N(O74)&gt;=Rules!$B$8,ISNUMBER(P74)),IF(P74&lt;=-Rules!$B$7,"Yes","No"),"No"))</f>
        <v/>
      </c>
      <c r="V74">
        <f>IF(A74="","",IF(AND(N(L74)&gt;=Rules!$B$6,ISNUMBER(N74)),IF(AND(N74&gt;=Rules!$B$10,N74&lt;=Rules!$B$11),"Yes","No"),"No"))</f>
        <v/>
      </c>
      <c r="W74">
        <f>IF(A74="","",IF(I74&lt;&gt;"","Yes","No"))</f>
        <v/>
      </c>
      <c r="X74">
        <f>IF(I74="","",IF(SUMIFS($K$3:$K$2002,$A$3:$A$2002,SUBSTITUTE(SUBSTITUTE(I74,"?","~?"),"*","~*"))&gt;N(K74),"Yes","No"))</f>
        <v/>
      </c>
      <c r="Y74">
        <f>IF(A74="","",IF(N(S74)&gt;0,"Yes","No"))</f>
        <v/>
      </c>
      <c r="Z74">
        <f>IF(A74="","",IF(AND(N(K74)&lt;Rules!$B$5,N(L74)&lt;Rules!$B$6,N(Q74)&lt;Rules!$B$13,Y74="No"),"Yes","No"))</f>
        <v/>
      </c>
      <c r="AA74">
        <f>IF(A74="","",IF(LEFT(C74&amp;"",1)="3","Redirect",IF(OR(LEFT(C74&amp;"",1)="4",LEFT(C74&amp;"",1)="5"),IF(OR(N(K74)&gt;0,N(AC74)&gt;=Rules!$B$14),"Redirect","Prune"),IF(D74="Non-Indexable","Keep",IF(AND(W74="Yes",X74="Yes",Y74="No"),"Merge",IF(OR(U74="Yes",V74="Yes",AND(T74="Yes",N(L74)&gt;=Rules!$B$6)),"Update",IF(Z74="Yes",IF(N(AC74)&gt;=Rules!$B$14,"Redirect","Prune"),"Keep")))))))</f>
        <v/>
      </c>
      <c r="AB74">
        <f>IF(A74="","",IF(LEFT(C74&amp;"",1)="3","Already redirects ("&amp;C74&amp;"). Update internal links to point at the final URL.",IF(OR(LEFT(C74&amp;"",1)="4",LEFT(C74&amp;"",1)="5"),IF(AA74="Redirect","Returns "&amp;C74&amp;" but still has "&amp;N(K74)&amp;" clicks and "&amp;N(AC74)&amp;" referring domains. 301 it to the closest live page.","Returns "&amp;C74&amp;" with no clicks or links. Remove internal links and let it 404 or 410."),IF(D74="Non-Indexable","Non-indexable ("&amp;E74&amp;"). Keep if that is intentional; otherwise fix the canonical or noindex.",IF(AA74="Merge","Overlaps with "&amp;I74&amp;IF(N(J74)&gt;0," (similarity "&amp;TEXT(J74,"0.00")&amp;")","")&amp;", which gets more clicks. Merge the useful parts into it and 301 this URL.",IF(AA74="Update",MID(IF(U74="Yes","; Clicks down "&amp;TEXT(-P74,"0%")&amp;" on the previous period","")&amp;IF(V74="Yes","; Average position "&amp;TEXT(N74,"0.0")&amp;" on "&amp;TEXT(L74,"#,##0")&amp;" impressions (striking distance)","")&amp;IF(AND(T74="Yes",N(L74)&gt;=Rules!$B$6),"; Thin ("&amp;F74&amp;" words) but has search demand",""),3,400),IF(AA74="Prune","Low value: "&amp;N(K74)&amp;" clicks, "&amp;N(L74)&amp;" impressions, "&amp;N(Q74)&amp;" sessions, no key events. Remove or noindex it and update internal links.",IF(AA74="Redirect","Low value but "&amp;N(AC74)&amp;" referring domains. 301 it to the closest relevant page to keep those links.",IF(AND(Z74="No",Y74="Yes",N(K74)&lt;Rules!$B$5),"Low search traffic but it converts (key events: "&amp;S74&amp;"). Keep it and link to it.",IF(W74="Yes","Stronger than the page it overlaps ("&amp;I74&amp;"). Keep; merge that page into this one.","Healthy: "&amp;N(K74)&amp;" clicks"&amp;IF(ISNUMBER(N74),", average position "&amp;TEXT(N74,"0.0"),"")&amp;". Keep and monitor."))))))))))</f>
        <v/>
      </c>
      <c r="AE74">
        <f>IF(A74="","",IF(AD74&lt;&gt;"",AD74,AA74))</f>
        <v/>
      </c>
    </row>
    <row r="75">
      <c r="A75">
        <f>IF(Crawl!A74="","",Crawl!A74)</f>
        <v/>
      </c>
      <c r="B75">
        <f>IF(A75="","",Crawl!EC74)</f>
        <v/>
      </c>
      <c r="C75">
        <f>IF(A75="","",IFERROR(INDEX(Crawl!$A74:$DZ74,1,Rules!$H$6),""))</f>
        <v/>
      </c>
      <c r="D75">
        <f>IF(A75="","",IFERROR(INDEX(Crawl!$A74:$DZ74,1,Rules!$H$7),"")&amp;"")</f>
        <v/>
      </c>
      <c r="E75">
        <f>IF(A75="","",IFERROR(INDEX(Crawl!$A74:$DZ74,1,Rules!$H$8),"")&amp;"")</f>
        <v/>
      </c>
      <c r="F75">
        <f>IF(A75="","",IFERROR(INDEX(Crawl!$A74:$DZ74,1,Rules!$H$9),""))</f>
        <v/>
      </c>
      <c r="G75">
        <f>IF(A75="","",IFERROR(INDEX(Crawl!$A74:$DZ74,1,Rules!$H$10),""))</f>
        <v/>
      </c>
      <c r="H75">
        <f>IF(A75="","",IFERROR(INDEX(Crawl!$A74:$DZ74,1,Rules!$H$12),""))</f>
        <v/>
      </c>
      <c r="I75">
        <f>IF(A75="","",IF(AND(N(H75)&gt;0,IFERROR(INDEX(Crawl!$A74:$DZ74,1,Rules!$H$11),"")&amp;""&lt;&gt;""),IFERROR(INDEX(Crawl!$A74:$DZ74,1,Rules!$H$11),"")&amp;"",IF(AND(ISNUMBER(J75),N(J75)&gt;=Rules!$B$12,IFERROR(INDEX(Crawl!$A74:$DZ74,1,Rules!$H$13),"")&amp;""&lt;&gt;""),IFERROR(INDEX(Crawl!$A74:$DZ74,1,Rules!$H$13),"")&amp;"","")))</f>
        <v/>
      </c>
      <c r="J75" s="19">
        <f>IF(A75="","",IF(IFERROR(INDEX(Crawl!$A74:$DZ74,1,Rules!$H$14),"")&amp;""="","",IFERROR(INDEX(Crawl!$A74:$DZ74,1,Rules!$H$14),"")))</f>
        <v/>
      </c>
      <c r="K75">
        <f>IF(A75="","",IFERROR(SUMIFS('GSC current'!$J$2:$J$2001,'GSC current'!$I$2:$I$2001,B75),0))</f>
        <v/>
      </c>
      <c r="L75">
        <f>IF(A75="","",IFERROR(SUMIFS('GSC current'!$K$2:$K$2001,'GSC current'!$I$2:$I$2001,B75),0))</f>
        <v/>
      </c>
      <c r="M75" s="20">
        <f>IF(A75="","",IF(N(L75)&gt;0,K75/L75,""))</f>
        <v/>
      </c>
      <c r="N75" s="21">
        <f>IF(A75="","",IF(N(L75)&gt;0,SUMIFS('GSC current'!$L$2:$L$2001,'GSC current'!$I$2:$I$2001,B75)/L75,""))</f>
        <v/>
      </c>
      <c r="O75">
        <f>IF(A75="","",IFERROR(SUMIFS('GSC previous'!$J$2:$J$2001,'GSC previous'!$I$2:$I$2001,B75),0))</f>
        <v/>
      </c>
      <c r="P75" s="22">
        <f>IF(A75="","",IF(N(O75)&gt;0,(K75-O75)/O75,""))</f>
        <v/>
      </c>
      <c r="Q75">
        <f>IF(A75="","",IFERROR(SUMIFS(GA4!$P$2:$P$2001,GA4!$O$2:$O$2001,B75),0))</f>
        <v/>
      </c>
      <c r="R75" s="23">
        <f>IF(A75="","",IF(N(Q75)&gt;0,SUMIFS(GA4!$Q$2:$Q$2001,GA4!$O$2:$O$2001,B75)/Q75,""))</f>
        <v/>
      </c>
      <c r="S75">
        <f>IF(A75="","",IFERROR(SUMIFS(GA4!$R$2:$R$2001,GA4!$O$2:$O$2001,B75),0))</f>
        <v/>
      </c>
      <c r="T75">
        <f>IF(A75="","",IF(AND(ISNUMBER(F75),LEFT(C75&amp;"",1)="2"),IF(F75&lt;Rules!$B$9,"Yes","No"),"No"))</f>
        <v/>
      </c>
      <c r="U75">
        <f>IF(A75="","",IF(AND(N(O75)&gt;=Rules!$B$8,ISNUMBER(P75)),IF(P75&lt;=-Rules!$B$7,"Yes","No"),"No"))</f>
        <v/>
      </c>
      <c r="V75">
        <f>IF(A75="","",IF(AND(N(L75)&gt;=Rules!$B$6,ISNUMBER(N75)),IF(AND(N75&gt;=Rules!$B$10,N75&lt;=Rules!$B$11),"Yes","No"),"No"))</f>
        <v/>
      </c>
      <c r="W75">
        <f>IF(A75="","",IF(I75&lt;&gt;"","Yes","No"))</f>
        <v/>
      </c>
      <c r="X75">
        <f>IF(I75="","",IF(SUMIFS($K$3:$K$2002,$A$3:$A$2002,SUBSTITUTE(SUBSTITUTE(I75,"?","~?"),"*","~*"))&gt;N(K75),"Yes","No"))</f>
        <v/>
      </c>
      <c r="Y75">
        <f>IF(A75="","",IF(N(S75)&gt;0,"Yes","No"))</f>
        <v/>
      </c>
      <c r="Z75">
        <f>IF(A75="","",IF(AND(N(K75)&lt;Rules!$B$5,N(L75)&lt;Rules!$B$6,N(Q75)&lt;Rules!$B$13,Y75="No"),"Yes","No"))</f>
        <v/>
      </c>
      <c r="AA75">
        <f>IF(A75="","",IF(LEFT(C75&amp;"",1)="3","Redirect",IF(OR(LEFT(C75&amp;"",1)="4",LEFT(C75&amp;"",1)="5"),IF(OR(N(K75)&gt;0,N(AC75)&gt;=Rules!$B$14),"Redirect","Prune"),IF(D75="Non-Indexable","Keep",IF(AND(W75="Yes",X75="Yes",Y75="No"),"Merge",IF(OR(U75="Yes",V75="Yes",AND(T75="Yes",N(L75)&gt;=Rules!$B$6)),"Update",IF(Z75="Yes",IF(N(AC75)&gt;=Rules!$B$14,"Redirect","Prune"),"Keep")))))))</f>
        <v/>
      </c>
      <c r="AB75">
        <f>IF(A75="","",IF(LEFT(C75&amp;"",1)="3","Already redirects ("&amp;C75&amp;"). Update internal links to point at the final URL.",IF(OR(LEFT(C75&amp;"",1)="4",LEFT(C75&amp;"",1)="5"),IF(AA75="Redirect","Returns "&amp;C75&amp;" but still has "&amp;N(K75)&amp;" clicks and "&amp;N(AC75)&amp;" referring domains. 301 it to the closest live page.","Returns "&amp;C75&amp;" with no clicks or links. Remove internal links and let it 404 or 410."),IF(D75="Non-Indexable","Non-indexable ("&amp;E75&amp;"). Keep if that is intentional; otherwise fix the canonical or noindex.",IF(AA75="Merge","Overlaps with "&amp;I75&amp;IF(N(J75)&gt;0," (similarity "&amp;TEXT(J75,"0.00")&amp;")","")&amp;", which gets more clicks. Merge the useful parts into it and 301 this URL.",IF(AA75="Update",MID(IF(U75="Yes","; Clicks down "&amp;TEXT(-P75,"0%")&amp;" on the previous period","")&amp;IF(V75="Yes","; Average position "&amp;TEXT(N75,"0.0")&amp;" on "&amp;TEXT(L75,"#,##0")&amp;" impressions (striking distance)","")&amp;IF(AND(T75="Yes",N(L75)&gt;=Rules!$B$6),"; Thin ("&amp;F75&amp;" words) but has search demand",""),3,400),IF(AA75="Prune","Low value: "&amp;N(K75)&amp;" clicks, "&amp;N(L75)&amp;" impressions, "&amp;N(Q75)&amp;" sessions, no key events. Remove or noindex it and update internal links.",IF(AA75="Redirect","Low value but "&amp;N(AC75)&amp;" referring domains. 301 it to the closest relevant page to keep those links.",IF(AND(Z75="No",Y75="Yes",N(K75)&lt;Rules!$B$5),"Low search traffic but it converts (key events: "&amp;S75&amp;"). Keep it and link to it.",IF(W75="Yes","Stronger than the page it overlaps ("&amp;I75&amp;"). Keep; merge that page into this one.","Healthy: "&amp;N(K75)&amp;" clicks"&amp;IF(ISNUMBER(N75),", average position "&amp;TEXT(N75,"0.0"),"")&amp;". Keep and monitor."))))))))))</f>
        <v/>
      </c>
      <c r="AE75">
        <f>IF(A75="","",IF(AD75&lt;&gt;"",AD75,AA75))</f>
        <v/>
      </c>
    </row>
    <row r="76">
      <c r="A76">
        <f>IF(Crawl!A75="","",Crawl!A75)</f>
        <v/>
      </c>
      <c r="B76">
        <f>IF(A76="","",Crawl!EC75)</f>
        <v/>
      </c>
      <c r="C76">
        <f>IF(A76="","",IFERROR(INDEX(Crawl!$A75:$DZ75,1,Rules!$H$6),""))</f>
        <v/>
      </c>
      <c r="D76">
        <f>IF(A76="","",IFERROR(INDEX(Crawl!$A75:$DZ75,1,Rules!$H$7),"")&amp;"")</f>
        <v/>
      </c>
      <c r="E76">
        <f>IF(A76="","",IFERROR(INDEX(Crawl!$A75:$DZ75,1,Rules!$H$8),"")&amp;"")</f>
        <v/>
      </c>
      <c r="F76">
        <f>IF(A76="","",IFERROR(INDEX(Crawl!$A75:$DZ75,1,Rules!$H$9),""))</f>
        <v/>
      </c>
      <c r="G76">
        <f>IF(A76="","",IFERROR(INDEX(Crawl!$A75:$DZ75,1,Rules!$H$10),""))</f>
        <v/>
      </c>
      <c r="H76">
        <f>IF(A76="","",IFERROR(INDEX(Crawl!$A75:$DZ75,1,Rules!$H$12),""))</f>
        <v/>
      </c>
      <c r="I76">
        <f>IF(A76="","",IF(AND(N(H76)&gt;0,IFERROR(INDEX(Crawl!$A75:$DZ75,1,Rules!$H$11),"")&amp;""&lt;&gt;""),IFERROR(INDEX(Crawl!$A75:$DZ75,1,Rules!$H$11),"")&amp;"",IF(AND(ISNUMBER(J76),N(J76)&gt;=Rules!$B$12,IFERROR(INDEX(Crawl!$A75:$DZ75,1,Rules!$H$13),"")&amp;""&lt;&gt;""),IFERROR(INDEX(Crawl!$A75:$DZ75,1,Rules!$H$13),"")&amp;"","")))</f>
        <v/>
      </c>
      <c r="J76" s="19">
        <f>IF(A76="","",IF(IFERROR(INDEX(Crawl!$A75:$DZ75,1,Rules!$H$14),"")&amp;""="","",IFERROR(INDEX(Crawl!$A75:$DZ75,1,Rules!$H$14),"")))</f>
        <v/>
      </c>
      <c r="K76">
        <f>IF(A76="","",IFERROR(SUMIFS('GSC current'!$J$2:$J$2001,'GSC current'!$I$2:$I$2001,B76),0))</f>
        <v/>
      </c>
      <c r="L76">
        <f>IF(A76="","",IFERROR(SUMIFS('GSC current'!$K$2:$K$2001,'GSC current'!$I$2:$I$2001,B76),0))</f>
        <v/>
      </c>
      <c r="M76" s="20">
        <f>IF(A76="","",IF(N(L76)&gt;0,K76/L76,""))</f>
        <v/>
      </c>
      <c r="N76" s="21">
        <f>IF(A76="","",IF(N(L76)&gt;0,SUMIFS('GSC current'!$L$2:$L$2001,'GSC current'!$I$2:$I$2001,B76)/L76,""))</f>
        <v/>
      </c>
      <c r="O76">
        <f>IF(A76="","",IFERROR(SUMIFS('GSC previous'!$J$2:$J$2001,'GSC previous'!$I$2:$I$2001,B76),0))</f>
        <v/>
      </c>
      <c r="P76" s="22">
        <f>IF(A76="","",IF(N(O76)&gt;0,(K76-O76)/O76,""))</f>
        <v/>
      </c>
      <c r="Q76">
        <f>IF(A76="","",IFERROR(SUMIFS(GA4!$P$2:$P$2001,GA4!$O$2:$O$2001,B76),0))</f>
        <v/>
      </c>
      <c r="R76" s="23">
        <f>IF(A76="","",IF(N(Q76)&gt;0,SUMIFS(GA4!$Q$2:$Q$2001,GA4!$O$2:$O$2001,B76)/Q76,""))</f>
        <v/>
      </c>
      <c r="S76">
        <f>IF(A76="","",IFERROR(SUMIFS(GA4!$R$2:$R$2001,GA4!$O$2:$O$2001,B76),0))</f>
        <v/>
      </c>
      <c r="T76">
        <f>IF(A76="","",IF(AND(ISNUMBER(F76),LEFT(C76&amp;"",1)="2"),IF(F76&lt;Rules!$B$9,"Yes","No"),"No"))</f>
        <v/>
      </c>
      <c r="U76">
        <f>IF(A76="","",IF(AND(N(O76)&gt;=Rules!$B$8,ISNUMBER(P76)),IF(P76&lt;=-Rules!$B$7,"Yes","No"),"No"))</f>
        <v/>
      </c>
      <c r="V76">
        <f>IF(A76="","",IF(AND(N(L76)&gt;=Rules!$B$6,ISNUMBER(N76)),IF(AND(N76&gt;=Rules!$B$10,N76&lt;=Rules!$B$11),"Yes","No"),"No"))</f>
        <v/>
      </c>
      <c r="W76">
        <f>IF(A76="","",IF(I76&lt;&gt;"","Yes","No"))</f>
        <v/>
      </c>
      <c r="X76">
        <f>IF(I76="","",IF(SUMIFS($K$3:$K$2002,$A$3:$A$2002,SUBSTITUTE(SUBSTITUTE(I76,"?","~?"),"*","~*"))&gt;N(K76),"Yes","No"))</f>
        <v/>
      </c>
      <c r="Y76">
        <f>IF(A76="","",IF(N(S76)&gt;0,"Yes","No"))</f>
        <v/>
      </c>
      <c r="Z76">
        <f>IF(A76="","",IF(AND(N(K76)&lt;Rules!$B$5,N(L76)&lt;Rules!$B$6,N(Q76)&lt;Rules!$B$13,Y76="No"),"Yes","No"))</f>
        <v/>
      </c>
      <c r="AA76">
        <f>IF(A76="","",IF(LEFT(C76&amp;"",1)="3","Redirect",IF(OR(LEFT(C76&amp;"",1)="4",LEFT(C76&amp;"",1)="5"),IF(OR(N(K76)&gt;0,N(AC76)&gt;=Rules!$B$14),"Redirect","Prune"),IF(D76="Non-Indexable","Keep",IF(AND(W76="Yes",X76="Yes",Y76="No"),"Merge",IF(OR(U76="Yes",V76="Yes",AND(T76="Yes",N(L76)&gt;=Rules!$B$6)),"Update",IF(Z76="Yes",IF(N(AC76)&gt;=Rules!$B$14,"Redirect","Prune"),"Keep")))))))</f>
        <v/>
      </c>
      <c r="AB76">
        <f>IF(A76="","",IF(LEFT(C76&amp;"",1)="3","Already redirects ("&amp;C76&amp;"). Update internal links to point at the final URL.",IF(OR(LEFT(C76&amp;"",1)="4",LEFT(C76&amp;"",1)="5"),IF(AA76="Redirect","Returns "&amp;C76&amp;" but still has "&amp;N(K76)&amp;" clicks and "&amp;N(AC76)&amp;" referring domains. 301 it to the closest live page.","Returns "&amp;C76&amp;" with no clicks or links. Remove internal links and let it 404 or 410."),IF(D76="Non-Indexable","Non-indexable ("&amp;E76&amp;"). Keep if that is intentional; otherwise fix the canonical or noindex.",IF(AA76="Merge","Overlaps with "&amp;I76&amp;IF(N(J76)&gt;0," (similarity "&amp;TEXT(J76,"0.00")&amp;")","")&amp;", which gets more clicks. Merge the useful parts into it and 301 this URL.",IF(AA76="Update",MID(IF(U76="Yes","; Clicks down "&amp;TEXT(-P76,"0%")&amp;" on the previous period","")&amp;IF(V76="Yes","; Average position "&amp;TEXT(N76,"0.0")&amp;" on "&amp;TEXT(L76,"#,##0")&amp;" impressions (striking distance)","")&amp;IF(AND(T76="Yes",N(L76)&gt;=Rules!$B$6),"; Thin ("&amp;F76&amp;" words) but has search demand",""),3,400),IF(AA76="Prune","Low value: "&amp;N(K76)&amp;" clicks, "&amp;N(L76)&amp;" impressions, "&amp;N(Q76)&amp;" sessions, no key events. Remove or noindex it and update internal links.",IF(AA76="Redirect","Low value but "&amp;N(AC76)&amp;" referring domains. 301 it to the closest relevant page to keep those links.",IF(AND(Z76="No",Y76="Yes",N(K76)&lt;Rules!$B$5),"Low search traffic but it converts (key events: "&amp;S76&amp;"). Keep it and link to it.",IF(W76="Yes","Stronger than the page it overlaps ("&amp;I76&amp;"). Keep; merge that page into this one.","Healthy: "&amp;N(K76)&amp;" clicks"&amp;IF(ISNUMBER(N76),", average position "&amp;TEXT(N76,"0.0"),"")&amp;". Keep and monitor."))))))))))</f>
        <v/>
      </c>
      <c r="AE76">
        <f>IF(A76="","",IF(AD76&lt;&gt;"",AD76,AA76))</f>
        <v/>
      </c>
    </row>
    <row r="77">
      <c r="A77">
        <f>IF(Crawl!A76="","",Crawl!A76)</f>
        <v/>
      </c>
      <c r="B77">
        <f>IF(A77="","",Crawl!EC76)</f>
        <v/>
      </c>
      <c r="C77">
        <f>IF(A77="","",IFERROR(INDEX(Crawl!$A76:$DZ76,1,Rules!$H$6),""))</f>
        <v/>
      </c>
      <c r="D77">
        <f>IF(A77="","",IFERROR(INDEX(Crawl!$A76:$DZ76,1,Rules!$H$7),"")&amp;"")</f>
        <v/>
      </c>
      <c r="E77">
        <f>IF(A77="","",IFERROR(INDEX(Crawl!$A76:$DZ76,1,Rules!$H$8),"")&amp;"")</f>
        <v/>
      </c>
      <c r="F77">
        <f>IF(A77="","",IFERROR(INDEX(Crawl!$A76:$DZ76,1,Rules!$H$9),""))</f>
        <v/>
      </c>
      <c r="G77">
        <f>IF(A77="","",IFERROR(INDEX(Crawl!$A76:$DZ76,1,Rules!$H$10),""))</f>
        <v/>
      </c>
      <c r="H77">
        <f>IF(A77="","",IFERROR(INDEX(Crawl!$A76:$DZ76,1,Rules!$H$12),""))</f>
        <v/>
      </c>
      <c r="I77">
        <f>IF(A77="","",IF(AND(N(H77)&gt;0,IFERROR(INDEX(Crawl!$A76:$DZ76,1,Rules!$H$11),"")&amp;""&lt;&gt;""),IFERROR(INDEX(Crawl!$A76:$DZ76,1,Rules!$H$11),"")&amp;"",IF(AND(ISNUMBER(J77),N(J77)&gt;=Rules!$B$12,IFERROR(INDEX(Crawl!$A76:$DZ76,1,Rules!$H$13),"")&amp;""&lt;&gt;""),IFERROR(INDEX(Crawl!$A76:$DZ76,1,Rules!$H$13),"")&amp;"","")))</f>
        <v/>
      </c>
      <c r="J77" s="19">
        <f>IF(A77="","",IF(IFERROR(INDEX(Crawl!$A76:$DZ76,1,Rules!$H$14),"")&amp;""="","",IFERROR(INDEX(Crawl!$A76:$DZ76,1,Rules!$H$14),"")))</f>
        <v/>
      </c>
      <c r="K77">
        <f>IF(A77="","",IFERROR(SUMIFS('GSC current'!$J$2:$J$2001,'GSC current'!$I$2:$I$2001,B77),0))</f>
        <v/>
      </c>
      <c r="L77">
        <f>IF(A77="","",IFERROR(SUMIFS('GSC current'!$K$2:$K$2001,'GSC current'!$I$2:$I$2001,B77),0))</f>
        <v/>
      </c>
      <c r="M77" s="20">
        <f>IF(A77="","",IF(N(L77)&gt;0,K77/L77,""))</f>
        <v/>
      </c>
      <c r="N77" s="21">
        <f>IF(A77="","",IF(N(L77)&gt;0,SUMIFS('GSC current'!$L$2:$L$2001,'GSC current'!$I$2:$I$2001,B77)/L77,""))</f>
        <v/>
      </c>
      <c r="O77">
        <f>IF(A77="","",IFERROR(SUMIFS('GSC previous'!$J$2:$J$2001,'GSC previous'!$I$2:$I$2001,B77),0))</f>
        <v/>
      </c>
      <c r="P77" s="22">
        <f>IF(A77="","",IF(N(O77)&gt;0,(K77-O77)/O77,""))</f>
        <v/>
      </c>
      <c r="Q77">
        <f>IF(A77="","",IFERROR(SUMIFS(GA4!$P$2:$P$2001,GA4!$O$2:$O$2001,B77),0))</f>
        <v/>
      </c>
      <c r="R77" s="23">
        <f>IF(A77="","",IF(N(Q77)&gt;0,SUMIFS(GA4!$Q$2:$Q$2001,GA4!$O$2:$O$2001,B77)/Q77,""))</f>
        <v/>
      </c>
      <c r="S77">
        <f>IF(A77="","",IFERROR(SUMIFS(GA4!$R$2:$R$2001,GA4!$O$2:$O$2001,B77),0))</f>
        <v/>
      </c>
      <c r="T77">
        <f>IF(A77="","",IF(AND(ISNUMBER(F77),LEFT(C77&amp;"",1)="2"),IF(F77&lt;Rules!$B$9,"Yes","No"),"No"))</f>
        <v/>
      </c>
      <c r="U77">
        <f>IF(A77="","",IF(AND(N(O77)&gt;=Rules!$B$8,ISNUMBER(P77)),IF(P77&lt;=-Rules!$B$7,"Yes","No"),"No"))</f>
        <v/>
      </c>
      <c r="V77">
        <f>IF(A77="","",IF(AND(N(L77)&gt;=Rules!$B$6,ISNUMBER(N77)),IF(AND(N77&gt;=Rules!$B$10,N77&lt;=Rules!$B$11),"Yes","No"),"No"))</f>
        <v/>
      </c>
      <c r="W77">
        <f>IF(A77="","",IF(I77&lt;&gt;"","Yes","No"))</f>
        <v/>
      </c>
      <c r="X77">
        <f>IF(I77="","",IF(SUMIFS($K$3:$K$2002,$A$3:$A$2002,SUBSTITUTE(SUBSTITUTE(I77,"?","~?"),"*","~*"))&gt;N(K77),"Yes","No"))</f>
        <v/>
      </c>
      <c r="Y77">
        <f>IF(A77="","",IF(N(S77)&gt;0,"Yes","No"))</f>
        <v/>
      </c>
      <c r="Z77">
        <f>IF(A77="","",IF(AND(N(K77)&lt;Rules!$B$5,N(L77)&lt;Rules!$B$6,N(Q77)&lt;Rules!$B$13,Y77="No"),"Yes","No"))</f>
        <v/>
      </c>
      <c r="AA77">
        <f>IF(A77="","",IF(LEFT(C77&amp;"",1)="3","Redirect",IF(OR(LEFT(C77&amp;"",1)="4",LEFT(C77&amp;"",1)="5"),IF(OR(N(K77)&gt;0,N(AC77)&gt;=Rules!$B$14),"Redirect","Prune"),IF(D77="Non-Indexable","Keep",IF(AND(W77="Yes",X77="Yes",Y77="No"),"Merge",IF(OR(U77="Yes",V77="Yes",AND(T77="Yes",N(L77)&gt;=Rules!$B$6)),"Update",IF(Z77="Yes",IF(N(AC77)&gt;=Rules!$B$14,"Redirect","Prune"),"Keep")))))))</f>
        <v/>
      </c>
      <c r="AB77">
        <f>IF(A77="","",IF(LEFT(C77&amp;"",1)="3","Already redirects ("&amp;C77&amp;"). Update internal links to point at the final URL.",IF(OR(LEFT(C77&amp;"",1)="4",LEFT(C77&amp;"",1)="5"),IF(AA77="Redirect","Returns "&amp;C77&amp;" but still has "&amp;N(K77)&amp;" clicks and "&amp;N(AC77)&amp;" referring domains. 301 it to the closest live page.","Returns "&amp;C77&amp;" with no clicks or links. Remove internal links and let it 404 or 410."),IF(D77="Non-Indexable","Non-indexable ("&amp;E77&amp;"). Keep if that is intentional; otherwise fix the canonical or noindex.",IF(AA77="Merge","Overlaps with "&amp;I77&amp;IF(N(J77)&gt;0," (similarity "&amp;TEXT(J77,"0.00")&amp;")","")&amp;", which gets more clicks. Merge the useful parts into it and 301 this URL.",IF(AA77="Update",MID(IF(U77="Yes","; Clicks down "&amp;TEXT(-P77,"0%")&amp;" on the previous period","")&amp;IF(V77="Yes","; Average position "&amp;TEXT(N77,"0.0")&amp;" on "&amp;TEXT(L77,"#,##0")&amp;" impressions (striking distance)","")&amp;IF(AND(T77="Yes",N(L77)&gt;=Rules!$B$6),"; Thin ("&amp;F77&amp;" words) but has search demand",""),3,400),IF(AA77="Prune","Low value: "&amp;N(K77)&amp;" clicks, "&amp;N(L77)&amp;" impressions, "&amp;N(Q77)&amp;" sessions, no key events. Remove or noindex it and update internal links.",IF(AA77="Redirect","Low value but "&amp;N(AC77)&amp;" referring domains. 301 it to the closest relevant page to keep those links.",IF(AND(Z77="No",Y77="Yes",N(K77)&lt;Rules!$B$5),"Low search traffic but it converts (key events: "&amp;S77&amp;"). Keep it and link to it.",IF(W77="Yes","Stronger than the page it overlaps ("&amp;I77&amp;"). Keep; merge that page into this one.","Healthy: "&amp;N(K77)&amp;" clicks"&amp;IF(ISNUMBER(N77),", average position "&amp;TEXT(N77,"0.0"),"")&amp;". Keep and monitor."))))))))))</f>
        <v/>
      </c>
      <c r="AE77">
        <f>IF(A77="","",IF(AD77&lt;&gt;"",AD77,AA77))</f>
        <v/>
      </c>
    </row>
    <row r="78">
      <c r="A78">
        <f>IF(Crawl!A77="","",Crawl!A77)</f>
        <v/>
      </c>
      <c r="B78">
        <f>IF(A78="","",Crawl!EC77)</f>
        <v/>
      </c>
      <c r="C78">
        <f>IF(A78="","",IFERROR(INDEX(Crawl!$A77:$DZ77,1,Rules!$H$6),""))</f>
        <v/>
      </c>
      <c r="D78">
        <f>IF(A78="","",IFERROR(INDEX(Crawl!$A77:$DZ77,1,Rules!$H$7),"")&amp;"")</f>
        <v/>
      </c>
      <c r="E78">
        <f>IF(A78="","",IFERROR(INDEX(Crawl!$A77:$DZ77,1,Rules!$H$8),"")&amp;"")</f>
        <v/>
      </c>
      <c r="F78">
        <f>IF(A78="","",IFERROR(INDEX(Crawl!$A77:$DZ77,1,Rules!$H$9),""))</f>
        <v/>
      </c>
      <c r="G78">
        <f>IF(A78="","",IFERROR(INDEX(Crawl!$A77:$DZ77,1,Rules!$H$10),""))</f>
        <v/>
      </c>
      <c r="H78">
        <f>IF(A78="","",IFERROR(INDEX(Crawl!$A77:$DZ77,1,Rules!$H$12),""))</f>
        <v/>
      </c>
      <c r="I78">
        <f>IF(A78="","",IF(AND(N(H78)&gt;0,IFERROR(INDEX(Crawl!$A77:$DZ77,1,Rules!$H$11),"")&amp;""&lt;&gt;""),IFERROR(INDEX(Crawl!$A77:$DZ77,1,Rules!$H$11),"")&amp;"",IF(AND(ISNUMBER(J78),N(J78)&gt;=Rules!$B$12,IFERROR(INDEX(Crawl!$A77:$DZ77,1,Rules!$H$13),"")&amp;""&lt;&gt;""),IFERROR(INDEX(Crawl!$A77:$DZ77,1,Rules!$H$13),"")&amp;"","")))</f>
        <v/>
      </c>
      <c r="J78" s="19">
        <f>IF(A78="","",IF(IFERROR(INDEX(Crawl!$A77:$DZ77,1,Rules!$H$14),"")&amp;""="","",IFERROR(INDEX(Crawl!$A77:$DZ77,1,Rules!$H$14),"")))</f>
        <v/>
      </c>
      <c r="K78">
        <f>IF(A78="","",IFERROR(SUMIFS('GSC current'!$J$2:$J$2001,'GSC current'!$I$2:$I$2001,B78),0))</f>
        <v/>
      </c>
      <c r="L78">
        <f>IF(A78="","",IFERROR(SUMIFS('GSC current'!$K$2:$K$2001,'GSC current'!$I$2:$I$2001,B78),0))</f>
        <v/>
      </c>
      <c r="M78" s="20">
        <f>IF(A78="","",IF(N(L78)&gt;0,K78/L78,""))</f>
        <v/>
      </c>
      <c r="N78" s="21">
        <f>IF(A78="","",IF(N(L78)&gt;0,SUMIFS('GSC current'!$L$2:$L$2001,'GSC current'!$I$2:$I$2001,B78)/L78,""))</f>
        <v/>
      </c>
      <c r="O78">
        <f>IF(A78="","",IFERROR(SUMIFS('GSC previous'!$J$2:$J$2001,'GSC previous'!$I$2:$I$2001,B78),0))</f>
        <v/>
      </c>
      <c r="P78" s="22">
        <f>IF(A78="","",IF(N(O78)&gt;0,(K78-O78)/O78,""))</f>
        <v/>
      </c>
      <c r="Q78">
        <f>IF(A78="","",IFERROR(SUMIFS(GA4!$P$2:$P$2001,GA4!$O$2:$O$2001,B78),0))</f>
        <v/>
      </c>
      <c r="R78" s="23">
        <f>IF(A78="","",IF(N(Q78)&gt;0,SUMIFS(GA4!$Q$2:$Q$2001,GA4!$O$2:$O$2001,B78)/Q78,""))</f>
        <v/>
      </c>
      <c r="S78">
        <f>IF(A78="","",IFERROR(SUMIFS(GA4!$R$2:$R$2001,GA4!$O$2:$O$2001,B78),0))</f>
        <v/>
      </c>
      <c r="T78">
        <f>IF(A78="","",IF(AND(ISNUMBER(F78),LEFT(C78&amp;"",1)="2"),IF(F78&lt;Rules!$B$9,"Yes","No"),"No"))</f>
        <v/>
      </c>
      <c r="U78">
        <f>IF(A78="","",IF(AND(N(O78)&gt;=Rules!$B$8,ISNUMBER(P78)),IF(P78&lt;=-Rules!$B$7,"Yes","No"),"No"))</f>
        <v/>
      </c>
      <c r="V78">
        <f>IF(A78="","",IF(AND(N(L78)&gt;=Rules!$B$6,ISNUMBER(N78)),IF(AND(N78&gt;=Rules!$B$10,N78&lt;=Rules!$B$11),"Yes","No"),"No"))</f>
        <v/>
      </c>
      <c r="W78">
        <f>IF(A78="","",IF(I78&lt;&gt;"","Yes","No"))</f>
        <v/>
      </c>
      <c r="X78">
        <f>IF(I78="","",IF(SUMIFS($K$3:$K$2002,$A$3:$A$2002,SUBSTITUTE(SUBSTITUTE(I78,"?","~?"),"*","~*"))&gt;N(K78),"Yes","No"))</f>
        <v/>
      </c>
      <c r="Y78">
        <f>IF(A78="","",IF(N(S78)&gt;0,"Yes","No"))</f>
        <v/>
      </c>
      <c r="Z78">
        <f>IF(A78="","",IF(AND(N(K78)&lt;Rules!$B$5,N(L78)&lt;Rules!$B$6,N(Q78)&lt;Rules!$B$13,Y78="No"),"Yes","No"))</f>
        <v/>
      </c>
      <c r="AA78">
        <f>IF(A78="","",IF(LEFT(C78&amp;"",1)="3","Redirect",IF(OR(LEFT(C78&amp;"",1)="4",LEFT(C78&amp;"",1)="5"),IF(OR(N(K78)&gt;0,N(AC78)&gt;=Rules!$B$14),"Redirect","Prune"),IF(D78="Non-Indexable","Keep",IF(AND(W78="Yes",X78="Yes",Y78="No"),"Merge",IF(OR(U78="Yes",V78="Yes",AND(T78="Yes",N(L78)&gt;=Rules!$B$6)),"Update",IF(Z78="Yes",IF(N(AC78)&gt;=Rules!$B$14,"Redirect","Prune"),"Keep")))))))</f>
        <v/>
      </c>
      <c r="AB78">
        <f>IF(A78="","",IF(LEFT(C78&amp;"",1)="3","Already redirects ("&amp;C78&amp;"). Update internal links to point at the final URL.",IF(OR(LEFT(C78&amp;"",1)="4",LEFT(C78&amp;"",1)="5"),IF(AA78="Redirect","Returns "&amp;C78&amp;" but still has "&amp;N(K78)&amp;" clicks and "&amp;N(AC78)&amp;" referring domains. 301 it to the closest live page.","Returns "&amp;C78&amp;" with no clicks or links. Remove internal links and let it 404 or 410."),IF(D78="Non-Indexable","Non-indexable ("&amp;E78&amp;"). Keep if that is intentional; otherwise fix the canonical or noindex.",IF(AA78="Merge","Overlaps with "&amp;I78&amp;IF(N(J78)&gt;0," (similarity "&amp;TEXT(J78,"0.00")&amp;")","")&amp;", which gets more clicks. Merge the useful parts into it and 301 this URL.",IF(AA78="Update",MID(IF(U78="Yes","; Clicks down "&amp;TEXT(-P78,"0%")&amp;" on the previous period","")&amp;IF(V78="Yes","; Average position "&amp;TEXT(N78,"0.0")&amp;" on "&amp;TEXT(L78,"#,##0")&amp;" impressions (striking distance)","")&amp;IF(AND(T78="Yes",N(L78)&gt;=Rules!$B$6),"; Thin ("&amp;F78&amp;" words) but has search demand",""),3,400),IF(AA78="Prune","Low value: "&amp;N(K78)&amp;" clicks, "&amp;N(L78)&amp;" impressions, "&amp;N(Q78)&amp;" sessions, no key events. Remove or noindex it and update internal links.",IF(AA78="Redirect","Low value but "&amp;N(AC78)&amp;" referring domains. 301 it to the closest relevant page to keep those links.",IF(AND(Z78="No",Y78="Yes",N(K78)&lt;Rules!$B$5),"Low search traffic but it converts (key events: "&amp;S78&amp;"). Keep it and link to it.",IF(W78="Yes","Stronger than the page it overlaps ("&amp;I78&amp;"). Keep; merge that page into this one.","Healthy: "&amp;N(K78)&amp;" clicks"&amp;IF(ISNUMBER(N78),", average position "&amp;TEXT(N78,"0.0"),"")&amp;". Keep and monitor."))))))))))</f>
        <v/>
      </c>
      <c r="AE78">
        <f>IF(A78="","",IF(AD78&lt;&gt;"",AD78,AA78))</f>
        <v/>
      </c>
    </row>
    <row r="79">
      <c r="A79">
        <f>IF(Crawl!A78="","",Crawl!A78)</f>
        <v/>
      </c>
      <c r="B79">
        <f>IF(A79="","",Crawl!EC78)</f>
        <v/>
      </c>
      <c r="C79">
        <f>IF(A79="","",IFERROR(INDEX(Crawl!$A78:$DZ78,1,Rules!$H$6),""))</f>
        <v/>
      </c>
      <c r="D79">
        <f>IF(A79="","",IFERROR(INDEX(Crawl!$A78:$DZ78,1,Rules!$H$7),"")&amp;"")</f>
        <v/>
      </c>
      <c r="E79">
        <f>IF(A79="","",IFERROR(INDEX(Crawl!$A78:$DZ78,1,Rules!$H$8),"")&amp;"")</f>
        <v/>
      </c>
      <c r="F79">
        <f>IF(A79="","",IFERROR(INDEX(Crawl!$A78:$DZ78,1,Rules!$H$9),""))</f>
        <v/>
      </c>
      <c r="G79">
        <f>IF(A79="","",IFERROR(INDEX(Crawl!$A78:$DZ78,1,Rules!$H$10),""))</f>
        <v/>
      </c>
      <c r="H79">
        <f>IF(A79="","",IFERROR(INDEX(Crawl!$A78:$DZ78,1,Rules!$H$12),""))</f>
        <v/>
      </c>
      <c r="I79">
        <f>IF(A79="","",IF(AND(N(H79)&gt;0,IFERROR(INDEX(Crawl!$A78:$DZ78,1,Rules!$H$11),"")&amp;""&lt;&gt;""),IFERROR(INDEX(Crawl!$A78:$DZ78,1,Rules!$H$11),"")&amp;"",IF(AND(ISNUMBER(J79),N(J79)&gt;=Rules!$B$12,IFERROR(INDEX(Crawl!$A78:$DZ78,1,Rules!$H$13),"")&amp;""&lt;&gt;""),IFERROR(INDEX(Crawl!$A78:$DZ78,1,Rules!$H$13),"")&amp;"","")))</f>
        <v/>
      </c>
      <c r="J79" s="19">
        <f>IF(A79="","",IF(IFERROR(INDEX(Crawl!$A78:$DZ78,1,Rules!$H$14),"")&amp;""="","",IFERROR(INDEX(Crawl!$A78:$DZ78,1,Rules!$H$14),"")))</f>
        <v/>
      </c>
      <c r="K79">
        <f>IF(A79="","",IFERROR(SUMIFS('GSC current'!$J$2:$J$2001,'GSC current'!$I$2:$I$2001,B79),0))</f>
        <v/>
      </c>
      <c r="L79">
        <f>IF(A79="","",IFERROR(SUMIFS('GSC current'!$K$2:$K$2001,'GSC current'!$I$2:$I$2001,B79),0))</f>
        <v/>
      </c>
      <c r="M79" s="20">
        <f>IF(A79="","",IF(N(L79)&gt;0,K79/L79,""))</f>
        <v/>
      </c>
      <c r="N79" s="21">
        <f>IF(A79="","",IF(N(L79)&gt;0,SUMIFS('GSC current'!$L$2:$L$2001,'GSC current'!$I$2:$I$2001,B79)/L79,""))</f>
        <v/>
      </c>
      <c r="O79">
        <f>IF(A79="","",IFERROR(SUMIFS('GSC previous'!$J$2:$J$2001,'GSC previous'!$I$2:$I$2001,B79),0))</f>
        <v/>
      </c>
      <c r="P79" s="22">
        <f>IF(A79="","",IF(N(O79)&gt;0,(K79-O79)/O79,""))</f>
        <v/>
      </c>
      <c r="Q79">
        <f>IF(A79="","",IFERROR(SUMIFS(GA4!$P$2:$P$2001,GA4!$O$2:$O$2001,B79),0))</f>
        <v/>
      </c>
      <c r="R79" s="23">
        <f>IF(A79="","",IF(N(Q79)&gt;0,SUMIFS(GA4!$Q$2:$Q$2001,GA4!$O$2:$O$2001,B79)/Q79,""))</f>
        <v/>
      </c>
      <c r="S79">
        <f>IF(A79="","",IFERROR(SUMIFS(GA4!$R$2:$R$2001,GA4!$O$2:$O$2001,B79),0))</f>
        <v/>
      </c>
      <c r="T79">
        <f>IF(A79="","",IF(AND(ISNUMBER(F79),LEFT(C79&amp;"",1)="2"),IF(F79&lt;Rules!$B$9,"Yes","No"),"No"))</f>
        <v/>
      </c>
      <c r="U79">
        <f>IF(A79="","",IF(AND(N(O79)&gt;=Rules!$B$8,ISNUMBER(P79)),IF(P79&lt;=-Rules!$B$7,"Yes","No"),"No"))</f>
        <v/>
      </c>
      <c r="V79">
        <f>IF(A79="","",IF(AND(N(L79)&gt;=Rules!$B$6,ISNUMBER(N79)),IF(AND(N79&gt;=Rules!$B$10,N79&lt;=Rules!$B$11),"Yes","No"),"No"))</f>
        <v/>
      </c>
      <c r="W79">
        <f>IF(A79="","",IF(I79&lt;&gt;"","Yes","No"))</f>
        <v/>
      </c>
      <c r="X79">
        <f>IF(I79="","",IF(SUMIFS($K$3:$K$2002,$A$3:$A$2002,SUBSTITUTE(SUBSTITUTE(I79,"?","~?"),"*","~*"))&gt;N(K79),"Yes","No"))</f>
        <v/>
      </c>
      <c r="Y79">
        <f>IF(A79="","",IF(N(S79)&gt;0,"Yes","No"))</f>
        <v/>
      </c>
      <c r="Z79">
        <f>IF(A79="","",IF(AND(N(K79)&lt;Rules!$B$5,N(L79)&lt;Rules!$B$6,N(Q79)&lt;Rules!$B$13,Y79="No"),"Yes","No"))</f>
        <v/>
      </c>
      <c r="AA79">
        <f>IF(A79="","",IF(LEFT(C79&amp;"",1)="3","Redirect",IF(OR(LEFT(C79&amp;"",1)="4",LEFT(C79&amp;"",1)="5"),IF(OR(N(K79)&gt;0,N(AC79)&gt;=Rules!$B$14),"Redirect","Prune"),IF(D79="Non-Indexable","Keep",IF(AND(W79="Yes",X79="Yes",Y79="No"),"Merge",IF(OR(U79="Yes",V79="Yes",AND(T79="Yes",N(L79)&gt;=Rules!$B$6)),"Update",IF(Z79="Yes",IF(N(AC79)&gt;=Rules!$B$14,"Redirect","Prune"),"Keep")))))))</f>
        <v/>
      </c>
      <c r="AB79">
        <f>IF(A79="","",IF(LEFT(C79&amp;"",1)="3","Already redirects ("&amp;C79&amp;"). Update internal links to point at the final URL.",IF(OR(LEFT(C79&amp;"",1)="4",LEFT(C79&amp;"",1)="5"),IF(AA79="Redirect","Returns "&amp;C79&amp;" but still has "&amp;N(K79)&amp;" clicks and "&amp;N(AC79)&amp;" referring domains. 301 it to the closest live page.","Returns "&amp;C79&amp;" with no clicks or links. Remove internal links and let it 404 or 410."),IF(D79="Non-Indexable","Non-indexable ("&amp;E79&amp;"). Keep if that is intentional; otherwise fix the canonical or noindex.",IF(AA79="Merge","Overlaps with "&amp;I79&amp;IF(N(J79)&gt;0," (similarity "&amp;TEXT(J79,"0.00")&amp;")","")&amp;", which gets more clicks. Merge the useful parts into it and 301 this URL.",IF(AA79="Update",MID(IF(U79="Yes","; Clicks down "&amp;TEXT(-P79,"0%")&amp;" on the previous period","")&amp;IF(V79="Yes","; Average position "&amp;TEXT(N79,"0.0")&amp;" on "&amp;TEXT(L79,"#,##0")&amp;" impressions (striking distance)","")&amp;IF(AND(T79="Yes",N(L79)&gt;=Rules!$B$6),"; Thin ("&amp;F79&amp;" words) but has search demand",""),3,400),IF(AA79="Prune","Low value: "&amp;N(K79)&amp;" clicks, "&amp;N(L79)&amp;" impressions, "&amp;N(Q79)&amp;" sessions, no key events. Remove or noindex it and update internal links.",IF(AA79="Redirect","Low value but "&amp;N(AC79)&amp;" referring domains. 301 it to the closest relevant page to keep those links.",IF(AND(Z79="No",Y79="Yes",N(K79)&lt;Rules!$B$5),"Low search traffic but it converts (key events: "&amp;S79&amp;"). Keep it and link to it.",IF(W79="Yes","Stronger than the page it overlaps ("&amp;I79&amp;"). Keep; merge that page into this one.","Healthy: "&amp;N(K79)&amp;" clicks"&amp;IF(ISNUMBER(N79),", average position "&amp;TEXT(N79,"0.0"),"")&amp;". Keep and monitor."))))))))))</f>
        <v/>
      </c>
      <c r="AE79">
        <f>IF(A79="","",IF(AD79&lt;&gt;"",AD79,AA79))</f>
        <v/>
      </c>
    </row>
    <row r="80">
      <c r="A80">
        <f>IF(Crawl!A79="","",Crawl!A79)</f>
        <v/>
      </c>
      <c r="B80">
        <f>IF(A80="","",Crawl!EC79)</f>
        <v/>
      </c>
      <c r="C80">
        <f>IF(A80="","",IFERROR(INDEX(Crawl!$A79:$DZ79,1,Rules!$H$6),""))</f>
        <v/>
      </c>
      <c r="D80">
        <f>IF(A80="","",IFERROR(INDEX(Crawl!$A79:$DZ79,1,Rules!$H$7),"")&amp;"")</f>
        <v/>
      </c>
      <c r="E80">
        <f>IF(A80="","",IFERROR(INDEX(Crawl!$A79:$DZ79,1,Rules!$H$8),"")&amp;"")</f>
        <v/>
      </c>
      <c r="F80">
        <f>IF(A80="","",IFERROR(INDEX(Crawl!$A79:$DZ79,1,Rules!$H$9),""))</f>
        <v/>
      </c>
      <c r="G80">
        <f>IF(A80="","",IFERROR(INDEX(Crawl!$A79:$DZ79,1,Rules!$H$10),""))</f>
        <v/>
      </c>
      <c r="H80">
        <f>IF(A80="","",IFERROR(INDEX(Crawl!$A79:$DZ79,1,Rules!$H$12),""))</f>
        <v/>
      </c>
      <c r="I80">
        <f>IF(A80="","",IF(AND(N(H80)&gt;0,IFERROR(INDEX(Crawl!$A79:$DZ79,1,Rules!$H$11),"")&amp;""&lt;&gt;""),IFERROR(INDEX(Crawl!$A79:$DZ79,1,Rules!$H$11),"")&amp;"",IF(AND(ISNUMBER(J80),N(J80)&gt;=Rules!$B$12,IFERROR(INDEX(Crawl!$A79:$DZ79,1,Rules!$H$13),"")&amp;""&lt;&gt;""),IFERROR(INDEX(Crawl!$A79:$DZ79,1,Rules!$H$13),"")&amp;"","")))</f>
        <v/>
      </c>
      <c r="J80" s="19">
        <f>IF(A80="","",IF(IFERROR(INDEX(Crawl!$A79:$DZ79,1,Rules!$H$14),"")&amp;""="","",IFERROR(INDEX(Crawl!$A79:$DZ79,1,Rules!$H$14),"")))</f>
        <v/>
      </c>
      <c r="K80">
        <f>IF(A80="","",IFERROR(SUMIFS('GSC current'!$J$2:$J$2001,'GSC current'!$I$2:$I$2001,B80),0))</f>
        <v/>
      </c>
      <c r="L80">
        <f>IF(A80="","",IFERROR(SUMIFS('GSC current'!$K$2:$K$2001,'GSC current'!$I$2:$I$2001,B80),0))</f>
        <v/>
      </c>
      <c r="M80" s="20">
        <f>IF(A80="","",IF(N(L80)&gt;0,K80/L80,""))</f>
        <v/>
      </c>
      <c r="N80" s="21">
        <f>IF(A80="","",IF(N(L80)&gt;0,SUMIFS('GSC current'!$L$2:$L$2001,'GSC current'!$I$2:$I$2001,B80)/L80,""))</f>
        <v/>
      </c>
      <c r="O80">
        <f>IF(A80="","",IFERROR(SUMIFS('GSC previous'!$J$2:$J$2001,'GSC previous'!$I$2:$I$2001,B80),0))</f>
        <v/>
      </c>
      <c r="P80" s="22">
        <f>IF(A80="","",IF(N(O80)&gt;0,(K80-O80)/O80,""))</f>
        <v/>
      </c>
      <c r="Q80">
        <f>IF(A80="","",IFERROR(SUMIFS(GA4!$P$2:$P$2001,GA4!$O$2:$O$2001,B80),0))</f>
        <v/>
      </c>
      <c r="R80" s="23">
        <f>IF(A80="","",IF(N(Q80)&gt;0,SUMIFS(GA4!$Q$2:$Q$2001,GA4!$O$2:$O$2001,B80)/Q80,""))</f>
        <v/>
      </c>
      <c r="S80">
        <f>IF(A80="","",IFERROR(SUMIFS(GA4!$R$2:$R$2001,GA4!$O$2:$O$2001,B80),0))</f>
        <v/>
      </c>
      <c r="T80">
        <f>IF(A80="","",IF(AND(ISNUMBER(F80),LEFT(C80&amp;"",1)="2"),IF(F80&lt;Rules!$B$9,"Yes","No"),"No"))</f>
        <v/>
      </c>
      <c r="U80">
        <f>IF(A80="","",IF(AND(N(O80)&gt;=Rules!$B$8,ISNUMBER(P80)),IF(P80&lt;=-Rules!$B$7,"Yes","No"),"No"))</f>
        <v/>
      </c>
      <c r="V80">
        <f>IF(A80="","",IF(AND(N(L80)&gt;=Rules!$B$6,ISNUMBER(N80)),IF(AND(N80&gt;=Rules!$B$10,N80&lt;=Rules!$B$11),"Yes","No"),"No"))</f>
        <v/>
      </c>
      <c r="W80">
        <f>IF(A80="","",IF(I80&lt;&gt;"","Yes","No"))</f>
        <v/>
      </c>
      <c r="X80">
        <f>IF(I80="","",IF(SUMIFS($K$3:$K$2002,$A$3:$A$2002,SUBSTITUTE(SUBSTITUTE(I80,"?","~?"),"*","~*"))&gt;N(K80),"Yes","No"))</f>
        <v/>
      </c>
      <c r="Y80">
        <f>IF(A80="","",IF(N(S80)&gt;0,"Yes","No"))</f>
        <v/>
      </c>
      <c r="Z80">
        <f>IF(A80="","",IF(AND(N(K80)&lt;Rules!$B$5,N(L80)&lt;Rules!$B$6,N(Q80)&lt;Rules!$B$13,Y80="No"),"Yes","No"))</f>
        <v/>
      </c>
      <c r="AA80">
        <f>IF(A80="","",IF(LEFT(C80&amp;"",1)="3","Redirect",IF(OR(LEFT(C80&amp;"",1)="4",LEFT(C80&amp;"",1)="5"),IF(OR(N(K80)&gt;0,N(AC80)&gt;=Rules!$B$14),"Redirect","Prune"),IF(D80="Non-Indexable","Keep",IF(AND(W80="Yes",X80="Yes",Y80="No"),"Merge",IF(OR(U80="Yes",V80="Yes",AND(T80="Yes",N(L80)&gt;=Rules!$B$6)),"Update",IF(Z80="Yes",IF(N(AC80)&gt;=Rules!$B$14,"Redirect","Prune"),"Keep")))))))</f>
        <v/>
      </c>
      <c r="AB80">
        <f>IF(A80="","",IF(LEFT(C80&amp;"",1)="3","Already redirects ("&amp;C80&amp;"). Update internal links to point at the final URL.",IF(OR(LEFT(C80&amp;"",1)="4",LEFT(C80&amp;"",1)="5"),IF(AA80="Redirect","Returns "&amp;C80&amp;" but still has "&amp;N(K80)&amp;" clicks and "&amp;N(AC80)&amp;" referring domains. 301 it to the closest live page.","Returns "&amp;C80&amp;" with no clicks or links. Remove internal links and let it 404 or 410."),IF(D80="Non-Indexable","Non-indexable ("&amp;E80&amp;"). Keep if that is intentional; otherwise fix the canonical or noindex.",IF(AA80="Merge","Overlaps with "&amp;I80&amp;IF(N(J80)&gt;0," (similarity "&amp;TEXT(J80,"0.00")&amp;")","")&amp;", which gets more clicks. Merge the useful parts into it and 301 this URL.",IF(AA80="Update",MID(IF(U80="Yes","; Clicks down "&amp;TEXT(-P80,"0%")&amp;" on the previous period","")&amp;IF(V80="Yes","; Average position "&amp;TEXT(N80,"0.0")&amp;" on "&amp;TEXT(L80,"#,##0")&amp;" impressions (striking distance)","")&amp;IF(AND(T80="Yes",N(L80)&gt;=Rules!$B$6),"; Thin ("&amp;F80&amp;" words) but has search demand",""),3,400),IF(AA80="Prune","Low value: "&amp;N(K80)&amp;" clicks, "&amp;N(L80)&amp;" impressions, "&amp;N(Q80)&amp;" sessions, no key events. Remove or noindex it and update internal links.",IF(AA80="Redirect","Low value but "&amp;N(AC80)&amp;" referring domains. 301 it to the closest relevant page to keep those links.",IF(AND(Z80="No",Y80="Yes",N(K80)&lt;Rules!$B$5),"Low search traffic but it converts (key events: "&amp;S80&amp;"). Keep it and link to it.",IF(W80="Yes","Stronger than the page it overlaps ("&amp;I80&amp;"). Keep; merge that page into this one.","Healthy: "&amp;N(K80)&amp;" clicks"&amp;IF(ISNUMBER(N80),", average position "&amp;TEXT(N80,"0.0"),"")&amp;". Keep and monitor."))))))))))</f>
        <v/>
      </c>
      <c r="AE80">
        <f>IF(A80="","",IF(AD80&lt;&gt;"",AD80,AA80))</f>
        <v/>
      </c>
    </row>
    <row r="81">
      <c r="A81">
        <f>IF(Crawl!A80="","",Crawl!A80)</f>
        <v/>
      </c>
      <c r="B81">
        <f>IF(A81="","",Crawl!EC80)</f>
        <v/>
      </c>
      <c r="C81">
        <f>IF(A81="","",IFERROR(INDEX(Crawl!$A80:$DZ80,1,Rules!$H$6),""))</f>
        <v/>
      </c>
      <c r="D81">
        <f>IF(A81="","",IFERROR(INDEX(Crawl!$A80:$DZ80,1,Rules!$H$7),"")&amp;"")</f>
        <v/>
      </c>
      <c r="E81">
        <f>IF(A81="","",IFERROR(INDEX(Crawl!$A80:$DZ80,1,Rules!$H$8),"")&amp;"")</f>
        <v/>
      </c>
      <c r="F81">
        <f>IF(A81="","",IFERROR(INDEX(Crawl!$A80:$DZ80,1,Rules!$H$9),""))</f>
        <v/>
      </c>
      <c r="G81">
        <f>IF(A81="","",IFERROR(INDEX(Crawl!$A80:$DZ80,1,Rules!$H$10),""))</f>
        <v/>
      </c>
      <c r="H81">
        <f>IF(A81="","",IFERROR(INDEX(Crawl!$A80:$DZ80,1,Rules!$H$12),""))</f>
        <v/>
      </c>
      <c r="I81">
        <f>IF(A81="","",IF(AND(N(H81)&gt;0,IFERROR(INDEX(Crawl!$A80:$DZ80,1,Rules!$H$11),"")&amp;""&lt;&gt;""),IFERROR(INDEX(Crawl!$A80:$DZ80,1,Rules!$H$11),"")&amp;"",IF(AND(ISNUMBER(J81),N(J81)&gt;=Rules!$B$12,IFERROR(INDEX(Crawl!$A80:$DZ80,1,Rules!$H$13),"")&amp;""&lt;&gt;""),IFERROR(INDEX(Crawl!$A80:$DZ80,1,Rules!$H$13),"")&amp;"","")))</f>
        <v/>
      </c>
      <c r="J81" s="19">
        <f>IF(A81="","",IF(IFERROR(INDEX(Crawl!$A80:$DZ80,1,Rules!$H$14),"")&amp;""="","",IFERROR(INDEX(Crawl!$A80:$DZ80,1,Rules!$H$14),"")))</f>
        <v/>
      </c>
      <c r="K81">
        <f>IF(A81="","",IFERROR(SUMIFS('GSC current'!$J$2:$J$2001,'GSC current'!$I$2:$I$2001,B81),0))</f>
        <v/>
      </c>
      <c r="L81">
        <f>IF(A81="","",IFERROR(SUMIFS('GSC current'!$K$2:$K$2001,'GSC current'!$I$2:$I$2001,B81),0))</f>
        <v/>
      </c>
      <c r="M81" s="20">
        <f>IF(A81="","",IF(N(L81)&gt;0,K81/L81,""))</f>
        <v/>
      </c>
      <c r="N81" s="21">
        <f>IF(A81="","",IF(N(L81)&gt;0,SUMIFS('GSC current'!$L$2:$L$2001,'GSC current'!$I$2:$I$2001,B81)/L81,""))</f>
        <v/>
      </c>
      <c r="O81">
        <f>IF(A81="","",IFERROR(SUMIFS('GSC previous'!$J$2:$J$2001,'GSC previous'!$I$2:$I$2001,B81),0))</f>
        <v/>
      </c>
      <c r="P81" s="22">
        <f>IF(A81="","",IF(N(O81)&gt;0,(K81-O81)/O81,""))</f>
        <v/>
      </c>
      <c r="Q81">
        <f>IF(A81="","",IFERROR(SUMIFS(GA4!$P$2:$P$2001,GA4!$O$2:$O$2001,B81),0))</f>
        <v/>
      </c>
      <c r="R81" s="23">
        <f>IF(A81="","",IF(N(Q81)&gt;0,SUMIFS(GA4!$Q$2:$Q$2001,GA4!$O$2:$O$2001,B81)/Q81,""))</f>
        <v/>
      </c>
      <c r="S81">
        <f>IF(A81="","",IFERROR(SUMIFS(GA4!$R$2:$R$2001,GA4!$O$2:$O$2001,B81),0))</f>
        <v/>
      </c>
      <c r="T81">
        <f>IF(A81="","",IF(AND(ISNUMBER(F81),LEFT(C81&amp;"",1)="2"),IF(F81&lt;Rules!$B$9,"Yes","No"),"No"))</f>
        <v/>
      </c>
      <c r="U81">
        <f>IF(A81="","",IF(AND(N(O81)&gt;=Rules!$B$8,ISNUMBER(P81)),IF(P81&lt;=-Rules!$B$7,"Yes","No"),"No"))</f>
        <v/>
      </c>
      <c r="V81">
        <f>IF(A81="","",IF(AND(N(L81)&gt;=Rules!$B$6,ISNUMBER(N81)),IF(AND(N81&gt;=Rules!$B$10,N81&lt;=Rules!$B$11),"Yes","No"),"No"))</f>
        <v/>
      </c>
      <c r="W81">
        <f>IF(A81="","",IF(I81&lt;&gt;"","Yes","No"))</f>
        <v/>
      </c>
      <c r="X81">
        <f>IF(I81="","",IF(SUMIFS($K$3:$K$2002,$A$3:$A$2002,SUBSTITUTE(SUBSTITUTE(I81,"?","~?"),"*","~*"))&gt;N(K81),"Yes","No"))</f>
        <v/>
      </c>
      <c r="Y81">
        <f>IF(A81="","",IF(N(S81)&gt;0,"Yes","No"))</f>
        <v/>
      </c>
      <c r="Z81">
        <f>IF(A81="","",IF(AND(N(K81)&lt;Rules!$B$5,N(L81)&lt;Rules!$B$6,N(Q81)&lt;Rules!$B$13,Y81="No"),"Yes","No"))</f>
        <v/>
      </c>
      <c r="AA81">
        <f>IF(A81="","",IF(LEFT(C81&amp;"",1)="3","Redirect",IF(OR(LEFT(C81&amp;"",1)="4",LEFT(C81&amp;"",1)="5"),IF(OR(N(K81)&gt;0,N(AC81)&gt;=Rules!$B$14),"Redirect","Prune"),IF(D81="Non-Indexable","Keep",IF(AND(W81="Yes",X81="Yes",Y81="No"),"Merge",IF(OR(U81="Yes",V81="Yes",AND(T81="Yes",N(L81)&gt;=Rules!$B$6)),"Update",IF(Z81="Yes",IF(N(AC81)&gt;=Rules!$B$14,"Redirect","Prune"),"Keep")))))))</f>
        <v/>
      </c>
      <c r="AB81">
        <f>IF(A81="","",IF(LEFT(C81&amp;"",1)="3","Already redirects ("&amp;C81&amp;"). Update internal links to point at the final URL.",IF(OR(LEFT(C81&amp;"",1)="4",LEFT(C81&amp;"",1)="5"),IF(AA81="Redirect","Returns "&amp;C81&amp;" but still has "&amp;N(K81)&amp;" clicks and "&amp;N(AC81)&amp;" referring domains. 301 it to the closest live page.","Returns "&amp;C81&amp;" with no clicks or links. Remove internal links and let it 404 or 410."),IF(D81="Non-Indexable","Non-indexable ("&amp;E81&amp;"). Keep if that is intentional; otherwise fix the canonical or noindex.",IF(AA81="Merge","Overlaps with "&amp;I81&amp;IF(N(J81)&gt;0," (similarity "&amp;TEXT(J81,"0.00")&amp;")","")&amp;", which gets more clicks. Merge the useful parts into it and 301 this URL.",IF(AA81="Update",MID(IF(U81="Yes","; Clicks down "&amp;TEXT(-P81,"0%")&amp;" on the previous period","")&amp;IF(V81="Yes","; Average position "&amp;TEXT(N81,"0.0")&amp;" on "&amp;TEXT(L81,"#,##0")&amp;" impressions (striking distance)","")&amp;IF(AND(T81="Yes",N(L81)&gt;=Rules!$B$6),"; Thin ("&amp;F81&amp;" words) but has search demand",""),3,400),IF(AA81="Prune","Low value: "&amp;N(K81)&amp;" clicks, "&amp;N(L81)&amp;" impressions, "&amp;N(Q81)&amp;" sessions, no key events. Remove or noindex it and update internal links.",IF(AA81="Redirect","Low value but "&amp;N(AC81)&amp;" referring domains. 301 it to the closest relevant page to keep those links.",IF(AND(Z81="No",Y81="Yes",N(K81)&lt;Rules!$B$5),"Low search traffic but it converts (key events: "&amp;S81&amp;"). Keep it and link to it.",IF(W81="Yes","Stronger than the page it overlaps ("&amp;I81&amp;"). Keep; merge that page into this one.","Healthy: "&amp;N(K81)&amp;" clicks"&amp;IF(ISNUMBER(N81),", average position "&amp;TEXT(N81,"0.0"),"")&amp;". Keep and monitor."))))))))))</f>
        <v/>
      </c>
      <c r="AE81">
        <f>IF(A81="","",IF(AD81&lt;&gt;"",AD81,AA81))</f>
        <v/>
      </c>
    </row>
    <row r="82">
      <c r="A82">
        <f>IF(Crawl!A81="","",Crawl!A81)</f>
        <v/>
      </c>
      <c r="B82">
        <f>IF(A82="","",Crawl!EC81)</f>
        <v/>
      </c>
      <c r="C82">
        <f>IF(A82="","",IFERROR(INDEX(Crawl!$A81:$DZ81,1,Rules!$H$6),""))</f>
        <v/>
      </c>
      <c r="D82">
        <f>IF(A82="","",IFERROR(INDEX(Crawl!$A81:$DZ81,1,Rules!$H$7),"")&amp;"")</f>
        <v/>
      </c>
      <c r="E82">
        <f>IF(A82="","",IFERROR(INDEX(Crawl!$A81:$DZ81,1,Rules!$H$8),"")&amp;"")</f>
        <v/>
      </c>
      <c r="F82">
        <f>IF(A82="","",IFERROR(INDEX(Crawl!$A81:$DZ81,1,Rules!$H$9),""))</f>
        <v/>
      </c>
      <c r="G82">
        <f>IF(A82="","",IFERROR(INDEX(Crawl!$A81:$DZ81,1,Rules!$H$10),""))</f>
        <v/>
      </c>
      <c r="H82">
        <f>IF(A82="","",IFERROR(INDEX(Crawl!$A81:$DZ81,1,Rules!$H$12),""))</f>
        <v/>
      </c>
      <c r="I82">
        <f>IF(A82="","",IF(AND(N(H82)&gt;0,IFERROR(INDEX(Crawl!$A81:$DZ81,1,Rules!$H$11),"")&amp;""&lt;&gt;""),IFERROR(INDEX(Crawl!$A81:$DZ81,1,Rules!$H$11),"")&amp;"",IF(AND(ISNUMBER(J82),N(J82)&gt;=Rules!$B$12,IFERROR(INDEX(Crawl!$A81:$DZ81,1,Rules!$H$13),"")&amp;""&lt;&gt;""),IFERROR(INDEX(Crawl!$A81:$DZ81,1,Rules!$H$13),"")&amp;"","")))</f>
        <v/>
      </c>
      <c r="J82" s="19">
        <f>IF(A82="","",IF(IFERROR(INDEX(Crawl!$A81:$DZ81,1,Rules!$H$14),"")&amp;""="","",IFERROR(INDEX(Crawl!$A81:$DZ81,1,Rules!$H$14),"")))</f>
        <v/>
      </c>
      <c r="K82">
        <f>IF(A82="","",IFERROR(SUMIFS('GSC current'!$J$2:$J$2001,'GSC current'!$I$2:$I$2001,B82),0))</f>
        <v/>
      </c>
      <c r="L82">
        <f>IF(A82="","",IFERROR(SUMIFS('GSC current'!$K$2:$K$2001,'GSC current'!$I$2:$I$2001,B82),0))</f>
        <v/>
      </c>
      <c r="M82" s="20">
        <f>IF(A82="","",IF(N(L82)&gt;0,K82/L82,""))</f>
        <v/>
      </c>
      <c r="N82" s="21">
        <f>IF(A82="","",IF(N(L82)&gt;0,SUMIFS('GSC current'!$L$2:$L$2001,'GSC current'!$I$2:$I$2001,B82)/L82,""))</f>
        <v/>
      </c>
      <c r="O82">
        <f>IF(A82="","",IFERROR(SUMIFS('GSC previous'!$J$2:$J$2001,'GSC previous'!$I$2:$I$2001,B82),0))</f>
        <v/>
      </c>
      <c r="P82" s="22">
        <f>IF(A82="","",IF(N(O82)&gt;0,(K82-O82)/O82,""))</f>
        <v/>
      </c>
      <c r="Q82">
        <f>IF(A82="","",IFERROR(SUMIFS(GA4!$P$2:$P$2001,GA4!$O$2:$O$2001,B82),0))</f>
        <v/>
      </c>
      <c r="R82" s="23">
        <f>IF(A82="","",IF(N(Q82)&gt;0,SUMIFS(GA4!$Q$2:$Q$2001,GA4!$O$2:$O$2001,B82)/Q82,""))</f>
        <v/>
      </c>
      <c r="S82">
        <f>IF(A82="","",IFERROR(SUMIFS(GA4!$R$2:$R$2001,GA4!$O$2:$O$2001,B82),0))</f>
        <v/>
      </c>
      <c r="T82">
        <f>IF(A82="","",IF(AND(ISNUMBER(F82),LEFT(C82&amp;"",1)="2"),IF(F82&lt;Rules!$B$9,"Yes","No"),"No"))</f>
        <v/>
      </c>
      <c r="U82">
        <f>IF(A82="","",IF(AND(N(O82)&gt;=Rules!$B$8,ISNUMBER(P82)),IF(P82&lt;=-Rules!$B$7,"Yes","No"),"No"))</f>
        <v/>
      </c>
      <c r="V82">
        <f>IF(A82="","",IF(AND(N(L82)&gt;=Rules!$B$6,ISNUMBER(N82)),IF(AND(N82&gt;=Rules!$B$10,N82&lt;=Rules!$B$11),"Yes","No"),"No"))</f>
        <v/>
      </c>
      <c r="W82">
        <f>IF(A82="","",IF(I82&lt;&gt;"","Yes","No"))</f>
        <v/>
      </c>
      <c r="X82">
        <f>IF(I82="","",IF(SUMIFS($K$3:$K$2002,$A$3:$A$2002,SUBSTITUTE(SUBSTITUTE(I82,"?","~?"),"*","~*"))&gt;N(K82),"Yes","No"))</f>
        <v/>
      </c>
      <c r="Y82">
        <f>IF(A82="","",IF(N(S82)&gt;0,"Yes","No"))</f>
        <v/>
      </c>
      <c r="Z82">
        <f>IF(A82="","",IF(AND(N(K82)&lt;Rules!$B$5,N(L82)&lt;Rules!$B$6,N(Q82)&lt;Rules!$B$13,Y82="No"),"Yes","No"))</f>
        <v/>
      </c>
      <c r="AA82">
        <f>IF(A82="","",IF(LEFT(C82&amp;"",1)="3","Redirect",IF(OR(LEFT(C82&amp;"",1)="4",LEFT(C82&amp;"",1)="5"),IF(OR(N(K82)&gt;0,N(AC82)&gt;=Rules!$B$14),"Redirect","Prune"),IF(D82="Non-Indexable","Keep",IF(AND(W82="Yes",X82="Yes",Y82="No"),"Merge",IF(OR(U82="Yes",V82="Yes",AND(T82="Yes",N(L82)&gt;=Rules!$B$6)),"Update",IF(Z82="Yes",IF(N(AC82)&gt;=Rules!$B$14,"Redirect","Prune"),"Keep")))))))</f>
        <v/>
      </c>
      <c r="AB82">
        <f>IF(A82="","",IF(LEFT(C82&amp;"",1)="3","Already redirects ("&amp;C82&amp;"). Update internal links to point at the final URL.",IF(OR(LEFT(C82&amp;"",1)="4",LEFT(C82&amp;"",1)="5"),IF(AA82="Redirect","Returns "&amp;C82&amp;" but still has "&amp;N(K82)&amp;" clicks and "&amp;N(AC82)&amp;" referring domains. 301 it to the closest live page.","Returns "&amp;C82&amp;" with no clicks or links. Remove internal links and let it 404 or 410."),IF(D82="Non-Indexable","Non-indexable ("&amp;E82&amp;"). Keep if that is intentional; otherwise fix the canonical or noindex.",IF(AA82="Merge","Overlaps with "&amp;I82&amp;IF(N(J82)&gt;0," (similarity "&amp;TEXT(J82,"0.00")&amp;")","")&amp;", which gets more clicks. Merge the useful parts into it and 301 this URL.",IF(AA82="Update",MID(IF(U82="Yes","; Clicks down "&amp;TEXT(-P82,"0%")&amp;" on the previous period","")&amp;IF(V82="Yes","; Average position "&amp;TEXT(N82,"0.0")&amp;" on "&amp;TEXT(L82,"#,##0")&amp;" impressions (striking distance)","")&amp;IF(AND(T82="Yes",N(L82)&gt;=Rules!$B$6),"; Thin ("&amp;F82&amp;" words) but has search demand",""),3,400),IF(AA82="Prune","Low value: "&amp;N(K82)&amp;" clicks, "&amp;N(L82)&amp;" impressions, "&amp;N(Q82)&amp;" sessions, no key events. Remove or noindex it and update internal links.",IF(AA82="Redirect","Low value but "&amp;N(AC82)&amp;" referring domains. 301 it to the closest relevant page to keep those links.",IF(AND(Z82="No",Y82="Yes",N(K82)&lt;Rules!$B$5),"Low search traffic but it converts (key events: "&amp;S82&amp;"). Keep it and link to it.",IF(W82="Yes","Stronger than the page it overlaps ("&amp;I82&amp;"). Keep; merge that page into this one.","Healthy: "&amp;N(K82)&amp;" clicks"&amp;IF(ISNUMBER(N82),", average position "&amp;TEXT(N82,"0.0"),"")&amp;". Keep and monitor."))))))))))</f>
        <v/>
      </c>
      <c r="AE82">
        <f>IF(A82="","",IF(AD82&lt;&gt;"",AD82,AA82))</f>
        <v/>
      </c>
    </row>
    <row r="83">
      <c r="A83">
        <f>IF(Crawl!A82="","",Crawl!A82)</f>
        <v/>
      </c>
      <c r="B83">
        <f>IF(A83="","",Crawl!EC82)</f>
        <v/>
      </c>
      <c r="C83">
        <f>IF(A83="","",IFERROR(INDEX(Crawl!$A82:$DZ82,1,Rules!$H$6),""))</f>
        <v/>
      </c>
      <c r="D83">
        <f>IF(A83="","",IFERROR(INDEX(Crawl!$A82:$DZ82,1,Rules!$H$7),"")&amp;"")</f>
        <v/>
      </c>
      <c r="E83">
        <f>IF(A83="","",IFERROR(INDEX(Crawl!$A82:$DZ82,1,Rules!$H$8),"")&amp;"")</f>
        <v/>
      </c>
      <c r="F83">
        <f>IF(A83="","",IFERROR(INDEX(Crawl!$A82:$DZ82,1,Rules!$H$9),""))</f>
        <v/>
      </c>
      <c r="G83">
        <f>IF(A83="","",IFERROR(INDEX(Crawl!$A82:$DZ82,1,Rules!$H$10),""))</f>
        <v/>
      </c>
      <c r="H83">
        <f>IF(A83="","",IFERROR(INDEX(Crawl!$A82:$DZ82,1,Rules!$H$12),""))</f>
        <v/>
      </c>
      <c r="I83">
        <f>IF(A83="","",IF(AND(N(H83)&gt;0,IFERROR(INDEX(Crawl!$A82:$DZ82,1,Rules!$H$11),"")&amp;""&lt;&gt;""),IFERROR(INDEX(Crawl!$A82:$DZ82,1,Rules!$H$11),"")&amp;"",IF(AND(ISNUMBER(J83),N(J83)&gt;=Rules!$B$12,IFERROR(INDEX(Crawl!$A82:$DZ82,1,Rules!$H$13),"")&amp;""&lt;&gt;""),IFERROR(INDEX(Crawl!$A82:$DZ82,1,Rules!$H$13),"")&amp;"","")))</f>
        <v/>
      </c>
      <c r="J83" s="19">
        <f>IF(A83="","",IF(IFERROR(INDEX(Crawl!$A82:$DZ82,1,Rules!$H$14),"")&amp;""="","",IFERROR(INDEX(Crawl!$A82:$DZ82,1,Rules!$H$14),"")))</f>
        <v/>
      </c>
      <c r="K83">
        <f>IF(A83="","",IFERROR(SUMIFS('GSC current'!$J$2:$J$2001,'GSC current'!$I$2:$I$2001,B83),0))</f>
        <v/>
      </c>
      <c r="L83">
        <f>IF(A83="","",IFERROR(SUMIFS('GSC current'!$K$2:$K$2001,'GSC current'!$I$2:$I$2001,B83),0))</f>
        <v/>
      </c>
      <c r="M83" s="20">
        <f>IF(A83="","",IF(N(L83)&gt;0,K83/L83,""))</f>
        <v/>
      </c>
      <c r="N83" s="21">
        <f>IF(A83="","",IF(N(L83)&gt;0,SUMIFS('GSC current'!$L$2:$L$2001,'GSC current'!$I$2:$I$2001,B83)/L83,""))</f>
        <v/>
      </c>
      <c r="O83">
        <f>IF(A83="","",IFERROR(SUMIFS('GSC previous'!$J$2:$J$2001,'GSC previous'!$I$2:$I$2001,B83),0))</f>
        <v/>
      </c>
      <c r="P83" s="22">
        <f>IF(A83="","",IF(N(O83)&gt;0,(K83-O83)/O83,""))</f>
        <v/>
      </c>
      <c r="Q83">
        <f>IF(A83="","",IFERROR(SUMIFS(GA4!$P$2:$P$2001,GA4!$O$2:$O$2001,B83),0))</f>
        <v/>
      </c>
      <c r="R83" s="23">
        <f>IF(A83="","",IF(N(Q83)&gt;0,SUMIFS(GA4!$Q$2:$Q$2001,GA4!$O$2:$O$2001,B83)/Q83,""))</f>
        <v/>
      </c>
      <c r="S83">
        <f>IF(A83="","",IFERROR(SUMIFS(GA4!$R$2:$R$2001,GA4!$O$2:$O$2001,B83),0))</f>
        <v/>
      </c>
      <c r="T83">
        <f>IF(A83="","",IF(AND(ISNUMBER(F83),LEFT(C83&amp;"",1)="2"),IF(F83&lt;Rules!$B$9,"Yes","No"),"No"))</f>
        <v/>
      </c>
      <c r="U83">
        <f>IF(A83="","",IF(AND(N(O83)&gt;=Rules!$B$8,ISNUMBER(P83)),IF(P83&lt;=-Rules!$B$7,"Yes","No"),"No"))</f>
        <v/>
      </c>
      <c r="V83">
        <f>IF(A83="","",IF(AND(N(L83)&gt;=Rules!$B$6,ISNUMBER(N83)),IF(AND(N83&gt;=Rules!$B$10,N83&lt;=Rules!$B$11),"Yes","No"),"No"))</f>
        <v/>
      </c>
      <c r="W83">
        <f>IF(A83="","",IF(I83&lt;&gt;"","Yes","No"))</f>
        <v/>
      </c>
      <c r="X83">
        <f>IF(I83="","",IF(SUMIFS($K$3:$K$2002,$A$3:$A$2002,SUBSTITUTE(SUBSTITUTE(I83,"?","~?"),"*","~*"))&gt;N(K83),"Yes","No"))</f>
        <v/>
      </c>
      <c r="Y83">
        <f>IF(A83="","",IF(N(S83)&gt;0,"Yes","No"))</f>
        <v/>
      </c>
      <c r="Z83">
        <f>IF(A83="","",IF(AND(N(K83)&lt;Rules!$B$5,N(L83)&lt;Rules!$B$6,N(Q83)&lt;Rules!$B$13,Y83="No"),"Yes","No"))</f>
        <v/>
      </c>
      <c r="AA83">
        <f>IF(A83="","",IF(LEFT(C83&amp;"",1)="3","Redirect",IF(OR(LEFT(C83&amp;"",1)="4",LEFT(C83&amp;"",1)="5"),IF(OR(N(K83)&gt;0,N(AC83)&gt;=Rules!$B$14),"Redirect","Prune"),IF(D83="Non-Indexable","Keep",IF(AND(W83="Yes",X83="Yes",Y83="No"),"Merge",IF(OR(U83="Yes",V83="Yes",AND(T83="Yes",N(L83)&gt;=Rules!$B$6)),"Update",IF(Z83="Yes",IF(N(AC83)&gt;=Rules!$B$14,"Redirect","Prune"),"Keep")))))))</f>
        <v/>
      </c>
      <c r="AB83">
        <f>IF(A83="","",IF(LEFT(C83&amp;"",1)="3","Already redirects ("&amp;C83&amp;"). Update internal links to point at the final URL.",IF(OR(LEFT(C83&amp;"",1)="4",LEFT(C83&amp;"",1)="5"),IF(AA83="Redirect","Returns "&amp;C83&amp;" but still has "&amp;N(K83)&amp;" clicks and "&amp;N(AC83)&amp;" referring domains. 301 it to the closest live page.","Returns "&amp;C83&amp;" with no clicks or links. Remove internal links and let it 404 or 410."),IF(D83="Non-Indexable","Non-indexable ("&amp;E83&amp;"). Keep if that is intentional; otherwise fix the canonical or noindex.",IF(AA83="Merge","Overlaps with "&amp;I83&amp;IF(N(J83)&gt;0," (similarity "&amp;TEXT(J83,"0.00")&amp;")","")&amp;", which gets more clicks. Merge the useful parts into it and 301 this URL.",IF(AA83="Update",MID(IF(U83="Yes","; Clicks down "&amp;TEXT(-P83,"0%")&amp;" on the previous period","")&amp;IF(V83="Yes","; Average position "&amp;TEXT(N83,"0.0")&amp;" on "&amp;TEXT(L83,"#,##0")&amp;" impressions (striking distance)","")&amp;IF(AND(T83="Yes",N(L83)&gt;=Rules!$B$6),"; Thin ("&amp;F83&amp;" words) but has search demand",""),3,400),IF(AA83="Prune","Low value: "&amp;N(K83)&amp;" clicks, "&amp;N(L83)&amp;" impressions, "&amp;N(Q83)&amp;" sessions, no key events. Remove or noindex it and update internal links.",IF(AA83="Redirect","Low value but "&amp;N(AC83)&amp;" referring domains. 301 it to the closest relevant page to keep those links.",IF(AND(Z83="No",Y83="Yes",N(K83)&lt;Rules!$B$5),"Low search traffic but it converts (key events: "&amp;S83&amp;"). Keep it and link to it.",IF(W83="Yes","Stronger than the page it overlaps ("&amp;I83&amp;"). Keep; merge that page into this one.","Healthy: "&amp;N(K83)&amp;" clicks"&amp;IF(ISNUMBER(N83),", average position "&amp;TEXT(N83,"0.0"),"")&amp;". Keep and monitor."))))))))))</f>
        <v/>
      </c>
      <c r="AE83">
        <f>IF(A83="","",IF(AD83&lt;&gt;"",AD83,AA83))</f>
        <v/>
      </c>
    </row>
    <row r="84">
      <c r="A84">
        <f>IF(Crawl!A83="","",Crawl!A83)</f>
        <v/>
      </c>
      <c r="B84">
        <f>IF(A84="","",Crawl!EC83)</f>
        <v/>
      </c>
      <c r="C84">
        <f>IF(A84="","",IFERROR(INDEX(Crawl!$A83:$DZ83,1,Rules!$H$6),""))</f>
        <v/>
      </c>
      <c r="D84">
        <f>IF(A84="","",IFERROR(INDEX(Crawl!$A83:$DZ83,1,Rules!$H$7),"")&amp;"")</f>
        <v/>
      </c>
      <c r="E84">
        <f>IF(A84="","",IFERROR(INDEX(Crawl!$A83:$DZ83,1,Rules!$H$8),"")&amp;"")</f>
        <v/>
      </c>
      <c r="F84">
        <f>IF(A84="","",IFERROR(INDEX(Crawl!$A83:$DZ83,1,Rules!$H$9),""))</f>
        <v/>
      </c>
      <c r="G84">
        <f>IF(A84="","",IFERROR(INDEX(Crawl!$A83:$DZ83,1,Rules!$H$10),""))</f>
        <v/>
      </c>
      <c r="H84">
        <f>IF(A84="","",IFERROR(INDEX(Crawl!$A83:$DZ83,1,Rules!$H$12),""))</f>
        <v/>
      </c>
      <c r="I84">
        <f>IF(A84="","",IF(AND(N(H84)&gt;0,IFERROR(INDEX(Crawl!$A83:$DZ83,1,Rules!$H$11),"")&amp;""&lt;&gt;""),IFERROR(INDEX(Crawl!$A83:$DZ83,1,Rules!$H$11),"")&amp;"",IF(AND(ISNUMBER(J84),N(J84)&gt;=Rules!$B$12,IFERROR(INDEX(Crawl!$A83:$DZ83,1,Rules!$H$13),"")&amp;""&lt;&gt;""),IFERROR(INDEX(Crawl!$A83:$DZ83,1,Rules!$H$13),"")&amp;"","")))</f>
        <v/>
      </c>
      <c r="J84" s="19">
        <f>IF(A84="","",IF(IFERROR(INDEX(Crawl!$A83:$DZ83,1,Rules!$H$14),"")&amp;""="","",IFERROR(INDEX(Crawl!$A83:$DZ83,1,Rules!$H$14),"")))</f>
        <v/>
      </c>
      <c r="K84">
        <f>IF(A84="","",IFERROR(SUMIFS('GSC current'!$J$2:$J$2001,'GSC current'!$I$2:$I$2001,B84),0))</f>
        <v/>
      </c>
      <c r="L84">
        <f>IF(A84="","",IFERROR(SUMIFS('GSC current'!$K$2:$K$2001,'GSC current'!$I$2:$I$2001,B84),0))</f>
        <v/>
      </c>
      <c r="M84" s="20">
        <f>IF(A84="","",IF(N(L84)&gt;0,K84/L84,""))</f>
        <v/>
      </c>
      <c r="N84" s="21">
        <f>IF(A84="","",IF(N(L84)&gt;0,SUMIFS('GSC current'!$L$2:$L$2001,'GSC current'!$I$2:$I$2001,B84)/L84,""))</f>
        <v/>
      </c>
      <c r="O84">
        <f>IF(A84="","",IFERROR(SUMIFS('GSC previous'!$J$2:$J$2001,'GSC previous'!$I$2:$I$2001,B84),0))</f>
        <v/>
      </c>
      <c r="P84" s="22">
        <f>IF(A84="","",IF(N(O84)&gt;0,(K84-O84)/O84,""))</f>
        <v/>
      </c>
      <c r="Q84">
        <f>IF(A84="","",IFERROR(SUMIFS(GA4!$P$2:$P$2001,GA4!$O$2:$O$2001,B84),0))</f>
        <v/>
      </c>
      <c r="R84" s="23">
        <f>IF(A84="","",IF(N(Q84)&gt;0,SUMIFS(GA4!$Q$2:$Q$2001,GA4!$O$2:$O$2001,B84)/Q84,""))</f>
        <v/>
      </c>
      <c r="S84">
        <f>IF(A84="","",IFERROR(SUMIFS(GA4!$R$2:$R$2001,GA4!$O$2:$O$2001,B84),0))</f>
        <v/>
      </c>
      <c r="T84">
        <f>IF(A84="","",IF(AND(ISNUMBER(F84),LEFT(C84&amp;"",1)="2"),IF(F84&lt;Rules!$B$9,"Yes","No"),"No"))</f>
        <v/>
      </c>
      <c r="U84">
        <f>IF(A84="","",IF(AND(N(O84)&gt;=Rules!$B$8,ISNUMBER(P84)),IF(P84&lt;=-Rules!$B$7,"Yes","No"),"No"))</f>
        <v/>
      </c>
      <c r="V84">
        <f>IF(A84="","",IF(AND(N(L84)&gt;=Rules!$B$6,ISNUMBER(N84)),IF(AND(N84&gt;=Rules!$B$10,N84&lt;=Rules!$B$11),"Yes","No"),"No"))</f>
        <v/>
      </c>
      <c r="W84">
        <f>IF(A84="","",IF(I84&lt;&gt;"","Yes","No"))</f>
        <v/>
      </c>
      <c r="X84">
        <f>IF(I84="","",IF(SUMIFS($K$3:$K$2002,$A$3:$A$2002,SUBSTITUTE(SUBSTITUTE(I84,"?","~?"),"*","~*"))&gt;N(K84),"Yes","No"))</f>
        <v/>
      </c>
      <c r="Y84">
        <f>IF(A84="","",IF(N(S84)&gt;0,"Yes","No"))</f>
        <v/>
      </c>
      <c r="Z84">
        <f>IF(A84="","",IF(AND(N(K84)&lt;Rules!$B$5,N(L84)&lt;Rules!$B$6,N(Q84)&lt;Rules!$B$13,Y84="No"),"Yes","No"))</f>
        <v/>
      </c>
      <c r="AA84">
        <f>IF(A84="","",IF(LEFT(C84&amp;"",1)="3","Redirect",IF(OR(LEFT(C84&amp;"",1)="4",LEFT(C84&amp;"",1)="5"),IF(OR(N(K84)&gt;0,N(AC84)&gt;=Rules!$B$14),"Redirect","Prune"),IF(D84="Non-Indexable","Keep",IF(AND(W84="Yes",X84="Yes",Y84="No"),"Merge",IF(OR(U84="Yes",V84="Yes",AND(T84="Yes",N(L84)&gt;=Rules!$B$6)),"Update",IF(Z84="Yes",IF(N(AC84)&gt;=Rules!$B$14,"Redirect","Prune"),"Keep")))))))</f>
        <v/>
      </c>
      <c r="AB84">
        <f>IF(A84="","",IF(LEFT(C84&amp;"",1)="3","Already redirects ("&amp;C84&amp;"). Update internal links to point at the final URL.",IF(OR(LEFT(C84&amp;"",1)="4",LEFT(C84&amp;"",1)="5"),IF(AA84="Redirect","Returns "&amp;C84&amp;" but still has "&amp;N(K84)&amp;" clicks and "&amp;N(AC84)&amp;" referring domains. 301 it to the closest live page.","Returns "&amp;C84&amp;" with no clicks or links. Remove internal links and let it 404 or 410."),IF(D84="Non-Indexable","Non-indexable ("&amp;E84&amp;"). Keep if that is intentional; otherwise fix the canonical or noindex.",IF(AA84="Merge","Overlaps with "&amp;I84&amp;IF(N(J84)&gt;0," (similarity "&amp;TEXT(J84,"0.00")&amp;")","")&amp;", which gets more clicks. Merge the useful parts into it and 301 this URL.",IF(AA84="Update",MID(IF(U84="Yes","; Clicks down "&amp;TEXT(-P84,"0%")&amp;" on the previous period","")&amp;IF(V84="Yes","; Average position "&amp;TEXT(N84,"0.0")&amp;" on "&amp;TEXT(L84,"#,##0")&amp;" impressions (striking distance)","")&amp;IF(AND(T84="Yes",N(L84)&gt;=Rules!$B$6),"; Thin ("&amp;F84&amp;" words) but has search demand",""),3,400),IF(AA84="Prune","Low value: "&amp;N(K84)&amp;" clicks, "&amp;N(L84)&amp;" impressions, "&amp;N(Q84)&amp;" sessions, no key events. Remove or noindex it and update internal links.",IF(AA84="Redirect","Low value but "&amp;N(AC84)&amp;" referring domains. 301 it to the closest relevant page to keep those links.",IF(AND(Z84="No",Y84="Yes",N(K84)&lt;Rules!$B$5),"Low search traffic but it converts (key events: "&amp;S84&amp;"). Keep it and link to it.",IF(W84="Yes","Stronger than the page it overlaps ("&amp;I84&amp;"). Keep; merge that page into this one.","Healthy: "&amp;N(K84)&amp;" clicks"&amp;IF(ISNUMBER(N84),", average position "&amp;TEXT(N84,"0.0"),"")&amp;". Keep and monitor."))))))))))</f>
        <v/>
      </c>
      <c r="AE84">
        <f>IF(A84="","",IF(AD84&lt;&gt;"",AD84,AA84))</f>
        <v/>
      </c>
    </row>
    <row r="85">
      <c r="A85">
        <f>IF(Crawl!A84="","",Crawl!A84)</f>
        <v/>
      </c>
      <c r="B85">
        <f>IF(A85="","",Crawl!EC84)</f>
        <v/>
      </c>
      <c r="C85">
        <f>IF(A85="","",IFERROR(INDEX(Crawl!$A84:$DZ84,1,Rules!$H$6),""))</f>
        <v/>
      </c>
      <c r="D85">
        <f>IF(A85="","",IFERROR(INDEX(Crawl!$A84:$DZ84,1,Rules!$H$7),"")&amp;"")</f>
        <v/>
      </c>
      <c r="E85">
        <f>IF(A85="","",IFERROR(INDEX(Crawl!$A84:$DZ84,1,Rules!$H$8),"")&amp;"")</f>
        <v/>
      </c>
      <c r="F85">
        <f>IF(A85="","",IFERROR(INDEX(Crawl!$A84:$DZ84,1,Rules!$H$9),""))</f>
        <v/>
      </c>
      <c r="G85">
        <f>IF(A85="","",IFERROR(INDEX(Crawl!$A84:$DZ84,1,Rules!$H$10),""))</f>
        <v/>
      </c>
      <c r="H85">
        <f>IF(A85="","",IFERROR(INDEX(Crawl!$A84:$DZ84,1,Rules!$H$12),""))</f>
        <v/>
      </c>
      <c r="I85">
        <f>IF(A85="","",IF(AND(N(H85)&gt;0,IFERROR(INDEX(Crawl!$A84:$DZ84,1,Rules!$H$11),"")&amp;""&lt;&gt;""),IFERROR(INDEX(Crawl!$A84:$DZ84,1,Rules!$H$11),"")&amp;"",IF(AND(ISNUMBER(J85),N(J85)&gt;=Rules!$B$12,IFERROR(INDEX(Crawl!$A84:$DZ84,1,Rules!$H$13),"")&amp;""&lt;&gt;""),IFERROR(INDEX(Crawl!$A84:$DZ84,1,Rules!$H$13),"")&amp;"","")))</f>
        <v/>
      </c>
      <c r="J85" s="19">
        <f>IF(A85="","",IF(IFERROR(INDEX(Crawl!$A84:$DZ84,1,Rules!$H$14),"")&amp;""="","",IFERROR(INDEX(Crawl!$A84:$DZ84,1,Rules!$H$14),"")))</f>
        <v/>
      </c>
      <c r="K85">
        <f>IF(A85="","",IFERROR(SUMIFS('GSC current'!$J$2:$J$2001,'GSC current'!$I$2:$I$2001,B85),0))</f>
        <v/>
      </c>
      <c r="L85">
        <f>IF(A85="","",IFERROR(SUMIFS('GSC current'!$K$2:$K$2001,'GSC current'!$I$2:$I$2001,B85),0))</f>
        <v/>
      </c>
      <c r="M85" s="20">
        <f>IF(A85="","",IF(N(L85)&gt;0,K85/L85,""))</f>
        <v/>
      </c>
      <c r="N85" s="21">
        <f>IF(A85="","",IF(N(L85)&gt;0,SUMIFS('GSC current'!$L$2:$L$2001,'GSC current'!$I$2:$I$2001,B85)/L85,""))</f>
        <v/>
      </c>
      <c r="O85">
        <f>IF(A85="","",IFERROR(SUMIFS('GSC previous'!$J$2:$J$2001,'GSC previous'!$I$2:$I$2001,B85),0))</f>
        <v/>
      </c>
      <c r="P85" s="22">
        <f>IF(A85="","",IF(N(O85)&gt;0,(K85-O85)/O85,""))</f>
        <v/>
      </c>
      <c r="Q85">
        <f>IF(A85="","",IFERROR(SUMIFS(GA4!$P$2:$P$2001,GA4!$O$2:$O$2001,B85),0))</f>
        <v/>
      </c>
      <c r="R85" s="23">
        <f>IF(A85="","",IF(N(Q85)&gt;0,SUMIFS(GA4!$Q$2:$Q$2001,GA4!$O$2:$O$2001,B85)/Q85,""))</f>
        <v/>
      </c>
      <c r="S85">
        <f>IF(A85="","",IFERROR(SUMIFS(GA4!$R$2:$R$2001,GA4!$O$2:$O$2001,B85),0))</f>
        <v/>
      </c>
      <c r="T85">
        <f>IF(A85="","",IF(AND(ISNUMBER(F85),LEFT(C85&amp;"",1)="2"),IF(F85&lt;Rules!$B$9,"Yes","No"),"No"))</f>
        <v/>
      </c>
      <c r="U85">
        <f>IF(A85="","",IF(AND(N(O85)&gt;=Rules!$B$8,ISNUMBER(P85)),IF(P85&lt;=-Rules!$B$7,"Yes","No"),"No"))</f>
        <v/>
      </c>
      <c r="V85">
        <f>IF(A85="","",IF(AND(N(L85)&gt;=Rules!$B$6,ISNUMBER(N85)),IF(AND(N85&gt;=Rules!$B$10,N85&lt;=Rules!$B$11),"Yes","No"),"No"))</f>
        <v/>
      </c>
      <c r="W85">
        <f>IF(A85="","",IF(I85&lt;&gt;"","Yes","No"))</f>
        <v/>
      </c>
      <c r="X85">
        <f>IF(I85="","",IF(SUMIFS($K$3:$K$2002,$A$3:$A$2002,SUBSTITUTE(SUBSTITUTE(I85,"?","~?"),"*","~*"))&gt;N(K85),"Yes","No"))</f>
        <v/>
      </c>
      <c r="Y85">
        <f>IF(A85="","",IF(N(S85)&gt;0,"Yes","No"))</f>
        <v/>
      </c>
      <c r="Z85">
        <f>IF(A85="","",IF(AND(N(K85)&lt;Rules!$B$5,N(L85)&lt;Rules!$B$6,N(Q85)&lt;Rules!$B$13,Y85="No"),"Yes","No"))</f>
        <v/>
      </c>
      <c r="AA85">
        <f>IF(A85="","",IF(LEFT(C85&amp;"",1)="3","Redirect",IF(OR(LEFT(C85&amp;"",1)="4",LEFT(C85&amp;"",1)="5"),IF(OR(N(K85)&gt;0,N(AC85)&gt;=Rules!$B$14),"Redirect","Prune"),IF(D85="Non-Indexable","Keep",IF(AND(W85="Yes",X85="Yes",Y85="No"),"Merge",IF(OR(U85="Yes",V85="Yes",AND(T85="Yes",N(L85)&gt;=Rules!$B$6)),"Update",IF(Z85="Yes",IF(N(AC85)&gt;=Rules!$B$14,"Redirect","Prune"),"Keep")))))))</f>
        <v/>
      </c>
      <c r="AB85">
        <f>IF(A85="","",IF(LEFT(C85&amp;"",1)="3","Already redirects ("&amp;C85&amp;"). Update internal links to point at the final URL.",IF(OR(LEFT(C85&amp;"",1)="4",LEFT(C85&amp;"",1)="5"),IF(AA85="Redirect","Returns "&amp;C85&amp;" but still has "&amp;N(K85)&amp;" clicks and "&amp;N(AC85)&amp;" referring domains. 301 it to the closest live page.","Returns "&amp;C85&amp;" with no clicks or links. Remove internal links and let it 404 or 410."),IF(D85="Non-Indexable","Non-indexable ("&amp;E85&amp;"). Keep if that is intentional; otherwise fix the canonical or noindex.",IF(AA85="Merge","Overlaps with "&amp;I85&amp;IF(N(J85)&gt;0," (similarity "&amp;TEXT(J85,"0.00")&amp;")","")&amp;", which gets more clicks. Merge the useful parts into it and 301 this URL.",IF(AA85="Update",MID(IF(U85="Yes","; Clicks down "&amp;TEXT(-P85,"0%")&amp;" on the previous period","")&amp;IF(V85="Yes","; Average position "&amp;TEXT(N85,"0.0")&amp;" on "&amp;TEXT(L85,"#,##0")&amp;" impressions (striking distance)","")&amp;IF(AND(T85="Yes",N(L85)&gt;=Rules!$B$6),"; Thin ("&amp;F85&amp;" words) but has search demand",""),3,400),IF(AA85="Prune","Low value: "&amp;N(K85)&amp;" clicks, "&amp;N(L85)&amp;" impressions, "&amp;N(Q85)&amp;" sessions, no key events. Remove or noindex it and update internal links.",IF(AA85="Redirect","Low value but "&amp;N(AC85)&amp;" referring domains. 301 it to the closest relevant page to keep those links.",IF(AND(Z85="No",Y85="Yes",N(K85)&lt;Rules!$B$5),"Low search traffic but it converts (key events: "&amp;S85&amp;"). Keep it and link to it.",IF(W85="Yes","Stronger than the page it overlaps ("&amp;I85&amp;"). Keep; merge that page into this one.","Healthy: "&amp;N(K85)&amp;" clicks"&amp;IF(ISNUMBER(N85),", average position "&amp;TEXT(N85,"0.0"),"")&amp;". Keep and monitor."))))))))))</f>
        <v/>
      </c>
      <c r="AE85">
        <f>IF(A85="","",IF(AD85&lt;&gt;"",AD85,AA85))</f>
        <v/>
      </c>
    </row>
    <row r="86">
      <c r="A86">
        <f>IF(Crawl!A85="","",Crawl!A85)</f>
        <v/>
      </c>
      <c r="B86">
        <f>IF(A86="","",Crawl!EC85)</f>
        <v/>
      </c>
      <c r="C86">
        <f>IF(A86="","",IFERROR(INDEX(Crawl!$A85:$DZ85,1,Rules!$H$6),""))</f>
        <v/>
      </c>
      <c r="D86">
        <f>IF(A86="","",IFERROR(INDEX(Crawl!$A85:$DZ85,1,Rules!$H$7),"")&amp;"")</f>
        <v/>
      </c>
      <c r="E86">
        <f>IF(A86="","",IFERROR(INDEX(Crawl!$A85:$DZ85,1,Rules!$H$8),"")&amp;"")</f>
        <v/>
      </c>
      <c r="F86">
        <f>IF(A86="","",IFERROR(INDEX(Crawl!$A85:$DZ85,1,Rules!$H$9),""))</f>
        <v/>
      </c>
      <c r="G86">
        <f>IF(A86="","",IFERROR(INDEX(Crawl!$A85:$DZ85,1,Rules!$H$10),""))</f>
        <v/>
      </c>
      <c r="H86">
        <f>IF(A86="","",IFERROR(INDEX(Crawl!$A85:$DZ85,1,Rules!$H$12),""))</f>
        <v/>
      </c>
      <c r="I86">
        <f>IF(A86="","",IF(AND(N(H86)&gt;0,IFERROR(INDEX(Crawl!$A85:$DZ85,1,Rules!$H$11),"")&amp;""&lt;&gt;""),IFERROR(INDEX(Crawl!$A85:$DZ85,1,Rules!$H$11),"")&amp;"",IF(AND(ISNUMBER(J86),N(J86)&gt;=Rules!$B$12,IFERROR(INDEX(Crawl!$A85:$DZ85,1,Rules!$H$13),"")&amp;""&lt;&gt;""),IFERROR(INDEX(Crawl!$A85:$DZ85,1,Rules!$H$13),"")&amp;"","")))</f>
        <v/>
      </c>
      <c r="J86" s="19">
        <f>IF(A86="","",IF(IFERROR(INDEX(Crawl!$A85:$DZ85,1,Rules!$H$14),"")&amp;""="","",IFERROR(INDEX(Crawl!$A85:$DZ85,1,Rules!$H$14),"")))</f>
        <v/>
      </c>
      <c r="K86">
        <f>IF(A86="","",IFERROR(SUMIFS('GSC current'!$J$2:$J$2001,'GSC current'!$I$2:$I$2001,B86),0))</f>
        <v/>
      </c>
      <c r="L86">
        <f>IF(A86="","",IFERROR(SUMIFS('GSC current'!$K$2:$K$2001,'GSC current'!$I$2:$I$2001,B86),0))</f>
        <v/>
      </c>
      <c r="M86" s="20">
        <f>IF(A86="","",IF(N(L86)&gt;0,K86/L86,""))</f>
        <v/>
      </c>
      <c r="N86" s="21">
        <f>IF(A86="","",IF(N(L86)&gt;0,SUMIFS('GSC current'!$L$2:$L$2001,'GSC current'!$I$2:$I$2001,B86)/L86,""))</f>
        <v/>
      </c>
      <c r="O86">
        <f>IF(A86="","",IFERROR(SUMIFS('GSC previous'!$J$2:$J$2001,'GSC previous'!$I$2:$I$2001,B86),0))</f>
        <v/>
      </c>
      <c r="P86" s="22">
        <f>IF(A86="","",IF(N(O86)&gt;0,(K86-O86)/O86,""))</f>
        <v/>
      </c>
      <c r="Q86">
        <f>IF(A86="","",IFERROR(SUMIFS(GA4!$P$2:$P$2001,GA4!$O$2:$O$2001,B86),0))</f>
        <v/>
      </c>
      <c r="R86" s="23">
        <f>IF(A86="","",IF(N(Q86)&gt;0,SUMIFS(GA4!$Q$2:$Q$2001,GA4!$O$2:$O$2001,B86)/Q86,""))</f>
        <v/>
      </c>
      <c r="S86">
        <f>IF(A86="","",IFERROR(SUMIFS(GA4!$R$2:$R$2001,GA4!$O$2:$O$2001,B86),0))</f>
        <v/>
      </c>
      <c r="T86">
        <f>IF(A86="","",IF(AND(ISNUMBER(F86),LEFT(C86&amp;"",1)="2"),IF(F86&lt;Rules!$B$9,"Yes","No"),"No"))</f>
        <v/>
      </c>
      <c r="U86">
        <f>IF(A86="","",IF(AND(N(O86)&gt;=Rules!$B$8,ISNUMBER(P86)),IF(P86&lt;=-Rules!$B$7,"Yes","No"),"No"))</f>
        <v/>
      </c>
      <c r="V86">
        <f>IF(A86="","",IF(AND(N(L86)&gt;=Rules!$B$6,ISNUMBER(N86)),IF(AND(N86&gt;=Rules!$B$10,N86&lt;=Rules!$B$11),"Yes","No"),"No"))</f>
        <v/>
      </c>
      <c r="W86">
        <f>IF(A86="","",IF(I86&lt;&gt;"","Yes","No"))</f>
        <v/>
      </c>
      <c r="X86">
        <f>IF(I86="","",IF(SUMIFS($K$3:$K$2002,$A$3:$A$2002,SUBSTITUTE(SUBSTITUTE(I86,"?","~?"),"*","~*"))&gt;N(K86),"Yes","No"))</f>
        <v/>
      </c>
      <c r="Y86">
        <f>IF(A86="","",IF(N(S86)&gt;0,"Yes","No"))</f>
        <v/>
      </c>
      <c r="Z86">
        <f>IF(A86="","",IF(AND(N(K86)&lt;Rules!$B$5,N(L86)&lt;Rules!$B$6,N(Q86)&lt;Rules!$B$13,Y86="No"),"Yes","No"))</f>
        <v/>
      </c>
      <c r="AA86">
        <f>IF(A86="","",IF(LEFT(C86&amp;"",1)="3","Redirect",IF(OR(LEFT(C86&amp;"",1)="4",LEFT(C86&amp;"",1)="5"),IF(OR(N(K86)&gt;0,N(AC86)&gt;=Rules!$B$14),"Redirect","Prune"),IF(D86="Non-Indexable","Keep",IF(AND(W86="Yes",X86="Yes",Y86="No"),"Merge",IF(OR(U86="Yes",V86="Yes",AND(T86="Yes",N(L86)&gt;=Rules!$B$6)),"Update",IF(Z86="Yes",IF(N(AC86)&gt;=Rules!$B$14,"Redirect","Prune"),"Keep")))))))</f>
        <v/>
      </c>
      <c r="AB86">
        <f>IF(A86="","",IF(LEFT(C86&amp;"",1)="3","Already redirects ("&amp;C86&amp;"). Update internal links to point at the final URL.",IF(OR(LEFT(C86&amp;"",1)="4",LEFT(C86&amp;"",1)="5"),IF(AA86="Redirect","Returns "&amp;C86&amp;" but still has "&amp;N(K86)&amp;" clicks and "&amp;N(AC86)&amp;" referring domains. 301 it to the closest live page.","Returns "&amp;C86&amp;" with no clicks or links. Remove internal links and let it 404 or 410."),IF(D86="Non-Indexable","Non-indexable ("&amp;E86&amp;"). Keep if that is intentional; otherwise fix the canonical or noindex.",IF(AA86="Merge","Overlaps with "&amp;I86&amp;IF(N(J86)&gt;0," (similarity "&amp;TEXT(J86,"0.00")&amp;")","")&amp;", which gets more clicks. Merge the useful parts into it and 301 this URL.",IF(AA86="Update",MID(IF(U86="Yes","; Clicks down "&amp;TEXT(-P86,"0%")&amp;" on the previous period","")&amp;IF(V86="Yes","; Average position "&amp;TEXT(N86,"0.0")&amp;" on "&amp;TEXT(L86,"#,##0")&amp;" impressions (striking distance)","")&amp;IF(AND(T86="Yes",N(L86)&gt;=Rules!$B$6),"; Thin ("&amp;F86&amp;" words) but has search demand",""),3,400),IF(AA86="Prune","Low value: "&amp;N(K86)&amp;" clicks, "&amp;N(L86)&amp;" impressions, "&amp;N(Q86)&amp;" sessions, no key events. Remove or noindex it and update internal links.",IF(AA86="Redirect","Low value but "&amp;N(AC86)&amp;" referring domains. 301 it to the closest relevant page to keep those links.",IF(AND(Z86="No",Y86="Yes",N(K86)&lt;Rules!$B$5),"Low search traffic but it converts (key events: "&amp;S86&amp;"). Keep it and link to it.",IF(W86="Yes","Stronger than the page it overlaps ("&amp;I86&amp;"). Keep; merge that page into this one.","Healthy: "&amp;N(K86)&amp;" clicks"&amp;IF(ISNUMBER(N86),", average position "&amp;TEXT(N86,"0.0"),"")&amp;". Keep and monitor."))))))))))</f>
        <v/>
      </c>
      <c r="AE86">
        <f>IF(A86="","",IF(AD86&lt;&gt;"",AD86,AA86))</f>
        <v/>
      </c>
    </row>
    <row r="87">
      <c r="A87">
        <f>IF(Crawl!A86="","",Crawl!A86)</f>
        <v/>
      </c>
      <c r="B87">
        <f>IF(A87="","",Crawl!EC86)</f>
        <v/>
      </c>
      <c r="C87">
        <f>IF(A87="","",IFERROR(INDEX(Crawl!$A86:$DZ86,1,Rules!$H$6),""))</f>
        <v/>
      </c>
      <c r="D87">
        <f>IF(A87="","",IFERROR(INDEX(Crawl!$A86:$DZ86,1,Rules!$H$7),"")&amp;"")</f>
        <v/>
      </c>
      <c r="E87">
        <f>IF(A87="","",IFERROR(INDEX(Crawl!$A86:$DZ86,1,Rules!$H$8),"")&amp;"")</f>
        <v/>
      </c>
      <c r="F87">
        <f>IF(A87="","",IFERROR(INDEX(Crawl!$A86:$DZ86,1,Rules!$H$9),""))</f>
        <v/>
      </c>
      <c r="G87">
        <f>IF(A87="","",IFERROR(INDEX(Crawl!$A86:$DZ86,1,Rules!$H$10),""))</f>
        <v/>
      </c>
      <c r="H87">
        <f>IF(A87="","",IFERROR(INDEX(Crawl!$A86:$DZ86,1,Rules!$H$12),""))</f>
        <v/>
      </c>
      <c r="I87">
        <f>IF(A87="","",IF(AND(N(H87)&gt;0,IFERROR(INDEX(Crawl!$A86:$DZ86,1,Rules!$H$11),"")&amp;""&lt;&gt;""),IFERROR(INDEX(Crawl!$A86:$DZ86,1,Rules!$H$11),"")&amp;"",IF(AND(ISNUMBER(J87),N(J87)&gt;=Rules!$B$12,IFERROR(INDEX(Crawl!$A86:$DZ86,1,Rules!$H$13),"")&amp;""&lt;&gt;""),IFERROR(INDEX(Crawl!$A86:$DZ86,1,Rules!$H$13),"")&amp;"","")))</f>
        <v/>
      </c>
      <c r="J87" s="19">
        <f>IF(A87="","",IF(IFERROR(INDEX(Crawl!$A86:$DZ86,1,Rules!$H$14),"")&amp;""="","",IFERROR(INDEX(Crawl!$A86:$DZ86,1,Rules!$H$14),"")))</f>
        <v/>
      </c>
      <c r="K87">
        <f>IF(A87="","",IFERROR(SUMIFS('GSC current'!$J$2:$J$2001,'GSC current'!$I$2:$I$2001,B87),0))</f>
        <v/>
      </c>
      <c r="L87">
        <f>IF(A87="","",IFERROR(SUMIFS('GSC current'!$K$2:$K$2001,'GSC current'!$I$2:$I$2001,B87),0))</f>
        <v/>
      </c>
      <c r="M87" s="20">
        <f>IF(A87="","",IF(N(L87)&gt;0,K87/L87,""))</f>
        <v/>
      </c>
      <c r="N87" s="21">
        <f>IF(A87="","",IF(N(L87)&gt;0,SUMIFS('GSC current'!$L$2:$L$2001,'GSC current'!$I$2:$I$2001,B87)/L87,""))</f>
        <v/>
      </c>
      <c r="O87">
        <f>IF(A87="","",IFERROR(SUMIFS('GSC previous'!$J$2:$J$2001,'GSC previous'!$I$2:$I$2001,B87),0))</f>
        <v/>
      </c>
      <c r="P87" s="22">
        <f>IF(A87="","",IF(N(O87)&gt;0,(K87-O87)/O87,""))</f>
        <v/>
      </c>
      <c r="Q87">
        <f>IF(A87="","",IFERROR(SUMIFS(GA4!$P$2:$P$2001,GA4!$O$2:$O$2001,B87),0))</f>
        <v/>
      </c>
      <c r="R87" s="23">
        <f>IF(A87="","",IF(N(Q87)&gt;0,SUMIFS(GA4!$Q$2:$Q$2001,GA4!$O$2:$O$2001,B87)/Q87,""))</f>
        <v/>
      </c>
      <c r="S87">
        <f>IF(A87="","",IFERROR(SUMIFS(GA4!$R$2:$R$2001,GA4!$O$2:$O$2001,B87),0))</f>
        <v/>
      </c>
      <c r="T87">
        <f>IF(A87="","",IF(AND(ISNUMBER(F87),LEFT(C87&amp;"",1)="2"),IF(F87&lt;Rules!$B$9,"Yes","No"),"No"))</f>
        <v/>
      </c>
      <c r="U87">
        <f>IF(A87="","",IF(AND(N(O87)&gt;=Rules!$B$8,ISNUMBER(P87)),IF(P87&lt;=-Rules!$B$7,"Yes","No"),"No"))</f>
        <v/>
      </c>
      <c r="V87">
        <f>IF(A87="","",IF(AND(N(L87)&gt;=Rules!$B$6,ISNUMBER(N87)),IF(AND(N87&gt;=Rules!$B$10,N87&lt;=Rules!$B$11),"Yes","No"),"No"))</f>
        <v/>
      </c>
      <c r="W87">
        <f>IF(A87="","",IF(I87&lt;&gt;"","Yes","No"))</f>
        <v/>
      </c>
      <c r="X87">
        <f>IF(I87="","",IF(SUMIFS($K$3:$K$2002,$A$3:$A$2002,SUBSTITUTE(SUBSTITUTE(I87,"?","~?"),"*","~*"))&gt;N(K87),"Yes","No"))</f>
        <v/>
      </c>
      <c r="Y87">
        <f>IF(A87="","",IF(N(S87)&gt;0,"Yes","No"))</f>
        <v/>
      </c>
      <c r="Z87">
        <f>IF(A87="","",IF(AND(N(K87)&lt;Rules!$B$5,N(L87)&lt;Rules!$B$6,N(Q87)&lt;Rules!$B$13,Y87="No"),"Yes","No"))</f>
        <v/>
      </c>
      <c r="AA87">
        <f>IF(A87="","",IF(LEFT(C87&amp;"",1)="3","Redirect",IF(OR(LEFT(C87&amp;"",1)="4",LEFT(C87&amp;"",1)="5"),IF(OR(N(K87)&gt;0,N(AC87)&gt;=Rules!$B$14),"Redirect","Prune"),IF(D87="Non-Indexable","Keep",IF(AND(W87="Yes",X87="Yes",Y87="No"),"Merge",IF(OR(U87="Yes",V87="Yes",AND(T87="Yes",N(L87)&gt;=Rules!$B$6)),"Update",IF(Z87="Yes",IF(N(AC87)&gt;=Rules!$B$14,"Redirect","Prune"),"Keep")))))))</f>
        <v/>
      </c>
      <c r="AB87">
        <f>IF(A87="","",IF(LEFT(C87&amp;"",1)="3","Already redirects ("&amp;C87&amp;"). Update internal links to point at the final URL.",IF(OR(LEFT(C87&amp;"",1)="4",LEFT(C87&amp;"",1)="5"),IF(AA87="Redirect","Returns "&amp;C87&amp;" but still has "&amp;N(K87)&amp;" clicks and "&amp;N(AC87)&amp;" referring domains. 301 it to the closest live page.","Returns "&amp;C87&amp;" with no clicks or links. Remove internal links and let it 404 or 410."),IF(D87="Non-Indexable","Non-indexable ("&amp;E87&amp;"). Keep if that is intentional; otherwise fix the canonical or noindex.",IF(AA87="Merge","Overlaps with "&amp;I87&amp;IF(N(J87)&gt;0," (similarity "&amp;TEXT(J87,"0.00")&amp;")","")&amp;", which gets more clicks. Merge the useful parts into it and 301 this URL.",IF(AA87="Update",MID(IF(U87="Yes","; Clicks down "&amp;TEXT(-P87,"0%")&amp;" on the previous period","")&amp;IF(V87="Yes","; Average position "&amp;TEXT(N87,"0.0")&amp;" on "&amp;TEXT(L87,"#,##0")&amp;" impressions (striking distance)","")&amp;IF(AND(T87="Yes",N(L87)&gt;=Rules!$B$6),"; Thin ("&amp;F87&amp;" words) but has search demand",""),3,400),IF(AA87="Prune","Low value: "&amp;N(K87)&amp;" clicks, "&amp;N(L87)&amp;" impressions, "&amp;N(Q87)&amp;" sessions, no key events. Remove or noindex it and update internal links.",IF(AA87="Redirect","Low value but "&amp;N(AC87)&amp;" referring domains. 301 it to the closest relevant page to keep those links.",IF(AND(Z87="No",Y87="Yes",N(K87)&lt;Rules!$B$5),"Low search traffic but it converts (key events: "&amp;S87&amp;"). Keep it and link to it.",IF(W87="Yes","Stronger than the page it overlaps ("&amp;I87&amp;"). Keep; merge that page into this one.","Healthy: "&amp;N(K87)&amp;" clicks"&amp;IF(ISNUMBER(N87),", average position "&amp;TEXT(N87,"0.0"),"")&amp;". Keep and monitor."))))))))))</f>
        <v/>
      </c>
      <c r="AE87">
        <f>IF(A87="","",IF(AD87&lt;&gt;"",AD87,AA87))</f>
        <v/>
      </c>
    </row>
    <row r="88">
      <c r="A88">
        <f>IF(Crawl!A87="","",Crawl!A87)</f>
        <v/>
      </c>
      <c r="B88">
        <f>IF(A88="","",Crawl!EC87)</f>
        <v/>
      </c>
      <c r="C88">
        <f>IF(A88="","",IFERROR(INDEX(Crawl!$A87:$DZ87,1,Rules!$H$6),""))</f>
        <v/>
      </c>
      <c r="D88">
        <f>IF(A88="","",IFERROR(INDEX(Crawl!$A87:$DZ87,1,Rules!$H$7),"")&amp;"")</f>
        <v/>
      </c>
      <c r="E88">
        <f>IF(A88="","",IFERROR(INDEX(Crawl!$A87:$DZ87,1,Rules!$H$8),"")&amp;"")</f>
        <v/>
      </c>
      <c r="F88">
        <f>IF(A88="","",IFERROR(INDEX(Crawl!$A87:$DZ87,1,Rules!$H$9),""))</f>
        <v/>
      </c>
      <c r="G88">
        <f>IF(A88="","",IFERROR(INDEX(Crawl!$A87:$DZ87,1,Rules!$H$10),""))</f>
        <v/>
      </c>
      <c r="H88">
        <f>IF(A88="","",IFERROR(INDEX(Crawl!$A87:$DZ87,1,Rules!$H$12),""))</f>
        <v/>
      </c>
      <c r="I88">
        <f>IF(A88="","",IF(AND(N(H88)&gt;0,IFERROR(INDEX(Crawl!$A87:$DZ87,1,Rules!$H$11),"")&amp;""&lt;&gt;""),IFERROR(INDEX(Crawl!$A87:$DZ87,1,Rules!$H$11),"")&amp;"",IF(AND(ISNUMBER(J88),N(J88)&gt;=Rules!$B$12,IFERROR(INDEX(Crawl!$A87:$DZ87,1,Rules!$H$13),"")&amp;""&lt;&gt;""),IFERROR(INDEX(Crawl!$A87:$DZ87,1,Rules!$H$13),"")&amp;"","")))</f>
        <v/>
      </c>
      <c r="J88" s="19">
        <f>IF(A88="","",IF(IFERROR(INDEX(Crawl!$A87:$DZ87,1,Rules!$H$14),"")&amp;""="","",IFERROR(INDEX(Crawl!$A87:$DZ87,1,Rules!$H$14),"")))</f>
        <v/>
      </c>
      <c r="K88">
        <f>IF(A88="","",IFERROR(SUMIFS('GSC current'!$J$2:$J$2001,'GSC current'!$I$2:$I$2001,B88),0))</f>
        <v/>
      </c>
      <c r="L88">
        <f>IF(A88="","",IFERROR(SUMIFS('GSC current'!$K$2:$K$2001,'GSC current'!$I$2:$I$2001,B88),0))</f>
        <v/>
      </c>
      <c r="M88" s="20">
        <f>IF(A88="","",IF(N(L88)&gt;0,K88/L88,""))</f>
        <v/>
      </c>
      <c r="N88" s="21">
        <f>IF(A88="","",IF(N(L88)&gt;0,SUMIFS('GSC current'!$L$2:$L$2001,'GSC current'!$I$2:$I$2001,B88)/L88,""))</f>
        <v/>
      </c>
      <c r="O88">
        <f>IF(A88="","",IFERROR(SUMIFS('GSC previous'!$J$2:$J$2001,'GSC previous'!$I$2:$I$2001,B88),0))</f>
        <v/>
      </c>
      <c r="P88" s="22">
        <f>IF(A88="","",IF(N(O88)&gt;0,(K88-O88)/O88,""))</f>
        <v/>
      </c>
      <c r="Q88">
        <f>IF(A88="","",IFERROR(SUMIFS(GA4!$P$2:$P$2001,GA4!$O$2:$O$2001,B88),0))</f>
        <v/>
      </c>
      <c r="R88" s="23">
        <f>IF(A88="","",IF(N(Q88)&gt;0,SUMIFS(GA4!$Q$2:$Q$2001,GA4!$O$2:$O$2001,B88)/Q88,""))</f>
        <v/>
      </c>
      <c r="S88">
        <f>IF(A88="","",IFERROR(SUMIFS(GA4!$R$2:$R$2001,GA4!$O$2:$O$2001,B88),0))</f>
        <v/>
      </c>
      <c r="T88">
        <f>IF(A88="","",IF(AND(ISNUMBER(F88),LEFT(C88&amp;"",1)="2"),IF(F88&lt;Rules!$B$9,"Yes","No"),"No"))</f>
        <v/>
      </c>
      <c r="U88">
        <f>IF(A88="","",IF(AND(N(O88)&gt;=Rules!$B$8,ISNUMBER(P88)),IF(P88&lt;=-Rules!$B$7,"Yes","No"),"No"))</f>
        <v/>
      </c>
      <c r="V88">
        <f>IF(A88="","",IF(AND(N(L88)&gt;=Rules!$B$6,ISNUMBER(N88)),IF(AND(N88&gt;=Rules!$B$10,N88&lt;=Rules!$B$11),"Yes","No"),"No"))</f>
        <v/>
      </c>
      <c r="W88">
        <f>IF(A88="","",IF(I88&lt;&gt;"","Yes","No"))</f>
        <v/>
      </c>
      <c r="X88">
        <f>IF(I88="","",IF(SUMIFS($K$3:$K$2002,$A$3:$A$2002,SUBSTITUTE(SUBSTITUTE(I88,"?","~?"),"*","~*"))&gt;N(K88),"Yes","No"))</f>
        <v/>
      </c>
      <c r="Y88">
        <f>IF(A88="","",IF(N(S88)&gt;0,"Yes","No"))</f>
        <v/>
      </c>
      <c r="Z88">
        <f>IF(A88="","",IF(AND(N(K88)&lt;Rules!$B$5,N(L88)&lt;Rules!$B$6,N(Q88)&lt;Rules!$B$13,Y88="No"),"Yes","No"))</f>
        <v/>
      </c>
      <c r="AA88">
        <f>IF(A88="","",IF(LEFT(C88&amp;"",1)="3","Redirect",IF(OR(LEFT(C88&amp;"",1)="4",LEFT(C88&amp;"",1)="5"),IF(OR(N(K88)&gt;0,N(AC88)&gt;=Rules!$B$14),"Redirect","Prune"),IF(D88="Non-Indexable","Keep",IF(AND(W88="Yes",X88="Yes",Y88="No"),"Merge",IF(OR(U88="Yes",V88="Yes",AND(T88="Yes",N(L88)&gt;=Rules!$B$6)),"Update",IF(Z88="Yes",IF(N(AC88)&gt;=Rules!$B$14,"Redirect","Prune"),"Keep")))))))</f>
        <v/>
      </c>
      <c r="AB88">
        <f>IF(A88="","",IF(LEFT(C88&amp;"",1)="3","Already redirects ("&amp;C88&amp;"). Update internal links to point at the final URL.",IF(OR(LEFT(C88&amp;"",1)="4",LEFT(C88&amp;"",1)="5"),IF(AA88="Redirect","Returns "&amp;C88&amp;" but still has "&amp;N(K88)&amp;" clicks and "&amp;N(AC88)&amp;" referring domains. 301 it to the closest live page.","Returns "&amp;C88&amp;" with no clicks or links. Remove internal links and let it 404 or 410."),IF(D88="Non-Indexable","Non-indexable ("&amp;E88&amp;"). Keep if that is intentional; otherwise fix the canonical or noindex.",IF(AA88="Merge","Overlaps with "&amp;I88&amp;IF(N(J88)&gt;0," (similarity "&amp;TEXT(J88,"0.00")&amp;")","")&amp;", which gets more clicks. Merge the useful parts into it and 301 this URL.",IF(AA88="Update",MID(IF(U88="Yes","; Clicks down "&amp;TEXT(-P88,"0%")&amp;" on the previous period","")&amp;IF(V88="Yes","; Average position "&amp;TEXT(N88,"0.0")&amp;" on "&amp;TEXT(L88,"#,##0")&amp;" impressions (striking distance)","")&amp;IF(AND(T88="Yes",N(L88)&gt;=Rules!$B$6),"; Thin ("&amp;F88&amp;" words) but has search demand",""),3,400),IF(AA88="Prune","Low value: "&amp;N(K88)&amp;" clicks, "&amp;N(L88)&amp;" impressions, "&amp;N(Q88)&amp;" sessions, no key events. Remove or noindex it and update internal links.",IF(AA88="Redirect","Low value but "&amp;N(AC88)&amp;" referring domains. 301 it to the closest relevant page to keep those links.",IF(AND(Z88="No",Y88="Yes",N(K88)&lt;Rules!$B$5),"Low search traffic but it converts (key events: "&amp;S88&amp;"). Keep it and link to it.",IF(W88="Yes","Stronger than the page it overlaps ("&amp;I88&amp;"). Keep; merge that page into this one.","Healthy: "&amp;N(K88)&amp;" clicks"&amp;IF(ISNUMBER(N88),", average position "&amp;TEXT(N88,"0.0"),"")&amp;". Keep and monitor."))))))))))</f>
        <v/>
      </c>
      <c r="AE88">
        <f>IF(A88="","",IF(AD88&lt;&gt;"",AD88,AA88))</f>
        <v/>
      </c>
    </row>
    <row r="89">
      <c r="A89">
        <f>IF(Crawl!A88="","",Crawl!A88)</f>
        <v/>
      </c>
      <c r="B89">
        <f>IF(A89="","",Crawl!EC88)</f>
        <v/>
      </c>
      <c r="C89">
        <f>IF(A89="","",IFERROR(INDEX(Crawl!$A88:$DZ88,1,Rules!$H$6),""))</f>
        <v/>
      </c>
      <c r="D89">
        <f>IF(A89="","",IFERROR(INDEX(Crawl!$A88:$DZ88,1,Rules!$H$7),"")&amp;"")</f>
        <v/>
      </c>
      <c r="E89">
        <f>IF(A89="","",IFERROR(INDEX(Crawl!$A88:$DZ88,1,Rules!$H$8),"")&amp;"")</f>
        <v/>
      </c>
      <c r="F89">
        <f>IF(A89="","",IFERROR(INDEX(Crawl!$A88:$DZ88,1,Rules!$H$9),""))</f>
        <v/>
      </c>
      <c r="G89">
        <f>IF(A89="","",IFERROR(INDEX(Crawl!$A88:$DZ88,1,Rules!$H$10),""))</f>
        <v/>
      </c>
      <c r="H89">
        <f>IF(A89="","",IFERROR(INDEX(Crawl!$A88:$DZ88,1,Rules!$H$12),""))</f>
        <v/>
      </c>
      <c r="I89">
        <f>IF(A89="","",IF(AND(N(H89)&gt;0,IFERROR(INDEX(Crawl!$A88:$DZ88,1,Rules!$H$11),"")&amp;""&lt;&gt;""),IFERROR(INDEX(Crawl!$A88:$DZ88,1,Rules!$H$11),"")&amp;"",IF(AND(ISNUMBER(J89),N(J89)&gt;=Rules!$B$12,IFERROR(INDEX(Crawl!$A88:$DZ88,1,Rules!$H$13),"")&amp;""&lt;&gt;""),IFERROR(INDEX(Crawl!$A88:$DZ88,1,Rules!$H$13),"")&amp;"","")))</f>
        <v/>
      </c>
      <c r="J89" s="19">
        <f>IF(A89="","",IF(IFERROR(INDEX(Crawl!$A88:$DZ88,1,Rules!$H$14),"")&amp;""="","",IFERROR(INDEX(Crawl!$A88:$DZ88,1,Rules!$H$14),"")))</f>
        <v/>
      </c>
      <c r="K89">
        <f>IF(A89="","",IFERROR(SUMIFS('GSC current'!$J$2:$J$2001,'GSC current'!$I$2:$I$2001,B89),0))</f>
        <v/>
      </c>
      <c r="L89">
        <f>IF(A89="","",IFERROR(SUMIFS('GSC current'!$K$2:$K$2001,'GSC current'!$I$2:$I$2001,B89),0))</f>
        <v/>
      </c>
      <c r="M89" s="20">
        <f>IF(A89="","",IF(N(L89)&gt;0,K89/L89,""))</f>
        <v/>
      </c>
      <c r="N89" s="21">
        <f>IF(A89="","",IF(N(L89)&gt;0,SUMIFS('GSC current'!$L$2:$L$2001,'GSC current'!$I$2:$I$2001,B89)/L89,""))</f>
        <v/>
      </c>
      <c r="O89">
        <f>IF(A89="","",IFERROR(SUMIFS('GSC previous'!$J$2:$J$2001,'GSC previous'!$I$2:$I$2001,B89),0))</f>
        <v/>
      </c>
      <c r="P89" s="22">
        <f>IF(A89="","",IF(N(O89)&gt;0,(K89-O89)/O89,""))</f>
        <v/>
      </c>
      <c r="Q89">
        <f>IF(A89="","",IFERROR(SUMIFS(GA4!$P$2:$P$2001,GA4!$O$2:$O$2001,B89),0))</f>
        <v/>
      </c>
      <c r="R89" s="23">
        <f>IF(A89="","",IF(N(Q89)&gt;0,SUMIFS(GA4!$Q$2:$Q$2001,GA4!$O$2:$O$2001,B89)/Q89,""))</f>
        <v/>
      </c>
      <c r="S89">
        <f>IF(A89="","",IFERROR(SUMIFS(GA4!$R$2:$R$2001,GA4!$O$2:$O$2001,B89),0))</f>
        <v/>
      </c>
      <c r="T89">
        <f>IF(A89="","",IF(AND(ISNUMBER(F89),LEFT(C89&amp;"",1)="2"),IF(F89&lt;Rules!$B$9,"Yes","No"),"No"))</f>
        <v/>
      </c>
      <c r="U89">
        <f>IF(A89="","",IF(AND(N(O89)&gt;=Rules!$B$8,ISNUMBER(P89)),IF(P89&lt;=-Rules!$B$7,"Yes","No"),"No"))</f>
        <v/>
      </c>
      <c r="V89">
        <f>IF(A89="","",IF(AND(N(L89)&gt;=Rules!$B$6,ISNUMBER(N89)),IF(AND(N89&gt;=Rules!$B$10,N89&lt;=Rules!$B$11),"Yes","No"),"No"))</f>
        <v/>
      </c>
      <c r="W89">
        <f>IF(A89="","",IF(I89&lt;&gt;"","Yes","No"))</f>
        <v/>
      </c>
      <c r="X89">
        <f>IF(I89="","",IF(SUMIFS($K$3:$K$2002,$A$3:$A$2002,SUBSTITUTE(SUBSTITUTE(I89,"?","~?"),"*","~*"))&gt;N(K89),"Yes","No"))</f>
        <v/>
      </c>
      <c r="Y89">
        <f>IF(A89="","",IF(N(S89)&gt;0,"Yes","No"))</f>
        <v/>
      </c>
      <c r="Z89">
        <f>IF(A89="","",IF(AND(N(K89)&lt;Rules!$B$5,N(L89)&lt;Rules!$B$6,N(Q89)&lt;Rules!$B$13,Y89="No"),"Yes","No"))</f>
        <v/>
      </c>
      <c r="AA89">
        <f>IF(A89="","",IF(LEFT(C89&amp;"",1)="3","Redirect",IF(OR(LEFT(C89&amp;"",1)="4",LEFT(C89&amp;"",1)="5"),IF(OR(N(K89)&gt;0,N(AC89)&gt;=Rules!$B$14),"Redirect","Prune"),IF(D89="Non-Indexable","Keep",IF(AND(W89="Yes",X89="Yes",Y89="No"),"Merge",IF(OR(U89="Yes",V89="Yes",AND(T89="Yes",N(L89)&gt;=Rules!$B$6)),"Update",IF(Z89="Yes",IF(N(AC89)&gt;=Rules!$B$14,"Redirect","Prune"),"Keep")))))))</f>
        <v/>
      </c>
      <c r="AB89">
        <f>IF(A89="","",IF(LEFT(C89&amp;"",1)="3","Already redirects ("&amp;C89&amp;"). Update internal links to point at the final URL.",IF(OR(LEFT(C89&amp;"",1)="4",LEFT(C89&amp;"",1)="5"),IF(AA89="Redirect","Returns "&amp;C89&amp;" but still has "&amp;N(K89)&amp;" clicks and "&amp;N(AC89)&amp;" referring domains. 301 it to the closest live page.","Returns "&amp;C89&amp;" with no clicks or links. Remove internal links and let it 404 or 410."),IF(D89="Non-Indexable","Non-indexable ("&amp;E89&amp;"). Keep if that is intentional; otherwise fix the canonical or noindex.",IF(AA89="Merge","Overlaps with "&amp;I89&amp;IF(N(J89)&gt;0," (similarity "&amp;TEXT(J89,"0.00")&amp;")","")&amp;", which gets more clicks. Merge the useful parts into it and 301 this URL.",IF(AA89="Update",MID(IF(U89="Yes","; Clicks down "&amp;TEXT(-P89,"0%")&amp;" on the previous period","")&amp;IF(V89="Yes","; Average position "&amp;TEXT(N89,"0.0")&amp;" on "&amp;TEXT(L89,"#,##0")&amp;" impressions (striking distance)","")&amp;IF(AND(T89="Yes",N(L89)&gt;=Rules!$B$6),"; Thin ("&amp;F89&amp;" words) but has search demand",""),3,400),IF(AA89="Prune","Low value: "&amp;N(K89)&amp;" clicks, "&amp;N(L89)&amp;" impressions, "&amp;N(Q89)&amp;" sessions, no key events. Remove or noindex it and update internal links.",IF(AA89="Redirect","Low value but "&amp;N(AC89)&amp;" referring domains. 301 it to the closest relevant page to keep those links.",IF(AND(Z89="No",Y89="Yes",N(K89)&lt;Rules!$B$5),"Low search traffic but it converts (key events: "&amp;S89&amp;"). Keep it and link to it.",IF(W89="Yes","Stronger than the page it overlaps ("&amp;I89&amp;"). Keep; merge that page into this one.","Healthy: "&amp;N(K89)&amp;" clicks"&amp;IF(ISNUMBER(N89),", average position "&amp;TEXT(N89,"0.0"),"")&amp;". Keep and monitor."))))))))))</f>
        <v/>
      </c>
      <c r="AE89">
        <f>IF(A89="","",IF(AD89&lt;&gt;"",AD89,AA89))</f>
        <v/>
      </c>
    </row>
    <row r="90">
      <c r="A90">
        <f>IF(Crawl!A89="","",Crawl!A89)</f>
        <v/>
      </c>
      <c r="B90">
        <f>IF(A90="","",Crawl!EC89)</f>
        <v/>
      </c>
      <c r="C90">
        <f>IF(A90="","",IFERROR(INDEX(Crawl!$A89:$DZ89,1,Rules!$H$6),""))</f>
        <v/>
      </c>
      <c r="D90">
        <f>IF(A90="","",IFERROR(INDEX(Crawl!$A89:$DZ89,1,Rules!$H$7),"")&amp;"")</f>
        <v/>
      </c>
      <c r="E90">
        <f>IF(A90="","",IFERROR(INDEX(Crawl!$A89:$DZ89,1,Rules!$H$8),"")&amp;"")</f>
        <v/>
      </c>
      <c r="F90">
        <f>IF(A90="","",IFERROR(INDEX(Crawl!$A89:$DZ89,1,Rules!$H$9),""))</f>
        <v/>
      </c>
      <c r="G90">
        <f>IF(A90="","",IFERROR(INDEX(Crawl!$A89:$DZ89,1,Rules!$H$10),""))</f>
        <v/>
      </c>
      <c r="H90">
        <f>IF(A90="","",IFERROR(INDEX(Crawl!$A89:$DZ89,1,Rules!$H$12),""))</f>
        <v/>
      </c>
      <c r="I90">
        <f>IF(A90="","",IF(AND(N(H90)&gt;0,IFERROR(INDEX(Crawl!$A89:$DZ89,1,Rules!$H$11),"")&amp;""&lt;&gt;""),IFERROR(INDEX(Crawl!$A89:$DZ89,1,Rules!$H$11),"")&amp;"",IF(AND(ISNUMBER(J90),N(J90)&gt;=Rules!$B$12,IFERROR(INDEX(Crawl!$A89:$DZ89,1,Rules!$H$13),"")&amp;""&lt;&gt;""),IFERROR(INDEX(Crawl!$A89:$DZ89,1,Rules!$H$13),"")&amp;"","")))</f>
        <v/>
      </c>
      <c r="J90" s="19">
        <f>IF(A90="","",IF(IFERROR(INDEX(Crawl!$A89:$DZ89,1,Rules!$H$14),"")&amp;""="","",IFERROR(INDEX(Crawl!$A89:$DZ89,1,Rules!$H$14),"")))</f>
        <v/>
      </c>
      <c r="K90">
        <f>IF(A90="","",IFERROR(SUMIFS('GSC current'!$J$2:$J$2001,'GSC current'!$I$2:$I$2001,B90),0))</f>
        <v/>
      </c>
      <c r="L90">
        <f>IF(A90="","",IFERROR(SUMIFS('GSC current'!$K$2:$K$2001,'GSC current'!$I$2:$I$2001,B90),0))</f>
        <v/>
      </c>
      <c r="M90" s="20">
        <f>IF(A90="","",IF(N(L90)&gt;0,K90/L90,""))</f>
        <v/>
      </c>
      <c r="N90" s="21">
        <f>IF(A90="","",IF(N(L90)&gt;0,SUMIFS('GSC current'!$L$2:$L$2001,'GSC current'!$I$2:$I$2001,B90)/L90,""))</f>
        <v/>
      </c>
      <c r="O90">
        <f>IF(A90="","",IFERROR(SUMIFS('GSC previous'!$J$2:$J$2001,'GSC previous'!$I$2:$I$2001,B90),0))</f>
        <v/>
      </c>
      <c r="P90" s="22">
        <f>IF(A90="","",IF(N(O90)&gt;0,(K90-O90)/O90,""))</f>
        <v/>
      </c>
      <c r="Q90">
        <f>IF(A90="","",IFERROR(SUMIFS(GA4!$P$2:$P$2001,GA4!$O$2:$O$2001,B90),0))</f>
        <v/>
      </c>
      <c r="R90" s="23">
        <f>IF(A90="","",IF(N(Q90)&gt;0,SUMIFS(GA4!$Q$2:$Q$2001,GA4!$O$2:$O$2001,B90)/Q90,""))</f>
        <v/>
      </c>
      <c r="S90">
        <f>IF(A90="","",IFERROR(SUMIFS(GA4!$R$2:$R$2001,GA4!$O$2:$O$2001,B90),0))</f>
        <v/>
      </c>
      <c r="T90">
        <f>IF(A90="","",IF(AND(ISNUMBER(F90),LEFT(C90&amp;"",1)="2"),IF(F90&lt;Rules!$B$9,"Yes","No"),"No"))</f>
        <v/>
      </c>
      <c r="U90">
        <f>IF(A90="","",IF(AND(N(O90)&gt;=Rules!$B$8,ISNUMBER(P90)),IF(P90&lt;=-Rules!$B$7,"Yes","No"),"No"))</f>
        <v/>
      </c>
      <c r="V90">
        <f>IF(A90="","",IF(AND(N(L90)&gt;=Rules!$B$6,ISNUMBER(N90)),IF(AND(N90&gt;=Rules!$B$10,N90&lt;=Rules!$B$11),"Yes","No"),"No"))</f>
        <v/>
      </c>
      <c r="W90">
        <f>IF(A90="","",IF(I90&lt;&gt;"","Yes","No"))</f>
        <v/>
      </c>
      <c r="X90">
        <f>IF(I90="","",IF(SUMIFS($K$3:$K$2002,$A$3:$A$2002,SUBSTITUTE(SUBSTITUTE(I90,"?","~?"),"*","~*"))&gt;N(K90),"Yes","No"))</f>
        <v/>
      </c>
      <c r="Y90">
        <f>IF(A90="","",IF(N(S90)&gt;0,"Yes","No"))</f>
        <v/>
      </c>
      <c r="Z90">
        <f>IF(A90="","",IF(AND(N(K90)&lt;Rules!$B$5,N(L90)&lt;Rules!$B$6,N(Q90)&lt;Rules!$B$13,Y90="No"),"Yes","No"))</f>
        <v/>
      </c>
      <c r="AA90">
        <f>IF(A90="","",IF(LEFT(C90&amp;"",1)="3","Redirect",IF(OR(LEFT(C90&amp;"",1)="4",LEFT(C90&amp;"",1)="5"),IF(OR(N(K90)&gt;0,N(AC90)&gt;=Rules!$B$14),"Redirect","Prune"),IF(D90="Non-Indexable","Keep",IF(AND(W90="Yes",X90="Yes",Y90="No"),"Merge",IF(OR(U90="Yes",V90="Yes",AND(T90="Yes",N(L90)&gt;=Rules!$B$6)),"Update",IF(Z90="Yes",IF(N(AC90)&gt;=Rules!$B$14,"Redirect","Prune"),"Keep")))))))</f>
        <v/>
      </c>
      <c r="AB90">
        <f>IF(A90="","",IF(LEFT(C90&amp;"",1)="3","Already redirects ("&amp;C90&amp;"). Update internal links to point at the final URL.",IF(OR(LEFT(C90&amp;"",1)="4",LEFT(C90&amp;"",1)="5"),IF(AA90="Redirect","Returns "&amp;C90&amp;" but still has "&amp;N(K90)&amp;" clicks and "&amp;N(AC90)&amp;" referring domains. 301 it to the closest live page.","Returns "&amp;C90&amp;" with no clicks or links. Remove internal links and let it 404 or 410."),IF(D90="Non-Indexable","Non-indexable ("&amp;E90&amp;"). Keep if that is intentional; otherwise fix the canonical or noindex.",IF(AA90="Merge","Overlaps with "&amp;I90&amp;IF(N(J90)&gt;0," (similarity "&amp;TEXT(J90,"0.00")&amp;")","")&amp;", which gets more clicks. Merge the useful parts into it and 301 this URL.",IF(AA90="Update",MID(IF(U90="Yes","; Clicks down "&amp;TEXT(-P90,"0%")&amp;" on the previous period","")&amp;IF(V90="Yes","; Average position "&amp;TEXT(N90,"0.0")&amp;" on "&amp;TEXT(L90,"#,##0")&amp;" impressions (striking distance)","")&amp;IF(AND(T90="Yes",N(L90)&gt;=Rules!$B$6),"; Thin ("&amp;F90&amp;" words) but has search demand",""),3,400),IF(AA90="Prune","Low value: "&amp;N(K90)&amp;" clicks, "&amp;N(L90)&amp;" impressions, "&amp;N(Q90)&amp;" sessions, no key events. Remove or noindex it and update internal links.",IF(AA90="Redirect","Low value but "&amp;N(AC90)&amp;" referring domains. 301 it to the closest relevant page to keep those links.",IF(AND(Z90="No",Y90="Yes",N(K90)&lt;Rules!$B$5),"Low search traffic but it converts (key events: "&amp;S90&amp;"). Keep it and link to it.",IF(W90="Yes","Stronger than the page it overlaps ("&amp;I90&amp;"). Keep; merge that page into this one.","Healthy: "&amp;N(K90)&amp;" clicks"&amp;IF(ISNUMBER(N90),", average position "&amp;TEXT(N90,"0.0"),"")&amp;". Keep and monitor."))))))))))</f>
        <v/>
      </c>
      <c r="AE90">
        <f>IF(A90="","",IF(AD90&lt;&gt;"",AD90,AA90))</f>
        <v/>
      </c>
    </row>
    <row r="91">
      <c r="A91">
        <f>IF(Crawl!A90="","",Crawl!A90)</f>
        <v/>
      </c>
      <c r="B91">
        <f>IF(A91="","",Crawl!EC90)</f>
        <v/>
      </c>
      <c r="C91">
        <f>IF(A91="","",IFERROR(INDEX(Crawl!$A90:$DZ90,1,Rules!$H$6),""))</f>
        <v/>
      </c>
      <c r="D91">
        <f>IF(A91="","",IFERROR(INDEX(Crawl!$A90:$DZ90,1,Rules!$H$7),"")&amp;"")</f>
        <v/>
      </c>
      <c r="E91">
        <f>IF(A91="","",IFERROR(INDEX(Crawl!$A90:$DZ90,1,Rules!$H$8),"")&amp;"")</f>
        <v/>
      </c>
      <c r="F91">
        <f>IF(A91="","",IFERROR(INDEX(Crawl!$A90:$DZ90,1,Rules!$H$9),""))</f>
        <v/>
      </c>
      <c r="G91">
        <f>IF(A91="","",IFERROR(INDEX(Crawl!$A90:$DZ90,1,Rules!$H$10),""))</f>
        <v/>
      </c>
      <c r="H91">
        <f>IF(A91="","",IFERROR(INDEX(Crawl!$A90:$DZ90,1,Rules!$H$12),""))</f>
        <v/>
      </c>
      <c r="I91">
        <f>IF(A91="","",IF(AND(N(H91)&gt;0,IFERROR(INDEX(Crawl!$A90:$DZ90,1,Rules!$H$11),"")&amp;""&lt;&gt;""),IFERROR(INDEX(Crawl!$A90:$DZ90,1,Rules!$H$11),"")&amp;"",IF(AND(ISNUMBER(J91),N(J91)&gt;=Rules!$B$12,IFERROR(INDEX(Crawl!$A90:$DZ90,1,Rules!$H$13),"")&amp;""&lt;&gt;""),IFERROR(INDEX(Crawl!$A90:$DZ90,1,Rules!$H$13),"")&amp;"","")))</f>
        <v/>
      </c>
      <c r="J91" s="19">
        <f>IF(A91="","",IF(IFERROR(INDEX(Crawl!$A90:$DZ90,1,Rules!$H$14),"")&amp;""="","",IFERROR(INDEX(Crawl!$A90:$DZ90,1,Rules!$H$14),"")))</f>
        <v/>
      </c>
      <c r="K91">
        <f>IF(A91="","",IFERROR(SUMIFS('GSC current'!$J$2:$J$2001,'GSC current'!$I$2:$I$2001,B91),0))</f>
        <v/>
      </c>
      <c r="L91">
        <f>IF(A91="","",IFERROR(SUMIFS('GSC current'!$K$2:$K$2001,'GSC current'!$I$2:$I$2001,B91),0))</f>
        <v/>
      </c>
      <c r="M91" s="20">
        <f>IF(A91="","",IF(N(L91)&gt;0,K91/L91,""))</f>
        <v/>
      </c>
      <c r="N91" s="21">
        <f>IF(A91="","",IF(N(L91)&gt;0,SUMIFS('GSC current'!$L$2:$L$2001,'GSC current'!$I$2:$I$2001,B91)/L91,""))</f>
        <v/>
      </c>
      <c r="O91">
        <f>IF(A91="","",IFERROR(SUMIFS('GSC previous'!$J$2:$J$2001,'GSC previous'!$I$2:$I$2001,B91),0))</f>
        <v/>
      </c>
      <c r="P91" s="22">
        <f>IF(A91="","",IF(N(O91)&gt;0,(K91-O91)/O91,""))</f>
        <v/>
      </c>
      <c r="Q91">
        <f>IF(A91="","",IFERROR(SUMIFS(GA4!$P$2:$P$2001,GA4!$O$2:$O$2001,B91),0))</f>
        <v/>
      </c>
      <c r="R91" s="23">
        <f>IF(A91="","",IF(N(Q91)&gt;0,SUMIFS(GA4!$Q$2:$Q$2001,GA4!$O$2:$O$2001,B91)/Q91,""))</f>
        <v/>
      </c>
      <c r="S91">
        <f>IF(A91="","",IFERROR(SUMIFS(GA4!$R$2:$R$2001,GA4!$O$2:$O$2001,B91),0))</f>
        <v/>
      </c>
      <c r="T91">
        <f>IF(A91="","",IF(AND(ISNUMBER(F91),LEFT(C91&amp;"",1)="2"),IF(F91&lt;Rules!$B$9,"Yes","No"),"No"))</f>
        <v/>
      </c>
      <c r="U91">
        <f>IF(A91="","",IF(AND(N(O91)&gt;=Rules!$B$8,ISNUMBER(P91)),IF(P91&lt;=-Rules!$B$7,"Yes","No"),"No"))</f>
        <v/>
      </c>
      <c r="V91">
        <f>IF(A91="","",IF(AND(N(L91)&gt;=Rules!$B$6,ISNUMBER(N91)),IF(AND(N91&gt;=Rules!$B$10,N91&lt;=Rules!$B$11),"Yes","No"),"No"))</f>
        <v/>
      </c>
      <c r="W91">
        <f>IF(A91="","",IF(I91&lt;&gt;"","Yes","No"))</f>
        <v/>
      </c>
      <c r="X91">
        <f>IF(I91="","",IF(SUMIFS($K$3:$K$2002,$A$3:$A$2002,SUBSTITUTE(SUBSTITUTE(I91,"?","~?"),"*","~*"))&gt;N(K91),"Yes","No"))</f>
        <v/>
      </c>
      <c r="Y91">
        <f>IF(A91="","",IF(N(S91)&gt;0,"Yes","No"))</f>
        <v/>
      </c>
      <c r="Z91">
        <f>IF(A91="","",IF(AND(N(K91)&lt;Rules!$B$5,N(L91)&lt;Rules!$B$6,N(Q91)&lt;Rules!$B$13,Y91="No"),"Yes","No"))</f>
        <v/>
      </c>
      <c r="AA91">
        <f>IF(A91="","",IF(LEFT(C91&amp;"",1)="3","Redirect",IF(OR(LEFT(C91&amp;"",1)="4",LEFT(C91&amp;"",1)="5"),IF(OR(N(K91)&gt;0,N(AC91)&gt;=Rules!$B$14),"Redirect","Prune"),IF(D91="Non-Indexable","Keep",IF(AND(W91="Yes",X91="Yes",Y91="No"),"Merge",IF(OR(U91="Yes",V91="Yes",AND(T91="Yes",N(L91)&gt;=Rules!$B$6)),"Update",IF(Z91="Yes",IF(N(AC91)&gt;=Rules!$B$14,"Redirect","Prune"),"Keep")))))))</f>
        <v/>
      </c>
      <c r="AB91">
        <f>IF(A91="","",IF(LEFT(C91&amp;"",1)="3","Already redirects ("&amp;C91&amp;"). Update internal links to point at the final URL.",IF(OR(LEFT(C91&amp;"",1)="4",LEFT(C91&amp;"",1)="5"),IF(AA91="Redirect","Returns "&amp;C91&amp;" but still has "&amp;N(K91)&amp;" clicks and "&amp;N(AC91)&amp;" referring domains. 301 it to the closest live page.","Returns "&amp;C91&amp;" with no clicks or links. Remove internal links and let it 404 or 410."),IF(D91="Non-Indexable","Non-indexable ("&amp;E91&amp;"). Keep if that is intentional; otherwise fix the canonical or noindex.",IF(AA91="Merge","Overlaps with "&amp;I91&amp;IF(N(J91)&gt;0," (similarity "&amp;TEXT(J91,"0.00")&amp;")","")&amp;", which gets more clicks. Merge the useful parts into it and 301 this URL.",IF(AA91="Update",MID(IF(U91="Yes","; Clicks down "&amp;TEXT(-P91,"0%")&amp;" on the previous period","")&amp;IF(V91="Yes","; Average position "&amp;TEXT(N91,"0.0")&amp;" on "&amp;TEXT(L91,"#,##0")&amp;" impressions (striking distance)","")&amp;IF(AND(T91="Yes",N(L91)&gt;=Rules!$B$6),"; Thin ("&amp;F91&amp;" words) but has search demand",""),3,400),IF(AA91="Prune","Low value: "&amp;N(K91)&amp;" clicks, "&amp;N(L91)&amp;" impressions, "&amp;N(Q91)&amp;" sessions, no key events. Remove or noindex it and update internal links.",IF(AA91="Redirect","Low value but "&amp;N(AC91)&amp;" referring domains. 301 it to the closest relevant page to keep those links.",IF(AND(Z91="No",Y91="Yes",N(K91)&lt;Rules!$B$5),"Low search traffic but it converts (key events: "&amp;S91&amp;"). Keep it and link to it.",IF(W91="Yes","Stronger than the page it overlaps ("&amp;I91&amp;"). Keep; merge that page into this one.","Healthy: "&amp;N(K91)&amp;" clicks"&amp;IF(ISNUMBER(N91),", average position "&amp;TEXT(N91,"0.0"),"")&amp;". Keep and monitor."))))))))))</f>
        <v/>
      </c>
      <c r="AE91">
        <f>IF(A91="","",IF(AD91&lt;&gt;"",AD91,AA91))</f>
        <v/>
      </c>
    </row>
    <row r="92">
      <c r="A92">
        <f>IF(Crawl!A91="","",Crawl!A91)</f>
        <v/>
      </c>
      <c r="B92">
        <f>IF(A92="","",Crawl!EC91)</f>
        <v/>
      </c>
      <c r="C92">
        <f>IF(A92="","",IFERROR(INDEX(Crawl!$A91:$DZ91,1,Rules!$H$6),""))</f>
        <v/>
      </c>
      <c r="D92">
        <f>IF(A92="","",IFERROR(INDEX(Crawl!$A91:$DZ91,1,Rules!$H$7),"")&amp;"")</f>
        <v/>
      </c>
      <c r="E92">
        <f>IF(A92="","",IFERROR(INDEX(Crawl!$A91:$DZ91,1,Rules!$H$8),"")&amp;"")</f>
        <v/>
      </c>
      <c r="F92">
        <f>IF(A92="","",IFERROR(INDEX(Crawl!$A91:$DZ91,1,Rules!$H$9),""))</f>
        <v/>
      </c>
      <c r="G92">
        <f>IF(A92="","",IFERROR(INDEX(Crawl!$A91:$DZ91,1,Rules!$H$10),""))</f>
        <v/>
      </c>
      <c r="H92">
        <f>IF(A92="","",IFERROR(INDEX(Crawl!$A91:$DZ91,1,Rules!$H$12),""))</f>
        <v/>
      </c>
      <c r="I92">
        <f>IF(A92="","",IF(AND(N(H92)&gt;0,IFERROR(INDEX(Crawl!$A91:$DZ91,1,Rules!$H$11),"")&amp;""&lt;&gt;""),IFERROR(INDEX(Crawl!$A91:$DZ91,1,Rules!$H$11),"")&amp;"",IF(AND(ISNUMBER(J92),N(J92)&gt;=Rules!$B$12,IFERROR(INDEX(Crawl!$A91:$DZ91,1,Rules!$H$13),"")&amp;""&lt;&gt;""),IFERROR(INDEX(Crawl!$A91:$DZ91,1,Rules!$H$13),"")&amp;"","")))</f>
        <v/>
      </c>
      <c r="J92" s="19">
        <f>IF(A92="","",IF(IFERROR(INDEX(Crawl!$A91:$DZ91,1,Rules!$H$14),"")&amp;""="","",IFERROR(INDEX(Crawl!$A91:$DZ91,1,Rules!$H$14),"")))</f>
        <v/>
      </c>
      <c r="K92">
        <f>IF(A92="","",IFERROR(SUMIFS('GSC current'!$J$2:$J$2001,'GSC current'!$I$2:$I$2001,B92),0))</f>
        <v/>
      </c>
      <c r="L92">
        <f>IF(A92="","",IFERROR(SUMIFS('GSC current'!$K$2:$K$2001,'GSC current'!$I$2:$I$2001,B92),0))</f>
        <v/>
      </c>
      <c r="M92" s="20">
        <f>IF(A92="","",IF(N(L92)&gt;0,K92/L92,""))</f>
        <v/>
      </c>
      <c r="N92" s="21">
        <f>IF(A92="","",IF(N(L92)&gt;0,SUMIFS('GSC current'!$L$2:$L$2001,'GSC current'!$I$2:$I$2001,B92)/L92,""))</f>
        <v/>
      </c>
      <c r="O92">
        <f>IF(A92="","",IFERROR(SUMIFS('GSC previous'!$J$2:$J$2001,'GSC previous'!$I$2:$I$2001,B92),0))</f>
        <v/>
      </c>
      <c r="P92" s="22">
        <f>IF(A92="","",IF(N(O92)&gt;0,(K92-O92)/O92,""))</f>
        <v/>
      </c>
      <c r="Q92">
        <f>IF(A92="","",IFERROR(SUMIFS(GA4!$P$2:$P$2001,GA4!$O$2:$O$2001,B92),0))</f>
        <v/>
      </c>
      <c r="R92" s="23">
        <f>IF(A92="","",IF(N(Q92)&gt;0,SUMIFS(GA4!$Q$2:$Q$2001,GA4!$O$2:$O$2001,B92)/Q92,""))</f>
        <v/>
      </c>
      <c r="S92">
        <f>IF(A92="","",IFERROR(SUMIFS(GA4!$R$2:$R$2001,GA4!$O$2:$O$2001,B92),0))</f>
        <v/>
      </c>
      <c r="T92">
        <f>IF(A92="","",IF(AND(ISNUMBER(F92),LEFT(C92&amp;"",1)="2"),IF(F92&lt;Rules!$B$9,"Yes","No"),"No"))</f>
        <v/>
      </c>
      <c r="U92">
        <f>IF(A92="","",IF(AND(N(O92)&gt;=Rules!$B$8,ISNUMBER(P92)),IF(P92&lt;=-Rules!$B$7,"Yes","No"),"No"))</f>
        <v/>
      </c>
      <c r="V92">
        <f>IF(A92="","",IF(AND(N(L92)&gt;=Rules!$B$6,ISNUMBER(N92)),IF(AND(N92&gt;=Rules!$B$10,N92&lt;=Rules!$B$11),"Yes","No"),"No"))</f>
        <v/>
      </c>
      <c r="W92">
        <f>IF(A92="","",IF(I92&lt;&gt;"","Yes","No"))</f>
        <v/>
      </c>
      <c r="X92">
        <f>IF(I92="","",IF(SUMIFS($K$3:$K$2002,$A$3:$A$2002,SUBSTITUTE(SUBSTITUTE(I92,"?","~?"),"*","~*"))&gt;N(K92),"Yes","No"))</f>
        <v/>
      </c>
      <c r="Y92">
        <f>IF(A92="","",IF(N(S92)&gt;0,"Yes","No"))</f>
        <v/>
      </c>
      <c r="Z92">
        <f>IF(A92="","",IF(AND(N(K92)&lt;Rules!$B$5,N(L92)&lt;Rules!$B$6,N(Q92)&lt;Rules!$B$13,Y92="No"),"Yes","No"))</f>
        <v/>
      </c>
      <c r="AA92">
        <f>IF(A92="","",IF(LEFT(C92&amp;"",1)="3","Redirect",IF(OR(LEFT(C92&amp;"",1)="4",LEFT(C92&amp;"",1)="5"),IF(OR(N(K92)&gt;0,N(AC92)&gt;=Rules!$B$14),"Redirect","Prune"),IF(D92="Non-Indexable","Keep",IF(AND(W92="Yes",X92="Yes",Y92="No"),"Merge",IF(OR(U92="Yes",V92="Yes",AND(T92="Yes",N(L92)&gt;=Rules!$B$6)),"Update",IF(Z92="Yes",IF(N(AC92)&gt;=Rules!$B$14,"Redirect","Prune"),"Keep")))))))</f>
        <v/>
      </c>
      <c r="AB92">
        <f>IF(A92="","",IF(LEFT(C92&amp;"",1)="3","Already redirects ("&amp;C92&amp;"). Update internal links to point at the final URL.",IF(OR(LEFT(C92&amp;"",1)="4",LEFT(C92&amp;"",1)="5"),IF(AA92="Redirect","Returns "&amp;C92&amp;" but still has "&amp;N(K92)&amp;" clicks and "&amp;N(AC92)&amp;" referring domains. 301 it to the closest live page.","Returns "&amp;C92&amp;" with no clicks or links. Remove internal links and let it 404 or 410."),IF(D92="Non-Indexable","Non-indexable ("&amp;E92&amp;"). Keep if that is intentional; otherwise fix the canonical or noindex.",IF(AA92="Merge","Overlaps with "&amp;I92&amp;IF(N(J92)&gt;0," (similarity "&amp;TEXT(J92,"0.00")&amp;")","")&amp;", which gets more clicks. Merge the useful parts into it and 301 this URL.",IF(AA92="Update",MID(IF(U92="Yes","; Clicks down "&amp;TEXT(-P92,"0%")&amp;" on the previous period","")&amp;IF(V92="Yes","; Average position "&amp;TEXT(N92,"0.0")&amp;" on "&amp;TEXT(L92,"#,##0")&amp;" impressions (striking distance)","")&amp;IF(AND(T92="Yes",N(L92)&gt;=Rules!$B$6),"; Thin ("&amp;F92&amp;" words) but has search demand",""),3,400),IF(AA92="Prune","Low value: "&amp;N(K92)&amp;" clicks, "&amp;N(L92)&amp;" impressions, "&amp;N(Q92)&amp;" sessions, no key events. Remove or noindex it and update internal links.",IF(AA92="Redirect","Low value but "&amp;N(AC92)&amp;" referring domains. 301 it to the closest relevant page to keep those links.",IF(AND(Z92="No",Y92="Yes",N(K92)&lt;Rules!$B$5),"Low search traffic but it converts (key events: "&amp;S92&amp;"). Keep it and link to it.",IF(W92="Yes","Stronger than the page it overlaps ("&amp;I92&amp;"). Keep; merge that page into this one.","Healthy: "&amp;N(K92)&amp;" clicks"&amp;IF(ISNUMBER(N92),", average position "&amp;TEXT(N92,"0.0"),"")&amp;". Keep and monitor."))))))))))</f>
        <v/>
      </c>
      <c r="AE92">
        <f>IF(A92="","",IF(AD92&lt;&gt;"",AD92,AA92))</f>
        <v/>
      </c>
    </row>
    <row r="93">
      <c r="A93">
        <f>IF(Crawl!A92="","",Crawl!A92)</f>
        <v/>
      </c>
      <c r="B93">
        <f>IF(A93="","",Crawl!EC92)</f>
        <v/>
      </c>
      <c r="C93">
        <f>IF(A93="","",IFERROR(INDEX(Crawl!$A92:$DZ92,1,Rules!$H$6),""))</f>
        <v/>
      </c>
      <c r="D93">
        <f>IF(A93="","",IFERROR(INDEX(Crawl!$A92:$DZ92,1,Rules!$H$7),"")&amp;"")</f>
        <v/>
      </c>
      <c r="E93">
        <f>IF(A93="","",IFERROR(INDEX(Crawl!$A92:$DZ92,1,Rules!$H$8),"")&amp;"")</f>
        <v/>
      </c>
      <c r="F93">
        <f>IF(A93="","",IFERROR(INDEX(Crawl!$A92:$DZ92,1,Rules!$H$9),""))</f>
        <v/>
      </c>
      <c r="G93">
        <f>IF(A93="","",IFERROR(INDEX(Crawl!$A92:$DZ92,1,Rules!$H$10),""))</f>
        <v/>
      </c>
      <c r="H93">
        <f>IF(A93="","",IFERROR(INDEX(Crawl!$A92:$DZ92,1,Rules!$H$12),""))</f>
        <v/>
      </c>
      <c r="I93">
        <f>IF(A93="","",IF(AND(N(H93)&gt;0,IFERROR(INDEX(Crawl!$A92:$DZ92,1,Rules!$H$11),"")&amp;""&lt;&gt;""),IFERROR(INDEX(Crawl!$A92:$DZ92,1,Rules!$H$11),"")&amp;"",IF(AND(ISNUMBER(J93),N(J93)&gt;=Rules!$B$12,IFERROR(INDEX(Crawl!$A92:$DZ92,1,Rules!$H$13),"")&amp;""&lt;&gt;""),IFERROR(INDEX(Crawl!$A92:$DZ92,1,Rules!$H$13),"")&amp;"","")))</f>
        <v/>
      </c>
      <c r="J93" s="19">
        <f>IF(A93="","",IF(IFERROR(INDEX(Crawl!$A92:$DZ92,1,Rules!$H$14),"")&amp;""="","",IFERROR(INDEX(Crawl!$A92:$DZ92,1,Rules!$H$14),"")))</f>
        <v/>
      </c>
      <c r="K93">
        <f>IF(A93="","",IFERROR(SUMIFS('GSC current'!$J$2:$J$2001,'GSC current'!$I$2:$I$2001,B93),0))</f>
        <v/>
      </c>
      <c r="L93">
        <f>IF(A93="","",IFERROR(SUMIFS('GSC current'!$K$2:$K$2001,'GSC current'!$I$2:$I$2001,B93),0))</f>
        <v/>
      </c>
      <c r="M93" s="20">
        <f>IF(A93="","",IF(N(L93)&gt;0,K93/L93,""))</f>
        <v/>
      </c>
      <c r="N93" s="21">
        <f>IF(A93="","",IF(N(L93)&gt;0,SUMIFS('GSC current'!$L$2:$L$2001,'GSC current'!$I$2:$I$2001,B93)/L93,""))</f>
        <v/>
      </c>
      <c r="O93">
        <f>IF(A93="","",IFERROR(SUMIFS('GSC previous'!$J$2:$J$2001,'GSC previous'!$I$2:$I$2001,B93),0))</f>
        <v/>
      </c>
      <c r="P93" s="22">
        <f>IF(A93="","",IF(N(O93)&gt;0,(K93-O93)/O93,""))</f>
        <v/>
      </c>
      <c r="Q93">
        <f>IF(A93="","",IFERROR(SUMIFS(GA4!$P$2:$P$2001,GA4!$O$2:$O$2001,B93),0))</f>
        <v/>
      </c>
      <c r="R93" s="23">
        <f>IF(A93="","",IF(N(Q93)&gt;0,SUMIFS(GA4!$Q$2:$Q$2001,GA4!$O$2:$O$2001,B93)/Q93,""))</f>
        <v/>
      </c>
      <c r="S93">
        <f>IF(A93="","",IFERROR(SUMIFS(GA4!$R$2:$R$2001,GA4!$O$2:$O$2001,B93),0))</f>
        <v/>
      </c>
      <c r="T93">
        <f>IF(A93="","",IF(AND(ISNUMBER(F93),LEFT(C93&amp;"",1)="2"),IF(F93&lt;Rules!$B$9,"Yes","No"),"No"))</f>
        <v/>
      </c>
      <c r="U93">
        <f>IF(A93="","",IF(AND(N(O93)&gt;=Rules!$B$8,ISNUMBER(P93)),IF(P93&lt;=-Rules!$B$7,"Yes","No"),"No"))</f>
        <v/>
      </c>
      <c r="V93">
        <f>IF(A93="","",IF(AND(N(L93)&gt;=Rules!$B$6,ISNUMBER(N93)),IF(AND(N93&gt;=Rules!$B$10,N93&lt;=Rules!$B$11),"Yes","No"),"No"))</f>
        <v/>
      </c>
      <c r="W93">
        <f>IF(A93="","",IF(I93&lt;&gt;"","Yes","No"))</f>
        <v/>
      </c>
      <c r="X93">
        <f>IF(I93="","",IF(SUMIFS($K$3:$K$2002,$A$3:$A$2002,SUBSTITUTE(SUBSTITUTE(I93,"?","~?"),"*","~*"))&gt;N(K93),"Yes","No"))</f>
        <v/>
      </c>
      <c r="Y93">
        <f>IF(A93="","",IF(N(S93)&gt;0,"Yes","No"))</f>
        <v/>
      </c>
      <c r="Z93">
        <f>IF(A93="","",IF(AND(N(K93)&lt;Rules!$B$5,N(L93)&lt;Rules!$B$6,N(Q93)&lt;Rules!$B$13,Y93="No"),"Yes","No"))</f>
        <v/>
      </c>
      <c r="AA93">
        <f>IF(A93="","",IF(LEFT(C93&amp;"",1)="3","Redirect",IF(OR(LEFT(C93&amp;"",1)="4",LEFT(C93&amp;"",1)="5"),IF(OR(N(K93)&gt;0,N(AC93)&gt;=Rules!$B$14),"Redirect","Prune"),IF(D93="Non-Indexable","Keep",IF(AND(W93="Yes",X93="Yes",Y93="No"),"Merge",IF(OR(U93="Yes",V93="Yes",AND(T93="Yes",N(L93)&gt;=Rules!$B$6)),"Update",IF(Z93="Yes",IF(N(AC93)&gt;=Rules!$B$14,"Redirect","Prune"),"Keep")))))))</f>
        <v/>
      </c>
      <c r="AB93">
        <f>IF(A93="","",IF(LEFT(C93&amp;"",1)="3","Already redirects ("&amp;C93&amp;"). Update internal links to point at the final URL.",IF(OR(LEFT(C93&amp;"",1)="4",LEFT(C93&amp;"",1)="5"),IF(AA93="Redirect","Returns "&amp;C93&amp;" but still has "&amp;N(K93)&amp;" clicks and "&amp;N(AC93)&amp;" referring domains. 301 it to the closest live page.","Returns "&amp;C93&amp;" with no clicks or links. Remove internal links and let it 404 or 410."),IF(D93="Non-Indexable","Non-indexable ("&amp;E93&amp;"). Keep if that is intentional; otherwise fix the canonical or noindex.",IF(AA93="Merge","Overlaps with "&amp;I93&amp;IF(N(J93)&gt;0," (similarity "&amp;TEXT(J93,"0.00")&amp;")","")&amp;", which gets more clicks. Merge the useful parts into it and 301 this URL.",IF(AA93="Update",MID(IF(U93="Yes","; Clicks down "&amp;TEXT(-P93,"0%")&amp;" on the previous period","")&amp;IF(V93="Yes","; Average position "&amp;TEXT(N93,"0.0")&amp;" on "&amp;TEXT(L93,"#,##0")&amp;" impressions (striking distance)","")&amp;IF(AND(T93="Yes",N(L93)&gt;=Rules!$B$6),"; Thin ("&amp;F93&amp;" words) but has search demand",""),3,400),IF(AA93="Prune","Low value: "&amp;N(K93)&amp;" clicks, "&amp;N(L93)&amp;" impressions, "&amp;N(Q93)&amp;" sessions, no key events. Remove or noindex it and update internal links.",IF(AA93="Redirect","Low value but "&amp;N(AC93)&amp;" referring domains. 301 it to the closest relevant page to keep those links.",IF(AND(Z93="No",Y93="Yes",N(K93)&lt;Rules!$B$5),"Low search traffic but it converts (key events: "&amp;S93&amp;"). Keep it and link to it.",IF(W93="Yes","Stronger than the page it overlaps ("&amp;I93&amp;"). Keep; merge that page into this one.","Healthy: "&amp;N(K93)&amp;" clicks"&amp;IF(ISNUMBER(N93),", average position "&amp;TEXT(N93,"0.0"),"")&amp;". Keep and monitor."))))))))))</f>
        <v/>
      </c>
      <c r="AE93">
        <f>IF(A93="","",IF(AD93&lt;&gt;"",AD93,AA93))</f>
        <v/>
      </c>
    </row>
    <row r="94">
      <c r="A94">
        <f>IF(Crawl!A93="","",Crawl!A93)</f>
        <v/>
      </c>
      <c r="B94">
        <f>IF(A94="","",Crawl!EC93)</f>
        <v/>
      </c>
      <c r="C94">
        <f>IF(A94="","",IFERROR(INDEX(Crawl!$A93:$DZ93,1,Rules!$H$6),""))</f>
        <v/>
      </c>
      <c r="D94">
        <f>IF(A94="","",IFERROR(INDEX(Crawl!$A93:$DZ93,1,Rules!$H$7),"")&amp;"")</f>
        <v/>
      </c>
      <c r="E94">
        <f>IF(A94="","",IFERROR(INDEX(Crawl!$A93:$DZ93,1,Rules!$H$8),"")&amp;"")</f>
        <v/>
      </c>
      <c r="F94">
        <f>IF(A94="","",IFERROR(INDEX(Crawl!$A93:$DZ93,1,Rules!$H$9),""))</f>
        <v/>
      </c>
      <c r="G94">
        <f>IF(A94="","",IFERROR(INDEX(Crawl!$A93:$DZ93,1,Rules!$H$10),""))</f>
        <v/>
      </c>
      <c r="H94">
        <f>IF(A94="","",IFERROR(INDEX(Crawl!$A93:$DZ93,1,Rules!$H$12),""))</f>
        <v/>
      </c>
      <c r="I94">
        <f>IF(A94="","",IF(AND(N(H94)&gt;0,IFERROR(INDEX(Crawl!$A93:$DZ93,1,Rules!$H$11),"")&amp;""&lt;&gt;""),IFERROR(INDEX(Crawl!$A93:$DZ93,1,Rules!$H$11),"")&amp;"",IF(AND(ISNUMBER(J94),N(J94)&gt;=Rules!$B$12,IFERROR(INDEX(Crawl!$A93:$DZ93,1,Rules!$H$13),"")&amp;""&lt;&gt;""),IFERROR(INDEX(Crawl!$A93:$DZ93,1,Rules!$H$13),"")&amp;"","")))</f>
        <v/>
      </c>
      <c r="J94" s="19">
        <f>IF(A94="","",IF(IFERROR(INDEX(Crawl!$A93:$DZ93,1,Rules!$H$14),"")&amp;""="","",IFERROR(INDEX(Crawl!$A93:$DZ93,1,Rules!$H$14),"")))</f>
        <v/>
      </c>
      <c r="K94">
        <f>IF(A94="","",IFERROR(SUMIFS('GSC current'!$J$2:$J$2001,'GSC current'!$I$2:$I$2001,B94),0))</f>
        <v/>
      </c>
      <c r="L94">
        <f>IF(A94="","",IFERROR(SUMIFS('GSC current'!$K$2:$K$2001,'GSC current'!$I$2:$I$2001,B94),0))</f>
        <v/>
      </c>
      <c r="M94" s="20">
        <f>IF(A94="","",IF(N(L94)&gt;0,K94/L94,""))</f>
        <v/>
      </c>
      <c r="N94" s="21">
        <f>IF(A94="","",IF(N(L94)&gt;0,SUMIFS('GSC current'!$L$2:$L$2001,'GSC current'!$I$2:$I$2001,B94)/L94,""))</f>
        <v/>
      </c>
      <c r="O94">
        <f>IF(A94="","",IFERROR(SUMIFS('GSC previous'!$J$2:$J$2001,'GSC previous'!$I$2:$I$2001,B94),0))</f>
        <v/>
      </c>
      <c r="P94" s="22">
        <f>IF(A94="","",IF(N(O94)&gt;0,(K94-O94)/O94,""))</f>
        <v/>
      </c>
      <c r="Q94">
        <f>IF(A94="","",IFERROR(SUMIFS(GA4!$P$2:$P$2001,GA4!$O$2:$O$2001,B94),0))</f>
        <v/>
      </c>
      <c r="R94" s="23">
        <f>IF(A94="","",IF(N(Q94)&gt;0,SUMIFS(GA4!$Q$2:$Q$2001,GA4!$O$2:$O$2001,B94)/Q94,""))</f>
        <v/>
      </c>
      <c r="S94">
        <f>IF(A94="","",IFERROR(SUMIFS(GA4!$R$2:$R$2001,GA4!$O$2:$O$2001,B94),0))</f>
        <v/>
      </c>
      <c r="T94">
        <f>IF(A94="","",IF(AND(ISNUMBER(F94),LEFT(C94&amp;"",1)="2"),IF(F94&lt;Rules!$B$9,"Yes","No"),"No"))</f>
        <v/>
      </c>
      <c r="U94">
        <f>IF(A94="","",IF(AND(N(O94)&gt;=Rules!$B$8,ISNUMBER(P94)),IF(P94&lt;=-Rules!$B$7,"Yes","No"),"No"))</f>
        <v/>
      </c>
      <c r="V94">
        <f>IF(A94="","",IF(AND(N(L94)&gt;=Rules!$B$6,ISNUMBER(N94)),IF(AND(N94&gt;=Rules!$B$10,N94&lt;=Rules!$B$11),"Yes","No"),"No"))</f>
        <v/>
      </c>
      <c r="W94">
        <f>IF(A94="","",IF(I94&lt;&gt;"","Yes","No"))</f>
        <v/>
      </c>
      <c r="X94">
        <f>IF(I94="","",IF(SUMIFS($K$3:$K$2002,$A$3:$A$2002,SUBSTITUTE(SUBSTITUTE(I94,"?","~?"),"*","~*"))&gt;N(K94),"Yes","No"))</f>
        <v/>
      </c>
      <c r="Y94">
        <f>IF(A94="","",IF(N(S94)&gt;0,"Yes","No"))</f>
        <v/>
      </c>
      <c r="Z94">
        <f>IF(A94="","",IF(AND(N(K94)&lt;Rules!$B$5,N(L94)&lt;Rules!$B$6,N(Q94)&lt;Rules!$B$13,Y94="No"),"Yes","No"))</f>
        <v/>
      </c>
      <c r="AA94">
        <f>IF(A94="","",IF(LEFT(C94&amp;"",1)="3","Redirect",IF(OR(LEFT(C94&amp;"",1)="4",LEFT(C94&amp;"",1)="5"),IF(OR(N(K94)&gt;0,N(AC94)&gt;=Rules!$B$14),"Redirect","Prune"),IF(D94="Non-Indexable","Keep",IF(AND(W94="Yes",X94="Yes",Y94="No"),"Merge",IF(OR(U94="Yes",V94="Yes",AND(T94="Yes",N(L94)&gt;=Rules!$B$6)),"Update",IF(Z94="Yes",IF(N(AC94)&gt;=Rules!$B$14,"Redirect","Prune"),"Keep")))))))</f>
        <v/>
      </c>
      <c r="AB94">
        <f>IF(A94="","",IF(LEFT(C94&amp;"",1)="3","Already redirects ("&amp;C94&amp;"). Update internal links to point at the final URL.",IF(OR(LEFT(C94&amp;"",1)="4",LEFT(C94&amp;"",1)="5"),IF(AA94="Redirect","Returns "&amp;C94&amp;" but still has "&amp;N(K94)&amp;" clicks and "&amp;N(AC94)&amp;" referring domains. 301 it to the closest live page.","Returns "&amp;C94&amp;" with no clicks or links. Remove internal links and let it 404 or 410."),IF(D94="Non-Indexable","Non-indexable ("&amp;E94&amp;"). Keep if that is intentional; otherwise fix the canonical or noindex.",IF(AA94="Merge","Overlaps with "&amp;I94&amp;IF(N(J94)&gt;0," (similarity "&amp;TEXT(J94,"0.00")&amp;")","")&amp;", which gets more clicks. Merge the useful parts into it and 301 this URL.",IF(AA94="Update",MID(IF(U94="Yes","; Clicks down "&amp;TEXT(-P94,"0%")&amp;" on the previous period","")&amp;IF(V94="Yes","; Average position "&amp;TEXT(N94,"0.0")&amp;" on "&amp;TEXT(L94,"#,##0")&amp;" impressions (striking distance)","")&amp;IF(AND(T94="Yes",N(L94)&gt;=Rules!$B$6),"; Thin ("&amp;F94&amp;" words) but has search demand",""),3,400),IF(AA94="Prune","Low value: "&amp;N(K94)&amp;" clicks, "&amp;N(L94)&amp;" impressions, "&amp;N(Q94)&amp;" sessions, no key events. Remove or noindex it and update internal links.",IF(AA94="Redirect","Low value but "&amp;N(AC94)&amp;" referring domains. 301 it to the closest relevant page to keep those links.",IF(AND(Z94="No",Y94="Yes",N(K94)&lt;Rules!$B$5),"Low search traffic but it converts (key events: "&amp;S94&amp;"). Keep it and link to it.",IF(W94="Yes","Stronger than the page it overlaps ("&amp;I94&amp;"). Keep; merge that page into this one.","Healthy: "&amp;N(K94)&amp;" clicks"&amp;IF(ISNUMBER(N94),", average position "&amp;TEXT(N94,"0.0"),"")&amp;". Keep and monitor."))))))))))</f>
        <v/>
      </c>
      <c r="AE94">
        <f>IF(A94="","",IF(AD94&lt;&gt;"",AD94,AA94))</f>
        <v/>
      </c>
    </row>
    <row r="95">
      <c r="A95">
        <f>IF(Crawl!A94="","",Crawl!A94)</f>
        <v/>
      </c>
      <c r="B95">
        <f>IF(A95="","",Crawl!EC94)</f>
        <v/>
      </c>
      <c r="C95">
        <f>IF(A95="","",IFERROR(INDEX(Crawl!$A94:$DZ94,1,Rules!$H$6),""))</f>
        <v/>
      </c>
      <c r="D95">
        <f>IF(A95="","",IFERROR(INDEX(Crawl!$A94:$DZ94,1,Rules!$H$7),"")&amp;"")</f>
        <v/>
      </c>
      <c r="E95">
        <f>IF(A95="","",IFERROR(INDEX(Crawl!$A94:$DZ94,1,Rules!$H$8),"")&amp;"")</f>
        <v/>
      </c>
      <c r="F95">
        <f>IF(A95="","",IFERROR(INDEX(Crawl!$A94:$DZ94,1,Rules!$H$9),""))</f>
        <v/>
      </c>
      <c r="G95">
        <f>IF(A95="","",IFERROR(INDEX(Crawl!$A94:$DZ94,1,Rules!$H$10),""))</f>
        <v/>
      </c>
      <c r="H95">
        <f>IF(A95="","",IFERROR(INDEX(Crawl!$A94:$DZ94,1,Rules!$H$12),""))</f>
        <v/>
      </c>
      <c r="I95">
        <f>IF(A95="","",IF(AND(N(H95)&gt;0,IFERROR(INDEX(Crawl!$A94:$DZ94,1,Rules!$H$11),"")&amp;""&lt;&gt;""),IFERROR(INDEX(Crawl!$A94:$DZ94,1,Rules!$H$11),"")&amp;"",IF(AND(ISNUMBER(J95),N(J95)&gt;=Rules!$B$12,IFERROR(INDEX(Crawl!$A94:$DZ94,1,Rules!$H$13),"")&amp;""&lt;&gt;""),IFERROR(INDEX(Crawl!$A94:$DZ94,1,Rules!$H$13),"")&amp;"","")))</f>
        <v/>
      </c>
      <c r="J95" s="19">
        <f>IF(A95="","",IF(IFERROR(INDEX(Crawl!$A94:$DZ94,1,Rules!$H$14),"")&amp;""="","",IFERROR(INDEX(Crawl!$A94:$DZ94,1,Rules!$H$14),"")))</f>
        <v/>
      </c>
      <c r="K95">
        <f>IF(A95="","",IFERROR(SUMIFS('GSC current'!$J$2:$J$2001,'GSC current'!$I$2:$I$2001,B95),0))</f>
        <v/>
      </c>
      <c r="L95">
        <f>IF(A95="","",IFERROR(SUMIFS('GSC current'!$K$2:$K$2001,'GSC current'!$I$2:$I$2001,B95),0))</f>
        <v/>
      </c>
      <c r="M95" s="20">
        <f>IF(A95="","",IF(N(L95)&gt;0,K95/L95,""))</f>
        <v/>
      </c>
      <c r="N95" s="21">
        <f>IF(A95="","",IF(N(L95)&gt;0,SUMIFS('GSC current'!$L$2:$L$2001,'GSC current'!$I$2:$I$2001,B95)/L95,""))</f>
        <v/>
      </c>
      <c r="O95">
        <f>IF(A95="","",IFERROR(SUMIFS('GSC previous'!$J$2:$J$2001,'GSC previous'!$I$2:$I$2001,B95),0))</f>
        <v/>
      </c>
      <c r="P95" s="22">
        <f>IF(A95="","",IF(N(O95)&gt;0,(K95-O95)/O95,""))</f>
        <v/>
      </c>
      <c r="Q95">
        <f>IF(A95="","",IFERROR(SUMIFS(GA4!$P$2:$P$2001,GA4!$O$2:$O$2001,B95),0))</f>
        <v/>
      </c>
      <c r="R95" s="23">
        <f>IF(A95="","",IF(N(Q95)&gt;0,SUMIFS(GA4!$Q$2:$Q$2001,GA4!$O$2:$O$2001,B95)/Q95,""))</f>
        <v/>
      </c>
      <c r="S95">
        <f>IF(A95="","",IFERROR(SUMIFS(GA4!$R$2:$R$2001,GA4!$O$2:$O$2001,B95),0))</f>
        <v/>
      </c>
      <c r="T95">
        <f>IF(A95="","",IF(AND(ISNUMBER(F95),LEFT(C95&amp;"",1)="2"),IF(F95&lt;Rules!$B$9,"Yes","No"),"No"))</f>
        <v/>
      </c>
      <c r="U95">
        <f>IF(A95="","",IF(AND(N(O95)&gt;=Rules!$B$8,ISNUMBER(P95)),IF(P95&lt;=-Rules!$B$7,"Yes","No"),"No"))</f>
        <v/>
      </c>
      <c r="V95">
        <f>IF(A95="","",IF(AND(N(L95)&gt;=Rules!$B$6,ISNUMBER(N95)),IF(AND(N95&gt;=Rules!$B$10,N95&lt;=Rules!$B$11),"Yes","No"),"No"))</f>
        <v/>
      </c>
      <c r="W95">
        <f>IF(A95="","",IF(I95&lt;&gt;"","Yes","No"))</f>
        <v/>
      </c>
      <c r="X95">
        <f>IF(I95="","",IF(SUMIFS($K$3:$K$2002,$A$3:$A$2002,SUBSTITUTE(SUBSTITUTE(I95,"?","~?"),"*","~*"))&gt;N(K95),"Yes","No"))</f>
        <v/>
      </c>
      <c r="Y95">
        <f>IF(A95="","",IF(N(S95)&gt;0,"Yes","No"))</f>
        <v/>
      </c>
      <c r="Z95">
        <f>IF(A95="","",IF(AND(N(K95)&lt;Rules!$B$5,N(L95)&lt;Rules!$B$6,N(Q95)&lt;Rules!$B$13,Y95="No"),"Yes","No"))</f>
        <v/>
      </c>
      <c r="AA95">
        <f>IF(A95="","",IF(LEFT(C95&amp;"",1)="3","Redirect",IF(OR(LEFT(C95&amp;"",1)="4",LEFT(C95&amp;"",1)="5"),IF(OR(N(K95)&gt;0,N(AC95)&gt;=Rules!$B$14),"Redirect","Prune"),IF(D95="Non-Indexable","Keep",IF(AND(W95="Yes",X95="Yes",Y95="No"),"Merge",IF(OR(U95="Yes",V95="Yes",AND(T95="Yes",N(L95)&gt;=Rules!$B$6)),"Update",IF(Z95="Yes",IF(N(AC95)&gt;=Rules!$B$14,"Redirect","Prune"),"Keep")))))))</f>
        <v/>
      </c>
      <c r="AB95">
        <f>IF(A95="","",IF(LEFT(C95&amp;"",1)="3","Already redirects ("&amp;C95&amp;"). Update internal links to point at the final URL.",IF(OR(LEFT(C95&amp;"",1)="4",LEFT(C95&amp;"",1)="5"),IF(AA95="Redirect","Returns "&amp;C95&amp;" but still has "&amp;N(K95)&amp;" clicks and "&amp;N(AC95)&amp;" referring domains. 301 it to the closest live page.","Returns "&amp;C95&amp;" with no clicks or links. Remove internal links and let it 404 or 410."),IF(D95="Non-Indexable","Non-indexable ("&amp;E95&amp;"). Keep if that is intentional; otherwise fix the canonical or noindex.",IF(AA95="Merge","Overlaps with "&amp;I95&amp;IF(N(J95)&gt;0," (similarity "&amp;TEXT(J95,"0.00")&amp;")","")&amp;", which gets more clicks. Merge the useful parts into it and 301 this URL.",IF(AA95="Update",MID(IF(U95="Yes","; Clicks down "&amp;TEXT(-P95,"0%")&amp;" on the previous period","")&amp;IF(V95="Yes","; Average position "&amp;TEXT(N95,"0.0")&amp;" on "&amp;TEXT(L95,"#,##0")&amp;" impressions (striking distance)","")&amp;IF(AND(T95="Yes",N(L95)&gt;=Rules!$B$6),"; Thin ("&amp;F95&amp;" words) but has search demand",""),3,400),IF(AA95="Prune","Low value: "&amp;N(K95)&amp;" clicks, "&amp;N(L95)&amp;" impressions, "&amp;N(Q95)&amp;" sessions, no key events. Remove or noindex it and update internal links.",IF(AA95="Redirect","Low value but "&amp;N(AC95)&amp;" referring domains. 301 it to the closest relevant page to keep those links.",IF(AND(Z95="No",Y95="Yes",N(K95)&lt;Rules!$B$5),"Low search traffic but it converts (key events: "&amp;S95&amp;"). Keep it and link to it.",IF(W95="Yes","Stronger than the page it overlaps ("&amp;I95&amp;"). Keep; merge that page into this one.","Healthy: "&amp;N(K95)&amp;" clicks"&amp;IF(ISNUMBER(N95),", average position "&amp;TEXT(N95,"0.0"),"")&amp;". Keep and monitor."))))))))))</f>
        <v/>
      </c>
      <c r="AE95">
        <f>IF(A95="","",IF(AD95&lt;&gt;"",AD95,AA95))</f>
        <v/>
      </c>
    </row>
    <row r="96">
      <c r="A96">
        <f>IF(Crawl!A95="","",Crawl!A95)</f>
        <v/>
      </c>
      <c r="B96">
        <f>IF(A96="","",Crawl!EC95)</f>
        <v/>
      </c>
      <c r="C96">
        <f>IF(A96="","",IFERROR(INDEX(Crawl!$A95:$DZ95,1,Rules!$H$6),""))</f>
        <v/>
      </c>
      <c r="D96">
        <f>IF(A96="","",IFERROR(INDEX(Crawl!$A95:$DZ95,1,Rules!$H$7),"")&amp;"")</f>
        <v/>
      </c>
      <c r="E96">
        <f>IF(A96="","",IFERROR(INDEX(Crawl!$A95:$DZ95,1,Rules!$H$8),"")&amp;"")</f>
        <v/>
      </c>
      <c r="F96">
        <f>IF(A96="","",IFERROR(INDEX(Crawl!$A95:$DZ95,1,Rules!$H$9),""))</f>
        <v/>
      </c>
      <c r="G96">
        <f>IF(A96="","",IFERROR(INDEX(Crawl!$A95:$DZ95,1,Rules!$H$10),""))</f>
        <v/>
      </c>
      <c r="H96">
        <f>IF(A96="","",IFERROR(INDEX(Crawl!$A95:$DZ95,1,Rules!$H$12),""))</f>
        <v/>
      </c>
      <c r="I96">
        <f>IF(A96="","",IF(AND(N(H96)&gt;0,IFERROR(INDEX(Crawl!$A95:$DZ95,1,Rules!$H$11),"")&amp;""&lt;&gt;""),IFERROR(INDEX(Crawl!$A95:$DZ95,1,Rules!$H$11),"")&amp;"",IF(AND(ISNUMBER(J96),N(J96)&gt;=Rules!$B$12,IFERROR(INDEX(Crawl!$A95:$DZ95,1,Rules!$H$13),"")&amp;""&lt;&gt;""),IFERROR(INDEX(Crawl!$A95:$DZ95,1,Rules!$H$13),"")&amp;"","")))</f>
        <v/>
      </c>
      <c r="J96" s="19">
        <f>IF(A96="","",IF(IFERROR(INDEX(Crawl!$A95:$DZ95,1,Rules!$H$14),"")&amp;""="","",IFERROR(INDEX(Crawl!$A95:$DZ95,1,Rules!$H$14),"")))</f>
        <v/>
      </c>
      <c r="K96">
        <f>IF(A96="","",IFERROR(SUMIFS('GSC current'!$J$2:$J$2001,'GSC current'!$I$2:$I$2001,B96),0))</f>
        <v/>
      </c>
      <c r="L96">
        <f>IF(A96="","",IFERROR(SUMIFS('GSC current'!$K$2:$K$2001,'GSC current'!$I$2:$I$2001,B96),0))</f>
        <v/>
      </c>
      <c r="M96" s="20">
        <f>IF(A96="","",IF(N(L96)&gt;0,K96/L96,""))</f>
        <v/>
      </c>
      <c r="N96" s="21">
        <f>IF(A96="","",IF(N(L96)&gt;0,SUMIFS('GSC current'!$L$2:$L$2001,'GSC current'!$I$2:$I$2001,B96)/L96,""))</f>
        <v/>
      </c>
      <c r="O96">
        <f>IF(A96="","",IFERROR(SUMIFS('GSC previous'!$J$2:$J$2001,'GSC previous'!$I$2:$I$2001,B96),0))</f>
        <v/>
      </c>
      <c r="P96" s="22">
        <f>IF(A96="","",IF(N(O96)&gt;0,(K96-O96)/O96,""))</f>
        <v/>
      </c>
      <c r="Q96">
        <f>IF(A96="","",IFERROR(SUMIFS(GA4!$P$2:$P$2001,GA4!$O$2:$O$2001,B96),0))</f>
        <v/>
      </c>
      <c r="R96" s="23">
        <f>IF(A96="","",IF(N(Q96)&gt;0,SUMIFS(GA4!$Q$2:$Q$2001,GA4!$O$2:$O$2001,B96)/Q96,""))</f>
        <v/>
      </c>
      <c r="S96">
        <f>IF(A96="","",IFERROR(SUMIFS(GA4!$R$2:$R$2001,GA4!$O$2:$O$2001,B96),0))</f>
        <v/>
      </c>
      <c r="T96">
        <f>IF(A96="","",IF(AND(ISNUMBER(F96),LEFT(C96&amp;"",1)="2"),IF(F96&lt;Rules!$B$9,"Yes","No"),"No"))</f>
        <v/>
      </c>
      <c r="U96">
        <f>IF(A96="","",IF(AND(N(O96)&gt;=Rules!$B$8,ISNUMBER(P96)),IF(P96&lt;=-Rules!$B$7,"Yes","No"),"No"))</f>
        <v/>
      </c>
      <c r="V96">
        <f>IF(A96="","",IF(AND(N(L96)&gt;=Rules!$B$6,ISNUMBER(N96)),IF(AND(N96&gt;=Rules!$B$10,N96&lt;=Rules!$B$11),"Yes","No"),"No"))</f>
        <v/>
      </c>
      <c r="W96">
        <f>IF(A96="","",IF(I96&lt;&gt;"","Yes","No"))</f>
        <v/>
      </c>
      <c r="X96">
        <f>IF(I96="","",IF(SUMIFS($K$3:$K$2002,$A$3:$A$2002,SUBSTITUTE(SUBSTITUTE(I96,"?","~?"),"*","~*"))&gt;N(K96),"Yes","No"))</f>
        <v/>
      </c>
      <c r="Y96">
        <f>IF(A96="","",IF(N(S96)&gt;0,"Yes","No"))</f>
        <v/>
      </c>
      <c r="Z96">
        <f>IF(A96="","",IF(AND(N(K96)&lt;Rules!$B$5,N(L96)&lt;Rules!$B$6,N(Q96)&lt;Rules!$B$13,Y96="No"),"Yes","No"))</f>
        <v/>
      </c>
      <c r="AA96">
        <f>IF(A96="","",IF(LEFT(C96&amp;"",1)="3","Redirect",IF(OR(LEFT(C96&amp;"",1)="4",LEFT(C96&amp;"",1)="5"),IF(OR(N(K96)&gt;0,N(AC96)&gt;=Rules!$B$14),"Redirect","Prune"),IF(D96="Non-Indexable","Keep",IF(AND(W96="Yes",X96="Yes",Y96="No"),"Merge",IF(OR(U96="Yes",V96="Yes",AND(T96="Yes",N(L96)&gt;=Rules!$B$6)),"Update",IF(Z96="Yes",IF(N(AC96)&gt;=Rules!$B$14,"Redirect","Prune"),"Keep")))))))</f>
        <v/>
      </c>
      <c r="AB96">
        <f>IF(A96="","",IF(LEFT(C96&amp;"",1)="3","Already redirects ("&amp;C96&amp;"). Update internal links to point at the final URL.",IF(OR(LEFT(C96&amp;"",1)="4",LEFT(C96&amp;"",1)="5"),IF(AA96="Redirect","Returns "&amp;C96&amp;" but still has "&amp;N(K96)&amp;" clicks and "&amp;N(AC96)&amp;" referring domains. 301 it to the closest live page.","Returns "&amp;C96&amp;" with no clicks or links. Remove internal links and let it 404 or 410."),IF(D96="Non-Indexable","Non-indexable ("&amp;E96&amp;"). Keep if that is intentional; otherwise fix the canonical or noindex.",IF(AA96="Merge","Overlaps with "&amp;I96&amp;IF(N(J96)&gt;0," (similarity "&amp;TEXT(J96,"0.00")&amp;")","")&amp;", which gets more clicks. Merge the useful parts into it and 301 this URL.",IF(AA96="Update",MID(IF(U96="Yes","; Clicks down "&amp;TEXT(-P96,"0%")&amp;" on the previous period","")&amp;IF(V96="Yes","; Average position "&amp;TEXT(N96,"0.0")&amp;" on "&amp;TEXT(L96,"#,##0")&amp;" impressions (striking distance)","")&amp;IF(AND(T96="Yes",N(L96)&gt;=Rules!$B$6),"; Thin ("&amp;F96&amp;" words) but has search demand",""),3,400),IF(AA96="Prune","Low value: "&amp;N(K96)&amp;" clicks, "&amp;N(L96)&amp;" impressions, "&amp;N(Q96)&amp;" sessions, no key events. Remove or noindex it and update internal links.",IF(AA96="Redirect","Low value but "&amp;N(AC96)&amp;" referring domains. 301 it to the closest relevant page to keep those links.",IF(AND(Z96="No",Y96="Yes",N(K96)&lt;Rules!$B$5),"Low search traffic but it converts (key events: "&amp;S96&amp;"). Keep it and link to it.",IF(W96="Yes","Stronger than the page it overlaps ("&amp;I96&amp;"). Keep; merge that page into this one.","Healthy: "&amp;N(K96)&amp;" clicks"&amp;IF(ISNUMBER(N96),", average position "&amp;TEXT(N96,"0.0"),"")&amp;". Keep and monitor."))))))))))</f>
        <v/>
      </c>
      <c r="AE96">
        <f>IF(A96="","",IF(AD96&lt;&gt;"",AD96,AA96))</f>
        <v/>
      </c>
    </row>
    <row r="97">
      <c r="A97">
        <f>IF(Crawl!A96="","",Crawl!A96)</f>
        <v/>
      </c>
      <c r="B97">
        <f>IF(A97="","",Crawl!EC96)</f>
        <v/>
      </c>
      <c r="C97">
        <f>IF(A97="","",IFERROR(INDEX(Crawl!$A96:$DZ96,1,Rules!$H$6),""))</f>
        <v/>
      </c>
      <c r="D97">
        <f>IF(A97="","",IFERROR(INDEX(Crawl!$A96:$DZ96,1,Rules!$H$7),"")&amp;"")</f>
        <v/>
      </c>
      <c r="E97">
        <f>IF(A97="","",IFERROR(INDEX(Crawl!$A96:$DZ96,1,Rules!$H$8),"")&amp;"")</f>
        <v/>
      </c>
      <c r="F97">
        <f>IF(A97="","",IFERROR(INDEX(Crawl!$A96:$DZ96,1,Rules!$H$9),""))</f>
        <v/>
      </c>
      <c r="G97">
        <f>IF(A97="","",IFERROR(INDEX(Crawl!$A96:$DZ96,1,Rules!$H$10),""))</f>
        <v/>
      </c>
      <c r="H97">
        <f>IF(A97="","",IFERROR(INDEX(Crawl!$A96:$DZ96,1,Rules!$H$12),""))</f>
        <v/>
      </c>
      <c r="I97">
        <f>IF(A97="","",IF(AND(N(H97)&gt;0,IFERROR(INDEX(Crawl!$A96:$DZ96,1,Rules!$H$11),"")&amp;""&lt;&gt;""),IFERROR(INDEX(Crawl!$A96:$DZ96,1,Rules!$H$11),"")&amp;"",IF(AND(ISNUMBER(J97),N(J97)&gt;=Rules!$B$12,IFERROR(INDEX(Crawl!$A96:$DZ96,1,Rules!$H$13),"")&amp;""&lt;&gt;""),IFERROR(INDEX(Crawl!$A96:$DZ96,1,Rules!$H$13),"")&amp;"","")))</f>
        <v/>
      </c>
      <c r="J97" s="19">
        <f>IF(A97="","",IF(IFERROR(INDEX(Crawl!$A96:$DZ96,1,Rules!$H$14),"")&amp;""="","",IFERROR(INDEX(Crawl!$A96:$DZ96,1,Rules!$H$14),"")))</f>
        <v/>
      </c>
      <c r="K97">
        <f>IF(A97="","",IFERROR(SUMIFS('GSC current'!$J$2:$J$2001,'GSC current'!$I$2:$I$2001,B97),0))</f>
        <v/>
      </c>
      <c r="L97">
        <f>IF(A97="","",IFERROR(SUMIFS('GSC current'!$K$2:$K$2001,'GSC current'!$I$2:$I$2001,B97),0))</f>
        <v/>
      </c>
      <c r="M97" s="20">
        <f>IF(A97="","",IF(N(L97)&gt;0,K97/L97,""))</f>
        <v/>
      </c>
      <c r="N97" s="21">
        <f>IF(A97="","",IF(N(L97)&gt;0,SUMIFS('GSC current'!$L$2:$L$2001,'GSC current'!$I$2:$I$2001,B97)/L97,""))</f>
        <v/>
      </c>
      <c r="O97">
        <f>IF(A97="","",IFERROR(SUMIFS('GSC previous'!$J$2:$J$2001,'GSC previous'!$I$2:$I$2001,B97),0))</f>
        <v/>
      </c>
      <c r="P97" s="22">
        <f>IF(A97="","",IF(N(O97)&gt;0,(K97-O97)/O97,""))</f>
        <v/>
      </c>
      <c r="Q97">
        <f>IF(A97="","",IFERROR(SUMIFS(GA4!$P$2:$P$2001,GA4!$O$2:$O$2001,B97),0))</f>
        <v/>
      </c>
      <c r="R97" s="23">
        <f>IF(A97="","",IF(N(Q97)&gt;0,SUMIFS(GA4!$Q$2:$Q$2001,GA4!$O$2:$O$2001,B97)/Q97,""))</f>
        <v/>
      </c>
      <c r="S97">
        <f>IF(A97="","",IFERROR(SUMIFS(GA4!$R$2:$R$2001,GA4!$O$2:$O$2001,B97),0))</f>
        <v/>
      </c>
      <c r="T97">
        <f>IF(A97="","",IF(AND(ISNUMBER(F97),LEFT(C97&amp;"",1)="2"),IF(F97&lt;Rules!$B$9,"Yes","No"),"No"))</f>
        <v/>
      </c>
      <c r="U97">
        <f>IF(A97="","",IF(AND(N(O97)&gt;=Rules!$B$8,ISNUMBER(P97)),IF(P97&lt;=-Rules!$B$7,"Yes","No"),"No"))</f>
        <v/>
      </c>
      <c r="V97">
        <f>IF(A97="","",IF(AND(N(L97)&gt;=Rules!$B$6,ISNUMBER(N97)),IF(AND(N97&gt;=Rules!$B$10,N97&lt;=Rules!$B$11),"Yes","No"),"No"))</f>
        <v/>
      </c>
      <c r="W97">
        <f>IF(A97="","",IF(I97&lt;&gt;"","Yes","No"))</f>
        <v/>
      </c>
      <c r="X97">
        <f>IF(I97="","",IF(SUMIFS($K$3:$K$2002,$A$3:$A$2002,SUBSTITUTE(SUBSTITUTE(I97,"?","~?"),"*","~*"))&gt;N(K97),"Yes","No"))</f>
        <v/>
      </c>
      <c r="Y97">
        <f>IF(A97="","",IF(N(S97)&gt;0,"Yes","No"))</f>
        <v/>
      </c>
      <c r="Z97">
        <f>IF(A97="","",IF(AND(N(K97)&lt;Rules!$B$5,N(L97)&lt;Rules!$B$6,N(Q97)&lt;Rules!$B$13,Y97="No"),"Yes","No"))</f>
        <v/>
      </c>
      <c r="AA97">
        <f>IF(A97="","",IF(LEFT(C97&amp;"",1)="3","Redirect",IF(OR(LEFT(C97&amp;"",1)="4",LEFT(C97&amp;"",1)="5"),IF(OR(N(K97)&gt;0,N(AC97)&gt;=Rules!$B$14),"Redirect","Prune"),IF(D97="Non-Indexable","Keep",IF(AND(W97="Yes",X97="Yes",Y97="No"),"Merge",IF(OR(U97="Yes",V97="Yes",AND(T97="Yes",N(L97)&gt;=Rules!$B$6)),"Update",IF(Z97="Yes",IF(N(AC97)&gt;=Rules!$B$14,"Redirect","Prune"),"Keep")))))))</f>
        <v/>
      </c>
      <c r="AB97">
        <f>IF(A97="","",IF(LEFT(C97&amp;"",1)="3","Already redirects ("&amp;C97&amp;"). Update internal links to point at the final URL.",IF(OR(LEFT(C97&amp;"",1)="4",LEFT(C97&amp;"",1)="5"),IF(AA97="Redirect","Returns "&amp;C97&amp;" but still has "&amp;N(K97)&amp;" clicks and "&amp;N(AC97)&amp;" referring domains. 301 it to the closest live page.","Returns "&amp;C97&amp;" with no clicks or links. Remove internal links and let it 404 or 410."),IF(D97="Non-Indexable","Non-indexable ("&amp;E97&amp;"). Keep if that is intentional; otherwise fix the canonical or noindex.",IF(AA97="Merge","Overlaps with "&amp;I97&amp;IF(N(J97)&gt;0," (similarity "&amp;TEXT(J97,"0.00")&amp;")","")&amp;", which gets more clicks. Merge the useful parts into it and 301 this URL.",IF(AA97="Update",MID(IF(U97="Yes","; Clicks down "&amp;TEXT(-P97,"0%")&amp;" on the previous period","")&amp;IF(V97="Yes","; Average position "&amp;TEXT(N97,"0.0")&amp;" on "&amp;TEXT(L97,"#,##0")&amp;" impressions (striking distance)","")&amp;IF(AND(T97="Yes",N(L97)&gt;=Rules!$B$6),"; Thin ("&amp;F97&amp;" words) but has search demand",""),3,400),IF(AA97="Prune","Low value: "&amp;N(K97)&amp;" clicks, "&amp;N(L97)&amp;" impressions, "&amp;N(Q97)&amp;" sessions, no key events. Remove or noindex it and update internal links.",IF(AA97="Redirect","Low value but "&amp;N(AC97)&amp;" referring domains. 301 it to the closest relevant page to keep those links.",IF(AND(Z97="No",Y97="Yes",N(K97)&lt;Rules!$B$5),"Low search traffic but it converts (key events: "&amp;S97&amp;"). Keep it and link to it.",IF(W97="Yes","Stronger than the page it overlaps ("&amp;I97&amp;"). Keep; merge that page into this one.","Healthy: "&amp;N(K97)&amp;" clicks"&amp;IF(ISNUMBER(N97),", average position "&amp;TEXT(N97,"0.0"),"")&amp;". Keep and monitor."))))))))))</f>
        <v/>
      </c>
      <c r="AE97">
        <f>IF(A97="","",IF(AD97&lt;&gt;"",AD97,AA97))</f>
        <v/>
      </c>
    </row>
    <row r="98">
      <c r="A98">
        <f>IF(Crawl!A97="","",Crawl!A97)</f>
        <v/>
      </c>
      <c r="B98">
        <f>IF(A98="","",Crawl!EC97)</f>
        <v/>
      </c>
      <c r="C98">
        <f>IF(A98="","",IFERROR(INDEX(Crawl!$A97:$DZ97,1,Rules!$H$6),""))</f>
        <v/>
      </c>
      <c r="D98">
        <f>IF(A98="","",IFERROR(INDEX(Crawl!$A97:$DZ97,1,Rules!$H$7),"")&amp;"")</f>
        <v/>
      </c>
      <c r="E98">
        <f>IF(A98="","",IFERROR(INDEX(Crawl!$A97:$DZ97,1,Rules!$H$8),"")&amp;"")</f>
        <v/>
      </c>
      <c r="F98">
        <f>IF(A98="","",IFERROR(INDEX(Crawl!$A97:$DZ97,1,Rules!$H$9),""))</f>
        <v/>
      </c>
      <c r="G98">
        <f>IF(A98="","",IFERROR(INDEX(Crawl!$A97:$DZ97,1,Rules!$H$10),""))</f>
        <v/>
      </c>
      <c r="H98">
        <f>IF(A98="","",IFERROR(INDEX(Crawl!$A97:$DZ97,1,Rules!$H$12),""))</f>
        <v/>
      </c>
      <c r="I98">
        <f>IF(A98="","",IF(AND(N(H98)&gt;0,IFERROR(INDEX(Crawl!$A97:$DZ97,1,Rules!$H$11),"")&amp;""&lt;&gt;""),IFERROR(INDEX(Crawl!$A97:$DZ97,1,Rules!$H$11),"")&amp;"",IF(AND(ISNUMBER(J98),N(J98)&gt;=Rules!$B$12,IFERROR(INDEX(Crawl!$A97:$DZ97,1,Rules!$H$13),"")&amp;""&lt;&gt;""),IFERROR(INDEX(Crawl!$A97:$DZ97,1,Rules!$H$13),"")&amp;"","")))</f>
        <v/>
      </c>
      <c r="J98" s="19">
        <f>IF(A98="","",IF(IFERROR(INDEX(Crawl!$A97:$DZ97,1,Rules!$H$14),"")&amp;""="","",IFERROR(INDEX(Crawl!$A97:$DZ97,1,Rules!$H$14),"")))</f>
        <v/>
      </c>
      <c r="K98">
        <f>IF(A98="","",IFERROR(SUMIFS('GSC current'!$J$2:$J$2001,'GSC current'!$I$2:$I$2001,B98),0))</f>
        <v/>
      </c>
      <c r="L98">
        <f>IF(A98="","",IFERROR(SUMIFS('GSC current'!$K$2:$K$2001,'GSC current'!$I$2:$I$2001,B98),0))</f>
        <v/>
      </c>
      <c r="M98" s="20">
        <f>IF(A98="","",IF(N(L98)&gt;0,K98/L98,""))</f>
        <v/>
      </c>
      <c r="N98" s="21">
        <f>IF(A98="","",IF(N(L98)&gt;0,SUMIFS('GSC current'!$L$2:$L$2001,'GSC current'!$I$2:$I$2001,B98)/L98,""))</f>
        <v/>
      </c>
      <c r="O98">
        <f>IF(A98="","",IFERROR(SUMIFS('GSC previous'!$J$2:$J$2001,'GSC previous'!$I$2:$I$2001,B98),0))</f>
        <v/>
      </c>
      <c r="P98" s="22">
        <f>IF(A98="","",IF(N(O98)&gt;0,(K98-O98)/O98,""))</f>
        <v/>
      </c>
      <c r="Q98">
        <f>IF(A98="","",IFERROR(SUMIFS(GA4!$P$2:$P$2001,GA4!$O$2:$O$2001,B98),0))</f>
        <v/>
      </c>
      <c r="R98" s="23">
        <f>IF(A98="","",IF(N(Q98)&gt;0,SUMIFS(GA4!$Q$2:$Q$2001,GA4!$O$2:$O$2001,B98)/Q98,""))</f>
        <v/>
      </c>
      <c r="S98">
        <f>IF(A98="","",IFERROR(SUMIFS(GA4!$R$2:$R$2001,GA4!$O$2:$O$2001,B98),0))</f>
        <v/>
      </c>
      <c r="T98">
        <f>IF(A98="","",IF(AND(ISNUMBER(F98),LEFT(C98&amp;"",1)="2"),IF(F98&lt;Rules!$B$9,"Yes","No"),"No"))</f>
        <v/>
      </c>
      <c r="U98">
        <f>IF(A98="","",IF(AND(N(O98)&gt;=Rules!$B$8,ISNUMBER(P98)),IF(P98&lt;=-Rules!$B$7,"Yes","No"),"No"))</f>
        <v/>
      </c>
      <c r="V98">
        <f>IF(A98="","",IF(AND(N(L98)&gt;=Rules!$B$6,ISNUMBER(N98)),IF(AND(N98&gt;=Rules!$B$10,N98&lt;=Rules!$B$11),"Yes","No"),"No"))</f>
        <v/>
      </c>
      <c r="W98">
        <f>IF(A98="","",IF(I98&lt;&gt;"","Yes","No"))</f>
        <v/>
      </c>
      <c r="X98">
        <f>IF(I98="","",IF(SUMIFS($K$3:$K$2002,$A$3:$A$2002,SUBSTITUTE(SUBSTITUTE(I98,"?","~?"),"*","~*"))&gt;N(K98),"Yes","No"))</f>
        <v/>
      </c>
      <c r="Y98">
        <f>IF(A98="","",IF(N(S98)&gt;0,"Yes","No"))</f>
        <v/>
      </c>
      <c r="Z98">
        <f>IF(A98="","",IF(AND(N(K98)&lt;Rules!$B$5,N(L98)&lt;Rules!$B$6,N(Q98)&lt;Rules!$B$13,Y98="No"),"Yes","No"))</f>
        <v/>
      </c>
      <c r="AA98">
        <f>IF(A98="","",IF(LEFT(C98&amp;"",1)="3","Redirect",IF(OR(LEFT(C98&amp;"",1)="4",LEFT(C98&amp;"",1)="5"),IF(OR(N(K98)&gt;0,N(AC98)&gt;=Rules!$B$14),"Redirect","Prune"),IF(D98="Non-Indexable","Keep",IF(AND(W98="Yes",X98="Yes",Y98="No"),"Merge",IF(OR(U98="Yes",V98="Yes",AND(T98="Yes",N(L98)&gt;=Rules!$B$6)),"Update",IF(Z98="Yes",IF(N(AC98)&gt;=Rules!$B$14,"Redirect","Prune"),"Keep")))))))</f>
        <v/>
      </c>
      <c r="AB98">
        <f>IF(A98="","",IF(LEFT(C98&amp;"",1)="3","Already redirects ("&amp;C98&amp;"). Update internal links to point at the final URL.",IF(OR(LEFT(C98&amp;"",1)="4",LEFT(C98&amp;"",1)="5"),IF(AA98="Redirect","Returns "&amp;C98&amp;" but still has "&amp;N(K98)&amp;" clicks and "&amp;N(AC98)&amp;" referring domains. 301 it to the closest live page.","Returns "&amp;C98&amp;" with no clicks or links. Remove internal links and let it 404 or 410."),IF(D98="Non-Indexable","Non-indexable ("&amp;E98&amp;"). Keep if that is intentional; otherwise fix the canonical or noindex.",IF(AA98="Merge","Overlaps with "&amp;I98&amp;IF(N(J98)&gt;0," (similarity "&amp;TEXT(J98,"0.00")&amp;")","")&amp;", which gets more clicks. Merge the useful parts into it and 301 this URL.",IF(AA98="Update",MID(IF(U98="Yes","; Clicks down "&amp;TEXT(-P98,"0%")&amp;" on the previous period","")&amp;IF(V98="Yes","; Average position "&amp;TEXT(N98,"0.0")&amp;" on "&amp;TEXT(L98,"#,##0")&amp;" impressions (striking distance)","")&amp;IF(AND(T98="Yes",N(L98)&gt;=Rules!$B$6),"; Thin ("&amp;F98&amp;" words) but has search demand",""),3,400),IF(AA98="Prune","Low value: "&amp;N(K98)&amp;" clicks, "&amp;N(L98)&amp;" impressions, "&amp;N(Q98)&amp;" sessions, no key events. Remove or noindex it and update internal links.",IF(AA98="Redirect","Low value but "&amp;N(AC98)&amp;" referring domains. 301 it to the closest relevant page to keep those links.",IF(AND(Z98="No",Y98="Yes",N(K98)&lt;Rules!$B$5),"Low search traffic but it converts (key events: "&amp;S98&amp;"). Keep it and link to it.",IF(W98="Yes","Stronger than the page it overlaps ("&amp;I98&amp;"). Keep; merge that page into this one.","Healthy: "&amp;N(K98)&amp;" clicks"&amp;IF(ISNUMBER(N98),", average position "&amp;TEXT(N98,"0.0"),"")&amp;". Keep and monitor."))))))))))</f>
        <v/>
      </c>
      <c r="AE98">
        <f>IF(A98="","",IF(AD98&lt;&gt;"",AD98,AA98))</f>
        <v/>
      </c>
    </row>
    <row r="99">
      <c r="A99">
        <f>IF(Crawl!A98="","",Crawl!A98)</f>
        <v/>
      </c>
      <c r="B99">
        <f>IF(A99="","",Crawl!EC98)</f>
        <v/>
      </c>
      <c r="C99">
        <f>IF(A99="","",IFERROR(INDEX(Crawl!$A98:$DZ98,1,Rules!$H$6),""))</f>
        <v/>
      </c>
      <c r="D99">
        <f>IF(A99="","",IFERROR(INDEX(Crawl!$A98:$DZ98,1,Rules!$H$7),"")&amp;"")</f>
        <v/>
      </c>
      <c r="E99">
        <f>IF(A99="","",IFERROR(INDEX(Crawl!$A98:$DZ98,1,Rules!$H$8),"")&amp;"")</f>
        <v/>
      </c>
      <c r="F99">
        <f>IF(A99="","",IFERROR(INDEX(Crawl!$A98:$DZ98,1,Rules!$H$9),""))</f>
        <v/>
      </c>
      <c r="G99">
        <f>IF(A99="","",IFERROR(INDEX(Crawl!$A98:$DZ98,1,Rules!$H$10),""))</f>
        <v/>
      </c>
      <c r="H99">
        <f>IF(A99="","",IFERROR(INDEX(Crawl!$A98:$DZ98,1,Rules!$H$12),""))</f>
        <v/>
      </c>
      <c r="I99">
        <f>IF(A99="","",IF(AND(N(H99)&gt;0,IFERROR(INDEX(Crawl!$A98:$DZ98,1,Rules!$H$11),"")&amp;""&lt;&gt;""),IFERROR(INDEX(Crawl!$A98:$DZ98,1,Rules!$H$11),"")&amp;"",IF(AND(ISNUMBER(J99),N(J99)&gt;=Rules!$B$12,IFERROR(INDEX(Crawl!$A98:$DZ98,1,Rules!$H$13),"")&amp;""&lt;&gt;""),IFERROR(INDEX(Crawl!$A98:$DZ98,1,Rules!$H$13),"")&amp;"","")))</f>
        <v/>
      </c>
      <c r="J99" s="19">
        <f>IF(A99="","",IF(IFERROR(INDEX(Crawl!$A98:$DZ98,1,Rules!$H$14),"")&amp;""="","",IFERROR(INDEX(Crawl!$A98:$DZ98,1,Rules!$H$14),"")))</f>
        <v/>
      </c>
      <c r="K99">
        <f>IF(A99="","",IFERROR(SUMIFS('GSC current'!$J$2:$J$2001,'GSC current'!$I$2:$I$2001,B99),0))</f>
        <v/>
      </c>
      <c r="L99">
        <f>IF(A99="","",IFERROR(SUMIFS('GSC current'!$K$2:$K$2001,'GSC current'!$I$2:$I$2001,B99),0))</f>
        <v/>
      </c>
      <c r="M99" s="20">
        <f>IF(A99="","",IF(N(L99)&gt;0,K99/L99,""))</f>
        <v/>
      </c>
      <c r="N99" s="21">
        <f>IF(A99="","",IF(N(L99)&gt;0,SUMIFS('GSC current'!$L$2:$L$2001,'GSC current'!$I$2:$I$2001,B99)/L99,""))</f>
        <v/>
      </c>
      <c r="O99">
        <f>IF(A99="","",IFERROR(SUMIFS('GSC previous'!$J$2:$J$2001,'GSC previous'!$I$2:$I$2001,B99),0))</f>
        <v/>
      </c>
      <c r="P99" s="22">
        <f>IF(A99="","",IF(N(O99)&gt;0,(K99-O99)/O99,""))</f>
        <v/>
      </c>
      <c r="Q99">
        <f>IF(A99="","",IFERROR(SUMIFS(GA4!$P$2:$P$2001,GA4!$O$2:$O$2001,B99),0))</f>
        <v/>
      </c>
      <c r="R99" s="23">
        <f>IF(A99="","",IF(N(Q99)&gt;0,SUMIFS(GA4!$Q$2:$Q$2001,GA4!$O$2:$O$2001,B99)/Q99,""))</f>
        <v/>
      </c>
      <c r="S99">
        <f>IF(A99="","",IFERROR(SUMIFS(GA4!$R$2:$R$2001,GA4!$O$2:$O$2001,B99),0))</f>
        <v/>
      </c>
      <c r="T99">
        <f>IF(A99="","",IF(AND(ISNUMBER(F99),LEFT(C99&amp;"",1)="2"),IF(F99&lt;Rules!$B$9,"Yes","No"),"No"))</f>
        <v/>
      </c>
      <c r="U99">
        <f>IF(A99="","",IF(AND(N(O99)&gt;=Rules!$B$8,ISNUMBER(P99)),IF(P99&lt;=-Rules!$B$7,"Yes","No"),"No"))</f>
        <v/>
      </c>
      <c r="V99">
        <f>IF(A99="","",IF(AND(N(L99)&gt;=Rules!$B$6,ISNUMBER(N99)),IF(AND(N99&gt;=Rules!$B$10,N99&lt;=Rules!$B$11),"Yes","No"),"No"))</f>
        <v/>
      </c>
      <c r="W99">
        <f>IF(A99="","",IF(I99&lt;&gt;"","Yes","No"))</f>
        <v/>
      </c>
      <c r="X99">
        <f>IF(I99="","",IF(SUMIFS($K$3:$K$2002,$A$3:$A$2002,SUBSTITUTE(SUBSTITUTE(I99,"?","~?"),"*","~*"))&gt;N(K99),"Yes","No"))</f>
        <v/>
      </c>
      <c r="Y99">
        <f>IF(A99="","",IF(N(S99)&gt;0,"Yes","No"))</f>
        <v/>
      </c>
      <c r="Z99">
        <f>IF(A99="","",IF(AND(N(K99)&lt;Rules!$B$5,N(L99)&lt;Rules!$B$6,N(Q99)&lt;Rules!$B$13,Y99="No"),"Yes","No"))</f>
        <v/>
      </c>
      <c r="AA99">
        <f>IF(A99="","",IF(LEFT(C99&amp;"",1)="3","Redirect",IF(OR(LEFT(C99&amp;"",1)="4",LEFT(C99&amp;"",1)="5"),IF(OR(N(K99)&gt;0,N(AC99)&gt;=Rules!$B$14),"Redirect","Prune"),IF(D99="Non-Indexable","Keep",IF(AND(W99="Yes",X99="Yes",Y99="No"),"Merge",IF(OR(U99="Yes",V99="Yes",AND(T99="Yes",N(L99)&gt;=Rules!$B$6)),"Update",IF(Z99="Yes",IF(N(AC99)&gt;=Rules!$B$14,"Redirect","Prune"),"Keep")))))))</f>
        <v/>
      </c>
      <c r="AB99">
        <f>IF(A99="","",IF(LEFT(C99&amp;"",1)="3","Already redirects ("&amp;C99&amp;"). Update internal links to point at the final URL.",IF(OR(LEFT(C99&amp;"",1)="4",LEFT(C99&amp;"",1)="5"),IF(AA99="Redirect","Returns "&amp;C99&amp;" but still has "&amp;N(K99)&amp;" clicks and "&amp;N(AC99)&amp;" referring domains. 301 it to the closest live page.","Returns "&amp;C99&amp;" with no clicks or links. Remove internal links and let it 404 or 410."),IF(D99="Non-Indexable","Non-indexable ("&amp;E99&amp;"). Keep if that is intentional; otherwise fix the canonical or noindex.",IF(AA99="Merge","Overlaps with "&amp;I99&amp;IF(N(J99)&gt;0," (similarity "&amp;TEXT(J99,"0.00")&amp;")","")&amp;", which gets more clicks. Merge the useful parts into it and 301 this URL.",IF(AA99="Update",MID(IF(U99="Yes","; Clicks down "&amp;TEXT(-P99,"0%")&amp;" on the previous period","")&amp;IF(V99="Yes","; Average position "&amp;TEXT(N99,"0.0")&amp;" on "&amp;TEXT(L99,"#,##0")&amp;" impressions (striking distance)","")&amp;IF(AND(T99="Yes",N(L99)&gt;=Rules!$B$6),"; Thin ("&amp;F99&amp;" words) but has search demand",""),3,400),IF(AA99="Prune","Low value: "&amp;N(K99)&amp;" clicks, "&amp;N(L99)&amp;" impressions, "&amp;N(Q99)&amp;" sessions, no key events. Remove or noindex it and update internal links.",IF(AA99="Redirect","Low value but "&amp;N(AC99)&amp;" referring domains. 301 it to the closest relevant page to keep those links.",IF(AND(Z99="No",Y99="Yes",N(K99)&lt;Rules!$B$5),"Low search traffic but it converts (key events: "&amp;S99&amp;"). Keep it and link to it.",IF(W99="Yes","Stronger than the page it overlaps ("&amp;I99&amp;"). Keep; merge that page into this one.","Healthy: "&amp;N(K99)&amp;" clicks"&amp;IF(ISNUMBER(N99),", average position "&amp;TEXT(N99,"0.0"),"")&amp;". Keep and monitor."))))))))))</f>
        <v/>
      </c>
      <c r="AE99">
        <f>IF(A99="","",IF(AD99&lt;&gt;"",AD99,AA99))</f>
        <v/>
      </c>
    </row>
    <row r="100">
      <c r="A100">
        <f>IF(Crawl!A99="","",Crawl!A99)</f>
        <v/>
      </c>
      <c r="B100">
        <f>IF(A100="","",Crawl!EC99)</f>
        <v/>
      </c>
      <c r="C100">
        <f>IF(A100="","",IFERROR(INDEX(Crawl!$A99:$DZ99,1,Rules!$H$6),""))</f>
        <v/>
      </c>
      <c r="D100">
        <f>IF(A100="","",IFERROR(INDEX(Crawl!$A99:$DZ99,1,Rules!$H$7),"")&amp;"")</f>
        <v/>
      </c>
      <c r="E100">
        <f>IF(A100="","",IFERROR(INDEX(Crawl!$A99:$DZ99,1,Rules!$H$8),"")&amp;"")</f>
        <v/>
      </c>
      <c r="F100">
        <f>IF(A100="","",IFERROR(INDEX(Crawl!$A99:$DZ99,1,Rules!$H$9),""))</f>
        <v/>
      </c>
      <c r="G100">
        <f>IF(A100="","",IFERROR(INDEX(Crawl!$A99:$DZ99,1,Rules!$H$10),""))</f>
        <v/>
      </c>
      <c r="H100">
        <f>IF(A100="","",IFERROR(INDEX(Crawl!$A99:$DZ99,1,Rules!$H$12),""))</f>
        <v/>
      </c>
      <c r="I100">
        <f>IF(A100="","",IF(AND(N(H100)&gt;0,IFERROR(INDEX(Crawl!$A99:$DZ99,1,Rules!$H$11),"")&amp;""&lt;&gt;""),IFERROR(INDEX(Crawl!$A99:$DZ99,1,Rules!$H$11),"")&amp;"",IF(AND(ISNUMBER(J100),N(J100)&gt;=Rules!$B$12,IFERROR(INDEX(Crawl!$A99:$DZ99,1,Rules!$H$13),"")&amp;""&lt;&gt;""),IFERROR(INDEX(Crawl!$A99:$DZ99,1,Rules!$H$13),"")&amp;"","")))</f>
        <v/>
      </c>
      <c r="J100" s="19">
        <f>IF(A100="","",IF(IFERROR(INDEX(Crawl!$A99:$DZ99,1,Rules!$H$14),"")&amp;""="","",IFERROR(INDEX(Crawl!$A99:$DZ99,1,Rules!$H$14),"")))</f>
        <v/>
      </c>
      <c r="K100">
        <f>IF(A100="","",IFERROR(SUMIFS('GSC current'!$J$2:$J$2001,'GSC current'!$I$2:$I$2001,B100),0))</f>
        <v/>
      </c>
      <c r="L100">
        <f>IF(A100="","",IFERROR(SUMIFS('GSC current'!$K$2:$K$2001,'GSC current'!$I$2:$I$2001,B100),0))</f>
        <v/>
      </c>
      <c r="M100" s="20">
        <f>IF(A100="","",IF(N(L100)&gt;0,K100/L100,""))</f>
        <v/>
      </c>
      <c r="N100" s="21">
        <f>IF(A100="","",IF(N(L100)&gt;0,SUMIFS('GSC current'!$L$2:$L$2001,'GSC current'!$I$2:$I$2001,B100)/L100,""))</f>
        <v/>
      </c>
      <c r="O100">
        <f>IF(A100="","",IFERROR(SUMIFS('GSC previous'!$J$2:$J$2001,'GSC previous'!$I$2:$I$2001,B100),0))</f>
        <v/>
      </c>
      <c r="P100" s="22">
        <f>IF(A100="","",IF(N(O100)&gt;0,(K100-O100)/O100,""))</f>
        <v/>
      </c>
      <c r="Q100">
        <f>IF(A100="","",IFERROR(SUMIFS(GA4!$P$2:$P$2001,GA4!$O$2:$O$2001,B100),0))</f>
        <v/>
      </c>
      <c r="R100" s="23">
        <f>IF(A100="","",IF(N(Q100)&gt;0,SUMIFS(GA4!$Q$2:$Q$2001,GA4!$O$2:$O$2001,B100)/Q100,""))</f>
        <v/>
      </c>
      <c r="S100">
        <f>IF(A100="","",IFERROR(SUMIFS(GA4!$R$2:$R$2001,GA4!$O$2:$O$2001,B100),0))</f>
        <v/>
      </c>
      <c r="T100">
        <f>IF(A100="","",IF(AND(ISNUMBER(F100),LEFT(C100&amp;"",1)="2"),IF(F100&lt;Rules!$B$9,"Yes","No"),"No"))</f>
        <v/>
      </c>
      <c r="U100">
        <f>IF(A100="","",IF(AND(N(O100)&gt;=Rules!$B$8,ISNUMBER(P100)),IF(P100&lt;=-Rules!$B$7,"Yes","No"),"No"))</f>
        <v/>
      </c>
      <c r="V100">
        <f>IF(A100="","",IF(AND(N(L100)&gt;=Rules!$B$6,ISNUMBER(N100)),IF(AND(N100&gt;=Rules!$B$10,N100&lt;=Rules!$B$11),"Yes","No"),"No"))</f>
        <v/>
      </c>
      <c r="W100">
        <f>IF(A100="","",IF(I100&lt;&gt;"","Yes","No"))</f>
        <v/>
      </c>
      <c r="X100">
        <f>IF(I100="","",IF(SUMIFS($K$3:$K$2002,$A$3:$A$2002,SUBSTITUTE(SUBSTITUTE(I100,"?","~?"),"*","~*"))&gt;N(K100),"Yes","No"))</f>
        <v/>
      </c>
      <c r="Y100">
        <f>IF(A100="","",IF(N(S100)&gt;0,"Yes","No"))</f>
        <v/>
      </c>
      <c r="Z100">
        <f>IF(A100="","",IF(AND(N(K100)&lt;Rules!$B$5,N(L100)&lt;Rules!$B$6,N(Q100)&lt;Rules!$B$13,Y100="No"),"Yes","No"))</f>
        <v/>
      </c>
      <c r="AA100">
        <f>IF(A100="","",IF(LEFT(C100&amp;"",1)="3","Redirect",IF(OR(LEFT(C100&amp;"",1)="4",LEFT(C100&amp;"",1)="5"),IF(OR(N(K100)&gt;0,N(AC100)&gt;=Rules!$B$14),"Redirect","Prune"),IF(D100="Non-Indexable","Keep",IF(AND(W100="Yes",X100="Yes",Y100="No"),"Merge",IF(OR(U100="Yes",V100="Yes",AND(T100="Yes",N(L100)&gt;=Rules!$B$6)),"Update",IF(Z100="Yes",IF(N(AC100)&gt;=Rules!$B$14,"Redirect","Prune"),"Keep")))))))</f>
        <v/>
      </c>
      <c r="AB100">
        <f>IF(A100="","",IF(LEFT(C100&amp;"",1)="3","Already redirects ("&amp;C100&amp;"). Update internal links to point at the final URL.",IF(OR(LEFT(C100&amp;"",1)="4",LEFT(C100&amp;"",1)="5"),IF(AA100="Redirect","Returns "&amp;C100&amp;" but still has "&amp;N(K100)&amp;" clicks and "&amp;N(AC100)&amp;" referring domains. 301 it to the closest live page.","Returns "&amp;C100&amp;" with no clicks or links. Remove internal links and let it 404 or 410."),IF(D100="Non-Indexable","Non-indexable ("&amp;E100&amp;"). Keep if that is intentional; otherwise fix the canonical or noindex.",IF(AA100="Merge","Overlaps with "&amp;I100&amp;IF(N(J100)&gt;0," (similarity "&amp;TEXT(J100,"0.00")&amp;")","")&amp;", which gets more clicks. Merge the useful parts into it and 301 this URL.",IF(AA100="Update",MID(IF(U100="Yes","; Clicks down "&amp;TEXT(-P100,"0%")&amp;" on the previous period","")&amp;IF(V100="Yes","; Average position "&amp;TEXT(N100,"0.0")&amp;" on "&amp;TEXT(L100,"#,##0")&amp;" impressions (striking distance)","")&amp;IF(AND(T100="Yes",N(L100)&gt;=Rules!$B$6),"; Thin ("&amp;F100&amp;" words) but has search demand",""),3,400),IF(AA100="Prune","Low value: "&amp;N(K100)&amp;" clicks, "&amp;N(L100)&amp;" impressions, "&amp;N(Q100)&amp;" sessions, no key events. Remove or noindex it and update internal links.",IF(AA100="Redirect","Low value but "&amp;N(AC100)&amp;" referring domains. 301 it to the closest relevant page to keep those links.",IF(AND(Z100="No",Y100="Yes",N(K100)&lt;Rules!$B$5),"Low search traffic but it converts (key events: "&amp;S100&amp;"). Keep it and link to it.",IF(W100="Yes","Stronger than the page it overlaps ("&amp;I100&amp;"). Keep; merge that page into this one.","Healthy: "&amp;N(K100)&amp;" clicks"&amp;IF(ISNUMBER(N100),", average position "&amp;TEXT(N100,"0.0"),"")&amp;". Keep and monitor."))))))))))</f>
        <v/>
      </c>
      <c r="AE100">
        <f>IF(A100="","",IF(AD100&lt;&gt;"",AD100,AA100))</f>
        <v/>
      </c>
    </row>
    <row r="101">
      <c r="A101">
        <f>IF(Crawl!A100="","",Crawl!A100)</f>
        <v/>
      </c>
      <c r="B101">
        <f>IF(A101="","",Crawl!EC100)</f>
        <v/>
      </c>
      <c r="C101">
        <f>IF(A101="","",IFERROR(INDEX(Crawl!$A100:$DZ100,1,Rules!$H$6),""))</f>
        <v/>
      </c>
      <c r="D101">
        <f>IF(A101="","",IFERROR(INDEX(Crawl!$A100:$DZ100,1,Rules!$H$7),"")&amp;"")</f>
        <v/>
      </c>
      <c r="E101">
        <f>IF(A101="","",IFERROR(INDEX(Crawl!$A100:$DZ100,1,Rules!$H$8),"")&amp;"")</f>
        <v/>
      </c>
      <c r="F101">
        <f>IF(A101="","",IFERROR(INDEX(Crawl!$A100:$DZ100,1,Rules!$H$9),""))</f>
        <v/>
      </c>
      <c r="G101">
        <f>IF(A101="","",IFERROR(INDEX(Crawl!$A100:$DZ100,1,Rules!$H$10),""))</f>
        <v/>
      </c>
      <c r="H101">
        <f>IF(A101="","",IFERROR(INDEX(Crawl!$A100:$DZ100,1,Rules!$H$12),""))</f>
        <v/>
      </c>
      <c r="I101">
        <f>IF(A101="","",IF(AND(N(H101)&gt;0,IFERROR(INDEX(Crawl!$A100:$DZ100,1,Rules!$H$11),"")&amp;""&lt;&gt;""),IFERROR(INDEX(Crawl!$A100:$DZ100,1,Rules!$H$11),"")&amp;"",IF(AND(ISNUMBER(J101),N(J101)&gt;=Rules!$B$12,IFERROR(INDEX(Crawl!$A100:$DZ100,1,Rules!$H$13),"")&amp;""&lt;&gt;""),IFERROR(INDEX(Crawl!$A100:$DZ100,1,Rules!$H$13),"")&amp;"","")))</f>
        <v/>
      </c>
      <c r="J101" s="19">
        <f>IF(A101="","",IF(IFERROR(INDEX(Crawl!$A100:$DZ100,1,Rules!$H$14),"")&amp;""="","",IFERROR(INDEX(Crawl!$A100:$DZ100,1,Rules!$H$14),"")))</f>
        <v/>
      </c>
      <c r="K101">
        <f>IF(A101="","",IFERROR(SUMIFS('GSC current'!$J$2:$J$2001,'GSC current'!$I$2:$I$2001,B101),0))</f>
        <v/>
      </c>
      <c r="L101">
        <f>IF(A101="","",IFERROR(SUMIFS('GSC current'!$K$2:$K$2001,'GSC current'!$I$2:$I$2001,B101),0))</f>
        <v/>
      </c>
      <c r="M101" s="20">
        <f>IF(A101="","",IF(N(L101)&gt;0,K101/L101,""))</f>
        <v/>
      </c>
      <c r="N101" s="21">
        <f>IF(A101="","",IF(N(L101)&gt;0,SUMIFS('GSC current'!$L$2:$L$2001,'GSC current'!$I$2:$I$2001,B101)/L101,""))</f>
        <v/>
      </c>
      <c r="O101">
        <f>IF(A101="","",IFERROR(SUMIFS('GSC previous'!$J$2:$J$2001,'GSC previous'!$I$2:$I$2001,B101),0))</f>
        <v/>
      </c>
      <c r="P101" s="22">
        <f>IF(A101="","",IF(N(O101)&gt;0,(K101-O101)/O101,""))</f>
        <v/>
      </c>
      <c r="Q101">
        <f>IF(A101="","",IFERROR(SUMIFS(GA4!$P$2:$P$2001,GA4!$O$2:$O$2001,B101),0))</f>
        <v/>
      </c>
      <c r="R101" s="23">
        <f>IF(A101="","",IF(N(Q101)&gt;0,SUMIFS(GA4!$Q$2:$Q$2001,GA4!$O$2:$O$2001,B101)/Q101,""))</f>
        <v/>
      </c>
      <c r="S101">
        <f>IF(A101="","",IFERROR(SUMIFS(GA4!$R$2:$R$2001,GA4!$O$2:$O$2001,B101),0))</f>
        <v/>
      </c>
      <c r="T101">
        <f>IF(A101="","",IF(AND(ISNUMBER(F101),LEFT(C101&amp;"",1)="2"),IF(F101&lt;Rules!$B$9,"Yes","No"),"No"))</f>
        <v/>
      </c>
      <c r="U101">
        <f>IF(A101="","",IF(AND(N(O101)&gt;=Rules!$B$8,ISNUMBER(P101)),IF(P101&lt;=-Rules!$B$7,"Yes","No"),"No"))</f>
        <v/>
      </c>
      <c r="V101">
        <f>IF(A101="","",IF(AND(N(L101)&gt;=Rules!$B$6,ISNUMBER(N101)),IF(AND(N101&gt;=Rules!$B$10,N101&lt;=Rules!$B$11),"Yes","No"),"No"))</f>
        <v/>
      </c>
      <c r="W101">
        <f>IF(A101="","",IF(I101&lt;&gt;"","Yes","No"))</f>
        <v/>
      </c>
      <c r="X101">
        <f>IF(I101="","",IF(SUMIFS($K$3:$K$2002,$A$3:$A$2002,SUBSTITUTE(SUBSTITUTE(I101,"?","~?"),"*","~*"))&gt;N(K101),"Yes","No"))</f>
        <v/>
      </c>
      <c r="Y101">
        <f>IF(A101="","",IF(N(S101)&gt;0,"Yes","No"))</f>
        <v/>
      </c>
      <c r="Z101">
        <f>IF(A101="","",IF(AND(N(K101)&lt;Rules!$B$5,N(L101)&lt;Rules!$B$6,N(Q101)&lt;Rules!$B$13,Y101="No"),"Yes","No"))</f>
        <v/>
      </c>
      <c r="AA101">
        <f>IF(A101="","",IF(LEFT(C101&amp;"",1)="3","Redirect",IF(OR(LEFT(C101&amp;"",1)="4",LEFT(C101&amp;"",1)="5"),IF(OR(N(K101)&gt;0,N(AC101)&gt;=Rules!$B$14),"Redirect","Prune"),IF(D101="Non-Indexable","Keep",IF(AND(W101="Yes",X101="Yes",Y101="No"),"Merge",IF(OR(U101="Yes",V101="Yes",AND(T101="Yes",N(L101)&gt;=Rules!$B$6)),"Update",IF(Z101="Yes",IF(N(AC101)&gt;=Rules!$B$14,"Redirect","Prune"),"Keep")))))))</f>
        <v/>
      </c>
      <c r="AB101">
        <f>IF(A101="","",IF(LEFT(C101&amp;"",1)="3","Already redirects ("&amp;C101&amp;"). Update internal links to point at the final URL.",IF(OR(LEFT(C101&amp;"",1)="4",LEFT(C101&amp;"",1)="5"),IF(AA101="Redirect","Returns "&amp;C101&amp;" but still has "&amp;N(K101)&amp;" clicks and "&amp;N(AC101)&amp;" referring domains. 301 it to the closest live page.","Returns "&amp;C101&amp;" with no clicks or links. Remove internal links and let it 404 or 410."),IF(D101="Non-Indexable","Non-indexable ("&amp;E101&amp;"). Keep if that is intentional; otherwise fix the canonical or noindex.",IF(AA101="Merge","Overlaps with "&amp;I101&amp;IF(N(J101)&gt;0," (similarity "&amp;TEXT(J101,"0.00")&amp;")","")&amp;", which gets more clicks. Merge the useful parts into it and 301 this URL.",IF(AA101="Update",MID(IF(U101="Yes","; Clicks down "&amp;TEXT(-P101,"0%")&amp;" on the previous period","")&amp;IF(V101="Yes","; Average position "&amp;TEXT(N101,"0.0")&amp;" on "&amp;TEXT(L101,"#,##0")&amp;" impressions (striking distance)","")&amp;IF(AND(T101="Yes",N(L101)&gt;=Rules!$B$6),"; Thin ("&amp;F101&amp;" words) but has search demand",""),3,400),IF(AA101="Prune","Low value: "&amp;N(K101)&amp;" clicks, "&amp;N(L101)&amp;" impressions, "&amp;N(Q101)&amp;" sessions, no key events. Remove or noindex it and update internal links.",IF(AA101="Redirect","Low value but "&amp;N(AC101)&amp;" referring domains. 301 it to the closest relevant page to keep those links.",IF(AND(Z101="No",Y101="Yes",N(K101)&lt;Rules!$B$5),"Low search traffic but it converts (key events: "&amp;S101&amp;"). Keep it and link to it.",IF(W101="Yes","Stronger than the page it overlaps ("&amp;I101&amp;"). Keep; merge that page into this one.","Healthy: "&amp;N(K101)&amp;" clicks"&amp;IF(ISNUMBER(N101),", average position "&amp;TEXT(N101,"0.0"),"")&amp;". Keep and monitor."))))))))))</f>
        <v/>
      </c>
      <c r="AE101">
        <f>IF(A101="","",IF(AD101&lt;&gt;"",AD101,AA101))</f>
        <v/>
      </c>
    </row>
    <row r="102">
      <c r="A102">
        <f>IF(Crawl!A101="","",Crawl!A101)</f>
        <v/>
      </c>
      <c r="B102">
        <f>IF(A102="","",Crawl!EC101)</f>
        <v/>
      </c>
      <c r="C102">
        <f>IF(A102="","",IFERROR(INDEX(Crawl!$A101:$DZ101,1,Rules!$H$6),""))</f>
        <v/>
      </c>
      <c r="D102">
        <f>IF(A102="","",IFERROR(INDEX(Crawl!$A101:$DZ101,1,Rules!$H$7),"")&amp;"")</f>
        <v/>
      </c>
      <c r="E102">
        <f>IF(A102="","",IFERROR(INDEX(Crawl!$A101:$DZ101,1,Rules!$H$8),"")&amp;"")</f>
        <v/>
      </c>
      <c r="F102">
        <f>IF(A102="","",IFERROR(INDEX(Crawl!$A101:$DZ101,1,Rules!$H$9),""))</f>
        <v/>
      </c>
      <c r="G102">
        <f>IF(A102="","",IFERROR(INDEX(Crawl!$A101:$DZ101,1,Rules!$H$10),""))</f>
        <v/>
      </c>
      <c r="H102">
        <f>IF(A102="","",IFERROR(INDEX(Crawl!$A101:$DZ101,1,Rules!$H$12),""))</f>
        <v/>
      </c>
      <c r="I102">
        <f>IF(A102="","",IF(AND(N(H102)&gt;0,IFERROR(INDEX(Crawl!$A101:$DZ101,1,Rules!$H$11),"")&amp;""&lt;&gt;""),IFERROR(INDEX(Crawl!$A101:$DZ101,1,Rules!$H$11),"")&amp;"",IF(AND(ISNUMBER(J102),N(J102)&gt;=Rules!$B$12,IFERROR(INDEX(Crawl!$A101:$DZ101,1,Rules!$H$13),"")&amp;""&lt;&gt;""),IFERROR(INDEX(Crawl!$A101:$DZ101,1,Rules!$H$13),"")&amp;"","")))</f>
        <v/>
      </c>
      <c r="J102" s="19">
        <f>IF(A102="","",IF(IFERROR(INDEX(Crawl!$A101:$DZ101,1,Rules!$H$14),"")&amp;""="","",IFERROR(INDEX(Crawl!$A101:$DZ101,1,Rules!$H$14),"")))</f>
        <v/>
      </c>
      <c r="K102">
        <f>IF(A102="","",IFERROR(SUMIFS('GSC current'!$J$2:$J$2001,'GSC current'!$I$2:$I$2001,B102),0))</f>
        <v/>
      </c>
      <c r="L102">
        <f>IF(A102="","",IFERROR(SUMIFS('GSC current'!$K$2:$K$2001,'GSC current'!$I$2:$I$2001,B102),0))</f>
        <v/>
      </c>
      <c r="M102" s="20">
        <f>IF(A102="","",IF(N(L102)&gt;0,K102/L102,""))</f>
        <v/>
      </c>
      <c r="N102" s="21">
        <f>IF(A102="","",IF(N(L102)&gt;0,SUMIFS('GSC current'!$L$2:$L$2001,'GSC current'!$I$2:$I$2001,B102)/L102,""))</f>
        <v/>
      </c>
      <c r="O102">
        <f>IF(A102="","",IFERROR(SUMIFS('GSC previous'!$J$2:$J$2001,'GSC previous'!$I$2:$I$2001,B102),0))</f>
        <v/>
      </c>
      <c r="P102" s="22">
        <f>IF(A102="","",IF(N(O102)&gt;0,(K102-O102)/O102,""))</f>
        <v/>
      </c>
      <c r="Q102">
        <f>IF(A102="","",IFERROR(SUMIFS(GA4!$P$2:$P$2001,GA4!$O$2:$O$2001,B102),0))</f>
        <v/>
      </c>
      <c r="R102" s="23">
        <f>IF(A102="","",IF(N(Q102)&gt;0,SUMIFS(GA4!$Q$2:$Q$2001,GA4!$O$2:$O$2001,B102)/Q102,""))</f>
        <v/>
      </c>
      <c r="S102">
        <f>IF(A102="","",IFERROR(SUMIFS(GA4!$R$2:$R$2001,GA4!$O$2:$O$2001,B102),0))</f>
        <v/>
      </c>
      <c r="T102">
        <f>IF(A102="","",IF(AND(ISNUMBER(F102),LEFT(C102&amp;"",1)="2"),IF(F102&lt;Rules!$B$9,"Yes","No"),"No"))</f>
        <v/>
      </c>
      <c r="U102">
        <f>IF(A102="","",IF(AND(N(O102)&gt;=Rules!$B$8,ISNUMBER(P102)),IF(P102&lt;=-Rules!$B$7,"Yes","No"),"No"))</f>
        <v/>
      </c>
      <c r="V102">
        <f>IF(A102="","",IF(AND(N(L102)&gt;=Rules!$B$6,ISNUMBER(N102)),IF(AND(N102&gt;=Rules!$B$10,N102&lt;=Rules!$B$11),"Yes","No"),"No"))</f>
        <v/>
      </c>
      <c r="W102">
        <f>IF(A102="","",IF(I102&lt;&gt;"","Yes","No"))</f>
        <v/>
      </c>
      <c r="X102">
        <f>IF(I102="","",IF(SUMIFS($K$3:$K$2002,$A$3:$A$2002,SUBSTITUTE(SUBSTITUTE(I102,"?","~?"),"*","~*"))&gt;N(K102),"Yes","No"))</f>
        <v/>
      </c>
      <c r="Y102">
        <f>IF(A102="","",IF(N(S102)&gt;0,"Yes","No"))</f>
        <v/>
      </c>
      <c r="Z102">
        <f>IF(A102="","",IF(AND(N(K102)&lt;Rules!$B$5,N(L102)&lt;Rules!$B$6,N(Q102)&lt;Rules!$B$13,Y102="No"),"Yes","No"))</f>
        <v/>
      </c>
      <c r="AA102">
        <f>IF(A102="","",IF(LEFT(C102&amp;"",1)="3","Redirect",IF(OR(LEFT(C102&amp;"",1)="4",LEFT(C102&amp;"",1)="5"),IF(OR(N(K102)&gt;0,N(AC102)&gt;=Rules!$B$14),"Redirect","Prune"),IF(D102="Non-Indexable","Keep",IF(AND(W102="Yes",X102="Yes",Y102="No"),"Merge",IF(OR(U102="Yes",V102="Yes",AND(T102="Yes",N(L102)&gt;=Rules!$B$6)),"Update",IF(Z102="Yes",IF(N(AC102)&gt;=Rules!$B$14,"Redirect","Prune"),"Keep")))))))</f>
        <v/>
      </c>
      <c r="AB102">
        <f>IF(A102="","",IF(LEFT(C102&amp;"",1)="3","Already redirects ("&amp;C102&amp;"). Update internal links to point at the final URL.",IF(OR(LEFT(C102&amp;"",1)="4",LEFT(C102&amp;"",1)="5"),IF(AA102="Redirect","Returns "&amp;C102&amp;" but still has "&amp;N(K102)&amp;" clicks and "&amp;N(AC102)&amp;" referring domains. 301 it to the closest live page.","Returns "&amp;C102&amp;" with no clicks or links. Remove internal links and let it 404 or 410."),IF(D102="Non-Indexable","Non-indexable ("&amp;E102&amp;"). Keep if that is intentional; otherwise fix the canonical or noindex.",IF(AA102="Merge","Overlaps with "&amp;I102&amp;IF(N(J102)&gt;0," (similarity "&amp;TEXT(J102,"0.00")&amp;")","")&amp;", which gets more clicks. Merge the useful parts into it and 301 this URL.",IF(AA102="Update",MID(IF(U102="Yes","; Clicks down "&amp;TEXT(-P102,"0%")&amp;" on the previous period","")&amp;IF(V102="Yes","; Average position "&amp;TEXT(N102,"0.0")&amp;" on "&amp;TEXT(L102,"#,##0")&amp;" impressions (striking distance)","")&amp;IF(AND(T102="Yes",N(L102)&gt;=Rules!$B$6),"; Thin ("&amp;F102&amp;" words) but has search demand",""),3,400),IF(AA102="Prune","Low value: "&amp;N(K102)&amp;" clicks, "&amp;N(L102)&amp;" impressions, "&amp;N(Q102)&amp;" sessions, no key events. Remove or noindex it and update internal links.",IF(AA102="Redirect","Low value but "&amp;N(AC102)&amp;" referring domains. 301 it to the closest relevant page to keep those links.",IF(AND(Z102="No",Y102="Yes",N(K102)&lt;Rules!$B$5),"Low search traffic but it converts (key events: "&amp;S102&amp;"). Keep it and link to it.",IF(W102="Yes","Stronger than the page it overlaps ("&amp;I102&amp;"). Keep; merge that page into this one.","Healthy: "&amp;N(K102)&amp;" clicks"&amp;IF(ISNUMBER(N102),", average position "&amp;TEXT(N102,"0.0"),"")&amp;". Keep and monitor."))))))))))</f>
        <v/>
      </c>
      <c r="AE102">
        <f>IF(A102="","",IF(AD102&lt;&gt;"",AD102,AA102))</f>
        <v/>
      </c>
    </row>
    <row r="103">
      <c r="A103">
        <f>IF(Crawl!A102="","",Crawl!A102)</f>
        <v/>
      </c>
      <c r="B103">
        <f>IF(A103="","",Crawl!EC102)</f>
        <v/>
      </c>
      <c r="C103">
        <f>IF(A103="","",IFERROR(INDEX(Crawl!$A102:$DZ102,1,Rules!$H$6),""))</f>
        <v/>
      </c>
      <c r="D103">
        <f>IF(A103="","",IFERROR(INDEX(Crawl!$A102:$DZ102,1,Rules!$H$7),"")&amp;"")</f>
        <v/>
      </c>
      <c r="E103">
        <f>IF(A103="","",IFERROR(INDEX(Crawl!$A102:$DZ102,1,Rules!$H$8),"")&amp;"")</f>
        <v/>
      </c>
      <c r="F103">
        <f>IF(A103="","",IFERROR(INDEX(Crawl!$A102:$DZ102,1,Rules!$H$9),""))</f>
        <v/>
      </c>
      <c r="G103">
        <f>IF(A103="","",IFERROR(INDEX(Crawl!$A102:$DZ102,1,Rules!$H$10),""))</f>
        <v/>
      </c>
      <c r="H103">
        <f>IF(A103="","",IFERROR(INDEX(Crawl!$A102:$DZ102,1,Rules!$H$12),""))</f>
        <v/>
      </c>
      <c r="I103">
        <f>IF(A103="","",IF(AND(N(H103)&gt;0,IFERROR(INDEX(Crawl!$A102:$DZ102,1,Rules!$H$11),"")&amp;""&lt;&gt;""),IFERROR(INDEX(Crawl!$A102:$DZ102,1,Rules!$H$11),"")&amp;"",IF(AND(ISNUMBER(J103),N(J103)&gt;=Rules!$B$12,IFERROR(INDEX(Crawl!$A102:$DZ102,1,Rules!$H$13),"")&amp;""&lt;&gt;""),IFERROR(INDEX(Crawl!$A102:$DZ102,1,Rules!$H$13),"")&amp;"","")))</f>
        <v/>
      </c>
      <c r="J103" s="19">
        <f>IF(A103="","",IF(IFERROR(INDEX(Crawl!$A102:$DZ102,1,Rules!$H$14),"")&amp;""="","",IFERROR(INDEX(Crawl!$A102:$DZ102,1,Rules!$H$14),"")))</f>
        <v/>
      </c>
      <c r="K103">
        <f>IF(A103="","",IFERROR(SUMIFS('GSC current'!$J$2:$J$2001,'GSC current'!$I$2:$I$2001,B103),0))</f>
        <v/>
      </c>
      <c r="L103">
        <f>IF(A103="","",IFERROR(SUMIFS('GSC current'!$K$2:$K$2001,'GSC current'!$I$2:$I$2001,B103),0))</f>
        <v/>
      </c>
      <c r="M103" s="20">
        <f>IF(A103="","",IF(N(L103)&gt;0,K103/L103,""))</f>
        <v/>
      </c>
      <c r="N103" s="21">
        <f>IF(A103="","",IF(N(L103)&gt;0,SUMIFS('GSC current'!$L$2:$L$2001,'GSC current'!$I$2:$I$2001,B103)/L103,""))</f>
        <v/>
      </c>
      <c r="O103">
        <f>IF(A103="","",IFERROR(SUMIFS('GSC previous'!$J$2:$J$2001,'GSC previous'!$I$2:$I$2001,B103),0))</f>
        <v/>
      </c>
      <c r="P103" s="22">
        <f>IF(A103="","",IF(N(O103)&gt;0,(K103-O103)/O103,""))</f>
        <v/>
      </c>
      <c r="Q103">
        <f>IF(A103="","",IFERROR(SUMIFS(GA4!$P$2:$P$2001,GA4!$O$2:$O$2001,B103),0))</f>
        <v/>
      </c>
      <c r="R103" s="23">
        <f>IF(A103="","",IF(N(Q103)&gt;0,SUMIFS(GA4!$Q$2:$Q$2001,GA4!$O$2:$O$2001,B103)/Q103,""))</f>
        <v/>
      </c>
      <c r="S103">
        <f>IF(A103="","",IFERROR(SUMIFS(GA4!$R$2:$R$2001,GA4!$O$2:$O$2001,B103),0))</f>
        <v/>
      </c>
      <c r="T103">
        <f>IF(A103="","",IF(AND(ISNUMBER(F103),LEFT(C103&amp;"",1)="2"),IF(F103&lt;Rules!$B$9,"Yes","No"),"No"))</f>
        <v/>
      </c>
      <c r="U103">
        <f>IF(A103="","",IF(AND(N(O103)&gt;=Rules!$B$8,ISNUMBER(P103)),IF(P103&lt;=-Rules!$B$7,"Yes","No"),"No"))</f>
        <v/>
      </c>
      <c r="V103">
        <f>IF(A103="","",IF(AND(N(L103)&gt;=Rules!$B$6,ISNUMBER(N103)),IF(AND(N103&gt;=Rules!$B$10,N103&lt;=Rules!$B$11),"Yes","No"),"No"))</f>
        <v/>
      </c>
      <c r="W103">
        <f>IF(A103="","",IF(I103&lt;&gt;"","Yes","No"))</f>
        <v/>
      </c>
      <c r="X103">
        <f>IF(I103="","",IF(SUMIFS($K$3:$K$2002,$A$3:$A$2002,SUBSTITUTE(SUBSTITUTE(I103,"?","~?"),"*","~*"))&gt;N(K103),"Yes","No"))</f>
        <v/>
      </c>
      <c r="Y103">
        <f>IF(A103="","",IF(N(S103)&gt;0,"Yes","No"))</f>
        <v/>
      </c>
      <c r="Z103">
        <f>IF(A103="","",IF(AND(N(K103)&lt;Rules!$B$5,N(L103)&lt;Rules!$B$6,N(Q103)&lt;Rules!$B$13,Y103="No"),"Yes","No"))</f>
        <v/>
      </c>
      <c r="AA103">
        <f>IF(A103="","",IF(LEFT(C103&amp;"",1)="3","Redirect",IF(OR(LEFT(C103&amp;"",1)="4",LEFT(C103&amp;"",1)="5"),IF(OR(N(K103)&gt;0,N(AC103)&gt;=Rules!$B$14),"Redirect","Prune"),IF(D103="Non-Indexable","Keep",IF(AND(W103="Yes",X103="Yes",Y103="No"),"Merge",IF(OR(U103="Yes",V103="Yes",AND(T103="Yes",N(L103)&gt;=Rules!$B$6)),"Update",IF(Z103="Yes",IF(N(AC103)&gt;=Rules!$B$14,"Redirect","Prune"),"Keep")))))))</f>
        <v/>
      </c>
      <c r="AB103">
        <f>IF(A103="","",IF(LEFT(C103&amp;"",1)="3","Already redirects ("&amp;C103&amp;"). Update internal links to point at the final URL.",IF(OR(LEFT(C103&amp;"",1)="4",LEFT(C103&amp;"",1)="5"),IF(AA103="Redirect","Returns "&amp;C103&amp;" but still has "&amp;N(K103)&amp;" clicks and "&amp;N(AC103)&amp;" referring domains. 301 it to the closest live page.","Returns "&amp;C103&amp;" with no clicks or links. Remove internal links and let it 404 or 410."),IF(D103="Non-Indexable","Non-indexable ("&amp;E103&amp;"). Keep if that is intentional; otherwise fix the canonical or noindex.",IF(AA103="Merge","Overlaps with "&amp;I103&amp;IF(N(J103)&gt;0," (similarity "&amp;TEXT(J103,"0.00")&amp;")","")&amp;", which gets more clicks. Merge the useful parts into it and 301 this URL.",IF(AA103="Update",MID(IF(U103="Yes","; Clicks down "&amp;TEXT(-P103,"0%")&amp;" on the previous period","")&amp;IF(V103="Yes","; Average position "&amp;TEXT(N103,"0.0")&amp;" on "&amp;TEXT(L103,"#,##0")&amp;" impressions (striking distance)","")&amp;IF(AND(T103="Yes",N(L103)&gt;=Rules!$B$6),"; Thin ("&amp;F103&amp;" words) but has search demand",""),3,400),IF(AA103="Prune","Low value: "&amp;N(K103)&amp;" clicks, "&amp;N(L103)&amp;" impressions, "&amp;N(Q103)&amp;" sessions, no key events. Remove or noindex it and update internal links.",IF(AA103="Redirect","Low value but "&amp;N(AC103)&amp;" referring domains. 301 it to the closest relevant page to keep those links.",IF(AND(Z103="No",Y103="Yes",N(K103)&lt;Rules!$B$5),"Low search traffic but it converts (key events: "&amp;S103&amp;"). Keep it and link to it.",IF(W103="Yes","Stronger than the page it overlaps ("&amp;I103&amp;"). Keep; merge that page into this one.","Healthy: "&amp;N(K103)&amp;" clicks"&amp;IF(ISNUMBER(N103),", average position "&amp;TEXT(N103,"0.0"),"")&amp;". Keep and monitor."))))))))))</f>
        <v/>
      </c>
      <c r="AE103">
        <f>IF(A103="","",IF(AD103&lt;&gt;"",AD103,AA103))</f>
        <v/>
      </c>
    </row>
    <row r="104">
      <c r="A104">
        <f>IF(Crawl!A103="","",Crawl!A103)</f>
        <v/>
      </c>
      <c r="B104">
        <f>IF(A104="","",Crawl!EC103)</f>
        <v/>
      </c>
      <c r="C104">
        <f>IF(A104="","",IFERROR(INDEX(Crawl!$A103:$DZ103,1,Rules!$H$6),""))</f>
        <v/>
      </c>
      <c r="D104">
        <f>IF(A104="","",IFERROR(INDEX(Crawl!$A103:$DZ103,1,Rules!$H$7),"")&amp;"")</f>
        <v/>
      </c>
      <c r="E104">
        <f>IF(A104="","",IFERROR(INDEX(Crawl!$A103:$DZ103,1,Rules!$H$8),"")&amp;"")</f>
        <v/>
      </c>
      <c r="F104">
        <f>IF(A104="","",IFERROR(INDEX(Crawl!$A103:$DZ103,1,Rules!$H$9),""))</f>
        <v/>
      </c>
      <c r="G104">
        <f>IF(A104="","",IFERROR(INDEX(Crawl!$A103:$DZ103,1,Rules!$H$10),""))</f>
        <v/>
      </c>
      <c r="H104">
        <f>IF(A104="","",IFERROR(INDEX(Crawl!$A103:$DZ103,1,Rules!$H$12),""))</f>
        <v/>
      </c>
      <c r="I104">
        <f>IF(A104="","",IF(AND(N(H104)&gt;0,IFERROR(INDEX(Crawl!$A103:$DZ103,1,Rules!$H$11),"")&amp;""&lt;&gt;""),IFERROR(INDEX(Crawl!$A103:$DZ103,1,Rules!$H$11),"")&amp;"",IF(AND(ISNUMBER(J104),N(J104)&gt;=Rules!$B$12,IFERROR(INDEX(Crawl!$A103:$DZ103,1,Rules!$H$13),"")&amp;""&lt;&gt;""),IFERROR(INDEX(Crawl!$A103:$DZ103,1,Rules!$H$13),"")&amp;"","")))</f>
        <v/>
      </c>
      <c r="J104" s="19">
        <f>IF(A104="","",IF(IFERROR(INDEX(Crawl!$A103:$DZ103,1,Rules!$H$14),"")&amp;""="","",IFERROR(INDEX(Crawl!$A103:$DZ103,1,Rules!$H$14),"")))</f>
        <v/>
      </c>
      <c r="K104">
        <f>IF(A104="","",IFERROR(SUMIFS('GSC current'!$J$2:$J$2001,'GSC current'!$I$2:$I$2001,B104),0))</f>
        <v/>
      </c>
      <c r="L104">
        <f>IF(A104="","",IFERROR(SUMIFS('GSC current'!$K$2:$K$2001,'GSC current'!$I$2:$I$2001,B104),0))</f>
        <v/>
      </c>
      <c r="M104" s="20">
        <f>IF(A104="","",IF(N(L104)&gt;0,K104/L104,""))</f>
        <v/>
      </c>
      <c r="N104" s="21">
        <f>IF(A104="","",IF(N(L104)&gt;0,SUMIFS('GSC current'!$L$2:$L$2001,'GSC current'!$I$2:$I$2001,B104)/L104,""))</f>
        <v/>
      </c>
      <c r="O104">
        <f>IF(A104="","",IFERROR(SUMIFS('GSC previous'!$J$2:$J$2001,'GSC previous'!$I$2:$I$2001,B104),0))</f>
        <v/>
      </c>
      <c r="P104" s="22">
        <f>IF(A104="","",IF(N(O104)&gt;0,(K104-O104)/O104,""))</f>
        <v/>
      </c>
      <c r="Q104">
        <f>IF(A104="","",IFERROR(SUMIFS(GA4!$P$2:$P$2001,GA4!$O$2:$O$2001,B104),0))</f>
        <v/>
      </c>
      <c r="R104" s="23">
        <f>IF(A104="","",IF(N(Q104)&gt;0,SUMIFS(GA4!$Q$2:$Q$2001,GA4!$O$2:$O$2001,B104)/Q104,""))</f>
        <v/>
      </c>
      <c r="S104">
        <f>IF(A104="","",IFERROR(SUMIFS(GA4!$R$2:$R$2001,GA4!$O$2:$O$2001,B104),0))</f>
        <v/>
      </c>
      <c r="T104">
        <f>IF(A104="","",IF(AND(ISNUMBER(F104),LEFT(C104&amp;"",1)="2"),IF(F104&lt;Rules!$B$9,"Yes","No"),"No"))</f>
        <v/>
      </c>
      <c r="U104">
        <f>IF(A104="","",IF(AND(N(O104)&gt;=Rules!$B$8,ISNUMBER(P104)),IF(P104&lt;=-Rules!$B$7,"Yes","No"),"No"))</f>
        <v/>
      </c>
      <c r="V104">
        <f>IF(A104="","",IF(AND(N(L104)&gt;=Rules!$B$6,ISNUMBER(N104)),IF(AND(N104&gt;=Rules!$B$10,N104&lt;=Rules!$B$11),"Yes","No"),"No"))</f>
        <v/>
      </c>
      <c r="W104">
        <f>IF(A104="","",IF(I104&lt;&gt;"","Yes","No"))</f>
        <v/>
      </c>
      <c r="X104">
        <f>IF(I104="","",IF(SUMIFS($K$3:$K$2002,$A$3:$A$2002,SUBSTITUTE(SUBSTITUTE(I104,"?","~?"),"*","~*"))&gt;N(K104),"Yes","No"))</f>
        <v/>
      </c>
      <c r="Y104">
        <f>IF(A104="","",IF(N(S104)&gt;0,"Yes","No"))</f>
        <v/>
      </c>
      <c r="Z104">
        <f>IF(A104="","",IF(AND(N(K104)&lt;Rules!$B$5,N(L104)&lt;Rules!$B$6,N(Q104)&lt;Rules!$B$13,Y104="No"),"Yes","No"))</f>
        <v/>
      </c>
      <c r="AA104">
        <f>IF(A104="","",IF(LEFT(C104&amp;"",1)="3","Redirect",IF(OR(LEFT(C104&amp;"",1)="4",LEFT(C104&amp;"",1)="5"),IF(OR(N(K104)&gt;0,N(AC104)&gt;=Rules!$B$14),"Redirect","Prune"),IF(D104="Non-Indexable","Keep",IF(AND(W104="Yes",X104="Yes",Y104="No"),"Merge",IF(OR(U104="Yes",V104="Yes",AND(T104="Yes",N(L104)&gt;=Rules!$B$6)),"Update",IF(Z104="Yes",IF(N(AC104)&gt;=Rules!$B$14,"Redirect","Prune"),"Keep")))))))</f>
        <v/>
      </c>
      <c r="AB104">
        <f>IF(A104="","",IF(LEFT(C104&amp;"",1)="3","Already redirects ("&amp;C104&amp;"). Update internal links to point at the final URL.",IF(OR(LEFT(C104&amp;"",1)="4",LEFT(C104&amp;"",1)="5"),IF(AA104="Redirect","Returns "&amp;C104&amp;" but still has "&amp;N(K104)&amp;" clicks and "&amp;N(AC104)&amp;" referring domains. 301 it to the closest live page.","Returns "&amp;C104&amp;" with no clicks or links. Remove internal links and let it 404 or 410."),IF(D104="Non-Indexable","Non-indexable ("&amp;E104&amp;"). Keep if that is intentional; otherwise fix the canonical or noindex.",IF(AA104="Merge","Overlaps with "&amp;I104&amp;IF(N(J104)&gt;0," (similarity "&amp;TEXT(J104,"0.00")&amp;")","")&amp;", which gets more clicks. Merge the useful parts into it and 301 this URL.",IF(AA104="Update",MID(IF(U104="Yes","; Clicks down "&amp;TEXT(-P104,"0%")&amp;" on the previous period","")&amp;IF(V104="Yes","; Average position "&amp;TEXT(N104,"0.0")&amp;" on "&amp;TEXT(L104,"#,##0")&amp;" impressions (striking distance)","")&amp;IF(AND(T104="Yes",N(L104)&gt;=Rules!$B$6),"; Thin ("&amp;F104&amp;" words) but has search demand",""),3,400),IF(AA104="Prune","Low value: "&amp;N(K104)&amp;" clicks, "&amp;N(L104)&amp;" impressions, "&amp;N(Q104)&amp;" sessions, no key events. Remove or noindex it and update internal links.",IF(AA104="Redirect","Low value but "&amp;N(AC104)&amp;" referring domains. 301 it to the closest relevant page to keep those links.",IF(AND(Z104="No",Y104="Yes",N(K104)&lt;Rules!$B$5),"Low search traffic but it converts (key events: "&amp;S104&amp;"). Keep it and link to it.",IF(W104="Yes","Stronger than the page it overlaps ("&amp;I104&amp;"). Keep; merge that page into this one.","Healthy: "&amp;N(K104)&amp;" clicks"&amp;IF(ISNUMBER(N104),", average position "&amp;TEXT(N104,"0.0"),"")&amp;". Keep and monitor."))))))))))</f>
        <v/>
      </c>
      <c r="AE104">
        <f>IF(A104="","",IF(AD104&lt;&gt;"",AD104,AA104))</f>
        <v/>
      </c>
    </row>
    <row r="105">
      <c r="A105">
        <f>IF(Crawl!A104="","",Crawl!A104)</f>
        <v/>
      </c>
      <c r="B105">
        <f>IF(A105="","",Crawl!EC104)</f>
        <v/>
      </c>
      <c r="C105">
        <f>IF(A105="","",IFERROR(INDEX(Crawl!$A104:$DZ104,1,Rules!$H$6),""))</f>
        <v/>
      </c>
      <c r="D105">
        <f>IF(A105="","",IFERROR(INDEX(Crawl!$A104:$DZ104,1,Rules!$H$7),"")&amp;"")</f>
        <v/>
      </c>
      <c r="E105">
        <f>IF(A105="","",IFERROR(INDEX(Crawl!$A104:$DZ104,1,Rules!$H$8),"")&amp;"")</f>
        <v/>
      </c>
      <c r="F105">
        <f>IF(A105="","",IFERROR(INDEX(Crawl!$A104:$DZ104,1,Rules!$H$9),""))</f>
        <v/>
      </c>
      <c r="G105">
        <f>IF(A105="","",IFERROR(INDEX(Crawl!$A104:$DZ104,1,Rules!$H$10),""))</f>
        <v/>
      </c>
      <c r="H105">
        <f>IF(A105="","",IFERROR(INDEX(Crawl!$A104:$DZ104,1,Rules!$H$12),""))</f>
        <v/>
      </c>
      <c r="I105">
        <f>IF(A105="","",IF(AND(N(H105)&gt;0,IFERROR(INDEX(Crawl!$A104:$DZ104,1,Rules!$H$11),"")&amp;""&lt;&gt;""),IFERROR(INDEX(Crawl!$A104:$DZ104,1,Rules!$H$11),"")&amp;"",IF(AND(ISNUMBER(J105),N(J105)&gt;=Rules!$B$12,IFERROR(INDEX(Crawl!$A104:$DZ104,1,Rules!$H$13),"")&amp;""&lt;&gt;""),IFERROR(INDEX(Crawl!$A104:$DZ104,1,Rules!$H$13),"")&amp;"","")))</f>
        <v/>
      </c>
      <c r="J105" s="19">
        <f>IF(A105="","",IF(IFERROR(INDEX(Crawl!$A104:$DZ104,1,Rules!$H$14),"")&amp;""="","",IFERROR(INDEX(Crawl!$A104:$DZ104,1,Rules!$H$14),"")))</f>
        <v/>
      </c>
      <c r="K105">
        <f>IF(A105="","",IFERROR(SUMIFS('GSC current'!$J$2:$J$2001,'GSC current'!$I$2:$I$2001,B105),0))</f>
        <v/>
      </c>
      <c r="L105">
        <f>IF(A105="","",IFERROR(SUMIFS('GSC current'!$K$2:$K$2001,'GSC current'!$I$2:$I$2001,B105),0))</f>
        <v/>
      </c>
      <c r="M105" s="20">
        <f>IF(A105="","",IF(N(L105)&gt;0,K105/L105,""))</f>
        <v/>
      </c>
      <c r="N105" s="21">
        <f>IF(A105="","",IF(N(L105)&gt;0,SUMIFS('GSC current'!$L$2:$L$2001,'GSC current'!$I$2:$I$2001,B105)/L105,""))</f>
        <v/>
      </c>
      <c r="O105">
        <f>IF(A105="","",IFERROR(SUMIFS('GSC previous'!$J$2:$J$2001,'GSC previous'!$I$2:$I$2001,B105),0))</f>
        <v/>
      </c>
      <c r="P105" s="22">
        <f>IF(A105="","",IF(N(O105)&gt;0,(K105-O105)/O105,""))</f>
        <v/>
      </c>
      <c r="Q105">
        <f>IF(A105="","",IFERROR(SUMIFS(GA4!$P$2:$P$2001,GA4!$O$2:$O$2001,B105),0))</f>
        <v/>
      </c>
      <c r="R105" s="23">
        <f>IF(A105="","",IF(N(Q105)&gt;0,SUMIFS(GA4!$Q$2:$Q$2001,GA4!$O$2:$O$2001,B105)/Q105,""))</f>
        <v/>
      </c>
      <c r="S105">
        <f>IF(A105="","",IFERROR(SUMIFS(GA4!$R$2:$R$2001,GA4!$O$2:$O$2001,B105),0))</f>
        <v/>
      </c>
      <c r="T105">
        <f>IF(A105="","",IF(AND(ISNUMBER(F105),LEFT(C105&amp;"",1)="2"),IF(F105&lt;Rules!$B$9,"Yes","No"),"No"))</f>
        <v/>
      </c>
      <c r="U105">
        <f>IF(A105="","",IF(AND(N(O105)&gt;=Rules!$B$8,ISNUMBER(P105)),IF(P105&lt;=-Rules!$B$7,"Yes","No"),"No"))</f>
        <v/>
      </c>
      <c r="V105">
        <f>IF(A105="","",IF(AND(N(L105)&gt;=Rules!$B$6,ISNUMBER(N105)),IF(AND(N105&gt;=Rules!$B$10,N105&lt;=Rules!$B$11),"Yes","No"),"No"))</f>
        <v/>
      </c>
      <c r="W105">
        <f>IF(A105="","",IF(I105&lt;&gt;"","Yes","No"))</f>
        <v/>
      </c>
      <c r="X105">
        <f>IF(I105="","",IF(SUMIFS($K$3:$K$2002,$A$3:$A$2002,SUBSTITUTE(SUBSTITUTE(I105,"?","~?"),"*","~*"))&gt;N(K105),"Yes","No"))</f>
        <v/>
      </c>
      <c r="Y105">
        <f>IF(A105="","",IF(N(S105)&gt;0,"Yes","No"))</f>
        <v/>
      </c>
      <c r="Z105">
        <f>IF(A105="","",IF(AND(N(K105)&lt;Rules!$B$5,N(L105)&lt;Rules!$B$6,N(Q105)&lt;Rules!$B$13,Y105="No"),"Yes","No"))</f>
        <v/>
      </c>
      <c r="AA105">
        <f>IF(A105="","",IF(LEFT(C105&amp;"",1)="3","Redirect",IF(OR(LEFT(C105&amp;"",1)="4",LEFT(C105&amp;"",1)="5"),IF(OR(N(K105)&gt;0,N(AC105)&gt;=Rules!$B$14),"Redirect","Prune"),IF(D105="Non-Indexable","Keep",IF(AND(W105="Yes",X105="Yes",Y105="No"),"Merge",IF(OR(U105="Yes",V105="Yes",AND(T105="Yes",N(L105)&gt;=Rules!$B$6)),"Update",IF(Z105="Yes",IF(N(AC105)&gt;=Rules!$B$14,"Redirect","Prune"),"Keep")))))))</f>
        <v/>
      </c>
      <c r="AB105">
        <f>IF(A105="","",IF(LEFT(C105&amp;"",1)="3","Already redirects ("&amp;C105&amp;"). Update internal links to point at the final URL.",IF(OR(LEFT(C105&amp;"",1)="4",LEFT(C105&amp;"",1)="5"),IF(AA105="Redirect","Returns "&amp;C105&amp;" but still has "&amp;N(K105)&amp;" clicks and "&amp;N(AC105)&amp;" referring domains. 301 it to the closest live page.","Returns "&amp;C105&amp;" with no clicks or links. Remove internal links and let it 404 or 410."),IF(D105="Non-Indexable","Non-indexable ("&amp;E105&amp;"). Keep if that is intentional; otherwise fix the canonical or noindex.",IF(AA105="Merge","Overlaps with "&amp;I105&amp;IF(N(J105)&gt;0," (similarity "&amp;TEXT(J105,"0.00")&amp;")","")&amp;", which gets more clicks. Merge the useful parts into it and 301 this URL.",IF(AA105="Update",MID(IF(U105="Yes","; Clicks down "&amp;TEXT(-P105,"0%")&amp;" on the previous period","")&amp;IF(V105="Yes","; Average position "&amp;TEXT(N105,"0.0")&amp;" on "&amp;TEXT(L105,"#,##0")&amp;" impressions (striking distance)","")&amp;IF(AND(T105="Yes",N(L105)&gt;=Rules!$B$6),"; Thin ("&amp;F105&amp;" words) but has search demand",""),3,400),IF(AA105="Prune","Low value: "&amp;N(K105)&amp;" clicks, "&amp;N(L105)&amp;" impressions, "&amp;N(Q105)&amp;" sessions, no key events. Remove or noindex it and update internal links.",IF(AA105="Redirect","Low value but "&amp;N(AC105)&amp;" referring domains. 301 it to the closest relevant page to keep those links.",IF(AND(Z105="No",Y105="Yes",N(K105)&lt;Rules!$B$5),"Low search traffic but it converts (key events: "&amp;S105&amp;"). Keep it and link to it.",IF(W105="Yes","Stronger than the page it overlaps ("&amp;I105&amp;"). Keep; merge that page into this one.","Healthy: "&amp;N(K105)&amp;" clicks"&amp;IF(ISNUMBER(N105),", average position "&amp;TEXT(N105,"0.0"),"")&amp;". Keep and monitor."))))))))))</f>
        <v/>
      </c>
      <c r="AE105">
        <f>IF(A105="","",IF(AD105&lt;&gt;"",AD105,AA105))</f>
        <v/>
      </c>
    </row>
    <row r="106">
      <c r="A106">
        <f>IF(Crawl!A105="","",Crawl!A105)</f>
        <v/>
      </c>
      <c r="B106">
        <f>IF(A106="","",Crawl!EC105)</f>
        <v/>
      </c>
      <c r="C106">
        <f>IF(A106="","",IFERROR(INDEX(Crawl!$A105:$DZ105,1,Rules!$H$6),""))</f>
        <v/>
      </c>
      <c r="D106">
        <f>IF(A106="","",IFERROR(INDEX(Crawl!$A105:$DZ105,1,Rules!$H$7),"")&amp;"")</f>
        <v/>
      </c>
      <c r="E106">
        <f>IF(A106="","",IFERROR(INDEX(Crawl!$A105:$DZ105,1,Rules!$H$8),"")&amp;"")</f>
        <v/>
      </c>
      <c r="F106">
        <f>IF(A106="","",IFERROR(INDEX(Crawl!$A105:$DZ105,1,Rules!$H$9),""))</f>
        <v/>
      </c>
      <c r="G106">
        <f>IF(A106="","",IFERROR(INDEX(Crawl!$A105:$DZ105,1,Rules!$H$10),""))</f>
        <v/>
      </c>
      <c r="H106">
        <f>IF(A106="","",IFERROR(INDEX(Crawl!$A105:$DZ105,1,Rules!$H$12),""))</f>
        <v/>
      </c>
      <c r="I106">
        <f>IF(A106="","",IF(AND(N(H106)&gt;0,IFERROR(INDEX(Crawl!$A105:$DZ105,1,Rules!$H$11),"")&amp;""&lt;&gt;""),IFERROR(INDEX(Crawl!$A105:$DZ105,1,Rules!$H$11),"")&amp;"",IF(AND(ISNUMBER(J106),N(J106)&gt;=Rules!$B$12,IFERROR(INDEX(Crawl!$A105:$DZ105,1,Rules!$H$13),"")&amp;""&lt;&gt;""),IFERROR(INDEX(Crawl!$A105:$DZ105,1,Rules!$H$13),"")&amp;"","")))</f>
        <v/>
      </c>
      <c r="J106" s="19">
        <f>IF(A106="","",IF(IFERROR(INDEX(Crawl!$A105:$DZ105,1,Rules!$H$14),"")&amp;""="","",IFERROR(INDEX(Crawl!$A105:$DZ105,1,Rules!$H$14),"")))</f>
        <v/>
      </c>
      <c r="K106">
        <f>IF(A106="","",IFERROR(SUMIFS('GSC current'!$J$2:$J$2001,'GSC current'!$I$2:$I$2001,B106),0))</f>
        <v/>
      </c>
      <c r="L106">
        <f>IF(A106="","",IFERROR(SUMIFS('GSC current'!$K$2:$K$2001,'GSC current'!$I$2:$I$2001,B106),0))</f>
        <v/>
      </c>
      <c r="M106" s="20">
        <f>IF(A106="","",IF(N(L106)&gt;0,K106/L106,""))</f>
        <v/>
      </c>
      <c r="N106" s="21">
        <f>IF(A106="","",IF(N(L106)&gt;0,SUMIFS('GSC current'!$L$2:$L$2001,'GSC current'!$I$2:$I$2001,B106)/L106,""))</f>
        <v/>
      </c>
      <c r="O106">
        <f>IF(A106="","",IFERROR(SUMIFS('GSC previous'!$J$2:$J$2001,'GSC previous'!$I$2:$I$2001,B106),0))</f>
        <v/>
      </c>
      <c r="P106" s="22">
        <f>IF(A106="","",IF(N(O106)&gt;0,(K106-O106)/O106,""))</f>
        <v/>
      </c>
      <c r="Q106">
        <f>IF(A106="","",IFERROR(SUMIFS(GA4!$P$2:$P$2001,GA4!$O$2:$O$2001,B106),0))</f>
        <v/>
      </c>
      <c r="R106" s="23">
        <f>IF(A106="","",IF(N(Q106)&gt;0,SUMIFS(GA4!$Q$2:$Q$2001,GA4!$O$2:$O$2001,B106)/Q106,""))</f>
        <v/>
      </c>
      <c r="S106">
        <f>IF(A106="","",IFERROR(SUMIFS(GA4!$R$2:$R$2001,GA4!$O$2:$O$2001,B106),0))</f>
        <v/>
      </c>
      <c r="T106">
        <f>IF(A106="","",IF(AND(ISNUMBER(F106),LEFT(C106&amp;"",1)="2"),IF(F106&lt;Rules!$B$9,"Yes","No"),"No"))</f>
        <v/>
      </c>
      <c r="U106">
        <f>IF(A106="","",IF(AND(N(O106)&gt;=Rules!$B$8,ISNUMBER(P106)),IF(P106&lt;=-Rules!$B$7,"Yes","No"),"No"))</f>
        <v/>
      </c>
      <c r="V106">
        <f>IF(A106="","",IF(AND(N(L106)&gt;=Rules!$B$6,ISNUMBER(N106)),IF(AND(N106&gt;=Rules!$B$10,N106&lt;=Rules!$B$11),"Yes","No"),"No"))</f>
        <v/>
      </c>
      <c r="W106">
        <f>IF(A106="","",IF(I106&lt;&gt;"","Yes","No"))</f>
        <v/>
      </c>
      <c r="X106">
        <f>IF(I106="","",IF(SUMIFS($K$3:$K$2002,$A$3:$A$2002,SUBSTITUTE(SUBSTITUTE(I106,"?","~?"),"*","~*"))&gt;N(K106),"Yes","No"))</f>
        <v/>
      </c>
      <c r="Y106">
        <f>IF(A106="","",IF(N(S106)&gt;0,"Yes","No"))</f>
        <v/>
      </c>
      <c r="Z106">
        <f>IF(A106="","",IF(AND(N(K106)&lt;Rules!$B$5,N(L106)&lt;Rules!$B$6,N(Q106)&lt;Rules!$B$13,Y106="No"),"Yes","No"))</f>
        <v/>
      </c>
      <c r="AA106">
        <f>IF(A106="","",IF(LEFT(C106&amp;"",1)="3","Redirect",IF(OR(LEFT(C106&amp;"",1)="4",LEFT(C106&amp;"",1)="5"),IF(OR(N(K106)&gt;0,N(AC106)&gt;=Rules!$B$14),"Redirect","Prune"),IF(D106="Non-Indexable","Keep",IF(AND(W106="Yes",X106="Yes",Y106="No"),"Merge",IF(OR(U106="Yes",V106="Yes",AND(T106="Yes",N(L106)&gt;=Rules!$B$6)),"Update",IF(Z106="Yes",IF(N(AC106)&gt;=Rules!$B$14,"Redirect","Prune"),"Keep")))))))</f>
        <v/>
      </c>
      <c r="AB106">
        <f>IF(A106="","",IF(LEFT(C106&amp;"",1)="3","Already redirects ("&amp;C106&amp;"). Update internal links to point at the final URL.",IF(OR(LEFT(C106&amp;"",1)="4",LEFT(C106&amp;"",1)="5"),IF(AA106="Redirect","Returns "&amp;C106&amp;" but still has "&amp;N(K106)&amp;" clicks and "&amp;N(AC106)&amp;" referring domains. 301 it to the closest live page.","Returns "&amp;C106&amp;" with no clicks or links. Remove internal links and let it 404 or 410."),IF(D106="Non-Indexable","Non-indexable ("&amp;E106&amp;"). Keep if that is intentional; otherwise fix the canonical or noindex.",IF(AA106="Merge","Overlaps with "&amp;I106&amp;IF(N(J106)&gt;0," (similarity "&amp;TEXT(J106,"0.00")&amp;")","")&amp;", which gets more clicks. Merge the useful parts into it and 301 this URL.",IF(AA106="Update",MID(IF(U106="Yes","; Clicks down "&amp;TEXT(-P106,"0%")&amp;" on the previous period","")&amp;IF(V106="Yes","; Average position "&amp;TEXT(N106,"0.0")&amp;" on "&amp;TEXT(L106,"#,##0")&amp;" impressions (striking distance)","")&amp;IF(AND(T106="Yes",N(L106)&gt;=Rules!$B$6),"; Thin ("&amp;F106&amp;" words) but has search demand",""),3,400),IF(AA106="Prune","Low value: "&amp;N(K106)&amp;" clicks, "&amp;N(L106)&amp;" impressions, "&amp;N(Q106)&amp;" sessions, no key events. Remove or noindex it and update internal links.",IF(AA106="Redirect","Low value but "&amp;N(AC106)&amp;" referring domains. 301 it to the closest relevant page to keep those links.",IF(AND(Z106="No",Y106="Yes",N(K106)&lt;Rules!$B$5),"Low search traffic but it converts (key events: "&amp;S106&amp;"). Keep it and link to it.",IF(W106="Yes","Stronger than the page it overlaps ("&amp;I106&amp;"). Keep; merge that page into this one.","Healthy: "&amp;N(K106)&amp;" clicks"&amp;IF(ISNUMBER(N106),", average position "&amp;TEXT(N106,"0.0"),"")&amp;". Keep and monitor."))))))))))</f>
        <v/>
      </c>
      <c r="AE106">
        <f>IF(A106="","",IF(AD106&lt;&gt;"",AD106,AA106))</f>
        <v/>
      </c>
    </row>
    <row r="107">
      <c r="A107">
        <f>IF(Crawl!A106="","",Crawl!A106)</f>
        <v/>
      </c>
      <c r="B107">
        <f>IF(A107="","",Crawl!EC106)</f>
        <v/>
      </c>
      <c r="C107">
        <f>IF(A107="","",IFERROR(INDEX(Crawl!$A106:$DZ106,1,Rules!$H$6),""))</f>
        <v/>
      </c>
      <c r="D107">
        <f>IF(A107="","",IFERROR(INDEX(Crawl!$A106:$DZ106,1,Rules!$H$7),"")&amp;"")</f>
        <v/>
      </c>
      <c r="E107">
        <f>IF(A107="","",IFERROR(INDEX(Crawl!$A106:$DZ106,1,Rules!$H$8),"")&amp;"")</f>
        <v/>
      </c>
      <c r="F107">
        <f>IF(A107="","",IFERROR(INDEX(Crawl!$A106:$DZ106,1,Rules!$H$9),""))</f>
        <v/>
      </c>
      <c r="G107">
        <f>IF(A107="","",IFERROR(INDEX(Crawl!$A106:$DZ106,1,Rules!$H$10),""))</f>
        <v/>
      </c>
      <c r="H107">
        <f>IF(A107="","",IFERROR(INDEX(Crawl!$A106:$DZ106,1,Rules!$H$12),""))</f>
        <v/>
      </c>
      <c r="I107">
        <f>IF(A107="","",IF(AND(N(H107)&gt;0,IFERROR(INDEX(Crawl!$A106:$DZ106,1,Rules!$H$11),"")&amp;""&lt;&gt;""),IFERROR(INDEX(Crawl!$A106:$DZ106,1,Rules!$H$11),"")&amp;"",IF(AND(ISNUMBER(J107),N(J107)&gt;=Rules!$B$12,IFERROR(INDEX(Crawl!$A106:$DZ106,1,Rules!$H$13),"")&amp;""&lt;&gt;""),IFERROR(INDEX(Crawl!$A106:$DZ106,1,Rules!$H$13),"")&amp;"","")))</f>
        <v/>
      </c>
      <c r="J107" s="19">
        <f>IF(A107="","",IF(IFERROR(INDEX(Crawl!$A106:$DZ106,1,Rules!$H$14),"")&amp;""="","",IFERROR(INDEX(Crawl!$A106:$DZ106,1,Rules!$H$14),"")))</f>
        <v/>
      </c>
      <c r="K107">
        <f>IF(A107="","",IFERROR(SUMIFS('GSC current'!$J$2:$J$2001,'GSC current'!$I$2:$I$2001,B107),0))</f>
        <v/>
      </c>
      <c r="L107">
        <f>IF(A107="","",IFERROR(SUMIFS('GSC current'!$K$2:$K$2001,'GSC current'!$I$2:$I$2001,B107),0))</f>
        <v/>
      </c>
      <c r="M107" s="20">
        <f>IF(A107="","",IF(N(L107)&gt;0,K107/L107,""))</f>
        <v/>
      </c>
      <c r="N107" s="21">
        <f>IF(A107="","",IF(N(L107)&gt;0,SUMIFS('GSC current'!$L$2:$L$2001,'GSC current'!$I$2:$I$2001,B107)/L107,""))</f>
        <v/>
      </c>
      <c r="O107">
        <f>IF(A107="","",IFERROR(SUMIFS('GSC previous'!$J$2:$J$2001,'GSC previous'!$I$2:$I$2001,B107),0))</f>
        <v/>
      </c>
      <c r="P107" s="22">
        <f>IF(A107="","",IF(N(O107)&gt;0,(K107-O107)/O107,""))</f>
        <v/>
      </c>
      <c r="Q107">
        <f>IF(A107="","",IFERROR(SUMIFS(GA4!$P$2:$P$2001,GA4!$O$2:$O$2001,B107),0))</f>
        <v/>
      </c>
      <c r="R107" s="23">
        <f>IF(A107="","",IF(N(Q107)&gt;0,SUMIFS(GA4!$Q$2:$Q$2001,GA4!$O$2:$O$2001,B107)/Q107,""))</f>
        <v/>
      </c>
      <c r="S107">
        <f>IF(A107="","",IFERROR(SUMIFS(GA4!$R$2:$R$2001,GA4!$O$2:$O$2001,B107),0))</f>
        <v/>
      </c>
      <c r="T107">
        <f>IF(A107="","",IF(AND(ISNUMBER(F107),LEFT(C107&amp;"",1)="2"),IF(F107&lt;Rules!$B$9,"Yes","No"),"No"))</f>
        <v/>
      </c>
      <c r="U107">
        <f>IF(A107="","",IF(AND(N(O107)&gt;=Rules!$B$8,ISNUMBER(P107)),IF(P107&lt;=-Rules!$B$7,"Yes","No"),"No"))</f>
        <v/>
      </c>
      <c r="V107">
        <f>IF(A107="","",IF(AND(N(L107)&gt;=Rules!$B$6,ISNUMBER(N107)),IF(AND(N107&gt;=Rules!$B$10,N107&lt;=Rules!$B$11),"Yes","No"),"No"))</f>
        <v/>
      </c>
      <c r="W107">
        <f>IF(A107="","",IF(I107&lt;&gt;"","Yes","No"))</f>
        <v/>
      </c>
      <c r="X107">
        <f>IF(I107="","",IF(SUMIFS($K$3:$K$2002,$A$3:$A$2002,SUBSTITUTE(SUBSTITUTE(I107,"?","~?"),"*","~*"))&gt;N(K107),"Yes","No"))</f>
        <v/>
      </c>
      <c r="Y107">
        <f>IF(A107="","",IF(N(S107)&gt;0,"Yes","No"))</f>
        <v/>
      </c>
      <c r="Z107">
        <f>IF(A107="","",IF(AND(N(K107)&lt;Rules!$B$5,N(L107)&lt;Rules!$B$6,N(Q107)&lt;Rules!$B$13,Y107="No"),"Yes","No"))</f>
        <v/>
      </c>
      <c r="AA107">
        <f>IF(A107="","",IF(LEFT(C107&amp;"",1)="3","Redirect",IF(OR(LEFT(C107&amp;"",1)="4",LEFT(C107&amp;"",1)="5"),IF(OR(N(K107)&gt;0,N(AC107)&gt;=Rules!$B$14),"Redirect","Prune"),IF(D107="Non-Indexable","Keep",IF(AND(W107="Yes",X107="Yes",Y107="No"),"Merge",IF(OR(U107="Yes",V107="Yes",AND(T107="Yes",N(L107)&gt;=Rules!$B$6)),"Update",IF(Z107="Yes",IF(N(AC107)&gt;=Rules!$B$14,"Redirect","Prune"),"Keep")))))))</f>
        <v/>
      </c>
      <c r="AB107">
        <f>IF(A107="","",IF(LEFT(C107&amp;"",1)="3","Already redirects ("&amp;C107&amp;"). Update internal links to point at the final URL.",IF(OR(LEFT(C107&amp;"",1)="4",LEFT(C107&amp;"",1)="5"),IF(AA107="Redirect","Returns "&amp;C107&amp;" but still has "&amp;N(K107)&amp;" clicks and "&amp;N(AC107)&amp;" referring domains. 301 it to the closest live page.","Returns "&amp;C107&amp;" with no clicks or links. Remove internal links and let it 404 or 410."),IF(D107="Non-Indexable","Non-indexable ("&amp;E107&amp;"). Keep if that is intentional; otherwise fix the canonical or noindex.",IF(AA107="Merge","Overlaps with "&amp;I107&amp;IF(N(J107)&gt;0," (similarity "&amp;TEXT(J107,"0.00")&amp;")","")&amp;", which gets more clicks. Merge the useful parts into it and 301 this URL.",IF(AA107="Update",MID(IF(U107="Yes","; Clicks down "&amp;TEXT(-P107,"0%")&amp;" on the previous period","")&amp;IF(V107="Yes","; Average position "&amp;TEXT(N107,"0.0")&amp;" on "&amp;TEXT(L107,"#,##0")&amp;" impressions (striking distance)","")&amp;IF(AND(T107="Yes",N(L107)&gt;=Rules!$B$6),"; Thin ("&amp;F107&amp;" words) but has search demand",""),3,400),IF(AA107="Prune","Low value: "&amp;N(K107)&amp;" clicks, "&amp;N(L107)&amp;" impressions, "&amp;N(Q107)&amp;" sessions, no key events. Remove or noindex it and update internal links.",IF(AA107="Redirect","Low value but "&amp;N(AC107)&amp;" referring domains. 301 it to the closest relevant page to keep those links.",IF(AND(Z107="No",Y107="Yes",N(K107)&lt;Rules!$B$5),"Low search traffic but it converts (key events: "&amp;S107&amp;"). Keep it and link to it.",IF(W107="Yes","Stronger than the page it overlaps ("&amp;I107&amp;"). Keep; merge that page into this one.","Healthy: "&amp;N(K107)&amp;" clicks"&amp;IF(ISNUMBER(N107),", average position "&amp;TEXT(N107,"0.0"),"")&amp;". Keep and monitor."))))))))))</f>
        <v/>
      </c>
      <c r="AE107">
        <f>IF(A107="","",IF(AD107&lt;&gt;"",AD107,AA107))</f>
        <v/>
      </c>
    </row>
    <row r="108">
      <c r="A108">
        <f>IF(Crawl!A107="","",Crawl!A107)</f>
        <v/>
      </c>
      <c r="B108">
        <f>IF(A108="","",Crawl!EC107)</f>
        <v/>
      </c>
      <c r="C108">
        <f>IF(A108="","",IFERROR(INDEX(Crawl!$A107:$DZ107,1,Rules!$H$6),""))</f>
        <v/>
      </c>
      <c r="D108">
        <f>IF(A108="","",IFERROR(INDEX(Crawl!$A107:$DZ107,1,Rules!$H$7),"")&amp;"")</f>
        <v/>
      </c>
      <c r="E108">
        <f>IF(A108="","",IFERROR(INDEX(Crawl!$A107:$DZ107,1,Rules!$H$8),"")&amp;"")</f>
        <v/>
      </c>
      <c r="F108">
        <f>IF(A108="","",IFERROR(INDEX(Crawl!$A107:$DZ107,1,Rules!$H$9),""))</f>
        <v/>
      </c>
      <c r="G108">
        <f>IF(A108="","",IFERROR(INDEX(Crawl!$A107:$DZ107,1,Rules!$H$10),""))</f>
        <v/>
      </c>
      <c r="H108">
        <f>IF(A108="","",IFERROR(INDEX(Crawl!$A107:$DZ107,1,Rules!$H$12),""))</f>
        <v/>
      </c>
      <c r="I108">
        <f>IF(A108="","",IF(AND(N(H108)&gt;0,IFERROR(INDEX(Crawl!$A107:$DZ107,1,Rules!$H$11),"")&amp;""&lt;&gt;""),IFERROR(INDEX(Crawl!$A107:$DZ107,1,Rules!$H$11),"")&amp;"",IF(AND(ISNUMBER(J108),N(J108)&gt;=Rules!$B$12,IFERROR(INDEX(Crawl!$A107:$DZ107,1,Rules!$H$13),"")&amp;""&lt;&gt;""),IFERROR(INDEX(Crawl!$A107:$DZ107,1,Rules!$H$13),"")&amp;"","")))</f>
        <v/>
      </c>
      <c r="J108" s="19">
        <f>IF(A108="","",IF(IFERROR(INDEX(Crawl!$A107:$DZ107,1,Rules!$H$14),"")&amp;""="","",IFERROR(INDEX(Crawl!$A107:$DZ107,1,Rules!$H$14),"")))</f>
        <v/>
      </c>
      <c r="K108">
        <f>IF(A108="","",IFERROR(SUMIFS('GSC current'!$J$2:$J$2001,'GSC current'!$I$2:$I$2001,B108),0))</f>
        <v/>
      </c>
      <c r="L108">
        <f>IF(A108="","",IFERROR(SUMIFS('GSC current'!$K$2:$K$2001,'GSC current'!$I$2:$I$2001,B108),0))</f>
        <v/>
      </c>
      <c r="M108" s="20">
        <f>IF(A108="","",IF(N(L108)&gt;0,K108/L108,""))</f>
        <v/>
      </c>
      <c r="N108" s="21">
        <f>IF(A108="","",IF(N(L108)&gt;0,SUMIFS('GSC current'!$L$2:$L$2001,'GSC current'!$I$2:$I$2001,B108)/L108,""))</f>
        <v/>
      </c>
      <c r="O108">
        <f>IF(A108="","",IFERROR(SUMIFS('GSC previous'!$J$2:$J$2001,'GSC previous'!$I$2:$I$2001,B108),0))</f>
        <v/>
      </c>
      <c r="P108" s="22">
        <f>IF(A108="","",IF(N(O108)&gt;0,(K108-O108)/O108,""))</f>
        <v/>
      </c>
      <c r="Q108">
        <f>IF(A108="","",IFERROR(SUMIFS(GA4!$P$2:$P$2001,GA4!$O$2:$O$2001,B108),0))</f>
        <v/>
      </c>
      <c r="R108" s="23">
        <f>IF(A108="","",IF(N(Q108)&gt;0,SUMIFS(GA4!$Q$2:$Q$2001,GA4!$O$2:$O$2001,B108)/Q108,""))</f>
        <v/>
      </c>
      <c r="S108">
        <f>IF(A108="","",IFERROR(SUMIFS(GA4!$R$2:$R$2001,GA4!$O$2:$O$2001,B108),0))</f>
        <v/>
      </c>
      <c r="T108">
        <f>IF(A108="","",IF(AND(ISNUMBER(F108),LEFT(C108&amp;"",1)="2"),IF(F108&lt;Rules!$B$9,"Yes","No"),"No"))</f>
        <v/>
      </c>
      <c r="U108">
        <f>IF(A108="","",IF(AND(N(O108)&gt;=Rules!$B$8,ISNUMBER(P108)),IF(P108&lt;=-Rules!$B$7,"Yes","No"),"No"))</f>
        <v/>
      </c>
      <c r="V108">
        <f>IF(A108="","",IF(AND(N(L108)&gt;=Rules!$B$6,ISNUMBER(N108)),IF(AND(N108&gt;=Rules!$B$10,N108&lt;=Rules!$B$11),"Yes","No"),"No"))</f>
        <v/>
      </c>
      <c r="W108">
        <f>IF(A108="","",IF(I108&lt;&gt;"","Yes","No"))</f>
        <v/>
      </c>
      <c r="X108">
        <f>IF(I108="","",IF(SUMIFS($K$3:$K$2002,$A$3:$A$2002,SUBSTITUTE(SUBSTITUTE(I108,"?","~?"),"*","~*"))&gt;N(K108),"Yes","No"))</f>
        <v/>
      </c>
      <c r="Y108">
        <f>IF(A108="","",IF(N(S108)&gt;0,"Yes","No"))</f>
        <v/>
      </c>
      <c r="Z108">
        <f>IF(A108="","",IF(AND(N(K108)&lt;Rules!$B$5,N(L108)&lt;Rules!$B$6,N(Q108)&lt;Rules!$B$13,Y108="No"),"Yes","No"))</f>
        <v/>
      </c>
      <c r="AA108">
        <f>IF(A108="","",IF(LEFT(C108&amp;"",1)="3","Redirect",IF(OR(LEFT(C108&amp;"",1)="4",LEFT(C108&amp;"",1)="5"),IF(OR(N(K108)&gt;0,N(AC108)&gt;=Rules!$B$14),"Redirect","Prune"),IF(D108="Non-Indexable","Keep",IF(AND(W108="Yes",X108="Yes",Y108="No"),"Merge",IF(OR(U108="Yes",V108="Yes",AND(T108="Yes",N(L108)&gt;=Rules!$B$6)),"Update",IF(Z108="Yes",IF(N(AC108)&gt;=Rules!$B$14,"Redirect","Prune"),"Keep")))))))</f>
        <v/>
      </c>
      <c r="AB108">
        <f>IF(A108="","",IF(LEFT(C108&amp;"",1)="3","Already redirects ("&amp;C108&amp;"). Update internal links to point at the final URL.",IF(OR(LEFT(C108&amp;"",1)="4",LEFT(C108&amp;"",1)="5"),IF(AA108="Redirect","Returns "&amp;C108&amp;" but still has "&amp;N(K108)&amp;" clicks and "&amp;N(AC108)&amp;" referring domains. 301 it to the closest live page.","Returns "&amp;C108&amp;" with no clicks or links. Remove internal links and let it 404 or 410."),IF(D108="Non-Indexable","Non-indexable ("&amp;E108&amp;"). Keep if that is intentional; otherwise fix the canonical or noindex.",IF(AA108="Merge","Overlaps with "&amp;I108&amp;IF(N(J108)&gt;0," (similarity "&amp;TEXT(J108,"0.00")&amp;")","")&amp;", which gets more clicks. Merge the useful parts into it and 301 this URL.",IF(AA108="Update",MID(IF(U108="Yes","; Clicks down "&amp;TEXT(-P108,"0%")&amp;" on the previous period","")&amp;IF(V108="Yes","; Average position "&amp;TEXT(N108,"0.0")&amp;" on "&amp;TEXT(L108,"#,##0")&amp;" impressions (striking distance)","")&amp;IF(AND(T108="Yes",N(L108)&gt;=Rules!$B$6),"; Thin ("&amp;F108&amp;" words) but has search demand",""),3,400),IF(AA108="Prune","Low value: "&amp;N(K108)&amp;" clicks, "&amp;N(L108)&amp;" impressions, "&amp;N(Q108)&amp;" sessions, no key events. Remove or noindex it and update internal links.",IF(AA108="Redirect","Low value but "&amp;N(AC108)&amp;" referring domains. 301 it to the closest relevant page to keep those links.",IF(AND(Z108="No",Y108="Yes",N(K108)&lt;Rules!$B$5),"Low search traffic but it converts (key events: "&amp;S108&amp;"). Keep it and link to it.",IF(W108="Yes","Stronger than the page it overlaps ("&amp;I108&amp;"). Keep; merge that page into this one.","Healthy: "&amp;N(K108)&amp;" clicks"&amp;IF(ISNUMBER(N108),", average position "&amp;TEXT(N108,"0.0"),"")&amp;". Keep and monitor."))))))))))</f>
        <v/>
      </c>
      <c r="AE108">
        <f>IF(A108="","",IF(AD108&lt;&gt;"",AD108,AA108))</f>
        <v/>
      </c>
    </row>
    <row r="109">
      <c r="A109">
        <f>IF(Crawl!A108="","",Crawl!A108)</f>
        <v/>
      </c>
      <c r="B109">
        <f>IF(A109="","",Crawl!EC108)</f>
        <v/>
      </c>
      <c r="C109">
        <f>IF(A109="","",IFERROR(INDEX(Crawl!$A108:$DZ108,1,Rules!$H$6),""))</f>
        <v/>
      </c>
      <c r="D109">
        <f>IF(A109="","",IFERROR(INDEX(Crawl!$A108:$DZ108,1,Rules!$H$7),"")&amp;"")</f>
        <v/>
      </c>
      <c r="E109">
        <f>IF(A109="","",IFERROR(INDEX(Crawl!$A108:$DZ108,1,Rules!$H$8),"")&amp;"")</f>
        <v/>
      </c>
      <c r="F109">
        <f>IF(A109="","",IFERROR(INDEX(Crawl!$A108:$DZ108,1,Rules!$H$9),""))</f>
        <v/>
      </c>
      <c r="G109">
        <f>IF(A109="","",IFERROR(INDEX(Crawl!$A108:$DZ108,1,Rules!$H$10),""))</f>
        <v/>
      </c>
      <c r="H109">
        <f>IF(A109="","",IFERROR(INDEX(Crawl!$A108:$DZ108,1,Rules!$H$12),""))</f>
        <v/>
      </c>
      <c r="I109">
        <f>IF(A109="","",IF(AND(N(H109)&gt;0,IFERROR(INDEX(Crawl!$A108:$DZ108,1,Rules!$H$11),"")&amp;""&lt;&gt;""),IFERROR(INDEX(Crawl!$A108:$DZ108,1,Rules!$H$11),"")&amp;"",IF(AND(ISNUMBER(J109),N(J109)&gt;=Rules!$B$12,IFERROR(INDEX(Crawl!$A108:$DZ108,1,Rules!$H$13),"")&amp;""&lt;&gt;""),IFERROR(INDEX(Crawl!$A108:$DZ108,1,Rules!$H$13),"")&amp;"","")))</f>
        <v/>
      </c>
      <c r="J109" s="19">
        <f>IF(A109="","",IF(IFERROR(INDEX(Crawl!$A108:$DZ108,1,Rules!$H$14),"")&amp;""="","",IFERROR(INDEX(Crawl!$A108:$DZ108,1,Rules!$H$14),"")))</f>
        <v/>
      </c>
      <c r="K109">
        <f>IF(A109="","",IFERROR(SUMIFS('GSC current'!$J$2:$J$2001,'GSC current'!$I$2:$I$2001,B109),0))</f>
        <v/>
      </c>
      <c r="L109">
        <f>IF(A109="","",IFERROR(SUMIFS('GSC current'!$K$2:$K$2001,'GSC current'!$I$2:$I$2001,B109),0))</f>
        <v/>
      </c>
      <c r="M109" s="20">
        <f>IF(A109="","",IF(N(L109)&gt;0,K109/L109,""))</f>
        <v/>
      </c>
      <c r="N109" s="21">
        <f>IF(A109="","",IF(N(L109)&gt;0,SUMIFS('GSC current'!$L$2:$L$2001,'GSC current'!$I$2:$I$2001,B109)/L109,""))</f>
        <v/>
      </c>
      <c r="O109">
        <f>IF(A109="","",IFERROR(SUMIFS('GSC previous'!$J$2:$J$2001,'GSC previous'!$I$2:$I$2001,B109),0))</f>
        <v/>
      </c>
      <c r="P109" s="22">
        <f>IF(A109="","",IF(N(O109)&gt;0,(K109-O109)/O109,""))</f>
        <v/>
      </c>
      <c r="Q109">
        <f>IF(A109="","",IFERROR(SUMIFS(GA4!$P$2:$P$2001,GA4!$O$2:$O$2001,B109),0))</f>
        <v/>
      </c>
      <c r="R109" s="23">
        <f>IF(A109="","",IF(N(Q109)&gt;0,SUMIFS(GA4!$Q$2:$Q$2001,GA4!$O$2:$O$2001,B109)/Q109,""))</f>
        <v/>
      </c>
      <c r="S109">
        <f>IF(A109="","",IFERROR(SUMIFS(GA4!$R$2:$R$2001,GA4!$O$2:$O$2001,B109),0))</f>
        <v/>
      </c>
      <c r="T109">
        <f>IF(A109="","",IF(AND(ISNUMBER(F109),LEFT(C109&amp;"",1)="2"),IF(F109&lt;Rules!$B$9,"Yes","No"),"No"))</f>
        <v/>
      </c>
      <c r="U109">
        <f>IF(A109="","",IF(AND(N(O109)&gt;=Rules!$B$8,ISNUMBER(P109)),IF(P109&lt;=-Rules!$B$7,"Yes","No"),"No"))</f>
        <v/>
      </c>
      <c r="V109">
        <f>IF(A109="","",IF(AND(N(L109)&gt;=Rules!$B$6,ISNUMBER(N109)),IF(AND(N109&gt;=Rules!$B$10,N109&lt;=Rules!$B$11),"Yes","No"),"No"))</f>
        <v/>
      </c>
      <c r="W109">
        <f>IF(A109="","",IF(I109&lt;&gt;"","Yes","No"))</f>
        <v/>
      </c>
      <c r="X109">
        <f>IF(I109="","",IF(SUMIFS($K$3:$K$2002,$A$3:$A$2002,SUBSTITUTE(SUBSTITUTE(I109,"?","~?"),"*","~*"))&gt;N(K109),"Yes","No"))</f>
        <v/>
      </c>
      <c r="Y109">
        <f>IF(A109="","",IF(N(S109)&gt;0,"Yes","No"))</f>
        <v/>
      </c>
      <c r="Z109">
        <f>IF(A109="","",IF(AND(N(K109)&lt;Rules!$B$5,N(L109)&lt;Rules!$B$6,N(Q109)&lt;Rules!$B$13,Y109="No"),"Yes","No"))</f>
        <v/>
      </c>
      <c r="AA109">
        <f>IF(A109="","",IF(LEFT(C109&amp;"",1)="3","Redirect",IF(OR(LEFT(C109&amp;"",1)="4",LEFT(C109&amp;"",1)="5"),IF(OR(N(K109)&gt;0,N(AC109)&gt;=Rules!$B$14),"Redirect","Prune"),IF(D109="Non-Indexable","Keep",IF(AND(W109="Yes",X109="Yes",Y109="No"),"Merge",IF(OR(U109="Yes",V109="Yes",AND(T109="Yes",N(L109)&gt;=Rules!$B$6)),"Update",IF(Z109="Yes",IF(N(AC109)&gt;=Rules!$B$14,"Redirect","Prune"),"Keep")))))))</f>
        <v/>
      </c>
      <c r="AB109">
        <f>IF(A109="","",IF(LEFT(C109&amp;"",1)="3","Already redirects ("&amp;C109&amp;"). Update internal links to point at the final URL.",IF(OR(LEFT(C109&amp;"",1)="4",LEFT(C109&amp;"",1)="5"),IF(AA109="Redirect","Returns "&amp;C109&amp;" but still has "&amp;N(K109)&amp;" clicks and "&amp;N(AC109)&amp;" referring domains. 301 it to the closest live page.","Returns "&amp;C109&amp;" with no clicks or links. Remove internal links and let it 404 or 410."),IF(D109="Non-Indexable","Non-indexable ("&amp;E109&amp;"). Keep if that is intentional; otherwise fix the canonical or noindex.",IF(AA109="Merge","Overlaps with "&amp;I109&amp;IF(N(J109)&gt;0," (similarity "&amp;TEXT(J109,"0.00")&amp;")","")&amp;", which gets more clicks. Merge the useful parts into it and 301 this URL.",IF(AA109="Update",MID(IF(U109="Yes","; Clicks down "&amp;TEXT(-P109,"0%")&amp;" on the previous period","")&amp;IF(V109="Yes","; Average position "&amp;TEXT(N109,"0.0")&amp;" on "&amp;TEXT(L109,"#,##0")&amp;" impressions (striking distance)","")&amp;IF(AND(T109="Yes",N(L109)&gt;=Rules!$B$6),"; Thin ("&amp;F109&amp;" words) but has search demand",""),3,400),IF(AA109="Prune","Low value: "&amp;N(K109)&amp;" clicks, "&amp;N(L109)&amp;" impressions, "&amp;N(Q109)&amp;" sessions, no key events. Remove or noindex it and update internal links.",IF(AA109="Redirect","Low value but "&amp;N(AC109)&amp;" referring domains. 301 it to the closest relevant page to keep those links.",IF(AND(Z109="No",Y109="Yes",N(K109)&lt;Rules!$B$5),"Low search traffic but it converts (key events: "&amp;S109&amp;"). Keep it and link to it.",IF(W109="Yes","Stronger than the page it overlaps ("&amp;I109&amp;"). Keep; merge that page into this one.","Healthy: "&amp;N(K109)&amp;" clicks"&amp;IF(ISNUMBER(N109),", average position "&amp;TEXT(N109,"0.0"),"")&amp;". Keep and monitor."))))))))))</f>
        <v/>
      </c>
      <c r="AE109">
        <f>IF(A109="","",IF(AD109&lt;&gt;"",AD109,AA109))</f>
        <v/>
      </c>
    </row>
    <row r="110">
      <c r="A110">
        <f>IF(Crawl!A109="","",Crawl!A109)</f>
        <v/>
      </c>
      <c r="B110">
        <f>IF(A110="","",Crawl!EC109)</f>
        <v/>
      </c>
      <c r="C110">
        <f>IF(A110="","",IFERROR(INDEX(Crawl!$A109:$DZ109,1,Rules!$H$6),""))</f>
        <v/>
      </c>
      <c r="D110">
        <f>IF(A110="","",IFERROR(INDEX(Crawl!$A109:$DZ109,1,Rules!$H$7),"")&amp;"")</f>
        <v/>
      </c>
      <c r="E110">
        <f>IF(A110="","",IFERROR(INDEX(Crawl!$A109:$DZ109,1,Rules!$H$8),"")&amp;"")</f>
        <v/>
      </c>
      <c r="F110">
        <f>IF(A110="","",IFERROR(INDEX(Crawl!$A109:$DZ109,1,Rules!$H$9),""))</f>
        <v/>
      </c>
      <c r="G110">
        <f>IF(A110="","",IFERROR(INDEX(Crawl!$A109:$DZ109,1,Rules!$H$10),""))</f>
        <v/>
      </c>
      <c r="H110">
        <f>IF(A110="","",IFERROR(INDEX(Crawl!$A109:$DZ109,1,Rules!$H$12),""))</f>
        <v/>
      </c>
      <c r="I110">
        <f>IF(A110="","",IF(AND(N(H110)&gt;0,IFERROR(INDEX(Crawl!$A109:$DZ109,1,Rules!$H$11),"")&amp;""&lt;&gt;""),IFERROR(INDEX(Crawl!$A109:$DZ109,1,Rules!$H$11),"")&amp;"",IF(AND(ISNUMBER(J110),N(J110)&gt;=Rules!$B$12,IFERROR(INDEX(Crawl!$A109:$DZ109,1,Rules!$H$13),"")&amp;""&lt;&gt;""),IFERROR(INDEX(Crawl!$A109:$DZ109,1,Rules!$H$13),"")&amp;"","")))</f>
        <v/>
      </c>
      <c r="J110" s="19">
        <f>IF(A110="","",IF(IFERROR(INDEX(Crawl!$A109:$DZ109,1,Rules!$H$14),"")&amp;""="","",IFERROR(INDEX(Crawl!$A109:$DZ109,1,Rules!$H$14),"")))</f>
        <v/>
      </c>
      <c r="K110">
        <f>IF(A110="","",IFERROR(SUMIFS('GSC current'!$J$2:$J$2001,'GSC current'!$I$2:$I$2001,B110),0))</f>
        <v/>
      </c>
      <c r="L110">
        <f>IF(A110="","",IFERROR(SUMIFS('GSC current'!$K$2:$K$2001,'GSC current'!$I$2:$I$2001,B110),0))</f>
        <v/>
      </c>
      <c r="M110" s="20">
        <f>IF(A110="","",IF(N(L110)&gt;0,K110/L110,""))</f>
        <v/>
      </c>
      <c r="N110" s="21">
        <f>IF(A110="","",IF(N(L110)&gt;0,SUMIFS('GSC current'!$L$2:$L$2001,'GSC current'!$I$2:$I$2001,B110)/L110,""))</f>
        <v/>
      </c>
      <c r="O110">
        <f>IF(A110="","",IFERROR(SUMIFS('GSC previous'!$J$2:$J$2001,'GSC previous'!$I$2:$I$2001,B110),0))</f>
        <v/>
      </c>
      <c r="P110" s="22">
        <f>IF(A110="","",IF(N(O110)&gt;0,(K110-O110)/O110,""))</f>
        <v/>
      </c>
      <c r="Q110">
        <f>IF(A110="","",IFERROR(SUMIFS(GA4!$P$2:$P$2001,GA4!$O$2:$O$2001,B110),0))</f>
        <v/>
      </c>
      <c r="R110" s="23">
        <f>IF(A110="","",IF(N(Q110)&gt;0,SUMIFS(GA4!$Q$2:$Q$2001,GA4!$O$2:$O$2001,B110)/Q110,""))</f>
        <v/>
      </c>
      <c r="S110">
        <f>IF(A110="","",IFERROR(SUMIFS(GA4!$R$2:$R$2001,GA4!$O$2:$O$2001,B110),0))</f>
        <v/>
      </c>
      <c r="T110">
        <f>IF(A110="","",IF(AND(ISNUMBER(F110),LEFT(C110&amp;"",1)="2"),IF(F110&lt;Rules!$B$9,"Yes","No"),"No"))</f>
        <v/>
      </c>
      <c r="U110">
        <f>IF(A110="","",IF(AND(N(O110)&gt;=Rules!$B$8,ISNUMBER(P110)),IF(P110&lt;=-Rules!$B$7,"Yes","No"),"No"))</f>
        <v/>
      </c>
      <c r="V110">
        <f>IF(A110="","",IF(AND(N(L110)&gt;=Rules!$B$6,ISNUMBER(N110)),IF(AND(N110&gt;=Rules!$B$10,N110&lt;=Rules!$B$11),"Yes","No"),"No"))</f>
        <v/>
      </c>
      <c r="W110">
        <f>IF(A110="","",IF(I110&lt;&gt;"","Yes","No"))</f>
        <v/>
      </c>
      <c r="X110">
        <f>IF(I110="","",IF(SUMIFS($K$3:$K$2002,$A$3:$A$2002,SUBSTITUTE(SUBSTITUTE(I110,"?","~?"),"*","~*"))&gt;N(K110),"Yes","No"))</f>
        <v/>
      </c>
      <c r="Y110">
        <f>IF(A110="","",IF(N(S110)&gt;0,"Yes","No"))</f>
        <v/>
      </c>
      <c r="Z110">
        <f>IF(A110="","",IF(AND(N(K110)&lt;Rules!$B$5,N(L110)&lt;Rules!$B$6,N(Q110)&lt;Rules!$B$13,Y110="No"),"Yes","No"))</f>
        <v/>
      </c>
      <c r="AA110">
        <f>IF(A110="","",IF(LEFT(C110&amp;"",1)="3","Redirect",IF(OR(LEFT(C110&amp;"",1)="4",LEFT(C110&amp;"",1)="5"),IF(OR(N(K110)&gt;0,N(AC110)&gt;=Rules!$B$14),"Redirect","Prune"),IF(D110="Non-Indexable","Keep",IF(AND(W110="Yes",X110="Yes",Y110="No"),"Merge",IF(OR(U110="Yes",V110="Yes",AND(T110="Yes",N(L110)&gt;=Rules!$B$6)),"Update",IF(Z110="Yes",IF(N(AC110)&gt;=Rules!$B$14,"Redirect","Prune"),"Keep")))))))</f>
        <v/>
      </c>
      <c r="AB110">
        <f>IF(A110="","",IF(LEFT(C110&amp;"",1)="3","Already redirects ("&amp;C110&amp;"). Update internal links to point at the final URL.",IF(OR(LEFT(C110&amp;"",1)="4",LEFT(C110&amp;"",1)="5"),IF(AA110="Redirect","Returns "&amp;C110&amp;" but still has "&amp;N(K110)&amp;" clicks and "&amp;N(AC110)&amp;" referring domains. 301 it to the closest live page.","Returns "&amp;C110&amp;" with no clicks or links. Remove internal links and let it 404 or 410."),IF(D110="Non-Indexable","Non-indexable ("&amp;E110&amp;"). Keep if that is intentional; otherwise fix the canonical or noindex.",IF(AA110="Merge","Overlaps with "&amp;I110&amp;IF(N(J110)&gt;0," (similarity "&amp;TEXT(J110,"0.00")&amp;")","")&amp;", which gets more clicks. Merge the useful parts into it and 301 this URL.",IF(AA110="Update",MID(IF(U110="Yes","; Clicks down "&amp;TEXT(-P110,"0%")&amp;" on the previous period","")&amp;IF(V110="Yes","; Average position "&amp;TEXT(N110,"0.0")&amp;" on "&amp;TEXT(L110,"#,##0")&amp;" impressions (striking distance)","")&amp;IF(AND(T110="Yes",N(L110)&gt;=Rules!$B$6),"; Thin ("&amp;F110&amp;" words) but has search demand",""),3,400),IF(AA110="Prune","Low value: "&amp;N(K110)&amp;" clicks, "&amp;N(L110)&amp;" impressions, "&amp;N(Q110)&amp;" sessions, no key events. Remove or noindex it and update internal links.",IF(AA110="Redirect","Low value but "&amp;N(AC110)&amp;" referring domains. 301 it to the closest relevant page to keep those links.",IF(AND(Z110="No",Y110="Yes",N(K110)&lt;Rules!$B$5),"Low search traffic but it converts (key events: "&amp;S110&amp;"). Keep it and link to it.",IF(W110="Yes","Stronger than the page it overlaps ("&amp;I110&amp;"). Keep; merge that page into this one.","Healthy: "&amp;N(K110)&amp;" clicks"&amp;IF(ISNUMBER(N110),", average position "&amp;TEXT(N110,"0.0"),"")&amp;". Keep and monitor."))))))))))</f>
        <v/>
      </c>
      <c r="AE110">
        <f>IF(A110="","",IF(AD110&lt;&gt;"",AD110,AA110))</f>
        <v/>
      </c>
    </row>
    <row r="111">
      <c r="A111">
        <f>IF(Crawl!A110="","",Crawl!A110)</f>
        <v/>
      </c>
      <c r="B111">
        <f>IF(A111="","",Crawl!EC110)</f>
        <v/>
      </c>
      <c r="C111">
        <f>IF(A111="","",IFERROR(INDEX(Crawl!$A110:$DZ110,1,Rules!$H$6),""))</f>
        <v/>
      </c>
      <c r="D111">
        <f>IF(A111="","",IFERROR(INDEX(Crawl!$A110:$DZ110,1,Rules!$H$7),"")&amp;"")</f>
        <v/>
      </c>
      <c r="E111">
        <f>IF(A111="","",IFERROR(INDEX(Crawl!$A110:$DZ110,1,Rules!$H$8),"")&amp;"")</f>
        <v/>
      </c>
      <c r="F111">
        <f>IF(A111="","",IFERROR(INDEX(Crawl!$A110:$DZ110,1,Rules!$H$9),""))</f>
        <v/>
      </c>
      <c r="G111">
        <f>IF(A111="","",IFERROR(INDEX(Crawl!$A110:$DZ110,1,Rules!$H$10),""))</f>
        <v/>
      </c>
      <c r="H111">
        <f>IF(A111="","",IFERROR(INDEX(Crawl!$A110:$DZ110,1,Rules!$H$12),""))</f>
        <v/>
      </c>
      <c r="I111">
        <f>IF(A111="","",IF(AND(N(H111)&gt;0,IFERROR(INDEX(Crawl!$A110:$DZ110,1,Rules!$H$11),"")&amp;""&lt;&gt;""),IFERROR(INDEX(Crawl!$A110:$DZ110,1,Rules!$H$11),"")&amp;"",IF(AND(ISNUMBER(J111),N(J111)&gt;=Rules!$B$12,IFERROR(INDEX(Crawl!$A110:$DZ110,1,Rules!$H$13),"")&amp;""&lt;&gt;""),IFERROR(INDEX(Crawl!$A110:$DZ110,1,Rules!$H$13),"")&amp;"","")))</f>
        <v/>
      </c>
      <c r="J111" s="19">
        <f>IF(A111="","",IF(IFERROR(INDEX(Crawl!$A110:$DZ110,1,Rules!$H$14),"")&amp;""="","",IFERROR(INDEX(Crawl!$A110:$DZ110,1,Rules!$H$14),"")))</f>
        <v/>
      </c>
      <c r="K111">
        <f>IF(A111="","",IFERROR(SUMIFS('GSC current'!$J$2:$J$2001,'GSC current'!$I$2:$I$2001,B111),0))</f>
        <v/>
      </c>
      <c r="L111">
        <f>IF(A111="","",IFERROR(SUMIFS('GSC current'!$K$2:$K$2001,'GSC current'!$I$2:$I$2001,B111),0))</f>
        <v/>
      </c>
      <c r="M111" s="20">
        <f>IF(A111="","",IF(N(L111)&gt;0,K111/L111,""))</f>
        <v/>
      </c>
      <c r="N111" s="21">
        <f>IF(A111="","",IF(N(L111)&gt;0,SUMIFS('GSC current'!$L$2:$L$2001,'GSC current'!$I$2:$I$2001,B111)/L111,""))</f>
        <v/>
      </c>
      <c r="O111">
        <f>IF(A111="","",IFERROR(SUMIFS('GSC previous'!$J$2:$J$2001,'GSC previous'!$I$2:$I$2001,B111),0))</f>
        <v/>
      </c>
      <c r="P111" s="22">
        <f>IF(A111="","",IF(N(O111)&gt;0,(K111-O111)/O111,""))</f>
        <v/>
      </c>
      <c r="Q111">
        <f>IF(A111="","",IFERROR(SUMIFS(GA4!$P$2:$P$2001,GA4!$O$2:$O$2001,B111),0))</f>
        <v/>
      </c>
      <c r="R111" s="23">
        <f>IF(A111="","",IF(N(Q111)&gt;0,SUMIFS(GA4!$Q$2:$Q$2001,GA4!$O$2:$O$2001,B111)/Q111,""))</f>
        <v/>
      </c>
      <c r="S111">
        <f>IF(A111="","",IFERROR(SUMIFS(GA4!$R$2:$R$2001,GA4!$O$2:$O$2001,B111),0))</f>
        <v/>
      </c>
      <c r="T111">
        <f>IF(A111="","",IF(AND(ISNUMBER(F111),LEFT(C111&amp;"",1)="2"),IF(F111&lt;Rules!$B$9,"Yes","No"),"No"))</f>
        <v/>
      </c>
      <c r="U111">
        <f>IF(A111="","",IF(AND(N(O111)&gt;=Rules!$B$8,ISNUMBER(P111)),IF(P111&lt;=-Rules!$B$7,"Yes","No"),"No"))</f>
        <v/>
      </c>
      <c r="V111">
        <f>IF(A111="","",IF(AND(N(L111)&gt;=Rules!$B$6,ISNUMBER(N111)),IF(AND(N111&gt;=Rules!$B$10,N111&lt;=Rules!$B$11),"Yes","No"),"No"))</f>
        <v/>
      </c>
      <c r="W111">
        <f>IF(A111="","",IF(I111&lt;&gt;"","Yes","No"))</f>
        <v/>
      </c>
      <c r="X111">
        <f>IF(I111="","",IF(SUMIFS($K$3:$K$2002,$A$3:$A$2002,SUBSTITUTE(SUBSTITUTE(I111,"?","~?"),"*","~*"))&gt;N(K111),"Yes","No"))</f>
        <v/>
      </c>
      <c r="Y111">
        <f>IF(A111="","",IF(N(S111)&gt;0,"Yes","No"))</f>
        <v/>
      </c>
      <c r="Z111">
        <f>IF(A111="","",IF(AND(N(K111)&lt;Rules!$B$5,N(L111)&lt;Rules!$B$6,N(Q111)&lt;Rules!$B$13,Y111="No"),"Yes","No"))</f>
        <v/>
      </c>
      <c r="AA111">
        <f>IF(A111="","",IF(LEFT(C111&amp;"",1)="3","Redirect",IF(OR(LEFT(C111&amp;"",1)="4",LEFT(C111&amp;"",1)="5"),IF(OR(N(K111)&gt;0,N(AC111)&gt;=Rules!$B$14),"Redirect","Prune"),IF(D111="Non-Indexable","Keep",IF(AND(W111="Yes",X111="Yes",Y111="No"),"Merge",IF(OR(U111="Yes",V111="Yes",AND(T111="Yes",N(L111)&gt;=Rules!$B$6)),"Update",IF(Z111="Yes",IF(N(AC111)&gt;=Rules!$B$14,"Redirect","Prune"),"Keep")))))))</f>
        <v/>
      </c>
      <c r="AB111">
        <f>IF(A111="","",IF(LEFT(C111&amp;"",1)="3","Already redirects ("&amp;C111&amp;"). Update internal links to point at the final URL.",IF(OR(LEFT(C111&amp;"",1)="4",LEFT(C111&amp;"",1)="5"),IF(AA111="Redirect","Returns "&amp;C111&amp;" but still has "&amp;N(K111)&amp;" clicks and "&amp;N(AC111)&amp;" referring domains. 301 it to the closest live page.","Returns "&amp;C111&amp;" with no clicks or links. Remove internal links and let it 404 or 410."),IF(D111="Non-Indexable","Non-indexable ("&amp;E111&amp;"). Keep if that is intentional; otherwise fix the canonical or noindex.",IF(AA111="Merge","Overlaps with "&amp;I111&amp;IF(N(J111)&gt;0," (similarity "&amp;TEXT(J111,"0.00")&amp;")","")&amp;", which gets more clicks. Merge the useful parts into it and 301 this URL.",IF(AA111="Update",MID(IF(U111="Yes","; Clicks down "&amp;TEXT(-P111,"0%")&amp;" on the previous period","")&amp;IF(V111="Yes","; Average position "&amp;TEXT(N111,"0.0")&amp;" on "&amp;TEXT(L111,"#,##0")&amp;" impressions (striking distance)","")&amp;IF(AND(T111="Yes",N(L111)&gt;=Rules!$B$6),"; Thin ("&amp;F111&amp;" words) but has search demand",""),3,400),IF(AA111="Prune","Low value: "&amp;N(K111)&amp;" clicks, "&amp;N(L111)&amp;" impressions, "&amp;N(Q111)&amp;" sessions, no key events. Remove or noindex it and update internal links.",IF(AA111="Redirect","Low value but "&amp;N(AC111)&amp;" referring domains. 301 it to the closest relevant page to keep those links.",IF(AND(Z111="No",Y111="Yes",N(K111)&lt;Rules!$B$5),"Low search traffic but it converts (key events: "&amp;S111&amp;"). Keep it and link to it.",IF(W111="Yes","Stronger than the page it overlaps ("&amp;I111&amp;"). Keep; merge that page into this one.","Healthy: "&amp;N(K111)&amp;" clicks"&amp;IF(ISNUMBER(N111),", average position "&amp;TEXT(N111,"0.0"),"")&amp;". Keep and monitor."))))))))))</f>
        <v/>
      </c>
      <c r="AE111">
        <f>IF(A111="","",IF(AD111&lt;&gt;"",AD111,AA111))</f>
        <v/>
      </c>
    </row>
    <row r="112">
      <c r="A112">
        <f>IF(Crawl!A111="","",Crawl!A111)</f>
        <v/>
      </c>
      <c r="B112">
        <f>IF(A112="","",Crawl!EC111)</f>
        <v/>
      </c>
      <c r="C112">
        <f>IF(A112="","",IFERROR(INDEX(Crawl!$A111:$DZ111,1,Rules!$H$6),""))</f>
        <v/>
      </c>
      <c r="D112">
        <f>IF(A112="","",IFERROR(INDEX(Crawl!$A111:$DZ111,1,Rules!$H$7),"")&amp;"")</f>
        <v/>
      </c>
      <c r="E112">
        <f>IF(A112="","",IFERROR(INDEX(Crawl!$A111:$DZ111,1,Rules!$H$8),"")&amp;"")</f>
        <v/>
      </c>
      <c r="F112">
        <f>IF(A112="","",IFERROR(INDEX(Crawl!$A111:$DZ111,1,Rules!$H$9),""))</f>
        <v/>
      </c>
      <c r="G112">
        <f>IF(A112="","",IFERROR(INDEX(Crawl!$A111:$DZ111,1,Rules!$H$10),""))</f>
        <v/>
      </c>
      <c r="H112">
        <f>IF(A112="","",IFERROR(INDEX(Crawl!$A111:$DZ111,1,Rules!$H$12),""))</f>
        <v/>
      </c>
      <c r="I112">
        <f>IF(A112="","",IF(AND(N(H112)&gt;0,IFERROR(INDEX(Crawl!$A111:$DZ111,1,Rules!$H$11),"")&amp;""&lt;&gt;""),IFERROR(INDEX(Crawl!$A111:$DZ111,1,Rules!$H$11),"")&amp;"",IF(AND(ISNUMBER(J112),N(J112)&gt;=Rules!$B$12,IFERROR(INDEX(Crawl!$A111:$DZ111,1,Rules!$H$13),"")&amp;""&lt;&gt;""),IFERROR(INDEX(Crawl!$A111:$DZ111,1,Rules!$H$13),"")&amp;"","")))</f>
        <v/>
      </c>
      <c r="J112" s="19">
        <f>IF(A112="","",IF(IFERROR(INDEX(Crawl!$A111:$DZ111,1,Rules!$H$14),"")&amp;""="","",IFERROR(INDEX(Crawl!$A111:$DZ111,1,Rules!$H$14),"")))</f>
        <v/>
      </c>
      <c r="K112">
        <f>IF(A112="","",IFERROR(SUMIFS('GSC current'!$J$2:$J$2001,'GSC current'!$I$2:$I$2001,B112),0))</f>
        <v/>
      </c>
      <c r="L112">
        <f>IF(A112="","",IFERROR(SUMIFS('GSC current'!$K$2:$K$2001,'GSC current'!$I$2:$I$2001,B112),0))</f>
        <v/>
      </c>
      <c r="M112" s="20">
        <f>IF(A112="","",IF(N(L112)&gt;0,K112/L112,""))</f>
        <v/>
      </c>
      <c r="N112" s="21">
        <f>IF(A112="","",IF(N(L112)&gt;0,SUMIFS('GSC current'!$L$2:$L$2001,'GSC current'!$I$2:$I$2001,B112)/L112,""))</f>
        <v/>
      </c>
      <c r="O112">
        <f>IF(A112="","",IFERROR(SUMIFS('GSC previous'!$J$2:$J$2001,'GSC previous'!$I$2:$I$2001,B112),0))</f>
        <v/>
      </c>
      <c r="P112" s="22">
        <f>IF(A112="","",IF(N(O112)&gt;0,(K112-O112)/O112,""))</f>
        <v/>
      </c>
      <c r="Q112">
        <f>IF(A112="","",IFERROR(SUMIFS(GA4!$P$2:$P$2001,GA4!$O$2:$O$2001,B112),0))</f>
        <v/>
      </c>
      <c r="R112" s="23">
        <f>IF(A112="","",IF(N(Q112)&gt;0,SUMIFS(GA4!$Q$2:$Q$2001,GA4!$O$2:$O$2001,B112)/Q112,""))</f>
        <v/>
      </c>
      <c r="S112">
        <f>IF(A112="","",IFERROR(SUMIFS(GA4!$R$2:$R$2001,GA4!$O$2:$O$2001,B112),0))</f>
        <v/>
      </c>
      <c r="T112">
        <f>IF(A112="","",IF(AND(ISNUMBER(F112),LEFT(C112&amp;"",1)="2"),IF(F112&lt;Rules!$B$9,"Yes","No"),"No"))</f>
        <v/>
      </c>
      <c r="U112">
        <f>IF(A112="","",IF(AND(N(O112)&gt;=Rules!$B$8,ISNUMBER(P112)),IF(P112&lt;=-Rules!$B$7,"Yes","No"),"No"))</f>
        <v/>
      </c>
      <c r="V112">
        <f>IF(A112="","",IF(AND(N(L112)&gt;=Rules!$B$6,ISNUMBER(N112)),IF(AND(N112&gt;=Rules!$B$10,N112&lt;=Rules!$B$11),"Yes","No"),"No"))</f>
        <v/>
      </c>
      <c r="W112">
        <f>IF(A112="","",IF(I112&lt;&gt;"","Yes","No"))</f>
        <v/>
      </c>
      <c r="X112">
        <f>IF(I112="","",IF(SUMIFS($K$3:$K$2002,$A$3:$A$2002,SUBSTITUTE(SUBSTITUTE(I112,"?","~?"),"*","~*"))&gt;N(K112),"Yes","No"))</f>
        <v/>
      </c>
      <c r="Y112">
        <f>IF(A112="","",IF(N(S112)&gt;0,"Yes","No"))</f>
        <v/>
      </c>
      <c r="Z112">
        <f>IF(A112="","",IF(AND(N(K112)&lt;Rules!$B$5,N(L112)&lt;Rules!$B$6,N(Q112)&lt;Rules!$B$13,Y112="No"),"Yes","No"))</f>
        <v/>
      </c>
      <c r="AA112">
        <f>IF(A112="","",IF(LEFT(C112&amp;"",1)="3","Redirect",IF(OR(LEFT(C112&amp;"",1)="4",LEFT(C112&amp;"",1)="5"),IF(OR(N(K112)&gt;0,N(AC112)&gt;=Rules!$B$14),"Redirect","Prune"),IF(D112="Non-Indexable","Keep",IF(AND(W112="Yes",X112="Yes",Y112="No"),"Merge",IF(OR(U112="Yes",V112="Yes",AND(T112="Yes",N(L112)&gt;=Rules!$B$6)),"Update",IF(Z112="Yes",IF(N(AC112)&gt;=Rules!$B$14,"Redirect","Prune"),"Keep")))))))</f>
        <v/>
      </c>
      <c r="AB112">
        <f>IF(A112="","",IF(LEFT(C112&amp;"",1)="3","Already redirects ("&amp;C112&amp;"). Update internal links to point at the final URL.",IF(OR(LEFT(C112&amp;"",1)="4",LEFT(C112&amp;"",1)="5"),IF(AA112="Redirect","Returns "&amp;C112&amp;" but still has "&amp;N(K112)&amp;" clicks and "&amp;N(AC112)&amp;" referring domains. 301 it to the closest live page.","Returns "&amp;C112&amp;" with no clicks or links. Remove internal links and let it 404 or 410."),IF(D112="Non-Indexable","Non-indexable ("&amp;E112&amp;"). Keep if that is intentional; otherwise fix the canonical or noindex.",IF(AA112="Merge","Overlaps with "&amp;I112&amp;IF(N(J112)&gt;0," (similarity "&amp;TEXT(J112,"0.00")&amp;")","")&amp;", which gets more clicks. Merge the useful parts into it and 301 this URL.",IF(AA112="Update",MID(IF(U112="Yes","; Clicks down "&amp;TEXT(-P112,"0%")&amp;" on the previous period","")&amp;IF(V112="Yes","; Average position "&amp;TEXT(N112,"0.0")&amp;" on "&amp;TEXT(L112,"#,##0")&amp;" impressions (striking distance)","")&amp;IF(AND(T112="Yes",N(L112)&gt;=Rules!$B$6),"; Thin ("&amp;F112&amp;" words) but has search demand",""),3,400),IF(AA112="Prune","Low value: "&amp;N(K112)&amp;" clicks, "&amp;N(L112)&amp;" impressions, "&amp;N(Q112)&amp;" sessions, no key events. Remove or noindex it and update internal links.",IF(AA112="Redirect","Low value but "&amp;N(AC112)&amp;" referring domains. 301 it to the closest relevant page to keep those links.",IF(AND(Z112="No",Y112="Yes",N(K112)&lt;Rules!$B$5),"Low search traffic but it converts (key events: "&amp;S112&amp;"). Keep it and link to it.",IF(W112="Yes","Stronger than the page it overlaps ("&amp;I112&amp;"). Keep; merge that page into this one.","Healthy: "&amp;N(K112)&amp;" clicks"&amp;IF(ISNUMBER(N112),", average position "&amp;TEXT(N112,"0.0"),"")&amp;". Keep and monitor."))))))))))</f>
        <v/>
      </c>
      <c r="AE112">
        <f>IF(A112="","",IF(AD112&lt;&gt;"",AD112,AA112))</f>
        <v/>
      </c>
    </row>
    <row r="113">
      <c r="A113">
        <f>IF(Crawl!A112="","",Crawl!A112)</f>
        <v/>
      </c>
      <c r="B113">
        <f>IF(A113="","",Crawl!EC112)</f>
        <v/>
      </c>
      <c r="C113">
        <f>IF(A113="","",IFERROR(INDEX(Crawl!$A112:$DZ112,1,Rules!$H$6),""))</f>
        <v/>
      </c>
      <c r="D113">
        <f>IF(A113="","",IFERROR(INDEX(Crawl!$A112:$DZ112,1,Rules!$H$7),"")&amp;"")</f>
        <v/>
      </c>
      <c r="E113">
        <f>IF(A113="","",IFERROR(INDEX(Crawl!$A112:$DZ112,1,Rules!$H$8),"")&amp;"")</f>
        <v/>
      </c>
      <c r="F113">
        <f>IF(A113="","",IFERROR(INDEX(Crawl!$A112:$DZ112,1,Rules!$H$9),""))</f>
        <v/>
      </c>
      <c r="G113">
        <f>IF(A113="","",IFERROR(INDEX(Crawl!$A112:$DZ112,1,Rules!$H$10),""))</f>
        <v/>
      </c>
      <c r="H113">
        <f>IF(A113="","",IFERROR(INDEX(Crawl!$A112:$DZ112,1,Rules!$H$12),""))</f>
        <v/>
      </c>
      <c r="I113">
        <f>IF(A113="","",IF(AND(N(H113)&gt;0,IFERROR(INDEX(Crawl!$A112:$DZ112,1,Rules!$H$11),"")&amp;""&lt;&gt;""),IFERROR(INDEX(Crawl!$A112:$DZ112,1,Rules!$H$11),"")&amp;"",IF(AND(ISNUMBER(J113),N(J113)&gt;=Rules!$B$12,IFERROR(INDEX(Crawl!$A112:$DZ112,1,Rules!$H$13),"")&amp;""&lt;&gt;""),IFERROR(INDEX(Crawl!$A112:$DZ112,1,Rules!$H$13),"")&amp;"","")))</f>
        <v/>
      </c>
      <c r="J113" s="19">
        <f>IF(A113="","",IF(IFERROR(INDEX(Crawl!$A112:$DZ112,1,Rules!$H$14),"")&amp;""="","",IFERROR(INDEX(Crawl!$A112:$DZ112,1,Rules!$H$14),"")))</f>
        <v/>
      </c>
      <c r="K113">
        <f>IF(A113="","",IFERROR(SUMIFS('GSC current'!$J$2:$J$2001,'GSC current'!$I$2:$I$2001,B113),0))</f>
        <v/>
      </c>
      <c r="L113">
        <f>IF(A113="","",IFERROR(SUMIFS('GSC current'!$K$2:$K$2001,'GSC current'!$I$2:$I$2001,B113),0))</f>
        <v/>
      </c>
      <c r="M113" s="20">
        <f>IF(A113="","",IF(N(L113)&gt;0,K113/L113,""))</f>
        <v/>
      </c>
      <c r="N113" s="21">
        <f>IF(A113="","",IF(N(L113)&gt;0,SUMIFS('GSC current'!$L$2:$L$2001,'GSC current'!$I$2:$I$2001,B113)/L113,""))</f>
        <v/>
      </c>
      <c r="O113">
        <f>IF(A113="","",IFERROR(SUMIFS('GSC previous'!$J$2:$J$2001,'GSC previous'!$I$2:$I$2001,B113),0))</f>
        <v/>
      </c>
      <c r="P113" s="22">
        <f>IF(A113="","",IF(N(O113)&gt;0,(K113-O113)/O113,""))</f>
        <v/>
      </c>
      <c r="Q113">
        <f>IF(A113="","",IFERROR(SUMIFS(GA4!$P$2:$P$2001,GA4!$O$2:$O$2001,B113),0))</f>
        <v/>
      </c>
      <c r="R113" s="23">
        <f>IF(A113="","",IF(N(Q113)&gt;0,SUMIFS(GA4!$Q$2:$Q$2001,GA4!$O$2:$O$2001,B113)/Q113,""))</f>
        <v/>
      </c>
      <c r="S113">
        <f>IF(A113="","",IFERROR(SUMIFS(GA4!$R$2:$R$2001,GA4!$O$2:$O$2001,B113),0))</f>
        <v/>
      </c>
      <c r="T113">
        <f>IF(A113="","",IF(AND(ISNUMBER(F113),LEFT(C113&amp;"",1)="2"),IF(F113&lt;Rules!$B$9,"Yes","No"),"No"))</f>
        <v/>
      </c>
      <c r="U113">
        <f>IF(A113="","",IF(AND(N(O113)&gt;=Rules!$B$8,ISNUMBER(P113)),IF(P113&lt;=-Rules!$B$7,"Yes","No"),"No"))</f>
        <v/>
      </c>
      <c r="V113">
        <f>IF(A113="","",IF(AND(N(L113)&gt;=Rules!$B$6,ISNUMBER(N113)),IF(AND(N113&gt;=Rules!$B$10,N113&lt;=Rules!$B$11),"Yes","No"),"No"))</f>
        <v/>
      </c>
      <c r="W113">
        <f>IF(A113="","",IF(I113&lt;&gt;"","Yes","No"))</f>
        <v/>
      </c>
      <c r="X113">
        <f>IF(I113="","",IF(SUMIFS($K$3:$K$2002,$A$3:$A$2002,SUBSTITUTE(SUBSTITUTE(I113,"?","~?"),"*","~*"))&gt;N(K113),"Yes","No"))</f>
        <v/>
      </c>
      <c r="Y113">
        <f>IF(A113="","",IF(N(S113)&gt;0,"Yes","No"))</f>
        <v/>
      </c>
      <c r="Z113">
        <f>IF(A113="","",IF(AND(N(K113)&lt;Rules!$B$5,N(L113)&lt;Rules!$B$6,N(Q113)&lt;Rules!$B$13,Y113="No"),"Yes","No"))</f>
        <v/>
      </c>
      <c r="AA113">
        <f>IF(A113="","",IF(LEFT(C113&amp;"",1)="3","Redirect",IF(OR(LEFT(C113&amp;"",1)="4",LEFT(C113&amp;"",1)="5"),IF(OR(N(K113)&gt;0,N(AC113)&gt;=Rules!$B$14),"Redirect","Prune"),IF(D113="Non-Indexable","Keep",IF(AND(W113="Yes",X113="Yes",Y113="No"),"Merge",IF(OR(U113="Yes",V113="Yes",AND(T113="Yes",N(L113)&gt;=Rules!$B$6)),"Update",IF(Z113="Yes",IF(N(AC113)&gt;=Rules!$B$14,"Redirect","Prune"),"Keep")))))))</f>
        <v/>
      </c>
      <c r="AB113">
        <f>IF(A113="","",IF(LEFT(C113&amp;"",1)="3","Already redirects ("&amp;C113&amp;"). Update internal links to point at the final URL.",IF(OR(LEFT(C113&amp;"",1)="4",LEFT(C113&amp;"",1)="5"),IF(AA113="Redirect","Returns "&amp;C113&amp;" but still has "&amp;N(K113)&amp;" clicks and "&amp;N(AC113)&amp;" referring domains. 301 it to the closest live page.","Returns "&amp;C113&amp;" with no clicks or links. Remove internal links and let it 404 or 410."),IF(D113="Non-Indexable","Non-indexable ("&amp;E113&amp;"). Keep if that is intentional; otherwise fix the canonical or noindex.",IF(AA113="Merge","Overlaps with "&amp;I113&amp;IF(N(J113)&gt;0," (similarity "&amp;TEXT(J113,"0.00")&amp;")","")&amp;", which gets more clicks. Merge the useful parts into it and 301 this URL.",IF(AA113="Update",MID(IF(U113="Yes","; Clicks down "&amp;TEXT(-P113,"0%")&amp;" on the previous period","")&amp;IF(V113="Yes","; Average position "&amp;TEXT(N113,"0.0")&amp;" on "&amp;TEXT(L113,"#,##0")&amp;" impressions (striking distance)","")&amp;IF(AND(T113="Yes",N(L113)&gt;=Rules!$B$6),"; Thin ("&amp;F113&amp;" words) but has search demand",""),3,400),IF(AA113="Prune","Low value: "&amp;N(K113)&amp;" clicks, "&amp;N(L113)&amp;" impressions, "&amp;N(Q113)&amp;" sessions, no key events. Remove or noindex it and update internal links.",IF(AA113="Redirect","Low value but "&amp;N(AC113)&amp;" referring domains. 301 it to the closest relevant page to keep those links.",IF(AND(Z113="No",Y113="Yes",N(K113)&lt;Rules!$B$5),"Low search traffic but it converts (key events: "&amp;S113&amp;"). Keep it and link to it.",IF(W113="Yes","Stronger than the page it overlaps ("&amp;I113&amp;"). Keep; merge that page into this one.","Healthy: "&amp;N(K113)&amp;" clicks"&amp;IF(ISNUMBER(N113),", average position "&amp;TEXT(N113,"0.0"),"")&amp;". Keep and monitor."))))))))))</f>
        <v/>
      </c>
      <c r="AE113">
        <f>IF(A113="","",IF(AD113&lt;&gt;"",AD113,AA113))</f>
        <v/>
      </c>
    </row>
    <row r="114">
      <c r="A114">
        <f>IF(Crawl!A113="","",Crawl!A113)</f>
        <v/>
      </c>
      <c r="B114">
        <f>IF(A114="","",Crawl!EC113)</f>
        <v/>
      </c>
      <c r="C114">
        <f>IF(A114="","",IFERROR(INDEX(Crawl!$A113:$DZ113,1,Rules!$H$6),""))</f>
        <v/>
      </c>
      <c r="D114">
        <f>IF(A114="","",IFERROR(INDEX(Crawl!$A113:$DZ113,1,Rules!$H$7),"")&amp;"")</f>
        <v/>
      </c>
      <c r="E114">
        <f>IF(A114="","",IFERROR(INDEX(Crawl!$A113:$DZ113,1,Rules!$H$8),"")&amp;"")</f>
        <v/>
      </c>
      <c r="F114">
        <f>IF(A114="","",IFERROR(INDEX(Crawl!$A113:$DZ113,1,Rules!$H$9),""))</f>
        <v/>
      </c>
      <c r="G114">
        <f>IF(A114="","",IFERROR(INDEX(Crawl!$A113:$DZ113,1,Rules!$H$10),""))</f>
        <v/>
      </c>
      <c r="H114">
        <f>IF(A114="","",IFERROR(INDEX(Crawl!$A113:$DZ113,1,Rules!$H$12),""))</f>
        <v/>
      </c>
      <c r="I114">
        <f>IF(A114="","",IF(AND(N(H114)&gt;0,IFERROR(INDEX(Crawl!$A113:$DZ113,1,Rules!$H$11),"")&amp;""&lt;&gt;""),IFERROR(INDEX(Crawl!$A113:$DZ113,1,Rules!$H$11),"")&amp;"",IF(AND(ISNUMBER(J114),N(J114)&gt;=Rules!$B$12,IFERROR(INDEX(Crawl!$A113:$DZ113,1,Rules!$H$13),"")&amp;""&lt;&gt;""),IFERROR(INDEX(Crawl!$A113:$DZ113,1,Rules!$H$13),"")&amp;"","")))</f>
        <v/>
      </c>
      <c r="J114" s="19">
        <f>IF(A114="","",IF(IFERROR(INDEX(Crawl!$A113:$DZ113,1,Rules!$H$14),"")&amp;""="","",IFERROR(INDEX(Crawl!$A113:$DZ113,1,Rules!$H$14),"")))</f>
        <v/>
      </c>
      <c r="K114">
        <f>IF(A114="","",IFERROR(SUMIFS('GSC current'!$J$2:$J$2001,'GSC current'!$I$2:$I$2001,B114),0))</f>
        <v/>
      </c>
      <c r="L114">
        <f>IF(A114="","",IFERROR(SUMIFS('GSC current'!$K$2:$K$2001,'GSC current'!$I$2:$I$2001,B114),0))</f>
        <v/>
      </c>
      <c r="M114" s="20">
        <f>IF(A114="","",IF(N(L114)&gt;0,K114/L114,""))</f>
        <v/>
      </c>
      <c r="N114" s="21">
        <f>IF(A114="","",IF(N(L114)&gt;0,SUMIFS('GSC current'!$L$2:$L$2001,'GSC current'!$I$2:$I$2001,B114)/L114,""))</f>
        <v/>
      </c>
      <c r="O114">
        <f>IF(A114="","",IFERROR(SUMIFS('GSC previous'!$J$2:$J$2001,'GSC previous'!$I$2:$I$2001,B114),0))</f>
        <v/>
      </c>
      <c r="P114" s="22">
        <f>IF(A114="","",IF(N(O114)&gt;0,(K114-O114)/O114,""))</f>
        <v/>
      </c>
      <c r="Q114">
        <f>IF(A114="","",IFERROR(SUMIFS(GA4!$P$2:$P$2001,GA4!$O$2:$O$2001,B114),0))</f>
        <v/>
      </c>
      <c r="R114" s="23">
        <f>IF(A114="","",IF(N(Q114)&gt;0,SUMIFS(GA4!$Q$2:$Q$2001,GA4!$O$2:$O$2001,B114)/Q114,""))</f>
        <v/>
      </c>
      <c r="S114">
        <f>IF(A114="","",IFERROR(SUMIFS(GA4!$R$2:$R$2001,GA4!$O$2:$O$2001,B114),0))</f>
        <v/>
      </c>
      <c r="T114">
        <f>IF(A114="","",IF(AND(ISNUMBER(F114),LEFT(C114&amp;"",1)="2"),IF(F114&lt;Rules!$B$9,"Yes","No"),"No"))</f>
        <v/>
      </c>
      <c r="U114">
        <f>IF(A114="","",IF(AND(N(O114)&gt;=Rules!$B$8,ISNUMBER(P114)),IF(P114&lt;=-Rules!$B$7,"Yes","No"),"No"))</f>
        <v/>
      </c>
      <c r="V114">
        <f>IF(A114="","",IF(AND(N(L114)&gt;=Rules!$B$6,ISNUMBER(N114)),IF(AND(N114&gt;=Rules!$B$10,N114&lt;=Rules!$B$11),"Yes","No"),"No"))</f>
        <v/>
      </c>
      <c r="W114">
        <f>IF(A114="","",IF(I114&lt;&gt;"","Yes","No"))</f>
        <v/>
      </c>
      <c r="X114">
        <f>IF(I114="","",IF(SUMIFS($K$3:$K$2002,$A$3:$A$2002,SUBSTITUTE(SUBSTITUTE(I114,"?","~?"),"*","~*"))&gt;N(K114),"Yes","No"))</f>
        <v/>
      </c>
      <c r="Y114">
        <f>IF(A114="","",IF(N(S114)&gt;0,"Yes","No"))</f>
        <v/>
      </c>
      <c r="Z114">
        <f>IF(A114="","",IF(AND(N(K114)&lt;Rules!$B$5,N(L114)&lt;Rules!$B$6,N(Q114)&lt;Rules!$B$13,Y114="No"),"Yes","No"))</f>
        <v/>
      </c>
      <c r="AA114">
        <f>IF(A114="","",IF(LEFT(C114&amp;"",1)="3","Redirect",IF(OR(LEFT(C114&amp;"",1)="4",LEFT(C114&amp;"",1)="5"),IF(OR(N(K114)&gt;0,N(AC114)&gt;=Rules!$B$14),"Redirect","Prune"),IF(D114="Non-Indexable","Keep",IF(AND(W114="Yes",X114="Yes",Y114="No"),"Merge",IF(OR(U114="Yes",V114="Yes",AND(T114="Yes",N(L114)&gt;=Rules!$B$6)),"Update",IF(Z114="Yes",IF(N(AC114)&gt;=Rules!$B$14,"Redirect","Prune"),"Keep")))))))</f>
        <v/>
      </c>
      <c r="AB114">
        <f>IF(A114="","",IF(LEFT(C114&amp;"",1)="3","Already redirects ("&amp;C114&amp;"). Update internal links to point at the final URL.",IF(OR(LEFT(C114&amp;"",1)="4",LEFT(C114&amp;"",1)="5"),IF(AA114="Redirect","Returns "&amp;C114&amp;" but still has "&amp;N(K114)&amp;" clicks and "&amp;N(AC114)&amp;" referring domains. 301 it to the closest live page.","Returns "&amp;C114&amp;" with no clicks or links. Remove internal links and let it 404 or 410."),IF(D114="Non-Indexable","Non-indexable ("&amp;E114&amp;"). Keep if that is intentional; otherwise fix the canonical or noindex.",IF(AA114="Merge","Overlaps with "&amp;I114&amp;IF(N(J114)&gt;0," (similarity "&amp;TEXT(J114,"0.00")&amp;")","")&amp;", which gets more clicks. Merge the useful parts into it and 301 this URL.",IF(AA114="Update",MID(IF(U114="Yes","; Clicks down "&amp;TEXT(-P114,"0%")&amp;" on the previous period","")&amp;IF(V114="Yes","; Average position "&amp;TEXT(N114,"0.0")&amp;" on "&amp;TEXT(L114,"#,##0")&amp;" impressions (striking distance)","")&amp;IF(AND(T114="Yes",N(L114)&gt;=Rules!$B$6),"; Thin ("&amp;F114&amp;" words) but has search demand",""),3,400),IF(AA114="Prune","Low value: "&amp;N(K114)&amp;" clicks, "&amp;N(L114)&amp;" impressions, "&amp;N(Q114)&amp;" sessions, no key events. Remove or noindex it and update internal links.",IF(AA114="Redirect","Low value but "&amp;N(AC114)&amp;" referring domains. 301 it to the closest relevant page to keep those links.",IF(AND(Z114="No",Y114="Yes",N(K114)&lt;Rules!$B$5),"Low search traffic but it converts (key events: "&amp;S114&amp;"). Keep it and link to it.",IF(W114="Yes","Stronger than the page it overlaps ("&amp;I114&amp;"). Keep; merge that page into this one.","Healthy: "&amp;N(K114)&amp;" clicks"&amp;IF(ISNUMBER(N114),", average position "&amp;TEXT(N114,"0.0"),"")&amp;". Keep and monitor."))))))))))</f>
        <v/>
      </c>
      <c r="AE114">
        <f>IF(A114="","",IF(AD114&lt;&gt;"",AD114,AA114))</f>
        <v/>
      </c>
    </row>
    <row r="115">
      <c r="A115">
        <f>IF(Crawl!A114="","",Crawl!A114)</f>
        <v/>
      </c>
      <c r="B115">
        <f>IF(A115="","",Crawl!EC114)</f>
        <v/>
      </c>
      <c r="C115">
        <f>IF(A115="","",IFERROR(INDEX(Crawl!$A114:$DZ114,1,Rules!$H$6),""))</f>
        <v/>
      </c>
      <c r="D115">
        <f>IF(A115="","",IFERROR(INDEX(Crawl!$A114:$DZ114,1,Rules!$H$7),"")&amp;"")</f>
        <v/>
      </c>
      <c r="E115">
        <f>IF(A115="","",IFERROR(INDEX(Crawl!$A114:$DZ114,1,Rules!$H$8),"")&amp;"")</f>
        <v/>
      </c>
      <c r="F115">
        <f>IF(A115="","",IFERROR(INDEX(Crawl!$A114:$DZ114,1,Rules!$H$9),""))</f>
        <v/>
      </c>
      <c r="G115">
        <f>IF(A115="","",IFERROR(INDEX(Crawl!$A114:$DZ114,1,Rules!$H$10),""))</f>
        <v/>
      </c>
      <c r="H115">
        <f>IF(A115="","",IFERROR(INDEX(Crawl!$A114:$DZ114,1,Rules!$H$12),""))</f>
        <v/>
      </c>
      <c r="I115">
        <f>IF(A115="","",IF(AND(N(H115)&gt;0,IFERROR(INDEX(Crawl!$A114:$DZ114,1,Rules!$H$11),"")&amp;""&lt;&gt;""),IFERROR(INDEX(Crawl!$A114:$DZ114,1,Rules!$H$11),"")&amp;"",IF(AND(ISNUMBER(J115),N(J115)&gt;=Rules!$B$12,IFERROR(INDEX(Crawl!$A114:$DZ114,1,Rules!$H$13),"")&amp;""&lt;&gt;""),IFERROR(INDEX(Crawl!$A114:$DZ114,1,Rules!$H$13),"")&amp;"","")))</f>
        <v/>
      </c>
      <c r="J115" s="19">
        <f>IF(A115="","",IF(IFERROR(INDEX(Crawl!$A114:$DZ114,1,Rules!$H$14),"")&amp;""="","",IFERROR(INDEX(Crawl!$A114:$DZ114,1,Rules!$H$14),"")))</f>
        <v/>
      </c>
      <c r="K115">
        <f>IF(A115="","",IFERROR(SUMIFS('GSC current'!$J$2:$J$2001,'GSC current'!$I$2:$I$2001,B115),0))</f>
        <v/>
      </c>
      <c r="L115">
        <f>IF(A115="","",IFERROR(SUMIFS('GSC current'!$K$2:$K$2001,'GSC current'!$I$2:$I$2001,B115),0))</f>
        <v/>
      </c>
      <c r="M115" s="20">
        <f>IF(A115="","",IF(N(L115)&gt;0,K115/L115,""))</f>
        <v/>
      </c>
      <c r="N115" s="21">
        <f>IF(A115="","",IF(N(L115)&gt;0,SUMIFS('GSC current'!$L$2:$L$2001,'GSC current'!$I$2:$I$2001,B115)/L115,""))</f>
        <v/>
      </c>
      <c r="O115">
        <f>IF(A115="","",IFERROR(SUMIFS('GSC previous'!$J$2:$J$2001,'GSC previous'!$I$2:$I$2001,B115),0))</f>
        <v/>
      </c>
      <c r="P115" s="22">
        <f>IF(A115="","",IF(N(O115)&gt;0,(K115-O115)/O115,""))</f>
        <v/>
      </c>
      <c r="Q115">
        <f>IF(A115="","",IFERROR(SUMIFS(GA4!$P$2:$P$2001,GA4!$O$2:$O$2001,B115),0))</f>
        <v/>
      </c>
      <c r="R115" s="23">
        <f>IF(A115="","",IF(N(Q115)&gt;0,SUMIFS(GA4!$Q$2:$Q$2001,GA4!$O$2:$O$2001,B115)/Q115,""))</f>
        <v/>
      </c>
      <c r="S115">
        <f>IF(A115="","",IFERROR(SUMIFS(GA4!$R$2:$R$2001,GA4!$O$2:$O$2001,B115),0))</f>
        <v/>
      </c>
      <c r="T115">
        <f>IF(A115="","",IF(AND(ISNUMBER(F115),LEFT(C115&amp;"",1)="2"),IF(F115&lt;Rules!$B$9,"Yes","No"),"No"))</f>
        <v/>
      </c>
      <c r="U115">
        <f>IF(A115="","",IF(AND(N(O115)&gt;=Rules!$B$8,ISNUMBER(P115)),IF(P115&lt;=-Rules!$B$7,"Yes","No"),"No"))</f>
        <v/>
      </c>
      <c r="V115">
        <f>IF(A115="","",IF(AND(N(L115)&gt;=Rules!$B$6,ISNUMBER(N115)),IF(AND(N115&gt;=Rules!$B$10,N115&lt;=Rules!$B$11),"Yes","No"),"No"))</f>
        <v/>
      </c>
      <c r="W115">
        <f>IF(A115="","",IF(I115&lt;&gt;"","Yes","No"))</f>
        <v/>
      </c>
      <c r="X115">
        <f>IF(I115="","",IF(SUMIFS($K$3:$K$2002,$A$3:$A$2002,SUBSTITUTE(SUBSTITUTE(I115,"?","~?"),"*","~*"))&gt;N(K115),"Yes","No"))</f>
        <v/>
      </c>
      <c r="Y115">
        <f>IF(A115="","",IF(N(S115)&gt;0,"Yes","No"))</f>
        <v/>
      </c>
      <c r="Z115">
        <f>IF(A115="","",IF(AND(N(K115)&lt;Rules!$B$5,N(L115)&lt;Rules!$B$6,N(Q115)&lt;Rules!$B$13,Y115="No"),"Yes","No"))</f>
        <v/>
      </c>
      <c r="AA115">
        <f>IF(A115="","",IF(LEFT(C115&amp;"",1)="3","Redirect",IF(OR(LEFT(C115&amp;"",1)="4",LEFT(C115&amp;"",1)="5"),IF(OR(N(K115)&gt;0,N(AC115)&gt;=Rules!$B$14),"Redirect","Prune"),IF(D115="Non-Indexable","Keep",IF(AND(W115="Yes",X115="Yes",Y115="No"),"Merge",IF(OR(U115="Yes",V115="Yes",AND(T115="Yes",N(L115)&gt;=Rules!$B$6)),"Update",IF(Z115="Yes",IF(N(AC115)&gt;=Rules!$B$14,"Redirect","Prune"),"Keep")))))))</f>
        <v/>
      </c>
      <c r="AB115">
        <f>IF(A115="","",IF(LEFT(C115&amp;"",1)="3","Already redirects ("&amp;C115&amp;"). Update internal links to point at the final URL.",IF(OR(LEFT(C115&amp;"",1)="4",LEFT(C115&amp;"",1)="5"),IF(AA115="Redirect","Returns "&amp;C115&amp;" but still has "&amp;N(K115)&amp;" clicks and "&amp;N(AC115)&amp;" referring domains. 301 it to the closest live page.","Returns "&amp;C115&amp;" with no clicks or links. Remove internal links and let it 404 or 410."),IF(D115="Non-Indexable","Non-indexable ("&amp;E115&amp;"). Keep if that is intentional; otherwise fix the canonical or noindex.",IF(AA115="Merge","Overlaps with "&amp;I115&amp;IF(N(J115)&gt;0," (similarity "&amp;TEXT(J115,"0.00")&amp;")","")&amp;", which gets more clicks. Merge the useful parts into it and 301 this URL.",IF(AA115="Update",MID(IF(U115="Yes","; Clicks down "&amp;TEXT(-P115,"0%")&amp;" on the previous period","")&amp;IF(V115="Yes","; Average position "&amp;TEXT(N115,"0.0")&amp;" on "&amp;TEXT(L115,"#,##0")&amp;" impressions (striking distance)","")&amp;IF(AND(T115="Yes",N(L115)&gt;=Rules!$B$6),"; Thin ("&amp;F115&amp;" words) but has search demand",""),3,400),IF(AA115="Prune","Low value: "&amp;N(K115)&amp;" clicks, "&amp;N(L115)&amp;" impressions, "&amp;N(Q115)&amp;" sessions, no key events. Remove or noindex it and update internal links.",IF(AA115="Redirect","Low value but "&amp;N(AC115)&amp;" referring domains. 301 it to the closest relevant page to keep those links.",IF(AND(Z115="No",Y115="Yes",N(K115)&lt;Rules!$B$5),"Low search traffic but it converts (key events: "&amp;S115&amp;"). Keep it and link to it.",IF(W115="Yes","Stronger than the page it overlaps ("&amp;I115&amp;"). Keep; merge that page into this one.","Healthy: "&amp;N(K115)&amp;" clicks"&amp;IF(ISNUMBER(N115),", average position "&amp;TEXT(N115,"0.0"),"")&amp;". Keep and monitor."))))))))))</f>
        <v/>
      </c>
      <c r="AE115">
        <f>IF(A115="","",IF(AD115&lt;&gt;"",AD115,AA115))</f>
        <v/>
      </c>
    </row>
    <row r="116">
      <c r="A116">
        <f>IF(Crawl!A115="","",Crawl!A115)</f>
        <v/>
      </c>
      <c r="B116">
        <f>IF(A116="","",Crawl!EC115)</f>
        <v/>
      </c>
      <c r="C116">
        <f>IF(A116="","",IFERROR(INDEX(Crawl!$A115:$DZ115,1,Rules!$H$6),""))</f>
        <v/>
      </c>
      <c r="D116">
        <f>IF(A116="","",IFERROR(INDEX(Crawl!$A115:$DZ115,1,Rules!$H$7),"")&amp;"")</f>
        <v/>
      </c>
      <c r="E116">
        <f>IF(A116="","",IFERROR(INDEX(Crawl!$A115:$DZ115,1,Rules!$H$8),"")&amp;"")</f>
        <v/>
      </c>
      <c r="F116">
        <f>IF(A116="","",IFERROR(INDEX(Crawl!$A115:$DZ115,1,Rules!$H$9),""))</f>
        <v/>
      </c>
      <c r="G116">
        <f>IF(A116="","",IFERROR(INDEX(Crawl!$A115:$DZ115,1,Rules!$H$10),""))</f>
        <v/>
      </c>
      <c r="H116">
        <f>IF(A116="","",IFERROR(INDEX(Crawl!$A115:$DZ115,1,Rules!$H$12),""))</f>
        <v/>
      </c>
      <c r="I116">
        <f>IF(A116="","",IF(AND(N(H116)&gt;0,IFERROR(INDEX(Crawl!$A115:$DZ115,1,Rules!$H$11),"")&amp;""&lt;&gt;""),IFERROR(INDEX(Crawl!$A115:$DZ115,1,Rules!$H$11),"")&amp;"",IF(AND(ISNUMBER(J116),N(J116)&gt;=Rules!$B$12,IFERROR(INDEX(Crawl!$A115:$DZ115,1,Rules!$H$13),"")&amp;""&lt;&gt;""),IFERROR(INDEX(Crawl!$A115:$DZ115,1,Rules!$H$13),"")&amp;"","")))</f>
        <v/>
      </c>
      <c r="J116" s="19">
        <f>IF(A116="","",IF(IFERROR(INDEX(Crawl!$A115:$DZ115,1,Rules!$H$14),"")&amp;""="","",IFERROR(INDEX(Crawl!$A115:$DZ115,1,Rules!$H$14),"")))</f>
        <v/>
      </c>
      <c r="K116">
        <f>IF(A116="","",IFERROR(SUMIFS('GSC current'!$J$2:$J$2001,'GSC current'!$I$2:$I$2001,B116),0))</f>
        <v/>
      </c>
      <c r="L116">
        <f>IF(A116="","",IFERROR(SUMIFS('GSC current'!$K$2:$K$2001,'GSC current'!$I$2:$I$2001,B116),0))</f>
        <v/>
      </c>
      <c r="M116" s="20">
        <f>IF(A116="","",IF(N(L116)&gt;0,K116/L116,""))</f>
        <v/>
      </c>
      <c r="N116" s="21">
        <f>IF(A116="","",IF(N(L116)&gt;0,SUMIFS('GSC current'!$L$2:$L$2001,'GSC current'!$I$2:$I$2001,B116)/L116,""))</f>
        <v/>
      </c>
      <c r="O116">
        <f>IF(A116="","",IFERROR(SUMIFS('GSC previous'!$J$2:$J$2001,'GSC previous'!$I$2:$I$2001,B116),0))</f>
        <v/>
      </c>
      <c r="P116" s="22">
        <f>IF(A116="","",IF(N(O116)&gt;0,(K116-O116)/O116,""))</f>
        <v/>
      </c>
      <c r="Q116">
        <f>IF(A116="","",IFERROR(SUMIFS(GA4!$P$2:$P$2001,GA4!$O$2:$O$2001,B116),0))</f>
        <v/>
      </c>
      <c r="R116" s="23">
        <f>IF(A116="","",IF(N(Q116)&gt;0,SUMIFS(GA4!$Q$2:$Q$2001,GA4!$O$2:$O$2001,B116)/Q116,""))</f>
        <v/>
      </c>
      <c r="S116">
        <f>IF(A116="","",IFERROR(SUMIFS(GA4!$R$2:$R$2001,GA4!$O$2:$O$2001,B116),0))</f>
        <v/>
      </c>
      <c r="T116">
        <f>IF(A116="","",IF(AND(ISNUMBER(F116),LEFT(C116&amp;"",1)="2"),IF(F116&lt;Rules!$B$9,"Yes","No"),"No"))</f>
        <v/>
      </c>
      <c r="U116">
        <f>IF(A116="","",IF(AND(N(O116)&gt;=Rules!$B$8,ISNUMBER(P116)),IF(P116&lt;=-Rules!$B$7,"Yes","No"),"No"))</f>
        <v/>
      </c>
      <c r="V116">
        <f>IF(A116="","",IF(AND(N(L116)&gt;=Rules!$B$6,ISNUMBER(N116)),IF(AND(N116&gt;=Rules!$B$10,N116&lt;=Rules!$B$11),"Yes","No"),"No"))</f>
        <v/>
      </c>
      <c r="W116">
        <f>IF(A116="","",IF(I116&lt;&gt;"","Yes","No"))</f>
        <v/>
      </c>
      <c r="X116">
        <f>IF(I116="","",IF(SUMIFS($K$3:$K$2002,$A$3:$A$2002,SUBSTITUTE(SUBSTITUTE(I116,"?","~?"),"*","~*"))&gt;N(K116),"Yes","No"))</f>
        <v/>
      </c>
      <c r="Y116">
        <f>IF(A116="","",IF(N(S116)&gt;0,"Yes","No"))</f>
        <v/>
      </c>
      <c r="Z116">
        <f>IF(A116="","",IF(AND(N(K116)&lt;Rules!$B$5,N(L116)&lt;Rules!$B$6,N(Q116)&lt;Rules!$B$13,Y116="No"),"Yes","No"))</f>
        <v/>
      </c>
      <c r="AA116">
        <f>IF(A116="","",IF(LEFT(C116&amp;"",1)="3","Redirect",IF(OR(LEFT(C116&amp;"",1)="4",LEFT(C116&amp;"",1)="5"),IF(OR(N(K116)&gt;0,N(AC116)&gt;=Rules!$B$14),"Redirect","Prune"),IF(D116="Non-Indexable","Keep",IF(AND(W116="Yes",X116="Yes",Y116="No"),"Merge",IF(OR(U116="Yes",V116="Yes",AND(T116="Yes",N(L116)&gt;=Rules!$B$6)),"Update",IF(Z116="Yes",IF(N(AC116)&gt;=Rules!$B$14,"Redirect","Prune"),"Keep")))))))</f>
        <v/>
      </c>
      <c r="AB116">
        <f>IF(A116="","",IF(LEFT(C116&amp;"",1)="3","Already redirects ("&amp;C116&amp;"). Update internal links to point at the final URL.",IF(OR(LEFT(C116&amp;"",1)="4",LEFT(C116&amp;"",1)="5"),IF(AA116="Redirect","Returns "&amp;C116&amp;" but still has "&amp;N(K116)&amp;" clicks and "&amp;N(AC116)&amp;" referring domains. 301 it to the closest live page.","Returns "&amp;C116&amp;" with no clicks or links. Remove internal links and let it 404 or 410."),IF(D116="Non-Indexable","Non-indexable ("&amp;E116&amp;"). Keep if that is intentional; otherwise fix the canonical or noindex.",IF(AA116="Merge","Overlaps with "&amp;I116&amp;IF(N(J116)&gt;0," (similarity "&amp;TEXT(J116,"0.00")&amp;")","")&amp;", which gets more clicks. Merge the useful parts into it and 301 this URL.",IF(AA116="Update",MID(IF(U116="Yes","; Clicks down "&amp;TEXT(-P116,"0%")&amp;" on the previous period","")&amp;IF(V116="Yes","; Average position "&amp;TEXT(N116,"0.0")&amp;" on "&amp;TEXT(L116,"#,##0")&amp;" impressions (striking distance)","")&amp;IF(AND(T116="Yes",N(L116)&gt;=Rules!$B$6),"; Thin ("&amp;F116&amp;" words) but has search demand",""),3,400),IF(AA116="Prune","Low value: "&amp;N(K116)&amp;" clicks, "&amp;N(L116)&amp;" impressions, "&amp;N(Q116)&amp;" sessions, no key events. Remove or noindex it and update internal links.",IF(AA116="Redirect","Low value but "&amp;N(AC116)&amp;" referring domains. 301 it to the closest relevant page to keep those links.",IF(AND(Z116="No",Y116="Yes",N(K116)&lt;Rules!$B$5),"Low search traffic but it converts (key events: "&amp;S116&amp;"). Keep it and link to it.",IF(W116="Yes","Stronger than the page it overlaps ("&amp;I116&amp;"). Keep; merge that page into this one.","Healthy: "&amp;N(K116)&amp;" clicks"&amp;IF(ISNUMBER(N116),", average position "&amp;TEXT(N116,"0.0"),"")&amp;". Keep and monitor."))))))))))</f>
        <v/>
      </c>
      <c r="AE116">
        <f>IF(A116="","",IF(AD116&lt;&gt;"",AD116,AA116))</f>
        <v/>
      </c>
    </row>
    <row r="117">
      <c r="A117">
        <f>IF(Crawl!A116="","",Crawl!A116)</f>
        <v/>
      </c>
      <c r="B117">
        <f>IF(A117="","",Crawl!EC116)</f>
        <v/>
      </c>
      <c r="C117">
        <f>IF(A117="","",IFERROR(INDEX(Crawl!$A116:$DZ116,1,Rules!$H$6),""))</f>
        <v/>
      </c>
      <c r="D117">
        <f>IF(A117="","",IFERROR(INDEX(Crawl!$A116:$DZ116,1,Rules!$H$7),"")&amp;"")</f>
        <v/>
      </c>
      <c r="E117">
        <f>IF(A117="","",IFERROR(INDEX(Crawl!$A116:$DZ116,1,Rules!$H$8),"")&amp;"")</f>
        <v/>
      </c>
      <c r="F117">
        <f>IF(A117="","",IFERROR(INDEX(Crawl!$A116:$DZ116,1,Rules!$H$9),""))</f>
        <v/>
      </c>
      <c r="G117">
        <f>IF(A117="","",IFERROR(INDEX(Crawl!$A116:$DZ116,1,Rules!$H$10),""))</f>
        <v/>
      </c>
      <c r="H117">
        <f>IF(A117="","",IFERROR(INDEX(Crawl!$A116:$DZ116,1,Rules!$H$12),""))</f>
        <v/>
      </c>
      <c r="I117">
        <f>IF(A117="","",IF(AND(N(H117)&gt;0,IFERROR(INDEX(Crawl!$A116:$DZ116,1,Rules!$H$11),"")&amp;""&lt;&gt;""),IFERROR(INDEX(Crawl!$A116:$DZ116,1,Rules!$H$11),"")&amp;"",IF(AND(ISNUMBER(J117),N(J117)&gt;=Rules!$B$12,IFERROR(INDEX(Crawl!$A116:$DZ116,1,Rules!$H$13),"")&amp;""&lt;&gt;""),IFERROR(INDEX(Crawl!$A116:$DZ116,1,Rules!$H$13),"")&amp;"","")))</f>
        <v/>
      </c>
      <c r="J117" s="19">
        <f>IF(A117="","",IF(IFERROR(INDEX(Crawl!$A116:$DZ116,1,Rules!$H$14),"")&amp;""="","",IFERROR(INDEX(Crawl!$A116:$DZ116,1,Rules!$H$14),"")))</f>
        <v/>
      </c>
      <c r="K117">
        <f>IF(A117="","",IFERROR(SUMIFS('GSC current'!$J$2:$J$2001,'GSC current'!$I$2:$I$2001,B117),0))</f>
        <v/>
      </c>
      <c r="L117">
        <f>IF(A117="","",IFERROR(SUMIFS('GSC current'!$K$2:$K$2001,'GSC current'!$I$2:$I$2001,B117),0))</f>
        <v/>
      </c>
      <c r="M117" s="20">
        <f>IF(A117="","",IF(N(L117)&gt;0,K117/L117,""))</f>
        <v/>
      </c>
      <c r="N117" s="21">
        <f>IF(A117="","",IF(N(L117)&gt;0,SUMIFS('GSC current'!$L$2:$L$2001,'GSC current'!$I$2:$I$2001,B117)/L117,""))</f>
        <v/>
      </c>
      <c r="O117">
        <f>IF(A117="","",IFERROR(SUMIFS('GSC previous'!$J$2:$J$2001,'GSC previous'!$I$2:$I$2001,B117),0))</f>
        <v/>
      </c>
      <c r="P117" s="22">
        <f>IF(A117="","",IF(N(O117)&gt;0,(K117-O117)/O117,""))</f>
        <v/>
      </c>
      <c r="Q117">
        <f>IF(A117="","",IFERROR(SUMIFS(GA4!$P$2:$P$2001,GA4!$O$2:$O$2001,B117),0))</f>
        <v/>
      </c>
      <c r="R117" s="23">
        <f>IF(A117="","",IF(N(Q117)&gt;0,SUMIFS(GA4!$Q$2:$Q$2001,GA4!$O$2:$O$2001,B117)/Q117,""))</f>
        <v/>
      </c>
      <c r="S117">
        <f>IF(A117="","",IFERROR(SUMIFS(GA4!$R$2:$R$2001,GA4!$O$2:$O$2001,B117),0))</f>
        <v/>
      </c>
      <c r="T117">
        <f>IF(A117="","",IF(AND(ISNUMBER(F117),LEFT(C117&amp;"",1)="2"),IF(F117&lt;Rules!$B$9,"Yes","No"),"No"))</f>
        <v/>
      </c>
      <c r="U117">
        <f>IF(A117="","",IF(AND(N(O117)&gt;=Rules!$B$8,ISNUMBER(P117)),IF(P117&lt;=-Rules!$B$7,"Yes","No"),"No"))</f>
        <v/>
      </c>
      <c r="V117">
        <f>IF(A117="","",IF(AND(N(L117)&gt;=Rules!$B$6,ISNUMBER(N117)),IF(AND(N117&gt;=Rules!$B$10,N117&lt;=Rules!$B$11),"Yes","No"),"No"))</f>
        <v/>
      </c>
      <c r="W117">
        <f>IF(A117="","",IF(I117&lt;&gt;"","Yes","No"))</f>
        <v/>
      </c>
      <c r="X117">
        <f>IF(I117="","",IF(SUMIFS($K$3:$K$2002,$A$3:$A$2002,SUBSTITUTE(SUBSTITUTE(I117,"?","~?"),"*","~*"))&gt;N(K117),"Yes","No"))</f>
        <v/>
      </c>
      <c r="Y117">
        <f>IF(A117="","",IF(N(S117)&gt;0,"Yes","No"))</f>
        <v/>
      </c>
      <c r="Z117">
        <f>IF(A117="","",IF(AND(N(K117)&lt;Rules!$B$5,N(L117)&lt;Rules!$B$6,N(Q117)&lt;Rules!$B$13,Y117="No"),"Yes","No"))</f>
        <v/>
      </c>
      <c r="AA117">
        <f>IF(A117="","",IF(LEFT(C117&amp;"",1)="3","Redirect",IF(OR(LEFT(C117&amp;"",1)="4",LEFT(C117&amp;"",1)="5"),IF(OR(N(K117)&gt;0,N(AC117)&gt;=Rules!$B$14),"Redirect","Prune"),IF(D117="Non-Indexable","Keep",IF(AND(W117="Yes",X117="Yes",Y117="No"),"Merge",IF(OR(U117="Yes",V117="Yes",AND(T117="Yes",N(L117)&gt;=Rules!$B$6)),"Update",IF(Z117="Yes",IF(N(AC117)&gt;=Rules!$B$14,"Redirect","Prune"),"Keep")))))))</f>
        <v/>
      </c>
      <c r="AB117">
        <f>IF(A117="","",IF(LEFT(C117&amp;"",1)="3","Already redirects ("&amp;C117&amp;"). Update internal links to point at the final URL.",IF(OR(LEFT(C117&amp;"",1)="4",LEFT(C117&amp;"",1)="5"),IF(AA117="Redirect","Returns "&amp;C117&amp;" but still has "&amp;N(K117)&amp;" clicks and "&amp;N(AC117)&amp;" referring domains. 301 it to the closest live page.","Returns "&amp;C117&amp;" with no clicks or links. Remove internal links and let it 404 or 410."),IF(D117="Non-Indexable","Non-indexable ("&amp;E117&amp;"). Keep if that is intentional; otherwise fix the canonical or noindex.",IF(AA117="Merge","Overlaps with "&amp;I117&amp;IF(N(J117)&gt;0," (similarity "&amp;TEXT(J117,"0.00")&amp;")","")&amp;", which gets more clicks. Merge the useful parts into it and 301 this URL.",IF(AA117="Update",MID(IF(U117="Yes","; Clicks down "&amp;TEXT(-P117,"0%")&amp;" on the previous period","")&amp;IF(V117="Yes","; Average position "&amp;TEXT(N117,"0.0")&amp;" on "&amp;TEXT(L117,"#,##0")&amp;" impressions (striking distance)","")&amp;IF(AND(T117="Yes",N(L117)&gt;=Rules!$B$6),"; Thin ("&amp;F117&amp;" words) but has search demand",""),3,400),IF(AA117="Prune","Low value: "&amp;N(K117)&amp;" clicks, "&amp;N(L117)&amp;" impressions, "&amp;N(Q117)&amp;" sessions, no key events. Remove or noindex it and update internal links.",IF(AA117="Redirect","Low value but "&amp;N(AC117)&amp;" referring domains. 301 it to the closest relevant page to keep those links.",IF(AND(Z117="No",Y117="Yes",N(K117)&lt;Rules!$B$5),"Low search traffic but it converts (key events: "&amp;S117&amp;"). Keep it and link to it.",IF(W117="Yes","Stronger than the page it overlaps ("&amp;I117&amp;"). Keep; merge that page into this one.","Healthy: "&amp;N(K117)&amp;" clicks"&amp;IF(ISNUMBER(N117),", average position "&amp;TEXT(N117,"0.0"),"")&amp;". Keep and monitor."))))))))))</f>
        <v/>
      </c>
      <c r="AE117">
        <f>IF(A117="","",IF(AD117&lt;&gt;"",AD117,AA117))</f>
        <v/>
      </c>
    </row>
    <row r="118">
      <c r="A118">
        <f>IF(Crawl!A117="","",Crawl!A117)</f>
        <v/>
      </c>
      <c r="B118">
        <f>IF(A118="","",Crawl!EC117)</f>
        <v/>
      </c>
      <c r="C118">
        <f>IF(A118="","",IFERROR(INDEX(Crawl!$A117:$DZ117,1,Rules!$H$6),""))</f>
        <v/>
      </c>
      <c r="D118">
        <f>IF(A118="","",IFERROR(INDEX(Crawl!$A117:$DZ117,1,Rules!$H$7),"")&amp;"")</f>
        <v/>
      </c>
      <c r="E118">
        <f>IF(A118="","",IFERROR(INDEX(Crawl!$A117:$DZ117,1,Rules!$H$8),"")&amp;"")</f>
        <v/>
      </c>
      <c r="F118">
        <f>IF(A118="","",IFERROR(INDEX(Crawl!$A117:$DZ117,1,Rules!$H$9),""))</f>
        <v/>
      </c>
      <c r="G118">
        <f>IF(A118="","",IFERROR(INDEX(Crawl!$A117:$DZ117,1,Rules!$H$10),""))</f>
        <v/>
      </c>
      <c r="H118">
        <f>IF(A118="","",IFERROR(INDEX(Crawl!$A117:$DZ117,1,Rules!$H$12),""))</f>
        <v/>
      </c>
      <c r="I118">
        <f>IF(A118="","",IF(AND(N(H118)&gt;0,IFERROR(INDEX(Crawl!$A117:$DZ117,1,Rules!$H$11),"")&amp;""&lt;&gt;""),IFERROR(INDEX(Crawl!$A117:$DZ117,1,Rules!$H$11),"")&amp;"",IF(AND(ISNUMBER(J118),N(J118)&gt;=Rules!$B$12,IFERROR(INDEX(Crawl!$A117:$DZ117,1,Rules!$H$13),"")&amp;""&lt;&gt;""),IFERROR(INDEX(Crawl!$A117:$DZ117,1,Rules!$H$13),"")&amp;"","")))</f>
        <v/>
      </c>
      <c r="J118" s="19">
        <f>IF(A118="","",IF(IFERROR(INDEX(Crawl!$A117:$DZ117,1,Rules!$H$14),"")&amp;""="","",IFERROR(INDEX(Crawl!$A117:$DZ117,1,Rules!$H$14),"")))</f>
        <v/>
      </c>
      <c r="K118">
        <f>IF(A118="","",IFERROR(SUMIFS('GSC current'!$J$2:$J$2001,'GSC current'!$I$2:$I$2001,B118),0))</f>
        <v/>
      </c>
      <c r="L118">
        <f>IF(A118="","",IFERROR(SUMIFS('GSC current'!$K$2:$K$2001,'GSC current'!$I$2:$I$2001,B118),0))</f>
        <v/>
      </c>
      <c r="M118" s="20">
        <f>IF(A118="","",IF(N(L118)&gt;0,K118/L118,""))</f>
        <v/>
      </c>
      <c r="N118" s="21">
        <f>IF(A118="","",IF(N(L118)&gt;0,SUMIFS('GSC current'!$L$2:$L$2001,'GSC current'!$I$2:$I$2001,B118)/L118,""))</f>
        <v/>
      </c>
      <c r="O118">
        <f>IF(A118="","",IFERROR(SUMIFS('GSC previous'!$J$2:$J$2001,'GSC previous'!$I$2:$I$2001,B118),0))</f>
        <v/>
      </c>
      <c r="P118" s="22">
        <f>IF(A118="","",IF(N(O118)&gt;0,(K118-O118)/O118,""))</f>
        <v/>
      </c>
      <c r="Q118">
        <f>IF(A118="","",IFERROR(SUMIFS(GA4!$P$2:$P$2001,GA4!$O$2:$O$2001,B118),0))</f>
        <v/>
      </c>
      <c r="R118" s="23">
        <f>IF(A118="","",IF(N(Q118)&gt;0,SUMIFS(GA4!$Q$2:$Q$2001,GA4!$O$2:$O$2001,B118)/Q118,""))</f>
        <v/>
      </c>
      <c r="S118">
        <f>IF(A118="","",IFERROR(SUMIFS(GA4!$R$2:$R$2001,GA4!$O$2:$O$2001,B118),0))</f>
        <v/>
      </c>
      <c r="T118">
        <f>IF(A118="","",IF(AND(ISNUMBER(F118),LEFT(C118&amp;"",1)="2"),IF(F118&lt;Rules!$B$9,"Yes","No"),"No"))</f>
        <v/>
      </c>
      <c r="U118">
        <f>IF(A118="","",IF(AND(N(O118)&gt;=Rules!$B$8,ISNUMBER(P118)),IF(P118&lt;=-Rules!$B$7,"Yes","No"),"No"))</f>
        <v/>
      </c>
      <c r="V118">
        <f>IF(A118="","",IF(AND(N(L118)&gt;=Rules!$B$6,ISNUMBER(N118)),IF(AND(N118&gt;=Rules!$B$10,N118&lt;=Rules!$B$11),"Yes","No"),"No"))</f>
        <v/>
      </c>
      <c r="W118">
        <f>IF(A118="","",IF(I118&lt;&gt;"","Yes","No"))</f>
        <v/>
      </c>
      <c r="X118">
        <f>IF(I118="","",IF(SUMIFS($K$3:$K$2002,$A$3:$A$2002,SUBSTITUTE(SUBSTITUTE(I118,"?","~?"),"*","~*"))&gt;N(K118),"Yes","No"))</f>
        <v/>
      </c>
      <c r="Y118">
        <f>IF(A118="","",IF(N(S118)&gt;0,"Yes","No"))</f>
        <v/>
      </c>
      <c r="Z118">
        <f>IF(A118="","",IF(AND(N(K118)&lt;Rules!$B$5,N(L118)&lt;Rules!$B$6,N(Q118)&lt;Rules!$B$13,Y118="No"),"Yes","No"))</f>
        <v/>
      </c>
      <c r="AA118">
        <f>IF(A118="","",IF(LEFT(C118&amp;"",1)="3","Redirect",IF(OR(LEFT(C118&amp;"",1)="4",LEFT(C118&amp;"",1)="5"),IF(OR(N(K118)&gt;0,N(AC118)&gt;=Rules!$B$14),"Redirect","Prune"),IF(D118="Non-Indexable","Keep",IF(AND(W118="Yes",X118="Yes",Y118="No"),"Merge",IF(OR(U118="Yes",V118="Yes",AND(T118="Yes",N(L118)&gt;=Rules!$B$6)),"Update",IF(Z118="Yes",IF(N(AC118)&gt;=Rules!$B$14,"Redirect","Prune"),"Keep")))))))</f>
        <v/>
      </c>
      <c r="AB118">
        <f>IF(A118="","",IF(LEFT(C118&amp;"",1)="3","Already redirects ("&amp;C118&amp;"). Update internal links to point at the final URL.",IF(OR(LEFT(C118&amp;"",1)="4",LEFT(C118&amp;"",1)="5"),IF(AA118="Redirect","Returns "&amp;C118&amp;" but still has "&amp;N(K118)&amp;" clicks and "&amp;N(AC118)&amp;" referring domains. 301 it to the closest live page.","Returns "&amp;C118&amp;" with no clicks or links. Remove internal links and let it 404 or 410."),IF(D118="Non-Indexable","Non-indexable ("&amp;E118&amp;"). Keep if that is intentional; otherwise fix the canonical or noindex.",IF(AA118="Merge","Overlaps with "&amp;I118&amp;IF(N(J118)&gt;0," (similarity "&amp;TEXT(J118,"0.00")&amp;")","")&amp;", which gets more clicks. Merge the useful parts into it and 301 this URL.",IF(AA118="Update",MID(IF(U118="Yes","; Clicks down "&amp;TEXT(-P118,"0%")&amp;" on the previous period","")&amp;IF(V118="Yes","; Average position "&amp;TEXT(N118,"0.0")&amp;" on "&amp;TEXT(L118,"#,##0")&amp;" impressions (striking distance)","")&amp;IF(AND(T118="Yes",N(L118)&gt;=Rules!$B$6),"; Thin ("&amp;F118&amp;" words) but has search demand",""),3,400),IF(AA118="Prune","Low value: "&amp;N(K118)&amp;" clicks, "&amp;N(L118)&amp;" impressions, "&amp;N(Q118)&amp;" sessions, no key events. Remove or noindex it and update internal links.",IF(AA118="Redirect","Low value but "&amp;N(AC118)&amp;" referring domains. 301 it to the closest relevant page to keep those links.",IF(AND(Z118="No",Y118="Yes",N(K118)&lt;Rules!$B$5),"Low search traffic but it converts (key events: "&amp;S118&amp;"). Keep it and link to it.",IF(W118="Yes","Stronger than the page it overlaps ("&amp;I118&amp;"). Keep; merge that page into this one.","Healthy: "&amp;N(K118)&amp;" clicks"&amp;IF(ISNUMBER(N118),", average position "&amp;TEXT(N118,"0.0"),"")&amp;". Keep and monitor."))))))))))</f>
        <v/>
      </c>
      <c r="AE118">
        <f>IF(A118="","",IF(AD118&lt;&gt;"",AD118,AA118))</f>
        <v/>
      </c>
    </row>
    <row r="119">
      <c r="A119">
        <f>IF(Crawl!A118="","",Crawl!A118)</f>
        <v/>
      </c>
      <c r="B119">
        <f>IF(A119="","",Crawl!EC118)</f>
        <v/>
      </c>
      <c r="C119">
        <f>IF(A119="","",IFERROR(INDEX(Crawl!$A118:$DZ118,1,Rules!$H$6),""))</f>
        <v/>
      </c>
      <c r="D119">
        <f>IF(A119="","",IFERROR(INDEX(Crawl!$A118:$DZ118,1,Rules!$H$7),"")&amp;"")</f>
        <v/>
      </c>
      <c r="E119">
        <f>IF(A119="","",IFERROR(INDEX(Crawl!$A118:$DZ118,1,Rules!$H$8),"")&amp;"")</f>
        <v/>
      </c>
      <c r="F119">
        <f>IF(A119="","",IFERROR(INDEX(Crawl!$A118:$DZ118,1,Rules!$H$9),""))</f>
        <v/>
      </c>
      <c r="G119">
        <f>IF(A119="","",IFERROR(INDEX(Crawl!$A118:$DZ118,1,Rules!$H$10),""))</f>
        <v/>
      </c>
      <c r="H119">
        <f>IF(A119="","",IFERROR(INDEX(Crawl!$A118:$DZ118,1,Rules!$H$12),""))</f>
        <v/>
      </c>
      <c r="I119">
        <f>IF(A119="","",IF(AND(N(H119)&gt;0,IFERROR(INDEX(Crawl!$A118:$DZ118,1,Rules!$H$11),"")&amp;""&lt;&gt;""),IFERROR(INDEX(Crawl!$A118:$DZ118,1,Rules!$H$11),"")&amp;"",IF(AND(ISNUMBER(J119),N(J119)&gt;=Rules!$B$12,IFERROR(INDEX(Crawl!$A118:$DZ118,1,Rules!$H$13),"")&amp;""&lt;&gt;""),IFERROR(INDEX(Crawl!$A118:$DZ118,1,Rules!$H$13),"")&amp;"","")))</f>
        <v/>
      </c>
      <c r="J119" s="19">
        <f>IF(A119="","",IF(IFERROR(INDEX(Crawl!$A118:$DZ118,1,Rules!$H$14),"")&amp;""="","",IFERROR(INDEX(Crawl!$A118:$DZ118,1,Rules!$H$14),"")))</f>
        <v/>
      </c>
      <c r="K119">
        <f>IF(A119="","",IFERROR(SUMIFS('GSC current'!$J$2:$J$2001,'GSC current'!$I$2:$I$2001,B119),0))</f>
        <v/>
      </c>
      <c r="L119">
        <f>IF(A119="","",IFERROR(SUMIFS('GSC current'!$K$2:$K$2001,'GSC current'!$I$2:$I$2001,B119),0))</f>
        <v/>
      </c>
      <c r="M119" s="20">
        <f>IF(A119="","",IF(N(L119)&gt;0,K119/L119,""))</f>
        <v/>
      </c>
      <c r="N119" s="21">
        <f>IF(A119="","",IF(N(L119)&gt;0,SUMIFS('GSC current'!$L$2:$L$2001,'GSC current'!$I$2:$I$2001,B119)/L119,""))</f>
        <v/>
      </c>
      <c r="O119">
        <f>IF(A119="","",IFERROR(SUMIFS('GSC previous'!$J$2:$J$2001,'GSC previous'!$I$2:$I$2001,B119),0))</f>
        <v/>
      </c>
      <c r="P119" s="22">
        <f>IF(A119="","",IF(N(O119)&gt;0,(K119-O119)/O119,""))</f>
        <v/>
      </c>
      <c r="Q119">
        <f>IF(A119="","",IFERROR(SUMIFS(GA4!$P$2:$P$2001,GA4!$O$2:$O$2001,B119),0))</f>
        <v/>
      </c>
      <c r="R119" s="23">
        <f>IF(A119="","",IF(N(Q119)&gt;0,SUMIFS(GA4!$Q$2:$Q$2001,GA4!$O$2:$O$2001,B119)/Q119,""))</f>
        <v/>
      </c>
      <c r="S119">
        <f>IF(A119="","",IFERROR(SUMIFS(GA4!$R$2:$R$2001,GA4!$O$2:$O$2001,B119),0))</f>
        <v/>
      </c>
      <c r="T119">
        <f>IF(A119="","",IF(AND(ISNUMBER(F119),LEFT(C119&amp;"",1)="2"),IF(F119&lt;Rules!$B$9,"Yes","No"),"No"))</f>
        <v/>
      </c>
      <c r="U119">
        <f>IF(A119="","",IF(AND(N(O119)&gt;=Rules!$B$8,ISNUMBER(P119)),IF(P119&lt;=-Rules!$B$7,"Yes","No"),"No"))</f>
        <v/>
      </c>
      <c r="V119">
        <f>IF(A119="","",IF(AND(N(L119)&gt;=Rules!$B$6,ISNUMBER(N119)),IF(AND(N119&gt;=Rules!$B$10,N119&lt;=Rules!$B$11),"Yes","No"),"No"))</f>
        <v/>
      </c>
      <c r="W119">
        <f>IF(A119="","",IF(I119&lt;&gt;"","Yes","No"))</f>
        <v/>
      </c>
      <c r="X119">
        <f>IF(I119="","",IF(SUMIFS($K$3:$K$2002,$A$3:$A$2002,SUBSTITUTE(SUBSTITUTE(I119,"?","~?"),"*","~*"))&gt;N(K119),"Yes","No"))</f>
        <v/>
      </c>
      <c r="Y119">
        <f>IF(A119="","",IF(N(S119)&gt;0,"Yes","No"))</f>
        <v/>
      </c>
      <c r="Z119">
        <f>IF(A119="","",IF(AND(N(K119)&lt;Rules!$B$5,N(L119)&lt;Rules!$B$6,N(Q119)&lt;Rules!$B$13,Y119="No"),"Yes","No"))</f>
        <v/>
      </c>
      <c r="AA119">
        <f>IF(A119="","",IF(LEFT(C119&amp;"",1)="3","Redirect",IF(OR(LEFT(C119&amp;"",1)="4",LEFT(C119&amp;"",1)="5"),IF(OR(N(K119)&gt;0,N(AC119)&gt;=Rules!$B$14),"Redirect","Prune"),IF(D119="Non-Indexable","Keep",IF(AND(W119="Yes",X119="Yes",Y119="No"),"Merge",IF(OR(U119="Yes",V119="Yes",AND(T119="Yes",N(L119)&gt;=Rules!$B$6)),"Update",IF(Z119="Yes",IF(N(AC119)&gt;=Rules!$B$14,"Redirect","Prune"),"Keep")))))))</f>
        <v/>
      </c>
      <c r="AB119">
        <f>IF(A119="","",IF(LEFT(C119&amp;"",1)="3","Already redirects ("&amp;C119&amp;"). Update internal links to point at the final URL.",IF(OR(LEFT(C119&amp;"",1)="4",LEFT(C119&amp;"",1)="5"),IF(AA119="Redirect","Returns "&amp;C119&amp;" but still has "&amp;N(K119)&amp;" clicks and "&amp;N(AC119)&amp;" referring domains. 301 it to the closest live page.","Returns "&amp;C119&amp;" with no clicks or links. Remove internal links and let it 404 or 410."),IF(D119="Non-Indexable","Non-indexable ("&amp;E119&amp;"). Keep if that is intentional; otherwise fix the canonical or noindex.",IF(AA119="Merge","Overlaps with "&amp;I119&amp;IF(N(J119)&gt;0," (similarity "&amp;TEXT(J119,"0.00")&amp;")","")&amp;", which gets more clicks. Merge the useful parts into it and 301 this URL.",IF(AA119="Update",MID(IF(U119="Yes","; Clicks down "&amp;TEXT(-P119,"0%")&amp;" on the previous period","")&amp;IF(V119="Yes","; Average position "&amp;TEXT(N119,"0.0")&amp;" on "&amp;TEXT(L119,"#,##0")&amp;" impressions (striking distance)","")&amp;IF(AND(T119="Yes",N(L119)&gt;=Rules!$B$6),"; Thin ("&amp;F119&amp;" words) but has search demand",""),3,400),IF(AA119="Prune","Low value: "&amp;N(K119)&amp;" clicks, "&amp;N(L119)&amp;" impressions, "&amp;N(Q119)&amp;" sessions, no key events. Remove or noindex it and update internal links.",IF(AA119="Redirect","Low value but "&amp;N(AC119)&amp;" referring domains. 301 it to the closest relevant page to keep those links.",IF(AND(Z119="No",Y119="Yes",N(K119)&lt;Rules!$B$5),"Low search traffic but it converts (key events: "&amp;S119&amp;"). Keep it and link to it.",IF(W119="Yes","Stronger than the page it overlaps ("&amp;I119&amp;"). Keep; merge that page into this one.","Healthy: "&amp;N(K119)&amp;" clicks"&amp;IF(ISNUMBER(N119),", average position "&amp;TEXT(N119,"0.0"),"")&amp;". Keep and monitor."))))))))))</f>
        <v/>
      </c>
      <c r="AE119">
        <f>IF(A119="","",IF(AD119&lt;&gt;"",AD119,AA119))</f>
        <v/>
      </c>
    </row>
    <row r="120">
      <c r="A120">
        <f>IF(Crawl!A119="","",Crawl!A119)</f>
        <v/>
      </c>
      <c r="B120">
        <f>IF(A120="","",Crawl!EC119)</f>
        <v/>
      </c>
      <c r="C120">
        <f>IF(A120="","",IFERROR(INDEX(Crawl!$A119:$DZ119,1,Rules!$H$6),""))</f>
        <v/>
      </c>
      <c r="D120">
        <f>IF(A120="","",IFERROR(INDEX(Crawl!$A119:$DZ119,1,Rules!$H$7),"")&amp;"")</f>
        <v/>
      </c>
      <c r="E120">
        <f>IF(A120="","",IFERROR(INDEX(Crawl!$A119:$DZ119,1,Rules!$H$8),"")&amp;"")</f>
        <v/>
      </c>
      <c r="F120">
        <f>IF(A120="","",IFERROR(INDEX(Crawl!$A119:$DZ119,1,Rules!$H$9),""))</f>
        <v/>
      </c>
      <c r="G120">
        <f>IF(A120="","",IFERROR(INDEX(Crawl!$A119:$DZ119,1,Rules!$H$10),""))</f>
        <v/>
      </c>
      <c r="H120">
        <f>IF(A120="","",IFERROR(INDEX(Crawl!$A119:$DZ119,1,Rules!$H$12),""))</f>
        <v/>
      </c>
      <c r="I120">
        <f>IF(A120="","",IF(AND(N(H120)&gt;0,IFERROR(INDEX(Crawl!$A119:$DZ119,1,Rules!$H$11),"")&amp;""&lt;&gt;""),IFERROR(INDEX(Crawl!$A119:$DZ119,1,Rules!$H$11),"")&amp;"",IF(AND(ISNUMBER(J120),N(J120)&gt;=Rules!$B$12,IFERROR(INDEX(Crawl!$A119:$DZ119,1,Rules!$H$13),"")&amp;""&lt;&gt;""),IFERROR(INDEX(Crawl!$A119:$DZ119,1,Rules!$H$13),"")&amp;"","")))</f>
        <v/>
      </c>
      <c r="J120" s="19">
        <f>IF(A120="","",IF(IFERROR(INDEX(Crawl!$A119:$DZ119,1,Rules!$H$14),"")&amp;""="","",IFERROR(INDEX(Crawl!$A119:$DZ119,1,Rules!$H$14),"")))</f>
        <v/>
      </c>
      <c r="K120">
        <f>IF(A120="","",IFERROR(SUMIFS('GSC current'!$J$2:$J$2001,'GSC current'!$I$2:$I$2001,B120),0))</f>
        <v/>
      </c>
      <c r="L120">
        <f>IF(A120="","",IFERROR(SUMIFS('GSC current'!$K$2:$K$2001,'GSC current'!$I$2:$I$2001,B120),0))</f>
        <v/>
      </c>
      <c r="M120" s="20">
        <f>IF(A120="","",IF(N(L120)&gt;0,K120/L120,""))</f>
        <v/>
      </c>
      <c r="N120" s="21">
        <f>IF(A120="","",IF(N(L120)&gt;0,SUMIFS('GSC current'!$L$2:$L$2001,'GSC current'!$I$2:$I$2001,B120)/L120,""))</f>
        <v/>
      </c>
      <c r="O120">
        <f>IF(A120="","",IFERROR(SUMIFS('GSC previous'!$J$2:$J$2001,'GSC previous'!$I$2:$I$2001,B120),0))</f>
        <v/>
      </c>
      <c r="P120" s="22">
        <f>IF(A120="","",IF(N(O120)&gt;0,(K120-O120)/O120,""))</f>
        <v/>
      </c>
      <c r="Q120">
        <f>IF(A120="","",IFERROR(SUMIFS(GA4!$P$2:$P$2001,GA4!$O$2:$O$2001,B120),0))</f>
        <v/>
      </c>
      <c r="R120" s="23">
        <f>IF(A120="","",IF(N(Q120)&gt;0,SUMIFS(GA4!$Q$2:$Q$2001,GA4!$O$2:$O$2001,B120)/Q120,""))</f>
        <v/>
      </c>
      <c r="S120">
        <f>IF(A120="","",IFERROR(SUMIFS(GA4!$R$2:$R$2001,GA4!$O$2:$O$2001,B120),0))</f>
        <v/>
      </c>
      <c r="T120">
        <f>IF(A120="","",IF(AND(ISNUMBER(F120),LEFT(C120&amp;"",1)="2"),IF(F120&lt;Rules!$B$9,"Yes","No"),"No"))</f>
        <v/>
      </c>
      <c r="U120">
        <f>IF(A120="","",IF(AND(N(O120)&gt;=Rules!$B$8,ISNUMBER(P120)),IF(P120&lt;=-Rules!$B$7,"Yes","No"),"No"))</f>
        <v/>
      </c>
      <c r="V120">
        <f>IF(A120="","",IF(AND(N(L120)&gt;=Rules!$B$6,ISNUMBER(N120)),IF(AND(N120&gt;=Rules!$B$10,N120&lt;=Rules!$B$11),"Yes","No"),"No"))</f>
        <v/>
      </c>
      <c r="W120">
        <f>IF(A120="","",IF(I120&lt;&gt;"","Yes","No"))</f>
        <v/>
      </c>
      <c r="X120">
        <f>IF(I120="","",IF(SUMIFS($K$3:$K$2002,$A$3:$A$2002,SUBSTITUTE(SUBSTITUTE(I120,"?","~?"),"*","~*"))&gt;N(K120),"Yes","No"))</f>
        <v/>
      </c>
      <c r="Y120">
        <f>IF(A120="","",IF(N(S120)&gt;0,"Yes","No"))</f>
        <v/>
      </c>
      <c r="Z120">
        <f>IF(A120="","",IF(AND(N(K120)&lt;Rules!$B$5,N(L120)&lt;Rules!$B$6,N(Q120)&lt;Rules!$B$13,Y120="No"),"Yes","No"))</f>
        <v/>
      </c>
      <c r="AA120">
        <f>IF(A120="","",IF(LEFT(C120&amp;"",1)="3","Redirect",IF(OR(LEFT(C120&amp;"",1)="4",LEFT(C120&amp;"",1)="5"),IF(OR(N(K120)&gt;0,N(AC120)&gt;=Rules!$B$14),"Redirect","Prune"),IF(D120="Non-Indexable","Keep",IF(AND(W120="Yes",X120="Yes",Y120="No"),"Merge",IF(OR(U120="Yes",V120="Yes",AND(T120="Yes",N(L120)&gt;=Rules!$B$6)),"Update",IF(Z120="Yes",IF(N(AC120)&gt;=Rules!$B$14,"Redirect","Prune"),"Keep")))))))</f>
        <v/>
      </c>
      <c r="AB120">
        <f>IF(A120="","",IF(LEFT(C120&amp;"",1)="3","Already redirects ("&amp;C120&amp;"). Update internal links to point at the final URL.",IF(OR(LEFT(C120&amp;"",1)="4",LEFT(C120&amp;"",1)="5"),IF(AA120="Redirect","Returns "&amp;C120&amp;" but still has "&amp;N(K120)&amp;" clicks and "&amp;N(AC120)&amp;" referring domains. 301 it to the closest live page.","Returns "&amp;C120&amp;" with no clicks or links. Remove internal links and let it 404 or 410."),IF(D120="Non-Indexable","Non-indexable ("&amp;E120&amp;"). Keep if that is intentional; otherwise fix the canonical or noindex.",IF(AA120="Merge","Overlaps with "&amp;I120&amp;IF(N(J120)&gt;0," (similarity "&amp;TEXT(J120,"0.00")&amp;")","")&amp;", which gets more clicks. Merge the useful parts into it and 301 this URL.",IF(AA120="Update",MID(IF(U120="Yes","; Clicks down "&amp;TEXT(-P120,"0%")&amp;" on the previous period","")&amp;IF(V120="Yes","; Average position "&amp;TEXT(N120,"0.0")&amp;" on "&amp;TEXT(L120,"#,##0")&amp;" impressions (striking distance)","")&amp;IF(AND(T120="Yes",N(L120)&gt;=Rules!$B$6),"; Thin ("&amp;F120&amp;" words) but has search demand",""),3,400),IF(AA120="Prune","Low value: "&amp;N(K120)&amp;" clicks, "&amp;N(L120)&amp;" impressions, "&amp;N(Q120)&amp;" sessions, no key events. Remove or noindex it and update internal links.",IF(AA120="Redirect","Low value but "&amp;N(AC120)&amp;" referring domains. 301 it to the closest relevant page to keep those links.",IF(AND(Z120="No",Y120="Yes",N(K120)&lt;Rules!$B$5),"Low search traffic but it converts (key events: "&amp;S120&amp;"). Keep it and link to it.",IF(W120="Yes","Stronger than the page it overlaps ("&amp;I120&amp;"). Keep; merge that page into this one.","Healthy: "&amp;N(K120)&amp;" clicks"&amp;IF(ISNUMBER(N120),", average position "&amp;TEXT(N120,"0.0"),"")&amp;". Keep and monitor."))))))))))</f>
        <v/>
      </c>
      <c r="AE120">
        <f>IF(A120="","",IF(AD120&lt;&gt;"",AD120,AA120))</f>
        <v/>
      </c>
    </row>
    <row r="121">
      <c r="A121">
        <f>IF(Crawl!A120="","",Crawl!A120)</f>
        <v/>
      </c>
      <c r="B121">
        <f>IF(A121="","",Crawl!EC120)</f>
        <v/>
      </c>
      <c r="C121">
        <f>IF(A121="","",IFERROR(INDEX(Crawl!$A120:$DZ120,1,Rules!$H$6),""))</f>
        <v/>
      </c>
      <c r="D121">
        <f>IF(A121="","",IFERROR(INDEX(Crawl!$A120:$DZ120,1,Rules!$H$7),"")&amp;"")</f>
        <v/>
      </c>
      <c r="E121">
        <f>IF(A121="","",IFERROR(INDEX(Crawl!$A120:$DZ120,1,Rules!$H$8),"")&amp;"")</f>
        <v/>
      </c>
      <c r="F121">
        <f>IF(A121="","",IFERROR(INDEX(Crawl!$A120:$DZ120,1,Rules!$H$9),""))</f>
        <v/>
      </c>
      <c r="G121">
        <f>IF(A121="","",IFERROR(INDEX(Crawl!$A120:$DZ120,1,Rules!$H$10),""))</f>
        <v/>
      </c>
      <c r="H121">
        <f>IF(A121="","",IFERROR(INDEX(Crawl!$A120:$DZ120,1,Rules!$H$12),""))</f>
        <v/>
      </c>
      <c r="I121">
        <f>IF(A121="","",IF(AND(N(H121)&gt;0,IFERROR(INDEX(Crawl!$A120:$DZ120,1,Rules!$H$11),"")&amp;""&lt;&gt;""),IFERROR(INDEX(Crawl!$A120:$DZ120,1,Rules!$H$11),"")&amp;"",IF(AND(ISNUMBER(J121),N(J121)&gt;=Rules!$B$12,IFERROR(INDEX(Crawl!$A120:$DZ120,1,Rules!$H$13),"")&amp;""&lt;&gt;""),IFERROR(INDEX(Crawl!$A120:$DZ120,1,Rules!$H$13),"")&amp;"","")))</f>
        <v/>
      </c>
      <c r="J121" s="19">
        <f>IF(A121="","",IF(IFERROR(INDEX(Crawl!$A120:$DZ120,1,Rules!$H$14),"")&amp;""="","",IFERROR(INDEX(Crawl!$A120:$DZ120,1,Rules!$H$14),"")))</f>
        <v/>
      </c>
      <c r="K121">
        <f>IF(A121="","",IFERROR(SUMIFS('GSC current'!$J$2:$J$2001,'GSC current'!$I$2:$I$2001,B121),0))</f>
        <v/>
      </c>
      <c r="L121">
        <f>IF(A121="","",IFERROR(SUMIFS('GSC current'!$K$2:$K$2001,'GSC current'!$I$2:$I$2001,B121),0))</f>
        <v/>
      </c>
      <c r="M121" s="20">
        <f>IF(A121="","",IF(N(L121)&gt;0,K121/L121,""))</f>
        <v/>
      </c>
      <c r="N121" s="21">
        <f>IF(A121="","",IF(N(L121)&gt;0,SUMIFS('GSC current'!$L$2:$L$2001,'GSC current'!$I$2:$I$2001,B121)/L121,""))</f>
        <v/>
      </c>
      <c r="O121">
        <f>IF(A121="","",IFERROR(SUMIFS('GSC previous'!$J$2:$J$2001,'GSC previous'!$I$2:$I$2001,B121),0))</f>
        <v/>
      </c>
      <c r="P121" s="22">
        <f>IF(A121="","",IF(N(O121)&gt;0,(K121-O121)/O121,""))</f>
        <v/>
      </c>
      <c r="Q121">
        <f>IF(A121="","",IFERROR(SUMIFS(GA4!$P$2:$P$2001,GA4!$O$2:$O$2001,B121),0))</f>
        <v/>
      </c>
      <c r="R121" s="23">
        <f>IF(A121="","",IF(N(Q121)&gt;0,SUMIFS(GA4!$Q$2:$Q$2001,GA4!$O$2:$O$2001,B121)/Q121,""))</f>
        <v/>
      </c>
      <c r="S121">
        <f>IF(A121="","",IFERROR(SUMIFS(GA4!$R$2:$R$2001,GA4!$O$2:$O$2001,B121),0))</f>
        <v/>
      </c>
      <c r="T121">
        <f>IF(A121="","",IF(AND(ISNUMBER(F121),LEFT(C121&amp;"",1)="2"),IF(F121&lt;Rules!$B$9,"Yes","No"),"No"))</f>
        <v/>
      </c>
      <c r="U121">
        <f>IF(A121="","",IF(AND(N(O121)&gt;=Rules!$B$8,ISNUMBER(P121)),IF(P121&lt;=-Rules!$B$7,"Yes","No"),"No"))</f>
        <v/>
      </c>
      <c r="V121">
        <f>IF(A121="","",IF(AND(N(L121)&gt;=Rules!$B$6,ISNUMBER(N121)),IF(AND(N121&gt;=Rules!$B$10,N121&lt;=Rules!$B$11),"Yes","No"),"No"))</f>
        <v/>
      </c>
      <c r="W121">
        <f>IF(A121="","",IF(I121&lt;&gt;"","Yes","No"))</f>
        <v/>
      </c>
      <c r="X121">
        <f>IF(I121="","",IF(SUMIFS($K$3:$K$2002,$A$3:$A$2002,SUBSTITUTE(SUBSTITUTE(I121,"?","~?"),"*","~*"))&gt;N(K121),"Yes","No"))</f>
        <v/>
      </c>
      <c r="Y121">
        <f>IF(A121="","",IF(N(S121)&gt;0,"Yes","No"))</f>
        <v/>
      </c>
      <c r="Z121">
        <f>IF(A121="","",IF(AND(N(K121)&lt;Rules!$B$5,N(L121)&lt;Rules!$B$6,N(Q121)&lt;Rules!$B$13,Y121="No"),"Yes","No"))</f>
        <v/>
      </c>
      <c r="AA121">
        <f>IF(A121="","",IF(LEFT(C121&amp;"",1)="3","Redirect",IF(OR(LEFT(C121&amp;"",1)="4",LEFT(C121&amp;"",1)="5"),IF(OR(N(K121)&gt;0,N(AC121)&gt;=Rules!$B$14),"Redirect","Prune"),IF(D121="Non-Indexable","Keep",IF(AND(W121="Yes",X121="Yes",Y121="No"),"Merge",IF(OR(U121="Yes",V121="Yes",AND(T121="Yes",N(L121)&gt;=Rules!$B$6)),"Update",IF(Z121="Yes",IF(N(AC121)&gt;=Rules!$B$14,"Redirect","Prune"),"Keep")))))))</f>
        <v/>
      </c>
      <c r="AB121">
        <f>IF(A121="","",IF(LEFT(C121&amp;"",1)="3","Already redirects ("&amp;C121&amp;"). Update internal links to point at the final URL.",IF(OR(LEFT(C121&amp;"",1)="4",LEFT(C121&amp;"",1)="5"),IF(AA121="Redirect","Returns "&amp;C121&amp;" but still has "&amp;N(K121)&amp;" clicks and "&amp;N(AC121)&amp;" referring domains. 301 it to the closest live page.","Returns "&amp;C121&amp;" with no clicks or links. Remove internal links and let it 404 or 410."),IF(D121="Non-Indexable","Non-indexable ("&amp;E121&amp;"). Keep if that is intentional; otherwise fix the canonical or noindex.",IF(AA121="Merge","Overlaps with "&amp;I121&amp;IF(N(J121)&gt;0," (similarity "&amp;TEXT(J121,"0.00")&amp;")","")&amp;", which gets more clicks. Merge the useful parts into it and 301 this URL.",IF(AA121="Update",MID(IF(U121="Yes","; Clicks down "&amp;TEXT(-P121,"0%")&amp;" on the previous period","")&amp;IF(V121="Yes","; Average position "&amp;TEXT(N121,"0.0")&amp;" on "&amp;TEXT(L121,"#,##0")&amp;" impressions (striking distance)","")&amp;IF(AND(T121="Yes",N(L121)&gt;=Rules!$B$6),"; Thin ("&amp;F121&amp;" words) but has search demand",""),3,400),IF(AA121="Prune","Low value: "&amp;N(K121)&amp;" clicks, "&amp;N(L121)&amp;" impressions, "&amp;N(Q121)&amp;" sessions, no key events. Remove or noindex it and update internal links.",IF(AA121="Redirect","Low value but "&amp;N(AC121)&amp;" referring domains. 301 it to the closest relevant page to keep those links.",IF(AND(Z121="No",Y121="Yes",N(K121)&lt;Rules!$B$5),"Low search traffic but it converts (key events: "&amp;S121&amp;"). Keep it and link to it.",IF(W121="Yes","Stronger than the page it overlaps ("&amp;I121&amp;"). Keep; merge that page into this one.","Healthy: "&amp;N(K121)&amp;" clicks"&amp;IF(ISNUMBER(N121),", average position "&amp;TEXT(N121,"0.0"),"")&amp;". Keep and monitor."))))))))))</f>
        <v/>
      </c>
      <c r="AE121">
        <f>IF(A121="","",IF(AD121&lt;&gt;"",AD121,AA121))</f>
        <v/>
      </c>
    </row>
    <row r="122">
      <c r="A122">
        <f>IF(Crawl!A121="","",Crawl!A121)</f>
        <v/>
      </c>
      <c r="B122">
        <f>IF(A122="","",Crawl!EC121)</f>
        <v/>
      </c>
      <c r="C122">
        <f>IF(A122="","",IFERROR(INDEX(Crawl!$A121:$DZ121,1,Rules!$H$6),""))</f>
        <v/>
      </c>
      <c r="D122">
        <f>IF(A122="","",IFERROR(INDEX(Crawl!$A121:$DZ121,1,Rules!$H$7),"")&amp;"")</f>
        <v/>
      </c>
      <c r="E122">
        <f>IF(A122="","",IFERROR(INDEX(Crawl!$A121:$DZ121,1,Rules!$H$8),"")&amp;"")</f>
        <v/>
      </c>
      <c r="F122">
        <f>IF(A122="","",IFERROR(INDEX(Crawl!$A121:$DZ121,1,Rules!$H$9),""))</f>
        <v/>
      </c>
      <c r="G122">
        <f>IF(A122="","",IFERROR(INDEX(Crawl!$A121:$DZ121,1,Rules!$H$10),""))</f>
        <v/>
      </c>
      <c r="H122">
        <f>IF(A122="","",IFERROR(INDEX(Crawl!$A121:$DZ121,1,Rules!$H$12),""))</f>
        <v/>
      </c>
      <c r="I122">
        <f>IF(A122="","",IF(AND(N(H122)&gt;0,IFERROR(INDEX(Crawl!$A121:$DZ121,1,Rules!$H$11),"")&amp;""&lt;&gt;""),IFERROR(INDEX(Crawl!$A121:$DZ121,1,Rules!$H$11),"")&amp;"",IF(AND(ISNUMBER(J122),N(J122)&gt;=Rules!$B$12,IFERROR(INDEX(Crawl!$A121:$DZ121,1,Rules!$H$13),"")&amp;""&lt;&gt;""),IFERROR(INDEX(Crawl!$A121:$DZ121,1,Rules!$H$13),"")&amp;"","")))</f>
        <v/>
      </c>
      <c r="J122" s="19">
        <f>IF(A122="","",IF(IFERROR(INDEX(Crawl!$A121:$DZ121,1,Rules!$H$14),"")&amp;""="","",IFERROR(INDEX(Crawl!$A121:$DZ121,1,Rules!$H$14),"")))</f>
        <v/>
      </c>
      <c r="K122">
        <f>IF(A122="","",IFERROR(SUMIFS('GSC current'!$J$2:$J$2001,'GSC current'!$I$2:$I$2001,B122),0))</f>
        <v/>
      </c>
      <c r="L122">
        <f>IF(A122="","",IFERROR(SUMIFS('GSC current'!$K$2:$K$2001,'GSC current'!$I$2:$I$2001,B122),0))</f>
        <v/>
      </c>
      <c r="M122" s="20">
        <f>IF(A122="","",IF(N(L122)&gt;0,K122/L122,""))</f>
        <v/>
      </c>
      <c r="N122" s="21">
        <f>IF(A122="","",IF(N(L122)&gt;0,SUMIFS('GSC current'!$L$2:$L$2001,'GSC current'!$I$2:$I$2001,B122)/L122,""))</f>
        <v/>
      </c>
      <c r="O122">
        <f>IF(A122="","",IFERROR(SUMIFS('GSC previous'!$J$2:$J$2001,'GSC previous'!$I$2:$I$2001,B122),0))</f>
        <v/>
      </c>
      <c r="P122" s="22">
        <f>IF(A122="","",IF(N(O122)&gt;0,(K122-O122)/O122,""))</f>
        <v/>
      </c>
      <c r="Q122">
        <f>IF(A122="","",IFERROR(SUMIFS(GA4!$P$2:$P$2001,GA4!$O$2:$O$2001,B122),0))</f>
        <v/>
      </c>
      <c r="R122" s="23">
        <f>IF(A122="","",IF(N(Q122)&gt;0,SUMIFS(GA4!$Q$2:$Q$2001,GA4!$O$2:$O$2001,B122)/Q122,""))</f>
        <v/>
      </c>
      <c r="S122">
        <f>IF(A122="","",IFERROR(SUMIFS(GA4!$R$2:$R$2001,GA4!$O$2:$O$2001,B122),0))</f>
        <v/>
      </c>
      <c r="T122">
        <f>IF(A122="","",IF(AND(ISNUMBER(F122),LEFT(C122&amp;"",1)="2"),IF(F122&lt;Rules!$B$9,"Yes","No"),"No"))</f>
        <v/>
      </c>
      <c r="U122">
        <f>IF(A122="","",IF(AND(N(O122)&gt;=Rules!$B$8,ISNUMBER(P122)),IF(P122&lt;=-Rules!$B$7,"Yes","No"),"No"))</f>
        <v/>
      </c>
      <c r="V122">
        <f>IF(A122="","",IF(AND(N(L122)&gt;=Rules!$B$6,ISNUMBER(N122)),IF(AND(N122&gt;=Rules!$B$10,N122&lt;=Rules!$B$11),"Yes","No"),"No"))</f>
        <v/>
      </c>
      <c r="W122">
        <f>IF(A122="","",IF(I122&lt;&gt;"","Yes","No"))</f>
        <v/>
      </c>
      <c r="X122">
        <f>IF(I122="","",IF(SUMIFS($K$3:$K$2002,$A$3:$A$2002,SUBSTITUTE(SUBSTITUTE(I122,"?","~?"),"*","~*"))&gt;N(K122),"Yes","No"))</f>
        <v/>
      </c>
      <c r="Y122">
        <f>IF(A122="","",IF(N(S122)&gt;0,"Yes","No"))</f>
        <v/>
      </c>
      <c r="Z122">
        <f>IF(A122="","",IF(AND(N(K122)&lt;Rules!$B$5,N(L122)&lt;Rules!$B$6,N(Q122)&lt;Rules!$B$13,Y122="No"),"Yes","No"))</f>
        <v/>
      </c>
      <c r="AA122">
        <f>IF(A122="","",IF(LEFT(C122&amp;"",1)="3","Redirect",IF(OR(LEFT(C122&amp;"",1)="4",LEFT(C122&amp;"",1)="5"),IF(OR(N(K122)&gt;0,N(AC122)&gt;=Rules!$B$14),"Redirect","Prune"),IF(D122="Non-Indexable","Keep",IF(AND(W122="Yes",X122="Yes",Y122="No"),"Merge",IF(OR(U122="Yes",V122="Yes",AND(T122="Yes",N(L122)&gt;=Rules!$B$6)),"Update",IF(Z122="Yes",IF(N(AC122)&gt;=Rules!$B$14,"Redirect","Prune"),"Keep")))))))</f>
        <v/>
      </c>
      <c r="AB122">
        <f>IF(A122="","",IF(LEFT(C122&amp;"",1)="3","Already redirects ("&amp;C122&amp;"). Update internal links to point at the final URL.",IF(OR(LEFT(C122&amp;"",1)="4",LEFT(C122&amp;"",1)="5"),IF(AA122="Redirect","Returns "&amp;C122&amp;" but still has "&amp;N(K122)&amp;" clicks and "&amp;N(AC122)&amp;" referring domains. 301 it to the closest live page.","Returns "&amp;C122&amp;" with no clicks or links. Remove internal links and let it 404 or 410."),IF(D122="Non-Indexable","Non-indexable ("&amp;E122&amp;"). Keep if that is intentional; otherwise fix the canonical or noindex.",IF(AA122="Merge","Overlaps with "&amp;I122&amp;IF(N(J122)&gt;0," (similarity "&amp;TEXT(J122,"0.00")&amp;")","")&amp;", which gets more clicks. Merge the useful parts into it and 301 this URL.",IF(AA122="Update",MID(IF(U122="Yes","; Clicks down "&amp;TEXT(-P122,"0%")&amp;" on the previous period","")&amp;IF(V122="Yes","; Average position "&amp;TEXT(N122,"0.0")&amp;" on "&amp;TEXT(L122,"#,##0")&amp;" impressions (striking distance)","")&amp;IF(AND(T122="Yes",N(L122)&gt;=Rules!$B$6),"; Thin ("&amp;F122&amp;" words) but has search demand",""),3,400),IF(AA122="Prune","Low value: "&amp;N(K122)&amp;" clicks, "&amp;N(L122)&amp;" impressions, "&amp;N(Q122)&amp;" sessions, no key events. Remove or noindex it and update internal links.",IF(AA122="Redirect","Low value but "&amp;N(AC122)&amp;" referring domains. 301 it to the closest relevant page to keep those links.",IF(AND(Z122="No",Y122="Yes",N(K122)&lt;Rules!$B$5),"Low search traffic but it converts (key events: "&amp;S122&amp;"). Keep it and link to it.",IF(W122="Yes","Stronger than the page it overlaps ("&amp;I122&amp;"). Keep; merge that page into this one.","Healthy: "&amp;N(K122)&amp;" clicks"&amp;IF(ISNUMBER(N122),", average position "&amp;TEXT(N122,"0.0"),"")&amp;". Keep and monitor."))))))))))</f>
        <v/>
      </c>
      <c r="AE122">
        <f>IF(A122="","",IF(AD122&lt;&gt;"",AD122,AA122))</f>
        <v/>
      </c>
    </row>
    <row r="123">
      <c r="A123">
        <f>IF(Crawl!A122="","",Crawl!A122)</f>
        <v/>
      </c>
      <c r="B123">
        <f>IF(A123="","",Crawl!EC122)</f>
        <v/>
      </c>
      <c r="C123">
        <f>IF(A123="","",IFERROR(INDEX(Crawl!$A122:$DZ122,1,Rules!$H$6),""))</f>
        <v/>
      </c>
      <c r="D123">
        <f>IF(A123="","",IFERROR(INDEX(Crawl!$A122:$DZ122,1,Rules!$H$7),"")&amp;"")</f>
        <v/>
      </c>
      <c r="E123">
        <f>IF(A123="","",IFERROR(INDEX(Crawl!$A122:$DZ122,1,Rules!$H$8),"")&amp;"")</f>
        <v/>
      </c>
      <c r="F123">
        <f>IF(A123="","",IFERROR(INDEX(Crawl!$A122:$DZ122,1,Rules!$H$9),""))</f>
        <v/>
      </c>
      <c r="G123">
        <f>IF(A123="","",IFERROR(INDEX(Crawl!$A122:$DZ122,1,Rules!$H$10),""))</f>
        <v/>
      </c>
      <c r="H123">
        <f>IF(A123="","",IFERROR(INDEX(Crawl!$A122:$DZ122,1,Rules!$H$12),""))</f>
        <v/>
      </c>
      <c r="I123">
        <f>IF(A123="","",IF(AND(N(H123)&gt;0,IFERROR(INDEX(Crawl!$A122:$DZ122,1,Rules!$H$11),"")&amp;""&lt;&gt;""),IFERROR(INDEX(Crawl!$A122:$DZ122,1,Rules!$H$11),"")&amp;"",IF(AND(ISNUMBER(J123),N(J123)&gt;=Rules!$B$12,IFERROR(INDEX(Crawl!$A122:$DZ122,1,Rules!$H$13),"")&amp;""&lt;&gt;""),IFERROR(INDEX(Crawl!$A122:$DZ122,1,Rules!$H$13),"")&amp;"","")))</f>
        <v/>
      </c>
      <c r="J123" s="19">
        <f>IF(A123="","",IF(IFERROR(INDEX(Crawl!$A122:$DZ122,1,Rules!$H$14),"")&amp;""="","",IFERROR(INDEX(Crawl!$A122:$DZ122,1,Rules!$H$14),"")))</f>
        <v/>
      </c>
      <c r="K123">
        <f>IF(A123="","",IFERROR(SUMIFS('GSC current'!$J$2:$J$2001,'GSC current'!$I$2:$I$2001,B123),0))</f>
        <v/>
      </c>
      <c r="L123">
        <f>IF(A123="","",IFERROR(SUMIFS('GSC current'!$K$2:$K$2001,'GSC current'!$I$2:$I$2001,B123),0))</f>
        <v/>
      </c>
      <c r="M123" s="20">
        <f>IF(A123="","",IF(N(L123)&gt;0,K123/L123,""))</f>
        <v/>
      </c>
      <c r="N123" s="21">
        <f>IF(A123="","",IF(N(L123)&gt;0,SUMIFS('GSC current'!$L$2:$L$2001,'GSC current'!$I$2:$I$2001,B123)/L123,""))</f>
        <v/>
      </c>
      <c r="O123">
        <f>IF(A123="","",IFERROR(SUMIFS('GSC previous'!$J$2:$J$2001,'GSC previous'!$I$2:$I$2001,B123),0))</f>
        <v/>
      </c>
      <c r="P123" s="22">
        <f>IF(A123="","",IF(N(O123)&gt;0,(K123-O123)/O123,""))</f>
        <v/>
      </c>
      <c r="Q123">
        <f>IF(A123="","",IFERROR(SUMIFS(GA4!$P$2:$P$2001,GA4!$O$2:$O$2001,B123),0))</f>
        <v/>
      </c>
      <c r="R123" s="23">
        <f>IF(A123="","",IF(N(Q123)&gt;0,SUMIFS(GA4!$Q$2:$Q$2001,GA4!$O$2:$O$2001,B123)/Q123,""))</f>
        <v/>
      </c>
      <c r="S123">
        <f>IF(A123="","",IFERROR(SUMIFS(GA4!$R$2:$R$2001,GA4!$O$2:$O$2001,B123),0))</f>
        <v/>
      </c>
      <c r="T123">
        <f>IF(A123="","",IF(AND(ISNUMBER(F123),LEFT(C123&amp;"",1)="2"),IF(F123&lt;Rules!$B$9,"Yes","No"),"No"))</f>
        <v/>
      </c>
      <c r="U123">
        <f>IF(A123="","",IF(AND(N(O123)&gt;=Rules!$B$8,ISNUMBER(P123)),IF(P123&lt;=-Rules!$B$7,"Yes","No"),"No"))</f>
        <v/>
      </c>
      <c r="V123">
        <f>IF(A123="","",IF(AND(N(L123)&gt;=Rules!$B$6,ISNUMBER(N123)),IF(AND(N123&gt;=Rules!$B$10,N123&lt;=Rules!$B$11),"Yes","No"),"No"))</f>
        <v/>
      </c>
      <c r="W123">
        <f>IF(A123="","",IF(I123&lt;&gt;"","Yes","No"))</f>
        <v/>
      </c>
      <c r="X123">
        <f>IF(I123="","",IF(SUMIFS($K$3:$K$2002,$A$3:$A$2002,SUBSTITUTE(SUBSTITUTE(I123,"?","~?"),"*","~*"))&gt;N(K123),"Yes","No"))</f>
        <v/>
      </c>
      <c r="Y123">
        <f>IF(A123="","",IF(N(S123)&gt;0,"Yes","No"))</f>
        <v/>
      </c>
      <c r="Z123">
        <f>IF(A123="","",IF(AND(N(K123)&lt;Rules!$B$5,N(L123)&lt;Rules!$B$6,N(Q123)&lt;Rules!$B$13,Y123="No"),"Yes","No"))</f>
        <v/>
      </c>
      <c r="AA123">
        <f>IF(A123="","",IF(LEFT(C123&amp;"",1)="3","Redirect",IF(OR(LEFT(C123&amp;"",1)="4",LEFT(C123&amp;"",1)="5"),IF(OR(N(K123)&gt;0,N(AC123)&gt;=Rules!$B$14),"Redirect","Prune"),IF(D123="Non-Indexable","Keep",IF(AND(W123="Yes",X123="Yes",Y123="No"),"Merge",IF(OR(U123="Yes",V123="Yes",AND(T123="Yes",N(L123)&gt;=Rules!$B$6)),"Update",IF(Z123="Yes",IF(N(AC123)&gt;=Rules!$B$14,"Redirect","Prune"),"Keep")))))))</f>
        <v/>
      </c>
      <c r="AB123">
        <f>IF(A123="","",IF(LEFT(C123&amp;"",1)="3","Already redirects ("&amp;C123&amp;"). Update internal links to point at the final URL.",IF(OR(LEFT(C123&amp;"",1)="4",LEFT(C123&amp;"",1)="5"),IF(AA123="Redirect","Returns "&amp;C123&amp;" but still has "&amp;N(K123)&amp;" clicks and "&amp;N(AC123)&amp;" referring domains. 301 it to the closest live page.","Returns "&amp;C123&amp;" with no clicks or links. Remove internal links and let it 404 or 410."),IF(D123="Non-Indexable","Non-indexable ("&amp;E123&amp;"). Keep if that is intentional; otherwise fix the canonical or noindex.",IF(AA123="Merge","Overlaps with "&amp;I123&amp;IF(N(J123)&gt;0," (similarity "&amp;TEXT(J123,"0.00")&amp;")","")&amp;", which gets more clicks. Merge the useful parts into it and 301 this URL.",IF(AA123="Update",MID(IF(U123="Yes","; Clicks down "&amp;TEXT(-P123,"0%")&amp;" on the previous period","")&amp;IF(V123="Yes","; Average position "&amp;TEXT(N123,"0.0")&amp;" on "&amp;TEXT(L123,"#,##0")&amp;" impressions (striking distance)","")&amp;IF(AND(T123="Yes",N(L123)&gt;=Rules!$B$6),"; Thin ("&amp;F123&amp;" words) but has search demand",""),3,400),IF(AA123="Prune","Low value: "&amp;N(K123)&amp;" clicks, "&amp;N(L123)&amp;" impressions, "&amp;N(Q123)&amp;" sessions, no key events. Remove or noindex it and update internal links.",IF(AA123="Redirect","Low value but "&amp;N(AC123)&amp;" referring domains. 301 it to the closest relevant page to keep those links.",IF(AND(Z123="No",Y123="Yes",N(K123)&lt;Rules!$B$5),"Low search traffic but it converts (key events: "&amp;S123&amp;"). Keep it and link to it.",IF(W123="Yes","Stronger than the page it overlaps ("&amp;I123&amp;"). Keep; merge that page into this one.","Healthy: "&amp;N(K123)&amp;" clicks"&amp;IF(ISNUMBER(N123),", average position "&amp;TEXT(N123,"0.0"),"")&amp;". Keep and monitor."))))))))))</f>
        <v/>
      </c>
      <c r="AE123">
        <f>IF(A123="","",IF(AD123&lt;&gt;"",AD123,AA123))</f>
        <v/>
      </c>
    </row>
    <row r="124">
      <c r="A124">
        <f>IF(Crawl!A123="","",Crawl!A123)</f>
        <v/>
      </c>
      <c r="B124">
        <f>IF(A124="","",Crawl!EC123)</f>
        <v/>
      </c>
      <c r="C124">
        <f>IF(A124="","",IFERROR(INDEX(Crawl!$A123:$DZ123,1,Rules!$H$6),""))</f>
        <v/>
      </c>
      <c r="D124">
        <f>IF(A124="","",IFERROR(INDEX(Crawl!$A123:$DZ123,1,Rules!$H$7),"")&amp;"")</f>
        <v/>
      </c>
      <c r="E124">
        <f>IF(A124="","",IFERROR(INDEX(Crawl!$A123:$DZ123,1,Rules!$H$8),"")&amp;"")</f>
        <v/>
      </c>
      <c r="F124">
        <f>IF(A124="","",IFERROR(INDEX(Crawl!$A123:$DZ123,1,Rules!$H$9),""))</f>
        <v/>
      </c>
      <c r="G124">
        <f>IF(A124="","",IFERROR(INDEX(Crawl!$A123:$DZ123,1,Rules!$H$10),""))</f>
        <v/>
      </c>
      <c r="H124">
        <f>IF(A124="","",IFERROR(INDEX(Crawl!$A123:$DZ123,1,Rules!$H$12),""))</f>
        <v/>
      </c>
      <c r="I124">
        <f>IF(A124="","",IF(AND(N(H124)&gt;0,IFERROR(INDEX(Crawl!$A123:$DZ123,1,Rules!$H$11),"")&amp;""&lt;&gt;""),IFERROR(INDEX(Crawl!$A123:$DZ123,1,Rules!$H$11),"")&amp;"",IF(AND(ISNUMBER(J124),N(J124)&gt;=Rules!$B$12,IFERROR(INDEX(Crawl!$A123:$DZ123,1,Rules!$H$13),"")&amp;""&lt;&gt;""),IFERROR(INDEX(Crawl!$A123:$DZ123,1,Rules!$H$13),"")&amp;"","")))</f>
        <v/>
      </c>
      <c r="J124" s="19">
        <f>IF(A124="","",IF(IFERROR(INDEX(Crawl!$A123:$DZ123,1,Rules!$H$14),"")&amp;""="","",IFERROR(INDEX(Crawl!$A123:$DZ123,1,Rules!$H$14),"")))</f>
        <v/>
      </c>
      <c r="K124">
        <f>IF(A124="","",IFERROR(SUMIFS('GSC current'!$J$2:$J$2001,'GSC current'!$I$2:$I$2001,B124),0))</f>
        <v/>
      </c>
      <c r="L124">
        <f>IF(A124="","",IFERROR(SUMIFS('GSC current'!$K$2:$K$2001,'GSC current'!$I$2:$I$2001,B124),0))</f>
        <v/>
      </c>
      <c r="M124" s="20">
        <f>IF(A124="","",IF(N(L124)&gt;0,K124/L124,""))</f>
        <v/>
      </c>
      <c r="N124" s="21">
        <f>IF(A124="","",IF(N(L124)&gt;0,SUMIFS('GSC current'!$L$2:$L$2001,'GSC current'!$I$2:$I$2001,B124)/L124,""))</f>
        <v/>
      </c>
      <c r="O124">
        <f>IF(A124="","",IFERROR(SUMIFS('GSC previous'!$J$2:$J$2001,'GSC previous'!$I$2:$I$2001,B124),0))</f>
        <v/>
      </c>
      <c r="P124" s="22">
        <f>IF(A124="","",IF(N(O124)&gt;0,(K124-O124)/O124,""))</f>
        <v/>
      </c>
      <c r="Q124">
        <f>IF(A124="","",IFERROR(SUMIFS(GA4!$P$2:$P$2001,GA4!$O$2:$O$2001,B124),0))</f>
        <v/>
      </c>
      <c r="R124" s="23">
        <f>IF(A124="","",IF(N(Q124)&gt;0,SUMIFS(GA4!$Q$2:$Q$2001,GA4!$O$2:$O$2001,B124)/Q124,""))</f>
        <v/>
      </c>
      <c r="S124">
        <f>IF(A124="","",IFERROR(SUMIFS(GA4!$R$2:$R$2001,GA4!$O$2:$O$2001,B124),0))</f>
        <v/>
      </c>
      <c r="T124">
        <f>IF(A124="","",IF(AND(ISNUMBER(F124),LEFT(C124&amp;"",1)="2"),IF(F124&lt;Rules!$B$9,"Yes","No"),"No"))</f>
        <v/>
      </c>
      <c r="U124">
        <f>IF(A124="","",IF(AND(N(O124)&gt;=Rules!$B$8,ISNUMBER(P124)),IF(P124&lt;=-Rules!$B$7,"Yes","No"),"No"))</f>
        <v/>
      </c>
      <c r="V124">
        <f>IF(A124="","",IF(AND(N(L124)&gt;=Rules!$B$6,ISNUMBER(N124)),IF(AND(N124&gt;=Rules!$B$10,N124&lt;=Rules!$B$11),"Yes","No"),"No"))</f>
        <v/>
      </c>
      <c r="W124">
        <f>IF(A124="","",IF(I124&lt;&gt;"","Yes","No"))</f>
        <v/>
      </c>
      <c r="X124">
        <f>IF(I124="","",IF(SUMIFS($K$3:$K$2002,$A$3:$A$2002,SUBSTITUTE(SUBSTITUTE(I124,"?","~?"),"*","~*"))&gt;N(K124),"Yes","No"))</f>
        <v/>
      </c>
      <c r="Y124">
        <f>IF(A124="","",IF(N(S124)&gt;0,"Yes","No"))</f>
        <v/>
      </c>
      <c r="Z124">
        <f>IF(A124="","",IF(AND(N(K124)&lt;Rules!$B$5,N(L124)&lt;Rules!$B$6,N(Q124)&lt;Rules!$B$13,Y124="No"),"Yes","No"))</f>
        <v/>
      </c>
      <c r="AA124">
        <f>IF(A124="","",IF(LEFT(C124&amp;"",1)="3","Redirect",IF(OR(LEFT(C124&amp;"",1)="4",LEFT(C124&amp;"",1)="5"),IF(OR(N(K124)&gt;0,N(AC124)&gt;=Rules!$B$14),"Redirect","Prune"),IF(D124="Non-Indexable","Keep",IF(AND(W124="Yes",X124="Yes",Y124="No"),"Merge",IF(OR(U124="Yes",V124="Yes",AND(T124="Yes",N(L124)&gt;=Rules!$B$6)),"Update",IF(Z124="Yes",IF(N(AC124)&gt;=Rules!$B$14,"Redirect","Prune"),"Keep")))))))</f>
        <v/>
      </c>
      <c r="AB124">
        <f>IF(A124="","",IF(LEFT(C124&amp;"",1)="3","Already redirects ("&amp;C124&amp;"). Update internal links to point at the final URL.",IF(OR(LEFT(C124&amp;"",1)="4",LEFT(C124&amp;"",1)="5"),IF(AA124="Redirect","Returns "&amp;C124&amp;" but still has "&amp;N(K124)&amp;" clicks and "&amp;N(AC124)&amp;" referring domains. 301 it to the closest live page.","Returns "&amp;C124&amp;" with no clicks or links. Remove internal links and let it 404 or 410."),IF(D124="Non-Indexable","Non-indexable ("&amp;E124&amp;"). Keep if that is intentional; otherwise fix the canonical or noindex.",IF(AA124="Merge","Overlaps with "&amp;I124&amp;IF(N(J124)&gt;0," (similarity "&amp;TEXT(J124,"0.00")&amp;")","")&amp;", which gets more clicks. Merge the useful parts into it and 301 this URL.",IF(AA124="Update",MID(IF(U124="Yes","; Clicks down "&amp;TEXT(-P124,"0%")&amp;" on the previous period","")&amp;IF(V124="Yes","; Average position "&amp;TEXT(N124,"0.0")&amp;" on "&amp;TEXT(L124,"#,##0")&amp;" impressions (striking distance)","")&amp;IF(AND(T124="Yes",N(L124)&gt;=Rules!$B$6),"; Thin ("&amp;F124&amp;" words) but has search demand",""),3,400),IF(AA124="Prune","Low value: "&amp;N(K124)&amp;" clicks, "&amp;N(L124)&amp;" impressions, "&amp;N(Q124)&amp;" sessions, no key events. Remove or noindex it and update internal links.",IF(AA124="Redirect","Low value but "&amp;N(AC124)&amp;" referring domains. 301 it to the closest relevant page to keep those links.",IF(AND(Z124="No",Y124="Yes",N(K124)&lt;Rules!$B$5),"Low search traffic but it converts (key events: "&amp;S124&amp;"). Keep it and link to it.",IF(W124="Yes","Stronger than the page it overlaps ("&amp;I124&amp;"). Keep; merge that page into this one.","Healthy: "&amp;N(K124)&amp;" clicks"&amp;IF(ISNUMBER(N124),", average position "&amp;TEXT(N124,"0.0"),"")&amp;". Keep and monitor."))))))))))</f>
        <v/>
      </c>
      <c r="AE124">
        <f>IF(A124="","",IF(AD124&lt;&gt;"",AD124,AA124))</f>
        <v/>
      </c>
    </row>
    <row r="125">
      <c r="A125">
        <f>IF(Crawl!A124="","",Crawl!A124)</f>
        <v/>
      </c>
      <c r="B125">
        <f>IF(A125="","",Crawl!EC124)</f>
        <v/>
      </c>
      <c r="C125">
        <f>IF(A125="","",IFERROR(INDEX(Crawl!$A124:$DZ124,1,Rules!$H$6),""))</f>
        <v/>
      </c>
      <c r="D125">
        <f>IF(A125="","",IFERROR(INDEX(Crawl!$A124:$DZ124,1,Rules!$H$7),"")&amp;"")</f>
        <v/>
      </c>
      <c r="E125">
        <f>IF(A125="","",IFERROR(INDEX(Crawl!$A124:$DZ124,1,Rules!$H$8),"")&amp;"")</f>
        <v/>
      </c>
      <c r="F125">
        <f>IF(A125="","",IFERROR(INDEX(Crawl!$A124:$DZ124,1,Rules!$H$9),""))</f>
        <v/>
      </c>
      <c r="G125">
        <f>IF(A125="","",IFERROR(INDEX(Crawl!$A124:$DZ124,1,Rules!$H$10),""))</f>
        <v/>
      </c>
      <c r="H125">
        <f>IF(A125="","",IFERROR(INDEX(Crawl!$A124:$DZ124,1,Rules!$H$12),""))</f>
        <v/>
      </c>
      <c r="I125">
        <f>IF(A125="","",IF(AND(N(H125)&gt;0,IFERROR(INDEX(Crawl!$A124:$DZ124,1,Rules!$H$11),"")&amp;""&lt;&gt;""),IFERROR(INDEX(Crawl!$A124:$DZ124,1,Rules!$H$11),"")&amp;"",IF(AND(ISNUMBER(J125),N(J125)&gt;=Rules!$B$12,IFERROR(INDEX(Crawl!$A124:$DZ124,1,Rules!$H$13),"")&amp;""&lt;&gt;""),IFERROR(INDEX(Crawl!$A124:$DZ124,1,Rules!$H$13),"")&amp;"","")))</f>
        <v/>
      </c>
      <c r="J125" s="19">
        <f>IF(A125="","",IF(IFERROR(INDEX(Crawl!$A124:$DZ124,1,Rules!$H$14),"")&amp;""="","",IFERROR(INDEX(Crawl!$A124:$DZ124,1,Rules!$H$14),"")))</f>
        <v/>
      </c>
      <c r="K125">
        <f>IF(A125="","",IFERROR(SUMIFS('GSC current'!$J$2:$J$2001,'GSC current'!$I$2:$I$2001,B125),0))</f>
        <v/>
      </c>
      <c r="L125">
        <f>IF(A125="","",IFERROR(SUMIFS('GSC current'!$K$2:$K$2001,'GSC current'!$I$2:$I$2001,B125),0))</f>
        <v/>
      </c>
      <c r="M125" s="20">
        <f>IF(A125="","",IF(N(L125)&gt;0,K125/L125,""))</f>
        <v/>
      </c>
      <c r="N125" s="21">
        <f>IF(A125="","",IF(N(L125)&gt;0,SUMIFS('GSC current'!$L$2:$L$2001,'GSC current'!$I$2:$I$2001,B125)/L125,""))</f>
        <v/>
      </c>
      <c r="O125">
        <f>IF(A125="","",IFERROR(SUMIFS('GSC previous'!$J$2:$J$2001,'GSC previous'!$I$2:$I$2001,B125),0))</f>
        <v/>
      </c>
      <c r="P125" s="22">
        <f>IF(A125="","",IF(N(O125)&gt;0,(K125-O125)/O125,""))</f>
        <v/>
      </c>
      <c r="Q125">
        <f>IF(A125="","",IFERROR(SUMIFS(GA4!$P$2:$P$2001,GA4!$O$2:$O$2001,B125),0))</f>
        <v/>
      </c>
      <c r="R125" s="23">
        <f>IF(A125="","",IF(N(Q125)&gt;0,SUMIFS(GA4!$Q$2:$Q$2001,GA4!$O$2:$O$2001,B125)/Q125,""))</f>
        <v/>
      </c>
      <c r="S125">
        <f>IF(A125="","",IFERROR(SUMIFS(GA4!$R$2:$R$2001,GA4!$O$2:$O$2001,B125),0))</f>
        <v/>
      </c>
      <c r="T125">
        <f>IF(A125="","",IF(AND(ISNUMBER(F125),LEFT(C125&amp;"",1)="2"),IF(F125&lt;Rules!$B$9,"Yes","No"),"No"))</f>
        <v/>
      </c>
      <c r="U125">
        <f>IF(A125="","",IF(AND(N(O125)&gt;=Rules!$B$8,ISNUMBER(P125)),IF(P125&lt;=-Rules!$B$7,"Yes","No"),"No"))</f>
        <v/>
      </c>
      <c r="V125">
        <f>IF(A125="","",IF(AND(N(L125)&gt;=Rules!$B$6,ISNUMBER(N125)),IF(AND(N125&gt;=Rules!$B$10,N125&lt;=Rules!$B$11),"Yes","No"),"No"))</f>
        <v/>
      </c>
      <c r="W125">
        <f>IF(A125="","",IF(I125&lt;&gt;"","Yes","No"))</f>
        <v/>
      </c>
      <c r="X125">
        <f>IF(I125="","",IF(SUMIFS($K$3:$K$2002,$A$3:$A$2002,SUBSTITUTE(SUBSTITUTE(I125,"?","~?"),"*","~*"))&gt;N(K125),"Yes","No"))</f>
        <v/>
      </c>
      <c r="Y125">
        <f>IF(A125="","",IF(N(S125)&gt;0,"Yes","No"))</f>
        <v/>
      </c>
      <c r="Z125">
        <f>IF(A125="","",IF(AND(N(K125)&lt;Rules!$B$5,N(L125)&lt;Rules!$B$6,N(Q125)&lt;Rules!$B$13,Y125="No"),"Yes","No"))</f>
        <v/>
      </c>
      <c r="AA125">
        <f>IF(A125="","",IF(LEFT(C125&amp;"",1)="3","Redirect",IF(OR(LEFT(C125&amp;"",1)="4",LEFT(C125&amp;"",1)="5"),IF(OR(N(K125)&gt;0,N(AC125)&gt;=Rules!$B$14),"Redirect","Prune"),IF(D125="Non-Indexable","Keep",IF(AND(W125="Yes",X125="Yes",Y125="No"),"Merge",IF(OR(U125="Yes",V125="Yes",AND(T125="Yes",N(L125)&gt;=Rules!$B$6)),"Update",IF(Z125="Yes",IF(N(AC125)&gt;=Rules!$B$14,"Redirect","Prune"),"Keep")))))))</f>
        <v/>
      </c>
      <c r="AB125">
        <f>IF(A125="","",IF(LEFT(C125&amp;"",1)="3","Already redirects ("&amp;C125&amp;"). Update internal links to point at the final URL.",IF(OR(LEFT(C125&amp;"",1)="4",LEFT(C125&amp;"",1)="5"),IF(AA125="Redirect","Returns "&amp;C125&amp;" but still has "&amp;N(K125)&amp;" clicks and "&amp;N(AC125)&amp;" referring domains. 301 it to the closest live page.","Returns "&amp;C125&amp;" with no clicks or links. Remove internal links and let it 404 or 410."),IF(D125="Non-Indexable","Non-indexable ("&amp;E125&amp;"). Keep if that is intentional; otherwise fix the canonical or noindex.",IF(AA125="Merge","Overlaps with "&amp;I125&amp;IF(N(J125)&gt;0," (similarity "&amp;TEXT(J125,"0.00")&amp;")","")&amp;", which gets more clicks. Merge the useful parts into it and 301 this URL.",IF(AA125="Update",MID(IF(U125="Yes","; Clicks down "&amp;TEXT(-P125,"0%")&amp;" on the previous period","")&amp;IF(V125="Yes","; Average position "&amp;TEXT(N125,"0.0")&amp;" on "&amp;TEXT(L125,"#,##0")&amp;" impressions (striking distance)","")&amp;IF(AND(T125="Yes",N(L125)&gt;=Rules!$B$6),"; Thin ("&amp;F125&amp;" words) but has search demand",""),3,400),IF(AA125="Prune","Low value: "&amp;N(K125)&amp;" clicks, "&amp;N(L125)&amp;" impressions, "&amp;N(Q125)&amp;" sessions, no key events. Remove or noindex it and update internal links.",IF(AA125="Redirect","Low value but "&amp;N(AC125)&amp;" referring domains. 301 it to the closest relevant page to keep those links.",IF(AND(Z125="No",Y125="Yes",N(K125)&lt;Rules!$B$5),"Low search traffic but it converts (key events: "&amp;S125&amp;"). Keep it and link to it.",IF(W125="Yes","Stronger than the page it overlaps ("&amp;I125&amp;"). Keep; merge that page into this one.","Healthy: "&amp;N(K125)&amp;" clicks"&amp;IF(ISNUMBER(N125),", average position "&amp;TEXT(N125,"0.0"),"")&amp;". Keep and monitor."))))))))))</f>
        <v/>
      </c>
      <c r="AE125">
        <f>IF(A125="","",IF(AD125&lt;&gt;"",AD125,AA125))</f>
        <v/>
      </c>
    </row>
    <row r="126">
      <c r="A126">
        <f>IF(Crawl!A125="","",Crawl!A125)</f>
        <v/>
      </c>
      <c r="B126">
        <f>IF(A126="","",Crawl!EC125)</f>
        <v/>
      </c>
      <c r="C126">
        <f>IF(A126="","",IFERROR(INDEX(Crawl!$A125:$DZ125,1,Rules!$H$6),""))</f>
        <v/>
      </c>
      <c r="D126">
        <f>IF(A126="","",IFERROR(INDEX(Crawl!$A125:$DZ125,1,Rules!$H$7),"")&amp;"")</f>
        <v/>
      </c>
      <c r="E126">
        <f>IF(A126="","",IFERROR(INDEX(Crawl!$A125:$DZ125,1,Rules!$H$8),"")&amp;"")</f>
        <v/>
      </c>
      <c r="F126">
        <f>IF(A126="","",IFERROR(INDEX(Crawl!$A125:$DZ125,1,Rules!$H$9),""))</f>
        <v/>
      </c>
      <c r="G126">
        <f>IF(A126="","",IFERROR(INDEX(Crawl!$A125:$DZ125,1,Rules!$H$10),""))</f>
        <v/>
      </c>
      <c r="H126">
        <f>IF(A126="","",IFERROR(INDEX(Crawl!$A125:$DZ125,1,Rules!$H$12),""))</f>
        <v/>
      </c>
      <c r="I126">
        <f>IF(A126="","",IF(AND(N(H126)&gt;0,IFERROR(INDEX(Crawl!$A125:$DZ125,1,Rules!$H$11),"")&amp;""&lt;&gt;""),IFERROR(INDEX(Crawl!$A125:$DZ125,1,Rules!$H$11),"")&amp;"",IF(AND(ISNUMBER(J126),N(J126)&gt;=Rules!$B$12,IFERROR(INDEX(Crawl!$A125:$DZ125,1,Rules!$H$13),"")&amp;""&lt;&gt;""),IFERROR(INDEX(Crawl!$A125:$DZ125,1,Rules!$H$13),"")&amp;"","")))</f>
        <v/>
      </c>
      <c r="J126" s="19">
        <f>IF(A126="","",IF(IFERROR(INDEX(Crawl!$A125:$DZ125,1,Rules!$H$14),"")&amp;""="","",IFERROR(INDEX(Crawl!$A125:$DZ125,1,Rules!$H$14),"")))</f>
        <v/>
      </c>
      <c r="K126">
        <f>IF(A126="","",IFERROR(SUMIFS('GSC current'!$J$2:$J$2001,'GSC current'!$I$2:$I$2001,B126),0))</f>
        <v/>
      </c>
      <c r="L126">
        <f>IF(A126="","",IFERROR(SUMIFS('GSC current'!$K$2:$K$2001,'GSC current'!$I$2:$I$2001,B126),0))</f>
        <v/>
      </c>
      <c r="M126" s="20">
        <f>IF(A126="","",IF(N(L126)&gt;0,K126/L126,""))</f>
        <v/>
      </c>
      <c r="N126" s="21">
        <f>IF(A126="","",IF(N(L126)&gt;0,SUMIFS('GSC current'!$L$2:$L$2001,'GSC current'!$I$2:$I$2001,B126)/L126,""))</f>
        <v/>
      </c>
      <c r="O126">
        <f>IF(A126="","",IFERROR(SUMIFS('GSC previous'!$J$2:$J$2001,'GSC previous'!$I$2:$I$2001,B126),0))</f>
        <v/>
      </c>
      <c r="P126" s="22">
        <f>IF(A126="","",IF(N(O126)&gt;0,(K126-O126)/O126,""))</f>
        <v/>
      </c>
      <c r="Q126">
        <f>IF(A126="","",IFERROR(SUMIFS(GA4!$P$2:$P$2001,GA4!$O$2:$O$2001,B126),0))</f>
        <v/>
      </c>
      <c r="R126" s="23">
        <f>IF(A126="","",IF(N(Q126)&gt;0,SUMIFS(GA4!$Q$2:$Q$2001,GA4!$O$2:$O$2001,B126)/Q126,""))</f>
        <v/>
      </c>
      <c r="S126">
        <f>IF(A126="","",IFERROR(SUMIFS(GA4!$R$2:$R$2001,GA4!$O$2:$O$2001,B126),0))</f>
        <v/>
      </c>
      <c r="T126">
        <f>IF(A126="","",IF(AND(ISNUMBER(F126),LEFT(C126&amp;"",1)="2"),IF(F126&lt;Rules!$B$9,"Yes","No"),"No"))</f>
        <v/>
      </c>
      <c r="U126">
        <f>IF(A126="","",IF(AND(N(O126)&gt;=Rules!$B$8,ISNUMBER(P126)),IF(P126&lt;=-Rules!$B$7,"Yes","No"),"No"))</f>
        <v/>
      </c>
      <c r="V126">
        <f>IF(A126="","",IF(AND(N(L126)&gt;=Rules!$B$6,ISNUMBER(N126)),IF(AND(N126&gt;=Rules!$B$10,N126&lt;=Rules!$B$11),"Yes","No"),"No"))</f>
        <v/>
      </c>
      <c r="W126">
        <f>IF(A126="","",IF(I126&lt;&gt;"","Yes","No"))</f>
        <v/>
      </c>
      <c r="X126">
        <f>IF(I126="","",IF(SUMIFS($K$3:$K$2002,$A$3:$A$2002,SUBSTITUTE(SUBSTITUTE(I126,"?","~?"),"*","~*"))&gt;N(K126),"Yes","No"))</f>
        <v/>
      </c>
      <c r="Y126">
        <f>IF(A126="","",IF(N(S126)&gt;0,"Yes","No"))</f>
        <v/>
      </c>
      <c r="Z126">
        <f>IF(A126="","",IF(AND(N(K126)&lt;Rules!$B$5,N(L126)&lt;Rules!$B$6,N(Q126)&lt;Rules!$B$13,Y126="No"),"Yes","No"))</f>
        <v/>
      </c>
      <c r="AA126">
        <f>IF(A126="","",IF(LEFT(C126&amp;"",1)="3","Redirect",IF(OR(LEFT(C126&amp;"",1)="4",LEFT(C126&amp;"",1)="5"),IF(OR(N(K126)&gt;0,N(AC126)&gt;=Rules!$B$14),"Redirect","Prune"),IF(D126="Non-Indexable","Keep",IF(AND(W126="Yes",X126="Yes",Y126="No"),"Merge",IF(OR(U126="Yes",V126="Yes",AND(T126="Yes",N(L126)&gt;=Rules!$B$6)),"Update",IF(Z126="Yes",IF(N(AC126)&gt;=Rules!$B$14,"Redirect","Prune"),"Keep")))))))</f>
        <v/>
      </c>
      <c r="AB126">
        <f>IF(A126="","",IF(LEFT(C126&amp;"",1)="3","Already redirects ("&amp;C126&amp;"). Update internal links to point at the final URL.",IF(OR(LEFT(C126&amp;"",1)="4",LEFT(C126&amp;"",1)="5"),IF(AA126="Redirect","Returns "&amp;C126&amp;" but still has "&amp;N(K126)&amp;" clicks and "&amp;N(AC126)&amp;" referring domains. 301 it to the closest live page.","Returns "&amp;C126&amp;" with no clicks or links. Remove internal links and let it 404 or 410."),IF(D126="Non-Indexable","Non-indexable ("&amp;E126&amp;"). Keep if that is intentional; otherwise fix the canonical or noindex.",IF(AA126="Merge","Overlaps with "&amp;I126&amp;IF(N(J126)&gt;0," (similarity "&amp;TEXT(J126,"0.00")&amp;")","")&amp;", which gets more clicks. Merge the useful parts into it and 301 this URL.",IF(AA126="Update",MID(IF(U126="Yes","; Clicks down "&amp;TEXT(-P126,"0%")&amp;" on the previous period","")&amp;IF(V126="Yes","; Average position "&amp;TEXT(N126,"0.0")&amp;" on "&amp;TEXT(L126,"#,##0")&amp;" impressions (striking distance)","")&amp;IF(AND(T126="Yes",N(L126)&gt;=Rules!$B$6),"; Thin ("&amp;F126&amp;" words) but has search demand",""),3,400),IF(AA126="Prune","Low value: "&amp;N(K126)&amp;" clicks, "&amp;N(L126)&amp;" impressions, "&amp;N(Q126)&amp;" sessions, no key events. Remove or noindex it and update internal links.",IF(AA126="Redirect","Low value but "&amp;N(AC126)&amp;" referring domains. 301 it to the closest relevant page to keep those links.",IF(AND(Z126="No",Y126="Yes",N(K126)&lt;Rules!$B$5),"Low search traffic but it converts (key events: "&amp;S126&amp;"). Keep it and link to it.",IF(W126="Yes","Stronger than the page it overlaps ("&amp;I126&amp;"). Keep; merge that page into this one.","Healthy: "&amp;N(K126)&amp;" clicks"&amp;IF(ISNUMBER(N126),", average position "&amp;TEXT(N126,"0.0"),"")&amp;". Keep and monitor."))))))))))</f>
        <v/>
      </c>
      <c r="AE126">
        <f>IF(A126="","",IF(AD126&lt;&gt;"",AD126,AA126))</f>
        <v/>
      </c>
    </row>
    <row r="127">
      <c r="A127">
        <f>IF(Crawl!A126="","",Crawl!A126)</f>
        <v/>
      </c>
      <c r="B127">
        <f>IF(A127="","",Crawl!EC126)</f>
        <v/>
      </c>
      <c r="C127">
        <f>IF(A127="","",IFERROR(INDEX(Crawl!$A126:$DZ126,1,Rules!$H$6),""))</f>
        <v/>
      </c>
      <c r="D127">
        <f>IF(A127="","",IFERROR(INDEX(Crawl!$A126:$DZ126,1,Rules!$H$7),"")&amp;"")</f>
        <v/>
      </c>
      <c r="E127">
        <f>IF(A127="","",IFERROR(INDEX(Crawl!$A126:$DZ126,1,Rules!$H$8),"")&amp;"")</f>
        <v/>
      </c>
      <c r="F127">
        <f>IF(A127="","",IFERROR(INDEX(Crawl!$A126:$DZ126,1,Rules!$H$9),""))</f>
        <v/>
      </c>
      <c r="G127">
        <f>IF(A127="","",IFERROR(INDEX(Crawl!$A126:$DZ126,1,Rules!$H$10),""))</f>
        <v/>
      </c>
      <c r="H127">
        <f>IF(A127="","",IFERROR(INDEX(Crawl!$A126:$DZ126,1,Rules!$H$12),""))</f>
        <v/>
      </c>
      <c r="I127">
        <f>IF(A127="","",IF(AND(N(H127)&gt;0,IFERROR(INDEX(Crawl!$A126:$DZ126,1,Rules!$H$11),"")&amp;""&lt;&gt;""),IFERROR(INDEX(Crawl!$A126:$DZ126,1,Rules!$H$11),"")&amp;"",IF(AND(ISNUMBER(J127),N(J127)&gt;=Rules!$B$12,IFERROR(INDEX(Crawl!$A126:$DZ126,1,Rules!$H$13),"")&amp;""&lt;&gt;""),IFERROR(INDEX(Crawl!$A126:$DZ126,1,Rules!$H$13),"")&amp;"","")))</f>
        <v/>
      </c>
      <c r="J127" s="19">
        <f>IF(A127="","",IF(IFERROR(INDEX(Crawl!$A126:$DZ126,1,Rules!$H$14),"")&amp;""="","",IFERROR(INDEX(Crawl!$A126:$DZ126,1,Rules!$H$14),"")))</f>
        <v/>
      </c>
      <c r="K127">
        <f>IF(A127="","",IFERROR(SUMIFS('GSC current'!$J$2:$J$2001,'GSC current'!$I$2:$I$2001,B127),0))</f>
        <v/>
      </c>
      <c r="L127">
        <f>IF(A127="","",IFERROR(SUMIFS('GSC current'!$K$2:$K$2001,'GSC current'!$I$2:$I$2001,B127),0))</f>
        <v/>
      </c>
      <c r="M127" s="20">
        <f>IF(A127="","",IF(N(L127)&gt;0,K127/L127,""))</f>
        <v/>
      </c>
      <c r="N127" s="21">
        <f>IF(A127="","",IF(N(L127)&gt;0,SUMIFS('GSC current'!$L$2:$L$2001,'GSC current'!$I$2:$I$2001,B127)/L127,""))</f>
        <v/>
      </c>
      <c r="O127">
        <f>IF(A127="","",IFERROR(SUMIFS('GSC previous'!$J$2:$J$2001,'GSC previous'!$I$2:$I$2001,B127),0))</f>
        <v/>
      </c>
      <c r="P127" s="22">
        <f>IF(A127="","",IF(N(O127)&gt;0,(K127-O127)/O127,""))</f>
        <v/>
      </c>
      <c r="Q127">
        <f>IF(A127="","",IFERROR(SUMIFS(GA4!$P$2:$P$2001,GA4!$O$2:$O$2001,B127),0))</f>
        <v/>
      </c>
      <c r="R127" s="23">
        <f>IF(A127="","",IF(N(Q127)&gt;0,SUMIFS(GA4!$Q$2:$Q$2001,GA4!$O$2:$O$2001,B127)/Q127,""))</f>
        <v/>
      </c>
      <c r="S127">
        <f>IF(A127="","",IFERROR(SUMIFS(GA4!$R$2:$R$2001,GA4!$O$2:$O$2001,B127),0))</f>
        <v/>
      </c>
      <c r="T127">
        <f>IF(A127="","",IF(AND(ISNUMBER(F127),LEFT(C127&amp;"",1)="2"),IF(F127&lt;Rules!$B$9,"Yes","No"),"No"))</f>
        <v/>
      </c>
      <c r="U127">
        <f>IF(A127="","",IF(AND(N(O127)&gt;=Rules!$B$8,ISNUMBER(P127)),IF(P127&lt;=-Rules!$B$7,"Yes","No"),"No"))</f>
        <v/>
      </c>
      <c r="V127">
        <f>IF(A127="","",IF(AND(N(L127)&gt;=Rules!$B$6,ISNUMBER(N127)),IF(AND(N127&gt;=Rules!$B$10,N127&lt;=Rules!$B$11),"Yes","No"),"No"))</f>
        <v/>
      </c>
      <c r="W127">
        <f>IF(A127="","",IF(I127&lt;&gt;"","Yes","No"))</f>
        <v/>
      </c>
      <c r="X127">
        <f>IF(I127="","",IF(SUMIFS($K$3:$K$2002,$A$3:$A$2002,SUBSTITUTE(SUBSTITUTE(I127,"?","~?"),"*","~*"))&gt;N(K127),"Yes","No"))</f>
        <v/>
      </c>
      <c r="Y127">
        <f>IF(A127="","",IF(N(S127)&gt;0,"Yes","No"))</f>
        <v/>
      </c>
      <c r="Z127">
        <f>IF(A127="","",IF(AND(N(K127)&lt;Rules!$B$5,N(L127)&lt;Rules!$B$6,N(Q127)&lt;Rules!$B$13,Y127="No"),"Yes","No"))</f>
        <v/>
      </c>
      <c r="AA127">
        <f>IF(A127="","",IF(LEFT(C127&amp;"",1)="3","Redirect",IF(OR(LEFT(C127&amp;"",1)="4",LEFT(C127&amp;"",1)="5"),IF(OR(N(K127)&gt;0,N(AC127)&gt;=Rules!$B$14),"Redirect","Prune"),IF(D127="Non-Indexable","Keep",IF(AND(W127="Yes",X127="Yes",Y127="No"),"Merge",IF(OR(U127="Yes",V127="Yes",AND(T127="Yes",N(L127)&gt;=Rules!$B$6)),"Update",IF(Z127="Yes",IF(N(AC127)&gt;=Rules!$B$14,"Redirect","Prune"),"Keep")))))))</f>
        <v/>
      </c>
      <c r="AB127">
        <f>IF(A127="","",IF(LEFT(C127&amp;"",1)="3","Already redirects ("&amp;C127&amp;"). Update internal links to point at the final URL.",IF(OR(LEFT(C127&amp;"",1)="4",LEFT(C127&amp;"",1)="5"),IF(AA127="Redirect","Returns "&amp;C127&amp;" but still has "&amp;N(K127)&amp;" clicks and "&amp;N(AC127)&amp;" referring domains. 301 it to the closest live page.","Returns "&amp;C127&amp;" with no clicks or links. Remove internal links and let it 404 or 410."),IF(D127="Non-Indexable","Non-indexable ("&amp;E127&amp;"). Keep if that is intentional; otherwise fix the canonical or noindex.",IF(AA127="Merge","Overlaps with "&amp;I127&amp;IF(N(J127)&gt;0," (similarity "&amp;TEXT(J127,"0.00")&amp;")","")&amp;", which gets more clicks. Merge the useful parts into it and 301 this URL.",IF(AA127="Update",MID(IF(U127="Yes","; Clicks down "&amp;TEXT(-P127,"0%")&amp;" on the previous period","")&amp;IF(V127="Yes","; Average position "&amp;TEXT(N127,"0.0")&amp;" on "&amp;TEXT(L127,"#,##0")&amp;" impressions (striking distance)","")&amp;IF(AND(T127="Yes",N(L127)&gt;=Rules!$B$6),"; Thin ("&amp;F127&amp;" words) but has search demand",""),3,400),IF(AA127="Prune","Low value: "&amp;N(K127)&amp;" clicks, "&amp;N(L127)&amp;" impressions, "&amp;N(Q127)&amp;" sessions, no key events. Remove or noindex it and update internal links.",IF(AA127="Redirect","Low value but "&amp;N(AC127)&amp;" referring domains. 301 it to the closest relevant page to keep those links.",IF(AND(Z127="No",Y127="Yes",N(K127)&lt;Rules!$B$5),"Low search traffic but it converts (key events: "&amp;S127&amp;"). Keep it and link to it.",IF(W127="Yes","Stronger than the page it overlaps ("&amp;I127&amp;"). Keep; merge that page into this one.","Healthy: "&amp;N(K127)&amp;" clicks"&amp;IF(ISNUMBER(N127),", average position "&amp;TEXT(N127,"0.0"),"")&amp;". Keep and monitor."))))))))))</f>
        <v/>
      </c>
      <c r="AE127">
        <f>IF(A127="","",IF(AD127&lt;&gt;"",AD127,AA127))</f>
        <v/>
      </c>
    </row>
    <row r="128">
      <c r="A128">
        <f>IF(Crawl!A127="","",Crawl!A127)</f>
        <v/>
      </c>
      <c r="B128">
        <f>IF(A128="","",Crawl!EC127)</f>
        <v/>
      </c>
      <c r="C128">
        <f>IF(A128="","",IFERROR(INDEX(Crawl!$A127:$DZ127,1,Rules!$H$6),""))</f>
        <v/>
      </c>
      <c r="D128">
        <f>IF(A128="","",IFERROR(INDEX(Crawl!$A127:$DZ127,1,Rules!$H$7),"")&amp;"")</f>
        <v/>
      </c>
      <c r="E128">
        <f>IF(A128="","",IFERROR(INDEX(Crawl!$A127:$DZ127,1,Rules!$H$8),"")&amp;"")</f>
        <v/>
      </c>
      <c r="F128">
        <f>IF(A128="","",IFERROR(INDEX(Crawl!$A127:$DZ127,1,Rules!$H$9),""))</f>
        <v/>
      </c>
      <c r="G128">
        <f>IF(A128="","",IFERROR(INDEX(Crawl!$A127:$DZ127,1,Rules!$H$10),""))</f>
        <v/>
      </c>
      <c r="H128">
        <f>IF(A128="","",IFERROR(INDEX(Crawl!$A127:$DZ127,1,Rules!$H$12),""))</f>
        <v/>
      </c>
      <c r="I128">
        <f>IF(A128="","",IF(AND(N(H128)&gt;0,IFERROR(INDEX(Crawl!$A127:$DZ127,1,Rules!$H$11),"")&amp;""&lt;&gt;""),IFERROR(INDEX(Crawl!$A127:$DZ127,1,Rules!$H$11),"")&amp;"",IF(AND(ISNUMBER(J128),N(J128)&gt;=Rules!$B$12,IFERROR(INDEX(Crawl!$A127:$DZ127,1,Rules!$H$13),"")&amp;""&lt;&gt;""),IFERROR(INDEX(Crawl!$A127:$DZ127,1,Rules!$H$13),"")&amp;"","")))</f>
        <v/>
      </c>
      <c r="J128" s="19">
        <f>IF(A128="","",IF(IFERROR(INDEX(Crawl!$A127:$DZ127,1,Rules!$H$14),"")&amp;""="","",IFERROR(INDEX(Crawl!$A127:$DZ127,1,Rules!$H$14),"")))</f>
        <v/>
      </c>
      <c r="K128">
        <f>IF(A128="","",IFERROR(SUMIFS('GSC current'!$J$2:$J$2001,'GSC current'!$I$2:$I$2001,B128),0))</f>
        <v/>
      </c>
      <c r="L128">
        <f>IF(A128="","",IFERROR(SUMIFS('GSC current'!$K$2:$K$2001,'GSC current'!$I$2:$I$2001,B128),0))</f>
        <v/>
      </c>
      <c r="M128" s="20">
        <f>IF(A128="","",IF(N(L128)&gt;0,K128/L128,""))</f>
        <v/>
      </c>
      <c r="N128" s="21">
        <f>IF(A128="","",IF(N(L128)&gt;0,SUMIFS('GSC current'!$L$2:$L$2001,'GSC current'!$I$2:$I$2001,B128)/L128,""))</f>
        <v/>
      </c>
      <c r="O128">
        <f>IF(A128="","",IFERROR(SUMIFS('GSC previous'!$J$2:$J$2001,'GSC previous'!$I$2:$I$2001,B128),0))</f>
        <v/>
      </c>
      <c r="P128" s="22">
        <f>IF(A128="","",IF(N(O128)&gt;0,(K128-O128)/O128,""))</f>
        <v/>
      </c>
      <c r="Q128">
        <f>IF(A128="","",IFERROR(SUMIFS(GA4!$P$2:$P$2001,GA4!$O$2:$O$2001,B128),0))</f>
        <v/>
      </c>
      <c r="R128" s="23">
        <f>IF(A128="","",IF(N(Q128)&gt;0,SUMIFS(GA4!$Q$2:$Q$2001,GA4!$O$2:$O$2001,B128)/Q128,""))</f>
        <v/>
      </c>
      <c r="S128">
        <f>IF(A128="","",IFERROR(SUMIFS(GA4!$R$2:$R$2001,GA4!$O$2:$O$2001,B128),0))</f>
        <v/>
      </c>
      <c r="T128">
        <f>IF(A128="","",IF(AND(ISNUMBER(F128),LEFT(C128&amp;"",1)="2"),IF(F128&lt;Rules!$B$9,"Yes","No"),"No"))</f>
        <v/>
      </c>
      <c r="U128">
        <f>IF(A128="","",IF(AND(N(O128)&gt;=Rules!$B$8,ISNUMBER(P128)),IF(P128&lt;=-Rules!$B$7,"Yes","No"),"No"))</f>
        <v/>
      </c>
      <c r="V128">
        <f>IF(A128="","",IF(AND(N(L128)&gt;=Rules!$B$6,ISNUMBER(N128)),IF(AND(N128&gt;=Rules!$B$10,N128&lt;=Rules!$B$11),"Yes","No"),"No"))</f>
        <v/>
      </c>
      <c r="W128">
        <f>IF(A128="","",IF(I128&lt;&gt;"","Yes","No"))</f>
        <v/>
      </c>
      <c r="X128">
        <f>IF(I128="","",IF(SUMIFS($K$3:$K$2002,$A$3:$A$2002,SUBSTITUTE(SUBSTITUTE(I128,"?","~?"),"*","~*"))&gt;N(K128),"Yes","No"))</f>
        <v/>
      </c>
      <c r="Y128">
        <f>IF(A128="","",IF(N(S128)&gt;0,"Yes","No"))</f>
        <v/>
      </c>
      <c r="Z128">
        <f>IF(A128="","",IF(AND(N(K128)&lt;Rules!$B$5,N(L128)&lt;Rules!$B$6,N(Q128)&lt;Rules!$B$13,Y128="No"),"Yes","No"))</f>
        <v/>
      </c>
      <c r="AA128">
        <f>IF(A128="","",IF(LEFT(C128&amp;"",1)="3","Redirect",IF(OR(LEFT(C128&amp;"",1)="4",LEFT(C128&amp;"",1)="5"),IF(OR(N(K128)&gt;0,N(AC128)&gt;=Rules!$B$14),"Redirect","Prune"),IF(D128="Non-Indexable","Keep",IF(AND(W128="Yes",X128="Yes",Y128="No"),"Merge",IF(OR(U128="Yes",V128="Yes",AND(T128="Yes",N(L128)&gt;=Rules!$B$6)),"Update",IF(Z128="Yes",IF(N(AC128)&gt;=Rules!$B$14,"Redirect","Prune"),"Keep")))))))</f>
        <v/>
      </c>
      <c r="AB128">
        <f>IF(A128="","",IF(LEFT(C128&amp;"",1)="3","Already redirects ("&amp;C128&amp;"). Update internal links to point at the final URL.",IF(OR(LEFT(C128&amp;"",1)="4",LEFT(C128&amp;"",1)="5"),IF(AA128="Redirect","Returns "&amp;C128&amp;" but still has "&amp;N(K128)&amp;" clicks and "&amp;N(AC128)&amp;" referring domains. 301 it to the closest live page.","Returns "&amp;C128&amp;" with no clicks or links. Remove internal links and let it 404 or 410."),IF(D128="Non-Indexable","Non-indexable ("&amp;E128&amp;"). Keep if that is intentional; otherwise fix the canonical or noindex.",IF(AA128="Merge","Overlaps with "&amp;I128&amp;IF(N(J128)&gt;0," (similarity "&amp;TEXT(J128,"0.00")&amp;")","")&amp;", which gets more clicks. Merge the useful parts into it and 301 this URL.",IF(AA128="Update",MID(IF(U128="Yes","; Clicks down "&amp;TEXT(-P128,"0%")&amp;" on the previous period","")&amp;IF(V128="Yes","; Average position "&amp;TEXT(N128,"0.0")&amp;" on "&amp;TEXT(L128,"#,##0")&amp;" impressions (striking distance)","")&amp;IF(AND(T128="Yes",N(L128)&gt;=Rules!$B$6),"; Thin ("&amp;F128&amp;" words) but has search demand",""),3,400),IF(AA128="Prune","Low value: "&amp;N(K128)&amp;" clicks, "&amp;N(L128)&amp;" impressions, "&amp;N(Q128)&amp;" sessions, no key events. Remove or noindex it and update internal links.",IF(AA128="Redirect","Low value but "&amp;N(AC128)&amp;" referring domains. 301 it to the closest relevant page to keep those links.",IF(AND(Z128="No",Y128="Yes",N(K128)&lt;Rules!$B$5),"Low search traffic but it converts (key events: "&amp;S128&amp;"). Keep it and link to it.",IF(W128="Yes","Stronger than the page it overlaps ("&amp;I128&amp;"). Keep; merge that page into this one.","Healthy: "&amp;N(K128)&amp;" clicks"&amp;IF(ISNUMBER(N128),", average position "&amp;TEXT(N128,"0.0"),"")&amp;". Keep and monitor."))))))))))</f>
        <v/>
      </c>
      <c r="AE128">
        <f>IF(A128="","",IF(AD128&lt;&gt;"",AD128,AA128))</f>
        <v/>
      </c>
    </row>
    <row r="129">
      <c r="A129">
        <f>IF(Crawl!A128="","",Crawl!A128)</f>
        <v/>
      </c>
      <c r="B129">
        <f>IF(A129="","",Crawl!EC128)</f>
        <v/>
      </c>
      <c r="C129">
        <f>IF(A129="","",IFERROR(INDEX(Crawl!$A128:$DZ128,1,Rules!$H$6),""))</f>
        <v/>
      </c>
      <c r="D129">
        <f>IF(A129="","",IFERROR(INDEX(Crawl!$A128:$DZ128,1,Rules!$H$7),"")&amp;"")</f>
        <v/>
      </c>
      <c r="E129">
        <f>IF(A129="","",IFERROR(INDEX(Crawl!$A128:$DZ128,1,Rules!$H$8),"")&amp;"")</f>
        <v/>
      </c>
      <c r="F129">
        <f>IF(A129="","",IFERROR(INDEX(Crawl!$A128:$DZ128,1,Rules!$H$9),""))</f>
        <v/>
      </c>
      <c r="G129">
        <f>IF(A129="","",IFERROR(INDEX(Crawl!$A128:$DZ128,1,Rules!$H$10),""))</f>
        <v/>
      </c>
      <c r="H129">
        <f>IF(A129="","",IFERROR(INDEX(Crawl!$A128:$DZ128,1,Rules!$H$12),""))</f>
        <v/>
      </c>
      <c r="I129">
        <f>IF(A129="","",IF(AND(N(H129)&gt;0,IFERROR(INDEX(Crawl!$A128:$DZ128,1,Rules!$H$11),"")&amp;""&lt;&gt;""),IFERROR(INDEX(Crawl!$A128:$DZ128,1,Rules!$H$11),"")&amp;"",IF(AND(ISNUMBER(J129),N(J129)&gt;=Rules!$B$12,IFERROR(INDEX(Crawl!$A128:$DZ128,1,Rules!$H$13),"")&amp;""&lt;&gt;""),IFERROR(INDEX(Crawl!$A128:$DZ128,1,Rules!$H$13),"")&amp;"","")))</f>
        <v/>
      </c>
      <c r="J129" s="19">
        <f>IF(A129="","",IF(IFERROR(INDEX(Crawl!$A128:$DZ128,1,Rules!$H$14),"")&amp;""="","",IFERROR(INDEX(Crawl!$A128:$DZ128,1,Rules!$H$14),"")))</f>
        <v/>
      </c>
      <c r="K129">
        <f>IF(A129="","",IFERROR(SUMIFS('GSC current'!$J$2:$J$2001,'GSC current'!$I$2:$I$2001,B129),0))</f>
        <v/>
      </c>
      <c r="L129">
        <f>IF(A129="","",IFERROR(SUMIFS('GSC current'!$K$2:$K$2001,'GSC current'!$I$2:$I$2001,B129),0))</f>
        <v/>
      </c>
      <c r="M129" s="20">
        <f>IF(A129="","",IF(N(L129)&gt;0,K129/L129,""))</f>
        <v/>
      </c>
      <c r="N129" s="21">
        <f>IF(A129="","",IF(N(L129)&gt;0,SUMIFS('GSC current'!$L$2:$L$2001,'GSC current'!$I$2:$I$2001,B129)/L129,""))</f>
        <v/>
      </c>
      <c r="O129">
        <f>IF(A129="","",IFERROR(SUMIFS('GSC previous'!$J$2:$J$2001,'GSC previous'!$I$2:$I$2001,B129),0))</f>
        <v/>
      </c>
      <c r="P129" s="22">
        <f>IF(A129="","",IF(N(O129)&gt;0,(K129-O129)/O129,""))</f>
        <v/>
      </c>
      <c r="Q129">
        <f>IF(A129="","",IFERROR(SUMIFS(GA4!$P$2:$P$2001,GA4!$O$2:$O$2001,B129),0))</f>
        <v/>
      </c>
      <c r="R129" s="23">
        <f>IF(A129="","",IF(N(Q129)&gt;0,SUMIFS(GA4!$Q$2:$Q$2001,GA4!$O$2:$O$2001,B129)/Q129,""))</f>
        <v/>
      </c>
      <c r="S129">
        <f>IF(A129="","",IFERROR(SUMIFS(GA4!$R$2:$R$2001,GA4!$O$2:$O$2001,B129),0))</f>
        <v/>
      </c>
      <c r="T129">
        <f>IF(A129="","",IF(AND(ISNUMBER(F129),LEFT(C129&amp;"",1)="2"),IF(F129&lt;Rules!$B$9,"Yes","No"),"No"))</f>
        <v/>
      </c>
      <c r="U129">
        <f>IF(A129="","",IF(AND(N(O129)&gt;=Rules!$B$8,ISNUMBER(P129)),IF(P129&lt;=-Rules!$B$7,"Yes","No"),"No"))</f>
        <v/>
      </c>
      <c r="V129">
        <f>IF(A129="","",IF(AND(N(L129)&gt;=Rules!$B$6,ISNUMBER(N129)),IF(AND(N129&gt;=Rules!$B$10,N129&lt;=Rules!$B$11),"Yes","No"),"No"))</f>
        <v/>
      </c>
      <c r="W129">
        <f>IF(A129="","",IF(I129&lt;&gt;"","Yes","No"))</f>
        <v/>
      </c>
      <c r="X129">
        <f>IF(I129="","",IF(SUMIFS($K$3:$K$2002,$A$3:$A$2002,SUBSTITUTE(SUBSTITUTE(I129,"?","~?"),"*","~*"))&gt;N(K129),"Yes","No"))</f>
        <v/>
      </c>
      <c r="Y129">
        <f>IF(A129="","",IF(N(S129)&gt;0,"Yes","No"))</f>
        <v/>
      </c>
      <c r="Z129">
        <f>IF(A129="","",IF(AND(N(K129)&lt;Rules!$B$5,N(L129)&lt;Rules!$B$6,N(Q129)&lt;Rules!$B$13,Y129="No"),"Yes","No"))</f>
        <v/>
      </c>
      <c r="AA129">
        <f>IF(A129="","",IF(LEFT(C129&amp;"",1)="3","Redirect",IF(OR(LEFT(C129&amp;"",1)="4",LEFT(C129&amp;"",1)="5"),IF(OR(N(K129)&gt;0,N(AC129)&gt;=Rules!$B$14),"Redirect","Prune"),IF(D129="Non-Indexable","Keep",IF(AND(W129="Yes",X129="Yes",Y129="No"),"Merge",IF(OR(U129="Yes",V129="Yes",AND(T129="Yes",N(L129)&gt;=Rules!$B$6)),"Update",IF(Z129="Yes",IF(N(AC129)&gt;=Rules!$B$14,"Redirect","Prune"),"Keep")))))))</f>
        <v/>
      </c>
      <c r="AB129">
        <f>IF(A129="","",IF(LEFT(C129&amp;"",1)="3","Already redirects ("&amp;C129&amp;"). Update internal links to point at the final URL.",IF(OR(LEFT(C129&amp;"",1)="4",LEFT(C129&amp;"",1)="5"),IF(AA129="Redirect","Returns "&amp;C129&amp;" but still has "&amp;N(K129)&amp;" clicks and "&amp;N(AC129)&amp;" referring domains. 301 it to the closest live page.","Returns "&amp;C129&amp;" with no clicks or links. Remove internal links and let it 404 or 410."),IF(D129="Non-Indexable","Non-indexable ("&amp;E129&amp;"). Keep if that is intentional; otherwise fix the canonical or noindex.",IF(AA129="Merge","Overlaps with "&amp;I129&amp;IF(N(J129)&gt;0," (similarity "&amp;TEXT(J129,"0.00")&amp;")","")&amp;", which gets more clicks. Merge the useful parts into it and 301 this URL.",IF(AA129="Update",MID(IF(U129="Yes","; Clicks down "&amp;TEXT(-P129,"0%")&amp;" on the previous period","")&amp;IF(V129="Yes","; Average position "&amp;TEXT(N129,"0.0")&amp;" on "&amp;TEXT(L129,"#,##0")&amp;" impressions (striking distance)","")&amp;IF(AND(T129="Yes",N(L129)&gt;=Rules!$B$6),"; Thin ("&amp;F129&amp;" words) but has search demand",""),3,400),IF(AA129="Prune","Low value: "&amp;N(K129)&amp;" clicks, "&amp;N(L129)&amp;" impressions, "&amp;N(Q129)&amp;" sessions, no key events. Remove or noindex it and update internal links.",IF(AA129="Redirect","Low value but "&amp;N(AC129)&amp;" referring domains. 301 it to the closest relevant page to keep those links.",IF(AND(Z129="No",Y129="Yes",N(K129)&lt;Rules!$B$5),"Low search traffic but it converts (key events: "&amp;S129&amp;"). Keep it and link to it.",IF(W129="Yes","Stronger than the page it overlaps ("&amp;I129&amp;"). Keep; merge that page into this one.","Healthy: "&amp;N(K129)&amp;" clicks"&amp;IF(ISNUMBER(N129),", average position "&amp;TEXT(N129,"0.0"),"")&amp;". Keep and monitor."))))))))))</f>
        <v/>
      </c>
      <c r="AE129">
        <f>IF(A129="","",IF(AD129&lt;&gt;"",AD129,AA129))</f>
        <v/>
      </c>
    </row>
    <row r="130">
      <c r="A130">
        <f>IF(Crawl!A129="","",Crawl!A129)</f>
        <v/>
      </c>
      <c r="B130">
        <f>IF(A130="","",Crawl!EC129)</f>
        <v/>
      </c>
      <c r="C130">
        <f>IF(A130="","",IFERROR(INDEX(Crawl!$A129:$DZ129,1,Rules!$H$6),""))</f>
        <v/>
      </c>
      <c r="D130">
        <f>IF(A130="","",IFERROR(INDEX(Crawl!$A129:$DZ129,1,Rules!$H$7),"")&amp;"")</f>
        <v/>
      </c>
      <c r="E130">
        <f>IF(A130="","",IFERROR(INDEX(Crawl!$A129:$DZ129,1,Rules!$H$8),"")&amp;"")</f>
        <v/>
      </c>
      <c r="F130">
        <f>IF(A130="","",IFERROR(INDEX(Crawl!$A129:$DZ129,1,Rules!$H$9),""))</f>
        <v/>
      </c>
      <c r="G130">
        <f>IF(A130="","",IFERROR(INDEX(Crawl!$A129:$DZ129,1,Rules!$H$10),""))</f>
        <v/>
      </c>
      <c r="H130">
        <f>IF(A130="","",IFERROR(INDEX(Crawl!$A129:$DZ129,1,Rules!$H$12),""))</f>
        <v/>
      </c>
      <c r="I130">
        <f>IF(A130="","",IF(AND(N(H130)&gt;0,IFERROR(INDEX(Crawl!$A129:$DZ129,1,Rules!$H$11),"")&amp;""&lt;&gt;""),IFERROR(INDEX(Crawl!$A129:$DZ129,1,Rules!$H$11),"")&amp;"",IF(AND(ISNUMBER(J130),N(J130)&gt;=Rules!$B$12,IFERROR(INDEX(Crawl!$A129:$DZ129,1,Rules!$H$13),"")&amp;""&lt;&gt;""),IFERROR(INDEX(Crawl!$A129:$DZ129,1,Rules!$H$13),"")&amp;"","")))</f>
        <v/>
      </c>
      <c r="J130" s="19">
        <f>IF(A130="","",IF(IFERROR(INDEX(Crawl!$A129:$DZ129,1,Rules!$H$14),"")&amp;""="","",IFERROR(INDEX(Crawl!$A129:$DZ129,1,Rules!$H$14),"")))</f>
        <v/>
      </c>
      <c r="K130">
        <f>IF(A130="","",IFERROR(SUMIFS('GSC current'!$J$2:$J$2001,'GSC current'!$I$2:$I$2001,B130),0))</f>
        <v/>
      </c>
      <c r="L130">
        <f>IF(A130="","",IFERROR(SUMIFS('GSC current'!$K$2:$K$2001,'GSC current'!$I$2:$I$2001,B130),0))</f>
        <v/>
      </c>
      <c r="M130" s="20">
        <f>IF(A130="","",IF(N(L130)&gt;0,K130/L130,""))</f>
        <v/>
      </c>
      <c r="N130" s="21">
        <f>IF(A130="","",IF(N(L130)&gt;0,SUMIFS('GSC current'!$L$2:$L$2001,'GSC current'!$I$2:$I$2001,B130)/L130,""))</f>
        <v/>
      </c>
      <c r="O130">
        <f>IF(A130="","",IFERROR(SUMIFS('GSC previous'!$J$2:$J$2001,'GSC previous'!$I$2:$I$2001,B130),0))</f>
        <v/>
      </c>
      <c r="P130" s="22">
        <f>IF(A130="","",IF(N(O130)&gt;0,(K130-O130)/O130,""))</f>
        <v/>
      </c>
      <c r="Q130">
        <f>IF(A130="","",IFERROR(SUMIFS(GA4!$P$2:$P$2001,GA4!$O$2:$O$2001,B130),0))</f>
        <v/>
      </c>
      <c r="R130" s="23">
        <f>IF(A130="","",IF(N(Q130)&gt;0,SUMIFS(GA4!$Q$2:$Q$2001,GA4!$O$2:$O$2001,B130)/Q130,""))</f>
        <v/>
      </c>
      <c r="S130">
        <f>IF(A130="","",IFERROR(SUMIFS(GA4!$R$2:$R$2001,GA4!$O$2:$O$2001,B130),0))</f>
        <v/>
      </c>
      <c r="T130">
        <f>IF(A130="","",IF(AND(ISNUMBER(F130),LEFT(C130&amp;"",1)="2"),IF(F130&lt;Rules!$B$9,"Yes","No"),"No"))</f>
        <v/>
      </c>
      <c r="U130">
        <f>IF(A130="","",IF(AND(N(O130)&gt;=Rules!$B$8,ISNUMBER(P130)),IF(P130&lt;=-Rules!$B$7,"Yes","No"),"No"))</f>
        <v/>
      </c>
      <c r="V130">
        <f>IF(A130="","",IF(AND(N(L130)&gt;=Rules!$B$6,ISNUMBER(N130)),IF(AND(N130&gt;=Rules!$B$10,N130&lt;=Rules!$B$11),"Yes","No"),"No"))</f>
        <v/>
      </c>
      <c r="W130">
        <f>IF(A130="","",IF(I130&lt;&gt;"","Yes","No"))</f>
        <v/>
      </c>
      <c r="X130">
        <f>IF(I130="","",IF(SUMIFS($K$3:$K$2002,$A$3:$A$2002,SUBSTITUTE(SUBSTITUTE(I130,"?","~?"),"*","~*"))&gt;N(K130),"Yes","No"))</f>
        <v/>
      </c>
      <c r="Y130">
        <f>IF(A130="","",IF(N(S130)&gt;0,"Yes","No"))</f>
        <v/>
      </c>
      <c r="Z130">
        <f>IF(A130="","",IF(AND(N(K130)&lt;Rules!$B$5,N(L130)&lt;Rules!$B$6,N(Q130)&lt;Rules!$B$13,Y130="No"),"Yes","No"))</f>
        <v/>
      </c>
      <c r="AA130">
        <f>IF(A130="","",IF(LEFT(C130&amp;"",1)="3","Redirect",IF(OR(LEFT(C130&amp;"",1)="4",LEFT(C130&amp;"",1)="5"),IF(OR(N(K130)&gt;0,N(AC130)&gt;=Rules!$B$14),"Redirect","Prune"),IF(D130="Non-Indexable","Keep",IF(AND(W130="Yes",X130="Yes",Y130="No"),"Merge",IF(OR(U130="Yes",V130="Yes",AND(T130="Yes",N(L130)&gt;=Rules!$B$6)),"Update",IF(Z130="Yes",IF(N(AC130)&gt;=Rules!$B$14,"Redirect","Prune"),"Keep")))))))</f>
        <v/>
      </c>
      <c r="AB130">
        <f>IF(A130="","",IF(LEFT(C130&amp;"",1)="3","Already redirects ("&amp;C130&amp;"). Update internal links to point at the final URL.",IF(OR(LEFT(C130&amp;"",1)="4",LEFT(C130&amp;"",1)="5"),IF(AA130="Redirect","Returns "&amp;C130&amp;" but still has "&amp;N(K130)&amp;" clicks and "&amp;N(AC130)&amp;" referring domains. 301 it to the closest live page.","Returns "&amp;C130&amp;" with no clicks or links. Remove internal links and let it 404 or 410."),IF(D130="Non-Indexable","Non-indexable ("&amp;E130&amp;"). Keep if that is intentional; otherwise fix the canonical or noindex.",IF(AA130="Merge","Overlaps with "&amp;I130&amp;IF(N(J130)&gt;0," (similarity "&amp;TEXT(J130,"0.00")&amp;")","")&amp;", which gets more clicks. Merge the useful parts into it and 301 this URL.",IF(AA130="Update",MID(IF(U130="Yes","; Clicks down "&amp;TEXT(-P130,"0%")&amp;" on the previous period","")&amp;IF(V130="Yes","; Average position "&amp;TEXT(N130,"0.0")&amp;" on "&amp;TEXT(L130,"#,##0")&amp;" impressions (striking distance)","")&amp;IF(AND(T130="Yes",N(L130)&gt;=Rules!$B$6),"; Thin ("&amp;F130&amp;" words) but has search demand",""),3,400),IF(AA130="Prune","Low value: "&amp;N(K130)&amp;" clicks, "&amp;N(L130)&amp;" impressions, "&amp;N(Q130)&amp;" sessions, no key events. Remove or noindex it and update internal links.",IF(AA130="Redirect","Low value but "&amp;N(AC130)&amp;" referring domains. 301 it to the closest relevant page to keep those links.",IF(AND(Z130="No",Y130="Yes",N(K130)&lt;Rules!$B$5),"Low search traffic but it converts (key events: "&amp;S130&amp;"). Keep it and link to it.",IF(W130="Yes","Stronger than the page it overlaps ("&amp;I130&amp;"). Keep; merge that page into this one.","Healthy: "&amp;N(K130)&amp;" clicks"&amp;IF(ISNUMBER(N130),", average position "&amp;TEXT(N130,"0.0"),"")&amp;". Keep and monitor."))))))))))</f>
        <v/>
      </c>
      <c r="AE130">
        <f>IF(A130="","",IF(AD130&lt;&gt;"",AD130,AA130))</f>
        <v/>
      </c>
    </row>
    <row r="131">
      <c r="A131">
        <f>IF(Crawl!A130="","",Crawl!A130)</f>
        <v/>
      </c>
      <c r="B131">
        <f>IF(A131="","",Crawl!EC130)</f>
        <v/>
      </c>
      <c r="C131">
        <f>IF(A131="","",IFERROR(INDEX(Crawl!$A130:$DZ130,1,Rules!$H$6),""))</f>
        <v/>
      </c>
      <c r="D131">
        <f>IF(A131="","",IFERROR(INDEX(Crawl!$A130:$DZ130,1,Rules!$H$7),"")&amp;"")</f>
        <v/>
      </c>
      <c r="E131">
        <f>IF(A131="","",IFERROR(INDEX(Crawl!$A130:$DZ130,1,Rules!$H$8),"")&amp;"")</f>
        <v/>
      </c>
      <c r="F131">
        <f>IF(A131="","",IFERROR(INDEX(Crawl!$A130:$DZ130,1,Rules!$H$9),""))</f>
        <v/>
      </c>
      <c r="G131">
        <f>IF(A131="","",IFERROR(INDEX(Crawl!$A130:$DZ130,1,Rules!$H$10),""))</f>
        <v/>
      </c>
      <c r="H131">
        <f>IF(A131="","",IFERROR(INDEX(Crawl!$A130:$DZ130,1,Rules!$H$12),""))</f>
        <v/>
      </c>
      <c r="I131">
        <f>IF(A131="","",IF(AND(N(H131)&gt;0,IFERROR(INDEX(Crawl!$A130:$DZ130,1,Rules!$H$11),"")&amp;""&lt;&gt;""),IFERROR(INDEX(Crawl!$A130:$DZ130,1,Rules!$H$11),"")&amp;"",IF(AND(ISNUMBER(J131),N(J131)&gt;=Rules!$B$12,IFERROR(INDEX(Crawl!$A130:$DZ130,1,Rules!$H$13),"")&amp;""&lt;&gt;""),IFERROR(INDEX(Crawl!$A130:$DZ130,1,Rules!$H$13),"")&amp;"","")))</f>
        <v/>
      </c>
      <c r="J131" s="19">
        <f>IF(A131="","",IF(IFERROR(INDEX(Crawl!$A130:$DZ130,1,Rules!$H$14),"")&amp;""="","",IFERROR(INDEX(Crawl!$A130:$DZ130,1,Rules!$H$14),"")))</f>
        <v/>
      </c>
      <c r="K131">
        <f>IF(A131="","",IFERROR(SUMIFS('GSC current'!$J$2:$J$2001,'GSC current'!$I$2:$I$2001,B131),0))</f>
        <v/>
      </c>
      <c r="L131">
        <f>IF(A131="","",IFERROR(SUMIFS('GSC current'!$K$2:$K$2001,'GSC current'!$I$2:$I$2001,B131),0))</f>
        <v/>
      </c>
      <c r="M131" s="20">
        <f>IF(A131="","",IF(N(L131)&gt;0,K131/L131,""))</f>
        <v/>
      </c>
      <c r="N131" s="21">
        <f>IF(A131="","",IF(N(L131)&gt;0,SUMIFS('GSC current'!$L$2:$L$2001,'GSC current'!$I$2:$I$2001,B131)/L131,""))</f>
        <v/>
      </c>
      <c r="O131">
        <f>IF(A131="","",IFERROR(SUMIFS('GSC previous'!$J$2:$J$2001,'GSC previous'!$I$2:$I$2001,B131),0))</f>
        <v/>
      </c>
      <c r="P131" s="22">
        <f>IF(A131="","",IF(N(O131)&gt;0,(K131-O131)/O131,""))</f>
        <v/>
      </c>
      <c r="Q131">
        <f>IF(A131="","",IFERROR(SUMIFS(GA4!$P$2:$P$2001,GA4!$O$2:$O$2001,B131),0))</f>
        <v/>
      </c>
      <c r="R131" s="23">
        <f>IF(A131="","",IF(N(Q131)&gt;0,SUMIFS(GA4!$Q$2:$Q$2001,GA4!$O$2:$O$2001,B131)/Q131,""))</f>
        <v/>
      </c>
      <c r="S131">
        <f>IF(A131="","",IFERROR(SUMIFS(GA4!$R$2:$R$2001,GA4!$O$2:$O$2001,B131),0))</f>
        <v/>
      </c>
      <c r="T131">
        <f>IF(A131="","",IF(AND(ISNUMBER(F131),LEFT(C131&amp;"",1)="2"),IF(F131&lt;Rules!$B$9,"Yes","No"),"No"))</f>
        <v/>
      </c>
      <c r="U131">
        <f>IF(A131="","",IF(AND(N(O131)&gt;=Rules!$B$8,ISNUMBER(P131)),IF(P131&lt;=-Rules!$B$7,"Yes","No"),"No"))</f>
        <v/>
      </c>
      <c r="V131">
        <f>IF(A131="","",IF(AND(N(L131)&gt;=Rules!$B$6,ISNUMBER(N131)),IF(AND(N131&gt;=Rules!$B$10,N131&lt;=Rules!$B$11),"Yes","No"),"No"))</f>
        <v/>
      </c>
      <c r="W131">
        <f>IF(A131="","",IF(I131&lt;&gt;"","Yes","No"))</f>
        <v/>
      </c>
      <c r="X131">
        <f>IF(I131="","",IF(SUMIFS($K$3:$K$2002,$A$3:$A$2002,SUBSTITUTE(SUBSTITUTE(I131,"?","~?"),"*","~*"))&gt;N(K131),"Yes","No"))</f>
        <v/>
      </c>
      <c r="Y131">
        <f>IF(A131="","",IF(N(S131)&gt;0,"Yes","No"))</f>
        <v/>
      </c>
      <c r="Z131">
        <f>IF(A131="","",IF(AND(N(K131)&lt;Rules!$B$5,N(L131)&lt;Rules!$B$6,N(Q131)&lt;Rules!$B$13,Y131="No"),"Yes","No"))</f>
        <v/>
      </c>
      <c r="AA131">
        <f>IF(A131="","",IF(LEFT(C131&amp;"",1)="3","Redirect",IF(OR(LEFT(C131&amp;"",1)="4",LEFT(C131&amp;"",1)="5"),IF(OR(N(K131)&gt;0,N(AC131)&gt;=Rules!$B$14),"Redirect","Prune"),IF(D131="Non-Indexable","Keep",IF(AND(W131="Yes",X131="Yes",Y131="No"),"Merge",IF(OR(U131="Yes",V131="Yes",AND(T131="Yes",N(L131)&gt;=Rules!$B$6)),"Update",IF(Z131="Yes",IF(N(AC131)&gt;=Rules!$B$14,"Redirect","Prune"),"Keep")))))))</f>
        <v/>
      </c>
      <c r="AB131">
        <f>IF(A131="","",IF(LEFT(C131&amp;"",1)="3","Already redirects ("&amp;C131&amp;"). Update internal links to point at the final URL.",IF(OR(LEFT(C131&amp;"",1)="4",LEFT(C131&amp;"",1)="5"),IF(AA131="Redirect","Returns "&amp;C131&amp;" but still has "&amp;N(K131)&amp;" clicks and "&amp;N(AC131)&amp;" referring domains. 301 it to the closest live page.","Returns "&amp;C131&amp;" with no clicks or links. Remove internal links and let it 404 or 410."),IF(D131="Non-Indexable","Non-indexable ("&amp;E131&amp;"). Keep if that is intentional; otherwise fix the canonical or noindex.",IF(AA131="Merge","Overlaps with "&amp;I131&amp;IF(N(J131)&gt;0," (similarity "&amp;TEXT(J131,"0.00")&amp;")","")&amp;", which gets more clicks. Merge the useful parts into it and 301 this URL.",IF(AA131="Update",MID(IF(U131="Yes","; Clicks down "&amp;TEXT(-P131,"0%")&amp;" on the previous period","")&amp;IF(V131="Yes","; Average position "&amp;TEXT(N131,"0.0")&amp;" on "&amp;TEXT(L131,"#,##0")&amp;" impressions (striking distance)","")&amp;IF(AND(T131="Yes",N(L131)&gt;=Rules!$B$6),"; Thin ("&amp;F131&amp;" words) but has search demand",""),3,400),IF(AA131="Prune","Low value: "&amp;N(K131)&amp;" clicks, "&amp;N(L131)&amp;" impressions, "&amp;N(Q131)&amp;" sessions, no key events. Remove or noindex it and update internal links.",IF(AA131="Redirect","Low value but "&amp;N(AC131)&amp;" referring domains. 301 it to the closest relevant page to keep those links.",IF(AND(Z131="No",Y131="Yes",N(K131)&lt;Rules!$B$5),"Low search traffic but it converts (key events: "&amp;S131&amp;"). Keep it and link to it.",IF(W131="Yes","Stronger than the page it overlaps ("&amp;I131&amp;"). Keep; merge that page into this one.","Healthy: "&amp;N(K131)&amp;" clicks"&amp;IF(ISNUMBER(N131),", average position "&amp;TEXT(N131,"0.0"),"")&amp;". Keep and monitor."))))))))))</f>
        <v/>
      </c>
      <c r="AE131">
        <f>IF(A131="","",IF(AD131&lt;&gt;"",AD131,AA131))</f>
        <v/>
      </c>
    </row>
    <row r="132">
      <c r="A132">
        <f>IF(Crawl!A131="","",Crawl!A131)</f>
        <v/>
      </c>
      <c r="B132">
        <f>IF(A132="","",Crawl!EC131)</f>
        <v/>
      </c>
      <c r="C132">
        <f>IF(A132="","",IFERROR(INDEX(Crawl!$A131:$DZ131,1,Rules!$H$6),""))</f>
        <v/>
      </c>
      <c r="D132">
        <f>IF(A132="","",IFERROR(INDEX(Crawl!$A131:$DZ131,1,Rules!$H$7),"")&amp;"")</f>
        <v/>
      </c>
      <c r="E132">
        <f>IF(A132="","",IFERROR(INDEX(Crawl!$A131:$DZ131,1,Rules!$H$8),"")&amp;"")</f>
        <v/>
      </c>
      <c r="F132">
        <f>IF(A132="","",IFERROR(INDEX(Crawl!$A131:$DZ131,1,Rules!$H$9),""))</f>
        <v/>
      </c>
      <c r="G132">
        <f>IF(A132="","",IFERROR(INDEX(Crawl!$A131:$DZ131,1,Rules!$H$10),""))</f>
        <v/>
      </c>
      <c r="H132">
        <f>IF(A132="","",IFERROR(INDEX(Crawl!$A131:$DZ131,1,Rules!$H$12),""))</f>
        <v/>
      </c>
      <c r="I132">
        <f>IF(A132="","",IF(AND(N(H132)&gt;0,IFERROR(INDEX(Crawl!$A131:$DZ131,1,Rules!$H$11),"")&amp;""&lt;&gt;""),IFERROR(INDEX(Crawl!$A131:$DZ131,1,Rules!$H$11),"")&amp;"",IF(AND(ISNUMBER(J132),N(J132)&gt;=Rules!$B$12,IFERROR(INDEX(Crawl!$A131:$DZ131,1,Rules!$H$13),"")&amp;""&lt;&gt;""),IFERROR(INDEX(Crawl!$A131:$DZ131,1,Rules!$H$13),"")&amp;"","")))</f>
        <v/>
      </c>
      <c r="J132" s="19">
        <f>IF(A132="","",IF(IFERROR(INDEX(Crawl!$A131:$DZ131,1,Rules!$H$14),"")&amp;""="","",IFERROR(INDEX(Crawl!$A131:$DZ131,1,Rules!$H$14),"")))</f>
        <v/>
      </c>
      <c r="K132">
        <f>IF(A132="","",IFERROR(SUMIFS('GSC current'!$J$2:$J$2001,'GSC current'!$I$2:$I$2001,B132),0))</f>
        <v/>
      </c>
      <c r="L132">
        <f>IF(A132="","",IFERROR(SUMIFS('GSC current'!$K$2:$K$2001,'GSC current'!$I$2:$I$2001,B132),0))</f>
        <v/>
      </c>
      <c r="M132" s="20">
        <f>IF(A132="","",IF(N(L132)&gt;0,K132/L132,""))</f>
        <v/>
      </c>
      <c r="N132" s="21">
        <f>IF(A132="","",IF(N(L132)&gt;0,SUMIFS('GSC current'!$L$2:$L$2001,'GSC current'!$I$2:$I$2001,B132)/L132,""))</f>
        <v/>
      </c>
      <c r="O132">
        <f>IF(A132="","",IFERROR(SUMIFS('GSC previous'!$J$2:$J$2001,'GSC previous'!$I$2:$I$2001,B132),0))</f>
        <v/>
      </c>
      <c r="P132" s="22">
        <f>IF(A132="","",IF(N(O132)&gt;0,(K132-O132)/O132,""))</f>
        <v/>
      </c>
      <c r="Q132">
        <f>IF(A132="","",IFERROR(SUMIFS(GA4!$P$2:$P$2001,GA4!$O$2:$O$2001,B132),0))</f>
        <v/>
      </c>
      <c r="R132" s="23">
        <f>IF(A132="","",IF(N(Q132)&gt;0,SUMIFS(GA4!$Q$2:$Q$2001,GA4!$O$2:$O$2001,B132)/Q132,""))</f>
        <v/>
      </c>
      <c r="S132">
        <f>IF(A132="","",IFERROR(SUMIFS(GA4!$R$2:$R$2001,GA4!$O$2:$O$2001,B132),0))</f>
        <v/>
      </c>
      <c r="T132">
        <f>IF(A132="","",IF(AND(ISNUMBER(F132),LEFT(C132&amp;"",1)="2"),IF(F132&lt;Rules!$B$9,"Yes","No"),"No"))</f>
        <v/>
      </c>
      <c r="U132">
        <f>IF(A132="","",IF(AND(N(O132)&gt;=Rules!$B$8,ISNUMBER(P132)),IF(P132&lt;=-Rules!$B$7,"Yes","No"),"No"))</f>
        <v/>
      </c>
      <c r="V132">
        <f>IF(A132="","",IF(AND(N(L132)&gt;=Rules!$B$6,ISNUMBER(N132)),IF(AND(N132&gt;=Rules!$B$10,N132&lt;=Rules!$B$11),"Yes","No"),"No"))</f>
        <v/>
      </c>
      <c r="W132">
        <f>IF(A132="","",IF(I132&lt;&gt;"","Yes","No"))</f>
        <v/>
      </c>
      <c r="X132">
        <f>IF(I132="","",IF(SUMIFS($K$3:$K$2002,$A$3:$A$2002,SUBSTITUTE(SUBSTITUTE(I132,"?","~?"),"*","~*"))&gt;N(K132),"Yes","No"))</f>
        <v/>
      </c>
      <c r="Y132">
        <f>IF(A132="","",IF(N(S132)&gt;0,"Yes","No"))</f>
        <v/>
      </c>
      <c r="Z132">
        <f>IF(A132="","",IF(AND(N(K132)&lt;Rules!$B$5,N(L132)&lt;Rules!$B$6,N(Q132)&lt;Rules!$B$13,Y132="No"),"Yes","No"))</f>
        <v/>
      </c>
      <c r="AA132">
        <f>IF(A132="","",IF(LEFT(C132&amp;"",1)="3","Redirect",IF(OR(LEFT(C132&amp;"",1)="4",LEFT(C132&amp;"",1)="5"),IF(OR(N(K132)&gt;0,N(AC132)&gt;=Rules!$B$14),"Redirect","Prune"),IF(D132="Non-Indexable","Keep",IF(AND(W132="Yes",X132="Yes",Y132="No"),"Merge",IF(OR(U132="Yes",V132="Yes",AND(T132="Yes",N(L132)&gt;=Rules!$B$6)),"Update",IF(Z132="Yes",IF(N(AC132)&gt;=Rules!$B$14,"Redirect","Prune"),"Keep")))))))</f>
        <v/>
      </c>
      <c r="AB132">
        <f>IF(A132="","",IF(LEFT(C132&amp;"",1)="3","Already redirects ("&amp;C132&amp;"). Update internal links to point at the final URL.",IF(OR(LEFT(C132&amp;"",1)="4",LEFT(C132&amp;"",1)="5"),IF(AA132="Redirect","Returns "&amp;C132&amp;" but still has "&amp;N(K132)&amp;" clicks and "&amp;N(AC132)&amp;" referring domains. 301 it to the closest live page.","Returns "&amp;C132&amp;" with no clicks or links. Remove internal links and let it 404 or 410."),IF(D132="Non-Indexable","Non-indexable ("&amp;E132&amp;"). Keep if that is intentional; otherwise fix the canonical or noindex.",IF(AA132="Merge","Overlaps with "&amp;I132&amp;IF(N(J132)&gt;0," (similarity "&amp;TEXT(J132,"0.00")&amp;")","")&amp;", which gets more clicks. Merge the useful parts into it and 301 this URL.",IF(AA132="Update",MID(IF(U132="Yes","; Clicks down "&amp;TEXT(-P132,"0%")&amp;" on the previous period","")&amp;IF(V132="Yes","; Average position "&amp;TEXT(N132,"0.0")&amp;" on "&amp;TEXT(L132,"#,##0")&amp;" impressions (striking distance)","")&amp;IF(AND(T132="Yes",N(L132)&gt;=Rules!$B$6),"; Thin ("&amp;F132&amp;" words) but has search demand",""),3,400),IF(AA132="Prune","Low value: "&amp;N(K132)&amp;" clicks, "&amp;N(L132)&amp;" impressions, "&amp;N(Q132)&amp;" sessions, no key events. Remove or noindex it and update internal links.",IF(AA132="Redirect","Low value but "&amp;N(AC132)&amp;" referring domains. 301 it to the closest relevant page to keep those links.",IF(AND(Z132="No",Y132="Yes",N(K132)&lt;Rules!$B$5),"Low search traffic but it converts (key events: "&amp;S132&amp;"). Keep it and link to it.",IF(W132="Yes","Stronger than the page it overlaps ("&amp;I132&amp;"). Keep; merge that page into this one.","Healthy: "&amp;N(K132)&amp;" clicks"&amp;IF(ISNUMBER(N132),", average position "&amp;TEXT(N132,"0.0"),"")&amp;". Keep and monitor."))))))))))</f>
        <v/>
      </c>
      <c r="AE132">
        <f>IF(A132="","",IF(AD132&lt;&gt;"",AD132,AA132))</f>
        <v/>
      </c>
    </row>
    <row r="133">
      <c r="A133">
        <f>IF(Crawl!A132="","",Crawl!A132)</f>
        <v/>
      </c>
      <c r="B133">
        <f>IF(A133="","",Crawl!EC132)</f>
        <v/>
      </c>
      <c r="C133">
        <f>IF(A133="","",IFERROR(INDEX(Crawl!$A132:$DZ132,1,Rules!$H$6),""))</f>
        <v/>
      </c>
      <c r="D133">
        <f>IF(A133="","",IFERROR(INDEX(Crawl!$A132:$DZ132,1,Rules!$H$7),"")&amp;"")</f>
        <v/>
      </c>
      <c r="E133">
        <f>IF(A133="","",IFERROR(INDEX(Crawl!$A132:$DZ132,1,Rules!$H$8),"")&amp;"")</f>
        <v/>
      </c>
      <c r="F133">
        <f>IF(A133="","",IFERROR(INDEX(Crawl!$A132:$DZ132,1,Rules!$H$9),""))</f>
        <v/>
      </c>
      <c r="G133">
        <f>IF(A133="","",IFERROR(INDEX(Crawl!$A132:$DZ132,1,Rules!$H$10),""))</f>
        <v/>
      </c>
      <c r="H133">
        <f>IF(A133="","",IFERROR(INDEX(Crawl!$A132:$DZ132,1,Rules!$H$12),""))</f>
        <v/>
      </c>
      <c r="I133">
        <f>IF(A133="","",IF(AND(N(H133)&gt;0,IFERROR(INDEX(Crawl!$A132:$DZ132,1,Rules!$H$11),"")&amp;""&lt;&gt;""),IFERROR(INDEX(Crawl!$A132:$DZ132,1,Rules!$H$11),"")&amp;"",IF(AND(ISNUMBER(J133),N(J133)&gt;=Rules!$B$12,IFERROR(INDEX(Crawl!$A132:$DZ132,1,Rules!$H$13),"")&amp;""&lt;&gt;""),IFERROR(INDEX(Crawl!$A132:$DZ132,1,Rules!$H$13),"")&amp;"","")))</f>
        <v/>
      </c>
      <c r="J133" s="19">
        <f>IF(A133="","",IF(IFERROR(INDEX(Crawl!$A132:$DZ132,1,Rules!$H$14),"")&amp;""="","",IFERROR(INDEX(Crawl!$A132:$DZ132,1,Rules!$H$14),"")))</f>
        <v/>
      </c>
      <c r="K133">
        <f>IF(A133="","",IFERROR(SUMIFS('GSC current'!$J$2:$J$2001,'GSC current'!$I$2:$I$2001,B133),0))</f>
        <v/>
      </c>
      <c r="L133">
        <f>IF(A133="","",IFERROR(SUMIFS('GSC current'!$K$2:$K$2001,'GSC current'!$I$2:$I$2001,B133),0))</f>
        <v/>
      </c>
      <c r="M133" s="20">
        <f>IF(A133="","",IF(N(L133)&gt;0,K133/L133,""))</f>
        <v/>
      </c>
      <c r="N133" s="21">
        <f>IF(A133="","",IF(N(L133)&gt;0,SUMIFS('GSC current'!$L$2:$L$2001,'GSC current'!$I$2:$I$2001,B133)/L133,""))</f>
        <v/>
      </c>
      <c r="O133">
        <f>IF(A133="","",IFERROR(SUMIFS('GSC previous'!$J$2:$J$2001,'GSC previous'!$I$2:$I$2001,B133),0))</f>
        <v/>
      </c>
      <c r="P133" s="22">
        <f>IF(A133="","",IF(N(O133)&gt;0,(K133-O133)/O133,""))</f>
        <v/>
      </c>
      <c r="Q133">
        <f>IF(A133="","",IFERROR(SUMIFS(GA4!$P$2:$P$2001,GA4!$O$2:$O$2001,B133),0))</f>
        <v/>
      </c>
      <c r="R133" s="23">
        <f>IF(A133="","",IF(N(Q133)&gt;0,SUMIFS(GA4!$Q$2:$Q$2001,GA4!$O$2:$O$2001,B133)/Q133,""))</f>
        <v/>
      </c>
      <c r="S133">
        <f>IF(A133="","",IFERROR(SUMIFS(GA4!$R$2:$R$2001,GA4!$O$2:$O$2001,B133),0))</f>
        <v/>
      </c>
      <c r="T133">
        <f>IF(A133="","",IF(AND(ISNUMBER(F133),LEFT(C133&amp;"",1)="2"),IF(F133&lt;Rules!$B$9,"Yes","No"),"No"))</f>
        <v/>
      </c>
      <c r="U133">
        <f>IF(A133="","",IF(AND(N(O133)&gt;=Rules!$B$8,ISNUMBER(P133)),IF(P133&lt;=-Rules!$B$7,"Yes","No"),"No"))</f>
        <v/>
      </c>
      <c r="V133">
        <f>IF(A133="","",IF(AND(N(L133)&gt;=Rules!$B$6,ISNUMBER(N133)),IF(AND(N133&gt;=Rules!$B$10,N133&lt;=Rules!$B$11),"Yes","No"),"No"))</f>
        <v/>
      </c>
      <c r="W133">
        <f>IF(A133="","",IF(I133&lt;&gt;"","Yes","No"))</f>
        <v/>
      </c>
      <c r="X133">
        <f>IF(I133="","",IF(SUMIFS($K$3:$K$2002,$A$3:$A$2002,SUBSTITUTE(SUBSTITUTE(I133,"?","~?"),"*","~*"))&gt;N(K133),"Yes","No"))</f>
        <v/>
      </c>
      <c r="Y133">
        <f>IF(A133="","",IF(N(S133)&gt;0,"Yes","No"))</f>
        <v/>
      </c>
      <c r="Z133">
        <f>IF(A133="","",IF(AND(N(K133)&lt;Rules!$B$5,N(L133)&lt;Rules!$B$6,N(Q133)&lt;Rules!$B$13,Y133="No"),"Yes","No"))</f>
        <v/>
      </c>
      <c r="AA133">
        <f>IF(A133="","",IF(LEFT(C133&amp;"",1)="3","Redirect",IF(OR(LEFT(C133&amp;"",1)="4",LEFT(C133&amp;"",1)="5"),IF(OR(N(K133)&gt;0,N(AC133)&gt;=Rules!$B$14),"Redirect","Prune"),IF(D133="Non-Indexable","Keep",IF(AND(W133="Yes",X133="Yes",Y133="No"),"Merge",IF(OR(U133="Yes",V133="Yes",AND(T133="Yes",N(L133)&gt;=Rules!$B$6)),"Update",IF(Z133="Yes",IF(N(AC133)&gt;=Rules!$B$14,"Redirect","Prune"),"Keep")))))))</f>
        <v/>
      </c>
      <c r="AB133">
        <f>IF(A133="","",IF(LEFT(C133&amp;"",1)="3","Already redirects ("&amp;C133&amp;"). Update internal links to point at the final URL.",IF(OR(LEFT(C133&amp;"",1)="4",LEFT(C133&amp;"",1)="5"),IF(AA133="Redirect","Returns "&amp;C133&amp;" but still has "&amp;N(K133)&amp;" clicks and "&amp;N(AC133)&amp;" referring domains. 301 it to the closest live page.","Returns "&amp;C133&amp;" with no clicks or links. Remove internal links and let it 404 or 410."),IF(D133="Non-Indexable","Non-indexable ("&amp;E133&amp;"). Keep if that is intentional; otherwise fix the canonical or noindex.",IF(AA133="Merge","Overlaps with "&amp;I133&amp;IF(N(J133)&gt;0," (similarity "&amp;TEXT(J133,"0.00")&amp;")","")&amp;", which gets more clicks. Merge the useful parts into it and 301 this URL.",IF(AA133="Update",MID(IF(U133="Yes","; Clicks down "&amp;TEXT(-P133,"0%")&amp;" on the previous period","")&amp;IF(V133="Yes","; Average position "&amp;TEXT(N133,"0.0")&amp;" on "&amp;TEXT(L133,"#,##0")&amp;" impressions (striking distance)","")&amp;IF(AND(T133="Yes",N(L133)&gt;=Rules!$B$6),"; Thin ("&amp;F133&amp;" words) but has search demand",""),3,400),IF(AA133="Prune","Low value: "&amp;N(K133)&amp;" clicks, "&amp;N(L133)&amp;" impressions, "&amp;N(Q133)&amp;" sessions, no key events. Remove or noindex it and update internal links.",IF(AA133="Redirect","Low value but "&amp;N(AC133)&amp;" referring domains. 301 it to the closest relevant page to keep those links.",IF(AND(Z133="No",Y133="Yes",N(K133)&lt;Rules!$B$5),"Low search traffic but it converts (key events: "&amp;S133&amp;"). Keep it and link to it.",IF(W133="Yes","Stronger than the page it overlaps ("&amp;I133&amp;"). Keep; merge that page into this one.","Healthy: "&amp;N(K133)&amp;" clicks"&amp;IF(ISNUMBER(N133),", average position "&amp;TEXT(N133,"0.0"),"")&amp;". Keep and monitor."))))))))))</f>
        <v/>
      </c>
      <c r="AE133">
        <f>IF(A133="","",IF(AD133&lt;&gt;"",AD133,AA133))</f>
        <v/>
      </c>
    </row>
    <row r="134">
      <c r="A134">
        <f>IF(Crawl!A133="","",Crawl!A133)</f>
        <v/>
      </c>
      <c r="B134">
        <f>IF(A134="","",Crawl!EC133)</f>
        <v/>
      </c>
      <c r="C134">
        <f>IF(A134="","",IFERROR(INDEX(Crawl!$A133:$DZ133,1,Rules!$H$6),""))</f>
        <v/>
      </c>
      <c r="D134">
        <f>IF(A134="","",IFERROR(INDEX(Crawl!$A133:$DZ133,1,Rules!$H$7),"")&amp;"")</f>
        <v/>
      </c>
      <c r="E134">
        <f>IF(A134="","",IFERROR(INDEX(Crawl!$A133:$DZ133,1,Rules!$H$8),"")&amp;"")</f>
        <v/>
      </c>
      <c r="F134">
        <f>IF(A134="","",IFERROR(INDEX(Crawl!$A133:$DZ133,1,Rules!$H$9),""))</f>
        <v/>
      </c>
      <c r="G134">
        <f>IF(A134="","",IFERROR(INDEX(Crawl!$A133:$DZ133,1,Rules!$H$10),""))</f>
        <v/>
      </c>
      <c r="H134">
        <f>IF(A134="","",IFERROR(INDEX(Crawl!$A133:$DZ133,1,Rules!$H$12),""))</f>
        <v/>
      </c>
      <c r="I134">
        <f>IF(A134="","",IF(AND(N(H134)&gt;0,IFERROR(INDEX(Crawl!$A133:$DZ133,1,Rules!$H$11),"")&amp;""&lt;&gt;""),IFERROR(INDEX(Crawl!$A133:$DZ133,1,Rules!$H$11),"")&amp;"",IF(AND(ISNUMBER(J134),N(J134)&gt;=Rules!$B$12,IFERROR(INDEX(Crawl!$A133:$DZ133,1,Rules!$H$13),"")&amp;""&lt;&gt;""),IFERROR(INDEX(Crawl!$A133:$DZ133,1,Rules!$H$13),"")&amp;"","")))</f>
        <v/>
      </c>
      <c r="J134" s="19">
        <f>IF(A134="","",IF(IFERROR(INDEX(Crawl!$A133:$DZ133,1,Rules!$H$14),"")&amp;""="","",IFERROR(INDEX(Crawl!$A133:$DZ133,1,Rules!$H$14),"")))</f>
        <v/>
      </c>
      <c r="K134">
        <f>IF(A134="","",IFERROR(SUMIFS('GSC current'!$J$2:$J$2001,'GSC current'!$I$2:$I$2001,B134),0))</f>
        <v/>
      </c>
      <c r="L134">
        <f>IF(A134="","",IFERROR(SUMIFS('GSC current'!$K$2:$K$2001,'GSC current'!$I$2:$I$2001,B134),0))</f>
        <v/>
      </c>
      <c r="M134" s="20">
        <f>IF(A134="","",IF(N(L134)&gt;0,K134/L134,""))</f>
        <v/>
      </c>
      <c r="N134" s="21">
        <f>IF(A134="","",IF(N(L134)&gt;0,SUMIFS('GSC current'!$L$2:$L$2001,'GSC current'!$I$2:$I$2001,B134)/L134,""))</f>
        <v/>
      </c>
      <c r="O134">
        <f>IF(A134="","",IFERROR(SUMIFS('GSC previous'!$J$2:$J$2001,'GSC previous'!$I$2:$I$2001,B134),0))</f>
        <v/>
      </c>
      <c r="P134" s="22">
        <f>IF(A134="","",IF(N(O134)&gt;0,(K134-O134)/O134,""))</f>
        <v/>
      </c>
      <c r="Q134">
        <f>IF(A134="","",IFERROR(SUMIFS(GA4!$P$2:$P$2001,GA4!$O$2:$O$2001,B134),0))</f>
        <v/>
      </c>
      <c r="R134" s="23">
        <f>IF(A134="","",IF(N(Q134)&gt;0,SUMIFS(GA4!$Q$2:$Q$2001,GA4!$O$2:$O$2001,B134)/Q134,""))</f>
        <v/>
      </c>
      <c r="S134">
        <f>IF(A134="","",IFERROR(SUMIFS(GA4!$R$2:$R$2001,GA4!$O$2:$O$2001,B134),0))</f>
        <v/>
      </c>
      <c r="T134">
        <f>IF(A134="","",IF(AND(ISNUMBER(F134),LEFT(C134&amp;"",1)="2"),IF(F134&lt;Rules!$B$9,"Yes","No"),"No"))</f>
        <v/>
      </c>
      <c r="U134">
        <f>IF(A134="","",IF(AND(N(O134)&gt;=Rules!$B$8,ISNUMBER(P134)),IF(P134&lt;=-Rules!$B$7,"Yes","No"),"No"))</f>
        <v/>
      </c>
      <c r="V134">
        <f>IF(A134="","",IF(AND(N(L134)&gt;=Rules!$B$6,ISNUMBER(N134)),IF(AND(N134&gt;=Rules!$B$10,N134&lt;=Rules!$B$11),"Yes","No"),"No"))</f>
        <v/>
      </c>
      <c r="W134">
        <f>IF(A134="","",IF(I134&lt;&gt;"","Yes","No"))</f>
        <v/>
      </c>
      <c r="X134">
        <f>IF(I134="","",IF(SUMIFS($K$3:$K$2002,$A$3:$A$2002,SUBSTITUTE(SUBSTITUTE(I134,"?","~?"),"*","~*"))&gt;N(K134),"Yes","No"))</f>
        <v/>
      </c>
      <c r="Y134">
        <f>IF(A134="","",IF(N(S134)&gt;0,"Yes","No"))</f>
        <v/>
      </c>
      <c r="Z134">
        <f>IF(A134="","",IF(AND(N(K134)&lt;Rules!$B$5,N(L134)&lt;Rules!$B$6,N(Q134)&lt;Rules!$B$13,Y134="No"),"Yes","No"))</f>
        <v/>
      </c>
      <c r="AA134">
        <f>IF(A134="","",IF(LEFT(C134&amp;"",1)="3","Redirect",IF(OR(LEFT(C134&amp;"",1)="4",LEFT(C134&amp;"",1)="5"),IF(OR(N(K134)&gt;0,N(AC134)&gt;=Rules!$B$14),"Redirect","Prune"),IF(D134="Non-Indexable","Keep",IF(AND(W134="Yes",X134="Yes",Y134="No"),"Merge",IF(OR(U134="Yes",V134="Yes",AND(T134="Yes",N(L134)&gt;=Rules!$B$6)),"Update",IF(Z134="Yes",IF(N(AC134)&gt;=Rules!$B$14,"Redirect","Prune"),"Keep")))))))</f>
        <v/>
      </c>
      <c r="AB134">
        <f>IF(A134="","",IF(LEFT(C134&amp;"",1)="3","Already redirects ("&amp;C134&amp;"). Update internal links to point at the final URL.",IF(OR(LEFT(C134&amp;"",1)="4",LEFT(C134&amp;"",1)="5"),IF(AA134="Redirect","Returns "&amp;C134&amp;" but still has "&amp;N(K134)&amp;" clicks and "&amp;N(AC134)&amp;" referring domains. 301 it to the closest live page.","Returns "&amp;C134&amp;" with no clicks or links. Remove internal links and let it 404 or 410."),IF(D134="Non-Indexable","Non-indexable ("&amp;E134&amp;"). Keep if that is intentional; otherwise fix the canonical or noindex.",IF(AA134="Merge","Overlaps with "&amp;I134&amp;IF(N(J134)&gt;0," (similarity "&amp;TEXT(J134,"0.00")&amp;")","")&amp;", which gets more clicks. Merge the useful parts into it and 301 this URL.",IF(AA134="Update",MID(IF(U134="Yes","; Clicks down "&amp;TEXT(-P134,"0%")&amp;" on the previous period","")&amp;IF(V134="Yes","; Average position "&amp;TEXT(N134,"0.0")&amp;" on "&amp;TEXT(L134,"#,##0")&amp;" impressions (striking distance)","")&amp;IF(AND(T134="Yes",N(L134)&gt;=Rules!$B$6),"; Thin ("&amp;F134&amp;" words) but has search demand",""),3,400),IF(AA134="Prune","Low value: "&amp;N(K134)&amp;" clicks, "&amp;N(L134)&amp;" impressions, "&amp;N(Q134)&amp;" sessions, no key events. Remove or noindex it and update internal links.",IF(AA134="Redirect","Low value but "&amp;N(AC134)&amp;" referring domains. 301 it to the closest relevant page to keep those links.",IF(AND(Z134="No",Y134="Yes",N(K134)&lt;Rules!$B$5),"Low search traffic but it converts (key events: "&amp;S134&amp;"). Keep it and link to it.",IF(W134="Yes","Stronger than the page it overlaps ("&amp;I134&amp;"). Keep; merge that page into this one.","Healthy: "&amp;N(K134)&amp;" clicks"&amp;IF(ISNUMBER(N134),", average position "&amp;TEXT(N134,"0.0"),"")&amp;". Keep and monitor."))))))))))</f>
        <v/>
      </c>
      <c r="AE134">
        <f>IF(A134="","",IF(AD134&lt;&gt;"",AD134,AA134))</f>
        <v/>
      </c>
    </row>
    <row r="135">
      <c r="A135">
        <f>IF(Crawl!A134="","",Crawl!A134)</f>
        <v/>
      </c>
      <c r="B135">
        <f>IF(A135="","",Crawl!EC134)</f>
        <v/>
      </c>
      <c r="C135">
        <f>IF(A135="","",IFERROR(INDEX(Crawl!$A134:$DZ134,1,Rules!$H$6),""))</f>
        <v/>
      </c>
      <c r="D135">
        <f>IF(A135="","",IFERROR(INDEX(Crawl!$A134:$DZ134,1,Rules!$H$7),"")&amp;"")</f>
        <v/>
      </c>
      <c r="E135">
        <f>IF(A135="","",IFERROR(INDEX(Crawl!$A134:$DZ134,1,Rules!$H$8),"")&amp;"")</f>
        <v/>
      </c>
      <c r="F135">
        <f>IF(A135="","",IFERROR(INDEX(Crawl!$A134:$DZ134,1,Rules!$H$9),""))</f>
        <v/>
      </c>
      <c r="G135">
        <f>IF(A135="","",IFERROR(INDEX(Crawl!$A134:$DZ134,1,Rules!$H$10),""))</f>
        <v/>
      </c>
      <c r="H135">
        <f>IF(A135="","",IFERROR(INDEX(Crawl!$A134:$DZ134,1,Rules!$H$12),""))</f>
        <v/>
      </c>
      <c r="I135">
        <f>IF(A135="","",IF(AND(N(H135)&gt;0,IFERROR(INDEX(Crawl!$A134:$DZ134,1,Rules!$H$11),"")&amp;""&lt;&gt;""),IFERROR(INDEX(Crawl!$A134:$DZ134,1,Rules!$H$11),"")&amp;"",IF(AND(ISNUMBER(J135),N(J135)&gt;=Rules!$B$12,IFERROR(INDEX(Crawl!$A134:$DZ134,1,Rules!$H$13),"")&amp;""&lt;&gt;""),IFERROR(INDEX(Crawl!$A134:$DZ134,1,Rules!$H$13),"")&amp;"","")))</f>
        <v/>
      </c>
      <c r="J135" s="19">
        <f>IF(A135="","",IF(IFERROR(INDEX(Crawl!$A134:$DZ134,1,Rules!$H$14),"")&amp;""="","",IFERROR(INDEX(Crawl!$A134:$DZ134,1,Rules!$H$14),"")))</f>
        <v/>
      </c>
      <c r="K135">
        <f>IF(A135="","",IFERROR(SUMIFS('GSC current'!$J$2:$J$2001,'GSC current'!$I$2:$I$2001,B135),0))</f>
        <v/>
      </c>
      <c r="L135">
        <f>IF(A135="","",IFERROR(SUMIFS('GSC current'!$K$2:$K$2001,'GSC current'!$I$2:$I$2001,B135),0))</f>
        <v/>
      </c>
      <c r="M135" s="20">
        <f>IF(A135="","",IF(N(L135)&gt;0,K135/L135,""))</f>
        <v/>
      </c>
      <c r="N135" s="21">
        <f>IF(A135="","",IF(N(L135)&gt;0,SUMIFS('GSC current'!$L$2:$L$2001,'GSC current'!$I$2:$I$2001,B135)/L135,""))</f>
        <v/>
      </c>
      <c r="O135">
        <f>IF(A135="","",IFERROR(SUMIFS('GSC previous'!$J$2:$J$2001,'GSC previous'!$I$2:$I$2001,B135),0))</f>
        <v/>
      </c>
      <c r="P135" s="22">
        <f>IF(A135="","",IF(N(O135)&gt;0,(K135-O135)/O135,""))</f>
        <v/>
      </c>
      <c r="Q135">
        <f>IF(A135="","",IFERROR(SUMIFS(GA4!$P$2:$P$2001,GA4!$O$2:$O$2001,B135),0))</f>
        <v/>
      </c>
      <c r="R135" s="23">
        <f>IF(A135="","",IF(N(Q135)&gt;0,SUMIFS(GA4!$Q$2:$Q$2001,GA4!$O$2:$O$2001,B135)/Q135,""))</f>
        <v/>
      </c>
      <c r="S135">
        <f>IF(A135="","",IFERROR(SUMIFS(GA4!$R$2:$R$2001,GA4!$O$2:$O$2001,B135),0))</f>
        <v/>
      </c>
      <c r="T135">
        <f>IF(A135="","",IF(AND(ISNUMBER(F135),LEFT(C135&amp;"",1)="2"),IF(F135&lt;Rules!$B$9,"Yes","No"),"No"))</f>
        <v/>
      </c>
      <c r="U135">
        <f>IF(A135="","",IF(AND(N(O135)&gt;=Rules!$B$8,ISNUMBER(P135)),IF(P135&lt;=-Rules!$B$7,"Yes","No"),"No"))</f>
        <v/>
      </c>
      <c r="V135">
        <f>IF(A135="","",IF(AND(N(L135)&gt;=Rules!$B$6,ISNUMBER(N135)),IF(AND(N135&gt;=Rules!$B$10,N135&lt;=Rules!$B$11),"Yes","No"),"No"))</f>
        <v/>
      </c>
      <c r="W135">
        <f>IF(A135="","",IF(I135&lt;&gt;"","Yes","No"))</f>
        <v/>
      </c>
      <c r="X135">
        <f>IF(I135="","",IF(SUMIFS($K$3:$K$2002,$A$3:$A$2002,SUBSTITUTE(SUBSTITUTE(I135,"?","~?"),"*","~*"))&gt;N(K135),"Yes","No"))</f>
        <v/>
      </c>
      <c r="Y135">
        <f>IF(A135="","",IF(N(S135)&gt;0,"Yes","No"))</f>
        <v/>
      </c>
      <c r="Z135">
        <f>IF(A135="","",IF(AND(N(K135)&lt;Rules!$B$5,N(L135)&lt;Rules!$B$6,N(Q135)&lt;Rules!$B$13,Y135="No"),"Yes","No"))</f>
        <v/>
      </c>
      <c r="AA135">
        <f>IF(A135="","",IF(LEFT(C135&amp;"",1)="3","Redirect",IF(OR(LEFT(C135&amp;"",1)="4",LEFT(C135&amp;"",1)="5"),IF(OR(N(K135)&gt;0,N(AC135)&gt;=Rules!$B$14),"Redirect","Prune"),IF(D135="Non-Indexable","Keep",IF(AND(W135="Yes",X135="Yes",Y135="No"),"Merge",IF(OR(U135="Yes",V135="Yes",AND(T135="Yes",N(L135)&gt;=Rules!$B$6)),"Update",IF(Z135="Yes",IF(N(AC135)&gt;=Rules!$B$14,"Redirect","Prune"),"Keep")))))))</f>
        <v/>
      </c>
      <c r="AB135">
        <f>IF(A135="","",IF(LEFT(C135&amp;"",1)="3","Already redirects ("&amp;C135&amp;"). Update internal links to point at the final URL.",IF(OR(LEFT(C135&amp;"",1)="4",LEFT(C135&amp;"",1)="5"),IF(AA135="Redirect","Returns "&amp;C135&amp;" but still has "&amp;N(K135)&amp;" clicks and "&amp;N(AC135)&amp;" referring domains. 301 it to the closest live page.","Returns "&amp;C135&amp;" with no clicks or links. Remove internal links and let it 404 or 410."),IF(D135="Non-Indexable","Non-indexable ("&amp;E135&amp;"). Keep if that is intentional; otherwise fix the canonical or noindex.",IF(AA135="Merge","Overlaps with "&amp;I135&amp;IF(N(J135)&gt;0," (similarity "&amp;TEXT(J135,"0.00")&amp;")","")&amp;", which gets more clicks. Merge the useful parts into it and 301 this URL.",IF(AA135="Update",MID(IF(U135="Yes","; Clicks down "&amp;TEXT(-P135,"0%")&amp;" on the previous period","")&amp;IF(V135="Yes","; Average position "&amp;TEXT(N135,"0.0")&amp;" on "&amp;TEXT(L135,"#,##0")&amp;" impressions (striking distance)","")&amp;IF(AND(T135="Yes",N(L135)&gt;=Rules!$B$6),"; Thin ("&amp;F135&amp;" words) but has search demand",""),3,400),IF(AA135="Prune","Low value: "&amp;N(K135)&amp;" clicks, "&amp;N(L135)&amp;" impressions, "&amp;N(Q135)&amp;" sessions, no key events. Remove or noindex it and update internal links.",IF(AA135="Redirect","Low value but "&amp;N(AC135)&amp;" referring domains. 301 it to the closest relevant page to keep those links.",IF(AND(Z135="No",Y135="Yes",N(K135)&lt;Rules!$B$5),"Low search traffic but it converts (key events: "&amp;S135&amp;"). Keep it and link to it.",IF(W135="Yes","Stronger than the page it overlaps ("&amp;I135&amp;"). Keep; merge that page into this one.","Healthy: "&amp;N(K135)&amp;" clicks"&amp;IF(ISNUMBER(N135),", average position "&amp;TEXT(N135,"0.0"),"")&amp;". Keep and monitor."))))))))))</f>
        <v/>
      </c>
      <c r="AE135">
        <f>IF(A135="","",IF(AD135&lt;&gt;"",AD135,AA135))</f>
        <v/>
      </c>
    </row>
    <row r="136">
      <c r="A136">
        <f>IF(Crawl!A135="","",Crawl!A135)</f>
        <v/>
      </c>
      <c r="B136">
        <f>IF(A136="","",Crawl!EC135)</f>
        <v/>
      </c>
      <c r="C136">
        <f>IF(A136="","",IFERROR(INDEX(Crawl!$A135:$DZ135,1,Rules!$H$6),""))</f>
        <v/>
      </c>
      <c r="D136">
        <f>IF(A136="","",IFERROR(INDEX(Crawl!$A135:$DZ135,1,Rules!$H$7),"")&amp;"")</f>
        <v/>
      </c>
      <c r="E136">
        <f>IF(A136="","",IFERROR(INDEX(Crawl!$A135:$DZ135,1,Rules!$H$8),"")&amp;"")</f>
        <v/>
      </c>
      <c r="F136">
        <f>IF(A136="","",IFERROR(INDEX(Crawl!$A135:$DZ135,1,Rules!$H$9),""))</f>
        <v/>
      </c>
      <c r="G136">
        <f>IF(A136="","",IFERROR(INDEX(Crawl!$A135:$DZ135,1,Rules!$H$10),""))</f>
        <v/>
      </c>
      <c r="H136">
        <f>IF(A136="","",IFERROR(INDEX(Crawl!$A135:$DZ135,1,Rules!$H$12),""))</f>
        <v/>
      </c>
      <c r="I136">
        <f>IF(A136="","",IF(AND(N(H136)&gt;0,IFERROR(INDEX(Crawl!$A135:$DZ135,1,Rules!$H$11),"")&amp;""&lt;&gt;""),IFERROR(INDEX(Crawl!$A135:$DZ135,1,Rules!$H$11),"")&amp;"",IF(AND(ISNUMBER(J136),N(J136)&gt;=Rules!$B$12,IFERROR(INDEX(Crawl!$A135:$DZ135,1,Rules!$H$13),"")&amp;""&lt;&gt;""),IFERROR(INDEX(Crawl!$A135:$DZ135,1,Rules!$H$13),"")&amp;"","")))</f>
        <v/>
      </c>
      <c r="J136" s="19">
        <f>IF(A136="","",IF(IFERROR(INDEX(Crawl!$A135:$DZ135,1,Rules!$H$14),"")&amp;""="","",IFERROR(INDEX(Crawl!$A135:$DZ135,1,Rules!$H$14),"")))</f>
        <v/>
      </c>
      <c r="K136">
        <f>IF(A136="","",IFERROR(SUMIFS('GSC current'!$J$2:$J$2001,'GSC current'!$I$2:$I$2001,B136),0))</f>
        <v/>
      </c>
      <c r="L136">
        <f>IF(A136="","",IFERROR(SUMIFS('GSC current'!$K$2:$K$2001,'GSC current'!$I$2:$I$2001,B136),0))</f>
        <v/>
      </c>
      <c r="M136" s="20">
        <f>IF(A136="","",IF(N(L136)&gt;0,K136/L136,""))</f>
        <v/>
      </c>
      <c r="N136" s="21">
        <f>IF(A136="","",IF(N(L136)&gt;0,SUMIFS('GSC current'!$L$2:$L$2001,'GSC current'!$I$2:$I$2001,B136)/L136,""))</f>
        <v/>
      </c>
      <c r="O136">
        <f>IF(A136="","",IFERROR(SUMIFS('GSC previous'!$J$2:$J$2001,'GSC previous'!$I$2:$I$2001,B136),0))</f>
        <v/>
      </c>
      <c r="P136" s="22">
        <f>IF(A136="","",IF(N(O136)&gt;0,(K136-O136)/O136,""))</f>
        <v/>
      </c>
      <c r="Q136">
        <f>IF(A136="","",IFERROR(SUMIFS(GA4!$P$2:$P$2001,GA4!$O$2:$O$2001,B136),0))</f>
        <v/>
      </c>
      <c r="R136" s="23">
        <f>IF(A136="","",IF(N(Q136)&gt;0,SUMIFS(GA4!$Q$2:$Q$2001,GA4!$O$2:$O$2001,B136)/Q136,""))</f>
        <v/>
      </c>
      <c r="S136">
        <f>IF(A136="","",IFERROR(SUMIFS(GA4!$R$2:$R$2001,GA4!$O$2:$O$2001,B136),0))</f>
        <v/>
      </c>
      <c r="T136">
        <f>IF(A136="","",IF(AND(ISNUMBER(F136),LEFT(C136&amp;"",1)="2"),IF(F136&lt;Rules!$B$9,"Yes","No"),"No"))</f>
        <v/>
      </c>
      <c r="U136">
        <f>IF(A136="","",IF(AND(N(O136)&gt;=Rules!$B$8,ISNUMBER(P136)),IF(P136&lt;=-Rules!$B$7,"Yes","No"),"No"))</f>
        <v/>
      </c>
      <c r="V136">
        <f>IF(A136="","",IF(AND(N(L136)&gt;=Rules!$B$6,ISNUMBER(N136)),IF(AND(N136&gt;=Rules!$B$10,N136&lt;=Rules!$B$11),"Yes","No"),"No"))</f>
        <v/>
      </c>
      <c r="W136">
        <f>IF(A136="","",IF(I136&lt;&gt;"","Yes","No"))</f>
        <v/>
      </c>
      <c r="X136">
        <f>IF(I136="","",IF(SUMIFS($K$3:$K$2002,$A$3:$A$2002,SUBSTITUTE(SUBSTITUTE(I136,"?","~?"),"*","~*"))&gt;N(K136),"Yes","No"))</f>
        <v/>
      </c>
      <c r="Y136">
        <f>IF(A136="","",IF(N(S136)&gt;0,"Yes","No"))</f>
        <v/>
      </c>
      <c r="Z136">
        <f>IF(A136="","",IF(AND(N(K136)&lt;Rules!$B$5,N(L136)&lt;Rules!$B$6,N(Q136)&lt;Rules!$B$13,Y136="No"),"Yes","No"))</f>
        <v/>
      </c>
      <c r="AA136">
        <f>IF(A136="","",IF(LEFT(C136&amp;"",1)="3","Redirect",IF(OR(LEFT(C136&amp;"",1)="4",LEFT(C136&amp;"",1)="5"),IF(OR(N(K136)&gt;0,N(AC136)&gt;=Rules!$B$14),"Redirect","Prune"),IF(D136="Non-Indexable","Keep",IF(AND(W136="Yes",X136="Yes",Y136="No"),"Merge",IF(OR(U136="Yes",V136="Yes",AND(T136="Yes",N(L136)&gt;=Rules!$B$6)),"Update",IF(Z136="Yes",IF(N(AC136)&gt;=Rules!$B$14,"Redirect","Prune"),"Keep")))))))</f>
        <v/>
      </c>
      <c r="AB136">
        <f>IF(A136="","",IF(LEFT(C136&amp;"",1)="3","Already redirects ("&amp;C136&amp;"). Update internal links to point at the final URL.",IF(OR(LEFT(C136&amp;"",1)="4",LEFT(C136&amp;"",1)="5"),IF(AA136="Redirect","Returns "&amp;C136&amp;" but still has "&amp;N(K136)&amp;" clicks and "&amp;N(AC136)&amp;" referring domains. 301 it to the closest live page.","Returns "&amp;C136&amp;" with no clicks or links. Remove internal links and let it 404 or 410."),IF(D136="Non-Indexable","Non-indexable ("&amp;E136&amp;"). Keep if that is intentional; otherwise fix the canonical or noindex.",IF(AA136="Merge","Overlaps with "&amp;I136&amp;IF(N(J136)&gt;0," (similarity "&amp;TEXT(J136,"0.00")&amp;")","")&amp;", which gets more clicks. Merge the useful parts into it and 301 this URL.",IF(AA136="Update",MID(IF(U136="Yes","; Clicks down "&amp;TEXT(-P136,"0%")&amp;" on the previous period","")&amp;IF(V136="Yes","; Average position "&amp;TEXT(N136,"0.0")&amp;" on "&amp;TEXT(L136,"#,##0")&amp;" impressions (striking distance)","")&amp;IF(AND(T136="Yes",N(L136)&gt;=Rules!$B$6),"; Thin ("&amp;F136&amp;" words) but has search demand",""),3,400),IF(AA136="Prune","Low value: "&amp;N(K136)&amp;" clicks, "&amp;N(L136)&amp;" impressions, "&amp;N(Q136)&amp;" sessions, no key events. Remove or noindex it and update internal links.",IF(AA136="Redirect","Low value but "&amp;N(AC136)&amp;" referring domains. 301 it to the closest relevant page to keep those links.",IF(AND(Z136="No",Y136="Yes",N(K136)&lt;Rules!$B$5),"Low search traffic but it converts (key events: "&amp;S136&amp;"). Keep it and link to it.",IF(W136="Yes","Stronger than the page it overlaps ("&amp;I136&amp;"). Keep; merge that page into this one.","Healthy: "&amp;N(K136)&amp;" clicks"&amp;IF(ISNUMBER(N136),", average position "&amp;TEXT(N136,"0.0"),"")&amp;". Keep and monitor."))))))))))</f>
        <v/>
      </c>
      <c r="AE136">
        <f>IF(A136="","",IF(AD136&lt;&gt;"",AD136,AA136))</f>
        <v/>
      </c>
    </row>
    <row r="137">
      <c r="A137">
        <f>IF(Crawl!A136="","",Crawl!A136)</f>
        <v/>
      </c>
      <c r="B137">
        <f>IF(A137="","",Crawl!EC136)</f>
        <v/>
      </c>
      <c r="C137">
        <f>IF(A137="","",IFERROR(INDEX(Crawl!$A136:$DZ136,1,Rules!$H$6),""))</f>
        <v/>
      </c>
      <c r="D137">
        <f>IF(A137="","",IFERROR(INDEX(Crawl!$A136:$DZ136,1,Rules!$H$7),"")&amp;"")</f>
        <v/>
      </c>
      <c r="E137">
        <f>IF(A137="","",IFERROR(INDEX(Crawl!$A136:$DZ136,1,Rules!$H$8),"")&amp;"")</f>
        <v/>
      </c>
      <c r="F137">
        <f>IF(A137="","",IFERROR(INDEX(Crawl!$A136:$DZ136,1,Rules!$H$9),""))</f>
        <v/>
      </c>
      <c r="G137">
        <f>IF(A137="","",IFERROR(INDEX(Crawl!$A136:$DZ136,1,Rules!$H$10),""))</f>
        <v/>
      </c>
      <c r="H137">
        <f>IF(A137="","",IFERROR(INDEX(Crawl!$A136:$DZ136,1,Rules!$H$12),""))</f>
        <v/>
      </c>
      <c r="I137">
        <f>IF(A137="","",IF(AND(N(H137)&gt;0,IFERROR(INDEX(Crawl!$A136:$DZ136,1,Rules!$H$11),"")&amp;""&lt;&gt;""),IFERROR(INDEX(Crawl!$A136:$DZ136,1,Rules!$H$11),"")&amp;"",IF(AND(ISNUMBER(J137),N(J137)&gt;=Rules!$B$12,IFERROR(INDEX(Crawl!$A136:$DZ136,1,Rules!$H$13),"")&amp;""&lt;&gt;""),IFERROR(INDEX(Crawl!$A136:$DZ136,1,Rules!$H$13),"")&amp;"","")))</f>
        <v/>
      </c>
      <c r="J137" s="19">
        <f>IF(A137="","",IF(IFERROR(INDEX(Crawl!$A136:$DZ136,1,Rules!$H$14),"")&amp;""="","",IFERROR(INDEX(Crawl!$A136:$DZ136,1,Rules!$H$14),"")))</f>
        <v/>
      </c>
      <c r="K137">
        <f>IF(A137="","",IFERROR(SUMIFS('GSC current'!$J$2:$J$2001,'GSC current'!$I$2:$I$2001,B137),0))</f>
        <v/>
      </c>
      <c r="L137">
        <f>IF(A137="","",IFERROR(SUMIFS('GSC current'!$K$2:$K$2001,'GSC current'!$I$2:$I$2001,B137),0))</f>
        <v/>
      </c>
      <c r="M137" s="20">
        <f>IF(A137="","",IF(N(L137)&gt;0,K137/L137,""))</f>
        <v/>
      </c>
      <c r="N137" s="21">
        <f>IF(A137="","",IF(N(L137)&gt;0,SUMIFS('GSC current'!$L$2:$L$2001,'GSC current'!$I$2:$I$2001,B137)/L137,""))</f>
        <v/>
      </c>
      <c r="O137">
        <f>IF(A137="","",IFERROR(SUMIFS('GSC previous'!$J$2:$J$2001,'GSC previous'!$I$2:$I$2001,B137),0))</f>
        <v/>
      </c>
      <c r="P137" s="22">
        <f>IF(A137="","",IF(N(O137)&gt;0,(K137-O137)/O137,""))</f>
        <v/>
      </c>
      <c r="Q137">
        <f>IF(A137="","",IFERROR(SUMIFS(GA4!$P$2:$P$2001,GA4!$O$2:$O$2001,B137),0))</f>
        <v/>
      </c>
      <c r="R137" s="23">
        <f>IF(A137="","",IF(N(Q137)&gt;0,SUMIFS(GA4!$Q$2:$Q$2001,GA4!$O$2:$O$2001,B137)/Q137,""))</f>
        <v/>
      </c>
      <c r="S137">
        <f>IF(A137="","",IFERROR(SUMIFS(GA4!$R$2:$R$2001,GA4!$O$2:$O$2001,B137),0))</f>
        <v/>
      </c>
      <c r="T137">
        <f>IF(A137="","",IF(AND(ISNUMBER(F137),LEFT(C137&amp;"",1)="2"),IF(F137&lt;Rules!$B$9,"Yes","No"),"No"))</f>
        <v/>
      </c>
      <c r="U137">
        <f>IF(A137="","",IF(AND(N(O137)&gt;=Rules!$B$8,ISNUMBER(P137)),IF(P137&lt;=-Rules!$B$7,"Yes","No"),"No"))</f>
        <v/>
      </c>
      <c r="V137">
        <f>IF(A137="","",IF(AND(N(L137)&gt;=Rules!$B$6,ISNUMBER(N137)),IF(AND(N137&gt;=Rules!$B$10,N137&lt;=Rules!$B$11),"Yes","No"),"No"))</f>
        <v/>
      </c>
      <c r="W137">
        <f>IF(A137="","",IF(I137&lt;&gt;"","Yes","No"))</f>
        <v/>
      </c>
      <c r="X137">
        <f>IF(I137="","",IF(SUMIFS($K$3:$K$2002,$A$3:$A$2002,SUBSTITUTE(SUBSTITUTE(I137,"?","~?"),"*","~*"))&gt;N(K137),"Yes","No"))</f>
        <v/>
      </c>
      <c r="Y137">
        <f>IF(A137="","",IF(N(S137)&gt;0,"Yes","No"))</f>
        <v/>
      </c>
      <c r="Z137">
        <f>IF(A137="","",IF(AND(N(K137)&lt;Rules!$B$5,N(L137)&lt;Rules!$B$6,N(Q137)&lt;Rules!$B$13,Y137="No"),"Yes","No"))</f>
        <v/>
      </c>
      <c r="AA137">
        <f>IF(A137="","",IF(LEFT(C137&amp;"",1)="3","Redirect",IF(OR(LEFT(C137&amp;"",1)="4",LEFT(C137&amp;"",1)="5"),IF(OR(N(K137)&gt;0,N(AC137)&gt;=Rules!$B$14),"Redirect","Prune"),IF(D137="Non-Indexable","Keep",IF(AND(W137="Yes",X137="Yes",Y137="No"),"Merge",IF(OR(U137="Yes",V137="Yes",AND(T137="Yes",N(L137)&gt;=Rules!$B$6)),"Update",IF(Z137="Yes",IF(N(AC137)&gt;=Rules!$B$14,"Redirect","Prune"),"Keep")))))))</f>
        <v/>
      </c>
      <c r="AB137">
        <f>IF(A137="","",IF(LEFT(C137&amp;"",1)="3","Already redirects ("&amp;C137&amp;"). Update internal links to point at the final URL.",IF(OR(LEFT(C137&amp;"",1)="4",LEFT(C137&amp;"",1)="5"),IF(AA137="Redirect","Returns "&amp;C137&amp;" but still has "&amp;N(K137)&amp;" clicks and "&amp;N(AC137)&amp;" referring domains. 301 it to the closest live page.","Returns "&amp;C137&amp;" with no clicks or links. Remove internal links and let it 404 or 410."),IF(D137="Non-Indexable","Non-indexable ("&amp;E137&amp;"). Keep if that is intentional; otherwise fix the canonical or noindex.",IF(AA137="Merge","Overlaps with "&amp;I137&amp;IF(N(J137)&gt;0," (similarity "&amp;TEXT(J137,"0.00")&amp;")","")&amp;", which gets more clicks. Merge the useful parts into it and 301 this URL.",IF(AA137="Update",MID(IF(U137="Yes","; Clicks down "&amp;TEXT(-P137,"0%")&amp;" on the previous period","")&amp;IF(V137="Yes","; Average position "&amp;TEXT(N137,"0.0")&amp;" on "&amp;TEXT(L137,"#,##0")&amp;" impressions (striking distance)","")&amp;IF(AND(T137="Yes",N(L137)&gt;=Rules!$B$6),"; Thin ("&amp;F137&amp;" words) but has search demand",""),3,400),IF(AA137="Prune","Low value: "&amp;N(K137)&amp;" clicks, "&amp;N(L137)&amp;" impressions, "&amp;N(Q137)&amp;" sessions, no key events. Remove or noindex it and update internal links.",IF(AA137="Redirect","Low value but "&amp;N(AC137)&amp;" referring domains. 301 it to the closest relevant page to keep those links.",IF(AND(Z137="No",Y137="Yes",N(K137)&lt;Rules!$B$5),"Low search traffic but it converts (key events: "&amp;S137&amp;"). Keep it and link to it.",IF(W137="Yes","Stronger than the page it overlaps ("&amp;I137&amp;"). Keep; merge that page into this one.","Healthy: "&amp;N(K137)&amp;" clicks"&amp;IF(ISNUMBER(N137),", average position "&amp;TEXT(N137,"0.0"),"")&amp;". Keep and monitor."))))))))))</f>
        <v/>
      </c>
      <c r="AE137">
        <f>IF(A137="","",IF(AD137&lt;&gt;"",AD137,AA137))</f>
        <v/>
      </c>
    </row>
    <row r="138">
      <c r="A138">
        <f>IF(Crawl!A137="","",Crawl!A137)</f>
        <v/>
      </c>
      <c r="B138">
        <f>IF(A138="","",Crawl!EC137)</f>
        <v/>
      </c>
      <c r="C138">
        <f>IF(A138="","",IFERROR(INDEX(Crawl!$A137:$DZ137,1,Rules!$H$6),""))</f>
        <v/>
      </c>
      <c r="D138">
        <f>IF(A138="","",IFERROR(INDEX(Crawl!$A137:$DZ137,1,Rules!$H$7),"")&amp;"")</f>
        <v/>
      </c>
      <c r="E138">
        <f>IF(A138="","",IFERROR(INDEX(Crawl!$A137:$DZ137,1,Rules!$H$8),"")&amp;"")</f>
        <v/>
      </c>
      <c r="F138">
        <f>IF(A138="","",IFERROR(INDEX(Crawl!$A137:$DZ137,1,Rules!$H$9),""))</f>
        <v/>
      </c>
      <c r="G138">
        <f>IF(A138="","",IFERROR(INDEX(Crawl!$A137:$DZ137,1,Rules!$H$10),""))</f>
        <v/>
      </c>
      <c r="H138">
        <f>IF(A138="","",IFERROR(INDEX(Crawl!$A137:$DZ137,1,Rules!$H$12),""))</f>
        <v/>
      </c>
      <c r="I138">
        <f>IF(A138="","",IF(AND(N(H138)&gt;0,IFERROR(INDEX(Crawl!$A137:$DZ137,1,Rules!$H$11),"")&amp;""&lt;&gt;""),IFERROR(INDEX(Crawl!$A137:$DZ137,1,Rules!$H$11),"")&amp;"",IF(AND(ISNUMBER(J138),N(J138)&gt;=Rules!$B$12,IFERROR(INDEX(Crawl!$A137:$DZ137,1,Rules!$H$13),"")&amp;""&lt;&gt;""),IFERROR(INDEX(Crawl!$A137:$DZ137,1,Rules!$H$13),"")&amp;"","")))</f>
        <v/>
      </c>
      <c r="J138" s="19">
        <f>IF(A138="","",IF(IFERROR(INDEX(Crawl!$A137:$DZ137,1,Rules!$H$14),"")&amp;""="","",IFERROR(INDEX(Crawl!$A137:$DZ137,1,Rules!$H$14),"")))</f>
        <v/>
      </c>
      <c r="K138">
        <f>IF(A138="","",IFERROR(SUMIFS('GSC current'!$J$2:$J$2001,'GSC current'!$I$2:$I$2001,B138),0))</f>
        <v/>
      </c>
      <c r="L138">
        <f>IF(A138="","",IFERROR(SUMIFS('GSC current'!$K$2:$K$2001,'GSC current'!$I$2:$I$2001,B138),0))</f>
        <v/>
      </c>
      <c r="M138" s="20">
        <f>IF(A138="","",IF(N(L138)&gt;0,K138/L138,""))</f>
        <v/>
      </c>
      <c r="N138" s="21">
        <f>IF(A138="","",IF(N(L138)&gt;0,SUMIFS('GSC current'!$L$2:$L$2001,'GSC current'!$I$2:$I$2001,B138)/L138,""))</f>
        <v/>
      </c>
      <c r="O138">
        <f>IF(A138="","",IFERROR(SUMIFS('GSC previous'!$J$2:$J$2001,'GSC previous'!$I$2:$I$2001,B138),0))</f>
        <v/>
      </c>
      <c r="P138" s="22">
        <f>IF(A138="","",IF(N(O138)&gt;0,(K138-O138)/O138,""))</f>
        <v/>
      </c>
      <c r="Q138">
        <f>IF(A138="","",IFERROR(SUMIFS(GA4!$P$2:$P$2001,GA4!$O$2:$O$2001,B138),0))</f>
        <v/>
      </c>
      <c r="R138" s="23">
        <f>IF(A138="","",IF(N(Q138)&gt;0,SUMIFS(GA4!$Q$2:$Q$2001,GA4!$O$2:$O$2001,B138)/Q138,""))</f>
        <v/>
      </c>
      <c r="S138">
        <f>IF(A138="","",IFERROR(SUMIFS(GA4!$R$2:$R$2001,GA4!$O$2:$O$2001,B138),0))</f>
        <v/>
      </c>
      <c r="T138">
        <f>IF(A138="","",IF(AND(ISNUMBER(F138),LEFT(C138&amp;"",1)="2"),IF(F138&lt;Rules!$B$9,"Yes","No"),"No"))</f>
        <v/>
      </c>
      <c r="U138">
        <f>IF(A138="","",IF(AND(N(O138)&gt;=Rules!$B$8,ISNUMBER(P138)),IF(P138&lt;=-Rules!$B$7,"Yes","No"),"No"))</f>
        <v/>
      </c>
      <c r="V138">
        <f>IF(A138="","",IF(AND(N(L138)&gt;=Rules!$B$6,ISNUMBER(N138)),IF(AND(N138&gt;=Rules!$B$10,N138&lt;=Rules!$B$11),"Yes","No"),"No"))</f>
        <v/>
      </c>
      <c r="W138">
        <f>IF(A138="","",IF(I138&lt;&gt;"","Yes","No"))</f>
        <v/>
      </c>
      <c r="X138">
        <f>IF(I138="","",IF(SUMIFS($K$3:$K$2002,$A$3:$A$2002,SUBSTITUTE(SUBSTITUTE(I138,"?","~?"),"*","~*"))&gt;N(K138),"Yes","No"))</f>
        <v/>
      </c>
      <c r="Y138">
        <f>IF(A138="","",IF(N(S138)&gt;0,"Yes","No"))</f>
        <v/>
      </c>
      <c r="Z138">
        <f>IF(A138="","",IF(AND(N(K138)&lt;Rules!$B$5,N(L138)&lt;Rules!$B$6,N(Q138)&lt;Rules!$B$13,Y138="No"),"Yes","No"))</f>
        <v/>
      </c>
      <c r="AA138">
        <f>IF(A138="","",IF(LEFT(C138&amp;"",1)="3","Redirect",IF(OR(LEFT(C138&amp;"",1)="4",LEFT(C138&amp;"",1)="5"),IF(OR(N(K138)&gt;0,N(AC138)&gt;=Rules!$B$14),"Redirect","Prune"),IF(D138="Non-Indexable","Keep",IF(AND(W138="Yes",X138="Yes",Y138="No"),"Merge",IF(OR(U138="Yes",V138="Yes",AND(T138="Yes",N(L138)&gt;=Rules!$B$6)),"Update",IF(Z138="Yes",IF(N(AC138)&gt;=Rules!$B$14,"Redirect","Prune"),"Keep")))))))</f>
        <v/>
      </c>
      <c r="AB138">
        <f>IF(A138="","",IF(LEFT(C138&amp;"",1)="3","Already redirects ("&amp;C138&amp;"). Update internal links to point at the final URL.",IF(OR(LEFT(C138&amp;"",1)="4",LEFT(C138&amp;"",1)="5"),IF(AA138="Redirect","Returns "&amp;C138&amp;" but still has "&amp;N(K138)&amp;" clicks and "&amp;N(AC138)&amp;" referring domains. 301 it to the closest live page.","Returns "&amp;C138&amp;" with no clicks or links. Remove internal links and let it 404 or 410."),IF(D138="Non-Indexable","Non-indexable ("&amp;E138&amp;"). Keep if that is intentional; otherwise fix the canonical or noindex.",IF(AA138="Merge","Overlaps with "&amp;I138&amp;IF(N(J138)&gt;0," (similarity "&amp;TEXT(J138,"0.00")&amp;")","")&amp;", which gets more clicks. Merge the useful parts into it and 301 this URL.",IF(AA138="Update",MID(IF(U138="Yes","; Clicks down "&amp;TEXT(-P138,"0%")&amp;" on the previous period","")&amp;IF(V138="Yes","; Average position "&amp;TEXT(N138,"0.0")&amp;" on "&amp;TEXT(L138,"#,##0")&amp;" impressions (striking distance)","")&amp;IF(AND(T138="Yes",N(L138)&gt;=Rules!$B$6),"; Thin ("&amp;F138&amp;" words) but has search demand",""),3,400),IF(AA138="Prune","Low value: "&amp;N(K138)&amp;" clicks, "&amp;N(L138)&amp;" impressions, "&amp;N(Q138)&amp;" sessions, no key events. Remove or noindex it and update internal links.",IF(AA138="Redirect","Low value but "&amp;N(AC138)&amp;" referring domains. 301 it to the closest relevant page to keep those links.",IF(AND(Z138="No",Y138="Yes",N(K138)&lt;Rules!$B$5),"Low search traffic but it converts (key events: "&amp;S138&amp;"). Keep it and link to it.",IF(W138="Yes","Stronger than the page it overlaps ("&amp;I138&amp;"). Keep; merge that page into this one.","Healthy: "&amp;N(K138)&amp;" clicks"&amp;IF(ISNUMBER(N138),", average position "&amp;TEXT(N138,"0.0"),"")&amp;". Keep and monitor."))))))))))</f>
        <v/>
      </c>
      <c r="AE138">
        <f>IF(A138="","",IF(AD138&lt;&gt;"",AD138,AA138))</f>
        <v/>
      </c>
    </row>
    <row r="139">
      <c r="A139">
        <f>IF(Crawl!A138="","",Crawl!A138)</f>
        <v/>
      </c>
      <c r="B139">
        <f>IF(A139="","",Crawl!EC138)</f>
        <v/>
      </c>
      <c r="C139">
        <f>IF(A139="","",IFERROR(INDEX(Crawl!$A138:$DZ138,1,Rules!$H$6),""))</f>
        <v/>
      </c>
      <c r="D139">
        <f>IF(A139="","",IFERROR(INDEX(Crawl!$A138:$DZ138,1,Rules!$H$7),"")&amp;"")</f>
        <v/>
      </c>
      <c r="E139">
        <f>IF(A139="","",IFERROR(INDEX(Crawl!$A138:$DZ138,1,Rules!$H$8),"")&amp;"")</f>
        <v/>
      </c>
      <c r="F139">
        <f>IF(A139="","",IFERROR(INDEX(Crawl!$A138:$DZ138,1,Rules!$H$9),""))</f>
        <v/>
      </c>
      <c r="G139">
        <f>IF(A139="","",IFERROR(INDEX(Crawl!$A138:$DZ138,1,Rules!$H$10),""))</f>
        <v/>
      </c>
      <c r="H139">
        <f>IF(A139="","",IFERROR(INDEX(Crawl!$A138:$DZ138,1,Rules!$H$12),""))</f>
        <v/>
      </c>
      <c r="I139">
        <f>IF(A139="","",IF(AND(N(H139)&gt;0,IFERROR(INDEX(Crawl!$A138:$DZ138,1,Rules!$H$11),"")&amp;""&lt;&gt;""),IFERROR(INDEX(Crawl!$A138:$DZ138,1,Rules!$H$11),"")&amp;"",IF(AND(ISNUMBER(J139),N(J139)&gt;=Rules!$B$12,IFERROR(INDEX(Crawl!$A138:$DZ138,1,Rules!$H$13),"")&amp;""&lt;&gt;""),IFERROR(INDEX(Crawl!$A138:$DZ138,1,Rules!$H$13),"")&amp;"","")))</f>
        <v/>
      </c>
      <c r="J139" s="19">
        <f>IF(A139="","",IF(IFERROR(INDEX(Crawl!$A138:$DZ138,1,Rules!$H$14),"")&amp;""="","",IFERROR(INDEX(Crawl!$A138:$DZ138,1,Rules!$H$14),"")))</f>
        <v/>
      </c>
      <c r="K139">
        <f>IF(A139="","",IFERROR(SUMIFS('GSC current'!$J$2:$J$2001,'GSC current'!$I$2:$I$2001,B139),0))</f>
        <v/>
      </c>
      <c r="L139">
        <f>IF(A139="","",IFERROR(SUMIFS('GSC current'!$K$2:$K$2001,'GSC current'!$I$2:$I$2001,B139),0))</f>
        <v/>
      </c>
      <c r="M139" s="20">
        <f>IF(A139="","",IF(N(L139)&gt;0,K139/L139,""))</f>
        <v/>
      </c>
      <c r="N139" s="21">
        <f>IF(A139="","",IF(N(L139)&gt;0,SUMIFS('GSC current'!$L$2:$L$2001,'GSC current'!$I$2:$I$2001,B139)/L139,""))</f>
        <v/>
      </c>
      <c r="O139">
        <f>IF(A139="","",IFERROR(SUMIFS('GSC previous'!$J$2:$J$2001,'GSC previous'!$I$2:$I$2001,B139),0))</f>
        <v/>
      </c>
      <c r="P139" s="22">
        <f>IF(A139="","",IF(N(O139)&gt;0,(K139-O139)/O139,""))</f>
        <v/>
      </c>
      <c r="Q139">
        <f>IF(A139="","",IFERROR(SUMIFS(GA4!$P$2:$P$2001,GA4!$O$2:$O$2001,B139),0))</f>
        <v/>
      </c>
      <c r="R139" s="23">
        <f>IF(A139="","",IF(N(Q139)&gt;0,SUMIFS(GA4!$Q$2:$Q$2001,GA4!$O$2:$O$2001,B139)/Q139,""))</f>
        <v/>
      </c>
      <c r="S139">
        <f>IF(A139="","",IFERROR(SUMIFS(GA4!$R$2:$R$2001,GA4!$O$2:$O$2001,B139),0))</f>
        <v/>
      </c>
      <c r="T139">
        <f>IF(A139="","",IF(AND(ISNUMBER(F139),LEFT(C139&amp;"",1)="2"),IF(F139&lt;Rules!$B$9,"Yes","No"),"No"))</f>
        <v/>
      </c>
      <c r="U139">
        <f>IF(A139="","",IF(AND(N(O139)&gt;=Rules!$B$8,ISNUMBER(P139)),IF(P139&lt;=-Rules!$B$7,"Yes","No"),"No"))</f>
        <v/>
      </c>
      <c r="V139">
        <f>IF(A139="","",IF(AND(N(L139)&gt;=Rules!$B$6,ISNUMBER(N139)),IF(AND(N139&gt;=Rules!$B$10,N139&lt;=Rules!$B$11),"Yes","No"),"No"))</f>
        <v/>
      </c>
      <c r="W139">
        <f>IF(A139="","",IF(I139&lt;&gt;"","Yes","No"))</f>
        <v/>
      </c>
      <c r="X139">
        <f>IF(I139="","",IF(SUMIFS($K$3:$K$2002,$A$3:$A$2002,SUBSTITUTE(SUBSTITUTE(I139,"?","~?"),"*","~*"))&gt;N(K139),"Yes","No"))</f>
        <v/>
      </c>
      <c r="Y139">
        <f>IF(A139="","",IF(N(S139)&gt;0,"Yes","No"))</f>
        <v/>
      </c>
      <c r="Z139">
        <f>IF(A139="","",IF(AND(N(K139)&lt;Rules!$B$5,N(L139)&lt;Rules!$B$6,N(Q139)&lt;Rules!$B$13,Y139="No"),"Yes","No"))</f>
        <v/>
      </c>
      <c r="AA139">
        <f>IF(A139="","",IF(LEFT(C139&amp;"",1)="3","Redirect",IF(OR(LEFT(C139&amp;"",1)="4",LEFT(C139&amp;"",1)="5"),IF(OR(N(K139)&gt;0,N(AC139)&gt;=Rules!$B$14),"Redirect","Prune"),IF(D139="Non-Indexable","Keep",IF(AND(W139="Yes",X139="Yes",Y139="No"),"Merge",IF(OR(U139="Yes",V139="Yes",AND(T139="Yes",N(L139)&gt;=Rules!$B$6)),"Update",IF(Z139="Yes",IF(N(AC139)&gt;=Rules!$B$14,"Redirect","Prune"),"Keep")))))))</f>
        <v/>
      </c>
      <c r="AB139">
        <f>IF(A139="","",IF(LEFT(C139&amp;"",1)="3","Already redirects ("&amp;C139&amp;"). Update internal links to point at the final URL.",IF(OR(LEFT(C139&amp;"",1)="4",LEFT(C139&amp;"",1)="5"),IF(AA139="Redirect","Returns "&amp;C139&amp;" but still has "&amp;N(K139)&amp;" clicks and "&amp;N(AC139)&amp;" referring domains. 301 it to the closest live page.","Returns "&amp;C139&amp;" with no clicks or links. Remove internal links and let it 404 or 410."),IF(D139="Non-Indexable","Non-indexable ("&amp;E139&amp;"). Keep if that is intentional; otherwise fix the canonical or noindex.",IF(AA139="Merge","Overlaps with "&amp;I139&amp;IF(N(J139)&gt;0," (similarity "&amp;TEXT(J139,"0.00")&amp;")","")&amp;", which gets more clicks. Merge the useful parts into it and 301 this URL.",IF(AA139="Update",MID(IF(U139="Yes","; Clicks down "&amp;TEXT(-P139,"0%")&amp;" on the previous period","")&amp;IF(V139="Yes","; Average position "&amp;TEXT(N139,"0.0")&amp;" on "&amp;TEXT(L139,"#,##0")&amp;" impressions (striking distance)","")&amp;IF(AND(T139="Yes",N(L139)&gt;=Rules!$B$6),"; Thin ("&amp;F139&amp;" words) but has search demand",""),3,400),IF(AA139="Prune","Low value: "&amp;N(K139)&amp;" clicks, "&amp;N(L139)&amp;" impressions, "&amp;N(Q139)&amp;" sessions, no key events. Remove or noindex it and update internal links.",IF(AA139="Redirect","Low value but "&amp;N(AC139)&amp;" referring domains. 301 it to the closest relevant page to keep those links.",IF(AND(Z139="No",Y139="Yes",N(K139)&lt;Rules!$B$5),"Low search traffic but it converts (key events: "&amp;S139&amp;"). Keep it and link to it.",IF(W139="Yes","Stronger than the page it overlaps ("&amp;I139&amp;"). Keep; merge that page into this one.","Healthy: "&amp;N(K139)&amp;" clicks"&amp;IF(ISNUMBER(N139),", average position "&amp;TEXT(N139,"0.0"),"")&amp;". Keep and monitor."))))))))))</f>
        <v/>
      </c>
      <c r="AE139">
        <f>IF(A139="","",IF(AD139&lt;&gt;"",AD139,AA139))</f>
        <v/>
      </c>
    </row>
    <row r="140">
      <c r="A140">
        <f>IF(Crawl!A139="","",Crawl!A139)</f>
        <v/>
      </c>
      <c r="B140">
        <f>IF(A140="","",Crawl!EC139)</f>
        <v/>
      </c>
      <c r="C140">
        <f>IF(A140="","",IFERROR(INDEX(Crawl!$A139:$DZ139,1,Rules!$H$6),""))</f>
        <v/>
      </c>
      <c r="D140">
        <f>IF(A140="","",IFERROR(INDEX(Crawl!$A139:$DZ139,1,Rules!$H$7),"")&amp;"")</f>
        <v/>
      </c>
      <c r="E140">
        <f>IF(A140="","",IFERROR(INDEX(Crawl!$A139:$DZ139,1,Rules!$H$8),"")&amp;"")</f>
        <v/>
      </c>
      <c r="F140">
        <f>IF(A140="","",IFERROR(INDEX(Crawl!$A139:$DZ139,1,Rules!$H$9),""))</f>
        <v/>
      </c>
      <c r="G140">
        <f>IF(A140="","",IFERROR(INDEX(Crawl!$A139:$DZ139,1,Rules!$H$10),""))</f>
        <v/>
      </c>
      <c r="H140">
        <f>IF(A140="","",IFERROR(INDEX(Crawl!$A139:$DZ139,1,Rules!$H$12),""))</f>
        <v/>
      </c>
      <c r="I140">
        <f>IF(A140="","",IF(AND(N(H140)&gt;0,IFERROR(INDEX(Crawl!$A139:$DZ139,1,Rules!$H$11),"")&amp;""&lt;&gt;""),IFERROR(INDEX(Crawl!$A139:$DZ139,1,Rules!$H$11),"")&amp;"",IF(AND(ISNUMBER(J140),N(J140)&gt;=Rules!$B$12,IFERROR(INDEX(Crawl!$A139:$DZ139,1,Rules!$H$13),"")&amp;""&lt;&gt;""),IFERROR(INDEX(Crawl!$A139:$DZ139,1,Rules!$H$13),"")&amp;"","")))</f>
        <v/>
      </c>
      <c r="J140" s="19">
        <f>IF(A140="","",IF(IFERROR(INDEX(Crawl!$A139:$DZ139,1,Rules!$H$14),"")&amp;""="","",IFERROR(INDEX(Crawl!$A139:$DZ139,1,Rules!$H$14),"")))</f>
        <v/>
      </c>
      <c r="K140">
        <f>IF(A140="","",IFERROR(SUMIFS('GSC current'!$J$2:$J$2001,'GSC current'!$I$2:$I$2001,B140),0))</f>
        <v/>
      </c>
      <c r="L140">
        <f>IF(A140="","",IFERROR(SUMIFS('GSC current'!$K$2:$K$2001,'GSC current'!$I$2:$I$2001,B140),0))</f>
        <v/>
      </c>
      <c r="M140" s="20">
        <f>IF(A140="","",IF(N(L140)&gt;0,K140/L140,""))</f>
        <v/>
      </c>
      <c r="N140" s="21">
        <f>IF(A140="","",IF(N(L140)&gt;0,SUMIFS('GSC current'!$L$2:$L$2001,'GSC current'!$I$2:$I$2001,B140)/L140,""))</f>
        <v/>
      </c>
      <c r="O140">
        <f>IF(A140="","",IFERROR(SUMIFS('GSC previous'!$J$2:$J$2001,'GSC previous'!$I$2:$I$2001,B140),0))</f>
        <v/>
      </c>
      <c r="P140" s="22">
        <f>IF(A140="","",IF(N(O140)&gt;0,(K140-O140)/O140,""))</f>
        <v/>
      </c>
      <c r="Q140">
        <f>IF(A140="","",IFERROR(SUMIFS(GA4!$P$2:$P$2001,GA4!$O$2:$O$2001,B140),0))</f>
        <v/>
      </c>
      <c r="R140" s="23">
        <f>IF(A140="","",IF(N(Q140)&gt;0,SUMIFS(GA4!$Q$2:$Q$2001,GA4!$O$2:$O$2001,B140)/Q140,""))</f>
        <v/>
      </c>
      <c r="S140">
        <f>IF(A140="","",IFERROR(SUMIFS(GA4!$R$2:$R$2001,GA4!$O$2:$O$2001,B140),0))</f>
        <v/>
      </c>
      <c r="T140">
        <f>IF(A140="","",IF(AND(ISNUMBER(F140),LEFT(C140&amp;"",1)="2"),IF(F140&lt;Rules!$B$9,"Yes","No"),"No"))</f>
        <v/>
      </c>
      <c r="U140">
        <f>IF(A140="","",IF(AND(N(O140)&gt;=Rules!$B$8,ISNUMBER(P140)),IF(P140&lt;=-Rules!$B$7,"Yes","No"),"No"))</f>
        <v/>
      </c>
      <c r="V140">
        <f>IF(A140="","",IF(AND(N(L140)&gt;=Rules!$B$6,ISNUMBER(N140)),IF(AND(N140&gt;=Rules!$B$10,N140&lt;=Rules!$B$11),"Yes","No"),"No"))</f>
        <v/>
      </c>
      <c r="W140">
        <f>IF(A140="","",IF(I140&lt;&gt;"","Yes","No"))</f>
        <v/>
      </c>
      <c r="X140">
        <f>IF(I140="","",IF(SUMIFS($K$3:$K$2002,$A$3:$A$2002,SUBSTITUTE(SUBSTITUTE(I140,"?","~?"),"*","~*"))&gt;N(K140),"Yes","No"))</f>
        <v/>
      </c>
      <c r="Y140">
        <f>IF(A140="","",IF(N(S140)&gt;0,"Yes","No"))</f>
        <v/>
      </c>
      <c r="Z140">
        <f>IF(A140="","",IF(AND(N(K140)&lt;Rules!$B$5,N(L140)&lt;Rules!$B$6,N(Q140)&lt;Rules!$B$13,Y140="No"),"Yes","No"))</f>
        <v/>
      </c>
      <c r="AA140">
        <f>IF(A140="","",IF(LEFT(C140&amp;"",1)="3","Redirect",IF(OR(LEFT(C140&amp;"",1)="4",LEFT(C140&amp;"",1)="5"),IF(OR(N(K140)&gt;0,N(AC140)&gt;=Rules!$B$14),"Redirect","Prune"),IF(D140="Non-Indexable","Keep",IF(AND(W140="Yes",X140="Yes",Y140="No"),"Merge",IF(OR(U140="Yes",V140="Yes",AND(T140="Yes",N(L140)&gt;=Rules!$B$6)),"Update",IF(Z140="Yes",IF(N(AC140)&gt;=Rules!$B$14,"Redirect","Prune"),"Keep")))))))</f>
        <v/>
      </c>
      <c r="AB140">
        <f>IF(A140="","",IF(LEFT(C140&amp;"",1)="3","Already redirects ("&amp;C140&amp;"). Update internal links to point at the final URL.",IF(OR(LEFT(C140&amp;"",1)="4",LEFT(C140&amp;"",1)="5"),IF(AA140="Redirect","Returns "&amp;C140&amp;" but still has "&amp;N(K140)&amp;" clicks and "&amp;N(AC140)&amp;" referring domains. 301 it to the closest live page.","Returns "&amp;C140&amp;" with no clicks or links. Remove internal links and let it 404 or 410."),IF(D140="Non-Indexable","Non-indexable ("&amp;E140&amp;"). Keep if that is intentional; otherwise fix the canonical or noindex.",IF(AA140="Merge","Overlaps with "&amp;I140&amp;IF(N(J140)&gt;0," (similarity "&amp;TEXT(J140,"0.00")&amp;")","")&amp;", which gets more clicks. Merge the useful parts into it and 301 this URL.",IF(AA140="Update",MID(IF(U140="Yes","; Clicks down "&amp;TEXT(-P140,"0%")&amp;" on the previous period","")&amp;IF(V140="Yes","; Average position "&amp;TEXT(N140,"0.0")&amp;" on "&amp;TEXT(L140,"#,##0")&amp;" impressions (striking distance)","")&amp;IF(AND(T140="Yes",N(L140)&gt;=Rules!$B$6),"; Thin ("&amp;F140&amp;" words) but has search demand",""),3,400),IF(AA140="Prune","Low value: "&amp;N(K140)&amp;" clicks, "&amp;N(L140)&amp;" impressions, "&amp;N(Q140)&amp;" sessions, no key events. Remove or noindex it and update internal links.",IF(AA140="Redirect","Low value but "&amp;N(AC140)&amp;" referring domains. 301 it to the closest relevant page to keep those links.",IF(AND(Z140="No",Y140="Yes",N(K140)&lt;Rules!$B$5),"Low search traffic but it converts (key events: "&amp;S140&amp;"). Keep it and link to it.",IF(W140="Yes","Stronger than the page it overlaps ("&amp;I140&amp;"). Keep; merge that page into this one.","Healthy: "&amp;N(K140)&amp;" clicks"&amp;IF(ISNUMBER(N140),", average position "&amp;TEXT(N140,"0.0"),"")&amp;". Keep and monitor."))))))))))</f>
        <v/>
      </c>
      <c r="AE140">
        <f>IF(A140="","",IF(AD140&lt;&gt;"",AD140,AA140))</f>
        <v/>
      </c>
    </row>
    <row r="141">
      <c r="A141">
        <f>IF(Crawl!A140="","",Crawl!A140)</f>
        <v/>
      </c>
      <c r="B141">
        <f>IF(A141="","",Crawl!EC140)</f>
        <v/>
      </c>
      <c r="C141">
        <f>IF(A141="","",IFERROR(INDEX(Crawl!$A140:$DZ140,1,Rules!$H$6),""))</f>
        <v/>
      </c>
      <c r="D141">
        <f>IF(A141="","",IFERROR(INDEX(Crawl!$A140:$DZ140,1,Rules!$H$7),"")&amp;"")</f>
        <v/>
      </c>
      <c r="E141">
        <f>IF(A141="","",IFERROR(INDEX(Crawl!$A140:$DZ140,1,Rules!$H$8),"")&amp;"")</f>
        <v/>
      </c>
      <c r="F141">
        <f>IF(A141="","",IFERROR(INDEX(Crawl!$A140:$DZ140,1,Rules!$H$9),""))</f>
        <v/>
      </c>
      <c r="G141">
        <f>IF(A141="","",IFERROR(INDEX(Crawl!$A140:$DZ140,1,Rules!$H$10),""))</f>
        <v/>
      </c>
      <c r="H141">
        <f>IF(A141="","",IFERROR(INDEX(Crawl!$A140:$DZ140,1,Rules!$H$12),""))</f>
        <v/>
      </c>
      <c r="I141">
        <f>IF(A141="","",IF(AND(N(H141)&gt;0,IFERROR(INDEX(Crawl!$A140:$DZ140,1,Rules!$H$11),"")&amp;""&lt;&gt;""),IFERROR(INDEX(Crawl!$A140:$DZ140,1,Rules!$H$11),"")&amp;"",IF(AND(ISNUMBER(J141),N(J141)&gt;=Rules!$B$12,IFERROR(INDEX(Crawl!$A140:$DZ140,1,Rules!$H$13),"")&amp;""&lt;&gt;""),IFERROR(INDEX(Crawl!$A140:$DZ140,1,Rules!$H$13),"")&amp;"","")))</f>
        <v/>
      </c>
      <c r="J141" s="19">
        <f>IF(A141="","",IF(IFERROR(INDEX(Crawl!$A140:$DZ140,1,Rules!$H$14),"")&amp;""="","",IFERROR(INDEX(Crawl!$A140:$DZ140,1,Rules!$H$14),"")))</f>
        <v/>
      </c>
      <c r="K141">
        <f>IF(A141="","",IFERROR(SUMIFS('GSC current'!$J$2:$J$2001,'GSC current'!$I$2:$I$2001,B141),0))</f>
        <v/>
      </c>
      <c r="L141">
        <f>IF(A141="","",IFERROR(SUMIFS('GSC current'!$K$2:$K$2001,'GSC current'!$I$2:$I$2001,B141),0))</f>
        <v/>
      </c>
      <c r="M141" s="20">
        <f>IF(A141="","",IF(N(L141)&gt;0,K141/L141,""))</f>
        <v/>
      </c>
      <c r="N141" s="21">
        <f>IF(A141="","",IF(N(L141)&gt;0,SUMIFS('GSC current'!$L$2:$L$2001,'GSC current'!$I$2:$I$2001,B141)/L141,""))</f>
        <v/>
      </c>
      <c r="O141">
        <f>IF(A141="","",IFERROR(SUMIFS('GSC previous'!$J$2:$J$2001,'GSC previous'!$I$2:$I$2001,B141),0))</f>
        <v/>
      </c>
      <c r="P141" s="22">
        <f>IF(A141="","",IF(N(O141)&gt;0,(K141-O141)/O141,""))</f>
        <v/>
      </c>
      <c r="Q141">
        <f>IF(A141="","",IFERROR(SUMIFS(GA4!$P$2:$P$2001,GA4!$O$2:$O$2001,B141),0))</f>
        <v/>
      </c>
      <c r="R141" s="23">
        <f>IF(A141="","",IF(N(Q141)&gt;0,SUMIFS(GA4!$Q$2:$Q$2001,GA4!$O$2:$O$2001,B141)/Q141,""))</f>
        <v/>
      </c>
      <c r="S141">
        <f>IF(A141="","",IFERROR(SUMIFS(GA4!$R$2:$R$2001,GA4!$O$2:$O$2001,B141),0))</f>
        <v/>
      </c>
      <c r="T141">
        <f>IF(A141="","",IF(AND(ISNUMBER(F141),LEFT(C141&amp;"",1)="2"),IF(F141&lt;Rules!$B$9,"Yes","No"),"No"))</f>
        <v/>
      </c>
      <c r="U141">
        <f>IF(A141="","",IF(AND(N(O141)&gt;=Rules!$B$8,ISNUMBER(P141)),IF(P141&lt;=-Rules!$B$7,"Yes","No"),"No"))</f>
        <v/>
      </c>
      <c r="V141">
        <f>IF(A141="","",IF(AND(N(L141)&gt;=Rules!$B$6,ISNUMBER(N141)),IF(AND(N141&gt;=Rules!$B$10,N141&lt;=Rules!$B$11),"Yes","No"),"No"))</f>
        <v/>
      </c>
      <c r="W141">
        <f>IF(A141="","",IF(I141&lt;&gt;"","Yes","No"))</f>
        <v/>
      </c>
      <c r="X141">
        <f>IF(I141="","",IF(SUMIFS($K$3:$K$2002,$A$3:$A$2002,SUBSTITUTE(SUBSTITUTE(I141,"?","~?"),"*","~*"))&gt;N(K141),"Yes","No"))</f>
        <v/>
      </c>
      <c r="Y141">
        <f>IF(A141="","",IF(N(S141)&gt;0,"Yes","No"))</f>
        <v/>
      </c>
      <c r="Z141">
        <f>IF(A141="","",IF(AND(N(K141)&lt;Rules!$B$5,N(L141)&lt;Rules!$B$6,N(Q141)&lt;Rules!$B$13,Y141="No"),"Yes","No"))</f>
        <v/>
      </c>
      <c r="AA141">
        <f>IF(A141="","",IF(LEFT(C141&amp;"",1)="3","Redirect",IF(OR(LEFT(C141&amp;"",1)="4",LEFT(C141&amp;"",1)="5"),IF(OR(N(K141)&gt;0,N(AC141)&gt;=Rules!$B$14),"Redirect","Prune"),IF(D141="Non-Indexable","Keep",IF(AND(W141="Yes",X141="Yes",Y141="No"),"Merge",IF(OR(U141="Yes",V141="Yes",AND(T141="Yes",N(L141)&gt;=Rules!$B$6)),"Update",IF(Z141="Yes",IF(N(AC141)&gt;=Rules!$B$14,"Redirect","Prune"),"Keep")))))))</f>
        <v/>
      </c>
      <c r="AB141">
        <f>IF(A141="","",IF(LEFT(C141&amp;"",1)="3","Already redirects ("&amp;C141&amp;"). Update internal links to point at the final URL.",IF(OR(LEFT(C141&amp;"",1)="4",LEFT(C141&amp;"",1)="5"),IF(AA141="Redirect","Returns "&amp;C141&amp;" but still has "&amp;N(K141)&amp;" clicks and "&amp;N(AC141)&amp;" referring domains. 301 it to the closest live page.","Returns "&amp;C141&amp;" with no clicks or links. Remove internal links and let it 404 or 410."),IF(D141="Non-Indexable","Non-indexable ("&amp;E141&amp;"). Keep if that is intentional; otherwise fix the canonical or noindex.",IF(AA141="Merge","Overlaps with "&amp;I141&amp;IF(N(J141)&gt;0," (similarity "&amp;TEXT(J141,"0.00")&amp;")","")&amp;", which gets more clicks. Merge the useful parts into it and 301 this URL.",IF(AA141="Update",MID(IF(U141="Yes","; Clicks down "&amp;TEXT(-P141,"0%")&amp;" on the previous period","")&amp;IF(V141="Yes","; Average position "&amp;TEXT(N141,"0.0")&amp;" on "&amp;TEXT(L141,"#,##0")&amp;" impressions (striking distance)","")&amp;IF(AND(T141="Yes",N(L141)&gt;=Rules!$B$6),"; Thin ("&amp;F141&amp;" words) but has search demand",""),3,400),IF(AA141="Prune","Low value: "&amp;N(K141)&amp;" clicks, "&amp;N(L141)&amp;" impressions, "&amp;N(Q141)&amp;" sessions, no key events. Remove or noindex it and update internal links.",IF(AA141="Redirect","Low value but "&amp;N(AC141)&amp;" referring domains. 301 it to the closest relevant page to keep those links.",IF(AND(Z141="No",Y141="Yes",N(K141)&lt;Rules!$B$5),"Low search traffic but it converts (key events: "&amp;S141&amp;"). Keep it and link to it.",IF(W141="Yes","Stronger than the page it overlaps ("&amp;I141&amp;"). Keep; merge that page into this one.","Healthy: "&amp;N(K141)&amp;" clicks"&amp;IF(ISNUMBER(N141),", average position "&amp;TEXT(N141,"0.0"),"")&amp;". Keep and monitor."))))))))))</f>
        <v/>
      </c>
      <c r="AE141">
        <f>IF(A141="","",IF(AD141&lt;&gt;"",AD141,AA141))</f>
        <v/>
      </c>
    </row>
    <row r="142">
      <c r="A142">
        <f>IF(Crawl!A141="","",Crawl!A141)</f>
        <v/>
      </c>
      <c r="B142">
        <f>IF(A142="","",Crawl!EC141)</f>
        <v/>
      </c>
      <c r="C142">
        <f>IF(A142="","",IFERROR(INDEX(Crawl!$A141:$DZ141,1,Rules!$H$6),""))</f>
        <v/>
      </c>
      <c r="D142">
        <f>IF(A142="","",IFERROR(INDEX(Crawl!$A141:$DZ141,1,Rules!$H$7),"")&amp;"")</f>
        <v/>
      </c>
      <c r="E142">
        <f>IF(A142="","",IFERROR(INDEX(Crawl!$A141:$DZ141,1,Rules!$H$8),"")&amp;"")</f>
        <v/>
      </c>
      <c r="F142">
        <f>IF(A142="","",IFERROR(INDEX(Crawl!$A141:$DZ141,1,Rules!$H$9),""))</f>
        <v/>
      </c>
      <c r="G142">
        <f>IF(A142="","",IFERROR(INDEX(Crawl!$A141:$DZ141,1,Rules!$H$10),""))</f>
        <v/>
      </c>
      <c r="H142">
        <f>IF(A142="","",IFERROR(INDEX(Crawl!$A141:$DZ141,1,Rules!$H$12),""))</f>
        <v/>
      </c>
      <c r="I142">
        <f>IF(A142="","",IF(AND(N(H142)&gt;0,IFERROR(INDEX(Crawl!$A141:$DZ141,1,Rules!$H$11),"")&amp;""&lt;&gt;""),IFERROR(INDEX(Crawl!$A141:$DZ141,1,Rules!$H$11),"")&amp;"",IF(AND(ISNUMBER(J142),N(J142)&gt;=Rules!$B$12,IFERROR(INDEX(Crawl!$A141:$DZ141,1,Rules!$H$13),"")&amp;""&lt;&gt;""),IFERROR(INDEX(Crawl!$A141:$DZ141,1,Rules!$H$13),"")&amp;"","")))</f>
        <v/>
      </c>
      <c r="J142" s="19">
        <f>IF(A142="","",IF(IFERROR(INDEX(Crawl!$A141:$DZ141,1,Rules!$H$14),"")&amp;""="","",IFERROR(INDEX(Crawl!$A141:$DZ141,1,Rules!$H$14),"")))</f>
        <v/>
      </c>
      <c r="K142">
        <f>IF(A142="","",IFERROR(SUMIFS('GSC current'!$J$2:$J$2001,'GSC current'!$I$2:$I$2001,B142),0))</f>
        <v/>
      </c>
      <c r="L142">
        <f>IF(A142="","",IFERROR(SUMIFS('GSC current'!$K$2:$K$2001,'GSC current'!$I$2:$I$2001,B142),0))</f>
        <v/>
      </c>
      <c r="M142" s="20">
        <f>IF(A142="","",IF(N(L142)&gt;0,K142/L142,""))</f>
        <v/>
      </c>
      <c r="N142" s="21">
        <f>IF(A142="","",IF(N(L142)&gt;0,SUMIFS('GSC current'!$L$2:$L$2001,'GSC current'!$I$2:$I$2001,B142)/L142,""))</f>
        <v/>
      </c>
      <c r="O142">
        <f>IF(A142="","",IFERROR(SUMIFS('GSC previous'!$J$2:$J$2001,'GSC previous'!$I$2:$I$2001,B142),0))</f>
        <v/>
      </c>
      <c r="P142" s="22">
        <f>IF(A142="","",IF(N(O142)&gt;0,(K142-O142)/O142,""))</f>
        <v/>
      </c>
      <c r="Q142">
        <f>IF(A142="","",IFERROR(SUMIFS(GA4!$P$2:$P$2001,GA4!$O$2:$O$2001,B142),0))</f>
        <v/>
      </c>
      <c r="R142" s="23">
        <f>IF(A142="","",IF(N(Q142)&gt;0,SUMIFS(GA4!$Q$2:$Q$2001,GA4!$O$2:$O$2001,B142)/Q142,""))</f>
        <v/>
      </c>
      <c r="S142">
        <f>IF(A142="","",IFERROR(SUMIFS(GA4!$R$2:$R$2001,GA4!$O$2:$O$2001,B142),0))</f>
        <v/>
      </c>
      <c r="T142">
        <f>IF(A142="","",IF(AND(ISNUMBER(F142),LEFT(C142&amp;"",1)="2"),IF(F142&lt;Rules!$B$9,"Yes","No"),"No"))</f>
        <v/>
      </c>
      <c r="U142">
        <f>IF(A142="","",IF(AND(N(O142)&gt;=Rules!$B$8,ISNUMBER(P142)),IF(P142&lt;=-Rules!$B$7,"Yes","No"),"No"))</f>
        <v/>
      </c>
      <c r="V142">
        <f>IF(A142="","",IF(AND(N(L142)&gt;=Rules!$B$6,ISNUMBER(N142)),IF(AND(N142&gt;=Rules!$B$10,N142&lt;=Rules!$B$11),"Yes","No"),"No"))</f>
        <v/>
      </c>
      <c r="W142">
        <f>IF(A142="","",IF(I142&lt;&gt;"","Yes","No"))</f>
        <v/>
      </c>
      <c r="X142">
        <f>IF(I142="","",IF(SUMIFS($K$3:$K$2002,$A$3:$A$2002,SUBSTITUTE(SUBSTITUTE(I142,"?","~?"),"*","~*"))&gt;N(K142),"Yes","No"))</f>
        <v/>
      </c>
      <c r="Y142">
        <f>IF(A142="","",IF(N(S142)&gt;0,"Yes","No"))</f>
        <v/>
      </c>
      <c r="Z142">
        <f>IF(A142="","",IF(AND(N(K142)&lt;Rules!$B$5,N(L142)&lt;Rules!$B$6,N(Q142)&lt;Rules!$B$13,Y142="No"),"Yes","No"))</f>
        <v/>
      </c>
      <c r="AA142">
        <f>IF(A142="","",IF(LEFT(C142&amp;"",1)="3","Redirect",IF(OR(LEFT(C142&amp;"",1)="4",LEFT(C142&amp;"",1)="5"),IF(OR(N(K142)&gt;0,N(AC142)&gt;=Rules!$B$14),"Redirect","Prune"),IF(D142="Non-Indexable","Keep",IF(AND(W142="Yes",X142="Yes",Y142="No"),"Merge",IF(OR(U142="Yes",V142="Yes",AND(T142="Yes",N(L142)&gt;=Rules!$B$6)),"Update",IF(Z142="Yes",IF(N(AC142)&gt;=Rules!$B$14,"Redirect","Prune"),"Keep")))))))</f>
        <v/>
      </c>
      <c r="AB142">
        <f>IF(A142="","",IF(LEFT(C142&amp;"",1)="3","Already redirects ("&amp;C142&amp;"). Update internal links to point at the final URL.",IF(OR(LEFT(C142&amp;"",1)="4",LEFT(C142&amp;"",1)="5"),IF(AA142="Redirect","Returns "&amp;C142&amp;" but still has "&amp;N(K142)&amp;" clicks and "&amp;N(AC142)&amp;" referring domains. 301 it to the closest live page.","Returns "&amp;C142&amp;" with no clicks or links. Remove internal links and let it 404 or 410."),IF(D142="Non-Indexable","Non-indexable ("&amp;E142&amp;"). Keep if that is intentional; otherwise fix the canonical or noindex.",IF(AA142="Merge","Overlaps with "&amp;I142&amp;IF(N(J142)&gt;0," (similarity "&amp;TEXT(J142,"0.00")&amp;")","")&amp;", which gets more clicks. Merge the useful parts into it and 301 this URL.",IF(AA142="Update",MID(IF(U142="Yes","; Clicks down "&amp;TEXT(-P142,"0%")&amp;" on the previous period","")&amp;IF(V142="Yes","; Average position "&amp;TEXT(N142,"0.0")&amp;" on "&amp;TEXT(L142,"#,##0")&amp;" impressions (striking distance)","")&amp;IF(AND(T142="Yes",N(L142)&gt;=Rules!$B$6),"; Thin ("&amp;F142&amp;" words) but has search demand",""),3,400),IF(AA142="Prune","Low value: "&amp;N(K142)&amp;" clicks, "&amp;N(L142)&amp;" impressions, "&amp;N(Q142)&amp;" sessions, no key events. Remove or noindex it and update internal links.",IF(AA142="Redirect","Low value but "&amp;N(AC142)&amp;" referring domains. 301 it to the closest relevant page to keep those links.",IF(AND(Z142="No",Y142="Yes",N(K142)&lt;Rules!$B$5),"Low search traffic but it converts (key events: "&amp;S142&amp;"). Keep it and link to it.",IF(W142="Yes","Stronger than the page it overlaps ("&amp;I142&amp;"). Keep; merge that page into this one.","Healthy: "&amp;N(K142)&amp;" clicks"&amp;IF(ISNUMBER(N142),", average position "&amp;TEXT(N142,"0.0"),"")&amp;". Keep and monitor."))))))))))</f>
        <v/>
      </c>
      <c r="AE142">
        <f>IF(A142="","",IF(AD142&lt;&gt;"",AD142,AA142))</f>
        <v/>
      </c>
    </row>
    <row r="143">
      <c r="A143">
        <f>IF(Crawl!A142="","",Crawl!A142)</f>
        <v/>
      </c>
      <c r="B143">
        <f>IF(A143="","",Crawl!EC142)</f>
        <v/>
      </c>
      <c r="C143">
        <f>IF(A143="","",IFERROR(INDEX(Crawl!$A142:$DZ142,1,Rules!$H$6),""))</f>
        <v/>
      </c>
      <c r="D143">
        <f>IF(A143="","",IFERROR(INDEX(Crawl!$A142:$DZ142,1,Rules!$H$7),"")&amp;"")</f>
        <v/>
      </c>
      <c r="E143">
        <f>IF(A143="","",IFERROR(INDEX(Crawl!$A142:$DZ142,1,Rules!$H$8),"")&amp;"")</f>
        <v/>
      </c>
      <c r="F143">
        <f>IF(A143="","",IFERROR(INDEX(Crawl!$A142:$DZ142,1,Rules!$H$9),""))</f>
        <v/>
      </c>
      <c r="G143">
        <f>IF(A143="","",IFERROR(INDEX(Crawl!$A142:$DZ142,1,Rules!$H$10),""))</f>
        <v/>
      </c>
      <c r="H143">
        <f>IF(A143="","",IFERROR(INDEX(Crawl!$A142:$DZ142,1,Rules!$H$12),""))</f>
        <v/>
      </c>
      <c r="I143">
        <f>IF(A143="","",IF(AND(N(H143)&gt;0,IFERROR(INDEX(Crawl!$A142:$DZ142,1,Rules!$H$11),"")&amp;""&lt;&gt;""),IFERROR(INDEX(Crawl!$A142:$DZ142,1,Rules!$H$11),"")&amp;"",IF(AND(ISNUMBER(J143),N(J143)&gt;=Rules!$B$12,IFERROR(INDEX(Crawl!$A142:$DZ142,1,Rules!$H$13),"")&amp;""&lt;&gt;""),IFERROR(INDEX(Crawl!$A142:$DZ142,1,Rules!$H$13),"")&amp;"","")))</f>
        <v/>
      </c>
      <c r="J143" s="19">
        <f>IF(A143="","",IF(IFERROR(INDEX(Crawl!$A142:$DZ142,1,Rules!$H$14),"")&amp;""="","",IFERROR(INDEX(Crawl!$A142:$DZ142,1,Rules!$H$14),"")))</f>
        <v/>
      </c>
      <c r="K143">
        <f>IF(A143="","",IFERROR(SUMIFS('GSC current'!$J$2:$J$2001,'GSC current'!$I$2:$I$2001,B143),0))</f>
        <v/>
      </c>
      <c r="L143">
        <f>IF(A143="","",IFERROR(SUMIFS('GSC current'!$K$2:$K$2001,'GSC current'!$I$2:$I$2001,B143),0))</f>
        <v/>
      </c>
      <c r="M143" s="20">
        <f>IF(A143="","",IF(N(L143)&gt;0,K143/L143,""))</f>
        <v/>
      </c>
      <c r="N143" s="21">
        <f>IF(A143="","",IF(N(L143)&gt;0,SUMIFS('GSC current'!$L$2:$L$2001,'GSC current'!$I$2:$I$2001,B143)/L143,""))</f>
        <v/>
      </c>
      <c r="O143">
        <f>IF(A143="","",IFERROR(SUMIFS('GSC previous'!$J$2:$J$2001,'GSC previous'!$I$2:$I$2001,B143),0))</f>
        <v/>
      </c>
      <c r="P143" s="22">
        <f>IF(A143="","",IF(N(O143)&gt;0,(K143-O143)/O143,""))</f>
        <v/>
      </c>
      <c r="Q143">
        <f>IF(A143="","",IFERROR(SUMIFS(GA4!$P$2:$P$2001,GA4!$O$2:$O$2001,B143),0))</f>
        <v/>
      </c>
      <c r="R143" s="23">
        <f>IF(A143="","",IF(N(Q143)&gt;0,SUMIFS(GA4!$Q$2:$Q$2001,GA4!$O$2:$O$2001,B143)/Q143,""))</f>
        <v/>
      </c>
      <c r="S143">
        <f>IF(A143="","",IFERROR(SUMIFS(GA4!$R$2:$R$2001,GA4!$O$2:$O$2001,B143),0))</f>
        <v/>
      </c>
      <c r="T143">
        <f>IF(A143="","",IF(AND(ISNUMBER(F143),LEFT(C143&amp;"",1)="2"),IF(F143&lt;Rules!$B$9,"Yes","No"),"No"))</f>
        <v/>
      </c>
      <c r="U143">
        <f>IF(A143="","",IF(AND(N(O143)&gt;=Rules!$B$8,ISNUMBER(P143)),IF(P143&lt;=-Rules!$B$7,"Yes","No"),"No"))</f>
        <v/>
      </c>
      <c r="V143">
        <f>IF(A143="","",IF(AND(N(L143)&gt;=Rules!$B$6,ISNUMBER(N143)),IF(AND(N143&gt;=Rules!$B$10,N143&lt;=Rules!$B$11),"Yes","No"),"No"))</f>
        <v/>
      </c>
      <c r="W143">
        <f>IF(A143="","",IF(I143&lt;&gt;"","Yes","No"))</f>
        <v/>
      </c>
      <c r="X143">
        <f>IF(I143="","",IF(SUMIFS($K$3:$K$2002,$A$3:$A$2002,SUBSTITUTE(SUBSTITUTE(I143,"?","~?"),"*","~*"))&gt;N(K143),"Yes","No"))</f>
        <v/>
      </c>
      <c r="Y143">
        <f>IF(A143="","",IF(N(S143)&gt;0,"Yes","No"))</f>
        <v/>
      </c>
      <c r="Z143">
        <f>IF(A143="","",IF(AND(N(K143)&lt;Rules!$B$5,N(L143)&lt;Rules!$B$6,N(Q143)&lt;Rules!$B$13,Y143="No"),"Yes","No"))</f>
        <v/>
      </c>
      <c r="AA143">
        <f>IF(A143="","",IF(LEFT(C143&amp;"",1)="3","Redirect",IF(OR(LEFT(C143&amp;"",1)="4",LEFT(C143&amp;"",1)="5"),IF(OR(N(K143)&gt;0,N(AC143)&gt;=Rules!$B$14),"Redirect","Prune"),IF(D143="Non-Indexable","Keep",IF(AND(W143="Yes",X143="Yes",Y143="No"),"Merge",IF(OR(U143="Yes",V143="Yes",AND(T143="Yes",N(L143)&gt;=Rules!$B$6)),"Update",IF(Z143="Yes",IF(N(AC143)&gt;=Rules!$B$14,"Redirect","Prune"),"Keep")))))))</f>
        <v/>
      </c>
      <c r="AB143">
        <f>IF(A143="","",IF(LEFT(C143&amp;"",1)="3","Already redirects ("&amp;C143&amp;"). Update internal links to point at the final URL.",IF(OR(LEFT(C143&amp;"",1)="4",LEFT(C143&amp;"",1)="5"),IF(AA143="Redirect","Returns "&amp;C143&amp;" but still has "&amp;N(K143)&amp;" clicks and "&amp;N(AC143)&amp;" referring domains. 301 it to the closest live page.","Returns "&amp;C143&amp;" with no clicks or links. Remove internal links and let it 404 or 410."),IF(D143="Non-Indexable","Non-indexable ("&amp;E143&amp;"). Keep if that is intentional; otherwise fix the canonical or noindex.",IF(AA143="Merge","Overlaps with "&amp;I143&amp;IF(N(J143)&gt;0," (similarity "&amp;TEXT(J143,"0.00")&amp;")","")&amp;", which gets more clicks. Merge the useful parts into it and 301 this URL.",IF(AA143="Update",MID(IF(U143="Yes","; Clicks down "&amp;TEXT(-P143,"0%")&amp;" on the previous period","")&amp;IF(V143="Yes","; Average position "&amp;TEXT(N143,"0.0")&amp;" on "&amp;TEXT(L143,"#,##0")&amp;" impressions (striking distance)","")&amp;IF(AND(T143="Yes",N(L143)&gt;=Rules!$B$6),"; Thin ("&amp;F143&amp;" words) but has search demand",""),3,400),IF(AA143="Prune","Low value: "&amp;N(K143)&amp;" clicks, "&amp;N(L143)&amp;" impressions, "&amp;N(Q143)&amp;" sessions, no key events. Remove or noindex it and update internal links.",IF(AA143="Redirect","Low value but "&amp;N(AC143)&amp;" referring domains. 301 it to the closest relevant page to keep those links.",IF(AND(Z143="No",Y143="Yes",N(K143)&lt;Rules!$B$5),"Low search traffic but it converts (key events: "&amp;S143&amp;"). Keep it and link to it.",IF(W143="Yes","Stronger than the page it overlaps ("&amp;I143&amp;"). Keep; merge that page into this one.","Healthy: "&amp;N(K143)&amp;" clicks"&amp;IF(ISNUMBER(N143),", average position "&amp;TEXT(N143,"0.0"),"")&amp;". Keep and monitor."))))))))))</f>
        <v/>
      </c>
      <c r="AE143">
        <f>IF(A143="","",IF(AD143&lt;&gt;"",AD143,AA143))</f>
        <v/>
      </c>
    </row>
    <row r="144">
      <c r="A144">
        <f>IF(Crawl!A143="","",Crawl!A143)</f>
        <v/>
      </c>
      <c r="B144">
        <f>IF(A144="","",Crawl!EC143)</f>
        <v/>
      </c>
      <c r="C144">
        <f>IF(A144="","",IFERROR(INDEX(Crawl!$A143:$DZ143,1,Rules!$H$6),""))</f>
        <v/>
      </c>
      <c r="D144">
        <f>IF(A144="","",IFERROR(INDEX(Crawl!$A143:$DZ143,1,Rules!$H$7),"")&amp;"")</f>
        <v/>
      </c>
      <c r="E144">
        <f>IF(A144="","",IFERROR(INDEX(Crawl!$A143:$DZ143,1,Rules!$H$8),"")&amp;"")</f>
        <v/>
      </c>
      <c r="F144">
        <f>IF(A144="","",IFERROR(INDEX(Crawl!$A143:$DZ143,1,Rules!$H$9),""))</f>
        <v/>
      </c>
      <c r="G144">
        <f>IF(A144="","",IFERROR(INDEX(Crawl!$A143:$DZ143,1,Rules!$H$10),""))</f>
        <v/>
      </c>
      <c r="H144">
        <f>IF(A144="","",IFERROR(INDEX(Crawl!$A143:$DZ143,1,Rules!$H$12),""))</f>
        <v/>
      </c>
      <c r="I144">
        <f>IF(A144="","",IF(AND(N(H144)&gt;0,IFERROR(INDEX(Crawl!$A143:$DZ143,1,Rules!$H$11),"")&amp;""&lt;&gt;""),IFERROR(INDEX(Crawl!$A143:$DZ143,1,Rules!$H$11),"")&amp;"",IF(AND(ISNUMBER(J144),N(J144)&gt;=Rules!$B$12,IFERROR(INDEX(Crawl!$A143:$DZ143,1,Rules!$H$13),"")&amp;""&lt;&gt;""),IFERROR(INDEX(Crawl!$A143:$DZ143,1,Rules!$H$13),"")&amp;"","")))</f>
        <v/>
      </c>
      <c r="J144" s="19">
        <f>IF(A144="","",IF(IFERROR(INDEX(Crawl!$A143:$DZ143,1,Rules!$H$14),"")&amp;""="","",IFERROR(INDEX(Crawl!$A143:$DZ143,1,Rules!$H$14),"")))</f>
        <v/>
      </c>
      <c r="K144">
        <f>IF(A144="","",IFERROR(SUMIFS('GSC current'!$J$2:$J$2001,'GSC current'!$I$2:$I$2001,B144),0))</f>
        <v/>
      </c>
      <c r="L144">
        <f>IF(A144="","",IFERROR(SUMIFS('GSC current'!$K$2:$K$2001,'GSC current'!$I$2:$I$2001,B144),0))</f>
        <v/>
      </c>
      <c r="M144" s="20">
        <f>IF(A144="","",IF(N(L144)&gt;0,K144/L144,""))</f>
        <v/>
      </c>
      <c r="N144" s="21">
        <f>IF(A144="","",IF(N(L144)&gt;0,SUMIFS('GSC current'!$L$2:$L$2001,'GSC current'!$I$2:$I$2001,B144)/L144,""))</f>
        <v/>
      </c>
      <c r="O144">
        <f>IF(A144="","",IFERROR(SUMIFS('GSC previous'!$J$2:$J$2001,'GSC previous'!$I$2:$I$2001,B144),0))</f>
        <v/>
      </c>
      <c r="P144" s="22">
        <f>IF(A144="","",IF(N(O144)&gt;0,(K144-O144)/O144,""))</f>
        <v/>
      </c>
      <c r="Q144">
        <f>IF(A144="","",IFERROR(SUMIFS(GA4!$P$2:$P$2001,GA4!$O$2:$O$2001,B144),0))</f>
        <v/>
      </c>
      <c r="R144" s="23">
        <f>IF(A144="","",IF(N(Q144)&gt;0,SUMIFS(GA4!$Q$2:$Q$2001,GA4!$O$2:$O$2001,B144)/Q144,""))</f>
        <v/>
      </c>
      <c r="S144">
        <f>IF(A144="","",IFERROR(SUMIFS(GA4!$R$2:$R$2001,GA4!$O$2:$O$2001,B144),0))</f>
        <v/>
      </c>
      <c r="T144">
        <f>IF(A144="","",IF(AND(ISNUMBER(F144),LEFT(C144&amp;"",1)="2"),IF(F144&lt;Rules!$B$9,"Yes","No"),"No"))</f>
        <v/>
      </c>
      <c r="U144">
        <f>IF(A144="","",IF(AND(N(O144)&gt;=Rules!$B$8,ISNUMBER(P144)),IF(P144&lt;=-Rules!$B$7,"Yes","No"),"No"))</f>
        <v/>
      </c>
      <c r="V144">
        <f>IF(A144="","",IF(AND(N(L144)&gt;=Rules!$B$6,ISNUMBER(N144)),IF(AND(N144&gt;=Rules!$B$10,N144&lt;=Rules!$B$11),"Yes","No"),"No"))</f>
        <v/>
      </c>
      <c r="W144">
        <f>IF(A144="","",IF(I144&lt;&gt;"","Yes","No"))</f>
        <v/>
      </c>
      <c r="X144">
        <f>IF(I144="","",IF(SUMIFS($K$3:$K$2002,$A$3:$A$2002,SUBSTITUTE(SUBSTITUTE(I144,"?","~?"),"*","~*"))&gt;N(K144),"Yes","No"))</f>
        <v/>
      </c>
      <c r="Y144">
        <f>IF(A144="","",IF(N(S144)&gt;0,"Yes","No"))</f>
        <v/>
      </c>
      <c r="Z144">
        <f>IF(A144="","",IF(AND(N(K144)&lt;Rules!$B$5,N(L144)&lt;Rules!$B$6,N(Q144)&lt;Rules!$B$13,Y144="No"),"Yes","No"))</f>
        <v/>
      </c>
      <c r="AA144">
        <f>IF(A144="","",IF(LEFT(C144&amp;"",1)="3","Redirect",IF(OR(LEFT(C144&amp;"",1)="4",LEFT(C144&amp;"",1)="5"),IF(OR(N(K144)&gt;0,N(AC144)&gt;=Rules!$B$14),"Redirect","Prune"),IF(D144="Non-Indexable","Keep",IF(AND(W144="Yes",X144="Yes",Y144="No"),"Merge",IF(OR(U144="Yes",V144="Yes",AND(T144="Yes",N(L144)&gt;=Rules!$B$6)),"Update",IF(Z144="Yes",IF(N(AC144)&gt;=Rules!$B$14,"Redirect","Prune"),"Keep")))))))</f>
        <v/>
      </c>
      <c r="AB144">
        <f>IF(A144="","",IF(LEFT(C144&amp;"",1)="3","Already redirects ("&amp;C144&amp;"). Update internal links to point at the final URL.",IF(OR(LEFT(C144&amp;"",1)="4",LEFT(C144&amp;"",1)="5"),IF(AA144="Redirect","Returns "&amp;C144&amp;" but still has "&amp;N(K144)&amp;" clicks and "&amp;N(AC144)&amp;" referring domains. 301 it to the closest live page.","Returns "&amp;C144&amp;" with no clicks or links. Remove internal links and let it 404 or 410."),IF(D144="Non-Indexable","Non-indexable ("&amp;E144&amp;"). Keep if that is intentional; otherwise fix the canonical or noindex.",IF(AA144="Merge","Overlaps with "&amp;I144&amp;IF(N(J144)&gt;0," (similarity "&amp;TEXT(J144,"0.00")&amp;")","")&amp;", which gets more clicks. Merge the useful parts into it and 301 this URL.",IF(AA144="Update",MID(IF(U144="Yes","; Clicks down "&amp;TEXT(-P144,"0%")&amp;" on the previous period","")&amp;IF(V144="Yes","; Average position "&amp;TEXT(N144,"0.0")&amp;" on "&amp;TEXT(L144,"#,##0")&amp;" impressions (striking distance)","")&amp;IF(AND(T144="Yes",N(L144)&gt;=Rules!$B$6),"; Thin ("&amp;F144&amp;" words) but has search demand",""),3,400),IF(AA144="Prune","Low value: "&amp;N(K144)&amp;" clicks, "&amp;N(L144)&amp;" impressions, "&amp;N(Q144)&amp;" sessions, no key events. Remove or noindex it and update internal links.",IF(AA144="Redirect","Low value but "&amp;N(AC144)&amp;" referring domains. 301 it to the closest relevant page to keep those links.",IF(AND(Z144="No",Y144="Yes",N(K144)&lt;Rules!$B$5),"Low search traffic but it converts (key events: "&amp;S144&amp;"). Keep it and link to it.",IF(W144="Yes","Stronger than the page it overlaps ("&amp;I144&amp;"). Keep; merge that page into this one.","Healthy: "&amp;N(K144)&amp;" clicks"&amp;IF(ISNUMBER(N144),", average position "&amp;TEXT(N144,"0.0"),"")&amp;". Keep and monitor."))))))))))</f>
        <v/>
      </c>
      <c r="AE144">
        <f>IF(A144="","",IF(AD144&lt;&gt;"",AD144,AA144))</f>
        <v/>
      </c>
    </row>
    <row r="145">
      <c r="A145">
        <f>IF(Crawl!A144="","",Crawl!A144)</f>
        <v/>
      </c>
      <c r="B145">
        <f>IF(A145="","",Crawl!EC144)</f>
        <v/>
      </c>
      <c r="C145">
        <f>IF(A145="","",IFERROR(INDEX(Crawl!$A144:$DZ144,1,Rules!$H$6),""))</f>
        <v/>
      </c>
      <c r="D145">
        <f>IF(A145="","",IFERROR(INDEX(Crawl!$A144:$DZ144,1,Rules!$H$7),"")&amp;"")</f>
        <v/>
      </c>
      <c r="E145">
        <f>IF(A145="","",IFERROR(INDEX(Crawl!$A144:$DZ144,1,Rules!$H$8),"")&amp;"")</f>
        <v/>
      </c>
      <c r="F145">
        <f>IF(A145="","",IFERROR(INDEX(Crawl!$A144:$DZ144,1,Rules!$H$9),""))</f>
        <v/>
      </c>
      <c r="G145">
        <f>IF(A145="","",IFERROR(INDEX(Crawl!$A144:$DZ144,1,Rules!$H$10),""))</f>
        <v/>
      </c>
      <c r="H145">
        <f>IF(A145="","",IFERROR(INDEX(Crawl!$A144:$DZ144,1,Rules!$H$12),""))</f>
        <v/>
      </c>
      <c r="I145">
        <f>IF(A145="","",IF(AND(N(H145)&gt;0,IFERROR(INDEX(Crawl!$A144:$DZ144,1,Rules!$H$11),"")&amp;""&lt;&gt;""),IFERROR(INDEX(Crawl!$A144:$DZ144,1,Rules!$H$11),"")&amp;"",IF(AND(ISNUMBER(J145),N(J145)&gt;=Rules!$B$12,IFERROR(INDEX(Crawl!$A144:$DZ144,1,Rules!$H$13),"")&amp;""&lt;&gt;""),IFERROR(INDEX(Crawl!$A144:$DZ144,1,Rules!$H$13),"")&amp;"","")))</f>
        <v/>
      </c>
      <c r="J145" s="19">
        <f>IF(A145="","",IF(IFERROR(INDEX(Crawl!$A144:$DZ144,1,Rules!$H$14),"")&amp;""="","",IFERROR(INDEX(Crawl!$A144:$DZ144,1,Rules!$H$14),"")))</f>
        <v/>
      </c>
      <c r="K145">
        <f>IF(A145="","",IFERROR(SUMIFS('GSC current'!$J$2:$J$2001,'GSC current'!$I$2:$I$2001,B145),0))</f>
        <v/>
      </c>
      <c r="L145">
        <f>IF(A145="","",IFERROR(SUMIFS('GSC current'!$K$2:$K$2001,'GSC current'!$I$2:$I$2001,B145),0))</f>
        <v/>
      </c>
      <c r="M145" s="20">
        <f>IF(A145="","",IF(N(L145)&gt;0,K145/L145,""))</f>
        <v/>
      </c>
      <c r="N145" s="21">
        <f>IF(A145="","",IF(N(L145)&gt;0,SUMIFS('GSC current'!$L$2:$L$2001,'GSC current'!$I$2:$I$2001,B145)/L145,""))</f>
        <v/>
      </c>
      <c r="O145">
        <f>IF(A145="","",IFERROR(SUMIFS('GSC previous'!$J$2:$J$2001,'GSC previous'!$I$2:$I$2001,B145),0))</f>
        <v/>
      </c>
      <c r="P145" s="22">
        <f>IF(A145="","",IF(N(O145)&gt;0,(K145-O145)/O145,""))</f>
        <v/>
      </c>
      <c r="Q145">
        <f>IF(A145="","",IFERROR(SUMIFS(GA4!$P$2:$P$2001,GA4!$O$2:$O$2001,B145),0))</f>
        <v/>
      </c>
      <c r="R145" s="23">
        <f>IF(A145="","",IF(N(Q145)&gt;0,SUMIFS(GA4!$Q$2:$Q$2001,GA4!$O$2:$O$2001,B145)/Q145,""))</f>
        <v/>
      </c>
      <c r="S145">
        <f>IF(A145="","",IFERROR(SUMIFS(GA4!$R$2:$R$2001,GA4!$O$2:$O$2001,B145),0))</f>
        <v/>
      </c>
      <c r="T145">
        <f>IF(A145="","",IF(AND(ISNUMBER(F145),LEFT(C145&amp;"",1)="2"),IF(F145&lt;Rules!$B$9,"Yes","No"),"No"))</f>
        <v/>
      </c>
      <c r="U145">
        <f>IF(A145="","",IF(AND(N(O145)&gt;=Rules!$B$8,ISNUMBER(P145)),IF(P145&lt;=-Rules!$B$7,"Yes","No"),"No"))</f>
        <v/>
      </c>
      <c r="V145">
        <f>IF(A145="","",IF(AND(N(L145)&gt;=Rules!$B$6,ISNUMBER(N145)),IF(AND(N145&gt;=Rules!$B$10,N145&lt;=Rules!$B$11),"Yes","No"),"No"))</f>
        <v/>
      </c>
      <c r="W145">
        <f>IF(A145="","",IF(I145&lt;&gt;"","Yes","No"))</f>
        <v/>
      </c>
      <c r="X145">
        <f>IF(I145="","",IF(SUMIFS($K$3:$K$2002,$A$3:$A$2002,SUBSTITUTE(SUBSTITUTE(I145,"?","~?"),"*","~*"))&gt;N(K145),"Yes","No"))</f>
        <v/>
      </c>
      <c r="Y145">
        <f>IF(A145="","",IF(N(S145)&gt;0,"Yes","No"))</f>
        <v/>
      </c>
      <c r="Z145">
        <f>IF(A145="","",IF(AND(N(K145)&lt;Rules!$B$5,N(L145)&lt;Rules!$B$6,N(Q145)&lt;Rules!$B$13,Y145="No"),"Yes","No"))</f>
        <v/>
      </c>
      <c r="AA145">
        <f>IF(A145="","",IF(LEFT(C145&amp;"",1)="3","Redirect",IF(OR(LEFT(C145&amp;"",1)="4",LEFT(C145&amp;"",1)="5"),IF(OR(N(K145)&gt;0,N(AC145)&gt;=Rules!$B$14),"Redirect","Prune"),IF(D145="Non-Indexable","Keep",IF(AND(W145="Yes",X145="Yes",Y145="No"),"Merge",IF(OR(U145="Yes",V145="Yes",AND(T145="Yes",N(L145)&gt;=Rules!$B$6)),"Update",IF(Z145="Yes",IF(N(AC145)&gt;=Rules!$B$14,"Redirect","Prune"),"Keep")))))))</f>
        <v/>
      </c>
      <c r="AB145">
        <f>IF(A145="","",IF(LEFT(C145&amp;"",1)="3","Already redirects ("&amp;C145&amp;"). Update internal links to point at the final URL.",IF(OR(LEFT(C145&amp;"",1)="4",LEFT(C145&amp;"",1)="5"),IF(AA145="Redirect","Returns "&amp;C145&amp;" but still has "&amp;N(K145)&amp;" clicks and "&amp;N(AC145)&amp;" referring domains. 301 it to the closest live page.","Returns "&amp;C145&amp;" with no clicks or links. Remove internal links and let it 404 or 410."),IF(D145="Non-Indexable","Non-indexable ("&amp;E145&amp;"). Keep if that is intentional; otherwise fix the canonical or noindex.",IF(AA145="Merge","Overlaps with "&amp;I145&amp;IF(N(J145)&gt;0," (similarity "&amp;TEXT(J145,"0.00")&amp;")","")&amp;", which gets more clicks. Merge the useful parts into it and 301 this URL.",IF(AA145="Update",MID(IF(U145="Yes","; Clicks down "&amp;TEXT(-P145,"0%")&amp;" on the previous period","")&amp;IF(V145="Yes","; Average position "&amp;TEXT(N145,"0.0")&amp;" on "&amp;TEXT(L145,"#,##0")&amp;" impressions (striking distance)","")&amp;IF(AND(T145="Yes",N(L145)&gt;=Rules!$B$6),"; Thin ("&amp;F145&amp;" words) but has search demand",""),3,400),IF(AA145="Prune","Low value: "&amp;N(K145)&amp;" clicks, "&amp;N(L145)&amp;" impressions, "&amp;N(Q145)&amp;" sessions, no key events. Remove or noindex it and update internal links.",IF(AA145="Redirect","Low value but "&amp;N(AC145)&amp;" referring domains. 301 it to the closest relevant page to keep those links.",IF(AND(Z145="No",Y145="Yes",N(K145)&lt;Rules!$B$5),"Low search traffic but it converts (key events: "&amp;S145&amp;"). Keep it and link to it.",IF(W145="Yes","Stronger than the page it overlaps ("&amp;I145&amp;"). Keep; merge that page into this one.","Healthy: "&amp;N(K145)&amp;" clicks"&amp;IF(ISNUMBER(N145),", average position "&amp;TEXT(N145,"0.0"),"")&amp;". Keep and monitor."))))))))))</f>
        <v/>
      </c>
      <c r="AE145">
        <f>IF(A145="","",IF(AD145&lt;&gt;"",AD145,AA145))</f>
        <v/>
      </c>
    </row>
    <row r="146">
      <c r="A146">
        <f>IF(Crawl!A145="","",Crawl!A145)</f>
        <v/>
      </c>
      <c r="B146">
        <f>IF(A146="","",Crawl!EC145)</f>
        <v/>
      </c>
      <c r="C146">
        <f>IF(A146="","",IFERROR(INDEX(Crawl!$A145:$DZ145,1,Rules!$H$6),""))</f>
        <v/>
      </c>
      <c r="D146">
        <f>IF(A146="","",IFERROR(INDEX(Crawl!$A145:$DZ145,1,Rules!$H$7),"")&amp;"")</f>
        <v/>
      </c>
      <c r="E146">
        <f>IF(A146="","",IFERROR(INDEX(Crawl!$A145:$DZ145,1,Rules!$H$8),"")&amp;"")</f>
        <v/>
      </c>
      <c r="F146">
        <f>IF(A146="","",IFERROR(INDEX(Crawl!$A145:$DZ145,1,Rules!$H$9),""))</f>
        <v/>
      </c>
      <c r="G146">
        <f>IF(A146="","",IFERROR(INDEX(Crawl!$A145:$DZ145,1,Rules!$H$10),""))</f>
        <v/>
      </c>
      <c r="H146">
        <f>IF(A146="","",IFERROR(INDEX(Crawl!$A145:$DZ145,1,Rules!$H$12),""))</f>
        <v/>
      </c>
      <c r="I146">
        <f>IF(A146="","",IF(AND(N(H146)&gt;0,IFERROR(INDEX(Crawl!$A145:$DZ145,1,Rules!$H$11),"")&amp;""&lt;&gt;""),IFERROR(INDEX(Crawl!$A145:$DZ145,1,Rules!$H$11),"")&amp;"",IF(AND(ISNUMBER(J146),N(J146)&gt;=Rules!$B$12,IFERROR(INDEX(Crawl!$A145:$DZ145,1,Rules!$H$13),"")&amp;""&lt;&gt;""),IFERROR(INDEX(Crawl!$A145:$DZ145,1,Rules!$H$13),"")&amp;"","")))</f>
        <v/>
      </c>
      <c r="J146" s="19">
        <f>IF(A146="","",IF(IFERROR(INDEX(Crawl!$A145:$DZ145,1,Rules!$H$14),"")&amp;""="","",IFERROR(INDEX(Crawl!$A145:$DZ145,1,Rules!$H$14),"")))</f>
        <v/>
      </c>
      <c r="K146">
        <f>IF(A146="","",IFERROR(SUMIFS('GSC current'!$J$2:$J$2001,'GSC current'!$I$2:$I$2001,B146),0))</f>
        <v/>
      </c>
      <c r="L146">
        <f>IF(A146="","",IFERROR(SUMIFS('GSC current'!$K$2:$K$2001,'GSC current'!$I$2:$I$2001,B146),0))</f>
        <v/>
      </c>
      <c r="M146" s="20">
        <f>IF(A146="","",IF(N(L146)&gt;0,K146/L146,""))</f>
        <v/>
      </c>
      <c r="N146" s="21">
        <f>IF(A146="","",IF(N(L146)&gt;0,SUMIFS('GSC current'!$L$2:$L$2001,'GSC current'!$I$2:$I$2001,B146)/L146,""))</f>
        <v/>
      </c>
      <c r="O146">
        <f>IF(A146="","",IFERROR(SUMIFS('GSC previous'!$J$2:$J$2001,'GSC previous'!$I$2:$I$2001,B146),0))</f>
        <v/>
      </c>
      <c r="P146" s="22">
        <f>IF(A146="","",IF(N(O146)&gt;0,(K146-O146)/O146,""))</f>
        <v/>
      </c>
      <c r="Q146">
        <f>IF(A146="","",IFERROR(SUMIFS(GA4!$P$2:$P$2001,GA4!$O$2:$O$2001,B146),0))</f>
        <v/>
      </c>
      <c r="R146" s="23">
        <f>IF(A146="","",IF(N(Q146)&gt;0,SUMIFS(GA4!$Q$2:$Q$2001,GA4!$O$2:$O$2001,B146)/Q146,""))</f>
        <v/>
      </c>
      <c r="S146">
        <f>IF(A146="","",IFERROR(SUMIFS(GA4!$R$2:$R$2001,GA4!$O$2:$O$2001,B146),0))</f>
        <v/>
      </c>
      <c r="T146">
        <f>IF(A146="","",IF(AND(ISNUMBER(F146),LEFT(C146&amp;"",1)="2"),IF(F146&lt;Rules!$B$9,"Yes","No"),"No"))</f>
        <v/>
      </c>
      <c r="U146">
        <f>IF(A146="","",IF(AND(N(O146)&gt;=Rules!$B$8,ISNUMBER(P146)),IF(P146&lt;=-Rules!$B$7,"Yes","No"),"No"))</f>
        <v/>
      </c>
      <c r="V146">
        <f>IF(A146="","",IF(AND(N(L146)&gt;=Rules!$B$6,ISNUMBER(N146)),IF(AND(N146&gt;=Rules!$B$10,N146&lt;=Rules!$B$11),"Yes","No"),"No"))</f>
        <v/>
      </c>
      <c r="W146">
        <f>IF(A146="","",IF(I146&lt;&gt;"","Yes","No"))</f>
        <v/>
      </c>
      <c r="X146">
        <f>IF(I146="","",IF(SUMIFS($K$3:$K$2002,$A$3:$A$2002,SUBSTITUTE(SUBSTITUTE(I146,"?","~?"),"*","~*"))&gt;N(K146),"Yes","No"))</f>
        <v/>
      </c>
      <c r="Y146">
        <f>IF(A146="","",IF(N(S146)&gt;0,"Yes","No"))</f>
        <v/>
      </c>
      <c r="Z146">
        <f>IF(A146="","",IF(AND(N(K146)&lt;Rules!$B$5,N(L146)&lt;Rules!$B$6,N(Q146)&lt;Rules!$B$13,Y146="No"),"Yes","No"))</f>
        <v/>
      </c>
      <c r="AA146">
        <f>IF(A146="","",IF(LEFT(C146&amp;"",1)="3","Redirect",IF(OR(LEFT(C146&amp;"",1)="4",LEFT(C146&amp;"",1)="5"),IF(OR(N(K146)&gt;0,N(AC146)&gt;=Rules!$B$14),"Redirect","Prune"),IF(D146="Non-Indexable","Keep",IF(AND(W146="Yes",X146="Yes",Y146="No"),"Merge",IF(OR(U146="Yes",V146="Yes",AND(T146="Yes",N(L146)&gt;=Rules!$B$6)),"Update",IF(Z146="Yes",IF(N(AC146)&gt;=Rules!$B$14,"Redirect","Prune"),"Keep")))))))</f>
        <v/>
      </c>
      <c r="AB146">
        <f>IF(A146="","",IF(LEFT(C146&amp;"",1)="3","Already redirects ("&amp;C146&amp;"). Update internal links to point at the final URL.",IF(OR(LEFT(C146&amp;"",1)="4",LEFT(C146&amp;"",1)="5"),IF(AA146="Redirect","Returns "&amp;C146&amp;" but still has "&amp;N(K146)&amp;" clicks and "&amp;N(AC146)&amp;" referring domains. 301 it to the closest live page.","Returns "&amp;C146&amp;" with no clicks or links. Remove internal links and let it 404 or 410."),IF(D146="Non-Indexable","Non-indexable ("&amp;E146&amp;"). Keep if that is intentional; otherwise fix the canonical or noindex.",IF(AA146="Merge","Overlaps with "&amp;I146&amp;IF(N(J146)&gt;0," (similarity "&amp;TEXT(J146,"0.00")&amp;")","")&amp;", which gets more clicks. Merge the useful parts into it and 301 this URL.",IF(AA146="Update",MID(IF(U146="Yes","; Clicks down "&amp;TEXT(-P146,"0%")&amp;" on the previous period","")&amp;IF(V146="Yes","; Average position "&amp;TEXT(N146,"0.0")&amp;" on "&amp;TEXT(L146,"#,##0")&amp;" impressions (striking distance)","")&amp;IF(AND(T146="Yes",N(L146)&gt;=Rules!$B$6),"; Thin ("&amp;F146&amp;" words) but has search demand",""),3,400),IF(AA146="Prune","Low value: "&amp;N(K146)&amp;" clicks, "&amp;N(L146)&amp;" impressions, "&amp;N(Q146)&amp;" sessions, no key events. Remove or noindex it and update internal links.",IF(AA146="Redirect","Low value but "&amp;N(AC146)&amp;" referring domains. 301 it to the closest relevant page to keep those links.",IF(AND(Z146="No",Y146="Yes",N(K146)&lt;Rules!$B$5),"Low search traffic but it converts (key events: "&amp;S146&amp;"). Keep it and link to it.",IF(W146="Yes","Stronger than the page it overlaps ("&amp;I146&amp;"). Keep; merge that page into this one.","Healthy: "&amp;N(K146)&amp;" clicks"&amp;IF(ISNUMBER(N146),", average position "&amp;TEXT(N146,"0.0"),"")&amp;". Keep and monitor."))))))))))</f>
        <v/>
      </c>
      <c r="AE146">
        <f>IF(A146="","",IF(AD146&lt;&gt;"",AD146,AA146))</f>
        <v/>
      </c>
    </row>
    <row r="147">
      <c r="A147">
        <f>IF(Crawl!A146="","",Crawl!A146)</f>
        <v/>
      </c>
      <c r="B147">
        <f>IF(A147="","",Crawl!EC146)</f>
        <v/>
      </c>
      <c r="C147">
        <f>IF(A147="","",IFERROR(INDEX(Crawl!$A146:$DZ146,1,Rules!$H$6),""))</f>
        <v/>
      </c>
      <c r="D147">
        <f>IF(A147="","",IFERROR(INDEX(Crawl!$A146:$DZ146,1,Rules!$H$7),"")&amp;"")</f>
        <v/>
      </c>
      <c r="E147">
        <f>IF(A147="","",IFERROR(INDEX(Crawl!$A146:$DZ146,1,Rules!$H$8),"")&amp;"")</f>
        <v/>
      </c>
      <c r="F147">
        <f>IF(A147="","",IFERROR(INDEX(Crawl!$A146:$DZ146,1,Rules!$H$9),""))</f>
        <v/>
      </c>
      <c r="G147">
        <f>IF(A147="","",IFERROR(INDEX(Crawl!$A146:$DZ146,1,Rules!$H$10),""))</f>
        <v/>
      </c>
      <c r="H147">
        <f>IF(A147="","",IFERROR(INDEX(Crawl!$A146:$DZ146,1,Rules!$H$12),""))</f>
        <v/>
      </c>
      <c r="I147">
        <f>IF(A147="","",IF(AND(N(H147)&gt;0,IFERROR(INDEX(Crawl!$A146:$DZ146,1,Rules!$H$11),"")&amp;""&lt;&gt;""),IFERROR(INDEX(Crawl!$A146:$DZ146,1,Rules!$H$11),"")&amp;"",IF(AND(ISNUMBER(J147),N(J147)&gt;=Rules!$B$12,IFERROR(INDEX(Crawl!$A146:$DZ146,1,Rules!$H$13),"")&amp;""&lt;&gt;""),IFERROR(INDEX(Crawl!$A146:$DZ146,1,Rules!$H$13),"")&amp;"","")))</f>
        <v/>
      </c>
      <c r="J147" s="19">
        <f>IF(A147="","",IF(IFERROR(INDEX(Crawl!$A146:$DZ146,1,Rules!$H$14),"")&amp;""="","",IFERROR(INDEX(Crawl!$A146:$DZ146,1,Rules!$H$14),"")))</f>
        <v/>
      </c>
      <c r="K147">
        <f>IF(A147="","",IFERROR(SUMIFS('GSC current'!$J$2:$J$2001,'GSC current'!$I$2:$I$2001,B147),0))</f>
        <v/>
      </c>
      <c r="L147">
        <f>IF(A147="","",IFERROR(SUMIFS('GSC current'!$K$2:$K$2001,'GSC current'!$I$2:$I$2001,B147),0))</f>
        <v/>
      </c>
      <c r="M147" s="20">
        <f>IF(A147="","",IF(N(L147)&gt;0,K147/L147,""))</f>
        <v/>
      </c>
      <c r="N147" s="21">
        <f>IF(A147="","",IF(N(L147)&gt;0,SUMIFS('GSC current'!$L$2:$L$2001,'GSC current'!$I$2:$I$2001,B147)/L147,""))</f>
        <v/>
      </c>
      <c r="O147">
        <f>IF(A147="","",IFERROR(SUMIFS('GSC previous'!$J$2:$J$2001,'GSC previous'!$I$2:$I$2001,B147),0))</f>
        <v/>
      </c>
      <c r="P147" s="22">
        <f>IF(A147="","",IF(N(O147)&gt;0,(K147-O147)/O147,""))</f>
        <v/>
      </c>
      <c r="Q147">
        <f>IF(A147="","",IFERROR(SUMIFS(GA4!$P$2:$P$2001,GA4!$O$2:$O$2001,B147),0))</f>
        <v/>
      </c>
      <c r="R147" s="23">
        <f>IF(A147="","",IF(N(Q147)&gt;0,SUMIFS(GA4!$Q$2:$Q$2001,GA4!$O$2:$O$2001,B147)/Q147,""))</f>
        <v/>
      </c>
      <c r="S147">
        <f>IF(A147="","",IFERROR(SUMIFS(GA4!$R$2:$R$2001,GA4!$O$2:$O$2001,B147),0))</f>
        <v/>
      </c>
      <c r="T147">
        <f>IF(A147="","",IF(AND(ISNUMBER(F147),LEFT(C147&amp;"",1)="2"),IF(F147&lt;Rules!$B$9,"Yes","No"),"No"))</f>
        <v/>
      </c>
      <c r="U147">
        <f>IF(A147="","",IF(AND(N(O147)&gt;=Rules!$B$8,ISNUMBER(P147)),IF(P147&lt;=-Rules!$B$7,"Yes","No"),"No"))</f>
        <v/>
      </c>
      <c r="V147">
        <f>IF(A147="","",IF(AND(N(L147)&gt;=Rules!$B$6,ISNUMBER(N147)),IF(AND(N147&gt;=Rules!$B$10,N147&lt;=Rules!$B$11),"Yes","No"),"No"))</f>
        <v/>
      </c>
      <c r="W147">
        <f>IF(A147="","",IF(I147&lt;&gt;"","Yes","No"))</f>
        <v/>
      </c>
      <c r="X147">
        <f>IF(I147="","",IF(SUMIFS($K$3:$K$2002,$A$3:$A$2002,SUBSTITUTE(SUBSTITUTE(I147,"?","~?"),"*","~*"))&gt;N(K147),"Yes","No"))</f>
        <v/>
      </c>
      <c r="Y147">
        <f>IF(A147="","",IF(N(S147)&gt;0,"Yes","No"))</f>
        <v/>
      </c>
      <c r="Z147">
        <f>IF(A147="","",IF(AND(N(K147)&lt;Rules!$B$5,N(L147)&lt;Rules!$B$6,N(Q147)&lt;Rules!$B$13,Y147="No"),"Yes","No"))</f>
        <v/>
      </c>
      <c r="AA147">
        <f>IF(A147="","",IF(LEFT(C147&amp;"",1)="3","Redirect",IF(OR(LEFT(C147&amp;"",1)="4",LEFT(C147&amp;"",1)="5"),IF(OR(N(K147)&gt;0,N(AC147)&gt;=Rules!$B$14),"Redirect","Prune"),IF(D147="Non-Indexable","Keep",IF(AND(W147="Yes",X147="Yes",Y147="No"),"Merge",IF(OR(U147="Yes",V147="Yes",AND(T147="Yes",N(L147)&gt;=Rules!$B$6)),"Update",IF(Z147="Yes",IF(N(AC147)&gt;=Rules!$B$14,"Redirect","Prune"),"Keep")))))))</f>
        <v/>
      </c>
      <c r="AB147">
        <f>IF(A147="","",IF(LEFT(C147&amp;"",1)="3","Already redirects ("&amp;C147&amp;"). Update internal links to point at the final URL.",IF(OR(LEFT(C147&amp;"",1)="4",LEFT(C147&amp;"",1)="5"),IF(AA147="Redirect","Returns "&amp;C147&amp;" but still has "&amp;N(K147)&amp;" clicks and "&amp;N(AC147)&amp;" referring domains. 301 it to the closest live page.","Returns "&amp;C147&amp;" with no clicks or links. Remove internal links and let it 404 or 410."),IF(D147="Non-Indexable","Non-indexable ("&amp;E147&amp;"). Keep if that is intentional; otherwise fix the canonical or noindex.",IF(AA147="Merge","Overlaps with "&amp;I147&amp;IF(N(J147)&gt;0," (similarity "&amp;TEXT(J147,"0.00")&amp;")","")&amp;", which gets more clicks. Merge the useful parts into it and 301 this URL.",IF(AA147="Update",MID(IF(U147="Yes","; Clicks down "&amp;TEXT(-P147,"0%")&amp;" on the previous period","")&amp;IF(V147="Yes","; Average position "&amp;TEXT(N147,"0.0")&amp;" on "&amp;TEXT(L147,"#,##0")&amp;" impressions (striking distance)","")&amp;IF(AND(T147="Yes",N(L147)&gt;=Rules!$B$6),"; Thin ("&amp;F147&amp;" words) but has search demand",""),3,400),IF(AA147="Prune","Low value: "&amp;N(K147)&amp;" clicks, "&amp;N(L147)&amp;" impressions, "&amp;N(Q147)&amp;" sessions, no key events. Remove or noindex it and update internal links.",IF(AA147="Redirect","Low value but "&amp;N(AC147)&amp;" referring domains. 301 it to the closest relevant page to keep those links.",IF(AND(Z147="No",Y147="Yes",N(K147)&lt;Rules!$B$5),"Low search traffic but it converts (key events: "&amp;S147&amp;"). Keep it and link to it.",IF(W147="Yes","Stronger than the page it overlaps ("&amp;I147&amp;"). Keep; merge that page into this one.","Healthy: "&amp;N(K147)&amp;" clicks"&amp;IF(ISNUMBER(N147),", average position "&amp;TEXT(N147,"0.0"),"")&amp;". Keep and monitor."))))))))))</f>
        <v/>
      </c>
      <c r="AE147">
        <f>IF(A147="","",IF(AD147&lt;&gt;"",AD147,AA147))</f>
        <v/>
      </c>
    </row>
    <row r="148">
      <c r="A148">
        <f>IF(Crawl!A147="","",Crawl!A147)</f>
        <v/>
      </c>
      <c r="B148">
        <f>IF(A148="","",Crawl!EC147)</f>
        <v/>
      </c>
      <c r="C148">
        <f>IF(A148="","",IFERROR(INDEX(Crawl!$A147:$DZ147,1,Rules!$H$6),""))</f>
        <v/>
      </c>
      <c r="D148">
        <f>IF(A148="","",IFERROR(INDEX(Crawl!$A147:$DZ147,1,Rules!$H$7),"")&amp;"")</f>
        <v/>
      </c>
      <c r="E148">
        <f>IF(A148="","",IFERROR(INDEX(Crawl!$A147:$DZ147,1,Rules!$H$8),"")&amp;"")</f>
        <v/>
      </c>
      <c r="F148">
        <f>IF(A148="","",IFERROR(INDEX(Crawl!$A147:$DZ147,1,Rules!$H$9),""))</f>
        <v/>
      </c>
      <c r="G148">
        <f>IF(A148="","",IFERROR(INDEX(Crawl!$A147:$DZ147,1,Rules!$H$10),""))</f>
        <v/>
      </c>
      <c r="H148">
        <f>IF(A148="","",IFERROR(INDEX(Crawl!$A147:$DZ147,1,Rules!$H$12),""))</f>
        <v/>
      </c>
      <c r="I148">
        <f>IF(A148="","",IF(AND(N(H148)&gt;0,IFERROR(INDEX(Crawl!$A147:$DZ147,1,Rules!$H$11),"")&amp;""&lt;&gt;""),IFERROR(INDEX(Crawl!$A147:$DZ147,1,Rules!$H$11),"")&amp;"",IF(AND(ISNUMBER(J148),N(J148)&gt;=Rules!$B$12,IFERROR(INDEX(Crawl!$A147:$DZ147,1,Rules!$H$13),"")&amp;""&lt;&gt;""),IFERROR(INDEX(Crawl!$A147:$DZ147,1,Rules!$H$13),"")&amp;"","")))</f>
        <v/>
      </c>
      <c r="J148" s="19">
        <f>IF(A148="","",IF(IFERROR(INDEX(Crawl!$A147:$DZ147,1,Rules!$H$14),"")&amp;""="","",IFERROR(INDEX(Crawl!$A147:$DZ147,1,Rules!$H$14),"")))</f>
        <v/>
      </c>
      <c r="K148">
        <f>IF(A148="","",IFERROR(SUMIFS('GSC current'!$J$2:$J$2001,'GSC current'!$I$2:$I$2001,B148),0))</f>
        <v/>
      </c>
      <c r="L148">
        <f>IF(A148="","",IFERROR(SUMIFS('GSC current'!$K$2:$K$2001,'GSC current'!$I$2:$I$2001,B148),0))</f>
        <v/>
      </c>
      <c r="M148" s="20">
        <f>IF(A148="","",IF(N(L148)&gt;0,K148/L148,""))</f>
        <v/>
      </c>
      <c r="N148" s="21">
        <f>IF(A148="","",IF(N(L148)&gt;0,SUMIFS('GSC current'!$L$2:$L$2001,'GSC current'!$I$2:$I$2001,B148)/L148,""))</f>
        <v/>
      </c>
      <c r="O148">
        <f>IF(A148="","",IFERROR(SUMIFS('GSC previous'!$J$2:$J$2001,'GSC previous'!$I$2:$I$2001,B148),0))</f>
        <v/>
      </c>
      <c r="P148" s="22">
        <f>IF(A148="","",IF(N(O148)&gt;0,(K148-O148)/O148,""))</f>
        <v/>
      </c>
      <c r="Q148">
        <f>IF(A148="","",IFERROR(SUMIFS(GA4!$P$2:$P$2001,GA4!$O$2:$O$2001,B148),0))</f>
        <v/>
      </c>
      <c r="R148" s="23">
        <f>IF(A148="","",IF(N(Q148)&gt;0,SUMIFS(GA4!$Q$2:$Q$2001,GA4!$O$2:$O$2001,B148)/Q148,""))</f>
        <v/>
      </c>
      <c r="S148">
        <f>IF(A148="","",IFERROR(SUMIFS(GA4!$R$2:$R$2001,GA4!$O$2:$O$2001,B148),0))</f>
        <v/>
      </c>
      <c r="T148">
        <f>IF(A148="","",IF(AND(ISNUMBER(F148),LEFT(C148&amp;"",1)="2"),IF(F148&lt;Rules!$B$9,"Yes","No"),"No"))</f>
        <v/>
      </c>
      <c r="U148">
        <f>IF(A148="","",IF(AND(N(O148)&gt;=Rules!$B$8,ISNUMBER(P148)),IF(P148&lt;=-Rules!$B$7,"Yes","No"),"No"))</f>
        <v/>
      </c>
      <c r="V148">
        <f>IF(A148="","",IF(AND(N(L148)&gt;=Rules!$B$6,ISNUMBER(N148)),IF(AND(N148&gt;=Rules!$B$10,N148&lt;=Rules!$B$11),"Yes","No"),"No"))</f>
        <v/>
      </c>
      <c r="W148">
        <f>IF(A148="","",IF(I148&lt;&gt;"","Yes","No"))</f>
        <v/>
      </c>
      <c r="X148">
        <f>IF(I148="","",IF(SUMIFS($K$3:$K$2002,$A$3:$A$2002,SUBSTITUTE(SUBSTITUTE(I148,"?","~?"),"*","~*"))&gt;N(K148),"Yes","No"))</f>
        <v/>
      </c>
      <c r="Y148">
        <f>IF(A148="","",IF(N(S148)&gt;0,"Yes","No"))</f>
        <v/>
      </c>
      <c r="Z148">
        <f>IF(A148="","",IF(AND(N(K148)&lt;Rules!$B$5,N(L148)&lt;Rules!$B$6,N(Q148)&lt;Rules!$B$13,Y148="No"),"Yes","No"))</f>
        <v/>
      </c>
      <c r="AA148">
        <f>IF(A148="","",IF(LEFT(C148&amp;"",1)="3","Redirect",IF(OR(LEFT(C148&amp;"",1)="4",LEFT(C148&amp;"",1)="5"),IF(OR(N(K148)&gt;0,N(AC148)&gt;=Rules!$B$14),"Redirect","Prune"),IF(D148="Non-Indexable","Keep",IF(AND(W148="Yes",X148="Yes",Y148="No"),"Merge",IF(OR(U148="Yes",V148="Yes",AND(T148="Yes",N(L148)&gt;=Rules!$B$6)),"Update",IF(Z148="Yes",IF(N(AC148)&gt;=Rules!$B$14,"Redirect","Prune"),"Keep")))))))</f>
        <v/>
      </c>
      <c r="AB148">
        <f>IF(A148="","",IF(LEFT(C148&amp;"",1)="3","Already redirects ("&amp;C148&amp;"). Update internal links to point at the final URL.",IF(OR(LEFT(C148&amp;"",1)="4",LEFT(C148&amp;"",1)="5"),IF(AA148="Redirect","Returns "&amp;C148&amp;" but still has "&amp;N(K148)&amp;" clicks and "&amp;N(AC148)&amp;" referring domains. 301 it to the closest live page.","Returns "&amp;C148&amp;" with no clicks or links. Remove internal links and let it 404 or 410."),IF(D148="Non-Indexable","Non-indexable ("&amp;E148&amp;"). Keep if that is intentional; otherwise fix the canonical or noindex.",IF(AA148="Merge","Overlaps with "&amp;I148&amp;IF(N(J148)&gt;0," (similarity "&amp;TEXT(J148,"0.00")&amp;")","")&amp;", which gets more clicks. Merge the useful parts into it and 301 this URL.",IF(AA148="Update",MID(IF(U148="Yes","; Clicks down "&amp;TEXT(-P148,"0%")&amp;" on the previous period","")&amp;IF(V148="Yes","; Average position "&amp;TEXT(N148,"0.0")&amp;" on "&amp;TEXT(L148,"#,##0")&amp;" impressions (striking distance)","")&amp;IF(AND(T148="Yes",N(L148)&gt;=Rules!$B$6),"; Thin ("&amp;F148&amp;" words) but has search demand",""),3,400),IF(AA148="Prune","Low value: "&amp;N(K148)&amp;" clicks, "&amp;N(L148)&amp;" impressions, "&amp;N(Q148)&amp;" sessions, no key events. Remove or noindex it and update internal links.",IF(AA148="Redirect","Low value but "&amp;N(AC148)&amp;" referring domains. 301 it to the closest relevant page to keep those links.",IF(AND(Z148="No",Y148="Yes",N(K148)&lt;Rules!$B$5),"Low search traffic but it converts (key events: "&amp;S148&amp;"). Keep it and link to it.",IF(W148="Yes","Stronger than the page it overlaps ("&amp;I148&amp;"). Keep; merge that page into this one.","Healthy: "&amp;N(K148)&amp;" clicks"&amp;IF(ISNUMBER(N148),", average position "&amp;TEXT(N148,"0.0"),"")&amp;". Keep and monitor."))))))))))</f>
        <v/>
      </c>
      <c r="AE148">
        <f>IF(A148="","",IF(AD148&lt;&gt;"",AD148,AA148))</f>
        <v/>
      </c>
    </row>
    <row r="149">
      <c r="A149">
        <f>IF(Crawl!A148="","",Crawl!A148)</f>
        <v/>
      </c>
      <c r="B149">
        <f>IF(A149="","",Crawl!EC148)</f>
        <v/>
      </c>
      <c r="C149">
        <f>IF(A149="","",IFERROR(INDEX(Crawl!$A148:$DZ148,1,Rules!$H$6),""))</f>
        <v/>
      </c>
      <c r="D149">
        <f>IF(A149="","",IFERROR(INDEX(Crawl!$A148:$DZ148,1,Rules!$H$7),"")&amp;"")</f>
        <v/>
      </c>
      <c r="E149">
        <f>IF(A149="","",IFERROR(INDEX(Crawl!$A148:$DZ148,1,Rules!$H$8),"")&amp;"")</f>
        <v/>
      </c>
      <c r="F149">
        <f>IF(A149="","",IFERROR(INDEX(Crawl!$A148:$DZ148,1,Rules!$H$9),""))</f>
        <v/>
      </c>
      <c r="G149">
        <f>IF(A149="","",IFERROR(INDEX(Crawl!$A148:$DZ148,1,Rules!$H$10),""))</f>
        <v/>
      </c>
      <c r="H149">
        <f>IF(A149="","",IFERROR(INDEX(Crawl!$A148:$DZ148,1,Rules!$H$12),""))</f>
        <v/>
      </c>
      <c r="I149">
        <f>IF(A149="","",IF(AND(N(H149)&gt;0,IFERROR(INDEX(Crawl!$A148:$DZ148,1,Rules!$H$11),"")&amp;""&lt;&gt;""),IFERROR(INDEX(Crawl!$A148:$DZ148,1,Rules!$H$11),"")&amp;"",IF(AND(ISNUMBER(J149),N(J149)&gt;=Rules!$B$12,IFERROR(INDEX(Crawl!$A148:$DZ148,1,Rules!$H$13),"")&amp;""&lt;&gt;""),IFERROR(INDEX(Crawl!$A148:$DZ148,1,Rules!$H$13),"")&amp;"","")))</f>
        <v/>
      </c>
      <c r="J149" s="19">
        <f>IF(A149="","",IF(IFERROR(INDEX(Crawl!$A148:$DZ148,1,Rules!$H$14),"")&amp;""="","",IFERROR(INDEX(Crawl!$A148:$DZ148,1,Rules!$H$14),"")))</f>
        <v/>
      </c>
      <c r="K149">
        <f>IF(A149="","",IFERROR(SUMIFS('GSC current'!$J$2:$J$2001,'GSC current'!$I$2:$I$2001,B149),0))</f>
        <v/>
      </c>
      <c r="L149">
        <f>IF(A149="","",IFERROR(SUMIFS('GSC current'!$K$2:$K$2001,'GSC current'!$I$2:$I$2001,B149),0))</f>
        <v/>
      </c>
      <c r="M149" s="20">
        <f>IF(A149="","",IF(N(L149)&gt;0,K149/L149,""))</f>
        <v/>
      </c>
      <c r="N149" s="21">
        <f>IF(A149="","",IF(N(L149)&gt;0,SUMIFS('GSC current'!$L$2:$L$2001,'GSC current'!$I$2:$I$2001,B149)/L149,""))</f>
        <v/>
      </c>
      <c r="O149">
        <f>IF(A149="","",IFERROR(SUMIFS('GSC previous'!$J$2:$J$2001,'GSC previous'!$I$2:$I$2001,B149),0))</f>
        <v/>
      </c>
      <c r="P149" s="22">
        <f>IF(A149="","",IF(N(O149)&gt;0,(K149-O149)/O149,""))</f>
        <v/>
      </c>
      <c r="Q149">
        <f>IF(A149="","",IFERROR(SUMIFS(GA4!$P$2:$P$2001,GA4!$O$2:$O$2001,B149),0))</f>
        <v/>
      </c>
      <c r="R149" s="23">
        <f>IF(A149="","",IF(N(Q149)&gt;0,SUMIFS(GA4!$Q$2:$Q$2001,GA4!$O$2:$O$2001,B149)/Q149,""))</f>
        <v/>
      </c>
      <c r="S149">
        <f>IF(A149="","",IFERROR(SUMIFS(GA4!$R$2:$R$2001,GA4!$O$2:$O$2001,B149),0))</f>
        <v/>
      </c>
      <c r="T149">
        <f>IF(A149="","",IF(AND(ISNUMBER(F149),LEFT(C149&amp;"",1)="2"),IF(F149&lt;Rules!$B$9,"Yes","No"),"No"))</f>
        <v/>
      </c>
      <c r="U149">
        <f>IF(A149="","",IF(AND(N(O149)&gt;=Rules!$B$8,ISNUMBER(P149)),IF(P149&lt;=-Rules!$B$7,"Yes","No"),"No"))</f>
        <v/>
      </c>
      <c r="V149">
        <f>IF(A149="","",IF(AND(N(L149)&gt;=Rules!$B$6,ISNUMBER(N149)),IF(AND(N149&gt;=Rules!$B$10,N149&lt;=Rules!$B$11),"Yes","No"),"No"))</f>
        <v/>
      </c>
      <c r="W149">
        <f>IF(A149="","",IF(I149&lt;&gt;"","Yes","No"))</f>
        <v/>
      </c>
      <c r="X149">
        <f>IF(I149="","",IF(SUMIFS($K$3:$K$2002,$A$3:$A$2002,SUBSTITUTE(SUBSTITUTE(I149,"?","~?"),"*","~*"))&gt;N(K149),"Yes","No"))</f>
        <v/>
      </c>
      <c r="Y149">
        <f>IF(A149="","",IF(N(S149)&gt;0,"Yes","No"))</f>
        <v/>
      </c>
      <c r="Z149">
        <f>IF(A149="","",IF(AND(N(K149)&lt;Rules!$B$5,N(L149)&lt;Rules!$B$6,N(Q149)&lt;Rules!$B$13,Y149="No"),"Yes","No"))</f>
        <v/>
      </c>
      <c r="AA149">
        <f>IF(A149="","",IF(LEFT(C149&amp;"",1)="3","Redirect",IF(OR(LEFT(C149&amp;"",1)="4",LEFT(C149&amp;"",1)="5"),IF(OR(N(K149)&gt;0,N(AC149)&gt;=Rules!$B$14),"Redirect","Prune"),IF(D149="Non-Indexable","Keep",IF(AND(W149="Yes",X149="Yes",Y149="No"),"Merge",IF(OR(U149="Yes",V149="Yes",AND(T149="Yes",N(L149)&gt;=Rules!$B$6)),"Update",IF(Z149="Yes",IF(N(AC149)&gt;=Rules!$B$14,"Redirect","Prune"),"Keep")))))))</f>
        <v/>
      </c>
      <c r="AB149">
        <f>IF(A149="","",IF(LEFT(C149&amp;"",1)="3","Already redirects ("&amp;C149&amp;"). Update internal links to point at the final URL.",IF(OR(LEFT(C149&amp;"",1)="4",LEFT(C149&amp;"",1)="5"),IF(AA149="Redirect","Returns "&amp;C149&amp;" but still has "&amp;N(K149)&amp;" clicks and "&amp;N(AC149)&amp;" referring domains. 301 it to the closest live page.","Returns "&amp;C149&amp;" with no clicks or links. Remove internal links and let it 404 or 410."),IF(D149="Non-Indexable","Non-indexable ("&amp;E149&amp;"). Keep if that is intentional; otherwise fix the canonical or noindex.",IF(AA149="Merge","Overlaps with "&amp;I149&amp;IF(N(J149)&gt;0," (similarity "&amp;TEXT(J149,"0.00")&amp;")","")&amp;", which gets more clicks. Merge the useful parts into it and 301 this URL.",IF(AA149="Update",MID(IF(U149="Yes","; Clicks down "&amp;TEXT(-P149,"0%")&amp;" on the previous period","")&amp;IF(V149="Yes","; Average position "&amp;TEXT(N149,"0.0")&amp;" on "&amp;TEXT(L149,"#,##0")&amp;" impressions (striking distance)","")&amp;IF(AND(T149="Yes",N(L149)&gt;=Rules!$B$6),"; Thin ("&amp;F149&amp;" words) but has search demand",""),3,400),IF(AA149="Prune","Low value: "&amp;N(K149)&amp;" clicks, "&amp;N(L149)&amp;" impressions, "&amp;N(Q149)&amp;" sessions, no key events. Remove or noindex it and update internal links.",IF(AA149="Redirect","Low value but "&amp;N(AC149)&amp;" referring domains. 301 it to the closest relevant page to keep those links.",IF(AND(Z149="No",Y149="Yes",N(K149)&lt;Rules!$B$5),"Low search traffic but it converts (key events: "&amp;S149&amp;"). Keep it and link to it.",IF(W149="Yes","Stronger than the page it overlaps ("&amp;I149&amp;"). Keep; merge that page into this one.","Healthy: "&amp;N(K149)&amp;" clicks"&amp;IF(ISNUMBER(N149),", average position "&amp;TEXT(N149,"0.0"),"")&amp;". Keep and monitor."))))))))))</f>
        <v/>
      </c>
      <c r="AE149">
        <f>IF(A149="","",IF(AD149&lt;&gt;"",AD149,AA149))</f>
        <v/>
      </c>
    </row>
    <row r="150">
      <c r="A150">
        <f>IF(Crawl!A149="","",Crawl!A149)</f>
        <v/>
      </c>
      <c r="B150">
        <f>IF(A150="","",Crawl!EC149)</f>
        <v/>
      </c>
      <c r="C150">
        <f>IF(A150="","",IFERROR(INDEX(Crawl!$A149:$DZ149,1,Rules!$H$6),""))</f>
        <v/>
      </c>
      <c r="D150">
        <f>IF(A150="","",IFERROR(INDEX(Crawl!$A149:$DZ149,1,Rules!$H$7),"")&amp;"")</f>
        <v/>
      </c>
      <c r="E150">
        <f>IF(A150="","",IFERROR(INDEX(Crawl!$A149:$DZ149,1,Rules!$H$8),"")&amp;"")</f>
        <v/>
      </c>
      <c r="F150">
        <f>IF(A150="","",IFERROR(INDEX(Crawl!$A149:$DZ149,1,Rules!$H$9),""))</f>
        <v/>
      </c>
      <c r="G150">
        <f>IF(A150="","",IFERROR(INDEX(Crawl!$A149:$DZ149,1,Rules!$H$10),""))</f>
        <v/>
      </c>
      <c r="H150">
        <f>IF(A150="","",IFERROR(INDEX(Crawl!$A149:$DZ149,1,Rules!$H$12),""))</f>
        <v/>
      </c>
      <c r="I150">
        <f>IF(A150="","",IF(AND(N(H150)&gt;0,IFERROR(INDEX(Crawl!$A149:$DZ149,1,Rules!$H$11),"")&amp;""&lt;&gt;""),IFERROR(INDEX(Crawl!$A149:$DZ149,1,Rules!$H$11),"")&amp;"",IF(AND(ISNUMBER(J150),N(J150)&gt;=Rules!$B$12,IFERROR(INDEX(Crawl!$A149:$DZ149,1,Rules!$H$13),"")&amp;""&lt;&gt;""),IFERROR(INDEX(Crawl!$A149:$DZ149,1,Rules!$H$13),"")&amp;"","")))</f>
        <v/>
      </c>
      <c r="J150" s="19">
        <f>IF(A150="","",IF(IFERROR(INDEX(Crawl!$A149:$DZ149,1,Rules!$H$14),"")&amp;""="","",IFERROR(INDEX(Crawl!$A149:$DZ149,1,Rules!$H$14),"")))</f>
        <v/>
      </c>
      <c r="K150">
        <f>IF(A150="","",IFERROR(SUMIFS('GSC current'!$J$2:$J$2001,'GSC current'!$I$2:$I$2001,B150),0))</f>
        <v/>
      </c>
      <c r="L150">
        <f>IF(A150="","",IFERROR(SUMIFS('GSC current'!$K$2:$K$2001,'GSC current'!$I$2:$I$2001,B150),0))</f>
        <v/>
      </c>
      <c r="M150" s="20">
        <f>IF(A150="","",IF(N(L150)&gt;0,K150/L150,""))</f>
        <v/>
      </c>
      <c r="N150" s="21">
        <f>IF(A150="","",IF(N(L150)&gt;0,SUMIFS('GSC current'!$L$2:$L$2001,'GSC current'!$I$2:$I$2001,B150)/L150,""))</f>
        <v/>
      </c>
      <c r="O150">
        <f>IF(A150="","",IFERROR(SUMIFS('GSC previous'!$J$2:$J$2001,'GSC previous'!$I$2:$I$2001,B150),0))</f>
        <v/>
      </c>
      <c r="P150" s="22">
        <f>IF(A150="","",IF(N(O150)&gt;0,(K150-O150)/O150,""))</f>
        <v/>
      </c>
      <c r="Q150">
        <f>IF(A150="","",IFERROR(SUMIFS(GA4!$P$2:$P$2001,GA4!$O$2:$O$2001,B150),0))</f>
        <v/>
      </c>
      <c r="R150" s="23">
        <f>IF(A150="","",IF(N(Q150)&gt;0,SUMIFS(GA4!$Q$2:$Q$2001,GA4!$O$2:$O$2001,B150)/Q150,""))</f>
        <v/>
      </c>
      <c r="S150">
        <f>IF(A150="","",IFERROR(SUMIFS(GA4!$R$2:$R$2001,GA4!$O$2:$O$2001,B150),0))</f>
        <v/>
      </c>
      <c r="T150">
        <f>IF(A150="","",IF(AND(ISNUMBER(F150),LEFT(C150&amp;"",1)="2"),IF(F150&lt;Rules!$B$9,"Yes","No"),"No"))</f>
        <v/>
      </c>
      <c r="U150">
        <f>IF(A150="","",IF(AND(N(O150)&gt;=Rules!$B$8,ISNUMBER(P150)),IF(P150&lt;=-Rules!$B$7,"Yes","No"),"No"))</f>
        <v/>
      </c>
      <c r="V150">
        <f>IF(A150="","",IF(AND(N(L150)&gt;=Rules!$B$6,ISNUMBER(N150)),IF(AND(N150&gt;=Rules!$B$10,N150&lt;=Rules!$B$11),"Yes","No"),"No"))</f>
        <v/>
      </c>
      <c r="W150">
        <f>IF(A150="","",IF(I150&lt;&gt;"","Yes","No"))</f>
        <v/>
      </c>
      <c r="X150">
        <f>IF(I150="","",IF(SUMIFS($K$3:$K$2002,$A$3:$A$2002,SUBSTITUTE(SUBSTITUTE(I150,"?","~?"),"*","~*"))&gt;N(K150),"Yes","No"))</f>
        <v/>
      </c>
      <c r="Y150">
        <f>IF(A150="","",IF(N(S150)&gt;0,"Yes","No"))</f>
        <v/>
      </c>
      <c r="Z150">
        <f>IF(A150="","",IF(AND(N(K150)&lt;Rules!$B$5,N(L150)&lt;Rules!$B$6,N(Q150)&lt;Rules!$B$13,Y150="No"),"Yes","No"))</f>
        <v/>
      </c>
      <c r="AA150">
        <f>IF(A150="","",IF(LEFT(C150&amp;"",1)="3","Redirect",IF(OR(LEFT(C150&amp;"",1)="4",LEFT(C150&amp;"",1)="5"),IF(OR(N(K150)&gt;0,N(AC150)&gt;=Rules!$B$14),"Redirect","Prune"),IF(D150="Non-Indexable","Keep",IF(AND(W150="Yes",X150="Yes",Y150="No"),"Merge",IF(OR(U150="Yes",V150="Yes",AND(T150="Yes",N(L150)&gt;=Rules!$B$6)),"Update",IF(Z150="Yes",IF(N(AC150)&gt;=Rules!$B$14,"Redirect","Prune"),"Keep")))))))</f>
        <v/>
      </c>
      <c r="AB150">
        <f>IF(A150="","",IF(LEFT(C150&amp;"",1)="3","Already redirects ("&amp;C150&amp;"). Update internal links to point at the final URL.",IF(OR(LEFT(C150&amp;"",1)="4",LEFT(C150&amp;"",1)="5"),IF(AA150="Redirect","Returns "&amp;C150&amp;" but still has "&amp;N(K150)&amp;" clicks and "&amp;N(AC150)&amp;" referring domains. 301 it to the closest live page.","Returns "&amp;C150&amp;" with no clicks or links. Remove internal links and let it 404 or 410."),IF(D150="Non-Indexable","Non-indexable ("&amp;E150&amp;"). Keep if that is intentional; otherwise fix the canonical or noindex.",IF(AA150="Merge","Overlaps with "&amp;I150&amp;IF(N(J150)&gt;0," (similarity "&amp;TEXT(J150,"0.00")&amp;")","")&amp;", which gets more clicks. Merge the useful parts into it and 301 this URL.",IF(AA150="Update",MID(IF(U150="Yes","; Clicks down "&amp;TEXT(-P150,"0%")&amp;" on the previous period","")&amp;IF(V150="Yes","; Average position "&amp;TEXT(N150,"0.0")&amp;" on "&amp;TEXT(L150,"#,##0")&amp;" impressions (striking distance)","")&amp;IF(AND(T150="Yes",N(L150)&gt;=Rules!$B$6),"; Thin ("&amp;F150&amp;" words) but has search demand",""),3,400),IF(AA150="Prune","Low value: "&amp;N(K150)&amp;" clicks, "&amp;N(L150)&amp;" impressions, "&amp;N(Q150)&amp;" sessions, no key events. Remove or noindex it and update internal links.",IF(AA150="Redirect","Low value but "&amp;N(AC150)&amp;" referring domains. 301 it to the closest relevant page to keep those links.",IF(AND(Z150="No",Y150="Yes",N(K150)&lt;Rules!$B$5),"Low search traffic but it converts (key events: "&amp;S150&amp;"). Keep it and link to it.",IF(W150="Yes","Stronger than the page it overlaps ("&amp;I150&amp;"). Keep; merge that page into this one.","Healthy: "&amp;N(K150)&amp;" clicks"&amp;IF(ISNUMBER(N150),", average position "&amp;TEXT(N150,"0.0"),"")&amp;". Keep and monitor."))))))))))</f>
        <v/>
      </c>
      <c r="AE150">
        <f>IF(A150="","",IF(AD150&lt;&gt;"",AD150,AA150))</f>
        <v/>
      </c>
    </row>
    <row r="151">
      <c r="A151">
        <f>IF(Crawl!A150="","",Crawl!A150)</f>
        <v/>
      </c>
      <c r="B151">
        <f>IF(A151="","",Crawl!EC150)</f>
        <v/>
      </c>
      <c r="C151">
        <f>IF(A151="","",IFERROR(INDEX(Crawl!$A150:$DZ150,1,Rules!$H$6),""))</f>
        <v/>
      </c>
      <c r="D151">
        <f>IF(A151="","",IFERROR(INDEX(Crawl!$A150:$DZ150,1,Rules!$H$7),"")&amp;"")</f>
        <v/>
      </c>
      <c r="E151">
        <f>IF(A151="","",IFERROR(INDEX(Crawl!$A150:$DZ150,1,Rules!$H$8),"")&amp;"")</f>
        <v/>
      </c>
      <c r="F151">
        <f>IF(A151="","",IFERROR(INDEX(Crawl!$A150:$DZ150,1,Rules!$H$9),""))</f>
        <v/>
      </c>
      <c r="G151">
        <f>IF(A151="","",IFERROR(INDEX(Crawl!$A150:$DZ150,1,Rules!$H$10),""))</f>
        <v/>
      </c>
      <c r="H151">
        <f>IF(A151="","",IFERROR(INDEX(Crawl!$A150:$DZ150,1,Rules!$H$12),""))</f>
        <v/>
      </c>
      <c r="I151">
        <f>IF(A151="","",IF(AND(N(H151)&gt;0,IFERROR(INDEX(Crawl!$A150:$DZ150,1,Rules!$H$11),"")&amp;""&lt;&gt;""),IFERROR(INDEX(Crawl!$A150:$DZ150,1,Rules!$H$11),"")&amp;"",IF(AND(ISNUMBER(J151),N(J151)&gt;=Rules!$B$12,IFERROR(INDEX(Crawl!$A150:$DZ150,1,Rules!$H$13),"")&amp;""&lt;&gt;""),IFERROR(INDEX(Crawl!$A150:$DZ150,1,Rules!$H$13),"")&amp;"","")))</f>
        <v/>
      </c>
      <c r="J151" s="19">
        <f>IF(A151="","",IF(IFERROR(INDEX(Crawl!$A150:$DZ150,1,Rules!$H$14),"")&amp;""="","",IFERROR(INDEX(Crawl!$A150:$DZ150,1,Rules!$H$14),"")))</f>
        <v/>
      </c>
      <c r="K151">
        <f>IF(A151="","",IFERROR(SUMIFS('GSC current'!$J$2:$J$2001,'GSC current'!$I$2:$I$2001,B151),0))</f>
        <v/>
      </c>
      <c r="L151">
        <f>IF(A151="","",IFERROR(SUMIFS('GSC current'!$K$2:$K$2001,'GSC current'!$I$2:$I$2001,B151),0))</f>
        <v/>
      </c>
      <c r="M151" s="20">
        <f>IF(A151="","",IF(N(L151)&gt;0,K151/L151,""))</f>
        <v/>
      </c>
      <c r="N151" s="21">
        <f>IF(A151="","",IF(N(L151)&gt;0,SUMIFS('GSC current'!$L$2:$L$2001,'GSC current'!$I$2:$I$2001,B151)/L151,""))</f>
        <v/>
      </c>
      <c r="O151">
        <f>IF(A151="","",IFERROR(SUMIFS('GSC previous'!$J$2:$J$2001,'GSC previous'!$I$2:$I$2001,B151),0))</f>
        <v/>
      </c>
      <c r="P151" s="22">
        <f>IF(A151="","",IF(N(O151)&gt;0,(K151-O151)/O151,""))</f>
        <v/>
      </c>
      <c r="Q151">
        <f>IF(A151="","",IFERROR(SUMIFS(GA4!$P$2:$P$2001,GA4!$O$2:$O$2001,B151),0))</f>
        <v/>
      </c>
      <c r="R151" s="23">
        <f>IF(A151="","",IF(N(Q151)&gt;0,SUMIFS(GA4!$Q$2:$Q$2001,GA4!$O$2:$O$2001,B151)/Q151,""))</f>
        <v/>
      </c>
      <c r="S151">
        <f>IF(A151="","",IFERROR(SUMIFS(GA4!$R$2:$R$2001,GA4!$O$2:$O$2001,B151),0))</f>
        <v/>
      </c>
      <c r="T151">
        <f>IF(A151="","",IF(AND(ISNUMBER(F151),LEFT(C151&amp;"",1)="2"),IF(F151&lt;Rules!$B$9,"Yes","No"),"No"))</f>
        <v/>
      </c>
      <c r="U151">
        <f>IF(A151="","",IF(AND(N(O151)&gt;=Rules!$B$8,ISNUMBER(P151)),IF(P151&lt;=-Rules!$B$7,"Yes","No"),"No"))</f>
        <v/>
      </c>
      <c r="V151">
        <f>IF(A151="","",IF(AND(N(L151)&gt;=Rules!$B$6,ISNUMBER(N151)),IF(AND(N151&gt;=Rules!$B$10,N151&lt;=Rules!$B$11),"Yes","No"),"No"))</f>
        <v/>
      </c>
      <c r="W151">
        <f>IF(A151="","",IF(I151&lt;&gt;"","Yes","No"))</f>
        <v/>
      </c>
      <c r="X151">
        <f>IF(I151="","",IF(SUMIFS($K$3:$K$2002,$A$3:$A$2002,SUBSTITUTE(SUBSTITUTE(I151,"?","~?"),"*","~*"))&gt;N(K151),"Yes","No"))</f>
        <v/>
      </c>
      <c r="Y151">
        <f>IF(A151="","",IF(N(S151)&gt;0,"Yes","No"))</f>
        <v/>
      </c>
      <c r="Z151">
        <f>IF(A151="","",IF(AND(N(K151)&lt;Rules!$B$5,N(L151)&lt;Rules!$B$6,N(Q151)&lt;Rules!$B$13,Y151="No"),"Yes","No"))</f>
        <v/>
      </c>
      <c r="AA151">
        <f>IF(A151="","",IF(LEFT(C151&amp;"",1)="3","Redirect",IF(OR(LEFT(C151&amp;"",1)="4",LEFT(C151&amp;"",1)="5"),IF(OR(N(K151)&gt;0,N(AC151)&gt;=Rules!$B$14),"Redirect","Prune"),IF(D151="Non-Indexable","Keep",IF(AND(W151="Yes",X151="Yes",Y151="No"),"Merge",IF(OR(U151="Yes",V151="Yes",AND(T151="Yes",N(L151)&gt;=Rules!$B$6)),"Update",IF(Z151="Yes",IF(N(AC151)&gt;=Rules!$B$14,"Redirect","Prune"),"Keep")))))))</f>
        <v/>
      </c>
      <c r="AB151">
        <f>IF(A151="","",IF(LEFT(C151&amp;"",1)="3","Already redirects ("&amp;C151&amp;"). Update internal links to point at the final URL.",IF(OR(LEFT(C151&amp;"",1)="4",LEFT(C151&amp;"",1)="5"),IF(AA151="Redirect","Returns "&amp;C151&amp;" but still has "&amp;N(K151)&amp;" clicks and "&amp;N(AC151)&amp;" referring domains. 301 it to the closest live page.","Returns "&amp;C151&amp;" with no clicks or links. Remove internal links and let it 404 or 410."),IF(D151="Non-Indexable","Non-indexable ("&amp;E151&amp;"). Keep if that is intentional; otherwise fix the canonical or noindex.",IF(AA151="Merge","Overlaps with "&amp;I151&amp;IF(N(J151)&gt;0," (similarity "&amp;TEXT(J151,"0.00")&amp;")","")&amp;", which gets more clicks. Merge the useful parts into it and 301 this URL.",IF(AA151="Update",MID(IF(U151="Yes","; Clicks down "&amp;TEXT(-P151,"0%")&amp;" on the previous period","")&amp;IF(V151="Yes","; Average position "&amp;TEXT(N151,"0.0")&amp;" on "&amp;TEXT(L151,"#,##0")&amp;" impressions (striking distance)","")&amp;IF(AND(T151="Yes",N(L151)&gt;=Rules!$B$6),"; Thin ("&amp;F151&amp;" words) but has search demand",""),3,400),IF(AA151="Prune","Low value: "&amp;N(K151)&amp;" clicks, "&amp;N(L151)&amp;" impressions, "&amp;N(Q151)&amp;" sessions, no key events. Remove or noindex it and update internal links.",IF(AA151="Redirect","Low value but "&amp;N(AC151)&amp;" referring domains. 301 it to the closest relevant page to keep those links.",IF(AND(Z151="No",Y151="Yes",N(K151)&lt;Rules!$B$5),"Low search traffic but it converts (key events: "&amp;S151&amp;"). Keep it and link to it.",IF(W151="Yes","Stronger than the page it overlaps ("&amp;I151&amp;"). Keep; merge that page into this one.","Healthy: "&amp;N(K151)&amp;" clicks"&amp;IF(ISNUMBER(N151),", average position "&amp;TEXT(N151,"0.0"),"")&amp;". Keep and monitor."))))))))))</f>
        <v/>
      </c>
      <c r="AE151">
        <f>IF(A151="","",IF(AD151&lt;&gt;"",AD151,AA151))</f>
        <v/>
      </c>
    </row>
    <row r="152">
      <c r="A152">
        <f>IF(Crawl!A151="","",Crawl!A151)</f>
        <v/>
      </c>
      <c r="B152">
        <f>IF(A152="","",Crawl!EC151)</f>
        <v/>
      </c>
      <c r="C152">
        <f>IF(A152="","",IFERROR(INDEX(Crawl!$A151:$DZ151,1,Rules!$H$6),""))</f>
        <v/>
      </c>
      <c r="D152">
        <f>IF(A152="","",IFERROR(INDEX(Crawl!$A151:$DZ151,1,Rules!$H$7),"")&amp;"")</f>
        <v/>
      </c>
      <c r="E152">
        <f>IF(A152="","",IFERROR(INDEX(Crawl!$A151:$DZ151,1,Rules!$H$8),"")&amp;"")</f>
        <v/>
      </c>
      <c r="F152">
        <f>IF(A152="","",IFERROR(INDEX(Crawl!$A151:$DZ151,1,Rules!$H$9),""))</f>
        <v/>
      </c>
      <c r="G152">
        <f>IF(A152="","",IFERROR(INDEX(Crawl!$A151:$DZ151,1,Rules!$H$10),""))</f>
        <v/>
      </c>
      <c r="H152">
        <f>IF(A152="","",IFERROR(INDEX(Crawl!$A151:$DZ151,1,Rules!$H$12),""))</f>
        <v/>
      </c>
      <c r="I152">
        <f>IF(A152="","",IF(AND(N(H152)&gt;0,IFERROR(INDEX(Crawl!$A151:$DZ151,1,Rules!$H$11),"")&amp;""&lt;&gt;""),IFERROR(INDEX(Crawl!$A151:$DZ151,1,Rules!$H$11),"")&amp;"",IF(AND(ISNUMBER(J152),N(J152)&gt;=Rules!$B$12,IFERROR(INDEX(Crawl!$A151:$DZ151,1,Rules!$H$13),"")&amp;""&lt;&gt;""),IFERROR(INDEX(Crawl!$A151:$DZ151,1,Rules!$H$13),"")&amp;"","")))</f>
        <v/>
      </c>
      <c r="J152" s="19">
        <f>IF(A152="","",IF(IFERROR(INDEX(Crawl!$A151:$DZ151,1,Rules!$H$14),"")&amp;""="","",IFERROR(INDEX(Crawl!$A151:$DZ151,1,Rules!$H$14),"")))</f>
        <v/>
      </c>
      <c r="K152">
        <f>IF(A152="","",IFERROR(SUMIFS('GSC current'!$J$2:$J$2001,'GSC current'!$I$2:$I$2001,B152),0))</f>
        <v/>
      </c>
      <c r="L152">
        <f>IF(A152="","",IFERROR(SUMIFS('GSC current'!$K$2:$K$2001,'GSC current'!$I$2:$I$2001,B152),0))</f>
        <v/>
      </c>
      <c r="M152" s="20">
        <f>IF(A152="","",IF(N(L152)&gt;0,K152/L152,""))</f>
        <v/>
      </c>
      <c r="N152" s="21">
        <f>IF(A152="","",IF(N(L152)&gt;0,SUMIFS('GSC current'!$L$2:$L$2001,'GSC current'!$I$2:$I$2001,B152)/L152,""))</f>
        <v/>
      </c>
      <c r="O152">
        <f>IF(A152="","",IFERROR(SUMIFS('GSC previous'!$J$2:$J$2001,'GSC previous'!$I$2:$I$2001,B152),0))</f>
        <v/>
      </c>
      <c r="P152" s="22">
        <f>IF(A152="","",IF(N(O152)&gt;0,(K152-O152)/O152,""))</f>
        <v/>
      </c>
      <c r="Q152">
        <f>IF(A152="","",IFERROR(SUMIFS(GA4!$P$2:$P$2001,GA4!$O$2:$O$2001,B152),0))</f>
        <v/>
      </c>
      <c r="R152" s="23">
        <f>IF(A152="","",IF(N(Q152)&gt;0,SUMIFS(GA4!$Q$2:$Q$2001,GA4!$O$2:$O$2001,B152)/Q152,""))</f>
        <v/>
      </c>
      <c r="S152">
        <f>IF(A152="","",IFERROR(SUMIFS(GA4!$R$2:$R$2001,GA4!$O$2:$O$2001,B152),0))</f>
        <v/>
      </c>
      <c r="T152">
        <f>IF(A152="","",IF(AND(ISNUMBER(F152),LEFT(C152&amp;"",1)="2"),IF(F152&lt;Rules!$B$9,"Yes","No"),"No"))</f>
        <v/>
      </c>
      <c r="U152">
        <f>IF(A152="","",IF(AND(N(O152)&gt;=Rules!$B$8,ISNUMBER(P152)),IF(P152&lt;=-Rules!$B$7,"Yes","No"),"No"))</f>
        <v/>
      </c>
      <c r="V152">
        <f>IF(A152="","",IF(AND(N(L152)&gt;=Rules!$B$6,ISNUMBER(N152)),IF(AND(N152&gt;=Rules!$B$10,N152&lt;=Rules!$B$11),"Yes","No"),"No"))</f>
        <v/>
      </c>
      <c r="W152">
        <f>IF(A152="","",IF(I152&lt;&gt;"","Yes","No"))</f>
        <v/>
      </c>
      <c r="X152">
        <f>IF(I152="","",IF(SUMIFS($K$3:$K$2002,$A$3:$A$2002,SUBSTITUTE(SUBSTITUTE(I152,"?","~?"),"*","~*"))&gt;N(K152),"Yes","No"))</f>
        <v/>
      </c>
      <c r="Y152">
        <f>IF(A152="","",IF(N(S152)&gt;0,"Yes","No"))</f>
        <v/>
      </c>
      <c r="Z152">
        <f>IF(A152="","",IF(AND(N(K152)&lt;Rules!$B$5,N(L152)&lt;Rules!$B$6,N(Q152)&lt;Rules!$B$13,Y152="No"),"Yes","No"))</f>
        <v/>
      </c>
      <c r="AA152">
        <f>IF(A152="","",IF(LEFT(C152&amp;"",1)="3","Redirect",IF(OR(LEFT(C152&amp;"",1)="4",LEFT(C152&amp;"",1)="5"),IF(OR(N(K152)&gt;0,N(AC152)&gt;=Rules!$B$14),"Redirect","Prune"),IF(D152="Non-Indexable","Keep",IF(AND(W152="Yes",X152="Yes",Y152="No"),"Merge",IF(OR(U152="Yes",V152="Yes",AND(T152="Yes",N(L152)&gt;=Rules!$B$6)),"Update",IF(Z152="Yes",IF(N(AC152)&gt;=Rules!$B$14,"Redirect","Prune"),"Keep")))))))</f>
        <v/>
      </c>
      <c r="AB152">
        <f>IF(A152="","",IF(LEFT(C152&amp;"",1)="3","Already redirects ("&amp;C152&amp;"). Update internal links to point at the final URL.",IF(OR(LEFT(C152&amp;"",1)="4",LEFT(C152&amp;"",1)="5"),IF(AA152="Redirect","Returns "&amp;C152&amp;" but still has "&amp;N(K152)&amp;" clicks and "&amp;N(AC152)&amp;" referring domains. 301 it to the closest live page.","Returns "&amp;C152&amp;" with no clicks or links. Remove internal links and let it 404 or 410."),IF(D152="Non-Indexable","Non-indexable ("&amp;E152&amp;"). Keep if that is intentional; otherwise fix the canonical or noindex.",IF(AA152="Merge","Overlaps with "&amp;I152&amp;IF(N(J152)&gt;0," (similarity "&amp;TEXT(J152,"0.00")&amp;")","")&amp;", which gets more clicks. Merge the useful parts into it and 301 this URL.",IF(AA152="Update",MID(IF(U152="Yes","; Clicks down "&amp;TEXT(-P152,"0%")&amp;" on the previous period","")&amp;IF(V152="Yes","; Average position "&amp;TEXT(N152,"0.0")&amp;" on "&amp;TEXT(L152,"#,##0")&amp;" impressions (striking distance)","")&amp;IF(AND(T152="Yes",N(L152)&gt;=Rules!$B$6),"; Thin ("&amp;F152&amp;" words) but has search demand",""),3,400),IF(AA152="Prune","Low value: "&amp;N(K152)&amp;" clicks, "&amp;N(L152)&amp;" impressions, "&amp;N(Q152)&amp;" sessions, no key events. Remove or noindex it and update internal links.",IF(AA152="Redirect","Low value but "&amp;N(AC152)&amp;" referring domains. 301 it to the closest relevant page to keep those links.",IF(AND(Z152="No",Y152="Yes",N(K152)&lt;Rules!$B$5),"Low search traffic but it converts (key events: "&amp;S152&amp;"). Keep it and link to it.",IF(W152="Yes","Stronger than the page it overlaps ("&amp;I152&amp;"). Keep; merge that page into this one.","Healthy: "&amp;N(K152)&amp;" clicks"&amp;IF(ISNUMBER(N152),", average position "&amp;TEXT(N152,"0.0"),"")&amp;". Keep and monitor."))))))))))</f>
        <v/>
      </c>
      <c r="AE152">
        <f>IF(A152="","",IF(AD152&lt;&gt;"",AD152,AA152))</f>
        <v/>
      </c>
    </row>
    <row r="153">
      <c r="A153">
        <f>IF(Crawl!A152="","",Crawl!A152)</f>
        <v/>
      </c>
      <c r="B153">
        <f>IF(A153="","",Crawl!EC152)</f>
        <v/>
      </c>
      <c r="C153">
        <f>IF(A153="","",IFERROR(INDEX(Crawl!$A152:$DZ152,1,Rules!$H$6),""))</f>
        <v/>
      </c>
      <c r="D153">
        <f>IF(A153="","",IFERROR(INDEX(Crawl!$A152:$DZ152,1,Rules!$H$7),"")&amp;"")</f>
        <v/>
      </c>
      <c r="E153">
        <f>IF(A153="","",IFERROR(INDEX(Crawl!$A152:$DZ152,1,Rules!$H$8),"")&amp;"")</f>
        <v/>
      </c>
      <c r="F153">
        <f>IF(A153="","",IFERROR(INDEX(Crawl!$A152:$DZ152,1,Rules!$H$9),""))</f>
        <v/>
      </c>
      <c r="G153">
        <f>IF(A153="","",IFERROR(INDEX(Crawl!$A152:$DZ152,1,Rules!$H$10),""))</f>
        <v/>
      </c>
      <c r="H153">
        <f>IF(A153="","",IFERROR(INDEX(Crawl!$A152:$DZ152,1,Rules!$H$12),""))</f>
        <v/>
      </c>
      <c r="I153">
        <f>IF(A153="","",IF(AND(N(H153)&gt;0,IFERROR(INDEX(Crawl!$A152:$DZ152,1,Rules!$H$11),"")&amp;""&lt;&gt;""),IFERROR(INDEX(Crawl!$A152:$DZ152,1,Rules!$H$11),"")&amp;"",IF(AND(ISNUMBER(J153),N(J153)&gt;=Rules!$B$12,IFERROR(INDEX(Crawl!$A152:$DZ152,1,Rules!$H$13),"")&amp;""&lt;&gt;""),IFERROR(INDEX(Crawl!$A152:$DZ152,1,Rules!$H$13),"")&amp;"","")))</f>
        <v/>
      </c>
      <c r="J153" s="19">
        <f>IF(A153="","",IF(IFERROR(INDEX(Crawl!$A152:$DZ152,1,Rules!$H$14),"")&amp;""="","",IFERROR(INDEX(Crawl!$A152:$DZ152,1,Rules!$H$14),"")))</f>
        <v/>
      </c>
      <c r="K153">
        <f>IF(A153="","",IFERROR(SUMIFS('GSC current'!$J$2:$J$2001,'GSC current'!$I$2:$I$2001,B153),0))</f>
        <v/>
      </c>
      <c r="L153">
        <f>IF(A153="","",IFERROR(SUMIFS('GSC current'!$K$2:$K$2001,'GSC current'!$I$2:$I$2001,B153),0))</f>
        <v/>
      </c>
      <c r="M153" s="20">
        <f>IF(A153="","",IF(N(L153)&gt;0,K153/L153,""))</f>
        <v/>
      </c>
      <c r="N153" s="21">
        <f>IF(A153="","",IF(N(L153)&gt;0,SUMIFS('GSC current'!$L$2:$L$2001,'GSC current'!$I$2:$I$2001,B153)/L153,""))</f>
        <v/>
      </c>
      <c r="O153">
        <f>IF(A153="","",IFERROR(SUMIFS('GSC previous'!$J$2:$J$2001,'GSC previous'!$I$2:$I$2001,B153),0))</f>
        <v/>
      </c>
      <c r="P153" s="22">
        <f>IF(A153="","",IF(N(O153)&gt;0,(K153-O153)/O153,""))</f>
        <v/>
      </c>
      <c r="Q153">
        <f>IF(A153="","",IFERROR(SUMIFS(GA4!$P$2:$P$2001,GA4!$O$2:$O$2001,B153),0))</f>
        <v/>
      </c>
      <c r="R153" s="23">
        <f>IF(A153="","",IF(N(Q153)&gt;0,SUMIFS(GA4!$Q$2:$Q$2001,GA4!$O$2:$O$2001,B153)/Q153,""))</f>
        <v/>
      </c>
      <c r="S153">
        <f>IF(A153="","",IFERROR(SUMIFS(GA4!$R$2:$R$2001,GA4!$O$2:$O$2001,B153),0))</f>
        <v/>
      </c>
      <c r="T153">
        <f>IF(A153="","",IF(AND(ISNUMBER(F153),LEFT(C153&amp;"",1)="2"),IF(F153&lt;Rules!$B$9,"Yes","No"),"No"))</f>
        <v/>
      </c>
      <c r="U153">
        <f>IF(A153="","",IF(AND(N(O153)&gt;=Rules!$B$8,ISNUMBER(P153)),IF(P153&lt;=-Rules!$B$7,"Yes","No"),"No"))</f>
        <v/>
      </c>
      <c r="V153">
        <f>IF(A153="","",IF(AND(N(L153)&gt;=Rules!$B$6,ISNUMBER(N153)),IF(AND(N153&gt;=Rules!$B$10,N153&lt;=Rules!$B$11),"Yes","No"),"No"))</f>
        <v/>
      </c>
      <c r="W153">
        <f>IF(A153="","",IF(I153&lt;&gt;"","Yes","No"))</f>
        <v/>
      </c>
      <c r="X153">
        <f>IF(I153="","",IF(SUMIFS($K$3:$K$2002,$A$3:$A$2002,SUBSTITUTE(SUBSTITUTE(I153,"?","~?"),"*","~*"))&gt;N(K153),"Yes","No"))</f>
        <v/>
      </c>
      <c r="Y153">
        <f>IF(A153="","",IF(N(S153)&gt;0,"Yes","No"))</f>
        <v/>
      </c>
      <c r="Z153">
        <f>IF(A153="","",IF(AND(N(K153)&lt;Rules!$B$5,N(L153)&lt;Rules!$B$6,N(Q153)&lt;Rules!$B$13,Y153="No"),"Yes","No"))</f>
        <v/>
      </c>
      <c r="AA153">
        <f>IF(A153="","",IF(LEFT(C153&amp;"",1)="3","Redirect",IF(OR(LEFT(C153&amp;"",1)="4",LEFT(C153&amp;"",1)="5"),IF(OR(N(K153)&gt;0,N(AC153)&gt;=Rules!$B$14),"Redirect","Prune"),IF(D153="Non-Indexable","Keep",IF(AND(W153="Yes",X153="Yes",Y153="No"),"Merge",IF(OR(U153="Yes",V153="Yes",AND(T153="Yes",N(L153)&gt;=Rules!$B$6)),"Update",IF(Z153="Yes",IF(N(AC153)&gt;=Rules!$B$14,"Redirect","Prune"),"Keep")))))))</f>
        <v/>
      </c>
      <c r="AB153">
        <f>IF(A153="","",IF(LEFT(C153&amp;"",1)="3","Already redirects ("&amp;C153&amp;"). Update internal links to point at the final URL.",IF(OR(LEFT(C153&amp;"",1)="4",LEFT(C153&amp;"",1)="5"),IF(AA153="Redirect","Returns "&amp;C153&amp;" but still has "&amp;N(K153)&amp;" clicks and "&amp;N(AC153)&amp;" referring domains. 301 it to the closest live page.","Returns "&amp;C153&amp;" with no clicks or links. Remove internal links and let it 404 or 410."),IF(D153="Non-Indexable","Non-indexable ("&amp;E153&amp;"). Keep if that is intentional; otherwise fix the canonical or noindex.",IF(AA153="Merge","Overlaps with "&amp;I153&amp;IF(N(J153)&gt;0," (similarity "&amp;TEXT(J153,"0.00")&amp;")","")&amp;", which gets more clicks. Merge the useful parts into it and 301 this URL.",IF(AA153="Update",MID(IF(U153="Yes","; Clicks down "&amp;TEXT(-P153,"0%")&amp;" on the previous period","")&amp;IF(V153="Yes","; Average position "&amp;TEXT(N153,"0.0")&amp;" on "&amp;TEXT(L153,"#,##0")&amp;" impressions (striking distance)","")&amp;IF(AND(T153="Yes",N(L153)&gt;=Rules!$B$6),"; Thin ("&amp;F153&amp;" words) but has search demand",""),3,400),IF(AA153="Prune","Low value: "&amp;N(K153)&amp;" clicks, "&amp;N(L153)&amp;" impressions, "&amp;N(Q153)&amp;" sessions, no key events. Remove or noindex it and update internal links.",IF(AA153="Redirect","Low value but "&amp;N(AC153)&amp;" referring domains. 301 it to the closest relevant page to keep those links.",IF(AND(Z153="No",Y153="Yes",N(K153)&lt;Rules!$B$5),"Low search traffic but it converts (key events: "&amp;S153&amp;"). Keep it and link to it.",IF(W153="Yes","Stronger than the page it overlaps ("&amp;I153&amp;"). Keep; merge that page into this one.","Healthy: "&amp;N(K153)&amp;" clicks"&amp;IF(ISNUMBER(N153),", average position "&amp;TEXT(N153,"0.0"),"")&amp;". Keep and monitor."))))))))))</f>
        <v/>
      </c>
      <c r="AE153">
        <f>IF(A153="","",IF(AD153&lt;&gt;"",AD153,AA153))</f>
        <v/>
      </c>
    </row>
    <row r="154">
      <c r="A154">
        <f>IF(Crawl!A153="","",Crawl!A153)</f>
        <v/>
      </c>
      <c r="B154">
        <f>IF(A154="","",Crawl!EC153)</f>
        <v/>
      </c>
      <c r="C154">
        <f>IF(A154="","",IFERROR(INDEX(Crawl!$A153:$DZ153,1,Rules!$H$6),""))</f>
        <v/>
      </c>
      <c r="D154">
        <f>IF(A154="","",IFERROR(INDEX(Crawl!$A153:$DZ153,1,Rules!$H$7),"")&amp;"")</f>
        <v/>
      </c>
      <c r="E154">
        <f>IF(A154="","",IFERROR(INDEX(Crawl!$A153:$DZ153,1,Rules!$H$8),"")&amp;"")</f>
        <v/>
      </c>
      <c r="F154">
        <f>IF(A154="","",IFERROR(INDEX(Crawl!$A153:$DZ153,1,Rules!$H$9),""))</f>
        <v/>
      </c>
      <c r="G154">
        <f>IF(A154="","",IFERROR(INDEX(Crawl!$A153:$DZ153,1,Rules!$H$10),""))</f>
        <v/>
      </c>
      <c r="H154">
        <f>IF(A154="","",IFERROR(INDEX(Crawl!$A153:$DZ153,1,Rules!$H$12),""))</f>
        <v/>
      </c>
      <c r="I154">
        <f>IF(A154="","",IF(AND(N(H154)&gt;0,IFERROR(INDEX(Crawl!$A153:$DZ153,1,Rules!$H$11),"")&amp;""&lt;&gt;""),IFERROR(INDEX(Crawl!$A153:$DZ153,1,Rules!$H$11),"")&amp;"",IF(AND(ISNUMBER(J154),N(J154)&gt;=Rules!$B$12,IFERROR(INDEX(Crawl!$A153:$DZ153,1,Rules!$H$13),"")&amp;""&lt;&gt;""),IFERROR(INDEX(Crawl!$A153:$DZ153,1,Rules!$H$13),"")&amp;"","")))</f>
        <v/>
      </c>
      <c r="J154" s="19">
        <f>IF(A154="","",IF(IFERROR(INDEX(Crawl!$A153:$DZ153,1,Rules!$H$14),"")&amp;""="","",IFERROR(INDEX(Crawl!$A153:$DZ153,1,Rules!$H$14),"")))</f>
        <v/>
      </c>
      <c r="K154">
        <f>IF(A154="","",IFERROR(SUMIFS('GSC current'!$J$2:$J$2001,'GSC current'!$I$2:$I$2001,B154),0))</f>
        <v/>
      </c>
      <c r="L154">
        <f>IF(A154="","",IFERROR(SUMIFS('GSC current'!$K$2:$K$2001,'GSC current'!$I$2:$I$2001,B154),0))</f>
        <v/>
      </c>
      <c r="M154" s="20">
        <f>IF(A154="","",IF(N(L154)&gt;0,K154/L154,""))</f>
        <v/>
      </c>
      <c r="N154" s="21">
        <f>IF(A154="","",IF(N(L154)&gt;0,SUMIFS('GSC current'!$L$2:$L$2001,'GSC current'!$I$2:$I$2001,B154)/L154,""))</f>
        <v/>
      </c>
      <c r="O154">
        <f>IF(A154="","",IFERROR(SUMIFS('GSC previous'!$J$2:$J$2001,'GSC previous'!$I$2:$I$2001,B154),0))</f>
        <v/>
      </c>
      <c r="P154" s="22">
        <f>IF(A154="","",IF(N(O154)&gt;0,(K154-O154)/O154,""))</f>
        <v/>
      </c>
      <c r="Q154">
        <f>IF(A154="","",IFERROR(SUMIFS(GA4!$P$2:$P$2001,GA4!$O$2:$O$2001,B154),0))</f>
        <v/>
      </c>
      <c r="R154" s="23">
        <f>IF(A154="","",IF(N(Q154)&gt;0,SUMIFS(GA4!$Q$2:$Q$2001,GA4!$O$2:$O$2001,B154)/Q154,""))</f>
        <v/>
      </c>
      <c r="S154">
        <f>IF(A154="","",IFERROR(SUMIFS(GA4!$R$2:$R$2001,GA4!$O$2:$O$2001,B154),0))</f>
        <v/>
      </c>
      <c r="T154">
        <f>IF(A154="","",IF(AND(ISNUMBER(F154),LEFT(C154&amp;"",1)="2"),IF(F154&lt;Rules!$B$9,"Yes","No"),"No"))</f>
        <v/>
      </c>
      <c r="U154">
        <f>IF(A154="","",IF(AND(N(O154)&gt;=Rules!$B$8,ISNUMBER(P154)),IF(P154&lt;=-Rules!$B$7,"Yes","No"),"No"))</f>
        <v/>
      </c>
      <c r="V154">
        <f>IF(A154="","",IF(AND(N(L154)&gt;=Rules!$B$6,ISNUMBER(N154)),IF(AND(N154&gt;=Rules!$B$10,N154&lt;=Rules!$B$11),"Yes","No"),"No"))</f>
        <v/>
      </c>
      <c r="W154">
        <f>IF(A154="","",IF(I154&lt;&gt;"","Yes","No"))</f>
        <v/>
      </c>
      <c r="X154">
        <f>IF(I154="","",IF(SUMIFS($K$3:$K$2002,$A$3:$A$2002,SUBSTITUTE(SUBSTITUTE(I154,"?","~?"),"*","~*"))&gt;N(K154),"Yes","No"))</f>
        <v/>
      </c>
      <c r="Y154">
        <f>IF(A154="","",IF(N(S154)&gt;0,"Yes","No"))</f>
        <v/>
      </c>
      <c r="Z154">
        <f>IF(A154="","",IF(AND(N(K154)&lt;Rules!$B$5,N(L154)&lt;Rules!$B$6,N(Q154)&lt;Rules!$B$13,Y154="No"),"Yes","No"))</f>
        <v/>
      </c>
      <c r="AA154">
        <f>IF(A154="","",IF(LEFT(C154&amp;"",1)="3","Redirect",IF(OR(LEFT(C154&amp;"",1)="4",LEFT(C154&amp;"",1)="5"),IF(OR(N(K154)&gt;0,N(AC154)&gt;=Rules!$B$14),"Redirect","Prune"),IF(D154="Non-Indexable","Keep",IF(AND(W154="Yes",X154="Yes",Y154="No"),"Merge",IF(OR(U154="Yes",V154="Yes",AND(T154="Yes",N(L154)&gt;=Rules!$B$6)),"Update",IF(Z154="Yes",IF(N(AC154)&gt;=Rules!$B$14,"Redirect","Prune"),"Keep")))))))</f>
        <v/>
      </c>
      <c r="AB154">
        <f>IF(A154="","",IF(LEFT(C154&amp;"",1)="3","Already redirects ("&amp;C154&amp;"). Update internal links to point at the final URL.",IF(OR(LEFT(C154&amp;"",1)="4",LEFT(C154&amp;"",1)="5"),IF(AA154="Redirect","Returns "&amp;C154&amp;" but still has "&amp;N(K154)&amp;" clicks and "&amp;N(AC154)&amp;" referring domains. 301 it to the closest live page.","Returns "&amp;C154&amp;" with no clicks or links. Remove internal links and let it 404 or 410."),IF(D154="Non-Indexable","Non-indexable ("&amp;E154&amp;"). Keep if that is intentional; otherwise fix the canonical or noindex.",IF(AA154="Merge","Overlaps with "&amp;I154&amp;IF(N(J154)&gt;0," (similarity "&amp;TEXT(J154,"0.00")&amp;")","")&amp;", which gets more clicks. Merge the useful parts into it and 301 this URL.",IF(AA154="Update",MID(IF(U154="Yes","; Clicks down "&amp;TEXT(-P154,"0%")&amp;" on the previous period","")&amp;IF(V154="Yes","; Average position "&amp;TEXT(N154,"0.0")&amp;" on "&amp;TEXT(L154,"#,##0")&amp;" impressions (striking distance)","")&amp;IF(AND(T154="Yes",N(L154)&gt;=Rules!$B$6),"; Thin ("&amp;F154&amp;" words) but has search demand",""),3,400),IF(AA154="Prune","Low value: "&amp;N(K154)&amp;" clicks, "&amp;N(L154)&amp;" impressions, "&amp;N(Q154)&amp;" sessions, no key events. Remove or noindex it and update internal links.",IF(AA154="Redirect","Low value but "&amp;N(AC154)&amp;" referring domains. 301 it to the closest relevant page to keep those links.",IF(AND(Z154="No",Y154="Yes",N(K154)&lt;Rules!$B$5),"Low search traffic but it converts (key events: "&amp;S154&amp;"). Keep it and link to it.",IF(W154="Yes","Stronger than the page it overlaps ("&amp;I154&amp;"). Keep; merge that page into this one.","Healthy: "&amp;N(K154)&amp;" clicks"&amp;IF(ISNUMBER(N154),", average position "&amp;TEXT(N154,"0.0"),"")&amp;". Keep and monitor."))))))))))</f>
        <v/>
      </c>
      <c r="AE154">
        <f>IF(A154="","",IF(AD154&lt;&gt;"",AD154,AA154))</f>
        <v/>
      </c>
    </row>
    <row r="155">
      <c r="A155">
        <f>IF(Crawl!A154="","",Crawl!A154)</f>
        <v/>
      </c>
      <c r="B155">
        <f>IF(A155="","",Crawl!EC154)</f>
        <v/>
      </c>
      <c r="C155">
        <f>IF(A155="","",IFERROR(INDEX(Crawl!$A154:$DZ154,1,Rules!$H$6),""))</f>
        <v/>
      </c>
      <c r="D155">
        <f>IF(A155="","",IFERROR(INDEX(Crawl!$A154:$DZ154,1,Rules!$H$7),"")&amp;"")</f>
        <v/>
      </c>
      <c r="E155">
        <f>IF(A155="","",IFERROR(INDEX(Crawl!$A154:$DZ154,1,Rules!$H$8),"")&amp;"")</f>
        <v/>
      </c>
      <c r="F155">
        <f>IF(A155="","",IFERROR(INDEX(Crawl!$A154:$DZ154,1,Rules!$H$9),""))</f>
        <v/>
      </c>
      <c r="G155">
        <f>IF(A155="","",IFERROR(INDEX(Crawl!$A154:$DZ154,1,Rules!$H$10),""))</f>
        <v/>
      </c>
      <c r="H155">
        <f>IF(A155="","",IFERROR(INDEX(Crawl!$A154:$DZ154,1,Rules!$H$12),""))</f>
        <v/>
      </c>
      <c r="I155">
        <f>IF(A155="","",IF(AND(N(H155)&gt;0,IFERROR(INDEX(Crawl!$A154:$DZ154,1,Rules!$H$11),"")&amp;""&lt;&gt;""),IFERROR(INDEX(Crawl!$A154:$DZ154,1,Rules!$H$11),"")&amp;"",IF(AND(ISNUMBER(J155),N(J155)&gt;=Rules!$B$12,IFERROR(INDEX(Crawl!$A154:$DZ154,1,Rules!$H$13),"")&amp;""&lt;&gt;""),IFERROR(INDEX(Crawl!$A154:$DZ154,1,Rules!$H$13),"")&amp;"","")))</f>
        <v/>
      </c>
      <c r="J155" s="19">
        <f>IF(A155="","",IF(IFERROR(INDEX(Crawl!$A154:$DZ154,1,Rules!$H$14),"")&amp;""="","",IFERROR(INDEX(Crawl!$A154:$DZ154,1,Rules!$H$14),"")))</f>
        <v/>
      </c>
      <c r="K155">
        <f>IF(A155="","",IFERROR(SUMIFS('GSC current'!$J$2:$J$2001,'GSC current'!$I$2:$I$2001,B155),0))</f>
        <v/>
      </c>
      <c r="L155">
        <f>IF(A155="","",IFERROR(SUMIFS('GSC current'!$K$2:$K$2001,'GSC current'!$I$2:$I$2001,B155),0))</f>
        <v/>
      </c>
      <c r="M155" s="20">
        <f>IF(A155="","",IF(N(L155)&gt;0,K155/L155,""))</f>
        <v/>
      </c>
      <c r="N155" s="21">
        <f>IF(A155="","",IF(N(L155)&gt;0,SUMIFS('GSC current'!$L$2:$L$2001,'GSC current'!$I$2:$I$2001,B155)/L155,""))</f>
        <v/>
      </c>
      <c r="O155">
        <f>IF(A155="","",IFERROR(SUMIFS('GSC previous'!$J$2:$J$2001,'GSC previous'!$I$2:$I$2001,B155),0))</f>
        <v/>
      </c>
      <c r="P155" s="22">
        <f>IF(A155="","",IF(N(O155)&gt;0,(K155-O155)/O155,""))</f>
        <v/>
      </c>
      <c r="Q155">
        <f>IF(A155="","",IFERROR(SUMIFS(GA4!$P$2:$P$2001,GA4!$O$2:$O$2001,B155),0))</f>
        <v/>
      </c>
      <c r="R155" s="23">
        <f>IF(A155="","",IF(N(Q155)&gt;0,SUMIFS(GA4!$Q$2:$Q$2001,GA4!$O$2:$O$2001,B155)/Q155,""))</f>
        <v/>
      </c>
      <c r="S155">
        <f>IF(A155="","",IFERROR(SUMIFS(GA4!$R$2:$R$2001,GA4!$O$2:$O$2001,B155),0))</f>
        <v/>
      </c>
      <c r="T155">
        <f>IF(A155="","",IF(AND(ISNUMBER(F155),LEFT(C155&amp;"",1)="2"),IF(F155&lt;Rules!$B$9,"Yes","No"),"No"))</f>
        <v/>
      </c>
      <c r="U155">
        <f>IF(A155="","",IF(AND(N(O155)&gt;=Rules!$B$8,ISNUMBER(P155)),IF(P155&lt;=-Rules!$B$7,"Yes","No"),"No"))</f>
        <v/>
      </c>
      <c r="V155">
        <f>IF(A155="","",IF(AND(N(L155)&gt;=Rules!$B$6,ISNUMBER(N155)),IF(AND(N155&gt;=Rules!$B$10,N155&lt;=Rules!$B$11),"Yes","No"),"No"))</f>
        <v/>
      </c>
      <c r="W155">
        <f>IF(A155="","",IF(I155&lt;&gt;"","Yes","No"))</f>
        <v/>
      </c>
      <c r="X155">
        <f>IF(I155="","",IF(SUMIFS($K$3:$K$2002,$A$3:$A$2002,SUBSTITUTE(SUBSTITUTE(I155,"?","~?"),"*","~*"))&gt;N(K155),"Yes","No"))</f>
        <v/>
      </c>
      <c r="Y155">
        <f>IF(A155="","",IF(N(S155)&gt;0,"Yes","No"))</f>
        <v/>
      </c>
      <c r="Z155">
        <f>IF(A155="","",IF(AND(N(K155)&lt;Rules!$B$5,N(L155)&lt;Rules!$B$6,N(Q155)&lt;Rules!$B$13,Y155="No"),"Yes","No"))</f>
        <v/>
      </c>
      <c r="AA155">
        <f>IF(A155="","",IF(LEFT(C155&amp;"",1)="3","Redirect",IF(OR(LEFT(C155&amp;"",1)="4",LEFT(C155&amp;"",1)="5"),IF(OR(N(K155)&gt;0,N(AC155)&gt;=Rules!$B$14),"Redirect","Prune"),IF(D155="Non-Indexable","Keep",IF(AND(W155="Yes",X155="Yes",Y155="No"),"Merge",IF(OR(U155="Yes",V155="Yes",AND(T155="Yes",N(L155)&gt;=Rules!$B$6)),"Update",IF(Z155="Yes",IF(N(AC155)&gt;=Rules!$B$14,"Redirect","Prune"),"Keep")))))))</f>
        <v/>
      </c>
      <c r="AB155">
        <f>IF(A155="","",IF(LEFT(C155&amp;"",1)="3","Already redirects ("&amp;C155&amp;"). Update internal links to point at the final URL.",IF(OR(LEFT(C155&amp;"",1)="4",LEFT(C155&amp;"",1)="5"),IF(AA155="Redirect","Returns "&amp;C155&amp;" but still has "&amp;N(K155)&amp;" clicks and "&amp;N(AC155)&amp;" referring domains. 301 it to the closest live page.","Returns "&amp;C155&amp;" with no clicks or links. Remove internal links and let it 404 or 410."),IF(D155="Non-Indexable","Non-indexable ("&amp;E155&amp;"). Keep if that is intentional; otherwise fix the canonical or noindex.",IF(AA155="Merge","Overlaps with "&amp;I155&amp;IF(N(J155)&gt;0," (similarity "&amp;TEXT(J155,"0.00")&amp;")","")&amp;", which gets more clicks. Merge the useful parts into it and 301 this URL.",IF(AA155="Update",MID(IF(U155="Yes","; Clicks down "&amp;TEXT(-P155,"0%")&amp;" on the previous period","")&amp;IF(V155="Yes","; Average position "&amp;TEXT(N155,"0.0")&amp;" on "&amp;TEXT(L155,"#,##0")&amp;" impressions (striking distance)","")&amp;IF(AND(T155="Yes",N(L155)&gt;=Rules!$B$6),"; Thin ("&amp;F155&amp;" words) but has search demand",""),3,400),IF(AA155="Prune","Low value: "&amp;N(K155)&amp;" clicks, "&amp;N(L155)&amp;" impressions, "&amp;N(Q155)&amp;" sessions, no key events. Remove or noindex it and update internal links.",IF(AA155="Redirect","Low value but "&amp;N(AC155)&amp;" referring domains. 301 it to the closest relevant page to keep those links.",IF(AND(Z155="No",Y155="Yes",N(K155)&lt;Rules!$B$5),"Low search traffic but it converts (key events: "&amp;S155&amp;"). Keep it and link to it.",IF(W155="Yes","Stronger than the page it overlaps ("&amp;I155&amp;"). Keep; merge that page into this one.","Healthy: "&amp;N(K155)&amp;" clicks"&amp;IF(ISNUMBER(N155),", average position "&amp;TEXT(N155,"0.0"),"")&amp;". Keep and monitor."))))))))))</f>
        <v/>
      </c>
      <c r="AE155">
        <f>IF(A155="","",IF(AD155&lt;&gt;"",AD155,AA155))</f>
        <v/>
      </c>
    </row>
    <row r="156">
      <c r="A156">
        <f>IF(Crawl!A155="","",Crawl!A155)</f>
        <v/>
      </c>
      <c r="B156">
        <f>IF(A156="","",Crawl!EC155)</f>
        <v/>
      </c>
      <c r="C156">
        <f>IF(A156="","",IFERROR(INDEX(Crawl!$A155:$DZ155,1,Rules!$H$6),""))</f>
        <v/>
      </c>
      <c r="D156">
        <f>IF(A156="","",IFERROR(INDEX(Crawl!$A155:$DZ155,1,Rules!$H$7),"")&amp;"")</f>
        <v/>
      </c>
      <c r="E156">
        <f>IF(A156="","",IFERROR(INDEX(Crawl!$A155:$DZ155,1,Rules!$H$8),"")&amp;"")</f>
        <v/>
      </c>
      <c r="F156">
        <f>IF(A156="","",IFERROR(INDEX(Crawl!$A155:$DZ155,1,Rules!$H$9),""))</f>
        <v/>
      </c>
      <c r="G156">
        <f>IF(A156="","",IFERROR(INDEX(Crawl!$A155:$DZ155,1,Rules!$H$10),""))</f>
        <v/>
      </c>
      <c r="H156">
        <f>IF(A156="","",IFERROR(INDEX(Crawl!$A155:$DZ155,1,Rules!$H$12),""))</f>
        <v/>
      </c>
      <c r="I156">
        <f>IF(A156="","",IF(AND(N(H156)&gt;0,IFERROR(INDEX(Crawl!$A155:$DZ155,1,Rules!$H$11),"")&amp;""&lt;&gt;""),IFERROR(INDEX(Crawl!$A155:$DZ155,1,Rules!$H$11),"")&amp;"",IF(AND(ISNUMBER(J156),N(J156)&gt;=Rules!$B$12,IFERROR(INDEX(Crawl!$A155:$DZ155,1,Rules!$H$13),"")&amp;""&lt;&gt;""),IFERROR(INDEX(Crawl!$A155:$DZ155,1,Rules!$H$13),"")&amp;"","")))</f>
        <v/>
      </c>
      <c r="J156" s="19">
        <f>IF(A156="","",IF(IFERROR(INDEX(Crawl!$A155:$DZ155,1,Rules!$H$14),"")&amp;""="","",IFERROR(INDEX(Crawl!$A155:$DZ155,1,Rules!$H$14),"")))</f>
        <v/>
      </c>
      <c r="K156">
        <f>IF(A156="","",IFERROR(SUMIFS('GSC current'!$J$2:$J$2001,'GSC current'!$I$2:$I$2001,B156),0))</f>
        <v/>
      </c>
      <c r="L156">
        <f>IF(A156="","",IFERROR(SUMIFS('GSC current'!$K$2:$K$2001,'GSC current'!$I$2:$I$2001,B156),0))</f>
        <v/>
      </c>
      <c r="M156" s="20">
        <f>IF(A156="","",IF(N(L156)&gt;0,K156/L156,""))</f>
        <v/>
      </c>
      <c r="N156" s="21">
        <f>IF(A156="","",IF(N(L156)&gt;0,SUMIFS('GSC current'!$L$2:$L$2001,'GSC current'!$I$2:$I$2001,B156)/L156,""))</f>
        <v/>
      </c>
      <c r="O156">
        <f>IF(A156="","",IFERROR(SUMIFS('GSC previous'!$J$2:$J$2001,'GSC previous'!$I$2:$I$2001,B156),0))</f>
        <v/>
      </c>
      <c r="P156" s="22">
        <f>IF(A156="","",IF(N(O156)&gt;0,(K156-O156)/O156,""))</f>
        <v/>
      </c>
      <c r="Q156">
        <f>IF(A156="","",IFERROR(SUMIFS(GA4!$P$2:$P$2001,GA4!$O$2:$O$2001,B156),0))</f>
        <v/>
      </c>
      <c r="R156" s="23">
        <f>IF(A156="","",IF(N(Q156)&gt;0,SUMIFS(GA4!$Q$2:$Q$2001,GA4!$O$2:$O$2001,B156)/Q156,""))</f>
        <v/>
      </c>
      <c r="S156">
        <f>IF(A156="","",IFERROR(SUMIFS(GA4!$R$2:$R$2001,GA4!$O$2:$O$2001,B156),0))</f>
        <v/>
      </c>
      <c r="T156">
        <f>IF(A156="","",IF(AND(ISNUMBER(F156),LEFT(C156&amp;"",1)="2"),IF(F156&lt;Rules!$B$9,"Yes","No"),"No"))</f>
        <v/>
      </c>
      <c r="U156">
        <f>IF(A156="","",IF(AND(N(O156)&gt;=Rules!$B$8,ISNUMBER(P156)),IF(P156&lt;=-Rules!$B$7,"Yes","No"),"No"))</f>
        <v/>
      </c>
      <c r="V156">
        <f>IF(A156="","",IF(AND(N(L156)&gt;=Rules!$B$6,ISNUMBER(N156)),IF(AND(N156&gt;=Rules!$B$10,N156&lt;=Rules!$B$11),"Yes","No"),"No"))</f>
        <v/>
      </c>
      <c r="W156">
        <f>IF(A156="","",IF(I156&lt;&gt;"","Yes","No"))</f>
        <v/>
      </c>
      <c r="X156">
        <f>IF(I156="","",IF(SUMIFS($K$3:$K$2002,$A$3:$A$2002,SUBSTITUTE(SUBSTITUTE(I156,"?","~?"),"*","~*"))&gt;N(K156),"Yes","No"))</f>
        <v/>
      </c>
      <c r="Y156">
        <f>IF(A156="","",IF(N(S156)&gt;0,"Yes","No"))</f>
        <v/>
      </c>
      <c r="Z156">
        <f>IF(A156="","",IF(AND(N(K156)&lt;Rules!$B$5,N(L156)&lt;Rules!$B$6,N(Q156)&lt;Rules!$B$13,Y156="No"),"Yes","No"))</f>
        <v/>
      </c>
      <c r="AA156">
        <f>IF(A156="","",IF(LEFT(C156&amp;"",1)="3","Redirect",IF(OR(LEFT(C156&amp;"",1)="4",LEFT(C156&amp;"",1)="5"),IF(OR(N(K156)&gt;0,N(AC156)&gt;=Rules!$B$14),"Redirect","Prune"),IF(D156="Non-Indexable","Keep",IF(AND(W156="Yes",X156="Yes",Y156="No"),"Merge",IF(OR(U156="Yes",V156="Yes",AND(T156="Yes",N(L156)&gt;=Rules!$B$6)),"Update",IF(Z156="Yes",IF(N(AC156)&gt;=Rules!$B$14,"Redirect","Prune"),"Keep")))))))</f>
        <v/>
      </c>
      <c r="AB156">
        <f>IF(A156="","",IF(LEFT(C156&amp;"",1)="3","Already redirects ("&amp;C156&amp;"). Update internal links to point at the final URL.",IF(OR(LEFT(C156&amp;"",1)="4",LEFT(C156&amp;"",1)="5"),IF(AA156="Redirect","Returns "&amp;C156&amp;" but still has "&amp;N(K156)&amp;" clicks and "&amp;N(AC156)&amp;" referring domains. 301 it to the closest live page.","Returns "&amp;C156&amp;" with no clicks or links. Remove internal links and let it 404 or 410."),IF(D156="Non-Indexable","Non-indexable ("&amp;E156&amp;"). Keep if that is intentional; otherwise fix the canonical or noindex.",IF(AA156="Merge","Overlaps with "&amp;I156&amp;IF(N(J156)&gt;0," (similarity "&amp;TEXT(J156,"0.00")&amp;")","")&amp;", which gets more clicks. Merge the useful parts into it and 301 this URL.",IF(AA156="Update",MID(IF(U156="Yes","; Clicks down "&amp;TEXT(-P156,"0%")&amp;" on the previous period","")&amp;IF(V156="Yes","; Average position "&amp;TEXT(N156,"0.0")&amp;" on "&amp;TEXT(L156,"#,##0")&amp;" impressions (striking distance)","")&amp;IF(AND(T156="Yes",N(L156)&gt;=Rules!$B$6),"; Thin ("&amp;F156&amp;" words) but has search demand",""),3,400),IF(AA156="Prune","Low value: "&amp;N(K156)&amp;" clicks, "&amp;N(L156)&amp;" impressions, "&amp;N(Q156)&amp;" sessions, no key events. Remove or noindex it and update internal links.",IF(AA156="Redirect","Low value but "&amp;N(AC156)&amp;" referring domains. 301 it to the closest relevant page to keep those links.",IF(AND(Z156="No",Y156="Yes",N(K156)&lt;Rules!$B$5),"Low search traffic but it converts (key events: "&amp;S156&amp;"). Keep it and link to it.",IF(W156="Yes","Stronger than the page it overlaps ("&amp;I156&amp;"). Keep; merge that page into this one.","Healthy: "&amp;N(K156)&amp;" clicks"&amp;IF(ISNUMBER(N156),", average position "&amp;TEXT(N156,"0.0"),"")&amp;". Keep and monitor."))))))))))</f>
        <v/>
      </c>
      <c r="AE156">
        <f>IF(A156="","",IF(AD156&lt;&gt;"",AD156,AA156))</f>
        <v/>
      </c>
    </row>
    <row r="157">
      <c r="A157">
        <f>IF(Crawl!A156="","",Crawl!A156)</f>
        <v/>
      </c>
      <c r="B157">
        <f>IF(A157="","",Crawl!EC156)</f>
        <v/>
      </c>
      <c r="C157">
        <f>IF(A157="","",IFERROR(INDEX(Crawl!$A156:$DZ156,1,Rules!$H$6),""))</f>
        <v/>
      </c>
      <c r="D157">
        <f>IF(A157="","",IFERROR(INDEX(Crawl!$A156:$DZ156,1,Rules!$H$7),"")&amp;"")</f>
        <v/>
      </c>
      <c r="E157">
        <f>IF(A157="","",IFERROR(INDEX(Crawl!$A156:$DZ156,1,Rules!$H$8),"")&amp;"")</f>
        <v/>
      </c>
      <c r="F157">
        <f>IF(A157="","",IFERROR(INDEX(Crawl!$A156:$DZ156,1,Rules!$H$9),""))</f>
        <v/>
      </c>
      <c r="G157">
        <f>IF(A157="","",IFERROR(INDEX(Crawl!$A156:$DZ156,1,Rules!$H$10),""))</f>
        <v/>
      </c>
      <c r="H157">
        <f>IF(A157="","",IFERROR(INDEX(Crawl!$A156:$DZ156,1,Rules!$H$12),""))</f>
        <v/>
      </c>
      <c r="I157">
        <f>IF(A157="","",IF(AND(N(H157)&gt;0,IFERROR(INDEX(Crawl!$A156:$DZ156,1,Rules!$H$11),"")&amp;""&lt;&gt;""),IFERROR(INDEX(Crawl!$A156:$DZ156,1,Rules!$H$11),"")&amp;"",IF(AND(ISNUMBER(J157),N(J157)&gt;=Rules!$B$12,IFERROR(INDEX(Crawl!$A156:$DZ156,1,Rules!$H$13),"")&amp;""&lt;&gt;""),IFERROR(INDEX(Crawl!$A156:$DZ156,1,Rules!$H$13),"")&amp;"","")))</f>
        <v/>
      </c>
      <c r="J157" s="19">
        <f>IF(A157="","",IF(IFERROR(INDEX(Crawl!$A156:$DZ156,1,Rules!$H$14),"")&amp;""="","",IFERROR(INDEX(Crawl!$A156:$DZ156,1,Rules!$H$14),"")))</f>
        <v/>
      </c>
      <c r="K157">
        <f>IF(A157="","",IFERROR(SUMIFS('GSC current'!$J$2:$J$2001,'GSC current'!$I$2:$I$2001,B157),0))</f>
        <v/>
      </c>
      <c r="L157">
        <f>IF(A157="","",IFERROR(SUMIFS('GSC current'!$K$2:$K$2001,'GSC current'!$I$2:$I$2001,B157),0))</f>
        <v/>
      </c>
      <c r="M157" s="20">
        <f>IF(A157="","",IF(N(L157)&gt;0,K157/L157,""))</f>
        <v/>
      </c>
      <c r="N157" s="21">
        <f>IF(A157="","",IF(N(L157)&gt;0,SUMIFS('GSC current'!$L$2:$L$2001,'GSC current'!$I$2:$I$2001,B157)/L157,""))</f>
        <v/>
      </c>
      <c r="O157">
        <f>IF(A157="","",IFERROR(SUMIFS('GSC previous'!$J$2:$J$2001,'GSC previous'!$I$2:$I$2001,B157),0))</f>
        <v/>
      </c>
      <c r="P157" s="22">
        <f>IF(A157="","",IF(N(O157)&gt;0,(K157-O157)/O157,""))</f>
        <v/>
      </c>
      <c r="Q157">
        <f>IF(A157="","",IFERROR(SUMIFS(GA4!$P$2:$P$2001,GA4!$O$2:$O$2001,B157),0))</f>
        <v/>
      </c>
      <c r="R157" s="23">
        <f>IF(A157="","",IF(N(Q157)&gt;0,SUMIFS(GA4!$Q$2:$Q$2001,GA4!$O$2:$O$2001,B157)/Q157,""))</f>
        <v/>
      </c>
      <c r="S157">
        <f>IF(A157="","",IFERROR(SUMIFS(GA4!$R$2:$R$2001,GA4!$O$2:$O$2001,B157),0))</f>
        <v/>
      </c>
      <c r="T157">
        <f>IF(A157="","",IF(AND(ISNUMBER(F157),LEFT(C157&amp;"",1)="2"),IF(F157&lt;Rules!$B$9,"Yes","No"),"No"))</f>
        <v/>
      </c>
      <c r="U157">
        <f>IF(A157="","",IF(AND(N(O157)&gt;=Rules!$B$8,ISNUMBER(P157)),IF(P157&lt;=-Rules!$B$7,"Yes","No"),"No"))</f>
        <v/>
      </c>
      <c r="V157">
        <f>IF(A157="","",IF(AND(N(L157)&gt;=Rules!$B$6,ISNUMBER(N157)),IF(AND(N157&gt;=Rules!$B$10,N157&lt;=Rules!$B$11),"Yes","No"),"No"))</f>
        <v/>
      </c>
      <c r="W157">
        <f>IF(A157="","",IF(I157&lt;&gt;"","Yes","No"))</f>
        <v/>
      </c>
      <c r="X157">
        <f>IF(I157="","",IF(SUMIFS($K$3:$K$2002,$A$3:$A$2002,SUBSTITUTE(SUBSTITUTE(I157,"?","~?"),"*","~*"))&gt;N(K157),"Yes","No"))</f>
        <v/>
      </c>
      <c r="Y157">
        <f>IF(A157="","",IF(N(S157)&gt;0,"Yes","No"))</f>
        <v/>
      </c>
      <c r="Z157">
        <f>IF(A157="","",IF(AND(N(K157)&lt;Rules!$B$5,N(L157)&lt;Rules!$B$6,N(Q157)&lt;Rules!$B$13,Y157="No"),"Yes","No"))</f>
        <v/>
      </c>
      <c r="AA157">
        <f>IF(A157="","",IF(LEFT(C157&amp;"",1)="3","Redirect",IF(OR(LEFT(C157&amp;"",1)="4",LEFT(C157&amp;"",1)="5"),IF(OR(N(K157)&gt;0,N(AC157)&gt;=Rules!$B$14),"Redirect","Prune"),IF(D157="Non-Indexable","Keep",IF(AND(W157="Yes",X157="Yes",Y157="No"),"Merge",IF(OR(U157="Yes",V157="Yes",AND(T157="Yes",N(L157)&gt;=Rules!$B$6)),"Update",IF(Z157="Yes",IF(N(AC157)&gt;=Rules!$B$14,"Redirect","Prune"),"Keep")))))))</f>
        <v/>
      </c>
      <c r="AB157">
        <f>IF(A157="","",IF(LEFT(C157&amp;"",1)="3","Already redirects ("&amp;C157&amp;"). Update internal links to point at the final URL.",IF(OR(LEFT(C157&amp;"",1)="4",LEFT(C157&amp;"",1)="5"),IF(AA157="Redirect","Returns "&amp;C157&amp;" but still has "&amp;N(K157)&amp;" clicks and "&amp;N(AC157)&amp;" referring domains. 301 it to the closest live page.","Returns "&amp;C157&amp;" with no clicks or links. Remove internal links and let it 404 or 410."),IF(D157="Non-Indexable","Non-indexable ("&amp;E157&amp;"). Keep if that is intentional; otherwise fix the canonical or noindex.",IF(AA157="Merge","Overlaps with "&amp;I157&amp;IF(N(J157)&gt;0," (similarity "&amp;TEXT(J157,"0.00")&amp;")","")&amp;", which gets more clicks. Merge the useful parts into it and 301 this URL.",IF(AA157="Update",MID(IF(U157="Yes","; Clicks down "&amp;TEXT(-P157,"0%")&amp;" on the previous period","")&amp;IF(V157="Yes","; Average position "&amp;TEXT(N157,"0.0")&amp;" on "&amp;TEXT(L157,"#,##0")&amp;" impressions (striking distance)","")&amp;IF(AND(T157="Yes",N(L157)&gt;=Rules!$B$6),"; Thin ("&amp;F157&amp;" words) but has search demand",""),3,400),IF(AA157="Prune","Low value: "&amp;N(K157)&amp;" clicks, "&amp;N(L157)&amp;" impressions, "&amp;N(Q157)&amp;" sessions, no key events. Remove or noindex it and update internal links.",IF(AA157="Redirect","Low value but "&amp;N(AC157)&amp;" referring domains. 301 it to the closest relevant page to keep those links.",IF(AND(Z157="No",Y157="Yes",N(K157)&lt;Rules!$B$5),"Low search traffic but it converts (key events: "&amp;S157&amp;"). Keep it and link to it.",IF(W157="Yes","Stronger than the page it overlaps ("&amp;I157&amp;"). Keep; merge that page into this one.","Healthy: "&amp;N(K157)&amp;" clicks"&amp;IF(ISNUMBER(N157),", average position "&amp;TEXT(N157,"0.0"),"")&amp;". Keep and monitor."))))))))))</f>
        <v/>
      </c>
      <c r="AE157">
        <f>IF(A157="","",IF(AD157&lt;&gt;"",AD157,AA157))</f>
        <v/>
      </c>
    </row>
    <row r="158">
      <c r="A158">
        <f>IF(Crawl!A157="","",Crawl!A157)</f>
        <v/>
      </c>
      <c r="B158">
        <f>IF(A158="","",Crawl!EC157)</f>
        <v/>
      </c>
      <c r="C158">
        <f>IF(A158="","",IFERROR(INDEX(Crawl!$A157:$DZ157,1,Rules!$H$6),""))</f>
        <v/>
      </c>
      <c r="D158">
        <f>IF(A158="","",IFERROR(INDEX(Crawl!$A157:$DZ157,1,Rules!$H$7),"")&amp;"")</f>
        <v/>
      </c>
      <c r="E158">
        <f>IF(A158="","",IFERROR(INDEX(Crawl!$A157:$DZ157,1,Rules!$H$8),"")&amp;"")</f>
        <v/>
      </c>
      <c r="F158">
        <f>IF(A158="","",IFERROR(INDEX(Crawl!$A157:$DZ157,1,Rules!$H$9),""))</f>
        <v/>
      </c>
      <c r="G158">
        <f>IF(A158="","",IFERROR(INDEX(Crawl!$A157:$DZ157,1,Rules!$H$10),""))</f>
        <v/>
      </c>
      <c r="H158">
        <f>IF(A158="","",IFERROR(INDEX(Crawl!$A157:$DZ157,1,Rules!$H$12),""))</f>
        <v/>
      </c>
      <c r="I158">
        <f>IF(A158="","",IF(AND(N(H158)&gt;0,IFERROR(INDEX(Crawl!$A157:$DZ157,1,Rules!$H$11),"")&amp;""&lt;&gt;""),IFERROR(INDEX(Crawl!$A157:$DZ157,1,Rules!$H$11),"")&amp;"",IF(AND(ISNUMBER(J158),N(J158)&gt;=Rules!$B$12,IFERROR(INDEX(Crawl!$A157:$DZ157,1,Rules!$H$13),"")&amp;""&lt;&gt;""),IFERROR(INDEX(Crawl!$A157:$DZ157,1,Rules!$H$13),"")&amp;"","")))</f>
        <v/>
      </c>
      <c r="J158" s="19">
        <f>IF(A158="","",IF(IFERROR(INDEX(Crawl!$A157:$DZ157,1,Rules!$H$14),"")&amp;""="","",IFERROR(INDEX(Crawl!$A157:$DZ157,1,Rules!$H$14),"")))</f>
        <v/>
      </c>
      <c r="K158">
        <f>IF(A158="","",IFERROR(SUMIFS('GSC current'!$J$2:$J$2001,'GSC current'!$I$2:$I$2001,B158),0))</f>
        <v/>
      </c>
      <c r="L158">
        <f>IF(A158="","",IFERROR(SUMIFS('GSC current'!$K$2:$K$2001,'GSC current'!$I$2:$I$2001,B158),0))</f>
        <v/>
      </c>
      <c r="M158" s="20">
        <f>IF(A158="","",IF(N(L158)&gt;0,K158/L158,""))</f>
        <v/>
      </c>
      <c r="N158" s="21">
        <f>IF(A158="","",IF(N(L158)&gt;0,SUMIFS('GSC current'!$L$2:$L$2001,'GSC current'!$I$2:$I$2001,B158)/L158,""))</f>
        <v/>
      </c>
      <c r="O158">
        <f>IF(A158="","",IFERROR(SUMIFS('GSC previous'!$J$2:$J$2001,'GSC previous'!$I$2:$I$2001,B158),0))</f>
        <v/>
      </c>
      <c r="P158" s="22">
        <f>IF(A158="","",IF(N(O158)&gt;0,(K158-O158)/O158,""))</f>
        <v/>
      </c>
      <c r="Q158">
        <f>IF(A158="","",IFERROR(SUMIFS(GA4!$P$2:$P$2001,GA4!$O$2:$O$2001,B158),0))</f>
        <v/>
      </c>
      <c r="R158" s="23">
        <f>IF(A158="","",IF(N(Q158)&gt;0,SUMIFS(GA4!$Q$2:$Q$2001,GA4!$O$2:$O$2001,B158)/Q158,""))</f>
        <v/>
      </c>
      <c r="S158">
        <f>IF(A158="","",IFERROR(SUMIFS(GA4!$R$2:$R$2001,GA4!$O$2:$O$2001,B158),0))</f>
        <v/>
      </c>
      <c r="T158">
        <f>IF(A158="","",IF(AND(ISNUMBER(F158),LEFT(C158&amp;"",1)="2"),IF(F158&lt;Rules!$B$9,"Yes","No"),"No"))</f>
        <v/>
      </c>
      <c r="U158">
        <f>IF(A158="","",IF(AND(N(O158)&gt;=Rules!$B$8,ISNUMBER(P158)),IF(P158&lt;=-Rules!$B$7,"Yes","No"),"No"))</f>
        <v/>
      </c>
      <c r="V158">
        <f>IF(A158="","",IF(AND(N(L158)&gt;=Rules!$B$6,ISNUMBER(N158)),IF(AND(N158&gt;=Rules!$B$10,N158&lt;=Rules!$B$11),"Yes","No"),"No"))</f>
        <v/>
      </c>
      <c r="W158">
        <f>IF(A158="","",IF(I158&lt;&gt;"","Yes","No"))</f>
        <v/>
      </c>
      <c r="X158">
        <f>IF(I158="","",IF(SUMIFS($K$3:$K$2002,$A$3:$A$2002,SUBSTITUTE(SUBSTITUTE(I158,"?","~?"),"*","~*"))&gt;N(K158),"Yes","No"))</f>
        <v/>
      </c>
      <c r="Y158">
        <f>IF(A158="","",IF(N(S158)&gt;0,"Yes","No"))</f>
        <v/>
      </c>
      <c r="Z158">
        <f>IF(A158="","",IF(AND(N(K158)&lt;Rules!$B$5,N(L158)&lt;Rules!$B$6,N(Q158)&lt;Rules!$B$13,Y158="No"),"Yes","No"))</f>
        <v/>
      </c>
      <c r="AA158">
        <f>IF(A158="","",IF(LEFT(C158&amp;"",1)="3","Redirect",IF(OR(LEFT(C158&amp;"",1)="4",LEFT(C158&amp;"",1)="5"),IF(OR(N(K158)&gt;0,N(AC158)&gt;=Rules!$B$14),"Redirect","Prune"),IF(D158="Non-Indexable","Keep",IF(AND(W158="Yes",X158="Yes",Y158="No"),"Merge",IF(OR(U158="Yes",V158="Yes",AND(T158="Yes",N(L158)&gt;=Rules!$B$6)),"Update",IF(Z158="Yes",IF(N(AC158)&gt;=Rules!$B$14,"Redirect","Prune"),"Keep")))))))</f>
        <v/>
      </c>
      <c r="AB158">
        <f>IF(A158="","",IF(LEFT(C158&amp;"",1)="3","Already redirects ("&amp;C158&amp;"). Update internal links to point at the final URL.",IF(OR(LEFT(C158&amp;"",1)="4",LEFT(C158&amp;"",1)="5"),IF(AA158="Redirect","Returns "&amp;C158&amp;" but still has "&amp;N(K158)&amp;" clicks and "&amp;N(AC158)&amp;" referring domains. 301 it to the closest live page.","Returns "&amp;C158&amp;" with no clicks or links. Remove internal links and let it 404 or 410."),IF(D158="Non-Indexable","Non-indexable ("&amp;E158&amp;"). Keep if that is intentional; otherwise fix the canonical or noindex.",IF(AA158="Merge","Overlaps with "&amp;I158&amp;IF(N(J158)&gt;0," (similarity "&amp;TEXT(J158,"0.00")&amp;")","")&amp;", which gets more clicks. Merge the useful parts into it and 301 this URL.",IF(AA158="Update",MID(IF(U158="Yes","; Clicks down "&amp;TEXT(-P158,"0%")&amp;" on the previous period","")&amp;IF(V158="Yes","; Average position "&amp;TEXT(N158,"0.0")&amp;" on "&amp;TEXT(L158,"#,##0")&amp;" impressions (striking distance)","")&amp;IF(AND(T158="Yes",N(L158)&gt;=Rules!$B$6),"; Thin ("&amp;F158&amp;" words) but has search demand",""),3,400),IF(AA158="Prune","Low value: "&amp;N(K158)&amp;" clicks, "&amp;N(L158)&amp;" impressions, "&amp;N(Q158)&amp;" sessions, no key events. Remove or noindex it and update internal links.",IF(AA158="Redirect","Low value but "&amp;N(AC158)&amp;" referring domains. 301 it to the closest relevant page to keep those links.",IF(AND(Z158="No",Y158="Yes",N(K158)&lt;Rules!$B$5),"Low search traffic but it converts (key events: "&amp;S158&amp;"). Keep it and link to it.",IF(W158="Yes","Stronger than the page it overlaps ("&amp;I158&amp;"). Keep; merge that page into this one.","Healthy: "&amp;N(K158)&amp;" clicks"&amp;IF(ISNUMBER(N158),", average position "&amp;TEXT(N158,"0.0"),"")&amp;". Keep and monitor."))))))))))</f>
        <v/>
      </c>
      <c r="AE158">
        <f>IF(A158="","",IF(AD158&lt;&gt;"",AD158,AA158))</f>
        <v/>
      </c>
    </row>
    <row r="159">
      <c r="A159">
        <f>IF(Crawl!A158="","",Crawl!A158)</f>
        <v/>
      </c>
      <c r="B159">
        <f>IF(A159="","",Crawl!EC158)</f>
        <v/>
      </c>
      <c r="C159">
        <f>IF(A159="","",IFERROR(INDEX(Crawl!$A158:$DZ158,1,Rules!$H$6),""))</f>
        <v/>
      </c>
      <c r="D159">
        <f>IF(A159="","",IFERROR(INDEX(Crawl!$A158:$DZ158,1,Rules!$H$7),"")&amp;"")</f>
        <v/>
      </c>
      <c r="E159">
        <f>IF(A159="","",IFERROR(INDEX(Crawl!$A158:$DZ158,1,Rules!$H$8),"")&amp;"")</f>
        <v/>
      </c>
      <c r="F159">
        <f>IF(A159="","",IFERROR(INDEX(Crawl!$A158:$DZ158,1,Rules!$H$9),""))</f>
        <v/>
      </c>
      <c r="G159">
        <f>IF(A159="","",IFERROR(INDEX(Crawl!$A158:$DZ158,1,Rules!$H$10),""))</f>
        <v/>
      </c>
      <c r="H159">
        <f>IF(A159="","",IFERROR(INDEX(Crawl!$A158:$DZ158,1,Rules!$H$12),""))</f>
        <v/>
      </c>
      <c r="I159">
        <f>IF(A159="","",IF(AND(N(H159)&gt;0,IFERROR(INDEX(Crawl!$A158:$DZ158,1,Rules!$H$11),"")&amp;""&lt;&gt;""),IFERROR(INDEX(Crawl!$A158:$DZ158,1,Rules!$H$11),"")&amp;"",IF(AND(ISNUMBER(J159),N(J159)&gt;=Rules!$B$12,IFERROR(INDEX(Crawl!$A158:$DZ158,1,Rules!$H$13),"")&amp;""&lt;&gt;""),IFERROR(INDEX(Crawl!$A158:$DZ158,1,Rules!$H$13),"")&amp;"","")))</f>
        <v/>
      </c>
      <c r="J159" s="19">
        <f>IF(A159="","",IF(IFERROR(INDEX(Crawl!$A158:$DZ158,1,Rules!$H$14),"")&amp;""="","",IFERROR(INDEX(Crawl!$A158:$DZ158,1,Rules!$H$14),"")))</f>
        <v/>
      </c>
      <c r="K159">
        <f>IF(A159="","",IFERROR(SUMIFS('GSC current'!$J$2:$J$2001,'GSC current'!$I$2:$I$2001,B159),0))</f>
        <v/>
      </c>
      <c r="L159">
        <f>IF(A159="","",IFERROR(SUMIFS('GSC current'!$K$2:$K$2001,'GSC current'!$I$2:$I$2001,B159),0))</f>
        <v/>
      </c>
      <c r="M159" s="20">
        <f>IF(A159="","",IF(N(L159)&gt;0,K159/L159,""))</f>
        <v/>
      </c>
      <c r="N159" s="21">
        <f>IF(A159="","",IF(N(L159)&gt;0,SUMIFS('GSC current'!$L$2:$L$2001,'GSC current'!$I$2:$I$2001,B159)/L159,""))</f>
        <v/>
      </c>
      <c r="O159">
        <f>IF(A159="","",IFERROR(SUMIFS('GSC previous'!$J$2:$J$2001,'GSC previous'!$I$2:$I$2001,B159),0))</f>
        <v/>
      </c>
      <c r="P159" s="22">
        <f>IF(A159="","",IF(N(O159)&gt;0,(K159-O159)/O159,""))</f>
        <v/>
      </c>
      <c r="Q159">
        <f>IF(A159="","",IFERROR(SUMIFS(GA4!$P$2:$P$2001,GA4!$O$2:$O$2001,B159),0))</f>
        <v/>
      </c>
      <c r="R159" s="23">
        <f>IF(A159="","",IF(N(Q159)&gt;0,SUMIFS(GA4!$Q$2:$Q$2001,GA4!$O$2:$O$2001,B159)/Q159,""))</f>
        <v/>
      </c>
      <c r="S159">
        <f>IF(A159="","",IFERROR(SUMIFS(GA4!$R$2:$R$2001,GA4!$O$2:$O$2001,B159),0))</f>
        <v/>
      </c>
      <c r="T159">
        <f>IF(A159="","",IF(AND(ISNUMBER(F159),LEFT(C159&amp;"",1)="2"),IF(F159&lt;Rules!$B$9,"Yes","No"),"No"))</f>
        <v/>
      </c>
      <c r="U159">
        <f>IF(A159="","",IF(AND(N(O159)&gt;=Rules!$B$8,ISNUMBER(P159)),IF(P159&lt;=-Rules!$B$7,"Yes","No"),"No"))</f>
        <v/>
      </c>
      <c r="V159">
        <f>IF(A159="","",IF(AND(N(L159)&gt;=Rules!$B$6,ISNUMBER(N159)),IF(AND(N159&gt;=Rules!$B$10,N159&lt;=Rules!$B$11),"Yes","No"),"No"))</f>
        <v/>
      </c>
      <c r="W159">
        <f>IF(A159="","",IF(I159&lt;&gt;"","Yes","No"))</f>
        <v/>
      </c>
      <c r="X159">
        <f>IF(I159="","",IF(SUMIFS($K$3:$K$2002,$A$3:$A$2002,SUBSTITUTE(SUBSTITUTE(I159,"?","~?"),"*","~*"))&gt;N(K159),"Yes","No"))</f>
        <v/>
      </c>
      <c r="Y159">
        <f>IF(A159="","",IF(N(S159)&gt;0,"Yes","No"))</f>
        <v/>
      </c>
      <c r="Z159">
        <f>IF(A159="","",IF(AND(N(K159)&lt;Rules!$B$5,N(L159)&lt;Rules!$B$6,N(Q159)&lt;Rules!$B$13,Y159="No"),"Yes","No"))</f>
        <v/>
      </c>
      <c r="AA159">
        <f>IF(A159="","",IF(LEFT(C159&amp;"",1)="3","Redirect",IF(OR(LEFT(C159&amp;"",1)="4",LEFT(C159&amp;"",1)="5"),IF(OR(N(K159)&gt;0,N(AC159)&gt;=Rules!$B$14),"Redirect","Prune"),IF(D159="Non-Indexable","Keep",IF(AND(W159="Yes",X159="Yes",Y159="No"),"Merge",IF(OR(U159="Yes",V159="Yes",AND(T159="Yes",N(L159)&gt;=Rules!$B$6)),"Update",IF(Z159="Yes",IF(N(AC159)&gt;=Rules!$B$14,"Redirect","Prune"),"Keep")))))))</f>
        <v/>
      </c>
      <c r="AB159">
        <f>IF(A159="","",IF(LEFT(C159&amp;"",1)="3","Already redirects ("&amp;C159&amp;"). Update internal links to point at the final URL.",IF(OR(LEFT(C159&amp;"",1)="4",LEFT(C159&amp;"",1)="5"),IF(AA159="Redirect","Returns "&amp;C159&amp;" but still has "&amp;N(K159)&amp;" clicks and "&amp;N(AC159)&amp;" referring domains. 301 it to the closest live page.","Returns "&amp;C159&amp;" with no clicks or links. Remove internal links and let it 404 or 410."),IF(D159="Non-Indexable","Non-indexable ("&amp;E159&amp;"). Keep if that is intentional; otherwise fix the canonical or noindex.",IF(AA159="Merge","Overlaps with "&amp;I159&amp;IF(N(J159)&gt;0," (similarity "&amp;TEXT(J159,"0.00")&amp;")","")&amp;", which gets more clicks. Merge the useful parts into it and 301 this URL.",IF(AA159="Update",MID(IF(U159="Yes","; Clicks down "&amp;TEXT(-P159,"0%")&amp;" on the previous period","")&amp;IF(V159="Yes","; Average position "&amp;TEXT(N159,"0.0")&amp;" on "&amp;TEXT(L159,"#,##0")&amp;" impressions (striking distance)","")&amp;IF(AND(T159="Yes",N(L159)&gt;=Rules!$B$6),"; Thin ("&amp;F159&amp;" words) but has search demand",""),3,400),IF(AA159="Prune","Low value: "&amp;N(K159)&amp;" clicks, "&amp;N(L159)&amp;" impressions, "&amp;N(Q159)&amp;" sessions, no key events. Remove or noindex it and update internal links.",IF(AA159="Redirect","Low value but "&amp;N(AC159)&amp;" referring domains. 301 it to the closest relevant page to keep those links.",IF(AND(Z159="No",Y159="Yes",N(K159)&lt;Rules!$B$5),"Low search traffic but it converts (key events: "&amp;S159&amp;"). Keep it and link to it.",IF(W159="Yes","Stronger than the page it overlaps ("&amp;I159&amp;"). Keep; merge that page into this one.","Healthy: "&amp;N(K159)&amp;" clicks"&amp;IF(ISNUMBER(N159),", average position "&amp;TEXT(N159,"0.0"),"")&amp;". Keep and monitor."))))))))))</f>
        <v/>
      </c>
      <c r="AE159">
        <f>IF(A159="","",IF(AD159&lt;&gt;"",AD159,AA159))</f>
        <v/>
      </c>
    </row>
    <row r="160">
      <c r="A160">
        <f>IF(Crawl!A159="","",Crawl!A159)</f>
        <v/>
      </c>
      <c r="B160">
        <f>IF(A160="","",Crawl!EC159)</f>
        <v/>
      </c>
      <c r="C160">
        <f>IF(A160="","",IFERROR(INDEX(Crawl!$A159:$DZ159,1,Rules!$H$6),""))</f>
        <v/>
      </c>
      <c r="D160">
        <f>IF(A160="","",IFERROR(INDEX(Crawl!$A159:$DZ159,1,Rules!$H$7),"")&amp;"")</f>
        <v/>
      </c>
      <c r="E160">
        <f>IF(A160="","",IFERROR(INDEX(Crawl!$A159:$DZ159,1,Rules!$H$8),"")&amp;"")</f>
        <v/>
      </c>
      <c r="F160">
        <f>IF(A160="","",IFERROR(INDEX(Crawl!$A159:$DZ159,1,Rules!$H$9),""))</f>
        <v/>
      </c>
      <c r="G160">
        <f>IF(A160="","",IFERROR(INDEX(Crawl!$A159:$DZ159,1,Rules!$H$10),""))</f>
        <v/>
      </c>
      <c r="H160">
        <f>IF(A160="","",IFERROR(INDEX(Crawl!$A159:$DZ159,1,Rules!$H$12),""))</f>
        <v/>
      </c>
      <c r="I160">
        <f>IF(A160="","",IF(AND(N(H160)&gt;0,IFERROR(INDEX(Crawl!$A159:$DZ159,1,Rules!$H$11),"")&amp;""&lt;&gt;""),IFERROR(INDEX(Crawl!$A159:$DZ159,1,Rules!$H$11),"")&amp;"",IF(AND(ISNUMBER(J160),N(J160)&gt;=Rules!$B$12,IFERROR(INDEX(Crawl!$A159:$DZ159,1,Rules!$H$13),"")&amp;""&lt;&gt;""),IFERROR(INDEX(Crawl!$A159:$DZ159,1,Rules!$H$13),"")&amp;"","")))</f>
        <v/>
      </c>
      <c r="J160" s="19">
        <f>IF(A160="","",IF(IFERROR(INDEX(Crawl!$A159:$DZ159,1,Rules!$H$14),"")&amp;""="","",IFERROR(INDEX(Crawl!$A159:$DZ159,1,Rules!$H$14),"")))</f>
        <v/>
      </c>
      <c r="K160">
        <f>IF(A160="","",IFERROR(SUMIFS('GSC current'!$J$2:$J$2001,'GSC current'!$I$2:$I$2001,B160),0))</f>
        <v/>
      </c>
      <c r="L160">
        <f>IF(A160="","",IFERROR(SUMIFS('GSC current'!$K$2:$K$2001,'GSC current'!$I$2:$I$2001,B160),0))</f>
        <v/>
      </c>
      <c r="M160" s="20">
        <f>IF(A160="","",IF(N(L160)&gt;0,K160/L160,""))</f>
        <v/>
      </c>
      <c r="N160" s="21">
        <f>IF(A160="","",IF(N(L160)&gt;0,SUMIFS('GSC current'!$L$2:$L$2001,'GSC current'!$I$2:$I$2001,B160)/L160,""))</f>
        <v/>
      </c>
      <c r="O160">
        <f>IF(A160="","",IFERROR(SUMIFS('GSC previous'!$J$2:$J$2001,'GSC previous'!$I$2:$I$2001,B160),0))</f>
        <v/>
      </c>
      <c r="P160" s="22">
        <f>IF(A160="","",IF(N(O160)&gt;0,(K160-O160)/O160,""))</f>
        <v/>
      </c>
      <c r="Q160">
        <f>IF(A160="","",IFERROR(SUMIFS(GA4!$P$2:$P$2001,GA4!$O$2:$O$2001,B160),0))</f>
        <v/>
      </c>
      <c r="R160" s="23">
        <f>IF(A160="","",IF(N(Q160)&gt;0,SUMIFS(GA4!$Q$2:$Q$2001,GA4!$O$2:$O$2001,B160)/Q160,""))</f>
        <v/>
      </c>
      <c r="S160">
        <f>IF(A160="","",IFERROR(SUMIFS(GA4!$R$2:$R$2001,GA4!$O$2:$O$2001,B160),0))</f>
        <v/>
      </c>
      <c r="T160">
        <f>IF(A160="","",IF(AND(ISNUMBER(F160),LEFT(C160&amp;"",1)="2"),IF(F160&lt;Rules!$B$9,"Yes","No"),"No"))</f>
        <v/>
      </c>
      <c r="U160">
        <f>IF(A160="","",IF(AND(N(O160)&gt;=Rules!$B$8,ISNUMBER(P160)),IF(P160&lt;=-Rules!$B$7,"Yes","No"),"No"))</f>
        <v/>
      </c>
      <c r="V160">
        <f>IF(A160="","",IF(AND(N(L160)&gt;=Rules!$B$6,ISNUMBER(N160)),IF(AND(N160&gt;=Rules!$B$10,N160&lt;=Rules!$B$11),"Yes","No"),"No"))</f>
        <v/>
      </c>
      <c r="W160">
        <f>IF(A160="","",IF(I160&lt;&gt;"","Yes","No"))</f>
        <v/>
      </c>
      <c r="X160">
        <f>IF(I160="","",IF(SUMIFS($K$3:$K$2002,$A$3:$A$2002,SUBSTITUTE(SUBSTITUTE(I160,"?","~?"),"*","~*"))&gt;N(K160),"Yes","No"))</f>
        <v/>
      </c>
      <c r="Y160">
        <f>IF(A160="","",IF(N(S160)&gt;0,"Yes","No"))</f>
        <v/>
      </c>
      <c r="Z160">
        <f>IF(A160="","",IF(AND(N(K160)&lt;Rules!$B$5,N(L160)&lt;Rules!$B$6,N(Q160)&lt;Rules!$B$13,Y160="No"),"Yes","No"))</f>
        <v/>
      </c>
      <c r="AA160">
        <f>IF(A160="","",IF(LEFT(C160&amp;"",1)="3","Redirect",IF(OR(LEFT(C160&amp;"",1)="4",LEFT(C160&amp;"",1)="5"),IF(OR(N(K160)&gt;0,N(AC160)&gt;=Rules!$B$14),"Redirect","Prune"),IF(D160="Non-Indexable","Keep",IF(AND(W160="Yes",X160="Yes",Y160="No"),"Merge",IF(OR(U160="Yes",V160="Yes",AND(T160="Yes",N(L160)&gt;=Rules!$B$6)),"Update",IF(Z160="Yes",IF(N(AC160)&gt;=Rules!$B$14,"Redirect","Prune"),"Keep")))))))</f>
        <v/>
      </c>
      <c r="AB160">
        <f>IF(A160="","",IF(LEFT(C160&amp;"",1)="3","Already redirects ("&amp;C160&amp;"). Update internal links to point at the final URL.",IF(OR(LEFT(C160&amp;"",1)="4",LEFT(C160&amp;"",1)="5"),IF(AA160="Redirect","Returns "&amp;C160&amp;" but still has "&amp;N(K160)&amp;" clicks and "&amp;N(AC160)&amp;" referring domains. 301 it to the closest live page.","Returns "&amp;C160&amp;" with no clicks or links. Remove internal links and let it 404 or 410."),IF(D160="Non-Indexable","Non-indexable ("&amp;E160&amp;"). Keep if that is intentional; otherwise fix the canonical or noindex.",IF(AA160="Merge","Overlaps with "&amp;I160&amp;IF(N(J160)&gt;0," (similarity "&amp;TEXT(J160,"0.00")&amp;")","")&amp;", which gets more clicks. Merge the useful parts into it and 301 this URL.",IF(AA160="Update",MID(IF(U160="Yes","; Clicks down "&amp;TEXT(-P160,"0%")&amp;" on the previous period","")&amp;IF(V160="Yes","; Average position "&amp;TEXT(N160,"0.0")&amp;" on "&amp;TEXT(L160,"#,##0")&amp;" impressions (striking distance)","")&amp;IF(AND(T160="Yes",N(L160)&gt;=Rules!$B$6),"; Thin ("&amp;F160&amp;" words) but has search demand",""),3,400),IF(AA160="Prune","Low value: "&amp;N(K160)&amp;" clicks, "&amp;N(L160)&amp;" impressions, "&amp;N(Q160)&amp;" sessions, no key events. Remove or noindex it and update internal links.",IF(AA160="Redirect","Low value but "&amp;N(AC160)&amp;" referring domains. 301 it to the closest relevant page to keep those links.",IF(AND(Z160="No",Y160="Yes",N(K160)&lt;Rules!$B$5),"Low search traffic but it converts (key events: "&amp;S160&amp;"). Keep it and link to it.",IF(W160="Yes","Stronger than the page it overlaps ("&amp;I160&amp;"). Keep; merge that page into this one.","Healthy: "&amp;N(K160)&amp;" clicks"&amp;IF(ISNUMBER(N160),", average position "&amp;TEXT(N160,"0.0"),"")&amp;". Keep and monitor."))))))))))</f>
        <v/>
      </c>
      <c r="AE160">
        <f>IF(A160="","",IF(AD160&lt;&gt;"",AD160,AA160))</f>
        <v/>
      </c>
    </row>
    <row r="161">
      <c r="A161">
        <f>IF(Crawl!A160="","",Crawl!A160)</f>
        <v/>
      </c>
      <c r="B161">
        <f>IF(A161="","",Crawl!EC160)</f>
        <v/>
      </c>
      <c r="C161">
        <f>IF(A161="","",IFERROR(INDEX(Crawl!$A160:$DZ160,1,Rules!$H$6),""))</f>
        <v/>
      </c>
      <c r="D161">
        <f>IF(A161="","",IFERROR(INDEX(Crawl!$A160:$DZ160,1,Rules!$H$7),"")&amp;"")</f>
        <v/>
      </c>
      <c r="E161">
        <f>IF(A161="","",IFERROR(INDEX(Crawl!$A160:$DZ160,1,Rules!$H$8),"")&amp;"")</f>
        <v/>
      </c>
      <c r="F161">
        <f>IF(A161="","",IFERROR(INDEX(Crawl!$A160:$DZ160,1,Rules!$H$9),""))</f>
        <v/>
      </c>
      <c r="G161">
        <f>IF(A161="","",IFERROR(INDEX(Crawl!$A160:$DZ160,1,Rules!$H$10),""))</f>
        <v/>
      </c>
      <c r="H161">
        <f>IF(A161="","",IFERROR(INDEX(Crawl!$A160:$DZ160,1,Rules!$H$12),""))</f>
        <v/>
      </c>
      <c r="I161">
        <f>IF(A161="","",IF(AND(N(H161)&gt;0,IFERROR(INDEX(Crawl!$A160:$DZ160,1,Rules!$H$11),"")&amp;""&lt;&gt;""),IFERROR(INDEX(Crawl!$A160:$DZ160,1,Rules!$H$11),"")&amp;"",IF(AND(ISNUMBER(J161),N(J161)&gt;=Rules!$B$12,IFERROR(INDEX(Crawl!$A160:$DZ160,1,Rules!$H$13),"")&amp;""&lt;&gt;""),IFERROR(INDEX(Crawl!$A160:$DZ160,1,Rules!$H$13),"")&amp;"","")))</f>
        <v/>
      </c>
      <c r="J161" s="19">
        <f>IF(A161="","",IF(IFERROR(INDEX(Crawl!$A160:$DZ160,1,Rules!$H$14),"")&amp;""="","",IFERROR(INDEX(Crawl!$A160:$DZ160,1,Rules!$H$14),"")))</f>
        <v/>
      </c>
      <c r="K161">
        <f>IF(A161="","",IFERROR(SUMIFS('GSC current'!$J$2:$J$2001,'GSC current'!$I$2:$I$2001,B161),0))</f>
        <v/>
      </c>
      <c r="L161">
        <f>IF(A161="","",IFERROR(SUMIFS('GSC current'!$K$2:$K$2001,'GSC current'!$I$2:$I$2001,B161),0))</f>
        <v/>
      </c>
      <c r="M161" s="20">
        <f>IF(A161="","",IF(N(L161)&gt;0,K161/L161,""))</f>
        <v/>
      </c>
      <c r="N161" s="21">
        <f>IF(A161="","",IF(N(L161)&gt;0,SUMIFS('GSC current'!$L$2:$L$2001,'GSC current'!$I$2:$I$2001,B161)/L161,""))</f>
        <v/>
      </c>
      <c r="O161">
        <f>IF(A161="","",IFERROR(SUMIFS('GSC previous'!$J$2:$J$2001,'GSC previous'!$I$2:$I$2001,B161),0))</f>
        <v/>
      </c>
      <c r="P161" s="22">
        <f>IF(A161="","",IF(N(O161)&gt;0,(K161-O161)/O161,""))</f>
        <v/>
      </c>
      <c r="Q161">
        <f>IF(A161="","",IFERROR(SUMIFS(GA4!$P$2:$P$2001,GA4!$O$2:$O$2001,B161),0))</f>
        <v/>
      </c>
      <c r="R161" s="23">
        <f>IF(A161="","",IF(N(Q161)&gt;0,SUMIFS(GA4!$Q$2:$Q$2001,GA4!$O$2:$O$2001,B161)/Q161,""))</f>
        <v/>
      </c>
      <c r="S161">
        <f>IF(A161="","",IFERROR(SUMIFS(GA4!$R$2:$R$2001,GA4!$O$2:$O$2001,B161),0))</f>
        <v/>
      </c>
      <c r="T161">
        <f>IF(A161="","",IF(AND(ISNUMBER(F161),LEFT(C161&amp;"",1)="2"),IF(F161&lt;Rules!$B$9,"Yes","No"),"No"))</f>
        <v/>
      </c>
      <c r="U161">
        <f>IF(A161="","",IF(AND(N(O161)&gt;=Rules!$B$8,ISNUMBER(P161)),IF(P161&lt;=-Rules!$B$7,"Yes","No"),"No"))</f>
        <v/>
      </c>
      <c r="V161">
        <f>IF(A161="","",IF(AND(N(L161)&gt;=Rules!$B$6,ISNUMBER(N161)),IF(AND(N161&gt;=Rules!$B$10,N161&lt;=Rules!$B$11),"Yes","No"),"No"))</f>
        <v/>
      </c>
      <c r="W161">
        <f>IF(A161="","",IF(I161&lt;&gt;"","Yes","No"))</f>
        <v/>
      </c>
      <c r="X161">
        <f>IF(I161="","",IF(SUMIFS($K$3:$K$2002,$A$3:$A$2002,SUBSTITUTE(SUBSTITUTE(I161,"?","~?"),"*","~*"))&gt;N(K161),"Yes","No"))</f>
        <v/>
      </c>
      <c r="Y161">
        <f>IF(A161="","",IF(N(S161)&gt;0,"Yes","No"))</f>
        <v/>
      </c>
      <c r="Z161">
        <f>IF(A161="","",IF(AND(N(K161)&lt;Rules!$B$5,N(L161)&lt;Rules!$B$6,N(Q161)&lt;Rules!$B$13,Y161="No"),"Yes","No"))</f>
        <v/>
      </c>
      <c r="AA161">
        <f>IF(A161="","",IF(LEFT(C161&amp;"",1)="3","Redirect",IF(OR(LEFT(C161&amp;"",1)="4",LEFT(C161&amp;"",1)="5"),IF(OR(N(K161)&gt;0,N(AC161)&gt;=Rules!$B$14),"Redirect","Prune"),IF(D161="Non-Indexable","Keep",IF(AND(W161="Yes",X161="Yes",Y161="No"),"Merge",IF(OR(U161="Yes",V161="Yes",AND(T161="Yes",N(L161)&gt;=Rules!$B$6)),"Update",IF(Z161="Yes",IF(N(AC161)&gt;=Rules!$B$14,"Redirect","Prune"),"Keep")))))))</f>
        <v/>
      </c>
      <c r="AB161">
        <f>IF(A161="","",IF(LEFT(C161&amp;"",1)="3","Already redirects ("&amp;C161&amp;"). Update internal links to point at the final URL.",IF(OR(LEFT(C161&amp;"",1)="4",LEFT(C161&amp;"",1)="5"),IF(AA161="Redirect","Returns "&amp;C161&amp;" but still has "&amp;N(K161)&amp;" clicks and "&amp;N(AC161)&amp;" referring domains. 301 it to the closest live page.","Returns "&amp;C161&amp;" with no clicks or links. Remove internal links and let it 404 or 410."),IF(D161="Non-Indexable","Non-indexable ("&amp;E161&amp;"). Keep if that is intentional; otherwise fix the canonical or noindex.",IF(AA161="Merge","Overlaps with "&amp;I161&amp;IF(N(J161)&gt;0," (similarity "&amp;TEXT(J161,"0.00")&amp;")","")&amp;", which gets more clicks. Merge the useful parts into it and 301 this URL.",IF(AA161="Update",MID(IF(U161="Yes","; Clicks down "&amp;TEXT(-P161,"0%")&amp;" on the previous period","")&amp;IF(V161="Yes","; Average position "&amp;TEXT(N161,"0.0")&amp;" on "&amp;TEXT(L161,"#,##0")&amp;" impressions (striking distance)","")&amp;IF(AND(T161="Yes",N(L161)&gt;=Rules!$B$6),"; Thin ("&amp;F161&amp;" words) but has search demand",""),3,400),IF(AA161="Prune","Low value: "&amp;N(K161)&amp;" clicks, "&amp;N(L161)&amp;" impressions, "&amp;N(Q161)&amp;" sessions, no key events. Remove or noindex it and update internal links.",IF(AA161="Redirect","Low value but "&amp;N(AC161)&amp;" referring domains. 301 it to the closest relevant page to keep those links.",IF(AND(Z161="No",Y161="Yes",N(K161)&lt;Rules!$B$5),"Low search traffic but it converts (key events: "&amp;S161&amp;"). Keep it and link to it.",IF(W161="Yes","Stronger than the page it overlaps ("&amp;I161&amp;"). Keep; merge that page into this one.","Healthy: "&amp;N(K161)&amp;" clicks"&amp;IF(ISNUMBER(N161),", average position "&amp;TEXT(N161,"0.0"),"")&amp;". Keep and monitor."))))))))))</f>
        <v/>
      </c>
      <c r="AE161">
        <f>IF(A161="","",IF(AD161&lt;&gt;"",AD161,AA161))</f>
        <v/>
      </c>
    </row>
    <row r="162">
      <c r="A162">
        <f>IF(Crawl!A161="","",Crawl!A161)</f>
        <v/>
      </c>
      <c r="B162">
        <f>IF(A162="","",Crawl!EC161)</f>
        <v/>
      </c>
      <c r="C162">
        <f>IF(A162="","",IFERROR(INDEX(Crawl!$A161:$DZ161,1,Rules!$H$6),""))</f>
        <v/>
      </c>
      <c r="D162">
        <f>IF(A162="","",IFERROR(INDEX(Crawl!$A161:$DZ161,1,Rules!$H$7),"")&amp;"")</f>
        <v/>
      </c>
      <c r="E162">
        <f>IF(A162="","",IFERROR(INDEX(Crawl!$A161:$DZ161,1,Rules!$H$8),"")&amp;"")</f>
        <v/>
      </c>
      <c r="F162">
        <f>IF(A162="","",IFERROR(INDEX(Crawl!$A161:$DZ161,1,Rules!$H$9),""))</f>
        <v/>
      </c>
      <c r="G162">
        <f>IF(A162="","",IFERROR(INDEX(Crawl!$A161:$DZ161,1,Rules!$H$10),""))</f>
        <v/>
      </c>
      <c r="H162">
        <f>IF(A162="","",IFERROR(INDEX(Crawl!$A161:$DZ161,1,Rules!$H$12),""))</f>
        <v/>
      </c>
      <c r="I162">
        <f>IF(A162="","",IF(AND(N(H162)&gt;0,IFERROR(INDEX(Crawl!$A161:$DZ161,1,Rules!$H$11),"")&amp;""&lt;&gt;""),IFERROR(INDEX(Crawl!$A161:$DZ161,1,Rules!$H$11),"")&amp;"",IF(AND(ISNUMBER(J162),N(J162)&gt;=Rules!$B$12,IFERROR(INDEX(Crawl!$A161:$DZ161,1,Rules!$H$13),"")&amp;""&lt;&gt;""),IFERROR(INDEX(Crawl!$A161:$DZ161,1,Rules!$H$13),"")&amp;"","")))</f>
        <v/>
      </c>
      <c r="J162" s="19">
        <f>IF(A162="","",IF(IFERROR(INDEX(Crawl!$A161:$DZ161,1,Rules!$H$14),"")&amp;""="","",IFERROR(INDEX(Crawl!$A161:$DZ161,1,Rules!$H$14),"")))</f>
        <v/>
      </c>
      <c r="K162">
        <f>IF(A162="","",IFERROR(SUMIFS('GSC current'!$J$2:$J$2001,'GSC current'!$I$2:$I$2001,B162),0))</f>
        <v/>
      </c>
      <c r="L162">
        <f>IF(A162="","",IFERROR(SUMIFS('GSC current'!$K$2:$K$2001,'GSC current'!$I$2:$I$2001,B162),0))</f>
        <v/>
      </c>
      <c r="M162" s="20">
        <f>IF(A162="","",IF(N(L162)&gt;0,K162/L162,""))</f>
        <v/>
      </c>
      <c r="N162" s="21">
        <f>IF(A162="","",IF(N(L162)&gt;0,SUMIFS('GSC current'!$L$2:$L$2001,'GSC current'!$I$2:$I$2001,B162)/L162,""))</f>
        <v/>
      </c>
      <c r="O162">
        <f>IF(A162="","",IFERROR(SUMIFS('GSC previous'!$J$2:$J$2001,'GSC previous'!$I$2:$I$2001,B162),0))</f>
        <v/>
      </c>
      <c r="P162" s="22">
        <f>IF(A162="","",IF(N(O162)&gt;0,(K162-O162)/O162,""))</f>
        <v/>
      </c>
      <c r="Q162">
        <f>IF(A162="","",IFERROR(SUMIFS(GA4!$P$2:$P$2001,GA4!$O$2:$O$2001,B162),0))</f>
        <v/>
      </c>
      <c r="R162" s="23">
        <f>IF(A162="","",IF(N(Q162)&gt;0,SUMIFS(GA4!$Q$2:$Q$2001,GA4!$O$2:$O$2001,B162)/Q162,""))</f>
        <v/>
      </c>
      <c r="S162">
        <f>IF(A162="","",IFERROR(SUMIFS(GA4!$R$2:$R$2001,GA4!$O$2:$O$2001,B162),0))</f>
        <v/>
      </c>
      <c r="T162">
        <f>IF(A162="","",IF(AND(ISNUMBER(F162),LEFT(C162&amp;"",1)="2"),IF(F162&lt;Rules!$B$9,"Yes","No"),"No"))</f>
        <v/>
      </c>
      <c r="U162">
        <f>IF(A162="","",IF(AND(N(O162)&gt;=Rules!$B$8,ISNUMBER(P162)),IF(P162&lt;=-Rules!$B$7,"Yes","No"),"No"))</f>
        <v/>
      </c>
      <c r="V162">
        <f>IF(A162="","",IF(AND(N(L162)&gt;=Rules!$B$6,ISNUMBER(N162)),IF(AND(N162&gt;=Rules!$B$10,N162&lt;=Rules!$B$11),"Yes","No"),"No"))</f>
        <v/>
      </c>
      <c r="W162">
        <f>IF(A162="","",IF(I162&lt;&gt;"","Yes","No"))</f>
        <v/>
      </c>
      <c r="X162">
        <f>IF(I162="","",IF(SUMIFS($K$3:$K$2002,$A$3:$A$2002,SUBSTITUTE(SUBSTITUTE(I162,"?","~?"),"*","~*"))&gt;N(K162),"Yes","No"))</f>
        <v/>
      </c>
      <c r="Y162">
        <f>IF(A162="","",IF(N(S162)&gt;0,"Yes","No"))</f>
        <v/>
      </c>
      <c r="Z162">
        <f>IF(A162="","",IF(AND(N(K162)&lt;Rules!$B$5,N(L162)&lt;Rules!$B$6,N(Q162)&lt;Rules!$B$13,Y162="No"),"Yes","No"))</f>
        <v/>
      </c>
      <c r="AA162">
        <f>IF(A162="","",IF(LEFT(C162&amp;"",1)="3","Redirect",IF(OR(LEFT(C162&amp;"",1)="4",LEFT(C162&amp;"",1)="5"),IF(OR(N(K162)&gt;0,N(AC162)&gt;=Rules!$B$14),"Redirect","Prune"),IF(D162="Non-Indexable","Keep",IF(AND(W162="Yes",X162="Yes",Y162="No"),"Merge",IF(OR(U162="Yes",V162="Yes",AND(T162="Yes",N(L162)&gt;=Rules!$B$6)),"Update",IF(Z162="Yes",IF(N(AC162)&gt;=Rules!$B$14,"Redirect","Prune"),"Keep")))))))</f>
        <v/>
      </c>
      <c r="AB162">
        <f>IF(A162="","",IF(LEFT(C162&amp;"",1)="3","Already redirects ("&amp;C162&amp;"). Update internal links to point at the final URL.",IF(OR(LEFT(C162&amp;"",1)="4",LEFT(C162&amp;"",1)="5"),IF(AA162="Redirect","Returns "&amp;C162&amp;" but still has "&amp;N(K162)&amp;" clicks and "&amp;N(AC162)&amp;" referring domains. 301 it to the closest live page.","Returns "&amp;C162&amp;" with no clicks or links. Remove internal links and let it 404 or 410."),IF(D162="Non-Indexable","Non-indexable ("&amp;E162&amp;"). Keep if that is intentional; otherwise fix the canonical or noindex.",IF(AA162="Merge","Overlaps with "&amp;I162&amp;IF(N(J162)&gt;0," (similarity "&amp;TEXT(J162,"0.00")&amp;")","")&amp;", which gets more clicks. Merge the useful parts into it and 301 this URL.",IF(AA162="Update",MID(IF(U162="Yes","; Clicks down "&amp;TEXT(-P162,"0%")&amp;" on the previous period","")&amp;IF(V162="Yes","; Average position "&amp;TEXT(N162,"0.0")&amp;" on "&amp;TEXT(L162,"#,##0")&amp;" impressions (striking distance)","")&amp;IF(AND(T162="Yes",N(L162)&gt;=Rules!$B$6),"; Thin ("&amp;F162&amp;" words) but has search demand",""),3,400),IF(AA162="Prune","Low value: "&amp;N(K162)&amp;" clicks, "&amp;N(L162)&amp;" impressions, "&amp;N(Q162)&amp;" sessions, no key events. Remove or noindex it and update internal links.",IF(AA162="Redirect","Low value but "&amp;N(AC162)&amp;" referring domains. 301 it to the closest relevant page to keep those links.",IF(AND(Z162="No",Y162="Yes",N(K162)&lt;Rules!$B$5),"Low search traffic but it converts (key events: "&amp;S162&amp;"). Keep it and link to it.",IF(W162="Yes","Stronger than the page it overlaps ("&amp;I162&amp;"). Keep; merge that page into this one.","Healthy: "&amp;N(K162)&amp;" clicks"&amp;IF(ISNUMBER(N162),", average position "&amp;TEXT(N162,"0.0"),"")&amp;". Keep and monitor."))))))))))</f>
        <v/>
      </c>
      <c r="AE162">
        <f>IF(A162="","",IF(AD162&lt;&gt;"",AD162,AA162))</f>
        <v/>
      </c>
    </row>
    <row r="163">
      <c r="A163">
        <f>IF(Crawl!A162="","",Crawl!A162)</f>
        <v/>
      </c>
      <c r="B163">
        <f>IF(A163="","",Crawl!EC162)</f>
        <v/>
      </c>
      <c r="C163">
        <f>IF(A163="","",IFERROR(INDEX(Crawl!$A162:$DZ162,1,Rules!$H$6),""))</f>
        <v/>
      </c>
      <c r="D163">
        <f>IF(A163="","",IFERROR(INDEX(Crawl!$A162:$DZ162,1,Rules!$H$7),"")&amp;"")</f>
        <v/>
      </c>
      <c r="E163">
        <f>IF(A163="","",IFERROR(INDEX(Crawl!$A162:$DZ162,1,Rules!$H$8),"")&amp;"")</f>
        <v/>
      </c>
      <c r="F163">
        <f>IF(A163="","",IFERROR(INDEX(Crawl!$A162:$DZ162,1,Rules!$H$9),""))</f>
        <v/>
      </c>
      <c r="G163">
        <f>IF(A163="","",IFERROR(INDEX(Crawl!$A162:$DZ162,1,Rules!$H$10),""))</f>
        <v/>
      </c>
      <c r="H163">
        <f>IF(A163="","",IFERROR(INDEX(Crawl!$A162:$DZ162,1,Rules!$H$12),""))</f>
        <v/>
      </c>
      <c r="I163">
        <f>IF(A163="","",IF(AND(N(H163)&gt;0,IFERROR(INDEX(Crawl!$A162:$DZ162,1,Rules!$H$11),"")&amp;""&lt;&gt;""),IFERROR(INDEX(Crawl!$A162:$DZ162,1,Rules!$H$11),"")&amp;"",IF(AND(ISNUMBER(J163),N(J163)&gt;=Rules!$B$12,IFERROR(INDEX(Crawl!$A162:$DZ162,1,Rules!$H$13),"")&amp;""&lt;&gt;""),IFERROR(INDEX(Crawl!$A162:$DZ162,1,Rules!$H$13),"")&amp;"","")))</f>
        <v/>
      </c>
      <c r="J163" s="19">
        <f>IF(A163="","",IF(IFERROR(INDEX(Crawl!$A162:$DZ162,1,Rules!$H$14),"")&amp;""="","",IFERROR(INDEX(Crawl!$A162:$DZ162,1,Rules!$H$14),"")))</f>
        <v/>
      </c>
      <c r="K163">
        <f>IF(A163="","",IFERROR(SUMIFS('GSC current'!$J$2:$J$2001,'GSC current'!$I$2:$I$2001,B163),0))</f>
        <v/>
      </c>
      <c r="L163">
        <f>IF(A163="","",IFERROR(SUMIFS('GSC current'!$K$2:$K$2001,'GSC current'!$I$2:$I$2001,B163),0))</f>
        <v/>
      </c>
      <c r="M163" s="20">
        <f>IF(A163="","",IF(N(L163)&gt;0,K163/L163,""))</f>
        <v/>
      </c>
      <c r="N163" s="21">
        <f>IF(A163="","",IF(N(L163)&gt;0,SUMIFS('GSC current'!$L$2:$L$2001,'GSC current'!$I$2:$I$2001,B163)/L163,""))</f>
        <v/>
      </c>
      <c r="O163">
        <f>IF(A163="","",IFERROR(SUMIFS('GSC previous'!$J$2:$J$2001,'GSC previous'!$I$2:$I$2001,B163),0))</f>
        <v/>
      </c>
      <c r="P163" s="22">
        <f>IF(A163="","",IF(N(O163)&gt;0,(K163-O163)/O163,""))</f>
        <v/>
      </c>
      <c r="Q163">
        <f>IF(A163="","",IFERROR(SUMIFS(GA4!$P$2:$P$2001,GA4!$O$2:$O$2001,B163),0))</f>
        <v/>
      </c>
      <c r="R163" s="23">
        <f>IF(A163="","",IF(N(Q163)&gt;0,SUMIFS(GA4!$Q$2:$Q$2001,GA4!$O$2:$O$2001,B163)/Q163,""))</f>
        <v/>
      </c>
      <c r="S163">
        <f>IF(A163="","",IFERROR(SUMIFS(GA4!$R$2:$R$2001,GA4!$O$2:$O$2001,B163),0))</f>
        <v/>
      </c>
      <c r="T163">
        <f>IF(A163="","",IF(AND(ISNUMBER(F163),LEFT(C163&amp;"",1)="2"),IF(F163&lt;Rules!$B$9,"Yes","No"),"No"))</f>
        <v/>
      </c>
      <c r="U163">
        <f>IF(A163="","",IF(AND(N(O163)&gt;=Rules!$B$8,ISNUMBER(P163)),IF(P163&lt;=-Rules!$B$7,"Yes","No"),"No"))</f>
        <v/>
      </c>
      <c r="V163">
        <f>IF(A163="","",IF(AND(N(L163)&gt;=Rules!$B$6,ISNUMBER(N163)),IF(AND(N163&gt;=Rules!$B$10,N163&lt;=Rules!$B$11),"Yes","No"),"No"))</f>
        <v/>
      </c>
      <c r="W163">
        <f>IF(A163="","",IF(I163&lt;&gt;"","Yes","No"))</f>
        <v/>
      </c>
      <c r="X163">
        <f>IF(I163="","",IF(SUMIFS($K$3:$K$2002,$A$3:$A$2002,SUBSTITUTE(SUBSTITUTE(I163,"?","~?"),"*","~*"))&gt;N(K163),"Yes","No"))</f>
        <v/>
      </c>
      <c r="Y163">
        <f>IF(A163="","",IF(N(S163)&gt;0,"Yes","No"))</f>
        <v/>
      </c>
      <c r="Z163">
        <f>IF(A163="","",IF(AND(N(K163)&lt;Rules!$B$5,N(L163)&lt;Rules!$B$6,N(Q163)&lt;Rules!$B$13,Y163="No"),"Yes","No"))</f>
        <v/>
      </c>
      <c r="AA163">
        <f>IF(A163="","",IF(LEFT(C163&amp;"",1)="3","Redirect",IF(OR(LEFT(C163&amp;"",1)="4",LEFT(C163&amp;"",1)="5"),IF(OR(N(K163)&gt;0,N(AC163)&gt;=Rules!$B$14),"Redirect","Prune"),IF(D163="Non-Indexable","Keep",IF(AND(W163="Yes",X163="Yes",Y163="No"),"Merge",IF(OR(U163="Yes",V163="Yes",AND(T163="Yes",N(L163)&gt;=Rules!$B$6)),"Update",IF(Z163="Yes",IF(N(AC163)&gt;=Rules!$B$14,"Redirect","Prune"),"Keep")))))))</f>
        <v/>
      </c>
      <c r="AB163">
        <f>IF(A163="","",IF(LEFT(C163&amp;"",1)="3","Already redirects ("&amp;C163&amp;"). Update internal links to point at the final URL.",IF(OR(LEFT(C163&amp;"",1)="4",LEFT(C163&amp;"",1)="5"),IF(AA163="Redirect","Returns "&amp;C163&amp;" but still has "&amp;N(K163)&amp;" clicks and "&amp;N(AC163)&amp;" referring domains. 301 it to the closest live page.","Returns "&amp;C163&amp;" with no clicks or links. Remove internal links and let it 404 or 410."),IF(D163="Non-Indexable","Non-indexable ("&amp;E163&amp;"). Keep if that is intentional; otherwise fix the canonical or noindex.",IF(AA163="Merge","Overlaps with "&amp;I163&amp;IF(N(J163)&gt;0," (similarity "&amp;TEXT(J163,"0.00")&amp;")","")&amp;", which gets more clicks. Merge the useful parts into it and 301 this URL.",IF(AA163="Update",MID(IF(U163="Yes","; Clicks down "&amp;TEXT(-P163,"0%")&amp;" on the previous period","")&amp;IF(V163="Yes","; Average position "&amp;TEXT(N163,"0.0")&amp;" on "&amp;TEXT(L163,"#,##0")&amp;" impressions (striking distance)","")&amp;IF(AND(T163="Yes",N(L163)&gt;=Rules!$B$6),"; Thin ("&amp;F163&amp;" words) but has search demand",""),3,400),IF(AA163="Prune","Low value: "&amp;N(K163)&amp;" clicks, "&amp;N(L163)&amp;" impressions, "&amp;N(Q163)&amp;" sessions, no key events. Remove or noindex it and update internal links.",IF(AA163="Redirect","Low value but "&amp;N(AC163)&amp;" referring domains. 301 it to the closest relevant page to keep those links.",IF(AND(Z163="No",Y163="Yes",N(K163)&lt;Rules!$B$5),"Low search traffic but it converts (key events: "&amp;S163&amp;"). Keep it and link to it.",IF(W163="Yes","Stronger than the page it overlaps ("&amp;I163&amp;"). Keep; merge that page into this one.","Healthy: "&amp;N(K163)&amp;" clicks"&amp;IF(ISNUMBER(N163),", average position "&amp;TEXT(N163,"0.0"),"")&amp;". Keep and monitor."))))))))))</f>
        <v/>
      </c>
      <c r="AE163">
        <f>IF(A163="","",IF(AD163&lt;&gt;"",AD163,AA163))</f>
        <v/>
      </c>
    </row>
    <row r="164">
      <c r="A164">
        <f>IF(Crawl!A163="","",Crawl!A163)</f>
        <v/>
      </c>
      <c r="B164">
        <f>IF(A164="","",Crawl!EC163)</f>
        <v/>
      </c>
      <c r="C164">
        <f>IF(A164="","",IFERROR(INDEX(Crawl!$A163:$DZ163,1,Rules!$H$6),""))</f>
        <v/>
      </c>
      <c r="D164">
        <f>IF(A164="","",IFERROR(INDEX(Crawl!$A163:$DZ163,1,Rules!$H$7),"")&amp;"")</f>
        <v/>
      </c>
      <c r="E164">
        <f>IF(A164="","",IFERROR(INDEX(Crawl!$A163:$DZ163,1,Rules!$H$8),"")&amp;"")</f>
        <v/>
      </c>
      <c r="F164">
        <f>IF(A164="","",IFERROR(INDEX(Crawl!$A163:$DZ163,1,Rules!$H$9),""))</f>
        <v/>
      </c>
      <c r="G164">
        <f>IF(A164="","",IFERROR(INDEX(Crawl!$A163:$DZ163,1,Rules!$H$10),""))</f>
        <v/>
      </c>
      <c r="H164">
        <f>IF(A164="","",IFERROR(INDEX(Crawl!$A163:$DZ163,1,Rules!$H$12),""))</f>
        <v/>
      </c>
      <c r="I164">
        <f>IF(A164="","",IF(AND(N(H164)&gt;0,IFERROR(INDEX(Crawl!$A163:$DZ163,1,Rules!$H$11),"")&amp;""&lt;&gt;""),IFERROR(INDEX(Crawl!$A163:$DZ163,1,Rules!$H$11),"")&amp;"",IF(AND(ISNUMBER(J164),N(J164)&gt;=Rules!$B$12,IFERROR(INDEX(Crawl!$A163:$DZ163,1,Rules!$H$13),"")&amp;""&lt;&gt;""),IFERROR(INDEX(Crawl!$A163:$DZ163,1,Rules!$H$13),"")&amp;"","")))</f>
        <v/>
      </c>
      <c r="J164" s="19">
        <f>IF(A164="","",IF(IFERROR(INDEX(Crawl!$A163:$DZ163,1,Rules!$H$14),"")&amp;""="","",IFERROR(INDEX(Crawl!$A163:$DZ163,1,Rules!$H$14),"")))</f>
        <v/>
      </c>
      <c r="K164">
        <f>IF(A164="","",IFERROR(SUMIFS('GSC current'!$J$2:$J$2001,'GSC current'!$I$2:$I$2001,B164),0))</f>
        <v/>
      </c>
      <c r="L164">
        <f>IF(A164="","",IFERROR(SUMIFS('GSC current'!$K$2:$K$2001,'GSC current'!$I$2:$I$2001,B164),0))</f>
        <v/>
      </c>
      <c r="M164" s="20">
        <f>IF(A164="","",IF(N(L164)&gt;0,K164/L164,""))</f>
        <v/>
      </c>
      <c r="N164" s="21">
        <f>IF(A164="","",IF(N(L164)&gt;0,SUMIFS('GSC current'!$L$2:$L$2001,'GSC current'!$I$2:$I$2001,B164)/L164,""))</f>
        <v/>
      </c>
      <c r="O164">
        <f>IF(A164="","",IFERROR(SUMIFS('GSC previous'!$J$2:$J$2001,'GSC previous'!$I$2:$I$2001,B164),0))</f>
        <v/>
      </c>
      <c r="P164" s="22">
        <f>IF(A164="","",IF(N(O164)&gt;0,(K164-O164)/O164,""))</f>
        <v/>
      </c>
      <c r="Q164">
        <f>IF(A164="","",IFERROR(SUMIFS(GA4!$P$2:$P$2001,GA4!$O$2:$O$2001,B164),0))</f>
        <v/>
      </c>
      <c r="R164" s="23">
        <f>IF(A164="","",IF(N(Q164)&gt;0,SUMIFS(GA4!$Q$2:$Q$2001,GA4!$O$2:$O$2001,B164)/Q164,""))</f>
        <v/>
      </c>
      <c r="S164">
        <f>IF(A164="","",IFERROR(SUMIFS(GA4!$R$2:$R$2001,GA4!$O$2:$O$2001,B164),0))</f>
        <v/>
      </c>
      <c r="T164">
        <f>IF(A164="","",IF(AND(ISNUMBER(F164),LEFT(C164&amp;"",1)="2"),IF(F164&lt;Rules!$B$9,"Yes","No"),"No"))</f>
        <v/>
      </c>
      <c r="U164">
        <f>IF(A164="","",IF(AND(N(O164)&gt;=Rules!$B$8,ISNUMBER(P164)),IF(P164&lt;=-Rules!$B$7,"Yes","No"),"No"))</f>
        <v/>
      </c>
      <c r="V164">
        <f>IF(A164="","",IF(AND(N(L164)&gt;=Rules!$B$6,ISNUMBER(N164)),IF(AND(N164&gt;=Rules!$B$10,N164&lt;=Rules!$B$11),"Yes","No"),"No"))</f>
        <v/>
      </c>
      <c r="W164">
        <f>IF(A164="","",IF(I164&lt;&gt;"","Yes","No"))</f>
        <v/>
      </c>
      <c r="X164">
        <f>IF(I164="","",IF(SUMIFS($K$3:$K$2002,$A$3:$A$2002,SUBSTITUTE(SUBSTITUTE(I164,"?","~?"),"*","~*"))&gt;N(K164),"Yes","No"))</f>
        <v/>
      </c>
      <c r="Y164">
        <f>IF(A164="","",IF(N(S164)&gt;0,"Yes","No"))</f>
        <v/>
      </c>
      <c r="Z164">
        <f>IF(A164="","",IF(AND(N(K164)&lt;Rules!$B$5,N(L164)&lt;Rules!$B$6,N(Q164)&lt;Rules!$B$13,Y164="No"),"Yes","No"))</f>
        <v/>
      </c>
      <c r="AA164">
        <f>IF(A164="","",IF(LEFT(C164&amp;"",1)="3","Redirect",IF(OR(LEFT(C164&amp;"",1)="4",LEFT(C164&amp;"",1)="5"),IF(OR(N(K164)&gt;0,N(AC164)&gt;=Rules!$B$14),"Redirect","Prune"),IF(D164="Non-Indexable","Keep",IF(AND(W164="Yes",X164="Yes",Y164="No"),"Merge",IF(OR(U164="Yes",V164="Yes",AND(T164="Yes",N(L164)&gt;=Rules!$B$6)),"Update",IF(Z164="Yes",IF(N(AC164)&gt;=Rules!$B$14,"Redirect","Prune"),"Keep")))))))</f>
        <v/>
      </c>
      <c r="AB164">
        <f>IF(A164="","",IF(LEFT(C164&amp;"",1)="3","Already redirects ("&amp;C164&amp;"). Update internal links to point at the final URL.",IF(OR(LEFT(C164&amp;"",1)="4",LEFT(C164&amp;"",1)="5"),IF(AA164="Redirect","Returns "&amp;C164&amp;" but still has "&amp;N(K164)&amp;" clicks and "&amp;N(AC164)&amp;" referring domains. 301 it to the closest live page.","Returns "&amp;C164&amp;" with no clicks or links. Remove internal links and let it 404 or 410."),IF(D164="Non-Indexable","Non-indexable ("&amp;E164&amp;"). Keep if that is intentional; otherwise fix the canonical or noindex.",IF(AA164="Merge","Overlaps with "&amp;I164&amp;IF(N(J164)&gt;0," (similarity "&amp;TEXT(J164,"0.00")&amp;")","")&amp;", which gets more clicks. Merge the useful parts into it and 301 this URL.",IF(AA164="Update",MID(IF(U164="Yes","; Clicks down "&amp;TEXT(-P164,"0%")&amp;" on the previous period","")&amp;IF(V164="Yes","; Average position "&amp;TEXT(N164,"0.0")&amp;" on "&amp;TEXT(L164,"#,##0")&amp;" impressions (striking distance)","")&amp;IF(AND(T164="Yes",N(L164)&gt;=Rules!$B$6),"; Thin ("&amp;F164&amp;" words) but has search demand",""),3,400),IF(AA164="Prune","Low value: "&amp;N(K164)&amp;" clicks, "&amp;N(L164)&amp;" impressions, "&amp;N(Q164)&amp;" sessions, no key events. Remove or noindex it and update internal links.",IF(AA164="Redirect","Low value but "&amp;N(AC164)&amp;" referring domains. 301 it to the closest relevant page to keep those links.",IF(AND(Z164="No",Y164="Yes",N(K164)&lt;Rules!$B$5),"Low search traffic but it converts (key events: "&amp;S164&amp;"). Keep it and link to it.",IF(W164="Yes","Stronger than the page it overlaps ("&amp;I164&amp;"). Keep; merge that page into this one.","Healthy: "&amp;N(K164)&amp;" clicks"&amp;IF(ISNUMBER(N164),", average position "&amp;TEXT(N164,"0.0"),"")&amp;". Keep and monitor."))))))))))</f>
        <v/>
      </c>
      <c r="AE164">
        <f>IF(A164="","",IF(AD164&lt;&gt;"",AD164,AA164))</f>
        <v/>
      </c>
    </row>
    <row r="165">
      <c r="A165">
        <f>IF(Crawl!A164="","",Crawl!A164)</f>
        <v/>
      </c>
      <c r="B165">
        <f>IF(A165="","",Crawl!EC164)</f>
        <v/>
      </c>
      <c r="C165">
        <f>IF(A165="","",IFERROR(INDEX(Crawl!$A164:$DZ164,1,Rules!$H$6),""))</f>
        <v/>
      </c>
      <c r="D165">
        <f>IF(A165="","",IFERROR(INDEX(Crawl!$A164:$DZ164,1,Rules!$H$7),"")&amp;"")</f>
        <v/>
      </c>
      <c r="E165">
        <f>IF(A165="","",IFERROR(INDEX(Crawl!$A164:$DZ164,1,Rules!$H$8),"")&amp;"")</f>
        <v/>
      </c>
      <c r="F165">
        <f>IF(A165="","",IFERROR(INDEX(Crawl!$A164:$DZ164,1,Rules!$H$9),""))</f>
        <v/>
      </c>
      <c r="G165">
        <f>IF(A165="","",IFERROR(INDEX(Crawl!$A164:$DZ164,1,Rules!$H$10),""))</f>
        <v/>
      </c>
      <c r="H165">
        <f>IF(A165="","",IFERROR(INDEX(Crawl!$A164:$DZ164,1,Rules!$H$12),""))</f>
        <v/>
      </c>
      <c r="I165">
        <f>IF(A165="","",IF(AND(N(H165)&gt;0,IFERROR(INDEX(Crawl!$A164:$DZ164,1,Rules!$H$11),"")&amp;""&lt;&gt;""),IFERROR(INDEX(Crawl!$A164:$DZ164,1,Rules!$H$11),"")&amp;"",IF(AND(ISNUMBER(J165),N(J165)&gt;=Rules!$B$12,IFERROR(INDEX(Crawl!$A164:$DZ164,1,Rules!$H$13),"")&amp;""&lt;&gt;""),IFERROR(INDEX(Crawl!$A164:$DZ164,1,Rules!$H$13),"")&amp;"","")))</f>
        <v/>
      </c>
      <c r="J165" s="19">
        <f>IF(A165="","",IF(IFERROR(INDEX(Crawl!$A164:$DZ164,1,Rules!$H$14),"")&amp;""="","",IFERROR(INDEX(Crawl!$A164:$DZ164,1,Rules!$H$14),"")))</f>
        <v/>
      </c>
      <c r="K165">
        <f>IF(A165="","",IFERROR(SUMIFS('GSC current'!$J$2:$J$2001,'GSC current'!$I$2:$I$2001,B165),0))</f>
        <v/>
      </c>
      <c r="L165">
        <f>IF(A165="","",IFERROR(SUMIFS('GSC current'!$K$2:$K$2001,'GSC current'!$I$2:$I$2001,B165),0))</f>
        <v/>
      </c>
      <c r="M165" s="20">
        <f>IF(A165="","",IF(N(L165)&gt;0,K165/L165,""))</f>
        <v/>
      </c>
      <c r="N165" s="21">
        <f>IF(A165="","",IF(N(L165)&gt;0,SUMIFS('GSC current'!$L$2:$L$2001,'GSC current'!$I$2:$I$2001,B165)/L165,""))</f>
        <v/>
      </c>
      <c r="O165">
        <f>IF(A165="","",IFERROR(SUMIFS('GSC previous'!$J$2:$J$2001,'GSC previous'!$I$2:$I$2001,B165),0))</f>
        <v/>
      </c>
      <c r="P165" s="22">
        <f>IF(A165="","",IF(N(O165)&gt;0,(K165-O165)/O165,""))</f>
        <v/>
      </c>
      <c r="Q165">
        <f>IF(A165="","",IFERROR(SUMIFS(GA4!$P$2:$P$2001,GA4!$O$2:$O$2001,B165),0))</f>
        <v/>
      </c>
      <c r="R165" s="23">
        <f>IF(A165="","",IF(N(Q165)&gt;0,SUMIFS(GA4!$Q$2:$Q$2001,GA4!$O$2:$O$2001,B165)/Q165,""))</f>
        <v/>
      </c>
      <c r="S165">
        <f>IF(A165="","",IFERROR(SUMIFS(GA4!$R$2:$R$2001,GA4!$O$2:$O$2001,B165),0))</f>
        <v/>
      </c>
      <c r="T165">
        <f>IF(A165="","",IF(AND(ISNUMBER(F165),LEFT(C165&amp;"",1)="2"),IF(F165&lt;Rules!$B$9,"Yes","No"),"No"))</f>
        <v/>
      </c>
      <c r="U165">
        <f>IF(A165="","",IF(AND(N(O165)&gt;=Rules!$B$8,ISNUMBER(P165)),IF(P165&lt;=-Rules!$B$7,"Yes","No"),"No"))</f>
        <v/>
      </c>
      <c r="V165">
        <f>IF(A165="","",IF(AND(N(L165)&gt;=Rules!$B$6,ISNUMBER(N165)),IF(AND(N165&gt;=Rules!$B$10,N165&lt;=Rules!$B$11),"Yes","No"),"No"))</f>
        <v/>
      </c>
      <c r="W165">
        <f>IF(A165="","",IF(I165&lt;&gt;"","Yes","No"))</f>
        <v/>
      </c>
      <c r="X165">
        <f>IF(I165="","",IF(SUMIFS($K$3:$K$2002,$A$3:$A$2002,SUBSTITUTE(SUBSTITUTE(I165,"?","~?"),"*","~*"))&gt;N(K165),"Yes","No"))</f>
        <v/>
      </c>
      <c r="Y165">
        <f>IF(A165="","",IF(N(S165)&gt;0,"Yes","No"))</f>
        <v/>
      </c>
      <c r="Z165">
        <f>IF(A165="","",IF(AND(N(K165)&lt;Rules!$B$5,N(L165)&lt;Rules!$B$6,N(Q165)&lt;Rules!$B$13,Y165="No"),"Yes","No"))</f>
        <v/>
      </c>
      <c r="AA165">
        <f>IF(A165="","",IF(LEFT(C165&amp;"",1)="3","Redirect",IF(OR(LEFT(C165&amp;"",1)="4",LEFT(C165&amp;"",1)="5"),IF(OR(N(K165)&gt;0,N(AC165)&gt;=Rules!$B$14),"Redirect","Prune"),IF(D165="Non-Indexable","Keep",IF(AND(W165="Yes",X165="Yes",Y165="No"),"Merge",IF(OR(U165="Yes",V165="Yes",AND(T165="Yes",N(L165)&gt;=Rules!$B$6)),"Update",IF(Z165="Yes",IF(N(AC165)&gt;=Rules!$B$14,"Redirect","Prune"),"Keep")))))))</f>
        <v/>
      </c>
      <c r="AB165">
        <f>IF(A165="","",IF(LEFT(C165&amp;"",1)="3","Already redirects ("&amp;C165&amp;"). Update internal links to point at the final URL.",IF(OR(LEFT(C165&amp;"",1)="4",LEFT(C165&amp;"",1)="5"),IF(AA165="Redirect","Returns "&amp;C165&amp;" but still has "&amp;N(K165)&amp;" clicks and "&amp;N(AC165)&amp;" referring domains. 301 it to the closest live page.","Returns "&amp;C165&amp;" with no clicks or links. Remove internal links and let it 404 or 410."),IF(D165="Non-Indexable","Non-indexable ("&amp;E165&amp;"). Keep if that is intentional; otherwise fix the canonical or noindex.",IF(AA165="Merge","Overlaps with "&amp;I165&amp;IF(N(J165)&gt;0," (similarity "&amp;TEXT(J165,"0.00")&amp;")","")&amp;", which gets more clicks. Merge the useful parts into it and 301 this URL.",IF(AA165="Update",MID(IF(U165="Yes","; Clicks down "&amp;TEXT(-P165,"0%")&amp;" on the previous period","")&amp;IF(V165="Yes","; Average position "&amp;TEXT(N165,"0.0")&amp;" on "&amp;TEXT(L165,"#,##0")&amp;" impressions (striking distance)","")&amp;IF(AND(T165="Yes",N(L165)&gt;=Rules!$B$6),"; Thin ("&amp;F165&amp;" words) but has search demand",""),3,400),IF(AA165="Prune","Low value: "&amp;N(K165)&amp;" clicks, "&amp;N(L165)&amp;" impressions, "&amp;N(Q165)&amp;" sessions, no key events. Remove or noindex it and update internal links.",IF(AA165="Redirect","Low value but "&amp;N(AC165)&amp;" referring domains. 301 it to the closest relevant page to keep those links.",IF(AND(Z165="No",Y165="Yes",N(K165)&lt;Rules!$B$5),"Low search traffic but it converts (key events: "&amp;S165&amp;"). Keep it and link to it.",IF(W165="Yes","Stronger than the page it overlaps ("&amp;I165&amp;"). Keep; merge that page into this one.","Healthy: "&amp;N(K165)&amp;" clicks"&amp;IF(ISNUMBER(N165),", average position "&amp;TEXT(N165,"0.0"),"")&amp;". Keep and monitor."))))))))))</f>
        <v/>
      </c>
      <c r="AE165">
        <f>IF(A165="","",IF(AD165&lt;&gt;"",AD165,AA165))</f>
        <v/>
      </c>
    </row>
    <row r="166">
      <c r="A166">
        <f>IF(Crawl!A165="","",Crawl!A165)</f>
        <v/>
      </c>
      <c r="B166">
        <f>IF(A166="","",Crawl!EC165)</f>
        <v/>
      </c>
      <c r="C166">
        <f>IF(A166="","",IFERROR(INDEX(Crawl!$A165:$DZ165,1,Rules!$H$6),""))</f>
        <v/>
      </c>
      <c r="D166">
        <f>IF(A166="","",IFERROR(INDEX(Crawl!$A165:$DZ165,1,Rules!$H$7),"")&amp;"")</f>
        <v/>
      </c>
      <c r="E166">
        <f>IF(A166="","",IFERROR(INDEX(Crawl!$A165:$DZ165,1,Rules!$H$8),"")&amp;"")</f>
        <v/>
      </c>
      <c r="F166">
        <f>IF(A166="","",IFERROR(INDEX(Crawl!$A165:$DZ165,1,Rules!$H$9),""))</f>
        <v/>
      </c>
      <c r="G166">
        <f>IF(A166="","",IFERROR(INDEX(Crawl!$A165:$DZ165,1,Rules!$H$10),""))</f>
        <v/>
      </c>
      <c r="H166">
        <f>IF(A166="","",IFERROR(INDEX(Crawl!$A165:$DZ165,1,Rules!$H$12),""))</f>
        <v/>
      </c>
      <c r="I166">
        <f>IF(A166="","",IF(AND(N(H166)&gt;0,IFERROR(INDEX(Crawl!$A165:$DZ165,1,Rules!$H$11),"")&amp;""&lt;&gt;""),IFERROR(INDEX(Crawl!$A165:$DZ165,1,Rules!$H$11),"")&amp;"",IF(AND(ISNUMBER(J166),N(J166)&gt;=Rules!$B$12,IFERROR(INDEX(Crawl!$A165:$DZ165,1,Rules!$H$13),"")&amp;""&lt;&gt;""),IFERROR(INDEX(Crawl!$A165:$DZ165,1,Rules!$H$13),"")&amp;"","")))</f>
        <v/>
      </c>
      <c r="J166" s="19">
        <f>IF(A166="","",IF(IFERROR(INDEX(Crawl!$A165:$DZ165,1,Rules!$H$14),"")&amp;""="","",IFERROR(INDEX(Crawl!$A165:$DZ165,1,Rules!$H$14),"")))</f>
        <v/>
      </c>
      <c r="K166">
        <f>IF(A166="","",IFERROR(SUMIFS('GSC current'!$J$2:$J$2001,'GSC current'!$I$2:$I$2001,B166),0))</f>
        <v/>
      </c>
      <c r="L166">
        <f>IF(A166="","",IFERROR(SUMIFS('GSC current'!$K$2:$K$2001,'GSC current'!$I$2:$I$2001,B166),0))</f>
        <v/>
      </c>
      <c r="M166" s="20">
        <f>IF(A166="","",IF(N(L166)&gt;0,K166/L166,""))</f>
        <v/>
      </c>
      <c r="N166" s="21">
        <f>IF(A166="","",IF(N(L166)&gt;0,SUMIFS('GSC current'!$L$2:$L$2001,'GSC current'!$I$2:$I$2001,B166)/L166,""))</f>
        <v/>
      </c>
      <c r="O166">
        <f>IF(A166="","",IFERROR(SUMIFS('GSC previous'!$J$2:$J$2001,'GSC previous'!$I$2:$I$2001,B166),0))</f>
        <v/>
      </c>
      <c r="P166" s="22">
        <f>IF(A166="","",IF(N(O166)&gt;0,(K166-O166)/O166,""))</f>
        <v/>
      </c>
      <c r="Q166">
        <f>IF(A166="","",IFERROR(SUMIFS(GA4!$P$2:$P$2001,GA4!$O$2:$O$2001,B166),0))</f>
        <v/>
      </c>
      <c r="R166" s="23">
        <f>IF(A166="","",IF(N(Q166)&gt;0,SUMIFS(GA4!$Q$2:$Q$2001,GA4!$O$2:$O$2001,B166)/Q166,""))</f>
        <v/>
      </c>
      <c r="S166">
        <f>IF(A166="","",IFERROR(SUMIFS(GA4!$R$2:$R$2001,GA4!$O$2:$O$2001,B166),0))</f>
        <v/>
      </c>
      <c r="T166">
        <f>IF(A166="","",IF(AND(ISNUMBER(F166),LEFT(C166&amp;"",1)="2"),IF(F166&lt;Rules!$B$9,"Yes","No"),"No"))</f>
        <v/>
      </c>
      <c r="U166">
        <f>IF(A166="","",IF(AND(N(O166)&gt;=Rules!$B$8,ISNUMBER(P166)),IF(P166&lt;=-Rules!$B$7,"Yes","No"),"No"))</f>
        <v/>
      </c>
      <c r="V166">
        <f>IF(A166="","",IF(AND(N(L166)&gt;=Rules!$B$6,ISNUMBER(N166)),IF(AND(N166&gt;=Rules!$B$10,N166&lt;=Rules!$B$11),"Yes","No"),"No"))</f>
        <v/>
      </c>
      <c r="W166">
        <f>IF(A166="","",IF(I166&lt;&gt;"","Yes","No"))</f>
        <v/>
      </c>
      <c r="X166">
        <f>IF(I166="","",IF(SUMIFS($K$3:$K$2002,$A$3:$A$2002,SUBSTITUTE(SUBSTITUTE(I166,"?","~?"),"*","~*"))&gt;N(K166),"Yes","No"))</f>
        <v/>
      </c>
      <c r="Y166">
        <f>IF(A166="","",IF(N(S166)&gt;0,"Yes","No"))</f>
        <v/>
      </c>
      <c r="Z166">
        <f>IF(A166="","",IF(AND(N(K166)&lt;Rules!$B$5,N(L166)&lt;Rules!$B$6,N(Q166)&lt;Rules!$B$13,Y166="No"),"Yes","No"))</f>
        <v/>
      </c>
      <c r="AA166">
        <f>IF(A166="","",IF(LEFT(C166&amp;"",1)="3","Redirect",IF(OR(LEFT(C166&amp;"",1)="4",LEFT(C166&amp;"",1)="5"),IF(OR(N(K166)&gt;0,N(AC166)&gt;=Rules!$B$14),"Redirect","Prune"),IF(D166="Non-Indexable","Keep",IF(AND(W166="Yes",X166="Yes",Y166="No"),"Merge",IF(OR(U166="Yes",V166="Yes",AND(T166="Yes",N(L166)&gt;=Rules!$B$6)),"Update",IF(Z166="Yes",IF(N(AC166)&gt;=Rules!$B$14,"Redirect","Prune"),"Keep")))))))</f>
        <v/>
      </c>
      <c r="AB166">
        <f>IF(A166="","",IF(LEFT(C166&amp;"",1)="3","Already redirects ("&amp;C166&amp;"). Update internal links to point at the final URL.",IF(OR(LEFT(C166&amp;"",1)="4",LEFT(C166&amp;"",1)="5"),IF(AA166="Redirect","Returns "&amp;C166&amp;" but still has "&amp;N(K166)&amp;" clicks and "&amp;N(AC166)&amp;" referring domains. 301 it to the closest live page.","Returns "&amp;C166&amp;" with no clicks or links. Remove internal links and let it 404 or 410."),IF(D166="Non-Indexable","Non-indexable ("&amp;E166&amp;"). Keep if that is intentional; otherwise fix the canonical or noindex.",IF(AA166="Merge","Overlaps with "&amp;I166&amp;IF(N(J166)&gt;0," (similarity "&amp;TEXT(J166,"0.00")&amp;")","")&amp;", which gets more clicks. Merge the useful parts into it and 301 this URL.",IF(AA166="Update",MID(IF(U166="Yes","; Clicks down "&amp;TEXT(-P166,"0%")&amp;" on the previous period","")&amp;IF(V166="Yes","; Average position "&amp;TEXT(N166,"0.0")&amp;" on "&amp;TEXT(L166,"#,##0")&amp;" impressions (striking distance)","")&amp;IF(AND(T166="Yes",N(L166)&gt;=Rules!$B$6),"; Thin ("&amp;F166&amp;" words) but has search demand",""),3,400),IF(AA166="Prune","Low value: "&amp;N(K166)&amp;" clicks, "&amp;N(L166)&amp;" impressions, "&amp;N(Q166)&amp;" sessions, no key events. Remove or noindex it and update internal links.",IF(AA166="Redirect","Low value but "&amp;N(AC166)&amp;" referring domains. 301 it to the closest relevant page to keep those links.",IF(AND(Z166="No",Y166="Yes",N(K166)&lt;Rules!$B$5),"Low search traffic but it converts (key events: "&amp;S166&amp;"). Keep it and link to it.",IF(W166="Yes","Stronger than the page it overlaps ("&amp;I166&amp;"). Keep; merge that page into this one.","Healthy: "&amp;N(K166)&amp;" clicks"&amp;IF(ISNUMBER(N166),", average position "&amp;TEXT(N166,"0.0"),"")&amp;". Keep and monitor."))))))))))</f>
        <v/>
      </c>
      <c r="AE166">
        <f>IF(A166="","",IF(AD166&lt;&gt;"",AD166,AA166))</f>
        <v/>
      </c>
    </row>
    <row r="167">
      <c r="A167">
        <f>IF(Crawl!A166="","",Crawl!A166)</f>
        <v/>
      </c>
      <c r="B167">
        <f>IF(A167="","",Crawl!EC166)</f>
        <v/>
      </c>
      <c r="C167">
        <f>IF(A167="","",IFERROR(INDEX(Crawl!$A166:$DZ166,1,Rules!$H$6),""))</f>
        <v/>
      </c>
      <c r="D167">
        <f>IF(A167="","",IFERROR(INDEX(Crawl!$A166:$DZ166,1,Rules!$H$7),"")&amp;"")</f>
        <v/>
      </c>
      <c r="E167">
        <f>IF(A167="","",IFERROR(INDEX(Crawl!$A166:$DZ166,1,Rules!$H$8),"")&amp;"")</f>
        <v/>
      </c>
      <c r="F167">
        <f>IF(A167="","",IFERROR(INDEX(Crawl!$A166:$DZ166,1,Rules!$H$9),""))</f>
        <v/>
      </c>
      <c r="G167">
        <f>IF(A167="","",IFERROR(INDEX(Crawl!$A166:$DZ166,1,Rules!$H$10),""))</f>
        <v/>
      </c>
      <c r="H167">
        <f>IF(A167="","",IFERROR(INDEX(Crawl!$A166:$DZ166,1,Rules!$H$12),""))</f>
        <v/>
      </c>
      <c r="I167">
        <f>IF(A167="","",IF(AND(N(H167)&gt;0,IFERROR(INDEX(Crawl!$A166:$DZ166,1,Rules!$H$11),"")&amp;""&lt;&gt;""),IFERROR(INDEX(Crawl!$A166:$DZ166,1,Rules!$H$11),"")&amp;"",IF(AND(ISNUMBER(J167),N(J167)&gt;=Rules!$B$12,IFERROR(INDEX(Crawl!$A166:$DZ166,1,Rules!$H$13),"")&amp;""&lt;&gt;""),IFERROR(INDEX(Crawl!$A166:$DZ166,1,Rules!$H$13),"")&amp;"","")))</f>
        <v/>
      </c>
      <c r="J167" s="19">
        <f>IF(A167="","",IF(IFERROR(INDEX(Crawl!$A166:$DZ166,1,Rules!$H$14),"")&amp;""="","",IFERROR(INDEX(Crawl!$A166:$DZ166,1,Rules!$H$14),"")))</f>
        <v/>
      </c>
      <c r="K167">
        <f>IF(A167="","",IFERROR(SUMIFS('GSC current'!$J$2:$J$2001,'GSC current'!$I$2:$I$2001,B167),0))</f>
        <v/>
      </c>
      <c r="L167">
        <f>IF(A167="","",IFERROR(SUMIFS('GSC current'!$K$2:$K$2001,'GSC current'!$I$2:$I$2001,B167),0))</f>
        <v/>
      </c>
      <c r="M167" s="20">
        <f>IF(A167="","",IF(N(L167)&gt;0,K167/L167,""))</f>
        <v/>
      </c>
      <c r="N167" s="21">
        <f>IF(A167="","",IF(N(L167)&gt;0,SUMIFS('GSC current'!$L$2:$L$2001,'GSC current'!$I$2:$I$2001,B167)/L167,""))</f>
        <v/>
      </c>
      <c r="O167">
        <f>IF(A167="","",IFERROR(SUMIFS('GSC previous'!$J$2:$J$2001,'GSC previous'!$I$2:$I$2001,B167),0))</f>
        <v/>
      </c>
      <c r="P167" s="22">
        <f>IF(A167="","",IF(N(O167)&gt;0,(K167-O167)/O167,""))</f>
        <v/>
      </c>
      <c r="Q167">
        <f>IF(A167="","",IFERROR(SUMIFS(GA4!$P$2:$P$2001,GA4!$O$2:$O$2001,B167),0))</f>
        <v/>
      </c>
      <c r="R167" s="23">
        <f>IF(A167="","",IF(N(Q167)&gt;0,SUMIFS(GA4!$Q$2:$Q$2001,GA4!$O$2:$O$2001,B167)/Q167,""))</f>
        <v/>
      </c>
      <c r="S167">
        <f>IF(A167="","",IFERROR(SUMIFS(GA4!$R$2:$R$2001,GA4!$O$2:$O$2001,B167),0))</f>
        <v/>
      </c>
      <c r="T167">
        <f>IF(A167="","",IF(AND(ISNUMBER(F167),LEFT(C167&amp;"",1)="2"),IF(F167&lt;Rules!$B$9,"Yes","No"),"No"))</f>
        <v/>
      </c>
      <c r="U167">
        <f>IF(A167="","",IF(AND(N(O167)&gt;=Rules!$B$8,ISNUMBER(P167)),IF(P167&lt;=-Rules!$B$7,"Yes","No"),"No"))</f>
        <v/>
      </c>
      <c r="V167">
        <f>IF(A167="","",IF(AND(N(L167)&gt;=Rules!$B$6,ISNUMBER(N167)),IF(AND(N167&gt;=Rules!$B$10,N167&lt;=Rules!$B$11),"Yes","No"),"No"))</f>
        <v/>
      </c>
      <c r="W167">
        <f>IF(A167="","",IF(I167&lt;&gt;"","Yes","No"))</f>
        <v/>
      </c>
      <c r="X167">
        <f>IF(I167="","",IF(SUMIFS($K$3:$K$2002,$A$3:$A$2002,SUBSTITUTE(SUBSTITUTE(I167,"?","~?"),"*","~*"))&gt;N(K167),"Yes","No"))</f>
        <v/>
      </c>
      <c r="Y167">
        <f>IF(A167="","",IF(N(S167)&gt;0,"Yes","No"))</f>
        <v/>
      </c>
      <c r="Z167">
        <f>IF(A167="","",IF(AND(N(K167)&lt;Rules!$B$5,N(L167)&lt;Rules!$B$6,N(Q167)&lt;Rules!$B$13,Y167="No"),"Yes","No"))</f>
        <v/>
      </c>
      <c r="AA167">
        <f>IF(A167="","",IF(LEFT(C167&amp;"",1)="3","Redirect",IF(OR(LEFT(C167&amp;"",1)="4",LEFT(C167&amp;"",1)="5"),IF(OR(N(K167)&gt;0,N(AC167)&gt;=Rules!$B$14),"Redirect","Prune"),IF(D167="Non-Indexable","Keep",IF(AND(W167="Yes",X167="Yes",Y167="No"),"Merge",IF(OR(U167="Yes",V167="Yes",AND(T167="Yes",N(L167)&gt;=Rules!$B$6)),"Update",IF(Z167="Yes",IF(N(AC167)&gt;=Rules!$B$14,"Redirect","Prune"),"Keep")))))))</f>
        <v/>
      </c>
      <c r="AB167">
        <f>IF(A167="","",IF(LEFT(C167&amp;"",1)="3","Already redirects ("&amp;C167&amp;"). Update internal links to point at the final URL.",IF(OR(LEFT(C167&amp;"",1)="4",LEFT(C167&amp;"",1)="5"),IF(AA167="Redirect","Returns "&amp;C167&amp;" but still has "&amp;N(K167)&amp;" clicks and "&amp;N(AC167)&amp;" referring domains. 301 it to the closest live page.","Returns "&amp;C167&amp;" with no clicks or links. Remove internal links and let it 404 or 410."),IF(D167="Non-Indexable","Non-indexable ("&amp;E167&amp;"). Keep if that is intentional; otherwise fix the canonical or noindex.",IF(AA167="Merge","Overlaps with "&amp;I167&amp;IF(N(J167)&gt;0," (similarity "&amp;TEXT(J167,"0.00")&amp;")","")&amp;", which gets more clicks. Merge the useful parts into it and 301 this URL.",IF(AA167="Update",MID(IF(U167="Yes","; Clicks down "&amp;TEXT(-P167,"0%")&amp;" on the previous period","")&amp;IF(V167="Yes","; Average position "&amp;TEXT(N167,"0.0")&amp;" on "&amp;TEXT(L167,"#,##0")&amp;" impressions (striking distance)","")&amp;IF(AND(T167="Yes",N(L167)&gt;=Rules!$B$6),"; Thin ("&amp;F167&amp;" words) but has search demand",""),3,400),IF(AA167="Prune","Low value: "&amp;N(K167)&amp;" clicks, "&amp;N(L167)&amp;" impressions, "&amp;N(Q167)&amp;" sessions, no key events. Remove or noindex it and update internal links.",IF(AA167="Redirect","Low value but "&amp;N(AC167)&amp;" referring domains. 301 it to the closest relevant page to keep those links.",IF(AND(Z167="No",Y167="Yes",N(K167)&lt;Rules!$B$5),"Low search traffic but it converts (key events: "&amp;S167&amp;"). Keep it and link to it.",IF(W167="Yes","Stronger than the page it overlaps ("&amp;I167&amp;"). Keep; merge that page into this one.","Healthy: "&amp;N(K167)&amp;" clicks"&amp;IF(ISNUMBER(N167),", average position "&amp;TEXT(N167,"0.0"),"")&amp;". Keep and monitor."))))))))))</f>
        <v/>
      </c>
      <c r="AE167">
        <f>IF(A167="","",IF(AD167&lt;&gt;"",AD167,AA167))</f>
        <v/>
      </c>
    </row>
    <row r="168">
      <c r="A168">
        <f>IF(Crawl!A167="","",Crawl!A167)</f>
        <v/>
      </c>
      <c r="B168">
        <f>IF(A168="","",Crawl!EC167)</f>
        <v/>
      </c>
      <c r="C168">
        <f>IF(A168="","",IFERROR(INDEX(Crawl!$A167:$DZ167,1,Rules!$H$6),""))</f>
        <v/>
      </c>
      <c r="D168">
        <f>IF(A168="","",IFERROR(INDEX(Crawl!$A167:$DZ167,1,Rules!$H$7),"")&amp;"")</f>
        <v/>
      </c>
      <c r="E168">
        <f>IF(A168="","",IFERROR(INDEX(Crawl!$A167:$DZ167,1,Rules!$H$8),"")&amp;"")</f>
        <v/>
      </c>
      <c r="F168">
        <f>IF(A168="","",IFERROR(INDEX(Crawl!$A167:$DZ167,1,Rules!$H$9),""))</f>
        <v/>
      </c>
      <c r="G168">
        <f>IF(A168="","",IFERROR(INDEX(Crawl!$A167:$DZ167,1,Rules!$H$10),""))</f>
        <v/>
      </c>
      <c r="H168">
        <f>IF(A168="","",IFERROR(INDEX(Crawl!$A167:$DZ167,1,Rules!$H$12),""))</f>
        <v/>
      </c>
      <c r="I168">
        <f>IF(A168="","",IF(AND(N(H168)&gt;0,IFERROR(INDEX(Crawl!$A167:$DZ167,1,Rules!$H$11),"")&amp;""&lt;&gt;""),IFERROR(INDEX(Crawl!$A167:$DZ167,1,Rules!$H$11),"")&amp;"",IF(AND(ISNUMBER(J168),N(J168)&gt;=Rules!$B$12,IFERROR(INDEX(Crawl!$A167:$DZ167,1,Rules!$H$13),"")&amp;""&lt;&gt;""),IFERROR(INDEX(Crawl!$A167:$DZ167,1,Rules!$H$13),"")&amp;"","")))</f>
        <v/>
      </c>
      <c r="J168" s="19">
        <f>IF(A168="","",IF(IFERROR(INDEX(Crawl!$A167:$DZ167,1,Rules!$H$14),"")&amp;""="","",IFERROR(INDEX(Crawl!$A167:$DZ167,1,Rules!$H$14),"")))</f>
        <v/>
      </c>
      <c r="K168">
        <f>IF(A168="","",IFERROR(SUMIFS('GSC current'!$J$2:$J$2001,'GSC current'!$I$2:$I$2001,B168),0))</f>
        <v/>
      </c>
      <c r="L168">
        <f>IF(A168="","",IFERROR(SUMIFS('GSC current'!$K$2:$K$2001,'GSC current'!$I$2:$I$2001,B168),0))</f>
        <v/>
      </c>
      <c r="M168" s="20">
        <f>IF(A168="","",IF(N(L168)&gt;0,K168/L168,""))</f>
        <v/>
      </c>
      <c r="N168" s="21">
        <f>IF(A168="","",IF(N(L168)&gt;0,SUMIFS('GSC current'!$L$2:$L$2001,'GSC current'!$I$2:$I$2001,B168)/L168,""))</f>
        <v/>
      </c>
      <c r="O168">
        <f>IF(A168="","",IFERROR(SUMIFS('GSC previous'!$J$2:$J$2001,'GSC previous'!$I$2:$I$2001,B168),0))</f>
        <v/>
      </c>
      <c r="P168" s="22">
        <f>IF(A168="","",IF(N(O168)&gt;0,(K168-O168)/O168,""))</f>
        <v/>
      </c>
      <c r="Q168">
        <f>IF(A168="","",IFERROR(SUMIFS(GA4!$P$2:$P$2001,GA4!$O$2:$O$2001,B168),0))</f>
        <v/>
      </c>
      <c r="R168" s="23">
        <f>IF(A168="","",IF(N(Q168)&gt;0,SUMIFS(GA4!$Q$2:$Q$2001,GA4!$O$2:$O$2001,B168)/Q168,""))</f>
        <v/>
      </c>
      <c r="S168">
        <f>IF(A168="","",IFERROR(SUMIFS(GA4!$R$2:$R$2001,GA4!$O$2:$O$2001,B168),0))</f>
        <v/>
      </c>
      <c r="T168">
        <f>IF(A168="","",IF(AND(ISNUMBER(F168),LEFT(C168&amp;"",1)="2"),IF(F168&lt;Rules!$B$9,"Yes","No"),"No"))</f>
        <v/>
      </c>
      <c r="U168">
        <f>IF(A168="","",IF(AND(N(O168)&gt;=Rules!$B$8,ISNUMBER(P168)),IF(P168&lt;=-Rules!$B$7,"Yes","No"),"No"))</f>
        <v/>
      </c>
      <c r="V168">
        <f>IF(A168="","",IF(AND(N(L168)&gt;=Rules!$B$6,ISNUMBER(N168)),IF(AND(N168&gt;=Rules!$B$10,N168&lt;=Rules!$B$11),"Yes","No"),"No"))</f>
        <v/>
      </c>
      <c r="W168">
        <f>IF(A168="","",IF(I168&lt;&gt;"","Yes","No"))</f>
        <v/>
      </c>
      <c r="X168">
        <f>IF(I168="","",IF(SUMIFS($K$3:$K$2002,$A$3:$A$2002,SUBSTITUTE(SUBSTITUTE(I168,"?","~?"),"*","~*"))&gt;N(K168),"Yes","No"))</f>
        <v/>
      </c>
      <c r="Y168">
        <f>IF(A168="","",IF(N(S168)&gt;0,"Yes","No"))</f>
        <v/>
      </c>
      <c r="Z168">
        <f>IF(A168="","",IF(AND(N(K168)&lt;Rules!$B$5,N(L168)&lt;Rules!$B$6,N(Q168)&lt;Rules!$B$13,Y168="No"),"Yes","No"))</f>
        <v/>
      </c>
      <c r="AA168">
        <f>IF(A168="","",IF(LEFT(C168&amp;"",1)="3","Redirect",IF(OR(LEFT(C168&amp;"",1)="4",LEFT(C168&amp;"",1)="5"),IF(OR(N(K168)&gt;0,N(AC168)&gt;=Rules!$B$14),"Redirect","Prune"),IF(D168="Non-Indexable","Keep",IF(AND(W168="Yes",X168="Yes",Y168="No"),"Merge",IF(OR(U168="Yes",V168="Yes",AND(T168="Yes",N(L168)&gt;=Rules!$B$6)),"Update",IF(Z168="Yes",IF(N(AC168)&gt;=Rules!$B$14,"Redirect","Prune"),"Keep")))))))</f>
        <v/>
      </c>
      <c r="AB168">
        <f>IF(A168="","",IF(LEFT(C168&amp;"",1)="3","Already redirects ("&amp;C168&amp;"). Update internal links to point at the final URL.",IF(OR(LEFT(C168&amp;"",1)="4",LEFT(C168&amp;"",1)="5"),IF(AA168="Redirect","Returns "&amp;C168&amp;" but still has "&amp;N(K168)&amp;" clicks and "&amp;N(AC168)&amp;" referring domains. 301 it to the closest live page.","Returns "&amp;C168&amp;" with no clicks or links. Remove internal links and let it 404 or 410."),IF(D168="Non-Indexable","Non-indexable ("&amp;E168&amp;"). Keep if that is intentional; otherwise fix the canonical or noindex.",IF(AA168="Merge","Overlaps with "&amp;I168&amp;IF(N(J168)&gt;0," (similarity "&amp;TEXT(J168,"0.00")&amp;")","")&amp;", which gets more clicks. Merge the useful parts into it and 301 this URL.",IF(AA168="Update",MID(IF(U168="Yes","; Clicks down "&amp;TEXT(-P168,"0%")&amp;" on the previous period","")&amp;IF(V168="Yes","; Average position "&amp;TEXT(N168,"0.0")&amp;" on "&amp;TEXT(L168,"#,##0")&amp;" impressions (striking distance)","")&amp;IF(AND(T168="Yes",N(L168)&gt;=Rules!$B$6),"; Thin ("&amp;F168&amp;" words) but has search demand",""),3,400),IF(AA168="Prune","Low value: "&amp;N(K168)&amp;" clicks, "&amp;N(L168)&amp;" impressions, "&amp;N(Q168)&amp;" sessions, no key events. Remove or noindex it and update internal links.",IF(AA168="Redirect","Low value but "&amp;N(AC168)&amp;" referring domains. 301 it to the closest relevant page to keep those links.",IF(AND(Z168="No",Y168="Yes",N(K168)&lt;Rules!$B$5),"Low search traffic but it converts (key events: "&amp;S168&amp;"). Keep it and link to it.",IF(W168="Yes","Stronger than the page it overlaps ("&amp;I168&amp;"). Keep; merge that page into this one.","Healthy: "&amp;N(K168)&amp;" clicks"&amp;IF(ISNUMBER(N168),", average position "&amp;TEXT(N168,"0.0"),"")&amp;". Keep and monitor."))))))))))</f>
        <v/>
      </c>
      <c r="AE168">
        <f>IF(A168="","",IF(AD168&lt;&gt;"",AD168,AA168))</f>
        <v/>
      </c>
    </row>
    <row r="169">
      <c r="A169">
        <f>IF(Crawl!A168="","",Crawl!A168)</f>
        <v/>
      </c>
      <c r="B169">
        <f>IF(A169="","",Crawl!EC168)</f>
        <v/>
      </c>
      <c r="C169">
        <f>IF(A169="","",IFERROR(INDEX(Crawl!$A168:$DZ168,1,Rules!$H$6),""))</f>
        <v/>
      </c>
      <c r="D169">
        <f>IF(A169="","",IFERROR(INDEX(Crawl!$A168:$DZ168,1,Rules!$H$7),"")&amp;"")</f>
        <v/>
      </c>
      <c r="E169">
        <f>IF(A169="","",IFERROR(INDEX(Crawl!$A168:$DZ168,1,Rules!$H$8),"")&amp;"")</f>
        <v/>
      </c>
      <c r="F169">
        <f>IF(A169="","",IFERROR(INDEX(Crawl!$A168:$DZ168,1,Rules!$H$9),""))</f>
        <v/>
      </c>
      <c r="G169">
        <f>IF(A169="","",IFERROR(INDEX(Crawl!$A168:$DZ168,1,Rules!$H$10),""))</f>
        <v/>
      </c>
      <c r="H169">
        <f>IF(A169="","",IFERROR(INDEX(Crawl!$A168:$DZ168,1,Rules!$H$12),""))</f>
        <v/>
      </c>
      <c r="I169">
        <f>IF(A169="","",IF(AND(N(H169)&gt;0,IFERROR(INDEX(Crawl!$A168:$DZ168,1,Rules!$H$11),"")&amp;""&lt;&gt;""),IFERROR(INDEX(Crawl!$A168:$DZ168,1,Rules!$H$11),"")&amp;"",IF(AND(ISNUMBER(J169),N(J169)&gt;=Rules!$B$12,IFERROR(INDEX(Crawl!$A168:$DZ168,1,Rules!$H$13),"")&amp;""&lt;&gt;""),IFERROR(INDEX(Crawl!$A168:$DZ168,1,Rules!$H$13),"")&amp;"","")))</f>
        <v/>
      </c>
      <c r="J169" s="19">
        <f>IF(A169="","",IF(IFERROR(INDEX(Crawl!$A168:$DZ168,1,Rules!$H$14),"")&amp;""="","",IFERROR(INDEX(Crawl!$A168:$DZ168,1,Rules!$H$14),"")))</f>
        <v/>
      </c>
      <c r="K169">
        <f>IF(A169="","",IFERROR(SUMIFS('GSC current'!$J$2:$J$2001,'GSC current'!$I$2:$I$2001,B169),0))</f>
        <v/>
      </c>
      <c r="L169">
        <f>IF(A169="","",IFERROR(SUMIFS('GSC current'!$K$2:$K$2001,'GSC current'!$I$2:$I$2001,B169),0))</f>
        <v/>
      </c>
      <c r="M169" s="20">
        <f>IF(A169="","",IF(N(L169)&gt;0,K169/L169,""))</f>
        <v/>
      </c>
      <c r="N169" s="21">
        <f>IF(A169="","",IF(N(L169)&gt;0,SUMIFS('GSC current'!$L$2:$L$2001,'GSC current'!$I$2:$I$2001,B169)/L169,""))</f>
        <v/>
      </c>
      <c r="O169">
        <f>IF(A169="","",IFERROR(SUMIFS('GSC previous'!$J$2:$J$2001,'GSC previous'!$I$2:$I$2001,B169),0))</f>
        <v/>
      </c>
      <c r="P169" s="22">
        <f>IF(A169="","",IF(N(O169)&gt;0,(K169-O169)/O169,""))</f>
        <v/>
      </c>
      <c r="Q169">
        <f>IF(A169="","",IFERROR(SUMIFS(GA4!$P$2:$P$2001,GA4!$O$2:$O$2001,B169),0))</f>
        <v/>
      </c>
      <c r="R169" s="23">
        <f>IF(A169="","",IF(N(Q169)&gt;0,SUMIFS(GA4!$Q$2:$Q$2001,GA4!$O$2:$O$2001,B169)/Q169,""))</f>
        <v/>
      </c>
      <c r="S169">
        <f>IF(A169="","",IFERROR(SUMIFS(GA4!$R$2:$R$2001,GA4!$O$2:$O$2001,B169),0))</f>
        <v/>
      </c>
      <c r="T169">
        <f>IF(A169="","",IF(AND(ISNUMBER(F169),LEFT(C169&amp;"",1)="2"),IF(F169&lt;Rules!$B$9,"Yes","No"),"No"))</f>
        <v/>
      </c>
      <c r="U169">
        <f>IF(A169="","",IF(AND(N(O169)&gt;=Rules!$B$8,ISNUMBER(P169)),IF(P169&lt;=-Rules!$B$7,"Yes","No"),"No"))</f>
        <v/>
      </c>
      <c r="V169">
        <f>IF(A169="","",IF(AND(N(L169)&gt;=Rules!$B$6,ISNUMBER(N169)),IF(AND(N169&gt;=Rules!$B$10,N169&lt;=Rules!$B$11),"Yes","No"),"No"))</f>
        <v/>
      </c>
      <c r="W169">
        <f>IF(A169="","",IF(I169&lt;&gt;"","Yes","No"))</f>
        <v/>
      </c>
      <c r="X169">
        <f>IF(I169="","",IF(SUMIFS($K$3:$K$2002,$A$3:$A$2002,SUBSTITUTE(SUBSTITUTE(I169,"?","~?"),"*","~*"))&gt;N(K169),"Yes","No"))</f>
        <v/>
      </c>
      <c r="Y169">
        <f>IF(A169="","",IF(N(S169)&gt;0,"Yes","No"))</f>
        <v/>
      </c>
      <c r="Z169">
        <f>IF(A169="","",IF(AND(N(K169)&lt;Rules!$B$5,N(L169)&lt;Rules!$B$6,N(Q169)&lt;Rules!$B$13,Y169="No"),"Yes","No"))</f>
        <v/>
      </c>
      <c r="AA169">
        <f>IF(A169="","",IF(LEFT(C169&amp;"",1)="3","Redirect",IF(OR(LEFT(C169&amp;"",1)="4",LEFT(C169&amp;"",1)="5"),IF(OR(N(K169)&gt;0,N(AC169)&gt;=Rules!$B$14),"Redirect","Prune"),IF(D169="Non-Indexable","Keep",IF(AND(W169="Yes",X169="Yes",Y169="No"),"Merge",IF(OR(U169="Yes",V169="Yes",AND(T169="Yes",N(L169)&gt;=Rules!$B$6)),"Update",IF(Z169="Yes",IF(N(AC169)&gt;=Rules!$B$14,"Redirect","Prune"),"Keep")))))))</f>
        <v/>
      </c>
      <c r="AB169">
        <f>IF(A169="","",IF(LEFT(C169&amp;"",1)="3","Already redirects ("&amp;C169&amp;"). Update internal links to point at the final URL.",IF(OR(LEFT(C169&amp;"",1)="4",LEFT(C169&amp;"",1)="5"),IF(AA169="Redirect","Returns "&amp;C169&amp;" but still has "&amp;N(K169)&amp;" clicks and "&amp;N(AC169)&amp;" referring domains. 301 it to the closest live page.","Returns "&amp;C169&amp;" with no clicks or links. Remove internal links and let it 404 or 410."),IF(D169="Non-Indexable","Non-indexable ("&amp;E169&amp;"). Keep if that is intentional; otherwise fix the canonical or noindex.",IF(AA169="Merge","Overlaps with "&amp;I169&amp;IF(N(J169)&gt;0," (similarity "&amp;TEXT(J169,"0.00")&amp;")","")&amp;", which gets more clicks. Merge the useful parts into it and 301 this URL.",IF(AA169="Update",MID(IF(U169="Yes","; Clicks down "&amp;TEXT(-P169,"0%")&amp;" on the previous period","")&amp;IF(V169="Yes","; Average position "&amp;TEXT(N169,"0.0")&amp;" on "&amp;TEXT(L169,"#,##0")&amp;" impressions (striking distance)","")&amp;IF(AND(T169="Yes",N(L169)&gt;=Rules!$B$6),"; Thin ("&amp;F169&amp;" words) but has search demand",""),3,400),IF(AA169="Prune","Low value: "&amp;N(K169)&amp;" clicks, "&amp;N(L169)&amp;" impressions, "&amp;N(Q169)&amp;" sessions, no key events. Remove or noindex it and update internal links.",IF(AA169="Redirect","Low value but "&amp;N(AC169)&amp;" referring domains. 301 it to the closest relevant page to keep those links.",IF(AND(Z169="No",Y169="Yes",N(K169)&lt;Rules!$B$5),"Low search traffic but it converts (key events: "&amp;S169&amp;"). Keep it and link to it.",IF(W169="Yes","Stronger than the page it overlaps ("&amp;I169&amp;"). Keep; merge that page into this one.","Healthy: "&amp;N(K169)&amp;" clicks"&amp;IF(ISNUMBER(N169),", average position "&amp;TEXT(N169,"0.0"),"")&amp;". Keep and monitor."))))))))))</f>
        <v/>
      </c>
      <c r="AE169">
        <f>IF(A169="","",IF(AD169&lt;&gt;"",AD169,AA169))</f>
        <v/>
      </c>
    </row>
    <row r="170">
      <c r="A170">
        <f>IF(Crawl!A169="","",Crawl!A169)</f>
        <v/>
      </c>
      <c r="B170">
        <f>IF(A170="","",Crawl!EC169)</f>
        <v/>
      </c>
      <c r="C170">
        <f>IF(A170="","",IFERROR(INDEX(Crawl!$A169:$DZ169,1,Rules!$H$6),""))</f>
        <v/>
      </c>
      <c r="D170">
        <f>IF(A170="","",IFERROR(INDEX(Crawl!$A169:$DZ169,1,Rules!$H$7),"")&amp;"")</f>
        <v/>
      </c>
      <c r="E170">
        <f>IF(A170="","",IFERROR(INDEX(Crawl!$A169:$DZ169,1,Rules!$H$8),"")&amp;"")</f>
        <v/>
      </c>
      <c r="F170">
        <f>IF(A170="","",IFERROR(INDEX(Crawl!$A169:$DZ169,1,Rules!$H$9),""))</f>
        <v/>
      </c>
      <c r="G170">
        <f>IF(A170="","",IFERROR(INDEX(Crawl!$A169:$DZ169,1,Rules!$H$10),""))</f>
        <v/>
      </c>
      <c r="H170">
        <f>IF(A170="","",IFERROR(INDEX(Crawl!$A169:$DZ169,1,Rules!$H$12),""))</f>
        <v/>
      </c>
      <c r="I170">
        <f>IF(A170="","",IF(AND(N(H170)&gt;0,IFERROR(INDEX(Crawl!$A169:$DZ169,1,Rules!$H$11),"")&amp;""&lt;&gt;""),IFERROR(INDEX(Crawl!$A169:$DZ169,1,Rules!$H$11),"")&amp;"",IF(AND(ISNUMBER(J170),N(J170)&gt;=Rules!$B$12,IFERROR(INDEX(Crawl!$A169:$DZ169,1,Rules!$H$13),"")&amp;""&lt;&gt;""),IFERROR(INDEX(Crawl!$A169:$DZ169,1,Rules!$H$13),"")&amp;"","")))</f>
        <v/>
      </c>
      <c r="J170" s="19">
        <f>IF(A170="","",IF(IFERROR(INDEX(Crawl!$A169:$DZ169,1,Rules!$H$14),"")&amp;""="","",IFERROR(INDEX(Crawl!$A169:$DZ169,1,Rules!$H$14),"")))</f>
        <v/>
      </c>
      <c r="K170">
        <f>IF(A170="","",IFERROR(SUMIFS('GSC current'!$J$2:$J$2001,'GSC current'!$I$2:$I$2001,B170),0))</f>
        <v/>
      </c>
      <c r="L170">
        <f>IF(A170="","",IFERROR(SUMIFS('GSC current'!$K$2:$K$2001,'GSC current'!$I$2:$I$2001,B170),0))</f>
        <v/>
      </c>
      <c r="M170" s="20">
        <f>IF(A170="","",IF(N(L170)&gt;0,K170/L170,""))</f>
        <v/>
      </c>
      <c r="N170" s="21">
        <f>IF(A170="","",IF(N(L170)&gt;0,SUMIFS('GSC current'!$L$2:$L$2001,'GSC current'!$I$2:$I$2001,B170)/L170,""))</f>
        <v/>
      </c>
      <c r="O170">
        <f>IF(A170="","",IFERROR(SUMIFS('GSC previous'!$J$2:$J$2001,'GSC previous'!$I$2:$I$2001,B170),0))</f>
        <v/>
      </c>
      <c r="P170" s="22">
        <f>IF(A170="","",IF(N(O170)&gt;0,(K170-O170)/O170,""))</f>
        <v/>
      </c>
      <c r="Q170">
        <f>IF(A170="","",IFERROR(SUMIFS(GA4!$P$2:$P$2001,GA4!$O$2:$O$2001,B170),0))</f>
        <v/>
      </c>
      <c r="R170" s="23">
        <f>IF(A170="","",IF(N(Q170)&gt;0,SUMIFS(GA4!$Q$2:$Q$2001,GA4!$O$2:$O$2001,B170)/Q170,""))</f>
        <v/>
      </c>
      <c r="S170">
        <f>IF(A170="","",IFERROR(SUMIFS(GA4!$R$2:$R$2001,GA4!$O$2:$O$2001,B170),0))</f>
        <v/>
      </c>
      <c r="T170">
        <f>IF(A170="","",IF(AND(ISNUMBER(F170),LEFT(C170&amp;"",1)="2"),IF(F170&lt;Rules!$B$9,"Yes","No"),"No"))</f>
        <v/>
      </c>
      <c r="U170">
        <f>IF(A170="","",IF(AND(N(O170)&gt;=Rules!$B$8,ISNUMBER(P170)),IF(P170&lt;=-Rules!$B$7,"Yes","No"),"No"))</f>
        <v/>
      </c>
      <c r="V170">
        <f>IF(A170="","",IF(AND(N(L170)&gt;=Rules!$B$6,ISNUMBER(N170)),IF(AND(N170&gt;=Rules!$B$10,N170&lt;=Rules!$B$11),"Yes","No"),"No"))</f>
        <v/>
      </c>
      <c r="W170">
        <f>IF(A170="","",IF(I170&lt;&gt;"","Yes","No"))</f>
        <v/>
      </c>
      <c r="X170">
        <f>IF(I170="","",IF(SUMIFS($K$3:$K$2002,$A$3:$A$2002,SUBSTITUTE(SUBSTITUTE(I170,"?","~?"),"*","~*"))&gt;N(K170),"Yes","No"))</f>
        <v/>
      </c>
      <c r="Y170">
        <f>IF(A170="","",IF(N(S170)&gt;0,"Yes","No"))</f>
        <v/>
      </c>
      <c r="Z170">
        <f>IF(A170="","",IF(AND(N(K170)&lt;Rules!$B$5,N(L170)&lt;Rules!$B$6,N(Q170)&lt;Rules!$B$13,Y170="No"),"Yes","No"))</f>
        <v/>
      </c>
      <c r="AA170">
        <f>IF(A170="","",IF(LEFT(C170&amp;"",1)="3","Redirect",IF(OR(LEFT(C170&amp;"",1)="4",LEFT(C170&amp;"",1)="5"),IF(OR(N(K170)&gt;0,N(AC170)&gt;=Rules!$B$14),"Redirect","Prune"),IF(D170="Non-Indexable","Keep",IF(AND(W170="Yes",X170="Yes",Y170="No"),"Merge",IF(OR(U170="Yes",V170="Yes",AND(T170="Yes",N(L170)&gt;=Rules!$B$6)),"Update",IF(Z170="Yes",IF(N(AC170)&gt;=Rules!$B$14,"Redirect","Prune"),"Keep")))))))</f>
        <v/>
      </c>
      <c r="AB170">
        <f>IF(A170="","",IF(LEFT(C170&amp;"",1)="3","Already redirects ("&amp;C170&amp;"). Update internal links to point at the final URL.",IF(OR(LEFT(C170&amp;"",1)="4",LEFT(C170&amp;"",1)="5"),IF(AA170="Redirect","Returns "&amp;C170&amp;" but still has "&amp;N(K170)&amp;" clicks and "&amp;N(AC170)&amp;" referring domains. 301 it to the closest live page.","Returns "&amp;C170&amp;" with no clicks or links. Remove internal links and let it 404 or 410."),IF(D170="Non-Indexable","Non-indexable ("&amp;E170&amp;"). Keep if that is intentional; otherwise fix the canonical or noindex.",IF(AA170="Merge","Overlaps with "&amp;I170&amp;IF(N(J170)&gt;0," (similarity "&amp;TEXT(J170,"0.00")&amp;")","")&amp;", which gets more clicks. Merge the useful parts into it and 301 this URL.",IF(AA170="Update",MID(IF(U170="Yes","; Clicks down "&amp;TEXT(-P170,"0%")&amp;" on the previous period","")&amp;IF(V170="Yes","; Average position "&amp;TEXT(N170,"0.0")&amp;" on "&amp;TEXT(L170,"#,##0")&amp;" impressions (striking distance)","")&amp;IF(AND(T170="Yes",N(L170)&gt;=Rules!$B$6),"; Thin ("&amp;F170&amp;" words) but has search demand",""),3,400),IF(AA170="Prune","Low value: "&amp;N(K170)&amp;" clicks, "&amp;N(L170)&amp;" impressions, "&amp;N(Q170)&amp;" sessions, no key events. Remove or noindex it and update internal links.",IF(AA170="Redirect","Low value but "&amp;N(AC170)&amp;" referring domains. 301 it to the closest relevant page to keep those links.",IF(AND(Z170="No",Y170="Yes",N(K170)&lt;Rules!$B$5),"Low search traffic but it converts (key events: "&amp;S170&amp;"). Keep it and link to it.",IF(W170="Yes","Stronger than the page it overlaps ("&amp;I170&amp;"). Keep; merge that page into this one.","Healthy: "&amp;N(K170)&amp;" clicks"&amp;IF(ISNUMBER(N170),", average position "&amp;TEXT(N170,"0.0"),"")&amp;". Keep and monitor."))))))))))</f>
        <v/>
      </c>
      <c r="AE170">
        <f>IF(A170="","",IF(AD170&lt;&gt;"",AD170,AA170))</f>
        <v/>
      </c>
    </row>
    <row r="171">
      <c r="A171">
        <f>IF(Crawl!A170="","",Crawl!A170)</f>
        <v/>
      </c>
      <c r="B171">
        <f>IF(A171="","",Crawl!EC170)</f>
        <v/>
      </c>
      <c r="C171">
        <f>IF(A171="","",IFERROR(INDEX(Crawl!$A170:$DZ170,1,Rules!$H$6),""))</f>
        <v/>
      </c>
      <c r="D171">
        <f>IF(A171="","",IFERROR(INDEX(Crawl!$A170:$DZ170,1,Rules!$H$7),"")&amp;"")</f>
        <v/>
      </c>
      <c r="E171">
        <f>IF(A171="","",IFERROR(INDEX(Crawl!$A170:$DZ170,1,Rules!$H$8),"")&amp;"")</f>
        <v/>
      </c>
      <c r="F171">
        <f>IF(A171="","",IFERROR(INDEX(Crawl!$A170:$DZ170,1,Rules!$H$9),""))</f>
        <v/>
      </c>
      <c r="G171">
        <f>IF(A171="","",IFERROR(INDEX(Crawl!$A170:$DZ170,1,Rules!$H$10),""))</f>
        <v/>
      </c>
      <c r="H171">
        <f>IF(A171="","",IFERROR(INDEX(Crawl!$A170:$DZ170,1,Rules!$H$12),""))</f>
        <v/>
      </c>
      <c r="I171">
        <f>IF(A171="","",IF(AND(N(H171)&gt;0,IFERROR(INDEX(Crawl!$A170:$DZ170,1,Rules!$H$11),"")&amp;""&lt;&gt;""),IFERROR(INDEX(Crawl!$A170:$DZ170,1,Rules!$H$11),"")&amp;"",IF(AND(ISNUMBER(J171),N(J171)&gt;=Rules!$B$12,IFERROR(INDEX(Crawl!$A170:$DZ170,1,Rules!$H$13),"")&amp;""&lt;&gt;""),IFERROR(INDEX(Crawl!$A170:$DZ170,1,Rules!$H$13),"")&amp;"","")))</f>
        <v/>
      </c>
      <c r="J171" s="19">
        <f>IF(A171="","",IF(IFERROR(INDEX(Crawl!$A170:$DZ170,1,Rules!$H$14),"")&amp;""="","",IFERROR(INDEX(Crawl!$A170:$DZ170,1,Rules!$H$14),"")))</f>
        <v/>
      </c>
      <c r="K171">
        <f>IF(A171="","",IFERROR(SUMIFS('GSC current'!$J$2:$J$2001,'GSC current'!$I$2:$I$2001,B171),0))</f>
        <v/>
      </c>
      <c r="L171">
        <f>IF(A171="","",IFERROR(SUMIFS('GSC current'!$K$2:$K$2001,'GSC current'!$I$2:$I$2001,B171),0))</f>
        <v/>
      </c>
      <c r="M171" s="20">
        <f>IF(A171="","",IF(N(L171)&gt;0,K171/L171,""))</f>
        <v/>
      </c>
      <c r="N171" s="21">
        <f>IF(A171="","",IF(N(L171)&gt;0,SUMIFS('GSC current'!$L$2:$L$2001,'GSC current'!$I$2:$I$2001,B171)/L171,""))</f>
        <v/>
      </c>
      <c r="O171">
        <f>IF(A171="","",IFERROR(SUMIFS('GSC previous'!$J$2:$J$2001,'GSC previous'!$I$2:$I$2001,B171),0))</f>
        <v/>
      </c>
      <c r="P171" s="22">
        <f>IF(A171="","",IF(N(O171)&gt;0,(K171-O171)/O171,""))</f>
        <v/>
      </c>
      <c r="Q171">
        <f>IF(A171="","",IFERROR(SUMIFS(GA4!$P$2:$P$2001,GA4!$O$2:$O$2001,B171),0))</f>
        <v/>
      </c>
      <c r="R171" s="23">
        <f>IF(A171="","",IF(N(Q171)&gt;0,SUMIFS(GA4!$Q$2:$Q$2001,GA4!$O$2:$O$2001,B171)/Q171,""))</f>
        <v/>
      </c>
      <c r="S171">
        <f>IF(A171="","",IFERROR(SUMIFS(GA4!$R$2:$R$2001,GA4!$O$2:$O$2001,B171),0))</f>
        <v/>
      </c>
      <c r="T171">
        <f>IF(A171="","",IF(AND(ISNUMBER(F171),LEFT(C171&amp;"",1)="2"),IF(F171&lt;Rules!$B$9,"Yes","No"),"No"))</f>
        <v/>
      </c>
      <c r="U171">
        <f>IF(A171="","",IF(AND(N(O171)&gt;=Rules!$B$8,ISNUMBER(P171)),IF(P171&lt;=-Rules!$B$7,"Yes","No"),"No"))</f>
        <v/>
      </c>
      <c r="V171">
        <f>IF(A171="","",IF(AND(N(L171)&gt;=Rules!$B$6,ISNUMBER(N171)),IF(AND(N171&gt;=Rules!$B$10,N171&lt;=Rules!$B$11),"Yes","No"),"No"))</f>
        <v/>
      </c>
      <c r="W171">
        <f>IF(A171="","",IF(I171&lt;&gt;"","Yes","No"))</f>
        <v/>
      </c>
      <c r="X171">
        <f>IF(I171="","",IF(SUMIFS($K$3:$K$2002,$A$3:$A$2002,SUBSTITUTE(SUBSTITUTE(I171,"?","~?"),"*","~*"))&gt;N(K171),"Yes","No"))</f>
        <v/>
      </c>
      <c r="Y171">
        <f>IF(A171="","",IF(N(S171)&gt;0,"Yes","No"))</f>
        <v/>
      </c>
      <c r="Z171">
        <f>IF(A171="","",IF(AND(N(K171)&lt;Rules!$B$5,N(L171)&lt;Rules!$B$6,N(Q171)&lt;Rules!$B$13,Y171="No"),"Yes","No"))</f>
        <v/>
      </c>
      <c r="AA171">
        <f>IF(A171="","",IF(LEFT(C171&amp;"",1)="3","Redirect",IF(OR(LEFT(C171&amp;"",1)="4",LEFT(C171&amp;"",1)="5"),IF(OR(N(K171)&gt;0,N(AC171)&gt;=Rules!$B$14),"Redirect","Prune"),IF(D171="Non-Indexable","Keep",IF(AND(W171="Yes",X171="Yes",Y171="No"),"Merge",IF(OR(U171="Yes",V171="Yes",AND(T171="Yes",N(L171)&gt;=Rules!$B$6)),"Update",IF(Z171="Yes",IF(N(AC171)&gt;=Rules!$B$14,"Redirect","Prune"),"Keep")))))))</f>
        <v/>
      </c>
      <c r="AB171">
        <f>IF(A171="","",IF(LEFT(C171&amp;"",1)="3","Already redirects ("&amp;C171&amp;"). Update internal links to point at the final URL.",IF(OR(LEFT(C171&amp;"",1)="4",LEFT(C171&amp;"",1)="5"),IF(AA171="Redirect","Returns "&amp;C171&amp;" but still has "&amp;N(K171)&amp;" clicks and "&amp;N(AC171)&amp;" referring domains. 301 it to the closest live page.","Returns "&amp;C171&amp;" with no clicks or links. Remove internal links and let it 404 or 410."),IF(D171="Non-Indexable","Non-indexable ("&amp;E171&amp;"). Keep if that is intentional; otherwise fix the canonical or noindex.",IF(AA171="Merge","Overlaps with "&amp;I171&amp;IF(N(J171)&gt;0," (similarity "&amp;TEXT(J171,"0.00")&amp;")","")&amp;", which gets more clicks. Merge the useful parts into it and 301 this URL.",IF(AA171="Update",MID(IF(U171="Yes","; Clicks down "&amp;TEXT(-P171,"0%")&amp;" on the previous period","")&amp;IF(V171="Yes","; Average position "&amp;TEXT(N171,"0.0")&amp;" on "&amp;TEXT(L171,"#,##0")&amp;" impressions (striking distance)","")&amp;IF(AND(T171="Yes",N(L171)&gt;=Rules!$B$6),"; Thin ("&amp;F171&amp;" words) but has search demand",""),3,400),IF(AA171="Prune","Low value: "&amp;N(K171)&amp;" clicks, "&amp;N(L171)&amp;" impressions, "&amp;N(Q171)&amp;" sessions, no key events. Remove or noindex it and update internal links.",IF(AA171="Redirect","Low value but "&amp;N(AC171)&amp;" referring domains. 301 it to the closest relevant page to keep those links.",IF(AND(Z171="No",Y171="Yes",N(K171)&lt;Rules!$B$5),"Low search traffic but it converts (key events: "&amp;S171&amp;"). Keep it and link to it.",IF(W171="Yes","Stronger than the page it overlaps ("&amp;I171&amp;"). Keep; merge that page into this one.","Healthy: "&amp;N(K171)&amp;" clicks"&amp;IF(ISNUMBER(N171),", average position "&amp;TEXT(N171,"0.0"),"")&amp;". Keep and monitor."))))))))))</f>
        <v/>
      </c>
      <c r="AE171">
        <f>IF(A171="","",IF(AD171&lt;&gt;"",AD171,AA171))</f>
        <v/>
      </c>
    </row>
    <row r="172">
      <c r="A172">
        <f>IF(Crawl!A171="","",Crawl!A171)</f>
        <v/>
      </c>
      <c r="B172">
        <f>IF(A172="","",Crawl!EC171)</f>
        <v/>
      </c>
      <c r="C172">
        <f>IF(A172="","",IFERROR(INDEX(Crawl!$A171:$DZ171,1,Rules!$H$6),""))</f>
        <v/>
      </c>
      <c r="D172">
        <f>IF(A172="","",IFERROR(INDEX(Crawl!$A171:$DZ171,1,Rules!$H$7),"")&amp;"")</f>
        <v/>
      </c>
      <c r="E172">
        <f>IF(A172="","",IFERROR(INDEX(Crawl!$A171:$DZ171,1,Rules!$H$8),"")&amp;"")</f>
        <v/>
      </c>
      <c r="F172">
        <f>IF(A172="","",IFERROR(INDEX(Crawl!$A171:$DZ171,1,Rules!$H$9),""))</f>
        <v/>
      </c>
      <c r="G172">
        <f>IF(A172="","",IFERROR(INDEX(Crawl!$A171:$DZ171,1,Rules!$H$10),""))</f>
        <v/>
      </c>
      <c r="H172">
        <f>IF(A172="","",IFERROR(INDEX(Crawl!$A171:$DZ171,1,Rules!$H$12),""))</f>
        <v/>
      </c>
      <c r="I172">
        <f>IF(A172="","",IF(AND(N(H172)&gt;0,IFERROR(INDEX(Crawl!$A171:$DZ171,1,Rules!$H$11),"")&amp;""&lt;&gt;""),IFERROR(INDEX(Crawl!$A171:$DZ171,1,Rules!$H$11),"")&amp;"",IF(AND(ISNUMBER(J172),N(J172)&gt;=Rules!$B$12,IFERROR(INDEX(Crawl!$A171:$DZ171,1,Rules!$H$13),"")&amp;""&lt;&gt;""),IFERROR(INDEX(Crawl!$A171:$DZ171,1,Rules!$H$13),"")&amp;"","")))</f>
        <v/>
      </c>
      <c r="J172" s="19">
        <f>IF(A172="","",IF(IFERROR(INDEX(Crawl!$A171:$DZ171,1,Rules!$H$14),"")&amp;""="","",IFERROR(INDEX(Crawl!$A171:$DZ171,1,Rules!$H$14),"")))</f>
        <v/>
      </c>
      <c r="K172">
        <f>IF(A172="","",IFERROR(SUMIFS('GSC current'!$J$2:$J$2001,'GSC current'!$I$2:$I$2001,B172),0))</f>
        <v/>
      </c>
      <c r="L172">
        <f>IF(A172="","",IFERROR(SUMIFS('GSC current'!$K$2:$K$2001,'GSC current'!$I$2:$I$2001,B172),0))</f>
        <v/>
      </c>
      <c r="M172" s="20">
        <f>IF(A172="","",IF(N(L172)&gt;0,K172/L172,""))</f>
        <v/>
      </c>
      <c r="N172" s="21">
        <f>IF(A172="","",IF(N(L172)&gt;0,SUMIFS('GSC current'!$L$2:$L$2001,'GSC current'!$I$2:$I$2001,B172)/L172,""))</f>
        <v/>
      </c>
      <c r="O172">
        <f>IF(A172="","",IFERROR(SUMIFS('GSC previous'!$J$2:$J$2001,'GSC previous'!$I$2:$I$2001,B172),0))</f>
        <v/>
      </c>
      <c r="P172" s="22">
        <f>IF(A172="","",IF(N(O172)&gt;0,(K172-O172)/O172,""))</f>
        <v/>
      </c>
      <c r="Q172">
        <f>IF(A172="","",IFERROR(SUMIFS(GA4!$P$2:$P$2001,GA4!$O$2:$O$2001,B172),0))</f>
        <v/>
      </c>
      <c r="R172" s="23">
        <f>IF(A172="","",IF(N(Q172)&gt;0,SUMIFS(GA4!$Q$2:$Q$2001,GA4!$O$2:$O$2001,B172)/Q172,""))</f>
        <v/>
      </c>
      <c r="S172">
        <f>IF(A172="","",IFERROR(SUMIFS(GA4!$R$2:$R$2001,GA4!$O$2:$O$2001,B172),0))</f>
        <v/>
      </c>
      <c r="T172">
        <f>IF(A172="","",IF(AND(ISNUMBER(F172),LEFT(C172&amp;"",1)="2"),IF(F172&lt;Rules!$B$9,"Yes","No"),"No"))</f>
        <v/>
      </c>
      <c r="U172">
        <f>IF(A172="","",IF(AND(N(O172)&gt;=Rules!$B$8,ISNUMBER(P172)),IF(P172&lt;=-Rules!$B$7,"Yes","No"),"No"))</f>
        <v/>
      </c>
      <c r="V172">
        <f>IF(A172="","",IF(AND(N(L172)&gt;=Rules!$B$6,ISNUMBER(N172)),IF(AND(N172&gt;=Rules!$B$10,N172&lt;=Rules!$B$11),"Yes","No"),"No"))</f>
        <v/>
      </c>
      <c r="W172">
        <f>IF(A172="","",IF(I172&lt;&gt;"","Yes","No"))</f>
        <v/>
      </c>
      <c r="X172">
        <f>IF(I172="","",IF(SUMIFS($K$3:$K$2002,$A$3:$A$2002,SUBSTITUTE(SUBSTITUTE(I172,"?","~?"),"*","~*"))&gt;N(K172),"Yes","No"))</f>
        <v/>
      </c>
      <c r="Y172">
        <f>IF(A172="","",IF(N(S172)&gt;0,"Yes","No"))</f>
        <v/>
      </c>
      <c r="Z172">
        <f>IF(A172="","",IF(AND(N(K172)&lt;Rules!$B$5,N(L172)&lt;Rules!$B$6,N(Q172)&lt;Rules!$B$13,Y172="No"),"Yes","No"))</f>
        <v/>
      </c>
      <c r="AA172">
        <f>IF(A172="","",IF(LEFT(C172&amp;"",1)="3","Redirect",IF(OR(LEFT(C172&amp;"",1)="4",LEFT(C172&amp;"",1)="5"),IF(OR(N(K172)&gt;0,N(AC172)&gt;=Rules!$B$14),"Redirect","Prune"),IF(D172="Non-Indexable","Keep",IF(AND(W172="Yes",X172="Yes",Y172="No"),"Merge",IF(OR(U172="Yes",V172="Yes",AND(T172="Yes",N(L172)&gt;=Rules!$B$6)),"Update",IF(Z172="Yes",IF(N(AC172)&gt;=Rules!$B$14,"Redirect","Prune"),"Keep")))))))</f>
        <v/>
      </c>
      <c r="AB172">
        <f>IF(A172="","",IF(LEFT(C172&amp;"",1)="3","Already redirects ("&amp;C172&amp;"). Update internal links to point at the final URL.",IF(OR(LEFT(C172&amp;"",1)="4",LEFT(C172&amp;"",1)="5"),IF(AA172="Redirect","Returns "&amp;C172&amp;" but still has "&amp;N(K172)&amp;" clicks and "&amp;N(AC172)&amp;" referring domains. 301 it to the closest live page.","Returns "&amp;C172&amp;" with no clicks or links. Remove internal links and let it 404 or 410."),IF(D172="Non-Indexable","Non-indexable ("&amp;E172&amp;"). Keep if that is intentional; otherwise fix the canonical or noindex.",IF(AA172="Merge","Overlaps with "&amp;I172&amp;IF(N(J172)&gt;0," (similarity "&amp;TEXT(J172,"0.00")&amp;")","")&amp;", which gets more clicks. Merge the useful parts into it and 301 this URL.",IF(AA172="Update",MID(IF(U172="Yes","; Clicks down "&amp;TEXT(-P172,"0%")&amp;" on the previous period","")&amp;IF(V172="Yes","; Average position "&amp;TEXT(N172,"0.0")&amp;" on "&amp;TEXT(L172,"#,##0")&amp;" impressions (striking distance)","")&amp;IF(AND(T172="Yes",N(L172)&gt;=Rules!$B$6),"; Thin ("&amp;F172&amp;" words) but has search demand",""),3,400),IF(AA172="Prune","Low value: "&amp;N(K172)&amp;" clicks, "&amp;N(L172)&amp;" impressions, "&amp;N(Q172)&amp;" sessions, no key events. Remove or noindex it and update internal links.",IF(AA172="Redirect","Low value but "&amp;N(AC172)&amp;" referring domains. 301 it to the closest relevant page to keep those links.",IF(AND(Z172="No",Y172="Yes",N(K172)&lt;Rules!$B$5),"Low search traffic but it converts (key events: "&amp;S172&amp;"). Keep it and link to it.",IF(W172="Yes","Stronger than the page it overlaps ("&amp;I172&amp;"). Keep; merge that page into this one.","Healthy: "&amp;N(K172)&amp;" clicks"&amp;IF(ISNUMBER(N172),", average position "&amp;TEXT(N172,"0.0"),"")&amp;". Keep and monitor."))))))))))</f>
        <v/>
      </c>
      <c r="AE172">
        <f>IF(A172="","",IF(AD172&lt;&gt;"",AD172,AA172))</f>
        <v/>
      </c>
    </row>
    <row r="173">
      <c r="A173">
        <f>IF(Crawl!A172="","",Crawl!A172)</f>
        <v/>
      </c>
      <c r="B173">
        <f>IF(A173="","",Crawl!EC172)</f>
        <v/>
      </c>
      <c r="C173">
        <f>IF(A173="","",IFERROR(INDEX(Crawl!$A172:$DZ172,1,Rules!$H$6),""))</f>
        <v/>
      </c>
      <c r="D173">
        <f>IF(A173="","",IFERROR(INDEX(Crawl!$A172:$DZ172,1,Rules!$H$7),"")&amp;"")</f>
        <v/>
      </c>
      <c r="E173">
        <f>IF(A173="","",IFERROR(INDEX(Crawl!$A172:$DZ172,1,Rules!$H$8),"")&amp;"")</f>
        <v/>
      </c>
      <c r="F173">
        <f>IF(A173="","",IFERROR(INDEX(Crawl!$A172:$DZ172,1,Rules!$H$9),""))</f>
        <v/>
      </c>
      <c r="G173">
        <f>IF(A173="","",IFERROR(INDEX(Crawl!$A172:$DZ172,1,Rules!$H$10),""))</f>
        <v/>
      </c>
      <c r="H173">
        <f>IF(A173="","",IFERROR(INDEX(Crawl!$A172:$DZ172,1,Rules!$H$12),""))</f>
        <v/>
      </c>
      <c r="I173">
        <f>IF(A173="","",IF(AND(N(H173)&gt;0,IFERROR(INDEX(Crawl!$A172:$DZ172,1,Rules!$H$11),"")&amp;""&lt;&gt;""),IFERROR(INDEX(Crawl!$A172:$DZ172,1,Rules!$H$11),"")&amp;"",IF(AND(ISNUMBER(J173),N(J173)&gt;=Rules!$B$12,IFERROR(INDEX(Crawl!$A172:$DZ172,1,Rules!$H$13),"")&amp;""&lt;&gt;""),IFERROR(INDEX(Crawl!$A172:$DZ172,1,Rules!$H$13),"")&amp;"","")))</f>
        <v/>
      </c>
      <c r="J173" s="19">
        <f>IF(A173="","",IF(IFERROR(INDEX(Crawl!$A172:$DZ172,1,Rules!$H$14),"")&amp;""="","",IFERROR(INDEX(Crawl!$A172:$DZ172,1,Rules!$H$14),"")))</f>
        <v/>
      </c>
      <c r="K173">
        <f>IF(A173="","",IFERROR(SUMIFS('GSC current'!$J$2:$J$2001,'GSC current'!$I$2:$I$2001,B173),0))</f>
        <v/>
      </c>
      <c r="L173">
        <f>IF(A173="","",IFERROR(SUMIFS('GSC current'!$K$2:$K$2001,'GSC current'!$I$2:$I$2001,B173),0))</f>
        <v/>
      </c>
      <c r="M173" s="20">
        <f>IF(A173="","",IF(N(L173)&gt;0,K173/L173,""))</f>
        <v/>
      </c>
      <c r="N173" s="21">
        <f>IF(A173="","",IF(N(L173)&gt;0,SUMIFS('GSC current'!$L$2:$L$2001,'GSC current'!$I$2:$I$2001,B173)/L173,""))</f>
        <v/>
      </c>
      <c r="O173">
        <f>IF(A173="","",IFERROR(SUMIFS('GSC previous'!$J$2:$J$2001,'GSC previous'!$I$2:$I$2001,B173),0))</f>
        <v/>
      </c>
      <c r="P173" s="22">
        <f>IF(A173="","",IF(N(O173)&gt;0,(K173-O173)/O173,""))</f>
        <v/>
      </c>
      <c r="Q173">
        <f>IF(A173="","",IFERROR(SUMIFS(GA4!$P$2:$P$2001,GA4!$O$2:$O$2001,B173),0))</f>
        <v/>
      </c>
      <c r="R173" s="23">
        <f>IF(A173="","",IF(N(Q173)&gt;0,SUMIFS(GA4!$Q$2:$Q$2001,GA4!$O$2:$O$2001,B173)/Q173,""))</f>
        <v/>
      </c>
      <c r="S173">
        <f>IF(A173="","",IFERROR(SUMIFS(GA4!$R$2:$R$2001,GA4!$O$2:$O$2001,B173),0))</f>
        <v/>
      </c>
      <c r="T173">
        <f>IF(A173="","",IF(AND(ISNUMBER(F173),LEFT(C173&amp;"",1)="2"),IF(F173&lt;Rules!$B$9,"Yes","No"),"No"))</f>
        <v/>
      </c>
      <c r="U173">
        <f>IF(A173="","",IF(AND(N(O173)&gt;=Rules!$B$8,ISNUMBER(P173)),IF(P173&lt;=-Rules!$B$7,"Yes","No"),"No"))</f>
        <v/>
      </c>
      <c r="V173">
        <f>IF(A173="","",IF(AND(N(L173)&gt;=Rules!$B$6,ISNUMBER(N173)),IF(AND(N173&gt;=Rules!$B$10,N173&lt;=Rules!$B$11),"Yes","No"),"No"))</f>
        <v/>
      </c>
      <c r="W173">
        <f>IF(A173="","",IF(I173&lt;&gt;"","Yes","No"))</f>
        <v/>
      </c>
      <c r="X173">
        <f>IF(I173="","",IF(SUMIFS($K$3:$K$2002,$A$3:$A$2002,SUBSTITUTE(SUBSTITUTE(I173,"?","~?"),"*","~*"))&gt;N(K173),"Yes","No"))</f>
        <v/>
      </c>
      <c r="Y173">
        <f>IF(A173="","",IF(N(S173)&gt;0,"Yes","No"))</f>
        <v/>
      </c>
      <c r="Z173">
        <f>IF(A173="","",IF(AND(N(K173)&lt;Rules!$B$5,N(L173)&lt;Rules!$B$6,N(Q173)&lt;Rules!$B$13,Y173="No"),"Yes","No"))</f>
        <v/>
      </c>
      <c r="AA173">
        <f>IF(A173="","",IF(LEFT(C173&amp;"",1)="3","Redirect",IF(OR(LEFT(C173&amp;"",1)="4",LEFT(C173&amp;"",1)="5"),IF(OR(N(K173)&gt;0,N(AC173)&gt;=Rules!$B$14),"Redirect","Prune"),IF(D173="Non-Indexable","Keep",IF(AND(W173="Yes",X173="Yes",Y173="No"),"Merge",IF(OR(U173="Yes",V173="Yes",AND(T173="Yes",N(L173)&gt;=Rules!$B$6)),"Update",IF(Z173="Yes",IF(N(AC173)&gt;=Rules!$B$14,"Redirect","Prune"),"Keep")))))))</f>
        <v/>
      </c>
      <c r="AB173">
        <f>IF(A173="","",IF(LEFT(C173&amp;"",1)="3","Already redirects ("&amp;C173&amp;"). Update internal links to point at the final URL.",IF(OR(LEFT(C173&amp;"",1)="4",LEFT(C173&amp;"",1)="5"),IF(AA173="Redirect","Returns "&amp;C173&amp;" but still has "&amp;N(K173)&amp;" clicks and "&amp;N(AC173)&amp;" referring domains. 301 it to the closest live page.","Returns "&amp;C173&amp;" with no clicks or links. Remove internal links and let it 404 or 410."),IF(D173="Non-Indexable","Non-indexable ("&amp;E173&amp;"). Keep if that is intentional; otherwise fix the canonical or noindex.",IF(AA173="Merge","Overlaps with "&amp;I173&amp;IF(N(J173)&gt;0," (similarity "&amp;TEXT(J173,"0.00")&amp;")","")&amp;", which gets more clicks. Merge the useful parts into it and 301 this URL.",IF(AA173="Update",MID(IF(U173="Yes","; Clicks down "&amp;TEXT(-P173,"0%")&amp;" on the previous period","")&amp;IF(V173="Yes","; Average position "&amp;TEXT(N173,"0.0")&amp;" on "&amp;TEXT(L173,"#,##0")&amp;" impressions (striking distance)","")&amp;IF(AND(T173="Yes",N(L173)&gt;=Rules!$B$6),"; Thin ("&amp;F173&amp;" words) but has search demand",""),3,400),IF(AA173="Prune","Low value: "&amp;N(K173)&amp;" clicks, "&amp;N(L173)&amp;" impressions, "&amp;N(Q173)&amp;" sessions, no key events. Remove or noindex it and update internal links.",IF(AA173="Redirect","Low value but "&amp;N(AC173)&amp;" referring domains. 301 it to the closest relevant page to keep those links.",IF(AND(Z173="No",Y173="Yes",N(K173)&lt;Rules!$B$5),"Low search traffic but it converts (key events: "&amp;S173&amp;"). Keep it and link to it.",IF(W173="Yes","Stronger than the page it overlaps ("&amp;I173&amp;"). Keep; merge that page into this one.","Healthy: "&amp;N(K173)&amp;" clicks"&amp;IF(ISNUMBER(N173),", average position "&amp;TEXT(N173,"0.0"),"")&amp;". Keep and monitor."))))))))))</f>
        <v/>
      </c>
      <c r="AE173">
        <f>IF(A173="","",IF(AD173&lt;&gt;"",AD173,AA173))</f>
        <v/>
      </c>
    </row>
    <row r="174">
      <c r="A174">
        <f>IF(Crawl!A173="","",Crawl!A173)</f>
        <v/>
      </c>
      <c r="B174">
        <f>IF(A174="","",Crawl!EC173)</f>
        <v/>
      </c>
      <c r="C174">
        <f>IF(A174="","",IFERROR(INDEX(Crawl!$A173:$DZ173,1,Rules!$H$6),""))</f>
        <v/>
      </c>
      <c r="D174">
        <f>IF(A174="","",IFERROR(INDEX(Crawl!$A173:$DZ173,1,Rules!$H$7),"")&amp;"")</f>
        <v/>
      </c>
      <c r="E174">
        <f>IF(A174="","",IFERROR(INDEX(Crawl!$A173:$DZ173,1,Rules!$H$8),"")&amp;"")</f>
        <v/>
      </c>
      <c r="F174">
        <f>IF(A174="","",IFERROR(INDEX(Crawl!$A173:$DZ173,1,Rules!$H$9),""))</f>
        <v/>
      </c>
      <c r="G174">
        <f>IF(A174="","",IFERROR(INDEX(Crawl!$A173:$DZ173,1,Rules!$H$10),""))</f>
        <v/>
      </c>
      <c r="H174">
        <f>IF(A174="","",IFERROR(INDEX(Crawl!$A173:$DZ173,1,Rules!$H$12),""))</f>
        <v/>
      </c>
      <c r="I174">
        <f>IF(A174="","",IF(AND(N(H174)&gt;0,IFERROR(INDEX(Crawl!$A173:$DZ173,1,Rules!$H$11),"")&amp;""&lt;&gt;""),IFERROR(INDEX(Crawl!$A173:$DZ173,1,Rules!$H$11),"")&amp;"",IF(AND(ISNUMBER(J174),N(J174)&gt;=Rules!$B$12,IFERROR(INDEX(Crawl!$A173:$DZ173,1,Rules!$H$13),"")&amp;""&lt;&gt;""),IFERROR(INDEX(Crawl!$A173:$DZ173,1,Rules!$H$13),"")&amp;"","")))</f>
        <v/>
      </c>
      <c r="J174" s="19">
        <f>IF(A174="","",IF(IFERROR(INDEX(Crawl!$A173:$DZ173,1,Rules!$H$14),"")&amp;""="","",IFERROR(INDEX(Crawl!$A173:$DZ173,1,Rules!$H$14),"")))</f>
        <v/>
      </c>
      <c r="K174">
        <f>IF(A174="","",IFERROR(SUMIFS('GSC current'!$J$2:$J$2001,'GSC current'!$I$2:$I$2001,B174),0))</f>
        <v/>
      </c>
      <c r="L174">
        <f>IF(A174="","",IFERROR(SUMIFS('GSC current'!$K$2:$K$2001,'GSC current'!$I$2:$I$2001,B174),0))</f>
        <v/>
      </c>
      <c r="M174" s="20">
        <f>IF(A174="","",IF(N(L174)&gt;0,K174/L174,""))</f>
        <v/>
      </c>
      <c r="N174" s="21">
        <f>IF(A174="","",IF(N(L174)&gt;0,SUMIFS('GSC current'!$L$2:$L$2001,'GSC current'!$I$2:$I$2001,B174)/L174,""))</f>
        <v/>
      </c>
      <c r="O174">
        <f>IF(A174="","",IFERROR(SUMIFS('GSC previous'!$J$2:$J$2001,'GSC previous'!$I$2:$I$2001,B174),0))</f>
        <v/>
      </c>
      <c r="P174" s="22">
        <f>IF(A174="","",IF(N(O174)&gt;0,(K174-O174)/O174,""))</f>
        <v/>
      </c>
      <c r="Q174">
        <f>IF(A174="","",IFERROR(SUMIFS(GA4!$P$2:$P$2001,GA4!$O$2:$O$2001,B174),0))</f>
        <v/>
      </c>
      <c r="R174" s="23">
        <f>IF(A174="","",IF(N(Q174)&gt;0,SUMIFS(GA4!$Q$2:$Q$2001,GA4!$O$2:$O$2001,B174)/Q174,""))</f>
        <v/>
      </c>
      <c r="S174">
        <f>IF(A174="","",IFERROR(SUMIFS(GA4!$R$2:$R$2001,GA4!$O$2:$O$2001,B174),0))</f>
        <v/>
      </c>
      <c r="T174">
        <f>IF(A174="","",IF(AND(ISNUMBER(F174),LEFT(C174&amp;"",1)="2"),IF(F174&lt;Rules!$B$9,"Yes","No"),"No"))</f>
        <v/>
      </c>
      <c r="U174">
        <f>IF(A174="","",IF(AND(N(O174)&gt;=Rules!$B$8,ISNUMBER(P174)),IF(P174&lt;=-Rules!$B$7,"Yes","No"),"No"))</f>
        <v/>
      </c>
      <c r="V174">
        <f>IF(A174="","",IF(AND(N(L174)&gt;=Rules!$B$6,ISNUMBER(N174)),IF(AND(N174&gt;=Rules!$B$10,N174&lt;=Rules!$B$11),"Yes","No"),"No"))</f>
        <v/>
      </c>
      <c r="W174">
        <f>IF(A174="","",IF(I174&lt;&gt;"","Yes","No"))</f>
        <v/>
      </c>
      <c r="X174">
        <f>IF(I174="","",IF(SUMIFS($K$3:$K$2002,$A$3:$A$2002,SUBSTITUTE(SUBSTITUTE(I174,"?","~?"),"*","~*"))&gt;N(K174),"Yes","No"))</f>
        <v/>
      </c>
      <c r="Y174">
        <f>IF(A174="","",IF(N(S174)&gt;0,"Yes","No"))</f>
        <v/>
      </c>
      <c r="Z174">
        <f>IF(A174="","",IF(AND(N(K174)&lt;Rules!$B$5,N(L174)&lt;Rules!$B$6,N(Q174)&lt;Rules!$B$13,Y174="No"),"Yes","No"))</f>
        <v/>
      </c>
      <c r="AA174">
        <f>IF(A174="","",IF(LEFT(C174&amp;"",1)="3","Redirect",IF(OR(LEFT(C174&amp;"",1)="4",LEFT(C174&amp;"",1)="5"),IF(OR(N(K174)&gt;0,N(AC174)&gt;=Rules!$B$14),"Redirect","Prune"),IF(D174="Non-Indexable","Keep",IF(AND(W174="Yes",X174="Yes",Y174="No"),"Merge",IF(OR(U174="Yes",V174="Yes",AND(T174="Yes",N(L174)&gt;=Rules!$B$6)),"Update",IF(Z174="Yes",IF(N(AC174)&gt;=Rules!$B$14,"Redirect","Prune"),"Keep")))))))</f>
        <v/>
      </c>
      <c r="AB174">
        <f>IF(A174="","",IF(LEFT(C174&amp;"",1)="3","Already redirects ("&amp;C174&amp;"). Update internal links to point at the final URL.",IF(OR(LEFT(C174&amp;"",1)="4",LEFT(C174&amp;"",1)="5"),IF(AA174="Redirect","Returns "&amp;C174&amp;" but still has "&amp;N(K174)&amp;" clicks and "&amp;N(AC174)&amp;" referring domains. 301 it to the closest live page.","Returns "&amp;C174&amp;" with no clicks or links. Remove internal links and let it 404 or 410."),IF(D174="Non-Indexable","Non-indexable ("&amp;E174&amp;"). Keep if that is intentional; otherwise fix the canonical or noindex.",IF(AA174="Merge","Overlaps with "&amp;I174&amp;IF(N(J174)&gt;0," (similarity "&amp;TEXT(J174,"0.00")&amp;")","")&amp;", which gets more clicks. Merge the useful parts into it and 301 this URL.",IF(AA174="Update",MID(IF(U174="Yes","; Clicks down "&amp;TEXT(-P174,"0%")&amp;" on the previous period","")&amp;IF(V174="Yes","; Average position "&amp;TEXT(N174,"0.0")&amp;" on "&amp;TEXT(L174,"#,##0")&amp;" impressions (striking distance)","")&amp;IF(AND(T174="Yes",N(L174)&gt;=Rules!$B$6),"; Thin ("&amp;F174&amp;" words) but has search demand",""),3,400),IF(AA174="Prune","Low value: "&amp;N(K174)&amp;" clicks, "&amp;N(L174)&amp;" impressions, "&amp;N(Q174)&amp;" sessions, no key events. Remove or noindex it and update internal links.",IF(AA174="Redirect","Low value but "&amp;N(AC174)&amp;" referring domains. 301 it to the closest relevant page to keep those links.",IF(AND(Z174="No",Y174="Yes",N(K174)&lt;Rules!$B$5),"Low search traffic but it converts (key events: "&amp;S174&amp;"). Keep it and link to it.",IF(W174="Yes","Stronger than the page it overlaps ("&amp;I174&amp;"). Keep; merge that page into this one.","Healthy: "&amp;N(K174)&amp;" clicks"&amp;IF(ISNUMBER(N174),", average position "&amp;TEXT(N174,"0.0"),"")&amp;". Keep and monitor."))))))))))</f>
        <v/>
      </c>
      <c r="AE174">
        <f>IF(A174="","",IF(AD174&lt;&gt;"",AD174,AA174))</f>
        <v/>
      </c>
    </row>
    <row r="175">
      <c r="A175">
        <f>IF(Crawl!A174="","",Crawl!A174)</f>
        <v/>
      </c>
      <c r="B175">
        <f>IF(A175="","",Crawl!EC174)</f>
        <v/>
      </c>
      <c r="C175">
        <f>IF(A175="","",IFERROR(INDEX(Crawl!$A174:$DZ174,1,Rules!$H$6),""))</f>
        <v/>
      </c>
      <c r="D175">
        <f>IF(A175="","",IFERROR(INDEX(Crawl!$A174:$DZ174,1,Rules!$H$7),"")&amp;"")</f>
        <v/>
      </c>
      <c r="E175">
        <f>IF(A175="","",IFERROR(INDEX(Crawl!$A174:$DZ174,1,Rules!$H$8),"")&amp;"")</f>
        <v/>
      </c>
      <c r="F175">
        <f>IF(A175="","",IFERROR(INDEX(Crawl!$A174:$DZ174,1,Rules!$H$9),""))</f>
        <v/>
      </c>
      <c r="G175">
        <f>IF(A175="","",IFERROR(INDEX(Crawl!$A174:$DZ174,1,Rules!$H$10),""))</f>
        <v/>
      </c>
      <c r="H175">
        <f>IF(A175="","",IFERROR(INDEX(Crawl!$A174:$DZ174,1,Rules!$H$12),""))</f>
        <v/>
      </c>
      <c r="I175">
        <f>IF(A175="","",IF(AND(N(H175)&gt;0,IFERROR(INDEX(Crawl!$A174:$DZ174,1,Rules!$H$11),"")&amp;""&lt;&gt;""),IFERROR(INDEX(Crawl!$A174:$DZ174,1,Rules!$H$11),"")&amp;"",IF(AND(ISNUMBER(J175),N(J175)&gt;=Rules!$B$12,IFERROR(INDEX(Crawl!$A174:$DZ174,1,Rules!$H$13),"")&amp;""&lt;&gt;""),IFERROR(INDEX(Crawl!$A174:$DZ174,1,Rules!$H$13),"")&amp;"","")))</f>
        <v/>
      </c>
      <c r="J175" s="19">
        <f>IF(A175="","",IF(IFERROR(INDEX(Crawl!$A174:$DZ174,1,Rules!$H$14),"")&amp;""="","",IFERROR(INDEX(Crawl!$A174:$DZ174,1,Rules!$H$14),"")))</f>
        <v/>
      </c>
      <c r="K175">
        <f>IF(A175="","",IFERROR(SUMIFS('GSC current'!$J$2:$J$2001,'GSC current'!$I$2:$I$2001,B175),0))</f>
        <v/>
      </c>
      <c r="L175">
        <f>IF(A175="","",IFERROR(SUMIFS('GSC current'!$K$2:$K$2001,'GSC current'!$I$2:$I$2001,B175),0))</f>
        <v/>
      </c>
      <c r="M175" s="20">
        <f>IF(A175="","",IF(N(L175)&gt;0,K175/L175,""))</f>
        <v/>
      </c>
      <c r="N175" s="21">
        <f>IF(A175="","",IF(N(L175)&gt;0,SUMIFS('GSC current'!$L$2:$L$2001,'GSC current'!$I$2:$I$2001,B175)/L175,""))</f>
        <v/>
      </c>
      <c r="O175">
        <f>IF(A175="","",IFERROR(SUMIFS('GSC previous'!$J$2:$J$2001,'GSC previous'!$I$2:$I$2001,B175),0))</f>
        <v/>
      </c>
      <c r="P175" s="22">
        <f>IF(A175="","",IF(N(O175)&gt;0,(K175-O175)/O175,""))</f>
        <v/>
      </c>
      <c r="Q175">
        <f>IF(A175="","",IFERROR(SUMIFS(GA4!$P$2:$P$2001,GA4!$O$2:$O$2001,B175),0))</f>
        <v/>
      </c>
      <c r="R175" s="23">
        <f>IF(A175="","",IF(N(Q175)&gt;0,SUMIFS(GA4!$Q$2:$Q$2001,GA4!$O$2:$O$2001,B175)/Q175,""))</f>
        <v/>
      </c>
      <c r="S175">
        <f>IF(A175="","",IFERROR(SUMIFS(GA4!$R$2:$R$2001,GA4!$O$2:$O$2001,B175),0))</f>
        <v/>
      </c>
      <c r="T175">
        <f>IF(A175="","",IF(AND(ISNUMBER(F175),LEFT(C175&amp;"",1)="2"),IF(F175&lt;Rules!$B$9,"Yes","No"),"No"))</f>
        <v/>
      </c>
      <c r="U175">
        <f>IF(A175="","",IF(AND(N(O175)&gt;=Rules!$B$8,ISNUMBER(P175)),IF(P175&lt;=-Rules!$B$7,"Yes","No"),"No"))</f>
        <v/>
      </c>
      <c r="V175">
        <f>IF(A175="","",IF(AND(N(L175)&gt;=Rules!$B$6,ISNUMBER(N175)),IF(AND(N175&gt;=Rules!$B$10,N175&lt;=Rules!$B$11),"Yes","No"),"No"))</f>
        <v/>
      </c>
      <c r="W175">
        <f>IF(A175="","",IF(I175&lt;&gt;"","Yes","No"))</f>
        <v/>
      </c>
      <c r="X175">
        <f>IF(I175="","",IF(SUMIFS($K$3:$K$2002,$A$3:$A$2002,SUBSTITUTE(SUBSTITUTE(I175,"?","~?"),"*","~*"))&gt;N(K175),"Yes","No"))</f>
        <v/>
      </c>
      <c r="Y175">
        <f>IF(A175="","",IF(N(S175)&gt;0,"Yes","No"))</f>
        <v/>
      </c>
      <c r="Z175">
        <f>IF(A175="","",IF(AND(N(K175)&lt;Rules!$B$5,N(L175)&lt;Rules!$B$6,N(Q175)&lt;Rules!$B$13,Y175="No"),"Yes","No"))</f>
        <v/>
      </c>
      <c r="AA175">
        <f>IF(A175="","",IF(LEFT(C175&amp;"",1)="3","Redirect",IF(OR(LEFT(C175&amp;"",1)="4",LEFT(C175&amp;"",1)="5"),IF(OR(N(K175)&gt;0,N(AC175)&gt;=Rules!$B$14),"Redirect","Prune"),IF(D175="Non-Indexable","Keep",IF(AND(W175="Yes",X175="Yes",Y175="No"),"Merge",IF(OR(U175="Yes",V175="Yes",AND(T175="Yes",N(L175)&gt;=Rules!$B$6)),"Update",IF(Z175="Yes",IF(N(AC175)&gt;=Rules!$B$14,"Redirect","Prune"),"Keep")))))))</f>
        <v/>
      </c>
      <c r="AB175">
        <f>IF(A175="","",IF(LEFT(C175&amp;"",1)="3","Already redirects ("&amp;C175&amp;"). Update internal links to point at the final URL.",IF(OR(LEFT(C175&amp;"",1)="4",LEFT(C175&amp;"",1)="5"),IF(AA175="Redirect","Returns "&amp;C175&amp;" but still has "&amp;N(K175)&amp;" clicks and "&amp;N(AC175)&amp;" referring domains. 301 it to the closest live page.","Returns "&amp;C175&amp;" with no clicks or links. Remove internal links and let it 404 or 410."),IF(D175="Non-Indexable","Non-indexable ("&amp;E175&amp;"). Keep if that is intentional; otherwise fix the canonical or noindex.",IF(AA175="Merge","Overlaps with "&amp;I175&amp;IF(N(J175)&gt;0," (similarity "&amp;TEXT(J175,"0.00")&amp;")","")&amp;", which gets more clicks. Merge the useful parts into it and 301 this URL.",IF(AA175="Update",MID(IF(U175="Yes","; Clicks down "&amp;TEXT(-P175,"0%")&amp;" on the previous period","")&amp;IF(V175="Yes","; Average position "&amp;TEXT(N175,"0.0")&amp;" on "&amp;TEXT(L175,"#,##0")&amp;" impressions (striking distance)","")&amp;IF(AND(T175="Yes",N(L175)&gt;=Rules!$B$6),"; Thin ("&amp;F175&amp;" words) but has search demand",""),3,400),IF(AA175="Prune","Low value: "&amp;N(K175)&amp;" clicks, "&amp;N(L175)&amp;" impressions, "&amp;N(Q175)&amp;" sessions, no key events. Remove or noindex it and update internal links.",IF(AA175="Redirect","Low value but "&amp;N(AC175)&amp;" referring domains. 301 it to the closest relevant page to keep those links.",IF(AND(Z175="No",Y175="Yes",N(K175)&lt;Rules!$B$5),"Low search traffic but it converts (key events: "&amp;S175&amp;"). Keep it and link to it.",IF(W175="Yes","Stronger than the page it overlaps ("&amp;I175&amp;"). Keep; merge that page into this one.","Healthy: "&amp;N(K175)&amp;" clicks"&amp;IF(ISNUMBER(N175),", average position "&amp;TEXT(N175,"0.0"),"")&amp;". Keep and monitor."))))))))))</f>
        <v/>
      </c>
      <c r="AE175">
        <f>IF(A175="","",IF(AD175&lt;&gt;"",AD175,AA175))</f>
        <v/>
      </c>
    </row>
    <row r="176">
      <c r="A176">
        <f>IF(Crawl!A175="","",Crawl!A175)</f>
        <v/>
      </c>
      <c r="B176">
        <f>IF(A176="","",Crawl!EC175)</f>
        <v/>
      </c>
      <c r="C176">
        <f>IF(A176="","",IFERROR(INDEX(Crawl!$A175:$DZ175,1,Rules!$H$6),""))</f>
        <v/>
      </c>
      <c r="D176">
        <f>IF(A176="","",IFERROR(INDEX(Crawl!$A175:$DZ175,1,Rules!$H$7),"")&amp;"")</f>
        <v/>
      </c>
      <c r="E176">
        <f>IF(A176="","",IFERROR(INDEX(Crawl!$A175:$DZ175,1,Rules!$H$8),"")&amp;"")</f>
        <v/>
      </c>
      <c r="F176">
        <f>IF(A176="","",IFERROR(INDEX(Crawl!$A175:$DZ175,1,Rules!$H$9),""))</f>
        <v/>
      </c>
      <c r="G176">
        <f>IF(A176="","",IFERROR(INDEX(Crawl!$A175:$DZ175,1,Rules!$H$10),""))</f>
        <v/>
      </c>
      <c r="H176">
        <f>IF(A176="","",IFERROR(INDEX(Crawl!$A175:$DZ175,1,Rules!$H$12),""))</f>
        <v/>
      </c>
      <c r="I176">
        <f>IF(A176="","",IF(AND(N(H176)&gt;0,IFERROR(INDEX(Crawl!$A175:$DZ175,1,Rules!$H$11),"")&amp;""&lt;&gt;""),IFERROR(INDEX(Crawl!$A175:$DZ175,1,Rules!$H$11),"")&amp;"",IF(AND(ISNUMBER(J176),N(J176)&gt;=Rules!$B$12,IFERROR(INDEX(Crawl!$A175:$DZ175,1,Rules!$H$13),"")&amp;""&lt;&gt;""),IFERROR(INDEX(Crawl!$A175:$DZ175,1,Rules!$H$13),"")&amp;"","")))</f>
        <v/>
      </c>
      <c r="J176" s="19">
        <f>IF(A176="","",IF(IFERROR(INDEX(Crawl!$A175:$DZ175,1,Rules!$H$14),"")&amp;""="","",IFERROR(INDEX(Crawl!$A175:$DZ175,1,Rules!$H$14),"")))</f>
        <v/>
      </c>
      <c r="K176">
        <f>IF(A176="","",IFERROR(SUMIFS('GSC current'!$J$2:$J$2001,'GSC current'!$I$2:$I$2001,B176),0))</f>
        <v/>
      </c>
      <c r="L176">
        <f>IF(A176="","",IFERROR(SUMIFS('GSC current'!$K$2:$K$2001,'GSC current'!$I$2:$I$2001,B176),0))</f>
        <v/>
      </c>
      <c r="M176" s="20">
        <f>IF(A176="","",IF(N(L176)&gt;0,K176/L176,""))</f>
        <v/>
      </c>
      <c r="N176" s="21">
        <f>IF(A176="","",IF(N(L176)&gt;0,SUMIFS('GSC current'!$L$2:$L$2001,'GSC current'!$I$2:$I$2001,B176)/L176,""))</f>
        <v/>
      </c>
      <c r="O176">
        <f>IF(A176="","",IFERROR(SUMIFS('GSC previous'!$J$2:$J$2001,'GSC previous'!$I$2:$I$2001,B176),0))</f>
        <v/>
      </c>
      <c r="P176" s="22">
        <f>IF(A176="","",IF(N(O176)&gt;0,(K176-O176)/O176,""))</f>
        <v/>
      </c>
      <c r="Q176">
        <f>IF(A176="","",IFERROR(SUMIFS(GA4!$P$2:$P$2001,GA4!$O$2:$O$2001,B176),0))</f>
        <v/>
      </c>
      <c r="R176" s="23">
        <f>IF(A176="","",IF(N(Q176)&gt;0,SUMIFS(GA4!$Q$2:$Q$2001,GA4!$O$2:$O$2001,B176)/Q176,""))</f>
        <v/>
      </c>
      <c r="S176">
        <f>IF(A176="","",IFERROR(SUMIFS(GA4!$R$2:$R$2001,GA4!$O$2:$O$2001,B176),0))</f>
        <v/>
      </c>
      <c r="T176">
        <f>IF(A176="","",IF(AND(ISNUMBER(F176),LEFT(C176&amp;"",1)="2"),IF(F176&lt;Rules!$B$9,"Yes","No"),"No"))</f>
        <v/>
      </c>
      <c r="U176">
        <f>IF(A176="","",IF(AND(N(O176)&gt;=Rules!$B$8,ISNUMBER(P176)),IF(P176&lt;=-Rules!$B$7,"Yes","No"),"No"))</f>
        <v/>
      </c>
      <c r="V176">
        <f>IF(A176="","",IF(AND(N(L176)&gt;=Rules!$B$6,ISNUMBER(N176)),IF(AND(N176&gt;=Rules!$B$10,N176&lt;=Rules!$B$11),"Yes","No"),"No"))</f>
        <v/>
      </c>
      <c r="W176">
        <f>IF(A176="","",IF(I176&lt;&gt;"","Yes","No"))</f>
        <v/>
      </c>
      <c r="X176">
        <f>IF(I176="","",IF(SUMIFS($K$3:$K$2002,$A$3:$A$2002,SUBSTITUTE(SUBSTITUTE(I176,"?","~?"),"*","~*"))&gt;N(K176),"Yes","No"))</f>
        <v/>
      </c>
      <c r="Y176">
        <f>IF(A176="","",IF(N(S176)&gt;0,"Yes","No"))</f>
        <v/>
      </c>
      <c r="Z176">
        <f>IF(A176="","",IF(AND(N(K176)&lt;Rules!$B$5,N(L176)&lt;Rules!$B$6,N(Q176)&lt;Rules!$B$13,Y176="No"),"Yes","No"))</f>
        <v/>
      </c>
      <c r="AA176">
        <f>IF(A176="","",IF(LEFT(C176&amp;"",1)="3","Redirect",IF(OR(LEFT(C176&amp;"",1)="4",LEFT(C176&amp;"",1)="5"),IF(OR(N(K176)&gt;0,N(AC176)&gt;=Rules!$B$14),"Redirect","Prune"),IF(D176="Non-Indexable","Keep",IF(AND(W176="Yes",X176="Yes",Y176="No"),"Merge",IF(OR(U176="Yes",V176="Yes",AND(T176="Yes",N(L176)&gt;=Rules!$B$6)),"Update",IF(Z176="Yes",IF(N(AC176)&gt;=Rules!$B$14,"Redirect","Prune"),"Keep")))))))</f>
        <v/>
      </c>
      <c r="AB176">
        <f>IF(A176="","",IF(LEFT(C176&amp;"",1)="3","Already redirects ("&amp;C176&amp;"). Update internal links to point at the final URL.",IF(OR(LEFT(C176&amp;"",1)="4",LEFT(C176&amp;"",1)="5"),IF(AA176="Redirect","Returns "&amp;C176&amp;" but still has "&amp;N(K176)&amp;" clicks and "&amp;N(AC176)&amp;" referring domains. 301 it to the closest live page.","Returns "&amp;C176&amp;" with no clicks or links. Remove internal links and let it 404 or 410."),IF(D176="Non-Indexable","Non-indexable ("&amp;E176&amp;"). Keep if that is intentional; otherwise fix the canonical or noindex.",IF(AA176="Merge","Overlaps with "&amp;I176&amp;IF(N(J176)&gt;0," (similarity "&amp;TEXT(J176,"0.00")&amp;")","")&amp;", which gets more clicks. Merge the useful parts into it and 301 this URL.",IF(AA176="Update",MID(IF(U176="Yes","; Clicks down "&amp;TEXT(-P176,"0%")&amp;" on the previous period","")&amp;IF(V176="Yes","; Average position "&amp;TEXT(N176,"0.0")&amp;" on "&amp;TEXT(L176,"#,##0")&amp;" impressions (striking distance)","")&amp;IF(AND(T176="Yes",N(L176)&gt;=Rules!$B$6),"; Thin ("&amp;F176&amp;" words) but has search demand",""),3,400),IF(AA176="Prune","Low value: "&amp;N(K176)&amp;" clicks, "&amp;N(L176)&amp;" impressions, "&amp;N(Q176)&amp;" sessions, no key events. Remove or noindex it and update internal links.",IF(AA176="Redirect","Low value but "&amp;N(AC176)&amp;" referring domains. 301 it to the closest relevant page to keep those links.",IF(AND(Z176="No",Y176="Yes",N(K176)&lt;Rules!$B$5),"Low search traffic but it converts (key events: "&amp;S176&amp;"). Keep it and link to it.",IF(W176="Yes","Stronger than the page it overlaps ("&amp;I176&amp;"). Keep; merge that page into this one.","Healthy: "&amp;N(K176)&amp;" clicks"&amp;IF(ISNUMBER(N176),", average position "&amp;TEXT(N176,"0.0"),"")&amp;". Keep and monitor."))))))))))</f>
        <v/>
      </c>
      <c r="AE176">
        <f>IF(A176="","",IF(AD176&lt;&gt;"",AD176,AA176))</f>
        <v/>
      </c>
    </row>
    <row r="177">
      <c r="A177">
        <f>IF(Crawl!A176="","",Crawl!A176)</f>
        <v/>
      </c>
      <c r="B177">
        <f>IF(A177="","",Crawl!EC176)</f>
        <v/>
      </c>
      <c r="C177">
        <f>IF(A177="","",IFERROR(INDEX(Crawl!$A176:$DZ176,1,Rules!$H$6),""))</f>
        <v/>
      </c>
      <c r="D177">
        <f>IF(A177="","",IFERROR(INDEX(Crawl!$A176:$DZ176,1,Rules!$H$7),"")&amp;"")</f>
        <v/>
      </c>
      <c r="E177">
        <f>IF(A177="","",IFERROR(INDEX(Crawl!$A176:$DZ176,1,Rules!$H$8),"")&amp;"")</f>
        <v/>
      </c>
      <c r="F177">
        <f>IF(A177="","",IFERROR(INDEX(Crawl!$A176:$DZ176,1,Rules!$H$9),""))</f>
        <v/>
      </c>
      <c r="G177">
        <f>IF(A177="","",IFERROR(INDEX(Crawl!$A176:$DZ176,1,Rules!$H$10),""))</f>
        <v/>
      </c>
      <c r="H177">
        <f>IF(A177="","",IFERROR(INDEX(Crawl!$A176:$DZ176,1,Rules!$H$12),""))</f>
        <v/>
      </c>
      <c r="I177">
        <f>IF(A177="","",IF(AND(N(H177)&gt;0,IFERROR(INDEX(Crawl!$A176:$DZ176,1,Rules!$H$11),"")&amp;""&lt;&gt;""),IFERROR(INDEX(Crawl!$A176:$DZ176,1,Rules!$H$11),"")&amp;"",IF(AND(ISNUMBER(J177),N(J177)&gt;=Rules!$B$12,IFERROR(INDEX(Crawl!$A176:$DZ176,1,Rules!$H$13),"")&amp;""&lt;&gt;""),IFERROR(INDEX(Crawl!$A176:$DZ176,1,Rules!$H$13),"")&amp;"","")))</f>
        <v/>
      </c>
      <c r="J177" s="19">
        <f>IF(A177="","",IF(IFERROR(INDEX(Crawl!$A176:$DZ176,1,Rules!$H$14),"")&amp;""="","",IFERROR(INDEX(Crawl!$A176:$DZ176,1,Rules!$H$14),"")))</f>
        <v/>
      </c>
      <c r="K177">
        <f>IF(A177="","",IFERROR(SUMIFS('GSC current'!$J$2:$J$2001,'GSC current'!$I$2:$I$2001,B177),0))</f>
        <v/>
      </c>
      <c r="L177">
        <f>IF(A177="","",IFERROR(SUMIFS('GSC current'!$K$2:$K$2001,'GSC current'!$I$2:$I$2001,B177),0))</f>
        <v/>
      </c>
      <c r="M177" s="20">
        <f>IF(A177="","",IF(N(L177)&gt;0,K177/L177,""))</f>
        <v/>
      </c>
      <c r="N177" s="21">
        <f>IF(A177="","",IF(N(L177)&gt;0,SUMIFS('GSC current'!$L$2:$L$2001,'GSC current'!$I$2:$I$2001,B177)/L177,""))</f>
        <v/>
      </c>
      <c r="O177">
        <f>IF(A177="","",IFERROR(SUMIFS('GSC previous'!$J$2:$J$2001,'GSC previous'!$I$2:$I$2001,B177),0))</f>
        <v/>
      </c>
      <c r="P177" s="22">
        <f>IF(A177="","",IF(N(O177)&gt;0,(K177-O177)/O177,""))</f>
        <v/>
      </c>
      <c r="Q177">
        <f>IF(A177="","",IFERROR(SUMIFS(GA4!$P$2:$P$2001,GA4!$O$2:$O$2001,B177),0))</f>
        <v/>
      </c>
      <c r="R177" s="23">
        <f>IF(A177="","",IF(N(Q177)&gt;0,SUMIFS(GA4!$Q$2:$Q$2001,GA4!$O$2:$O$2001,B177)/Q177,""))</f>
        <v/>
      </c>
      <c r="S177">
        <f>IF(A177="","",IFERROR(SUMIFS(GA4!$R$2:$R$2001,GA4!$O$2:$O$2001,B177),0))</f>
        <v/>
      </c>
      <c r="T177">
        <f>IF(A177="","",IF(AND(ISNUMBER(F177),LEFT(C177&amp;"",1)="2"),IF(F177&lt;Rules!$B$9,"Yes","No"),"No"))</f>
        <v/>
      </c>
      <c r="U177">
        <f>IF(A177="","",IF(AND(N(O177)&gt;=Rules!$B$8,ISNUMBER(P177)),IF(P177&lt;=-Rules!$B$7,"Yes","No"),"No"))</f>
        <v/>
      </c>
      <c r="V177">
        <f>IF(A177="","",IF(AND(N(L177)&gt;=Rules!$B$6,ISNUMBER(N177)),IF(AND(N177&gt;=Rules!$B$10,N177&lt;=Rules!$B$11),"Yes","No"),"No"))</f>
        <v/>
      </c>
      <c r="W177">
        <f>IF(A177="","",IF(I177&lt;&gt;"","Yes","No"))</f>
        <v/>
      </c>
      <c r="X177">
        <f>IF(I177="","",IF(SUMIFS($K$3:$K$2002,$A$3:$A$2002,SUBSTITUTE(SUBSTITUTE(I177,"?","~?"),"*","~*"))&gt;N(K177),"Yes","No"))</f>
        <v/>
      </c>
      <c r="Y177">
        <f>IF(A177="","",IF(N(S177)&gt;0,"Yes","No"))</f>
        <v/>
      </c>
      <c r="Z177">
        <f>IF(A177="","",IF(AND(N(K177)&lt;Rules!$B$5,N(L177)&lt;Rules!$B$6,N(Q177)&lt;Rules!$B$13,Y177="No"),"Yes","No"))</f>
        <v/>
      </c>
      <c r="AA177">
        <f>IF(A177="","",IF(LEFT(C177&amp;"",1)="3","Redirect",IF(OR(LEFT(C177&amp;"",1)="4",LEFT(C177&amp;"",1)="5"),IF(OR(N(K177)&gt;0,N(AC177)&gt;=Rules!$B$14),"Redirect","Prune"),IF(D177="Non-Indexable","Keep",IF(AND(W177="Yes",X177="Yes",Y177="No"),"Merge",IF(OR(U177="Yes",V177="Yes",AND(T177="Yes",N(L177)&gt;=Rules!$B$6)),"Update",IF(Z177="Yes",IF(N(AC177)&gt;=Rules!$B$14,"Redirect","Prune"),"Keep")))))))</f>
        <v/>
      </c>
      <c r="AB177">
        <f>IF(A177="","",IF(LEFT(C177&amp;"",1)="3","Already redirects ("&amp;C177&amp;"). Update internal links to point at the final URL.",IF(OR(LEFT(C177&amp;"",1)="4",LEFT(C177&amp;"",1)="5"),IF(AA177="Redirect","Returns "&amp;C177&amp;" but still has "&amp;N(K177)&amp;" clicks and "&amp;N(AC177)&amp;" referring domains. 301 it to the closest live page.","Returns "&amp;C177&amp;" with no clicks or links. Remove internal links and let it 404 or 410."),IF(D177="Non-Indexable","Non-indexable ("&amp;E177&amp;"). Keep if that is intentional; otherwise fix the canonical or noindex.",IF(AA177="Merge","Overlaps with "&amp;I177&amp;IF(N(J177)&gt;0," (similarity "&amp;TEXT(J177,"0.00")&amp;")","")&amp;", which gets more clicks. Merge the useful parts into it and 301 this URL.",IF(AA177="Update",MID(IF(U177="Yes","; Clicks down "&amp;TEXT(-P177,"0%")&amp;" on the previous period","")&amp;IF(V177="Yes","; Average position "&amp;TEXT(N177,"0.0")&amp;" on "&amp;TEXT(L177,"#,##0")&amp;" impressions (striking distance)","")&amp;IF(AND(T177="Yes",N(L177)&gt;=Rules!$B$6),"; Thin ("&amp;F177&amp;" words) but has search demand",""),3,400),IF(AA177="Prune","Low value: "&amp;N(K177)&amp;" clicks, "&amp;N(L177)&amp;" impressions, "&amp;N(Q177)&amp;" sessions, no key events. Remove or noindex it and update internal links.",IF(AA177="Redirect","Low value but "&amp;N(AC177)&amp;" referring domains. 301 it to the closest relevant page to keep those links.",IF(AND(Z177="No",Y177="Yes",N(K177)&lt;Rules!$B$5),"Low search traffic but it converts (key events: "&amp;S177&amp;"). Keep it and link to it.",IF(W177="Yes","Stronger than the page it overlaps ("&amp;I177&amp;"). Keep; merge that page into this one.","Healthy: "&amp;N(K177)&amp;" clicks"&amp;IF(ISNUMBER(N177),", average position "&amp;TEXT(N177,"0.0"),"")&amp;". Keep and monitor."))))))))))</f>
        <v/>
      </c>
      <c r="AE177">
        <f>IF(A177="","",IF(AD177&lt;&gt;"",AD177,AA177))</f>
        <v/>
      </c>
    </row>
    <row r="178">
      <c r="A178">
        <f>IF(Crawl!A177="","",Crawl!A177)</f>
        <v/>
      </c>
      <c r="B178">
        <f>IF(A178="","",Crawl!EC177)</f>
        <v/>
      </c>
      <c r="C178">
        <f>IF(A178="","",IFERROR(INDEX(Crawl!$A177:$DZ177,1,Rules!$H$6),""))</f>
        <v/>
      </c>
      <c r="D178">
        <f>IF(A178="","",IFERROR(INDEX(Crawl!$A177:$DZ177,1,Rules!$H$7),"")&amp;"")</f>
        <v/>
      </c>
      <c r="E178">
        <f>IF(A178="","",IFERROR(INDEX(Crawl!$A177:$DZ177,1,Rules!$H$8),"")&amp;"")</f>
        <v/>
      </c>
      <c r="F178">
        <f>IF(A178="","",IFERROR(INDEX(Crawl!$A177:$DZ177,1,Rules!$H$9),""))</f>
        <v/>
      </c>
      <c r="G178">
        <f>IF(A178="","",IFERROR(INDEX(Crawl!$A177:$DZ177,1,Rules!$H$10),""))</f>
        <v/>
      </c>
      <c r="H178">
        <f>IF(A178="","",IFERROR(INDEX(Crawl!$A177:$DZ177,1,Rules!$H$12),""))</f>
        <v/>
      </c>
      <c r="I178">
        <f>IF(A178="","",IF(AND(N(H178)&gt;0,IFERROR(INDEX(Crawl!$A177:$DZ177,1,Rules!$H$11),"")&amp;""&lt;&gt;""),IFERROR(INDEX(Crawl!$A177:$DZ177,1,Rules!$H$11),"")&amp;"",IF(AND(ISNUMBER(J178),N(J178)&gt;=Rules!$B$12,IFERROR(INDEX(Crawl!$A177:$DZ177,1,Rules!$H$13),"")&amp;""&lt;&gt;""),IFERROR(INDEX(Crawl!$A177:$DZ177,1,Rules!$H$13),"")&amp;"","")))</f>
        <v/>
      </c>
      <c r="J178" s="19">
        <f>IF(A178="","",IF(IFERROR(INDEX(Crawl!$A177:$DZ177,1,Rules!$H$14),"")&amp;""="","",IFERROR(INDEX(Crawl!$A177:$DZ177,1,Rules!$H$14),"")))</f>
        <v/>
      </c>
      <c r="K178">
        <f>IF(A178="","",IFERROR(SUMIFS('GSC current'!$J$2:$J$2001,'GSC current'!$I$2:$I$2001,B178),0))</f>
        <v/>
      </c>
      <c r="L178">
        <f>IF(A178="","",IFERROR(SUMIFS('GSC current'!$K$2:$K$2001,'GSC current'!$I$2:$I$2001,B178),0))</f>
        <v/>
      </c>
      <c r="M178" s="20">
        <f>IF(A178="","",IF(N(L178)&gt;0,K178/L178,""))</f>
        <v/>
      </c>
      <c r="N178" s="21">
        <f>IF(A178="","",IF(N(L178)&gt;0,SUMIFS('GSC current'!$L$2:$L$2001,'GSC current'!$I$2:$I$2001,B178)/L178,""))</f>
        <v/>
      </c>
      <c r="O178">
        <f>IF(A178="","",IFERROR(SUMIFS('GSC previous'!$J$2:$J$2001,'GSC previous'!$I$2:$I$2001,B178),0))</f>
        <v/>
      </c>
      <c r="P178" s="22">
        <f>IF(A178="","",IF(N(O178)&gt;0,(K178-O178)/O178,""))</f>
        <v/>
      </c>
      <c r="Q178">
        <f>IF(A178="","",IFERROR(SUMIFS(GA4!$P$2:$P$2001,GA4!$O$2:$O$2001,B178),0))</f>
        <v/>
      </c>
      <c r="R178" s="23">
        <f>IF(A178="","",IF(N(Q178)&gt;0,SUMIFS(GA4!$Q$2:$Q$2001,GA4!$O$2:$O$2001,B178)/Q178,""))</f>
        <v/>
      </c>
      <c r="S178">
        <f>IF(A178="","",IFERROR(SUMIFS(GA4!$R$2:$R$2001,GA4!$O$2:$O$2001,B178),0))</f>
        <v/>
      </c>
      <c r="T178">
        <f>IF(A178="","",IF(AND(ISNUMBER(F178),LEFT(C178&amp;"",1)="2"),IF(F178&lt;Rules!$B$9,"Yes","No"),"No"))</f>
        <v/>
      </c>
      <c r="U178">
        <f>IF(A178="","",IF(AND(N(O178)&gt;=Rules!$B$8,ISNUMBER(P178)),IF(P178&lt;=-Rules!$B$7,"Yes","No"),"No"))</f>
        <v/>
      </c>
      <c r="V178">
        <f>IF(A178="","",IF(AND(N(L178)&gt;=Rules!$B$6,ISNUMBER(N178)),IF(AND(N178&gt;=Rules!$B$10,N178&lt;=Rules!$B$11),"Yes","No"),"No"))</f>
        <v/>
      </c>
      <c r="W178">
        <f>IF(A178="","",IF(I178&lt;&gt;"","Yes","No"))</f>
        <v/>
      </c>
      <c r="X178">
        <f>IF(I178="","",IF(SUMIFS($K$3:$K$2002,$A$3:$A$2002,SUBSTITUTE(SUBSTITUTE(I178,"?","~?"),"*","~*"))&gt;N(K178),"Yes","No"))</f>
        <v/>
      </c>
      <c r="Y178">
        <f>IF(A178="","",IF(N(S178)&gt;0,"Yes","No"))</f>
        <v/>
      </c>
      <c r="Z178">
        <f>IF(A178="","",IF(AND(N(K178)&lt;Rules!$B$5,N(L178)&lt;Rules!$B$6,N(Q178)&lt;Rules!$B$13,Y178="No"),"Yes","No"))</f>
        <v/>
      </c>
      <c r="AA178">
        <f>IF(A178="","",IF(LEFT(C178&amp;"",1)="3","Redirect",IF(OR(LEFT(C178&amp;"",1)="4",LEFT(C178&amp;"",1)="5"),IF(OR(N(K178)&gt;0,N(AC178)&gt;=Rules!$B$14),"Redirect","Prune"),IF(D178="Non-Indexable","Keep",IF(AND(W178="Yes",X178="Yes",Y178="No"),"Merge",IF(OR(U178="Yes",V178="Yes",AND(T178="Yes",N(L178)&gt;=Rules!$B$6)),"Update",IF(Z178="Yes",IF(N(AC178)&gt;=Rules!$B$14,"Redirect","Prune"),"Keep")))))))</f>
        <v/>
      </c>
      <c r="AB178">
        <f>IF(A178="","",IF(LEFT(C178&amp;"",1)="3","Already redirects ("&amp;C178&amp;"). Update internal links to point at the final URL.",IF(OR(LEFT(C178&amp;"",1)="4",LEFT(C178&amp;"",1)="5"),IF(AA178="Redirect","Returns "&amp;C178&amp;" but still has "&amp;N(K178)&amp;" clicks and "&amp;N(AC178)&amp;" referring domains. 301 it to the closest live page.","Returns "&amp;C178&amp;" with no clicks or links. Remove internal links and let it 404 or 410."),IF(D178="Non-Indexable","Non-indexable ("&amp;E178&amp;"). Keep if that is intentional; otherwise fix the canonical or noindex.",IF(AA178="Merge","Overlaps with "&amp;I178&amp;IF(N(J178)&gt;0," (similarity "&amp;TEXT(J178,"0.00")&amp;")","")&amp;", which gets more clicks. Merge the useful parts into it and 301 this URL.",IF(AA178="Update",MID(IF(U178="Yes","; Clicks down "&amp;TEXT(-P178,"0%")&amp;" on the previous period","")&amp;IF(V178="Yes","; Average position "&amp;TEXT(N178,"0.0")&amp;" on "&amp;TEXT(L178,"#,##0")&amp;" impressions (striking distance)","")&amp;IF(AND(T178="Yes",N(L178)&gt;=Rules!$B$6),"; Thin ("&amp;F178&amp;" words) but has search demand",""),3,400),IF(AA178="Prune","Low value: "&amp;N(K178)&amp;" clicks, "&amp;N(L178)&amp;" impressions, "&amp;N(Q178)&amp;" sessions, no key events. Remove or noindex it and update internal links.",IF(AA178="Redirect","Low value but "&amp;N(AC178)&amp;" referring domains. 301 it to the closest relevant page to keep those links.",IF(AND(Z178="No",Y178="Yes",N(K178)&lt;Rules!$B$5),"Low search traffic but it converts (key events: "&amp;S178&amp;"). Keep it and link to it.",IF(W178="Yes","Stronger than the page it overlaps ("&amp;I178&amp;"). Keep; merge that page into this one.","Healthy: "&amp;N(K178)&amp;" clicks"&amp;IF(ISNUMBER(N178),", average position "&amp;TEXT(N178,"0.0"),"")&amp;". Keep and monitor."))))))))))</f>
        <v/>
      </c>
      <c r="AE178">
        <f>IF(A178="","",IF(AD178&lt;&gt;"",AD178,AA178))</f>
        <v/>
      </c>
    </row>
    <row r="179">
      <c r="A179">
        <f>IF(Crawl!A178="","",Crawl!A178)</f>
        <v/>
      </c>
      <c r="B179">
        <f>IF(A179="","",Crawl!EC178)</f>
        <v/>
      </c>
      <c r="C179">
        <f>IF(A179="","",IFERROR(INDEX(Crawl!$A178:$DZ178,1,Rules!$H$6),""))</f>
        <v/>
      </c>
      <c r="D179">
        <f>IF(A179="","",IFERROR(INDEX(Crawl!$A178:$DZ178,1,Rules!$H$7),"")&amp;"")</f>
        <v/>
      </c>
      <c r="E179">
        <f>IF(A179="","",IFERROR(INDEX(Crawl!$A178:$DZ178,1,Rules!$H$8),"")&amp;"")</f>
        <v/>
      </c>
      <c r="F179">
        <f>IF(A179="","",IFERROR(INDEX(Crawl!$A178:$DZ178,1,Rules!$H$9),""))</f>
        <v/>
      </c>
      <c r="G179">
        <f>IF(A179="","",IFERROR(INDEX(Crawl!$A178:$DZ178,1,Rules!$H$10),""))</f>
        <v/>
      </c>
      <c r="H179">
        <f>IF(A179="","",IFERROR(INDEX(Crawl!$A178:$DZ178,1,Rules!$H$12),""))</f>
        <v/>
      </c>
      <c r="I179">
        <f>IF(A179="","",IF(AND(N(H179)&gt;0,IFERROR(INDEX(Crawl!$A178:$DZ178,1,Rules!$H$11),"")&amp;""&lt;&gt;""),IFERROR(INDEX(Crawl!$A178:$DZ178,1,Rules!$H$11),"")&amp;"",IF(AND(ISNUMBER(J179),N(J179)&gt;=Rules!$B$12,IFERROR(INDEX(Crawl!$A178:$DZ178,1,Rules!$H$13),"")&amp;""&lt;&gt;""),IFERROR(INDEX(Crawl!$A178:$DZ178,1,Rules!$H$13),"")&amp;"","")))</f>
        <v/>
      </c>
      <c r="J179" s="19">
        <f>IF(A179="","",IF(IFERROR(INDEX(Crawl!$A178:$DZ178,1,Rules!$H$14),"")&amp;""="","",IFERROR(INDEX(Crawl!$A178:$DZ178,1,Rules!$H$14),"")))</f>
        <v/>
      </c>
      <c r="K179">
        <f>IF(A179="","",IFERROR(SUMIFS('GSC current'!$J$2:$J$2001,'GSC current'!$I$2:$I$2001,B179),0))</f>
        <v/>
      </c>
      <c r="L179">
        <f>IF(A179="","",IFERROR(SUMIFS('GSC current'!$K$2:$K$2001,'GSC current'!$I$2:$I$2001,B179),0))</f>
        <v/>
      </c>
      <c r="M179" s="20">
        <f>IF(A179="","",IF(N(L179)&gt;0,K179/L179,""))</f>
        <v/>
      </c>
      <c r="N179" s="21">
        <f>IF(A179="","",IF(N(L179)&gt;0,SUMIFS('GSC current'!$L$2:$L$2001,'GSC current'!$I$2:$I$2001,B179)/L179,""))</f>
        <v/>
      </c>
      <c r="O179">
        <f>IF(A179="","",IFERROR(SUMIFS('GSC previous'!$J$2:$J$2001,'GSC previous'!$I$2:$I$2001,B179),0))</f>
        <v/>
      </c>
      <c r="P179" s="22">
        <f>IF(A179="","",IF(N(O179)&gt;0,(K179-O179)/O179,""))</f>
        <v/>
      </c>
      <c r="Q179">
        <f>IF(A179="","",IFERROR(SUMIFS(GA4!$P$2:$P$2001,GA4!$O$2:$O$2001,B179),0))</f>
        <v/>
      </c>
      <c r="R179" s="23">
        <f>IF(A179="","",IF(N(Q179)&gt;0,SUMIFS(GA4!$Q$2:$Q$2001,GA4!$O$2:$O$2001,B179)/Q179,""))</f>
        <v/>
      </c>
      <c r="S179">
        <f>IF(A179="","",IFERROR(SUMIFS(GA4!$R$2:$R$2001,GA4!$O$2:$O$2001,B179),0))</f>
        <v/>
      </c>
      <c r="T179">
        <f>IF(A179="","",IF(AND(ISNUMBER(F179),LEFT(C179&amp;"",1)="2"),IF(F179&lt;Rules!$B$9,"Yes","No"),"No"))</f>
        <v/>
      </c>
      <c r="U179">
        <f>IF(A179="","",IF(AND(N(O179)&gt;=Rules!$B$8,ISNUMBER(P179)),IF(P179&lt;=-Rules!$B$7,"Yes","No"),"No"))</f>
        <v/>
      </c>
      <c r="V179">
        <f>IF(A179="","",IF(AND(N(L179)&gt;=Rules!$B$6,ISNUMBER(N179)),IF(AND(N179&gt;=Rules!$B$10,N179&lt;=Rules!$B$11),"Yes","No"),"No"))</f>
        <v/>
      </c>
      <c r="W179">
        <f>IF(A179="","",IF(I179&lt;&gt;"","Yes","No"))</f>
        <v/>
      </c>
      <c r="X179">
        <f>IF(I179="","",IF(SUMIFS($K$3:$K$2002,$A$3:$A$2002,SUBSTITUTE(SUBSTITUTE(I179,"?","~?"),"*","~*"))&gt;N(K179),"Yes","No"))</f>
        <v/>
      </c>
      <c r="Y179">
        <f>IF(A179="","",IF(N(S179)&gt;0,"Yes","No"))</f>
        <v/>
      </c>
      <c r="Z179">
        <f>IF(A179="","",IF(AND(N(K179)&lt;Rules!$B$5,N(L179)&lt;Rules!$B$6,N(Q179)&lt;Rules!$B$13,Y179="No"),"Yes","No"))</f>
        <v/>
      </c>
      <c r="AA179">
        <f>IF(A179="","",IF(LEFT(C179&amp;"",1)="3","Redirect",IF(OR(LEFT(C179&amp;"",1)="4",LEFT(C179&amp;"",1)="5"),IF(OR(N(K179)&gt;0,N(AC179)&gt;=Rules!$B$14),"Redirect","Prune"),IF(D179="Non-Indexable","Keep",IF(AND(W179="Yes",X179="Yes",Y179="No"),"Merge",IF(OR(U179="Yes",V179="Yes",AND(T179="Yes",N(L179)&gt;=Rules!$B$6)),"Update",IF(Z179="Yes",IF(N(AC179)&gt;=Rules!$B$14,"Redirect","Prune"),"Keep")))))))</f>
        <v/>
      </c>
      <c r="AB179">
        <f>IF(A179="","",IF(LEFT(C179&amp;"",1)="3","Already redirects ("&amp;C179&amp;"). Update internal links to point at the final URL.",IF(OR(LEFT(C179&amp;"",1)="4",LEFT(C179&amp;"",1)="5"),IF(AA179="Redirect","Returns "&amp;C179&amp;" but still has "&amp;N(K179)&amp;" clicks and "&amp;N(AC179)&amp;" referring domains. 301 it to the closest live page.","Returns "&amp;C179&amp;" with no clicks or links. Remove internal links and let it 404 or 410."),IF(D179="Non-Indexable","Non-indexable ("&amp;E179&amp;"). Keep if that is intentional; otherwise fix the canonical or noindex.",IF(AA179="Merge","Overlaps with "&amp;I179&amp;IF(N(J179)&gt;0," (similarity "&amp;TEXT(J179,"0.00")&amp;")","")&amp;", which gets more clicks. Merge the useful parts into it and 301 this URL.",IF(AA179="Update",MID(IF(U179="Yes","; Clicks down "&amp;TEXT(-P179,"0%")&amp;" on the previous period","")&amp;IF(V179="Yes","; Average position "&amp;TEXT(N179,"0.0")&amp;" on "&amp;TEXT(L179,"#,##0")&amp;" impressions (striking distance)","")&amp;IF(AND(T179="Yes",N(L179)&gt;=Rules!$B$6),"; Thin ("&amp;F179&amp;" words) but has search demand",""),3,400),IF(AA179="Prune","Low value: "&amp;N(K179)&amp;" clicks, "&amp;N(L179)&amp;" impressions, "&amp;N(Q179)&amp;" sessions, no key events. Remove or noindex it and update internal links.",IF(AA179="Redirect","Low value but "&amp;N(AC179)&amp;" referring domains. 301 it to the closest relevant page to keep those links.",IF(AND(Z179="No",Y179="Yes",N(K179)&lt;Rules!$B$5),"Low search traffic but it converts (key events: "&amp;S179&amp;"). Keep it and link to it.",IF(W179="Yes","Stronger than the page it overlaps ("&amp;I179&amp;"). Keep; merge that page into this one.","Healthy: "&amp;N(K179)&amp;" clicks"&amp;IF(ISNUMBER(N179),", average position "&amp;TEXT(N179,"0.0"),"")&amp;". Keep and monitor."))))))))))</f>
        <v/>
      </c>
      <c r="AE179">
        <f>IF(A179="","",IF(AD179&lt;&gt;"",AD179,AA179))</f>
        <v/>
      </c>
    </row>
    <row r="180">
      <c r="A180">
        <f>IF(Crawl!A179="","",Crawl!A179)</f>
        <v/>
      </c>
      <c r="B180">
        <f>IF(A180="","",Crawl!EC179)</f>
        <v/>
      </c>
      <c r="C180">
        <f>IF(A180="","",IFERROR(INDEX(Crawl!$A179:$DZ179,1,Rules!$H$6),""))</f>
        <v/>
      </c>
      <c r="D180">
        <f>IF(A180="","",IFERROR(INDEX(Crawl!$A179:$DZ179,1,Rules!$H$7),"")&amp;"")</f>
        <v/>
      </c>
      <c r="E180">
        <f>IF(A180="","",IFERROR(INDEX(Crawl!$A179:$DZ179,1,Rules!$H$8),"")&amp;"")</f>
        <v/>
      </c>
      <c r="F180">
        <f>IF(A180="","",IFERROR(INDEX(Crawl!$A179:$DZ179,1,Rules!$H$9),""))</f>
        <v/>
      </c>
      <c r="G180">
        <f>IF(A180="","",IFERROR(INDEX(Crawl!$A179:$DZ179,1,Rules!$H$10),""))</f>
        <v/>
      </c>
      <c r="H180">
        <f>IF(A180="","",IFERROR(INDEX(Crawl!$A179:$DZ179,1,Rules!$H$12),""))</f>
        <v/>
      </c>
      <c r="I180">
        <f>IF(A180="","",IF(AND(N(H180)&gt;0,IFERROR(INDEX(Crawl!$A179:$DZ179,1,Rules!$H$11),"")&amp;""&lt;&gt;""),IFERROR(INDEX(Crawl!$A179:$DZ179,1,Rules!$H$11),"")&amp;"",IF(AND(ISNUMBER(J180),N(J180)&gt;=Rules!$B$12,IFERROR(INDEX(Crawl!$A179:$DZ179,1,Rules!$H$13),"")&amp;""&lt;&gt;""),IFERROR(INDEX(Crawl!$A179:$DZ179,1,Rules!$H$13),"")&amp;"","")))</f>
        <v/>
      </c>
      <c r="J180" s="19">
        <f>IF(A180="","",IF(IFERROR(INDEX(Crawl!$A179:$DZ179,1,Rules!$H$14),"")&amp;""="","",IFERROR(INDEX(Crawl!$A179:$DZ179,1,Rules!$H$14),"")))</f>
        <v/>
      </c>
      <c r="K180">
        <f>IF(A180="","",IFERROR(SUMIFS('GSC current'!$J$2:$J$2001,'GSC current'!$I$2:$I$2001,B180),0))</f>
        <v/>
      </c>
      <c r="L180">
        <f>IF(A180="","",IFERROR(SUMIFS('GSC current'!$K$2:$K$2001,'GSC current'!$I$2:$I$2001,B180),0))</f>
        <v/>
      </c>
      <c r="M180" s="20">
        <f>IF(A180="","",IF(N(L180)&gt;0,K180/L180,""))</f>
        <v/>
      </c>
      <c r="N180" s="21">
        <f>IF(A180="","",IF(N(L180)&gt;0,SUMIFS('GSC current'!$L$2:$L$2001,'GSC current'!$I$2:$I$2001,B180)/L180,""))</f>
        <v/>
      </c>
      <c r="O180">
        <f>IF(A180="","",IFERROR(SUMIFS('GSC previous'!$J$2:$J$2001,'GSC previous'!$I$2:$I$2001,B180),0))</f>
        <v/>
      </c>
      <c r="P180" s="22">
        <f>IF(A180="","",IF(N(O180)&gt;0,(K180-O180)/O180,""))</f>
        <v/>
      </c>
      <c r="Q180">
        <f>IF(A180="","",IFERROR(SUMIFS(GA4!$P$2:$P$2001,GA4!$O$2:$O$2001,B180),0))</f>
        <v/>
      </c>
      <c r="R180" s="23">
        <f>IF(A180="","",IF(N(Q180)&gt;0,SUMIFS(GA4!$Q$2:$Q$2001,GA4!$O$2:$O$2001,B180)/Q180,""))</f>
        <v/>
      </c>
      <c r="S180">
        <f>IF(A180="","",IFERROR(SUMIFS(GA4!$R$2:$R$2001,GA4!$O$2:$O$2001,B180),0))</f>
        <v/>
      </c>
      <c r="T180">
        <f>IF(A180="","",IF(AND(ISNUMBER(F180),LEFT(C180&amp;"",1)="2"),IF(F180&lt;Rules!$B$9,"Yes","No"),"No"))</f>
        <v/>
      </c>
      <c r="U180">
        <f>IF(A180="","",IF(AND(N(O180)&gt;=Rules!$B$8,ISNUMBER(P180)),IF(P180&lt;=-Rules!$B$7,"Yes","No"),"No"))</f>
        <v/>
      </c>
      <c r="V180">
        <f>IF(A180="","",IF(AND(N(L180)&gt;=Rules!$B$6,ISNUMBER(N180)),IF(AND(N180&gt;=Rules!$B$10,N180&lt;=Rules!$B$11),"Yes","No"),"No"))</f>
        <v/>
      </c>
      <c r="W180">
        <f>IF(A180="","",IF(I180&lt;&gt;"","Yes","No"))</f>
        <v/>
      </c>
      <c r="X180">
        <f>IF(I180="","",IF(SUMIFS($K$3:$K$2002,$A$3:$A$2002,SUBSTITUTE(SUBSTITUTE(I180,"?","~?"),"*","~*"))&gt;N(K180),"Yes","No"))</f>
        <v/>
      </c>
      <c r="Y180">
        <f>IF(A180="","",IF(N(S180)&gt;0,"Yes","No"))</f>
        <v/>
      </c>
      <c r="Z180">
        <f>IF(A180="","",IF(AND(N(K180)&lt;Rules!$B$5,N(L180)&lt;Rules!$B$6,N(Q180)&lt;Rules!$B$13,Y180="No"),"Yes","No"))</f>
        <v/>
      </c>
      <c r="AA180">
        <f>IF(A180="","",IF(LEFT(C180&amp;"",1)="3","Redirect",IF(OR(LEFT(C180&amp;"",1)="4",LEFT(C180&amp;"",1)="5"),IF(OR(N(K180)&gt;0,N(AC180)&gt;=Rules!$B$14),"Redirect","Prune"),IF(D180="Non-Indexable","Keep",IF(AND(W180="Yes",X180="Yes",Y180="No"),"Merge",IF(OR(U180="Yes",V180="Yes",AND(T180="Yes",N(L180)&gt;=Rules!$B$6)),"Update",IF(Z180="Yes",IF(N(AC180)&gt;=Rules!$B$14,"Redirect","Prune"),"Keep")))))))</f>
        <v/>
      </c>
      <c r="AB180">
        <f>IF(A180="","",IF(LEFT(C180&amp;"",1)="3","Already redirects ("&amp;C180&amp;"). Update internal links to point at the final URL.",IF(OR(LEFT(C180&amp;"",1)="4",LEFT(C180&amp;"",1)="5"),IF(AA180="Redirect","Returns "&amp;C180&amp;" but still has "&amp;N(K180)&amp;" clicks and "&amp;N(AC180)&amp;" referring domains. 301 it to the closest live page.","Returns "&amp;C180&amp;" with no clicks or links. Remove internal links and let it 404 or 410."),IF(D180="Non-Indexable","Non-indexable ("&amp;E180&amp;"). Keep if that is intentional; otherwise fix the canonical or noindex.",IF(AA180="Merge","Overlaps with "&amp;I180&amp;IF(N(J180)&gt;0," (similarity "&amp;TEXT(J180,"0.00")&amp;")","")&amp;", which gets more clicks. Merge the useful parts into it and 301 this URL.",IF(AA180="Update",MID(IF(U180="Yes","; Clicks down "&amp;TEXT(-P180,"0%")&amp;" on the previous period","")&amp;IF(V180="Yes","; Average position "&amp;TEXT(N180,"0.0")&amp;" on "&amp;TEXT(L180,"#,##0")&amp;" impressions (striking distance)","")&amp;IF(AND(T180="Yes",N(L180)&gt;=Rules!$B$6),"; Thin ("&amp;F180&amp;" words) but has search demand",""),3,400),IF(AA180="Prune","Low value: "&amp;N(K180)&amp;" clicks, "&amp;N(L180)&amp;" impressions, "&amp;N(Q180)&amp;" sessions, no key events. Remove or noindex it and update internal links.",IF(AA180="Redirect","Low value but "&amp;N(AC180)&amp;" referring domains. 301 it to the closest relevant page to keep those links.",IF(AND(Z180="No",Y180="Yes",N(K180)&lt;Rules!$B$5),"Low search traffic but it converts (key events: "&amp;S180&amp;"). Keep it and link to it.",IF(W180="Yes","Stronger than the page it overlaps ("&amp;I180&amp;"). Keep; merge that page into this one.","Healthy: "&amp;N(K180)&amp;" clicks"&amp;IF(ISNUMBER(N180),", average position "&amp;TEXT(N180,"0.0"),"")&amp;". Keep and monitor."))))))))))</f>
        <v/>
      </c>
      <c r="AE180">
        <f>IF(A180="","",IF(AD180&lt;&gt;"",AD180,AA180))</f>
        <v/>
      </c>
    </row>
    <row r="181">
      <c r="A181">
        <f>IF(Crawl!A180="","",Crawl!A180)</f>
        <v/>
      </c>
      <c r="B181">
        <f>IF(A181="","",Crawl!EC180)</f>
        <v/>
      </c>
      <c r="C181">
        <f>IF(A181="","",IFERROR(INDEX(Crawl!$A180:$DZ180,1,Rules!$H$6),""))</f>
        <v/>
      </c>
      <c r="D181">
        <f>IF(A181="","",IFERROR(INDEX(Crawl!$A180:$DZ180,1,Rules!$H$7),"")&amp;"")</f>
        <v/>
      </c>
      <c r="E181">
        <f>IF(A181="","",IFERROR(INDEX(Crawl!$A180:$DZ180,1,Rules!$H$8),"")&amp;"")</f>
        <v/>
      </c>
      <c r="F181">
        <f>IF(A181="","",IFERROR(INDEX(Crawl!$A180:$DZ180,1,Rules!$H$9),""))</f>
        <v/>
      </c>
      <c r="G181">
        <f>IF(A181="","",IFERROR(INDEX(Crawl!$A180:$DZ180,1,Rules!$H$10),""))</f>
        <v/>
      </c>
      <c r="H181">
        <f>IF(A181="","",IFERROR(INDEX(Crawl!$A180:$DZ180,1,Rules!$H$12),""))</f>
        <v/>
      </c>
      <c r="I181">
        <f>IF(A181="","",IF(AND(N(H181)&gt;0,IFERROR(INDEX(Crawl!$A180:$DZ180,1,Rules!$H$11),"")&amp;""&lt;&gt;""),IFERROR(INDEX(Crawl!$A180:$DZ180,1,Rules!$H$11),"")&amp;"",IF(AND(ISNUMBER(J181),N(J181)&gt;=Rules!$B$12,IFERROR(INDEX(Crawl!$A180:$DZ180,1,Rules!$H$13),"")&amp;""&lt;&gt;""),IFERROR(INDEX(Crawl!$A180:$DZ180,1,Rules!$H$13),"")&amp;"","")))</f>
        <v/>
      </c>
      <c r="J181" s="19">
        <f>IF(A181="","",IF(IFERROR(INDEX(Crawl!$A180:$DZ180,1,Rules!$H$14),"")&amp;""="","",IFERROR(INDEX(Crawl!$A180:$DZ180,1,Rules!$H$14),"")))</f>
        <v/>
      </c>
      <c r="K181">
        <f>IF(A181="","",IFERROR(SUMIFS('GSC current'!$J$2:$J$2001,'GSC current'!$I$2:$I$2001,B181),0))</f>
        <v/>
      </c>
      <c r="L181">
        <f>IF(A181="","",IFERROR(SUMIFS('GSC current'!$K$2:$K$2001,'GSC current'!$I$2:$I$2001,B181),0))</f>
        <v/>
      </c>
      <c r="M181" s="20">
        <f>IF(A181="","",IF(N(L181)&gt;0,K181/L181,""))</f>
        <v/>
      </c>
      <c r="N181" s="21">
        <f>IF(A181="","",IF(N(L181)&gt;0,SUMIFS('GSC current'!$L$2:$L$2001,'GSC current'!$I$2:$I$2001,B181)/L181,""))</f>
        <v/>
      </c>
      <c r="O181">
        <f>IF(A181="","",IFERROR(SUMIFS('GSC previous'!$J$2:$J$2001,'GSC previous'!$I$2:$I$2001,B181),0))</f>
        <v/>
      </c>
      <c r="P181" s="22">
        <f>IF(A181="","",IF(N(O181)&gt;0,(K181-O181)/O181,""))</f>
        <v/>
      </c>
      <c r="Q181">
        <f>IF(A181="","",IFERROR(SUMIFS(GA4!$P$2:$P$2001,GA4!$O$2:$O$2001,B181),0))</f>
        <v/>
      </c>
      <c r="R181" s="23">
        <f>IF(A181="","",IF(N(Q181)&gt;0,SUMIFS(GA4!$Q$2:$Q$2001,GA4!$O$2:$O$2001,B181)/Q181,""))</f>
        <v/>
      </c>
      <c r="S181">
        <f>IF(A181="","",IFERROR(SUMIFS(GA4!$R$2:$R$2001,GA4!$O$2:$O$2001,B181),0))</f>
        <v/>
      </c>
      <c r="T181">
        <f>IF(A181="","",IF(AND(ISNUMBER(F181),LEFT(C181&amp;"",1)="2"),IF(F181&lt;Rules!$B$9,"Yes","No"),"No"))</f>
        <v/>
      </c>
      <c r="U181">
        <f>IF(A181="","",IF(AND(N(O181)&gt;=Rules!$B$8,ISNUMBER(P181)),IF(P181&lt;=-Rules!$B$7,"Yes","No"),"No"))</f>
        <v/>
      </c>
      <c r="V181">
        <f>IF(A181="","",IF(AND(N(L181)&gt;=Rules!$B$6,ISNUMBER(N181)),IF(AND(N181&gt;=Rules!$B$10,N181&lt;=Rules!$B$11),"Yes","No"),"No"))</f>
        <v/>
      </c>
      <c r="W181">
        <f>IF(A181="","",IF(I181&lt;&gt;"","Yes","No"))</f>
        <v/>
      </c>
      <c r="X181">
        <f>IF(I181="","",IF(SUMIFS($K$3:$K$2002,$A$3:$A$2002,SUBSTITUTE(SUBSTITUTE(I181,"?","~?"),"*","~*"))&gt;N(K181),"Yes","No"))</f>
        <v/>
      </c>
      <c r="Y181">
        <f>IF(A181="","",IF(N(S181)&gt;0,"Yes","No"))</f>
        <v/>
      </c>
      <c r="Z181">
        <f>IF(A181="","",IF(AND(N(K181)&lt;Rules!$B$5,N(L181)&lt;Rules!$B$6,N(Q181)&lt;Rules!$B$13,Y181="No"),"Yes","No"))</f>
        <v/>
      </c>
      <c r="AA181">
        <f>IF(A181="","",IF(LEFT(C181&amp;"",1)="3","Redirect",IF(OR(LEFT(C181&amp;"",1)="4",LEFT(C181&amp;"",1)="5"),IF(OR(N(K181)&gt;0,N(AC181)&gt;=Rules!$B$14),"Redirect","Prune"),IF(D181="Non-Indexable","Keep",IF(AND(W181="Yes",X181="Yes",Y181="No"),"Merge",IF(OR(U181="Yes",V181="Yes",AND(T181="Yes",N(L181)&gt;=Rules!$B$6)),"Update",IF(Z181="Yes",IF(N(AC181)&gt;=Rules!$B$14,"Redirect","Prune"),"Keep")))))))</f>
        <v/>
      </c>
      <c r="AB181">
        <f>IF(A181="","",IF(LEFT(C181&amp;"",1)="3","Already redirects ("&amp;C181&amp;"). Update internal links to point at the final URL.",IF(OR(LEFT(C181&amp;"",1)="4",LEFT(C181&amp;"",1)="5"),IF(AA181="Redirect","Returns "&amp;C181&amp;" but still has "&amp;N(K181)&amp;" clicks and "&amp;N(AC181)&amp;" referring domains. 301 it to the closest live page.","Returns "&amp;C181&amp;" with no clicks or links. Remove internal links and let it 404 or 410."),IF(D181="Non-Indexable","Non-indexable ("&amp;E181&amp;"). Keep if that is intentional; otherwise fix the canonical or noindex.",IF(AA181="Merge","Overlaps with "&amp;I181&amp;IF(N(J181)&gt;0," (similarity "&amp;TEXT(J181,"0.00")&amp;")","")&amp;", which gets more clicks. Merge the useful parts into it and 301 this URL.",IF(AA181="Update",MID(IF(U181="Yes","; Clicks down "&amp;TEXT(-P181,"0%")&amp;" on the previous period","")&amp;IF(V181="Yes","; Average position "&amp;TEXT(N181,"0.0")&amp;" on "&amp;TEXT(L181,"#,##0")&amp;" impressions (striking distance)","")&amp;IF(AND(T181="Yes",N(L181)&gt;=Rules!$B$6),"; Thin ("&amp;F181&amp;" words) but has search demand",""),3,400),IF(AA181="Prune","Low value: "&amp;N(K181)&amp;" clicks, "&amp;N(L181)&amp;" impressions, "&amp;N(Q181)&amp;" sessions, no key events. Remove or noindex it and update internal links.",IF(AA181="Redirect","Low value but "&amp;N(AC181)&amp;" referring domains. 301 it to the closest relevant page to keep those links.",IF(AND(Z181="No",Y181="Yes",N(K181)&lt;Rules!$B$5),"Low search traffic but it converts (key events: "&amp;S181&amp;"). Keep it and link to it.",IF(W181="Yes","Stronger than the page it overlaps ("&amp;I181&amp;"). Keep; merge that page into this one.","Healthy: "&amp;N(K181)&amp;" clicks"&amp;IF(ISNUMBER(N181),", average position "&amp;TEXT(N181,"0.0"),"")&amp;". Keep and monitor."))))))))))</f>
        <v/>
      </c>
      <c r="AE181">
        <f>IF(A181="","",IF(AD181&lt;&gt;"",AD181,AA181))</f>
        <v/>
      </c>
    </row>
    <row r="182">
      <c r="A182">
        <f>IF(Crawl!A181="","",Crawl!A181)</f>
        <v/>
      </c>
      <c r="B182">
        <f>IF(A182="","",Crawl!EC181)</f>
        <v/>
      </c>
      <c r="C182">
        <f>IF(A182="","",IFERROR(INDEX(Crawl!$A181:$DZ181,1,Rules!$H$6),""))</f>
        <v/>
      </c>
      <c r="D182">
        <f>IF(A182="","",IFERROR(INDEX(Crawl!$A181:$DZ181,1,Rules!$H$7),"")&amp;"")</f>
        <v/>
      </c>
      <c r="E182">
        <f>IF(A182="","",IFERROR(INDEX(Crawl!$A181:$DZ181,1,Rules!$H$8),"")&amp;"")</f>
        <v/>
      </c>
      <c r="F182">
        <f>IF(A182="","",IFERROR(INDEX(Crawl!$A181:$DZ181,1,Rules!$H$9),""))</f>
        <v/>
      </c>
      <c r="G182">
        <f>IF(A182="","",IFERROR(INDEX(Crawl!$A181:$DZ181,1,Rules!$H$10),""))</f>
        <v/>
      </c>
      <c r="H182">
        <f>IF(A182="","",IFERROR(INDEX(Crawl!$A181:$DZ181,1,Rules!$H$12),""))</f>
        <v/>
      </c>
      <c r="I182">
        <f>IF(A182="","",IF(AND(N(H182)&gt;0,IFERROR(INDEX(Crawl!$A181:$DZ181,1,Rules!$H$11),"")&amp;""&lt;&gt;""),IFERROR(INDEX(Crawl!$A181:$DZ181,1,Rules!$H$11),"")&amp;"",IF(AND(ISNUMBER(J182),N(J182)&gt;=Rules!$B$12,IFERROR(INDEX(Crawl!$A181:$DZ181,1,Rules!$H$13),"")&amp;""&lt;&gt;""),IFERROR(INDEX(Crawl!$A181:$DZ181,1,Rules!$H$13),"")&amp;"","")))</f>
        <v/>
      </c>
      <c r="J182" s="19">
        <f>IF(A182="","",IF(IFERROR(INDEX(Crawl!$A181:$DZ181,1,Rules!$H$14),"")&amp;""="","",IFERROR(INDEX(Crawl!$A181:$DZ181,1,Rules!$H$14),"")))</f>
        <v/>
      </c>
      <c r="K182">
        <f>IF(A182="","",IFERROR(SUMIFS('GSC current'!$J$2:$J$2001,'GSC current'!$I$2:$I$2001,B182),0))</f>
        <v/>
      </c>
      <c r="L182">
        <f>IF(A182="","",IFERROR(SUMIFS('GSC current'!$K$2:$K$2001,'GSC current'!$I$2:$I$2001,B182),0))</f>
        <v/>
      </c>
      <c r="M182" s="20">
        <f>IF(A182="","",IF(N(L182)&gt;0,K182/L182,""))</f>
        <v/>
      </c>
      <c r="N182" s="21">
        <f>IF(A182="","",IF(N(L182)&gt;0,SUMIFS('GSC current'!$L$2:$L$2001,'GSC current'!$I$2:$I$2001,B182)/L182,""))</f>
        <v/>
      </c>
      <c r="O182">
        <f>IF(A182="","",IFERROR(SUMIFS('GSC previous'!$J$2:$J$2001,'GSC previous'!$I$2:$I$2001,B182),0))</f>
        <v/>
      </c>
      <c r="P182" s="22">
        <f>IF(A182="","",IF(N(O182)&gt;0,(K182-O182)/O182,""))</f>
        <v/>
      </c>
      <c r="Q182">
        <f>IF(A182="","",IFERROR(SUMIFS(GA4!$P$2:$P$2001,GA4!$O$2:$O$2001,B182),0))</f>
        <v/>
      </c>
      <c r="R182" s="23">
        <f>IF(A182="","",IF(N(Q182)&gt;0,SUMIFS(GA4!$Q$2:$Q$2001,GA4!$O$2:$O$2001,B182)/Q182,""))</f>
        <v/>
      </c>
      <c r="S182">
        <f>IF(A182="","",IFERROR(SUMIFS(GA4!$R$2:$R$2001,GA4!$O$2:$O$2001,B182),0))</f>
        <v/>
      </c>
      <c r="T182">
        <f>IF(A182="","",IF(AND(ISNUMBER(F182),LEFT(C182&amp;"",1)="2"),IF(F182&lt;Rules!$B$9,"Yes","No"),"No"))</f>
        <v/>
      </c>
      <c r="U182">
        <f>IF(A182="","",IF(AND(N(O182)&gt;=Rules!$B$8,ISNUMBER(P182)),IF(P182&lt;=-Rules!$B$7,"Yes","No"),"No"))</f>
        <v/>
      </c>
      <c r="V182">
        <f>IF(A182="","",IF(AND(N(L182)&gt;=Rules!$B$6,ISNUMBER(N182)),IF(AND(N182&gt;=Rules!$B$10,N182&lt;=Rules!$B$11),"Yes","No"),"No"))</f>
        <v/>
      </c>
      <c r="W182">
        <f>IF(A182="","",IF(I182&lt;&gt;"","Yes","No"))</f>
        <v/>
      </c>
      <c r="X182">
        <f>IF(I182="","",IF(SUMIFS($K$3:$K$2002,$A$3:$A$2002,SUBSTITUTE(SUBSTITUTE(I182,"?","~?"),"*","~*"))&gt;N(K182),"Yes","No"))</f>
        <v/>
      </c>
      <c r="Y182">
        <f>IF(A182="","",IF(N(S182)&gt;0,"Yes","No"))</f>
        <v/>
      </c>
      <c r="Z182">
        <f>IF(A182="","",IF(AND(N(K182)&lt;Rules!$B$5,N(L182)&lt;Rules!$B$6,N(Q182)&lt;Rules!$B$13,Y182="No"),"Yes","No"))</f>
        <v/>
      </c>
      <c r="AA182">
        <f>IF(A182="","",IF(LEFT(C182&amp;"",1)="3","Redirect",IF(OR(LEFT(C182&amp;"",1)="4",LEFT(C182&amp;"",1)="5"),IF(OR(N(K182)&gt;0,N(AC182)&gt;=Rules!$B$14),"Redirect","Prune"),IF(D182="Non-Indexable","Keep",IF(AND(W182="Yes",X182="Yes",Y182="No"),"Merge",IF(OR(U182="Yes",V182="Yes",AND(T182="Yes",N(L182)&gt;=Rules!$B$6)),"Update",IF(Z182="Yes",IF(N(AC182)&gt;=Rules!$B$14,"Redirect","Prune"),"Keep")))))))</f>
        <v/>
      </c>
      <c r="AB182">
        <f>IF(A182="","",IF(LEFT(C182&amp;"",1)="3","Already redirects ("&amp;C182&amp;"). Update internal links to point at the final URL.",IF(OR(LEFT(C182&amp;"",1)="4",LEFT(C182&amp;"",1)="5"),IF(AA182="Redirect","Returns "&amp;C182&amp;" but still has "&amp;N(K182)&amp;" clicks and "&amp;N(AC182)&amp;" referring domains. 301 it to the closest live page.","Returns "&amp;C182&amp;" with no clicks or links. Remove internal links and let it 404 or 410."),IF(D182="Non-Indexable","Non-indexable ("&amp;E182&amp;"). Keep if that is intentional; otherwise fix the canonical or noindex.",IF(AA182="Merge","Overlaps with "&amp;I182&amp;IF(N(J182)&gt;0," (similarity "&amp;TEXT(J182,"0.00")&amp;")","")&amp;", which gets more clicks. Merge the useful parts into it and 301 this URL.",IF(AA182="Update",MID(IF(U182="Yes","; Clicks down "&amp;TEXT(-P182,"0%")&amp;" on the previous period","")&amp;IF(V182="Yes","; Average position "&amp;TEXT(N182,"0.0")&amp;" on "&amp;TEXT(L182,"#,##0")&amp;" impressions (striking distance)","")&amp;IF(AND(T182="Yes",N(L182)&gt;=Rules!$B$6),"; Thin ("&amp;F182&amp;" words) but has search demand",""),3,400),IF(AA182="Prune","Low value: "&amp;N(K182)&amp;" clicks, "&amp;N(L182)&amp;" impressions, "&amp;N(Q182)&amp;" sessions, no key events. Remove or noindex it and update internal links.",IF(AA182="Redirect","Low value but "&amp;N(AC182)&amp;" referring domains. 301 it to the closest relevant page to keep those links.",IF(AND(Z182="No",Y182="Yes",N(K182)&lt;Rules!$B$5),"Low search traffic but it converts (key events: "&amp;S182&amp;"). Keep it and link to it.",IF(W182="Yes","Stronger than the page it overlaps ("&amp;I182&amp;"). Keep; merge that page into this one.","Healthy: "&amp;N(K182)&amp;" clicks"&amp;IF(ISNUMBER(N182),", average position "&amp;TEXT(N182,"0.0"),"")&amp;". Keep and monitor."))))))))))</f>
        <v/>
      </c>
      <c r="AE182">
        <f>IF(A182="","",IF(AD182&lt;&gt;"",AD182,AA182))</f>
        <v/>
      </c>
    </row>
    <row r="183">
      <c r="A183">
        <f>IF(Crawl!A182="","",Crawl!A182)</f>
        <v/>
      </c>
      <c r="B183">
        <f>IF(A183="","",Crawl!EC182)</f>
        <v/>
      </c>
      <c r="C183">
        <f>IF(A183="","",IFERROR(INDEX(Crawl!$A182:$DZ182,1,Rules!$H$6),""))</f>
        <v/>
      </c>
      <c r="D183">
        <f>IF(A183="","",IFERROR(INDEX(Crawl!$A182:$DZ182,1,Rules!$H$7),"")&amp;"")</f>
        <v/>
      </c>
      <c r="E183">
        <f>IF(A183="","",IFERROR(INDEX(Crawl!$A182:$DZ182,1,Rules!$H$8),"")&amp;"")</f>
        <v/>
      </c>
      <c r="F183">
        <f>IF(A183="","",IFERROR(INDEX(Crawl!$A182:$DZ182,1,Rules!$H$9),""))</f>
        <v/>
      </c>
      <c r="G183">
        <f>IF(A183="","",IFERROR(INDEX(Crawl!$A182:$DZ182,1,Rules!$H$10),""))</f>
        <v/>
      </c>
      <c r="H183">
        <f>IF(A183="","",IFERROR(INDEX(Crawl!$A182:$DZ182,1,Rules!$H$12),""))</f>
        <v/>
      </c>
      <c r="I183">
        <f>IF(A183="","",IF(AND(N(H183)&gt;0,IFERROR(INDEX(Crawl!$A182:$DZ182,1,Rules!$H$11),"")&amp;""&lt;&gt;""),IFERROR(INDEX(Crawl!$A182:$DZ182,1,Rules!$H$11),"")&amp;"",IF(AND(ISNUMBER(J183),N(J183)&gt;=Rules!$B$12,IFERROR(INDEX(Crawl!$A182:$DZ182,1,Rules!$H$13),"")&amp;""&lt;&gt;""),IFERROR(INDEX(Crawl!$A182:$DZ182,1,Rules!$H$13),"")&amp;"","")))</f>
        <v/>
      </c>
      <c r="J183" s="19">
        <f>IF(A183="","",IF(IFERROR(INDEX(Crawl!$A182:$DZ182,1,Rules!$H$14),"")&amp;""="","",IFERROR(INDEX(Crawl!$A182:$DZ182,1,Rules!$H$14),"")))</f>
        <v/>
      </c>
      <c r="K183">
        <f>IF(A183="","",IFERROR(SUMIFS('GSC current'!$J$2:$J$2001,'GSC current'!$I$2:$I$2001,B183),0))</f>
        <v/>
      </c>
      <c r="L183">
        <f>IF(A183="","",IFERROR(SUMIFS('GSC current'!$K$2:$K$2001,'GSC current'!$I$2:$I$2001,B183),0))</f>
        <v/>
      </c>
      <c r="M183" s="20">
        <f>IF(A183="","",IF(N(L183)&gt;0,K183/L183,""))</f>
        <v/>
      </c>
      <c r="N183" s="21">
        <f>IF(A183="","",IF(N(L183)&gt;0,SUMIFS('GSC current'!$L$2:$L$2001,'GSC current'!$I$2:$I$2001,B183)/L183,""))</f>
        <v/>
      </c>
      <c r="O183">
        <f>IF(A183="","",IFERROR(SUMIFS('GSC previous'!$J$2:$J$2001,'GSC previous'!$I$2:$I$2001,B183),0))</f>
        <v/>
      </c>
      <c r="P183" s="22">
        <f>IF(A183="","",IF(N(O183)&gt;0,(K183-O183)/O183,""))</f>
        <v/>
      </c>
      <c r="Q183">
        <f>IF(A183="","",IFERROR(SUMIFS(GA4!$P$2:$P$2001,GA4!$O$2:$O$2001,B183),0))</f>
        <v/>
      </c>
      <c r="R183" s="23">
        <f>IF(A183="","",IF(N(Q183)&gt;0,SUMIFS(GA4!$Q$2:$Q$2001,GA4!$O$2:$O$2001,B183)/Q183,""))</f>
        <v/>
      </c>
      <c r="S183">
        <f>IF(A183="","",IFERROR(SUMIFS(GA4!$R$2:$R$2001,GA4!$O$2:$O$2001,B183),0))</f>
        <v/>
      </c>
      <c r="T183">
        <f>IF(A183="","",IF(AND(ISNUMBER(F183),LEFT(C183&amp;"",1)="2"),IF(F183&lt;Rules!$B$9,"Yes","No"),"No"))</f>
        <v/>
      </c>
      <c r="U183">
        <f>IF(A183="","",IF(AND(N(O183)&gt;=Rules!$B$8,ISNUMBER(P183)),IF(P183&lt;=-Rules!$B$7,"Yes","No"),"No"))</f>
        <v/>
      </c>
      <c r="V183">
        <f>IF(A183="","",IF(AND(N(L183)&gt;=Rules!$B$6,ISNUMBER(N183)),IF(AND(N183&gt;=Rules!$B$10,N183&lt;=Rules!$B$11),"Yes","No"),"No"))</f>
        <v/>
      </c>
      <c r="W183">
        <f>IF(A183="","",IF(I183&lt;&gt;"","Yes","No"))</f>
        <v/>
      </c>
      <c r="X183">
        <f>IF(I183="","",IF(SUMIFS($K$3:$K$2002,$A$3:$A$2002,SUBSTITUTE(SUBSTITUTE(I183,"?","~?"),"*","~*"))&gt;N(K183),"Yes","No"))</f>
        <v/>
      </c>
      <c r="Y183">
        <f>IF(A183="","",IF(N(S183)&gt;0,"Yes","No"))</f>
        <v/>
      </c>
      <c r="Z183">
        <f>IF(A183="","",IF(AND(N(K183)&lt;Rules!$B$5,N(L183)&lt;Rules!$B$6,N(Q183)&lt;Rules!$B$13,Y183="No"),"Yes","No"))</f>
        <v/>
      </c>
      <c r="AA183">
        <f>IF(A183="","",IF(LEFT(C183&amp;"",1)="3","Redirect",IF(OR(LEFT(C183&amp;"",1)="4",LEFT(C183&amp;"",1)="5"),IF(OR(N(K183)&gt;0,N(AC183)&gt;=Rules!$B$14),"Redirect","Prune"),IF(D183="Non-Indexable","Keep",IF(AND(W183="Yes",X183="Yes",Y183="No"),"Merge",IF(OR(U183="Yes",V183="Yes",AND(T183="Yes",N(L183)&gt;=Rules!$B$6)),"Update",IF(Z183="Yes",IF(N(AC183)&gt;=Rules!$B$14,"Redirect","Prune"),"Keep")))))))</f>
        <v/>
      </c>
      <c r="AB183">
        <f>IF(A183="","",IF(LEFT(C183&amp;"",1)="3","Already redirects ("&amp;C183&amp;"). Update internal links to point at the final URL.",IF(OR(LEFT(C183&amp;"",1)="4",LEFT(C183&amp;"",1)="5"),IF(AA183="Redirect","Returns "&amp;C183&amp;" but still has "&amp;N(K183)&amp;" clicks and "&amp;N(AC183)&amp;" referring domains. 301 it to the closest live page.","Returns "&amp;C183&amp;" with no clicks or links. Remove internal links and let it 404 or 410."),IF(D183="Non-Indexable","Non-indexable ("&amp;E183&amp;"). Keep if that is intentional; otherwise fix the canonical or noindex.",IF(AA183="Merge","Overlaps with "&amp;I183&amp;IF(N(J183)&gt;0," (similarity "&amp;TEXT(J183,"0.00")&amp;")","")&amp;", which gets more clicks. Merge the useful parts into it and 301 this URL.",IF(AA183="Update",MID(IF(U183="Yes","; Clicks down "&amp;TEXT(-P183,"0%")&amp;" on the previous period","")&amp;IF(V183="Yes","; Average position "&amp;TEXT(N183,"0.0")&amp;" on "&amp;TEXT(L183,"#,##0")&amp;" impressions (striking distance)","")&amp;IF(AND(T183="Yes",N(L183)&gt;=Rules!$B$6),"; Thin ("&amp;F183&amp;" words) but has search demand",""),3,400),IF(AA183="Prune","Low value: "&amp;N(K183)&amp;" clicks, "&amp;N(L183)&amp;" impressions, "&amp;N(Q183)&amp;" sessions, no key events. Remove or noindex it and update internal links.",IF(AA183="Redirect","Low value but "&amp;N(AC183)&amp;" referring domains. 301 it to the closest relevant page to keep those links.",IF(AND(Z183="No",Y183="Yes",N(K183)&lt;Rules!$B$5),"Low search traffic but it converts (key events: "&amp;S183&amp;"). Keep it and link to it.",IF(W183="Yes","Stronger than the page it overlaps ("&amp;I183&amp;"). Keep; merge that page into this one.","Healthy: "&amp;N(K183)&amp;" clicks"&amp;IF(ISNUMBER(N183),", average position "&amp;TEXT(N183,"0.0"),"")&amp;". Keep and monitor."))))))))))</f>
        <v/>
      </c>
      <c r="AE183">
        <f>IF(A183="","",IF(AD183&lt;&gt;"",AD183,AA183))</f>
        <v/>
      </c>
    </row>
    <row r="184">
      <c r="A184">
        <f>IF(Crawl!A183="","",Crawl!A183)</f>
        <v/>
      </c>
      <c r="B184">
        <f>IF(A184="","",Crawl!EC183)</f>
        <v/>
      </c>
      <c r="C184">
        <f>IF(A184="","",IFERROR(INDEX(Crawl!$A183:$DZ183,1,Rules!$H$6),""))</f>
        <v/>
      </c>
      <c r="D184">
        <f>IF(A184="","",IFERROR(INDEX(Crawl!$A183:$DZ183,1,Rules!$H$7),"")&amp;"")</f>
        <v/>
      </c>
      <c r="E184">
        <f>IF(A184="","",IFERROR(INDEX(Crawl!$A183:$DZ183,1,Rules!$H$8),"")&amp;"")</f>
        <v/>
      </c>
      <c r="F184">
        <f>IF(A184="","",IFERROR(INDEX(Crawl!$A183:$DZ183,1,Rules!$H$9),""))</f>
        <v/>
      </c>
      <c r="G184">
        <f>IF(A184="","",IFERROR(INDEX(Crawl!$A183:$DZ183,1,Rules!$H$10),""))</f>
        <v/>
      </c>
      <c r="H184">
        <f>IF(A184="","",IFERROR(INDEX(Crawl!$A183:$DZ183,1,Rules!$H$12),""))</f>
        <v/>
      </c>
      <c r="I184">
        <f>IF(A184="","",IF(AND(N(H184)&gt;0,IFERROR(INDEX(Crawl!$A183:$DZ183,1,Rules!$H$11),"")&amp;""&lt;&gt;""),IFERROR(INDEX(Crawl!$A183:$DZ183,1,Rules!$H$11),"")&amp;"",IF(AND(ISNUMBER(J184),N(J184)&gt;=Rules!$B$12,IFERROR(INDEX(Crawl!$A183:$DZ183,1,Rules!$H$13),"")&amp;""&lt;&gt;""),IFERROR(INDEX(Crawl!$A183:$DZ183,1,Rules!$H$13),"")&amp;"","")))</f>
        <v/>
      </c>
      <c r="J184" s="19">
        <f>IF(A184="","",IF(IFERROR(INDEX(Crawl!$A183:$DZ183,1,Rules!$H$14),"")&amp;""="","",IFERROR(INDEX(Crawl!$A183:$DZ183,1,Rules!$H$14),"")))</f>
        <v/>
      </c>
      <c r="K184">
        <f>IF(A184="","",IFERROR(SUMIFS('GSC current'!$J$2:$J$2001,'GSC current'!$I$2:$I$2001,B184),0))</f>
        <v/>
      </c>
      <c r="L184">
        <f>IF(A184="","",IFERROR(SUMIFS('GSC current'!$K$2:$K$2001,'GSC current'!$I$2:$I$2001,B184),0))</f>
        <v/>
      </c>
      <c r="M184" s="20">
        <f>IF(A184="","",IF(N(L184)&gt;0,K184/L184,""))</f>
        <v/>
      </c>
      <c r="N184" s="21">
        <f>IF(A184="","",IF(N(L184)&gt;0,SUMIFS('GSC current'!$L$2:$L$2001,'GSC current'!$I$2:$I$2001,B184)/L184,""))</f>
        <v/>
      </c>
      <c r="O184">
        <f>IF(A184="","",IFERROR(SUMIFS('GSC previous'!$J$2:$J$2001,'GSC previous'!$I$2:$I$2001,B184),0))</f>
        <v/>
      </c>
      <c r="P184" s="22">
        <f>IF(A184="","",IF(N(O184)&gt;0,(K184-O184)/O184,""))</f>
        <v/>
      </c>
      <c r="Q184">
        <f>IF(A184="","",IFERROR(SUMIFS(GA4!$P$2:$P$2001,GA4!$O$2:$O$2001,B184),0))</f>
        <v/>
      </c>
      <c r="R184" s="23">
        <f>IF(A184="","",IF(N(Q184)&gt;0,SUMIFS(GA4!$Q$2:$Q$2001,GA4!$O$2:$O$2001,B184)/Q184,""))</f>
        <v/>
      </c>
      <c r="S184">
        <f>IF(A184="","",IFERROR(SUMIFS(GA4!$R$2:$R$2001,GA4!$O$2:$O$2001,B184),0))</f>
        <v/>
      </c>
      <c r="T184">
        <f>IF(A184="","",IF(AND(ISNUMBER(F184),LEFT(C184&amp;"",1)="2"),IF(F184&lt;Rules!$B$9,"Yes","No"),"No"))</f>
        <v/>
      </c>
      <c r="U184">
        <f>IF(A184="","",IF(AND(N(O184)&gt;=Rules!$B$8,ISNUMBER(P184)),IF(P184&lt;=-Rules!$B$7,"Yes","No"),"No"))</f>
        <v/>
      </c>
      <c r="V184">
        <f>IF(A184="","",IF(AND(N(L184)&gt;=Rules!$B$6,ISNUMBER(N184)),IF(AND(N184&gt;=Rules!$B$10,N184&lt;=Rules!$B$11),"Yes","No"),"No"))</f>
        <v/>
      </c>
      <c r="W184">
        <f>IF(A184="","",IF(I184&lt;&gt;"","Yes","No"))</f>
        <v/>
      </c>
      <c r="X184">
        <f>IF(I184="","",IF(SUMIFS($K$3:$K$2002,$A$3:$A$2002,SUBSTITUTE(SUBSTITUTE(I184,"?","~?"),"*","~*"))&gt;N(K184),"Yes","No"))</f>
        <v/>
      </c>
      <c r="Y184">
        <f>IF(A184="","",IF(N(S184)&gt;0,"Yes","No"))</f>
        <v/>
      </c>
      <c r="Z184">
        <f>IF(A184="","",IF(AND(N(K184)&lt;Rules!$B$5,N(L184)&lt;Rules!$B$6,N(Q184)&lt;Rules!$B$13,Y184="No"),"Yes","No"))</f>
        <v/>
      </c>
      <c r="AA184">
        <f>IF(A184="","",IF(LEFT(C184&amp;"",1)="3","Redirect",IF(OR(LEFT(C184&amp;"",1)="4",LEFT(C184&amp;"",1)="5"),IF(OR(N(K184)&gt;0,N(AC184)&gt;=Rules!$B$14),"Redirect","Prune"),IF(D184="Non-Indexable","Keep",IF(AND(W184="Yes",X184="Yes",Y184="No"),"Merge",IF(OR(U184="Yes",V184="Yes",AND(T184="Yes",N(L184)&gt;=Rules!$B$6)),"Update",IF(Z184="Yes",IF(N(AC184)&gt;=Rules!$B$14,"Redirect","Prune"),"Keep")))))))</f>
        <v/>
      </c>
      <c r="AB184">
        <f>IF(A184="","",IF(LEFT(C184&amp;"",1)="3","Already redirects ("&amp;C184&amp;"). Update internal links to point at the final URL.",IF(OR(LEFT(C184&amp;"",1)="4",LEFT(C184&amp;"",1)="5"),IF(AA184="Redirect","Returns "&amp;C184&amp;" but still has "&amp;N(K184)&amp;" clicks and "&amp;N(AC184)&amp;" referring domains. 301 it to the closest live page.","Returns "&amp;C184&amp;" with no clicks or links. Remove internal links and let it 404 or 410."),IF(D184="Non-Indexable","Non-indexable ("&amp;E184&amp;"). Keep if that is intentional; otherwise fix the canonical or noindex.",IF(AA184="Merge","Overlaps with "&amp;I184&amp;IF(N(J184)&gt;0," (similarity "&amp;TEXT(J184,"0.00")&amp;")","")&amp;", which gets more clicks. Merge the useful parts into it and 301 this URL.",IF(AA184="Update",MID(IF(U184="Yes","; Clicks down "&amp;TEXT(-P184,"0%")&amp;" on the previous period","")&amp;IF(V184="Yes","; Average position "&amp;TEXT(N184,"0.0")&amp;" on "&amp;TEXT(L184,"#,##0")&amp;" impressions (striking distance)","")&amp;IF(AND(T184="Yes",N(L184)&gt;=Rules!$B$6),"; Thin ("&amp;F184&amp;" words) but has search demand",""),3,400),IF(AA184="Prune","Low value: "&amp;N(K184)&amp;" clicks, "&amp;N(L184)&amp;" impressions, "&amp;N(Q184)&amp;" sessions, no key events. Remove or noindex it and update internal links.",IF(AA184="Redirect","Low value but "&amp;N(AC184)&amp;" referring domains. 301 it to the closest relevant page to keep those links.",IF(AND(Z184="No",Y184="Yes",N(K184)&lt;Rules!$B$5),"Low search traffic but it converts (key events: "&amp;S184&amp;"). Keep it and link to it.",IF(W184="Yes","Stronger than the page it overlaps ("&amp;I184&amp;"). Keep; merge that page into this one.","Healthy: "&amp;N(K184)&amp;" clicks"&amp;IF(ISNUMBER(N184),", average position "&amp;TEXT(N184,"0.0"),"")&amp;". Keep and monitor."))))))))))</f>
        <v/>
      </c>
      <c r="AE184">
        <f>IF(A184="","",IF(AD184&lt;&gt;"",AD184,AA184))</f>
        <v/>
      </c>
    </row>
    <row r="185">
      <c r="A185">
        <f>IF(Crawl!A184="","",Crawl!A184)</f>
        <v/>
      </c>
      <c r="B185">
        <f>IF(A185="","",Crawl!EC184)</f>
        <v/>
      </c>
      <c r="C185">
        <f>IF(A185="","",IFERROR(INDEX(Crawl!$A184:$DZ184,1,Rules!$H$6),""))</f>
        <v/>
      </c>
      <c r="D185">
        <f>IF(A185="","",IFERROR(INDEX(Crawl!$A184:$DZ184,1,Rules!$H$7),"")&amp;"")</f>
        <v/>
      </c>
      <c r="E185">
        <f>IF(A185="","",IFERROR(INDEX(Crawl!$A184:$DZ184,1,Rules!$H$8),"")&amp;"")</f>
        <v/>
      </c>
      <c r="F185">
        <f>IF(A185="","",IFERROR(INDEX(Crawl!$A184:$DZ184,1,Rules!$H$9),""))</f>
        <v/>
      </c>
      <c r="G185">
        <f>IF(A185="","",IFERROR(INDEX(Crawl!$A184:$DZ184,1,Rules!$H$10),""))</f>
        <v/>
      </c>
      <c r="H185">
        <f>IF(A185="","",IFERROR(INDEX(Crawl!$A184:$DZ184,1,Rules!$H$12),""))</f>
        <v/>
      </c>
      <c r="I185">
        <f>IF(A185="","",IF(AND(N(H185)&gt;0,IFERROR(INDEX(Crawl!$A184:$DZ184,1,Rules!$H$11),"")&amp;""&lt;&gt;""),IFERROR(INDEX(Crawl!$A184:$DZ184,1,Rules!$H$11),"")&amp;"",IF(AND(ISNUMBER(J185),N(J185)&gt;=Rules!$B$12,IFERROR(INDEX(Crawl!$A184:$DZ184,1,Rules!$H$13),"")&amp;""&lt;&gt;""),IFERROR(INDEX(Crawl!$A184:$DZ184,1,Rules!$H$13),"")&amp;"","")))</f>
        <v/>
      </c>
      <c r="J185" s="19">
        <f>IF(A185="","",IF(IFERROR(INDEX(Crawl!$A184:$DZ184,1,Rules!$H$14),"")&amp;""="","",IFERROR(INDEX(Crawl!$A184:$DZ184,1,Rules!$H$14),"")))</f>
        <v/>
      </c>
      <c r="K185">
        <f>IF(A185="","",IFERROR(SUMIFS('GSC current'!$J$2:$J$2001,'GSC current'!$I$2:$I$2001,B185),0))</f>
        <v/>
      </c>
      <c r="L185">
        <f>IF(A185="","",IFERROR(SUMIFS('GSC current'!$K$2:$K$2001,'GSC current'!$I$2:$I$2001,B185),0))</f>
        <v/>
      </c>
      <c r="M185" s="20">
        <f>IF(A185="","",IF(N(L185)&gt;0,K185/L185,""))</f>
        <v/>
      </c>
      <c r="N185" s="21">
        <f>IF(A185="","",IF(N(L185)&gt;0,SUMIFS('GSC current'!$L$2:$L$2001,'GSC current'!$I$2:$I$2001,B185)/L185,""))</f>
        <v/>
      </c>
      <c r="O185">
        <f>IF(A185="","",IFERROR(SUMIFS('GSC previous'!$J$2:$J$2001,'GSC previous'!$I$2:$I$2001,B185),0))</f>
        <v/>
      </c>
      <c r="P185" s="22">
        <f>IF(A185="","",IF(N(O185)&gt;0,(K185-O185)/O185,""))</f>
        <v/>
      </c>
      <c r="Q185">
        <f>IF(A185="","",IFERROR(SUMIFS(GA4!$P$2:$P$2001,GA4!$O$2:$O$2001,B185),0))</f>
        <v/>
      </c>
      <c r="R185" s="23">
        <f>IF(A185="","",IF(N(Q185)&gt;0,SUMIFS(GA4!$Q$2:$Q$2001,GA4!$O$2:$O$2001,B185)/Q185,""))</f>
        <v/>
      </c>
      <c r="S185">
        <f>IF(A185="","",IFERROR(SUMIFS(GA4!$R$2:$R$2001,GA4!$O$2:$O$2001,B185),0))</f>
        <v/>
      </c>
      <c r="T185">
        <f>IF(A185="","",IF(AND(ISNUMBER(F185),LEFT(C185&amp;"",1)="2"),IF(F185&lt;Rules!$B$9,"Yes","No"),"No"))</f>
        <v/>
      </c>
      <c r="U185">
        <f>IF(A185="","",IF(AND(N(O185)&gt;=Rules!$B$8,ISNUMBER(P185)),IF(P185&lt;=-Rules!$B$7,"Yes","No"),"No"))</f>
        <v/>
      </c>
      <c r="V185">
        <f>IF(A185="","",IF(AND(N(L185)&gt;=Rules!$B$6,ISNUMBER(N185)),IF(AND(N185&gt;=Rules!$B$10,N185&lt;=Rules!$B$11),"Yes","No"),"No"))</f>
        <v/>
      </c>
      <c r="W185">
        <f>IF(A185="","",IF(I185&lt;&gt;"","Yes","No"))</f>
        <v/>
      </c>
      <c r="X185">
        <f>IF(I185="","",IF(SUMIFS($K$3:$K$2002,$A$3:$A$2002,SUBSTITUTE(SUBSTITUTE(I185,"?","~?"),"*","~*"))&gt;N(K185),"Yes","No"))</f>
        <v/>
      </c>
      <c r="Y185">
        <f>IF(A185="","",IF(N(S185)&gt;0,"Yes","No"))</f>
        <v/>
      </c>
      <c r="Z185">
        <f>IF(A185="","",IF(AND(N(K185)&lt;Rules!$B$5,N(L185)&lt;Rules!$B$6,N(Q185)&lt;Rules!$B$13,Y185="No"),"Yes","No"))</f>
        <v/>
      </c>
      <c r="AA185">
        <f>IF(A185="","",IF(LEFT(C185&amp;"",1)="3","Redirect",IF(OR(LEFT(C185&amp;"",1)="4",LEFT(C185&amp;"",1)="5"),IF(OR(N(K185)&gt;0,N(AC185)&gt;=Rules!$B$14),"Redirect","Prune"),IF(D185="Non-Indexable","Keep",IF(AND(W185="Yes",X185="Yes",Y185="No"),"Merge",IF(OR(U185="Yes",V185="Yes",AND(T185="Yes",N(L185)&gt;=Rules!$B$6)),"Update",IF(Z185="Yes",IF(N(AC185)&gt;=Rules!$B$14,"Redirect","Prune"),"Keep")))))))</f>
        <v/>
      </c>
      <c r="AB185">
        <f>IF(A185="","",IF(LEFT(C185&amp;"",1)="3","Already redirects ("&amp;C185&amp;"). Update internal links to point at the final URL.",IF(OR(LEFT(C185&amp;"",1)="4",LEFT(C185&amp;"",1)="5"),IF(AA185="Redirect","Returns "&amp;C185&amp;" but still has "&amp;N(K185)&amp;" clicks and "&amp;N(AC185)&amp;" referring domains. 301 it to the closest live page.","Returns "&amp;C185&amp;" with no clicks or links. Remove internal links and let it 404 or 410."),IF(D185="Non-Indexable","Non-indexable ("&amp;E185&amp;"). Keep if that is intentional; otherwise fix the canonical or noindex.",IF(AA185="Merge","Overlaps with "&amp;I185&amp;IF(N(J185)&gt;0," (similarity "&amp;TEXT(J185,"0.00")&amp;")","")&amp;", which gets more clicks. Merge the useful parts into it and 301 this URL.",IF(AA185="Update",MID(IF(U185="Yes","; Clicks down "&amp;TEXT(-P185,"0%")&amp;" on the previous period","")&amp;IF(V185="Yes","; Average position "&amp;TEXT(N185,"0.0")&amp;" on "&amp;TEXT(L185,"#,##0")&amp;" impressions (striking distance)","")&amp;IF(AND(T185="Yes",N(L185)&gt;=Rules!$B$6),"; Thin ("&amp;F185&amp;" words) but has search demand",""),3,400),IF(AA185="Prune","Low value: "&amp;N(K185)&amp;" clicks, "&amp;N(L185)&amp;" impressions, "&amp;N(Q185)&amp;" sessions, no key events. Remove or noindex it and update internal links.",IF(AA185="Redirect","Low value but "&amp;N(AC185)&amp;" referring domains. 301 it to the closest relevant page to keep those links.",IF(AND(Z185="No",Y185="Yes",N(K185)&lt;Rules!$B$5),"Low search traffic but it converts (key events: "&amp;S185&amp;"). Keep it and link to it.",IF(W185="Yes","Stronger than the page it overlaps ("&amp;I185&amp;"). Keep; merge that page into this one.","Healthy: "&amp;N(K185)&amp;" clicks"&amp;IF(ISNUMBER(N185),", average position "&amp;TEXT(N185,"0.0"),"")&amp;". Keep and monitor."))))))))))</f>
        <v/>
      </c>
      <c r="AE185">
        <f>IF(A185="","",IF(AD185&lt;&gt;"",AD185,AA185))</f>
        <v/>
      </c>
    </row>
    <row r="186">
      <c r="A186">
        <f>IF(Crawl!A185="","",Crawl!A185)</f>
        <v/>
      </c>
      <c r="B186">
        <f>IF(A186="","",Crawl!EC185)</f>
        <v/>
      </c>
      <c r="C186">
        <f>IF(A186="","",IFERROR(INDEX(Crawl!$A185:$DZ185,1,Rules!$H$6),""))</f>
        <v/>
      </c>
      <c r="D186">
        <f>IF(A186="","",IFERROR(INDEX(Crawl!$A185:$DZ185,1,Rules!$H$7),"")&amp;"")</f>
        <v/>
      </c>
      <c r="E186">
        <f>IF(A186="","",IFERROR(INDEX(Crawl!$A185:$DZ185,1,Rules!$H$8),"")&amp;"")</f>
        <v/>
      </c>
      <c r="F186">
        <f>IF(A186="","",IFERROR(INDEX(Crawl!$A185:$DZ185,1,Rules!$H$9),""))</f>
        <v/>
      </c>
      <c r="G186">
        <f>IF(A186="","",IFERROR(INDEX(Crawl!$A185:$DZ185,1,Rules!$H$10),""))</f>
        <v/>
      </c>
      <c r="H186">
        <f>IF(A186="","",IFERROR(INDEX(Crawl!$A185:$DZ185,1,Rules!$H$12),""))</f>
        <v/>
      </c>
      <c r="I186">
        <f>IF(A186="","",IF(AND(N(H186)&gt;0,IFERROR(INDEX(Crawl!$A185:$DZ185,1,Rules!$H$11),"")&amp;""&lt;&gt;""),IFERROR(INDEX(Crawl!$A185:$DZ185,1,Rules!$H$11),"")&amp;"",IF(AND(ISNUMBER(J186),N(J186)&gt;=Rules!$B$12,IFERROR(INDEX(Crawl!$A185:$DZ185,1,Rules!$H$13),"")&amp;""&lt;&gt;""),IFERROR(INDEX(Crawl!$A185:$DZ185,1,Rules!$H$13),"")&amp;"","")))</f>
        <v/>
      </c>
      <c r="J186" s="19">
        <f>IF(A186="","",IF(IFERROR(INDEX(Crawl!$A185:$DZ185,1,Rules!$H$14),"")&amp;""="","",IFERROR(INDEX(Crawl!$A185:$DZ185,1,Rules!$H$14),"")))</f>
        <v/>
      </c>
      <c r="K186">
        <f>IF(A186="","",IFERROR(SUMIFS('GSC current'!$J$2:$J$2001,'GSC current'!$I$2:$I$2001,B186),0))</f>
        <v/>
      </c>
      <c r="L186">
        <f>IF(A186="","",IFERROR(SUMIFS('GSC current'!$K$2:$K$2001,'GSC current'!$I$2:$I$2001,B186),0))</f>
        <v/>
      </c>
      <c r="M186" s="20">
        <f>IF(A186="","",IF(N(L186)&gt;0,K186/L186,""))</f>
        <v/>
      </c>
      <c r="N186" s="21">
        <f>IF(A186="","",IF(N(L186)&gt;0,SUMIFS('GSC current'!$L$2:$L$2001,'GSC current'!$I$2:$I$2001,B186)/L186,""))</f>
        <v/>
      </c>
      <c r="O186">
        <f>IF(A186="","",IFERROR(SUMIFS('GSC previous'!$J$2:$J$2001,'GSC previous'!$I$2:$I$2001,B186),0))</f>
        <v/>
      </c>
      <c r="P186" s="22">
        <f>IF(A186="","",IF(N(O186)&gt;0,(K186-O186)/O186,""))</f>
        <v/>
      </c>
      <c r="Q186">
        <f>IF(A186="","",IFERROR(SUMIFS(GA4!$P$2:$P$2001,GA4!$O$2:$O$2001,B186),0))</f>
        <v/>
      </c>
      <c r="R186" s="23">
        <f>IF(A186="","",IF(N(Q186)&gt;0,SUMIFS(GA4!$Q$2:$Q$2001,GA4!$O$2:$O$2001,B186)/Q186,""))</f>
        <v/>
      </c>
      <c r="S186">
        <f>IF(A186="","",IFERROR(SUMIFS(GA4!$R$2:$R$2001,GA4!$O$2:$O$2001,B186),0))</f>
        <v/>
      </c>
      <c r="T186">
        <f>IF(A186="","",IF(AND(ISNUMBER(F186),LEFT(C186&amp;"",1)="2"),IF(F186&lt;Rules!$B$9,"Yes","No"),"No"))</f>
        <v/>
      </c>
      <c r="U186">
        <f>IF(A186="","",IF(AND(N(O186)&gt;=Rules!$B$8,ISNUMBER(P186)),IF(P186&lt;=-Rules!$B$7,"Yes","No"),"No"))</f>
        <v/>
      </c>
      <c r="V186">
        <f>IF(A186="","",IF(AND(N(L186)&gt;=Rules!$B$6,ISNUMBER(N186)),IF(AND(N186&gt;=Rules!$B$10,N186&lt;=Rules!$B$11),"Yes","No"),"No"))</f>
        <v/>
      </c>
      <c r="W186">
        <f>IF(A186="","",IF(I186&lt;&gt;"","Yes","No"))</f>
        <v/>
      </c>
      <c r="X186">
        <f>IF(I186="","",IF(SUMIFS($K$3:$K$2002,$A$3:$A$2002,SUBSTITUTE(SUBSTITUTE(I186,"?","~?"),"*","~*"))&gt;N(K186),"Yes","No"))</f>
        <v/>
      </c>
      <c r="Y186">
        <f>IF(A186="","",IF(N(S186)&gt;0,"Yes","No"))</f>
        <v/>
      </c>
      <c r="Z186">
        <f>IF(A186="","",IF(AND(N(K186)&lt;Rules!$B$5,N(L186)&lt;Rules!$B$6,N(Q186)&lt;Rules!$B$13,Y186="No"),"Yes","No"))</f>
        <v/>
      </c>
      <c r="AA186">
        <f>IF(A186="","",IF(LEFT(C186&amp;"",1)="3","Redirect",IF(OR(LEFT(C186&amp;"",1)="4",LEFT(C186&amp;"",1)="5"),IF(OR(N(K186)&gt;0,N(AC186)&gt;=Rules!$B$14),"Redirect","Prune"),IF(D186="Non-Indexable","Keep",IF(AND(W186="Yes",X186="Yes",Y186="No"),"Merge",IF(OR(U186="Yes",V186="Yes",AND(T186="Yes",N(L186)&gt;=Rules!$B$6)),"Update",IF(Z186="Yes",IF(N(AC186)&gt;=Rules!$B$14,"Redirect","Prune"),"Keep")))))))</f>
        <v/>
      </c>
      <c r="AB186">
        <f>IF(A186="","",IF(LEFT(C186&amp;"",1)="3","Already redirects ("&amp;C186&amp;"). Update internal links to point at the final URL.",IF(OR(LEFT(C186&amp;"",1)="4",LEFT(C186&amp;"",1)="5"),IF(AA186="Redirect","Returns "&amp;C186&amp;" but still has "&amp;N(K186)&amp;" clicks and "&amp;N(AC186)&amp;" referring domains. 301 it to the closest live page.","Returns "&amp;C186&amp;" with no clicks or links. Remove internal links and let it 404 or 410."),IF(D186="Non-Indexable","Non-indexable ("&amp;E186&amp;"). Keep if that is intentional; otherwise fix the canonical or noindex.",IF(AA186="Merge","Overlaps with "&amp;I186&amp;IF(N(J186)&gt;0," (similarity "&amp;TEXT(J186,"0.00")&amp;")","")&amp;", which gets more clicks. Merge the useful parts into it and 301 this URL.",IF(AA186="Update",MID(IF(U186="Yes","; Clicks down "&amp;TEXT(-P186,"0%")&amp;" on the previous period","")&amp;IF(V186="Yes","; Average position "&amp;TEXT(N186,"0.0")&amp;" on "&amp;TEXT(L186,"#,##0")&amp;" impressions (striking distance)","")&amp;IF(AND(T186="Yes",N(L186)&gt;=Rules!$B$6),"; Thin ("&amp;F186&amp;" words) but has search demand",""),3,400),IF(AA186="Prune","Low value: "&amp;N(K186)&amp;" clicks, "&amp;N(L186)&amp;" impressions, "&amp;N(Q186)&amp;" sessions, no key events. Remove or noindex it and update internal links.",IF(AA186="Redirect","Low value but "&amp;N(AC186)&amp;" referring domains. 301 it to the closest relevant page to keep those links.",IF(AND(Z186="No",Y186="Yes",N(K186)&lt;Rules!$B$5),"Low search traffic but it converts (key events: "&amp;S186&amp;"). Keep it and link to it.",IF(W186="Yes","Stronger than the page it overlaps ("&amp;I186&amp;"). Keep; merge that page into this one.","Healthy: "&amp;N(K186)&amp;" clicks"&amp;IF(ISNUMBER(N186),", average position "&amp;TEXT(N186,"0.0"),"")&amp;". Keep and monitor."))))))))))</f>
        <v/>
      </c>
      <c r="AE186">
        <f>IF(A186="","",IF(AD186&lt;&gt;"",AD186,AA186))</f>
        <v/>
      </c>
    </row>
    <row r="187">
      <c r="A187">
        <f>IF(Crawl!A186="","",Crawl!A186)</f>
        <v/>
      </c>
      <c r="B187">
        <f>IF(A187="","",Crawl!EC186)</f>
        <v/>
      </c>
      <c r="C187">
        <f>IF(A187="","",IFERROR(INDEX(Crawl!$A186:$DZ186,1,Rules!$H$6),""))</f>
        <v/>
      </c>
      <c r="D187">
        <f>IF(A187="","",IFERROR(INDEX(Crawl!$A186:$DZ186,1,Rules!$H$7),"")&amp;"")</f>
        <v/>
      </c>
      <c r="E187">
        <f>IF(A187="","",IFERROR(INDEX(Crawl!$A186:$DZ186,1,Rules!$H$8),"")&amp;"")</f>
        <v/>
      </c>
      <c r="F187">
        <f>IF(A187="","",IFERROR(INDEX(Crawl!$A186:$DZ186,1,Rules!$H$9),""))</f>
        <v/>
      </c>
      <c r="G187">
        <f>IF(A187="","",IFERROR(INDEX(Crawl!$A186:$DZ186,1,Rules!$H$10),""))</f>
        <v/>
      </c>
      <c r="H187">
        <f>IF(A187="","",IFERROR(INDEX(Crawl!$A186:$DZ186,1,Rules!$H$12),""))</f>
        <v/>
      </c>
      <c r="I187">
        <f>IF(A187="","",IF(AND(N(H187)&gt;0,IFERROR(INDEX(Crawl!$A186:$DZ186,1,Rules!$H$11),"")&amp;""&lt;&gt;""),IFERROR(INDEX(Crawl!$A186:$DZ186,1,Rules!$H$11),"")&amp;"",IF(AND(ISNUMBER(J187),N(J187)&gt;=Rules!$B$12,IFERROR(INDEX(Crawl!$A186:$DZ186,1,Rules!$H$13),"")&amp;""&lt;&gt;""),IFERROR(INDEX(Crawl!$A186:$DZ186,1,Rules!$H$13),"")&amp;"","")))</f>
        <v/>
      </c>
      <c r="J187" s="19">
        <f>IF(A187="","",IF(IFERROR(INDEX(Crawl!$A186:$DZ186,1,Rules!$H$14),"")&amp;""="","",IFERROR(INDEX(Crawl!$A186:$DZ186,1,Rules!$H$14),"")))</f>
        <v/>
      </c>
      <c r="K187">
        <f>IF(A187="","",IFERROR(SUMIFS('GSC current'!$J$2:$J$2001,'GSC current'!$I$2:$I$2001,B187),0))</f>
        <v/>
      </c>
      <c r="L187">
        <f>IF(A187="","",IFERROR(SUMIFS('GSC current'!$K$2:$K$2001,'GSC current'!$I$2:$I$2001,B187),0))</f>
        <v/>
      </c>
      <c r="M187" s="20">
        <f>IF(A187="","",IF(N(L187)&gt;0,K187/L187,""))</f>
        <v/>
      </c>
      <c r="N187" s="21">
        <f>IF(A187="","",IF(N(L187)&gt;0,SUMIFS('GSC current'!$L$2:$L$2001,'GSC current'!$I$2:$I$2001,B187)/L187,""))</f>
        <v/>
      </c>
      <c r="O187">
        <f>IF(A187="","",IFERROR(SUMIFS('GSC previous'!$J$2:$J$2001,'GSC previous'!$I$2:$I$2001,B187),0))</f>
        <v/>
      </c>
      <c r="P187" s="22">
        <f>IF(A187="","",IF(N(O187)&gt;0,(K187-O187)/O187,""))</f>
        <v/>
      </c>
      <c r="Q187">
        <f>IF(A187="","",IFERROR(SUMIFS(GA4!$P$2:$P$2001,GA4!$O$2:$O$2001,B187),0))</f>
        <v/>
      </c>
      <c r="R187" s="23">
        <f>IF(A187="","",IF(N(Q187)&gt;0,SUMIFS(GA4!$Q$2:$Q$2001,GA4!$O$2:$O$2001,B187)/Q187,""))</f>
        <v/>
      </c>
      <c r="S187">
        <f>IF(A187="","",IFERROR(SUMIFS(GA4!$R$2:$R$2001,GA4!$O$2:$O$2001,B187),0))</f>
        <v/>
      </c>
      <c r="T187">
        <f>IF(A187="","",IF(AND(ISNUMBER(F187),LEFT(C187&amp;"",1)="2"),IF(F187&lt;Rules!$B$9,"Yes","No"),"No"))</f>
        <v/>
      </c>
      <c r="U187">
        <f>IF(A187="","",IF(AND(N(O187)&gt;=Rules!$B$8,ISNUMBER(P187)),IF(P187&lt;=-Rules!$B$7,"Yes","No"),"No"))</f>
        <v/>
      </c>
      <c r="V187">
        <f>IF(A187="","",IF(AND(N(L187)&gt;=Rules!$B$6,ISNUMBER(N187)),IF(AND(N187&gt;=Rules!$B$10,N187&lt;=Rules!$B$11),"Yes","No"),"No"))</f>
        <v/>
      </c>
      <c r="W187">
        <f>IF(A187="","",IF(I187&lt;&gt;"","Yes","No"))</f>
        <v/>
      </c>
      <c r="X187">
        <f>IF(I187="","",IF(SUMIFS($K$3:$K$2002,$A$3:$A$2002,SUBSTITUTE(SUBSTITUTE(I187,"?","~?"),"*","~*"))&gt;N(K187),"Yes","No"))</f>
        <v/>
      </c>
      <c r="Y187">
        <f>IF(A187="","",IF(N(S187)&gt;0,"Yes","No"))</f>
        <v/>
      </c>
      <c r="Z187">
        <f>IF(A187="","",IF(AND(N(K187)&lt;Rules!$B$5,N(L187)&lt;Rules!$B$6,N(Q187)&lt;Rules!$B$13,Y187="No"),"Yes","No"))</f>
        <v/>
      </c>
      <c r="AA187">
        <f>IF(A187="","",IF(LEFT(C187&amp;"",1)="3","Redirect",IF(OR(LEFT(C187&amp;"",1)="4",LEFT(C187&amp;"",1)="5"),IF(OR(N(K187)&gt;0,N(AC187)&gt;=Rules!$B$14),"Redirect","Prune"),IF(D187="Non-Indexable","Keep",IF(AND(W187="Yes",X187="Yes",Y187="No"),"Merge",IF(OR(U187="Yes",V187="Yes",AND(T187="Yes",N(L187)&gt;=Rules!$B$6)),"Update",IF(Z187="Yes",IF(N(AC187)&gt;=Rules!$B$14,"Redirect","Prune"),"Keep")))))))</f>
        <v/>
      </c>
      <c r="AB187">
        <f>IF(A187="","",IF(LEFT(C187&amp;"",1)="3","Already redirects ("&amp;C187&amp;"). Update internal links to point at the final URL.",IF(OR(LEFT(C187&amp;"",1)="4",LEFT(C187&amp;"",1)="5"),IF(AA187="Redirect","Returns "&amp;C187&amp;" but still has "&amp;N(K187)&amp;" clicks and "&amp;N(AC187)&amp;" referring domains. 301 it to the closest live page.","Returns "&amp;C187&amp;" with no clicks or links. Remove internal links and let it 404 or 410."),IF(D187="Non-Indexable","Non-indexable ("&amp;E187&amp;"). Keep if that is intentional; otherwise fix the canonical or noindex.",IF(AA187="Merge","Overlaps with "&amp;I187&amp;IF(N(J187)&gt;0," (similarity "&amp;TEXT(J187,"0.00")&amp;")","")&amp;", which gets more clicks. Merge the useful parts into it and 301 this URL.",IF(AA187="Update",MID(IF(U187="Yes","; Clicks down "&amp;TEXT(-P187,"0%")&amp;" on the previous period","")&amp;IF(V187="Yes","; Average position "&amp;TEXT(N187,"0.0")&amp;" on "&amp;TEXT(L187,"#,##0")&amp;" impressions (striking distance)","")&amp;IF(AND(T187="Yes",N(L187)&gt;=Rules!$B$6),"; Thin ("&amp;F187&amp;" words) but has search demand",""),3,400),IF(AA187="Prune","Low value: "&amp;N(K187)&amp;" clicks, "&amp;N(L187)&amp;" impressions, "&amp;N(Q187)&amp;" sessions, no key events. Remove or noindex it and update internal links.",IF(AA187="Redirect","Low value but "&amp;N(AC187)&amp;" referring domains. 301 it to the closest relevant page to keep those links.",IF(AND(Z187="No",Y187="Yes",N(K187)&lt;Rules!$B$5),"Low search traffic but it converts (key events: "&amp;S187&amp;"). Keep it and link to it.",IF(W187="Yes","Stronger than the page it overlaps ("&amp;I187&amp;"). Keep; merge that page into this one.","Healthy: "&amp;N(K187)&amp;" clicks"&amp;IF(ISNUMBER(N187),", average position "&amp;TEXT(N187,"0.0"),"")&amp;". Keep and monitor."))))))))))</f>
        <v/>
      </c>
      <c r="AE187">
        <f>IF(A187="","",IF(AD187&lt;&gt;"",AD187,AA187))</f>
        <v/>
      </c>
    </row>
    <row r="188">
      <c r="A188">
        <f>IF(Crawl!A187="","",Crawl!A187)</f>
        <v/>
      </c>
      <c r="B188">
        <f>IF(A188="","",Crawl!EC187)</f>
        <v/>
      </c>
      <c r="C188">
        <f>IF(A188="","",IFERROR(INDEX(Crawl!$A187:$DZ187,1,Rules!$H$6),""))</f>
        <v/>
      </c>
      <c r="D188">
        <f>IF(A188="","",IFERROR(INDEX(Crawl!$A187:$DZ187,1,Rules!$H$7),"")&amp;"")</f>
        <v/>
      </c>
      <c r="E188">
        <f>IF(A188="","",IFERROR(INDEX(Crawl!$A187:$DZ187,1,Rules!$H$8),"")&amp;"")</f>
        <v/>
      </c>
      <c r="F188">
        <f>IF(A188="","",IFERROR(INDEX(Crawl!$A187:$DZ187,1,Rules!$H$9),""))</f>
        <v/>
      </c>
      <c r="G188">
        <f>IF(A188="","",IFERROR(INDEX(Crawl!$A187:$DZ187,1,Rules!$H$10),""))</f>
        <v/>
      </c>
      <c r="H188">
        <f>IF(A188="","",IFERROR(INDEX(Crawl!$A187:$DZ187,1,Rules!$H$12),""))</f>
        <v/>
      </c>
      <c r="I188">
        <f>IF(A188="","",IF(AND(N(H188)&gt;0,IFERROR(INDEX(Crawl!$A187:$DZ187,1,Rules!$H$11),"")&amp;""&lt;&gt;""),IFERROR(INDEX(Crawl!$A187:$DZ187,1,Rules!$H$11),"")&amp;"",IF(AND(ISNUMBER(J188),N(J188)&gt;=Rules!$B$12,IFERROR(INDEX(Crawl!$A187:$DZ187,1,Rules!$H$13),"")&amp;""&lt;&gt;""),IFERROR(INDEX(Crawl!$A187:$DZ187,1,Rules!$H$13),"")&amp;"","")))</f>
        <v/>
      </c>
      <c r="J188" s="19">
        <f>IF(A188="","",IF(IFERROR(INDEX(Crawl!$A187:$DZ187,1,Rules!$H$14),"")&amp;""="","",IFERROR(INDEX(Crawl!$A187:$DZ187,1,Rules!$H$14),"")))</f>
        <v/>
      </c>
      <c r="K188">
        <f>IF(A188="","",IFERROR(SUMIFS('GSC current'!$J$2:$J$2001,'GSC current'!$I$2:$I$2001,B188),0))</f>
        <v/>
      </c>
      <c r="L188">
        <f>IF(A188="","",IFERROR(SUMIFS('GSC current'!$K$2:$K$2001,'GSC current'!$I$2:$I$2001,B188),0))</f>
        <v/>
      </c>
      <c r="M188" s="20">
        <f>IF(A188="","",IF(N(L188)&gt;0,K188/L188,""))</f>
        <v/>
      </c>
      <c r="N188" s="21">
        <f>IF(A188="","",IF(N(L188)&gt;0,SUMIFS('GSC current'!$L$2:$L$2001,'GSC current'!$I$2:$I$2001,B188)/L188,""))</f>
        <v/>
      </c>
      <c r="O188">
        <f>IF(A188="","",IFERROR(SUMIFS('GSC previous'!$J$2:$J$2001,'GSC previous'!$I$2:$I$2001,B188),0))</f>
        <v/>
      </c>
      <c r="P188" s="22">
        <f>IF(A188="","",IF(N(O188)&gt;0,(K188-O188)/O188,""))</f>
        <v/>
      </c>
      <c r="Q188">
        <f>IF(A188="","",IFERROR(SUMIFS(GA4!$P$2:$P$2001,GA4!$O$2:$O$2001,B188),0))</f>
        <v/>
      </c>
      <c r="R188" s="23">
        <f>IF(A188="","",IF(N(Q188)&gt;0,SUMIFS(GA4!$Q$2:$Q$2001,GA4!$O$2:$O$2001,B188)/Q188,""))</f>
        <v/>
      </c>
      <c r="S188">
        <f>IF(A188="","",IFERROR(SUMIFS(GA4!$R$2:$R$2001,GA4!$O$2:$O$2001,B188),0))</f>
        <v/>
      </c>
      <c r="T188">
        <f>IF(A188="","",IF(AND(ISNUMBER(F188),LEFT(C188&amp;"",1)="2"),IF(F188&lt;Rules!$B$9,"Yes","No"),"No"))</f>
        <v/>
      </c>
      <c r="U188">
        <f>IF(A188="","",IF(AND(N(O188)&gt;=Rules!$B$8,ISNUMBER(P188)),IF(P188&lt;=-Rules!$B$7,"Yes","No"),"No"))</f>
        <v/>
      </c>
      <c r="V188">
        <f>IF(A188="","",IF(AND(N(L188)&gt;=Rules!$B$6,ISNUMBER(N188)),IF(AND(N188&gt;=Rules!$B$10,N188&lt;=Rules!$B$11),"Yes","No"),"No"))</f>
        <v/>
      </c>
      <c r="W188">
        <f>IF(A188="","",IF(I188&lt;&gt;"","Yes","No"))</f>
        <v/>
      </c>
      <c r="X188">
        <f>IF(I188="","",IF(SUMIFS($K$3:$K$2002,$A$3:$A$2002,SUBSTITUTE(SUBSTITUTE(I188,"?","~?"),"*","~*"))&gt;N(K188),"Yes","No"))</f>
        <v/>
      </c>
      <c r="Y188">
        <f>IF(A188="","",IF(N(S188)&gt;0,"Yes","No"))</f>
        <v/>
      </c>
      <c r="Z188">
        <f>IF(A188="","",IF(AND(N(K188)&lt;Rules!$B$5,N(L188)&lt;Rules!$B$6,N(Q188)&lt;Rules!$B$13,Y188="No"),"Yes","No"))</f>
        <v/>
      </c>
      <c r="AA188">
        <f>IF(A188="","",IF(LEFT(C188&amp;"",1)="3","Redirect",IF(OR(LEFT(C188&amp;"",1)="4",LEFT(C188&amp;"",1)="5"),IF(OR(N(K188)&gt;0,N(AC188)&gt;=Rules!$B$14),"Redirect","Prune"),IF(D188="Non-Indexable","Keep",IF(AND(W188="Yes",X188="Yes",Y188="No"),"Merge",IF(OR(U188="Yes",V188="Yes",AND(T188="Yes",N(L188)&gt;=Rules!$B$6)),"Update",IF(Z188="Yes",IF(N(AC188)&gt;=Rules!$B$14,"Redirect","Prune"),"Keep")))))))</f>
        <v/>
      </c>
      <c r="AB188">
        <f>IF(A188="","",IF(LEFT(C188&amp;"",1)="3","Already redirects ("&amp;C188&amp;"). Update internal links to point at the final URL.",IF(OR(LEFT(C188&amp;"",1)="4",LEFT(C188&amp;"",1)="5"),IF(AA188="Redirect","Returns "&amp;C188&amp;" but still has "&amp;N(K188)&amp;" clicks and "&amp;N(AC188)&amp;" referring domains. 301 it to the closest live page.","Returns "&amp;C188&amp;" with no clicks or links. Remove internal links and let it 404 or 410."),IF(D188="Non-Indexable","Non-indexable ("&amp;E188&amp;"). Keep if that is intentional; otherwise fix the canonical or noindex.",IF(AA188="Merge","Overlaps with "&amp;I188&amp;IF(N(J188)&gt;0," (similarity "&amp;TEXT(J188,"0.00")&amp;")","")&amp;", which gets more clicks. Merge the useful parts into it and 301 this URL.",IF(AA188="Update",MID(IF(U188="Yes","; Clicks down "&amp;TEXT(-P188,"0%")&amp;" on the previous period","")&amp;IF(V188="Yes","; Average position "&amp;TEXT(N188,"0.0")&amp;" on "&amp;TEXT(L188,"#,##0")&amp;" impressions (striking distance)","")&amp;IF(AND(T188="Yes",N(L188)&gt;=Rules!$B$6),"; Thin ("&amp;F188&amp;" words) but has search demand",""),3,400),IF(AA188="Prune","Low value: "&amp;N(K188)&amp;" clicks, "&amp;N(L188)&amp;" impressions, "&amp;N(Q188)&amp;" sessions, no key events. Remove or noindex it and update internal links.",IF(AA188="Redirect","Low value but "&amp;N(AC188)&amp;" referring domains. 301 it to the closest relevant page to keep those links.",IF(AND(Z188="No",Y188="Yes",N(K188)&lt;Rules!$B$5),"Low search traffic but it converts (key events: "&amp;S188&amp;"). Keep it and link to it.",IF(W188="Yes","Stronger than the page it overlaps ("&amp;I188&amp;"). Keep; merge that page into this one.","Healthy: "&amp;N(K188)&amp;" clicks"&amp;IF(ISNUMBER(N188),", average position "&amp;TEXT(N188,"0.0"),"")&amp;". Keep and monitor."))))))))))</f>
        <v/>
      </c>
      <c r="AE188">
        <f>IF(A188="","",IF(AD188&lt;&gt;"",AD188,AA188))</f>
        <v/>
      </c>
    </row>
    <row r="189">
      <c r="A189">
        <f>IF(Crawl!A188="","",Crawl!A188)</f>
        <v/>
      </c>
      <c r="B189">
        <f>IF(A189="","",Crawl!EC188)</f>
        <v/>
      </c>
      <c r="C189">
        <f>IF(A189="","",IFERROR(INDEX(Crawl!$A188:$DZ188,1,Rules!$H$6),""))</f>
        <v/>
      </c>
      <c r="D189">
        <f>IF(A189="","",IFERROR(INDEX(Crawl!$A188:$DZ188,1,Rules!$H$7),"")&amp;"")</f>
        <v/>
      </c>
      <c r="E189">
        <f>IF(A189="","",IFERROR(INDEX(Crawl!$A188:$DZ188,1,Rules!$H$8),"")&amp;"")</f>
        <v/>
      </c>
      <c r="F189">
        <f>IF(A189="","",IFERROR(INDEX(Crawl!$A188:$DZ188,1,Rules!$H$9),""))</f>
        <v/>
      </c>
      <c r="G189">
        <f>IF(A189="","",IFERROR(INDEX(Crawl!$A188:$DZ188,1,Rules!$H$10),""))</f>
        <v/>
      </c>
      <c r="H189">
        <f>IF(A189="","",IFERROR(INDEX(Crawl!$A188:$DZ188,1,Rules!$H$12),""))</f>
        <v/>
      </c>
      <c r="I189">
        <f>IF(A189="","",IF(AND(N(H189)&gt;0,IFERROR(INDEX(Crawl!$A188:$DZ188,1,Rules!$H$11),"")&amp;""&lt;&gt;""),IFERROR(INDEX(Crawl!$A188:$DZ188,1,Rules!$H$11),"")&amp;"",IF(AND(ISNUMBER(J189),N(J189)&gt;=Rules!$B$12,IFERROR(INDEX(Crawl!$A188:$DZ188,1,Rules!$H$13),"")&amp;""&lt;&gt;""),IFERROR(INDEX(Crawl!$A188:$DZ188,1,Rules!$H$13),"")&amp;"","")))</f>
        <v/>
      </c>
      <c r="J189" s="19">
        <f>IF(A189="","",IF(IFERROR(INDEX(Crawl!$A188:$DZ188,1,Rules!$H$14),"")&amp;""="","",IFERROR(INDEX(Crawl!$A188:$DZ188,1,Rules!$H$14),"")))</f>
        <v/>
      </c>
      <c r="K189">
        <f>IF(A189="","",IFERROR(SUMIFS('GSC current'!$J$2:$J$2001,'GSC current'!$I$2:$I$2001,B189),0))</f>
        <v/>
      </c>
      <c r="L189">
        <f>IF(A189="","",IFERROR(SUMIFS('GSC current'!$K$2:$K$2001,'GSC current'!$I$2:$I$2001,B189),0))</f>
        <v/>
      </c>
      <c r="M189" s="20">
        <f>IF(A189="","",IF(N(L189)&gt;0,K189/L189,""))</f>
        <v/>
      </c>
      <c r="N189" s="21">
        <f>IF(A189="","",IF(N(L189)&gt;0,SUMIFS('GSC current'!$L$2:$L$2001,'GSC current'!$I$2:$I$2001,B189)/L189,""))</f>
        <v/>
      </c>
      <c r="O189">
        <f>IF(A189="","",IFERROR(SUMIFS('GSC previous'!$J$2:$J$2001,'GSC previous'!$I$2:$I$2001,B189),0))</f>
        <v/>
      </c>
      <c r="P189" s="22">
        <f>IF(A189="","",IF(N(O189)&gt;0,(K189-O189)/O189,""))</f>
        <v/>
      </c>
      <c r="Q189">
        <f>IF(A189="","",IFERROR(SUMIFS(GA4!$P$2:$P$2001,GA4!$O$2:$O$2001,B189),0))</f>
        <v/>
      </c>
      <c r="R189" s="23">
        <f>IF(A189="","",IF(N(Q189)&gt;0,SUMIFS(GA4!$Q$2:$Q$2001,GA4!$O$2:$O$2001,B189)/Q189,""))</f>
        <v/>
      </c>
      <c r="S189">
        <f>IF(A189="","",IFERROR(SUMIFS(GA4!$R$2:$R$2001,GA4!$O$2:$O$2001,B189),0))</f>
        <v/>
      </c>
      <c r="T189">
        <f>IF(A189="","",IF(AND(ISNUMBER(F189),LEFT(C189&amp;"",1)="2"),IF(F189&lt;Rules!$B$9,"Yes","No"),"No"))</f>
        <v/>
      </c>
      <c r="U189">
        <f>IF(A189="","",IF(AND(N(O189)&gt;=Rules!$B$8,ISNUMBER(P189)),IF(P189&lt;=-Rules!$B$7,"Yes","No"),"No"))</f>
        <v/>
      </c>
      <c r="V189">
        <f>IF(A189="","",IF(AND(N(L189)&gt;=Rules!$B$6,ISNUMBER(N189)),IF(AND(N189&gt;=Rules!$B$10,N189&lt;=Rules!$B$11),"Yes","No"),"No"))</f>
        <v/>
      </c>
      <c r="W189">
        <f>IF(A189="","",IF(I189&lt;&gt;"","Yes","No"))</f>
        <v/>
      </c>
      <c r="X189">
        <f>IF(I189="","",IF(SUMIFS($K$3:$K$2002,$A$3:$A$2002,SUBSTITUTE(SUBSTITUTE(I189,"?","~?"),"*","~*"))&gt;N(K189),"Yes","No"))</f>
        <v/>
      </c>
      <c r="Y189">
        <f>IF(A189="","",IF(N(S189)&gt;0,"Yes","No"))</f>
        <v/>
      </c>
      <c r="Z189">
        <f>IF(A189="","",IF(AND(N(K189)&lt;Rules!$B$5,N(L189)&lt;Rules!$B$6,N(Q189)&lt;Rules!$B$13,Y189="No"),"Yes","No"))</f>
        <v/>
      </c>
      <c r="AA189">
        <f>IF(A189="","",IF(LEFT(C189&amp;"",1)="3","Redirect",IF(OR(LEFT(C189&amp;"",1)="4",LEFT(C189&amp;"",1)="5"),IF(OR(N(K189)&gt;0,N(AC189)&gt;=Rules!$B$14),"Redirect","Prune"),IF(D189="Non-Indexable","Keep",IF(AND(W189="Yes",X189="Yes",Y189="No"),"Merge",IF(OR(U189="Yes",V189="Yes",AND(T189="Yes",N(L189)&gt;=Rules!$B$6)),"Update",IF(Z189="Yes",IF(N(AC189)&gt;=Rules!$B$14,"Redirect","Prune"),"Keep")))))))</f>
        <v/>
      </c>
      <c r="AB189">
        <f>IF(A189="","",IF(LEFT(C189&amp;"",1)="3","Already redirects ("&amp;C189&amp;"). Update internal links to point at the final URL.",IF(OR(LEFT(C189&amp;"",1)="4",LEFT(C189&amp;"",1)="5"),IF(AA189="Redirect","Returns "&amp;C189&amp;" but still has "&amp;N(K189)&amp;" clicks and "&amp;N(AC189)&amp;" referring domains. 301 it to the closest live page.","Returns "&amp;C189&amp;" with no clicks or links. Remove internal links and let it 404 or 410."),IF(D189="Non-Indexable","Non-indexable ("&amp;E189&amp;"). Keep if that is intentional; otherwise fix the canonical or noindex.",IF(AA189="Merge","Overlaps with "&amp;I189&amp;IF(N(J189)&gt;0," (similarity "&amp;TEXT(J189,"0.00")&amp;")","")&amp;", which gets more clicks. Merge the useful parts into it and 301 this URL.",IF(AA189="Update",MID(IF(U189="Yes","; Clicks down "&amp;TEXT(-P189,"0%")&amp;" on the previous period","")&amp;IF(V189="Yes","; Average position "&amp;TEXT(N189,"0.0")&amp;" on "&amp;TEXT(L189,"#,##0")&amp;" impressions (striking distance)","")&amp;IF(AND(T189="Yes",N(L189)&gt;=Rules!$B$6),"; Thin ("&amp;F189&amp;" words) but has search demand",""),3,400),IF(AA189="Prune","Low value: "&amp;N(K189)&amp;" clicks, "&amp;N(L189)&amp;" impressions, "&amp;N(Q189)&amp;" sessions, no key events. Remove or noindex it and update internal links.",IF(AA189="Redirect","Low value but "&amp;N(AC189)&amp;" referring domains. 301 it to the closest relevant page to keep those links.",IF(AND(Z189="No",Y189="Yes",N(K189)&lt;Rules!$B$5),"Low search traffic but it converts (key events: "&amp;S189&amp;"). Keep it and link to it.",IF(W189="Yes","Stronger than the page it overlaps ("&amp;I189&amp;"). Keep; merge that page into this one.","Healthy: "&amp;N(K189)&amp;" clicks"&amp;IF(ISNUMBER(N189),", average position "&amp;TEXT(N189,"0.0"),"")&amp;". Keep and monitor."))))))))))</f>
        <v/>
      </c>
      <c r="AE189">
        <f>IF(A189="","",IF(AD189&lt;&gt;"",AD189,AA189))</f>
        <v/>
      </c>
    </row>
    <row r="190">
      <c r="A190">
        <f>IF(Crawl!A189="","",Crawl!A189)</f>
        <v/>
      </c>
      <c r="B190">
        <f>IF(A190="","",Crawl!EC189)</f>
        <v/>
      </c>
      <c r="C190">
        <f>IF(A190="","",IFERROR(INDEX(Crawl!$A189:$DZ189,1,Rules!$H$6),""))</f>
        <v/>
      </c>
      <c r="D190">
        <f>IF(A190="","",IFERROR(INDEX(Crawl!$A189:$DZ189,1,Rules!$H$7),"")&amp;"")</f>
        <v/>
      </c>
      <c r="E190">
        <f>IF(A190="","",IFERROR(INDEX(Crawl!$A189:$DZ189,1,Rules!$H$8),"")&amp;"")</f>
        <v/>
      </c>
      <c r="F190">
        <f>IF(A190="","",IFERROR(INDEX(Crawl!$A189:$DZ189,1,Rules!$H$9),""))</f>
        <v/>
      </c>
      <c r="G190">
        <f>IF(A190="","",IFERROR(INDEX(Crawl!$A189:$DZ189,1,Rules!$H$10),""))</f>
        <v/>
      </c>
      <c r="H190">
        <f>IF(A190="","",IFERROR(INDEX(Crawl!$A189:$DZ189,1,Rules!$H$12),""))</f>
        <v/>
      </c>
      <c r="I190">
        <f>IF(A190="","",IF(AND(N(H190)&gt;0,IFERROR(INDEX(Crawl!$A189:$DZ189,1,Rules!$H$11),"")&amp;""&lt;&gt;""),IFERROR(INDEX(Crawl!$A189:$DZ189,1,Rules!$H$11),"")&amp;"",IF(AND(ISNUMBER(J190),N(J190)&gt;=Rules!$B$12,IFERROR(INDEX(Crawl!$A189:$DZ189,1,Rules!$H$13),"")&amp;""&lt;&gt;""),IFERROR(INDEX(Crawl!$A189:$DZ189,1,Rules!$H$13),"")&amp;"","")))</f>
        <v/>
      </c>
      <c r="J190" s="19">
        <f>IF(A190="","",IF(IFERROR(INDEX(Crawl!$A189:$DZ189,1,Rules!$H$14),"")&amp;""="","",IFERROR(INDEX(Crawl!$A189:$DZ189,1,Rules!$H$14),"")))</f>
        <v/>
      </c>
      <c r="K190">
        <f>IF(A190="","",IFERROR(SUMIFS('GSC current'!$J$2:$J$2001,'GSC current'!$I$2:$I$2001,B190),0))</f>
        <v/>
      </c>
      <c r="L190">
        <f>IF(A190="","",IFERROR(SUMIFS('GSC current'!$K$2:$K$2001,'GSC current'!$I$2:$I$2001,B190),0))</f>
        <v/>
      </c>
      <c r="M190" s="20">
        <f>IF(A190="","",IF(N(L190)&gt;0,K190/L190,""))</f>
        <v/>
      </c>
      <c r="N190" s="21">
        <f>IF(A190="","",IF(N(L190)&gt;0,SUMIFS('GSC current'!$L$2:$L$2001,'GSC current'!$I$2:$I$2001,B190)/L190,""))</f>
        <v/>
      </c>
      <c r="O190">
        <f>IF(A190="","",IFERROR(SUMIFS('GSC previous'!$J$2:$J$2001,'GSC previous'!$I$2:$I$2001,B190),0))</f>
        <v/>
      </c>
      <c r="P190" s="22">
        <f>IF(A190="","",IF(N(O190)&gt;0,(K190-O190)/O190,""))</f>
        <v/>
      </c>
      <c r="Q190">
        <f>IF(A190="","",IFERROR(SUMIFS(GA4!$P$2:$P$2001,GA4!$O$2:$O$2001,B190),0))</f>
        <v/>
      </c>
      <c r="R190" s="23">
        <f>IF(A190="","",IF(N(Q190)&gt;0,SUMIFS(GA4!$Q$2:$Q$2001,GA4!$O$2:$O$2001,B190)/Q190,""))</f>
        <v/>
      </c>
      <c r="S190">
        <f>IF(A190="","",IFERROR(SUMIFS(GA4!$R$2:$R$2001,GA4!$O$2:$O$2001,B190),0))</f>
        <v/>
      </c>
      <c r="T190">
        <f>IF(A190="","",IF(AND(ISNUMBER(F190),LEFT(C190&amp;"",1)="2"),IF(F190&lt;Rules!$B$9,"Yes","No"),"No"))</f>
        <v/>
      </c>
      <c r="U190">
        <f>IF(A190="","",IF(AND(N(O190)&gt;=Rules!$B$8,ISNUMBER(P190)),IF(P190&lt;=-Rules!$B$7,"Yes","No"),"No"))</f>
        <v/>
      </c>
      <c r="V190">
        <f>IF(A190="","",IF(AND(N(L190)&gt;=Rules!$B$6,ISNUMBER(N190)),IF(AND(N190&gt;=Rules!$B$10,N190&lt;=Rules!$B$11),"Yes","No"),"No"))</f>
        <v/>
      </c>
      <c r="W190">
        <f>IF(A190="","",IF(I190&lt;&gt;"","Yes","No"))</f>
        <v/>
      </c>
      <c r="X190">
        <f>IF(I190="","",IF(SUMIFS($K$3:$K$2002,$A$3:$A$2002,SUBSTITUTE(SUBSTITUTE(I190,"?","~?"),"*","~*"))&gt;N(K190),"Yes","No"))</f>
        <v/>
      </c>
      <c r="Y190">
        <f>IF(A190="","",IF(N(S190)&gt;0,"Yes","No"))</f>
        <v/>
      </c>
      <c r="Z190">
        <f>IF(A190="","",IF(AND(N(K190)&lt;Rules!$B$5,N(L190)&lt;Rules!$B$6,N(Q190)&lt;Rules!$B$13,Y190="No"),"Yes","No"))</f>
        <v/>
      </c>
      <c r="AA190">
        <f>IF(A190="","",IF(LEFT(C190&amp;"",1)="3","Redirect",IF(OR(LEFT(C190&amp;"",1)="4",LEFT(C190&amp;"",1)="5"),IF(OR(N(K190)&gt;0,N(AC190)&gt;=Rules!$B$14),"Redirect","Prune"),IF(D190="Non-Indexable","Keep",IF(AND(W190="Yes",X190="Yes",Y190="No"),"Merge",IF(OR(U190="Yes",V190="Yes",AND(T190="Yes",N(L190)&gt;=Rules!$B$6)),"Update",IF(Z190="Yes",IF(N(AC190)&gt;=Rules!$B$14,"Redirect","Prune"),"Keep")))))))</f>
        <v/>
      </c>
      <c r="AB190">
        <f>IF(A190="","",IF(LEFT(C190&amp;"",1)="3","Already redirects ("&amp;C190&amp;"). Update internal links to point at the final URL.",IF(OR(LEFT(C190&amp;"",1)="4",LEFT(C190&amp;"",1)="5"),IF(AA190="Redirect","Returns "&amp;C190&amp;" but still has "&amp;N(K190)&amp;" clicks and "&amp;N(AC190)&amp;" referring domains. 301 it to the closest live page.","Returns "&amp;C190&amp;" with no clicks or links. Remove internal links and let it 404 or 410."),IF(D190="Non-Indexable","Non-indexable ("&amp;E190&amp;"). Keep if that is intentional; otherwise fix the canonical or noindex.",IF(AA190="Merge","Overlaps with "&amp;I190&amp;IF(N(J190)&gt;0," (similarity "&amp;TEXT(J190,"0.00")&amp;")","")&amp;", which gets more clicks. Merge the useful parts into it and 301 this URL.",IF(AA190="Update",MID(IF(U190="Yes","; Clicks down "&amp;TEXT(-P190,"0%")&amp;" on the previous period","")&amp;IF(V190="Yes","; Average position "&amp;TEXT(N190,"0.0")&amp;" on "&amp;TEXT(L190,"#,##0")&amp;" impressions (striking distance)","")&amp;IF(AND(T190="Yes",N(L190)&gt;=Rules!$B$6),"; Thin ("&amp;F190&amp;" words) but has search demand",""),3,400),IF(AA190="Prune","Low value: "&amp;N(K190)&amp;" clicks, "&amp;N(L190)&amp;" impressions, "&amp;N(Q190)&amp;" sessions, no key events. Remove or noindex it and update internal links.",IF(AA190="Redirect","Low value but "&amp;N(AC190)&amp;" referring domains. 301 it to the closest relevant page to keep those links.",IF(AND(Z190="No",Y190="Yes",N(K190)&lt;Rules!$B$5),"Low search traffic but it converts (key events: "&amp;S190&amp;"). Keep it and link to it.",IF(W190="Yes","Stronger than the page it overlaps ("&amp;I190&amp;"). Keep; merge that page into this one.","Healthy: "&amp;N(K190)&amp;" clicks"&amp;IF(ISNUMBER(N190),", average position "&amp;TEXT(N190,"0.0"),"")&amp;". Keep and monitor."))))))))))</f>
        <v/>
      </c>
      <c r="AE190">
        <f>IF(A190="","",IF(AD190&lt;&gt;"",AD190,AA190))</f>
        <v/>
      </c>
    </row>
    <row r="191">
      <c r="A191">
        <f>IF(Crawl!A190="","",Crawl!A190)</f>
        <v/>
      </c>
      <c r="B191">
        <f>IF(A191="","",Crawl!EC190)</f>
        <v/>
      </c>
      <c r="C191">
        <f>IF(A191="","",IFERROR(INDEX(Crawl!$A190:$DZ190,1,Rules!$H$6),""))</f>
        <v/>
      </c>
      <c r="D191">
        <f>IF(A191="","",IFERROR(INDEX(Crawl!$A190:$DZ190,1,Rules!$H$7),"")&amp;"")</f>
        <v/>
      </c>
      <c r="E191">
        <f>IF(A191="","",IFERROR(INDEX(Crawl!$A190:$DZ190,1,Rules!$H$8),"")&amp;"")</f>
        <v/>
      </c>
      <c r="F191">
        <f>IF(A191="","",IFERROR(INDEX(Crawl!$A190:$DZ190,1,Rules!$H$9),""))</f>
        <v/>
      </c>
      <c r="G191">
        <f>IF(A191="","",IFERROR(INDEX(Crawl!$A190:$DZ190,1,Rules!$H$10),""))</f>
        <v/>
      </c>
      <c r="H191">
        <f>IF(A191="","",IFERROR(INDEX(Crawl!$A190:$DZ190,1,Rules!$H$12),""))</f>
        <v/>
      </c>
      <c r="I191">
        <f>IF(A191="","",IF(AND(N(H191)&gt;0,IFERROR(INDEX(Crawl!$A190:$DZ190,1,Rules!$H$11),"")&amp;""&lt;&gt;""),IFERROR(INDEX(Crawl!$A190:$DZ190,1,Rules!$H$11),"")&amp;"",IF(AND(ISNUMBER(J191),N(J191)&gt;=Rules!$B$12,IFERROR(INDEX(Crawl!$A190:$DZ190,1,Rules!$H$13),"")&amp;""&lt;&gt;""),IFERROR(INDEX(Crawl!$A190:$DZ190,1,Rules!$H$13),"")&amp;"","")))</f>
        <v/>
      </c>
      <c r="J191" s="19">
        <f>IF(A191="","",IF(IFERROR(INDEX(Crawl!$A190:$DZ190,1,Rules!$H$14),"")&amp;""="","",IFERROR(INDEX(Crawl!$A190:$DZ190,1,Rules!$H$14),"")))</f>
        <v/>
      </c>
      <c r="K191">
        <f>IF(A191="","",IFERROR(SUMIFS('GSC current'!$J$2:$J$2001,'GSC current'!$I$2:$I$2001,B191),0))</f>
        <v/>
      </c>
      <c r="L191">
        <f>IF(A191="","",IFERROR(SUMIFS('GSC current'!$K$2:$K$2001,'GSC current'!$I$2:$I$2001,B191),0))</f>
        <v/>
      </c>
      <c r="M191" s="20">
        <f>IF(A191="","",IF(N(L191)&gt;0,K191/L191,""))</f>
        <v/>
      </c>
      <c r="N191" s="21">
        <f>IF(A191="","",IF(N(L191)&gt;0,SUMIFS('GSC current'!$L$2:$L$2001,'GSC current'!$I$2:$I$2001,B191)/L191,""))</f>
        <v/>
      </c>
      <c r="O191">
        <f>IF(A191="","",IFERROR(SUMIFS('GSC previous'!$J$2:$J$2001,'GSC previous'!$I$2:$I$2001,B191),0))</f>
        <v/>
      </c>
      <c r="P191" s="22">
        <f>IF(A191="","",IF(N(O191)&gt;0,(K191-O191)/O191,""))</f>
        <v/>
      </c>
      <c r="Q191">
        <f>IF(A191="","",IFERROR(SUMIFS(GA4!$P$2:$P$2001,GA4!$O$2:$O$2001,B191),0))</f>
        <v/>
      </c>
      <c r="R191" s="23">
        <f>IF(A191="","",IF(N(Q191)&gt;0,SUMIFS(GA4!$Q$2:$Q$2001,GA4!$O$2:$O$2001,B191)/Q191,""))</f>
        <v/>
      </c>
      <c r="S191">
        <f>IF(A191="","",IFERROR(SUMIFS(GA4!$R$2:$R$2001,GA4!$O$2:$O$2001,B191),0))</f>
        <v/>
      </c>
      <c r="T191">
        <f>IF(A191="","",IF(AND(ISNUMBER(F191),LEFT(C191&amp;"",1)="2"),IF(F191&lt;Rules!$B$9,"Yes","No"),"No"))</f>
        <v/>
      </c>
      <c r="U191">
        <f>IF(A191="","",IF(AND(N(O191)&gt;=Rules!$B$8,ISNUMBER(P191)),IF(P191&lt;=-Rules!$B$7,"Yes","No"),"No"))</f>
        <v/>
      </c>
      <c r="V191">
        <f>IF(A191="","",IF(AND(N(L191)&gt;=Rules!$B$6,ISNUMBER(N191)),IF(AND(N191&gt;=Rules!$B$10,N191&lt;=Rules!$B$11),"Yes","No"),"No"))</f>
        <v/>
      </c>
      <c r="W191">
        <f>IF(A191="","",IF(I191&lt;&gt;"","Yes","No"))</f>
        <v/>
      </c>
      <c r="X191">
        <f>IF(I191="","",IF(SUMIFS($K$3:$K$2002,$A$3:$A$2002,SUBSTITUTE(SUBSTITUTE(I191,"?","~?"),"*","~*"))&gt;N(K191),"Yes","No"))</f>
        <v/>
      </c>
      <c r="Y191">
        <f>IF(A191="","",IF(N(S191)&gt;0,"Yes","No"))</f>
        <v/>
      </c>
      <c r="Z191">
        <f>IF(A191="","",IF(AND(N(K191)&lt;Rules!$B$5,N(L191)&lt;Rules!$B$6,N(Q191)&lt;Rules!$B$13,Y191="No"),"Yes","No"))</f>
        <v/>
      </c>
      <c r="AA191">
        <f>IF(A191="","",IF(LEFT(C191&amp;"",1)="3","Redirect",IF(OR(LEFT(C191&amp;"",1)="4",LEFT(C191&amp;"",1)="5"),IF(OR(N(K191)&gt;0,N(AC191)&gt;=Rules!$B$14),"Redirect","Prune"),IF(D191="Non-Indexable","Keep",IF(AND(W191="Yes",X191="Yes",Y191="No"),"Merge",IF(OR(U191="Yes",V191="Yes",AND(T191="Yes",N(L191)&gt;=Rules!$B$6)),"Update",IF(Z191="Yes",IF(N(AC191)&gt;=Rules!$B$14,"Redirect","Prune"),"Keep")))))))</f>
        <v/>
      </c>
      <c r="AB191">
        <f>IF(A191="","",IF(LEFT(C191&amp;"",1)="3","Already redirects ("&amp;C191&amp;"). Update internal links to point at the final URL.",IF(OR(LEFT(C191&amp;"",1)="4",LEFT(C191&amp;"",1)="5"),IF(AA191="Redirect","Returns "&amp;C191&amp;" but still has "&amp;N(K191)&amp;" clicks and "&amp;N(AC191)&amp;" referring domains. 301 it to the closest live page.","Returns "&amp;C191&amp;" with no clicks or links. Remove internal links and let it 404 or 410."),IF(D191="Non-Indexable","Non-indexable ("&amp;E191&amp;"). Keep if that is intentional; otherwise fix the canonical or noindex.",IF(AA191="Merge","Overlaps with "&amp;I191&amp;IF(N(J191)&gt;0," (similarity "&amp;TEXT(J191,"0.00")&amp;")","")&amp;", which gets more clicks. Merge the useful parts into it and 301 this URL.",IF(AA191="Update",MID(IF(U191="Yes","; Clicks down "&amp;TEXT(-P191,"0%")&amp;" on the previous period","")&amp;IF(V191="Yes","; Average position "&amp;TEXT(N191,"0.0")&amp;" on "&amp;TEXT(L191,"#,##0")&amp;" impressions (striking distance)","")&amp;IF(AND(T191="Yes",N(L191)&gt;=Rules!$B$6),"; Thin ("&amp;F191&amp;" words) but has search demand",""),3,400),IF(AA191="Prune","Low value: "&amp;N(K191)&amp;" clicks, "&amp;N(L191)&amp;" impressions, "&amp;N(Q191)&amp;" sessions, no key events. Remove or noindex it and update internal links.",IF(AA191="Redirect","Low value but "&amp;N(AC191)&amp;" referring domains. 301 it to the closest relevant page to keep those links.",IF(AND(Z191="No",Y191="Yes",N(K191)&lt;Rules!$B$5),"Low search traffic but it converts (key events: "&amp;S191&amp;"). Keep it and link to it.",IF(W191="Yes","Stronger than the page it overlaps ("&amp;I191&amp;"). Keep; merge that page into this one.","Healthy: "&amp;N(K191)&amp;" clicks"&amp;IF(ISNUMBER(N191),", average position "&amp;TEXT(N191,"0.0"),"")&amp;". Keep and monitor."))))))))))</f>
        <v/>
      </c>
      <c r="AE191">
        <f>IF(A191="","",IF(AD191&lt;&gt;"",AD191,AA191))</f>
        <v/>
      </c>
    </row>
    <row r="192">
      <c r="A192">
        <f>IF(Crawl!A191="","",Crawl!A191)</f>
        <v/>
      </c>
      <c r="B192">
        <f>IF(A192="","",Crawl!EC191)</f>
        <v/>
      </c>
      <c r="C192">
        <f>IF(A192="","",IFERROR(INDEX(Crawl!$A191:$DZ191,1,Rules!$H$6),""))</f>
        <v/>
      </c>
      <c r="D192">
        <f>IF(A192="","",IFERROR(INDEX(Crawl!$A191:$DZ191,1,Rules!$H$7),"")&amp;"")</f>
        <v/>
      </c>
      <c r="E192">
        <f>IF(A192="","",IFERROR(INDEX(Crawl!$A191:$DZ191,1,Rules!$H$8),"")&amp;"")</f>
        <v/>
      </c>
      <c r="F192">
        <f>IF(A192="","",IFERROR(INDEX(Crawl!$A191:$DZ191,1,Rules!$H$9),""))</f>
        <v/>
      </c>
      <c r="G192">
        <f>IF(A192="","",IFERROR(INDEX(Crawl!$A191:$DZ191,1,Rules!$H$10),""))</f>
        <v/>
      </c>
      <c r="H192">
        <f>IF(A192="","",IFERROR(INDEX(Crawl!$A191:$DZ191,1,Rules!$H$12),""))</f>
        <v/>
      </c>
      <c r="I192">
        <f>IF(A192="","",IF(AND(N(H192)&gt;0,IFERROR(INDEX(Crawl!$A191:$DZ191,1,Rules!$H$11),"")&amp;""&lt;&gt;""),IFERROR(INDEX(Crawl!$A191:$DZ191,1,Rules!$H$11),"")&amp;"",IF(AND(ISNUMBER(J192),N(J192)&gt;=Rules!$B$12,IFERROR(INDEX(Crawl!$A191:$DZ191,1,Rules!$H$13),"")&amp;""&lt;&gt;""),IFERROR(INDEX(Crawl!$A191:$DZ191,1,Rules!$H$13),"")&amp;"","")))</f>
        <v/>
      </c>
      <c r="J192" s="19">
        <f>IF(A192="","",IF(IFERROR(INDEX(Crawl!$A191:$DZ191,1,Rules!$H$14),"")&amp;""="","",IFERROR(INDEX(Crawl!$A191:$DZ191,1,Rules!$H$14),"")))</f>
        <v/>
      </c>
      <c r="K192">
        <f>IF(A192="","",IFERROR(SUMIFS('GSC current'!$J$2:$J$2001,'GSC current'!$I$2:$I$2001,B192),0))</f>
        <v/>
      </c>
      <c r="L192">
        <f>IF(A192="","",IFERROR(SUMIFS('GSC current'!$K$2:$K$2001,'GSC current'!$I$2:$I$2001,B192),0))</f>
        <v/>
      </c>
      <c r="M192" s="20">
        <f>IF(A192="","",IF(N(L192)&gt;0,K192/L192,""))</f>
        <v/>
      </c>
      <c r="N192" s="21">
        <f>IF(A192="","",IF(N(L192)&gt;0,SUMIFS('GSC current'!$L$2:$L$2001,'GSC current'!$I$2:$I$2001,B192)/L192,""))</f>
        <v/>
      </c>
      <c r="O192">
        <f>IF(A192="","",IFERROR(SUMIFS('GSC previous'!$J$2:$J$2001,'GSC previous'!$I$2:$I$2001,B192),0))</f>
        <v/>
      </c>
      <c r="P192" s="22">
        <f>IF(A192="","",IF(N(O192)&gt;0,(K192-O192)/O192,""))</f>
        <v/>
      </c>
      <c r="Q192">
        <f>IF(A192="","",IFERROR(SUMIFS(GA4!$P$2:$P$2001,GA4!$O$2:$O$2001,B192),0))</f>
        <v/>
      </c>
      <c r="R192" s="23">
        <f>IF(A192="","",IF(N(Q192)&gt;0,SUMIFS(GA4!$Q$2:$Q$2001,GA4!$O$2:$O$2001,B192)/Q192,""))</f>
        <v/>
      </c>
      <c r="S192">
        <f>IF(A192="","",IFERROR(SUMIFS(GA4!$R$2:$R$2001,GA4!$O$2:$O$2001,B192),0))</f>
        <v/>
      </c>
      <c r="T192">
        <f>IF(A192="","",IF(AND(ISNUMBER(F192),LEFT(C192&amp;"",1)="2"),IF(F192&lt;Rules!$B$9,"Yes","No"),"No"))</f>
        <v/>
      </c>
      <c r="U192">
        <f>IF(A192="","",IF(AND(N(O192)&gt;=Rules!$B$8,ISNUMBER(P192)),IF(P192&lt;=-Rules!$B$7,"Yes","No"),"No"))</f>
        <v/>
      </c>
      <c r="V192">
        <f>IF(A192="","",IF(AND(N(L192)&gt;=Rules!$B$6,ISNUMBER(N192)),IF(AND(N192&gt;=Rules!$B$10,N192&lt;=Rules!$B$11),"Yes","No"),"No"))</f>
        <v/>
      </c>
      <c r="W192">
        <f>IF(A192="","",IF(I192&lt;&gt;"","Yes","No"))</f>
        <v/>
      </c>
      <c r="X192">
        <f>IF(I192="","",IF(SUMIFS($K$3:$K$2002,$A$3:$A$2002,SUBSTITUTE(SUBSTITUTE(I192,"?","~?"),"*","~*"))&gt;N(K192),"Yes","No"))</f>
        <v/>
      </c>
      <c r="Y192">
        <f>IF(A192="","",IF(N(S192)&gt;0,"Yes","No"))</f>
        <v/>
      </c>
      <c r="Z192">
        <f>IF(A192="","",IF(AND(N(K192)&lt;Rules!$B$5,N(L192)&lt;Rules!$B$6,N(Q192)&lt;Rules!$B$13,Y192="No"),"Yes","No"))</f>
        <v/>
      </c>
      <c r="AA192">
        <f>IF(A192="","",IF(LEFT(C192&amp;"",1)="3","Redirect",IF(OR(LEFT(C192&amp;"",1)="4",LEFT(C192&amp;"",1)="5"),IF(OR(N(K192)&gt;0,N(AC192)&gt;=Rules!$B$14),"Redirect","Prune"),IF(D192="Non-Indexable","Keep",IF(AND(W192="Yes",X192="Yes",Y192="No"),"Merge",IF(OR(U192="Yes",V192="Yes",AND(T192="Yes",N(L192)&gt;=Rules!$B$6)),"Update",IF(Z192="Yes",IF(N(AC192)&gt;=Rules!$B$14,"Redirect","Prune"),"Keep")))))))</f>
        <v/>
      </c>
      <c r="AB192">
        <f>IF(A192="","",IF(LEFT(C192&amp;"",1)="3","Already redirects ("&amp;C192&amp;"). Update internal links to point at the final URL.",IF(OR(LEFT(C192&amp;"",1)="4",LEFT(C192&amp;"",1)="5"),IF(AA192="Redirect","Returns "&amp;C192&amp;" but still has "&amp;N(K192)&amp;" clicks and "&amp;N(AC192)&amp;" referring domains. 301 it to the closest live page.","Returns "&amp;C192&amp;" with no clicks or links. Remove internal links and let it 404 or 410."),IF(D192="Non-Indexable","Non-indexable ("&amp;E192&amp;"). Keep if that is intentional; otherwise fix the canonical or noindex.",IF(AA192="Merge","Overlaps with "&amp;I192&amp;IF(N(J192)&gt;0," (similarity "&amp;TEXT(J192,"0.00")&amp;")","")&amp;", which gets more clicks. Merge the useful parts into it and 301 this URL.",IF(AA192="Update",MID(IF(U192="Yes","; Clicks down "&amp;TEXT(-P192,"0%")&amp;" on the previous period","")&amp;IF(V192="Yes","; Average position "&amp;TEXT(N192,"0.0")&amp;" on "&amp;TEXT(L192,"#,##0")&amp;" impressions (striking distance)","")&amp;IF(AND(T192="Yes",N(L192)&gt;=Rules!$B$6),"; Thin ("&amp;F192&amp;" words) but has search demand",""),3,400),IF(AA192="Prune","Low value: "&amp;N(K192)&amp;" clicks, "&amp;N(L192)&amp;" impressions, "&amp;N(Q192)&amp;" sessions, no key events. Remove or noindex it and update internal links.",IF(AA192="Redirect","Low value but "&amp;N(AC192)&amp;" referring domains. 301 it to the closest relevant page to keep those links.",IF(AND(Z192="No",Y192="Yes",N(K192)&lt;Rules!$B$5),"Low search traffic but it converts (key events: "&amp;S192&amp;"). Keep it and link to it.",IF(W192="Yes","Stronger than the page it overlaps ("&amp;I192&amp;"). Keep; merge that page into this one.","Healthy: "&amp;N(K192)&amp;" clicks"&amp;IF(ISNUMBER(N192),", average position "&amp;TEXT(N192,"0.0"),"")&amp;". Keep and monitor."))))))))))</f>
        <v/>
      </c>
      <c r="AE192">
        <f>IF(A192="","",IF(AD192&lt;&gt;"",AD192,AA192))</f>
        <v/>
      </c>
    </row>
    <row r="193">
      <c r="A193">
        <f>IF(Crawl!A192="","",Crawl!A192)</f>
        <v/>
      </c>
      <c r="B193">
        <f>IF(A193="","",Crawl!EC192)</f>
        <v/>
      </c>
      <c r="C193">
        <f>IF(A193="","",IFERROR(INDEX(Crawl!$A192:$DZ192,1,Rules!$H$6),""))</f>
        <v/>
      </c>
      <c r="D193">
        <f>IF(A193="","",IFERROR(INDEX(Crawl!$A192:$DZ192,1,Rules!$H$7),"")&amp;"")</f>
        <v/>
      </c>
      <c r="E193">
        <f>IF(A193="","",IFERROR(INDEX(Crawl!$A192:$DZ192,1,Rules!$H$8),"")&amp;"")</f>
        <v/>
      </c>
      <c r="F193">
        <f>IF(A193="","",IFERROR(INDEX(Crawl!$A192:$DZ192,1,Rules!$H$9),""))</f>
        <v/>
      </c>
      <c r="G193">
        <f>IF(A193="","",IFERROR(INDEX(Crawl!$A192:$DZ192,1,Rules!$H$10),""))</f>
        <v/>
      </c>
      <c r="H193">
        <f>IF(A193="","",IFERROR(INDEX(Crawl!$A192:$DZ192,1,Rules!$H$12),""))</f>
        <v/>
      </c>
      <c r="I193">
        <f>IF(A193="","",IF(AND(N(H193)&gt;0,IFERROR(INDEX(Crawl!$A192:$DZ192,1,Rules!$H$11),"")&amp;""&lt;&gt;""),IFERROR(INDEX(Crawl!$A192:$DZ192,1,Rules!$H$11),"")&amp;"",IF(AND(ISNUMBER(J193),N(J193)&gt;=Rules!$B$12,IFERROR(INDEX(Crawl!$A192:$DZ192,1,Rules!$H$13),"")&amp;""&lt;&gt;""),IFERROR(INDEX(Crawl!$A192:$DZ192,1,Rules!$H$13),"")&amp;"","")))</f>
        <v/>
      </c>
      <c r="J193" s="19">
        <f>IF(A193="","",IF(IFERROR(INDEX(Crawl!$A192:$DZ192,1,Rules!$H$14),"")&amp;""="","",IFERROR(INDEX(Crawl!$A192:$DZ192,1,Rules!$H$14),"")))</f>
        <v/>
      </c>
      <c r="K193">
        <f>IF(A193="","",IFERROR(SUMIFS('GSC current'!$J$2:$J$2001,'GSC current'!$I$2:$I$2001,B193),0))</f>
        <v/>
      </c>
      <c r="L193">
        <f>IF(A193="","",IFERROR(SUMIFS('GSC current'!$K$2:$K$2001,'GSC current'!$I$2:$I$2001,B193),0))</f>
        <v/>
      </c>
      <c r="M193" s="20">
        <f>IF(A193="","",IF(N(L193)&gt;0,K193/L193,""))</f>
        <v/>
      </c>
      <c r="N193" s="21">
        <f>IF(A193="","",IF(N(L193)&gt;0,SUMIFS('GSC current'!$L$2:$L$2001,'GSC current'!$I$2:$I$2001,B193)/L193,""))</f>
        <v/>
      </c>
      <c r="O193">
        <f>IF(A193="","",IFERROR(SUMIFS('GSC previous'!$J$2:$J$2001,'GSC previous'!$I$2:$I$2001,B193),0))</f>
        <v/>
      </c>
      <c r="P193" s="22">
        <f>IF(A193="","",IF(N(O193)&gt;0,(K193-O193)/O193,""))</f>
        <v/>
      </c>
      <c r="Q193">
        <f>IF(A193="","",IFERROR(SUMIFS(GA4!$P$2:$P$2001,GA4!$O$2:$O$2001,B193),0))</f>
        <v/>
      </c>
      <c r="R193" s="23">
        <f>IF(A193="","",IF(N(Q193)&gt;0,SUMIFS(GA4!$Q$2:$Q$2001,GA4!$O$2:$O$2001,B193)/Q193,""))</f>
        <v/>
      </c>
      <c r="S193">
        <f>IF(A193="","",IFERROR(SUMIFS(GA4!$R$2:$R$2001,GA4!$O$2:$O$2001,B193),0))</f>
        <v/>
      </c>
      <c r="T193">
        <f>IF(A193="","",IF(AND(ISNUMBER(F193),LEFT(C193&amp;"",1)="2"),IF(F193&lt;Rules!$B$9,"Yes","No"),"No"))</f>
        <v/>
      </c>
      <c r="U193">
        <f>IF(A193="","",IF(AND(N(O193)&gt;=Rules!$B$8,ISNUMBER(P193)),IF(P193&lt;=-Rules!$B$7,"Yes","No"),"No"))</f>
        <v/>
      </c>
      <c r="V193">
        <f>IF(A193="","",IF(AND(N(L193)&gt;=Rules!$B$6,ISNUMBER(N193)),IF(AND(N193&gt;=Rules!$B$10,N193&lt;=Rules!$B$11),"Yes","No"),"No"))</f>
        <v/>
      </c>
      <c r="W193">
        <f>IF(A193="","",IF(I193&lt;&gt;"","Yes","No"))</f>
        <v/>
      </c>
      <c r="X193">
        <f>IF(I193="","",IF(SUMIFS($K$3:$K$2002,$A$3:$A$2002,SUBSTITUTE(SUBSTITUTE(I193,"?","~?"),"*","~*"))&gt;N(K193),"Yes","No"))</f>
        <v/>
      </c>
      <c r="Y193">
        <f>IF(A193="","",IF(N(S193)&gt;0,"Yes","No"))</f>
        <v/>
      </c>
      <c r="Z193">
        <f>IF(A193="","",IF(AND(N(K193)&lt;Rules!$B$5,N(L193)&lt;Rules!$B$6,N(Q193)&lt;Rules!$B$13,Y193="No"),"Yes","No"))</f>
        <v/>
      </c>
      <c r="AA193">
        <f>IF(A193="","",IF(LEFT(C193&amp;"",1)="3","Redirect",IF(OR(LEFT(C193&amp;"",1)="4",LEFT(C193&amp;"",1)="5"),IF(OR(N(K193)&gt;0,N(AC193)&gt;=Rules!$B$14),"Redirect","Prune"),IF(D193="Non-Indexable","Keep",IF(AND(W193="Yes",X193="Yes",Y193="No"),"Merge",IF(OR(U193="Yes",V193="Yes",AND(T193="Yes",N(L193)&gt;=Rules!$B$6)),"Update",IF(Z193="Yes",IF(N(AC193)&gt;=Rules!$B$14,"Redirect","Prune"),"Keep")))))))</f>
        <v/>
      </c>
      <c r="AB193">
        <f>IF(A193="","",IF(LEFT(C193&amp;"",1)="3","Already redirects ("&amp;C193&amp;"). Update internal links to point at the final URL.",IF(OR(LEFT(C193&amp;"",1)="4",LEFT(C193&amp;"",1)="5"),IF(AA193="Redirect","Returns "&amp;C193&amp;" but still has "&amp;N(K193)&amp;" clicks and "&amp;N(AC193)&amp;" referring domains. 301 it to the closest live page.","Returns "&amp;C193&amp;" with no clicks or links. Remove internal links and let it 404 or 410."),IF(D193="Non-Indexable","Non-indexable ("&amp;E193&amp;"). Keep if that is intentional; otherwise fix the canonical or noindex.",IF(AA193="Merge","Overlaps with "&amp;I193&amp;IF(N(J193)&gt;0," (similarity "&amp;TEXT(J193,"0.00")&amp;")","")&amp;", which gets more clicks. Merge the useful parts into it and 301 this URL.",IF(AA193="Update",MID(IF(U193="Yes","; Clicks down "&amp;TEXT(-P193,"0%")&amp;" on the previous period","")&amp;IF(V193="Yes","; Average position "&amp;TEXT(N193,"0.0")&amp;" on "&amp;TEXT(L193,"#,##0")&amp;" impressions (striking distance)","")&amp;IF(AND(T193="Yes",N(L193)&gt;=Rules!$B$6),"; Thin ("&amp;F193&amp;" words) but has search demand",""),3,400),IF(AA193="Prune","Low value: "&amp;N(K193)&amp;" clicks, "&amp;N(L193)&amp;" impressions, "&amp;N(Q193)&amp;" sessions, no key events. Remove or noindex it and update internal links.",IF(AA193="Redirect","Low value but "&amp;N(AC193)&amp;" referring domains. 301 it to the closest relevant page to keep those links.",IF(AND(Z193="No",Y193="Yes",N(K193)&lt;Rules!$B$5),"Low search traffic but it converts (key events: "&amp;S193&amp;"). Keep it and link to it.",IF(W193="Yes","Stronger than the page it overlaps ("&amp;I193&amp;"). Keep; merge that page into this one.","Healthy: "&amp;N(K193)&amp;" clicks"&amp;IF(ISNUMBER(N193),", average position "&amp;TEXT(N193,"0.0"),"")&amp;". Keep and monitor."))))))))))</f>
        <v/>
      </c>
      <c r="AE193">
        <f>IF(A193="","",IF(AD193&lt;&gt;"",AD193,AA193))</f>
        <v/>
      </c>
    </row>
    <row r="194">
      <c r="A194">
        <f>IF(Crawl!A193="","",Crawl!A193)</f>
        <v/>
      </c>
      <c r="B194">
        <f>IF(A194="","",Crawl!EC193)</f>
        <v/>
      </c>
      <c r="C194">
        <f>IF(A194="","",IFERROR(INDEX(Crawl!$A193:$DZ193,1,Rules!$H$6),""))</f>
        <v/>
      </c>
      <c r="D194">
        <f>IF(A194="","",IFERROR(INDEX(Crawl!$A193:$DZ193,1,Rules!$H$7),"")&amp;"")</f>
        <v/>
      </c>
      <c r="E194">
        <f>IF(A194="","",IFERROR(INDEX(Crawl!$A193:$DZ193,1,Rules!$H$8),"")&amp;"")</f>
        <v/>
      </c>
      <c r="F194">
        <f>IF(A194="","",IFERROR(INDEX(Crawl!$A193:$DZ193,1,Rules!$H$9),""))</f>
        <v/>
      </c>
      <c r="G194">
        <f>IF(A194="","",IFERROR(INDEX(Crawl!$A193:$DZ193,1,Rules!$H$10),""))</f>
        <v/>
      </c>
      <c r="H194">
        <f>IF(A194="","",IFERROR(INDEX(Crawl!$A193:$DZ193,1,Rules!$H$12),""))</f>
        <v/>
      </c>
      <c r="I194">
        <f>IF(A194="","",IF(AND(N(H194)&gt;0,IFERROR(INDEX(Crawl!$A193:$DZ193,1,Rules!$H$11),"")&amp;""&lt;&gt;""),IFERROR(INDEX(Crawl!$A193:$DZ193,1,Rules!$H$11),"")&amp;"",IF(AND(ISNUMBER(J194),N(J194)&gt;=Rules!$B$12,IFERROR(INDEX(Crawl!$A193:$DZ193,1,Rules!$H$13),"")&amp;""&lt;&gt;""),IFERROR(INDEX(Crawl!$A193:$DZ193,1,Rules!$H$13),"")&amp;"","")))</f>
        <v/>
      </c>
      <c r="J194" s="19">
        <f>IF(A194="","",IF(IFERROR(INDEX(Crawl!$A193:$DZ193,1,Rules!$H$14),"")&amp;""="","",IFERROR(INDEX(Crawl!$A193:$DZ193,1,Rules!$H$14),"")))</f>
        <v/>
      </c>
      <c r="K194">
        <f>IF(A194="","",IFERROR(SUMIFS('GSC current'!$J$2:$J$2001,'GSC current'!$I$2:$I$2001,B194),0))</f>
        <v/>
      </c>
      <c r="L194">
        <f>IF(A194="","",IFERROR(SUMIFS('GSC current'!$K$2:$K$2001,'GSC current'!$I$2:$I$2001,B194),0))</f>
        <v/>
      </c>
      <c r="M194" s="20">
        <f>IF(A194="","",IF(N(L194)&gt;0,K194/L194,""))</f>
        <v/>
      </c>
      <c r="N194" s="21">
        <f>IF(A194="","",IF(N(L194)&gt;0,SUMIFS('GSC current'!$L$2:$L$2001,'GSC current'!$I$2:$I$2001,B194)/L194,""))</f>
        <v/>
      </c>
      <c r="O194">
        <f>IF(A194="","",IFERROR(SUMIFS('GSC previous'!$J$2:$J$2001,'GSC previous'!$I$2:$I$2001,B194),0))</f>
        <v/>
      </c>
      <c r="P194" s="22">
        <f>IF(A194="","",IF(N(O194)&gt;0,(K194-O194)/O194,""))</f>
        <v/>
      </c>
      <c r="Q194">
        <f>IF(A194="","",IFERROR(SUMIFS(GA4!$P$2:$P$2001,GA4!$O$2:$O$2001,B194),0))</f>
        <v/>
      </c>
      <c r="R194" s="23">
        <f>IF(A194="","",IF(N(Q194)&gt;0,SUMIFS(GA4!$Q$2:$Q$2001,GA4!$O$2:$O$2001,B194)/Q194,""))</f>
        <v/>
      </c>
      <c r="S194">
        <f>IF(A194="","",IFERROR(SUMIFS(GA4!$R$2:$R$2001,GA4!$O$2:$O$2001,B194),0))</f>
        <v/>
      </c>
      <c r="T194">
        <f>IF(A194="","",IF(AND(ISNUMBER(F194),LEFT(C194&amp;"",1)="2"),IF(F194&lt;Rules!$B$9,"Yes","No"),"No"))</f>
        <v/>
      </c>
      <c r="U194">
        <f>IF(A194="","",IF(AND(N(O194)&gt;=Rules!$B$8,ISNUMBER(P194)),IF(P194&lt;=-Rules!$B$7,"Yes","No"),"No"))</f>
        <v/>
      </c>
      <c r="V194">
        <f>IF(A194="","",IF(AND(N(L194)&gt;=Rules!$B$6,ISNUMBER(N194)),IF(AND(N194&gt;=Rules!$B$10,N194&lt;=Rules!$B$11),"Yes","No"),"No"))</f>
        <v/>
      </c>
      <c r="W194">
        <f>IF(A194="","",IF(I194&lt;&gt;"","Yes","No"))</f>
        <v/>
      </c>
      <c r="X194">
        <f>IF(I194="","",IF(SUMIFS($K$3:$K$2002,$A$3:$A$2002,SUBSTITUTE(SUBSTITUTE(I194,"?","~?"),"*","~*"))&gt;N(K194),"Yes","No"))</f>
        <v/>
      </c>
      <c r="Y194">
        <f>IF(A194="","",IF(N(S194)&gt;0,"Yes","No"))</f>
        <v/>
      </c>
      <c r="Z194">
        <f>IF(A194="","",IF(AND(N(K194)&lt;Rules!$B$5,N(L194)&lt;Rules!$B$6,N(Q194)&lt;Rules!$B$13,Y194="No"),"Yes","No"))</f>
        <v/>
      </c>
      <c r="AA194">
        <f>IF(A194="","",IF(LEFT(C194&amp;"",1)="3","Redirect",IF(OR(LEFT(C194&amp;"",1)="4",LEFT(C194&amp;"",1)="5"),IF(OR(N(K194)&gt;0,N(AC194)&gt;=Rules!$B$14),"Redirect","Prune"),IF(D194="Non-Indexable","Keep",IF(AND(W194="Yes",X194="Yes",Y194="No"),"Merge",IF(OR(U194="Yes",V194="Yes",AND(T194="Yes",N(L194)&gt;=Rules!$B$6)),"Update",IF(Z194="Yes",IF(N(AC194)&gt;=Rules!$B$14,"Redirect","Prune"),"Keep")))))))</f>
        <v/>
      </c>
      <c r="AB194">
        <f>IF(A194="","",IF(LEFT(C194&amp;"",1)="3","Already redirects ("&amp;C194&amp;"). Update internal links to point at the final URL.",IF(OR(LEFT(C194&amp;"",1)="4",LEFT(C194&amp;"",1)="5"),IF(AA194="Redirect","Returns "&amp;C194&amp;" but still has "&amp;N(K194)&amp;" clicks and "&amp;N(AC194)&amp;" referring domains. 301 it to the closest live page.","Returns "&amp;C194&amp;" with no clicks or links. Remove internal links and let it 404 or 410."),IF(D194="Non-Indexable","Non-indexable ("&amp;E194&amp;"). Keep if that is intentional; otherwise fix the canonical or noindex.",IF(AA194="Merge","Overlaps with "&amp;I194&amp;IF(N(J194)&gt;0," (similarity "&amp;TEXT(J194,"0.00")&amp;")","")&amp;", which gets more clicks. Merge the useful parts into it and 301 this URL.",IF(AA194="Update",MID(IF(U194="Yes","; Clicks down "&amp;TEXT(-P194,"0%")&amp;" on the previous period","")&amp;IF(V194="Yes","; Average position "&amp;TEXT(N194,"0.0")&amp;" on "&amp;TEXT(L194,"#,##0")&amp;" impressions (striking distance)","")&amp;IF(AND(T194="Yes",N(L194)&gt;=Rules!$B$6),"; Thin ("&amp;F194&amp;" words) but has search demand",""),3,400),IF(AA194="Prune","Low value: "&amp;N(K194)&amp;" clicks, "&amp;N(L194)&amp;" impressions, "&amp;N(Q194)&amp;" sessions, no key events. Remove or noindex it and update internal links.",IF(AA194="Redirect","Low value but "&amp;N(AC194)&amp;" referring domains. 301 it to the closest relevant page to keep those links.",IF(AND(Z194="No",Y194="Yes",N(K194)&lt;Rules!$B$5),"Low search traffic but it converts (key events: "&amp;S194&amp;"). Keep it and link to it.",IF(W194="Yes","Stronger than the page it overlaps ("&amp;I194&amp;"). Keep; merge that page into this one.","Healthy: "&amp;N(K194)&amp;" clicks"&amp;IF(ISNUMBER(N194),", average position "&amp;TEXT(N194,"0.0"),"")&amp;". Keep and monitor."))))))))))</f>
        <v/>
      </c>
      <c r="AE194">
        <f>IF(A194="","",IF(AD194&lt;&gt;"",AD194,AA194))</f>
        <v/>
      </c>
    </row>
    <row r="195">
      <c r="A195">
        <f>IF(Crawl!A194="","",Crawl!A194)</f>
        <v/>
      </c>
      <c r="B195">
        <f>IF(A195="","",Crawl!EC194)</f>
        <v/>
      </c>
      <c r="C195">
        <f>IF(A195="","",IFERROR(INDEX(Crawl!$A194:$DZ194,1,Rules!$H$6),""))</f>
        <v/>
      </c>
      <c r="D195">
        <f>IF(A195="","",IFERROR(INDEX(Crawl!$A194:$DZ194,1,Rules!$H$7),"")&amp;"")</f>
        <v/>
      </c>
      <c r="E195">
        <f>IF(A195="","",IFERROR(INDEX(Crawl!$A194:$DZ194,1,Rules!$H$8),"")&amp;"")</f>
        <v/>
      </c>
      <c r="F195">
        <f>IF(A195="","",IFERROR(INDEX(Crawl!$A194:$DZ194,1,Rules!$H$9),""))</f>
        <v/>
      </c>
      <c r="G195">
        <f>IF(A195="","",IFERROR(INDEX(Crawl!$A194:$DZ194,1,Rules!$H$10),""))</f>
        <v/>
      </c>
      <c r="H195">
        <f>IF(A195="","",IFERROR(INDEX(Crawl!$A194:$DZ194,1,Rules!$H$12),""))</f>
        <v/>
      </c>
      <c r="I195">
        <f>IF(A195="","",IF(AND(N(H195)&gt;0,IFERROR(INDEX(Crawl!$A194:$DZ194,1,Rules!$H$11),"")&amp;""&lt;&gt;""),IFERROR(INDEX(Crawl!$A194:$DZ194,1,Rules!$H$11),"")&amp;"",IF(AND(ISNUMBER(J195),N(J195)&gt;=Rules!$B$12,IFERROR(INDEX(Crawl!$A194:$DZ194,1,Rules!$H$13),"")&amp;""&lt;&gt;""),IFERROR(INDEX(Crawl!$A194:$DZ194,1,Rules!$H$13),"")&amp;"","")))</f>
        <v/>
      </c>
      <c r="J195" s="19">
        <f>IF(A195="","",IF(IFERROR(INDEX(Crawl!$A194:$DZ194,1,Rules!$H$14),"")&amp;""="","",IFERROR(INDEX(Crawl!$A194:$DZ194,1,Rules!$H$14),"")))</f>
        <v/>
      </c>
      <c r="K195">
        <f>IF(A195="","",IFERROR(SUMIFS('GSC current'!$J$2:$J$2001,'GSC current'!$I$2:$I$2001,B195),0))</f>
        <v/>
      </c>
      <c r="L195">
        <f>IF(A195="","",IFERROR(SUMIFS('GSC current'!$K$2:$K$2001,'GSC current'!$I$2:$I$2001,B195),0))</f>
        <v/>
      </c>
      <c r="M195" s="20">
        <f>IF(A195="","",IF(N(L195)&gt;0,K195/L195,""))</f>
        <v/>
      </c>
      <c r="N195" s="21">
        <f>IF(A195="","",IF(N(L195)&gt;0,SUMIFS('GSC current'!$L$2:$L$2001,'GSC current'!$I$2:$I$2001,B195)/L195,""))</f>
        <v/>
      </c>
      <c r="O195">
        <f>IF(A195="","",IFERROR(SUMIFS('GSC previous'!$J$2:$J$2001,'GSC previous'!$I$2:$I$2001,B195),0))</f>
        <v/>
      </c>
      <c r="P195" s="22">
        <f>IF(A195="","",IF(N(O195)&gt;0,(K195-O195)/O195,""))</f>
        <v/>
      </c>
      <c r="Q195">
        <f>IF(A195="","",IFERROR(SUMIFS(GA4!$P$2:$P$2001,GA4!$O$2:$O$2001,B195),0))</f>
        <v/>
      </c>
      <c r="R195" s="23">
        <f>IF(A195="","",IF(N(Q195)&gt;0,SUMIFS(GA4!$Q$2:$Q$2001,GA4!$O$2:$O$2001,B195)/Q195,""))</f>
        <v/>
      </c>
      <c r="S195">
        <f>IF(A195="","",IFERROR(SUMIFS(GA4!$R$2:$R$2001,GA4!$O$2:$O$2001,B195),0))</f>
        <v/>
      </c>
      <c r="T195">
        <f>IF(A195="","",IF(AND(ISNUMBER(F195),LEFT(C195&amp;"",1)="2"),IF(F195&lt;Rules!$B$9,"Yes","No"),"No"))</f>
        <v/>
      </c>
      <c r="U195">
        <f>IF(A195="","",IF(AND(N(O195)&gt;=Rules!$B$8,ISNUMBER(P195)),IF(P195&lt;=-Rules!$B$7,"Yes","No"),"No"))</f>
        <v/>
      </c>
      <c r="V195">
        <f>IF(A195="","",IF(AND(N(L195)&gt;=Rules!$B$6,ISNUMBER(N195)),IF(AND(N195&gt;=Rules!$B$10,N195&lt;=Rules!$B$11),"Yes","No"),"No"))</f>
        <v/>
      </c>
      <c r="W195">
        <f>IF(A195="","",IF(I195&lt;&gt;"","Yes","No"))</f>
        <v/>
      </c>
      <c r="X195">
        <f>IF(I195="","",IF(SUMIFS($K$3:$K$2002,$A$3:$A$2002,SUBSTITUTE(SUBSTITUTE(I195,"?","~?"),"*","~*"))&gt;N(K195),"Yes","No"))</f>
        <v/>
      </c>
      <c r="Y195">
        <f>IF(A195="","",IF(N(S195)&gt;0,"Yes","No"))</f>
        <v/>
      </c>
      <c r="Z195">
        <f>IF(A195="","",IF(AND(N(K195)&lt;Rules!$B$5,N(L195)&lt;Rules!$B$6,N(Q195)&lt;Rules!$B$13,Y195="No"),"Yes","No"))</f>
        <v/>
      </c>
      <c r="AA195">
        <f>IF(A195="","",IF(LEFT(C195&amp;"",1)="3","Redirect",IF(OR(LEFT(C195&amp;"",1)="4",LEFT(C195&amp;"",1)="5"),IF(OR(N(K195)&gt;0,N(AC195)&gt;=Rules!$B$14),"Redirect","Prune"),IF(D195="Non-Indexable","Keep",IF(AND(W195="Yes",X195="Yes",Y195="No"),"Merge",IF(OR(U195="Yes",V195="Yes",AND(T195="Yes",N(L195)&gt;=Rules!$B$6)),"Update",IF(Z195="Yes",IF(N(AC195)&gt;=Rules!$B$14,"Redirect","Prune"),"Keep")))))))</f>
        <v/>
      </c>
      <c r="AB195">
        <f>IF(A195="","",IF(LEFT(C195&amp;"",1)="3","Already redirects ("&amp;C195&amp;"). Update internal links to point at the final URL.",IF(OR(LEFT(C195&amp;"",1)="4",LEFT(C195&amp;"",1)="5"),IF(AA195="Redirect","Returns "&amp;C195&amp;" but still has "&amp;N(K195)&amp;" clicks and "&amp;N(AC195)&amp;" referring domains. 301 it to the closest live page.","Returns "&amp;C195&amp;" with no clicks or links. Remove internal links and let it 404 or 410."),IF(D195="Non-Indexable","Non-indexable ("&amp;E195&amp;"). Keep if that is intentional; otherwise fix the canonical or noindex.",IF(AA195="Merge","Overlaps with "&amp;I195&amp;IF(N(J195)&gt;0," (similarity "&amp;TEXT(J195,"0.00")&amp;")","")&amp;", which gets more clicks. Merge the useful parts into it and 301 this URL.",IF(AA195="Update",MID(IF(U195="Yes","; Clicks down "&amp;TEXT(-P195,"0%")&amp;" on the previous period","")&amp;IF(V195="Yes","; Average position "&amp;TEXT(N195,"0.0")&amp;" on "&amp;TEXT(L195,"#,##0")&amp;" impressions (striking distance)","")&amp;IF(AND(T195="Yes",N(L195)&gt;=Rules!$B$6),"; Thin ("&amp;F195&amp;" words) but has search demand",""),3,400),IF(AA195="Prune","Low value: "&amp;N(K195)&amp;" clicks, "&amp;N(L195)&amp;" impressions, "&amp;N(Q195)&amp;" sessions, no key events. Remove or noindex it and update internal links.",IF(AA195="Redirect","Low value but "&amp;N(AC195)&amp;" referring domains. 301 it to the closest relevant page to keep those links.",IF(AND(Z195="No",Y195="Yes",N(K195)&lt;Rules!$B$5),"Low search traffic but it converts (key events: "&amp;S195&amp;"). Keep it and link to it.",IF(W195="Yes","Stronger than the page it overlaps ("&amp;I195&amp;"). Keep; merge that page into this one.","Healthy: "&amp;N(K195)&amp;" clicks"&amp;IF(ISNUMBER(N195),", average position "&amp;TEXT(N195,"0.0"),"")&amp;". Keep and monitor."))))))))))</f>
        <v/>
      </c>
      <c r="AE195">
        <f>IF(A195="","",IF(AD195&lt;&gt;"",AD195,AA195))</f>
        <v/>
      </c>
    </row>
    <row r="196">
      <c r="A196">
        <f>IF(Crawl!A195="","",Crawl!A195)</f>
        <v/>
      </c>
      <c r="B196">
        <f>IF(A196="","",Crawl!EC195)</f>
        <v/>
      </c>
      <c r="C196">
        <f>IF(A196="","",IFERROR(INDEX(Crawl!$A195:$DZ195,1,Rules!$H$6),""))</f>
        <v/>
      </c>
      <c r="D196">
        <f>IF(A196="","",IFERROR(INDEX(Crawl!$A195:$DZ195,1,Rules!$H$7),"")&amp;"")</f>
        <v/>
      </c>
      <c r="E196">
        <f>IF(A196="","",IFERROR(INDEX(Crawl!$A195:$DZ195,1,Rules!$H$8),"")&amp;"")</f>
        <v/>
      </c>
      <c r="F196">
        <f>IF(A196="","",IFERROR(INDEX(Crawl!$A195:$DZ195,1,Rules!$H$9),""))</f>
        <v/>
      </c>
      <c r="G196">
        <f>IF(A196="","",IFERROR(INDEX(Crawl!$A195:$DZ195,1,Rules!$H$10),""))</f>
        <v/>
      </c>
      <c r="H196">
        <f>IF(A196="","",IFERROR(INDEX(Crawl!$A195:$DZ195,1,Rules!$H$12),""))</f>
        <v/>
      </c>
      <c r="I196">
        <f>IF(A196="","",IF(AND(N(H196)&gt;0,IFERROR(INDEX(Crawl!$A195:$DZ195,1,Rules!$H$11),"")&amp;""&lt;&gt;""),IFERROR(INDEX(Crawl!$A195:$DZ195,1,Rules!$H$11),"")&amp;"",IF(AND(ISNUMBER(J196),N(J196)&gt;=Rules!$B$12,IFERROR(INDEX(Crawl!$A195:$DZ195,1,Rules!$H$13),"")&amp;""&lt;&gt;""),IFERROR(INDEX(Crawl!$A195:$DZ195,1,Rules!$H$13),"")&amp;"","")))</f>
        <v/>
      </c>
      <c r="J196" s="19">
        <f>IF(A196="","",IF(IFERROR(INDEX(Crawl!$A195:$DZ195,1,Rules!$H$14),"")&amp;""="","",IFERROR(INDEX(Crawl!$A195:$DZ195,1,Rules!$H$14),"")))</f>
        <v/>
      </c>
      <c r="K196">
        <f>IF(A196="","",IFERROR(SUMIFS('GSC current'!$J$2:$J$2001,'GSC current'!$I$2:$I$2001,B196),0))</f>
        <v/>
      </c>
      <c r="L196">
        <f>IF(A196="","",IFERROR(SUMIFS('GSC current'!$K$2:$K$2001,'GSC current'!$I$2:$I$2001,B196),0))</f>
        <v/>
      </c>
      <c r="M196" s="20">
        <f>IF(A196="","",IF(N(L196)&gt;0,K196/L196,""))</f>
        <v/>
      </c>
      <c r="N196" s="21">
        <f>IF(A196="","",IF(N(L196)&gt;0,SUMIFS('GSC current'!$L$2:$L$2001,'GSC current'!$I$2:$I$2001,B196)/L196,""))</f>
        <v/>
      </c>
      <c r="O196">
        <f>IF(A196="","",IFERROR(SUMIFS('GSC previous'!$J$2:$J$2001,'GSC previous'!$I$2:$I$2001,B196),0))</f>
        <v/>
      </c>
      <c r="P196" s="22">
        <f>IF(A196="","",IF(N(O196)&gt;0,(K196-O196)/O196,""))</f>
        <v/>
      </c>
      <c r="Q196">
        <f>IF(A196="","",IFERROR(SUMIFS(GA4!$P$2:$P$2001,GA4!$O$2:$O$2001,B196),0))</f>
        <v/>
      </c>
      <c r="R196" s="23">
        <f>IF(A196="","",IF(N(Q196)&gt;0,SUMIFS(GA4!$Q$2:$Q$2001,GA4!$O$2:$O$2001,B196)/Q196,""))</f>
        <v/>
      </c>
      <c r="S196">
        <f>IF(A196="","",IFERROR(SUMIFS(GA4!$R$2:$R$2001,GA4!$O$2:$O$2001,B196),0))</f>
        <v/>
      </c>
      <c r="T196">
        <f>IF(A196="","",IF(AND(ISNUMBER(F196),LEFT(C196&amp;"",1)="2"),IF(F196&lt;Rules!$B$9,"Yes","No"),"No"))</f>
        <v/>
      </c>
      <c r="U196">
        <f>IF(A196="","",IF(AND(N(O196)&gt;=Rules!$B$8,ISNUMBER(P196)),IF(P196&lt;=-Rules!$B$7,"Yes","No"),"No"))</f>
        <v/>
      </c>
      <c r="V196">
        <f>IF(A196="","",IF(AND(N(L196)&gt;=Rules!$B$6,ISNUMBER(N196)),IF(AND(N196&gt;=Rules!$B$10,N196&lt;=Rules!$B$11),"Yes","No"),"No"))</f>
        <v/>
      </c>
      <c r="W196">
        <f>IF(A196="","",IF(I196&lt;&gt;"","Yes","No"))</f>
        <v/>
      </c>
      <c r="X196">
        <f>IF(I196="","",IF(SUMIFS($K$3:$K$2002,$A$3:$A$2002,SUBSTITUTE(SUBSTITUTE(I196,"?","~?"),"*","~*"))&gt;N(K196),"Yes","No"))</f>
        <v/>
      </c>
      <c r="Y196">
        <f>IF(A196="","",IF(N(S196)&gt;0,"Yes","No"))</f>
        <v/>
      </c>
      <c r="Z196">
        <f>IF(A196="","",IF(AND(N(K196)&lt;Rules!$B$5,N(L196)&lt;Rules!$B$6,N(Q196)&lt;Rules!$B$13,Y196="No"),"Yes","No"))</f>
        <v/>
      </c>
      <c r="AA196">
        <f>IF(A196="","",IF(LEFT(C196&amp;"",1)="3","Redirect",IF(OR(LEFT(C196&amp;"",1)="4",LEFT(C196&amp;"",1)="5"),IF(OR(N(K196)&gt;0,N(AC196)&gt;=Rules!$B$14),"Redirect","Prune"),IF(D196="Non-Indexable","Keep",IF(AND(W196="Yes",X196="Yes",Y196="No"),"Merge",IF(OR(U196="Yes",V196="Yes",AND(T196="Yes",N(L196)&gt;=Rules!$B$6)),"Update",IF(Z196="Yes",IF(N(AC196)&gt;=Rules!$B$14,"Redirect","Prune"),"Keep")))))))</f>
        <v/>
      </c>
      <c r="AB196">
        <f>IF(A196="","",IF(LEFT(C196&amp;"",1)="3","Already redirects ("&amp;C196&amp;"). Update internal links to point at the final URL.",IF(OR(LEFT(C196&amp;"",1)="4",LEFT(C196&amp;"",1)="5"),IF(AA196="Redirect","Returns "&amp;C196&amp;" but still has "&amp;N(K196)&amp;" clicks and "&amp;N(AC196)&amp;" referring domains. 301 it to the closest live page.","Returns "&amp;C196&amp;" with no clicks or links. Remove internal links and let it 404 or 410."),IF(D196="Non-Indexable","Non-indexable ("&amp;E196&amp;"). Keep if that is intentional; otherwise fix the canonical or noindex.",IF(AA196="Merge","Overlaps with "&amp;I196&amp;IF(N(J196)&gt;0," (similarity "&amp;TEXT(J196,"0.00")&amp;")","")&amp;", which gets more clicks. Merge the useful parts into it and 301 this URL.",IF(AA196="Update",MID(IF(U196="Yes","; Clicks down "&amp;TEXT(-P196,"0%")&amp;" on the previous period","")&amp;IF(V196="Yes","; Average position "&amp;TEXT(N196,"0.0")&amp;" on "&amp;TEXT(L196,"#,##0")&amp;" impressions (striking distance)","")&amp;IF(AND(T196="Yes",N(L196)&gt;=Rules!$B$6),"; Thin ("&amp;F196&amp;" words) but has search demand",""),3,400),IF(AA196="Prune","Low value: "&amp;N(K196)&amp;" clicks, "&amp;N(L196)&amp;" impressions, "&amp;N(Q196)&amp;" sessions, no key events. Remove or noindex it and update internal links.",IF(AA196="Redirect","Low value but "&amp;N(AC196)&amp;" referring domains. 301 it to the closest relevant page to keep those links.",IF(AND(Z196="No",Y196="Yes",N(K196)&lt;Rules!$B$5),"Low search traffic but it converts (key events: "&amp;S196&amp;"). Keep it and link to it.",IF(W196="Yes","Stronger than the page it overlaps ("&amp;I196&amp;"). Keep; merge that page into this one.","Healthy: "&amp;N(K196)&amp;" clicks"&amp;IF(ISNUMBER(N196),", average position "&amp;TEXT(N196,"0.0"),"")&amp;". Keep and monitor."))))))))))</f>
        <v/>
      </c>
      <c r="AE196">
        <f>IF(A196="","",IF(AD196&lt;&gt;"",AD196,AA196))</f>
        <v/>
      </c>
    </row>
    <row r="197">
      <c r="A197">
        <f>IF(Crawl!A196="","",Crawl!A196)</f>
        <v/>
      </c>
      <c r="B197">
        <f>IF(A197="","",Crawl!EC196)</f>
        <v/>
      </c>
      <c r="C197">
        <f>IF(A197="","",IFERROR(INDEX(Crawl!$A196:$DZ196,1,Rules!$H$6),""))</f>
        <v/>
      </c>
      <c r="D197">
        <f>IF(A197="","",IFERROR(INDEX(Crawl!$A196:$DZ196,1,Rules!$H$7),"")&amp;"")</f>
        <v/>
      </c>
      <c r="E197">
        <f>IF(A197="","",IFERROR(INDEX(Crawl!$A196:$DZ196,1,Rules!$H$8),"")&amp;"")</f>
        <v/>
      </c>
      <c r="F197">
        <f>IF(A197="","",IFERROR(INDEX(Crawl!$A196:$DZ196,1,Rules!$H$9),""))</f>
        <v/>
      </c>
      <c r="G197">
        <f>IF(A197="","",IFERROR(INDEX(Crawl!$A196:$DZ196,1,Rules!$H$10),""))</f>
        <v/>
      </c>
      <c r="H197">
        <f>IF(A197="","",IFERROR(INDEX(Crawl!$A196:$DZ196,1,Rules!$H$12),""))</f>
        <v/>
      </c>
      <c r="I197">
        <f>IF(A197="","",IF(AND(N(H197)&gt;0,IFERROR(INDEX(Crawl!$A196:$DZ196,1,Rules!$H$11),"")&amp;""&lt;&gt;""),IFERROR(INDEX(Crawl!$A196:$DZ196,1,Rules!$H$11),"")&amp;"",IF(AND(ISNUMBER(J197),N(J197)&gt;=Rules!$B$12,IFERROR(INDEX(Crawl!$A196:$DZ196,1,Rules!$H$13),"")&amp;""&lt;&gt;""),IFERROR(INDEX(Crawl!$A196:$DZ196,1,Rules!$H$13),"")&amp;"","")))</f>
        <v/>
      </c>
      <c r="J197" s="19">
        <f>IF(A197="","",IF(IFERROR(INDEX(Crawl!$A196:$DZ196,1,Rules!$H$14),"")&amp;""="","",IFERROR(INDEX(Crawl!$A196:$DZ196,1,Rules!$H$14),"")))</f>
        <v/>
      </c>
      <c r="K197">
        <f>IF(A197="","",IFERROR(SUMIFS('GSC current'!$J$2:$J$2001,'GSC current'!$I$2:$I$2001,B197),0))</f>
        <v/>
      </c>
      <c r="L197">
        <f>IF(A197="","",IFERROR(SUMIFS('GSC current'!$K$2:$K$2001,'GSC current'!$I$2:$I$2001,B197),0))</f>
        <v/>
      </c>
      <c r="M197" s="20">
        <f>IF(A197="","",IF(N(L197)&gt;0,K197/L197,""))</f>
        <v/>
      </c>
      <c r="N197" s="21">
        <f>IF(A197="","",IF(N(L197)&gt;0,SUMIFS('GSC current'!$L$2:$L$2001,'GSC current'!$I$2:$I$2001,B197)/L197,""))</f>
        <v/>
      </c>
      <c r="O197">
        <f>IF(A197="","",IFERROR(SUMIFS('GSC previous'!$J$2:$J$2001,'GSC previous'!$I$2:$I$2001,B197),0))</f>
        <v/>
      </c>
      <c r="P197" s="22">
        <f>IF(A197="","",IF(N(O197)&gt;0,(K197-O197)/O197,""))</f>
        <v/>
      </c>
      <c r="Q197">
        <f>IF(A197="","",IFERROR(SUMIFS(GA4!$P$2:$P$2001,GA4!$O$2:$O$2001,B197),0))</f>
        <v/>
      </c>
      <c r="R197" s="23">
        <f>IF(A197="","",IF(N(Q197)&gt;0,SUMIFS(GA4!$Q$2:$Q$2001,GA4!$O$2:$O$2001,B197)/Q197,""))</f>
        <v/>
      </c>
      <c r="S197">
        <f>IF(A197="","",IFERROR(SUMIFS(GA4!$R$2:$R$2001,GA4!$O$2:$O$2001,B197),0))</f>
        <v/>
      </c>
      <c r="T197">
        <f>IF(A197="","",IF(AND(ISNUMBER(F197),LEFT(C197&amp;"",1)="2"),IF(F197&lt;Rules!$B$9,"Yes","No"),"No"))</f>
        <v/>
      </c>
      <c r="U197">
        <f>IF(A197="","",IF(AND(N(O197)&gt;=Rules!$B$8,ISNUMBER(P197)),IF(P197&lt;=-Rules!$B$7,"Yes","No"),"No"))</f>
        <v/>
      </c>
      <c r="V197">
        <f>IF(A197="","",IF(AND(N(L197)&gt;=Rules!$B$6,ISNUMBER(N197)),IF(AND(N197&gt;=Rules!$B$10,N197&lt;=Rules!$B$11),"Yes","No"),"No"))</f>
        <v/>
      </c>
      <c r="W197">
        <f>IF(A197="","",IF(I197&lt;&gt;"","Yes","No"))</f>
        <v/>
      </c>
      <c r="X197">
        <f>IF(I197="","",IF(SUMIFS($K$3:$K$2002,$A$3:$A$2002,SUBSTITUTE(SUBSTITUTE(I197,"?","~?"),"*","~*"))&gt;N(K197),"Yes","No"))</f>
        <v/>
      </c>
      <c r="Y197">
        <f>IF(A197="","",IF(N(S197)&gt;0,"Yes","No"))</f>
        <v/>
      </c>
      <c r="Z197">
        <f>IF(A197="","",IF(AND(N(K197)&lt;Rules!$B$5,N(L197)&lt;Rules!$B$6,N(Q197)&lt;Rules!$B$13,Y197="No"),"Yes","No"))</f>
        <v/>
      </c>
      <c r="AA197">
        <f>IF(A197="","",IF(LEFT(C197&amp;"",1)="3","Redirect",IF(OR(LEFT(C197&amp;"",1)="4",LEFT(C197&amp;"",1)="5"),IF(OR(N(K197)&gt;0,N(AC197)&gt;=Rules!$B$14),"Redirect","Prune"),IF(D197="Non-Indexable","Keep",IF(AND(W197="Yes",X197="Yes",Y197="No"),"Merge",IF(OR(U197="Yes",V197="Yes",AND(T197="Yes",N(L197)&gt;=Rules!$B$6)),"Update",IF(Z197="Yes",IF(N(AC197)&gt;=Rules!$B$14,"Redirect","Prune"),"Keep")))))))</f>
        <v/>
      </c>
      <c r="AB197">
        <f>IF(A197="","",IF(LEFT(C197&amp;"",1)="3","Already redirects ("&amp;C197&amp;"). Update internal links to point at the final URL.",IF(OR(LEFT(C197&amp;"",1)="4",LEFT(C197&amp;"",1)="5"),IF(AA197="Redirect","Returns "&amp;C197&amp;" but still has "&amp;N(K197)&amp;" clicks and "&amp;N(AC197)&amp;" referring domains. 301 it to the closest live page.","Returns "&amp;C197&amp;" with no clicks or links. Remove internal links and let it 404 or 410."),IF(D197="Non-Indexable","Non-indexable ("&amp;E197&amp;"). Keep if that is intentional; otherwise fix the canonical or noindex.",IF(AA197="Merge","Overlaps with "&amp;I197&amp;IF(N(J197)&gt;0," (similarity "&amp;TEXT(J197,"0.00")&amp;")","")&amp;", which gets more clicks. Merge the useful parts into it and 301 this URL.",IF(AA197="Update",MID(IF(U197="Yes","; Clicks down "&amp;TEXT(-P197,"0%")&amp;" on the previous period","")&amp;IF(V197="Yes","; Average position "&amp;TEXT(N197,"0.0")&amp;" on "&amp;TEXT(L197,"#,##0")&amp;" impressions (striking distance)","")&amp;IF(AND(T197="Yes",N(L197)&gt;=Rules!$B$6),"; Thin ("&amp;F197&amp;" words) but has search demand",""),3,400),IF(AA197="Prune","Low value: "&amp;N(K197)&amp;" clicks, "&amp;N(L197)&amp;" impressions, "&amp;N(Q197)&amp;" sessions, no key events. Remove or noindex it and update internal links.",IF(AA197="Redirect","Low value but "&amp;N(AC197)&amp;" referring domains. 301 it to the closest relevant page to keep those links.",IF(AND(Z197="No",Y197="Yes",N(K197)&lt;Rules!$B$5),"Low search traffic but it converts (key events: "&amp;S197&amp;"). Keep it and link to it.",IF(W197="Yes","Stronger than the page it overlaps ("&amp;I197&amp;"). Keep; merge that page into this one.","Healthy: "&amp;N(K197)&amp;" clicks"&amp;IF(ISNUMBER(N197),", average position "&amp;TEXT(N197,"0.0"),"")&amp;". Keep and monitor."))))))))))</f>
        <v/>
      </c>
      <c r="AE197">
        <f>IF(A197="","",IF(AD197&lt;&gt;"",AD197,AA197))</f>
        <v/>
      </c>
    </row>
    <row r="198">
      <c r="A198">
        <f>IF(Crawl!A197="","",Crawl!A197)</f>
        <v/>
      </c>
      <c r="B198">
        <f>IF(A198="","",Crawl!EC197)</f>
        <v/>
      </c>
      <c r="C198">
        <f>IF(A198="","",IFERROR(INDEX(Crawl!$A197:$DZ197,1,Rules!$H$6),""))</f>
        <v/>
      </c>
      <c r="D198">
        <f>IF(A198="","",IFERROR(INDEX(Crawl!$A197:$DZ197,1,Rules!$H$7),"")&amp;"")</f>
        <v/>
      </c>
      <c r="E198">
        <f>IF(A198="","",IFERROR(INDEX(Crawl!$A197:$DZ197,1,Rules!$H$8),"")&amp;"")</f>
        <v/>
      </c>
      <c r="F198">
        <f>IF(A198="","",IFERROR(INDEX(Crawl!$A197:$DZ197,1,Rules!$H$9),""))</f>
        <v/>
      </c>
      <c r="G198">
        <f>IF(A198="","",IFERROR(INDEX(Crawl!$A197:$DZ197,1,Rules!$H$10),""))</f>
        <v/>
      </c>
      <c r="H198">
        <f>IF(A198="","",IFERROR(INDEX(Crawl!$A197:$DZ197,1,Rules!$H$12),""))</f>
        <v/>
      </c>
      <c r="I198">
        <f>IF(A198="","",IF(AND(N(H198)&gt;0,IFERROR(INDEX(Crawl!$A197:$DZ197,1,Rules!$H$11),"")&amp;""&lt;&gt;""),IFERROR(INDEX(Crawl!$A197:$DZ197,1,Rules!$H$11),"")&amp;"",IF(AND(ISNUMBER(J198),N(J198)&gt;=Rules!$B$12,IFERROR(INDEX(Crawl!$A197:$DZ197,1,Rules!$H$13),"")&amp;""&lt;&gt;""),IFERROR(INDEX(Crawl!$A197:$DZ197,1,Rules!$H$13),"")&amp;"","")))</f>
        <v/>
      </c>
      <c r="J198" s="19">
        <f>IF(A198="","",IF(IFERROR(INDEX(Crawl!$A197:$DZ197,1,Rules!$H$14),"")&amp;""="","",IFERROR(INDEX(Crawl!$A197:$DZ197,1,Rules!$H$14),"")))</f>
        <v/>
      </c>
      <c r="K198">
        <f>IF(A198="","",IFERROR(SUMIFS('GSC current'!$J$2:$J$2001,'GSC current'!$I$2:$I$2001,B198),0))</f>
        <v/>
      </c>
      <c r="L198">
        <f>IF(A198="","",IFERROR(SUMIFS('GSC current'!$K$2:$K$2001,'GSC current'!$I$2:$I$2001,B198),0))</f>
        <v/>
      </c>
      <c r="M198" s="20">
        <f>IF(A198="","",IF(N(L198)&gt;0,K198/L198,""))</f>
        <v/>
      </c>
      <c r="N198" s="21">
        <f>IF(A198="","",IF(N(L198)&gt;0,SUMIFS('GSC current'!$L$2:$L$2001,'GSC current'!$I$2:$I$2001,B198)/L198,""))</f>
        <v/>
      </c>
      <c r="O198">
        <f>IF(A198="","",IFERROR(SUMIFS('GSC previous'!$J$2:$J$2001,'GSC previous'!$I$2:$I$2001,B198),0))</f>
        <v/>
      </c>
      <c r="P198" s="22">
        <f>IF(A198="","",IF(N(O198)&gt;0,(K198-O198)/O198,""))</f>
        <v/>
      </c>
      <c r="Q198">
        <f>IF(A198="","",IFERROR(SUMIFS(GA4!$P$2:$P$2001,GA4!$O$2:$O$2001,B198),0))</f>
        <v/>
      </c>
      <c r="R198" s="23">
        <f>IF(A198="","",IF(N(Q198)&gt;0,SUMIFS(GA4!$Q$2:$Q$2001,GA4!$O$2:$O$2001,B198)/Q198,""))</f>
        <v/>
      </c>
      <c r="S198">
        <f>IF(A198="","",IFERROR(SUMIFS(GA4!$R$2:$R$2001,GA4!$O$2:$O$2001,B198),0))</f>
        <v/>
      </c>
      <c r="T198">
        <f>IF(A198="","",IF(AND(ISNUMBER(F198),LEFT(C198&amp;"",1)="2"),IF(F198&lt;Rules!$B$9,"Yes","No"),"No"))</f>
        <v/>
      </c>
      <c r="U198">
        <f>IF(A198="","",IF(AND(N(O198)&gt;=Rules!$B$8,ISNUMBER(P198)),IF(P198&lt;=-Rules!$B$7,"Yes","No"),"No"))</f>
        <v/>
      </c>
      <c r="V198">
        <f>IF(A198="","",IF(AND(N(L198)&gt;=Rules!$B$6,ISNUMBER(N198)),IF(AND(N198&gt;=Rules!$B$10,N198&lt;=Rules!$B$11),"Yes","No"),"No"))</f>
        <v/>
      </c>
      <c r="W198">
        <f>IF(A198="","",IF(I198&lt;&gt;"","Yes","No"))</f>
        <v/>
      </c>
      <c r="X198">
        <f>IF(I198="","",IF(SUMIFS($K$3:$K$2002,$A$3:$A$2002,SUBSTITUTE(SUBSTITUTE(I198,"?","~?"),"*","~*"))&gt;N(K198),"Yes","No"))</f>
        <v/>
      </c>
      <c r="Y198">
        <f>IF(A198="","",IF(N(S198)&gt;0,"Yes","No"))</f>
        <v/>
      </c>
      <c r="Z198">
        <f>IF(A198="","",IF(AND(N(K198)&lt;Rules!$B$5,N(L198)&lt;Rules!$B$6,N(Q198)&lt;Rules!$B$13,Y198="No"),"Yes","No"))</f>
        <v/>
      </c>
      <c r="AA198">
        <f>IF(A198="","",IF(LEFT(C198&amp;"",1)="3","Redirect",IF(OR(LEFT(C198&amp;"",1)="4",LEFT(C198&amp;"",1)="5"),IF(OR(N(K198)&gt;0,N(AC198)&gt;=Rules!$B$14),"Redirect","Prune"),IF(D198="Non-Indexable","Keep",IF(AND(W198="Yes",X198="Yes",Y198="No"),"Merge",IF(OR(U198="Yes",V198="Yes",AND(T198="Yes",N(L198)&gt;=Rules!$B$6)),"Update",IF(Z198="Yes",IF(N(AC198)&gt;=Rules!$B$14,"Redirect","Prune"),"Keep")))))))</f>
        <v/>
      </c>
      <c r="AB198">
        <f>IF(A198="","",IF(LEFT(C198&amp;"",1)="3","Already redirects ("&amp;C198&amp;"). Update internal links to point at the final URL.",IF(OR(LEFT(C198&amp;"",1)="4",LEFT(C198&amp;"",1)="5"),IF(AA198="Redirect","Returns "&amp;C198&amp;" but still has "&amp;N(K198)&amp;" clicks and "&amp;N(AC198)&amp;" referring domains. 301 it to the closest live page.","Returns "&amp;C198&amp;" with no clicks or links. Remove internal links and let it 404 or 410."),IF(D198="Non-Indexable","Non-indexable ("&amp;E198&amp;"). Keep if that is intentional; otherwise fix the canonical or noindex.",IF(AA198="Merge","Overlaps with "&amp;I198&amp;IF(N(J198)&gt;0," (similarity "&amp;TEXT(J198,"0.00")&amp;")","")&amp;", which gets more clicks. Merge the useful parts into it and 301 this URL.",IF(AA198="Update",MID(IF(U198="Yes","; Clicks down "&amp;TEXT(-P198,"0%")&amp;" on the previous period","")&amp;IF(V198="Yes","; Average position "&amp;TEXT(N198,"0.0")&amp;" on "&amp;TEXT(L198,"#,##0")&amp;" impressions (striking distance)","")&amp;IF(AND(T198="Yes",N(L198)&gt;=Rules!$B$6),"; Thin ("&amp;F198&amp;" words) but has search demand",""),3,400),IF(AA198="Prune","Low value: "&amp;N(K198)&amp;" clicks, "&amp;N(L198)&amp;" impressions, "&amp;N(Q198)&amp;" sessions, no key events. Remove or noindex it and update internal links.",IF(AA198="Redirect","Low value but "&amp;N(AC198)&amp;" referring domains. 301 it to the closest relevant page to keep those links.",IF(AND(Z198="No",Y198="Yes",N(K198)&lt;Rules!$B$5),"Low search traffic but it converts (key events: "&amp;S198&amp;"). Keep it and link to it.",IF(W198="Yes","Stronger than the page it overlaps ("&amp;I198&amp;"). Keep; merge that page into this one.","Healthy: "&amp;N(K198)&amp;" clicks"&amp;IF(ISNUMBER(N198),", average position "&amp;TEXT(N198,"0.0"),"")&amp;". Keep and monitor."))))))))))</f>
        <v/>
      </c>
      <c r="AE198">
        <f>IF(A198="","",IF(AD198&lt;&gt;"",AD198,AA198))</f>
        <v/>
      </c>
    </row>
    <row r="199">
      <c r="A199">
        <f>IF(Crawl!A198="","",Crawl!A198)</f>
        <v/>
      </c>
      <c r="B199">
        <f>IF(A199="","",Crawl!EC198)</f>
        <v/>
      </c>
      <c r="C199">
        <f>IF(A199="","",IFERROR(INDEX(Crawl!$A198:$DZ198,1,Rules!$H$6),""))</f>
        <v/>
      </c>
      <c r="D199">
        <f>IF(A199="","",IFERROR(INDEX(Crawl!$A198:$DZ198,1,Rules!$H$7),"")&amp;"")</f>
        <v/>
      </c>
      <c r="E199">
        <f>IF(A199="","",IFERROR(INDEX(Crawl!$A198:$DZ198,1,Rules!$H$8),"")&amp;"")</f>
        <v/>
      </c>
      <c r="F199">
        <f>IF(A199="","",IFERROR(INDEX(Crawl!$A198:$DZ198,1,Rules!$H$9),""))</f>
        <v/>
      </c>
      <c r="G199">
        <f>IF(A199="","",IFERROR(INDEX(Crawl!$A198:$DZ198,1,Rules!$H$10),""))</f>
        <v/>
      </c>
      <c r="H199">
        <f>IF(A199="","",IFERROR(INDEX(Crawl!$A198:$DZ198,1,Rules!$H$12),""))</f>
        <v/>
      </c>
      <c r="I199">
        <f>IF(A199="","",IF(AND(N(H199)&gt;0,IFERROR(INDEX(Crawl!$A198:$DZ198,1,Rules!$H$11),"")&amp;""&lt;&gt;""),IFERROR(INDEX(Crawl!$A198:$DZ198,1,Rules!$H$11),"")&amp;"",IF(AND(ISNUMBER(J199),N(J199)&gt;=Rules!$B$12,IFERROR(INDEX(Crawl!$A198:$DZ198,1,Rules!$H$13),"")&amp;""&lt;&gt;""),IFERROR(INDEX(Crawl!$A198:$DZ198,1,Rules!$H$13),"")&amp;"","")))</f>
        <v/>
      </c>
      <c r="J199" s="19">
        <f>IF(A199="","",IF(IFERROR(INDEX(Crawl!$A198:$DZ198,1,Rules!$H$14),"")&amp;""="","",IFERROR(INDEX(Crawl!$A198:$DZ198,1,Rules!$H$14),"")))</f>
        <v/>
      </c>
      <c r="K199">
        <f>IF(A199="","",IFERROR(SUMIFS('GSC current'!$J$2:$J$2001,'GSC current'!$I$2:$I$2001,B199),0))</f>
        <v/>
      </c>
      <c r="L199">
        <f>IF(A199="","",IFERROR(SUMIFS('GSC current'!$K$2:$K$2001,'GSC current'!$I$2:$I$2001,B199),0))</f>
        <v/>
      </c>
      <c r="M199" s="20">
        <f>IF(A199="","",IF(N(L199)&gt;0,K199/L199,""))</f>
        <v/>
      </c>
      <c r="N199" s="21">
        <f>IF(A199="","",IF(N(L199)&gt;0,SUMIFS('GSC current'!$L$2:$L$2001,'GSC current'!$I$2:$I$2001,B199)/L199,""))</f>
        <v/>
      </c>
      <c r="O199">
        <f>IF(A199="","",IFERROR(SUMIFS('GSC previous'!$J$2:$J$2001,'GSC previous'!$I$2:$I$2001,B199),0))</f>
        <v/>
      </c>
      <c r="P199" s="22">
        <f>IF(A199="","",IF(N(O199)&gt;0,(K199-O199)/O199,""))</f>
        <v/>
      </c>
      <c r="Q199">
        <f>IF(A199="","",IFERROR(SUMIFS(GA4!$P$2:$P$2001,GA4!$O$2:$O$2001,B199),0))</f>
        <v/>
      </c>
      <c r="R199" s="23">
        <f>IF(A199="","",IF(N(Q199)&gt;0,SUMIFS(GA4!$Q$2:$Q$2001,GA4!$O$2:$O$2001,B199)/Q199,""))</f>
        <v/>
      </c>
      <c r="S199">
        <f>IF(A199="","",IFERROR(SUMIFS(GA4!$R$2:$R$2001,GA4!$O$2:$O$2001,B199),0))</f>
        <v/>
      </c>
      <c r="T199">
        <f>IF(A199="","",IF(AND(ISNUMBER(F199),LEFT(C199&amp;"",1)="2"),IF(F199&lt;Rules!$B$9,"Yes","No"),"No"))</f>
        <v/>
      </c>
      <c r="U199">
        <f>IF(A199="","",IF(AND(N(O199)&gt;=Rules!$B$8,ISNUMBER(P199)),IF(P199&lt;=-Rules!$B$7,"Yes","No"),"No"))</f>
        <v/>
      </c>
      <c r="V199">
        <f>IF(A199="","",IF(AND(N(L199)&gt;=Rules!$B$6,ISNUMBER(N199)),IF(AND(N199&gt;=Rules!$B$10,N199&lt;=Rules!$B$11),"Yes","No"),"No"))</f>
        <v/>
      </c>
      <c r="W199">
        <f>IF(A199="","",IF(I199&lt;&gt;"","Yes","No"))</f>
        <v/>
      </c>
      <c r="X199">
        <f>IF(I199="","",IF(SUMIFS($K$3:$K$2002,$A$3:$A$2002,SUBSTITUTE(SUBSTITUTE(I199,"?","~?"),"*","~*"))&gt;N(K199),"Yes","No"))</f>
        <v/>
      </c>
      <c r="Y199">
        <f>IF(A199="","",IF(N(S199)&gt;0,"Yes","No"))</f>
        <v/>
      </c>
      <c r="Z199">
        <f>IF(A199="","",IF(AND(N(K199)&lt;Rules!$B$5,N(L199)&lt;Rules!$B$6,N(Q199)&lt;Rules!$B$13,Y199="No"),"Yes","No"))</f>
        <v/>
      </c>
      <c r="AA199">
        <f>IF(A199="","",IF(LEFT(C199&amp;"",1)="3","Redirect",IF(OR(LEFT(C199&amp;"",1)="4",LEFT(C199&amp;"",1)="5"),IF(OR(N(K199)&gt;0,N(AC199)&gt;=Rules!$B$14),"Redirect","Prune"),IF(D199="Non-Indexable","Keep",IF(AND(W199="Yes",X199="Yes",Y199="No"),"Merge",IF(OR(U199="Yes",V199="Yes",AND(T199="Yes",N(L199)&gt;=Rules!$B$6)),"Update",IF(Z199="Yes",IF(N(AC199)&gt;=Rules!$B$14,"Redirect","Prune"),"Keep")))))))</f>
        <v/>
      </c>
      <c r="AB199">
        <f>IF(A199="","",IF(LEFT(C199&amp;"",1)="3","Already redirects ("&amp;C199&amp;"). Update internal links to point at the final URL.",IF(OR(LEFT(C199&amp;"",1)="4",LEFT(C199&amp;"",1)="5"),IF(AA199="Redirect","Returns "&amp;C199&amp;" but still has "&amp;N(K199)&amp;" clicks and "&amp;N(AC199)&amp;" referring domains. 301 it to the closest live page.","Returns "&amp;C199&amp;" with no clicks or links. Remove internal links and let it 404 or 410."),IF(D199="Non-Indexable","Non-indexable ("&amp;E199&amp;"). Keep if that is intentional; otherwise fix the canonical or noindex.",IF(AA199="Merge","Overlaps with "&amp;I199&amp;IF(N(J199)&gt;0," (similarity "&amp;TEXT(J199,"0.00")&amp;")","")&amp;", which gets more clicks. Merge the useful parts into it and 301 this URL.",IF(AA199="Update",MID(IF(U199="Yes","; Clicks down "&amp;TEXT(-P199,"0%")&amp;" on the previous period","")&amp;IF(V199="Yes","; Average position "&amp;TEXT(N199,"0.0")&amp;" on "&amp;TEXT(L199,"#,##0")&amp;" impressions (striking distance)","")&amp;IF(AND(T199="Yes",N(L199)&gt;=Rules!$B$6),"; Thin ("&amp;F199&amp;" words) but has search demand",""),3,400),IF(AA199="Prune","Low value: "&amp;N(K199)&amp;" clicks, "&amp;N(L199)&amp;" impressions, "&amp;N(Q199)&amp;" sessions, no key events. Remove or noindex it and update internal links.",IF(AA199="Redirect","Low value but "&amp;N(AC199)&amp;" referring domains. 301 it to the closest relevant page to keep those links.",IF(AND(Z199="No",Y199="Yes",N(K199)&lt;Rules!$B$5),"Low search traffic but it converts (key events: "&amp;S199&amp;"). Keep it and link to it.",IF(W199="Yes","Stronger than the page it overlaps ("&amp;I199&amp;"). Keep; merge that page into this one.","Healthy: "&amp;N(K199)&amp;" clicks"&amp;IF(ISNUMBER(N199),", average position "&amp;TEXT(N199,"0.0"),"")&amp;". Keep and monitor."))))))))))</f>
        <v/>
      </c>
      <c r="AE199">
        <f>IF(A199="","",IF(AD199&lt;&gt;"",AD199,AA199))</f>
        <v/>
      </c>
    </row>
    <row r="200">
      <c r="A200">
        <f>IF(Crawl!A199="","",Crawl!A199)</f>
        <v/>
      </c>
      <c r="B200">
        <f>IF(A200="","",Crawl!EC199)</f>
        <v/>
      </c>
      <c r="C200">
        <f>IF(A200="","",IFERROR(INDEX(Crawl!$A199:$DZ199,1,Rules!$H$6),""))</f>
        <v/>
      </c>
      <c r="D200">
        <f>IF(A200="","",IFERROR(INDEX(Crawl!$A199:$DZ199,1,Rules!$H$7),"")&amp;"")</f>
        <v/>
      </c>
      <c r="E200">
        <f>IF(A200="","",IFERROR(INDEX(Crawl!$A199:$DZ199,1,Rules!$H$8),"")&amp;"")</f>
        <v/>
      </c>
      <c r="F200">
        <f>IF(A200="","",IFERROR(INDEX(Crawl!$A199:$DZ199,1,Rules!$H$9),""))</f>
        <v/>
      </c>
      <c r="G200">
        <f>IF(A200="","",IFERROR(INDEX(Crawl!$A199:$DZ199,1,Rules!$H$10),""))</f>
        <v/>
      </c>
      <c r="H200">
        <f>IF(A200="","",IFERROR(INDEX(Crawl!$A199:$DZ199,1,Rules!$H$12),""))</f>
        <v/>
      </c>
      <c r="I200">
        <f>IF(A200="","",IF(AND(N(H200)&gt;0,IFERROR(INDEX(Crawl!$A199:$DZ199,1,Rules!$H$11),"")&amp;""&lt;&gt;""),IFERROR(INDEX(Crawl!$A199:$DZ199,1,Rules!$H$11),"")&amp;"",IF(AND(ISNUMBER(J200),N(J200)&gt;=Rules!$B$12,IFERROR(INDEX(Crawl!$A199:$DZ199,1,Rules!$H$13),"")&amp;""&lt;&gt;""),IFERROR(INDEX(Crawl!$A199:$DZ199,1,Rules!$H$13),"")&amp;"","")))</f>
        <v/>
      </c>
      <c r="J200" s="19">
        <f>IF(A200="","",IF(IFERROR(INDEX(Crawl!$A199:$DZ199,1,Rules!$H$14),"")&amp;""="","",IFERROR(INDEX(Crawl!$A199:$DZ199,1,Rules!$H$14),"")))</f>
        <v/>
      </c>
      <c r="K200">
        <f>IF(A200="","",IFERROR(SUMIFS('GSC current'!$J$2:$J$2001,'GSC current'!$I$2:$I$2001,B200),0))</f>
        <v/>
      </c>
      <c r="L200">
        <f>IF(A200="","",IFERROR(SUMIFS('GSC current'!$K$2:$K$2001,'GSC current'!$I$2:$I$2001,B200),0))</f>
        <v/>
      </c>
      <c r="M200" s="20">
        <f>IF(A200="","",IF(N(L200)&gt;0,K200/L200,""))</f>
        <v/>
      </c>
      <c r="N200" s="21">
        <f>IF(A200="","",IF(N(L200)&gt;0,SUMIFS('GSC current'!$L$2:$L$2001,'GSC current'!$I$2:$I$2001,B200)/L200,""))</f>
        <v/>
      </c>
      <c r="O200">
        <f>IF(A200="","",IFERROR(SUMIFS('GSC previous'!$J$2:$J$2001,'GSC previous'!$I$2:$I$2001,B200),0))</f>
        <v/>
      </c>
      <c r="P200" s="22">
        <f>IF(A200="","",IF(N(O200)&gt;0,(K200-O200)/O200,""))</f>
        <v/>
      </c>
      <c r="Q200">
        <f>IF(A200="","",IFERROR(SUMIFS(GA4!$P$2:$P$2001,GA4!$O$2:$O$2001,B200),0))</f>
        <v/>
      </c>
      <c r="R200" s="23">
        <f>IF(A200="","",IF(N(Q200)&gt;0,SUMIFS(GA4!$Q$2:$Q$2001,GA4!$O$2:$O$2001,B200)/Q200,""))</f>
        <v/>
      </c>
      <c r="S200">
        <f>IF(A200="","",IFERROR(SUMIFS(GA4!$R$2:$R$2001,GA4!$O$2:$O$2001,B200),0))</f>
        <v/>
      </c>
      <c r="T200">
        <f>IF(A200="","",IF(AND(ISNUMBER(F200),LEFT(C200&amp;"",1)="2"),IF(F200&lt;Rules!$B$9,"Yes","No"),"No"))</f>
        <v/>
      </c>
      <c r="U200">
        <f>IF(A200="","",IF(AND(N(O200)&gt;=Rules!$B$8,ISNUMBER(P200)),IF(P200&lt;=-Rules!$B$7,"Yes","No"),"No"))</f>
        <v/>
      </c>
      <c r="V200">
        <f>IF(A200="","",IF(AND(N(L200)&gt;=Rules!$B$6,ISNUMBER(N200)),IF(AND(N200&gt;=Rules!$B$10,N200&lt;=Rules!$B$11),"Yes","No"),"No"))</f>
        <v/>
      </c>
      <c r="W200">
        <f>IF(A200="","",IF(I200&lt;&gt;"","Yes","No"))</f>
        <v/>
      </c>
      <c r="X200">
        <f>IF(I200="","",IF(SUMIFS($K$3:$K$2002,$A$3:$A$2002,SUBSTITUTE(SUBSTITUTE(I200,"?","~?"),"*","~*"))&gt;N(K200),"Yes","No"))</f>
        <v/>
      </c>
      <c r="Y200">
        <f>IF(A200="","",IF(N(S200)&gt;0,"Yes","No"))</f>
        <v/>
      </c>
      <c r="Z200">
        <f>IF(A200="","",IF(AND(N(K200)&lt;Rules!$B$5,N(L200)&lt;Rules!$B$6,N(Q200)&lt;Rules!$B$13,Y200="No"),"Yes","No"))</f>
        <v/>
      </c>
      <c r="AA200">
        <f>IF(A200="","",IF(LEFT(C200&amp;"",1)="3","Redirect",IF(OR(LEFT(C200&amp;"",1)="4",LEFT(C200&amp;"",1)="5"),IF(OR(N(K200)&gt;0,N(AC200)&gt;=Rules!$B$14),"Redirect","Prune"),IF(D200="Non-Indexable","Keep",IF(AND(W200="Yes",X200="Yes",Y200="No"),"Merge",IF(OR(U200="Yes",V200="Yes",AND(T200="Yes",N(L200)&gt;=Rules!$B$6)),"Update",IF(Z200="Yes",IF(N(AC200)&gt;=Rules!$B$14,"Redirect","Prune"),"Keep")))))))</f>
        <v/>
      </c>
      <c r="AB200">
        <f>IF(A200="","",IF(LEFT(C200&amp;"",1)="3","Already redirects ("&amp;C200&amp;"). Update internal links to point at the final URL.",IF(OR(LEFT(C200&amp;"",1)="4",LEFT(C200&amp;"",1)="5"),IF(AA200="Redirect","Returns "&amp;C200&amp;" but still has "&amp;N(K200)&amp;" clicks and "&amp;N(AC200)&amp;" referring domains. 301 it to the closest live page.","Returns "&amp;C200&amp;" with no clicks or links. Remove internal links and let it 404 or 410."),IF(D200="Non-Indexable","Non-indexable ("&amp;E200&amp;"). Keep if that is intentional; otherwise fix the canonical or noindex.",IF(AA200="Merge","Overlaps with "&amp;I200&amp;IF(N(J200)&gt;0," (similarity "&amp;TEXT(J200,"0.00")&amp;")","")&amp;", which gets more clicks. Merge the useful parts into it and 301 this URL.",IF(AA200="Update",MID(IF(U200="Yes","; Clicks down "&amp;TEXT(-P200,"0%")&amp;" on the previous period","")&amp;IF(V200="Yes","; Average position "&amp;TEXT(N200,"0.0")&amp;" on "&amp;TEXT(L200,"#,##0")&amp;" impressions (striking distance)","")&amp;IF(AND(T200="Yes",N(L200)&gt;=Rules!$B$6),"; Thin ("&amp;F200&amp;" words) but has search demand",""),3,400),IF(AA200="Prune","Low value: "&amp;N(K200)&amp;" clicks, "&amp;N(L200)&amp;" impressions, "&amp;N(Q200)&amp;" sessions, no key events. Remove or noindex it and update internal links.",IF(AA200="Redirect","Low value but "&amp;N(AC200)&amp;" referring domains. 301 it to the closest relevant page to keep those links.",IF(AND(Z200="No",Y200="Yes",N(K200)&lt;Rules!$B$5),"Low search traffic but it converts (key events: "&amp;S200&amp;"). Keep it and link to it.",IF(W200="Yes","Stronger than the page it overlaps ("&amp;I200&amp;"). Keep; merge that page into this one.","Healthy: "&amp;N(K200)&amp;" clicks"&amp;IF(ISNUMBER(N200),", average position "&amp;TEXT(N200,"0.0"),"")&amp;". Keep and monitor."))))))))))</f>
        <v/>
      </c>
      <c r="AE200">
        <f>IF(A200="","",IF(AD200&lt;&gt;"",AD200,AA200))</f>
        <v/>
      </c>
    </row>
    <row r="201">
      <c r="A201">
        <f>IF(Crawl!A200="","",Crawl!A200)</f>
        <v/>
      </c>
      <c r="B201">
        <f>IF(A201="","",Crawl!EC200)</f>
        <v/>
      </c>
      <c r="C201">
        <f>IF(A201="","",IFERROR(INDEX(Crawl!$A200:$DZ200,1,Rules!$H$6),""))</f>
        <v/>
      </c>
      <c r="D201">
        <f>IF(A201="","",IFERROR(INDEX(Crawl!$A200:$DZ200,1,Rules!$H$7),"")&amp;"")</f>
        <v/>
      </c>
      <c r="E201">
        <f>IF(A201="","",IFERROR(INDEX(Crawl!$A200:$DZ200,1,Rules!$H$8),"")&amp;"")</f>
        <v/>
      </c>
      <c r="F201">
        <f>IF(A201="","",IFERROR(INDEX(Crawl!$A200:$DZ200,1,Rules!$H$9),""))</f>
        <v/>
      </c>
      <c r="G201">
        <f>IF(A201="","",IFERROR(INDEX(Crawl!$A200:$DZ200,1,Rules!$H$10),""))</f>
        <v/>
      </c>
      <c r="H201">
        <f>IF(A201="","",IFERROR(INDEX(Crawl!$A200:$DZ200,1,Rules!$H$12),""))</f>
        <v/>
      </c>
      <c r="I201">
        <f>IF(A201="","",IF(AND(N(H201)&gt;0,IFERROR(INDEX(Crawl!$A200:$DZ200,1,Rules!$H$11),"")&amp;""&lt;&gt;""),IFERROR(INDEX(Crawl!$A200:$DZ200,1,Rules!$H$11),"")&amp;"",IF(AND(ISNUMBER(J201),N(J201)&gt;=Rules!$B$12,IFERROR(INDEX(Crawl!$A200:$DZ200,1,Rules!$H$13),"")&amp;""&lt;&gt;""),IFERROR(INDEX(Crawl!$A200:$DZ200,1,Rules!$H$13),"")&amp;"","")))</f>
        <v/>
      </c>
      <c r="J201" s="19">
        <f>IF(A201="","",IF(IFERROR(INDEX(Crawl!$A200:$DZ200,1,Rules!$H$14),"")&amp;""="","",IFERROR(INDEX(Crawl!$A200:$DZ200,1,Rules!$H$14),"")))</f>
        <v/>
      </c>
      <c r="K201">
        <f>IF(A201="","",IFERROR(SUMIFS('GSC current'!$J$2:$J$2001,'GSC current'!$I$2:$I$2001,B201),0))</f>
        <v/>
      </c>
      <c r="L201">
        <f>IF(A201="","",IFERROR(SUMIFS('GSC current'!$K$2:$K$2001,'GSC current'!$I$2:$I$2001,B201),0))</f>
        <v/>
      </c>
      <c r="M201" s="20">
        <f>IF(A201="","",IF(N(L201)&gt;0,K201/L201,""))</f>
        <v/>
      </c>
      <c r="N201" s="21">
        <f>IF(A201="","",IF(N(L201)&gt;0,SUMIFS('GSC current'!$L$2:$L$2001,'GSC current'!$I$2:$I$2001,B201)/L201,""))</f>
        <v/>
      </c>
      <c r="O201">
        <f>IF(A201="","",IFERROR(SUMIFS('GSC previous'!$J$2:$J$2001,'GSC previous'!$I$2:$I$2001,B201),0))</f>
        <v/>
      </c>
      <c r="P201" s="22">
        <f>IF(A201="","",IF(N(O201)&gt;0,(K201-O201)/O201,""))</f>
        <v/>
      </c>
      <c r="Q201">
        <f>IF(A201="","",IFERROR(SUMIFS(GA4!$P$2:$P$2001,GA4!$O$2:$O$2001,B201),0))</f>
        <v/>
      </c>
      <c r="R201" s="23">
        <f>IF(A201="","",IF(N(Q201)&gt;0,SUMIFS(GA4!$Q$2:$Q$2001,GA4!$O$2:$O$2001,B201)/Q201,""))</f>
        <v/>
      </c>
      <c r="S201">
        <f>IF(A201="","",IFERROR(SUMIFS(GA4!$R$2:$R$2001,GA4!$O$2:$O$2001,B201),0))</f>
        <v/>
      </c>
      <c r="T201">
        <f>IF(A201="","",IF(AND(ISNUMBER(F201),LEFT(C201&amp;"",1)="2"),IF(F201&lt;Rules!$B$9,"Yes","No"),"No"))</f>
        <v/>
      </c>
      <c r="U201">
        <f>IF(A201="","",IF(AND(N(O201)&gt;=Rules!$B$8,ISNUMBER(P201)),IF(P201&lt;=-Rules!$B$7,"Yes","No"),"No"))</f>
        <v/>
      </c>
      <c r="V201">
        <f>IF(A201="","",IF(AND(N(L201)&gt;=Rules!$B$6,ISNUMBER(N201)),IF(AND(N201&gt;=Rules!$B$10,N201&lt;=Rules!$B$11),"Yes","No"),"No"))</f>
        <v/>
      </c>
      <c r="W201">
        <f>IF(A201="","",IF(I201&lt;&gt;"","Yes","No"))</f>
        <v/>
      </c>
      <c r="X201">
        <f>IF(I201="","",IF(SUMIFS($K$3:$K$2002,$A$3:$A$2002,SUBSTITUTE(SUBSTITUTE(I201,"?","~?"),"*","~*"))&gt;N(K201),"Yes","No"))</f>
        <v/>
      </c>
      <c r="Y201">
        <f>IF(A201="","",IF(N(S201)&gt;0,"Yes","No"))</f>
        <v/>
      </c>
      <c r="Z201">
        <f>IF(A201="","",IF(AND(N(K201)&lt;Rules!$B$5,N(L201)&lt;Rules!$B$6,N(Q201)&lt;Rules!$B$13,Y201="No"),"Yes","No"))</f>
        <v/>
      </c>
      <c r="AA201">
        <f>IF(A201="","",IF(LEFT(C201&amp;"",1)="3","Redirect",IF(OR(LEFT(C201&amp;"",1)="4",LEFT(C201&amp;"",1)="5"),IF(OR(N(K201)&gt;0,N(AC201)&gt;=Rules!$B$14),"Redirect","Prune"),IF(D201="Non-Indexable","Keep",IF(AND(W201="Yes",X201="Yes",Y201="No"),"Merge",IF(OR(U201="Yes",V201="Yes",AND(T201="Yes",N(L201)&gt;=Rules!$B$6)),"Update",IF(Z201="Yes",IF(N(AC201)&gt;=Rules!$B$14,"Redirect","Prune"),"Keep")))))))</f>
        <v/>
      </c>
      <c r="AB201">
        <f>IF(A201="","",IF(LEFT(C201&amp;"",1)="3","Already redirects ("&amp;C201&amp;"). Update internal links to point at the final URL.",IF(OR(LEFT(C201&amp;"",1)="4",LEFT(C201&amp;"",1)="5"),IF(AA201="Redirect","Returns "&amp;C201&amp;" but still has "&amp;N(K201)&amp;" clicks and "&amp;N(AC201)&amp;" referring domains. 301 it to the closest live page.","Returns "&amp;C201&amp;" with no clicks or links. Remove internal links and let it 404 or 410."),IF(D201="Non-Indexable","Non-indexable ("&amp;E201&amp;"). Keep if that is intentional; otherwise fix the canonical or noindex.",IF(AA201="Merge","Overlaps with "&amp;I201&amp;IF(N(J201)&gt;0," (similarity "&amp;TEXT(J201,"0.00")&amp;")","")&amp;", which gets more clicks. Merge the useful parts into it and 301 this URL.",IF(AA201="Update",MID(IF(U201="Yes","; Clicks down "&amp;TEXT(-P201,"0%")&amp;" on the previous period","")&amp;IF(V201="Yes","; Average position "&amp;TEXT(N201,"0.0")&amp;" on "&amp;TEXT(L201,"#,##0")&amp;" impressions (striking distance)","")&amp;IF(AND(T201="Yes",N(L201)&gt;=Rules!$B$6),"; Thin ("&amp;F201&amp;" words) but has search demand",""),3,400),IF(AA201="Prune","Low value: "&amp;N(K201)&amp;" clicks, "&amp;N(L201)&amp;" impressions, "&amp;N(Q201)&amp;" sessions, no key events. Remove or noindex it and update internal links.",IF(AA201="Redirect","Low value but "&amp;N(AC201)&amp;" referring domains. 301 it to the closest relevant page to keep those links.",IF(AND(Z201="No",Y201="Yes",N(K201)&lt;Rules!$B$5),"Low search traffic but it converts (key events: "&amp;S201&amp;"). Keep it and link to it.",IF(W201="Yes","Stronger than the page it overlaps ("&amp;I201&amp;"). Keep; merge that page into this one.","Healthy: "&amp;N(K201)&amp;" clicks"&amp;IF(ISNUMBER(N201),", average position "&amp;TEXT(N201,"0.0"),"")&amp;". Keep and monitor."))))))))))</f>
        <v/>
      </c>
      <c r="AE201">
        <f>IF(A201="","",IF(AD201&lt;&gt;"",AD201,AA201))</f>
        <v/>
      </c>
    </row>
    <row r="202">
      <c r="A202">
        <f>IF(Crawl!A201="","",Crawl!A201)</f>
        <v/>
      </c>
      <c r="B202">
        <f>IF(A202="","",Crawl!EC201)</f>
        <v/>
      </c>
      <c r="C202">
        <f>IF(A202="","",IFERROR(INDEX(Crawl!$A201:$DZ201,1,Rules!$H$6),""))</f>
        <v/>
      </c>
      <c r="D202">
        <f>IF(A202="","",IFERROR(INDEX(Crawl!$A201:$DZ201,1,Rules!$H$7),"")&amp;"")</f>
        <v/>
      </c>
      <c r="E202">
        <f>IF(A202="","",IFERROR(INDEX(Crawl!$A201:$DZ201,1,Rules!$H$8),"")&amp;"")</f>
        <v/>
      </c>
      <c r="F202">
        <f>IF(A202="","",IFERROR(INDEX(Crawl!$A201:$DZ201,1,Rules!$H$9),""))</f>
        <v/>
      </c>
      <c r="G202">
        <f>IF(A202="","",IFERROR(INDEX(Crawl!$A201:$DZ201,1,Rules!$H$10),""))</f>
        <v/>
      </c>
      <c r="H202">
        <f>IF(A202="","",IFERROR(INDEX(Crawl!$A201:$DZ201,1,Rules!$H$12),""))</f>
        <v/>
      </c>
      <c r="I202">
        <f>IF(A202="","",IF(AND(N(H202)&gt;0,IFERROR(INDEX(Crawl!$A201:$DZ201,1,Rules!$H$11),"")&amp;""&lt;&gt;""),IFERROR(INDEX(Crawl!$A201:$DZ201,1,Rules!$H$11),"")&amp;"",IF(AND(ISNUMBER(J202),N(J202)&gt;=Rules!$B$12,IFERROR(INDEX(Crawl!$A201:$DZ201,1,Rules!$H$13),"")&amp;""&lt;&gt;""),IFERROR(INDEX(Crawl!$A201:$DZ201,1,Rules!$H$13),"")&amp;"","")))</f>
        <v/>
      </c>
      <c r="J202" s="19">
        <f>IF(A202="","",IF(IFERROR(INDEX(Crawl!$A201:$DZ201,1,Rules!$H$14),"")&amp;""="","",IFERROR(INDEX(Crawl!$A201:$DZ201,1,Rules!$H$14),"")))</f>
        <v/>
      </c>
      <c r="K202">
        <f>IF(A202="","",IFERROR(SUMIFS('GSC current'!$J$2:$J$2001,'GSC current'!$I$2:$I$2001,B202),0))</f>
        <v/>
      </c>
      <c r="L202">
        <f>IF(A202="","",IFERROR(SUMIFS('GSC current'!$K$2:$K$2001,'GSC current'!$I$2:$I$2001,B202),0))</f>
        <v/>
      </c>
      <c r="M202" s="20">
        <f>IF(A202="","",IF(N(L202)&gt;0,K202/L202,""))</f>
        <v/>
      </c>
      <c r="N202" s="21">
        <f>IF(A202="","",IF(N(L202)&gt;0,SUMIFS('GSC current'!$L$2:$L$2001,'GSC current'!$I$2:$I$2001,B202)/L202,""))</f>
        <v/>
      </c>
      <c r="O202">
        <f>IF(A202="","",IFERROR(SUMIFS('GSC previous'!$J$2:$J$2001,'GSC previous'!$I$2:$I$2001,B202),0))</f>
        <v/>
      </c>
      <c r="P202" s="22">
        <f>IF(A202="","",IF(N(O202)&gt;0,(K202-O202)/O202,""))</f>
        <v/>
      </c>
      <c r="Q202">
        <f>IF(A202="","",IFERROR(SUMIFS(GA4!$P$2:$P$2001,GA4!$O$2:$O$2001,B202),0))</f>
        <v/>
      </c>
      <c r="R202" s="23">
        <f>IF(A202="","",IF(N(Q202)&gt;0,SUMIFS(GA4!$Q$2:$Q$2001,GA4!$O$2:$O$2001,B202)/Q202,""))</f>
        <v/>
      </c>
      <c r="S202">
        <f>IF(A202="","",IFERROR(SUMIFS(GA4!$R$2:$R$2001,GA4!$O$2:$O$2001,B202),0))</f>
        <v/>
      </c>
      <c r="T202">
        <f>IF(A202="","",IF(AND(ISNUMBER(F202),LEFT(C202&amp;"",1)="2"),IF(F202&lt;Rules!$B$9,"Yes","No"),"No"))</f>
        <v/>
      </c>
      <c r="U202">
        <f>IF(A202="","",IF(AND(N(O202)&gt;=Rules!$B$8,ISNUMBER(P202)),IF(P202&lt;=-Rules!$B$7,"Yes","No"),"No"))</f>
        <v/>
      </c>
      <c r="V202">
        <f>IF(A202="","",IF(AND(N(L202)&gt;=Rules!$B$6,ISNUMBER(N202)),IF(AND(N202&gt;=Rules!$B$10,N202&lt;=Rules!$B$11),"Yes","No"),"No"))</f>
        <v/>
      </c>
      <c r="W202">
        <f>IF(A202="","",IF(I202&lt;&gt;"","Yes","No"))</f>
        <v/>
      </c>
      <c r="X202">
        <f>IF(I202="","",IF(SUMIFS($K$3:$K$2002,$A$3:$A$2002,SUBSTITUTE(SUBSTITUTE(I202,"?","~?"),"*","~*"))&gt;N(K202),"Yes","No"))</f>
        <v/>
      </c>
      <c r="Y202">
        <f>IF(A202="","",IF(N(S202)&gt;0,"Yes","No"))</f>
        <v/>
      </c>
      <c r="Z202">
        <f>IF(A202="","",IF(AND(N(K202)&lt;Rules!$B$5,N(L202)&lt;Rules!$B$6,N(Q202)&lt;Rules!$B$13,Y202="No"),"Yes","No"))</f>
        <v/>
      </c>
      <c r="AA202">
        <f>IF(A202="","",IF(LEFT(C202&amp;"",1)="3","Redirect",IF(OR(LEFT(C202&amp;"",1)="4",LEFT(C202&amp;"",1)="5"),IF(OR(N(K202)&gt;0,N(AC202)&gt;=Rules!$B$14),"Redirect","Prune"),IF(D202="Non-Indexable","Keep",IF(AND(W202="Yes",X202="Yes",Y202="No"),"Merge",IF(OR(U202="Yes",V202="Yes",AND(T202="Yes",N(L202)&gt;=Rules!$B$6)),"Update",IF(Z202="Yes",IF(N(AC202)&gt;=Rules!$B$14,"Redirect","Prune"),"Keep")))))))</f>
        <v/>
      </c>
      <c r="AB202">
        <f>IF(A202="","",IF(LEFT(C202&amp;"",1)="3","Already redirects ("&amp;C202&amp;"). Update internal links to point at the final URL.",IF(OR(LEFT(C202&amp;"",1)="4",LEFT(C202&amp;"",1)="5"),IF(AA202="Redirect","Returns "&amp;C202&amp;" but still has "&amp;N(K202)&amp;" clicks and "&amp;N(AC202)&amp;" referring domains. 301 it to the closest live page.","Returns "&amp;C202&amp;" with no clicks or links. Remove internal links and let it 404 or 410."),IF(D202="Non-Indexable","Non-indexable ("&amp;E202&amp;"). Keep if that is intentional; otherwise fix the canonical or noindex.",IF(AA202="Merge","Overlaps with "&amp;I202&amp;IF(N(J202)&gt;0," (similarity "&amp;TEXT(J202,"0.00")&amp;")","")&amp;", which gets more clicks. Merge the useful parts into it and 301 this URL.",IF(AA202="Update",MID(IF(U202="Yes","; Clicks down "&amp;TEXT(-P202,"0%")&amp;" on the previous period","")&amp;IF(V202="Yes","; Average position "&amp;TEXT(N202,"0.0")&amp;" on "&amp;TEXT(L202,"#,##0")&amp;" impressions (striking distance)","")&amp;IF(AND(T202="Yes",N(L202)&gt;=Rules!$B$6),"; Thin ("&amp;F202&amp;" words) but has search demand",""),3,400),IF(AA202="Prune","Low value: "&amp;N(K202)&amp;" clicks, "&amp;N(L202)&amp;" impressions, "&amp;N(Q202)&amp;" sessions, no key events. Remove or noindex it and update internal links.",IF(AA202="Redirect","Low value but "&amp;N(AC202)&amp;" referring domains. 301 it to the closest relevant page to keep those links.",IF(AND(Z202="No",Y202="Yes",N(K202)&lt;Rules!$B$5),"Low search traffic but it converts (key events: "&amp;S202&amp;"). Keep it and link to it.",IF(W202="Yes","Stronger than the page it overlaps ("&amp;I202&amp;"). Keep; merge that page into this one.","Healthy: "&amp;N(K202)&amp;" clicks"&amp;IF(ISNUMBER(N202),", average position "&amp;TEXT(N202,"0.0"),"")&amp;". Keep and monitor."))))))))))</f>
        <v/>
      </c>
      <c r="AE202">
        <f>IF(A202="","",IF(AD202&lt;&gt;"",AD202,AA202))</f>
        <v/>
      </c>
    </row>
    <row r="203">
      <c r="A203">
        <f>IF(Crawl!A202="","",Crawl!A202)</f>
        <v/>
      </c>
      <c r="B203">
        <f>IF(A203="","",Crawl!EC202)</f>
        <v/>
      </c>
      <c r="C203">
        <f>IF(A203="","",IFERROR(INDEX(Crawl!$A202:$DZ202,1,Rules!$H$6),""))</f>
        <v/>
      </c>
      <c r="D203">
        <f>IF(A203="","",IFERROR(INDEX(Crawl!$A202:$DZ202,1,Rules!$H$7),"")&amp;"")</f>
        <v/>
      </c>
      <c r="E203">
        <f>IF(A203="","",IFERROR(INDEX(Crawl!$A202:$DZ202,1,Rules!$H$8),"")&amp;"")</f>
        <v/>
      </c>
      <c r="F203">
        <f>IF(A203="","",IFERROR(INDEX(Crawl!$A202:$DZ202,1,Rules!$H$9),""))</f>
        <v/>
      </c>
      <c r="G203">
        <f>IF(A203="","",IFERROR(INDEX(Crawl!$A202:$DZ202,1,Rules!$H$10),""))</f>
        <v/>
      </c>
      <c r="H203">
        <f>IF(A203="","",IFERROR(INDEX(Crawl!$A202:$DZ202,1,Rules!$H$12),""))</f>
        <v/>
      </c>
      <c r="I203">
        <f>IF(A203="","",IF(AND(N(H203)&gt;0,IFERROR(INDEX(Crawl!$A202:$DZ202,1,Rules!$H$11),"")&amp;""&lt;&gt;""),IFERROR(INDEX(Crawl!$A202:$DZ202,1,Rules!$H$11),"")&amp;"",IF(AND(ISNUMBER(J203),N(J203)&gt;=Rules!$B$12,IFERROR(INDEX(Crawl!$A202:$DZ202,1,Rules!$H$13),"")&amp;""&lt;&gt;""),IFERROR(INDEX(Crawl!$A202:$DZ202,1,Rules!$H$13),"")&amp;"","")))</f>
        <v/>
      </c>
      <c r="J203" s="19">
        <f>IF(A203="","",IF(IFERROR(INDEX(Crawl!$A202:$DZ202,1,Rules!$H$14),"")&amp;""="","",IFERROR(INDEX(Crawl!$A202:$DZ202,1,Rules!$H$14),"")))</f>
        <v/>
      </c>
      <c r="K203">
        <f>IF(A203="","",IFERROR(SUMIFS('GSC current'!$J$2:$J$2001,'GSC current'!$I$2:$I$2001,B203),0))</f>
        <v/>
      </c>
      <c r="L203">
        <f>IF(A203="","",IFERROR(SUMIFS('GSC current'!$K$2:$K$2001,'GSC current'!$I$2:$I$2001,B203),0))</f>
        <v/>
      </c>
      <c r="M203" s="20">
        <f>IF(A203="","",IF(N(L203)&gt;0,K203/L203,""))</f>
        <v/>
      </c>
      <c r="N203" s="21">
        <f>IF(A203="","",IF(N(L203)&gt;0,SUMIFS('GSC current'!$L$2:$L$2001,'GSC current'!$I$2:$I$2001,B203)/L203,""))</f>
        <v/>
      </c>
      <c r="O203">
        <f>IF(A203="","",IFERROR(SUMIFS('GSC previous'!$J$2:$J$2001,'GSC previous'!$I$2:$I$2001,B203),0))</f>
        <v/>
      </c>
      <c r="P203" s="22">
        <f>IF(A203="","",IF(N(O203)&gt;0,(K203-O203)/O203,""))</f>
        <v/>
      </c>
      <c r="Q203">
        <f>IF(A203="","",IFERROR(SUMIFS(GA4!$P$2:$P$2001,GA4!$O$2:$O$2001,B203),0))</f>
        <v/>
      </c>
      <c r="R203" s="23">
        <f>IF(A203="","",IF(N(Q203)&gt;0,SUMIFS(GA4!$Q$2:$Q$2001,GA4!$O$2:$O$2001,B203)/Q203,""))</f>
        <v/>
      </c>
      <c r="S203">
        <f>IF(A203="","",IFERROR(SUMIFS(GA4!$R$2:$R$2001,GA4!$O$2:$O$2001,B203),0))</f>
        <v/>
      </c>
      <c r="T203">
        <f>IF(A203="","",IF(AND(ISNUMBER(F203),LEFT(C203&amp;"",1)="2"),IF(F203&lt;Rules!$B$9,"Yes","No"),"No"))</f>
        <v/>
      </c>
      <c r="U203">
        <f>IF(A203="","",IF(AND(N(O203)&gt;=Rules!$B$8,ISNUMBER(P203)),IF(P203&lt;=-Rules!$B$7,"Yes","No"),"No"))</f>
        <v/>
      </c>
      <c r="V203">
        <f>IF(A203="","",IF(AND(N(L203)&gt;=Rules!$B$6,ISNUMBER(N203)),IF(AND(N203&gt;=Rules!$B$10,N203&lt;=Rules!$B$11),"Yes","No"),"No"))</f>
        <v/>
      </c>
      <c r="W203">
        <f>IF(A203="","",IF(I203&lt;&gt;"","Yes","No"))</f>
        <v/>
      </c>
      <c r="X203">
        <f>IF(I203="","",IF(SUMIFS($K$3:$K$2002,$A$3:$A$2002,SUBSTITUTE(SUBSTITUTE(I203,"?","~?"),"*","~*"))&gt;N(K203),"Yes","No"))</f>
        <v/>
      </c>
      <c r="Y203">
        <f>IF(A203="","",IF(N(S203)&gt;0,"Yes","No"))</f>
        <v/>
      </c>
      <c r="Z203">
        <f>IF(A203="","",IF(AND(N(K203)&lt;Rules!$B$5,N(L203)&lt;Rules!$B$6,N(Q203)&lt;Rules!$B$13,Y203="No"),"Yes","No"))</f>
        <v/>
      </c>
      <c r="AA203">
        <f>IF(A203="","",IF(LEFT(C203&amp;"",1)="3","Redirect",IF(OR(LEFT(C203&amp;"",1)="4",LEFT(C203&amp;"",1)="5"),IF(OR(N(K203)&gt;0,N(AC203)&gt;=Rules!$B$14),"Redirect","Prune"),IF(D203="Non-Indexable","Keep",IF(AND(W203="Yes",X203="Yes",Y203="No"),"Merge",IF(OR(U203="Yes",V203="Yes",AND(T203="Yes",N(L203)&gt;=Rules!$B$6)),"Update",IF(Z203="Yes",IF(N(AC203)&gt;=Rules!$B$14,"Redirect","Prune"),"Keep")))))))</f>
        <v/>
      </c>
      <c r="AB203">
        <f>IF(A203="","",IF(LEFT(C203&amp;"",1)="3","Already redirects ("&amp;C203&amp;"). Update internal links to point at the final URL.",IF(OR(LEFT(C203&amp;"",1)="4",LEFT(C203&amp;"",1)="5"),IF(AA203="Redirect","Returns "&amp;C203&amp;" but still has "&amp;N(K203)&amp;" clicks and "&amp;N(AC203)&amp;" referring domains. 301 it to the closest live page.","Returns "&amp;C203&amp;" with no clicks or links. Remove internal links and let it 404 or 410."),IF(D203="Non-Indexable","Non-indexable ("&amp;E203&amp;"). Keep if that is intentional; otherwise fix the canonical or noindex.",IF(AA203="Merge","Overlaps with "&amp;I203&amp;IF(N(J203)&gt;0," (similarity "&amp;TEXT(J203,"0.00")&amp;")","")&amp;", which gets more clicks. Merge the useful parts into it and 301 this URL.",IF(AA203="Update",MID(IF(U203="Yes","; Clicks down "&amp;TEXT(-P203,"0%")&amp;" on the previous period","")&amp;IF(V203="Yes","; Average position "&amp;TEXT(N203,"0.0")&amp;" on "&amp;TEXT(L203,"#,##0")&amp;" impressions (striking distance)","")&amp;IF(AND(T203="Yes",N(L203)&gt;=Rules!$B$6),"; Thin ("&amp;F203&amp;" words) but has search demand",""),3,400),IF(AA203="Prune","Low value: "&amp;N(K203)&amp;" clicks, "&amp;N(L203)&amp;" impressions, "&amp;N(Q203)&amp;" sessions, no key events. Remove or noindex it and update internal links.",IF(AA203="Redirect","Low value but "&amp;N(AC203)&amp;" referring domains. 301 it to the closest relevant page to keep those links.",IF(AND(Z203="No",Y203="Yes",N(K203)&lt;Rules!$B$5),"Low search traffic but it converts (key events: "&amp;S203&amp;"). Keep it and link to it.",IF(W203="Yes","Stronger than the page it overlaps ("&amp;I203&amp;"). Keep; merge that page into this one.","Healthy: "&amp;N(K203)&amp;" clicks"&amp;IF(ISNUMBER(N203),", average position "&amp;TEXT(N203,"0.0"),"")&amp;". Keep and monitor."))))))))))</f>
        <v/>
      </c>
      <c r="AE203">
        <f>IF(A203="","",IF(AD203&lt;&gt;"",AD203,AA203))</f>
        <v/>
      </c>
    </row>
    <row r="204">
      <c r="A204">
        <f>IF(Crawl!A203="","",Crawl!A203)</f>
        <v/>
      </c>
      <c r="B204">
        <f>IF(A204="","",Crawl!EC203)</f>
        <v/>
      </c>
      <c r="C204">
        <f>IF(A204="","",IFERROR(INDEX(Crawl!$A203:$DZ203,1,Rules!$H$6),""))</f>
        <v/>
      </c>
      <c r="D204">
        <f>IF(A204="","",IFERROR(INDEX(Crawl!$A203:$DZ203,1,Rules!$H$7),"")&amp;"")</f>
        <v/>
      </c>
      <c r="E204">
        <f>IF(A204="","",IFERROR(INDEX(Crawl!$A203:$DZ203,1,Rules!$H$8),"")&amp;"")</f>
        <v/>
      </c>
      <c r="F204">
        <f>IF(A204="","",IFERROR(INDEX(Crawl!$A203:$DZ203,1,Rules!$H$9),""))</f>
        <v/>
      </c>
      <c r="G204">
        <f>IF(A204="","",IFERROR(INDEX(Crawl!$A203:$DZ203,1,Rules!$H$10),""))</f>
        <v/>
      </c>
      <c r="H204">
        <f>IF(A204="","",IFERROR(INDEX(Crawl!$A203:$DZ203,1,Rules!$H$12),""))</f>
        <v/>
      </c>
      <c r="I204">
        <f>IF(A204="","",IF(AND(N(H204)&gt;0,IFERROR(INDEX(Crawl!$A203:$DZ203,1,Rules!$H$11),"")&amp;""&lt;&gt;""),IFERROR(INDEX(Crawl!$A203:$DZ203,1,Rules!$H$11),"")&amp;"",IF(AND(ISNUMBER(J204),N(J204)&gt;=Rules!$B$12,IFERROR(INDEX(Crawl!$A203:$DZ203,1,Rules!$H$13),"")&amp;""&lt;&gt;""),IFERROR(INDEX(Crawl!$A203:$DZ203,1,Rules!$H$13),"")&amp;"","")))</f>
        <v/>
      </c>
      <c r="J204" s="19">
        <f>IF(A204="","",IF(IFERROR(INDEX(Crawl!$A203:$DZ203,1,Rules!$H$14),"")&amp;""="","",IFERROR(INDEX(Crawl!$A203:$DZ203,1,Rules!$H$14),"")))</f>
        <v/>
      </c>
      <c r="K204">
        <f>IF(A204="","",IFERROR(SUMIFS('GSC current'!$J$2:$J$2001,'GSC current'!$I$2:$I$2001,B204),0))</f>
        <v/>
      </c>
      <c r="L204">
        <f>IF(A204="","",IFERROR(SUMIFS('GSC current'!$K$2:$K$2001,'GSC current'!$I$2:$I$2001,B204),0))</f>
        <v/>
      </c>
      <c r="M204" s="20">
        <f>IF(A204="","",IF(N(L204)&gt;0,K204/L204,""))</f>
        <v/>
      </c>
      <c r="N204" s="21">
        <f>IF(A204="","",IF(N(L204)&gt;0,SUMIFS('GSC current'!$L$2:$L$2001,'GSC current'!$I$2:$I$2001,B204)/L204,""))</f>
        <v/>
      </c>
      <c r="O204">
        <f>IF(A204="","",IFERROR(SUMIFS('GSC previous'!$J$2:$J$2001,'GSC previous'!$I$2:$I$2001,B204),0))</f>
        <v/>
      </c>
      <c r="P204" s="22">
        <f>IF(A204="","",IF(N(O204)&gt;0,(K204-O204)/O204,""))</f>
        <v/>
      </c>
      <c r="Q204">
        <f>IF(A204="","",IFERROR(SUMIFS(GA4!$P$2:$P$2001,GA4!$O$2:$O$2001,B204),0))</f>
        <v/>
      </c>
      <c r="R204" s="23">
        <f>IF(A204="","",IF(N(Q204)&gt;0,SUMIFS(GA4!$Q$2:$Q$2001,GA4!$O$2:$O$2001,B204)/Q204,""))</f>
        <v/>
      </c>
      <c r="S204">
        <f>IF(A204="","",IFERROR(SUMIFS(GA4!$R$2:$R$2001,GA4!$O$2:$O$2001,B204),0))</f>
        <v/>
      </c>
      <c r="T204">
        <f>IF(A204="","",IF(AND(ISNUMBER(F204),LEFT(C204&amp;"",1)="2"),IF(F204&lt;Rules!$B$9,"Yes","No"),"No"))</f>
        <v/>
      </c>
      <c r="U204">
        <f>IF(A204="","",IF(AND(N(O204)&gt;=Rules!$B$8,ISNUMBER(P204)),IF(P204&lt;=-Rules!$B$7,"Yes","No"),"No"))</f>
        <v/>
      </c>
      <c r="V204">
        <f>IF(A204="","",IF(AND(N(L204)&gt;=Rules!$B$6,ISNUMBER(N204)),IF(AND(N204&gt;=Rules!$B$10,N204&lt;=Rules!$B$11),"Yes","No"),"No"))</f>
        <v/>
      </c>
      <c r="W204">
        <f>IF(A204="","",IF(I204&lt;&gt;"","Yes","No"))</f>
        <v/>
      </c>
      <c r="X204">
        <f>IF(I204="","",IF(SUMIFS($K$3:$K$2002,$A$3:$A$2002,SUBSTITUTE(SUBSTITUTE(I204,"?","~?"),"*","~*"))&gt;N(K204),"Yes","No"))</f>
        <v/>
      </c>
      <c r="Y204">
        <f>IF(A204="","",IF(N(S204)&gt;0,"Yes","No"))</f>
        <v/>
      </c>
      <c r="Z204">
        <f>IF(A204="","",IF(AND(N(K204)&lt;Rules!$B$5,N(L204)&lt;Rules!$B$6,N(Q204)&lt;Rules!$B$13,Y204="No"),"Yes","No"))</f>
        <v/>
      </c>
      <c r="AA204">
        <f>IF(A204="","",IF(LEFT(C204&amp;"",1)="3","Redirect",IF(OR(LEFT(C204&amp;"",1)="4",LEFT(C204&amp;"",1)="5"),IF(OR(N(K204)&gt;0,N(AC204)&gt;=Rules!$B$14),"Redirect","Prune"),IF(D204="Non-Indexable","Keep",IF(AND(W204="Yes",X204="Yes",Y204="No"),"Merge",IF(OR(U204="Yes",V204="Yes",AND(T204="Yes",N(L204)&gt;=Rules!$B$6)),"Update",IF(Z204="Yes",IF(N(AC204)&gt;=Rules!$B$14,"Redirect","Prune"),"Keep")))))))</f>
        <v/>
      </c>
      <c r="AB204">
        <f>IF(A204="","",IF(LEFT(C204&amp;"",1)="3","Already redirects ("&amp;C204&amp;"). Update internal links to point at the final URL.",IF(OR(LEFT(C204&amp;"",1)="4",LEFT(C204&amp;"",1)="5"),IF(AA204="Redirect","Returns "&amp;C204&amp;" but still has "&amp;N(K204)&amp;" clicks and "&amp;N(AC204)&amp;" referring domains. 301 it to the closest live page.","Returns "&amp;C204&amp;" with no clicks or links. Remove internal links and let it 404 or 410."),IF(D204="Non-Indexable","Non-indexable ("&amp;E204&amp;"). Keep if that is intentional; otherwise fix the canonical or noindex.",IF(AA204="Merge","Overlaps with "&amp;I204&amp;IF(N(J204)&gt;0," (similarity "&amp;TEXT(J204,"0.00")&amp;")","")&amp;", which gets more clicks. Merge the useful parts into it and 301 this URL.",IF(AA204="Update",MID(IF(U204="Yes","; Clicks down "&amp;TEXT(-P204,"0%")&amp;" on the previous period","")&amp;IF(V204="Yes","; Average position "&amp;TEXT(N204,"0.0")&amp;" on "&amp;TEXT(L204,"#,##0")&amp;" impressions (striking distance)","")&amp;IF(AND(T204="Yes",N(L204)&gt;=Rules!$B$6),"; Thin ("&amp;F204&amp;" words) but has search demand",""),3,400),IF(AA204="Prune","Low value: "&amp;N(K204)&amp;" clicks, "&amp;N(L204)&amp;" impressions, "&amp;N(Q204)&amp;" sessions, no key events. Remove or noindex it and update internal links.",IF(AA204="Redirect","Low value but "&amp;N(AC204)&amp;" referring domains. 301 it to the closest relevant page to keep those links.",IF(AND(Z204="No",Y204="Yes",N(K204)&lt;Rules!$B$5),"Low search traffic but it converts (key events: "&amp;S204&amp;"). Keep it and link to it.",IF(W204="Yes","Stronger than the page it overlaps ("&amp;I204&amp;"). Keep; merge that page into this one.","Healthy: "&amp;N(K204)&amp;" clicks"&amp;IF(ISNUMBER(N204),", average position "&amp;TEXT(N204,"0.0"),"")&amp;". Keep and monitor."))))))))))</f>
        <v/>
      </c>
      <c r="AE204">
        <f>IF(A204="","",IF(AD204&lt;&gt;"",AD204,AA204))</f>
        <v/>
      </c>
    </row>
    <row r="205">
      <c r="A205">
        <f>IF(Crawl!A204="","",Crawl!A204)</f>
        <v/>
      </c>
      <c r="B205">
        <f>IF(A205="","",Crawl!EC204)</f>
        <v/>
      </c>
      <c r="C205">
        <f>IF(A205="","",IFERROR(INDEX(Crawl!$A204:$DZ204,1,Rules!$H$6),""))</f>
        <v/>
      </c>
      <c r="D205">
        <f>IF(A205="","",IFERROR(INDEX(Crawl!$A204:$DZ204,1,Rules!$H$7),"")&amp;"")</f>
        <v/>
      </c>
      <c r="E205">
        <f>IF(A205="","",IFERROR(INDEX(Crawl!$A204:$DZ204,1,Rules!$H$8),"")&amp;"")</f>
        <v/>
      </c>
      <c r="F205">
        <f>IF(A205="","",IFERROR(INDEX(Crawl!$A204:$DZ204,1,Rules!$H$9),""))</f>
        <v/>
      </c>
      <c r="G205">
        <f>IF(A205="","",IFERROR(INDEX(Crawl!$A204:$DZ204,1,Rules!$H$10),""))</f>
        <v/>
      </c>
      <c r="H205">
        <f>IF(A205="","",IFERROR(INDEX(Crawl!$A204:$DZ204,1,Rules!$H$12),""))</f>
        <v/>
      </c>
      <c r="I205">
        <f>IF(A205="","",IF(AND(N(H205)&gt;0,IFERROR(INDEX(Crawl!$A204:$DZ204,1,Rules!$H$11),"")&amp;""&lt;&gt;""),IFERROR(INDEX(Crawl!$A204:$DZ204,1,Rules!$H$11),"")&amp;"",IF(AND(ISNUMBER(J205),N(J205)&gt;=Rules!$B$12,IFERROR(INDEX(Crawl!$A204:$DZ204,1,Rules!$H$13),"")&amp;""&lt;&gt;""),IFERROR(INDEX(Crawl!$A204:$DZ204,1,Rules!$H$13),"")&amp;"","")))</f>
        <v/>
      </c>
      <c r="J205" s="19">
        <f>IF(A205="","",IF(IFERROR(INDEX(Crawl!$A204:$DZ204,1,Rules!$H$14),"")&amp;""="","",IFERROR(INDEX(Crawl!$A204:$DZ204,1,Rules!$H$14),"")))</f>
        <v/>
      </c>
      <c r="K205">
        <f>IF(A205="","",IFERROR(SUMIFS('GSC current'!$J$2:$J$2001,'GSC current'!$I$2:$I$2001,B205),0))</f>
        <v/>
      </c>
      <c r="L205">
        <f>IF(A205="","",IFERROR(SUMIFS('GSC current'!$K$2:$K$2001,'GSC current'!$I$2:$I$2001,B205),0))</f>
        <v/>
      </c>
      <c r="M205" s="20">
        <f>IF(A205="","",IF(N(L205)&gt;0,K205/L205,""))</f>
        <v/>
      </c>
      <c r="N205" s="21">
        <f>IF(A205="","",IF(N(L205)&gt;0,SUMIFS('GSC current'!$L$2:$L$2001,'GSC current'!$I$2:$I$2001,B205)/L205,""))</f>
        <v/>
      </c>
      <c r="O205">
        <f>IF(A205="","",IFERROR(SUMIFS('GSC previous'!$J$2:$J$2001,'GSC previous'!$I$2:$I$2001,B205),0))</f>
        <v/>
      </c>
      <c r="P205" s="22">
        <f>IF(A205="","",IF(N(O205)&gt;0,(K205-O205)/O205,""))</f>
        <v/>
      </c>
      <c r="Q205">
        <f>IF(A205="","",IFERROR(SUMIFS(GA4!$P$2:$P$2001,GA4!$O$2:$O$2001,B205),0))</f>
        <v/>
      </c>
      <c r="R205" s="23">
        <f>IF(A205="","",IF(N(Q205)&gt;0,SUMIFS(GA4!$Q$2:$Q$2001,GA4!$O$2:$O$2001,B205)/Q205,""))</f>
        <v/>
      </c>
      <c r="S205">
        <f>IF(A205="","",IFERROR(SUMIFS(GA4!$R$2:$R$2001,GA4!$O$2:$O$2001,B205),0))</f>
        <v/>
      </c>
      <c r="T205">
        <f>IF(A205="","",IF(AND(ISNUMBER(F205),LEFT(C205&amp;"",1)="2"),IF(F205&lt;Rules!$B$9,"Yes","No"),"No"))</f>
        <v/>
      </c>
      <c r="U205">
        <f>IF(A205="","",IF(AND(N(O205)&gt;=Rules!$B$8,ISNUMBER(P205)),IF(P205&lt;=-Rules!$B$7,"Yes","No"),"No"))</f>
        <v/>
      </c>
      <c r="V205">
        <f>IF(A205="","",IF(AND(N(L205)&gt;=Rules!$B$6,ISNUMBER(N205)),IF(AND(N205&gt;=Rules!$B$10,N205&lt;=Rules!$B$11),"Yes","No"),"No"))</f>
        <v/>
      </c>
      <c r="W205">
        <f>IF(A205="","",IF(I205&lt;&gt;"","Yes","No"))</f>
        <v/>
      </c>
      <c r="X205">
        <f>IF(I205="","",IF(SUMIFS($K$3:$K$2002,$A$3:$A$2002,SUBSTITUTE(SUBSTITUTE(I205,"?","~?"),"*","~*"))&gt;N(K205),"Yes","No"))</f>
        <v/>
      </c>
      <c r="Y205">
        <f>IF(A205="","",IF(N(S205)&gt;0,"Yes","No"))</f>
        <v/>
      </c>
      <c r="Z205">
        <f>IF(A205="","",IF(AND(N(K205)&lt;Rules!$B$5,N(L205)&lt;Rules!$B$6,N(Q205)&lt;Rules!$B$13,Y205="No"),"Yes","No"))</f>
        <v/>
      </c>
      <c r="AA205">
        <f>IF(A205="","",IF(LEFT(C205&amp;"",1)="3","Redirect",IF(OR(LEFT(C205&amp;"",1)="4",LEFT(C205&amp;"",1)="5"),IF(OR(N(K205)&gt;0,N(AC205)&gt;=Rules!$B$14),"Redirect","Prune"),IF(D205="Non-Indexable","Keep",IF(AND(W205="Yes",X205="Yes",Y205="No"),"Merge",IF(OR(U205="Yes",V205="Yes",AND(T205="Yes",N(L205)&gt;=Rules!$B$6)),"Update",IF(Z205="Yes",IF(N(AC205)&gt;=Rules!$B$14,"Redirect","Prune"),"Keep")))))))</f>
        <v/>
      </c>
      <c r="AB205">
        <f>IF(A205="","",IF(LEFT(C205&amp;"",1)="3","Already redirects ("&amp;C205&amp;"). Update internal links to point at the final URL.",IF(OR(LEFT(C205&amp;"",1)="4",LEFT(C205&amp;"",1)="5"),IF(AA205="Redirect","Returns "&amp;C205&amp;" but still has "&amp;N(K205)&amp;" clicks and "&amp;N(AC205)&amp;" referring domains. 301 it to the closest live page.","Returns "&amp;C205&amp;" with no clicks or links. Remove internal links and let it 404 or 410."),IF(D205="Non-Indexable","Non-indexable ("&amp;E205&amp;"). Keep if that is intentional; otherwise fix the canonical or noindex.",IF(AA205="Merge","Overlaps with "&amp;I205&amp;IF(N(J205)&gt;0," (similarity "&amp;TEXT(J205,"0.00")&amp;")","")&amp;", which gets more clicks. Merge the useful parts into it and 301 this URL.",IF(AA205="Update",MID(IF(U205="Yes","; Clicks down "&amp;TEXT(-P205,"0%")&amp;" on the previous period","")&amp;IF(V205="Yes","; Average position "&amp;TEXT(N205,"0.0")&amp;" on "&amp;TEXT(L205,"#,##0")&amp;" impressions (striking distance)","")&amp;IF(AND(T205="Yes",N(L205)&gt;=Rules!$B$6),"; Thin ("&amp;F205&amp;" words) but has search demand",""),3,400),IF(AA205="Prune","Low value: "&amp;N(K205)&amp;" clicks, "&amp;N(L205)&amp;" impressions, "&amp;N(Q205)&amp;" sessions, no key events. Remove or noindex it and update internal links.",IF(AA205="Redirect","Low value but "&amp;N(AC205)&amp;" referring domains. 301 it to the closest relevant page to keep those links.",IF(AND(Z205="No",Y205="Yes",N(K205)&lt;Rules!$B$5),"Low search traffic but it converts (key events: "&amp;S205&amp;"). Keep it and link to it.",IF(W205="Yes","Stronger than the page it overlaps ("&amp;I205&amp;"). Keep; merge that page into this one.","Healthy: "&amp;N(K205)&amp;" clicks"&amp;IF(ISNUMBER(N205),", average position "&amp;TEXT(N205,"0.0"),"")&amp;". Keep and monitor."))))))))))</f>
        <v/>
      </c>
      <c r="AE205">
        <f>IF(A205="","",IF(AD205&lt;&gt;"",AD205,AA205))</f>
        <v/>
      </c>
    </row>
    <row r="206">
      <c r="A206">
        <f>IF(Crawl!A205="","",Crawl!A205)</f>
        <v/>
      </c>
      <c r="B206">
        <f>IF(A206="","",Crawl!EC205)</f>
        <v/>
      </c>
      <c r="C206">
        <f>IF(A206="","",IFERROR(INDEX(Crawl!$A205:$DZ205,1,Rules!$H$6),""))</f>
        <v/>
      </c>
      <c r="D206">
        <f>IF(A206="","",IFERROR(INDEX(Crawl!$A205:$DZ205,1,Rules!$H$7),"")&amp;"")</f>
        <v/>
      </c>
      <c r="E206">
        <f>IF(A206="","",IFERROR(INDEX(Crawl!$A205:$DZ205,1,Rules!$H$8),"")&amp;"")</f>
        <v/>
      </c>
      <c r="F206">
        <f>IF(A206="","",IFERROR(INDEX(Crawl!$A205:$DZ205,1,Rules!$H$9),""))</f>
        <v/>
      </c>
      <c r="G206">
        <f>IF(A206="","",IFERROR(INDEX(Crawl!$A205:$DZ205,1,Rules!$H$10),""))</f>
        <v/>
      </c>
      <c r="H206">
        <f>IF(A206="","",IFERROR(INDEX(Crawl!$A205:$DZ205,1,Rules!$H$12),""))</f>
        <v/>
      </c>
      <c r="I206">
        <f>IF(A206="","",IF(AND(N(H206)&gt;0,IFERROR(INDEX(Crawl!$A205:$DZ205,1,Rules!$H$11),"")&amp;""&lt;&gt;""),IFERROR(INDEX(Crawl!$A205:$DZ205,1,Rules!$H$11),"")&amp;"",IF(AND(ISNUMBER(J206),N(J206)&gt;=Rules!$B$12,IFERROR(INDEX(Crawl!$A205:$DZ205,1,Rules!$H$13),"")&amp;""&lt;&gt;""),IFERROR(INDEX(Crawl!$A205:$DZ205,1,Rules!$H$13),"")&amp;"","")))</f>
        <v/>
      </c>
      <c r="J206" s="19">
        <f>IF(A206="","",IF(IFERROR(INDEX(Crawl!$A205:$DZ205,1,Rules!$H$14),"")&amp;""="","",IFERROR(INDEX(Crawl!$A205:$DZ205,1,Rules!$H$14),"")))</f>
        <v/>
      </c>
      <c r="K206">
        <f>IF(A206="","",IFERROR(SUMIFS('GSC current'!$J$2:$J$2001,'GSC current'!$I$2:$I$2001,B206),0))</f>
        <v/>
      </c>
      <c r="L206">
        <f>IF(A206="","",IFERROR(SUMIFS('GSC current'!$K$2:$K$2001,'GSC current'!$I$2:$I$2001,B206),0))</f>
        <v/>
      </c>
      <c r="M206" s="20">
        <f>IF(A206="","",IF(N(L206)&gt;0,K206/L206,""))</f>
        <v/>
      </c>
      <c r="N206" s="21">
        <f>IF(A206="","",IF(N(L206)&gt;0,SUMIFS('GSC current'!$L$2:$L$2001,'GSC current'!$I$2:$I$2001,B206)/L206,""))</f>
        <v/>
      </c>
      <c r="O206">
        <f>IF(A206="","",IFERROR(SUMIFS('GSC previous'!$J$2:$J$2001,'GSC previous'!$I$2:$I$2001,B206),0))</f>
        <v/>
      </c>
      <c r="P206" s="22">
        <f>IF(A206="","",IF(N(O206)&gt;0,(K206-O206)/O206,""))</f>
        <v/>
      </c>
      <c r="Q206">
        <f>IF(A206="","",IFERROR(SUMIFS(GA4!$P$2:$P$2001,GA4!$O$2:$O$2001,B206),0))</f>
        <v/>
      </c>
      <c r="R206" s="23">
        <f>IF(A206="","",IF(N(Q206)&gt;0,SUMIFS(GA4!$Q$2:$Q$2001,GA4!$O$2:$O$2001,B206)/Q206,""))</f>
        <v/>
      </c>
      <c r="S206">
        <f>IF(A206="","",IFERROR(SUMIFS(GA4!$R$2:$R$2001,GA4!$O$2:$O$2001,B206),0))</f>
        <v/>
      </c>
      <c r="T206">
        <f>IF(A206="","",IF(AND(ISNUMBER(F206),LEFT(C206&amp;"",1)="2"),IF(F206&lt;Rules!$B$9,"Yes","No"),"No"))</f>
        <v/>
      </c>
      <c r="U206">
        <f>IF(A206="","",IF(AND(N(O206)&gt;=Rules!$B$8,ISNUMBER(P206)),IF(P206&lt;=-Rules!$B$7,"Yes","No"),"No"))</f>
        <v/>
      </c>
      <c r="V206">
        <f>IF(A206="","",IF(AND(N(L206)&gt;=Rules!$B$6,ISNUMBER(N206)),IF(AND(N206&gt;=Rules!$B$10,N206&lt;=Rules!$B$11),"Yes","No"),"No"))</f>
        <v/>
      </c>
      <c r="W206">
        <f>IF(A206="","",IF(I206&lt;&gt;"","Yes","No"))</f>
        <v/>
      </c>
      <c r="X206">
        <f>IF(I206="","",IF(SUMIFS($K$3:$K$2002,$A$3:$A$2002,SUBSTITUTE(SUBSTITUTE(I206,"?","~?"),"*","~*"))&gt;N(K206),"Yes","No"))</f>
        <v/>
      </c>
      <c r="Y206">
        <f>IF(A206="","",IF(N(S206)&gt;0,"Yes","No"))</f>
        <v/>
      </c>
      <c r="Z206">
        <f>IF(A206="","",IF(AND(N(K206)&lt;Rules!$B$5,N(L206)&lt;Rules!$B$6,N(Q206)&lt;Rules!$B$13,Y206="No"),"Yes","No"))</f>
        <v/>
      </c>
      <c r="AA206">
        <f>IF(A206="","",IF(LEFT(C206&amp;"",1)="3","Redirect",IF(OR(LEFT(C206&amp;"",1)="4",LEFT(C206&amp;"",1)="5"),IF(OR(N(K206)&gt;0,N(AC206)&gt;=Rules!$B$14),"Redirect","Prune"),IF(D206="Non-Indexable","Keep",IF(AND(W206="Yes",X206="Yes",Y206="No"),"Merge",IF(OR(U206="Yes",V206="Yes",AND(T206="Yes",N(L206)&gt;=Rules!$B$6)),"Update",IF(Z206="Yes",IF(N(AC206)&gt;=Rules!$B$14,"Redirect","Prune"),"Keep")))))))</f>
        <v/>
      </c>
      <c r="AB206">
        <f>IF(A206="","",IF(LEFT(C206&amp;"",1)="3","Already redirects ("&amp;C206&amp;"). Update internal links to point at the final URL.",IF(OR(LEFT(C206&amp;"",1)="4",LEFT(C206&amp;"",1)="5"),IF(AA206="Redirect","Returns "&amp;C206&amp;" but still has "&amp;N(K206)&amp;" clicks and "&amp;N(AC206)&amp;" referring domains. 301 it to the closest live page.","Returns "&amp;C206&amp;" with no clicks or links. Remove internal links and let it 404 or 410."),IF(D206="Non-Indexable","Non-indexable ("&amp;E206&amp;"). Keep if that is intentional; otherwise fix the canonical or noindex.",IF(AA206="Merge","Overlaps with "&amp;I206&amp;IF(N(J206)&gt;0," (similarity "&amp;TEXT(J206,"0.00")&amp;")","")&amp;", which gets more clicks. Merge the useful parts into it and 301 this URL.",IF(AA206="Update",MID(IF(U206="Yes","; Clicks down "&amp;TEXT(-P206,"0%")&amp;" on the previous period","")&amp;IF(V206="Yes","; Average position "&amp;TEXT(N206,"0.0")&amp;" on "&amp;TEXT(L206,"#,##0")&amp;" impressions (striking distance)","")&amp;IF(AND(T206="Yes",N(L206)&gt;=Rules!$B$6),"; Thin ("&amp;F206&amp;" words) but has search demand",""),3,400),IF(AA206="Prune","Low value: "&amp;N(K206)&amp;" clicks, "&amp;N(L206)&amp;" impressions, "&amp;N(Q206)&amp;" sessions, no key events. Remove or noindex it and update internal links.",IF(AA206="Redirect","Low value but "&amp;N(AC206)&amp;" referring domains. 301 it to the closest relevant page to keep those links.",IF(AND(Z206="No",Y206="Yes",N(K206)&lt;Rules!$B$5),"Low search traffic but it converts (key events: "&amp;S206&amp;"). Keep it and link to it.",IF(W206="Yes","Stronger than the page it overlaps ("&amp;I206&amp;"). Keep; merge that page into this one.","Healthy: "&amp;N(K206)&amp;" clicks"&amp;IF(ISNUMBER(N206),", average position "&amp;TEXT(N206,"0.0"),"")&amp;". Keep and monitor."))))))))))</f>
        <v/>
      </c>
      <c r="AE206">
        <f>IF(A206="","",IF(AD206&lt;&gt;"",AD206,AA206))</f>
        <v/>
      </c>
    </row>
    <row r="207">
      <c r="A207">
        <f>IF(Crawl!A206="","",Crawl!A206)</f>
        <v/>
      </c>
      <c r="B207">
        <f>IF(A207="","",Crawl!EC206)</f>
        <v/>
      </c>
      <c r="C207">
        <f>IF(A207="","",IFERROR(INDEX(Crawl!$A206:$DZ206,1,Rules!$H$6),""))</f>
        <v/>
      </c>
      <c r="D207">
        <f>IF(A207="","",IFERROR(INDEX(Crawl!$A206:$DZ206,1,Rules!$H$7),"")&amp;"")</f>
        <v/>
      </c>
      <c r="E207">
        <f>IF(A207="","",IFERROR(INDEX(Crawl!$A206:$DZ206,1,Rules!$H$8),"")&amp;"")</f>
        <v/>
      </c>
      <c r="F207">
        <f>IF(A207="","",IFERROR(INDEX(Crawl!$A206:$DZ206,1,Rules!$H$9),""))</f>
        <v/>
      </c>
      <c r="G207">
        <f>IF(A207="","",IFERROR(INDEX(Crawl!$A206:$DZ206,1,Rules!$H$10),""))</f>
        <v/>
      </c>
      <c r="H207">
        <f>IF(A207="","",IFERROR(INDEX(Crawl!$A206:$DZ206,1,Rules!$H$12),""))</f>
        <v/>
      </c>
      <c r="I207">
        <f>IF(A207="","",IF(AND(N(H207)&gt;0,IFERROR(INDEX(Crawl!$A206:$DZ206,1,Rules!$H$11),"")&amp;""&lt;&gt;""),IFERROR(INDEX(Crawl!$A206:$DZ206,1,Rules!$H$11),"")&amp;"",IF(AND(ISNUMBER(J207),N(J207)&gt;=Rules!$B$12,IFERROR(INDEX(Crawl!$A206:$DZ206,1,Rules!$H$13),"")&amp;""&lt;&gt;""),IFERROR(INDEX(Crawl!$A206:$DZ206,1,Rules!$H$13),"")&amp;"","")))</f>
        <v/>
      </c>
      <c r="J207" s="19">
        <f>IF(A207="","",IF(IFERROR(INDEX(Crawl!$A206:$DZ206,1,Rules!$H$14),"")&amp;""="","",IFERROR(INDEX(Crawl!$A206:$DZ206,1,Rules!$H$14),"")))</f>
        <v/>
      </c>
      <c r="K207">
        <f>IF(A207="","",IFERROR(SUMIFS('GSC current'!$J$2:$J$2001,'GSC current'!$I$2:$I$2001,B207),0))</f>
        <v/>
      </c>
      <c r="L207">
        <f>IF(A207="","",IFERROR(SUMIFS('GSC current'!$K$2:$K$2001,'GSC current'!$I$2:$I$2001,B207),0))</f>
        <v/>
      </c>
      <c r="M207" s="20">
        <f>IF(A207="","",IF(N(L207)&gt;0,K207/L207,""))</f>
        <v/>
      </c>
      <c r="N207" s="21">
        <f>IF(A207="","",IF(N(L207)&gt;0,SUMIFS('GSC current'!$L$2:$L$2001,'GSC current'!$I$2:$I$2001,B207)/L207,""))</f>
        <v/>
      </c>
      <c r="O207">
        <f>IF(A207="","",IFERROR(SUMIFS('GSC previous'!$J$2:$J$2001,'GSC previous'!$I$2:$I$2001,B207),0))</f>
        <v/>
      </c>
      <c r="P207" s="22">
        <f>IF(A207="","",IF(N(O207)&gt;0,(K207-O207)/O207,""))</f>
        <v/>
      </c>
      <c r="Q207">
        <f>IF(A207="","",IFERROR(SUMIFS(GA4!$P$2:$P$2001,GA4!$O$2:$O$2001,B207),0))</f>
        <v/>
      </c>
      <c r="R207" s="23">
        <f>IF(A207="","",IF(N(Q207)&gt;0,SUMIFS(GA4!$Q$2:$Q$2001,GA4!$O$2:$O$2001,B207)/Q207,""))</f>
        <v/>
      </c>
      <c r="S207">
        <f>IF(A207="","",IFERROR(SUMIFS(GA4!$R$2:$R$2001,GA4!$O$2:$O$2001,B207),0))</f>
        <v/>
      </c>
      <c r="T207">
        <f>IF(A207="","",IF(AND(ISNUMBER(F207),LEFT(C207&amp;"",1)="2"),IF(F207&lt;Rules!$B$9,"Yes","No"),"No"))</f>
        <v/>
      </c>
      <c r="U207">
        <f>IF(A207="","",IF(AND(N(O207)&gt;=Rules!$B$8,ISNUMBER(P207)),IF(P207&lt;=-Rules!$B$7,"Yes","No"),"No"))</f>
        <v/>
      </c>
      <c r="V207">
        <f>IF(A207="","",IF(AND(N(L207)&gt;=Rules!$B$6,ISNUMBER(N207)),IF(AND(N207&gt;=Rules!$B$10,N207&lt;=Rules!$B$11),"Yes","No"),"No"))</f>
        <v/>
      </c>
      <c r="W207">
        <f>IF(A207="","",IF(I207&lt;&gt;"","Yes","No"))</f>
        <v/>
      </c>
      <c r="X207">
        <f>IF(I207="","",IF(SUMIFS($K$3:$K$2002,$A$3:$A$2002,SUBSTITUTE(SUBSTITUTE(I207,"?","~?"),"*","~*"))&gt;N(K207),"Yes","No"))</f>
        <v/>
      </c>
      <c r="Y207">
        <f>IF(A207="","",IF(N(S207)&gt;0,"Yes","No"))</f>
        <v/>
      </c>
      <c r="Z207">
        <f>IF(A207="","",IF(AND(N(K207)&lt;Rules!$B$5,N(L207)&lt;Rules!$B$6,N(Q207)&lt;Rules!$B$13,Y207="No"),"Yes","No"))</f>
        <v/>
      </c>
      <c r="AA207">
        <f>IF(A207="","",IF(LEFT(C207&amp;"",1)="3","Redirect",IF(OR(LEFT(C207&amp;"",1)="4",LEFT(C207&amp;"",1)="5"),IF(OR(N(K207)&gt;0,N(AC207)&gt;=Rules!$B$14),"Redirect","Prune"),IF(D207="Non-Indexable","Keep",IF(AND(W207="Yes",X207="Yes",Y207="No"),"Merge",IF(OR(U207="Yes",V207="Yes",AND(T207="Yes",N(L207)&gt;=Rules!$B$6)),"Update",IF(Z207="Yes",IF(N(AC207)&gt;=Rules!$B$14,"Redirect","Prune"),"Keep")))))))</f>
        <v/>
      </c>
      <c r="AB207">
        <f>IF(A207="","",IF(LEFT(C207&amp;"",1)="3","Already redirects ("&amp;C207&amp;"). Update internal links to point at the final URL.",IF(OR(LEFT(C207&amp;"",1)="4",LEFT(C207&amp;"",1)="5"),IF(AA207="Redirect","Returns "&amp;C207&amp;" but still has "&amp;N(K207)&amp;" clicks and "&amp;N(AC207)&amp;" referring domains. 301 it to the closest live page.","Returns "&amp;C207&amp;" with no clicks or links. Remove internal links and let it 404 or 410."),IF(D207="Non-Indexable","Non-indexable ("&amp;E207&amp;"). Keep if that is intentional; otherwise fix the canonical or noindex.",IF(AA207="Merge","Overlaps with "&amp;I207&amp;IF(N(J207)&gt;0," (similarity "&amp;TEXT(J207,"0.00")&amp;")","")&amp;", which gets more clicks. Merge the useful parts into it and 301 this URL.",IF(AA207="Update",MID(IF(U207="Yes","; Clicks down "&amp;TEXT(-P207,"0%")&amp;" on the previous period","")&amp;IF(V207="Yes","; Average position "&amp;TEXT(N207,"0.0")&amp;" on "&amp;TEXT(L207,"#,##0")&amp;" impressions (striking distance)","")&amp;IF(AND(T207="Yes",N(L207)&gt;=Rules!$B$6),"; Thin ("&amp;F207&amp;" words) but has search demand",""),3,400),IF(AA207="Prune","Low value: "&amp;N(K207)&amp;" clicks, "&amp;N(L207)&amp;" impressions, "&amp;N(Q207)&amp;" sessions, no key events. Remove or noindex it and update internal links.",IF(AA207="Redirect","Low value but "&amp;N(AC207)&amp;" referring domains. 301 it to the closest relevant page to keep those links.",IF(AND(Z207="No",Y207="Yes",N(K207)&lt;Rules!$B$5),"Low search traffic but it converts (key events: "&amp;S207&amp;"). Keep it and link to it.",IF(W207="Yes","Stronger than the page it overlaps ("&amp;I207&amp;"). Keep; merge that page into this one.","Healthy: "&amp;N(K207)&amp;" clicks"&amp;IF(ISNUMBER(N207),", average position "&amp;TEXT(N207,"0.0"),"")&amp;". Keep and monitor."))))))))))</f>
        <v/>
      </c>
      <c r="AE207">
        <f>IF(A207="","",IF(AD207&lt;&gt;"",AD207,AA207))</f>
        <v/>
      </c>
    </row>
    <row r="208">
      <c r="A208">
        <f>IF(Crawl!A207="","",Crawl!A207)</f>
        <v/>
      </c>
      <c r="B208">
        <f>IF(A208="","",Crawl!EC207)</f>
        <v/>
      </c>
      <c r="C208">
        <f>IF(A208="","",IFERROR(INDEX(Crawl!$A207:$DZ207,1,Rules!$H$6),""))</f>
        <v/>
      </c>
      <c r="D208">
        <f>IF(A208="","",IFERROR(INDEX(Crawl!$A207:$DZ207,1,Rules!$H$7),"")&amp;"")</f>
        <v/>
      </c>
      <c r="E208">
        <f>IF(A208="","",IFERROR(INDEX(Crawl!$A207:$DZ207,1,Rules!$H$8),"")&amp;"")</f>
        <v/>
      </c>
      <c r="F208">
        <f>IF(A208="","",IFERROR(INDEX(Crawl!$A207:$DZ207,1,Rules!$H$9),""))</f>
        <v/>
      </c>
      <c r="G208">
        <f>IF(A208="","",IFERROR(INDEX(Crawl!$A207:$DZ207,1,Rules!$H$10),""))</f>
        <v/>
      </c>
      <c r="H208">
        <f>IF(A208="","",IFERROR(INDEX(Crawl!$A207:$DZ207,1,Rules!$H$12),""))</f>
        <v/>
      </c>
      <c r="I208">
        <f>IF(A208="","",IF(AND(N(H208)&gt;0,IFERROR(INDEX(Crawl!$A207:$DZ207,1,Rules!$H$11),"")&amp;""&lt;&gt;""),IFERROR(INDEX(Crawl!$A207:$DZ207,1,Rules!$H$11),"")&amp;"",IF(AND(ISNUMBER(J208),N(J208)&gt;=Rules!$B$12,IFERROR(INDEX(Crawl!$A207:$DZ207,1,Rules!$H$13),"")&amp;""&lt;&gt;""),IFERROR(INDEX(Crawl!$A207:$DZ207,1,Rules!$H$13),"")&amp;"","")))</f>
        <v/>
      </c>
      <c r="J208" s="19">
        <f>IF(A208="","",IF(IFERROR(INDEX(Crawl!$A207:$DZ207,1,Rules!$H$14),"")&amp;""="","",IFERROR(INDEX(Crawl!$A207:$DZ207,1,Rules!$H$14),"")))</f>
        <v/>
      </c>
      <c r="K208">
        <f>IF(A208="","",IFERROR(SUMIFS('GSC current'!$J$2:$J$2001,'GSC current'!$I$2:$I$2001,B208),0))</f>
        <v/>
      </c>
      <c r="L208">
        <f>IF(A208="","",IFERROR(SUMIFS('GSC current'!$K$2:$K$2001,'GSC current'!$I$2:$I$2001,B208),0))</f>
        <v/>
      </c>
      <c r="M208" s="20">
        <f>IF(A208="","",IF(N(L208)&gt;0,K208/L208,""))</f>
        <v/>
      </c>
      <c r="N208" s="21">
        <f>IF(A208="","",IF(N(L208)&gt;0,SUMIFS('GSC current'!$L$2:$L$2001,'GSC current'!$I$2:$I$2001,B208)/L208,""))</f>
        <v/>
      </c>
      <c r="O208">
        <f>IF(A208="","",IFERROR(SUMIFS('GSC previous'!$J$2:$J$2001,'GSC previous'!$I$2:$I$2001,B208),0))</f>
        <v/>
      </c>
      <c r="P208" s="22">
        <f>IF(A208="","",IF(N(O208)&gt;0,(K208-O208)/O208,""))</f>
        <v/>
      </c>
      <c r="Q208">
        <f>IF(A208="","",IFERROR(SUMIFS(GA4!$P$2:$P$2001,GA4!$O$2:$O$2001,B208),0))</f>
        <v/>
      </c>
      <c r="R208" s="23">
        <f>IF(A208="","",IF(N(Q208)&gt;0,SUMIFS(GA4!$Q$2:$Q$2001,GA4!$O$2:$O$2001,B208)/Q208,""))</f>
        <v/>
      </c>
      <c r="S208">
        <f>IF(A208="","",IFERROR(SUMIFS(GA4!$R$2:$R$2001,GA4!$O$2:$O$2001,B208),0))</f>
        <v/>
      </c>
      <c r="T208">
        <f>IF(A208="","",IF(AND(ISNUMBER(F208),LEFT(C208&amp;"",1)="2"),IF(F208&lt;Rules!$B$9,"Yes","No"),"No"))</f>
        <v/>
      </c>
      <c r="U208">
        <f>IF(A208="","",IF(AND(N(O208)&gt;=Rules!$B$8,ISNUMBER(P208)),IF(P208&lt;=-Rules!$B$7,"Yes","No"),"No"))</f>
        <v/>
      </c>
      <c r="V208">
        <f>IF(A208="","",IF(AND(N(L208)&gt;=Rules!$B$6,ISNUMBER(N208)),IF(AND(N208&gt;=Rules!$B$10,N208&lt;=Rules!$B$11),"Yes","No"),"No"))</f>
        <v/>
      </c>
      <c r="W208">
        <f>IF(A208="","",IF(I208&lt;&gt;"","Yes","No"))</f>
        <v/>
      </c>
      <c r="X208">
        <f>IF(I208="","",IF(SUMIFS($K$3:$K$2002,$A$3:$A$2002,SUBSTITUTE(SUBSTITUTE(I208,"?","~?"),"*","~*"))&gt;N(K208),"Yes","No"))</f>
        <v/>
      </c>
      <c r="Y208">
        <f>IF(A208="","",IF(N(S208)&gt;0,"Yes","No"))</f>
        <v/>
      </c>
      <c r="Z208">
        <f>IF(A208="","",IF(AND(N(K208)&lt;Rules!$B$5,N(L208)&lt;Rules!$B$6,N(Q208)&lt;Rules!$B$13,Y208="No"),"Yes","No"))</f>
        <v/>
      </c>
      <c r="AA208">
        <f>IF(A208="","",IF(LEFT(C208&amp;"",1)="3","Redirect",IF(OR(LEFT(C208&amp;"",1)="4",LEFT(C208&amp;"",1)="5"),IF(OR(N(K208)&gt;0,N(AC208)&gt;=Rules!$B$14),"Redirect","Prune"),IF(D208="Non-Indexable","Keep",IF(AND(W208="Yes",X208="Yes",Y208="No"),"Merge",IF(OR(U208="Yes",V208="Yes",AND(T208="Yes",N(L208)&gt;=Rules!$B$6)),"Update",IF(Z208="Yes",IF(N(AC208)&gt;=Rules!$B$14,"Redirect","Prune"),"Keep")))))))</f>
        <v/>
      </c>
      <c r="AB208">
        <f>IF(A208="","",IF(LEFT(C208&amp;"",1)="3","Already redirects ("&amp;C208&amp;"). Update internal links to point at the final URL.",IF(OR(LEFT(C208&amp;"",1)="4",LEFT(C208&amp;"",1)="5"),IF(AA208="Redirect","Returns "&amp;C208&amp;" but still has "&amp;N(K208)&amp;" clicks and "&amp;N(AC208)&amp;" referring domains. 301 it to the closest live page.","Returns "&amp;C208&amp;" with no clicks or links. Remove internal links and let it 404 or 410."),IF(D208="Non-Indexable","Non-indexable ("&amp;E208&amp;"). Keep if that is intentional; otherwise fix the canonical or noindex.",IF(AA208="Merge","Overlaps with "&amp;I208&amp;IF(N(J208)&gt;0," (similarity "&amp;TEXT(J208,"0.00")&amp;")","")&amp;", which gets more clicks. Merge the useful parts into it and 301 this URL.",IF(AA208="Update",MID(IF(U208="Yes","; Clicks down "&amp;TEXT(-P208,"0%")&amp;" on the previous period","")&amp;IF(V208="Yes","; Average position "&amp;TEXT(N208,"0.0")&amp;" on "&amp;TEXT(L208,"#,##0")&amp;" impressions (striking distance)","")&amp;IF(AND(T208="Yes",N(L208)&gt;=Rules!$B$6),"; Thin ("&amp;F208&amp;" words) but has search demand",""),3,400),IF(AA208="Prune","Low value: "&amp;N(K208)&amp;" clicks, "&amp;N(L208)&amp;" impressions, "&amp;N(Q208)&amp;" sessions, no key events. Remove or noindex it and update internal links.",IF(AA208="Redirect","Low value but "&amp;N(AC208)&amp;" referring domains. 301 it to the closest relevant page to keep those links.",IF(AND(Z208="No",Y208="Yes",N(K208)&lt;Rules!$B$5),"Low search traffic but it converts (key events: "&amp;S208&amp;"). Keep it and link to it.",IF(W208="Yes","Stronger than the page it overlaps ("&amp;I208&amp;"). Keep; merge that page into this one.","Healthy: "&amp;N(K208)&amp;" clicks"&amp;IF(ISNUMBER(N208),", average position "&amp;TEXT(N208,"0.0"),"")&amp;". Keep and monitor."))))))))))</f>
        <v/>
      </c>
      <c r="AE208">
        <f>IF(A208="","",IF(AD208&lt;&gt;"",AD208,AA208))</f>
        <v/>
      </c>
    </row>
    <row r="209">
      <c r="A209">
        <f>IF(Crawl!A208="","",Crawl!A208)</f>
        <v/>
      </c>
      <c r="B209">
        <f>IF(A209="","",Crawl!EC208)</f>
        <v/>
      </c>
      <c r="C209">
        <f>IF(A209="","",IFERROR(INDEX(Crawl!$A208:$DZ208,1,Rules!$H$6),""))</f>
        <v/>
      </c>
      <c r="D209">
        <f>IF(A209="","",IFERROR(INDEX(Crawl!$A208:$DZ208,1,Rules!$H$7),"")&amp;"")</f>
        <v/>
      </c>
      <c r="E209">
        <f>IF(A209="","",IFERROR(INDEX(Crawl!$A208:$DZ208,1,Rules!$H$8),"")&amp;"")</f>
        <v/>
      </c>
      <c r="F209">
        <f>IF(A209="","",IFERROR(INDEX(Crawl!$A208:$DZ208,1,Rules!$H$9),""))</f>
        <v/>
      </c>
      <c r="G209">
        <f>IF(A209="","",IFERROR(INDEX(Crawl!$A208:$DZ208,1,Rules!$H$10),""))</f>
        <v/>
      </c>
      <c r="H209">
        <f>IF(A209="","",IFERROR(INDEX(Crawl!$A208:$DZ208,1,Rules!$H$12),""))</f>
        <v/>
      </c>
      <c r="I209">
        <f>IF(A209="","",IF(AND(N(H209)&gt;0,IFERROR(INDEX(Crawl!$A208:$DZ208,1,Rules!$H$11),"")&amp;""&lt;&gt;""),IFERROR(INDEX(Crawl!$A208:$DZ208,1,Rules!$H$11),"")&amp;"",IF(AND(ISNUMBER(J209),N(J209)&gt;=Rules!$B$12,IFERROR(INDEX(Crawl!$A208:$DZ208,1,Rules!$H$13),"")&amp;""&lt;&gt;""),IFERROR(INDEX(Crawl!$A208:$DZ208,1,Rules!$H$13),"")&amp;"","")))</f>
        <v/>
      </c>
      <c r="J209" s="19">
        <f>IF(A209="","",IF(IFERROR(INDEX(Crawl!$A208:$DZ208,1,Rules!$H$14),"")&amp;""="","",IFERROR(INDEX(Crawl!$A208:$DZ208,1,Rules!$H$14),"")))</f>
        <v/>
      </c>
      <c r="K209">
        <f>IF(A209="","",IFERROR(SUMIFS('GSC current'!$J$2:$J$2001,'GSC current'!$I$2:$I$2001,B209),0))</f>
        <v/>
      </c>
      <c r="L209">
        <f>IF(A209="","",IFERROR(SUMIFS('GSC current'!$K$2:$K$2001,'GSC current'!$I$2:$I$2001,B209),0))</f>
        <v/>
      </c>
      <c r="M209" s="20">
        <f>IF(A209="","",IF(N(L209)&gt;0,K209/L209,""))</f>
        <v/>
      </c>
      <c r="N209" s="21">
        <f>IF(A209="","",IF(N(L209)&gt;0,SUMIFS('GSC current'!$L$2:$L$2001,'GSC current'!$I$2:$I$2001,B209)/L209,""))</f>
        <v/>
      </c>
      <c r="O209">
        <f>IF(A209="","",IFERROR(SUMIFS('GSC previous'!$J$2:$J$2001,'GSC previous'!$I$2:$I$2001,B209),0))</f>
        <v/>
      </c>
      <c r="P209" s="22">
        <f>IF(A209="","",IF(N(O209)&gt;0,(K209-O209)/O209,""))</f>
        <v/>
      </c>
      <c r="Q209">
        <f>IF(A209="","",IFERROR(SUMIFS(GA4!$P$2:$P$2001,GA4!$O$2:$O$2001,B209),0))</f>
        <v/>
      </c>
      <c r="R209" s="23">
        <f>IF(A209="","",IF(N(Q209)&gt;0,SUMIFS(GA4!$Q$2:$Q$2001,GA4!$O$2:$O$2001,B209)/Q209,""))</f>
        <v/>
      </c>
      <c r="S209">
        <f>IF(A209="","",IFERROR(SUMIFS(GA4!$R$2:$R$2001,GA4!$O$2:$O$2001,B209),0))</f>
        <v/>
      </c>
      <c r="T209">
        <f>IF(A209="","",IF(AND(ISNUMBER(F209),LEFT(C209&amp;"",1)="2"),IF(F209&lt;Rules!$B$9,"Yes","No"),"No"))</f>
        <v/>
      </c>
      <c r="U209">
        <f>IF(A209="","",IF(AND(N(O209)&gt;=Rules!$B$8,ISNUMBER(P209)),IF(P209&lt;=-Rules!$B$7,"Yes","No"),"No"))</f>
        <v/>
      </c>
      <c r="V209">
        <f>IF(A209="","",IF(AND(N(L209)&gt;=Rules!$B$6,ISNUMBER(N209)),IF(AND(N209&gt;=Rules!$B$10,N209&lt;=Rules!$B$11),"Yes","No"),"No"))</f>
        <v/>
      </c>
      <c r="W209">
        <f>IF(A209="","",IF(I209&lt;&gt;"","Yes","No"))</f>
        <v/>
      </c>
      <c r="X209">
        <f>IF(I209="","",IF(SUMIFS($K$3:$K$2002,$A$3:$A$2002,SUBSTITUTE(SUBSTITUTE(I209,"?","~?"),"*","~*"))&gt;N(K209),"Yes","No"))</f>
        <v/>
      </c>
      <c r="Y209">
        <f>IF(A209="","",IF(N(S209)&gt;0,"Yes","No"))</f>
        <v/>
      </c>
      <c r="Z209">
        <f>IF(A209="","",IF(AND(N(K209)&lt;Rules!$B$5,N(L209)&lt;Rules!$B$6,N(Q209)&lt;Rules!$B$13,Y209="No"),"Yes","No"))</f>
        <v/>
      </c>
      <c r="AA209">
        <f>IF(A209="","",IF(LEFT(C209&amp;"",1)="3","Redirect",IF(OR(LEFT(C209&amp;"",1)="4",LEFT(C209&amp;"",1)="5"),IF(OR(N(K209)&gt;0,N(AC209)&gt;=Rules!$B$14),"Redirect","Prune"),IF(D209="Non-Indexable","Keep",IF(AND(W209="Yes",X209="Yes",Y209="No"),"Merge",IF(OR(U209="Yes",V209="Yes",AND(T209="Yes",N(L209)&gt;=Rules!$B$6)),"Update",IF(Z209="Yes",IF(N(AC209)&gt;=Rules!$B$14,"Redirect","Prune"),"Keep")))))))</f>
        <v/>
      </c>
      <c r="AB209">
        <f>IF(A209="","",IF(LEFT(C209&amp;"",1)="3","Already redirects ("&amp;C209&amp;"). Update internal links to point at the final URL.",IF(OR(LEFT(C209&amp;"",1)="4",LEFT(C209&amp;"",1)="5"),IF(AA209="Redirect","Returns "&amp;C209&amp;" but still has "&amp;N(K209)&amp;" clicks and "&amp;N(AC209)&amp;" referring domains. 301 it to the closest live page.","Returns "&amp;C209&amp;" with no clicks or links. Remove internal links and let it 404 or 410."),IF(D209="Non-Indexable","Non-indexable ("&amp;E209&amp;"). Keep if that is intentional; otherwise fix the canonical or noindex.",IF(AA209="Merge","Overlaps with "&amp;I209&amp;IF(N(J209)&gt;0," (similarity "&amp;TEXT(J209,"0.00")&amp;")","")&amp;", which gets more clicks. Merge the useful parts into it and 301 this URL.",IF(AA209="Update",MID(IF(U209="Yes","; Clicks down "&amp;TEXT(-P209,"0%")&amp;" on the previous period","")&amp;IF(V209="Yes","; Average position "&amp;TEXT(N209,"0.0")&amp;" on "&amp;TEXT(L209,"#,##0")&amp;" impressions (striking distance)","")&amp;IF(AND(T209="Yes",N(L209)&gt;=Rules!$B$6),"; Thin ("&amp;F209&amp;" words) but has search demand",""),3,400),IF(AA209="Prune","Low value: "&amp;N(K209)&amp;" clicks, "&amp;N(L209)&amp;" impressions, "&amp;N(Q209)&amp;" sessions, no key events. Remove or noindex it and update internal links.",IF(AA209="Redirect","Low value but "&amp;N(AC209)&amp;" referring domains. 301 it to the closest relevant page to keep those links.",IF(AND(Z209="No",Y209="Yes",N(K209)&lt;Rules!$B$5),"Low search traffic but it converts (key events: "&amp;S209&amp;"). Keep it and link to it.",IF(W209="Yes","Stronger than the page it overlaps ("&amp;I209&amp;"). Keep; merge that page into this one.","Healthy: "&amp;N(K209)&amp;" clicks"&amp;IF(ISNUMBER(N209),", average position "&amp;TEXT(N209,"0.0"),"")&amp;". Keep and monitor."))))))))))</f>
        <v/>
      </c>
      <c r="AE209">
        <f>IF(A209="","",IF(AD209&lt;&gt;"",AD209,AA209))</f>
        <v/>
      </c>
    </row>
    <row r="210">
      <c r="A210">
        <f>IF(Crawl!A209="","",Crawl!A209)</f>
        <v/>
      </c>
      <c r="B210">
        <f>IF(A210="","",Crawl!EC209)</f>
        <v/>
      </c>
      <c r="C210">
        <f>IF(A210="","",IFERROR(INDEX(Crawl!$A209:$DZ209,1,Rules!$H$6),""))</f>
        <v/>
      </c>
      <c r="D210">
        <f>IF(A210="","",IFERROR(INDEX(Crawl!$A209:$DZ209,1,Rules!$H$7),"")&amp;"")</f>
        <v/>
      </c>
      <c r="E210">
        <f>IF(A210="","",IFERROR(INDEX(Crawl!$A209:$DZ209,1,Rules!$H$8),"")&amp;"")</f>
        <v/>
      </c>
      <c r="F210">
        <f>IF(A210="","",IFERROR(INDEX(Crawl!$A209:$DZ209,1,Rules!$H$9),""))</f>
        <v/>
      </c>
      <c r="G210">
        <f>IF(A210="","",IFERROR(INDEX(Crawl!$A209:$DZ209,1,Rules!$H$10),""))</f>
        <v/>
      </c>
      <c r="H210">
        <f>IF(A210="","",IFERROR(INDEX(Crawl!$A209:$DZ209,1,Rules!$H$12),""))</f>
        <v/>
      </c>
      <c r="I210">
        <f>IF(A210="","",IF(AND(N(H210)&gt;0,IFERROR(INDEX(Crawl!$A209:$DZ209,1,Rules!$H$11),"")&amp;""&lt;&gt;""),IFERROR(INDEX(Crawl!$A209:$DZ209,1,Rules!$H$11),"")&amp;"",IF(AND(ISNUMBER(J210),N(J210)&gt;=Rules!$B$12,IFERROR(INDEX(Crawl!$A209:$DZ209,1,Rules!$H$13),"")&amp;""&lt;&gt;""),IFERROR(INDEX(Crawl!$A209:$DZ209,1,Rules!$H$13),"")&amp;"","")))</f>
        <v/>
      </c>
      <c r="J210" s="19">
        <f>IF(A210="","",IF(IFERROR(INDEX(Crawl!$A209:$DZ209,1,Rules!$H$14),"")&amp;""="","",IFERROR(INDEX(Crawl!$A209:$DZ209,1,Rules!$H$14),"")))</f>
        <v/>
      </c>
      <c r="K210">
        <f>IF(A210="","",IFERROR(SUMIFS('GSC current'!$J$2:$J$2001,'GSC current'!$I$2:$I$2001,B210),0))</f>
        <v/>
      </c>
      <c r="L210">
        <f>IF(A210="","",IFERROR(SUMIFS('GSC current'!$K$2:$K$2001,'GSC current'!$I$2:$I$2001,B210),0))</f>
        <v/>
      </c>
      <c r="M210" s="20">
        <f>IF(A210="","",IF(N(L210)&gt;0,K210/L210,""))</f>
        <v/>
      </c>
      <c r="N210" s="21">
        <f>IF(A210="","",IF(N(L210)&gt;0,SUMIFS('GSC current'!$L$2:$L$2001,'GSC current'!$I$2:$I$2001,B210)/L210,""))</f>
        <v/>
      </c>
      <c r="O210">
        <f>IF(A210="","",IFERROR(SUMIFS('GSC previous'!$J$2:$J$2001,'GSC previous'!$I$2:$I$2001,B210),0))</f>
        <v/>
      </c>
      <c r="P210" s="22">
        <f>IF(A210="","",IF(N(O210)&gt;0,(K210-O210)/O210,""))</f>
        <v/>
      </c>
      <c r="Q210">
        <f>IF(A210="","",IFERROR(SUMIFS(GA4!$P$2:$P$2001,GA4!$O$2:$O$2001,B210),0))</f>
        <v/>
      </c>
      <c r="R210" s="23">
        <f>IF(A210="","",IF(N(Q210)&gt;0,SUMIFS(GA4!$Q$2:$Q$2001,GA4!$O$2:$O$2001,B210)/Q210,""))</f>
        <v/>
      </c>
      <c r="S210">
        <f>IF(A210="","",IFERROR(SUMIFS(GA4!$R$2:$R$2001,GA4!$O$2:$O$2001,B210),0))</f>
        <v/>
      </c>
      <c r="T210">
        <f>IF(A210="","",IF(AND(ISNUMBER(F210),LEFT(C210&amp;"",1)="2"),IF(F210&lt;Rules!$B$9,"Yes","No"),"No"))</f>
        <v/>
      </c>
      <c r="U210">
        <f>IF(A210="","",IF(AND(N(O210)&gt;=Rules!$B$8,ISNUMBER(P210)),IF(P210&lt;=-Rules!$B$7,"Yes","No"),"No"))</f>
        <v/>
      </c>
      <c r="V210">
        <f>IF(A210="","",IF(AND(N(L210)&gt;=Rules!$B$6,ISNUMBER(N210)),IF(AND(N210&gt;=Rules!$B$10,N210&lt;=Rules!$B$11),"Yes","No"),"No"))</f>
        <v/>
      </c>
      <c r="W210">
        <f>IF(A210="","",IF(I210&lt;&gt;"","Yes","No"))</f>
        <v/>
      </c>
      <c r="X210">
        <f>IF(I210="","",IF(SUMIFS($K$3:$K$2002,$A$3:$A$2002,SUBSTITUTE(SUBSTITUTE(I210,"?","~?"),"*","~*"))&gt;N(K210),"Yes","No"))</f>
        <v/>
      </c>
      <c r="Y210">
        <f>IF(A210="","",IF(N(S210)&gt;0,"Yes","No"))</f>
        <v/>
      </c>
      <c r="Z210">
        <f>IF(A210="","",IF(AND(N(K210)&lt;Rules!$B$5,N(L210)&lt;Rules!$B$6,N(Q210)&lt;Rules!$B$13,Y210="No"),"Yes","No"))</f>
        <v/>
      </c>
      <c r="AA210">
        <f>IF(A210="","",IF(LEFT(C210&amp;"",1)="3","Redirect",IF(OR(LEFT(C210&amp;"",1)="4",LEFT(C210&amp;"",1)="5"),IF(OR(N(K210)&gt;0,N(AC210)&gt;=Rules!$B$14),"Redirect","Prune"),IF(D210="Non-Indexable","Keep",IF(AND(W210="Yes",X210="Yes",Y210="No"),"Merge",IF(OR(U210="Yes",V210="Yes",AND(T210="Yes",N(L210)&gt;=Rules!$B$6)),"Update",IF(Z210="Yes",IF(N(AC210)&gt;=Rules!$B$14,"Redirect","Prune"),"Keep")))))))</f>
        <v/>
      </c>
      <c r="AB210">
        <f>IF(A210="","",IF(LEFT(C210&amp;"",1)="3","Already redirects ("&amp;C210&amp;"). Update internal links to point at the final URL.",IF(OR(LEFT(C210&amp;"",1)="4",LEFT(C210&amp;"",1)="5"),IF(AA210="Redirect","Returns "&amp;C210&amp;" but still has "&amp;N(K210)&amp;" clicks and "&amp;N(AC210)&amp;" referring domains. 301 it to the closest live page.","Returns "&amp;C210&amp;" with no clicks or links. Remove internal links and let it 404 or 410."),IF(D210="Non-Indexable","Non-indexable ("&amp;E210&amp;"). Keep if that is intentional; otherwise fix the canonical or noindex.",IF(AA210="Merge","Overlaps with "&amp;I210&amp;IF(N(J210)&gt;0," (similarity "&amp;TEXT(J210,"0.00")&amp;")","")&amp;", which gets more clicks. Merge the useful parts into it and 301 this URL.",IF(AA210="Update",MID(IF(U210="Yes","; Clicks down "&amp;TEXT(-P210,"0%")&amp;" on the previous period","")&amp;IF(V210="Yes","; Average position "&amp;TEXT(N210,"0.0")&amp;" on "&amp;TEXT(L210,"#,##0")&amp;" impressions (striking distance)","")&amp;IF(AND(T210="Yes",N(L210)&gt;=Rules!$B$6),"; Thin ("&amp;F210&amp;" words) but has search demand",""),3,400),IF(AA210="Prune","Low value: "&amp;N(K210)&amp;" clicks, "&amp;N(L210)&amp;" impressions, "&amp;N(Q210)&amp;" sessions, no key events. Remove or noindex it and update internal links.",IF(AA210="Redirect","Low value but "&amp;N(AC210)&amp;" referring domains. 301 it to the closest relevant page to keep those links.",IF(AND(Z210="No",Y210="Yes",N(K210)&lt;Rules!$B$5),"Low search traffic but it converts (key events: "&amp;S210&amp;"). Keep it and link to it.",IF(W210="Yes","Stronger than the page it overlaps ("&amp;I210&amp;"). Keep; merge that page into this one.","Healthy: "&amp;N(K210)&amp;" clicks"&amp;IF(ISNUMBER(N210),", average position "&amp;TEXT(N210,"0.0"),"")&amp;". Keep and monitor."))))))))))</f>
        <v/>
      </c>
      <c r="AE210">
        <f>IF(A210="","",IF(AD210&lt;&gt;"",AD210,AA210))</f>
        <v/>
      </c>
    </row>
    <row r="211">
      <c r="A211">
        <f>IF(Crawl!A210="","",Crawl!A210)</f>
        <v/>
      </c>
      <c r="B211">
        <f>IF(A211="","",Crawl!EC210)</f>
        <v/>
      </c>
      <c r="C211">
        <f>IF(A211="","",IFERROR(INDEX(Crawl!$A210:$DZ210,1,Rules!$H$6),""))</f>
        <v/>
      </c>
      <c r="D211">
        <f>IF(A211="","",IFERROR(INDEX(Crawl!$A210:$DZ210,1,Rules!$H$7),"")&amp;"")</f>
        <v/>
      </c>
      <c r="E211">
        <f>IF(A211="","",IFERROR(INDEX(Crawl!$A210:$DZ210,1,Rules!$H$8),"")&amp;"")</f>
        <v/>
      </c>
      <c r="F211">
        <f>IF(A211="","",IFERROR(INDEX(Crawl!$A210:$DZ210,1,Rules!$H$9),""))</f>
        <v/>
      </c>
      <c r="G211">
        <f>IF(A211="","",IFERROR(INDEX(Crawl!$A210:$DZ210,1,Rules!$H$10),""))</f>
        <v/>
      </c>
      <c r="H211">
        <f>IF(A211="","",IFERROR(INDEX(Crawl!$A210:$DZ210,1,Rules!$H$12),""))</f>
        <v/>
      </c>
      <c r="I211">
        <f>IF(A211="","",IF(AND(N(H211)&gt;0,IFERROR(INDEX(Crawl!$A210:$DZ210,1,Rules!$H$11),"")&amp;""&lt;&gt;""),IFERROR(INDEX(Crawl!$A210:$DZ210,1,Rules!$H$11),"")&amp;"",IF(AND(ISNUMBER(J211),N(J211)&gt;=Rules!$B$12,IFERROR(INDEX(Crawl!$A210:$DZ210,1,Rules!$H$13),"")&amp;""&lt;&gt;""),IFERROR(INDEX(Crawl!$A210:$DZ210,1,Rules!$H$13),"")&amp;"","")))</f>
        <v/>
      </c>
      <c r="J211" s="19">
        <f>IF(A211="","",IF(IFERROR(INDEX(Crawl!$A210:$DZ210,1,Rules!$H$14),"")&amp;""="","",IFERROR(INDEX(Crawl!$A210:$DZ210,1,Rules!$H$14),"")))</f>
        <v/>
      </c>
      <c r="K211">
        <f>IF(A211="","",IFERROR(SUMIFS('GSC current'!$J$2:$J$2001,'GSC current'!$I$2:$I$2001,B211),0))</f>
        <v/>
      </c>
      <c r="L211">
        <f>IF(A211="","",IFERROR(SUMIFS('GSC current'!$K$2:$K$2001,'GSC current'!$I$2:$I$2001,B211),0))</f>
        <v/>
      </c>
      <c r="M211" s="20">
        <f>IF(A211="","",IF(N(L211)&gt;0,K211/L211,""))</f>
        <v/>
      </c>
      <c r="N211" s="21">
        <f>IF(A211="","",IF(N(L211)&gt;0,SUMIFS('GSC current'!$L$2:$L$2001,'GSC current'!$I$2:$I$2001,B211)/L211,""))</f>
        <v/>
      </c>
      <c r="O211">
        <f>IF(A211="","",IFERROR(SUMIFS('GSC previous'!$J$2:$J$2001,'GSC previous'!$I$2:$I$2001,B211),0))</f>
        <v/>
      </c>
      <c r="P211" s="22">
        <f>IF(A211="","",IF(N(O211)&gt;0,(K211-O211)/O211,""))</f>
        <v/>
      </c>
      <c r="Q211">
        <f>IF(A211="","",IFERROR(SUMIFS(GA4!$P$2:$P$2001,GA4!$O$2:$O$2001,B211),0))</f>
        <v/>
      </c>
      <c r="R211" s="23">
        <f>IF(A211="","",IF(N(Q211)&gt;0,SUMIFS(GA4!$Q$2:$Q$2001,GA4!$O$2:$O$2001,B211)/Q211,""))</f>
        <v/>
      </c>
      <c r="S211">
        <f>IF(A211="","",IFERROR(SUMIFS(GA4!$R$2:$R$2001,GA4!$O$2:$O$2001,B211),0))</f>
        <v/>
      </c>
      <c r="T211">
        <f>IF(A211="","",IF(AND(ISNUMBER(F211),LEFT(C211&amp;"",1)="2"),IF(F211&lt;Rules!$B$9,"Yes","No"),"No"))</f>
        <v/>
      </c>
      <c r="U211">
        <f>IF(A211="","",IF(AND(N(O211)&gt;=Rules!$B$8,ISNUMBER(P211)),IF(P211&lt;=-Rules!$B$7,"Yes","No"),"No"))</f>
        <v/>
      </c>
      <c r="V211">
        <f>IF(A211="","",IF(AND(N(L211)&gt;=Rules!$B$6,ISNUMBER(N211)),IF(AND(N211&gt;=Rules!$B$10,N211&lt;=Rules!$B$11),"Yes","No"),"No"))</f>
        <v/>
      </c>
      <c r="W211">
        <f>IF(A211="","",IF(I211&lt;&gt;"","Yes","No"))</f>
        <v/>
      </c>
      <c r="X211">
        <f>IF(I211="","",IF(SUMIFS($K$3:$K$2002,$A$3:$A$2002,SUBSTITUTE(SUBSTITUTE(I211,"?","~?"),"*","~*"))&gt;N(K211),"Yes","No"))</f>
        <v/>
      </c>
      <c r="Y211">
        <f>IF(A211="","",IF(N(S211)&gt;0,"Yes","No"))</f>
        <v/>
      </c>
      <c r="Z211">
        <f>IF(A211="","",IF(AND(N(K211)&lt;Rules!$B$5,N(L211)&lt;Rules!$B$6,N(Q211)&lt;Rules!$B$13,Y211="No"),"Yes","No"))</f>
        <v/>
      </c>
      <c r="AA211">
        <f>IF(A211="","",IF(LEFT(C211&amp;"",1)="3","Redirect",IF(OR(LEFT(C211&amp;"",1)="4",LEFT(C211&amp;"",1)="5"),IF(OR(N(K211)&gt;0,N(AC211)&gt;=Rules!$B$14),"Redirect","Prune"),IF(D211="Non-Indexable","Keep",IF(AND(W211="Yes",X211="Yes",Y211="No"),"Merge",IF(OR(U211="Yes",V211="Yes",AND(T211="Yes",N(L211)&gt;=Rules!$B$6)),"Update",IF(Z211="Yes",IF(N(AC211)&gt;=Rules!$B$14,"Redirect","Prune"),"Keep")))))))</f>
        <v/>
      </c>
      <c r="AB211">
        <f>IF(A211="","",IF(LEFT(C211&amp;"",1)="3","Already redirects ("&amp;C211&amp;"). Update internal links to point at the final URL.",IF(OR(LEFT(C211&amp;"",1)="4",LEFT(C211&amp;"",1)="5"),IF(AA211="Redirect","Returns "&amp;C211&amp;" but still has "&amp;N(K211)&amp;" clicks and "&amp;N(AC211)&amp;" referring domains. 301 it to the closest live page.","Returns "&amp;C211&amp;" with no clicks or links. Remove internal links and let it 404 or 410."),IF(D211="Non-Indexable","Non-indexable ("&amp;E211&amp;"). Keep if that is intentional; otherwise fix the canonical or noindex.",IF(AA211="Merge","Overlaps with "&amp;I211&amp;IF(N(J211)&gt;0," (similarity "&amp;TEXT(J211,"0.00")&amp;")","")&amp;", which gets more clicks. Merge the useful parts into it and 301 this URL.",IF(AA211="Update",MID(IF(U211="Yes","; Clicks down "&amp;TEXT(-P211,"0%")&amp;" on the previous period","")&amp;IF(V211="Yes","; Average position "&amp;TEXT(N211,"0.0")&amp;" on "&amp;TEXT(L211,"#,##0")&amp;" impressions (striking distance)","")&amp;IF(AND(T211="Yes",N(L211)&gt;=Rules!$B$6),"; Thin ("&amp;F211&amp;" words) but has search demand",""),3,400),IF(AA211="Prune","Low value: "&amp;N(K211)&amp;" clicks, "&amp;N(L211)&amp;" impressions, "&amp;N(Q211)&amp;" sessions, no key events. Remove or noindex it and update internal links.",IF(AA211="Redirect","Low value but "&amp;N(AC211)&amp;" referring domains. 301 it to the closest relevant page to keep those links.",IF(AND(Z211="No",Y211="Yes",N(K211)&lt;Rules!$B$5),"Low search traffic but it converts (key events: "&amp;S211&amp;"). Keep it and link to it.",IF(W211="Yes","Stronger than the page it overlaps ("&amp;I211&amp;"). Keep; merge that page into this one.","Healthy: "&amp;N(K211)&amp;" clicks"&amp;IF(ISNUMBER(N211),", average position "&amp;TEXT(N211,"0.0"),"")&amp;". Keep and monitor."))))))))))</f>
        <v/>
      </c>
      <c r="AE211">
        <f>IF(A211="","",IF(AD211&lt;&gt;"",AD211,AA211))</f>
        <v/>
      </c>
    </row>
    <row r="212">
      <c r="A212">
        <f>IF(Crawl!A211="","",Crawl!A211)</f>
        <v/>
      </c>
      <c r="B212">
        <f>IF(A212="","",Crawl!EC211)</f>
        <v/>
      </c>
      <c r="C212">
        <f>IF(A212="","",IFERROR(INDEX(Crawl!$A211:$DZ211,1,Rules!$H$6),""))</f>
        <v/>
      </c>
      <c r="D212">
        <f>IF(A212="","",IFERROR(INDEX(Crawl!$A211:$DZ211,1,Rules!$H$7),"")&amp;"")</f>
        <v/>
      </c>
      <c r="E212">
        <f>IF(A212="","",IFERROR(INDEX(Crawl!$A211:$DZ211,1,Rules!$H$8),"")&amp;"")</f>
        <v/>
      </c>
      <c r="F212">
        <f>IF(A212="","",IFERROR(INDEX(Crawl!$A211:$DZ211,1,Rules!$H$9),""))</f>
        <v/>
      </c>
      <c r="G212">
        <f>IF(A212="","",IFERROR(INDEX(Crawl!$A211:$DZ211,1,Rules!$H$10),""))</f>
        <v/>
      </c>
      <c r="H212">
        <f>IF(A212="","",IFERROR(INDEX(Crawl!$A211:$DZ211,1,Rules!$H$12),""))</f>
        <v/>
      </c>
      <c r="I212">
        <f>IF(A212="","",IF(AND(N(H212)&gt;0,IFERROR(INDEX(Crawl!$A211:$DZ211,1,Rules!$H$11),"")&amp;""&lt;&gt;""),IFERROR(INDEX(Crawl!$A211:$DZ211,1,Rules!$H$11),"")&amp;"",IF(AND(ISNUMBER(J212),N(J212)&gt;=Rules!$B$12,IFERROR(INDEX(Crawl!$A211:$DZ211,1,Rules!$H$13),"")&amp;""&lt;&gt;""),IFERROR(INDEX(Crawl!$A211:$DZ211,1,Rules!$H$13),"")&amp;"","")))</f>
        <v/>
      </c>
      <c r="J212" s="19">
        <f>IF(A212="","",IF(IFERROR(INDEX(Crawl!$A211:$DZ211,1,Rules!$H$14),"")&amp;""="","",IFERROR(INDEX(Crawl!$A211:$DZ211,1,Rules!$H$14),"")))</f>
        <v/>
      </c>
      <c r="K212">
        <f>IF(A212="","",IFERROR(SUMIFS('GSC current'!$J$2:$J$2001,'GSC current'!$I$2:$I$2001,B212),0))</f>
        <v/>
      </c>
      <c r="L212">
        <f>IF(A212="","",IFERROR(SUMIFS('GSC current'!$K$2:$K$2001,'GSC current'!$I$2:$I$2001,B212),0))</f>
        <v/>
      </c>
      <c r="M212" s="20">
        <f>IF(A212="","",IF(N(L212)&gt;0,K212/L212,""))</f>
        <v/>
      </c>
      <c r="N212" s="21">
        <f>IF(A212="","",IF(N(L212)&gt;0,SUMIFS('GSC current'!$L$2:$L$2001,'GSC current'!$I$2:$I$2001,B212)/L212,""))</f>
        <v/>
      </c>
      <c r="O212">
        <f>IF(A212="","",IFERROR(SUMIFS('GSC previous'!$J$2:$J$2001,'GSC previous'!$I$2:$I$2001,B212),0))</f>
        <v/>
      </c>
      <c r="P212" s="22">
        <f>IF(A212="","",IF(N(O212)&gt;0,(K212-O212)/O212,""))</f>
        <v/>
      </c>
      <c r="Q212">
        <f>IF(A212="","",IFERROR(SUMIFS(GA4!$P$2:$P$2001,GA4!$O$2:$O$2001,B212),0))</f>
        <v/>
      </c>
      <c r="R212" s="23">
        <f>IF(A212="","",IF(N(Q212)&gt;0,SUMIFS(GA4!$Q$2:$Q$2001,GA4!$O$2:$O$2001,B212)/Q212,""))</f>
        <v/>
      </c>
      <c r="S212">
        <f>IF(A212="","",IFERROR(SUMIFS(GA4!$R$2:$R$2001,GA4!$O$2:$O$2001,B212),0))</f>
        <v/>
      </c>
      <c r="T212">
        <f>IF(A212="","",IF(AND(ISNUMBER(F212),LEFT(C212&amp;"",1)="2"),IF(F212&lt;Rules!$B$9,"Yes","No"),"No"))</f>
        <v/>
      </c>
      <c r="U212">
        <f>IF(A212="","",IF(AND(N(O212)&gt;=Rules!$B$8,ISNUMBER(P212)),IF(P212&lt;=-Rules!$B$7,"Yes","No"),"No"))</f>
        <v/>
      </c>
      <c r="V212">
        <f>IF(A212="","",IF(AND(N(L212)&gt;=Rules!$B$6,ISNUMBER(N212)),IF(AND(N212&gt;=Rules!$B$10,N212&lt;=Rules!$B$11),"Yes","No"),"No"))</f>
        <v/>
      </c>
      <c r="W212">
        <f>IF(A212="","",IF(I212&lt;&gt;"","Yes","No"))</f>
        <v/>
      </c>
      <c r="X212">
        <f>IF(I212="","",IF(SUMIFS($K$3:$K$2002,$A$3:$A$2002,SUBSTITUTE(SUBSTITUTE(I212,"?","~?"),"*","~*"))&gt;N(K212),"Yes","No"))</f>
        <v/>
      </c>
      <c r="Y212">
        <f>IF(A212="","",IF(N(S212)&gt;0,"Yes","No"))</f>
        <v/>
      </c>
      <c r="Z212">
        <f>IF(A212="","",IF(AND(N(K212)&lt;Rules!$B$5,N(L212)&lt;Rules!$B$6,N(Q212)&lt;Rules!$B$13,Y212="No"),"Yes","No"))</f>
        <v/>
      </c>
      <c r="AA212">
        <f>IF(A212="","",IF(LEFT(C212&amp;"",1)="3","Redirect",IF(OR(LEFT(C212&amp;"",1)="4",LEFT(C212&amp;"",1)="5"),IF(OR(N(K212)&gt;0,N(AC212)&gt;=Rules!$B$14),"Redirect","Prune"),IF(D212="Non-Indexable","Keep",IF(AND(W212="Yes",X212="Yes",Y212="No"),"Merge",IF(OR(U212="Yes",V212="Yes",AND(T212="Yes",N(L212)&gt;=Rules!$B$6)),"Update",IF(Z212="Yes",IF(N(AC212)&gt;=Rules!$B$14,"Redirect","Prune"),"Keep")))))))</f>
        <v/>
      </c>
      <c r="AB212">
        <f>IF(A212="","",IF(LEFT(C212&amp;"",1)="3","Already redirects ("&amp;C212&amp;"). Update internal links to point at the final URL.",IF(OR(LEFT(C212&amp;"",1)="4",LEFT(C212&amp;"",1)="5"),IF(AA212="Redirect","Returns "&amp;C212&amp;" but still has "&amp;N(K212)&amp;" clicks and "&amp;N(AC212)&amp;" referring domains. 301 it to the closest live page.","Returns "&amp;C212&amp;" with no clicks or links. Remove internal links and let it 404 or 410."),IF(D212="Non-Indexable","Non-indexable ("&amp;E212&amp;"). Keep if that is intentional; otherwise fix the canonical or noindex.",IF(AA212="Merge","Overlaps with "&amp;I212&amp;IF(N(J212)&gt;0," (similarity "&amp;TEXT(J212,"0.00")&amp;")","")&amp;", which gets more clicks. Merge the useful parts into it and 301 this URL.",IF(AA212="Update",MID(IF(U212="Yes","; Clicks down "&amp;TEXT(-P212,"0%")&amp;" on the previous period","")&amp;IF(V212="Yes","; Average position "&amp;TEXT(N212,"0.0")&amp;" on "&amp;TEXT(L212,"#,##0")&amp;" impressions (striking distance)","")&amp;IF(AND(T212="Yes",N(L212)&gt;=Rules!$B$6),"; Thin ("&amp;F212&amp;" words) but has search demand",""),3,400),IF(AA212="Prune","Low value: "&amp;N(K212)&amp;" clicks, "&amp;N(L212)&amp;" impressions, "&amp;N(Q212)&amp;" sessions, no key events. Remove or noindex it and update internal links.",IF(AA212="Redirect","Low value but "&amp;N(AC212)&amp;" referring domains. 301 it to the closest relevant page to keep those links.",IF(AND(Z212="No",Y212="Yes",N(K212)&lt;Rules!$B$5),"Low search traffic but it converts (key events: "&amp;S212&amp;"). Keep it and link to it.",IF(W212="Yes","Stronger than the page it overlaps ("&amp;I212&amp;"). Keep; merge that page into this one.","Healthy: "&amp;N(K212)&amp;" clicks"&amp;IF(ISNUMBER(N212),", average position "&amp;TEXT(N212,"0.0"),"")&amp;". Keep and monitor."))))))))))</f>
        <v/>
      </c>
      <c r="AE212">
        <f>IF(A212="","",IF(AD212&lt;&gt;"",AD212,AA212))</f>
        <v/>
      </c>
    </row>
    <row r="213">
      <c r="A213">
        <f>IF(Crawl!A212="","",Crawl!A212)</f>
        <v/>
      </c>
      <c r="B213">
        <f>IF(A213="","",Crawl!EC212)</f>
        <v/>
      </c>
      <c r="C213">
        <f>IF(A213="","",IFERROR(INDEX(Crawl!$A212:$DZ212,1,Rules!$H$6),""))</f>
        <v/>
      </c>
      <c r="D213">
        <f>IF(A213="","",IFERROR(INDEX(Crawl!$A212:$DZ212,1,Rules!$H$7),"")&amp;"")</f>
        <v/>
      </c>
      <c r="E213">
        <f>IF(A213="","",IFERROR(INDEX(Crawl!$A212:$DZ212,1,Rules!$H$8),"")&amp;"")</f>
        <v/>
      </c>
      <c r="F213">
        <f>IF(A213="","",IFERROR(INDEX(Crawl!$A212:$DZ212,1,Rules!$H$9),""))</f>
        <v/>
      </c>
      <c r="G213">
        <f>IF(A213="","",IFERROR(INDEX(Crawl!$A212:$DZ212,1,Rules!$H$10),""))</f>
        <v/>
      </c>
      <c r="H213">
        <f>IF(A213="","",IFERROR(INDEX(Crawl!$A212:$DZ212,1,Rules!$H$12),""))</f>
        <v/>
      </c>
      <c r="I213">
        <f>IF(A213="","",IF(AND(N(H213)&gt;0,IFERROR(INDEX(Crawl!$A212:$DZ212,1,Rules!$H$11),"")&amp;""&lt;&gt;""),IFERROR(INDEX(Crawl!$A212:$DZ212,1,Rules!$H$11),"")&amp;"",IF(AND(ISNUMBER(J213),N(J213)&gt;=Rules!$B$12,IFERROR(INDEX(Crawl!$A212:$DZ212,1,Rules!$H$13),"")&amp;""&lt;&gt;""),IFERROR(INDEX(Crawl!$A212:$DZ212,1,Rules!$H$13),"")&amp;"","")))</f>
        <v/>
      </c>
      <c r="J213" s="19">
        <f>IF(A213="","",IF(IFERROR(INDEX(Crawl!$A212:$DZ212,1,Rules!$H$14),"")&amp;""="","",IFERROR(INDEX(Crawl!$A212:$DZ212,1,Rules!$H$14),"")))</f>
        <v/>
      </c>
      <c r="K213">
        <f>IF(A213="","",IFERROR(SUMIFS('GSC current'!$J$2:$J$2001,'GSC current'!$I$2:$I$2001,B213),0))</f>
        <v/>
      </c>
      <c r="L213">
        <f>IF(A213="","",IFERROR(SUMIFS('GSC current'!$K$2:$K$2001,'GSC current'!$I$2:$I$2001,B213),0))</f>
        <v/>
      </c>
      <c r="M213" s="20">
        <f>IF(A213="","",IF(N(L213)&gt;0,K213/L213,""))</f>
        <v/>
      </c>
      <c r="N213" s="21">
        <f>IF(A213="","",IF(N(L213)&gt;0,SUMIFS('GSC current'!$L$2:$L$2001,'GSC current'!$I$2:$I$2001,B213)/L213,""))</f>
        <v/>
      </c>
      <c r="O213">
        <f>IF(A213="","",IFERROR(SUMIFS('GSC previous'!$J$2:$J$2001,'GSC previous'!$I$2:$I$2001,B213),0))</f>
        <v/>
      </c>
      <c r="P213" s="22">
        <f>IF(A213="","",IF(N(O213)&gt;0,(K213-O213)/O213,""))</f>
        <v/>
      </c>
      <c r="Q213">
        <f>IF(A213="","",IFERROR(SUMIFS(GA4!$P$2:$P$2001,GA4!$O$2:$O$2001,B213),0))</f>
        <v/>
      </c>
      <c r="R213" s="23">
        <f>IF(A213="","",IF(N(Q213)&gt;0,SUMIFS(GA4!$Q$2:$Q$2001,GA4!$O$2:$O$2001,B213)/Q213,""))</f>
        <v/>
      </c>
      <c r="S213">
        <f>IF(A213="","",IFERROR(SUMIFS(GA4!$R$2:$R$2001,GA4!$O$2:$O$2001,B213),0))</f>
        <v/>
      </c>
      <c r="T213">
        <f>IF(A213="","",IF(AND(ISNUMBER(F213),LEFT(C213&amp;"",1)="2"),IF(F213&lt;Rules!$B$9,"Yes","No"),"No"))</f>
        <v/>
      </c>
      <c r="U213">
        <f>IF(A213="","",IF(AND(N(O213)&gt;=Rules!$B$8,ISNUMBER(P213)),IF(P213&lt;=-Rules!$B$7,"Yes","No"),"No"))</f>
        <v/>
      </c>
      <c r="V213">
        <f>IF(A213="","",IF(AND(N(L213)&gt;=Rules!$B$6,ISNUMBER(N213)),IF(AND(N213&gt;=Rules!$B$10,N213&lt;=Rules!$B$11),"Yes","No"),"No"))</f>
        <v/>
      </c>
      <c r="W213">
        <f>IF(A213="","",IF(I213&lt;&gt;"","Yes","No"))</f>
        <v/>
      </c>
      <c r="X213">
        <f>IF(I213="","",IF(SUMIFS($K$3:$K$2002,$A$3:$A$2002,SUBSTITUTE(SUBSTITUTE(I213,"?","~?"),"*","~*"))&gt;N(K213),"Yes","No"))</f>
        <v/>
      </c>
      <c r="Y213">
        <f>IF(A213="","",IF(N(S213)&gt;0,"Yes","No"))</f>
        <v/>
      </c>
      <c r="Z213">
        <f>IF(A213="","",IF(AND(N(K213)&lt;Rules!$B$5,N(L213)&lt;Rules!$B$6,N(Q213)&lt;Rules!$B$13,Y213="No"),"Yes","No"))</f>
        <v/>
      </c>
      <c r="AA213">
        <f>IF(A213="","",IF(LEFT(C213&amp;"",1)="3","Redirect",IF(OR(LEFT(C213&amp;"",1)="4",LEFT(C213&amp;"",1)="5"),IF(OR(N(K213)&gt;0,N(AC213)&gt;=Rules!$B$14),"Redirect","Prune"),IF(D213="Non-Indexable","Keep",IF(AND(W213="Yes",X213="Yes",Y213="No"),"Merge",IF(OR(U213="Yes",V213="Yes",AND(T213="Yes",N(L213)&gt;=Rules!$B$6)),"Update",IF(Z213="Yes",IF(N(AC213)&gt;=Rules!$B$14,"Redirect","Prune"),"Keep")))))))</f>
        <v/>
      </c>
      <c r="AB213">
        <f>IF(A213="","",IF(LEFT(C213&amp;"",1)="3","Already redirects ("&amp;C213&amp;"). Update internal links to point at the final URL.",IF(OR(LEFT(C213&amp;"",1)="4",LEFT(C213&amp;"",1)="5"),IF(AA213="Redirect","Returns "&amp;C213&amp;" but still has "&amp;N(K213)&amp;" clicks and "&amp;N(AC213)&amp;" referring domains. 301 it to the closest live page.","Returns "&amp;C213&amp;" with no clicks or links. Remove internal links and let it 404 or 410."),IF(D213="Non-Indexable","Non-indexable ("&amp;E213&amp;"). Keep if that is intentional; otherwise fix the canonical or noindex.",IF(AA213="Merge","Overlaps with "&amp;I213&amp;IF(N(J213)&gt;0," (similarity "&amp;TEXT(J213,"0.00")&amp;")","")&amp;", which gets more clicks. Merge the useful parts into it and 301 this URL.",IF(AA213="Update",MID(IF(U213="Yes","; Clicks down "&amp;TEXT(-P213,"0%")&amp;" on the previous period","")&amp;IF(V213="Yes","; Average position "&amp;TEXT(N213,"0.0")&amp;" on "&amp;TEXT(L213,"#,##0")&amp;" impressions (striking distance)","")&amp;IF(AND(T213="Yes",N(L213)&gt;=Rules!$B$6),"; Thin ("&amp;F213&amp;" words) but has search demand",""),3,400),IF(AA213="Prune","Low value: "&amp;N(K213)&amp;" clicks, "&amp;N(L213)&amp;" impressions, "&amp;N(Q213)&amp;" sessions, no key events. Remove or noindex it and update internal links.",IF(AA213="Redirect","Low value but "&amp;N(AC213)&amp;" referring domains. 301 it to the closest relevant page to keep those links.",IF(AND(Z213="No",Y213="Yes",N(K213)&lt;Rules!$B$5),"Low search traffic but it converts (key events: "&amp;S213&amp;"). Keep it and link to it.",IF(W213="Yes","Stronger than the page it overlaps ("&amp;I213&amp;"). Keep; merge that page into this one.","Healthy: "&amp;N(K213)&amp;" clicks"&amp;IF(ISNUMBER(N213),", average position "&amp;TEXT(N213,"0.0"),"")&amp;". Keep and monitor."))))))))))</f>
        <v/>
      </c>
      <c r="AE213">
        <f>IF(A213="","",IF(AD213&lt;&gt;"",AD213,AA213))</f>
        <v/>
      </c>
    </row>
    <row r="214">
      <c r="A214">
        <f>IF(Crawl!A213="","",Crawl!A213)</f>
        <v/>
      </c>
      <c r="B214">
        <f>IF(A214="","",Crawl!EC213)</f>
        <v/>
      </c>
      <c r="C214">
        <f>IF(A214="","",IFERROR(INDEX(Crawl!$A213:$DZ213,1,Rules!$H$6),""))</f>
        <v/>
      </c>
      <c r="D214">
        <f>IF(A214="","",IFERROR(INDEX(Crawl!$A213:$DZ213,1,Rules!$H$7),"")&amp;"")</f>
        <v/>
      </c>
      <c r="E214">
        <f>IF(A214="","",IFERROR(INDEX(Crawl!$A213:$DZ213,1,Rules!$H$8),"")&amp;"")</f>
        <v/>
      </c>
      <c r="F214">
        <f>IF(A214="","",IFERROR(INDEX(Crawl!$A213:$DZ213,1,Rules!$H$9),""))</f>
        <v/>
      </c>
      <c r="G214">
        <f>IF(A214="","",IFERROR(INDEX(Crawl!$A213:$DZ213,1,Rules!$H$10),""))</f>
        <v/>
      </c>
      <c r="H214">
        <f>IF(A214="","",IFERROR(INDEX(Crawl!$A213:$DZ213,1,Rules!$H$12),""))</f>
        <v/>
      </c>
      <c r="I214">
        <f>IF(A214="","",IF(AND(N(H214)&gt;0,IFERROR(INDEX(Crawl!$A213:$DZ213,1,Rules!$H$11),"")&amp;""&lt;&gt;""),IFERROR(INDEX(Crawl!$A213:$DZ213,1,Rules!$H$11),"")&amp;"",IF(AND(ISNUMBER(J214),N(J214)&gt;=Rules!$B$12,IFERROR(INDEX(Crawl!$A213:$DZ213,1,Rules!$H$13),"")&amp;""&lt;&gt;""),IFERROR(INDEX(Crawl!$A213:$DZ213,1,Rules!$H$13),"")&amp;"","")))</f>
        <v/>
      </c>
      <c r="J214" s="19">
        <f>IF(A214="","",IF(IFERROR(INDEX(Crawl!$A213:$DZ213,1,Rules!$H$14),"")&amp;""="","",IFERROR(INDEX(Crawl!$A213:$DZ213,1,Rules!$H$14),"")))</f>
        <v/>
      </c>
      <c r="K214">
        <f>IF(A214="","",IFERROR(SUMIFS('GSC current'!$J$2:$J$2001,'GSC current'!$I$2:$I$2001,B214),0))</f>
        <v/>
      </c>
      <c r="L214">
        <f>IF(A214="","",IFERROR(SUMIFS('GSC current'!$K$2:$K$2001,'GSC current'!$I$2:$I$2001,B214),0))</f>
        <v/>
      </c>
      <c r="M214" s="20">
        <f>IF(A214="","",IF(N(L214)&gt;0,K214/L214,""))</f>
        <v/>
      </c>
      <c r="N214" s="21">
        <f>IF(A214="","",IF(N(L214)&gt;0,SUMIFS('GSC current'!$L$2:$L$2001,'GSC current'!$I$2:$I$2001,B214)/L214,""))</f>
        <v/>
      </c>
      <c r="O214">
        <f>IF(A214="","",IFERROR(SUMIFS('GSC previous'!$J$2:$J$2001,'GSC previous'!$I$2:$I$2001,B214),0))</f>
        <v/>
      </c>
      <c r="P214" s="22">
        <f>IF(A214="","",IF(N(O214)&gt;0,(K214-O214)/O214,""))</f>
        <v/>
      </c>
      <c r="Q214">
        <f>IF(A214="","",IFERROR(SUMIFS(GA4!$P$2:$P$2001,GA4!$O$2:$O$2001,B214),0))</f>
        <v/>
      </c>
      <c r="R214" s="23">
        <f>IF(A214="","",IF(N(Q214)&gt;0,SUMIFS(GA4!$Q$2:$Q$2001,GA4!$O$2:$O$2001,B214)/Q214,""))</f>
        <v/>
      </c>
      <c r="S214">
        <f>IF(A214="","",IFERROR(SUMIFS(GA4!$R$2:$R$2001,GA4!$O$2:$O$2001,B214),0))</f>
        <v/>
      </c>
      <c r="T214">
        <f>IF(A214="","",IF(AND(ISNUMBER(F214),LEFT(C214&amp;"",1)="2"),IF(F214&lt;Rules!$B$9,"Yes","No"),"No"))</f>
        <v/>
      </c>
      <c r="U214">
        <f>IF(A214="","",IF(AND(N(O214)&gt;=Rules!$B$8,ISNUMBER(P214)),IF(P214&lt;=-Rules!$B$7,"Yes","No"),"No"))</f>
        <v/>
      </c>
      <c r="V214">
        <f>IF(A214="","",IF(AND(N(L214)&gt;=Rules!$B$6,ISNUMBER(N214)),IF(AND(N214&gt;=Rules!$B$10,N214&lt;=Rules!$B$11),"Yes","No"),"No"))</f>
        <v/>
      </c>
      <c r="W214">
        <f>IF(A214="","",IF(I214&lt;&gt;"","Yes","No"))</f>
        <v/>
      </c>
      <c r="X214">
        <f>IF(I214="","",IF(SUMIFS($K$3:$K$2002,$A$3:$A$2002,SUBSTITUTE(SUBSTITUTE(I214,"?","~?"),"*","~*"))&gt;N(K214),"Yes","No"))</f>
        <v/>
      </c>
      <c r="Y214">
        <f>IF(A214="","",IF(N(S214)&gt;0,"Yes","No"))</f>
        <v/>
      </c>
      <c r="Z214">
        <f>IF(A214="","",IF(AND(N(K214)&lt;Rules!$B$5,N(L214)&lt;Rules!$B$6,N(Q214)&lt;Rules!$B$13,Y214="No"),"Yes","No"))</f>
        <v/>
      </c>
      <c r="AA214">
        <f>IF(A214="","",IF(LEFT(C214&amp;"",1)="3","Redirect",IF(OR(LEFT(C214&amp;"",1)="4",LEFT(C214&amp;"",1)="5"),IF(OR(N(K214)&gt;0,N(AC214)&gt;=Rules!$B$14),"Redirect","Prune"),IF(D214="Non-Indexable","Keep",IF(AND(W214="Yes",X214="Yes",Y214="No"),"Merge",IF(OR(U214="Yes",V214="Yes",AND(T214="Yes",N(L214)&gt;=Rules!$B$6)),"Update",IF(Z214="Yes",IF(N(AC214)&gt;=Rules!$B$14,"Redirect","Prune"),"Keep")))))))</f>
        <v/>
      </c>
      <c r="AB214">
        <f>IF(A214="","",IF(LEFT(C214&amp;"",1)="3","Already redirects ("&amp;C214&amp;"). Update internal links to point at the final URL.",IF(OR(LEFT(C214&amp;"",1)="4",LEFT(C214&amp;"",1)="5"),IF(AA214="Redirect","Returns "&amp;C214&amp;" but still has "&amp;N(K214)&amp;" clicks and "&amp;N(AC214)&amp;" referring domains. 301 it to the closest live page.","Returns "&amp;C214&amp;" with no clicks or links. Remove internal links and let it 404 or 410."),IF(D214="Non-Indexable","Non-indexable ("&amp;E214&amp;"). Keep if that is intentional; otherwise fix the canonical or noindex.",IF(AA214="Merge","Overlaps with "&amp;I214&amp;IF(N(J214)&gt;0," (similarity "&amp;TEXT(J214,"0.00")&amp;")","")&amp;", which gets more clicks. Merge the useful parts into it and 301 this URL.",IF(AA214="Update",MID(IF(U214="Yes","; Clicks down "&amp;TEXT(-P214,"0%")&amp;" on the previous period","")&amp;IF(V214="Yes","; Average position "&amp;TEXT(N214,"0.0")&amp;" on "&amp;TEXT(L214,"#,##0")&amp;" impressions (striking distance)","")&amp;IF(AND(T214="Yes",N(L214)&gt;=Rules!$B$6),"; Thin ("&amp;F214&amp;" words) but has search demand",""),3,400),IF(AA214="Prune","Low value: "&amp;N(K214)&amp;" clicks, "&amp;N(L214)&amp;" impressions, "&amp;N(Q214)&amp;" sessions, no key events. Remove or noindex it and update internal links.",IF(AA214="Redirect","Low value but "&amp;N(AC214)&amp;" referring domains. 301 it to the closest relevant page to keep those links.",IF(AND(Z214="No",Y214="Yes",N(K214)&lt;Rules!$B$5),"Low search traffic but it converts (key events: "&amp;S214&amp;"). Keep it and link to it.",IF(W214="Yes","Stronger than the page it overlaps ("&amp;I214&amp;"). Keep; merge that page into this one.","Healthy: "&amp;N(K214)&amp;" clicks"&amp;IF(ISNUMBER(N214),", average position "&amp;TEXT(N214,"0.0"),"")&amp;". Keep and monitor."))))))))))</f>
        <v/>
      </c>
      <c r="AE214">
        <f>IF(A214="","",IF(AD214&lt;&gt;"",AD214,AA214))</f>
        <v/>
      </c>
    </row>
    <row r="215">
      <c r="A215">
        <f>IF(Crawl!A214="","",Crawl!A214)</f>
        <v/>
      </c>
      <c r="B215">
        <f>IF(A215="","",Crawl!EC214)</f>
        <v/>
      </c>
      <c r="C215">
        <f>IF(A215="","",IFERROR(INDEX(Crawl!$A214:$DZ214,1,Rules!$H$6),""))</f>
        <v/>
      </c>
      <c r="D215">
        <f>IF(A215="","",IFERROR(INDEX(Crawl!$A214:$DZ214,1,Rules!$H$7),"")&amp;"")</f>
        <v/>
      </c>
      <c r="E215">
        <f>IF(A215="","",IFERROR(INDEX(Crawl!$A214:$DZ214,1,Rules!$H$8),"")&amp;"")</f>
        <v/>
      </c>
      <c r="F215">
        <f>IF(A215="","",IFERROR(INDEX(Crawl!$A214:$DZ214,1,Rules!$H$9),""))</f>
        <v/>
      </c>
      <c r="G215">
        <f>IF(A215="","",IFERROR(INDEX(Crawl!$A214:$DZ214,1,Rules!$H$10),""))</f>
        <v/>
      </c>
      <c r="H215">
        <f>IF(A215="","",IFERROR(INDEX(Crawl!$A214:$DZ214,1,Rules!$H$12),""))</f>
        <v/>
      </c>
      <c r="I215">
        <f>IF(A215="","",IF(AND(N(H215)&gt;0,IFERROR(INDEX(Crawl!$A214:$DZ214,1,Rules!$H$11),"")&amp;""&lt;&gt;""),IFERROR(INDEX(Crawl!$A214:$DZ214,1,Rules!$H$11),"")&amp;"",IF(AND(ISNUMBER(J215),N(J215)&gt;=Rules!$B$12,IFERROR(INDEX(Crawl!$A214:$DZ214,1,Rules!$H$13),"")&amp;""&lt;&gt;""),IFERROR(INDEX(Crawl!$A214:$DZ214,1,Rules!$H$13),"")&amp;"","")))</f>
        <v/>
      </c>
      <c r="J215" s="19">
        <f>IF(A215="","",IF(IFERROR(INDEX(Crawl!$A214:$DZ214,1,Rules!$H$14),"")&amp;""="","",IFERROR(INDEX(Crawl!$A214:$DZ214,1,Rules!$H$14),"")))</f>
        <v/>
      </c>
      <c r="K215">
        <f>IF(A215="","",IFERROR(SUMIFS('GSC current'!$J$2:$J$2001,'GSC current'!$I$2:$I$2001,B215),0))</f>
        <v/>
      </c>
      <c r="L215">
        <f>IF(A215="","",IFERROR(SUMIFS('GSC current'!$K$2:$K$2001,'GSC current'!$I$2:$I$2001,B215),0))</f>
        <v/>
      </c>
      <c r="M215" s="20">
        <f>IF(A215="","",IF(N(L215)&gt;0,K215/L215,""))</f>
        <v/>
      </c>
      <c r="N215" s="21">
        <f>IF(A215="","",IF(N(L215)&gt;0,SUMIFS('GSC current'!$L$2:$L$2001,'GSC current'!$I$2:$I$2001,B215)/L215,""))</f>
        <v/>
      </c>
      <c r="O215">
        <f>IF(A215="","",IFERROR(SUMIFS('GSC previous'!$J$2:$J$2001,'GSC previous'!$I$2:$I$2001,B215),0))</f>
        <v/>
      </c>
      <c r="P215" s="22">
        <f>IF(A215="","",IF(N(O215)&gt;0,(K215-O215)/O215,""))</f>
        <v/>
      </c>
      <c r="Q215">
        <f>IF(A215="","",IFERROR(SUMIFS(GA4!$P$2:$P$2001,GA4!$O$2:$O$2001,B215),0))</f>
        <v/>
      </c>
      <c r="R215" s="23">
        <f>IF(A215="","",IF(N(Q215)&gt;0,SUMIFS(GA4!$Q$2:$Q$2001,GA4!$O$2:$O$2001,B215)/Q215,""))</f>
        <v/>
      </c>
      <c r="S215">
        <f>IF(A215="","",IFERROR(SUMIFS(GA4!$R$2:$R$2001,GA4!$O$2:$O$2001,B215),0))</f>
        <v/>
      </c>
      <c r="T215">
        <f>IF(A215="","",IF(AND(ISNUMBER(F215),LEFT(C215&amp;"",1)="2"),IF(F215&lt;Rules!$B$9,"Yes","No"),"No"))</f>
        <v/>
      </c>
      <c r="U215">
        <f>IF(A215="","",IF(AND(N(O215)&gt;=Rules!$B$8,ISNUMBER(P215)),IF(P215&lt;=-Rules!$B$7,"Yes","No"),"No"))</f>
        <v/>
      </c>
      <c r="V215">
        <f>IF(A215="","",IF(AND(N(L215)&gt;=Rules!$B$6,ISNUMBER(N215)),IF(AND(N215&gt;=Rules!$B$10,N215&lt;=Rules!$B$11),"Yes","No"),"No"))</f>
        <v/>
      </c>
      <c r="W215">
        <f>IF(A215="","",IF(I215&lt;&gt;"","Yes","No"))</f>
        <v/>
      </c>
      <c r="X215">
        <f>IF(I215="","",IF(SUMIFS($K$3:$K$2002,$A$3:$A$2002,SUBSTITUTE(SUBSTITUTE(I215,"?","~?"),"*","~*"))&gt;N(K215),"Yes","No"))</f>
        <v/>
      </c>
      <c r="Y215">
        <f>IF(A215="","",IF(N(S215)&gt;0,"Yes","No"))</f>
        <v/>
      </c>
      <c r="Z215">
        <f>IF(A215="","",IF(AND(N(K215)&lt;Rules!$B$5,N(L215)&lt;Rules!$B$6,N(Q215)&lt;Rules!$B$13,Y215="No"),"Yes","No"))</f>
        <v/>
      </c>
      <c r="AA215">
        <f>IF(A215="","",IF(LEFT(C215&amp;"",1)="3","Redirect",IF(OR(LEFT(C215&amp;"",1)="4",LEFT(C215&amp;"",1)="5"),IF(OR(N(K215)&gt;0,N(AC215)&gt;=Rules!$B$14),"Redirect","Prune"),IF(D215="Non-Indexable","Keep",IF(AND(W215="Yes",X215="Yes",Y215="No"),"Merge",IF(OR(U215="Yes",V215="Yes",AND(T215="Yes",N(L215)&gt;=Rules!$B$6)),"Update",IF(Z215="Yes",IF(N(AC215)&gt;=Rules!$B$14,"Redirect","Prune"),"Keep")))))))</f>
        <v/>
      </c>
      <c r="AB215">
        <f>IF(A215="","",IF(LEFT(C215&amp;"",1)="3","Already redirects ("&amp;C215&amp;"). Update internal links to point at the final URL.",IF(OR(LEFT(C215&amp;"",1)="4",LEFT(C215&amp;"",1)="5"),IF(AA215="Redirect","Returns "&amp;C215&amp;" but still has "&amp;N(K215)&amp;" clicks and "&amp;N(AC215)&amp;" referring domains. 301 it to the closest live page.","Returns "&amp;C215&amp;" with no clicks or links. Remove internal links and let it 404 or 410."),IF(D215="Non-Indexable","Non-indexable ("&amp;E215&amp;"). Keep if that is intentional; otherwise fix the canonical or noindex.",IF(AA215="Merge","Overlaps with "&amp;I215&amp;IF(N(J215)&gt;0," (similarity "&amp;TEXT(J215,"0.00")&amp;")","")&amp;", which gets more clicks. Merge the useful parts into it and 301 this URL.",IF(AA215="Update",MID(IF(U215="Yes","; Clicks down "&amp;TEXT(-P215,"0%")&amp;" on the previous period","")&amp;IF(V215="Yes","; Average position "&amp;TEXT(N215,"0.0")&amp;" on "&amp;TEXT(L215,"#,##0")&amp;" impressions (striking distance)","")&amp;IF(AND(T215="Yes",N(L215)&gt;=Rules!$B$6),"; Thin ("&amp;F215&amp;" words) but has search demand",""),3,400),IF(AA215="Prune","Low value: "&amp;N(K215)&amp;" clicks, "&amp;N(L215)&amp;" impressions, "&amp;N(Q215)&amp;" sessions, no key events. Remove or noindex it and update internal links.",IF(AA215="Redirect","Low value but "&amp;N(AC215)&amp;" referring domains. 301 it to the closest relevant page to keep those links.",IF(AND(Z215="No",Y215="Yes",N(K215)&lt;Rules!$B$5),"Low search traffic but it converts (key events: "&amp;S215&amp;"). Keep it and link to it.",IF(W215="Yes","Stronger than the page it overlaps ("&amp;I215&amp;"). Keep; merge that page into this one.","Healthy: "&amp;N(K215)&amp;" clicks"&amp;IF(ISNUMBER(N215),", average position "&amp;TEXT(N215,"0.0"),"")&amp;". Keep and monitor."))))))))))</f>
        <v/>
      </c>
      <c r="AE215">
        <f>IF(A215="","",IF(AD215&lt;&gt;"",AD215,AA215))</f>
        <v/>
      </c>
    </row>
    <row r="216">
      <c r="A216">
        <f>IF(Crawl!A215="","",Crawl!A215)</f>
        <v/>
      </c>
      <c r="B216">
        <f>IF(A216="","",Crawl!EC215)</f>
        <v/>
      </c>
      <c r="C216">
        <f>IF(A216="","",IFERROR(INDEX(Crawl!$A215:$DZ215,1,Rules!$H$6),""))</f>
        <v/>
      </c>
      <c r="D216">
        <f>IF(A216="","",IFERROR(INDEX(Crawl!$A215:$DZ215,1,Rules!$H$7),"")&amp;"")</f>
        <v/>
      </c>
      <c r="E216">
        <f>IF(A216="","",IFERROR(INDEX(Crawl!$A215:$DZ215,1,Rules!$H$8),"")&amp;"")</f>
        <v/>
      </c>
      <c r="F216">
        <f>IF(A216="","",IFERROR(INDEX(Crawl!$A215:$DZ215,1,Rules!$H$9),""))</f>
        <v/>
      </c>
      <c r="G216">
        <f>IF(A216="","",IFERROR(INDEX(Crawl!$A215:$DZ215,1,Rules!$H$10),""))</f>
        <v/>
      </c>
      <c r="H216">
        <f>IF(A216="","",IFERROR(INDEX(Crawl!$A215:$DZ215,1,Rules!$H$12),""))</f>
        <v/>
      </c>
      <c r="I216">
        <f>IF(A216="","",IF(AND(N(H216)&gt;0,IFERROR(INDEX(Crawl!$A215:$DZ215,1,Rules!$H$11),"")&amp;""&lt;&gt;""),IFERROR(INDEX(Crawl!$A215:$DZ215,1,Rules!$H$11),"")&amp;"",IF(AND(ISNUMBER(J216),N(J216)&gt;=Rules!$B$12,IFERROR(INDEX(Crawl!$A215:$DZ215,1,Rules!$H$13),"")&amp;""&lt;&gt;""),IFERROR(INDEX(Crawl!$A215:$DZ215,1,Rules!$H$13),"")&amp;"","")))</f>
        <v/>
      </c>
      <c r="J216" s="19">
        <f>IF(A216="","",IF(IFERROR(INDEX(Crawl!$A215:$DZ215,1,Rules!$H$14),"")&amp;""="","",IFERROR(INDEX(Crawl!$A215:$DZ215,1,Rules!$H$14),"")))</f>
        <v/>
      </c>
      <c r="K216">
        <f>IF(A216="","",IFERROR(SUMIFS('GSC current'!$J$2:$J$2001,'GSC current'!$I$2:$I$2001,B216),0))</f>
        <v/>
      </c>
      <c r="L216">
        <f>IF(A216="","",IFERROR(SUMIFS('GSC current'!$K$2:$K$2001,'GSC current'!$I$2:$I$2001,B216),0))</f>
        <v/>
      </c>
      <c r="M216" s="20">
        <f>IF(A216="","",IF(N(L216)&gt;0,K216/L216,""))</f>
        <v/>
      </c>
      <c r="N216" s="21">
        <f>IF(A216="","",IF(N(L216)&gt;0,SUMIFS('GSC current'!$L$2:$L$2001,'GSC current'!$I$2:$I$2001,B216)/L216,""))</f>
        <v/>
      </c>
      <c r="O216">
        <f>IF(A216="","",IFERROR(SUMIFS('GSC previous'!$J$2:$J$2001,'GSC previous'!$I$2:$I$2001,B216),0))</f>
        <v/>
      </c>
      <c r="P216" s="22">
        <f>IF(A216="","",IF(N(O216)&gt;0,(K216-O216)/O216,""))</f>
        <v/>
      </c>
      <c r="Q216">
        <f>IF(A216="","",IFERROR(SUMIFS(GA4!$P$2:$P$2001,GA4!$O$2:$O$2001,B216),0))</f>
        <v/>
      </c>
      <c r="R216" s="23">
        <f>IF(A216="","",IF(N(Q216)&gt;0,SUMIFS(GA4!$Q$2:$Q$2001,GA4!$O$2:$O$2001,B216)/Q216,""))</f>
        <v/>
      </c>
      <c r="S216">
        <f>IF(A216="","",IFERROR(SUMIFS(GA4!$R$2:$R$2001,GA4!$O$2:$O$2001,B216),0))</f>
        <v/>
      </c>
      <c r="T216">
        <f>IF(A216="","",IF(AND(ISNUMBER(F216),LEFT(C216&amp;"",1)="2"),IF(F216&lt;Rules!$B$9,"Yes","No"),"No"))</f>
        <v/>
      </c>
      <c r="U216">
        <f>IF(A216="","",IF(AND(N(O216)&gt;=Rules!$B$8,ISNUMBER(P216)),IF(P216&lt;=-Rules!$B$7,"Yes","No"),"No"))</f>
        <v/>
      </c>
      <c r="V216">
        <f>IF(A216="","",IF(AND(N(L216)&gt;=Rules!$B$6,ISNUMBER(N216)),IF(AND(N216&gt;=Rules!$B$10,N216&lt;=Rules!$B$11),"Yes","No"),"No"))</f>
        <v/>
      </c>
      <c r="W216">
        <f>IF(A216="","",IF(I216&lt;&gt;"","Yes","No"))</f>
        <v/>
      </c>
      <c r="X216">
        <f>IF(I216="","",IF(SUMIFS($K$3:$K$2002,$A$3:$A$2002,SUBSTITUTE(SUBSTITUTE(I216,"?","~?"),"*","~*"))&gt;N(K216),"Yes","No"))</f>
        <v/>
      </c>
      <c r="Y216">
        <f>IF(A216="","",IF(N(S216)&gt;0,"Yes","No"))</f>
        <v/>
      </c>
      <c r="Z216">
        <f>IF(A216="","",IF(AND(N(K216)&lt;Rules!$B$5,N(L216)&lt;Rules!$B$6,N(Q216)&lt;Rules!$B$13,Y216="No"),"Yes","No"))</f>
        <v/>
      </c>
      <c r="AA216">
        <f>IF(A216="","",IF(LEFT(C216&amp;"",1)="3","Redirect",IF(OR(LEFT(C216&amp;"",1)="4",LEFT(C216&amp;"",1)="5"),IF(OR(N(K216)&gt;0,N(AC216)&gt;=Rules!$B$14),"Redirect","Prune"),IF(D216="Non-Indexable","Keep",IF(AND(W216="Yes",X216="Yes",Y216="No"),"Merge",IF(OR(U216="Yes",V216="Yes",AND(T216="Yes",N(L216)&gt;=Rules!$B$6)),"Update",IF(Z216="Yes",IF(N(AC216)&gt;=Rules!$B$14,"Redirect","Prune"),"Keep")))))))</f>
        <v/>
      </c>
      <c r="AB216">
        <f>IF(A216="","",IF(LEFT(C216&amp;"",1)="3","Already redirects ("&amp;C216&amp;"). Update internal links to point at the final URL.",IF(OR(LEFT(C216&amp;"",1)="4",LEFT(C216&amp;"",1)="5"),IF(AA216="Redirect","Returns "&amp;C216&amp;" but still has "&amp;N(K216)&amp;" clicks and "&amp;N(AC216)&amp;" referring domains. 301 it to the closest live page.","Returns "&amp;C216&amp;" with no clicks or links. Remove internal links and let it 404 or 410."),IF(D216="Non-Indexable","Non-indexable ("&amp;E216&amp;"). Keep if that is intentional; otherwise fix the canonical or noindex.",IF(AA216="Merge","Overlaps with "&amp;I216&amp;IF(N(J216)&gt;0," (similarity "&amp;TEXT(J216,"0.00")&amp;")","")&amp;", which gets more clicks. Merge the useful parts into it and 301 this URL.",IF(AA216="Update",MID(IF(U216="Yes","; Clicks down "&amp;TEXT(-P216,"0%")&amp;" on the previous period","")&amp;IF(V216="Yes","; Average position "&amp;TEXT(N216,"0.0")&amp;" on "&amp;TEXT(L216,"#,##0")&amp;" impressions (striking distance)","")&amp;IF(AND(T216="Yes",N(L216)&gt;=Rules!$B$6),"; Thin ("&amp;F216&amp;" words) but has search demand",""),3,400),IF(AA216="Prune","Low value: "&amp;N(K216)&amp;" clicks, "&amp;N(L216)&amp;" impressions, "&amp;N(Q216)&amp;" sessions, no key events. Remove or noindex it and update internal links.",IF(AA216="Redirect","Low value but "&amp;N(AC216)&amp;" referring domains. 301 it to the closest relevant page to keep those links.",IF(AND(Z216="No",Y216="Yes",N(K216)&lt;Rules!$B$5),"Low search traffic but it converts (key events: "&amp;S216&amp;"). Keep it and link to it.",IF(W216="Yes","Stronger than the page it overlaps ("&amp;I216&amp;"). Keep; merge that page into this one.","Healthy: "&amp;N(K216)&amp;" clicks"&amp;IF(ISNUMBER(N216),", average position "&amp;TEXT(N216,"0.0"),"")&amp;". Keep and monitor."))))))))))</f>
        <v/>
      </c>
      <c r="AE216">
        <f>IF(A216="","",IF(AD216&lt;&gt;"",AD216,AA216))</f>
        <v/>
      </c>
    </row>
    <row r="217">
      <c r="A217">
        <f>IF(Crawl!A216="","",Crawl!A216)</f>
        <v/>
      </c>
      <c r="B217">
        <f>IF(A217="","",Crawl!EC216)</f>
        <v/>
      </c>
      <c r="C217">
        <f>IF(A217="","",IFERROR(INDEX(Crawl!$A216:$DZ216,1,Rules!$H$6),""))</f>
        <v/>
      </c>
      <c r="D217">
        <f>IF(A217="","",IFERROR(INDEX(Crawl!$A216:$DZ216,1,Rules!$H$7),"")&amp;"")</f>
        <v/>
      </c>
      <c r="E217">
        <f>IF(A217="","",IFERROR(INDEX(Crawl!$A216:$DZ216,1,Rules!$H$8),"")&amp;"")</f>
        <v/>
      </c>
      <c r="F217">
        <f>IF(A217="","",IFERROR(INDEX(Crawl!$A216:$DZ216,1,Rules!$H$9),""))</f>
        <v/>
      </c>
      <c r="G217">
        <f>IF(A217="","",IFERROR(INDEX(Crawl!$A216:$DZ216,1,Rules!$H$10),""))</f>
        <v/>
      </c>
      <c r="H217">
        <f>IF(A217="","",IFERROR(INDEX(Crawl!$A216:$DZ216,1,Rules!$H$12),""))</f>
        <v/>
      </c>
      <c r="I217">
        <f>IF(A217="","",IF(AND(N(H217)&gt;0,IFERROR(INDEX(Crawl!$A216:$DZ216,1,Rules!$H$11),"")&amp;""&lt;&gt;""),IFERROR(INDEX(Crawl!$A216:$DZ216,1,Rules!$H$11),"")&amp;"",IF(AND(ISNUMBER(J217),N(J217)&gt;=Rules!$B$12,IFERROR(INDEX(Crawl!$A216:$DZ216,1,Rules!$H$13),"")&amp;""&lt;&gt;""),IFERROR(INDEX(Crawl!$A216:$DZ216,1,Rules!$H$13),"")&amp;"","")))</f>
        <v/>
      </c>
      <c r="J217" s="19">
        <f>IF(A217="","",IF(IFERROR(INDEX(Crawl!$A216:$DZ216,1,Rules!$H$14),"")&amp;""="","",IFERROR(INDEX(Crawl!$A216:$DZ216,1,Rules!$H$14),"")))</f>
        <v/>
      </c>
      <c r="K217">
        <f>IF(A217="","",IFERROR(SUMIFS('GSC current'!$J$2:$J$2001,'GSC current'!$I$2:$I$2001,B217),0))</f>
        <v/>
      </c>
      <c r="L217">
        <f>IF(A217="","",IFERROR(SUMIFS('GSC current'!$K$2:$K$2001,'GSC current'!$I$2:$I$2001,B217),0))</f>
        <v/>
      </c>
      <c r="M217" s="20">
        <f>IF(A217="","",IF(N(L217)&gt;0,K217/L217,""))</f>
        <v/>
      </c>
      <c r="N217" s="21">
        <f>IF(A217="","",IF(N(L217)&gt;0,SUMIFS('GSC current'!$L$2:$L$2001,'GSC current'!$I$2:$I$2001,B217)/L217,""))</f>
        <v/>
      </c>
      <c r="O217">
        <f>IF(A217="","",IFERROR(SUMIFS('GSC previous'!$J$2:$J$2001,'GSC previous'!$I$2:$I$2001,B217),0))</f>
        <v/>
      </c>
      <c r="P217" s="22">
        <f>IF(A217="","",IF(N(O217)&gt;0,(K217-O217)/O217,""))</f>
        <v/>
      </c>
      <c r="Q217">
        <f>IF(A217="","",IFERROR(SUMIFS(GA4!$P$2:$P$2001,GA4!$O$2:$O$2001,B217),0))</f>
        <v/>
      </c>
      <c r="R217" s="23">
        <f>IF(A217="","",IF(N(Q217)&gt;0,SUMIFS(GA4!$Q$2:$Q$2001,GA4!$O$2:$O$2001,B217)/Q217,""))</f>
        <v/>
      </c>
      <c r="S217">
        <f>IF(A217="","",IFERROR(SUMIFS(GA4!$R$2:$R$2001,GA4!$O$2:$O$2001,B217),0))</f>
        <v/>
      </c>
      <c r="T217">
        <f>IF(A217="","",IF(AND(ISNUMBER(F217),LEFT(C217&amp;"",1)="2"),IF(F217&lt;Rules!$B$9,"Yes","No"),"No"))</f>
        <v/>
      </c>
      <c r="U217">
        <f>IF(A217="","",IF(AND(N(O217)&gt;=Rules!$B$8,ISNUMBER(P217)),IF(P217&lt;=-Rules!$B$7,"Yes","No"),"No"))</f>
        <v/>
      </c>
      <c r="V217">
        <f>IF(A217="","",IF(AND(N(L217)&gt;=Rules!$B$6,ISNUMBER(N217)),IF(AND(N217&gt;=Rules!$B$10,N217&lt;=Rules!$B$11),"Yes","No"),"No"))</f>
        <v/>
      </c>
      <c r="W217">
        <f>IF(A217="","",IF(I217&lt;&gt;"","Yes","No"))</f>
        <v/>
      </c>
      <c r="X217">
        <f>IF(I217="","",IF(SUMIFS($K$3:$K$2002,$A$3:$A$2002,SUBSTITUTE(SUBSTITUTE(I217,"?","~?"),"*","~*"))&gt;N(K217),"Yes","No"))</f>
        <v/>
      </c>
      <c r="Y217">
        <f>IF(A217="","",IF(N(S217)&gt;0,"Yes","No"))</f>
        <v/>
      </c>
      <c r="Z217">
        <f>IF(A217="","",IF(AND(N(K217)&lt;Rules!$B$5,N(L217)&lt;Rules!$B$6,N(Q217)&lt;Rules!$B$13,Y217="No"),"Yes","No"))</f>
        <v/>
      </c>
      <c r="AA217">
        <f>IF(A217="","",IF(LEFT(C217&amp;"",1)="3","Redirect",IF(OR(LEFT(C217&amp;"",1)="4",LEFT(C217&amp;"",1)="5"),IF(OR(N(K217)&gt;0,N(AC217)&gt;=Rules!$B$14),"Redirect","Prune"),IF(D217="Non-Indexable","Keep",IF(AND(W217="Yes",X217="Yes",Y217="No"),"Merge",IF(OR(U217="Yes",V217="Yes",AND(T217="Yes",N(L217)&gt;=Rules!$B$6)),"Update",IF(Z217="Yes",IF(N(AC217)&gt;=Rules!$B$14,"Redirect","Prune"),"Keep")))))))</f>
        <v/>
      </c>
      <c r="AB217">
        <f>IF(A217="","",IF(LEFT(C217&amp;"",1)="3","Already redirects ("&amp;C217&amp;"). Update internal links to point at the final URL.",IF(OR(LEFT(C217&amp;"",1)="4",LEFT(C217&amp;"",1)="5"),IF(AA217="Redirect","Returns "&amp;C217&amp;" but still has "&amp;N(K217)&amp;" clicks and "&amp;N(AC217)&amp;" referring domains. 301 it to the closest live page.","Returns "&amp;C217&amp;" with no clicks or links. Remove internal links and let it 404 or 410."),IF(D217="Non-Indexable","Non-indexable ("&amp;E217&amp;"). Keep if that is intentional; otherwise fix the canonical or noindex.",IF(AA217="Merge","Overlaps with "&amp;I217&amp;IF(N(J217)&gt;0," (similarity "&amp;TEXT(J217,"0.00")&amp;")","")&amp;", which gets more clicks. Merge the useful parts into it and 301 this URL.",IF(AA217="Update",MID(IF(U217="Yes","; Clicks down "&amp;TEXT(-P217,"0%")&amp;" on the previous period","")&amp;IF(V217="Yes","; Average position "&amp;TEXT(N217,"0.0")&amp;" on "&amp;TEXT(L217,"#,##0")&amp;" impressions (striking distance)","")&amp;IF(AND(T217="Yes",N(L217)&gt;=Rules!$B$6),"; Thin ("&amp;F217&amp;" words) but has search demand",""),3,400),IF(AA217="Prune","Low value: "&amp;N(K217)&amp;" clicks, "&amp;N(L217)&amp;" impressions, "&amp;N(Q217)&amp;" sessions, no key events. Remove or noindex it and update internal links.",IF(AA217="Redirect","Low value but "&amp;N(AC217)&amp;" referring domains. 301 it to the closest relevant page to keep those links.",IF(AND(Z217="No",Y217="Yes",N(K217)&lt;Rules!$B$5),"Low search traffic but it converts (key events: "&amp;S217&amp;"). Keep it and link to it.",IF(W217="Yes","Stronger than the page it overlaps ("&amp;I217&amp;"). Keep; merge that page into this one.","Healthy: "&amp;N(K217)&amp;" clicks"&amp;IF(ISNUMBER(N217),", average position "&amp;TEXT(N217,"0.0"),"")&amp;". Keep and monitor."))))))))))</f>
        <v/>
      </c>
      <c r="AE217">
        <f>IF(A217="","",IF(AD217&lt;&gt;"",AD217,AA217))</f>
        <v/>
      </c>
    </row>
    <row r="218">
      <c r="A218">
        <f>IF(Crawl!A217="","",Crawl!A217)</f>
        <v/>
      </c>
      <c r="B218">
        <f>IF(A218="","",Crawl!EC217)</f>
        <v/>
      </c>
      <c r="C218">
        <f>IF(A218="","",IFERROR(INDEX(Crawl!$A217:$DZ217,1,Rules!$H$6),""))</f>
        <v/>
      </c>
      <c r="D218">
        <f>IF(A218="","",IFERROR(INDEX(Crawl!$A217:$DZ217,1,Rules!$H$7),"")&amp;"")</f>
        <v/>
      </c>
      <c r="E218">
        <f>IF(A218="","",IFERROR(INDEX(Crawl!$A217:$DZ217,1,Rules!$H$8),"")&amp;"")</f>
        <v/>
      </c>
      <c r="F218">
        <f>IF(A218="","",IFERROR(INDEX(Crawl!$A217:$DZ217,1,Rules!$H$9),""))</f>
        <v/>
      </c>
      <c r="G218">
        <f>IF(A218="","",IFERROR(INDEX(Crawl!$A217:$DZ217,1,Rules!$H$10),""))</f>
        <v/>
      </c>
      <c r="H218">
        <f>IF(A218="","",IFERROR(INDEX(Crawl!$A217:$DZ217,1,Rules!$H$12),""))</f>
        <v/>
      </c>
      <c r="I218">
        <f>IF(A218="","",IF(AND(N(H218)&gt;0,IFERROR(INDEX(Crawl!$A217:$DZ217,1,Rules!$H$11),"")&amp;""&lt;&gt;""),IFERROR(INDEX(Crawl!$A217:$DZ217,1,Rules!$H$11),"")&amp;"",IF(AND(ISNUMBER(J218),N(J218)&gt;=Rules!$B$12,IFERROR(INDEX(Crawl!$A217:$DZ217,1,Rules!$H$13),"")&amp;""&lt;&gt;""),IFERROR(INDEX(Crawl!$A217:$DZ217,1,Rules!$H$13),"")&amp;"","")))</f>
        <v/>
      </c>
      <c r="J218" s="19">
        <f>IF(A218="","",IF(IFERROR(INDEX(Crawl!$A217:$DZ217,1,Rules!$H$14),"")&amp;""="","",IFERROR(INDEX(Crawl!$A217:$DZ217,1,Rules!$H$14),"")))</f>
        <v/>
      </c>
      <c r="K218">
        <f>IF(A218="","",IFERROR(SUMIFS('GSC current'!$J$2:$J$2001,'GSC current'!$I$2:$I$2001,B218),0))</f>
        <v/>
      </c>
      <c r="L218">
        <f>IF(A218="","",IFERROR(SUMIFS('GSC current'!$K$2:$K$2001,'GSC current'!$I$2:$I$2001,B218),0))</f>
        <v/>
      </c>
      <c r="M218" s="20">
        <f>IF(A218="","",IF(N(L218)&gt;0,K218/L218,""))</f>
        <v/>
      </c>
      <c r="N218" s="21">
        <f>IF(A218="","",IF(N(L218)&gt;0,SUMIFS('GSC current'!$L$2:$L$2001,'GSC current'!$I$2:$I$2001,B218)/L218,""))</f>
        <v/>
      </c>
      <c r="O218">
        <f>IF(A218="","",IFERROR(SUMIFS('GSC previous'!$J$2:$J$2001,'GSC previous'!$I$2:$I$2001,B218),0))</f>
        <v/>
      </c>
      <c r="P218" s="22">
        <f>IF(A218="","",IF(N(O218)&gt;0,(K218-O218)/O218,""))</f>
        <v/>
      </c>
      <c r="Q218">
        <f>IF(A218="","",IFERROR(SUMIFS(GA4!$P$2:$P$2001,GA4!$O$2:$O$2001,B218),0))</f>
        <v/>
      </c>
      <c r="R218" s="23">
        <f>IF(A218="","",IF(N(Q218)&gt;0,SUMIFS(GA4!$Q$2:$Q$2001,GA4!$O$2:$O$2001,B218)/Q218,""))</f>
        <v/>
      </c>
      <c r="S218">
        <f>IF(A218="","",IFERROR(SUMIFS(GA4!$R$2:$R$2001,GA4!$O$2:$O$2001,B218),0))</f>
        <v/>
      </c>
      <c r="T218">
        <f>IF(A218="","",IF(AND(ISNUMBER(F218),LEFT(C218&amp;"",1)="2"),IF(F218&lt;Rules!$B$9,"Yes","No"),"No"))</f>
        <v/>
      </c>
      <c r="U218">
        <f>IF(A218="","",IF(AND(N(O218)&gt;=Rules!$B$8,ISNUMBER(P218)),IF(P218&lt;=-Rules!$B$7,"Yes","No"),"No"))</f>
        <v/>
      </c>
      <c r="V218">
        <f>IF(A218="","",IF(AND(N(L218)&gt;=Rules!$B$6,ISNUMBER(N218)),IF(AND(N218&gt;=Rules!$B$10,N218&lt;=Rules!$B$11),"Yes","No"),"No"))</f>
        <v/>
      </c>
      <c r="W218">
        <f>IF(A218="","",IF(I218&lt;&gt;"","Yes","No"))</f>
        <v/>
      </c>
      <c r="X218">
        <f>IF(I218="","",IF(SUMIFS($K$3:$K$2002,$A$3:$A$2002,SUBSTITUTE(SUBSTITUTE(I218,"?","~?"),"*","~*"))&gt;N(K218),"Yes","No"))</f>
        <v/>
      </c>
      <c r="Y218">
        <f>IF(A218="","",IF(N(S218)&gt;0,"Yes","No"))</f>
        <v/>
      </c>
      <c r="Z218">
        <f>IF(A218="","",IF(AND(N(K218)&lt;Rules!$B$5,N(L218)&lt;Rules!$B$6,N(Q218)&lt;Rules!$B$13,Y218="No"),"Yes","No"))</f>
        <v/>
      </c>
      <c r="AA218">
        <f>IF(A218="","",IF(LEFT(C218&amp;"",1)="3","Redirect",IF(OR(LEFT(C218&amp;"",1)="4",LEFT(C218&amp;"",1)="5"),IF(OR(N(K218)&gt;0,N(AC218)&gt;=Rules!$B$14),"Redirect","Prune"),IF(D218="Non-Indexable","Keep",IF(AND(W218="Yes",X218="Yes",Y218="No"),"Merge",IF(OR(U218="Yes",V218="Yes",AND(T218="Yes",N(L218)&gt;=Rules!$B$6)),"Update",IF(Z218="Yes",IF(N(AC218)&gt;=Rules!$B$14,"Redirect","Prune"),"Keep")))))))</f>
        <v/>
      </c>
      <c r="AB218">
        <f>IF(A218="","",IF(LEFT(C218&amp;"",1)="3","Already redirects ("&amp;C218&amp;"). Update internal links to point at the final URL.",IF(OR(LEFT(C218&amp;"",1)="4",LEFT(C218&amp;"",1)="5"),IF(AA218="Redirect","Returns "&amp;C218&amp;" but still has "&amp;N(K218)&amp;" clicks and "&amp;N(AC218)&amp;" referring domains. 301 it to the closest live page.","Returns "&amp;C218&amp;" with no clicks or links. Remove internal links and let it 404 or 410."),IF(D218="Non-Indexable","Non-indexable ("&amp;E218&amp;"). Keep if that is intentional; otherwise fix the canonical or noindex.",IF(AA218="Merge","Overlaps with "&amp;I218&amp;IF(N(J218)&gt;0," (similarity "&amp;TEXT(J218,"0.00")&amp;")","")&amp;", which gets more clicks. Merge the useful parts into it and 301 this URL.",IF(AA218="Update",MID(IF(U218="Yes","; Clicks down "&amp;TEXT(-P218,"0%")&amp;" on the previous period","")&amp;IF(V218="Yes","; Average position "&amp;TEXT(N218,"0.0")&amp;" on "&amp;TEXT(L218,"#,##0")&amp;" impressions (striking distance)","")&amp;IF(AND(T218="Yes",N(L218)&gt;=Rules!$B$6),"; Thin ("&amp;F218&amp;" words) but has search demand",""),3,400),IF(AA218="Prune","Low value: "&amp;N(K218)&amp;" clicks, "&amp;N(L218)&amp;" impressions, "&amp;N(Q218)&amp;" sessions, no key events. Remove or noindex it and update internal links.",IF(AA218="Redirect","Low value but "&amp;N(AC218)&amp;" referring domains. 301 it to the closest relevant page to keep those links.",IF(AND(Z218="No",Y218="Yes",N(K218)&lt;Rules!$B$5),"Low search traffic but it converts (key events: "&amp;S218&amp;"). Keep it and link to it.",IF(W218="Yes","Stronger than the page it overlaps ("&amp;I218&amp;"). Keep; merge that page into this one.","Healthy: "&amp;N(K218)&amp;" clicks"&amp;IF(ISNUMBER(N218),", average position "&amp;TEXT(N218,"0.0"),"")&amp;". Keep and monitor."))))))))))</f>
        <v/>
      </c>
      <c r="AE218">
        <f>IF(A218="","",IF(AD218&lt;&gt;"",AD218,AA218))</f>
        <v/>
      </c>
    </row>
    <row r="219">
      <c r="A219">
        <f>IF(Crawl!A218="","",Crawl!A218)</f>
        <v/>
      </c>
      <c r="B219">
        <f>IF(A219="","",Crawl!EC218)</f>
        <v/>
      </c>
      <c r="C219">
        <f>IF(A219="","",IFERROR(INDEX(Crawl!$A218:$DZ218,1,Rules!$H$6),""))</f>
        <v/>
      </c>
      <c r="D219">
        <f>IF(A219="","",IFERROR(INDEX(Crawl!$A218:$DZ218,1,Rules!$H$7),"")&amp;"")</f>
        <v/>
      </c>
      <c r="E219">
        <f>IF(A219="","",IFERROR(INDEX(Crawl!$A218:$DZ218,1,Rules!$H$8),"")&amp;"")</f>
        <v/>
      </c>
      <c r="F219">
        <f>IF(A219="","",IFERROR(INDEX(Crawl!$A218:$DZ218,1,Rules!$H$9),""))</f>
        <v/>
      </c>
      <c r="G219">
        <f>IF(A219="","",IFERROR(INDEX(Crawl!$A218:$DZ218,1,Rules!$H$10),""))</f>
        <v/>
      </c>
      <c r="H219">
        <f>IF(A219="","",IFERROR(INDEX(Crawl!$A218:$DZ218,1,Rules!$H$12),""))</f>
        <v/>
      </c>
      <c r="I219">
        <f>IF(A219="","",IF(AND(N(H219)&gt;0,IFERROR(INDEX(Crawl!$A218:$DZ218,1,Rules!$H$11),"")&amp;""&lt;&gt;""),IFERROR(INDEX(Crawl!$A218:$DZ218,1,Rules!$H$11),"")&amp;"",IF(AND(ISNUMBER(J219),N(J219)&gt;=Rules!$B$12,IFERROR(INDEX(Crawl!$A218:$DZ218,1,Rules!$H$13),"")&amp;""&lt;&gt;""),IFERROR(INDEX(Crawl!$A218:$DZ218,1,Rules!$H$13),"")&amp;"","")))</f>
        <v/>
      </c>
      <c r="J219" s="19">
        <f>IF(A219="","",IF(IFERROR(INDEX(Crawl!$A218:$DZ218,1,Rules!$H$14),"")&amp;""="","",IFERROR(INDEX(Crawl!$A218:$DZ218,1,Rules!$H$14),"")))</f>
        <v/>
      </c>
      <c r="K219">
        <f>IF(A219="","",IFERROR(SUMIFS('GSC current'!$J$2:$J$2001,'GSC current'!$I$2:$I$2001,B219),0))</f>
        <v/>
      </c>
      <c r="L219">
        <f>IF(A219="","",IFERROR(SUMIFS('GSC current'!$K$2:$K$2001,'GSC current'!$I$2:$I$2001,B219),0))</f>
        <v/>
      </c>
      <c r="M219" s="20">
        <f>IF(A219="","",IF(N(L219)&gt;0,K219/L219,""))</f>
        <v/>
      </c>
      <c r="N219" s="21">
        <f>IF(A219="","",IF(N(L219)&gt;0,SUMIFS('GSC current'!$L$2:$L$2001,'GSC current'!$I$2:$I$2001,B219)/L219,""))</f>
        <v/>
      </c>
      <c r="O219">
        <f>IF(A219="","",IFERROR(SUMIFS('GSC previous'!$J$2:$J$2001,'GSC previous'!$I$2:$I$2001,B219),0))</f>
        <v/>
      </c>
      <c r="P219" s="22">
        <f>IF(A219="","",IF(N(O219)&gt;0,(K219-O219)/O219,""))</f>
        <v/>
      </c>
      <c r="Q219">
        <f>IF(A219="","",IFERROR(SUMIFS(GA4!$P$2:$P$2001,GA4!$O$2:$O$2001,B219),0))</f>
        <v/>
      </c>
      <c r="R219" s="23">
        <f>IF(A219="","",IF(N(Q219)&gt;0,SUMIFS(GA4!$Q$2:$Q$2001,GA4!$O$2:$O$2001,B219)/Q219,""))</f>
        <v/>
      </c>
      <c r="S219">
        <f>IF(A219="","",IFERROR(SUMIFS(GA4!$R$2:$R$2001,GA4!$O$2:$O$2001,B219),0))</f>
        <v/>
      </c>
      <c r="T219">
        <f>IF(A219="","",IF(AND(ISNUMBER(F219),LEFT(C219&amp;"",1)="2"),IF(F219&lt;Rules!$B$9,"Yes","No"),"No"))</f>
        <v/>
      </c>
      <c r="U219">
        <f>IF(A219="","",IF(AND(N(O219)&gt;=Rules!$B$8,ISNUMBER(P219)),IF(P219&lt;=-Rules!$B$7,"Yes","No"),"No"))</f>
        <v/>
      </c>
      <c r="V219">
        <f>IF(A219="","",IF(AND(N(L219)&gt;=Rules!$B$6,ISNUMBER(N219)),IF(AND(N219&gt;=Rules!$B$10,N219&lt;=Rules!$B$11),"Yes","No"),"No"))</f>
        <v/>
      </c>
      <c r="W219">
        <f>IF(A219="","",IF(I219&lt;&gt;"","Yes","No"))</f>
        <v/>
      </c>
      <c r="X219">
        <f>IF(I219="","",IF(SUMIFS($K$3:$K$2002,$A$3:$A$2002,SUBSTITUTE(SUBSTITUTE(I219,"?","~?"),"*","~*"))&gt;N(K219),"Yes","No"))</f>
        <v/>
      </c>
      <c r="Y219">
        <f>IF(A219="","",IF(N(S219)&gt;0,"Yes","No"))</f>
        <v/>
      </c>
      <c r="Z219">
        <f>IF(A219="","",IF(AND(N(K219)&lt;Rules!$B$5,N(L219)&lt;Rules!$B$6,N(Q219)&lt;Rules!$B$13,Y219="No"),"Yes","No"))</f>
        <v/>
      </c>
      <c r="AA219">
        <f>IF(A219="","",IF(LEFT(C219&amp;"",1)="3","Redirect",IF(OR(LEFT(C219&amp;"",1)="4",LEFT(C219&amp;"",1)="5"),IF(OR(N(K219)&gt;0,N(AC219)&gt;=Rules!$B$14),"Redirect","Prune"),IF(D219="Non-Indexable","Keep",IF(AND(W219="Yes",X219="Yes",Y219="No"),"Merge",IF(OR(U219="Yes",V219="Yes",AND(T219="Yes",N(L219)&gt;=Rules!$B$6)),"Update",IF(Z219="Yes",IF(N(AC219)&gt;=Rules!$B$14,"Redirect","Prune"),"Keep")))))))</f>
        <v/>
      </c>
      <c r="AB219">
        <f>IF(A219="","",IF(LEFT(C219&amp;"",1)="3","Already redirects ("&amp;C219&amp;"). Update internal links to point at the final URL.",IF(OR(LEFT(C219&amp;"",1)="4",LEFT(C219&amp;"",1)="5"),IF(AA219="Redirect","Returns "&amp;C219&amp;" but still has "&amp;N(K219)&amp;" clicks and "&amp;N(AC219)&amp;" referring domains. 301 it to the closest live page.","Returns "&amp;C219&amp;" with no clicks or links. Remove internal links and let it 404 or 410."),IF(D219="Non-Indexable","Non-indexable ("&amp;E219&amp;"). Keep if that is intentional; otherwise fix the canonical or noindex.",IF(AA219="Merge","Overlaps with "&amp;I219&amp;IF(N(J219)&gt;0," (similarity "&amp;TEXT(J219,"0.00")&amp;")","")&amp;", which gets more clicks. Merge the useful parts into it and 301 this URL.",IF(AA219="Update",MID(IF(U219="Yes","; Clicks down "&amp;TEXT(-P219,"0%")&amp;" on the previous period","")&amp;IF(V219="Yes","; Average position "&amp;TEXT(N219,"0.0")&amp;" on "&amp;TEXT(L219,"#,##0")&amp;" impressions (striking distance)","")&amp;IF(AND(T219="Yes",N(L219)&gt;=Rules!$B$6),"; Thin ("&amp;F219&amp;" words) but has search demand",""),3,400),IF(AA219="Prune","Low value: "&amp;N(K219)&amp;" clicks, "&amp;N(L219)&amp;" impressions, "&amp;N(Q219)&amp;" sessions, no key events. Remove or noindex it and update internal links.",IF(AA219="Redirect","Low value but "&amp;N(AC219)&amp;" referring domains. 301 it to the closest relevant page to keep those links.",IF(AND(Z219="No",Y219="Yes",N(K219)&lt;Rules!$B$5),"Low search traffic but it converts (key events: "&amp;S219&amp;"). Keep it and link to it.",IF(W219="Yes","Stronger than the page it overlaps ("&amp;I219&amp;"). Keep; merge that page into this one.","Healthy: "&amp;N(K219)&amp;" clicks"&amp;IF(ISNUMBER(N219),", average position "&amp;TEXT(N219,"0.0"),"")&amp;". Keep and monitor."))))))))))</f>
        <v/>
      </c>
      <c r="AE219">
        <f>IF(A219="","",IF(AD219&lt;&gt;"",AD219,AA219))</f>
        <v/>
      </c>
    </row>
    <row r="220">
      <c r="A220">
        <f>IF(Crawl!A219="","",Crawl!A219)</f>
        <v/>
      </c>
      <c r="B220">
        <f>IF(A220="","",Crawl!EC219)</f>
        <v/>
      </c>
      <c r="C220">
        <f>IF(A220="","",IFERROR(INDEX(Crawl!$A219:$DZ219,1,Rules!$H$6),""))</f>
        <v/>
      </c>
      <c r="D220">
        <f>IF(A220="","",IFERROR(INDEX(Crawl!$A219:$DZ219,1,Rules!$H$7),"")&amp;"")</f>
        <v/>
      </c>
      <c r="E220">
        <f>IF(A220="","",IFERROR(INDEX(Crawl!$A219:$DZ219,1,Rules!$H$8),"")&amp;"")</f>
        <v/>
      </c>
      <c r="F220">
        <f>IF(A220="","",IFERROR(INDEX(Crawl!$A219:$DZ219,1,Rules!$H$9),""))</f>
        <v/>
      </c>
      <c r="G220">
        <f>IF(A220="","",IFERROR(INDEX(Crawl!$A219:$DZ219,1,Rules!$H$10),""))</f>
        <v/>
      </c>
      <c r="H220">
        <f>IF(A220="","",IFERROR(INDEX(Crawl!$A219:$DZ219,1,Rules!$H$12),""))</f>
        <v/>
      </c>
      <c r="I220">
        <f>IF(A220="","",IF(AND(N(H220)&gt;0,IFERROR(INDEX(Crawl!$A219:$DZ219,1,Rules!$H$11),"")&amp;""&lt;&gt;""),IFERROR(INDEX(Crawl!$A219:$DZ219,1,Rules!$H$11),"")&amp;"",IF(AND(ISNUMBER(J220),N(J220)&gt;=Rules!$B$12,IFERROR(INDEX(Crawl!$A219:$DZ219,1,Rules!$H$13),"")&amp;""&lt;&gt;""),IFERROR(INDEX(Crawl!$A219:$DZ219,1,Rules!$H$13),"")&amp;"","")))</f>
        <v/>
      </c>
      <c r="J220" s="19">
        <f>IF(A220="","",IF(IFERROR(INDEX(Crawl!$A219:$DZ219,1,Rules!$H$14),"")&amp;""="","",IFERROR(INDEX(Crawl!$A219:$DZ219,1,Rules!$H$14),"")))</f>
        <v/>
      </c>
      <c r="K220">
        <f>IF(A220="","",IFERROR(SUMIFS('GSC current'!$J$2:$J$2001,'GSC current'!$I$2:$I$2001,B220),0))</f>
        <v/>
      </c>
      <c r="L220">
        <f>IF(A220="","",IFERROR(SUMIFS('GSC current'!$K$2:$K$2001,'GSC current'!$I$2:$I$2001,B220),0))</f>
        <v/>
      </c>
      <c r="M220" s="20">
        <f>IF(A220="","",IF(N(L220)&gt;0,K220/L220,""))</f>
        <v/>
      </c>
      <c r="N220" s="21">
        <f>IF(A220="","",IF(N(L220)&gt;0,SUMIFS('GSC current'!$L$2:$L$2001,'GSC current'!$I$2:$I$2001,B220)/L220,""))</f>
        <v/>
      </c>
      <c r="O220">
        <f>IF(A220="","",IFERROR(SUMIFS('GSC previous'!$J$2:$J$2001,'GSC previous'!$I$2:$I$2001,B220),0))</f>
        <v/>
      </c>
      <c r="P220" s="22">
        <f>IF(A220="","",IF(N(O220)&gt;0,(K220-O220)/O220,""))</f>
        <v/>
      </c>
      <c r="Q220">
        <f>IF(A220="","",IFERROR(SUMIFS(GA4!$P$2:$P$2001,GA4!$O$2:$O$2001,B220),0))</f>
        <v/>
      </c>
      <c r="R220" s="23">
        <f>IF(A220="","",IF(N(Q220)&gt;0,SUMIFS(GA4!$Q$2:$Q$2001,GA4!$O$2:$O$2001,B220)/Q220,""))</f>
        <v/>
      </c>
      <c r="S220">
        <f>IF(A220="","",IFERROR(SUMIFS(GA4!$R$2:$R$2001,GA4!$O$2:$O$2001,B220),0))</f>
        <v/>
      </c>
      <c r="T220">
        <f>IF(A220="","",IF(AND(ISNUMBER(F220),LEFT(C220&amp;"",1)="2"),IF(F220&lt;Rules!$B$9,"Yes","No"),"No"))</f>
        <v/>
      </c>
      <c r="U220">
        <f>IF(A220="","",IF(AND(N(O220)&gt;=Rules!$B$8,ISNUMBER(P220)),IF(P220&lt;=-Rules!$B$7,"Yes","No"),"No"))</f>
        <v/>
      </c>
      <c r="V220">
        <f>IF(A220="","",IF(AND(N(L220)&gt;=Rules!$B$6,ISNUMBER(N220)),IF(AND(N220&gt;=Rules!$B$10,N220&lt;=Rules!$B$11),"Yes","No"),"No"))</f>
        <v/>
      </c>
      <c r="W220">
        <f>IF(A220="","",IF(I220&lt;&gt;"","Yes","No"))</f>
        <v/>
      </c>
      <c r="X220">
        <f>IF(I220="","",IF(SUMIFS($K$3:$K$2002,$A$3:$A$2002,SUBSTITUTE(SUBSTITUTE(I220,"?","~?"),"*","~*"))&gt;N(K220),"Yes","No"))</f>
        <v/>
      </c>
      <c r="Y220">
        <f>IF(A220="","",IF(N(S220)&gt;0,"Yes","No"))</f>
        <v/>
      </c>
      <c r="Z220">
        <f>IF(A220="","",IF(AND(N(K220)&lt;Rules!$B$5,N(L220)&lt;Rules!$B$6,N(Q220)&lt;Rules!$B$13,Y220="No"),"Yes","No"))</f>
        <v/>
      </c>
      <c r="AA220">
        <f>IF(A220="","",IF(LEFT(C220&amp;"",1)="3","Redirect",IF(OR(LEFT(C220&amp;"",1)="4",LEFT(C220&amp;"",1)="5"),IF(OR(N(K220)&gt;0,N(AC220)&gt;=Rules!$B$14),"Redirect","Prune"),IF(D220="Non-Indexable","Keep",IF(AND(W220="Yes",X220="Yes",Y220="No"),"Merge",IF(OR(U220="Yes",V220="Yes",AND(T220="Yes",N(L220)&gt;=Rules!$B$6)),"Update",IF(Z220="Yes",IF(N(AC220)&gt;=Rules!$B$14,"Redirect","Prune"),"Keep")))))))</f>
        <v/>
      </c>
      <c r="AB220">
        <f>IF(A220="","",IF(LEFT(C220&amp;"",1)="3","Already redirects ("&amp;C220&amp;"). Update internal links to point at the final URL.",IF(OR(LEFT(C220&amp;"",1)="4",LEFT(C220&amp;"",1)="5"),IF(AA220="Redirect","Returns "&amp;C220&amp;" but still has "&amp;N(K220)&amp;" clicks and "&amp;N(AC220)&amp;" referring domains. 301 it to the closest live page.","Returns "&amp;C220&amp;" with no clicks or links. Remove internal links and let it 404 or 410."),IF(D220="Non-Indexable","Non-indexable ("&amp;E220&amp;"). Keep if that is intentional; otherwise fix the canonical or noindex.",IF(AA220="Merge","Overlaps with "&amp;I220&amp;IF(N(J220)&gt;0," (similarity "&amp;TEXT(J220,"0.00")&amp;")","")&amp;", which gets more clicks. Merge the useful parts into it and 301 this URL.",IF(AA220="Update",MID(IF(U220="Yes","; Clicks down "&amp;TEXT(-P220,"0%")&amp;" on the previous period","")&amp;IF(V220="Yes","; Average position "&amp;TEXT(N220,"0.0")&amp;" on "&amp;TEXT(L220,"#,##0")&amp;" impressions (striking distance)","")&amp;IF(AND(T220="Yes",N(L220)&gt;=Rules!$B$6),"; Thin ("&amp;F220&amp;" words) but has search demand",""),3,400),IF(AA220="Prune","Low value: "&amp;N(K220)&amp;" clicks, "&amp;N(L220)&amp;" impressions, "&amp;N(Q220)&amp;" sessions, no key events. Remove or noindex it and update internal links.",IF(AA220="Redirect","Low value but "&amp;N(AC220)&amp;" referring domains. 301 it to the closest relevant page to keep those links.",IF(AND(Z220="No",Y220="Yes",N(K220)&lt;Rules!$B$5),"Low search traffic but it converts (key events: "&amp;S220&amp;"). Keep it and link to it.",IF(W220="Yes","Stronger than the page it overlaps ("&amp;I220&amp;"). Keep; merge that page into this one.","Healthy: "&amp;N(K220)&amp;" clicks"&amp;IF(ISNUMBER(N220),", average position "&amp;TEXT(N220,"0.0"),"")&amp;". Keep and monitor."))))))))))</f>
        <v/>
      </c>
      <c r="AE220">
        <f>IF(A220="","",IF(AD220&lt;&gt;"",AD220,AA220))</f>
        <v/>
      </c>
    </row>
    <row r="221">
      <c r="A221">
        <f>IF(Crawl!A220="","",Crawl!A220)</f>
        <v/>
      </c>
      <c r="B221">
        <f>IF(A221="","",Crawl!EC220)</f>
        <v/>
      </c>
      <c r="C221">
        <f>IF(A221="","",IFERROR(INDEX(Crawl!$A220:$DZ220,1,Rules!$H$6),""))</f>
        <v/>
      </c>
      <c r="D221">
        <f>IF(A221="","",IFERROR(INDEX(Crawl!$A220:$DZ220,1,Rules!$H$7),"")&amp;"")</f>
        <v/>
      </c>
      <c r="E221">
        <f>IF(A221="","",IFERROR(INDEX(Crawl!$A220:$DZ220,1,Rules!$H$8),"")&amp;"")</f>
        <v/>
      </c>
      <c r="F221">
        <f>IF(A221="","",IFERROR(INDEX(Crawl!$A220:$DZ220,1,Rules!$H$9),""))</f>
        <v/>
      </c>
      <c r="G221">
        <f>IF(A221="","",IFERROR(INDEX(Crawl!$A220:$DZ220,1,Rules!$H$10),""))</f>
        <v/>
      </c>
      <c r="H221">
        <f>IF(A221="","",IFERROR(INDEX(Crawl!$A220:$DZ220,1,Rules!$H$12),""))</f>
        <v/>
      </c>
      <c r="I221">
        <f>IF(A221="","",IF(AND(N(H221)&gt;0,IFERROR(INDEX(Crawl!$A220:$DZ220,1,Rules!$H$11),"")&amp;""&lt;&gt;""),IFERROR(INDEX(Crawl!$A220:$DZ220,1,Rules!$H$11),"")&amp;"",IF(AND(ISNUMBER(J221),N(J221)&gt;=Rules!$B$12,IFERROR(INDEX(Crawl!$A220:$DZ220,1,Rules!$H$13),"")&amp;""&lt;&gt;""),IFERROR(INDEX(Crawl!$A220:$DZ220,1,Rules!$H$13),"")&amp;"","")))</f>
        <v/>
      </c>
      <c r="J221" s="19">
        <f>IF(A221="","",IF(IFERROR(INDEX(Crawl!$A220:$DZ220,1,Rules!$H$14),"")&amp;""="","",IFERROR(INDEX(Crawl!$A220:$DZ220,1,Rules!$H$14),"")))</f>
        <v/>
      </c>
      <c r="K221">
        <f>IF(A221="","",IFERROR(SUMIFS('GSC current'!$J$2:$J$2001,'GSC current'!$I$2:$I$2001,B221),0))</f>
        <v/>
      </c>
      <c r="L221">
        <f>IF(A221="","",IFERROR(SUMIFS('GSC current'!$K$2:$K$2001,'GSC current'!$I$2:$I$2001,B221),0))</f>
        <v/>
      </c>
      <c r="M221" s="20">
        <f>IF(A221="","",IF(N(L221)&gt;0,K221/L221,""))</f>
        <v/>
      </c>
      <c r="N221" s="21">
        <f>IF(A221="","",IF(N(L221)&gt;0,SUMIFS('GSC current'!$L$2:$L$2001,'GSC current'!$I$2:$I$2001,B221)/L221,""))</f>
        <v/>
      </c>
      <c r="O221">
        <f>IF(A221="","",IFERROR(SUMIFS('GSC previous'!$J$2:$J$2001,'GSC previous'!$I$2:$I$2001,B221),0))</f>
        <v/>
      </c>
      <c r="P221" s="22">
        <f>IF(A221="","",IF(N(O221)&gt;0,(K221-O221)/O221,""))</f>
        <v/>
      </c>
      <c r="Q221">
        <f>IF(A221="","",IFERROR(SUMIFS(GA4!$P$2:$P$2001,GA4!$O$2:$O$2001,B221),0))</f>
        <v/>
      </c>
      <c r="R221" s="23">
        <f>IF(A221="","",IF(N(Q221)&gt;0,SUMIFS(GA4!$Q$2:$Q$2001,GA4!$O$2:$O$2001,B221)/Q221,""))</f>
        <v/>
      </c>
      <c r="S221">
        <f>IF(A221="","",IFERROR(SUMIFS(GA4!$R$2:$R$2001,GA4!$O$2:$O$2001,B221),0))</f>
        <v/>
      </c>
      <c r="T221">
        <f>IF(A221="","",IF(AND(ISNUMBER(F221),LEFT(C221&amp;"",1)="2"),IF(F221&lt;Rules!$B$9,"Yes","No"),"No"))</f>
        <v/>
      </c>
      <c r="U221">
        <f>IF(A221="","",IF(AND(N(O221)&gt;=Rules!$B$8,ISNUMBER(P221)),IF(P221&lt;=-Rules!$B$7,"Yes","No"),"No"))</f>
        <v/>
      </c>
      <c r="V221">
        <f>IF(A221="","",IF(AND(N(L221)&gt;=Rules!$B$6,ISNUMBER(N221)),IF(AND(N221&gt;=Rules!$B$10,N221&lt;=Rules!$B$11),"Yes","No"),"No"))</f>
        <v/>
      </c>
      <c r="W221">
        <f>IF(A221="","",IF(I221&lt;&gt;"","Yes","No"))</f>
        <v/>
      </c>
      <c r="X221">
        <f>IF(I221="","",IF(SUMIFS($K$3:$K$2002,$A$3:$A$2002,SUBSTITUTE(SUBSTITUTE(I221,"?","~?"),"*","~*"))&gt;N(K221),"Yes","No"))</f>
        <v/>
      </c>
      <c r="Y221">
        <f>IF(A221="","",IF(N(S221)&gt;0,"Yes","No"))</f>
        <v/>
      </c>
      <c r="Z221">
        <f>IF(A221="","",IF(AND(N(K221)&lt;Rules!$B$5,N(L221)&lt;Rules!$B$6,N(Q221)&lt;Rules!$B$13,Y221="No"),"Yes","No"))</f>
        <v/>
      </c>
      <c r="AA221">
        <f>IF(A221="","",IF(LEFT(C221&amp;"",1)="3","Redirect",IF(OR(LEFT(C221&amp;"",1)="4",LEFT(C221&amp;"",1)="5"),IF(OR(N(K221)&gt;0,N(AC221)&gt;=Rules!$B$14),"Redirect","Prune"),IF(D221="Non-Indexable","Keep",IF(AND(W221="Yes",X221="Yes",Y221="No"),"Merge",IF(OR(U221="Yes",V221="Yes",AND(T221="Yes",N(L221)&gt;=Rules!$B$6)),"Update",IF(Z221="Yes",IF(N(AC221)&gt;=Rules!$B$14,"Redirect","Prune"),"Keep")))))))</f>
        <v/>
      </c>
      <c r="AB221">
        <f>IF(A221="","",IF(LEFT(C221&amp;"",1)="3","Already redirects ("&amp;C221&amp;"). Update internal links to point at the final URL.",IF(OR(LEFT(C221&amp;"",1)="4",LEFT(C221&amp;"",1)="5"),IF(AA221="Redirect","Returns "&amp;C221&amp;" but still has "&amp;N(K221)&amp;" clicks and "&amp;N(AC221)&amp;" referring domains. 301 it to the closest live page.","Returns "&amp;C221&amp;" with no clicks or links. Remove internal links and let it 404 or 410."),IF(D221="Non-Indexable","Non-indexable ("&amp;E221&amp;"). Keep if that is intentional; otherwise fix the canonical or noindex.",IF(AA221="Merge","Overlaps with "&amp;I221&amp;IF(N(J221)&gt;0," (similarity "&amp;TEXT(J221,"0.00")&amp;")","")&amp;", which gets more clicks. Merge the useful parts into it and 301 this URL.",IF(AA221="Update",MID(IF(U221="Yes","; Clicks down "&amp;TEXT(-P221,"0%")&amp;" on the previous period","")&amp;IF(V221="Yes","; Average position "&amp;TEXT(N221,"0.0")&amp;" on "&amp;TEXT(L221,"#,##0")&amp;" impressions (striking distance)","")&amp;IF(AND(T221="Yes",N(L221)&gt;=Rules!$B$6),"; Thin ("&amp;F221&amp;" words) but has search demand",""),3,400),IF(AA221="Prune","Low value: "&amp;N(K221)&amp;" clicks, "&amp;N(L221)&amp;" impressions, "&amp;N(Q221)&amp;" sessions, no key events. Remove or noindex it and update internal links.",IF(AA221="Redirect","Low value but "&amp;N(AC221)&amp;" referring domains. 301 it to the closest relevant page to keep those links.",IF(AND(Z221="No",Y221="Yes",N(K221)&lt;Rules!$B$5),"Low search traffic but it converts (key events: "&amp;S221&amp;"). Keep it and link to it.",IF(W221="Yes","Stronger than the page it overlaps ("&amp;I221&amp;"). Keep; merge that page into this one.","Healthy: "&amp;N(K221)&amp;" clicks"&amp;IF(ISNUMBER(N221),", average position "&amp;TEXT(N221,"0.0"),"")&amp;". Keep and monitor."))))))))))</f>
        <v/>
      </c>
      <c r="AE221">
        <f>IF(A221="","",IF(AD221&lt;&gt;"",AD221,AA221))</f>
        <v/>
      </c>
    </row>
    <row r="222">
      <c r="A222">
        <f>IF(Crawl!A221="","",Crawl!A221)</f>
        <v/>
      </c>
      <c r="B222">
        <f>IF(A222="","",Crawl!EC221)</f>
        <v/>
      </c>
      <c r="C222">
        <f>IF(A222="","",IFERROR(INDEX(Crawl!$A221:$DZ221,1,Rules!$H$6),""))</f>
        <v/>
      </c>
      <c r="D222">
        <f>IF(A222="","",IFERROR(INDEX(Crawl!$A221:$DZ221,1,Rules!$H$7),"")&amp;"")</f>
        <v/>
      </c>
      <c r="E222">
        <f>IF(A222="","",IFERROR(INDEX(Crawl!$A221:$DZ221,1,Rules!$H$8),"")&amp;"")</f>
        <v/>
      </c>
      <c r="F222">
        <f>IF(A222="","",IFERROR(INDEX(Crawl!$A221:$DZ221,1,Rules!$H$9),""))</f>
        <v/>
      </c>
      <c r="G222">
        <f>IF(A222="","",IFERROR(INDEX(Crawl!$A221:$DZ221,1,Rules!$H$10),""))</f>
        <v/>
      </c>
      <c r="H222">
        <f>IF(A222="","",IFERROR(INDEX(Crawl!$A221:$DZ221,1,Rules!$H$12),""))</f>
        <v/>
      </c>
      <c r="I222">
        <f>IF(A222="","",IF(AND(N(H222)&gt;0,IFERROR(INDEX(Crawl!$A221:$DZ221,1,Rules!$H$11),"")&amp;""&lt;&gt;""),IFERROR(INDEX(Crawl!$A221:$DZ221,1,Rules!$H$11),"")&amp;"",IF(AND(ISNUMBER(J222),N(J222)&gt;=Rules!$B$12,IFERROR(INDEX(Crawl!$A221:$DZ221,1,Rules!$H$13),"")&amp;""&lt;&gt;""),IFERROR(INDEX(Crawl!$A221:$DZ221,1,Rules!$H$13),"")&amp;"","")))</f>
        <v/>
      </c>
      <c r="J222" s="19">
        <f>IF(A222="","",IF(IFERROR(INDEX(Crawl!$A221:$DZ221,1,Rules!$H$14),"")&amp;""="","",IFERROR(INDEX(Crawl!$A221:$DZ221,1,Rules!$H$14),"")))</f>
        <v/>
      </c>
      <c r="K222">
        <f>IF(A222="","",IFERROR(SUMIFS('GSC current'!$J$2:$J$2001,'GSC current'!$I$2:$I$2001,B222),0))</f>
        <v/>
      </c>
      <c r="L222">
        <f>IF(A222="","",IFERROR(SUMIFS('GSC current'!$K$2:$K$2001,'GSC current'!$I$2:$I$2001,B222),0))</f>
        <v/>
      </c>
      <c r="M222" s="20">
        <f>IF(A222="","",IF(N(L222)&gt;0,K222/L222,""))</f>
        <v/>
      </c>
      <c r="N222" s="21">
        <f>IF(A222="","",IF(N(L222)&gt;0,SUMIFS('GSC current'!$L$2:$L$2001,'GSC current'!$I$2:$I$2001,B222)/L222,""))</f>
        <v/>
      </c>
      <c r="O222">
        <f>IF(A222="","",IFERROR(SUMIFS('GSC previous'!$J$2:$J$2001,'GSC previous'!$I$2:$I$2001,B222),0))</f>
        <v/>
      </c>
      <c r="P222" s="22">
        <f>IF(A222="","",IF(N(O222)&gt;0,(K222-O222)/O222,""))</f>
        <v/>
      </c>
      <c r="Q222">
        <f>IF(A222="","",IFERROR(SUMIFS(GA4!$P$2:$P$2001,GA4!$O$2:$O$2001,B222),0))</f>
        <v/>
      </c>
      <c r="R222" s="23">
        <f>IF(A222="","",IF(N(Q222)&gt;0,SUMIFS(GA4!$Q$2:$Q$2001,GA4!$O$2:$O$2001,B222)/Q222,""))</f>
        <v/>
      </c>
      <c r="S222">
        <f>IF(A222="","",IFERROR(SUMIFS(GA4!$R$2:$R$2001,GA4!$O$2:$O$2001,B222),0))</f>
        <v/>
      </c>
      <c r="T222">
        <f>IF(A222="","",IF(AND(ISNUMBER(F222),LEFT(C222&amp;"",1)="2"),IF(F222&lt;Rules!$B$9,"Yes","No"),"No"))</f>
        <v/>
      </c>
      <c r="U222">
        <f>IF(A222="","",IF(AND(N(O222)&gt;=Rules!$B$8,ISNUMBER(P222)),IF(P222&lt;=-Rules!$B$7,"Yes","No"),"No"))</f>
        <v/>
      </c>
      <c r="V222">
        <f>IF(A222="","",IF(AND(N(L222)&gt;=Rules!$B$6,ISNUMBER(N222)),IF(AND(N222&gt;=Rules!$B$10,N222&lt;=Rules!$B$11),"Yes","No"),"No"))</f>
        <v/>
      </c>
      <c r="W222">
        <f>IF(A222="","",IF(I222&lt;&gt;"","Yes","No"))</f>
        <v/>
      </c>
      <c r="X222">
        <f>IF(I222="","",IF(SUMIFS($K$3:$K$2002,$A$3:$A$2002,SUBSTITUTE(SUBSTITUTE(I222,"?","~?"),"*","~*"))&gt;N(K222),"Yes","No"))</f>
        <v/>
      </c>
      <c r="Y222">
        <f>IF(A222="","",IF(N(S222)&gt;0,"Yes","No"))</f>
        <v/>
      </c>
      <c r="Z222">
        <f>IF(A222="","",IF(AND(N(K222)&lt;Rules!$B$5,N(L222)&lt;Rules!$B$6,N(Q222)&lt;Rules!$B$13,Y222="No"),"Yes","No"))</f>
        <v/>
      </c>
      <c r="AA222">
        <f>IF(A222="","",IF(LEFT(C222&amp;"",1)="3","Redirect",IF(OR(LEFT(C222&amp;"",1)="4",LEFT(C222&amp;"",1)="5"),IF(OR(N(K222)&gt;0,N(AC222)&gt;=Rules!$B$14),"Redirect","Prune"),IF(D222="Non-Indexable","Keep",IF(AND(W222="Yes",X222="Yes",Y222="No"),"Merge",IF(OR(U222="Yes",V222="Yes",AND(T222="Yes",N(L222)&gt;=Rules!$B$6)),"Update",IF(Z222="Yes",IF(N(AC222)&gt;=Rules!$B$14,"Redirect","Prune"),"Keep")))))))</f>
        <v/>
      </c>
      <c r="AB222">
        <f>IF(A222="","",IF(LEFT(C222&amp;"",1)="3","Already redirects ("&amp;C222&amp;"). Update internal links to point at the final URL.",IF(OR(LEFT(C222&amp;"",1)="4",LEFT(C222&amp;"",1)="5"),IF(AA222="Redirect","Returns "&amp;C222&amp;" but still has "&amp;N(K222)&amp;" clicks and "&amp;N(AC222)&amp;" referring domains. 301 it to the closest live page.","Returns "&amp;C222&amp;" with no clicks or links. Remove internal links and let it 404 or 410."),IF(D222="Non-Indexable","Non-indexable ("&amp;E222&amp;"). Keep if that is intentional; otherwise fix the canonical or noindex.",IF(AA222="Merge","Overlaps with "&amp;I222&amp;IF(N(J222)&gt;0," (similarity "&amp;TEXT(J222,"0.00")&amp;")","")&amp;", which gets more clicks. Merge the useful parts into it and 301 this URL.",IF(AA222="Update",MID(IF(U222="Yes","; Clicks down "&amp;TEXT(-P222,"0%")&amp;" on the previous period","")&amp;IF(V222="Yes","; Average position "&amp;TEXT(N222,"0.0")&amp;" on "&amp;TEXT(L222,"#,##0")&amp;" impressions (striking distance)","")&amp;IF(AND(T222="Yes",N(L222)&gt;=Rules!$B$6),"; Thin ("&amp;F222&amp;" words) but has search demand",""),3,400),IF(AA222="Prune","Low value: "&amp;N(K222)&amp;" clicks, "&amp;N(L222)&amp;" impressions, "&amp;N(Q222)&amp;" sessions, no key events. Remove or noindex it and update internal links.",IF(AA222="Redirect","Low value but "&amp;N(AC222)&amp;" referring domains. 301 it to the closest relevant page to keep those links.",IF(AND(Z222="No",Y222="Yes",N(K222)&lt;Rules!$B$5),"Low search traffic but it converts (key events: "&amp;S222&amp;"). Keep it and link to it.",IF(W222="Yes","Stronger than the page it overlaps ("&amp;I222&amp;"). Keep; merge that page into this one.","Healthy: "&amp;N(K222)&amp;" clicks"&amp;IF(ISNUMBER(N222),", average position "&amp;TEXT(N222,"0.0"),"")&amp;". Keep and monitor."))))))))))</f>
        <v/>
      </c>
      <c r="AE222">
        <f>IF(A222="","",IF(AD222&lt;&gt;"",AD222,AA222))</f>
        <v/>
      </c>
    </row>
    <row r="223">
      <c r="A223">
        <f>IF(Crawl!A222="","",Crawl!A222)</f>
        <v/>
      </c>
      <c r="B223">
        <f>IF(A223="","",Crawl!EC222)</f>
        <v/>
      </c>
      <c r="C223">
        <f>IF(A223="","",IFERROR(INDEX(Crawl!$A222:$DZ222,1,Rules!$H$6),""))</f>
        <v/>
      </c>
      <c r="D223">
        <f>IF(A223="","",IFERROR(INDEX(Crawl!$A222:$DZ222,1,Rules!$H$7),"")&amp;"")</f>
        <v/>
      </c>
      <c r="E223">
        <f>IF(A223="","",IFERROR(INDEX(Crawl!$A222:$DZ222,1,Rules!$H$8),"")&amp;"")</f>
        <v/>
      </c>
      <c r="F223">
        <f>IF(A223="","",IFERROR(INDEX(Crawl!$A222:$DZ222,1,Rules!$H$9),""))</f>
        <v/>
      </c>
      <c r="G223">
        <f>IF(A223="","",IFERROR(INDEX(Crawl!$A222:$DZ222,1,Rules!$H$10),""))</f>
        <v/>
      </c>
      <c r="H223">
        <f>IF(A223="","",IFERROR(INDEX(Crawl!$A222:$DZ222,1,Rules!$H$12),""))</f>
        <v/>
      </c>
      <c r="I223">
        <f>IF(A223="","",IF(AND(N(H223)&gt;0,IFERROR(INDEX(Crawl!$A222:$DZ222,1,Rules!$H$11),"")&amp;""&lt;&gt;""),IFERROR(INDEX(Crawl!$A222:$DZ222,1,Rules!$H$11),"")&amp;"",IF(AND(ISNUMBER(J223),N(J223)&gt;=Rules!$B$12,IFERROR(INDEX(Crawl!$A222:$DZ222,1,Rules!$H$13),"")&amp;""&lt;&gt;""),IFERROR(INDEX(Crawl!$A222:$DZ222,1,Rules!$H$13),"")&amp;"","")))</f>
        <v/>
      </c>
      <c r="J223" s="19">
        <f>IF(A223="","",IF(IFERROR(INDEX(Crawl!$A222:$DZ222,1,Rules!$H$14),"")&amp;""="","",IFERROR(INDEX(Crawl!$A222:$DZ222,1,Rules!$H$14),"")))</f>
        <v/>
      </c>
      <c r="K223">
        <f>IF(A223="","",IFERROR(SUMIFS('GSC current'!$J$2:$J$2001,'GSC current'!$I$2:$I$2001,B223),0))</f>
        <v/>
      </c>
      <c r="L223">
        <f>IF(A223="","",IFERROR(SUMIFS('GSC current'!$K$2:$K$2001,'GSC current'!$I$2:$I$2001,B223),0))</f>
        <v/>
      </c>
      <c r="M223" s="20">
        <f>IF(A223="","",IF(N(L223)&gt;0,K223/L223,""))</f>
        <v/>
      </c>
      <c r="N223" s="21">
        <f>IF(A223="","",IF(N(L223)&gt;0,SUMIFS('GSC current'!$L$2:$L$2001,'GSC current'!$I$2:$I$2001,B223)/L223,""))</f>
        <v/>
      </c>
      <c r="O223">
        <f>IF(A223="","",IFERROR(SUMIFS('GSC previous'!$J$2:$J$2001,'GSC previous'!$I$2:$I$2001,B223),0))</f>
        <v/>
      </c>
      <c r="P223" s="22">
        <f>IF(A223="","",IF(N(O223)&gt;0,(K223-O223)/O223,""))</f>
        <v/>
      </c>
      <c r="Q223">
        <f>IF(A223="","",IFERROR(SUMIFS(GA4!$P$2:$P$2001,GA4!$O$2:$O$2001,B223),0))</f>
        <v/>
      </c>
      <c r="R223" s="23">
        <f>IF(A223="","",IF(N(Q223)&gt;0,SUMIFS(GA4!$Q$2:$Q$2001,GA4!$O$2:$O$2001,B223)/Q223,""))</f>
        <v/>
      </c>
      <c r="S223">
        <f>IF(A223="","",IFERROR(SUMIFS(GA4!$R$2:$R$2001,GA4!$O$2:$O$2001,B223),0))</f>
        <v/>
      </c>
      <c r="T223">
        <f>IF(A223="","",IF(AND(ISNUMBER(F223),LEFT(C223&amp;"",1)="2"),IF(F223&lt;Rules!$B$9,"Yes","No"),"No"))</f>
        <v/>
      </c>
      <c r="U223">
        <f>IF(A223="","",IF(AND(N(O223)&gt;=Rules!$B$8,ISNUMBER(P223)),IF(P223&lt;=-Rules!$B$7,"Yes","No"),"No"))</f>
        <v/>
      </c>
      <c r="V223">
        <f>IF(A223="","",IF(AND(N(L223)&gt;=Rules!$B$6,ISNUMBER(N223)),IF(AND(N223&gt;=Rules!$B$10,N223&lt;=Rules!$B$11),"Yes","No"),"No"))</f>
        <v/>
      </c>
      <c r="W223">
        <f>IF(A223="","",IF(I223&lt;&gt;"","Yes","No"))</f>
        <v/>
      </c>
      <c r="X223">
        <f>IF(I223="","",IF(SUMIFS($K$3:$K$2002,$A$3:$A$2002,SUBSTITUTE(SUBSTITUTE(I223,"?","~?"),"*","~*"))&gt;N(K223),"Yes","No"))</f>
        <v/>
      </c>
      <c r="Y223">
        <f>IF(A223="","",IF(N(S223)&gt;0,"Yes","No"))</f>
        <v/>
      </c>
      <c r="Z223">
        <f>IF(A223="","",IF(AND(N(K223)&lt;Rules!$B$5,N(L223)&lt;Rules!$B$6,N(Q223)&lt;Rules!$B$13,Y223="No"),"Yes","No"))</f>
        <v/>
      </c>
      <c r="AA223">
        <f>IF(A223="","",IF(LEFT(C223&amp;"",1)="3","Redirect",IF(OR(LEFT(C223&amp;"",1)="4",LEFT(C223&amp;"",1)="5"),IF(OR(N(K223)&gt;0,N(AC223)&gt;=Rules!$B$14),"Redirect","Prune"),IF(D223="Non-Indexable","Keep",IF(AND(W223="Yes",X223="Yes",Y223="No"),"Merge",IF(OR(U223="Yes",V223="Yes",AND(T223="Yes",N(L223)&gt;=Rules!$B$6)),"Update",IF(Z223="Yes",IF(N(AC223)&gt;=Rules!$B$14,"Redirect","Prune"),"Keep")))))))</f>
        <v/>
      </c>
      <c r="AB223">
        <f>IF(A223="","",IF(LEFT(C223&amp;"",1)="3","Already redirects ("&amp;C223&amp;"). Update internal links to point at the final URL.",IF(OR(LEFT(C223&amp;"",1)="4",LEFT(C223&amp;"",1)="5"),IF(AA223="Redirect","Returns "&amp;C223&amp;" but still has "&amp;N(K223)&amp;" clicks and "&amp;N(AC223)&amp;" referring domains. 301 it to the closest live page.","Returns "&amp;C223&amp;" with no clicks or links. Remove internal links and let it 404 or 410."),IF(D223="Non-Indexable","Non-indexable ("&amp;E223&amp;"). Keep if that is intentional; otherwise fix the canonical or noindex.",IF(AA223="Merge","Overlaps with "&amp;I223&amp;IF(N(J223)&gt;0," (similarity "&amp;TEXT(J223,"0.00")&amp;")","")&amp;", which gets more clicks. Merge the useful parts into it and 301 this URL.",IF(AA223="Update",MID(IF(U223="Yes","; Clicks down "&amp;TEXT(-P223,"0%")&amp;" on the previous period","")&amp;IF(V223="Yes","; Average position "&amp;TEXT(N223,"0.0")&amp;" on "&amp;TEXT(L223,"#,##0")&amp;" impressions (striking distance)","")&amp;IF(AND(T223="Yes",N(L223)&gt;=Rules!$B$6),"; Thin ("&amp;F223&amp;" words) but has search demand",""),3,400),IF(AA223="Prune","Low value: "&amp;N(K223)&amp;" clicks, "&amp;N(L223)&amp;" impressions, "&amp;N(Q223)&amp;" sessions, no key events. Remove or noindex it and update internal links.",IF(AA223="Redirect","Low value but "&amp;N(AC223)&amp;" referring domains. 301 it to the closest relevant page to keep those links.",IF(AND(Z223="No",Y223="Yes",N(K223)&lt;Rules!$B$5),"Low search traffic but it converts (key events: "&amp;S223&amp;"). Keep it and link to it.",IF(W223="Yes","Stronger than the page it overlaps ("&amp;I223&amp;"). Keep; merge that page into this one.","Healthy: "&amp;N(K223)&amp;" clicks"&amp;IF(ISNUMBER(N223),", average position "&amp;TEXT(N223,"0.0"),"")&amp;". Keep and monitor."))))))))))</f>
        <v/>
      </c>
      <c r="AE223">
        <f>IF(A223="","",IF(AD223&lt;&gt;"",AD223,AA223))</f>
        <v/>
      </c>
    </row>
    <row r="224">
      <c r="A224">
        <f>IF(Crawl!A223="","",Crawl!A223)</f>
        <v/>
      </c>
      <c r="B224">
        <f>IF(A224="","",Crawl!EC223)</f>
        <v/>
      </c>
      <c r="C224">
        <f>IF(A224="","",IFERROR(INDEX(Crawl!$A223:$DZ223,1,Rules!$H$6),""))</f>
        <v/>
      </c>
      <c r="D224">
        <f>IF(A224="","",IFERROR(INDEX(Crawl!$A223:$DZ223,1,Rules!$H$7),"")&amp;"")</f>
        <v/>
      </c>
      <c r="E224">
        <f>IF(A224="","",IFERROR(INDEX(Crawl!$A223:$DZ223,1,Rules!$H$8),"")&amp;"")</f>
        <v/>
      </c>
      <c r="F224">
        <f>IF(A224="","",IFERROR(INDEX(Crawl!$A223:$DZ223,1,Rules!$H$9),""))</f>
        <v/>
      </c>
      <c r="G224">
        <f>IF(A224="","",IFERROR(INDEX(Crawl!$A223:$DZ223,1,Rules!$H$10),""))</f>
        <v/>
      </c>
      <c r="H224">
        <f>IF(A224="","",IFERROR(INDEX(Crawl!$A223:$DZ223,1,Rules!$H$12),""))</f>
        <v/>
      </c>
      <c r="I224">
        <f>IF(A224="","",IF(AND(N(H224)&gt;0,IFERROR(INDEX(Crawl!$A223:$DZ223,1,Rules!$H$11),"")&amp;""&lt;&gt;""),IFERROR(INDEX(Crawl!$A223:$DZ223,1,Rules!$H$11),"")&amp;"",IF(AND(ISNUMBER(J224),N(J224)&gt;=Rules!$B$12,IFERROR(INDEX(Crawl!$A223:$DZ223,1,Rules!$H$13),"")&amp;""&lt;&gt;""),IFERROR(INDEX(Crawl!$A223:$DZ223,1,Rules!$H$13),"")&amp;"","")))</f>
        <v/>
      </c>
      <c r="J224" s="19">
        <f>IF(A224="","",IF(IFERROR(INDEX(Crawl!$A223:$DZ223,1,Rules!$H$14),"")&amp;""="","",IFERROR(INDEX(Crawl!$A223:$DZ223,1,Rules!$H$14),"")))</f>
        <v/>
      </c>
      <c r="K224">
        <f>IF(A224="","",IFERROR(SUMIFS('GSC current'!$J$2:$J$2001,'GSC current'!$I$2:$I$2001,B224),0))</f>
        <v/>
      </c>
      <c r="L224">
        <f>IF(A224="","",IFERROR(SUMIFS('GSC current'!$K$2:$K$2001,'GSC current'!$I$2:$I$2001,B224),0))</f>
        <v/>
      </c>
      <c r="M224" s="20">
        <f>IF(A224="","",IF(N(L224)&gt;0,K224/L224,""))</f>
        <v/>
      </c>
      <c r="N224" s="21">
        <f>IF(A224="","",IF(N(L224)&gt;0,SUMIFS('GSC current'!$L$2:$L$2001,'GSC current'!$I$2:$I$2001,B224)/L224,""))</f>
        <v/>
      </c>
      <c r="O224">
        <f>IF(A224="","",IFERROR(SUMIFS('GSC previous'!$J$2:$J$2001,'GSC previous'!$I$2:$I$2001,B224),0))</f>
        <v/>
      </c>
      <c r="P224" s="22">
        <f>IF(A224="","",IF(N(O224)&gt;0,(K224-O224)/O224,""))</f>
        <v/>
      </c>
      <c r="Q224">
        <f>IF(A224="","",IFERROR(SUMIFS(GA4!$P$2:$P$2001,GA4!$O$2:$O$2001,B224),0))</f>
        <v/>
      </c>
      <c r="R224" s="23">
        <f>IF(A224="","",IF(N(Q224)&gt;0,SUMIFS(GA4!$Q$2:$Q$2001,GA4!$O$2:$O$2001,B224)/Q224,""))</f>
        <v/>
      </c>
      <c r="S224">
        <f>IF(A224="","",IFERROR(SUMIFS(GA4!$R$2:$R$2001,GA4!$O$2:$O$2001,B224),0))</f>
        <v/>
      </c>
      <c r="T224">
        <f>IF(A224="","",IF(AND(ISNUMBER(F224),LEFT(C224&amp;"",1)="2"),IF(F224&lt;Rules!$B$9,"Yes","No"),"No"))</f>
        <v/>
      </c>
      <c r="U224">
        <f>IF(A224="","",IF(AND(N(O224)&gt;=Rules!$B$8,ISNUMBER(P224)),IF(P224&lt;=-Rules!$B$7,"Yes","No"),"No"))</f>
        <v/>
      </c>
      <c r="V224">
        <f>IF(A224="","",IF(AND(N(L224)&gt;=Rules!$B$6,ISNUMBER(N224)),IF(AND(N224&gt;=Rules!$B$10,N224&lt;=Rules!$B$11),"Yes","No"),"No"))</f>
        <v/>
      </c>
      <c r="W224">
        <f>IF(A224="","",IF(I224&lt;&gt;"","Yes","No"))</f>
        <v/>
      </c>
      <c r="X224">
        <f>IF(I224="","",IF(SUMIFS($K$3:$K$2002,$A$3:$A$2002,SUBSTITUTE(SUBSTITUTE(I224,"?","~?"),"*","~*"))&gt;N(K224),"Yes","No"))</f>
        <v/>
      </c>
      <c r="Y224">
        <f>IF(A224="","",IF(N(S224)&gt;0,"Yes","No"))</f>
        <v/>
      </c>
      <c r="Z224">
        <f>IF(A224="","",IF(AND(N(K224)&lt;Rules!$B$5,N(L224)&lt;Rules!$B$6,N(Q224)&lt;Rules!$B$13,Y224="No"),"Yes","No"))</f>
        <v/>
      </c>
      <c r="AA224">
        <f>IF(A224="","",IF(LEFT(C224&amp;"",1)="3","Redirect",IF(OR(LEFT(C224&amp;"",1)="4",LEFT(C224&amp;"",1)="5"),IF(OR(N(K224)&gt;0,N(AC224)&gt;=Rules!$B$14),"Redirect","Prune"),IF(D224="Non-Indexable","Keep",IF(AND(W224="Yes",X224="Yes",Y224="No"),"Merge",IF(OR(U224="Yes",V224="Yes",AND(T224="Yes",N(L224)&gt;=Rules!$B$6)),"Update",IF(Z224="Yes",IF(N(AC224)&gt;=Rules!$B$14,"Redirect","Prune"),"Keep")))))))</f>
        <v/>
      </c>
      <c r="AB224">
        <f>IF(A224="","",IF(LEFT(C224&amp;"",1)="3","Already redirects ("&amp;C224&amp;"). Update internal links to point at the final URL.",IF(OR(LEFT(C224&amp;"",1)="4",LEFT(C224&amp;"",1)="5"),IF(AA224="Redirect","Returns "&amp;C224&amp;" but still has "&amp;N(K224)&amp;" clicks and "&amp;N(AC224)&amp;" referring domains. 301 it to the closest live page.","Returns "&amp;C224&amp;" with no clicks or links. Remove internal links and let it 404 or 410."),IF(D224="Non-Indexable","Non-indexable ("&amp;E224&amp;"). Keep if that is intentional; otherwise fix the canonical or noindex.",IF(AA224="Merge","Overlaps with "&amp;I224&amp;IF(N(J224)&gt;0," (similarity "&amp;TEXT(J224,"0.00")&amp;")","")&amp;", which gets more clicks. Merge the useful parts into it and 301 this URL.",IF(AA224="Update",MID(IF(U224="Yes","; Clicks down "&amp;TEXT(-P224,"0%")&amp;" on the previous period","")&amp;IF(V224="Yes","; Average position "&amp;TEXT(N224,"0.0")&amp;" on "&amp;TEXT(L224,"#,##0")&amp;" impressions (striking distance)","")&amp;IF(AND(T224="Yes",N(L224)&gt;=Rules!$B$6),"; Thin ("&amp;F224&amp;" words) but has search demand",""),3,400),IF(AA224="Prune","Low value: "&amp;N(K224)&amp;" clicks, "&amp;N(L224)&amp;" impressions, "&amp;N(Q224)&amp;" sessions, no key events. Remove or noindex it and update internal links.",IF(AA224="Redirect","Low value but "&amp;N(AC224)&amp;" referring domains. 301 it to the closest relevant page to keep those links.",IF(AND(Z224="No",Y224="Yes",N(K224)&lt;Rules!$B$5),"Low search traffic but it converts (key events: "&amp;S224&amp;"). Keep it and link to it.",IF(W224="Yes","Stronger than the page it overlaps ("&amp;I224&amp;"). Keep; merge that page into this one.","Healthy: "&amp;N(K224)&amp;" clicks"&amp;IF(ISNUMBER(N224),", average position "&amp;TEXT(N224,"0.0"),"")&amp;". Keep and monitor."))))))))))</f>
        <v/>
      </c>
      <c r="AE224">
        <f>IF(A224="","",IF(AD224&lt;&gt;"",AD224,AA224))</f>
        <v/>
      </c>
    </row>
    <row r="225">
      <c r="A225">
        <f>IF(Crawl!A224="","",Crawl!A224)</f>
        <v/>
      </c>
      <c r="B225">
        <f>IF(A225="","",Crawl!EC224)</f>
        <v/>
      </c>
      <c r="C225">
        <f>IF(A225="","",IFERROR(INDEX(Crawl!$A224:$DZ224,1,Rules!$H$6),""))</f>
        <v/>
      </c>
      <c r="D225">
        <f>IF(A225="","",IFERROR(INDEX(Crawl!$A224:$DZ224,1,Rules!$H$7),"")&amp;"")</f>
        <v/>
      </c>
      <c r="E225">
        <f>IF(A225="","",IFERROR(INDEX(Crawl!$A224:$DZ224,1,Rules!$H$8),"")&amp;"")</f>
        <v/>
      </c>
      <c r="F225">
        <f>IF(A225="","",IFERROR(INDEX(Crawl!$A224:$DZ224,1,Rules!$H$9),""))</f>
        <v/>
      </c>
      <c r="G225">
        <f>IF(A225="","",IFERROR(INDEX(Crawl!$A224:$DZ224,1,Rules!$H$10),""))</f>
        <v/>
      </c>
      <c r="H225">
        <f>IF(A225="","",IFERROR(INDEX(Crawl!$A224:$DZ224,1,Rules!$H$12),""))</f>
        <v/>
      </c>
      <c r="I225">
        <f>IF(A225="","",IF(AND(N(H225)&gt;0,IFERROR(INDEX(Crawl!$A224:$DZ224,1,Rules!$H$11),"")&amp;""&lt;&gt;""),IFERROR(INDEX(Crawl!$A224:$DZ224,1,Rules!$H$11),"")&amp;"",IF(AND(ISNUMBER(J225),N(J225)&gt;=Rules!$B$12,IFERROR(INDEX(Crawl!$A224:$DZ224,1,Rules!$H$13),"")&amp;""&lt;&gt;""),IFERROR(INDEX(Crawl!$A224:$DZ224,1,Rules!$H$13),"")&amp;"","")))</f>
        <v/>
      </c>
      <c r="J225" s="19">
        <f>IF(A225="","",IF(IFERROR(INDEX(Crawl!$A224:$DZ224,1,Rules!$H$14),"")&amp;""="","",IFERROR(INDEX(Crawl!$A224:$DZ224,1,Rules!$H$14),"")))</f>
        <v/>
      </c>
      <c r="K225">
        <f>IF(A225="","",IFERROR(SUMIFS('GSC current'!$J$2:$J$2001,'GSC current'!$I$2:$I$2001,B225),0))</f>
        <v/>
      </c>
      <c r="L225">
        <f>IF(A225="","",IFERROR(SUMIFS('GSC current'!$K$2:$K$2001,'GSC current'!$I$2:$I$2001,B225),0))</f>
        <v/>
      </c>
      <c r="M225" s="20">
        <f>IF(A225="","",IF(N(L225)&gt;0,K225/L225,""))</f>
        <v/>
      </c>
      <c r="N225" s="21">
        <f>IF(A225="","",IF(N(L225)&gt;0,SUMIFS('GSC current'!$L$2:$L$2001,'GSC current'!$I$2:$I$2001,B225)/L225,""))</f>
        <v/>
      </c>
      <c r="O225">
        <f>IF(A225="","",IFERROR(SUMIFS('GSC previous'!$J$2:$J$2001,'GSC previous'!$I$2:$I$2001,B225),0))</f>
        <v/>
      </c>
      <c r="P225" s="22">
        <f>IF(A225="","",IF(N(O225)&gt;0,(K225-O225)/O225,""))</f>
        <v/>
      </c>
      <c r="Q225">
        <f>IF(A225="","",IFERROR(SUMIFS(GA4!$P$2:$P$2001,GA4!$O$2:$O$2001,B225),0))</f>
        <v/>
      </c>
      <c r="R225" s="23">
        <f>IF(A225="","",IF(N(Q225)&gt;0,SUMIFS(GA4!$Q$2:$Q$2001,GA4!$O$2:$O$2001,B225)/Q225,""))</f>
        <v/>
      </c>
      <c r="S225">
        <f>IF(A225="","",IFERROR(SUMIFS(GA4!$R$2:$R$2001,GA4!$O$2:$O$2001,B225),0))</f>
        <v/>
      </c>
      <c r="T225">
        <f>IF(A225="","",IF(AND(ISNUMBER(F225),LEFT(C225&amp;"",1)="2"),IF(F225&lt;Rules!$B$9,"Yes","No"),"No"))</f>
        <v/>
      </c>
      <c r="U225">
        <f>IF(A225="","",IF(AND(N(O225)&gt;=Rules!$B$8,ISNUMBER(P225)),IF(P225&lt;=-Rules!$B$7,"Yes","No"),"No"))</f>
        <v/>
      </c>
      <c r="V225">
        <f>IF(A225="","",IF(AND(N(L225)&gt;=Rules!$B$6,ISNUMBER(N225)),IF(AND(N225&gt;=Rules!$B$10,N225&lt;=Rules!$B$11),"Yes","No"),"No"))</f>
        <v/>
      </c>
      <c r="W225">
        <f>IF(A225="","",IF(I225&lt;&gt;"","Yes","No"))</f>
        <v/>
      </c>
      <c r="X225">
        <f>IF(I225="","",IF(SUMIFS($K$3:$K$2002,$A$3:$A$2002,SUBSTITUTE(SUBSTITUTE(I225,"?","~?"),"*","~*"))&gt;N(K225),"Yes","No"))</f>
        <v/>
      </c>
      <c r="Y225">
        <f>IF(A225="","",IF(N(S225)&gt;0,"Yes","No"))</f>
        <v/>
      </c>
      <c r="Z225">
        <f>IF(A225="","",IF(AND(N(K225)&lt;Rules!$B$5,N(L225)&lt;Rules!$B$6,N(Q225)&lt;Rules!$B$13,Y225="No"),"Yes","No"))</f>
        <v/>
      </c>
      <c r="AA225">
        <f>IF(A225="","",IF(LEFT(C225&amp;"",1)="3","Redirect",IF(OR(LEFT(C225&amp;"",1)="4",LEFT(C225&amp;"",1)="5"),IF(OR(N(K225)&gt;0,N(AC225)&gt;=Rules!$B$14),"Redirect","Prune"),IF(D225="Non-Indexable","Keep",IF(AND(W225="Yes",X225="Yes",Y225="No"),"Merge",IF(OR(U225="Yes",V225="Yes",AND(T225="Yes",N(L225)&gt;=Rules!$B$6)),"Update",IF(Z225="Yes",IF(N(AC225)&gt;=Rules!$B$14,"Redirect","Prune"),"Keep")))))))</f>
        <v/>
      </c>
      <c r="AB225">
        <f>IF(A225="","",IF(LEFT(C225&amp;"",1)="3","Already redirects ("&amp;C225&amp;"). Update internal links to point at the final URL.",IF(OR(LEFT(C225&amp;"",1)="4",LEFT(C225&amp;"",1)="5"),IF(AA225="Redirect","Returns "&amp;C225&amp;" but still has "&amp;N(K225)&amp;" clicks and "&amp;N(AC225)&amp;" referring domains. 301 it to the closest live page.","Returns "&amp;C225&amp;" with no clicks or links. Remove internal links and let it 404 or 410."),IF(D225="Non-Indexable","Non-indexable ("&amp;E225&amp;"). Keep if that is intentional; otherwise fix the canonical or noindex.",IF(AA225="Merge","Overlaps with "&amp;I225&amp;IF(N(J225)&gt;0," (similarity "&amp;TEXT(J225,"0.00")&amp;")","")&amp;", which gets more clicks. Merge the useful parts into it and 301 this URL.",IF(AA225="Update",MID(IF(U225="Yes","; Clicks down "&amp;TEXT(-P225,"0%")&amp;" on the previous period","")&amp;IF(V225="Yes","; Average position "&amp;TEXT(N225,"0.0")&amp;" on "&amp;TEXT(L225,"#,##0")&amp;" impressions (striking distance)","")&amp;IF(AND(T225="Yes",N(L225)&gt;=Rules!$B$6),"; Thin ("&amp;F225&amp;" words) but has search demand",""),3,400),IF(AA225="Prune","Low value: "&amp;N(K225)&amp;" clicks, "&amp;N(L225)&amp;" impressions, "&amp;N(Q225)&amp;" sessions, no key events. Remove or noindex it and update internal links.",IF(AA225="Redirect","Low value but "&amp;N(AC225)&amp;" referring domains. 301 it to the closest relevant page to keep those links.",IF(AND(Z225="No",Y225="Yes",N(K225)&lt;Rules!$B$5),"Low search traffic but it converts (key events: "&amp;S225&amp;"). Keep it and link to it.",IF(W225="Yes","Stronger than the page it overlaps ("&amp;I225&amp;"). Keep; merge that page into this one.","Healthy: "&amp;N(K225)&amp;" clicks"&amp;IF(ISNUMBER(N225),", average position "&amp;TEXT(N225,"0.0"),"")&amp;". Keep and monitor."))))))))))</f>
        <v/>
      </c>
      <c r="AE225">
        <f>IF(A225="","",IF(AD225&lt;&gt;"",AD225,AA225))</f>
        <v/>
      </c>
    </row>
    <row r="226">
      <c r="A226">
        <f>IF(Crawl!A225="","",Crawl!A225)</f>
        <v/>
      </c>
      <c r="B226">
        <f>IF(A226="","",Crawl!EC225)</f>
        <v/>
      </c>
      <c r="C226">
        <f>IF(A226="","",IFERROR(INDEX(Crawl!$A225:$DZ225,1,Rules!$H$6),""))</f>
        <v/>
      </c>
      <c r="D226">
        <f>IF(A226="","",IFERROR(INDEX(Crawl!$A225:$DZ225,1,Rules!$H$7),"")&amp;"")</f>
        <v/>
      </c>
      <c r="E226">
        <f>IF(A226="","",IFERROR(INDEX(Crawl!$A225:$DZ225,1,Rules!$H$8),"")&amp;"")</f>
        <v/>
      </c>
      <c r="F226">
        <f>IF(A226="","",IFERROR(INDEX(Crawl!$A225:$DZ225,1,Rules!$H$9),""))</f>
        <v/>
      </c>
      <c r="G226">
        <f>IF(A226="","",IFERROR(INDEX(Crawl!$A225:$DZ225,1,Rules!$H$10),""))</f>
        <v/>
      </c>
      <c r="H226">
        <f>IF(A226="","",IFERROR(INDEX(Crawl!$A225:$DZ225,1,Rules!$H$12),""))</f>
        <v/>
      </c>
      <c r="I226">
        <f>IF(A226="","",IF(AND(N(H226)&gt;0,IFERROR(INDEX(Crawl!$A225:$DZ225,1,Rules!$H$11),"")&amp;""&lt;&gt;""),IFERROR(INDEX(Crawl!$A225:$DZ225,1,Rules!$H$11),"")&amp;"",IF(AND(ISNUMBER(J226),N(J226)&gt;=Rules!$B$12,IFERROR(INDEX(Crawl!$A225:$DZ225,1,Rules!$H$13),"")&amp;""&lt;&gt;""),IFERROR(INDEX(Crawl!$A225:$DZ225,1,Rules!$H$13),"")&amp;"","")))</f>
        <v/>
      </c>
      <c r="J226" s="19">
        <f>IF(A226="","",IF(IFERROR(INDEX(Crawl!$A225:$DZ225,1,Rules!$H$14),"")&amp;""="","",IFERROR(INDEX(Crawl!$A225:$DZ225,1,Rules!$H$14),"")))</f>
        <v/>
      </c>
      <c r="K226">
        <f>IF(A226="","",IFERROR(SUMIFS('GSC current'!$J$2:$J$2001,'GSC current'!$I$2:$I$2001,B226),0))</f>
        <v/>
      </c>
      <c r="L226">
        <f>IF(A226="","",IFERROR(SUMIFS('GSC current'!$K$2:$K$2001,'GSC current'!$I$2:$I$2001,B226),0))</f>
        <v/>
      </c>
      <c r="M226" s="20">
        <f>IF(A226="","",IF(N(L226)&gt;0,K226/L226,""))</f>
        <v/>
      </c>
      <c r="N226" s="21">
        <f>IF(A226="","",IF(N(L226)&gt;0,SUMIFS('GSC current'!$L$2:$L$2001,'GSC current'!$I$2:$I$2001,B226)/L226,""))</f>
        <v/>
      </c>
      <c r="O226">
        <f>IF(A226="","",IFERROR(SUMIFS('GSC previous'!$J$2:$J$2001,'GSC previous'!$I$2:$I$2001,B226),0))</f>
        <v/>
      </c>
      <c r="P226" s="22">
        <f>IF(A226="","",IF(N(O226)&gt;0,(K226-O226)/O226,""))</f>
        <v/>
      </c>
      <c r="Q226">
        <f>IF(A226="","",IFERROR(SUMIFS(GA4!$P$2:$P$2001,GA4!$O$2:$O$2001,B226),0))</f>
        <v/>
      </c>
      <c r="R226" s="23">
        <f>IF(A226="","",IF(N(Q226)&gt;0,SUMIFS(GA4!$Q$2:$Q$2001,GA4!$O$2:$O$2001,B226)/Q226,""))</f>
        <v/>
      </c>
      <c r="S226">
        <f>IF(A226="","",IFERROR(SUMIFS(GA4!$R$2:$R$2001,GA4!$O$2:$O$2001,B226),0))</f>
        <v/>
      </c>
      <c r="T226">
        <f>IF(A226="","",IF(AND(ISNUMBER(F226),LEFT(C226&amp;"",1)="2"),IF(F226&lt;Rules!$B$9,"Yes","No"),"No"))</f>
        <v/>
      </c>
      <c r="U226">
        <f>IF(A226="","",IF(AND(N(O226)&gt;=Rules!$B$8,ISNUMBER(P226)),IF(P226&lt;=-Rules!$B$7,"Yes","No"),"No"))</f>
        <v/>
      </c>
      <c r="V226">
        <f>IF(A226="","",IF(AND(N(L226)&gt;=Rules!$B$6,ISNUMBER(N226)),IF(AND(N226&gt;=Rules!$B$10,N226&lt;=Rules!$B$11),"Yes","No"),"No"))</f>
        <v/>
      </c>
      <c r="W226">
        <f>IF(A226="","",IF(I226&lt;&gt;"","Yes","No"))</f>
        <v/>
      </c>
      <c r="X226">
        <f>IF(I226="","",IF(SUMIFS($K$3:$K$2002,$A$3:$A$2002,SUBSTITUTE(SUBSTITUTE(I226,"?","~?"),"*","~*"))&gt;N(K226),"Yes","No"))</f>
        <v/>
      </c>
      <c r="Y226">
        <f>IF(A226="","",IF(N(S226)&gt;0,"Yes","No"))</f>
        <v/>
      </c>
      <c r="Z226">
        <f>IF(A226="","",IF(AND(N(K226)&lt;Rules!$B$5,N(L226)&lt;Rules!$B$6,N(Q226)&lt;Rules!$B$13,Y226="No"),"Yes","No"))</f>
        <v/>
      </c>
      <c r="AA226">
        <f>IF(A226="","",IF(LEFT(C226&amp;"",1)="3","Redirect",IF(OR(LEFT(C226&amp;"",1)="4",LEFT(C226&amp;"",1)="5"),IF(OR(N(K226)&gt;0,N(AC226)&gt;=Rules!$B$14),"Redirect","Prune"),IF(D226="Non-Indexable","Keep",IF(AND(W226="Yes",X226="Yes",Y226="No"),"Merge",IF(OR(U226="Yes",V226="Yes",AND(T226="Yes",N(L226)&gt;=Rules!$B$6)),"Update",IF(Z226="Yes",IF(N(AC226)&gt;=Rules!$B$14,"Redirect","Prune"),"Keep")))))))</f>
        <v/>
      </c>
      <c r="AB226">
        <f>IF(A226="","",IF(LEFT(C226&amp;"",1)="3","Already redirects ("&amp;C226&amp;"). Update internal links to point at the final URL.",IF(OR(LEFT(C226&amp;"",1)="4",LEFT(C226&amp;"",1)="5"),IF(AA226="Redirect","Returns "&amp;C226&amp;" but still has "&amp;N(K226)&amp;" clicks and "&amp;N(AC226)&amp;" referring domains. 301 it to the closest live page.","Returns "&amp;C226&amp;" with no clicks or links. Remove internal links and let it 404 or 410."),IF(D226="Non-Indexable","Non-indexable ("&amp;E226&amp;"). Keep if that is intentional; otherwise fix the canonical or noindex.",IF(AA226="Merge","Overlaps with "&amp;I226&amp;IF(N(J226)&gt;0," (similarity "&amp;TEXT(J226,"0.00")&amp;")","")&amp;", which gets more clicks. Merge the useful parts into it and 301 this URL.",IF(AA226="Update",MID(IF(U226="Yes","; Clicks down "&amp;TEXT(-P226,"0%")&amp;" on the previous period","")&amp;IF(V226="Yes","; Average position "&amp;TEXT(N226,"0.0")&amp;" on "&amp;TEXT(L226,"#,##0")&amp;" impressions (striking distance)","")&amp;IF(AND(T226="Yes",N(L226)&gt;=Rules!$B$6),"; Thin ("&amp;F226&amp;" words) but has search demand",""),3,400),IF(AA226="Prune","Low value: "&amp;N(K226)&amp;" clicks, "&amp;N(L226)&amp;" impressions, "&amp;N(Q226)&amp;" sessions, no key events. Remove or noindex it and update internal links.",IF(AA226="Redirect","Low value but "&amp;N(AC226)&amp;" referring domains. 301 it to the closest relevant page to keep those links.",IF(AND(Z226="No",Y226="Yes",N(K226)&lt;Rules!$B$5),"Low search traffic but it converts (key events: "&amp;S226&amp;"). Keep it and link to it.",IF(W226="Yes","Stronger than the page it overlaps ("&amp;I226&amp;"). Keep; merge that page into this one.","Healthy: "&amp;N(K226)&amp;" clicks"&amp;IF(ISNUMBER(N226),", average position "&amp;TEXT(N226,"0.0"),"")&amp;". Keep and monitor."))))))))))</f>
        <v/>
      </c>
      <c r="AE226">
        <f>IF(A226="","",IF(AD226&lt;&gt;"",AD226,AA226))</f>
        <v/>
      </c>
    </row>
    <row r="227">
      <c r="A227">
        <f>IF(Crawl!A226="","",Crawl!A226)</f>
        <v/>
      </c>
      <c r="B227">
        <f>IF(A227="","",Crawl!EC226)</f>
        <v/>
      </c>
      <c r="C227">
        <f>IF(A227="","",IFERROR(INDEX(Crawl!$A226:$DZ226,1,Rules!$H$6),""))</f>
        <v/>
      </c>
      <c r="D227">
        <f>IF(A227="","",IFERROR(INDEX(Crawl!$A226:$DZ226,1,Rules!$H$7),"")&amp;"")</f>
        <v/>
      </c>
      <c r="E227">
        <f>IF(A227="","",IFERROR(INDEX(Crawl!$A226:$DZ226,1,Rules!$H$8),"")&amp;"")</f>
        <v/>
      </c>
      <c r="F227">
        <f>IF(A227="","",IFERROR(INDEX(Crawl!$A226:$DZ226,1,Rules!$H$9),""))</f>
        <v/>
      </c>
      <c r="G227">
        <f>IF(A227="","",IFERROR(INDEX(Crawl!$A226:$DZ226,1,Rules!$H$10),""))</f>
        <v/>
      </c>
      <c r="H227">
        <f>IF(A227="","",IFERROR(INDEX(Crawl!$A226:$DZ226,1,Rules!$H$12),""))</f>
        <v/>
      </c>
      <c r="I227">
        <f>IF(A227="","",IF(AND(N(H227)&gt;0,IFERROR(INDEX(Crawl!$A226:$DZ226,1,Rules!$H$11),"")&amp;""&lt;&gt;""),IFERROR(INDEX(Crawl!$A226:$DZ226,1,Rules!$H$11),"")&amp;"",IF(AND(ISNUMBER(J227),N(J227)&gt;=Rules!$B$12,IFERROR(INDEX(Crawl!$A226:$DZ226,1,Rules!$H$13),"")&amp;""&lt;&gt;""),IFERROR(INDEX(Crawl!$A226:$DZ226,1,Rules!$H$13),"")&amp;"","")))</f>
        <v/>
      </c>
      <c r="J227" s="19">
        <f>IF(A227="","",IF(IFERROR(INDEX(Crawl!$A226:$DZ226,1,Rules!$H$14),"")&amp;""="","",IFERROR(INDEX(Crawl!$A226:$DZ226,1,Rules!$H$14),"")))</f>
        <v/>
      </c>
      <c r="K227">
        <f>IF(A227="","",IFERROR(SUMIFS('GSC current'!$J$2:$J$2001,'GSC current'!$I$2:$I$2001,B227),0))</f>
        <v/>
      </c>
      <c r="L227">
        <f>IF(A227="","",IFERROR(SUMIFS('GSC current'!$K$2:$K$2001,'GSC current'!$I$2:$I$2001,B227),0))</f>
        <v/>
      </c>
      <c r="M227" s="20">
        <f>IF(A227="","",IF(N(L227)&gt;0,K227/L227,""))</f>
        <v/>
      </c>
      <c r="N227" s="21">
        <f>IF(A227="","",IF(N(L227)&gt;0,SUMIFS('GSC current'!$L$2:$L$2001,'GSC current'!$I$2:$I$2001,B227)/L227,""))</f>
        <v/>
      </c>
      <c r="O227">
        <f>IF(A227="","",IFERROR(SUMIFS('GSC previous'!$J$2:$J$2001,'GSC previous'!$I$2:$I$2001,B227),0))</f>
        <v/>
      </c>
      <c r="P227" s="22">
        <f>IF(A227="","",IF(N(O227)&gt;0,(K227-O227)/O227,""))</f>
        <v/>
      </c>
      <c r="Q227">
        <f>IF(A227="","",IFERROR(SUMIFS(GA4!$P$2:$P$2001,GA4!$O$2:$O$2001,B227),0))</f>
        <v/>
      </c>
      <c r="R227" s="23">
        <f>IF(A227="","",IF(N(Q227)&gt;0,SUMIFS(GA4!$Q$2:$Q$2001,GA4!$O$2:$O$2001,B227)/Q227,""))</f>
        <v/>
      </c>
      <c r="S227">
        <f>IF(A227="","",IFERROR(SUMIFS(GA4!$R$2:$R$2001,GA4!$O$2:$O$2001,B227),0))</f>
        <v/>
      </c>
      <c r="T227">
        <f>IF(A227="","",IF(AND(ISNUMBER(F227),LEFT(C227&amp;"",1)="2"),IF(F227&lt;Rules!$B$9,"Yes","No"),"No"))</f>
        <v/>
      </c>
      <c r="U227">
        <f>IF(A227="","",IF(AND(N(O227)&gt;=Rules!$B$8,ISNUMBER(P227)),IF(P227&lt;=-Rules!$B$7,"Yes","No"),"No"))</f>
        <v/>
      </c>
      <c r="V227">
        <f>IF(A227="","",IF(AND(N(L227)&gt;=Rules!$B$6,ISNUMBER(N227)),IF(AND(N227&gt;=Rules!$B$10,N227&lt;=Rules!$B$11),"Yes","No"),"No"))</f>
        <v/>
      </c>
      <c r="W227">
        <f>IF(A227="","",IF(I227&lt;&gt;"","Yes","No"))</f>
        <v/>
      </c>
      <c r="X227">
        <f>IF(I227="","",IF(SUMIFS($K$3:$K$2002,$A$3:$A$2002,SUBSTITUTE(SUBSTITUTE(I227,"?","~?"),"*","~*"))&gt;N(K227),"Yes","No"))</f>
        <v/>
      </c>
      <c r="Y227">
        <f>IF(A227="","",IF(N(S227)&gt;0,"Yes","No"))</f>
        <v/>
      </c>
      <c r="Z227">
        <f>IF(A227="","",IF(AND(N(K227)&lt;Rules!$B$5,N(L227)&lt;Rules!$B$6,N(Q227)&lt;Rules!$B$13,Y227="No"),"Yes","No"))</f>
        <v/>
      </c>
      <c r="AA227">
        <f>IF(A227="","",IF(LEFT(C227&amp;"",1)="3","Redirect",IF(OR(LEFT(C227&amp;"",1)="4",LEFT(C227&amp;"",1)="5"),IF(OR(N(K227)&gt;0,N(AC227)&gt;=Rules!$B$14),"Redirect","Prune"),IF(D227="Non-Indexable","Keep",IF(AND(W227="Yes",X227="Yes",Y227="No"),"Merge",IF(OR(U227="Yes",V227="Yes",AND(T227="Yes",N(L227)&gt;=Rules!$B$6)),"Update",IF(Z227="Yes",IF(N(AC227)&gt;=Rules!$B$14,"Redirect","Prune"),"Keep")))))))</f>
        <v/>
      </c>
      <c r="AB227">
        <f>IF(A227="","",IF(LEFT(C227&amp;"",1)="3","Already redirects ("&amp;C227&amp;"). Update internal links to point at the final URL.",IF(OR(LEFT(C227&amp;"",1)="4",LEFT(C227&amp;"",1)="5"),IF(AA227="Redirect","Returns "&amp;C227&amp;" but still has "&amp;N(K227)&amp;" clicks and "&amp;N(AC227)&amp;" referring domains. 301 it to the closest live page.","Returns "&amp;C227&amp;" with no clicks or links. Remove internal links and let it 404 or 410."),IF(D227="Non-Indexable","Non-indexable ("&amp;E227&amp;"). Keep if that is intentional; otherwise fix the canonical or noindex.",IF(AA227="Merge","Overlaps with "&amp;I227&amp;IF(N(J227)&gt;0," (similarity "&amp;TEXT(J227,"0.00")&amp;")","")&amp;", which gets more clicks. Merge the useful parts into it and 301 this URL.",IF(AA227="Update",MID(IF(U227="Yes","; Clicks down "&amp;TEXT(-P227,"0%")&amp;" on the previous period","")&amp;IF(V227="Yes","; Average position "&amp;TEXT(N227,"0.0")&amp;" on "&amp;TEXT(L227,"#,##0")&amp;" impressions (striking distance)","")&amp;IF(AND(T227="Yes",N(L227)&gt;=Rules!$B$6),"; Thin ("&amp;F227&amp;" words) but has search demand",""),3,400),IF(AA227="Prune","Low value: "&amp;N(K227)&amp;" clicks, "&amp;N(L227)&amp;" impressions, "&amp;N(Q227)&amp;" sessions, no key events. Remove or noindex it and update internal links.",IF(AA227="Redirect","Low value but "&amp;N(AC227)&amp;" referring domains. 301 it to the closest relevant page to keep those links.",IF(AND(Z227="No",Y227="Yes",N(K227)&lt;Rules!$B$5),"Low search traffic but it converts (key events: "&amp;S227&amp;"). Keep it and link to it.",IF(W227="Yes","Stronger than the page it overlaps ("&amp;I227&amp;"). Keep; merge that page into this one.","Healthy: "&amp;N(K227)&amp;" clicks"&amp;IF(ISNUMBER(N227),", average position "&amp;TEXT(N227,"0.0"),"")&amp;". Keep and monitor."))))))))))</f>
        <v/>
      </c>
      <c r="AE227">
        <f>IF(A227="","",IF(AD227&lt;&gt;"",AD227,AA227))</f>
        <v/>
      </c>
    </row>
    <row r="228">
      <c r="A228">
        <f>IF(Crawl!A227="","",Crawl!A227)</f>
        <v/>
      </c>
      <c r="B228">
        <f>IF(A228="","",Crawl!EC227)</f>
        <v/>
      </c>
      <c r="C228">
        <f>IF(A228="","",IFERROR(INDEX(Crawl!$A227:$DZ227,1,Rules!$H$6),""))</f>
        <v/>
      </c>
      <c r="D228">
        <f>IF(A228="","",IFERROR(INDEX(Crawl!$A227:$DZ227,1,Rules!$H$7),"")&amp;"")</f>
        <v/>
      </c>
      <c r="E228">
        <f>IF(A228="","",IFERROR(INDEX(Crawl!$A227:$DZ227,1,Rules!$H$8),"")&amp;"")</f>
        <v/>
      </c>
      <c r="F228">
        <f>IF(A228="","",IFERROR(INDEX(Crawl!$A227:$DZ227,1,Rules!$H$9),""))</f>
        <v/>
      </c>
      <c r="G228">
        <f>IF(A228="","",IFERROR(INDEX(Crawl!$A227:$DZ227,1,Rules!$H$10),""))</f>
        <v/>
      </c>
      <c r="H228">
        <f>IF(A228="","",IFERROR(INDEX(Crawl!$A227:$DZ227,1,Rules!$H$12),""))</f>
        <v/>
      </c>
      <c r="I228">
        <f>IF(A228="","",IF(AND(N(H228)&gt;0,IFERROR(INDEX(Crawl!$A227:$DZ227,1,Rules!$H$11),"")&amp;""&lt;&gt;""),IFERROR(INDEX(Crawl!$A227:$DZ227,1,Rules!$H$11),"")&amp;"",IF(AND(ISNUMBER(J228),N(J228)&gt;=Rules!$B$12,IFERROR(INDEX(Crawl!$A227:$DZ227,1,Rules!$H$13),"")&amp;""&lt;&gt;""),IFERROR(INDEX(Crawl!$A227:$DZ227,1,Rules!$H$13),"")&amp;"","")))</f>
        <v/>
      </c>
      <c r="J228" s="19">
        <f>IF(A228="","",IF(IFERROR(INDEX(Crawl!$A227:$DZ227,1,Rules!$H$14),"")&amp;""="","",IFERROR(INDEX(Crawl!$A227:$DZ227,1,Rules!$H$14),"")))</f>
        <v/>
      </c>
      <c r="K228">
        <f>IF(A228="","",IFERROR(SUMIFS('GSC current'!$J$2:$J$2001,'GSC current'!$I$2:$I$2001,B228),0))</f>
        <v/>
      </c>
      <c r="L228">
        <f>IF(A228="","",IFERROR(SUMIFS('GSC current'!$K$2:$K$2001,'GSC current'!$I$2:$I$2001,B228),0))</f>
        <v/>
      </c>
      <c r="M228" s="20">
        <f>IF(A228="","",IF(N(L228)&gt;0,K228/L228,""))</f>
        <v/>
      </c>
      <c r="N228" s="21">
        <f>IF(A228="","",IF(N(L228)&gt;0,SUMIFS('GSC current'!$L$2:$L$2001,'GSC current'!$I$2:$I$2001,B228)/L228,""))</f>
        <v/>
      </c>
      <c r="O228">
        <f>IF(A228="","",IFERROR(SUMIFS('GSC previous'!$J$2:$J$2001,'GSC previous'!$I$2:$I$2001,B228),0))</f>
        <v/>
      </c>
      <c r="P228" s="22">
        <f>IF(A228="","",IF(N(O228)&gt;0,(K228-O228)/O228,""))</f>
        <v/>
      </c>
      <c r="Q228">
        <f>IF(A228="","",IFERROR(SUMIFS(GA4!$P$2:$P$2001,GA4!$O$2:$O$2001,B228),0))</f>
        <v/>
      </c>
      <c r="R228" s="23">
        <f>IF(A228="","",IF(N(Q228)&gt;0,SUMIFS(GA4!$Q$2:$Q$2001,GA4!$O$2:$O$2001,B228)/Q228,""))</f>
        <v/>
      </c>
      <c r="S228">
        <f>IF(A228="","",IFERROR(SUMIFS(GA4!$R$2:$R$2001,GA4!$O$2:$O$2001,B228),0))</f>
        <v/>
      </c>
      <c r="T228">
        <f>IF(A228="","",IF(AND(ISNUMBER(F228),LEFT(C228&amp;"",1)="2"),IF(F228&lt;Rules!$B$9,"Yes","No"),"No"))</f>
        <v/>
      </c>
      <c r="U228">
        <f>IF(A228="","",IF(AND(N(O228)&gt;=Rules!$B$8,ISNUMBER(P228)),IF(P228&lt;=-Rules!$B$7,"Yes","No"),"No"))</f>
        <v/>
      </c>
      <c r="V228">
        <f>IF(A228="","",IF(AND(N(L228)&gt;=Rules!$B$6,ISNUMBER(N228)),IF(AND(N228&gt;=Rules!$B$10,N228&lt;=Rules!$B$11),"Yes","No"),"No"))</f>
        <v/>
      </c>
      <c r="W228">
        <f>IF(A228="","",IF(I228&lt;&gt;"","Yes","No"))</f>
        <v/>
      </c>
      <c r="X228">
        <f>IF(I228="","",IF(SUMIFS($K$3:$K$2002,$A$3:$A$2002,SUBSTITUTE(SUBSTITUTE(I228,"?","~?"),"*","~*"))&gt;N(K228),"Yes","No"))</f>
        <v/>
      </c>
      <c r="Y228">
        <f>IF(A228="","",IF(N(S228)&gt;0,"Yes","No"))</f>
        <v/>
      </c>
      <c r="Z228">
        <f>IF(A228="","",IF(AND(N(K228)&lt;Rules!$B$5,N(L228)&lt;Rules!$B$6,N(Q228)&lt;Rules!$B$13,Y228="No"),"Yes","No"))</f>
        <v/>
      </c>
      <c r="AA228">
        <f>IF(A228="","",IF(LEFT(C228&amp;"",1)="3","Redirect",IF(OR(LEFT(C228&amp;"",1)="4",LEFT(C228&amp;"",1)="5"),IF(OR(N(K228)&gt;0,N(AC228)&gt;=Rules!$B$14),"Redirect","Prune"),IF(D228="Non-Indexable","Keep",IF(AND(W228="Yes",X228="Yes",Y228="No"),"Merge",IF(OR(U228="Yes",V228="Yes",AND(T228="Yes",N(L228)&gt;=Rules!$B$6)),"Update",IF(Z228="Yes",IF(N(AC228)&gt;=Rules!$B$14,"Redirect","Prune"),"Keep")))))))</f>
        <v/>
      </c>
      <c r="AB228">
        <f>IF(A228="","",IF(LEFT(C228&amp;"",1)="3","Already redirects ("&amp;C228&amp;"). Update internal links to point at the final URL.",IF(OR(LEFT(C228&amp;"",1)="4",LEFT(C228&amp;"",1)="5"),IF(AA228="Redirect","Returns "&amp;C228&amp;" but still has "&amp;N(K228)&amp;" clicks and "&amp;N(AC228)&amp;" referring domains. 301 it to the closest live page.","Returns "&amp;C228&amp;" with no clicks or links. Remove internal links and let it 404 or 410."),IF(D228="Non-Indexable","Non-indexable ("&amp;E228&amp;"). Keep if that is intentional; otherwise fix the canonical or noindex.",IF(AA228="Merge","Overlaps with "&amp;I228&amp;IF(N(J228)&gt;0," (similarity "&amp;TEXT(J228,"0.00")&amp;")","")&amp;", which gets more clicks. Merge the useful parts into it and 301 this URL.",IF(AA228="Update",MID(IF(U228="Yes","; Clicks down "&amp;TEXT(-P228,"0%")&amp;" on the previous period","")&amp;IF(V228="Yes","; Average position "&amp;TEXT(N228,"0.0")&amp;" on "&amp;TEXT(L228,"#,##0")&amp;" impressions (striking distance)","")&amp;IF(AND(T228="Yes",N(L228)&gt;=Rules!$B$6),"; Thin ("&amp;F228&amp;" words) but has search demand",""),3,400),IF(AA228="Prune","Low value: "&amp;N(K228)&amp;" clicks, "&amp;N(L228)&amp;" impressions, "&amp;N(Q228)&amp;" sessions, no key events. Remove or noindex it and update internal links.",IF(AA228="Redirect","Low value but "&amp;N(AC228)&amp;" referring domains. 301 it to the closest relevant page to keep those links.",IF(AND(Z228="No",Y228="Yes",N(K228)&lt;Rules!$B$5),"Low search traffic but it converts (key events: "&amp;S228&amp;"). Keep it and link to it.",IF(W228="Yes","Stronger than the page it overlaps ("&amp;I228&amp;"). Keep; merge that page into this one.","Healthy: "&amp;N(K228)&amp;" clicks"&amp;IF(ISNUMBER(N228),", average position "&amp;TEXT(N228,"0.0"),"")&amp;". Keep and monitor."))))))))))</f>
        <v/>
      </c>
      <c r="AE228">
        <f>IF(A228="","",IF(AD228&lt;&gt;"",AD228,AA228))</f>
        <v/>
      </c>
    </row>
    <row r="229">
      <c r="A229">
        <f>IF(Crawl!A228="","",Crawl!A228)</f>
        <v/>
      </c>
      <c r="B229">
        <f>IF(A229="","",Crawl!EC228)</f>
        <v/>
      </c>
      <c r="C229">
        <f>IF(A229="","",IFERROR(INDEX(Crawl!$A228:$DZ228,1,Rules!$H$6),""))</f>
        <v/>
      </c>
      <c r="D229">
        <f>IF(A229="","",IFERROR(INDEX(Crawl!$A228:$DZ228,1,Rules!$H$7),"")&amp;"")</f>
        <v/>
      </c>
      <c r="E229">
        <f>IF(A229="","",IFERROR(INDEX(Crawl!$A228:$DZ228,1,Rules!$H$8),"")&amp;"")</f>
        <v/>
      </c>
      <c r="F229">
        <f>IF(A229="","",IFERROR(INDEX(Crawl!$A228:$DZ228,1,Rules!$H$9),""))</f>
        <v/>
      </c>
      <c r="G229">
        <f>IF(A229="","",IFERROR(INDEX(Crawl!$A228:$DZ228,1,Rules!$H$10),""))</f>
        <v/>
      </c>
      <c r="H229">
        <f>IF(A229="","",IFERROR(INDEX(Crawl!$A228:$DZ228,1,Rules!$H$12),""))</f>
        <v/>
      </c>
      <c r="I229">
        <f>IF(A229="","",IF(AND(N(H229)&gt;0,IFERROR(INDEX(Crawl!$A228:$DZ228,1,Rules!$H$11),"")&amp;""&lt;&gt;""),IFERROR(INDEX(Crawl!$A228:$DZ228,1,Rules!$H$11),"")&amp;"",IF(AND(ISNUMBER(J229),N(J229)&gt;=Rules!$B$12,IFERROR(INDEX(Crawl!$A228:$DZ228,1,Rules!$H$13),"")&amp;""&lt;&gt;""),IFERROR(INDEX(Crawl!$A228:$DZ228,1,Rules!$H$13),"")&amp;"","")))</f>
        <v/>
      </c>
      <c r="J229" s="19">
        <f>IF(A229="","",IF(IFERROR(INDEX(Crawl!$A228:$DZ228,1,Rules!$H$14),"")&amp;""="","",IFERROR(INDEX(Crawl!$A228:$DZ228,1,Rules!$H$14),"")))</f>
        <v/>
      </c>
      <c r="K229">
        <f>IF(A229="","",IFERROR(SUMIFS('GSC current'!$J$2:$J$2001,'GSC current'!$I$2:$I$2001,B229),0))</f>
        <v/>
      </c>
      <c r="L229">
        <f>IF(A229="","",IFERROR(SUMIFS('GSC current'!$K$2:$K$2001,'GSC current'!$I$2:$I$2001,B229),0))</f>
        <v/>
      </c>
      <c r="M229" s="20">
        <f>IF(A229="","",IF(N(L229)&gt;0,K229/L229,""))</f>
        <v/>
      </c>
      <c r="N229" s="21">
        <f>IF(A229="","",IF(N(L229)&gt;0,SUMIFS('GSC current'!$L$2:$L$2001,'GSC current'!$I$2:$I$2001,B229)/L229,""))</f>
        <v/>
      </c>
      <c r="O229">
        <f>IF(A229="","",IFERROR(SUMIFS('GSC previous'!$J$2:$J$2001,'GSC previous'!$I$2:$I$2001,B229),0))</f>
        <v/>
      </c>
      <c r="P229" s="22">
        <f>IF(A229="","",IF(N(O229)&gt;0,(K229-O229)/O229,""))</f>
        <v/>
      </c>
      <c r="Q229">
        <f>IF(A229="","",IFERROR(SUMIFS(GA4!$P$2:$P$2001,GA4!$O$2:$O$2001,B229),0))</f>
        <v/>
      </c>
      <c r="R229" s="23">
        <f>IF(A229="","",IF(N(Q229)&gt;0,SUMIFS(GA4!$Q$2:$Q$2001,GA4!$O$2:$O$2001,B229)/Q229,""))</f>
        <v/>
      </c>
      <c r="S229">
        <f>IF(A229="","",IFERROR(SUMIFS(GA4!$R$2:$R$2001,GA4!$O$2:$O$2001,B229),0))</f>
        <v/>
      </c>
      <c r="T229">
        <f>IF(A229="","",IF(AND(ISNUMBER(F229),LEFT(C229&amp;"",1)="2"),IF(F229&lt;Rules!$B$9,"Yes","No"),"No"))</f>
        <v/>
      </c>
      <c r="U229">
        <f>IF(A229="","",IF(AND(N(O229)&gt;=Rules!$B$8,ISNUMBER(P229)),IF(P229&lt;=-Rules!$B$7,"Yes","No"),"No"))</f>
        <v/>
      </c>
      <c r="V229">
        <f>IF(A229="","",IF(AND(N(L229)&gt;=Rules!$B$6,ISNUMBER(N229)),IF(AND(N229&gt;=Rules!$B$10,N229&lt;=Rules!$B$11),"Yes","No"),"No"))</f>
        <v/>
      </c>
      <c r="W229">
        <f>IF(A229="","",IF(I229&lt;&gt;"","Yes","No"))</f>
        <v/>
      </c>
      <c r="X229">
        <f>IF(I229="","",IF(SUMIFS($K$3:$K$2002,$A$3:$A$2002,SUBSTITUTE(SUBSTITUTE(I229,"?","~?"),"*","~*"))&gt;N(K229),"Yes","No"))</f>
        <v/>
      </c>
      <c r="Y229">
        <f>IF(A229="","",IF(N(S229)&gt;0,"Yes","No"))</f>
        <v/>
      </c>
      <c r="Z229">
        <f>IF(A229="","",IF(AND(N(K229)&lt;Rules!$B$5,N(L229)&lt;Rules!$B$6,N(Q229)&lt;Rules!$B$13,Y229="No"),"Yes","No"))</f>
        <v/>
      </c>
      <c r="AA229">
        <f>IF(A229="","",IF(LEFT(C229&amp;"",1)="3","Redirect",IF(OR(LEFT(C229&amp;"",1)="4",LEFT(C229&amp;"",1)="5"),IF(OR(N(K229)&gt;0,N(AC229)&gt;=Rules!$B$14),"Redirect","Prune"),IF(D229="Non-Indexable","Keep",IF(AND(W229="Yes",X229="Yes",Y229="No"),"Merge",IF(OR(U229="Yes",V229="Yes",AND(T229="Yes",N(L229)&gt;=Rules!$B$6)),"Update",IF(Z229="Yes",IF(N(AC229)&gt;=Rules!$B$14,"Redirect","Prune"),"Keep")))))))</f>
        <v/>
      </c>
      <c r="AB229">
        <f>IF(A229="","",IF(LEFT(C229&amp;"",1)="3","Already redirects ("&amp;C229&amp;"). Update internal links to point at the final URL.",IF(OR(LEFT(C229&amp;"",1)="4",LEFT(C229&amp;"",1)="5"),IF(AA229="Redirect","Returns "&amp;C229&amp;" but still has "&amp;N(K229)&amp;" clicks and "&amp;N(AC229)&amp;" referring domains. 301 it to the closest live page.","Returns "&amp;C229&amp;" with no clicks or links. Remove internal links and let it 404 or 410."),IF(D229="Non-Indexable","Non-indexable ("&amp;E229&amp;"). Keep if that is intentional; otherwise fix the canonical or noindex.",IF(AA229="Merge","Overlaps with "&amp;I229&amp;IF(N(J229)&gt;0," (similarity "&amp;TEXT(J229,"0.00")&amp;")","")&amp;", which gets more clicks. Merge the useful parts into it and 301 this URL.",IF(AA229="Update",MID(IF(U229="Yes","; Clicks down "&amp;TEXT(-P229,"0%")&amp;" on the previous period","")&amp;IF(V229="Yes","; Average position "&amp;TEXT(N229,"0.0")&amp;" on "&amp;TEXT(L229,"#,##0")&amp;" impressions (striking distance)","")&amp;IF(AND(T229="Yes",N(L229)&gt;=Rules!$B$6),"; Thin ("&amp;F229&amp;" words) but has search demand",""),3,400),IF(AA229="Prune","Low value: "&amp;N(K229)&amp;" clicks, "&amp;N(L229)&amp;" impressions, "&amp;N(Q229)&amp;" sessions, no key events. Remove or noindex it and update internal links.",IF(AA229="Redirect","Low value but "&amp;N(AC229)&amp;" referring domains. 301 it to the closest relevant page to keep those links.",IF(AND(Z229="No",Y229="Yes",N(K229)&lt;Rules!$B$5),"Low search traffic but it converts (key events: "&amp;S229&amp;"). Keep it and link to it.",IF(W229="Yes","Stronger than the page it overlaps ("&amp;I229&amp;"). Keep; merge that page into this one.","Healthy: "&amp;N(K229)&amp;" clicks"&amp;IF(ISNUMBER(N229),", average position "&amp;TEXT(N229,"0.0"),"")&amp;". Keep and monitor."))))))))))</f>
        <v/>
      </c>
      <c r="AE229">
        <f>IF(A229="","",IF(AD229&lt;&gt;"",AD229,AA229))</f>
        <v/>
      </c>
    </row>
    <row r="230">
      <c r="A230">
        <f>IF(Crawl!A229="","",Crawl!A229)</f>
        <v/>
      </c>
      <c r="B230">
        <f>IF(A230="","",Crawl!EC229)</f>
        <v/>
      </c>
      <c r="C230">
        <f>IF(A230="","",IFERROR(INDEX(Crawl!$A229:$DZ229,1,Rules!$H$6),""))</f>
        <v/>
      </c>
      <c r="D230">
        <f>IF(A230="","",IFERROR(INDEX(Crawl!$A229:$DZ229,1,Rules!$H$7),"")&amp;"")</f>
        <v/>
      </c>
      <c r="E230">
        <f>IF(A230="","",IFERROR(INDEX(Crawl!$A229:$DZ229,1,Rules!$H$8),"")&amp;"")</f>
        <v/>
      </c>
      <c r="F230">
        <f>IF(A230="","",IFERROR(INDEX(Crawl!$A229:$DZ229,1,Rules!$H$9),""))</f>
        <v/>
      </c>
      <c r="G230">
        <f>IF(A230="","",IFERROR(INDEX(Crawl!$A229:$DZ229,1,Rules!$H$10),""))</f>
        <v/>
      </c>
      <c r="H230">
        <f>IF(A230="","",IFERROR(INDEX(Crawl!$A229:$DZ229,1,Rules!$H$12),""))</f>
        <v/>
      </c>
      <c r="I230">
        <f>IF(A230="","",IF(AND(N(H230)&gt;0,IFERROR(INDEX(Crawl!$A229:$DZ229,1,Rules!$H$11),"")&amp;""&lt;&gt;""),IFERROR(INDEX(Crawl!$A229:$DZ229,1,Rules!$H$11),"")&amp;"",IF(AND(ISNUMBER(J230),N(J230)&gt;=Rules!$B$12,IFERROR(INDEX(Crawl!$A229:$DZ229,1,Rules!$H$13),"")&amp;""&lt;&gt;""),IFERROR(INDEX(Crawl!$A229:$DZ229,1,Rules!$H$13),"")&amp;"","")))</f>
        <v/>
      </c>
      <c r="J230" s="19">
        <f>IF(A230="","",IF(IFERROR(INDEX(Crawl!$A229:$DZ229,1,Rules!$H$14),"")&amp;""="","",IFERROR(INDEX(Crawl!$A229:$DZ229,1,Rules!$H$14),"")))</f>
        <v/>
      </c>
      <c r="K230">
        <f>IF(A230="","",IFERROR(SUMIFS('GSC current'!$J$2:$J$2001,'GSC current'!$I$2:$I$2001,B230),0))</f>
        <v/>
      </c>
      <c r="L230">
        <f>IF(A230="","",IFERROR(SUMIFS('GSC current'!$K$2:$K$2001,'GSC current'!$I$2:$I$2001,B230),0))</f>
        <v/>
      </c>
      <c r="M230" s="20">
        <f>IF(A230="","",IF(N(L230)&gt;0,K230/L230,""))</f>
        <v/>
      </c>
      <c r="N230" s="21">
        <f>IF(A230="","",IF(N(L230)&gt;0,SUMIFS('GSC current'!$L$2:$L$2001,'GSC current'!$I$2:$I$2001,B230)/L230,""))</f>
        <v/>
      </c>
      <c r="O230">
        <f>IF(A230="","",IFERROR(SUMIFS('GSC previous'!$J$2:$J$2001,'GSC previous'!$I$2:$I$2001,B230),0))</f>
        <v/>
      </c>
      <c r="P230" s="22">
        <f>IF(A230="","",IF(N(O230)&gt;0,(K230-O230)/O230,""))</f>
        <v/>
      </c>
      <c r="Q230">
        <f>IF(A230="","",IFERROR(SUMIFS(GA4!$P$2:$P$2001,GA4!$O$2:$O$2001,B230),0))</f>
        <v/>
      </c>
      <c r="R230" s="23">
        <f>IF(A230="","",IF(N(Q230)&gt;0,SUMIFS(GA4!$Q$2:$Q$2001,GA4!$O$2:$O$2001,B230)/Q230,""))</f>
        <v/>
      </c>
      <c r="S230">
        <f>IF(A230="","",IFERROR(SUMIFS(GA4!$R$2:$R$2001,GA4!$O$2:$O$2001,B230),0))</f>
        <v/>
      </c>
      <c r="T230">
        <f>IF(A230="","",IF(AND(ISNUMBER(F230),LEFT(C230&amp;"",1)="2"),IF(F230&lt;Rules!$B$9,"Yes","No"),"No"))</f>
        <v/>
      </c>
      <c r="U230">
        <f>IF(A230="","",IF(AND(N(O230)&gt;=Rules!$B$8,ISNUMBER(P230)),IF(P230&lt;=-Rules!$B$7,"Yes","No"),"No"))</f>
        <v/>
      </c>
      <c r="V230">
        <f>IF(A230="","",IF(AND(N(L230)&gt;=Rules!$B$6,ISNUMBER(N230)),IF(AND(N230&gt;=Rules!$B$10,N230&lt;=Rules!$B$11),"Yes","No"),"No"))</f>
        <v/>
      </c>
      <c r="W230">
        <f>IF(A230="","",IF(I230&lt;&gt;"","Yes","No"))</f>
        <v/>
      </c>
      <c r="X230">
        <f>IF(I230="","",IF(SUMIFS($K$3:$K$2002,$A$3:$A$2002,SUBSTITUTE(SUBSTITUTE(I230,"?","~?"),"*","~*"))&gt;N(K230),"Yes","No"))</f>
        <v/>
      </c>
      <c r="Y230">
        <f>IF(A230="","",IF(N(S230)&gt;0,"Yes","No"))</f>
        <v/>
      </c>
      <c r="Z230">
        <f>IF(A230="","",IF(AND(N(K230)&lt;Rules!$B$5,N(L230)&lt;Rules!$B$6,N(Q230)&lt;Rules!$B$13,Y230="No"),"Yes","No"))</f>
        <v/>
      </c>
      <c r="AA230">
        <f>IF(A230="","",IF(LEFT(C230&amp;"",1)="3","Redirect",IF(OR(LEFT(C230&amp;"",1)="4",LEFT(C230&amp;"",1)="5"),IF(OR(N(K230)&gt;0,N(AC230)&gt;=Rules!$B$14),"Redirect","Prune"),IF(D230="Non-Indexable","Keep",IF(AND(W230="Yes",X230="Yes",Y230="No"),"Merge",IF(OR(U230="Yes",V230="Yes",AND(T230="Yes",N(L230)&gt;=Rules!$B$6)),"Update",IF(Z230="Yes",IF(N(AC230)&gt;=Rules!$B$14,"Redirect","Prune"),"Keep")))))))</f>
        <v/>
      </c>
      <c r="AB230">
        <f>IF(A230="","",IF(LEFT(C230&amp;"",1)="3","Already redirects ("&amp;C230&amp;"). Update internal links to point at the final URL.",IF(OR(LEFT(C230&amp;"",1)="4",LEFT(C230&amp;"",1)="5"),IF(AA230="Redirect","Returns "&amp;C230&amp;" but still has "&amp;N(K230)&amp;" clicks and "&amp;N(AC230)&amp;" referring domains. 301 it to the closest live page.","Returns "&amp;C230&amp;" with no clicks or links. Remove internal links and let it 404 or 410."),IF(D230="Non-Indexable","Non-indexable ("&amp;E230&amp;"). Keep if that is intentional; otherwise fix the canonical or noindex.",IF(AA230="Merge","Overlaps with "&amp;I230&amp;IF(N(J230)&gt;0," (similarity "&amp;TEXT(J230,"0.00")&amp;")","")&amp;", which gets more clicks. Merge the useful parts into it and 301 this URL.",IF(AA230="Update",MID(IF(U230="Yes","; Clicks down "&amp;TEXT(-P230,"0%")&amp;" on the previous period","")&amp;IF(V230="Yes","; Average position "&amp;TEXT(N230,"0.0")&amp;" on "&amp;TEXT(L230,"#,##0")&amp;" impressions (striking distance)","")&amp;IF(AND(T230="Yes",N(L230)&gt;=Rules!$B$6),"; Thin ("&amp;F230&amp;" words) but has search demand",""),3,400),IF(AA230="Prune","Low value: "&amp;N(K230)&amp;" clicks, "&amp;N(L230)&amp;" impressions, "&amp;N(Q230)&amp;" sessions, no key events. Remove or noindex it and update internal links.",IF(AA230="Redirect","Low value but "&amp;N(AC230)&amp;" referring domains. 301 it to the closest relevant page to keep those links.",IF(AND(Z230="No",Y230="Yes",N(K230)&lt;Rules!$B$5),"Low search traffic but it converts (key events: "&amp;S230&amp;"). Keep it and link to it.",IF(W230="Yes","Stronger than the page it overlaps ("&amp;I230&amp;"). Keep; merge that page into this one.","Healthy: "&amp;N(K230)&amp;" clicks"&amp;IF(ISNUMBER(N230),", average position "&amp;TEXT(N230,"0.0"),"")&amp;". Keep and monitor."))))))))))</f>
        <v/>
      </c>
      <c r="AE230">
        <f>IF(A230="","",IF(AD230&lt;&gt;"",AD230,AA230))</f>
        <v/>
      </c>
    </row>
    <row r="231">
      <c r="A231">
        <f>IF(Crawl!A230="","",Crawl!A230)</f>
        <v/>
      </c>
      <c r="B231">
        <f>IF(A231="","",Crawl!EC230)</f>
        <v/>
      </c>
      <c r="C231">
        <f>IF(A231="","",IFERROR(INDEX(Crawl!$A230:$DZ230,1,Rules!$H$6),""))</f>
        <v/>
      </c>
      <c r="D231">
        <f>IF(A231="","",IFERROR(INDEX(Crawl!$A230:$DZ230,1,Rules!$H$7),"")&amp;"")</f>
        <v/>
      </c>
      <c r="E231">
        <f>IF(A231="","",IFERROR(INDEX(Crawl!$A230:$DZ230,1,Rules!$H$8),"")&amp;"")</f>
        <v/>
      </c>
      <c r="F231">
        <f>IF(A231="","",IFERROR(INDEX(Crawl!$A230:$DZ230,1,Rules!$H$9),""))</f>
        <v/>
      </c>
      <c r="G231">
        <f>IF(A231="","",IFERROR(INDEX(Crawl!$A230:$DZ230,1,Rules!$H$10),""))</f>
        <v/>
      </c>
      <c r="H231">
        <f>IF(A231="","",IFERROR(INDEX(Crawl!$A230:$DZ230,1,Rules!$H$12),""))</f>
        <v/>
      </c>
      <c r="I231">
        <f>IF(A231="","",IF(AND(N(H231)&gt;0,IFERROR(INDEX(Crawl!$A230:$DZ230,1,Rules!$H$11),"")&amp;""&lt;&gt;""),IFERROR(INDEX(Crawl!$A230:$DZ230,1,Rules!$H$11),"")&amp;"",IF(AND(ISNUMBER(J231),N(J231)&gt;=Rules!$B$12,IFERROR(INDEX(Crawl!$A230:$DZ230,1,Rules!$H$13),"")&amp;""&lt;&gt;""),IFERROR(INDEX(Crawl!$A230:$DZ230,1,Rules!$H$13),"")&amp;"","")))</f>
        <v/>
      </c>
      <c r="J231" s="19">
        <f>IF(A231="","",IF(IFERROR(INDEX(Crawl!$A230:$DZ230,1,Rules!$H$14),"")&amp;""="","",IFERROR(INDEX(Crawl!$A230:$DZ230,1,Rules!$H$14),"")))</f>
        <v/>
      </c>
      <c r="K231">
        <f>IF(A231="","",IFERROR(SUMIFS('GSC current'!$J$2:$J$2001,'GSC current'!$I$2:$I$2001,B231),0))</f>
        <v/>
      </c>
      <c r="L231">
        <f>IF(A231="","",IFERROR(SUMIFS('GSC current'!$K$2:$K$2001,'GSC current'!$I$2:$I$2001,B231),0))</f>
        <v/>
      </c>
      <c r="M231" s="20">
        <f>IF(A231="","",IF(N(L231)&gt;0,K231/L231,""))</f>
        <v/>
      </c>
      <c r="N231" s="21">
        <f>IF(A231="","",IF(N(L231)&gt;0,SUMIFS('GSC current'!$L$2:$L$2001,'GSC current'!$I$2:$I$2001,B231)/L231,""))</f>
        <v/>
      </c>
      <c r="O231">
        <f>IF(A231="","",IFERROR(SUMIFS('GSC previous'!$J$2:$J$2001,'GSC previous'!$I$2:$I$2001,B231),0))</f>
        <v/>
      </c>
      <c r="P231" s="22">
        <f>IF(A231="","",IF(N(O231)&gt;0,(K231-O231)/O231,""))</f>
        <v/>
      </c>
      <c r="Q231">
        <f>IF(A231="","",IFERROR(SUMIFS(GA4!$P$2:$P$2001,GA4!$O$2:$O$2001,B231),0))</f>
        <v/>
      </c>
      <c r="R231" s="23">
        <f>IF(A231="","",IF(N(Q231)&gt;0,SUMIFS(GA4!$Q$2:$Q$2001,GA4!$O$2:$O$2001,B231)/Q231,""))</f>
        <v/>
      </c>
      <c r="S231">
        <f>IF(A231="","",IFERROR(SUMIFS(GA4!$R$2:$R$2001,GA4!$O$2:$O$2001,B231),0))</f>
        <v/>
      </c>
      <c r="T231">
        <f>IF(A231="","",IF(AND(ISNUMBER(F231),LEFT(C231&amp;"",1)="2"),IF(F231&lt;Rules!$B$9,"Yes","No"),"No"))</f>
        <v/>
      </c>
      <c r="U231">
        <f>IF(A231="","",IF(AND(N(O231)&gt;=Rules!$B$8,ISNUMBER(P231)),IF(P231&lt;=-Rules!$B$7,"Yes","No"),"No"))</f>
        <v/>
      </c>
      <c r="V231">
        <f>IF(A231="","",IF(AND(N(L231)&gt;=Rules!$B$6,ISNUMBER(N231)),IF(AND(N231&gt;=Rules!$B$10,N231&lt;=Rules!$B$11),"Yes","No"),"No"))</f>
        <v/>
      </c>
      <c r="W231">
        <f>IF(A231="","",IF(I231&lt;&gt;"","Yes","No"))</f>
        <v/>
      </c>
      <c r="X231">
        <f>IF(I231="","",IF(SUMIFS($K$3:$K$2002,$A$3:$A$2002,SUBSTITUTE(SUBSTITUTE(I231,"?","~?"),"*","~*"))&gt;N(K231),"Yes","No"))</f>
        <v/>
      </c>
      <c r="Y231">
        <f>IF(A231="","",IF(N(S231)&gt;0,"Yes","No"))</f>
        <v/>
      </c>
      <c r="Z231">
        <f>IF(A231="","",IF(AND(N(K231)&lt;Rules!$B$5,N(L231)&lt;Rules!$B$6,N(Q231)&lt;Rules!$B$13,Y231="No"),"Yes","No"))</f>
        <v/>
      </c>
      <c r="AA231">
        <f>IF(A231="","",IF(LEFT(C231&amp;"",1)="3","Redirect",IF(OR(LEFT(C231&amp;"",1)="4",LEFT(C231&amp;"",1)="5"),IF(OR(N(K231)&gt;0,N(AC231)&gt;=Rules!$B$14),"Redirect","Prune"),IF(D231="Non-Indexable","Keep",IF(AND(W231="Yes",X231="Yes",Y231="No"),"Merge",IF(OR(U231="Yes",V231="Yes",AND(T231="Yes",N(L231)&gt;=Rules!$B$6)),"Update",IF(Z231="Yes",IF(N(AC231)&gt;=Rules!$B$14,"Redirect","Prune"),"Keep")))))))</f>
        <v/>
      </c>
      <c r="AB231">
        <f>IF(A231="","",IF(LEFT(C231&amp;"",1)="3","Already redirects ("&amp;C231&amp;"). Update internal links to point at the final URL.",IF(OR(LEFT(C231&amp;"",1)="4",LEFT(C231&amp;"",1)="5"),IF(AA231="Redirect","Returns "&amp;C231&amp;" but still has "&amp;N(K231)&amp;" clicks and "&amp;N(AC231)&amp;" referring domains. 301 it to the closest live page.","Returns "&amp;C231&amp;" with no clicks or links. Remove internal links and let it 404 or 410."),IF(D231="Non-Indexable","Non-indexable ("&amp;E231&amp;"). Keep if that is intentional; otherwise fix the canonical or noindex.",IF(AA231="Merge","Overlaps with "&amp;I231&amp;IF(N(J231)&gt;0," (similarity "&amp;TEXT(J231,"0.00")&amp;")","")&amp;", which gets more clicks. Merge the useful parts into it and 301 this URL.",IF(AA231="Update",MID(IF(U231="Yes","; Clicks down "&amp;TEXT(-P231,"0%")&amp;" on the previous period","")&amp;IF(V231="Yes","; Average position "&amp;TEXT(N231,"0.0")&amp;" on "&amp;TEXT(L231,"#,##0")&amp;" impressions (striking distance)","")&amp;IF(AND(T231="Yes",N(L231)&gt;=Rules!$B$6),"; Thin ("&amp;F231&amp;" words) but has search demand",""),3,400),IF(AA231="Prune","Low value: "&amp;N(K231)&amp;" clicks, "&amp;N(L231)&amp;" impressions, "&amp;N(Q231)&amp;" sessions, no key events. Remove or noindex it and update internal links.",IF(AA231="Redirect","Low value but "&amp;N(AC231)&amp;" referring domains. 301 it to the closest relevant page to keep those links.",IF(AND(Z231="No",Y231="Yes",N(K231)&lt;Rules!$B$5),"Low search traffic but it converts (key events: "&amp;S231&amp;"). Keep it and link to it.",IF(W231="Yes","Stronger than the page it overlaps ("&amp;I231&amp;"). Keep; merge that page into this one.","Healthy: "&amp;N(K231)&amp;" clicks"&amp;IF(ISNUMBER(N231),", average position "&amp;TEXT(N231,"0.0"),"")&amp;". Keep and monitor."))))))))))</f>
        <v/>
      </c>
      <c r="AE231">
        <f>IF(A231="","",IF(AD231&lt;&gt;"",AD231,AA231))</f>
        <v/>
      </c>
    </row>
    <row r="232">
      <c r="A232">
        <f>IF(Crawl!A231="","",Crawl!A231)</f>
        <v/>
      </c>
      <c r="B232">
        <f>IF(A232="","",Crawl!EC231)</f>
        <v/>
      </c>
      <c r="C232">
        <f>IF(A232="","",IFERROR(INDEX(Crawl!$A231:$DZ231,1,Rules!$H$6),""))</f>
        <v/>
      </c>
      <c r="D232">
        <f>IF(A232="","",IFERROR(INDEX(Crawl!$A231:$DZ231,1,Rules!$H$7),"")&amp;"")</f>
        <v/>
      </c>
      <c r="E232">
        <f>IF(A232="","",IFERROR(INDEX(Crawl!$A231:$DZ231,1,Rules!$H$8),"")&amp;"")</f>
        <v/>
      </c>
      <c r="F232">
        <f>IF(A232="","",IFERROR(INDEX(Crawl!$A231:$DZ231,1,Rules!$H$9),""))</f>
        <v/>
      </c>
      <c r="G232">
        <f>IF(A232="","",IFERROR(INDEX(Crawl!$A231:$DZ231,1,Rules!$H$10),""))</f>
        <v/>
      </c>
      <c r="H232">
        <f>IF(A232="","",IFERROR(INDEX(Crawl!$A231:$DZ231,1,Rules!$H$12),""))</f>
        <v/>
      </c>
      <c r="I232">
        <f>IF(A232="","",IF(AND(N(H232)&gt;0,IFERROR(INDEX(Crawl!$A231:$DZ231,1,Rules!$H$11),"")&amp;""&lt;&gt;""),IFERROR(INDEX(Crawl!$A231:$DZ231,1,Rules!$H$11),"")&amp;"",IF(AND(ISNUMBER(J232),N(J232)&gt;=Rules!$B$12,IFERROR(INDEX(Crawl!$A231:$DZ231,1,Rules!$H$13),"")&amp;""&lt;&gt;""),IFERROR(INDEX(Crawl!$A231:$DZ231,1,Rules!$H$13),"")&amp;"","")))</f>
        <v/>
      </c>
      <c r="J232" s="19">
        <f>IF(A232="","",IF(IFERROR(INDEX(Crawl!$A231:$DZ231,1,Rules!$H$14),"")&amp;""="","",IFERROR(INDEX(Crawl!$A231:$DZ231,1,Rules!$H$14),"")))</f>
        <v/>
      </c>
      <c r="K232">
        <f>IF(A232="","",IFERROR(SUMIFS('GSC current'!$J$2:$J$2001,'GSC current'!$I$2:$I$2001,B232),0))</f>
        <v/>
      </c>
      <c r="L232">
        <f>IF(A232="","",IFERROR(SUMIFS('GSC current'!$K$2:$K$2001,'GSC current'!$I$2:$I$2001,B232),0))</f>
        <v/>
      </c>
      <c r="M232" s="20">
        <f>IF(A232="","",IF(N(L232)&gt;0,K232/L232,""))</f>
        <v/>
      </c>
      <c r="N232" s="21">
        <f>IF(A232="","",IF(N(L232)&gt;0,SUMIFS('GSC current'!$L$2:$L$2001,'GSC current'!$I$2:$I$2001,B232)/L232,""))</f>
        <v/>
      </c>
      <c r="O232">
        <f>IF(A232="","",IFERROR(SUMIFS('GSC previous'!$J$2:$J$2001,'GSC previous'!$I$2:$I$2001,B232),0))</f>
        <v/>
      </c>
      <c r="P232" s="22">
        <f>IF(A232="","",IF(N(O232)&gt;0,(K232-O232)/O232,""))</f>
        <v/>
      </c>
      <c r="Q232">
        <f>IF(A232="","",IFERROR(SUMIFS(GA4!$P$2:$P$2001,GA4!$O$2:$O$2001,B232),0))</f>
        <v/>
      </c>
      <c r="R232" s="23">
        <f>IF(A232="","",IF(N(Q232)&gt;0,SUMIFS(GA4!$Q$2:$Q$2001,GA4!$O$2:$O$2001,B232)/Q232,""))</f>
        <v/>
      </c>
      <c r="S232">
        <f>IF(A232="","",IFERROR(SUMIFS(GA4!$R$2:$R$2001,GA4!$O$2:$O$2001,B232),0))</f>
        <v/>
      </c>
      <c r="T232">
        <f>IF(A232="","",IF(AND(ISNUMBER(F232),LEFT(C232&amp;"",1)="2"),IF(F232&lt;Rules!$B$9,"Yes","No"),"No"))</f>
        <v/>
      </c>
      <c r="U232">
        <f>IF(A232="","",IF(AND(N(O232)&gt;=Rules!$B$8,ISNUMBER(P232)),IF(P232&lt;=-Rules!$B$7,"Yes","No"),"No"))</f>
        <v/>
      </c>
      <c r="V232">
        <f>IF(A232="","",IF(AND(N(L232)&gt;=Rules!$B$6,ISNUMBER(N232)),IF(AND(N232&gt;=Rules!$B$10,N232&lt;=Rules!$B$11),"Yes","No"),"No"))</f>
        <v/>
      </c>
      <c r="W232">
        <f>IF(A232="","",IF(I232&lt;&gt;"","Yes","No"))</f>
        <v/>
      </c>
      <c r="X232">
        <f>IF(I232="","",IF(SUMIFS($K$3:$K$2002,$A$3:$A$2002,SUBSTITUTE(SUBSTITUTE(I232,"?","~?"),"*","~*"))&gt;N(K232),"Yes","No"))</f>
        <v/>
      </c>
      <c r="Y232">
        <f>IF(A232="","",IF(N(S232)&gt;0,"Yes","No"))</f>
        <v/>
      </c>
      <c r="Z232">
        <f>IF(A232="","",IF(AND(N(K232)&lt;Rules!$B$5,N(L232)&lt;Rules!$B$6,N(Q232)&lt;Rules!$B$13,Y232="No"),"Yes","No"))</f>
        <v/>
      </c>
      <c r="AA232">
        <f>IF(A232="","",IF(LEFT(C232&amp;"",1)="3","Redirect",IF(OR(LEFT(C232&amp;"",1)="4",LEFT(C232&amp;"",1)="5"),IF(OR(N(K232)&gt;0,N(AC232)&gt;=Rules!$B$14),"Redirect","Prune"),IF(D232="Non-Indexable","Keep",IF(AND(W232="Yes",X232="Yes",Y232="No"),"Merge",IF(OR(U232="Yes",V232="Yes",AND(T232="Yes",N(L232)&gt;=Rules!$B$6)),"Update",IF(Z232="Yes",IF(N(AC232)&gt;=Rules!$B$14,"Redirect","Prune"),"Keep")))))))</f>
        <v/>
      </c>
      <c r="AB232">
        <f>IF(A232="","",IF(LEFT(C232&amp;"",1)="3","Already redirects ("&amp;C232&amp;"). Update internal links to point at the final URL.",IF(OR(LEFT(C232&amp;"",1)="4",LEFT(C232&amp;"",1)="5"),IF(AA232="Redirect","Returns "&amp;C232&amp;" but still has "&amp;N(K232)&amp;" clicks and "&amp;N(AC232)&amp;" referring domains. 301 it to the closest live page.","Returns "&amp;C232&amp;" with no clicks or links. Remove internal links and let it 404 or 410."),IF(D232="Non-Indexable","Non-indexable ("&amp;E232&amp;"). Keep if that is intentional; otherwise fix the canonical or noindex.",IF(AA232="Merge","Overlaps with "&amp;I232&amp;IF(N(J232)&gt;0," (similarity "&amp;TEXT(J232,"0.00")&amp;")","")&amp;", which gets more clicks. Merge the useful parts into it and 301 this URL.",IF(AA232="Update",MID(IF(U232="Yes","; Clicks down "&amp;TEXT(-P232,"0%")&amp;" on the previous period","")&amp;IF(V232="Yes","; Average position "&amp;TEXT(N232,"0.0")&amp;" on "&amp;TEXT(L232,"#,##0")&amp;" impressions (striking distance)","")&amp;IF(AND(T232="Yes",N(L232)&gt;=Rules!$B$6),"; Thin ("&amp;F232&amp;" words) but has search demand",""),3,400),IF(AA232="Prune","Low value: "&amp;N(K232)&amp;" clicks, "&amp;N(L232)&amp;" impressions, "&amp;N(Q232)&amp;" sessions, no key events. Remove or noindex it and update internal links.",IF(AA232="Redirect","Low value but "&amp;N(AC232)&amp;" referring domains. 301 it to the closest relevant page to keep those links.",IF(AND(Z232="No",Y232="Yes",N(K232)&lt;Rules!$B$5),"Low search traffic but it converts (key events: "&amp;S232&amp;"). Keep it and link to it.",IF(W232="Yes","Stronger than the page it overlaps ("&amp;I232&amp;"). Keep; merge that page into this one.","Healthy: "&amp;N(K232)&amp;" clicks"&amp;IF(ISNUMBER(N232),", average position "&amp;TEXT(N232,"0.0"),"")&amp;". Keep and monitor."))))))))))</f>
        <v/>
      </c>
      <c r="AE232">
        <f>IF(A232="","",IF(AD232&lt;&gt;"",AD232,AA232))</f>
        <v/>
      </c>
    </row>
    <row r="233">
      <c r="A233">
        <f>IF(Crawl!A232="","",Crawl!A232)</f>
        <v/>
      </c>
      <c r="B233">
        <f>IF(A233="","",Crawl!EC232)</f>
        <v/>
      </c>
      <c r="C233">
        <f>IF(A233="","",IFERROR(INDEX(Crawl!$A232:$DZ232,1,Rules!$H$6),""))</f>
        <v/>
      </c>
      <c r="D233">
        <f>IF(A233="","",IFERROR(INDEX(Crawl!$A232:$DZ232,1,Rules!$H$7),"")&amp;"")</f>
        <v/>
      </c>
      <c r="E233">
        <f>IF(A233="","",IFERROR(INDEX(Crawl!$A232:$DZ232,1,Rules!$H$8),"")&amp;"")</f>
        <v/>
      </c>
      <c r="F233">
        <f>IF(A233="","",IFERROR(INDEX(Crawl!$A232:$DZ232,1,Rules!$H$9),""))</f>
        <v/>
      </c>
      <c r="G233">
        <f>IF(A233="","",IFERROR(INDEX(Crawl!$A232:$DZ232,1,Rules!$H$10),""))</f>
        <v/>
      </c>
      <c r="H233">
        <f>IF(A233="","",IFERROR(INDEX(Crawl!$A232:$DZ232,1,Rules!$H$12),""))</f>
        <v/>
      </c>
      <c r="I233">
        <f>IF(A233="","",IF(AND(N(H233)&gt;0,IFERROR(INDEX(Crawl!$A232:$DZ232,1,Rules!$H$11),"")&amp;""&lt;&gt;""),IFERROR(INDEX(Crawl!$A232:$DZ232,1,Rules!$H$11),"")&amp;"",IF(AND(ISNUMBER(J233),N(J233)&gt;=Rules!$B$12,IFERROR(INDEX(Crawl!$A232:$DZ232,1,Rules!$H$13),"")&amp;""&lt;&gt;""),IFERROR(INDEX(Crawl!$A232:$DZ232,1,Rules!$H$13),"")&amp;"","")))</f>
        <v/>
      </c>
      <c r="J233" s="19">
        <f>IF(A233="","",IF(IFERROR(INDEX(Crawl!$A232:$DZ232,1,Rules!$H$14),"")&amp;""="","",IFERROR(INDEX(Crawl!$A232:$DZ232,1,Rules!$H$14),"")))</f>
        <v/>
      </c>
      <c r="K233">
        <f>IF(A233="","",IFERROR(SUMIFS('GSC current'!$J$2:$J$2001,'GSC current'!$I$2:$I$2001,B233),0))</f>
        <v/>
      </c>
      <c r="L233">
        <f>IF(A233="","",IFERROR(SUMIFS('GSC current'!$K$2:$K$2001,'GSC current'!$I$2:$I$2001,B233),0))</f>
        <v/>
      </c>
      <c r="M233" s="20">
        <f>IF(A233="","",IF(N(L233)&gt;0,K233/L233,""))</f>
        <v/>
      </c>
      <c r="N233" s="21">
        <f>IF(A233="","",IF(N(L233)&gt;0,SUMIFS('GSC current'!$L$2:$L$2001,'GSC current'!$I$2:$I$2001,B233)/L233,""))</f>
        <v/>
      </c>
      <c r="O233">
        <f>IF(A233="","",IFERROR(SUMIFS('GSC previous'!$J$2:$J$2001,'GSC previous'!$I$2:$I$2001,B233),0))</f>
        <v/>
      </c>
      <c r="P233" s="22">
        <f>IF(A233="","",IF(N(O233)&gt;0,(K233-O233)/O233,""))</f>
        <v/>
      </c>
      <c r="Q233">
        <f>IF(A233="","",IFERROR(SUMIFS(GA4!$P$2:$P$2001,GA4!$O$2:$O$2001,B233),0))</f>
        <v/>
      </c>
      <c r="R233" s="23">
        <f>IF(A233="","",IF(N(Q233)&gt;0,SUMIFS(GA4!$Q$2:$Q$2001,GA4!$O$2:$O$2001,B233)/Q233,""))</f>
        <v/>
      </c>
      <c r="S233">
        <f>IF(A233="","",IFERROR(SUMIFS(GA4!$R$2:$R$2001,GA4!$O$2:$O$2001,B233),0))</f>
        <v/>
      </c>
      <c r="T233">
        <f>IF(A233="","",IF(AND(ISNUMBER(F233),LEFT(C233&amp;"",1)="2"),IF(F233&lt;Rules!$B$9,"Yes","No"),"No"))</f>
        <v/>
      </c>
      <c r="U233">
        <f>IF(A233="","",IF(AND(N(O233)&gt;=Rules!$B$8,ISNUMBER(P233)),IF(P233&lt;=-Rules!$B$7,"Yes","No"),"No"))</f>
        <v/>
      </c>
      <c r="V233">
        <f>IF(A233="","",IF(AND(N(L233)&gt;=Rules!$B$6,ISNUMBER(N233)),IF(AND(N233&gt;=Rules!$B$10,N233&lt;=Rules!$B$11),"Yes","No"),"No"))</f>
        <v/>
      </c>
      <c r="W233">
        <f>IF(A233="","",IF(I233&lt;&gt;"","Yes","No"))</f>
        <v/>
      </c>
      <c r="X233">
        <f>IF(I233="","",IF(SUMIFS($K$3:$K$2002,$A$3:$A$2002,SUBSTITUTE(SUBSTITUTE(I233,"?","~?"),"*","~*"))&gt;N(K233),"Yes","No"))</f>
        <v/>
      </c>
      <c r="Y233">
        <f>IF(A233="","",IF(N(S233)&gt;0,"Yes","No"))</f>
        <v/>
      </c>
      <c r="Z233">
        <f>IF(A233="","",IF(AND(N(K233)&lt;Rules!$B$5,N(L233)&lt;Rules!$B$6,N(Q233)&lt;Rules!$B$13,Y233="No"),"Yes","No"))</f>
        <v/>
      </c>
      <c r="AA233">
        <f>IF(A233="","",IF(LEFT(C233&amp;"",1)="3","Redirect",IF(OR(LEFT(C233&amp;"",1)="4",LEFT(C233&amp;"",1)="5"),IF(OR(N(K233)&gt;0,N(AC233)&gt;=Rules!$B$14),"Redirect","Prune"),IF(D233="Non-Indexable","Keep",IF(AND(W233="Yes",X233="Yes",Y233="No"),"Merge",IF(OR(U233="Yes",V233="Yes",AND(T233="Yes",N(L233)&gt;=Rules!$B$6)),"Update",IF(Z233="Yes",IF(N(AC233)&gt;=Rules!$B$14,"Redirect","Prune"),"Keep")))))))</f>
        <v/>
      </c>
      <c r="AB233">
        <f>IF(A233="","",IF(LEFT(C233&amp;"",1)="3","Already redirects ("&amp;C233&amp;"). Update internal links to point at the final URL.",IF(OR(LEFT(C233&amp;"",1)="4",LEFT(C233&amp;"",1)="5"),IF(AA233="Redirect","Returns "&amp;C233&amp;" but still has "&amp;N(K233)&amp;" clicks and "&amp;N(AC233)&amp;" referring domains. 301 it to the closest live page.","Returns "&amp;C233&amp;" with no clicks or links. Remove internal links and let it 404 or 410."),IF(D233="Non-Indexable","Non-indexable ("&amp;E233&amp;"). Keep if that is intentional; otherwise fix the canonical or noindex.",IF(AA233="Merge","Overlaps with "&amp;I233&amp;IF(N(J233)&gt;0," (similarity "&amp;TEXT(J233,"0.00")&amp;")","")&amp;", which gets more clicks. Merge the useful parts into it and 301 this URL.",IF(AA233="Update",MID(IF(U233="Yes","; Clicks down "&amp;TEXT(-P233,"0%")&amp;" on the previous period","")&amp;IF(V233="Yes","; Average position "&amp;TEXT(N233,"0.0")&amp;" on "&amp;TEXT(L233,"#,##0")&amp;" impressions (striking distance)","")&amp;IF(AND(T233="Yes",N(L233)&gt;=Rules!$B$6),"; Thin ("&amp;F233&amp;" words) but has search demand",""),3,400),IF(AA233="Prune","Low value: "&amp;N(K233)&amp;" clicks, "&amp;N(L233)&amp;" impressions, "&amp;N(Q233)&amp;" sessions, no key events. Remove or noindex it and update internal links.",IF(AA233="Redirect","Low value but "&amp;N(AC233)&amp;" referring domains. 301 it to the closest relevant page to keep those links.",IF(AND(Z233="No",Y233="Yes",N(K233)&lt;Rules!$B$5),"Low search traffic but it converts (key events: "&amp;S233&amp;"). Keep it and link to it.",IF(W233="Yes","Stronger than the page it overlaps ("&amp;I233&amp;"). Keep; merge that page into this one.","Healthy: "&amp;N(K233)&amp;" clicks"&amp;IF(ISNUMBER(N233),", average position "&amp;TEXT(N233,"0.0"),"")&amp;". Keep and monitor."))))))))))</f>
        <v/>
      </c>
      <c r="AE233">
        <f>IF(A233="","",IF(AD233&lt;&gt;"",AD233,AA233))</f>
        <v/>
      </c>
    </row>
    <row r="234">
      <c r="A234">
        <f>IF(Crawl!A233="","",Crawl!A233)</f>
        <v/>
      </c>
      <c r="B234">
        <f>IF(A234="","",Crawl!EC233)</f>
        <v/>
      </c>
      <c r="C234">
        <f>IF(A234="","",IFERROR(INDEX(Crawl!$A233:$DZ233,1,Rules!$H$6),""))</f>
        <v/>
      </c>
      <c r="D234">
        <f>IF(A234="","",IFERROR(INDEX(Crawl!$A233:$DZ233,1,Rules!$H$7),"")&amp;"")</f>
        <v/>
      </c>
      <c r="E234">
        <f>IF(A234="","",IFERROR(INDEX(Crawl!$A233:$DZ233,1,Rules!$H$8),"")&amp;"")</f>
        <v/>
      </c>
      <c r="F234">
        <f>IF(A234="","",IFERROR(INDEX(Crawl!$A233:$DZ233,1,Rules!$H$9),""))</f>
        <v/>
      </c>
      <c r="G234">
        <f>IF(A234="","",IFERROR(INDEX(Crawl!$A233:$DZ233,1,Rules!$H$10),""))</f>
        <v/>
      </c>
      <c r="H234">
        <f>IF(A234="","",IFERROR(INDEX(Crawl!$A233:$DZ233,1,Rules!$H$12),""))</f>
        <v/>
      </c>
      <c r="I234">
        <f>IF(A234="","",IF(AND(N(H234)&gt;0,IFERROR(INDEX(Crawl!$A233:$DZ233,1,Rules!$H$11),"")&amp;""&lt;&gt;""),IFERROR(INDEX(Crawl!$A233:$DZ233,1,Rules!$H$11),"")&amp;"",IF(AND(ISNUMBER(J234),N(J234)&gt;=Rules!$B$12,IFERROR(INDEX(Crawl!$A233:$DZ233,1,Rules!$H$13),"")&amp;""&lt;&gt;""),IFERROR(INDEX(Crawl!$A233:$DZ233,1,Rules!$H$13),"")&amp;"","")))</f>
        <v/>
      </c>
      <c r="J234" s="19">
        <f>IF(A234="","",IF(IFERROR(INDEX(Crawl!$A233:$DZ233,1,Rules!$H$14),"")&amp;""="","",IFERROR(INDEX(Crawl!$A233:$DZ233,1,Rules!$H$14),"")))</f>
        <v/>
      </c>
      <c r="K234">
        <f>IF(A234="","",IFERROR(SUMIFS('GSC current'!$J$2:$J$2001,'GSC current'!$I$2:$I$2001,B234),0))</f>
        <v/>
      </c>
      <c r="L234">
        <f>IF(A234="","",IFERROR(SUMIFS('GSC current'!$K$2:$K$2001,'GSC current'!$I$2:$I$2001,B234),0))</f>
        <v/>
      </c>
      <c r="M234" s="20">
        <f>IF(A234="","",IF(N(L234)&gt;0,K234/L234,""))</f>
        <v/>
      </c>
      <c r="N234" s="21">
        <f>IF(A234="","",IF(N(L234)&gt;0,SUMIFS('GSC current'!$L$2:$L$2001,'GSC current'!$I$2:$I$2001,B234)/L234,""))</f>
        <v/>
      </c>
      <c r="O234">
        <f>IF(A234="","",IFERROR(SUMIFS('GSC previous'!$J$2:$J$2001,'GSC previous'!$I$2:$I$2001,B234),0))</f>
        <v/>
      </c>
      <c r="P234" s="22">
        <f>IF(A234="","",IF(N(O234)&gt;0,(K234-O234)/O234,""))</f>
        <v/>
      </c>
      <c r="Q234">
        <f>IF(A234="","",IFERROR(SUMIFS(GA4!$P$2:$P$2001,GA4!$O$2:$O$2001,B234),0))</f>
        <v/>
      </c>
      <c r="R234" s="23">
        <f>IF(A234="","",IF(N(Q234)&gt;0,SUMIFS(GA4!$Q$2:$Q$2001,GA4!$O$2:$O$2001,B234)/Q234,""))</f>
        <v/>
      </c>
      <c r="S234">
        <f>IF(A234="","",IFERROR(SUMIFS(GA4!$R$2:$R$2001,GA4!$O$2:$O$2001,B234),0))</f>
        <v/>
      </c>
      <c r="T234">
        <f>IF(A234="","",IF(AND(ISNUMBER(F234),LEFT(C234&amp;"",1)="2"),IF(F234&lt;Rules!$B$9,"Yes","No"),"No"))</f>
        <v/>
      </c>
      <c r="U234">
        <f>IF(A234="","",IF(AND(N(O234)&gt;=Rules!$B$8,ISNUMBER(P234)),IF(P234&lt;=-Rules!$B$7,"Yes","No"),"No"))</f>
        <v/>
      </c>
      <c r="V234">
        <f>IF(A234="","",IF(AND(N(L234)&gt;=Rules!$B$6,ISNUMBER(N234)),IF(AND(N234&gt;=Rules!$B$10,N234&lt;=Rules!$B$11),"Yes","No"),"No"))</f>
        <v/>
      </c>
      <c r="W234">
        <f>IF(A234="","",IF(I234&lt;&gt;"","Yes","No"))</f>
        <v/>
      </c>
      <c r="X234">
        <f>IF(I234="","",IF(SUMIFS($K$3:$K$2002,$A$3:$A$2002,SUBSTITUTE(SUBSTITUTE(I234,"?","~?"),"*","~*"))&gt;N(K234),"Yes","No"))</f>
        <v/>
      </c>
      <c r="Y234">
        <f>IF(A234="","",IF(N(S234)&gt;0,"Yes","No"))</f>
        <v/>
      </c>
      <c r="Z234">
        <f>IF(A234="","",IF(AND(N(K234)&lt;Rules!$B$5,N(L234)&lt;Rules!$B$6,N(Q234)&lt;Rules!$B$13,Y234="No"),"Yes","No"))</f>
        <v/>
      </c>
      <c r="AA234">
        <f>IF(A234="","",IF(LEFT(C234&amp;"",1)="3","Redirect",IF(OR(LEFT(C234&amp;"",1)="4",LEFT(C234&amp;"",1)="5"),IF(OR(N(K234)&gt;0,N(AC234)&gt;=Rules!$B$14),"Redirect","Prune"),IF(D234="Non-Indexable","Keep",IF(AND(W234="Yes",X234="Yes",Y234="No"),"Merge",IF(OR(U234="Yes",V234="Yes",AND(T234="Yes",N(L234)&gt;=Rules!$B$6)),"Update",IF(Z234="Yes",IF(N(AC234)&gt;=Rules!$B$14,"Redirect","Prune"),"Keep")))))))</f>
        <v/>
      </c>
      <c r="AB234">
        <f>IF(A234="","",IF(LEFT(C234&amp;"",1)="3","Already redirects ("&amp;C234&amp;"). Update internal links to point at the final URL.",IF(OR(LEFT(C234&amp;"",1)="4",LEFT(C234&amp;"",1)="5"),IF(AA234="Redirect","Returns "&amp;C234&amp;" but still has "&amp;N(K234)&amp;" clicks and "&amp;N(AC234)&amp;" referring domains. 301 it to the closest live page.","Returns "&amp;C234&amp;" with no clicks or links. Remove internal links and let it 404 or 410."),IF(D234="Non-Indexable","Non-indexable ("&amp;E234&amp;"). Keep if that is intentional; otherwise fix the canonical or noindex.",IF(AA234="Merge","Overlaps with "&amp;I234&amp;IF(N(J234)&gt;0," (similarity "&amp;TEXT(J234,"0.00")&amp;")","")&amp;", which gets more clicks. Merge the useful parts into it and 301 this URL.",IF(AA234="Update",MID(IF(U234="Yes","; Clicks down "&amp;TEXT(-P234,"0%")&amp;" on the previous period","")&amp;IF(V234="Yes","; Average position "&amp;TEXT(N234,"0.0")&amp;" on "&amp;TEXT(L234,"#,##0")&amp;" impressions (striking distance)","")&amp;IF(AND(T234="Yes",N(L234)&gt;=Rules!$B$6),"; Thin ("&amp;F234&amp;" words) but has search demand",""),3,400),IF(AA234="Prune","Low value: "&amp;N(K234)&amp;" clicks, "&amp;N(L234)&amp;" impressions, "&amp;N(Q234)&amp;" sessions, no key events. Remove or noindex it and update internal links.",IF(AA234="Redirect","Low value but "&amp;N(AC234)&amp;" referring domains. 301 it to the closest relevant page to keep those links.",IF(AND(Z234="No",Y234="Yes",N(K234)&lt;Rules!$B$5),"Low search traffic but it converts (key events: "&amp;S234&amp;"). Keep it and link to it.",IF(W234="Yes","Stronger than the page it overlaps ("&amp;I234&amp;"). Keep; merge that page into this one.","Healthy: "&amp;N(K234)&amp;" clicks"&amp;IF(ISNUMBER(N234),", average position "&amp;TEXT(N234,"0.0"),"")&amp;". Keep and monitor."))))))))))</f>
        <v/>
      </c>
      <c r="AE234">
        <f>IF(A234="","",IF(AD234&lt;&gt;"",AD234,AA234))</f>
        <v/>
      </c>
    </row>
    <row r="235">
      <c r="A235">
        <f>IF(Crawl!A234="","",Crawl!A234)</f>
        <v/>
      </c>
      <c r="B235">
        <f>IF(A235="","",Crawl!EC234)</f>
        <v/>
      </c>
      <c r="C235">
        <f>IF(A235="","",IFERROR(INDEX(Crawl!$A234:$DZ234,1,Rules!$H$6),""))</f>
        <v/>
      </c>
      <c r="D235">
        <f>IF(A235="","",IFERROR(INDEX(Crawl!$A234:$DZ234,1,Rules!$H$7),"")&amp;"")</f>
        <v/>
      </c>
      <c r="E235">
        <f>IF(A235="","",IFERROR(INDEX(Crawl!$A234:$DZ234,1,Rules!$H$8),"")&amp;"")</f>
        <v/>
      </c>
      <c r="F235">
        <f>IF(A235="","",IFERROR(INDEX(Crawl!$A234:$DZ234,1,Rules!$H$9),""))</f>
        <v/>
      </c>
      <c r="G235">
        <f>IF(A235="","",IFERROR(INDEX(Crawl!$A234:$DZ234,1,Rules!$H$10),""))</f>
        <v/>
      </c>
      <c r="H235">
        <f>IF(A235="","",IFERROR(INDEX(Crawl!$A234:$DZ234,1,Rules!$H$12),""))</f>
        <v/>
      </c>
      <c r="I235">
        <f>IF(A235="","",IF(AND(N(H235)&gt;0,IFERROR(INDEX(Crawl!$A234:$DZ234,1,Rules!$H$11),"")&amp;""&lt;&gt;""),IFERROR(INDEX(Crawl!$A234:$DZ234,1,Rules!$H$11),"")&amp;"",IF(AND(ISNUMBER(J235),N(J235)&gt;=Rules!$B$12,IFERROR(INDEX(Crawl!$A234:$DZ234,1,Rules!$H$13),"")&amp;""&lt;&gt;""),IFERROR(INDEX(Crawl!$A234:$DZ234,1,Rules!$H$13),"")&amp;"","")))</f>
        <v/>
      </c>
      <c r="J235" s="19">
        <f>IF(A235="","",IF(IFERROR(INDEX(Crawl!$A234:$DZ234,1,Rules!$H$14),"")&amp;""="","",IFERROR(INDEX(Crawl!$A234:$DZ234,1,Rules!$H$14),"")))</f>
        <v/>
      </c>
      <c r="K235">
        <f>IF(A235="","",IFERROR(SUMIFS('GSC current'!$J$2:$J$2001,'GSC current'!$I$2:$I$2001,B235),0))</f>
        <v/>
      </c>
      <c r="L235">
        <f>IF(A235="","",IFERROR(SUMIFS('GSC current'!$K$2:$K$2001,'GSC current'!$I$2:$I$2001,B235),0))</f>
        <v/>
      </c>
      <c r="M235" s="20">
        <f>IF(A235="","",IF(N(L235)&gt;0,K235/L235,""))</f>
        <v/>
      </c>
      <c r="N235" s="21">
        <f>IF(A235="","",IF(N(L235)&gt;0,SUMIFS('GSC current'!$L$2:$L$2001,'GSC current'!$I$2:$I$2001,B235)/L235,""))</f>
        <v/>
      </c>
      <c r="O235">
        <f>IF(A235="","",IFERROR(SUMIFS('GSC previous'!$J$2:$J$2001,'GSC previous'!$I$2:$I$2001,B235),0))</f>
        <v/>
      </c>
      <c r="P235" s="22">
        <f>IF(A235="","",IF(N(O235)&gt;0,(K235-O235)/O235,""))</f>
        <v/>
      </c>
      <c r="Q235">
        <f>IF(A235="","",IFERROR(SUMIFS(GA4!$P$2:$P$2001,GA4!$O$2:$O$2001,B235),0))</f>
        <v/>
      </c>
      <c r="R235" s="23">
        <f>IF(A235="","",IF(N(Q235)&gt;0,SUMIFS(GA4!$Q$2:$Q$2001,GA4!$O$2:$O$2001,B235)/Q235,""))</f>
        <v/>
      </c>
      <c r="S235">
        <f>IF(A235="","",IFERROR(SUMIFS(GA4!$R$2:$R$2001,GA4!$O$2:$O$2001,B235),0))</f>
        <v/>
      </c>
      <c r="T235">
        <f>IF(A235="","",IF(AND(ISNUMBER(F235),LEFT(C235&amp;"",1)="2"),IF(F235&lt;Rules!$B$9,"Yes","No"),"No"))</f>
        <v/>
      </c>
      <c r="U235">
        <f>IF(A235="","",IF(AND(N(O235)&gt;=Rules!$B$8,ISNUMBER(P235)),IF(P235&lt;=-Rules!$B$7,"Yes","No"),"No"))</f>
        <v/>
      </c>
      <c r="V235">
        <f>IF(A235="","",IF(AND(N(L235)&gt;=Rules!$B$6,ISNUMBER(N235)),IF(AND(N235&gt;=Rules!$B$10,N235&lt;=Rules!$B$11),"Yes","No"),"No"))</f>
        <v/>
      </c>
      <c r="W235">
        <f>IF(A235="","",IF(I235&lt;&gt;"","Yes","No"))</f>
        <v/>
      </c>
      <c r="X235">
        <f>IF(I235="","",IF(SUMIFS($K$3:$K$2002,$A$3:$A$2002,SUBSTITUTE(SUBSTITUTE(I235,"?","~?"),"*","~*"))&gt;N(K235),"Yes","No"))</f>
        <v/>
      </c>
      <c r="Y235">
        <f>IF(A235="","",IF(N(S235)&gt;0,"Yes","No"))</f>
        <v/>
      </c>
      <c r="Z235">
        <f>IF(A235="","",IF(AND(N(K235)&lt;Rules!$B$5,N(L235)&lt;Rules!$B$6,N(Q235)&lt;Rules!$B$13,Y235="No"),"Yes","No"))</f>
        <v/>
      </c>
      <c r="AA235">
        <f>IF(A235="","",IF(LEFT(C235&amp;"",1)="3","Redirect",IF(OR(LEFT(C235&amp;"",1)="4",LEFT(C235&amp;"",1)="5"),IF(OR(N(K235)&gt;0,N(AC235)&gt;=Rules!$B$14),"Redirect","Prune"),IF(D235="Non-Indexable","Keep",IF(AND(W235="Yes",X235="Yes",Y235="No"),"Merge",IF(OR(U235="Yes",V235="Yes",AND(T235="Yes",N(L235)&gt;=Rules!$B$6)),"Update",IF(Z235="Yes",IF(N(AC235)&gt;=Rules!$B$14,"Redirect","Prune"),"Keep")))))))</f>
        <v/>
      </c>
      <c r="AB235">
        <f>IF(A235="","",IF(LEFT(C235&amp;"",1)="3","Already redirects ("&amp;C235&amp;"). Update internal links to point at the final URL.",IF(OR(LEFT(C235&amp;"",1)="4",LEFT(C235&amp;"",1)="5"),IF(AA235="Redirect","Returns "&amp;C235&amp;" but still has "&amp;N(K235)&amp;" clicks and "&amp;N(AC235)&amp;" referring domains. 301 it to the closest live page.","Returns "&amp;C235&amp;" with no clicks or links. Remove internal links and let it 404 or 410."),IF(D235="Non-Indexable","Non-indexable ("&amp;E235&amp;"). Keep if that is intentional; otherwise fix the canonical or noindex.",IF(AA235="Merge","Overlaps with "&amp;I235&amp;IF(N(J235)&gt;0," (similarity "&amp;TEXT(J235,"0.00")&amp;")","")&amp;", which gets more clicks. Merge the useful parts into it and 301 this URL.",IF(AA235="Update",MID(IF(U235="Yes","; Clicks down "&amp;TEXT(-P235,"0%")&amp;" on the previous period","")&amp;IF(V235="Yes","; Average position "&amp;TEXT(N235,"0.0")&amp;" on "&amp;TEXT(L235,"#,##0")&amp;" impressions (striking distance)","")&amp;IF(AND(T235="Yes",N(L235)&gt;=Rules!$B$6),"; Thin ("&amp;F235&amp;" words) but has search demand",""),3,400),IF(AA235="Prune","Low value: "&amp;N(K235)&amp;" clicks, "&amp;N(L235)&amp;" impressions, "&amp;N(Q235)&amp;" sessions, no key events. Remove or noindex it and update internal links.",IF(AA235="Redirect","Low value but "&amp;N(AC235)&amp;" referring domains. 301 it to the closest relevant page to keep those links.",IF(AND(Z235="No",Y235="Yes",N(K235)&lt;Rules!$B$5),"Low search traffic but it converts (key events: "&amp;S235&amp;"). Keep it and link to it.",IF(W235="Yes","Stronger than the page it overlaps ("&amp;I235&amp;"). Keep; merge that page into this one.","Healthy: "&amp;N(K235)&amp;" clicks"&amp;IF(ISNUMBER(N235),", average position "&amp;TEXT(N235,"0.0"),"")&amp;". Keep and monitor."))))))))))</f>
        <v/>
      </c>
      <c r="AE235">
        <f>IF(A235="","",IF(AD235&lt;&gt;"",AD235,AA235))</f>
        <v/>
      </c>
    </row>
    <row r="236">
      <c r="A236">
        <f>IF(Crawl!A235="","",Crawl!A235)</f>
        <v/>
      </c>
      <c r="B236">
        <f>IF(A236="","",Crawl!EC235)</f>
        <v/>
      </c>
      <c r="C236">
        <f>IF(A236="","",IFERROR(INDEX(Crawl!$A235:$DZ235,1,Rules!$H$6),""))</f>
        <v/>
      </c>
      <c r="D236">
        <f>IF(A236="","",IFERROR(INDEX(Crawl!$A235:$DZ235,1,Rules!$H$7),"")&amp;"")</f>
        <v/>
      </c>
      <c r="E236">
        <f>IF(A236="","",IFERROR(INDEX(Crawl!$A235:$DZ235,1,Rules!$H$8),"")&amp;"")</f>
        <v/>
      </c>
      <c r="F236">
        <f>IF(A236="","",IFERROR(INDEX(Crawl!$A235:$DZ235,1,Rules!$H$9),""))</f>
        <v/>
      </c>
      <c r="G236">
        <f>IF(A236="","",IFERROR(INDEX(Crawl!$A235:$DZ235,1,Rules!$H$10),""))</f>
        <v/>
      </c>
      <c r="H236">
        <f>IF(A236="","",IFERROR(INDEX(Crawl!$A235:$DZ235,1,Rules!$H$12),""))</f>
        <v/>
      </c>
      <c r="I236">
        <f>IF(A236="","",IF(AND(N(H236)&gt;0,IFERROR(INDEX(Crawl!$A235:$DZ235,1,Rules!$H$11),"")&amp;""&lt;&gt;""),IFERROR(INDEX(Crawl!$A235:$DZ235,1,Rules!$H$11),"")&amp;"",IF(AND(ISNUMBER(J236),N(J236)&gt;=Rules!$B$12,IFERROR(INDEX(Crawl!$A235:$DZ235,1,Rules!$H$13),"")&amp;""&lt;&gt;""),IFERROR(INDEX(Crawl!$A235:$DZ235,1,Rules!$H$13),"")&amp;"","")))</f>
        <v/>
      </c>
      <c r="J236" s="19">
        <f>IF(A236="","",IF(IFERROR(INDEX(Crawl!$A235:$DZ235,1,Rules!$H$14),"")&amp;""="","",IFERROR(INDEX(Crawl!$A235:$DZ235,1,Rules!$H$14),"")))</f>
        <v/>
      </c>
      <c r="K236">
        <f>IF(A236="","",IFERROR(SUMIFS('GSC current'!$J$2:$J$2001,'GSC current'!$I$2:$I$2001,B236),0))</f>
        <v/>
      </c>
      <c r="L236">
        <f>IF(A236="","",IFERROR(SUMIFS('GSC current'!$K$2:$K$2001,'GSC current'!$I$2:$I$2001,B236),0))</f>
        <v/>
      </c>
      <c r="M236" s="20">
        <f>IF(A236="","",IF(N(L236)&gt;0,K236/L236,""))</f>
        <v/>
      </c>
      <c r="N236" s="21">
        <f>IF(A236="","",IF(N(L236)&gt;0,SUMIFS('GSC current'!$L$2:$L$2001,'GSC current'!$I$2:$I$2001,B236)/L236,""))</f>
        <v/>
      </c>
      <c r="O236">
        <f>IF(A236="","",IFERROR(SUMIFS('GSC previous'!$J$2:$J$2001,'GSC previous'!$I$2:$I$2001,B236),0))</f>
        <v/>
      </c>
      <c r="P236" s="22">
        <f>IF(A236="","",IF(N(O236)&gt;0,(K236-O236)/O236,""))</f>
        <v/>
      </c>
      <c r="Q236">
        <f>IF(A236="","",IFERROR(SUMIFS(GA4!$P$2:$P$2001,GA4!$O$2:$O$2001,B236),0))</f>
        <v/>
      </c>
      <c r="R236" s="23">
        <f>IF(A236="","",IF(N(Q236)&gt;0,SUMIFS(GA4!$Q$2:$Q$2001,GA4!$O$2:$O$2001,B236)/Q236,""))</f>
        <v/>
      </c>
      <c r="S236">
        <f>IF(A236="","",IFERROR(SUMIFS(GA4!$R$2:$R$2001,GA4!$O$2:$O$2001,B236),0))</f>
        <v/>
      </c>
      <c r="T236">
        <f>IF(A236="","",IF(AND(ISNUMBER(F236),LEFT(C236&amp;"",1)="2"),IF(F236&lt;Rules!$B$9,"Yes","No"),"No"))</f>
        <v/>
      </c>
      <c r="U236">
        <f>IF(A236="","",IF(AND(N(O236)&gt;=Rules!$B$8,ISNUMBER(P236)),IF(P236&lt;=-Rules!$B$7,"Yes","No"),"No"))</f>
        <v/>
      </c>
      <c r="V236">
        <f>IF(A236="","",IF(AND(N(L236)&gt;=Rules!$B$6,ISNUMBER(N236)),IF(AND(N236&gt;=Rules!$B$10,N236&lt;=Rules!$B$11),"Yes","No"),"No"))</f>
        <v/>
      </c>
      <c r="W236">
        <f>IF(A236="","",IF(I236&lt;&gt;"","Yes","No"))</f>
        <v/>
      </c>
      <c r="X236">
        <f>IF(I236="","",IF(SUMIFS($K$3:$K$2002,$A$3:$A$2002,SUBSTITUTE(SUBSTITUTE(I236,"?","~?"),"*","~*"))&gt;N(K236),"Yes","No"))</f>
        <v/>
      </c>
      <c r="Y236">
        <f>IF(A236="","",IF(N(S236)&gt;0,"Yes","No"))</f>
        <v/>
      </c>
      <c r="Z236">
        <f>IF(A236="","",IF(AND(N(K236)&lt;Rules!$B$5,N(L236)&lt;Rules!$B$6,N(Q236)&lt;Rules!$B$13,Y236="No"),"Yes","No"))</f>
        <v/>
      </c>
      <c r="AA236">
        <f>IF(A236="","",IF(LEFT(C236&amp;"",1)="3","Redirect",IF(OR(LEFT(C236&amp;"",1)="4",LEFT(C236&amp;"",1)="5"),IF(OR(N(K236)&gt;0,N(AC236)&gt;=Rules!$B$14),"Redirect","Prune"),IF(D236="Non-Indexable","Keep",IF(AND(W236="Yes",X236="Yes",Y236="No"),"Merge",IF(OR(U236="Yes",V236="Yes",AND(T236="Yes",N(L236)&gt;=Rules!$B$6)),"Update",IF(Z236="Yes",IF(N(AC236)&gt;=Rules!$B$14,"Redirect","Prune"),"Keep")))))))</f>
        <v/>
      </c>
      <c r="AB236">
        <f>IF(A236="","",IF(LEFT(C236&amp;"",1)="3","Already redirects ("&amp;C236&amp;"). Update internal links to point at the final URL.",IF(OR(LEFT(C236&amp;"",1)="4",LEFT(C236&amp;"",1)="5"),IF(AA236="Redirect","Returns "&amp;C236&amp;" but still has "&amp;N(K236)&amp;" clicks and "&amp;N(AC236)&amp;" referring domains. 301 it to the closest live page.","Returns "&amp;C236&amp;" with no clicks or links. Remove internal links and let it 404 or 410."),IF(D236="Non-Indexable","Non-indexable ("&amp;E236&amp;"). Keep if that is intentional; otherwise fix the canonical or noindex.",IF(AA236="Merge","Overlaps with "&amp;I236&amp;IF(N(J236)&gt;0," (similarity "&amp;TEXT(J236,"0.00")&amp;")","")&amp;", which gets more clicks. Merge the useful parts into it and 301 this URL.",IF(AA236="Update",MID(IF(U236="Yes","; Clicks down "&amp;TEXT(-P236,"0%")&amp;" on the previous period","")&amp;IF(V236="Yes","; Average position "&amp;TEXT(N236,"0.0")&amp;" on "&amp;TEXT(L236,"#,##0")&amp;" impressions (striking distance)","")&amp;IF(AND(T236="Yes",N(L236)&gt;=Rules!$B$6),"; Thin ("&amp;F236&amp;" words) but has search demand",""),3,400),IF(AA236="Prune","Low value: "&amp;N(K236)&amp;" clicks, "&amp;N(L236)&amp;" impressions, "&amp;N(Q236)&amp;" sessions, no key events. Remove or noindex it and update internal links.",IF(AA236="Redirect","Low value but "&amp;N(AC236)&amp;" referring domains. 301 it to the closest relevant page to keep those links.",IF(AND(Z236="No",Y236="Yes",N(K236)&lt;Rules!$B$5),"Low search traffic but it converts (key events: "&amp;S236&amp;"). Keep it and link to it.",IF(W236="Yes","Stronger than the page it overlaps ("&amp;I236&amp;"). Keep; merge that page into this one.","Healthy: "&amp;N(K236)&amp;" clicks"&amp;IF(ISNUMBER(N236),", average position "&amp;TEXT(N236,"0.0"),"")&amp;". Keep and monitor."))))))))))</f>
        <v/>
      </c>
      <c r="AE236">
        <f>IF(A236="","",IF(AD236&lt;&gt;"",AD236,AA236))</f>
        <v/>
      </c>
    </row>
    <row r="237">
      <c r="A237">
        <f>IF(Crawl!A236="","",Crawl!A236)</f>
        <v/>
      </c>
      <c r="B237">
        <f>IF(A237="","",Crawl!EC236)</f>
        <v/>
      </c>
      <c r="C237">
        <f>IF(A237="","",IFERROR(INDEX(Crawl!$A236:$DZ236,1,Rules!$H$6),""))</f>
        <v/>
      </c>
      <c r="D237">
        <f>IF(A237="","",IFERROR(INDEX(Crawl!$A236:$DZ236,1,Rules!$H$7),"")&amp;"")</f>
        <v/>
      </c>
      <c r="E237">
        <f>IF(A237="","",IFERROR(INDEX(Crawl!$A236:$DZ236,1,Rules!$H$8),"")&amp;"")</f>
        <v/>
      </c>
      <c r="F237">
        <f>IF(A237="","",IFERROR(INDEX(Crawl!$A236:$DZ236,1,Rules!$H$9),""))</f>
        <v/>
      </c>
      <c r="G237">
        <f>IF(A237="","",IFERROR(INDEX(Crawl!$A236:$DZ236,1,Rules!$H$10),""))</f>
        <v/>
      </c>
      <c r="H237">
        <f>IF(A237="","",IFERROR(INDEX(Crawl!$A236:$DZ236,1,Rules!$H$12),""))</f>
        <v/>
      </c>
      <c r="I237">
        <f>IF(A237="","",IF(AND(N(H237)&gt;0,IFERROR(INDEX(Crawl!$A236:$DZ236,1,Rules!$H$11),"")&amp;""&lt;&gt;""),IFERROR(INDEX(Crawl!$A236:$DZ236,1,Rules!$H$11),"")&amp;"",IF(AND(ISNUMBER(J237),N(J237)&gt;=Rules!$B$12,IFERROR(INDEX(Crawl!$A236:$DZ236,1,Rules!$H$13),"")&amp;""&lt;&gt;""),IFERROR(INDEX(Crawl!$A236:$DZ236,1,Rules!$H$13),"")&amp;"","")))</f>
        <v/>
      </c>
      <c r="J237" s="19">
        <f>IF(A237="","",IF(IFERROR(INDEX(Crawl!$A236:$DZ236,1,Rules!$H$14),"")&amp;""="","",IFERROR(INDEX(Crawl!$A236:$DZ236,1,Rules!$H$14),"")))</f>
        <v/>
      </c>
      <c r="K237">
        <f>IF(A237="","",IFERROR(SUMIFS('GSC current'!$J$2:$J$2001,'GSC current'!$I$2:$I$2001,B237),0))</f>
        <v/>
      </c>
      <c r="L237">
        <f>IF(A237="","",IFERROR(SUMIFS('GSC current'!$K$2:$K$2001,'GSC current'!$I$2:$I$2001,B237),0))</f>
        <v/>
      </c>
      <c r="M237" s="20">
        <f>IF(A237="","",IF(N(L237)&gt;0,K237/L237,""))</f>
        <v/>
      </c>
      <c r="N237" s="21">
        <f>IF(A237="","",IF(N(L237)&gt;0,SUMIFS('GSC current'!$L$2:$L$2001,'GSC current'!$I$2:$I$2001,B237)/L237,""))</f>
        <v/>
      </c>
      <c r="O237">
        <f>IF(A237="","",IFERROR(SUMIFS('GSC previous'!$J$2:$J$2001,'GSC previous'!$I$2:$I$2001,B237),0))</f>
        <v/>
      </c>
      <c r="P237" s="22">
        <f>IF(A237="","",IF(N(O237)&gt;0,(K237-O237)/O237,""))</f>
        <v/>
      </c>
      <c r="Q237">
        <f>IF(A237="","",IFERROR(SUMIFS(GA4!$P$2:$P$2001,GA4!$O$2:$O$2001,B237),0))</f>
        <v/>
      </c>
      <c r="R237" s="23">
        <f>IF(A237="","",IF(N(Q237)&gt;0,SUMIFS(GA4!$Q$2:$Q$2001,GA4!$O$2:$O$2001,B237)/Q237,""))</f>
        <v/>
      </c>
      <c r="S237">
        <f>IF(A237="","",IFERROR(SUMIFS(GA4!$R$2:$R$2001,GA4!$O$2:$O$2001,B237),0))</f>
        <v/>
      </c>
      <c r="T237">
        <f>IF(A237="","",IF(AND(ISNUMBER(F237),LEFT(C237&amp;"",1)="2"),IF(F237&lt;Rules!$B$9,"Yes","No"),"No"))</f>
        <v/>
      </c>
      <c r="U237">
        <f>IF(A237="","",IF(AND(N(O237)&gt;=Rules!$B$8,ISNUMBER(P237)),IF(P237&lt;=-Rules!$B$7,"Yes","No"),"No"))</f>
        <v/>
      </c>
      <c r="V237">
        <f>IF(A237="","",IF(AND(N(L237)&gt;=Rules!$B$6,ISNUMBER(N237)),IF(AND(N237&gt;=Rules!$B$10,N237&lt;=Rules!$B$11),"Yes","No"),"No"))</f>
        <v/>
      </c>
      <c r="W237">
        <f>IF(A237="","",IF(I237&lt;&gt;"","Yes","No"))</f>
        <v/>
      </c>
      <c r="X237">
        <f>IF(I237="","",IF(SUMIFS($K$3:$K$2002,$A$3:$A$2002,SUBSTITUTE(SUBSTITUTE(I237,"?","~?"),"*","~*"))&gt;N(K237),"Yes","No"))</f>
        <v/>
      </c>
      <c r="Y237">
        <f>IF(A237="","",IF(N(S237)&gt;0,"Yes","No"))</f>
        <v/>
      </c>
      <c r="Z237">
        <f>IF(A237="","",IF(AND(N(K237)&lt;Rules!$B$5,N(L237)&lt;Rules!$B$6,N(Q237)&lt;Rules!$B$13,Y237="No"),"Yes","No"))</f>
        <v/>
      </c>
      <c r="AA237">
        <f>IF(A237="","",IF(LEFT(C237&amp;"",1)="3","Redirect",IF(OR(LEFT(C237&amp;"",1)="4",LEFT(C237&amp;"",1)="5"),IF(OR(N(K237)&gt;0,N(AC237)&gt;=Rules!$B$14),"Redirect","Prune"),IF(D237="Non-Indexable","Keep",IF(AND(W237="Yes",X237="Yes",Y237="No"),"Merge",IF(OR(U237="Yes",V237="Yes",AND(T237="Yes",N(L237)&gt;=Rules!$B$6)),"Update",IF(Z237="Yes",IF(N(AC237)&gt;=Rules!$B$14,"Redirect","Prune"),"Keep")))))))</f>
        <v/>
      </c>
      <c r="AB237">
        <f>IF(A237="","",IF(LEFT(C237&amp;"",1)="3","Already redirects ("&amp;C237&amp;"). Update internal links to point at the final URL.",IF(OR(LEFT(C237&amp;"",1)="4",LEFT(C237&amp;"",1)="5"),IF(AA237="Redirect","Returns "&amp;C237&amp;" but still has "&amp;N(K237)&amp;" clicks and "&amp;N(AC237)&amp;" referring domains. 301 it to the closest live page.","Returns "&amp;C237&amp;" with no clicks or links. Remove internal links and let it 404 or 410."),IF(D237="Non-Indexable","Non-indexable ("&amp;E237&amp;"). Keep if that is intentional; otherwise fix the canonical or noindex.",IF(AA237="Merge","Overlaps with "&amp;I237&amp;IF(N(J237)&gt;0," (similarity "&amp;TEXT(J237,"0.00")&amp;")","")&amp;", which gets more clicks. Merge the useful parts into it and 301 this URL.",IF(AA237="Update",MID(IF(U237="Yes","; Clicks down "&amp;TEXT(-P237,"0%")&amp;" on the previous period","")&amp;IF(V237="Yes","; Average position "&amp;TEXT(N237,"0.0")&amp;" on "&amp;TEXT(L237,"#,##0")&amp;" impressions (striking distance)","")&amp;IF(AND(T237="Yes",N(L237)&gt;=Rules!$B$6),"; Thin ("&amp;F237&amp;" words) but has search demand",""),3,400),IF(AA237="Prune","Low value: "&amp;N(K237)&amp;" clicks, "&amp;N(L237)&amp;" impressions, "&amp;N(Q237)&amp;" sessions, no key events. Remove or noindex it and update internal links.",IF(AA237="Redirect","Low value but "&amp;N(AC237)&amp;" referring domains. 301 it to the closest relevant page to keep those links.",IF(AND(Z237="No",Y237="Yes",N(K237)&lt;Rules!$B$5),"Low search traffic but it converts (key events: "&amp;S237&amp;"). Keep it and link to it.",IF(W237="Yes","Stronger than the page it overlaps ("&amp;I237&amp;"). Keep; merge that page into this one.","Healthy: "&amp;N(K237)&amp;" clicks"&amp;IF(ISNUMBER(N237),", average position "&amp;TEXT(N237,"0.0"),"")&amp;". Keep and monitor."))))))))))</f>
        <v/>
      </c>
      <c r="AE237">
        <f>IF(A237="","",IF(AD237&lt;&gt;"",AD237,AA237))</f>
        <v/>
      </c>
    </row>
    <row r="238">
      <c r="A238">
        <f>IF(Crawl!A237="","",Crawl!A237)</f>
        <v/>
      </c>
      <c r="B238">
        <f>IF(A238="","",Crawl!EC237)</f>
        <v/>
      </c>
      <c r="C238">
        <f>IF(A238="","",IFERROR(INDEX(Crawl!$A237:$DZ237,1,Rules!$H$6),""))</f>
        <v/>
      </c>
      <c r="D238">
        <f>IF(A238="","",IFERROR(INDEX(Crawl!$A237:$DZ237,1,Rules!$H$7),"")&amp;"")</f>
        <v/>
      </c>
      <c r="E238">
        <f>IF(A238="","",IFERROR(INDEX(Crawl!$A237:$DZ237,1,Rules!$H$8),"")&amp;"")</f>
        <v/>
      </c>
      <c r="F238">
        <f>IF(A238="","",IFERROR(INDEX(Crawl!$A237:$DZ237,1,Rules!$H$9),""))</f>
        <v/>
      </c>
      <c r="G238">
        <f>IF(A238="","",IFERROR(INDEX(Crawl!$A237:$DZ237,1,Rules!$H$10),""))</f>
        <v/>
      </c>
      <c r="H238">
        <f>IF(A238="","",IFERROR(INDEX(Crawl!$A237:$DZ237,1,Rules!$H$12),""))</f>
        <v/>
      </c>
      <c r="I238">
        <f>IF(A238="","",IF(AND(N(H238)&gt;0,IFERROR(INDEX(Crawl!$A237:$DZ237,1,Rules!$H$11),"")&amp;""&lt;&gt;""),IFERROR(INDEX(Crawl!$A237:$DZ237,1,Rules!$H$11),"")&amp;"",IF(AND(ISNUMBER(J238),N(J238)&gt;=Rules!$B$12,IFERROR(INDEX(Crawl!$A237:$DZ237,1,Rules!$H$13),"")&amp;""&lt;&gt;""),IFERROR(INDEX(Crawl!$A237:$DZ237,1,Rules!$H$13),"")&amp;"","")))</f>
        <v/>
      </c>
      <c r="J238" s="19">
        <f>IF(A238="","",IF(IFERROR(INDEX(Crawl!$A237:$DZ237,1,Rules!$H$14),"")&amp;""="","",IFERROR(INDEX(Crawl!$A237:$DZ237,1,Rules!$H$14),"")))</f>
        <v/>
      </c>
      <c r="K238">
        <f>IF(A238="","",IFERROR(SUMIFS('GSC current'!$J$2:$J$2001,'GSC current'!$I$2:$I$2001,B238),0))</f>
        <v/>
      </c>
      <c r="L238">
        <f>IF(A238="","",IFERROR(SUMIFS('GSC current'!$K$2:$K$2001,'GSC current'!$I$2:$I$2001,B238),0))</f>
        <v/>
      </c>
      <c r="M238" s="20">
        <f>IF(A238="","",IF(N(L238)&gt;0,K238/L238,""))</f>
        <v/>
      </c>
      <c r="N238" s="21">
        <f>IF(A238="","",IF(N(L238)&gt;0,SUMIFS('GSC current'!$L$2:$L$2001,'GSC current'!$I$2:$I$2001,B238)/L238,""))</f>
        <v/>
      </c>
      <c r="O238">
        <f>IF(A238="","",IFERROR(SUMIFS('GSC previous'!$J$2:$J$2001,'GSC previous'!$I$2:$I$2001,B238),0))</f>
        <v/>
      </c>
      <c r="P238" s="22">
        <f>IF(A238="","",IF(N(O238)&gt;0,(K238-O238)/O238,""))</f>
        <v/>
      </c>
      <c r="Q238">
        <f>IF(A238="","",IFERROR(SUMIFS(GA4!$P$2:$P$2001,GA4!$O$2:$O$2001,B238),0))</f>
        <v/>
      </c>
      <c r="R238" s="23">
        <f>IF(A238="","",IF(N(Q238)&gt;0,SUMIFS(GA4!$Q$2:$Q$2001,GA4!$O$2:$O$2001,B238)/Q238,""))</f>
        <v/>
      </c>
      <c r="S238">
        <f>IF(A238="","",IFERROR(SUMIFS(GA4!$R$2:$R$2001,GA4!$O$2:$O$2001,B238),0))</f>
        <v/>
      </c>
      <c r="T238">
        <f>IF(A238="","",IF(AND(ISNUMBER(F238),LEFT(C238&amp;"",1)="2"),IF(F238&lt;Rules!$B$9,"Yes","No"),"No"))</f>
        <v/>
      </c>
      <c r="U238">
        <f>IF(A238="","",IF(AND(N(O238)&gt;=Rules!$B$8,ISNUMBER(P238)),IF(P238&lt;=-Rules!$B$7,"Yes","No"),"No"))</f>
        <v/>
      </c>
      <c r="V238">
        <f>IF(A238="","",IF(AND(N(L238)&gt;=Rules!$B$6,ISNUMBER(N238)),IF(AND(N238&gt;=Rules!$B$10,N238&lt;=Rules!$B$11),"Yes","No"),"No"))</f>
        <v/>
      </c>
      <c r="W238">
        <f>IF(A238="","",IF(I238&lt;&gt;"","Yes","No"))</f>
        <v/>
      </c>
      <c r="X238">
        <f>IF(I238="","",IF(SUMIFS($K$3:$K$2002,$A$3:$A$2002,SUBSTITUTE(SUBSTITUTE(I238,"?","~?"),"*","~*"))&gt;N(K238),"Yes","No"))</f>
        <v/>
      </c>
      <c r="Y238">
        <f>IF(A238="","",IF(N(S238)&gt;0,"Yes","No"))</f>
        <v/>
      </c>
      <c r="Z238">
        <f>IF(A238="","",IF(AND(N(K238)&lt;Rules!$B$5,N(L238)&lt;Rules!$B$6,N(Q238)&lt;Rules!$B$13,Y238="No"),"Yes","No"))</f>
        <v/>
      </c>
      <c r="AA238">
        <f>IF(A238="","",IF(LEFT(C238&amp;"",1)="3","Redirect",IF(OR(LEFT(C238&amp;"",1)="4",LEFT(C238&amp;"",1)="5"),IF(OR(N(K238)&gt;0,N(AC238)&gt;=Rules!$B$14),"Redirect","Prune"),IF(D238="Non-Indexable","Keep",IF(AND(W238="Yes",X238="Yes",Y238="No"),"Merge",IF(OR(U238="Yes",V238="Yes",AND(T238="Yes",N(L238)&gt;=Rules!$B$6)),"Update",IF(Z238="Yes",IF(N(AC238)&gt;=Rules!$B$14,"Redirect","Prune"),"Keep")))))))</f>
        <v/>
      </c>
      <c r="AB238">
        <f>IF(A238="","",IF(LEFT(C238&amp;"",1)="3","Already redirects ("&amp;C238&amp;"). Update internal links to point at the final URL.",IF(OR(LEFT(C238&amp;"",1)="4",LEFT(C238&amp;"",1)="5"),IF(AA238="Redirect","Returns "&amp;C238&amp;" but still has "&amp;N(K238)&amp;" clicks and "&amp;N(AC238)&amp;" referring domains. 301 it to the closest live page.","Returns "&amp;C238&amp;" with no clicks or links. Remove internal links and let it 404 or 410."),IF(D238="Non-Indexable","Non-indexable ("&amp;E238&amp;"). Keep if that is intentional; otherwise fix the canonical or noindex.",IF(AA238="Merge","Overlaps with "&amp;I238&amp;IF(N(J238)&gt;0," (similarity "&amp;TEXT(J238,"0.00")&amp;")","")&amp;", which gets more clicks. Merge the useful parts into it and 301 this URL.",IF(AA238="Update",MID(IF(U238="Yes","; Clicks down "&amp;TEXT(-P238,"0%")&amp;" on the previous period","")&amp;IF(V238="Yes","; Average position "&amp;TEXT(N238,"0.0")&amp;" on "&amp;TEXT(L238,"#,##0")&amp;" impressions (striking distance)","")&amp;IF(AND(T238="Yes",N(L238)&gt;=Rules!$B$6),"; Thin ("&amp;F238&amp;" words) but has search demand",""),3,400),IF(AA238="Prune","Low value: "&amp;N(K238)&amp;" clicks, "&amp;N(L238)&amp;" impressions, "&amp;N(Q238)&amp;" sessions, no key events. Remove or noindex it and update internal links.",IF(AA238="Redirect","Low value but "&amp;N(AC238)&amp;" referring domains. 301 it to the closest relevant page to keep those links.",IF(AND(Z238="No",Y238="Yes",N(K238)&lt;Rules!$B$5),"Low search traffic but it converts (key events: "&amp;S238&amp;"). Keep it and link to it.",IF(W238="Yes","Stronger than the page it overlaps ("&amp;I238&amp;"). Keep; merge that page into this one.","Healthy: "&amp;N(K238)&amp;" clicks"&amp;IF(ISNUMBER(N238),", average position "&amp;TEXT(N238,"0.0"),"")&amp;". Keep and monitor."))))))))))</f>
        <v/>
      </c>
      <c r="AE238">
        <f>IF(A238="","",IF(AD238&lt;&gt;"",AD238,AA238))</f>
        <v/>
      </c>
    </row>
    <row r="239">
      <c r="A239">
        <f>IF(Crawl!A238="","",Crawl!A238)</f>
        <v/>
      </c>
      <c r="B239">
        <f>IF(A239="","",Crawl!EC238)</f>
        <v/>
      </c>
      <c r="C239">
        <f>IF(A239="","",IFERROR(INDEX(Crawl!$A238:$DZ238,1,Rules!$H$6),""))</f>
        <v/>
      </c>
      <c r="D239">
        <f>IF(A239="","",IFERROR(INDEX(Crawl!$A238:$DZ238,1,Rules!$H$7),"")&amp;"")</f>
        <v/>
      </c>
      <c r="E239">
        <f>IF(A239="","",IFERROR(INDEX(Crawl!$A238:$DZ238,1,Rules!$H$8),"")&amp;"")</f>
        <v/>
      </c>
      <c r="F239">
        <f>IF(A239="","",IFERROR(INDEX(Crawl!$A238:$DZ238,1,Rules!$H$9),""))</f>
        <v/>
      </c>
      <c r="G239">
        <f>IF(A239="","",IFERROR(INDEX(Crawl!$A238:$DZ238,1,Rules!$H$10),""))</f>
        <v/>
      </c>
      <c r="H239">
        <f>IF(A239="","",IFERROR(INDEX(Crawl!$A238:$DZ238,1,Rules!$H$12),""))</f>
        <v/>
      </c>
      <c r="I239">
        <f>IF(A239="","",IF(AND(N(H239)&gt;0,IFERROR(INDEX(Crawl!$A238:$DZ238,1,Rules!$H$11),"")&amp;""&lt;&gt;""),IFERROR(INDEX(Crawl!$A238:$DZ238,1,Rules!$H$11),"")&amp;"",IF(AND(ISNUMBER(J239),N(J239)&gt;=Rules!$B$12,IFERROR(INDEX(Crawl!$A238:$DZ238,1,Rules!$H$13),"")&amp;""&lt;&gt;""),IFERROR(INDEX(Crawl!$A238:$DZ238,1,Rules!$H$13),"")&amp;"","")))</f>
        <v/>
      </c>
      <c r="J239" s="19">
        <f>IF(A239="","",IF(IFERROR(INDEX(Crawl!$A238:$DZ238,1,Rules!$H$14),"")&amp;""="","",IFERROR(INDEX(Crawl!$A238:$DZ238,1,Rules!$H$14),"")))</f>
        <v/>
      </c>
      <c r="K239">
        <f>IF(A239="","",IFERROR(SUMIFS('GSC current'!$J$2:$J$2001,'GSC current'!$I$2:$I$2001,B239),0))</f>
        <v/>
      </c>
      <c r="L239">
        <f>IF(A239="","",IFERROR(SUMIFS('GSC current'!$K$2:$K$2001,'GSC current'!$I$2:$I$2001,B239),0))</f>
        <v/>
      </c>
      <c r="M239" s="20">
        <f>IF(A239="","",IF(N(L239)&gt;0,K239/L239,""))</f>
        <v/>
      </c>
      <c r="N239" s="21">
        <f>IF(A239="","",IF(N(L239)&gt;0,SUMIFS('GSC current'!$L$2:$L$2001,'GSC current'!$I$2:$I$2001,B239)/L239,""))</f>
        <v/>
      </c>
      <c r="O239">
        <f>IF(A239="","",IFERROR(SUMIFS('GSC previous'!$J$2:$J$2001,'GSC previous'!$I$2:$I$2001,B239),0))</f>
        <v/>
      </c>
      <c r="P239" s="22">
        <f>IF(A239="","",IF(N(O239)&gt;0,(K239-O239)/O239,""))</f>
        <v/>
      </c>
      <c r="Q239">
        <f>IF(A239="","",IFERROR(SUMIFS(GA4!$P$2:$P$2001,GA4!$O$2:$O$2001,B239),0))</f>
        <v/>
      </c>
      <c r="R239" s="23">
        <f>IF(A239="","",IF(N(Q239)&gt;0,SUMIFS(GA4!$Q$2:$Q$2001,GA4!$O$2:$O$2001,B239)/Q239,""))</f>
        <v/>
      </c>
      <c r="S239">
        <f>IF(A239="","",IFERROR(SUMIFS(GA4!$R$2:$R$2001,GA4!$O$2:$O$2001,B239),0))</f>
        <v/>
      </c>
      <c r="T239">
        <f>IF(A239="","",IF(AND(ISNUMBER(F239),LEFT(C239&amp;"",1)="2"),IF(F239&lt;Rules!$B$9,"Yes","No"),"No"))</f>
        <v/>
      </c>
      <c r="U239">
        <f>IF(A239="","",IF(AND(N(O239)&gt;=Rules!$B$8,ISNUMBER(P239)),IF(P239&lt;=-Rules!$B$7,"Yes","No"),"No"))</f>
        <v/>
      </c>
      <c r="V239">
        <f>IF(A239="","",IF(AND(N(L239)&gt;=Rules!$B$6,ISNUMBER(N239)),IF(AND(N239&gt;=Rules!$B$10,N239&lt;=Rules!$B$11),"Yes","No"),"No"))</f>
        <v/>
      </c>
      <c r="W239">
        <f>IF(A239="","",IF(I239&lt;&gt;"","Yes","No"))</f>
        <v/>
      </c>
      <c r="X239">
        <f>IF(I239="","",IF(SUMIFS($K$3:$K$2002,$A$3:$A$2002,SUBSTITUTE(SUBSTITUTE(I239,"?","~?"),"*","~*"))&gt;N(K239),"Yes","No"))</f>
        <v/>
      </c>
      <c r="Y239">
        <f>IF(A239="","",IF(N(S239)&gt;0,"Yes","No"))</f>
        <v/>
      </c>
      <c r="Z239">
        <f>IF(A239="","",IF(AND(N(K239)&lt;Rules!$B$5,N(L239)&lt;Rules!$B$6,N(Q239)&lt;Rules!$B$13,Y239="No"),"Yes","No"))</f>
        <v/>
      </c>
      <c r="AA239">
        <f>IF(A239="","",IF(LEFT(C239&amp;"",1)="3","Redirect",IF(OR(LEFT(C239&amp;"",1)="4",LEFT(C239&amp;"",1)="5"),IF(OR(N(K239)&gt;0,N(AC239)&gt;=Rules!$B$14),"Redirect","Prune"),IF(D239="Non-Indexable","Keep",IF(AND(W239="Yes",X239="Yes",Y239="No"),"Merge",IF(OR(U239="Yes",V239="Yes",AND(T239="Yes",N(L239)&gt;=Rules!$B$6)),"Update",IF(Z239="Yes",IF(N(AC239)&gt;=Rules!$B$14,"Redirect","Prune"),"Keep")))))))</f>
        <v/>
      </c>
      <c r="AB239">
        <f>IF(A239="","",IF(LEFT(C239&amp;"",1)="3","Already redirects ("&amp;C239&amp;"). Update internal links to point at the final URL.",IF(OR(LEFT(C239&amp;"",1)="4",LEFT(C239&amp;"",1)="5"),IF(AA239="Redirect","Returns "&amp;C239&amp;" but still has "&amp;N(K239)&amp;" clicks and "&amp;N(AC239)&amp;" referring domains. 301 it to the closest live page.","Returns "&amp;C239&amp;" with no clicks or links. Remove internal links and let it 404 or 410."),IF(D239="Non-Indexable","Non-indexable ("&amp;E239&amp;"). Keep if that is intentional; otherwise fix the canonical or noindex.",IF(AA239="Merge","Overlaps with "&amp;I239&amp;IF(N(J239)&gt;0," (similarity "&amp;TEXT(J239,"0.00")&amp;")","")&amp;", which gets more clicks. Merge the useful parts into it and 301 this URL.",IF(AA239="Update",MID(IF(U239="Yes","; Clicks down "&amp;TEXT(-P239,"0%")&amp;" on the previous period","")&amp;IF(V239="Yes","; Average position "&amp;TEXT(N239,"0.0")&amp;" on "&amp;TEXT(L239,"#,##0")&amp;" impressions (striking distance)","")&amp;IF(AND(T239="Yes",N(L239)&gt;=Rules!$B$6),"; Thin ("&amp;F239&amp;" words) but has search demand",""),3,400),IF(AA239="Prune","Low value: "&amp;N(K239)&amp;" clicks, "&amp;N(L239)&amp;" impressions, "&amp;N(Q239)&amp;" sessions, no key events. Remove or noindex it and update internal links.",IF(AA239="Redirect","Low value but "&amp;N(AC239)&amp;" referring domains. 301 it to the closest relevant page to keep those links.",IF(AND(Z239="No",Y239="Yes",N(K239)&lt;Rules!$B$5),"Low search traffic but it converts (key events: "&amp;S239&amp;"). Keep it and link to it.",IF(W239="Yes","Stronger than the page it overlaps ("&amp;I239&amp;"). Keep; merge that page into this one.","Healthy: "&amp;N(K239)&amp;" clicks"&amp;IF(ISNUMBER(N239),", average position "&amp;TEXT(N239,"0.0"),"")&amp;". Keep and monitor."))))))))))</f>
        <v/>
      </c>
      <c r="AE239">
        <f>IF(A239="","",IF(AD239&lt;&gt;"",AD239,AA239))</f>
        <v/>
      </c>
    </row>
    <row r="240">
      <c r="A240">
        <f>IF(Crawl!A239="","",Crawl!A239)</f>
        <v/>
      </c>
      <c r="B240">
        <f>IF(A240="","",Crawl!EC239)</f>
        <v/>
      </c>
      <c r="C240">
        <f>IF(A240="","",IFERROR(INDEX(Crawl!$A239:$DZ239,1,Rules!$H$6),""))</f>
        <v/>
      </c>
      <c r="D240">
        <f>IF(A240="","",IFERROR(INDEX(Crawl!$A239:$DZ239,1,Rules!$H$7),"")&amp;"")</f>
        <v/>
      </c>
      <c r="E240">
        <f>IF(A240="","",IFERROR(INDEX(Crawl!$A239:$DZ239,1,Rules!$H$8),"")&amp;"")</f>
        <v/>
      </c>
      <c r="F240">
        <f>IF(A240="","",IFERROR(INDEX(Crawl!$A239:$DZ239,1,Rules!$H$9),""))</f>
        <v/>
      </c>
      <c r="G240">
        <f>IF(A240="","",IFERROR(INDEX(Crawl!$A239:$DZ239,1,Rules!$H$10),""))</f>
        <v/>
      </c>
      <c r="H240">
        <f>IF(A240="","",IFERROR(INDEX(Crawl!$A239:$DZ239,1,Rules!$H$12),""))</f>
        <v/>
      </c>
      <c r="I240">
        <f>IF(A240="","",IF(AND(N(H240)&gt;0,IFERROR(INDEX(Crawl!$A239:$DZ239,1,Rules!$H$11),"")&amp;""&lt;&gt;""),IFERROR(INDEX(Crawl!$A239:$DZ239,1,Rules!$H$11),"")&amp;"",IF(AND(ISNUMBER(J240),N(J240)&gt;=Rules!$B$12,IFERROR(INDEX(Crawl!$A239:$DZ239,1,Rules!$H$13),"")&amp;""&lt;&gt;""),IFERROR(INDEX(Crawl!$A239:$DZ239,1,Rules!$H$13),"")&amp;"","")))</f>
        <v/>
      </c>
      <c r="J240" s="19">
        <f>IF(A240="","",IF(IFERROR(INDEX(Crawl!$A239:$DZ239,1,Rules!$H$14),"")&amp;""="","",IFERROR(INDEX(Crawl!$A239:$DZ239,1,Rules!$H$14),"")))</f>
        <v/>
      </c>
      <c r="K240">
        <f>IF(A240="","",IFERROR(SUMIFS('GSC current'!$J$2:$J$2001,'GSC current'!$I$2:$I$2001,B240),0))</f>
        <v/>
      </c>
      <c r="L240">
        <f>IF(A240="","",IFERROR(SUMIFS('GSC current'!$K$2:$K$2001,'GSC current'!$I$2:$I$2001,B240),0))</f>
        <v/>
      </c>
      <c r="M240" s="20">
        <f>IF(A240="","",IF(N(L240)&gt;0,K240/L240,""))</f>
        <v/>
      </c>
      <c r="N240" s="21">
        <f>IF(A240="","",IF(N(L240)&gt;0,SUMIFS('GSC current'!$L$2:$L$2001,'GSC current'!$I$2:$I$2001,B240)/L240,""))</f>
        <v/>
      </c>
      <c r="O240">
        <f>IF(A240="","",IFERROR(SUMIFS('GSC previous'!$J$2:$J$2001,'GSC previous'!$I$2:$I$2001,B240),0))</f>
        <v/>
      </c>
      <c r="P240" s="22">
        <f>IF(A240="","",IF(N(O240)&gt;0,(K240-O240)/O240,""))</f>
        <v/>
      </c>
      <c r="Q240">
        <f>IF(A240="","",IFERROR(SUMIFS(GA4!$P$2:$P$2001,GA4!$O$2:$O$2001,B240),0))</f>
        <v/>
      </c>
      <c r="R240" s="23">
        <f>IF(A240="","",IF(N(Q240)&gt;0,SUMIFS(GA4!$Q$2:$Q$2001,GA4!$O$2:$O$2001,B240)/Q240,""))</f>
        <v/>
      </c>
      <c r="S240">
        <f>IF(A240="","",IFERROR(SUMIFS(GA4!$R$2:$R$2001,GA4!$O$2:$O$2001,B240),0))</f>
        <v/>
      </c>
      <c r="T240">
        <f>IF(A240="","",IF(AND(ISNUMBER(F240),LEFT(C240&amp;"",1)="2"),IF(F240&lt;Rules!$B$9,"Yes","No"),"No"))</f>
        <v/>
      </c>
      <c r="U240">
        <f>IF(A240="","",IF(AND(N(O240)&gt;=Rules!$B$8,ISNUMBER(P240)),IF(P240&lt;=-Rules!$B$7,"Yes","No"),"No"))</f>
        <v/>
      </c>
      <c r="V240">
        <f>IF(A240="","",IF(AND(N(L240)&gt;=Rules!$B$6,ISNUMBER(N240)),IF(AND(N240&gt;=Rules!$B$10,N240&lt;=Rules!$B$11),"Yes","No"),"No"))</f>
        <v/>
      </c>
      <c r="W240">
        <f>IF(A240="","",IF(I240&lt;&gt;"","Yes","No"))</f>
        <v/>
      </c>
      <c r="X240">
        <f>IF(I240="","",IF(SUMIFS($K$3:$K$2002,$A$3:$A$2002,SUBSTITUTE(SUBSTITUTE(I240,"?","~?"),"*","~*"))&gt;N(K240),"Yes","No"))</f>
        <v/>
      </c>
      <c r="Y240">
        <f>IF(A240="","",IF(N(S240)&gt;0,"Yes","No"))</f>
        <v/>
      </c>
      <c r="Z240">
        <f>IF(A240="","",IF(AND(N(K240)&lt;Rules!$B$5,N(L240)&lt;Rules!$B$6,N(Q240)&lt;Rules!$B$13,Y240="No"),"Yes","No"))</f>
        <v/>
      </c>
      <c r="AA240">
        <f>IF(A240="","",IF(LEFT(C240&amp;"",1)="3","Redirect",IF(OR(LEFT(C240&amp;"",1)="4",LEFT(C240&amp;"",1)="5"),IF(OR(N(K240)&gt;0,N(AC240)&gt;=Rules!$B$14),"Redirect","Prune"),IF(D240="Non-Indexable","Keep",IF(AND(W240="Yes",X240="Yes",Y240="No"),"Merge",IF(OR(U240="Yes",V240="Yes",AND(T240="Yes",N(L240)&gt;=Rules!$B$6)),"Update",IF(Z240="Yes",IF(N(AC240)&gt;=Rules!$B$14,"Redirect","Prune"),"Keep")))))))</f>
        <v/>
      </c>
      <c r="AB240">
        <f>IF(A240="","",IF(LEFT(C240&amp;"",1)="3","Already redirects ("&amp;C240&amp;"). Update internal links to point at the final URL.",IF(OR(LEFT(C240&amp;"",1)="4",LEFT(C240&amp;"",1)="5"),IF(AA240="Redirect","Returns "&amp;C240&amp;" but still has "&amp;N(K240)&amp;" clicks and "&amp;N(AC240)&amp;" referring domains. 301 it to the closest live page.","Returns "&amp;C240&amp;" with no clicks or links. Remove internal links and let it 404 or 410."),IF(D240="Non-Indexable","Non-indexable ("&amp;E240&amp;"). Keep if that is intentional; otherwise fix the canonical or noindex.",IF(AA240="Merge","Overlaps with "&amp;I240&amp;IF(N(J240)&gt;0," (similarity "&amp;TEXT(J240,"0.00")&amp;")","")&amp;", which gets more clicks. Merge the useful parts into it and 301 this URL.",IF(AA240="Update",MID(IF(U240="Yes","; Clicks down "&amp;TEXT(-P240,"0%")&amp;" on the previous period","")&amp;IF(V240="Yes","; Average position "&amp;TEXT(N240,"0.0")&amp;" on "&amp;TEXT(L240,"#,##0")&amp;" impressions (striking distance)","")&amp;IF(AND(T240="Yes",N(L240)&gt;=Rules!$B$6),"; Thin ("&amp;F240&amp;" words) but has search demand",""),3,400),IF(AA240="Prune","Low value: "&amp;N(K240)&amp;" clicks, "&amp;N(L240)&amp;" impressions, "&amp;N(Q240)&amp;" sessions, no key events. Remove or noindex it and update internal links.",IF(AA240="Redirect","Low value but "&amp;N(AC240)&amp;" referring domains. 301 it to the closest relevant page to keep those links.",IF(AND(Z240="No",Y240="Yes",N(K240)&lt;Rules!$B$5),"Low search traffic but it converts (key events: "&amp;S240&amp;"). Keep it and link to it.",IF(W240="Yes","Stronger than the page it overlaps ("&amp;I240&amp;"). Keep; merge that page into this one.","Healthy: "&amp;N(K240)&amp;" clicks"&amp;IF(ISNUMBER(N240),", average position "&amp;TEXT(N240,"0.0"),"")&amp;". Keep and monitor."))))))))))</f>
        <v/>
      </c>
      <c r="AE240">
        <f>IF(A240="","",IF(AD240&lt;&gt;"",AD240,AA240))</f>
        <v/>
      </c>
    </row>
    <row r="241">
      <c r="A241">
        <f>IF(Crawl!A240="","",Crawl!A240)</f>
        <v/>
      </c>
      <c r="B241">
        <f>IF(A241="","",Crawl!EC240)</f>
        <v/>
      </c>
      <c r="C241">
        <f>IF(A241="","",IFERROR(INDEX(Crawl!$A240:$DZ240,1,Rules!$H$6),""))</f>
        <v/>
      </c>
      <c r="D241">
        <f>IF(A241="","",IFERROR(INDEX(Crawl!$A240:$DZ240,1,Rules!$H$7),"")&amp;"")</f>
        <v/>
      </c>
      <c r="E241">
        <f>IF(A241="","",IFERROR(INDEX(Crawl!$A240:$DZ240,1,Rules!$H$8),"")&amp;"")</f>
        <v/>
      </c>
      <c r="F241">
        <f>IF(A241="","",IFERROR(INDEX(Crawl!$A240:$DZ240,1,Rules!$H$9),""))</f>
        <v/>
      </c>
      <c r="G241">
        <f>IF(A241="","",IFERROR(INDEX(Crawl!$A240:$DZ240,1,Rules!$H$10),""))</f>
        <v/>
      </c>
      <c r="H241">
        <f>IF(A241="","",IFERROR(INDEX(Crawl!$A240:$DZ240,1,Rules!$H$12),""))</f>
        <v/>
      </c>
      <c r="I241">
        <f>IF(A241="","",IF(AND(N(H241)&gt;0,IFERROR(INDEX(Crawl!$A240:$DZ240,1,Rules!$H$11),"")&amp;""&lt;&gt;""),IFERROR(INDEX(Crawl!$A240:$DZ240,1,Rules!$H$11),"")&amp;"",IF(AND(ISNUMBER(J241),N(J241)&gt;=Rules!$B$12,IFERROR(INDEX(Crawl!$A240:$DZ240,1,Rules!$H$13),"")&amp;""&lt;&gt;""),IFERROR(INDEX(Crawl!$A240:$DZ240,1,Rules!$H$13),"")&amp;"","")))</f>
        <v/>
      </c>
      <c r="J241" s="19">
        <f>IF(A241="","",IF(IFERROR(INDEX(Crawl!$A240:$DZ240,1,Rules!$H$14),"")&amp;""="","",IFERROR(INDEX(Crawl!$A240:$DZ240,1,Rules!$H$14),"")))</f>
        <v/>
      </c>
      <c r="K241">
        <f>IF(A241="","",IFERROR(SUMIFS('GSC current'!$J$2:$J$2001,'GSC current'!$I$2:$I$2001,B241),0))</f>
        <v/>
      </c>
      <c r="L241">
        <f>IF(A241="","",IFERROR(SUMIFS('GSC current'!$K$2:$K$2001,'GSC current'!$I$2:$I$2001,B241),0))</f>
        <v/>
      </c>
      <c r="M241" s="20">
        <f>IF(A241="","",IF(N(L241)&gt;0,K241/L241,""))</f>
        <v/>
      </c>
      <c r="N241" s="21">
        <f>IF(A241="","",IF(N(L241)&gt;0,SUMIFS('GSC current'!$L$2:$L$2001,'GSC current'!$I$2:$I$2001,B241)/L241,""))</f>
        <v/>
      </c>
      <c r="O241">
        <f>IF(A241="","",IFERROR(SUMIFS('GSC previous'!$J$2:$J$2001,'GSC previous'!$I$2:$I$2001,B241),0))</f>
        <v/>
      </c>
      <c r="P241" s="22">
        <f>IF(A241="","",IF(N(O241)&gt;0,(K241-O241)/O241,""))</f>
        <v/>
      </c>
      <c r="Q241">
        <f>IF(A241="","",IFERROR(SUMIFS(GA4!$P$2:$P$2001,GA4!$O$2:$O$2001,B241),0))</f>
        <v/>
      </c>
      <c r="R241" s="23">
        <f>IF(A241="","",IF(N(Q241)&gt;0,SUMIFS(GA4!$Q$2:$Q$2001,GA4!$O$2:$O$2001,B241)/Q241,""))</f>
        <v/>
      </c>
      <c r="S241">
        <f>IF(A241="","",IFERROR(SUMIFS(GA4!$R$2:$R$2001,GA4!$O$2:$O$2001,B241),0))</f>
        <v/>
      </c>
      <c r="T241">
        <f>IF(A241="","",IF(AND(ISNUMBER(F241),LEFT(C241&amp;"",1)="2"),IF(F241&lt;Rules!$B$9,"Yes","No"),"No"))</f>
        <v/>
      </c>
      <c r="U241">
        <f>IF(A241="","",IF(AND(N(O241)&gt;=Rules!$B$8,ISNUMBER(P241)),IF(P241&lt;=-Rules!$B$7,"Yes","No"),"No"))</f>
        <v/>
      </c>
      <c r="V241">
        <f>IF(A241="","",IF(AND(N(L241)&gt;=Rules!$B$6,ISNUMBER(N241)),IF(AND(N241&gt;=Rules!$B$10,N241&lt;=Rules!$B$11),"Yes","No"),"No"))</f>
        <v/>
      </c>
      <c r="W241">
        <f>IF(A241="","",IF(I241&lt;&gt;"","Yes","No"))</f>
        <v/>
      </c>
      <c r="X241">
        <f>IF(I241="","",IF(SUMIFS($K$3:$K$2002,$A$3:$A$2002,SUBSTITUTE(SUBSTITUTE(I241,"?","~?"),"*","~*"))&gt;N(K241),"Yes","No"))</f>
        <v/>
      </c>
      <c r="Y241">
        <f>IF(A241="","",IF(N(S241)&gt;0,"Yes","No"))</f>
        <v/>
      </c>
      <c r="Z241">
        <f>IF(A241="","",IF(AND(N(K241)&lt;Rules!$B$5,N(L241)&lt;Rules!$B$6,N(Q241)&lt;Rules!$B$13,Y241="No"),"Yes","No"))</f>
        <v/>
      </c>
      <c r="AA241">
        <f>IF(A241="","",IF(LEFT(C241&amp;"",1)="3","Redirect",IF(OR(LEFT(C241&amp;"",1)="4",LEFT(C241&amp;"",1)="5"),IF(OR(N(K241)&gt;0,N(AC241)&gt;=Rules!$B$14),"Redirect","Prune"),IF(D241="Non-Indexable","Keep",IF(AND(W241="Yes",X241="Yes",Y241="No"),"Merge",IF(OR(U241="Yes",V241="Yes",AND(T241="Yes",N(L241)&gt;=Rules!$B$6)),"Update",IF(Z241="Yes",IF(N(AC241)&gt;=Rules!$B$14,"Redirect","Prune"),"Keep")))))))</f>
        <v/>
      </c>
      <c r="AB241">
        <f>IF(A241="","",IF(LEFT(C241&amp;"",1)="3","Already redirects ("&amp;C241&amp;"). Update internal links to point at the final URL.",IF(OR(LEFT(C241&amp;"",1)="4",LEFT(C241&amp;"",1)="5"),IF(AA241="Redirect","Returns "&amp;C241&amp;" but still has "&amp;N(K241)&amp;" clicks and "&amp;N(AC241)&amp;" referring domains. 301 it to the closest live page.","Returns "&amp;C241&amp;" with no clicks or links. Remove internal links and let it 404 or 410."),IF(D241="Non-Indexable","Non-indexable ("&amp;E241&amp;"). Keep if that is intentional; otherwise fix the canonical or noindex.",IF(AA241="Merge","Overlaps with "&amp;I241&amp;IF(N(J241)&gt;0," (similarity "&amp;TEXT(J241,"0.00")&amp;")","")&amp;", which gets more clicks. Merge the useful parts into it and 301 this URL.",IF(AA241="Update",MID(IF(U241="Yes","; Clicks down "&amp;TEXT(-P241,"0%")&amp;" on the previous period","")&amp;IF(V241="Yes","; Average position "&amp;TEXT(N241,"0.0")&amp;" on "&amp;TEXT(L241,"#,##0")&amp;" impressions (striking distance)","")&amp;IF(AND(T241="Yes",N(L241)&gt;=Rules!$B$6),"; Thin ("&amp;F241&amp;" words) but has search demand",""),3,400),IF(AA241="Prune","Low value: "&amp;N(K241)&amp;" clicks, "&amp;N(L241)&amp;" impressions, "&amp;N(Q241)&amp;" sessions, no key events. Remove or noindex it and update internal links.",IF(AA241="Redirect","Low value but "&amp;N(AC241)&amp;" referring domains. 301 it to the closest relevant page to keep those links.",IF(AND(Z241="No",Y241="Yes",N(K241)&lt;Rules!$B$5),"Low search traffic but it converts (key events: "&amp;S241&amp;"). Keep it and link to it.",IF(W241="Yes","Stronger than the page it overlaps ("&amp;I241&amp;"). Keep; merge that page into this one.","Healthy: "&amp;N(K241)&amp;" clicks"&amp;IF(ISNUMBER(N241),", average position "&amp;TEXT(N241,"0.0"),"")&amp;". Keep and monitor."))))))))))</f>
        <v/>
      </c>
      <c r="AE241">
        <f>IF(A241="","",IF(AD241&lt;&gt;"",AD241,AA241))</f>
        <v/>
      </c>
    </row>
    <row r="242">
      <c r="A242">
        <f>IF(Crawl!A241="","",Crawl!A241)</f>
        <v/>
      </c>
      <c r="B242">
        <f>IF(A242="","",Crawl!EC241)</f>
        <v/>
      </c>
      <c r="C242">
        <f>IF(A242="","",IFERROR(INDEX(Crawl!$A241:$DZ241,1,Rules!$H$6),""))</f>
        <v/>
      </c>
      <c r="D242">
        <f>IF(A242="","",IFERROR(INDEX(Crawl!$A241:$DZ241,1,Rules!$H$7),"")&amp;"")</f>
        <v/>
      </c>
      <c r="E242">
        <f>IF(A242="","",IFERROR(INDEX(Crawl!$A241:$DZ241,1,Rules!$H$8),"")&amp;"")</f>
        <v/>
      </c>
      <c r="F242">
        <f>IF(A242="","",IFERROR(INDEX(Crawl!$A241:$DZ241,1,Rules!$H$9),""))</f>
        <v/>
      </c>
      <c r="G242">
        <f>IF(A242="","",IFERROR(INDEX(Crawl!$A241:$DZ241,1,Rules!$H$10),""))</f>
        <v/>
      </c>
      <c r="H242">
        <f>IF(A242="","",IFERROR(INDEX(Crawl!$A241:$DZ241,1,Rules!$H$12),""))</f>
        <v/>
      </c>
      <c r="I242">
        <f>IF(A242="","",IF(AND(N(H242)&gt;0,IFERROR(INDEX(Crawl!$A241:$DZ241,1,Rules!$H$11),"")&amp;""&lt;&gt;""),IFERROR(INDEX(Crawl!$A241:$DZ241,1,Rules!$H$11),"")&amp;"",IF(AND(ISNUMBER(J242),N(J242)&gt;=Rules!$B$12,IFERROR(INDEX(Crawl!$A241:$DZ241,1,Rules!$H$13),"")&amp;""&lt;&gt;""),IFERROR(INDEX(Crawl!$A241:$DZ241,1,Rules!$H$13),"")&amp;"","")))</f>
        <v/>
      </c>
      <c r="J242" s="19">
        <f>IF(A242="","",IF(IFERROR(INDEX(Crawl!$A241:$DZ241,1,Rules!$H$14),"")&amp;""="","",IFERROR(INDEX(Crawl!$A241:$DZ241,1,Rules!$H$14),"")))</f>
        <v/>
      </c>
      <c r="K242">
        <f>IF(A242="","",IFERROR(SUMIFS('GSC current'!$J$2:$J$2001,'GSC current'!$I$2:$I$2001,B242),0))</f>
        <v/>
      </c>
      <c r="L242">
        <f>IF(A242="","",IFERROR(SUMIFS('GSC current'!$K$2:$K$2001,'GSC current'!$I$2:$I$2001,B242),0))</f>
        <v/>
      </c>
      <c r="M242" s="20">
        <f>IF(A242="","",IF(N(L242)&gt;0,K242/L242,""))</f>
        <v/>
      </c>
      <c r="N242" s="21">
        <f>IF(A242="","",IF(N(L242)&gt;0,SUMIFS('GSC current'!$L$2:$L$2001,'GSC current'!$I$2:$I$2001,B242)/L242,""))</f>
        <v/>
      </c>
      <c r="O242">
        <f>IF(A242="","",IFERROR(SUMIFS('GSC previous'!$J$2:$J$2001,'GSC previous'!$I$2:$I$2001,B242),0))</f>
        <v/>
      </c>
      <c r="P242" s="22">
        <f>IF(A242="","",IF(N(O242)&gt;0,(K242-O242)/O242,""))</f>
        <v/>
      </c>
      <c r="Q242">
        <f>IF(A242="","",IFERROR(SUMIFS(GA4!$P$2:$P$2001,GA4!$O$2:$O$2001,B242),0))</f>
        <v/>
      </c>
      <c r="R242" s="23">
        <f>IF(A242="","",IF(N(Q242)&gt;0,SUMIFS(GA4!$Q$2:$Q$2001,GA4!$O$2:$O$2001,B242)/Q242,""))</f>
        <v/>
      </c>
      <c r="S242">
        <f>IF(A242="","",IFERROR(SUMIFS(GA4!$R$2:$R$2001,GA4!$O$2:$O$2001,B242),0))</f>
        <v/>
      </c>
      <c r="T242">
        <f>IF(A242="","",IF(AND(ISNUMBER(F242),LEFT(C242&amp;"",1)="2"),IF(F242&lt;Rules!$B$9,"Yes","No"),"No"))</f>
        <v/>
      </c>
      <c r="U242">
        <f>IF(A242="","",IF(AND(N(O242)&gt;=Rules!$B$8,ISNUMBER(P242)),IF(P242&lt;=-Rules!$B$7,"Yes","No"),"No"))</f>
        <v/>
      </c>
      <c r="V242">
        <f>IF(A242="","",IF(AND(N(L242)&gt;=Rules!$B$6,ISNUMBER(N242)),IF(AND(N242&gt;=Rules!$B$10,N242&lt;=Rules!$B$11),"Yes","No"),"No"))</f>
        <v/>
      </c>
      <c r="W242">
        <f>IF(A242="","",IF(I242&lt;&gt;"","Yes","No"))</f>
        <v/>
      </c>
      <c r="X242">
        <f>IF(I242="","",IF(SUMIFS($K$3:$K$2002,$A$3:$A$2002,SUBSTITUTE(SUBSTITUTE(I242,"?","~?"),"*","~*"))&gt;N(K242),"Yes","No"))</f>
        <v/>
      </c>
      <c r="Y242">
        <f>IF(A242="","",IF(N(S242)&gt;0,"Yes","No"))</f>
        <v/>
      </c>
      <c r="Z242">
        <f>IF(A242="","",IF(AND(N(K242)&lt;Rules!$B$5,N(L242)&lt;Rules!$B$6,N(Q242)&lt;Rules!$B$13,Y242="No"),"Yes","No"))</f>
        <v/>
      </c>
      <c r="AA242">
        <f>IF(A242="","",IF(LEFT(C242&amp;"",1)="3","Redirect",IF(OR(LEFT(C242&amp;"",1)="4",LEFT(C242&amp;"",1)="5"),IF(OR(N(K242)&gt;0,N(AC242)&gt;=Rules!$B$14),"Redirect","Prune"),IF(D242="Non-Indexable","Keep",IF(AND(W242="Yes",X242="Yes",Y242="No"),"Merge",IF(OR(U242="Yes",V242="Yes",AND(T242="Yes",N(L242)&gt;=Rules!$B$6)),"Update",IF(Z242="Yes",IF(N(AC242)&gt;=Rules!$B$14,"Redirect","Prune"),"Keep")))))))</f>
        <v/>
      </c>
      <c r="AB242">
        <f>IF(A242="","",IF(LEFT(C242&amp;"",1)="3","Already redirects ("&amp;C242&amp;"). Update internal links to point at the final URL.",IF(OR(LEFT(C242&amp;"",1)="4",LEFT(C242&amp;"",1)="5"),IF(AA242="Redirect","Returns "&amp;C242&amp;" but still has "&amp;N(K242)&amp;" clicks and "&amp;N(AC242)&amp;" referring domains. 301 it to the closest live page.","Returns "&amp;C242&amp;" with no clicks or links. Remove internal links and let it 404 or 410."),IF(D242="Non-Indexable","Non-indexable ("&amp;E242&amp;"). Keep if that is intentional; otherwise fix the canonical or noindex.",IF(AA242="Merge","Overlaps with "&amp;I242&amp;IF(N(J242)&gt;0," (similarity "&amp;TEXT(J242,"0.00")&amp;")","")&amp;", which gets more clicks. Merge the useful parts into it and 301 this URL.",IF(AA242="Update",MID(IF(U242="Yes","; Clicks down "&amp;TEXT(-P242,"0%")&amp;" on the previous period","")&amp;IF(V242="Yes","; Average position "&amp;TEXT(N242,"0.0")&amp;" on "&amp;TEXT(L242,"#,##0")&amp;" impressions (striking distance)","")&amp;IF(AND(T242="Yes",N(L242)&gt;=Rules!$B$6),"; Thin ("&amp;F242&amp;" words) but has search demand",""),3,400),IF(AA242="Prune","Low value: "&amp;N(K242)&amp;" clicks, "&amp;N(L242)&amp;" impressions, "&amp;N(Q242)&amp;" sessions, no key events. Remove or noindex it and update internal links.",IF(AA242="Redirect","Low value but "&amp;N(AC242)&amp;" referring domains. 301 it to the closest relevant page to keep those links.",IF(AND(Z242="No",Y242="Yes",N(K242)&lt;Rules!$B$5),"Low search traffic but it converts (key events: "&amp;S242&amp;"). Keep it and link to it.",IF(W242="Yes","Stronger than the page it overlaps ("&amp;I242&amp;"). Keep; merge that page into this one.","Healthy: "&amp;N(K242)&amp;" clicks"&amp;IF(ISNUMBER(N242),", average position "&amp;TEXT(N242,"0.0"),"")&amp;". Keep and monitor."))))))))))</f>
        <v/>
      </c>
      <c r="AE242">
        <f>IF(A242="","",IF(AD242&lt;&gt;"",AD242,AA242))</f>
        <v/>
      </c>
    </row>
    <row r="243">
      <c r="A243">
        <f>IF(Crawl!A242="","",Crawl!A242)</f>
        <v/>
      </c>
      <c r="B243">
        <f>IF(A243="","",Crawl!EC242)</f>
        <v/>
      </c>
      <c r="C243">
        <f>IF(A243="","",IFERROR(INDEX(Crawl!$A242:$DZ242,1,Rules!$H$6),""))</f>
        <v/>
      </c>
      <c r="D243">
        <f>IF(A243="","",IFERROR(INDEX(Crawl!$A242:$DZ242,1,Rules!$H$7),"")&amp;"")</f>
        <v/>
      </c>
      <c r="E243">
        <f>IF(A243="","",IFERROR(INDEX(Crawl!$A242:$DZ242,1,Rules!$H$8),"")&amp;"")</f>
        <v/>
      </c>
      <c r="F243">
        <f>IF(A243="","",IFERROR(INDEX(Crawl!$A242:$DZ242,1,Rules!$H$9),""))</f>
        <v/>
      </c>
      <c r="G243">
        <f>IF(A243="","",IFERROR(INDEX(Crawl!$A242:$DZ242,1,Rules!$H$10),""))</f>
        <v/>
      </c>
      <c r="H243">
        <f>IF(A243="","",IFERROR(INDEX(Crawl!$A242:$DZ242,1,Rules!$H$12),""))</f>
        <v/>
      </c>
      <c r="I243">
        <f>IF(A243="","",IF(AND(N(H243)&gt;0,IFERROR(INDEX(Crawl!$A242:$DZ242,1,Rules!$H$11),"")&amp;""&lt;&gt;""),IFERROR(INDEX(Crawl!$A242:$DZ242,1,Rules!$H$11),"")&amp;"",IF(AND(ISNUMBER(J243),N(J243)&gt;=Rules!$B$12,IFERROR(INDEX(Crawl!$A242:$DZ242,1,Rules!$H$13),"")&amp;""&lt;&gt;""),IFERROR(INDEX(Crawl!$A242:$DZ242,1,Rules!$H$13),"")&amp;"","")))</f>
        <v/>
      </c>
      <c r="J243" s="19">
        <f>IF(A243="","",IF(IFERROR(INDEX(Crawl!$A242:$DZ242,1,Rules!$H$14),"")&amp;""="","",IFERROR(INDEX(Crawl!$A242:$DZ242,1,Rules!$H$14),"")))</f>
        <v/>
      </c>
      <c r="K243">
        <f>IF(A243="","",IFERROR(SUMIFS('GSC current'!$J$2:$J$2001,'GSC current'!$I$2:$I$2001,B243),0))</f>
        <v/>
      </c>
      <c r="L243">
        <f>IF(A243="","",IFERROR(SUMIFS('GSC current'!$K$2:$K$2001,'GSC current'!$I$2:$I$2001,B243),0))</f>
        <v/>
      </c>
      <c r="M243" s="20">
        <f>IF(A243="","",IF(N(L243)&gt;0,K243/L243,""))</f>
        <v/>
      </c>
      <c r="N243" s="21">
        <f>IF(A243="","",IF(N(L243)&gt;0,SUMIFS('GSC current'!$L$2:$L$2001,'GSC current'!$I$2:$I$2001,B243)/L243,""))</f>
        <v/>
      </c>
      <c r="O243">
        <f>IF(A243="","",IFERROR(SUMIFS('GSC previous'!$J$2:$J$2001,'GSC previous'!$I$2:$I$2001,B243),0))</f>
        <v/>
      </c>
      <c r="P243" s="22">
        <f>IF(A243="","",IF(N(O243)&gt;0,(K243-O243)/O243,""))</f>
        <v/>
      </c>
      <c r="Q243">
        <f>IF(A243="","",IFERROR(SUMIFS(GA4!$P$2:$P$2001,GA4!$O$2:$O$2001,B243),0))</f>
        <v/>
      </c>
      <c r="R243" s="23">
        <f>IF(A243="","",IF(N(Q243)&gt;0,SUMIFS(GA4!$Q$2:$Q$2001,GA4!$O$2:$O$2001,B243)/Q243,""))</f>
        <v/>
      </c>
      <c r="S243">
        <f>IF(A243="","",IFERROR(SUMIFS(GA4!$R$2:$R$2001,GA4!$O$2:$O$2001,B243),0))</f>
        <v/>
      </c>
      <c r="T243">
        <f>IF(A243="","",IF(AND(ISNUMBER(F243),LEFT(C243&amp;"",1)="2"),IF(F243&lt;Rules!$B$9,"Yes","No"),"No"))</f>
        <v/>
      </c>
      <c r="U243">
        <f>IF(A243="","",IF(AND(N(O243)&gt;=Rules!$B$8,ISNUMBER(P243)),IF(P243&lt;=-Rules!$B$7,"Yes","No"),"No"))</f>
        <v/>
      </c>
      <c r="V243">
        <f>IF(A243="","",IF(AND(N(L243)&gt;=Rules!$B$6,ISNUMBER(N243)),IF(AND(N243&gt;=Rules!$B$10,N243&lt;=Rules!$B$11),"Yes","No"),"No"))</f>
        <v/>
      </c>
      <c r="W243">
        <f>IF(A243="","",IF(I243&lt;&gt;"","Yes","No"))</f>
        <v/>
      </c>
      <c r="X243">
        <f>IF(I243="","",IF(SUMIFS($K$3:$K$2002,$A$3:$A$2002,SUBSTITUTE(SUBSTITUTE(I243,"?","~?"),"*","~*"))&gt;N(K243),"Yes","No"))</f>
        <v/>
      </c>
      <c r="Y243">
        <f>IF(A243="","",IF(N(S243)&gt;0,"Yes","No"))</f>
        <v/>
      </c>
      <c r="Z243">
        <f>IF(A243="","",IF(AND(N(K243)&lt;Rules!$B$5,N(L243)&lt;Rules!$B$6,N(Q243)&lt;Rules!$B$13,Y243="No"),"Yes","No"))</f>
        <v/>
      </c>
      <c r="AA243">
        <f>IF(A243="","",IF(LEFT(C243&amp;"",1)="3","Redirect",IF(OR(LEFT(C243&amp;"",1)="4",LEFT(C243&amp;"",1)="5"),IF(OR(N(K243)&gt;0,N(AC243)&gt;=Rules!$B$14),"Redirect","Prune"),IF(D243="Non-Indexable","Keep",IF(AND(W243="Yes",X243="Yes",Y243="No"),"Merge",IF(OR(U243="Yes",V243="Yes",AND(T243="Yes",N(L243)&gt;=Rules!$B$6)),"Update",IF(Z243="Yes",IF(N(AC243)&gt;=Rules!$B$14,"Redirect","Prune"),"Keep")))))))</f>
        <v/>
      </c>
      <c r="AB243">
        <f>IF(A243="","",IF(LEFT(C243&amp;"",1)="3","Already redirects ("&amp;C243&amp;"). Update internal links to point at the final URL.",IF(OR(LEFT(C243&amp;"",1)="4",LEFT(C243&amp;"",1)="5"),IF(AA243="Redirect","Returns "&amp;C243&amp;" but still has "&amp;N(K243)&amp;" clicks and "&amp;N(AC243)&amp;" referring domains. 301 it to the closest live page.","Returns "&amp;C243&amp;" with no clicks or links. Remove internal links and let it 404 or 410."),IF(D243="Non-Indexable","Non-indexable ("&amp;E243&amp;"). Keep if that is intentional; otherwise fix the canonical or noindex.",IF(AA243="Merge","Overlaps with "&amp;I243&amp;IF(N(J243)&gt;0," (similarity "&amp;TEXT(J243,"0.00")&amp;")","")&amp;", which gets more clicks. Merge the useful parts into it and 301 this URL.",IF(AA243="Update",MID(IF(U243="Yes","; Clicks down "&amp;TEXT(-P243,"0%")&amp;" on the previous period","")&amp;IF(V243="Yes","; Average position "&amp;TEXT(N243,"0.0")&amp;" on "&amp;TEXT(L243,"#,##0")&amp;" impressions (striking distance)","")&amp;IF(AND(T243="Yes",N(L243)&gt;=Rules!$B$6),"; Thin ("&amp;F243&amp;" words) but has search demand",""),3,400),IF(AA243="Prune","Low value: "&amp;N(K243)&amp;" clicks, "&amp;N(L243)&amp;" impressions, "&amp;N(Q243)&amp;" sessions, no key events. Remove or noindex it and update internal links.",IF(AA243="Redirect","Low value but "&amp;N(AC243)&amp;" referring domains. 301 it to the closest relevant page to keep those links.",IF(AND(Z243="No",Y243="Yes",N(K243)&lt;Rules!$B$5),"Low search traffic but it converts (key events: "&amp;S243&amp;"). Keep it and link to it.",IF(W243="Yes","Stronger than the page it overlaps ("&amp;I243&amp;"). Keep; merge that page into this one.","Healthy: "&amp;N(K243)&amp;" clicks"&amp;IF(ISNUMBER(N243),", average position "&amp;TEXT(N243,"0.0"),"")&amp;". Keep and monitor."))))))))))</f>
        <v/>
      </c>
      <c r="AE243">
        <f>IF(A243="","",IF(AD243&lt;&gt;"",AD243,AA243))</f>
        <v/>
      </c>
    </row>
    <row r="244">
      <c r="A244">
        <f>IF(Crawl!A243="","",Crawl!A243)</f>
        <v/>
      </c>
      <c r="B244">
        <f>IF(A244="","",Crawl!EC243)</f>
        <v/>
      </c>
      <c r="C244">
        <f>IF(A244="","",IFERROR(INDEX(Crawl!$A243:$DZ243,1,Rules!$H$6),""))</f>
        <v/>
      </c>
      <c r="D244">
        <f>IF(A244="","",IFERROR(INDEX(Crawl!$A243:$DZ243,1,Rules!$H$7),"")&amp;"")</f>
        <v/>
      </c>
      <c r="E244">
        <f>IF(A244="","",IFERROR(INDEX(Crawl!$A243:$DZ243,1,Rules!$H$8),"")&amp;"")</f>
        <v/>
      </c>
      <c r="F244">
        <f>IF(A244="","",IFERROR(INDEX(Crawl!$A243:$DZ243,1,Rules!$H$9),""))</f>
        <v/>
      </c>
      <c r="G244">
        <f>IF(A244="","",IFERROR(INDEX(Crawl!$A243:$DZ243,1,Rules!$H$10),""))</f>
        <v/>
      </c>
      <c r="H244">
        <f>IF(A244="","",IFERROR(INDEX(Crawl!$A243:$DZ243,1,Rules!$H$12),""))</f>
        <v/>
      </c>
      <c r="I244">
        <f>IF(A244="","",IF(AND(N(H244)&gt;0,IFERROR(INDEX(Crawl!$A243:$DZ243,1,Rules!$H$11),"")&amp;""&lt;&gt;""),IFERROR(INDEX(Crawl!$A243:$DZ243,1,Rules!$H$11),"")&amp;"",IF(AND(ISNUMBER(J244),N(J244)&gt;=Rules!$B$12,IFERROR(INDEX(Crawl!$A243:$DZ243,1,Rules!$H$13),"")&amp;""&lt;&gt;""),IFERROR(INDEX(Crawl!$A243:$DZ243,1,Rules!$H$13),"")&amp;"","")))</f>
        <v/>
      </c>
      <c r="J244" s="19">
        <f>IF(A244="","",IF(IFERROR(INDEX(Crawl!$A243:$DZ243,1,Rules!$H$14),"")&amp;""="","",IFERROR(INDEX(Crawl!$A243:$DZ243,1,Rules!$H$14),"")))</f>
        <v/>
      </c>
      <c r="K244">
        <f>IF(A244="","",IFERROR(SUMIFS('GSC current'!$J$2:$J$2001,'GSC current'!$I$2:$I$2001,B244),0))</f>
        <v/>
      </c>
      <c r="L244">
        <f>IF(A244="","",IFERROR(SUMIFS('GSC current'!$K$2:$K$2001,'GSC current'!$I$2:$I$2001,B244),0))</f>
        <v/>
      </c>
      <c r="M244" s="20">
        <f>IF(A244="","",IF(N(L244)&gt;0,K244/L244,""))</f>
        <v/>
      </c>
      <c r="N244" s="21">
        <f>IF(A244="","",IF(N(L244)&gt;0,SUMIFS('GSC current'!$L$2:$L$2001,'GSC current'!$I$2:$I$2001,B244)/L244,""))</f>
        <v/>
      </c>
      <c r="O244">
        <f>IF(A244="","",IFERROR(SUMIFS('GSC previous'!$J$2:$J$2001,'GSC previous'!$I$2:$I$2001,B244),0))</f>
        <v/>
      </c>
      <c r="P244" s="22">
        <f>IF(A244="","",IF(N(O244)&gt;0,(K244-O244)/O244,""))</f>
        <v/>
      </c>
      <c r="Q244">
        <f>IF(A244="","",IFERROR(SUMIFS(GA4!$P$2:$P$2001,GA4!$O$2:$O$2001,B244),0))</f>
        <v/>
      </c>
      <c r="R244" s="23">
        <f>IF(A244="","",IF(N(Q244)&gt;0,SUMIFS(GA4!$Q$2:$Q$2001,GA4!$O$2:$O$2001,B244)/Q244,""))</f>
        <v/>
      </c>
      <c r="S244">
        <f>IF(A244="","",IFERROR(SUMIFS(GA4!$R$2:$R$2001,GA4!$O$2:$O$2001,B244),0))</f>
        <v/>
      </c>
      <c r="T244">
        <f>IF(A244="","",IF(AND(ISNUMBER(F244),LEFT(C244&amp;"",1)="2"),IF(F244&lt;Rules!$B$9,"Yes","No"),"No"))</f>
        <v/>
      </c>
      <c r="U244">
        <f>IF(A244="","",IF(AND(N(O244)&gt;=Rules!$B$8,ISNUMBER(P244)),IF(P244&lt;=-Rules!$B$7,"Yes","No"),"No"))</f>
        <v/>
      </c>
      <c r="V244">
        <f>IF(A244="","",IF(AND(N(L244)&gt;=Rules!$B$6,ISNUMBER(N244)),IF(AND(N244&gt;=Rules!$B$10,N244&lt;=Rules!$B$11),"Yes","No"),"No"))</f>
        <v/>
      </c>
      <c r="W244">
        <f>IF(A244="","",IF(I244&lt;&gt;"","Yes","No"))</f>
        <v/>
      </c>
      <c r="X244">
        <f>IF(I244="","",IF(SUMIFS($K$3:$K$2002,$A$3:$A$2002,SUBSTITUTE(SUBSTITUTE(I244,"?","~?"),"*","~*"))&gt;N(K244),"Yes","No"))</f>
        <v/>
      </c>
      <c r="Y244">
        <f>IF(A244="","",IF(N(S244)&gt;0,"Yes","No"))</f>
        <v/>
      </c>
      <c r="Z244">
        <f>IF(A244="","",IF(AND(N(K244)&lt;Rules!$B$5,N(L244)&lt;Rules!$B$6,N(Q244)&lt;Rules!$B$13,Y244="No"),"Yes","No"))</f>
        <v/>
      </c>
      <c r="AA244">
        <f>IF(A244="","",IF(LEFT(C244&amp;"",1)="3","Redirect",IF(OR(LEFT(C244&amp;"",1)="4",LEFT(C244&amp;"",1)="5"),IF(OR(N(K244)&gt;0,N(AC244)&gt;=Rules!$B$14),"Redirect","Prune"),IF(D244="Non-Indexable","Keep",IF(AND(W244="Yes",X244="Yes",Y244="No"),"Merge",IF(OR(U244="Yes",V244="Yes",AND(T244="Yes",N(L244)&gt;=Rules!$B$6)),"Update",IF(Z244="Yes",IF(N(AC244)&gt;=Rules!$B$14,"Redirect","Prune"),"Keep")))))))</f>
        <v/>
      </c>
      <c r="AB244">
        <f>IF(A244="","",IF(LEFT(C244&amp;"",1)="3","Already redirects ("&amp;C244&amp;"). Update internal links to point at the final URL.",IF(OR(LEFT(C244&amp;"",1)="4",LEFT(C244&amp;"",1)="5"),IF(AA244="Redirect","Returns "&amp;C244&amp;" but still has "&amp;N(K244)&amp;" clicks and "&amp;N(AC244)&amp;" referring domains. 301 it to the closest live page.","Returns "&amp;C244&amp;" with no clicks or links. Remove internal links and let it 404 or 410."),IF(D244="Non-Indexable","Non-indexable ("&amp;E244&amp;"). Keep if that is intentional; otherwise fix the canonical or noindex.",IF(AA244="Merge","Overlaps with "&amp;I244&amp;IF(N(J244)&gt;0," (similarity "&amp;TEXT(J244,"0.00")&amp;")","")&amp;", which gets more clicks. Merge the useful parts into it and 301 this URL.",IF(AA244="Update",MID(IF(U244="Yes","; Clicks down "&amp;TEXT(-P244,"0%")&amp;" on the previous period","")&amp;IF(V244="Yes","; Average position "&amp;TEXT(N244,"0.0")&amp;" on "&amp;TEXT(L244,"#,##0")&amp;" impressions (striking distance)","")&amp;IF(AND(T244="Yes",N(L244)&gt;=Rules!$B$6),"; Thin ("&amp;F244&amp;" words) but has search demand",""),3,400),IF(AA244="Prune","Low value: "&amp;N(K244)&amp;" clicks, "&amp;N(L244)&amp;" impressions, "&amp;N(Q244)&amp;" sessions, no key events. Remove or noindex it and update internal links.",IF(AA244="Redirect","Low value but "&amp;N(AC244)&amp;" referring domains. 301 it to the closest relevant page to keep those links.",IF(AND(Z244="No",Y244="Yes",N(K244)&lt;Rules!$B$5),"Low search traffic but it converts (key events: "&amp;S244&amp;"). Keep it and link to it.",IF(W244="Yes","Stronger than the page it overlaps ("&amp;I244&amp;"). Keep; merge that page into this one.","Healthy: "&amp;N(K244)&amp;" clicks"&amp;IF(ISNUMBER(N244),", average position "&amp;TEXT(N244,"0.0"),"")&amp;". Keep and monitor."))))))))))</f>
        <v/>
      </c>
      <c r="AE244">
        <f>IF(A244="","",IF(AD244&lt;&gt;"",AD244,AA244))</f>
        <v/>
      </c>
    </row>
    <row r="245">
      <c r="A245">
        <f>IF(Crawl!A244="","",Crawl!A244)</f>
        <v/>
      </c>
      <c r="B245">
        <f>IF(A245="","",Crawl!EC244)</f>
        <v/>
      </c>
      <c r="C245">
        <f>IF(A245="","",IFERROR(INDEX(Crawl!$A244:$DZ244,1,Rules!$H$6),""))</f>
        <v/>
      </c>
      <c r="D245">
        <f>IF(A245="","",IFERROR(INDEX(Crawl!$A244:$DZ244,1,Rules!$H$7),"")&amp;"")</f>
        <v/>
      </c>
      <c r="E245">
        <f>IF(A245="","",IFERROR(INDEX(Crawl!$A244:$DZ244,1,Rules!$H$8),"")&amp;"")</f>
        <v/>
      </c>
      <c r="F245">
        <f>IF(A245="","",IFERROR(INDEX(Crawl!$A244:$DZ244,1,Rules!$H$9),""))</f>
        <v/>
      </c>
      <c r="G245">
        <f>IF(A245="","",IFERROR(INDEX(Crawl!$A244:$DZ244,1,Rules!$H$10),""))</f>
        <v/>
      </c>
      <c r="H245">
        <f>IF(A245="","",IFERROR(INDEX(Crawl!$A244:$DZ244,1,Rules!$H$12),""))</f>
        <v/>
      </c>
      <c r="I245">
        <f>IF(A245="","",IF(AND(N(H245)&gt;0,IFERROR(INDEX(Crawl!$A244:$DZ244,1,Rules!$H$11),"")&amp;""&lt;&gt;""),IFERROR(INDEX(Crawl!$A244:$DZ244,1,Rules!$H$11),"")&amp;"",IF(AND(ISNUMBER(J245),N(J245)&gt;=Rules!$B$12,IFERROR(INDEX(Crawl!$A244:$DZ244,1,Rules!$H$13),"")&amp;""&lt;&gt;""),IFERROR(INDEX(Crawl!$A244:$DZ244,1,Rules!$H$13),"")&amp;"","")))</f>
        <v/>
      </c>
      <c r="J245" s="19">
        <f>IF(A245="","",IF(IFERROR(INDEX(Crawl!$A244:$DZ244,1,Rules!$H$14),"")&amp;""="","",IFERROR(INDEX(Crawl!$A244:$DZ244,1,Rules!$H$14),"")))</f>
        <v/>
      </c>
      <c r="K245">
        <f>IF(A245="","",IFERROR(SUMIFS('GSC current'!$J$2:$J$2001,'GSC current'!$I$2:$I$2001,B245),0))</f>
        <v/>
      </c>
      <c r="L245">
        <f>IF(A245="","",IFERROR(SUMIFS('GSC current'!$K$2:$K$2001,'GSC current'!$I$2:$I$2001,B245),0))</f>
        <v/>
      </c>
      <c r="M245" s="20">
        <f>IF(A245="","",IF(N(L245)&gt;0,K245/L245,""))</f>
        <v/>
      </c>
      <c r="N245" s="21">
        <f>IF(A245="","",IF(N(L245)&gt;0,SUMIFS('GSC current'!$L$2:$L$2001,'GSC current'!$I$2:$I$2001,B245)/L245,""))</f>
        <v/>
      </c>
      <c r="O245">
        <f>IF(A245="","",IFERROR(SUMIFS('GSC previous'!$J$2:$J$2001,'GSC previous'!$I$2:$I$2001,B245),0))</f>
        <v/>
      </c>
      <c r="P245" s="22">
        <f>IF(A245="","",IF(N(O245)&gt;0,(K245-O245)/O245,""))</f>
        <v/>
      </c>
      <c r="Q245">
        <f>IF(A245="","",IFERROR(SUMIFS(GA4!$P$2:$P$2001,GA4!$O$2:$O$2001,B245),0))</f>
        <v/>
      </c>
      <c r="R245" s="23">
        <f>IF(A245="","",IF(N(Q245)&gt;0,SUMIFS(GA4!$Q$2:$Q$2001,GA4!$O$2:$O$2001,B245)/Q245,""))</f>
        <v/>
      </c>
      <c r="S245">
        <f>IF(A245="","",IFERROR(SUMIFS(GA4!$R$2:$R$2001,GA4!$O$2:$O$2001,B245),0))</f>
        <v/>
      </c>
      <c r="T245">
        <f>IF(A245="","",IF(AND(ISNUMBER(F245),LEFT(C245&amp;"",1)="2"),IF(F245&lt;Rules!$B$9,"Yes","No"),"No"))</f>
        <v/>
      </c>
      <c r="U245">
        <f>IF(A245="","",IF(AND(N(O245)&gt;=Rules!$B$8,ISNUMBER(P245)),IF(P245&lt;=-Rules!$B$7,"Yes","No"),"No"))</f>
        <v/>
      </c>
      <c r="V245">
        <f>IF(A245="","",IF(AND(N(L245)&gt;=Rules!$B$6,ISNUMBER(N245)),IF(AND(N245&gt;=Rules!$B$10,N245&lt;=Rules!$B$11),"Yes","No"),"No"))</f>
        <v/>
      </c>
      <c r="W245">
        <f>IF(A245="","",IF(I245&lt;&gt;"","Yes","No"))</f>
        <v/>
      </c>
      <c r="X245">
        <f>IF(I245="","",IF(SUMIFS($K$3:$K$2002,$A$3:$A$2002,SUBSTITUTE(SUBSTITUTE(I245,"?","~?"),"*","~*"))&gt;N(K245),"Yes","No"))</f>
        <v/>
      </c>
      <c r="Y245">
        <f>IF(A245="","",IF(N(S245)&gt;0,"Yes","No"))</f>
        <v/>
      </c>
      <c r="Z245">
        <f>IF(A245="","",IF(AND(N(K245)&lt;Rules!$B$5,N(L245)&lt;Rules!$B$6,N(Q245)&lt;Rules!$B$13,Y245="No"),"Yes","No"))</f>
        <v/>
      </c>
      <c r="AA245">
        <f>IF(A245="","",IF(LEFT(C245&amp;"",1)="3","Redirect",IF(OR(LEFT(C245&amp;"",1)="4",LEFT(C245&amp;"",1)="5"),IF(OR(N(K245)&gt;0,N(AC245)&gt;=Rules!$B$14),"Redirect","Prune"),IF(D245="Non-Indexable","Keep",IF(AND(W245="Yes",X245="Yes",Y245="No"),"Merge",IF(OR(U245="Yes",V245="Yes",AND(T245="Yes",N(L245)&gt;=Rules!$B$6)),"Update",IF(Z245="Yes",IF(N(AC245)&gt;=Rules!$B$14,"Redirect","Prune"),"Keep")))))))</f>
        <v/>
      </c>
      <c r="AB245">
        <f>IF(A245="","",IF(LEFT(C245&amp;"",1)="3","Already redirects ("&amp;C245&amp;"). Update internal links to point at the final URL.",IF(OR(LEFT(C245&amp;"",1)="4",LEFT(C245&amp;"",1)="5"),IF(AA245="Redirect","Returns "&amp;C245&amp;" but still has "&amp;N(K245)&amp;" clicks and "&amp;N(AC245)&amp;" referring domains. 301 it to the closest live page.","Returns "&amp;C245&amp;" with no clicks or links. Remove internal links and let it 404 or 410."),IF(D245="Non-Indexable","Non-indexable ("&amp;E245&amp;"). Keep if that is intentional; otherwise fix the canonical or noindex.",IF(AA245="Merge","Overlaps with "&amp;I245&amp;IF(N(J245)&gt;0," (similarity "&amp;TEXT(J245,"0.00")&amp;")","")&amp;", which gets more clicks. Merge the useful parts into it and 301 this URL.",IF(AA245="Update",MID(IF(U245="Yes","; Clicks down "&amp;TEXT(-P245,"0%")&amp;" on the previous period","")&amp;IF(V245="Yes","; Average position "&amp;TEXT(N245,"0.0")&amp;" on "&amp;TEXT(L245,"#,##0")&amp;" impressions (striking distance)","")&amp;IF(AND(T245="Yes",N(L245)&gt;=Rules!$B$6),"; Thin ("&amp;F245&amp;" words) but has search demand",""),3,400),IF(AA245="Prune","Low value: "&amp;N(K245)&amp;" clicks, "&amp;N(L245)&amp;" impressions, "&amp;N(Q245)&amp;" sessions, no key events. Remove or noindex it and update internal links.",IF(AA245="Redirect","Low value but "&amp;N(AC245)&amp;" referring domains. 301 it to the closest relevant page to keep those links.",IF(AND(Z245="No",Y245="Yes",N(K245)&lt;Rules!$B$5),"Low search traffic but it converts (key events: "&amp;S245&amp;"). Keep it and link to it.",IF(W245="Yes","Stronger than the page it overlaps ("&amp;I245&amp;"). Keep; merge that page into this one.","Healthy: "&amp;N(K245)&amp;" clicks"&amp;IF(ISNUMBER(N245),", average position "&amp;TEXT(N245,"0.0"),"")&amp;". Keep and monitor."))))))))))</f>
        <v/>
      </c>
      <c r="AE245">
        <f>IF(A245="","",IF(AD245&lt;&gt;"",AD245,AA245))</f>
        <v/>
      </c>
    </row>
    <row r="246">
      <c r="A246">
        <f>IF(Crawl!A245="","",Crawl!A245)</f>
        <v/>
      </c>
      <c r="B246">
        <f>IF(A246="","",Crawl!EC245)</f>
        <v/>
      </c>
      <c r="C246">
        <f>IF(A246="","",IFERROR(INDEX(Crawl!$A245:$DZ245,1,Rules!$H$6),""))</f>
        <v/>
      </c>
      <c r="D246">
        <f>IF(A246="","",IFERROR(INDEX(Crawl!$A245:$DZ245,1,Rules!$H$7),"")&amp;"")</f>
        <v/>
      </c>
      <c r="E246">
        <f>IF(A246="","",IFERROR(INDEX(Crawl!$A245:$DZ245,1,Rules!$H$8),"")&amp;"")</f>
        <v/>
      </c>
      <c r="F246">
        <f>IF(A246="","",IFERROR(INDEX(Crawl!$A245:$DZ245,1,Rules!$H$9),""))</f>
        <v/>
      </c>
      <c r="G246">
        <f>IF(A246="","",IFERROR(INDEX(Crawl!$A245:$DZ245,1,Rules!$H$10),""))</f>
        <v/>
      </c>
      <c r="H246">
        <f>IF(A246="","",IFERROR(INDEX(Crawl!$A245:$DZ245,1,Rules!$H$12),""))</f>
        <v/>
      </c>
      <c r="I246">
        <f>IF(A246="","",IF(AND(N(H246)&gt;0,IFERROR(INDEX(Crawl!$A245:$DZ245,1,Rules!$H$11),"")&amp;""&lt;&gt;""),IFERROR(INDEX(Crawl!$A245:$DZ245,1,Rules!$H$11),"")&amp;"",IF(AND(ISNUMBER(J246),N(J246)&gt;=Rules!$B$12,IFERROR(INDEX(Crawl!$A245:$DZ245,1,Rules!$H$13),"")&amp;""&lt;&gt;""),IFERROR(INDEX(Crawl!$A245:$DZ245,1,Rules!$H$13),"")&amp;"","")))</f>
        <v/>
      </c>
      <c r="J246" s="19">
        <f>IF(A246="","",IF(IFERROR(INDEX(Crawl!$A245:$DZ245,1,Rules!$H$14),"")&amp;""="","",IFERROR(INDEX(Crawl!$A245:$DZ245,1,Rules!$H$14),"")))</f>
        <v/>
      </c>
      <c r="K246">
        <f>IF(A246="","",IFERROR(SUMIFS('GSC current'!$J$2:$J$2001,'GSC current'!$I$2:$I$2001,B246),0))</f>
        <v/>
      </c>
      <c r="L246">
        <f>IF(A246="","",IFERROR(SUMIFS('GSC current'!$K$2:$K$2001,'GSC current'!$I$2:$I$2001,B246),0))</f>
        <v/>
      </c>
      <c r="M246" s="20">
        <f>IF(A246="","",IF(N(L246)&gt;0,K246/L246,""))</f>
        <v/>
      </c>
      <c r="N246" s="21">
        <f>IF(A246="","",IF(N(L246)&gt;0,SUMIFS('GSC current'!$L$2:$L$2001,'GSC current'!$I$2:$I$2001,B246)/L246,""))</f>
        <v/>
      </c>
      <c r="O246">
        <f>IF(A246="","",IFERROR(SUMIFS('GSC previous'!$J$2:$J$2001,'GSC previous'!$I$2:$I$2001,B246),0))</f>
        <v/>
      </c>
      <c r="P246" s="22">
        <f>IF(A246="","",IF(N(O246)&gt;0,(K246-O246)/O246,""))</f>
        <v/>
      </c>
      <c r="Q246">
        <f>IF(A246="","",IFERROR(SUMIFS(GA4!$P$2:$P$2001,GA4!$O$2:$O$2001,B246),0))</f>
        <v/>
      </c>
      <c r="R246" s="23">
        <f>IF(A246="","",IF(N(Q246)&gt;0,SUMIFS(GA4!$Q$2:$Q$2001,GA4!$O$2:$O$2001,B246)/Q246,""))</f>
        <v/>
      </c>
      <c r="S246">
        <f>IF(A246="","",IFERROR(SUMIFS(GA4!$R$2:$R$2001,GA4!$O$2:$O$2001,B246),0))</f>
        <v/>
      </c>
      <c r="T246">
        <f>IF(A246="","",IF(AND(ISNUMBER(F246),LEFT(C246&amp;"",1)="2"),IF(F246&lt;Rules!$B$9,"Yes","No"),"No"))</f>
        <v/>
      </c>
      <c r="U246">
        <f>IF(A246="","",IF(AND(N(O246)&gt;=Rules!$B$8,ISNUMBER(P246)),IF(P246&lt;=-Rules!$B$7,"Yes","No"),"No"))</f>
        <v/>
      </c>
      <c r="V246">
        <f>IF(A246="","",IF(AND(N(L246)&gt;=Rules!$B$6,ISNUMBER(N246)),IF(AND(N246&gt;=Rules!$B$10,N246&lt;=Rules!$B$11),"Yes","No"),"No"))</f>
        <v/>
      </c>
      <c r="W246">
        <f>IF(A246="","",IF(I246&lt;&gt;"","Yes","No"))</f>
        <v/>
      </c>
      <c r="X246">
        <f>IF(I246="","",IF(SUMIFS($K$3:$K$2002,$A$3:$A$2002,SUBSTITUTE(SUBSTITUTE(I246,"?","~?"),"*","~*"))&gt;N(K246),"Yes","No"))</f>
        <v/>
      </c>
      <c r="Y246">
        <f>IF(A246="","",IF(N(S246)&gt;0,"Yes","No"))</f>
        <v/>
      </c>
      <c r="Z246">
        <f>IF(A246="","",IF(AND(N(K246)&lt;Rules!$B$5,N(L246)&lt;Rules!$B$6,N(Q246)&lt;Rules!$B$13,Y246="No"),"Yes","No"))</f>
        <v/>
      </c>
      <c r="AA246">
        <f>IF(A246="","",IF(LEFT(C246&amp;"",1)="3","Redirect",IF(OR(LEFT(C246&amp;"",1)="4",LEFT(C246&amp;"",1)="5"),IF(OR(N(K246)&gt;0,N(AC246)&gt;=Rules!$B$14),"Redirect","Prune"),IF(D246="Non-Indexable","Keep",IF(AND(W246="Yes",X246="Yes",Y246="No"),"Merge",IF(OR(U246="Yes",V246="Yes",AND(T246="Yes",N(L246)&gt;=Rules!$B$6)),"Update",IF(Z246="Yes",IF(N(AC246)&gt;=Rules!$B$14,"Redirect","Prune"),"Keep")))))))</f>
        <v/>
      </c>
      <c r="AB246">
        <f>IF(A246="","",IF(LEFT(C246&amp;"",1)="3","Already redirects ("&amp;C246&amp;"). Update internal links to point at the final URL.",IF(OR(LEFT(C246&amp;"",1)="4",LEFT(C246&amp;"",1)="5"),IF(AA246="Redirect","Returns "&amp;C246&amp;" but still has "&amp;N(K246)&amp;" clicks and "&amp;N(AC246)&amp;" referring domains. 301 it to the closest live page.","Returns "&amp;C246&amp;" with no clicks or links. Remove internal links and let it 404 or 410."),IF(D246="Non-Indexable","Non-indexable ("&amp;E246&amp;"). Keep if that is intentional; otherwise fix the canonical or noindex.",IF(AA246="Merge","Overlaps with "&amp;I246&amp;IF(N(J246)&gt;0," (similarity "&amp;TEXT(J246,"0.00")&amp;")","")&amp;", which gets more clicks. Merge the useful parts into it and 301 this URL.",IF(AA246="Update",MID(IF(U246="Yes","; Clicks down "&amp;TEXT(-P246,"0%")&amp;" on the previous period","")&amp;IF(V246="Yes","; Average position "&amp;TEXT(N246,"0.0")&amp;" on "&amp;TEXT(L246,"#,##0")&amp;" impressions (striking distance)","")&amp;IF(AND(T246="Yes",N(L246)&gt;=Rules!$B$6),"; Thin ("&amp;F246&amp;" words) but has search demand",""),3,400),IF(AA246="Prune","Low value: "&amp;N(K246)&amp;" clicks, "&amp;N(L246)&amp;" impressions, "&amp;N(Q246)&amp;" sessions, no key events. Remove or noindex it and update internal links.",IF(AA246="Redirect","Low value but "&amp;N(AC246)&amp;" referring domains. 301 it to the closest relevant page to keep those links.",IF(AND(Z246="No",Y246="Yes",N(K246)&lt;Rules!$B$5),"Low search traffic but it converts (key events: "&amp;S246&amp;"). Keep it and link to it.",IF(W246="Yes","Stronger than the page it overlaps ("&amp;I246&amp;"). Keep; merge that page into this one.","Healthy: "&amp;N(K246)&amp;" clicks"&amp;IF(ISNUMBER(N246),", average position "&amp;TEXT(N246,"0.0"),"")&amp;". Keep and monitor."))))))))))</f>
        <v/>
      </c>
      <c r="AE246">
        <f>IF(A246="","",IF(AD246&lt;&gt;"",AD246,AA246))</f>
        <v/>
      </c>
    </row>
    <row r="247">
      <c r="A247">
        <f>IF(Crawl!A246="","",Crawl!A246)</f>
        <v/>
      </c>
      <c r="B247">
        <f>IF(A247="","",Crawl!EC246)</f>
        <v/>
      </c>
      <c r="C247">
        <f>IF(A247="","",IFERROR(INDEX(Crawl!$A246:$DZ246,1,Rules!$H$6),""))</f>
        <v/>
      </c>
      <c r="D247">
        <f>IF(A247="","",IFERROR(INDEX(Crawl!$A246:$DZ246,1,Rules!$H$7),"")&amp;"")</f>
        <v/>
      </c>
      <c r="E247">
        <f>IF(A247="","",IFERROR(INDEX(Crawl!$A246:$DZ246,1,Rules!$H$8),"")&amp;"")</f>
        <v/>
      </c>
      <c r="F247">
        <f>IF(A247="","",IFERROR(INDEX(Crawl!$A246:$DZ246,1,Rules!$H$9),""))</f>
        <v/>
      </c>
      <c r="G247">
        <f>IF(A247="","",IFERROR(INDEX(Crawl!$A246:$DZ246,1,Rules!$H$10),""))</f>
        <v/>
      </c>
      <c r="H247">
        <f>IF(A247="","",IFERROR(INDEX(Crawl!$A246:$DZ246,1,Rules!$H$12),""))</f>
        <v/>
      </c>
      <c r="I247">
        <f>IF(A247="","",IF(AND(N(H247)&gt;0,IFERROR(INDEX(Crawl!$A246:$DZ246,1,Rules!$H$11),"")&amp;""&lt;&gt;""),IFERROR(INDEX(Crawl!$A246:$DZ246,1,Rules!$H$11),"")&amp;"",IF(AND(ISNUMBER(J247),N(J247)&gt;=Rules!$B$12,IFERROR(INDEX(Crawl!$A246:$DZ246,1,Rules!$H$13),"")&amp;""&lt;&gt;""),IFERROR(INDEX(Crawl!$A246:$DZ246,1,Rules!$H$13),"")&amp;"","")))</f>
        <v/>
      </c>
      <c r="J247" s="19">
        <f>IF(A247="","",IF(IFERROR(INDEX(Crawl!$A246:$DZ246,1,Rules!$H$14),"")&amp;""="","",IFERROR(INDEX(Crawl!$A246:$DZ246,1,Rules!$H$14),"")))</f>
        <v/>
      </c>
      <c r="K247">
        <f>IF(A247="","",IFERROR(SUMIFS('GSC current'!$J$2:$J$2001,'GSC current'!$I$2:$I$2001,B247),0))</f>
        <v/>
      </c>
      <c r="L247">
        <f>IF(A247="","",IFERROR(SUMIFS('GSC current'!$K$2:$K$2001,'GSC current'!$I$2:$I$2001,B247),0))</f>
        <v/>
      </c>
      <c r="M247" s="20">
        <f>IF(A247="","",IF(N(L247)&gt;0,K247/L247,""))</f>
        <v/>
      </c>
      <c r="N247" s="21">
        <f>IF(A247="","",IF(N(L247)&gt;0,SUMIFS('GSC current'!$L$2:$L$2001,'GSC current'!$I$2:$I$2001,B247)/L247,""))</f>
        <v/>
      </c>
      <c r="O247">
        <f>IF(A247="","",IFERROR(SUMIFS('GSC previous'!$J$2:$J$2001,'GSC previous'!$I$2:$I$2001,B247),0))</f>
        <v/>
      </c>
      <c r="P247" s="22">
        <f>IF(A247="","",IF(N(O247)&gt;0,(K247-O247)/O247,""))</f>
        <v/>
      </c>
      <c r="Q247">
        <f>IF(A247="","",IFERROR(SUMIFS(GA4!$P$2:$P$2001,GA4!$O$2:$O$2001,B247),0))</f>
        <v/>
      </c>
      <c r="R247" s="23">
        <f>IF(A247="","",IF(N(Q247)&gt;0,SUMIFS(GA4!$Q$2:$Q$2001,GA4!$O$2:$O$2001,B247)/Q247,""))</f>
        <v/>
      </c>
      <c r="S247">
        <f>IF(A247="","",IFERROR(SUMIFS(GA4!$R$2:$R$2001,GA4!$O$2:$O$2001,B247),0))</f>
        <v/>
      </c>
      <c r="T247">
        <f>IF(A247="","",IF(AND(ISNUMBER(F247),LEFT(C247&amp;"",1)="2"),IF(F247&lt;Rules!$B$9,"Yes","No"),"No"))</f>
        <v/>
      </c>
      <c r="U247">
        <f>IF(A247="","",IF(AND(N(O247)&gt;=Rules!$B$8,ISNUMBER(P247)),IF(P247&lt;=-Rules!$B$7,"Yes","No"),"No"))</f>
        <v/>
      </c>
      <c r="V247">
        <f>IF(A247="","",IF(AND(N(L247)&gt;=Rules!$B$6,ISNUMBER(N247)),IF(AND(N247&gt;=Rules!$B$10,N247&lt;=Rules!$B$11),"Yes","No"),"No"))</f>
        <v/>
      </c>
      <c r="W247">
        <f>IF(A247="","",IF(I247&lt;&gt;"","Yes","No"))</f>
        <v/>
      </c>
      <c r="X247">
        <f>IF(I247="","",IF(SUMIFS($K$3:$K$2002,$A$3:$A$2002,SUBSTITUTE(SUBSTITUTE(I247,"?","~?"),"*","~*"))&gt;N(K247),"Yes","No"))</f>
        <v/>
      </c>
      <c r="Y247">
        <f>IF(A247="","",IF(N(S247)&gt;0,"Yes","No"))</f>
        <v/>
      </c>
      <c r="Z247">
        <f>IF(A247="","",IF(AND(N(K247)&lt;Rules!$B$5,N(L247)&lt;Rules!$B$6,N(Q247)&lt;Rules!$B$13,Y247="No"),"Yes","No"))</f>
        <v/>
      </c>
      <c r="AA247">
        <f>IF(A247="","",IF(LEFT(C247&amp;"",1)="3","Redirect",IF(OR(LEFT(C247&amp;"",1)="4",LEFT(C247&amp;"",1)="5"),IF(OR(N(K247)&gt;0,N(AC247)&gt;=Rules!$B$14),"Redirect","Prune"),IF(D247="Non-Indexable","Keep",IF(AND(W247="Yes",X247="Yes",Y247="No"),"Merge",IF(OR(U247="Yes",V247="Yes",AND(T247="Yes",N(L247)&gt;=Rules!$B$6)),"Update",IF(Z247="Yes",IF(N(AC247)&gt;=Rules!$B$14,"Redirect","Prune"),"Keep")))))))</f>
        <v/>
      </c>
      <c r="AB247">
        <f>IF(A247="","",IF(LEFT(C247&amp;"",1)="3","Already redirects ("&amp;C247&amp;"). Update internal links to point at the final URL.",IF(OR(LEFT(C247&amp;"",1)="4",LEFT(C247&amp;"",1)="5"),IF(AA247="Redirect","Returns "&amp;C247&amp;" but still has "&amp;N(K247)&amp;" clicks and "&amp;N(AC247)&amp;" referring domains. 301 it to the closest live page.","Returns "&amp;C247&amp;" with no clicks or links. Remove internal links and let it 404 or 410."),IF(D247="Non-Indexable","Non-indexable ("&amp;E247&amp;"). Keep if that is intentional; otherwise fix the canonical or noindex.",IF(AA247="Merge","Overlaps with "&amp;I247&amp;IF(N(J247)&gt;0," (similarity "&amp;TEXT(J247,"0.00")&amp;")","")&amp;", which gets more clicks. Merge the useful parts into it and 301 this URL.",IF(AA247="Update",MID(IF(U247="Yes","; Clicks down "&amp;TEXT(-P247,"0%")&amp;" on the previous period","")&amp;IF(V247="Yes","; Average position "&amp;TEXT(N247,"0.0")&amp;" on "&amp;TEXT(L247,"#,##0")&amp;" impressions (striking distance)","")&amp;IF(AND(T247="Yes",N(L247)&gt;=Rules!$B$6),"; Thin ("&amp;F247&amp;" words) but has search demand",""),3,400),IF(AA247="Prune","Low value: "&amp;N(K247)&amp;" clicks, "&amp;N(L247)&amp;" impressions, "&amp;N(Q247)&amp;" sessions, no key events. Remove or noindex it and update internal links.",IF(AA247="Redirect","Low value but "&amp;N(AC247)&amp;" referring domains. 301 it to the closest relevant page to keep those links.",IF(AND(Z247="No",Y247="Yes",N(K247)&lt;Rules!$B$5),"Low search traffic but it converts (key events: "&amp;S247&amp;"). Keep it and link to it.",IF(W247="Yes","Stronger than the page it overlaps ("&amp;I247&amp;"). Keep; merge that page into this one.","Healthy: "&amp;N(K247)&amp;" clicks"&amp;IF(ISNUMBER(N247),", average position "&amp;TEXT(N247,"0.0"),"")&amp;". Keep and monitor."))))))))))</f>
        <v/>
      </c>
      <c r="AE247">
        <f>IF(A247="","",IF(AD247&lt;&gt;"",AD247,AA247))</f>
        <v/>
      </c>
    </row>
    <row r="248">
      <c r="A248">
        <f>IF(Crawl!A247="","",Crawl!A247)</f>
        <v/>
      </c>
      <c r="B248">
        <f>IF(A248="","",Crawl!EC247)</f>
        <v/>
      </c>
      <c r="C248">
        <f>IF(A248="","",IFERROR(INDEX(Crawl!$A247:$DZ247,1,Rules!$H$6),""))</f>
        <v/>
      </c>
      <c r="D248">
        <f>IF(A248="","",IFERROR(INDEX(Crawl!$A247:$DZ247,1,Rules!$H$7),"")&amp;"")</f>
        <v/>
      </c>
      <c r="E248">
        <f>IF(A248="","",IFERROR(INDEX(Crawl!$A247:$DZ247,1,Rules!$H$8),"")&amp;"")</f>
        <v/>
      </c>
      <c r="F248">
        <f>IF(A248="","",IFERROR(INDEX(Crawl!$A247:$DZ247,1,Rules!$H$9),""))</f>
        <v/>
      </c>
      <c r="G248">
        <f>IF(A248="","",IFERROR(INDEX(Crawl!$A247:$DZ247,1,Rules!$H$10),""))</f>
        <v/>
      </c>
      <c r="H248">
        <f>IF(A248="","",IFERROR(INDEX(Crawl!$A247:$DZ247,1,Rules!$H$12),""))</f>
        <v/>
      </c>
      <c r="I248">
        <f>IF(A248="","",IF(AND(N(H248)&gt;0,IFERROR(INDEX(Crawl!$A247:$DZ247,1,Rules!$H$11),"")&amp;""&lt;&gt;""),IFERROR(INDEX(Crawl!$A247:$DZ247,1,Rules!$H$11),"")&amp;"",IF(AND(ISNUMBER(J248),N(J248)&gt;=Rules!$B$12,IFERROR(INDEX(Crawl!$A247:$DZ247,1,Rules!$H$13),"")&amp;""&lt;&gt;""),IFERROR(INDEX(Crawl!$A247:$DZ247,1,Rules!$H$13),"")&amp;"","")))</f>
        <v/>
      </c>
      <c r="J248" s="19">
        <f>IF(A248="","",IF(IFERROR(INDEX(Crawl!$A247:$DZ247,1,Rules!$H$14),"")&amp;""="","",IFERROR(INDEX(Crawl!$A247:$DZ247,1,Rules!$H$14),"")))</f>
        <v/>
      </c>
      <c r="K248">
        <f>IF(A248="","",IFERROR(SUMIFS('GSC current'!$J$2:$J$2001,'GSC current'!$I$2:$I$2001,B248),0))</f>
        <v/>
      </c>
      <c r="L248">
        <f>IF(A248="","",IFERROR(SUMIFS('GSC current'!$K$2:$K$2001,'GSC current'!$I$2:$I$2001,B248),0))</f>
        <v/>
      </c>
      <c r="M248" s="20">
        <f>IF(A248="","",IF(N(L248)&gt;0,K248/L248,""))</f>
        <v/>
      </c>
      <c r="N248" s="21">
        <f>IF(A248="","",IF(N(L248)&gt;0,SUMIFS('GSC current'!$L$2:$L$2001,'GSC current'!$I$2:$I$2001,B248)/L248,""))</f>
        <v/>
      </c>
      <c r="O248">
        <f>IF(A248="","",IFERROR(SUMIFS('GSC previous'!$J$2:$J$2001,'GSC previous'!$I$2:$I$2001,B248),0))</f>
        <v/>
      </c>
      <c r="P248" s="22">
        <f>IF(A248="","",IF(N(O248)&gt;0,(K248-O248)/O248,""))</f>
        <v/>
      </c>
      <c r="Q248">
        <f>IF(A248="","",IFERROR(SUMIFS(GA4!$P$2:$P$2001,GA4!$O$2:$O$2001,B248),0))</f>
        <v/>
      </c>
      <c r="R248" s="23">
        <f>IF(A248="","",IF(N(Q248)&gt;0,SUMIFS(GA4!$Q$2:$Q$2001,GA4!$O$2:$O$2001,B248)/Q248,""))</f>
        <v/>
      </c>
      <c r="S248">
        <f>IF(A248="","",IFERROR(SUMIFS(GA4!$R$2:$R$2001,GA4!$O$2:$O$2001,B248),0))</f>
        <v/>
      </c>
      <c r="T248">
        <f>IF(A248="","",IF(AND(ISNUMBER(F248),LEFT(C248&amp;"",1)="2"),IF(F248&lt;Rules!$B$9,"Yes","No"),"No"))</f>
        <v/>
      </c>
      <c r="U248">
        <f>IF(A248="","",IF(AND(N(O248)&gt;=Rules!$B$8,ISNUMBER(P248)),IF(P248&lt;=-Rules!$B$7,"Yes","No"),"No"))</f>
        <v/>
      </c>
      <c r="V248">
        <f>IF(A248="","",IF(AND(N(L248)&gt;=Rules!$B$6,ISNUMBER(N248)),IF(AND(N248&gt;=Rules!$B$10,N248&lt;=Rules!$B$11),"Yes","No"),"No"))</f>
        <v/>
      </c>
      <c r="W248">
        <f>IF(A248="","",IF(I248&lt;&gt;"","Yes","No"))</f>
        <v/>
      </c>
      <c r="X248">
        <f>IF(I248="","",IF(SUMIFS($K$3:$K$2002,$A$3:$A$2002,SUBSTITUTE(SUBSTITUTE(I248,"?","~?"),"*","~*"))&gt;N(K248),"Yes","No"))</f>
        <v/>
      </c>
      <c r="Y248">
        <f>IF(A248="","",IF(N(S248)&gt;0,"Yes","No"))</f>
        <v/>
      </c>
      <c r="Z248">
        <f>IF(A248="","",IF(AND(N(K248)&lt;Rules!$B$5,N(L248)&lt;Rules!$B$6,N(Q248)&lt;Rules!$B$13,Y248="No"),"Yes","No"))</f>
        <v/>
      </c>
      <c r="AA248">
        <f>IF(A248="","",IF(LEFT(C248&amp;"",1)="3","Redirect",IF(OR(LEFT(C248&amp;"",1)="4",LEFT(C248&amp;"",1)="5"),IF(OR(N(K248)&gt;0,N(AC248)&gt;=Rules!$B$14),"Redirect","Prune"),IF(D248="Non-Indexable","Keep",IF(AND(W248="Yes",X248="Yes",Y248="No"),"Merge",IF(OR(U248="Yes",V248="Yes",AND(T248="Yes",N(L248)&gt;=Rules!$B$6)),"Update",IF(Z248="Yes",IF(N(AC248)&gt;=Rules!$B$14,"Redirect","Prune"),"Keep")))))))</f>
        <v/>
      </c>
      <c r="AB248">
        <f>IF(A248="","",IF(LEFT(C248&amp;"",1)="3","Already redirects ("&amp;C248&amp;"). Update internal links to point at the final URL.",IF(OR(LEFT(C248&amp;"",1)="4",LEFT(C248&amp;"",1)="5"),IF(AA248="Redirect","Returns "&amp;C248&amp;" but still has "&amp;N(K248)&amp;" clicks and "&amp;N(AC248)&amp;" referring domains. 301 it to the closest live page.","Returns "&amp;C248&amp;" with no clicks or links. Remove internal links and let it 404 or 410."),IF(D248="Non-Indexable","Non-indexable ("&amp;E248&amp;"). Keep if that is intentional; otherwise fix the canonical or noindex.",IF(AA248="Merge","Overlaps with "&amp;I248&amp;IF(N(J248)&gt;0," (similarity "&amp;TEXT(J248,"0.00")&amp;")","")&amp;", which gets more clicks. Merge the useful parts into it and 301 this URL.",IF(AA248="Update",MID(IF(U248="Yes","; Clicks down "&amp;TEXT(-P248,"0%")&amp;" on the previous period","")&amp;IF(V248="Yes","; Average position "&amp;TEXT(N248,"0.0")&amp;" on "&amp;TEXT(L248,"#,##0")&amp;" impressions (striking distance)","")&amp;IF(AND(T248="Yes",N(L248)&gt;=Rules!$B$6),"; Thin ("&amp;F248&amp;" words) but has search demand",""),3,400),IF(AA248="Prune","Low value: "&amp;N(K248)&amp;" clicks, "&amp;N(L248)&amp;" impressions, "&amp;N(Q248)&amp;" sessions, no key events. Remove or noindex it and update internal links.",IF(AA248="Redirect","Low value but "&amp;N(AC248)&amp;" referring domains. 301 it to the closest relevant page to keep those links.",IF(AND(Z248="No",Y248="Yes",N(K248)&lt;Rules!$B$5),"Low search traffic but it converts (key events: "&amp;S248&amp;"). Keep it and link to it.",IF(W248="Yes","Stronger than the page it overlaps ("&amp;I248&amp;"). Keep; merge that page into this one.","Healthy: "&amp;N(K248)&amp;" clicks"&amp;IF(ISNUMBER(N248),", average position "&amp;TEXT(N248,"0.0"),"")&amp;". Keep and monitor."))))))))))</f>
        <v/>
      </c>
      <c r="AE248">
        <f>IF(A248="","",IF(AD248&lt;&gt;"",AD248,AA248))</f>
        <v/>
      </c>
    </row>
    <row r="249">
      <c r="A249">
        <f>IF(Crawl!A248="","",Crawl!A248)</f>
        <v/>
      </c>
      <c r="B249">
        <f>IF(A249="","",Crawl!EC248)</f>
        <v/>
      </c>
      <c r="C249">
        <f>IF(A249="","",IFERROR(INDEX(Crawl!$A248:$DZ248,1,Rules!$H$6),""))</f>
        <v/>
      </c>
      <c r="D249">
        <f>IF(A249="","",IFERROR(INDEX(Crawl!$A248:$DZ248,1,Rules!$H$7),"")&amp;"")</f>
        <v/>
      </c>
      <c r="E249">
        <f>IF(A249="","",IFERROR(INDEX(Crawl!$A248:$DZ248,1,Rules!$H$8),"")&amp;"")</f>
        <v/>
      </c>
      <c r="F249">
        <f>IF(A249="","",IFERROR(INDEX(Crawl!$A248:$DZ248,1,Rules!$H$9),""))</f>
        <v/>
      </c>
      <c r="G249">
        <f>IF(A249="","",IFERROR(INDEX(Crawl!$A248:$DZ248,1,Rules!$H$10),""))</f>
        <v/>
      </c>
      <c r="H249">
        <f>IF(A249="","",IFERROR(INDEX(Crawl!$A248:$DZ248,1,Rules!$H$12),""))</f>
        <v/>
      </c>
      <c r="I249">
        <f>IF(A249="","",IF(AND(N(H249)&gt;0,IFERROR(INDEX(Crawl!$A248:$DZ248,1,Rules!$H$11),"")&amp;""&lt;&gt;""),IFERROR(INDEX(Crawl!$A248:$DZ248,1,Rules!$H$11),"")&amp;"",IF(AND(ISNUMBER(J249),N(J249)&gt;=Rules!$B$12,IFERROR(INDEX(Crawl!$A248:$DZ248,1,Rules!$H$13),"")&amp;""&lt;&gt;""),IFERROR(INDEX(Crawl!$A248:$DZ248,1,Rules!$H$13),"")&amp;"","")))</f>
        <v/>
      </c>
      <c r="J249" s="19">
        <f>IF(A249="","",IF(IFERROR(INDEX(Crawl!$A248:$DZ248,1,Rules!$H$14),"")&amp;""="","",IFERROR(INDEX(Crawl!$A248:$DZ248,1,Rules!$H$14),"")))</f>
        <v/>
      </c>
      <c r="K249">
        <f>IF(A249="","",IFERROR(SUMIFS('GSC current'!$J$2:$J$2001,'GSC current'!$I$2:$I$2001,B249),0))</f>
        <v/>
      </c>
      <c r="L249">
        <f>IF(A249="","",IFERROR(SUMIFS('GSC current'!$K$2:$K$2001,'GSC current'!$I$2:$I$2001,B249),0))</f>
        <v/>
      </c>
      <c r="M249" s="20">
        <f>IF(A249="","",IF(N(L249)&gt;0,K249/L249,""))</f>
        <v/>
      </c>
      <c r="N249" s="21">
        <f>IF(A249="","",IF(N(L249)&gt;0,SUMIFS('GSC current'!$L$2:$L$2001,'GSC current'!$I$2:$I$2001,B249)/L249,""))</f>
        <v/>
      </c>
      <c r="O249">
        <f>IF(A249="","",IFERROR(SUMIFS('GSC previous'!$J$2:$J$2001,'GSC previous'!$I$2:$I$2001,B249),0))</f>
        <v/>
      </c>
      <c r="P249" s="22">
        <f>IF(A249="","",IF(N(O249)&gt;0,(K249-O249)/O249,""))</f>
        <v/>
      </c>
      <c r="Q249">
        <f>IF(A249="","",IFERROR(SUMIFS(GA4!$P$2:$P$2001,GA4!$O$2:$O$2001,B249),0))</f>
        <v/>
      </c>
      <c r="R249" s="23">
        <f>IF(A249="","",IF(N(Q249)&gt;0,SUMIFS(GA4!$Q$2:$Q$2001,GA4!$O$2:$O$2001,B249)/Q249,""))</f>
        <v/>
      </c>
      <c r="S249">
        <f>IF(A249="","",IFERROR(SUMIFS(GA4!$R$2:$R$2001,GA4!$O$2:$O$2001,B249),0))</f>
        <v/>
      </c>
      <c r="T249">
        <f>IF(A249="","",IF(AND(ISNUMBER(F249),LEFT(C249&amp;"",1)="2"),IF(F249&lt;Rules!$B$9,"Yes","No"),"No"))</f>
        <v/>
      </c>
      <c r="U249">
        <f>IF(A249="","",IF(AND(N(O249)&gt;=Rules!$B$8,ISNUMBER(P249)),IF(P249&lt;=-Rules!$B$7,"Yes","No"),"No"))</f>
        <v/>
      </c>
      <c r="V249">
        <f>IF(A249="","",IF(AND(N(L249)&gt;=Rules!$B$6,ISNUMBER(N249)),IF(AND(N249&gt;=Rules!$B$10,N249&lt;=Rules!$B$11),"Yes","No"),"No"))</f>
        <v/>
      </c>
      <c r="W249">
        <f>IF(A249="","",IF(I249&lt;&gt;"","Yes","No"))</f>
        <v/>
      </c>
      <c r="X249">
        <f>IF(I249="","",IF(SUMIFS($K$3:$K$2002,$A$3:$A$2002,SUBSTITUTE(SUBSTITUTE(I249,"?","~?"),"*","~*"))&gt;N(K249),"Yes","No"))</f>
        <v/>
      </c>
      <c r="Y249">
        <f>IF(A249="","",IF(N(S249)&gt;0,"Yes","No"))</f>
        <v/>
      </c>
      <c r="Z249">
        <f>IF(A249="","",IF(AND(N(K249)&lt;Rules!$B$5,N(L249)&lt;Rules!$B$6,N(Q249)&lt;Rules!$B$13,Y249="No"),"Yes","No"))</f>
        <v/>
      </c>
      <c r="AA249">
        <f>IF(A249="","",IF(LEFT(C249&amp;"",1)="3","Redirect",IF(OR(LEFT(C249&amp;"",1)="4",LEFT(C249&amp;"",1)="5"),IF(OR(N(K249)&gt;0,N(AC249)&gt;=Rules!$B$14),"Redirect","Prune"),IF(D249="Non-Indexable","Keep",IF(AND(W249="Yes",X249="Yes",Y249="No"),"Merge",IF(OR(U249="Yes",V249="Yes",AND(T249="Yes",N(L249)&gt;=Rules!$B$6)),"Update",IF(Z249="Yes",IF(N(AC249)&gt;=Rules!$B$14,"Redirect","Prune"),"Keep")))))))</f>
        <v/>
      </c>
      <c r="AB249">
        <f>IF(A249="","",IF(LEFT(C249&amp;"",1)="3","Already redirects ("&amp;C249&amp;"). Update internal links to point at the final URL.",IF(OR(LEFT(C249&amp;"",1)="4",LEFT(C249&amp;"",1)="5"),IF(AA249="Redirect","Returns "&amp;C249&amp;" but still has "&amp;N(K249)&amp;" clicks and "&amp;N(AC249)&amp;" referring domains. 301 it to the closest live page.","Returns "&amp;C249&amp;" with no clicks or links. Remove internal links and let it 404 or 410."),IF(D249="Non-Indexable","Non-indexable ("&amp;E249&amp;"). Keep if that is intentional; otherwise fix the canonical or noindex.",IF(AA249="Merge","Overlaps with "&amp;I249&amp;IF(N(J249)&gt;0," (similarity "&amp;TEXT(J249,"0.00")&amp;")","")&amp;", which gets more clicks. Merge the useful parts into it and 301 this URL.",IF(AA249="Update",MID(IF(U249="Yes","; Clicks down "&amp;TEXT(-P249,"0%")&amp;" on the previous period","")&amp;IF(V249="Yes","; Average position "&amp;TEXT(N249,"0.0")&amp;" on "&amp;TEXT(L249,"#,##0")&amp;" impressions (striking distance)","")&amp;IF(AND(T249="Yes",N(L249)&gt;=Rules!$B$6),"; Thin ("&amp;F249&amp;" words) but has search demand",""),3,400),IF(AA249="Prune","Low value: "&amp;N(K249)&amp;" clicks, "&amp;N(L249)&amp;" impressions, "&amp;N(Q249)&amp;" sessions, no key events. Remove or noindex it and update internal links.",IF(AA249="Redirect","Low value but "&amp;N(AC249)&amp;" referring domains. 301 it to the closest relevant page to keep those links.",IF(AND(Z249="No",Y249="Yes",N(K249)&lt;Rules!$B$5),"Low search traffic but it converts (key events: "&amp;S249&amp;"). Keep it and link to it.",IF(W249="Yes","Stronger than the page it overlaps ("&amp;I249&amp;"). Keep; merge that page into this one.","Healthy: "&amp;N(K249)&amp;" clicks"&amp;IF(ISNUMBER(N249),", average position "&amp;TEXT(N249,"0.0"),"")&amp;". Keep and monitor."))))))))))</f>
        <v/>
      </c>
      <c r="AE249">
        <f>IF(A249="","",IF(AD249&lt;&gt;"",AD249,AA249))</f>
        <v/>
      </c>
    </row>
    <row r="250">
      <c r="A250">
        <f>IF(Crawl!A249="","",Crawl!A249)</f>
        <v/>
      </c>
      <c r="B250">
        <f>IF(A250="","",Crawl!EC249)</f>
        <v/>
      </c>
      <c r="C250">
        <f>IF(A250="","",IFERROR(INDEX(Crawl!$A249:$DZ249,1,Rules!$H$6),""))</f>
        <v/>
      </c>
      <c r="D250">
        <f>IF(A250="","",IFERROR(INDEX(Crawl!$A249:$DZ249,1,Rules!$H$7),"")&amp;"")</f>
        <v/>
      </c>
      <c r="E250">
        <f>IF(A250="","",IFERROR(INDEX(Crawl!$A249:$DZ249,1,Rules!$H$8),"")&amp;"")</f>
        <v/>
      </c>
      <c r="F250">
        <f>IF(A250="","",IFERROR(INDEX(Crawl!$A249:$DZ249,1,Rules!$H$9),""))</f>
        <v/>
      </c>
      <c r="G250">
        <f>IF(A250="","",IFERROR(INDEX(Crawl!$A249:$DZ249,1,Rules!$H$10),""))</f>
        <v/>
      </c>
      <c r="H250">
        <f>IF(A250="","",IFERROR(INDEX(Crawl!$A249:$DZ249,1,Rules!$H$12),""))</f>
        <v/>
      </c>
      <c r="I250">
        <f>IF(A250="","",IF(AND(N(H250)&gt;0,IFERROR(INDEX(Crawl!$A249:$DZ249,1,Rules!$H$11),"")&amp;""&lt;&gt;""),IFERROR(INDEX(Crawl!$A249:$DZ249,1,Rules!$H$11),"")&amp;"",IF(AND(ISNUMBER(J250),N(J250)&gt;=Rules!$B$12,IFERROR(INDEX(Crawl!$A249:$DZ249,1,Rules!$H$13),"")&amp;""&lt;&gt;""),IFERROR(INDEX(Crawl!$A249:$DZ249,1,Rules!$H$13),"")&amp;"","")))</f>
        <v/>
      </c>
      <c r="J250" s="19">
        <f>IF(A250="","",IF(IFERROR(INDEX(Crawl!$A249:$DZ249,1,Rules!$H$14),"")&amp;""="","",IFERROR(INDEX(Crawl!$A249:$DZ249,1,Rules!$H$14),"")))</f>
        <v/>
      </c>
      <c r="K250">
        <f>IF(A250="","",IFERROR(SUMIFS('GSC current'!$J$2:$J$2001,'GSC current'!$I$2:$I$2001,B250),0))</f>
        <v/>
      </c>
      <c r="L250">
        <f>IF(A250="","",IFERROR(SUMIFS('GSC current'!$K$2:$K$2001,'GSC current'!$I$2:$I$2001,B250),0))</f>
        <v/>
      </c>
      <c r="M250" s="20">
        <f>IF(A250="","",IF(N(L250)&gt;0,K250/L250,""))</f>
        <v/>
      </c>
      <c r="N250" s="21">
        <f>IF(A250="","",IF(N(L250)&gt;0,SUMIFS('GSC current'!$L$2:$L$2001,'GSC current'!$I$2:$I$2001,B250)/L250,""))</f>
        <v/>
      </c>
      <c r="O250">
        <f>IF(A250="","",IFERROR(SUMIFS('GSC previous'!$J$2:$J$2001,'GSC previous'!$I$2:$I$2001,B250),0))</f>
        <v/>
      </c>
      <c r="P250" s="22">
        <f>IF(A250="","",IF(N(O250)&gt;0,(K250-O250)/O250,""))</f>
        <v/>
      </c>
      <c r="Q250">
        <f>IF(A250="","",IFERROR(SUMIFS(GA4!$P$2:$P$2001,GA4!$O$2:$O$2001,B250),0))</f>
        <v/>
      </c>
      <c r="R250" s="23">
        <f>IF(A250="","",IF(N(Q250)&gt;0,SUMIFS(GA4!$Q$2:$Q$2001,GA4!$O$2:$O$2001,B250)/Q250,""))</f>
        <v/>
      </c>
      <c r="S250">
        <f>IF(A250="","",IFERROR(SUMIFS(GA4!$R$2:$R$2001,GA4!$O$2:$O$2001,B250),0))</f>
        <v/>
      </c>
      <c r="T250">
        <f>IF(A250="","",IF(AND(ISNUMBER(F250),LEFT(C250&amp;"",1)="2"),IF(F250&lt;Rules!$B$9,"Yes","No"),"No"))</f>
        <v/>
      </c>
      <c r="U250">
        <f>IF(A250="","",IF(AND(N(O250)&gt;=Rules!$B$8,ISNUMBER(P250)),IF(P250&lt;=-Rules!$B$7,"Yes","No"),"No"))</f>
        <v/>
      </c>
      <c r="V250">
        <f>IF(A250="","",IF(AND(N(L250)&gt;=Rules!$B$6,ISNUMBER(N250)),IF(AND(N250&gt;=Rules!$B$10,N250&lt;=Rules!$B$11),"Yes","No"),"No"))</f>
        <v/>
      </c>
      <c r="W250">
        <f>IF(A250="","",IF(I250&lt;&gt;"","Yes","No"))</f>
        <v/>
      </c>
      <c r="X250">
        <f>IF(I250="","",IF(SUMIFS($K$3:$K$2002,$A$3:$A$2002,SUBSTITUTE(SUBSTITUTE(I250,"?","~?"),"*","~*"))&gt;N(K250),"Yes","No"))</f>
        <v/>
      </c>
      <c r="Y250">
        <f>IF(A250="","",IF(N(S250)&gt;0,"Yes","No"))</f>
        <v/>
      </c>
      <c r="Z250">
        <f>IF(A250="","",IF(AND(N(K250)&lt;Rules!$B$5,N(L250)&lt;Rules!$B$6,N(Q250)&lt;Rules!$B$13,Y250="No"),"Yes","No"))</f>
        <v/>
      </c>
      <c r="AA250">
        <f>IF(A250="","",IF(LEFT(C250&amp;"",1)="3","Redirect",IF(OR(LEFT(C250&amp;"",1)="4",LEFT(C250&amp;"",1)="5"),IF(OR(N(K250)&gt;0,N(AC250)&gt;=Rules!$B$14),"Redirect","Prune"),IF(D250="Non-Indexable","Keep",IF(AND(W250="Yes",X250="Yes",Y250="No"),"Merge",IF(OR(U250="Yes",V250="Yes",AND(T250="Yes",N(L250)&gt;=Rules!$B$6)),"Update",IF(Z250="Yes",IF(N(AC250)&gt;=Rules!$B$14,"Redirect","Prune"),"Keep")))))))</f>
        <v/>
      </c>
      <c r="AB250">
        <f>IF(A250="","",IF(LEFT(C250&amp;"",1)="3","Already redirects ("&amp;C250&amp;"). Update internal links to point at the final URL.",IF(OR(LEFT(C250&amp;"",1)="4",LEFT(C250&amp;"",1)="5"),IF(AA250="Redirect","Returns "&amp;C250&amp;" but still has "&amp;N(K250)&amp;" clicks and "&amp;N(AC250)&amp;" referring domains. 301 it to the closest live page.","Returns "&amp;C250&amp;" with no clicks or links. Remove internal links and let it 404 or 410."),IF(D250="Non-Indexable","Non-indexable ("&amp;E250&amp;"). Keep if that is intentional; otherwise fix the canonical or noindex.",IF(AA250="Merge","Overlaps with "&amp;I250&amp;IF(N(J250)&gt;0," (similarity "&amp;TEXT(J250,"0.00")&amp;")","")&amp;", which gets more clicks. Merge the useful parts into it and 301 this URL.",IF(AA250="Update",MID(IF(U250="Yes","; Clicks down "&amp;TEXT(-P250,"0%")&amp;" on the previous period","")&amp;IF(V250="Yes","; Average position "&amp;TEXT(N250,"0.0")&amp;" on "&amp;TEXT(L250,"#,##0")&amp;" impressions (striking distance)","")&amp;IF(AND(T250="Yes",N(L250)&gt;=Rules!$B$6),"; Thin ("&amp;F250&amp;" words) but has search demand",""),3,400),IF(AA250="Prune","Low value: "&amp;N(K250)&amp;" clicks, "&amp;N(L250)&amp;" impressions, "&amp;N(Q250)&amp;" sessions, no key events. Remove or noindex it and update internal links.",IF(AA250="Redirect","Low value but "&amp;N(AC250)&amp;" referring domains. 301 it to the closest relevant page to keep those links.",IF(AND(Z250="No",Y250="Yes",N(K250)&lt;Rules!$B$5),"Low search traffic but it converts (key events: "&amp;S250&amp;"). Keep it and link to it.",IF(W250="Yes","Stronger than the page it overlaps ("&amp;I250&amp;"). Keep; merge that page into this one.","Healthy: "&amp;N(K250)&amp;" clicks"&amp;IF(ISNUMBER(N250),", average position "&amp;TEXT(N250,"0.0"),"")&amp;". Keep and monitor."))))))))))</f>
        <v/>
      </c>
      <c r="AE250">
        <f>IF(A250="","",IF(AD250&lt;&gt;"",AD250,AA250))</f>
        <v/>
      </c>
    </row>
    <row r="251">
      <c r="A251">
        <f>IF(Crawl!A250="","",Crawl!A250)</f>
        <v/>
      </c>
      <c r="B251">
        <f>IF(A251="","",Crawl!EC250)</f>
        <v/>
      </c>
      <c r="C251">
        <f>IF(A251="","",IFERROR(INDEX(Crawl!$A250:$DZ250,1,Rules!$H$6),""))</f>
        <v/>
      </c>
      <c r="D251">
        <f>IF(A251="","",IFERROR(INDEX(Crawl!$A250:$DZ250,1,Rules!$H$7),"")&amp;"")</f>
        <v/>
      </c>
      <c r="E251">
        <f>IF(A251="","",IFERROR(INDEX(Crawl!$A250:$DZ250,1,Rules!$H$8),"")&amp;"")</f>
        <v/>
      </c>
      <c r="F251">
        <f>IF(A251="","",IFERROR(INDEX(Crawl!$A250:$DZ250,1,Rules!$H$9),""))</f>
        <v/>
      </c>
      <c r="G251">
        <f>IF(A251="","",IFERROR(INDEX(Crawl!$A250:$DZ250,1,Rules!$H$10),""))</f>
        <v/>
      </c>
      <c r="H251">
        <f>IF(A251="","",IFERROR(INDEX(Crawl!$A250:$DZ250,1,Rules!$H$12),""))</f>
        <v/>
      </c>
      <c r="I251">
        <f>IF(A251="","",IF(AND(N(H251)&gt;0,IFERROR(INDEX(Crawl!$A250:$DZ250,1,Rules!$H$11),"")&amp;""&lt;&gt;""),IFERROR(INDEX(Crawl!$A250:$DZ250,1,Rules!$H$11),"")&amp;"",IF(AND(ISNUMBER(J251),N(J251)&gt;=Rules!$B$12,IFERROR(INDEX(Crawl!$A250:$DZ250,1,Rules!$H$13),"")&amp;""&lt;&gt;""),IFERROR(INDEX(Crawl!$A250:$DZ250,1,Rules!$H$13),"")&amp;"","")))</f>
        <v/>
      </c>
      <c r="J251" s="19">
        <f>IF(A251="","",IF(IFERROR(INDEX(Crawl!$A250:$DZ250,1,Rules!$H$14),"")&amp;""="","",IFERROR(INDEX(Crawl!$A250:$DZ250,1,Rules!$H$14),"")))</f>
        <v/>
      </c>
      <c r="K251">
        <f>IF(A251="","",IFERROR(SUMIFS('GSC current'!$J$2:$J$2001,'GSC current'!$I$2:$I$2001,B251),0))</f>
        <v/>
      </c>
      <c r="L251">
        <f>IF(A251="","",IFERROR(SUMIFS('GSC current'!$K$2:$K$2001,'GSC current'!$I$2:$I$2001,B251),0))</f>
        <v/>
      </c>
      <c r="M251" s="20">
        <f>IF(A251="","",IF(N(L251)&gt;0,K251/L251,""))</f>
        <v/>
      </c>
      <c r="N251" s="21">
        <f>IF(A251="","",IF(N(L251)&gt;0,SUMIFS('GSC current'!$L$2:$L$2001,'GSC current'!$I$2:$I$2001,B251)/L251,""))</f>
        <v/>
      </c>
      <c r="O251">
        <f>IF(A251="","",IFERROR(SUMIFS('GSC previous'!$J$2:$J$2001,'GSC previous'!$I$2:$I$2001,B251),0))</f>
        <v/>
      </c>
      <c r="P251" s="22">
        <f>IF(A251="","",IF(N(O251)&gt;0,(K251-O251)/O251,""))</f>
        <v/>
      </c>
      <c r="Q251">
        <f>IF(A251="","",IFERROR(SUMIFS(GA4!$P$2:$P$2001,GA4!$O$2:$O$2001,B251),0))</f>
        <v/>
      </c>
      <c r="R251" s="23">
        <f>IF(A251="","",IF(N(Q251)&gt;0,SUMIFS(GA4!$Q$2:$Q$2001,GA4!$O$2:$O$2001,B251)/Q251,""))</f>
        <v/>
      </c>
      <c r="S251">
        <f>IF(A251="","",IFERROR(SUMIFS(GA4!$R$2:$R$2001,GA4!$O$2:$O$2001,B251),0))</f>
        <v/>
      </c>
      <c r="T251">
        <f>IF(A251="","",IF(AND(ISNUMBER(F251),LEFT(C251&amp;"",1)="2"),IF(F251&lt;Rules!$B$9,"Yes","No"),"No"))</f>
        <v/>
      </c>
      <c r="U251">
        <f>IF(A251="","",IF(AND(N(O251)&gt;=Rules!$B$8,ISNUMBER(P251)),IF(P251&lt;=-Rules!$B$7,"Yes","No"),"No"))</f>
        <v/>
      </c>
      <c r="V251">
        <f>IF(A251="","",IF(AND(N(L251)&gt;=Rules!$B$6,ISNUMBER(N251)),IF(AND(N251&gt;=Rules!$B$10,N251&lt;=Rules!$B$11),"Yes","No"),"No"))</f>
        <v/>
      </c>
      <c r="W251">
        <f>IF(A251="","",IF(I251&lt;&gt;"","Yes","No"))</f>
        <v/>
      </c>
      <c r="X251">
        <f>IF(I251="","",IF(SUMIFS($K$3:$K$2002,$A$3:$A$2002,SUBSTITUTE(SUBSTITUTE(I251,"?","~?"),"*","~*"))&gt;N(K251),"Yes","No"))</f>
        <v/>
      </c>
      <c r="Y251">
        <f>IF(A251="","",IF(N(S251)&gt;0,"Yes","No"))</f>
        <v/>
      </c>
      <c r="Z251">
        <f>IF(A251="","",IF(AND(N(K251)&lt;Rules!$B$5,N(L251)&lt;Rules!$B$6,N(Q251)&lt;Rules!$B$13,Y251="No"),"Yes","No"))</f>
        <v/>
      </c>
      <c r="AA251">
        <f>IF(A251="","",IF(LEFT(C251&amp;"",1)="3","Redirect",IF(OR(LEFT(C251&amp;"",1)="4",LEFT(C251&amp;"",1)="5"),IF(OR(N(K251)&gt;0,N(AC251)&gt;=Rules!$B$14),"Redirect","Prune"),IF(D251="Non-Indexable","Keep",IF(AND(W251="Yes",X251="Yes",Y251="No"),"Merge",IF(OR(U251="Yes",V251="Yes",AND(T251="Yes",N(L251)&gt;=Rules!$B$6)),"Update",IF(Z251="Yes",IF(N(AC251)&gt;=Rules!$B$14,"Redirect","Prune"),"Keep")))))))</f>
        <v/>
      </c>
      <c r="AB251">
        <f>IF(A251="","",IF(LEFT(C251&amp;"",1)="3","Already redirects ("&amp;C251&amp;"). Update internal links to point at the final URL.",IF(OR(LEFT(C251&amp;"",1)="4",LEFT(C251&amp;"",1)="5"),IF(AA251="Redirect","Returns "&amp;C251&amp;" but still has "&amp;N(K251)&amp;" clicks and "&amp;N(AC251)&amp;" referring domains. 301 it to the closest live page.","Returns "&amp;C251&amp;" with no clicks or links. Remove internal links and let it 404 or 410."),IF(D251="Non-Indexable","Non-indexable ("&amp;E251&amp;"). Keep if that is intentional; otherwise fix the canonical or noindex.",IF(AA251="Merge","Overlaps with "&amp;I251&amp;IF(N(J251)&gt;0," (similarity "&amp;TEXT(J251,"0.00")&amp;")","")&amp;", which gets more clicks. Merge the useful parts into it and 301 this URL.",IF(AA251="Update",MID(IF(U251="Yes","; Clicks down "&amp;TEXT(-P251,"0%")&amp;" on the previous period","")&amp;IF(V251="Yes","; Average position "&amp;TEXT(N251,"0.0")&amp;" on "&amp;TEXT(L251,"#,##0")&amp;" impressions (striking distance)","")&amp;IF(AND(T251="Yes",N(L251)&gt;=Rules!$B$6),"; Thin ("&amp;F251&amp;" words) but has search demand",""),3,400),IF(AA251="Prune","Low value: "&amp;N(K251)&amp;" clicks, "&amp;N(L251)&amp;" impressions, "&amp;N(Q251)&amp;" sessions, no key events. Remove or noindex it and update internal links.",IF(AA251="Redirect","Low value but "&amp;N(AC251)&amp;" referring domains. 301 it to the closest relevant page to keep those links.",IF(AND(Z251="No",Y251="Yes",N(K251)&lt;Rules!$B$5),"Low search traffic but it converts (key events: "&amp;S251&amp;"). Keep it and link to it.",IF(W251="Yes","Stronger than the page it overlaps ("&amp;I251&amp;"). Keep; merge that page into this one.","Healthy: "&amp;N(K251)&amp;" clicks"&amp;IF(ISNUMBER(N251),", average position "&amp;TEXT(N251,"0.0"),"")&amp;". Keep and monitor."))))))))))</f>
        <v/>
      </c>
      <c r="AE251">
        <f>IF(A251="","",IF(AD251&lt;&gt;"",AD251,AA251))</f>
        <v/>
      </c>
    </row>
    <row r="252">
      <c r="A252">
        <f>IF(Crawl!A251="","",Crawl!A251)</f>
        <v/>
      </c>
      <c r="B252">
        <f>IF(A252="","",Crawl!EC251)</f>
        <v/>
      </c>
      <c r="C252">
        <f>IF(A252="","",IFERROR(INDEX(Crawl!$A251:$DZ251,1,Rules!$H$6),""))</f>
        <v/>
      </c>
      <c r="D252">
        <f>IF(A252="","",IFERROR(INDEX(Crawl!$A251:$DZ251,1,Rules!$H$7),"")&amp;"")</f>
        <v/>
      </c>
      <c r="E252">
        <f>IF(A252="","",IFERROR(INDEX(Crawl!$A251:$DZ251,1,Rules!$H$8),"")&amp;"")</f>
        <v/>
      </c>
      <c r="F252">
        <f>IF(A252="","",IFERROR(INDEX(Crawl!$A251:$DZ251,1,Rules!$H$9),""))</f>
        <v/>
      </c>
      <c r="G252">
        <f>IF(A252="","",IFERROR(INDEX(Crawl!$A251:$DZ251,1,Rules!$H$10),""))</f>
        <v/>
      </c>
      <c r="H252">
        <f>IF(A252="","",IFERROR(INDEX(Crawl!$A251:$DZ251,1,Rules!$H$12),""))</f>
        <v/>
      </c>
      <c r="I252">
        <f>IF(A252="","",IF(AND(N(H252)&gt;0,IFERROR(INDEX(Crawl!$A251:$DZ251,1,Rules!$H$11),"")&amp;""&lt;&gt;""),IFERROR(INDEX(Crawl!$A251:$DZ251,1,Rules!$H$11),"")&amp;"",IF(AND(ISNUMBER(J252),N(J252)&gt;=Rules!$B$12,IFERROR(INDEX(Crawl!$A251:$DZ251,1,Rules!$H$13),"")&amp;""&lt;&gt;""),IFERROR(INDEX(Crawl!$A251:$DZ251,1,Rules!$H$13),"")&amp;"","")))</f>
        <v/>
      </c>
      <c r="J252" s="19">
        <f>IF(A252="","",IF(IFERROR(INDEX(Crawl!$A251:$DZ251,1,Rules!$H$14),"")&amp;""="","",IFERROR(INDEX(Crawl!$A251:$DZ251,1,Rules!$H$14),"")))</f>
        <v/>
      </c>
      <c r="K252">
        <f>IF(A252="","",IFERROR(SUMIFS('GSC current'!$J$2:$J$2001,'GSC current'!$I$2:$I$2001,B252),0))</f>
        <v/>
      </c>
      <c r="L252">
        <f>IF(A252="","",IFERROR(SUMIFS('GSC current'!$K$2:$K$2001,'GSC current'!$I$2:$I$2001,B252),0))</f>
        <v/>
      </c>
      <c r="M252" s="20">
        <f>IF(A252="","",IF(N(L252)&gt;0,K252/L252,""))</f>
        <v/>
      </c>
      <c r="N252" s="21">
        <f>IF(A252="","",IF(N(L252)&gt;0,SUMIFS('GSC current'!$L$2:$L$2001,'GSC current'!$I$2:$I$2001,B252)/L252,""))</f>
        <v/>
      </c>
      <c r="O252">
        <f>IF(A252="","",IFERROR(SUMIFS('GSC previous'!$J$2:$J$2001,'GSC previous'!$I$2:$I$2001,B252),0))</f>
        <v/>
      </c>
      <c r="P252" s="22">
        <f>IF(A252="","",IF(N(O252)&gt;0,(K252-O252)/O252,""))</f>
        <v/>
      </c>
      <c r="Q252">
        <f>IF(A252="","",IFERROR(SUMIFS(GA4!$P$2:$P$2001,GA4!$O$2:$O$2001,B252),0))</f>
        <v/>
      </c>
      <c r="R252" s="23">
        <f>IF(A252="","",IF(N(Q252)&gt;0,SUMIFS(GA4!$Q$2:$Q$2001,GA4!$O$2:$O$2001,B252)/Q252,""))</f>
        <v/>
      </c>
      <c r="S252">
        <f>IF(A252="","",IFERROR(SUMIFS(GA4!$R$2:$R$2001,GA4!$O$2:$O$2001,B252),0))</f>
        <v/>
      </c>
      <c r="T252">
        <f>IF(A252="","",IF(AND(ISNUMBER(F252),LEFT(C252&amp;"",1)="2"),IF(F252&lt;Rules!$B$9,"Yes","No"),"No"))</f>
        <v/>
      </c>
      <c r="U252">
        <f>IF(A252="","",IF(AND(N(O252)&gt;=Rules!$B$8,ISNUMBER(P252)),IF(P252&lt;=-Rules!$B$7,"Yes","No"),"No"))</f>
        <v/>
      </c>
      <c r="V252">
        <f>IF(A252="","",IF(AND(N(L252)&gt;=Rules!$B$6,ISNUMBER(N252)),IF(AND(N252&gt;=Rules!$B$10,N252&lt;=Rules!$B$11),"Yes","No"),"No"))</f>
        <v/>
      </c>
      <c r="W252">
        <f>IF(A252="","",IF(I252&lt;&gt;"","Yes","No"))</f>
        <v/>
      </c>
      <c r="X252">
        <f>IF(I252="","",IF(SUMIFS($K$3:$K$2002,$A$3:$A$2002,SUBSTITUTE(SUBSTITUTE(I252,"?","~?"),"*","~*"))&gt;N(K252),"Yes","No"))</f>
        <v/>
      </c>
      <c r="Y252">
        <f>IF(A252="","",IF(N(S252)&gt;0,"Yes","No"))</f>
        <v/>
      </c>
      <c r="Z252">
        <f>IF(A252="","",IF(AND(N(K252)&lt;Rules!$B$5,N(L252)&lt;Rules!$B$6,N(Q252)&lt;Rules!$B$13,Y252="No"),"Yes","No"))</f>
        <v/>
      </c>
      <c r="AA252">
        <f>IF(A252="","",IF(LEFT(C252&amp;"",1)="3","Redirect",IF(OR(LEFT(C252&amp;"",1)="4",LEFT(C252&amp;"",1)="5"),IF(OR(N(K252)&gt;0,N(AC252)&gt;=Rules!$B$14),"Redirect","Prune"),IF(D252="Non-Indexable","Keep",IF(AND(W252="Yes",X252="Yes",Y252="No"),"Merge",IF(OR(U252="Yes",V252="Yes",AND(T252="Yes",N(L252)&gt;=Rules!$B$6)),"Update",IF(Z252="Yes",IF(N(AC252)&gt;=Rules!$B$14,"Redirect","Prune"),"Keep")))))))</f>
        <v/>
      </c>
      <c r="AB252">
        <f>IF(A252="","",IF(LEFT(C252&amp;"",1)="3","Already redirects ("&amp;C252&amp;"). Update internal links to point at the final URL.",IF(OR(LEFT(C252&amp;"",1)="4",LEFT(C252&amp;"",1)="5"),IF(AA252="Redirect","Returns "&amp;C252&amp;" but still has "&amp;N(K252)&amp;" clicks and "&amp;N(AC252)&amp;" referring domains. 301 it to the closest live page.","Returns "&amp;C252&amp;" with no clicks or links. Remove internal links and let it 404 or 410."),IF(D252="Non-Indexable","Non-indexable ("&amp;E252&amp;"). Keep if that is intentional; otherwise fix the canonical or noindex.",IF(AA252="Merge","Overlaps with "&amp;I252&amp;IF(N(J252)&gt;0," (similarity "&amp;TEXT(J252,"0.00")&amp;")","")&amp;", which gets more clicks. Merge the useful parts into it and 301 this URL.",IF(AA252="Update",MID(IF(U252="Yes","; Clicks down "&amp;TEXT(-P252,"0%")&amp;" on the previous period","")&amp;IF(V252="Yes","; Average position "&amp;TEXT(N252,"0.0")&amp;" on "&amp;TEXT(L252,"#,##0")&amp;" impressions (striking distance)","")&amp;IF(AND(T252="Yes",N(L252)&gt;=Rules!$B$6),"; Thin ("&amp;F252&amp;" words) but has search demand",""),3,400),IF(AA252="Prune","Low value: "&amp;N(K252)&amp;" clicks, "&amp;N(L252)&amp;" impressions, "&amp;N(Q252)&amp;" sessions, no key events. Remove or noindex it and update internal links.",IF(AA252="Redirect","Low value but "&amp;N(AC252)&amp;" referring domains. 301 it to the closest relevant page to keep those links.",IF(AND(Z252="No",Y252="Yes",N(K252)&lt;Rules!$B$5),"Low search traffic but it converts (key events: "&amp;S252&amp;"). Keep it and link to it.",IF(W252="Yes","Stronger than the page it overlaps ("&amp;I252&amp;"). Keep; merge that page into this one.","Healthy: "&amp;N(K252)&amp;" clicks"&amp;IF(ISNUMBER(N252),", average position "&amp;TEXT(N252,"0.0"),"")&amp;". Keep and monitor."))))))))))</f>
        <v/>
      </c>
      <c r="AE252">
        <f>IF(A252="","",IF(AD252&lt;&gt;"",AD252,AA252))</f>
        <v/>
      </c>
    </row>
    <row r="253">
      <c r="A253">
        <f>IF(Crawl!A252="","",Crawl!A252)</f>
        <v/>
      </c>
      <c r="B253">
        <f>IF(A253="","",Crawl!EC252)</f>
        <v/>
      </c>
      <c r="C253">
        <f>IF(A253="","",IFERROR(INDEX(Crawl!$A252:$DZ252,1,Rules!$H$6),""))</f>
        <v/>
      </c>
      <c r="D253">
        <f>IF(A253="","",IFERROR(INDEX(Crawl!$A252:$DZ252,1,Rules!$H$7),"")&amp;"")</f>
        <v/>
      </c>
      <c r="E253">
        <f>IF(A253="","",IFERROR(INDEX(Crawl!$A252:$DZ252,1,Rules!$H$8),"")&amp;"")</f>
        <v/>
      </c>
      <c r="F253">
        <f>IF(A253="","",IFERROR(INDEX(Crawl!$A252:$DZ252,1,Rules!$H$9),""))</f>
        <v/>
      </c>
      <c r="G253">
        <f>IF(A253="","",IFERROR(INDEX(Crawl!$A252:$DZ252,1,Rules!$H$10),""))</f>
        <v/>
      </c>
      <c r="H253">
        <f>IF(A253="","",IFERROR(INDEX(Crawl!$A252:$DZ252,1,Rules!$H$12),""))</f>
        <v/>
      </c>
      <c r="I253">
        <f>IF(A253="","",IF(AND(N(H253)&gt;0,IFERROR(INDEX(Crawl!$A252:$DZ252,1,Rules!$H$11),"")&amp;""&lt;&gt;""),IFERROR(INDEX(Crawl!$A252:$DZ252,1,Rules!$H$11),"")&amp;"",IF(AND(ISNUMBER(J253),N(J253)&gt;=Rules!$B$12,IFERROR(INDEX(Crawl!$A252:$DZ252,1,Rules!$H$13),"")&amp;""&lt;&gt;""),IFERROR(INDEX(Crawl!$A252:$DZ252,1,Rules!$H$13),"")&amp;"","")))</f>
        <v/>
      </c>
      <c r="J253" s="19">
        <f>IF(A253="","",IF(IFERROR(INDEX(Crawl!$A252:$DZ252,1,Rules!$H$14),"")&amp;""="","",IFERROR(INDEX(Crawl!$A252:$DZ252,1,Rules!$H$14),"")))</f>
        <v/>
      </c>
      <c r="K253">
        <f>IF(A253="","",IFERROR(SUMIFS('GSC current'!$J$2:$J$2001,'GSC current'!$I$2:$I$2001,B253),0))</f>
        <v/>
      </c>
      <c r="L253">
        <f>IF(A253="","",IFERROR(SUMIFS('GSC current'!$K$2:$K$2001,'GSC current'!$I$2:$I$2001,B253),0))</f>
        <v/>
      </c>
      <c r="M253" s="20">
        <f>IF(A253="","",IF(N(L253)&gt;0,K253/L253,""))</f>
        <v/>
      </c>
      <c r="N253" s="21">
        <f>IF(A253="","",IF(N(L253)&gt;0,SUMIFS('GSC current'!$L$2:$L$2001,'GSC current'!$I$2:$I$2001,B253)/L253,""))</f>
        <v/>
      </c>
      <c r="O253">
        <f>IF(A253="","",IFERROR(SUMIFS('GSC previous'!$J$2:$J$2001,'GSC previous'!$I$2:$I$2001,B253),0))</f>
        <v/>
      </c>
      <c r="P253" s="22">
        <f>IF(A253="","",IF(N(O253)&gt;0,(K253-O253)/O253,""))</f>
        <v/>
      </c>
      <c r="Q253">
        <f>IF(A253="","",IFERROR(SUMIFS(GA4!$P$2:$P$2001,GA4!$O$2:$O$2001,B253),0))</f>
        <v/>
      </c>
      <c r="R253" s="23">
        <f>IF(A253="","",IF(N(Q253)&gt;0,SUMIFS(GA4!$Q$2:$Q$2001,GA4!$O$2:$O$2001,B253)/Q253,""))</f>
        <v/>
      </c>
      <c r="S253">
        <f>IF(A253="","",IFERROR(SUMIFS(GA4!$R$2:$R$2001,GA4!$O$2:$O$2001,B253),0))</f>
        <v/>
      </c>
      <c r="T253">
        <f>IF(A253="","",IF(AND(ISNUMBER(F253),LEFT(C253&amp;"",1)="2"),IF(F253&lt;Rules!$B$9,"Yes","No"),"No"))</f>
        <v/>
      </c>
      <c r="U253">
        <f>IF(A253="","",IF(AND(N(O253)&gt;=Rules!$B$8,ISNUMBER(P253)),IF(P253&lt;=-Rules!$B$7,"Yes","No"),"No"))</f>
        <v/>
      </c>
      <c r="V253">
        <f>IF(A253="","",IF(AND(N(L253)&gt;=Rules!$B$6,ISNUMBER(N253)),IF(AND(N253&gt;=Rules!$B$10,N253&lt;=Rules!$B$11),"Yes","No"),"No"))</f>
        <v/>
      </c>
      <c r="W253">
        <f>IF(A253="","",IF(I253&lt;&gt;"","Yes","No"))</f>
        <v/>
      </c>
      <c r="X253">
        <f>IF(I253="","",IF(SUMIFS($K$3:$K$2002,$A$3:$A$2002,SUBSTITUTE(SUBSTITUTE(I253,"?","~?"),"*","~*"))&gt;N(K253),"Yes","No"))</f>
        <v/>
      </c>
      <c r="Y253">
        <f>IF(A253="","",IF(N(S253)&gt;0,"Yes","No"))</f>
        <v/>
      </c>
      <c r="Z253">
        <f>IF(A253="","",IF(AND(N(K253)&lt;Rules!$B$5,N(L253)&lt;Rules!$B$6,N(Q253)&lt;Rules!$B$13,Y253="No"),"Yes","No"))</f>
        <v/>
      </c>
      <c r="AA253">
        <f>IF(A253="","",IF(LEFT(C253&amp;"",1)="3","Redirect",IF(OR(LEFT(C253&amp;"",1)="4",LEFT(C253&amp;"",1)="5"),IF(OR(N(K253)&gt;0,N(AC253)&gt;=Rules!$B$14),"Redirect","Prune"),IF(D253="Non-Indexable","Keep",IF(AND(W253="Yes",X253="Yes",Y253="No"),"Merge",IF(OR(U253="Yes",V253="Yes",AND(T253="Yes",N(L253)&gt;=Rules!$B$6)),"Update",IF(Z253="Yes",IF(N(AC253)&gt;=Rules!$B$14,"Redirect","Prune"),"Keep")))))))</f>
        <v/>
      </c>
      <c r="AB253">
        <f>IF(A253="","",IF(LEFT(C253&amp;"",1)="3","Already redirects ("&amp;C253&amp;"). Update internal links to point at the final URL.",IF(OR(LEFT(C253&amp;"",1)="4",LEFT(C253&amp;"",1)="5"),IF(AA253="Redirect","Returns "&amp;C253&amp;" but still has "&amp;N(K253)&amp;" clicks and "&amp;N(AC253)&amp;" referring domains. 301 it to the closest live page.","Returns "&amp;C253&amp;" with no clicks or links. Remove internal links and let it 404 or 410."),IF(D253="Non-Indexable","Non-indexable ("&amp;E253&amp;"). Keep if that is intentional; otherwise fix the canonical or noindex.",IF(AA253="Merge","Overlaps with "&amp;I253&amp;IF(N(J253)&gt;0," (similarity "&amp;TEXT(J253,"0.00")&amp;")","")&amp;", which gets more clicks. Merge the useful parts into it and 301 this URL.",IF(AA253="Update",MID(IF(U253="Yes","; Clicks down "&amp;TEXT(-P253,"0%")&amp;" on the previous period","")&amp;IF(V253="Yes","; Average position "&amp;TEXT(N253,"0.0")&amp;" on "&amp;TEXT(L253,"#,##0")&amp;" impressions (striking distance)","")&amp;IF(AND(T253="Yes",N(L253)&gt;=Rules!$B$6),"; Thin ("&amp;F253&amp;" words) but has search demand",""),3,400),IF(AA253="Prune","Low value: "&amp;N(K253)&amp;" clicks, "&amp;N(L253)&amp;" impressions, "&amp;N(Q253)&amp;" sessions, no key events. Remove or noindex it and update internal links.",IF(AA253="Redirect","Low value but "&amp;N(AC253)&amp;" referring domains. 301 it to the closest relevant page to keep those links.",IF(AND(Z253="No",Y253="Yes",N(K253)&lt;Rules!$B$5),"Low search traffic but it converts (key events: "&amp;S253&amp;"). Keep it and link to it.",IF(W253="Yes","Stronger than the page it overlaps ("&amp;I253&amp;"). Keep; merge that page into this one.","Healthy: "&amp;N(K253)&amp;" clicks"&amp;IF(ISNUMBER(N253),", average position "&amp;TEXT(N253,"0.0"),"")&amp;". Keep and monitor."))))))))))</f>
        <v/>
      </c>
      <c r="AE253">
        <f>IF(A253="","",IF(AD253&lt;&gt;"",AD253,AA253))</f>
        <v/>
      </c>
    </row>
    <row r="254">
      <c r="A254">
        <f>IF(Crawl!A253="","",Crawl!A253)</f>
        <v/>
      </c>
      <c r="B254">
        <f>IF(A254="","",Crawl!EC253)</f>
        <v/>
      </c>
      <c r="C254">
        <f>IF(A254="","",IFERROR(INDEX(Crawl!$A253:$DZ253,1,Rules!$H$6),""))</f>
        <v/>
      </c>
      <c r="D254">
        <f>IF(A254="","",IFERROR(INDEX(Crawl!$A253:$DZ253,1,Rules!$H$7),"")&amp;"")</f>
        <v/>
      </c>
      <c r="E254">
        <f>IF(A254="","",IFERROR(INDEX(Crawl!$A253:$DZ253,1,Rules!$H$8),"")&amp;"")</f>
        <v/>
      </c>
      <c r="F254">
        <f>IF(A254="","",IFERROR(INDEX(Crawl!$A253:$DZ253,1,Rules!$H$9),""))</f>
        <v/>
      </c>
      <c r="G254">
        <f>IF(A254="","",IFERROR(INDEX(Crawl!$A253:$DZ253,1,Rules!$H$10),""))</f>
        <v/>
      </c>
      <c r="H254">
        <f>IF(A254="","",IFERROR(INDEX(Crawl!$A253:$DZ253,1,Rules!$H$12),""))</f>
        <v/>
      </c>
      <c r="I254">
        <f>IF(A254="","",IF(AND(N(H254)&gt;0,IFERROR(INDEX(Crawl!$A253:$DZ253,1,Rules!$H$11),"")&amp;""&lt;&gt;""),IFERROR(INDEX(Crawl!$A253:$DZ253,1,Rules!$H$11),"")&amp;"",IF(AND(ISNUMBER(J254),N(J254)&gt;=Rules!$B$12,IFERROR(INDEX(Crawl!$A253:$DZ253,1,Rules!$H$13),"")&amp;""&lt;&gt;""),IFERROR(INDEX(Crawl!$A253:$DZ253,1,Rules!$H$13),"")&amp;"","")))</f>
        <v/>
      </c>
      <c r="J254" s="19">
        <f>IF(A254="","",IF(IFERROR(INDEX(Crawl!$A253:$DZ253,1,Rules!$H$14),"")&amp;""="","",IFERROR(INDEX(Crawl!$A253:$DZ253,1,Rules!$H$14),"")))</f>
        <v/>
      </c>
      <c r="K254">
        <f>IF(A254="","",IFERROR(SUMIFS('GSC current'!$J$2:$J$2001,'GSC current'!$I$2:$I$2001,B254),0))</f>
        <v/>
      </c>
      <c r="L254">
        <f>IF(A254="","",IFERROR(SUMIFS('GSC current'!$K$2:$K$2001,'GSC current'!$I$2:$I$2001,B254),0))</f>
        <v/>
      </c>
      <c r="M254" s="20">
        <f>IF(A254="","",IF(N(L254)&gt;0,K254/L254,""))</f>
        <v/>
      </c>
      <c r="N254" s="21">
        <f>IF(A254="","",IF(N(L254)&gt;0,SUMIFS('GSC current'!$L$2:$L$2001,'GSC current'!$I$2:$I$2001,B254)/L254,""))</f>
        <v/>
      </c>
      <c r="O254">
        <f>IF(A254="","",IFERROR(SUMIFS('GSC previous'!$J$2:$J$2001,'GSC previous'!$I$2:$I$2001,B254),0))</f>
        <v/>
      </c>
      <c r="P254" s="22">
        <f>IF(A254="","",IF(N(O254)&gt;0,(K254-O254)/O254,""))</f>
        <v/>
      </c>
      <c r="Q254">
        <f>IF(A254="","",IFERROR(SUMIFS(GA4!$P$2:$P$2001,GA4!$O$2:$O$2001,B254),0))</f>
        <v/>
      </c>
      <c r="R254" s="23">
        <f>IF(A254="","",IF(N(Q254)&gt;0,SUMIFS(GA4!$Q$2:$Q$2001,GA4!$O$2:$O$2001,B254)/Q254,""))</f>
        <v/>
      </c>
      <c r="S254">
        <f>IF(A254="","",IFERROR(SUMIFS(GA4!$R$2:$R$2001,GA4!$O$2:$O$2001,B254),0))</f>
        <v/>
      </c>
      <c r="T254">
        <f>IF(A254="","",IF(AND(ISNUMBER(F254),LEFT(C254&amp;"",1)="2"),IF(F254&lt;Rules!$B$9,"Yes","No"),"No"))</f>
        <v/>
      </c>
      <c r="U254">
        <f>IF(A254="","",IF(AND(N(O254)&gt;=Rules!$B$8,ISNUMBER(P254)),IF(P254&lt;=-Rules!$B$7,"Yes","No"),"No"))</f>
        <v/>
      </c>
      <c r="V254">
        <f>IF(A254="","",IF(AND(N(L254)&gt;=Rules!$B$6,ISNUMBER(N254)),IF(AND(N254&gt;=Rules!$B$10,N254&lt;=Rules!$B$11),"Yes","No"),"No"))</f>
        <v/>
      </c>
      <c r="W254">
        <f>IF(A254="","",IF(I254&lt;&gt;"","Yes","No"))</f>
        <v/>
      </c>
      <c r="X254">
        <f>IF(I254="","",IF(SUMIFS($K$3:$K$2002,$A$3:$A$2002,SUBSTITUTE(SUBSTITUTE(I254,"?","~?"),"*","~*"))&gt;N(K254),"Yes","No"))</f>
        <v/>
      </c>
      <c r="Y254">
        <f>IF(A254="","",IF(N(S254)&gt;0,"Yes","No"))</f>
        <v/>
      </c>
      <c r="Z254">
        <f>IF(A254="","",IF(AND(N(K254)&lt;Rules!$B$5,N(L254)&lt;Rules!$B$6,N(Q254)&lt;Rules!$B$13,Y254="No"),"Yes","No"))</f>
        <v/>
      </c>
      <c r="AA254">
        <f>IF(A254="","",IF(LEFT(C254&amp;"",1)="3","Redirect",IF(OR(LEFT(C254&amp;"",1)="4",LEFT(C254&amp;"",1)="5"),IF(OR(N(K254)&gt;0,N(AC254)&gt;=Rules!$B$14),"Redirect","Prune"),IF(D254="Non-Indexable","Keep",IF(AND(W254="Yes",X254="Yes",Y254="No"),"Merge",IF(OR(U254="Yes",V254="Yes",AND(T254="Yes",N(L254)&gt;=Rules!$B$6)),"Update",IF(Z254="Yes",IF(N(AC254)&gt;=Rules!$B$14,"Redirect","Prune"),"Keep")))))))</f>
        <v/>
      </c>
      <c r="AB254">
        <f>IF(A254="","",IF(LEFT(C254&amp;"",1)="3","Already redirects ("&amp;C254&amp;"). Update internal links to point at the final URL.",IF(OR(LEFT(C254&amp;"",1)="4",LEFT(C254&amp;"",1)="5"),IF(AA254="Redirect","Returns "&amp;C254&amp;" but still has "&amp;N(K254)&amp;" clicks and "&amp;N(AC254)&amp;" referring domains. 301 it to the closest live page.","Returns "&amp;C254&amp;" with no clicks or links. Remove internal links and let it 404 or 410."),IF(D254="Non-Indexable","Non-indexable ("&amp;E254&amp;"). Keep if that is intentional; otherwise fix the canonical or noindex.",IF(AA254="Merge","Overlaps with "&amp;I254&amp;IF(N(J254)&gt;0," (similarity "&amp;TEXT(J254,"0.00")&amp;")","")&amp;", which gets more clicks. Merge the useful parts into it and 301 this URL.",IF(AA254="Update",MID(IF(U254="Yes","; Clicks down "&amp;TEXT(-P254,"0%")&amp;" on the previous period","")&amp;IF(V254="Yes","; Average position "&amp;TEXT(N254,"0.0")&amp;" on "&amp;TEXT(L254,"#,##0")&amp;" impressions (striking distance)","")&amp;IF(AND(T254="Yes",N(L254)&gt;=Rules!$B$6),"; Thin ("&amp;F254&amp;" words) but has search demand",""),3,400),IF(AA254="Prune","Low value: "&amp;N(K254)&amp;" clicks, "&amp;N(L254)&amp;" impressions, "&amp;N(Q254)&amp;" sessions, no key events. Remove or noindex it and update internal links.",IF(AA254="Redirect","Low value but "&amp;N(AC254)&amp;" referring domains. 301 it to the closest relevant page to keep those links.",IF(AND(Z254="No",Y254="Yes",N(K254)&lt;Rules!$B$5),"Low search traffic but it converts (key events: "&amp;S254&amp;"). Keep it and link to it.",IF(W254="Yes","Stronger than the page it overlaps ("&amp;I254&amp;"). Keep; merge that page into this one.","Healthy: "&amp;N(K254)&amp;" clicks"&amp;IF(ISNUMBER(N254),", average position "&amp;TEXT(N254,"0.0"),"")&amp;". Keep and monitor."))))))))))</f>
        <v/>
      </c>
      <c r="AE254">
        <f>IF(A254="","",IF(AD254&lt;&gt;"",AD254,AA254))</f>
        <v/>
      </c>
    </row>
    <row r="255">
      <c r="A255">
        <f>IF(Crawl!A254="","",Crawl!A254)</f>
        <v/>
      </c>
      <c r="B255">
        <f>IF(A255="","",Crawl!EC254)</f>
        <v/>
      </c>
      <c r="C255">
        <f>IF(A255="","",IFERROR(INDEX(Crawl!$A254:$DZ254,1,Rules!$H$6),""))</f>
        <v/>
      </c>
      <c r="D255">
        <f>IF(A255="","",IFERROR(INDEX(Crawl!$A254:$DZ254,1,Rules!$H$7),"")&amp;"")</f>
        <v/>
      </c>
      <c r="E255">
        <f>IF(A255="","",IFERROR(INDEX(Crawl!$A254:$DZ254,1,Rules!$H$8),"")&amp;"")</f>
        <v/>
      </c>
      <c r="F255">
        <f>IF(A255="","",IFERROR(INDEX(Crawl!$A254:$DZ254,1,Rules!$H$9),""))</f>
        <v/>
      </c>
      <c r="G255">
        <f>IF(A255="","",IFERROR(INDEX(Crawl!$A254:$DZ254,1,Rules!$H$10),""))</f>
        <v/>
      </c>
      <c r="H255">
        <f>IF(A255="","",IFERROR(INDEX(Crawl!$A254:$DZ254,1,Rules!$H$12),""))</f>
        <v/>
      </c>
      <c r="I255">
        <f>IF(A255="","",IF(AND(N(H255)&gt;0,IFERROR(INDEX(Crawl!$A254:$DZ254,1,Rules!$H$11),"")&amp;""&lt;&gt;""),IFERROR(INDEX(Crawl!$A254:$DZ254,1,Rules!$H$11),"")&amp;"",IF(AND(ISNUMBER(J255),N(J255)&gt;=Rules!$B$12,IFERROR(INDEX(Crawl!$A254:$DZ254,1,Rules!$H$13),"")&amp;""&lt;&gt;""),IFERROR(INDEX(Crawl!$A254:$DZ254,1,Rules!$H$13),"")&amp;"","")))</f>
        <v/>
      </c>
      <c r="J255" s="19">
        <f>IF(A255="","",IF(IFERROR(INDEX(Crawl!$A254:$DZ254,1,Rules!$H$14),"")&amp;""="","",IFERROR(INDEX(Crawl!$A254:$DZ254,1,Rules!$H$14),"")))</f>
        <v/>
      </c>
      <c r="K255">
        <f>IF(A255="","",IFERROR(SUMIFS('GSC current'!$J$2:$J$2001,'GSC current'!$I$2:$I$2001,B255),0))</f>
        <v/>
      </c>
      <c r="L255">
        <f>IF(A255="","",IFERROR(SUMIFS('GSC current'!$K$2:$K$2001,'GSC current'!$I$2:$I$2001,B255),0))</f>
        <v/>
      </c>
      <c r="M255" s="20">
        <f>IF(A255="","",IF(N(L255)&gt;0,K255/L255,""))</f>
        <v/>
      </c>
      <c r="N255" s="21">
        <f>IF(A255="","",IF(N(L255)&gt;0,SUMIFS('GSC current'!$L$2:$L$2001,'GSC current'!$I$2:$I$2001,B255)/L255,""))</f>
        <v/>
      </c>
      <c r="O255">
        <f>IF(A255="","",IFERROR(SUMIFS('GSC previous'!$J$2:$J$2001,'GSC previous'!$I$2:$I$2001,B255),0))</f>
        <v/>
      </c>
      <c r="P255" s="22">
        <f>IF(A255="","",IF(N(O255)&gt;0,(K255-O255)/O255,""))</f>
        <v/>
      </c>
      <c r="Q255">
        <f>IF(A255="","",IFERROR(SUMIFS(GA4!$P$2:$P$2001,GA4!$O$2:$O$2001,B255),0))</f>
        <v/>
      </c>
      <c r="R255" s="23">
        <f>IF(A255="","",IF(N(Q255)&gt;0,SUMIFS(GA4!$Q$2:$Q$2001,GA4!$O$2:$O$2001,B255)/Q255,""))</f>
        <v/>
      </c>
      <c r="S255">
        <f>IF(A255="","",IFERROR(SUMIFS(GA4!$R$2:$R$2001,GA4!$O$2:$O$2001,B255),0))</f>
        <v/>
      </c>
      <c r="T255">
        <f>IF(A255="","",IF(AND(ISNUMBER(F255),LEFT(C255&amp;"",1)="2"),IF(F255&lt;Rules!$B$9,"Yes","No"),"No"))</f>
        <v/>
      </c>
      <c r="U255">
        <f>IF(A255="","",IF(AND(N(O255)&gt;=Rules!$B$8,ISNUMBER(P255)),IF(P255&lt;=-Rules!$B$7,"Yes","No"),"No"))</f>
        <v/>
      </c>
      <c r="V255">
        <f>IF(A255="","",IF(AND(N(L255)&gt;=Rules!$B$6,ISNUMBER(N255)),IF(AND(N255&gt;=Rules!$B$10,N255&lt;=Rules!$B$11),"Yes","No"),"No"))</f>
        <v/>
      </c>
      <c r="W255">
        <f>IF(A255="","",IF(I255&lt;&gt;"","Yes","No"))</f>
        <v/>
      </c>
      <c r="X255">
        <f>IF(I255="","",IF(SUMIFS($K$3:$K$2002,$A$3:$A$2002,SUBSTITUTE(SUBSTITUTE(I255,"?","~?"),"*","~*"))&gt;N(K255),"Yes","No"))</f>
        <v/>
      </c>
      <c r="Y255">
        <f>IF(A255="","",IF(N(S255)&gt;0,"Yes","No"))</f>
        <v/>
      </c>
      <c r="Z255">
        <f>IF(A255="","",IF(AND(N(K255)&lt;Rules!$B$5,N(L255)&lt;Rules!$B$6,N(Q255)&lt;Rules!$B$13,Y255="No"),"Yes","No"))</f>
        <v/>
      </c>
      <c r="AA255">
        <f>IF(A255="","",IF(LEFT(C255&amp;"",1)="3","Redirect",IF(OR(LEFT(C255&amp;"",1)="4",LEFT(C255&amp;"",1)="5"),IF(OR(N(K255)&gt;0,N(AC255)&gt;=Rules!$B$14),"Redirect","Prune"),IF(D255="Non-Indexable","Keep",IF(AND(W255="Yes",X255="Yes",Y255="No"),"Merge",IF(OR(U255="Yes",V255="Yes",AND(T255="Yes",N(L255)&gt;=Rules!$B$6)),"Update",IF(Z255="Yes",IF(N(AC255)&gt;=Rules!$B$14,"Redirect","Prune"),"Keep")))))))</f>
        <v/>
      </c>
      <c r="AB255">
        <f>IF(A255="","",IF(LEFT(C255&amp;"",1)="3","Already redirects ("&amp;C255&amp;"). Update internal links to point at the final URL.",IF(OR(LEFT(C255&amp;"",1)="4",LEFT(C255&amp;"",1)="5"),IF(AA255="Redirect","Returns "&amp;C255&amp;" but still has "&amp;N(K255)&amp;" clicks and "&amp;N(AC255)&amp;" referring domains. 301 it to the closest live page.","Returns "&amp;C255&amp;" with no clicks or links. Remove internal links and let it 404 or 410."),IF(D255="Non-Indexable","Non-indexable ("&amp;E255&amp;"). Keep if that is intentional; otherwise fix the canonical or noindex.",IF(AA255="Merge","Overlaps with "&amp;I255&amp;IF(N(J255)&gt;0," (similarity "&amp;TEXT(J255,"0.00")&amp;")","")&amp;", which gets more clicks. Merge the useful parts into it and 301 this URL.",IF(AA255="Update",MID(IF(U255="Yes","; Clicks down "&amp;TEXT(-P255,"0%")&amp;" on the previous period","")&amp;IF(V255="Yes","; Average position "&amp;TEXT(N255,"0.0")&amp;" on "&amp;TEXT(L255,"#,##0")&amp;" impressions (striking distance)","")&amp;IF(AND(T255="Yes",N(L255)&gt;=Rules!$B$6),"; Thin ("&amp;F255&amp;" words) but has search demand",""),3,400),IF(AA255="Prune","Low value: "&amp;N(K255)&amp;" clicks, "&amp;N(L255)&amp;" impressions, "&amp;N(Q255)&amp;" sessions, no key events. Remove or noindex it and update internal links.",IF(AA255="Redirect","Low value but "&amp;N(AC255)&amp;" referring domains. 301 it to the closest relevant page to keep those links.",IF(AND(Z255="No",Y255="Yes",N(K255)&lt;Rules!$B$5),"Low search traffic but it converts (key events: "&amp;S255&amp;"). Keep it and link to it.",IF(W255="Yes","Stronger than the page it overlaps ("&amp;I255&amp;"). Keep; merge that page into this one.","Healthy: "&amp;N(K255)&amp;" clicks"&amp;IF(ISNUMBER(N255),", average position "&amp;TEXT(N255,"0.0"),"")&amp;". Keep and monitor."))))))))))</f>
        <v/>
      </c>
      <c r="AE255">
        <f>IF(A255="","",IF(AD255&lt;&gt;"",AD255,AA255))</f>
        <v/>
      </c>
    </row>
    <row r="256">
      <c r="A256">
        <f>IF(Crawl!A255="","",Crawl!A255)</f>
        <v/>
      </c>
      <c r="B256">
        <f>IF(A256="","",Crawl!EC255)</f>
        <v/>
      </c>
      <c r="C256">
        <f>IF(A256="","",IFERROR(INDEX(Crawl!$A255:$DZ255,1,Rules!$H$6),""))</f>
        <v/>
      </c>
      <c r="D256">
        <f>IF(A256="","",IFERROR(INDEX(Crawl!$A255:$DZ255,1,Rules!$H$7),"")&amp;"")</f>
        <v/>
      </c>
      <c r="E256">
        <f>IF(A256="","",IFERROR(INDEX(Crawl!$A255:$DZ255,1,Rules!$H$8),"")&amp;"")</f>
        <v/>
      </c>
      <c r="F256">
        <f>IF(A256="","",IFERROR(INDEX(Crawl!$A255:$DZ255,1,Rules!$H$9),""))</f>
        <v/>
      </c>
      <c r="G256">
        <f>IF(A256="","",IFERROR(INDEX(Crawl!$A255:$DZ255,1,Rules!$H$10),""))</f>
        <v/>
      </c>
      <c r="H256">
        <f>IF(A256="","",IFERROR(INDEX(Crawl!$A255:$DZ255,1,Rules!$H$12),""))</f>
        <v/>
      </c>
      <c r="I256">
        <f>IF(A256="","",IF(AND(N(H256)&gt;0,IFERROR(INDEX(Crawl!$A255:$DZ255,1,Rules!$H$11),"")&amp;""&lt;&gt;""),IFERROR(INDEX(Crawl!$A255:$DZ255,1,Rules!$H$11),"")&amp;"",IF(AND(ISNUMBER(J256),N(J256)&gt;=Rules!$B$12,IFERROR(INDEX(Crawl!$A255:$DZ255,1,Rules!$H$13),"")&amp;""&lt;&gt;""),IFERROR(INDEX(Crawl!$A255:$DZ255,1,Rules!$H$13),"")&amp;"","")))</f>
        <v/>
      </c>
      <c r="J256" s="19">
        <f>IF(A256="","",IF(IFERROR(INDEX(Crawl!$A255:$DZ255,1,Rules!$H$14),"")&amp;""="","",IFERROR(INDEX(Crawl!$A255:$DZ255,1,Rules!$H$14),"")))</f>
        <v/>
      </c>
      <c r="K256">
        <f>IF(A256="","",IFERROR(SUMIFS('GSC current'!$J$2:$J$2001,'GSC current'!$I$2:$I$2001,B256),0))</f>
        <v/>
      </c>
      <c r="L256">
        <f>IF(A256="","",IFERROR(SUMIFS('GSC current'!$K$2:$K$2001,'GSC current'!$I$2:$I$2001,B256),0))</f>
        <v/>
      </c>
      <c r="M256" s="20">
        <f>IF(A256="","",IF(N(L256)&gt;0,K256/L256,""))</f>
        <v/>
      </c>
      <c r="N256" s="21">
        <f>IF(A256="","",IF(N(L256)&gt;0,SUMIFS('GSC current'!$L$2:$L$2001,'GSC current'!$I$2:$I$2001,B256)/L256,""))</f>
        <v/>
      </c>
      <c r="O256">
        <f>IF(A256="","",IFERROR(SUMIFS('GSC previous'!$J$2:$J$2001,'GSC previous'!$I$2:$I$2001,B256),0))</f>
        <v/>
      </c>
      <c r="P256" s="22">
        <f>IF(A256="","",IF(N(O256)&gt;0,(K256-O256)/O256,""))</f>
        <v/>
      </c>
      <c r="Q256">
        <f>IF(A256="","",IFERROR(SUMIFS(GA4!$P$2:$P$2001,GA4!$O$2:$O$2001,B256),0))</f>
        <v/>
      </c>
      <c r="R256" s="23">
        <f>IF(A256="","",IF(N(Q256)&gt;0,SUMIFS(GA4!$Q$2:$Q$2001,GA4!$O$2:$O$2001,B256)/Q256,""))</f>
        <v/>
      </c>
      <c r="S256">
        <f>IF(A256="","",IFERROR(SUMIFS(GA4!$R$2:$R$2001,GA4!$O$2:$O$2001,B256),0))</f>
        <v/>
      </c>
      <c r="T256">
        <f>IF(A256="","",IF(AND(ISNUMBER(F256),LEFT(C256&amp;"",1)="2"),IF(F256&lt;Rules!$B$9,"Yes","No"),"No"))</f>
        <v/>
      </c>
      <c r="U256">
        <f>IF(A256="","",IF(AND(N(O256)&gt;=Rules!$B$8,ISNUMBER(P256)),IF(P256&lt;=-Rules!$B$7,"Yes","No"),"No"))</f>
        <v/>
      </c>
      <c r="V256">
        <f>IF(A256="","",IF(AND(N(L256)&gt;=Rules!$B$6,ISNUMBER(N256)),IF(AND(N256&gt;=Rules!$B$10,N256&lt;=Rules!$B$11),"Yes","No"),"No"))</f>
        <v/>
      </c>
      <c r="W256">
        <f>IF(A256="","",IF(I256&lt;&gt;"","Yes","No"))</f>
        <v/>
      </c>
      <c r="X256">
        <f>IF(I256="","",IF(SUMIFS($K$3:$K$2002,$A$3:$A$2002,SUBSTITUTE(SUBSTITUTE(I256,"?","~?"),"*","~*"))&gt;N(K256),"Yes","No"))</f>
        <v/>
      </c>
      <c r="Y256">
        <f>IF(A256="","",IF(N(S256)&gt;0,"Yes","No"))</f>
        <v/>
      </c>
      <c r="Z256">
        <f>IF(A256="","",IF(AND(N(K256)&lt;Rules!$B$5,N(L256)&lt;Rules!$B$6,N(Q256)&lt;Rules!$B$13,Y256="No"),"Yes","No"))</f>
        <v/>
      </c>
      <c r="AA256">
        <f>IF(A256="","",IF(LEFT(C256&amp;"",1)="3","Redirect",IF(OR(LEFT(C256&amp;"",1)="4",LEFT(C256&amp;"",1)="5"),IF(OR(N(K256)&gt;0,N(AC256)&gt;=Rules!$B$14),"Redirect","Prune"),IF(D256="Non-Indexable","Keep",IF(AND(W256="Yes",X256="Yes",Y256="No"),"Merge",IF(OR(U256="Yes",V256="Yes",AND(T256="Yes",N(L256)&gt;=Rules!$B$6)),"Update",IF(Z256="Yes",IF(N(AC256)&gt;=Rules!$B$14,"Redirect","Prune"),"Keep")))))))</f>
        <v/>
      </c>
      <c r="AB256">
        <f>IF(A256="","",IF(LEFT(C256&amp;"",1)="3","Already redirects ("&amp;C256&amp;"). Update internal links to point at the final URL.",IF(OR(LEFT(C256&amp;"",1)="4",LEFT(C256&amp;"",1)="5"),IF(AA256="Redirect","Returns "&amp;C256&amp;" but still has "&amp;N(K256)&amp;" clicks and "&amp;N(AC256)&amp;" referring domains. 301 it to the closest live page.","Returns "&amp;C256&amp;" with no clicks or links. Remove internal links and let it 404 or 410."),IF(D256="Non-Indexable","Non-indexable ("&amp;E256&amp;"). Keep if that is intentional; otherwise fix the canonical or noindex.",IF(AA256="Merge","Overlaps with "&amp;I256&amp;IF(N(J256)&gt;0," (similarity "&amp;TEXT(J256,"0.00")&amp;")","")&amp;", which gets more clicks. Merge the useful parts into it and 301 this URL.",IF(AA256="Update",MID(IF(U256="Yes","; Clicks down "&amp;TEXT(-P256,"0%")&amp;" on the previous period","")&amp;IF(V256="Yes","; Average position "&amp;TEXT(N256,"0.0")&amp;" on "&amp;TEXT(L256,"#,##0")&amp;" impressions (striking distance)","")&amp;IF(AND(T256="Yes",N(L256)&gt;=Rules!$B$6),"; Thin ("&amp;F256&amp;" words) but has search demand",""),3,400),IF(AA256="Prune","Low value: "&amp;N(K256)&amp;" clicks, "&amp;N(L256)&amp;" impressions, "&amp;N(Q256)&amp;" sessions, no key events. Remove or noindex it and update internal links.",IF(AA256="Redirect","Low value but "&amp;N(AC256)&amp;" referring domains. 301 it to the closest relevant page to keep those links.",IF(AND(Z256="No",Y256="Yes",N(K256)&lt;Rules!$B$5),"Low search traffic but it converts (key events: "&amp;S256&amp;"). Keep it and link to it.",IF(W256="Yes","Stronger than the page it overlaps ("&amp;I256&amp;"). Keep; merge that page into this one.","Healthy: "&amp;N(K256)&amp;" clicks"&amp;IF(ISNUMBER(N256),", average position "&amp;TEXT(N256,"0.0"),"")&amp;". Keep and monitor."))))))))))</f>
        <v/>
      </c>
      <c r="AE256">
        <f>IF(A256="","",IF(AD256&lt;&gt;"",AD256,AA256))</f>
        <v/>
      </c>
    </row>
    <row r="257">
      <c r="A257">
        <f>IF(Crawl!A256="","",Crawl!A256)</f>
        <v/>
      </c>
      <c r="B257">
        <f>IF(A257="","",Crawl!EC256)</f>
        <v/>
      </c>
      <c r="C257">
        <f>IF(A257="","",IFERROR(INDEX(Crawl!$A256:$DZ256,1,Rules!$H$6),""))</f>
        <v/>
      </c>
      <c r="D257">
        <f>IF(A257="","",IFERROR(INDEX(Crawl!$A256:$DZ256,1,Rules!$H$7),"")&amp;"")</f>
        <v/>
      </c>
      <c r="E257">
        <f>IF(A257="","",IFERROR(INDEX(Crawl!$A256:$DZ256,1,Rules!$H$8),"")&amp;"")</f>
        <v/>
      </c>
      <c r="F257">
        <f>IF(A257="","",IFERROR(INDEX(Crawl!$A256:$DZ256,1,Rules!$H$9),""))</f>
        <v/>
      </c>
      <c r="G257">
        <f>IF(A257="","",IFERROR(INDEX(Crawl!$A256:$DZ256,1,Rules!$H$10),""))</f>
        <v/>
      </c>
      <c r="H257">
        <f>IF(A257="","",IFERROR(INDEX(Crawl!$A256:$DZ256,1,Rules!$H$12),""))</f>
        <v/>
      </c>
      <c r="I257">
        <f>IF(A257="","",IF(AND(N(H257)&gt;0,IFERROR(INDEX(Crawl!$A256:$DZ256,1,Rules!$H$11),"")&amp;""&lt;&gt;""),IFERROR(INDEX(Crawl!$A256:$DZ256,1,Rules!$H$11),"")&amp;"",IF(AND(ISNUMBER(J257),N(J257)&gt;=Rules!$B$12,IFERROR(INDEX(Crawl!$A256:$DZ256,1,Rules!$H$13),"")&amp;""&lt;&gt;""),IFERROR(INDEX(Crawl!$A256:$DZ256,1,Rules!$H$13),"")&amp;"","")))</f>
        <v/>
      </c>
      <c r="J257" s="19">
        <f>IF(A257="","",IF(IFERROR(INDEX(Crawl!$A256:$DZ256,1,Rules!$H$14),"")&amp;""="","",IFERROR(INDEX(Crawl!$A256:$DZ256,1,Rules!$H$14),"")))</f>
        <v/>
      </c>
      <c r="K257">
        <f>IF(A257="","",IFERROR(SUMIFS('GSC current'!$J$2:$J$2001,'GSC current'!$I$2:$I$2001,B257),0))</f>
        <v/>
      </c>
      <c r="L257">
        <f>IF(A257="","",IFERROR(SUMIFS('GSC current'!$K$2:$K$2001,'GSC current'!$I$2:$I$2001,B257),0))</f>
        <v/>
      </c>
      <c r="M257" s="20">
        <f>IF(A257="","",IF(N(L257)&gt;0,K257/L257,""))</f>
        <v/>
      </c>
      <c r="N257" s="21">
        <f>IF(A257="","",IF(N(L257)&gt;0,SUMIFS('GSC current'!$L$2:$L$2001,'GSC current'!$I$2:$I$2001,B257)/L257,""))</f>
        <v/>
      </c>
      <c r="O257">
        <f>IF(A257="","",IFERROR(SUMIFS('GSC previous'!$J$2:$J$2001,'GSC previous'!$I$2:$I$2001,B257),0))</f>
        <v/>
      </c>
      <c r="P257" s="22">
        <f>IF(A257="","",IF(N(O257)&gt;0,(K257-O257)/O257,""))</f>
        <v/>
      </c>
      <c r="Q257">
        <f>IF(A257="","",IFERROR(SUMIFS(GA4!$P$2:$P$2001,GA4!$O$2:$O$2001,B257),0))</f>
        <v/>
      </c>
      <c r="R257" s="23">
        <f>IF(A257="","",IF(N(Q257)&gt;0,SUMIFS(GA4!$Q$2:$Q$2001,GA4!$O$2:$O$2001,B257)/Q257,""))</f>
        <v/>
      </c>
      <c r="S257">
        <f>IF(A257="","",IFERROR(SUMIFS(GA4!$R$2:$R$2001,GA4!$O$2:$O$2001,B257),0))</f>
        <v/>
      </c>
      <c r="T257">
        <f>IF(A257="","",IF(AND(ISNUMBER(F257),LEFT(C257&amp;"",1)="2"),IF(F257&lt;Rules!$B$9,"Yes","No"),"No"))</f>
        <v/>
      </c>
      <c r="U257">
        <f>IF(A257="","",IF(AND(N(O257)&gt;=Rules!$B$8,ISNUMBER(P257)),IF(P257&lt;=-Rules!$B$7,"Yes","No"),"No"))</f>
        <v/>
      </c>
      <c r="V257">
        <f>IF(A257="","",IF(AND(N(L257)&gt;=Rules!$B$6,ISNUMBER(N257)),IF(AND(N257&gt;=Rules!$B$10,N257&lt;=Rules!$B$11),"Yes","No"),"No"))</f>
        <v/>
      </c>
      <c r="W257">
        <f>IF(A257="","",IF(I257&lt;&gt;"","Yes","No"))</f>
        <v/>
      </c>
      <c r="X257">
        <f>IF(I257="","",IF(SUMIFS($K$3:$K$2002,$A$3:$A$2002,SUBSTITUTE(SUBSTITUTE(I257,"?","~?"),"*","~*"))&gt;N(K257),"Yes","No"))</f>
        <v/>
      </c>
      <c r="Y257">
        <f>IF(A257="","",IF(N(S257)&gt;0,"Yes","No"))</f>
        <v/>
      </c>
      <c r="Z257">
        <f>IF(A257="","",IF(AND(N(K257)&lt;Rules!$B$5,N(L257)&lt;Rules!$B$6,N(Q257)&lt;Rules!$B$13,Y257="No"),"Yes","No"))</f>
        <v/>
      </c>
      <c r="AA257">
        <f>IF(A257="","",IF(LEFT(C257&amp;"",1)="3","Redirect",IF(OR(LEFT(C257&amp;"",1)="4",LEFT(C257&amp;"",1)="5"),IF(OR(N(K257)&gt;0,N(AC257)&gt;=Rules!$B$14),"Redirect","Prune"),IF(D257="Non-Indexable","Keep",IF(AND(W257="Yes",X257="Yes",Y257="No"),"Merge",IF(OR(U257="Yes",V257="Yes",AND(T257="Yes",N(L257)&gt;=Rules!$B$6)),"Update",IF(Z257="Yes",IF(N(AC257)&gt;=Rules!$B$14,"Redirect","Prune"),"Keep")))))))</f>
        <v/>
      </c>
      <c r="AB257">
        <f>IF(A257="","",IF(LEFT(C257&amp;"",1)="3","Already redirects ("&amp;C257&amp;"). Update internal links to point at the final URL.",IF(OR(LEFT(C257&amp;"",1)="4",LEFT(C257&amp;"",1)="5"),IF(AA257="Redirect","Returns "&amp;C257&amp;" but still has "&amp;N(K257)&amp;" clicks and "&amp;N(AC257)&amp;" referring domains. 301 it to the closest live page.","Returns "&amp;C257&amp;" with no clicks or links. Remove internal links and let it 404 or 410."),IF(D257="Non-Indexable","Non-indexable ("&amp;E257&amp;"). Keep if that is intentional; otherwise fix the canonical or noindex.",IF(AA257="Merge","Overlaps with "&amp;I257&amp;IF(N(J257)&gt;0," (similarity "&amp;TEXT(J257,"0.00")&amp;")","")&amp;", which gets more clicks. Merge the useful parts into it and 301 this URL.",IF(AA257="Update",MID(IF(U257="Yes","; Clicks down "&amp;TEXT(-P257,"0%")&amp;" on the previous period","")&amp;IF(V257="Yes","; Average position "&amp;TEXT(N257,"0.0")&amp;" on "&amp;TEXT(L257,"#,##0")&amp;" impressions (striking distance)","")&amp;IF(AND(T257="Yes",N(L257)&gt;=Rules!$B$6),"; Thin ("&amp;F257&amp;" words) but has search demand",""),3,400),IF(AA257="Prune","Low value: "&amp;N(K257)&amp;" clicks, "&amp;N(L257)&amp;" impressions, "&amp;N(Q257)&amp;" sessions, no key events. Remove or noindex it and update internal links.",IF(AA257="Redirect","Low value but "&amp;N(AC257)&amp;" referring domains. 301 it to the closest relevant page to keep those links.",IF(AND(Z257="No",Y257="Yes",N(K257)&lt;Rules!$B$5),"Low search traffic but it converts (key events: "&amp;S257&amp;"). Keep it and link to it.",IF(W257="Yes","Stronger than the page it overlaps ("&amp;I257&amp;"). Keep; merge that page into this one.","Healthy: "&amp;N(K257)&amp;" clicks"&amp;IF(ISNUMBER(N257),", average position "&amp;TEXT(N257,"0.0"),"")&amp;". Keep and monitor."))))))))))</f>
        <v/>
      </c>
      <c r="AE257">
        <f>IF(A257="","",IF(AD257&lt;&gt;"",AD257,AA257))</f>
        <v/>
      </c>
    </row>
    <row r="258">
      <c r="A258">
        <f>IF(Crawl!A257="","",Crawl!A257)</f>
        <v/>
      </c>
      <c r="B258">
        <f>IF(A258="","",Crawl!EC257)</f>
        <v/>
      </c>
      <c r="C258">
        <f>IF(A258="","",IFERROR(INDEX(Crawl!$A257:$DZ257,1,Rules!$H$6),""))</f>
        <v/>
      </c>
      <c r="D258">
        <f>IF(A258="","",IFERROR(INDEX(Crawl!$A257:$DZ257,1,Rules!$H$7),"")&amp;"")</f>
        <v/>
      </c>
      <c r="E258">
        <f>IF(A258="","",IFERROR(INDEX(Crawl!$A257:$DZ257,1,Rules!$H$8),"")&amp;"")</f>
        <v/>
      </c>
      <c r="F258">
        <f>IF(A258="","",IFERROR(INDEX(Crawl!$A257:$DZ257,1,Rules!$H$9),""))</f>
        <v/>
      </c>
      <c r="G258">
        <f>IF(A258="","",IFERROR(INDEX(Crawl!$A257:$DZ257,1,Rules!$H$10),""))</f>
        <v/>
      </c>
      <c r="H258">
        <f>IF(A258="","",IFERROR(INDEX(Crawl!$A257:$DZ257,1,Rules!$H$12),""))</f>
        <v/>
      </c>
      <c r="I258">
        <f>IF(A258="","",IF(AND(N(H258)&gt;0,IFERROR(INDEX(Crawl!$A257:$DZ257,1,Rules!$H$11),"")&amp;""&lt;&gt;""),IFERROR(INDEX(Crawl!$A257:$DZ257,1,Rules!$H$11),"")&amp;"",IF(AND(ISNUMBER(J258),N(J258)&gt;=Rules!$B$12,IFERROR(INDEX(Crawl!$A257:$DZ257,1,Rules!$H$13),"")&amp;""&lt;&gt;""),IFERROR(INDEX(Crawl!$A257:$DZ257,1,Rules!$H$13),"")&amp;"","")))</f>
        <v/>
      </c>
      <c r="J258" s="19">
        <f>IF(A258="","",IF(IFERROR(INDEX(Crawl!$A257:$DZ257,1,Rules!$H$14),"")&amp;""="","",IFERROR(INDEX(Crawl!$A257:$DZ257,1,Rules!$H$14),"")))</f>
        <v/>
      </c>
      <c r="K258">
        <f>IF(A258="","",IFERROR(SUMIFS('GSC current'!$J$2:$J$2001,'GSC current'!$I$2:$I$2001,B258),0))</f>
        <v/>
      </c>
      <c r="L258">
        <f>IF(A258="","",IFERROR(SUMIFS('GSC current'!$K$2:$K$2001,'GSC current'!$I$2:$I$2001,B258),0))</f>
        <v/>
      </c>
      <c r="M258" s="20">
        <f>IF(A258="","",IF(N(L258)&gt;0,K258/L258,""))</f>
        <v/>
      </c>
      <c r="N258" s="21">
        <f>IF(A258="","",IF(N(L258)&gt;0,SUMIFS('GSC current'!$L$2:$L$2001,'GSC current'!$I$2:$I$2001,B258)/L258,""))</f>
        <v/>
      </c>
      <c r="O258">
        <f>IF(A258="","",IFERROR(SUMIFS('GSC previous'!$J$2:$J$2001,'GSC previous'!$I$2:$I$2001,B258),0))</f>
        <v/>
      </c>
      <c r="P258" s="22">
        <f>IF(A258="","",IF(N(O258)&gt;0,(K258-O258)/O258,""))</f>
        <v/>
      </c>
      <c r="Q258">
        <f>IF(A258="","",IFERROR(SUMIFS(GA4!$P$2:$P$2001,GA4!$O$2:$O$2001,B258),0))</f>
        <v/>
      </c>
      <c r="R258" s="23">
        <f>IF(A258="","",IF(N(Q258)&gt;0,SUMIFS(GA4!$Q$2:$Q$2001,GA4!$O$2:$O$2001,B258)/Q258,""))</f>
        <v/>
      </c>
      <c r="S258">
        <f>IF(A258="","",IFERROR(SUMIFS(GA4!$R$2:$R$2001,GA4!$O$2:$O$2001,B258),0))</f>
        <v/>
      </c>
      <c r="T258">
        <f>IF(A258="","",IF(AND(ISNUMBER(F258),LEFT(C258&amp;"",1)="2"),IF(F258&lt;Rules!$B$9,"Yes","No"),"No"))</f>
        <v/>
      </c>
      <c r="U258">
        <f>IF(A258="","",IF(AND(N(O258)&gt;=Rules!$B$8,ISNUMBER(P258)),IF(P258&lt;=-Rules!$B$7,"Yes","No"),"No"))</f>
        <v/>
      </c>
      <c r="V258">
        <f>IF(A258="","",IF(AND(N(L258)&gt;=Rules!$B$6,ISNUMBER(N258)),IF(AND(N258&gt;=Rules!$B$10,N258&lt;=Rules!$B$11),"Yes","No"),"No"))</f>
        <v/>
      </c>
      <c r="W258">
        <f>IF(A258="","",IF(I258&lt;&gt;"","Yes","No"))</f>
        <v/>
      </c>
      <c r="X258">
        <f>IF(I258="","",IF(SUMIFS($K$3:$K$2002,$A$3:$A$2002,SUBSTITUTE(SUBSTITUTE(I258,"?","~?"),"*","~*"))&gt;N(K258),"Yes","No"))</f>
        <v/>
      </c>
      <c r="Y258">
        <f>IF(A258="","",IF(N(S258)&gt;0,"Yes","No"))</f>
        <v/>
      </c>
      <c r="Z258">
        <f>IF(A258="","",IF(AND(N(K258)&lt;Rules!$B$5,N(L258)&lt;Rules!$B$6,N(Q258)&lt;Rules!$B$13,Y258="No"),"Yes","No"))</f>
        <v/>
      </c>
      <c r="AA258">
        <f>IF(A258="","",IF(LEFT(C258&amp;"",1)="3","Redirect",IF(OR(LEFT(C258&amp;"",1)="4",LEFT(C258&amp;"",1)="5"),IF(OR(N(K258)&gt;0,N(AC258)&gt;=Rules!$B$14),"Redirect","Prune"),IF(D258="Non-Indexable","Keep",IF(AND(W258="Yes",X258="Yes",Y258="No"),"Merge",IF(OR(U258="Yes",V258="Yes",AND(T258="Yes",N(L258)&gt;=Rules!$B$6)),"Update",IF(Z258="Yes",IF(N(AC258)&gt;=Rules!$B$14,"Redirect","Prune"),"Keep")))))))</f>
        <v/>
      </c>
      <c r="AB258">
        <f>IF(A258="","",IF(LEFT(C258&amp;"",1)="3","Already redirects ("&amp;C258&amp;"). Update internal links to point at the final URL.",IF(OR(LEFT(C258&amp;"",1)="4",LEFT(C258&amp;"",1)="5"),IF(AA258="Redirect","Returns "&amp;C258&amp;" but still has "&amp;N(K258)&amp;" clicks and "&amp;N(AC258)&amp;" referring domains. 301 it to the closest live page.","Returns "&amp;C258&amp;" with no clicks or links. Remove internal links and let it 404 or 410."),IF(D258="Non-Indexable","Non-indexable ("&amp;E258&amp;"). Keep if that is intentional; otherwise fix the canonical or noindex.",IF(AA258="Merge","Overlaps with "&amp;I258&amp;IF(N(J258)&gt;0," (similarity "&amp;TEXT(J258,"0.00")&amp;")","")&amp;", which gets more clicks. Merge the useful parts into it and 301 this URL.",IF(AA258="Update",MID(IF(U258="Yes","; Clicks down "&amp;TEXT(-P258,"0%")&amp;" on the previous period","")&amp;IF(V258="Yes","; Average position "&amp;TEXT(N258,"0.0")&amp;" on "&amp;TEXT(L258,"#,##0")&amp;" impressions (striking distance)","")&amp;IF(AND(T258="Yes",N(L258)&gt;=Rules!$B$6),"; Thin ("&amp;F258&amp;" words) but has search demand",""),3,400),IF(AA258="Prune","Low value: "&amp;N(K258)&amp;" clicks, "&amp;N(L258)&amp;" impressions, "&amp;N(Q258)&amp;" sessions, no key events. Remove or noindex it and update internal links.",IF(AA258="Redirect","Low value but "&amp;N(AC258)&amp;" referring domains. 301 it to the closest relevant page to keep those links.",IF(AND(Z258="No",Y258="Yes",N(K258)&lt;Rules!$B$5),"Low search traffic but it converts (key events: "&amp;S258&amp;"). Keep it and link to it.",IF(W258="Yes","Stronger than the page it overlaps ("&amp;I258&amp;"). Keep; merge that page into this one.","Healthy: "&amp;N(K258)&amp;" clicks"&amp;IF(ISNUMBER(N258),", average position "&amp;TEXT(N258,"0.0"),"")&amp;". Keep and monitor."))))))))))</f>
        <v/>
      </c>
      <c r="AE258">
        <f>IF(A258="","",IF(AD258&lt;&gt;"",AD258,AA258))</f>
        <v/>
      </c>
    </row>
    <row r="259">
      <c r="A259">
        <f>IF(Crawl!A258="","",Crawl!A258)</f>
        <v/>
      </c>
      <c r="B259">
        <f>IF(A259="","",Crawl!EC258)</f>
        <v/>
      </c>
      <c r="C259">
        <f>IF(A259="","",IFERROR(INDEX(Crawl!$A258:$DZ258,1,Rules!$H$6),""))</f>
        <v/>
      </c>
      <c r="D259">
        <f>IF(A259="","",IFERROR(INDEX(Crawl!$A258:$DZ258,1,Rules!$H$7),"")&amp;"")</f>
        <v/>
      </c>
      <c r="E259">
        <f>IF(A259="","",IFERROR(INDEX(Crawl!$A258:$DZ258,1,Rules!$H$8),"")&amp;"")</f>
        <v/>
      </c>
      <c r="F259">
        <f>IF(A259="","",IFERROR(INDEX(Crawl!$A258:$DZ258,1,Rules!$H$9),""))</f>
        <v/>
      </c>
      <c r="G259">
        <f>IF(A259="","",IFERROR(INDEX(Crawl!$A258:$DZ258,1,Rules!$H$10),""))</f>
        <v/>
      </c>
      <c r="H259">
        <f>IF(A259="","",IFERROR(INDEX(Crawl!$A258:$DZ258,1,Rules!$H$12),""))</f>
        <v/>
      </c>
      <c r="I259">
        <f>IF(A259="","",IF(AND(N(H259)&gt;0,IFERROR(INDEX(Crawl!$A258:$DZ258,1,Rules!$H$11),"")&amp;""&lt;&gt;""),IFERROR(INDEX(Crawl!$A258:$DZ258,1,Rules!$H$11),"")&amp;"",IF(AND(ISNUMBER(J259),N(J259)&gt;=Rules!$B$12,IFERROR(INDEX(Crawl!$A258:$DZ258,1,Rules!$H$13),"")&amp;""&lt;&gt;""),IFERROR(INDEX(Crawl!$A258:$DZ258,1,Rules!$H$13),"")&amp;"","")))</f>
        <v/>
      </c>
      <c r="J259" s="19">
        <f>IF(A259="","",IF(IFERROR(INDEX(Crawl!$A258:$DZ258,1,Rules!$H$14),"")&amp;""="","",IFERROR(INDEX(Crawl!$A258:$DZ258,1,Rules!$H$14),"")))</f>
        <v/>
      </c>
      <c r="K259">
        <f>IF(A259="","",IFERROR(SUMIFS('GSC current'!$J$2:$J$2001,'GSC current'!$I$2:$I$2001,B259),0))</f>
        <v/>
      </c>
      <c r="L259">
        <f>IF(A259="","",IFERROR(SUMIFS('GSC current'!$K$2:$K$2001,'GSC current'!$I$2:$I$2001,B259),0))</f>
        <v/>
      </c>
      <c r="M259" s="20">
        <f>IF(A259="","",IF(N(L259)&gt;0,K259/L259,""))</f>
        <v/>
      </c>
      <c r="N259" s="21">
        <f>IF(A259="","",IF(N(L259)&gt;0,SUMIFS('GSC current'!$L$2:$L$2001,'GSC current'!$I$2:$I$2001,B259)/L259,""))</f>
        <v/>
      </c>
      <c r="O259">
        <f>IF(A259="","",IFERROR(SUMIFS('GSC previous'!$J$2:$J$2001,'GSC previous'!$I$2:$I$2001,B259),0))</f>
        <v/>
      </c>
      <c r="P259" s="22">
        <f>IF(A259="","",IF(N(O259)&gt;0,(K259-O259)/O259,""))</f>
        <v/>
      </c>
      <c r="Q259">
        <f>IF(A259="","",IFERROR(SUMIFS(GA4!$P$2:$P$2001,GA4!$O$2:$O$2001,B259),0))</f>
        <v/>
      </c>
      <c r="R259" s="23">
        <f>IF(A259="","",IF(N(Q259)&gt;0,SUMIFS(GA4!$Q$2:$Q$2001,GA4!$O$2:$O$2001,B259)/Q259,""))</f>
        <v/>
      </c>
      <c r="S259">
        <f>IF(A259="","",IFERROR(SUMIFS(GA4!$R$2:$R$2001,GA4!$O$2:$O$2001,B259),0))</f>
        <v/>
      </c>
      <c r="T259">
        <f>IF(A259="","",IF(AND(ISNUMBER(F259),LEFT(C259&amp;"",1)="2"),IF(F259&lt;Rules!$B$9,"Yes","No"),"No"))</f>
        <v/>
      </c>
      <c r="U259">
        <f>IF(A259="","",IF(AND(N(O259)&gt;=Rules!$B$8,ISNUMBER(P259)),IF(P259&lt;=-Rules!$B$7,"Yes","No"),"No"))</f>
        <v/>
      </c>
      <c r="V259">
        <f>IF(A259="","",IF(AND(N(L259)&gt;=Rules!$B$6,ISNUMBER(N259)),IF(AND(N259&gt;=Rules!$B$10,N259&lt;=Rules!$B$11),"Yes","No"),"No"))</f>
        <v/>
      </c>
      <c r="W259">
        <f>IF(A259="","",IF(I259&lt;&gt;"","Yes","No"))</f>
        <v/>
      </c>
      <c r="X259">
        <f>IF(I259="","",IF(SUMIFS($K$3:$K$2002,$A$3:$A$2002,SUBSTITUTE(SUBSTITUTE(I259,"?","~?"),"*","~*"))&gt;N(K259),"Yes","No"))</f>
        <v/>
      </c>
      <c r="Y259">
        <f>IF(A259="","",IF(N(S259)&gt;0,"Yes","No"))</f>
        <v/>
      </c>
      <c r="Z259">
        <f>IF(A259="","",IF(AND(N(K259)&lt;Rules!$B$5,N(L259)&lt;Rules!$B$6,N(Q259)&lt;Rules!$B$13,Y259="No"),"Yes","No"))</f>
        <v/>
      </c>
      <c r="AA259">
        <f>IF(A259="","",IF(LEFT(C259&amp;"",1)="3","Redirect",IF(OR(LEFT(C259&amp;"",1)="4",LEFT(C259&amp;"",1)="5"),IF(OR(N(K259)&gt;0,N(AC259)&gt;=Rules!$B$14),"Redirect","Prune"),IF(D259="Non-Indexable","Keep",IF(AND(W259="Yes",X259="Yes",Y259="No"),"Merge",IF(OR(U259="Yes",V259="Yes",AND(T259="Yes",N(L259)&gt;=Rules!$B$6)),"Update",IF(Z259="Yes",IF(N(AC259)&gt;=Rules!$B$14,"Redirect","Prune"),"Keep")))))))</f>
        <v/>
      </c>
      <c r="AB259">
        <f>IF(A259="","",IF(LEFT(C259&amp;"",1)="3","Already redirects ("&amp;C259&amp;"). Update internal links to point at the final URL.",IF(OR(LEFT(C259&amp;"",1)="4",LEFT(C259&amp;"",1)="5"),IF(AA259="Redirect","Returns "&amp;C259&amp;" but still has "&amp;N(K259)&amp;" clicks and "&amp;N(AC259)&amp;" referring domains. 301 it to the closest live page.","Returns "&amp;C259&amp;" with no clicks or links. Remove internal links and let it 404 or 410."),IF(D259="Non-Indexable","Non-indexable ("&amp;E259&amp;"). Keep if that is intentional; otherwise fix the canonical or noindex.",IF(AA259="Merge","Overlaps with "&amp;I259&amp;IF(N(J259)&gt;0," (similarity "&amp;TEXT(J259,"0.00")&amp;")","")&amp;", which gets more clicks. Merge the useful parts into it and 301 this URL.",IF(AA259="Update",MID(IF(U259="Yes","; Clicks down "&amp;TEXT(-P259,"0%")&amp;" on the previous period","")&amp;IF(V259="Yes","; Average position "&amp;TEXT(N259,"0.0")&amp;" on "&amp;TEXT(L259,"#,##0")&amp;" impressions (striking distance)","")&amp;IF(AND(T259="Yes",N(L259)&gt;=Rules!$B$6),"; Thin ("&amp;F259&amp;" words) but has search demand",""),3,400),IF(AA259="Prune","Low value: "&amp;N(K259)&amp;" clicks, "&amp;N(L259)&amp;" impressions, "&amp;N(Q259)&amp;" sessions, no key events. Remove or noindex it and update internal links.",IF(AA259="Redirect","Low value but "&amp;N(AC259)&amp;" referring domains. 301 it to the closest relevant page to keep those links.",IF(AND(Z259="No",Y259="Yes",N(K259)&lt;Rules!$B$5),"Low search traffic but it converts (key events: "&amp;S259&amp;"). Keep it and link to it.",IF(W259="Yes","Stronger than the page it overlaps ("&amp;I259&amp;"). Keep; merge that page into this one.","Healthy: "&amp;N(K259)&amp;" clicks"&amp;IF(ISNUMBER(N259),", average position "&amp;TEXT(N259,"0.0"),"")&amp;". Keep and monitor."))))))))))</f>
        <v/>
      </c>
      <c r="AE259">
        <f>IF(A259="","",IF(AD259&lt;&gt;"",AD259,AA259))</f>
        <v/>
      </c>
    </row>
    <row r="260">
      <c r="A260">
        <f>IF(Crawl!A259="","",Crawl!A259)</f>
        <v/>
      </c>
      <c r="B260">
        <f>IF(A260="","",Crawl!EC259)</f>
        <v/>
      </c>
      <c r="C260">
        <f>IF(A260="","",IFERROR(INDEX(Crawl!$A259:$DZ259,1,Rules!$H$6),""))</f>
        <v/>
      </c>
      <c r="D260">
        <f>IF(A260="","",IFERROR(INDEX(Crawl!$A259:$DZ259,1,Rules!$H$7),"")&amp;"")</f>
        <v/>
      </c>
      <c r="E260">
        <f>IF(A260="","",IFERROR(INDEX(Crawl!$A259:$DZ259,1,Rules!$H$8),"")&amp;"")</f>
        <v/>
      </c>
      <c r="F260">
        <f>IF(A260="","",IFERROR(INDEX(Crawl!$A259:$DZ259,1,Rules!$H$9),""))</f>
        <v/>
      </c>
      <c r="G260">
        <f>IF(A260="","",IFERROR(INDEX(Crawl!$A259:$DZ259,1,Rules!$H$10),""))</f>
        <v/>
      </c>
      <c r="H260">
        <f>IF(A260="","",IFERROR(INDEX(Crawl!$A259:$DZ259,1,Rules!$H$12),""))</f>
        <v/>
      </c>
      <c r="I260">
        <f>IF(A260="","",IF(AND(N(H260)&gt;0,IFERROR(INDEX(Crawl!$A259:$DZ259,1,Rules!$H$11),"")&amp;""&lt;&gt;""),IFERROR(INDEX(Crawl!$A259:$DZ259,1,Rules!$H$11),"")&amp;"",IF(AND(ISNUMBER(J260),N(J260)&gt;=Rules!$B$12,IFERROR(INDEX(Crawl!$A259:$DZ259,1,Rules!$H$13),"")&amp;""&lt;&gt;""),IFERROR(INDEX(Crawl!$A259:$DZ259,1,Rules!$H$13),"")&amp;"","")))</f>
        <v/>
      </c>
      <c r="J260" s="19">
        <f>IF(A260="","",IF(IFERROR(INDEX(Crawl!$A259:$DZ259,1,Rules!$H$14),"")&amp;""="","",IFERROR(INDEX(Crawl!$A259:$DZ259,1,Rules!$H$14),"")))</f>
        <v/>
      </c>
      <c r="K260">
        <f>IF(A260="","",IFERROR(SUMIFS('GSC current'!$J$2:$J$2001,'GSC current'!$I$2:$I$2001,B260),0))</f>
        <v/>
      </c>
      <c r="L260">
        <f>IF(A260="","",IFERROR(SUMIFS('GSC current'!$K$2:$K$2001,'GSC current'!$I$2:$I$2001,B260),0))</f>
        <v/>
      </c>
      <c r="M260" s="20">
        <f>IF(A260="","",IF(N(L260)&gt;0,K260/L260,""))</f>
        <v/>
      </c>
      <c r="N260" s="21">
        <f>IF(A260="","",IF(N(L260)&gt;0,SUMIFS('GSC current'!$L$2:$L$2001,'GSC current'!$I$2:$I$2001,B260)/L260,""))</f>
        <v/>
      </c>
      <c r="O260">
        <f>IF(A260="","",IFERROR(SUMIFS('GSC previous'!$J$2:$J$2001,'GSC previous'!$I$2:$I$2001,B260),0))</f>
        <v/>
      </c>
      <c r="P260" s="22">
        <f>IF(A260="","",IF(N(O260)&gt;0,(K260-O260)/O260,""))</f>
        <v/>
      </c>
      <c r="Q260">
        <f>IF(A260="","",IFERROR(SUMIFS(GA4!$P$2:$P$2001,GA4!$O$2:$O$2001,B260),0))</f>
        <v/>
      </c>
      <c r="R260" s="23">
        <f>IF(A260="","",IF(N(Q260)&gt;0,SUMIFS(GA4!$Q$2:$Q$2001,GA4!$O$2:$O$2001,B260)/Q260,""))</f>
        <v/>
      </c>
      <c r="S260">
        <f>IF(A260="","",IFERROR(SUMIFS(GA4!$R$2:$R$2001,GA4!$O$2:$O$2001,B260),0))</f>
        <v/>
      </c>
      <c r="T260">
        <f>IF(A260="","",IF(AND(ISNUMBER(F260),LEFT(C260&amp;"",1)="2"),IF(F260&lt;Rules!$B$9,"Yes","No"),"No"))</f>
        <v/>
      </c>
      <c r="U260">
        <f>IF(A260="","",IF(AND(N(O260)&gt;=Rules!$B$8,ISNUMBER(P260)),IF(P260&lt;=-Rules!$B$7,"Yes","No"),"No"))</f>
        <v/>
      </c>
      <c r="V260">
        <f>IF(A260="","",IF(AND(N(L260)&gt;=Rules!$B$6,ISNUMBER(N260)),IF(AND(N260&gt;=Rules!$B$10,N260&lt;=Rules!$B$11),"Yes","No"),"No"))</f>
        <v/>
      </c>
      <c r="W260">
        <f>IF(A260="","",IF(I260&lt;&gt;"","Yes","No"))</f>
        <v/>
      </c>
      <c r="X260">
        <f>IF(I260="","",IF(SUMIFS($K$3:$K$2002,$A$3:$A$2002,SUBSTITUTE(SUBSTITUTE(I260,"?","~?"),"*","~*"))&gt;N(K260),"Yes","No"))</f>
        <v/>
      </c>
      <c r="Y260">
        <f>IF(A260="","",IF(N(S260)&gt;0,"Yes","No"))</f>
        <v/>
      </c>
      <c r="Z260">
        <f>IF(A260="","",IF(AND(N(K260)&lt;Rules!$B$5,N(L260)&lt;Rules!$B$6,N(Q260)&lt;Rules!$B$13,Y260="No"),"Yes","No"))</f>
        <v/>
      </c>
      <c r="AA260">
        <f>IF(A260="","",IF(LEFT(C260&amp;"",1)="3","Redirect",IF(OR(LEFT(C260&amp;"",1)="4",LEFT(C260&amp;"",1)="5"),IF(OR(N(K260)&gt;0,N(AC260)&gt;=Rules!$B$14),"Redirect","Prune"),IF(D260="Non-Indexable","Keep",IF(AND(W260="Yes",X260="Yes",Y260="No"),"Merge",IF(OR(U260="Yes",V260="Yes",AND(T260="Yes",N(L260)&gt;=Rules!$B$6)),"Update",IF(Z260="Yes",IF(N(AC260)&gt;=Rules!$B$14,"Redirect","Prune"),"Keep")))))))</f>
        <v/>
      </c>
      <c r="AB260">
        <f>IF(A260="","",IF(LEFT(C260&amp;"",1)="3","Already redirects ("&amp;C260&amp;"). Update internal links to point at the final URL.",IF(OR(LEFT(C260&amp;"",1)="4",LEFT(C260&amp;"",1)="5"),IF(AA260="Redirect","Returns "&amp;C260&amp;" but still has "&amp;N(K260)&amp;" clicks and "&amp;N(AC260)&amp;" referring domains. 301 it to the closest live page.","Returns "&amp;C260&amp;" with no clicks or links. Remove internal links and let it 404 or 410."),IF(D260="Non-Indexable","Non-indexable ("&amp;E260&amp;"). Keep if that is intentional; otherwise fix the canonical or noindex.",IF(AA260="Merge","Overlaps with "&amp;I260&amp;IF(N(J260)&gt;0," (similarity "&amp;TEXT(J260,"0.00")&amp;")","")&amp;", which gets more clicks. Merge the useful parts into it and 301 this URL.",IF(AA260="Update",MID(IF(U260="Yes","; Clicks down "&amp;TEXT(-P260,"0%")&amp;" on the previous period","")&amp;IF(V260="Yes","; Average position "&amp;TEXT(N260,"0.0")&amp;" on "&amp;TEXT(L260,"#,##0")&amp;" impressions (striking distance)","")&amp;IF(AND(T260="Yes",N(L260)&gt;=Rules!$B$6),"; Thin ("&amp;F260&amp;" words) but has search demand",""),3,400),IF(AA260="Prune","Low value: "&amp;N(K260)&amp;" clicks, "&amp;N(L260)&amp;" impressions, "&amp;N(Q260)&amp;" sessions, no key events. Remove or noindex it and update internal links.",IF(AA260="Redirect","Low value but "&amp;N(AC260)&amp;" referring domains. 301 it to the closest relevant page to keep those links.",IF(AND(Z260="No",Y260="Yes",N(K260)&lt;Rules!$B$5),"Low search traffic but it converts (key events: "&amp;S260&amp;"). Keep it and link to it.",IF(W260="Yes","Stronger than the page it overlaps ("&amp;I260&amp;"). Keep; merge that page into this one.","Healthy: "&amp;N(K260)&amp;" clicks"&amp;IF(ISNUMBER(N260),", average position "&amp;TEXT(N260,"0.0"),"")&amp;". Keep and monitor."))))))))))</f>
        <v/>
      </c>
      <c r="AE260">
        <f>IF(A260="","",IF(AD260&lt;&gt;"",AD260,AA260))</f>
        <v/>
      </c>
    </row>
    <row r="261">
      <c r="A261">
        <f>IF(Crawl!A260="","",Crawl!A260)</f>
        <v/>
      </c>
      <c r="B261">
        <f>IF(A261="","",Crawl!EC260)</f>
        <v/>
      </c>
      <c r="C261">
        <f>IF(A261="","",IFERROR(INDEX(Crawl!$A260:$DZ260,1,Rules!$H$6),""))</f>
        <v/>
      </c>
      <c r="D261">
        <f>IF(A261="","",IFERROR(INDEX(Crawl!$A260:$DZ260,1,Rules!$H$7),"")&amp;"")</f>
        <v/>
      </c>
      <c r="E261">
        <f>IF(A261="","",IFERROR(INDEX(Crawl!$A260:$DZ260,1,Rules!$H$8),"")&amp;"")</f>
        <v/>
      </c>
      <c r="F261">
        <f>IF(A261="","",IFERROR(INDEX(Crawl!$A260:$DZ260,1,Rules!$H$9),""))</f>
        <v/>
      </c>
      <c r="G261">
        <f>IF(A261="","",IFERROR(INDEX(Crawl!$A260:$DZ260,1,Rules!$H$10),""))</f>
        <v/>
      </c>
      <c r="H261">
        <f>IF(A261="","",IFERROR(INDEX(Crawl!$A260:$DZ260,1,Rules!$H$12),""))</f>
        <v/>
      </c>
      <c r="I261">
        <f>IF(A261="","",IF(AND(N(H261)&gt;0,IFERROR(INDEX(Crawl!$A260:$DZ260,1,Rules!$H$11),"")&amp;""&lt;&gt;""),IFERROR(INDEX(Crawl!$A260:$DZ260,1,Rules!$H$11),"")&amp;"",IF(AND(ISNUMBER(J261),N(J261)&gt;=Rules!$B$12,IFERROR(INDEX(Crawl!$A260:$DZ260,1,Rules!$H$13),"")&amp;""&lt;&gt;""),IFERROR(INDEX(Crawl!$A260:$DZ260,1,Rules!$H$13),"")&amp;"","")))</f>
        <v/>
      </c>
      <c r="J261" s="19">
        <f>IF(A261="","",IF(IFERROR(INDEX(Crawl!$A260:$DZ260,1,Rules!$H$14),"")&amp;""="","",IFERROR(INDEX(Crawl!$A260:$DZ260,1,Rules!$H$14),"")))</f>
        <v/>
      </c>
      <c r="K261">
        <f>IF(A261="","",IFERROR(SUMIFS('GSC current'!$J$2:$J$2001,'GSC current'!$I$2:$I$2001,B261),0))</f>
        <v/>
      </c>
      <c r="L261">
        <f>IF(A261="","",IFERROR(SUMIFS('GSC current'!$K$2:$K$2001,'GSC current'!$I$2:$I$2001,B261),0))</f>
        <v/>
      </c>
      <c r="M261" s="20">
        <f>IF(A261="","",IF(N(L261)&gt;0,K261/L261,""))</f>
        <v/>
      </c>
      <c r="N261" s="21">
        <f>IF(A261="","",IF(N(L261)&gt;0,SUMIFS('GSC current'!$L$2:$L$2001,'GSC current'!$I$2:$I$2001,B261)/L261,""))</f>
        <v/>
      </c>
      <c r="O261">
        <f>IF(A261="","",IFERROR(SUMIFS('GSC previous'!$J$2:$J$2001,'GSC previous'!$I$2:$I$2001,B261),0))</f>
        <v/>
      </c>
      <c r="P261" s="22">
        <f>IF(A261="","",IF(N(O261)&gt;0,(K261-O261)/O261,""))</f>
        <v/>
      </c>
      <c r="Q261">
        <f>IF(A261="","",IFERROR(SUMIFS(GA4!$P$2:$P$2001,GA4!$O$2:$O$2001,B261),0))</f>
        <v/>
      </c>
      <c r="R261" s="23">
        <f>IF(A261="","",IF(N(Q261)&gt;0,SUMIFS(GA4!$Q$2:$Q$2001,GA4!$O$2:$O$2001,B261)/Q261,""))</f>
        <v/>
      </c>
      <c r="S261">
        <f>IF(A261="","",IFERROR(SUMIFS(GA4!$R$2:$R$2001,GA4!$O$2:$O$2001,B261),0))</f>
        <v/>
      </c>
      <c r="T261">
        <f>IF(A261="","",IF(AND(ISNUMBER(F261),LEFT(C261&amp;"",1)="2"),IF(F261&lt;Rules!$B$9,"Yes","No"),"No"))</f>
        <v/>
      </c>
      <c r="U261">
        <f>IF(A261="","",IF(AND(N(O261)&gt;=Rules!$B$8,ISNUMBER(P261)),IF(P261&lt;=-Rules!$B$7,"Yes","No"),"No"))</f>
        <v/>
      </c>
      <c r="V261">
        <f>IF(A261="","",IF(AND(N(L261)&gt;=Rules!$B$6,ISNUMBER(N261)),IF(AND(N261&gt;=Rules!$B$10,N261&lt;=Rules!$B$11),"Yes","No"),"No"))</f>
        <v/>
      </c>
      <c r="W261">
        <f>IF(A261="","",IF(I261&lt;&gt;"","Yes","No"))</f>
        <v/>
      </c>
      <c r="X261">
        <f>IF(I261="","",IF(SUMIFS($K$3:$K$2002,$A$3:$A$2002,SUBSTITUTE(SUBSTITUTE(I261,"?","~?"),"*","~*"))&gt;N(K261),"Yes","No"))</f>
        <v/>
      </c>
      <c r="Y261">
        <f>IF(A261="","",IF(N(S261)&gt;0,"Yes","No"))</f>
        <v/>
      </c>
      <c r="Z261">
        <f>IF(A261="","",IF(AND(N(K261)&lt;Rules!$B$5,N(L261)&lt;Rules!$B$6,N(Q261)&lt;Rules!$B$13,Y261="No"),"Yes","No"))</f>
        <v/>
      </c>
      <c r="AA261">
        <f>IF(A261="","",IF(LEFT(C261&amp;"",1)="3","Redirect",IF(OR(LEFT(C261&amp;"",1)="4",LEFT(C261&amp;"",1)="5"),IF(OR(N(K261)&gt;0,N(AC261)&gt;=Rules!$B$14),"Redirect","Prune"),IF(D261="Non-Indexable","Keep",IF(AND(W261="Yes",X261="Yes",Y261="No"),"Merge",IF(OR(U261="Yes",V261="Yes",AND(T261="Yes",N(L261)&gt;=Rules!$B$6)),"Update",IF(Z261="Yes",IF(N(AC261)&gt;=Rules!$B$14,"Redirect","Prune"),"Keep")))))))</f>
        <v/>
      </c>
      <c r="AB261">
        <f>IF(A261="","",IF(LEFT(C261&amp;"",1)="3","Already redirects ("&amp;C261&amp;"). Update internal links to point at the final URL.",IF(OR(LEFT(C261&amp;"",1)="4",LEFT(C261&amp;"",1)="5"),IF(AA261="Redirect","Returns "&amp;C261&amp;" but still has "&amp;N(K261)&amp;" clicks and "&amp;N(AC261)&amp;" referring domains. 301 it to the closest live page.","Returns "&amp;C261&amp;" with no clicks or links. Remove internal links and let it 404 or 410."),IF(D261="Non-Indexable","Non-indexable ("&amp;E261&amp;"). Keep if that is intentional; otherwise fix the canonical or noindex.",IF(AA261="Merge","Overlaps with "&amp;I261&amp;IF(N(J261)&gt;0," (similarity "&amp;TEXT(J261,"0.00")&amp;")","")&amp;", which gets more clicks. Merge the useful parts into it and 301 this URL.",IF(AA261="Update",MID(IF(U261="Yes","; Clicks down "&amp;TEXT(-P261,"0%")&amp;" on the previous period","")&amp;IF(V261="Yes","; Average position "&amp;TEXT(N261,"0.0")&amp;" on "&amp;TEXT(L261,"#,##0")&amp;" impressions (striking distance)","")&amp;IF(AND(T261="Yes",N(L261)&gt;=Rules!$B$6),"; Thin ("&amp;F261&amp;" words) but has search demand",""),3,400),IF(AA261="Prune","Low value: "&amp;N(K261)&amp;" clicks, "&amp;N(L261)&amp;" impressions, "&amp;N(Q261)&amp;" sessions, no key events. Remove or noindex it and update internal links.",IF(AA261="Redirect","Low value but "&amp;N(AC261)&amp;" referring domains. 301 it to the closest relevant page to keep those links.",IF(AND(Z261="No",Y261="Yes",N(K261)&lt;Rules!$B$5),"Low search traffic but it converts (key events: "&amp;S261&amp;"). Keep it and link to it.",IF(W261="Yes","Stronger than the page it overlaps ("&amp;I261&amp;"). Keep; merge that page into this one.","Healthy: "&amp;N(K261)&amp;" clicks"&amp;IF(ISNUMBER(N261),", average position "&amp;TEXT(N261,"0.0"),"")&amp;". Keep and monitor."))))))))))</f>
        <v/>
      </c>
      <c r="AE261">
        <f>IF(A261="","",IF(AD261&lt;&gt;"",AD261,AA261))</f>
        <v/>
      </c>
    </row>
    <row r="262">
      <c r="A262">
        <f>IF(Crawl!A261="","",Crawl!A261)</f>
        <v/>
      </c>
      <c r="B262">
        <f>IF(A262="","",Crawl!EC261)</f>
        <v/>
      </c>
      <c r="C262">
        <f>IF(A262="","",IFERROR(INDEX(Crawl!$A261:$DZ261,1,Rules!$H$6),""))</f>
        <v/>
      </c>
      <c r="D262">
        <f>IF(A262="","",IFERROR(INDEX(Crawl!$A261:$DZ261,1,Rules!$H$7),"")&amp;"")</f>
        <v/>
      </c>
      <c r="E262">
        <f>IF(A262="","",IFERROR(INDEX(Crawl!$A261:$DZ261,1,Rules!$H$8),"")&amp;"")</f>
        <v/>
      </c>
      <c r="F262">
        <f>IF(A262="","",IFERROR(INDEX(Crawl!$A261:$DZ261,1,Rules!$H$9),""))</f>
        <v/>
      </c>
      <c r="G262">
        <f>IF(A262="","",IFERROR(INDEX(Crawl!$A261:$DZ261,1,Rules!$H$10),""))</f>
        <v/>
      </c>
      <c r="H262">
        <f>IF(A262="","",IFERROR(INDEX(Crawl!$A261:$DZ261,1,Rules!$H$12),""))</f>
        <v/>
      </c>
      <c r="I262">
        <f>IF(A262="","",IF(AND(N(H262)&gt;0,IFERROR(INDEX(Crawl!$A261:$DZ261,1,Rules!$H$11),"")&amp;""&lt;&gt;""),IFERROR(INDEX(Crawl!$A261:$DZ261,1,Rules!$H$11),"")&amp;"",IF(AND(ISNUMBER(J262),N(J262)&gt;=Rules!$B$12,IFERROR(INDEX(Crawl!$A261:$DZ261,1,Rules!$H$13),"")&amp;""&lt;&gt;""),IFERROR(INDEX(Crawl!$A261:$DZ261,1,Rules!$H$13),"")&amp;"","")))</f>
        <v/>
      </c>
      <c r="J262" s="19">
        <f>IF(A262="","",IF(IFERROR(INDEX(Crawl!$A261:$DZ261,1,Rules!$H$14),"")&amp;""="","",IFERROR(INDEX(Crawl!$A261:$DZ261,1,Rules!$H$14),"")))</f>
        <v/>
      </c>
      <c r="K262">
        <f>IF(A262="","",IFERROR(SUMIFS('GSC current'!$J$2:$J$2001,'GSC current'!$I$2:$I$2001,B262),0))</f>
        <v/>
      </c>
      <c r="L262">
        <f>IF(A262="","",IFERROR(SUMIFS('GSC current'!$K$2:$K$2001,'GSC current'!$I$2:$I$2001,B262),0))</f>
        <v/>
      </c>
      <c r="M262" s="20">
        <f>IF(A262="","",IF(N(L262)&gt;0,K262/L262,""))</f>
        <v/>
      </c>
      <c r="N262" s="21">
        <f>IF(A262="","",IF(N(L262)&gt;0,SUMIFS('GSC current'!$L$2:$L$2001,'GSC current'!$I$2:$I$2001,B262)/L262,""))</f>
        <v/>
      </c>
      <c r="O262">
        <f>IF(A262="","",IFERROR(SUMIFS('GSC previous'!$J$2:$J$2001,'GSC previous'!$I$2:$I$2001,B262),0))</f>
        <v/>
      </c>
      <c r="P262" s="22">
        <f>IF(A262="","",IF(N(O262)&gt;0,(K262-O262)/O262,""))</f>
        <v/>
      </c>
      <c r="Q262">
        <f>IF(A262="","",IFERROR(SUMIFS(GA4!$P$2:$P$2001,GA4!$O$2:$O$2001,B262),0))</f>
        <v/>
      </c>
      <c r="R262" s="23">
        <f>IF(A262="","",IF(N(Q262)&gt;0,SUMIFS(GA4!$Q$2:$Q$2001,GA4!$O$2:$O$2001,B262)/Q262,""))</f>
        <v/>
      </c>
      <c r="S262">
        <f>IF(A262="","",IFERROR(SUMIFS(GA4!$R$2:$R$2001,GA4!$O$2:$O$2001,B262),0))</f>
        <v/>
      </c>
      <c r="T262">
        <f>IF(A262="","",IF(AND(ISNUMBER(F262),LEFT(C262&amp;"",1)="2"),IF(F262&lt;Rules!$B$9,"Yes","No"),"No"))</f>
        <v/>
      </c>
      <c r="U262">
        <f>IF(A262="","",IF(AND(N(O262)&gt;=Rules!$B$8,ISNUMBER(P262)),IF(P262&lt;=-Rules!$B$7,"Yes","No"),"No"))</f>
        <v/>
      </c>
      <c r="V262">
        <f>IF(A262="","",IF(AND(N(L262)&gt;=Rules!$B$6,ISNUMBER(N262)),IF(AND(N262&gt;=Rules!$B$10,N262&lt;=Rules!$B$11),"Yes","No"),"No"))</f>
        <v/>
      </c>
      <c r="W262">
        <f>IF(A262="","",IF(I262&lt;&gt;"","Yes","No"))</f>
        <v/>
      </c>
      <c r="X262">
        <f>IF(I262="","",IF(SUMIFS($K$3:$K$2002,$A$3:$A$2002,SUBSTITUTE(SUBSTITUTE(I262,"?","~?"),"*","~*"))&gt;N(K262),"Yes","No"))</f>
        <v/>
      </c>
      <c r="Y262">
        <f>IF(A262="","",IF(N(S262)&gt;0,"Yes","No"))</f>
        <v/>
      </c>
      <c r="Z262">
        <f>IF(A262="","",IF(AND(N(K262)&lt;Rules!$B$5,N(L262)&lt;Rules!$B$6,N(Q262)&lt;Rules!$B$13,Y262="No"),"Yes","No"))</f>
        <v/>
      </c>
      <c r="AA262">
        <f>IF(A262="","",IF(LEFT(C262&amp;"",1)="3","Redirect",IF(OR(LEFT(C262&amp;"",1)="4",LEFT(C262&amp;"",1)="5"),IF(OR(N(K262)&gt;0,N(AC262)&gt;=Rules!$B$14),"Redirect","Prune"),IF(D262="Non-Indexable","Keep",IF(AND(W262="Yes",X262="Yes",Y262="No"),"Merge",IF(OR(U262="Yes",V262="Yes",AND(T262="Yes",N(L262)&gt;=Rules!$B$6)),"Update",IF(Z262="Yes",IF(N(AC262)&gt;=Rules!$B$14,"Redirect","Prune"),"Keep")))))))</f>
        <v/>
      </c>
      <c r="AB262">
        <f>IF(A262="","",IF(LEFT(C262&amp;"",1)="3","Already redirects ("&amp;C262&amp;"). Update internal links to point at the final URL.",IF(OR(LEFT(C262&amp;"",1)="4",LEFT(C262&amp;"",1)="5"),IF(AA262="Redirect","Returns "&amp;C262&amp;" but still has "&amp;N(K262)&amp;" clicks and "&amp;N(AC262)&amp;" referring domains. 301 it to the closest live page.","Returns "&amp;C262&amp;" with no clicks or links. Remove internal links and let it 404 or 410."),IF(D262="Non-Indexable","Non-indexable ("&amp;E262&amp;"). Keep if that is intentional; otherwise fix the canonical or noindex.",IF(AA262="Merge","Overlaps with "&amp;I262&amp;IF(N(J262)&gt;0," (similarity "&amp;TEXT(J262,"0.00")&amp;")","")&amp;", which gets more clicks. Merge the useful parts into it and 301 this URL.",IF(AA262="Update",MID(IF(U262="Yes","; Clicks down "&amp;TEXT(-P262,"0%")&amp;" on the previous period","")&amp;IF(V262="Yes","; Average position "&amp;TEXT(N262,"0.0")&amp;" on "&amp;TEXT(L262,"#,##0")&amp;" impressions (striking distance)","")&amp;IF(AND(T262="Yes",N(L262)&gt;=Rules!$B$6),"; Thin ("&amp;F262&amp;" words) but has search demand",""),3,400),IF(AA262="Prune","Low value: "&amp;N(K262)&amp;" clicks, "&amp;N(L262)&amp;" impressions, "&amp;N(Q262)&amp;" sessions, no key events. Remove or noindex it and update internal links.",IF(AA262="Redirect","Low value but "&amp;N(AC262)&amp;" referring domains. 301 it to the closest relevant page to keep those links.",IF(AND(Z262="No",Y262="Yes",N(K262)&lt;Rules!$B$5),"Low search traffic but it converts (key events: "&amp;S262&amp;"). Keep it and link to it.",IF(W262="Yes","Stronger than the page it overlaps ("&amp;I262&amp;"). Keep; merge that page into this one.","Healthy: "&amp;N(K262)&amp;" clicks"&amp;IF(ISNUMBER(N262),", average position "&amp;TEXT(N262,"0.0"),"")&amp;". Keep and monitor."))))))))))</f>
        <v/>
      </c>
      <c r="AE262">
        <f>IF(A262="","",IF(AD262&lt;&gt;"",AD262,AA262))</f>
        <v/>
      </c>
    </row>
    <row r="263">
      <c r="A263">
        <f>IF(Crawl!A262="","",Crawl!A262)</f>
        <v/>
      </c>
      <c r="B263">
        <f>IF(A263="","",Crawl!EC262)</f>
        <v/>
      </c>
      <c r="C263">
        <f>IF(A263="","",IFERROR(INDEX(Crawl!$A262:$DZ262,1,Rules!$H$6),""))</f>
        <v/>
      </c>
      <c r="D263">
        <f>IF(A263="","",IFERROR(INDEX(Crawl!$A262:$DZ262,1,Rules!$H$7),"")&amp;"")</f>
        <v/>
      </c>
      <c r="E263">
        <f>IF(A263="","",IFERROR(INDEX(Crawl!$A262:$DZ262,1,Rules!$H$8),"")&amp;"")</f>
        <v/>
      </c>
      <c r="F263">
        <f>IF(A263="","",IFERROR(INDEX(Crawl!$A262:$DZ262,1,Rules!$H$9),""))</f>
        <v/>
      </c>
      <c r="G263">
        <f>IF(A263="","",IFERROR(INDEX(Crawl!$A262:$DZ262,1,Rules!$H$10),""))</f>
        <v/>
      </c>
      <c r="H263">
        <f>IF(A263="","",IFERROR(INDEX(Crawl!$A262:$DZ262,1,Rules!$H$12),""))</f>
        <v/>
      </c>
      <c r="I263">
        <f>IF(A263="","",IF(AND(N(H263)&gt;0,IFERROR(INDEX(Crawl!$A262:$DZ262,1,Rules!$H$11),"")&amp;""&lt;&gt;""),IFERROR(INDEX(Crawl!$A262:$DZ262,1,Rules!$H$11),"")&amp;"",IF(AND(ISNUMBER(J263),N(J263)&gt;=Rules!$B$12,IFERROR(INDEX(Crawl!$A262:$DZ262,1,Rules!$H$13),"")&amp;""&lt;&gt;""),IFERROR(INDEX(Crawl!$A262:$DZ262,1,Rules!$H$13),"")&amp;"","")))</f>
        <v/>
      </c>
      <c r="J263" s="19">
        <f>IF(A263="","",IF(IFERROR(INDEX(Crawl!$A262:$DZ262,1,Rules!$H$14),"")&amp;""="","",IFERROR(INDEX(Crawl!$A262:$DZ262,1,Rules!$H$14),"")))</f>
        <v/>
      </c>
      <c r="K263">
        <f>IF(A263="","",IFERROR(SUMIFS('GSC current'!$J$2:$J$2001,'GSC current'!$I$2:$I$2001,B263),0))</f>
        <v/>
      </c>
      <c r="L263">
        <f>IF(A263="","",IFERROR(SUMIFS('GSC current'!$K$2:$K$2001,'GSC current'!$I$2:$I$2001,B263),0))</f>
        <v/>
      </c>
      <c r="M263" s="20">
        <f>IF(A263="","",IF(N(L263)&gt;0,K263/L263,""))</f>
        <v/>
      </c>
      <c r="N263" s="21">
        <f>IF(A263="","",IF(N(L263)&gt;0,SUMIFS('GSC current'!$L$2:$L$2001,'GSC current'!$I$2:$I$2001,B263)/L263,""))</f>
        <v/>
      </c>
      <c r="O263">
        <f>IF(A263="","",IFERROR(SUMIFS('GSC previous'!$J$2:$J$2001,'GSC previous'!$I$2:$I$2001,B263),0))</f>
        <v/>
      </c>
      <c r="P263" s="22">
        <f>IF(A263="","",IF(N(O263)&gt;0,(K263-O263)/O263,""))</f>
        <v/>
      </c>
      <c r="Q263">
        <f>IF(A263="","",IFERROR(SUMIFS(GA4!$P$2:$P$2001,GA4!$O$2:$O$2001,B263),0))</f>
        <v/>
      </c>
      <c r="R263" s="23">
        <f>IF(A263="","",IF(N(Q263)&gt;0,SUMIFS(GA4!$Q$2:$Q$2001,GA4!$O$2:$O$2001,B263)/Q263,""))</f>
        <v/>
      </c>
      <c r="S263">
        <f>IF(A263="","",IFERROR(SUMIFS(GA4!$R$2:$R$2001,GA4!$O$2:$O$2001,B263),0))</f>
        <v/>
      </c>
      <c r="T263">
        <f>IF(A263="","",IF(AND(ISNUMBER(F263),LEFT(C263&amp;"",1)="2"),IF(F263&lt;Rules!$B$9,"Yes","No"),"No"))</f>
        <v/>
      </c>
      <c r="U263">
        <f>IF(A263="","",IF(AND(N(O263)&gt;=Rules!$B$8,ISNUMBER(P263)),IF(P263&lt;=-Rules!$B$7,"Yes","No"),"No"))</f>
        <v/>
      </c>
      <c r="V263">
        <f>IF(A263="","",IF(AND(N(L263)&gt;=Rules!$B$6,ISNUMBER(N263)),IF(AND(N263&gt;=Rules!$B$10,N263&lt;=Rules!$B$11),"Yes","No"),"No"))</f>
        <v/>
      </c>
      <c r="W263">
        <f>IF(A263="","",IF(I263&lt;&gt;"","Yes","No"))</f>
        <v/>
      </c>
      <c r="X263">
        <f>IF(I263="","",IF(SUMIFS($K$3:$K$2002,$A$3:$A$2002,SUBSTITUTE(SUBSTITUTE(I263,"?","~?"),"*","~*"))&gt;N(K263),"Yes","No"))</f>
        <v/>
      </c>
      <c r="Y263">
        <f>IF(A263="","",IF(N(S263)&gt;0,"Yes","No"))</f>
        <v/>
      </c>
      <c r="Z263">
        <f>IF(A263="","",IF(AND(N(K263)&lt;Rules!$B$5,N(L263)&lt;Rules!$B$6,N(Q263)&lt;Rules!$B$13,Y263="No"),"Yes","No"))</f>
        <v/>
      </c>
      <c r="AA263">
        <f>IF(A263="","",IF(LEFT(C263&amp;"",1)="3","Redirect",IF(OR(LEFT(C263&amp;"",1)="4",LEFT(C263&amp;"",1)="5"),IF(OR(N(K263)&gt;0,N(AC263)&gt;=Rules!$B$14),"Redirect","Prune"),IF(D263="Non-Indexable","Keep",IF(AND(W263="Yes",X263="Yes",Y263="No"),"Merge",IF(OR(U263="Yes",V263="Yes",AND(T263="Yes",N(L263)&gt;=Rules!$B$6)),"Update",IF(Z263="Yes",IF(N(AC263)&gt;=Rules!$B$14,"Redirect","Prune"),"Keep")))))))</f>
        <v/>
      </c>
      <c r="AB263">
        <f>IF(A263="","",IF(LEFT(C263&amp;"",1)="3","Already redirects ("&amp;C263&amp;"). Update internal links to point at the final URL.",IF(OR(LEFT(C263&amp;"",1)="4",LEFT(C263&amp;"",1)="5"),IF(AA263="Redirect","Returns "&amp;C263&amp;" but still has "&amp;N(K263)&amp;" clicks and "&amp;N(AC263)&amp;" referring domains. 301 it to the closest live page.","Returns "&amp;C263&amp;" with no clicks or links. Remove internal links and let it 404 or 410."),IF(D263="Non-Indexable","Non-indexable ("&amp;E263&amp;"). Keep if that is intentional; otherwise fix the canonical or noindex.",IF(AA263="Merge","Overlaps with "&amp;I263&amp;IF(N(J263)&gt;0," (similarity "&amp;TEXT(J263,"0.00")&amp;")","")&amp;", which gets more clicks. Merge the useful parts into it and 301 this URL.",IF(AA263="Update",MID(IF(U263="Yes","; Clicks down "&amp;TEXT(-P263,"0%")&amp;" on the previous period","")&amp;IF(V263="Yes","; Average position "&amp;TEXT(N263,"0.0")&amp;" on "&amp;TEXT(L263,"#,##0")&amp;" impressions (striking distance)","")&amp;IF(AND(T263="Yes",N(L263)&gt;=Rules!$B$6),"; Thin ("&amp;F263&amp;" words) but has search demand",""),3,400),IF(AA263="Prune","Low value: "&amp;N(K263)&amp;" clicks, "&amp;N(L263)&amp;" impressions, "&amp;N(Q263)&amp;" sessions, no key events. Remove or noindex it and update internal links.",IF(AA263="Redirect","Low value but "&amp;N(AC263)&amp;" referring domains. 301 it to the closest relevant page to keep those links.",IF(AND(Z263="No",Y263="Yes",N(K263)&lt;Rules!$B$5),"Low search traffic but it converts (key events: "&amp;S263&amp;"). Keep it and link to it.",IF(W263="Yes","Stronger than the page it overlaps ("&amp;I263&amp;"). Keep; merge that page into this one.","Healthy: "&amp;N(K263)&amp;" clicks"&amp;IF(ISNUMBER(N263),", average position "&amp;TEXT(N263,"0.0"),"")&amp;". Keep and monitor."))))))))))</f>
        <v/>
      </c>
      <c r="AE263">
        <f>IF(A263="","",IF(AD263&lt;&gt;"",AD263,AA263))</f>
        <v/>
      </c>
    </row>
    <row r="264">
      <c r="A264">
        <f>IF(Crawl!A263="","",Crawl!A263)</f>
        <v/>
      </c>
      <c r="B264">
        <f>IF(A264="","",Crawl!EC263)</f>
        <v/>
      </c>
      <c r="C264">
        <f>IF(A264="","",IFERROR(INDEX(Crawl!$A263:$DZ263,1,Rules!$H$6),""))</f>
        <v/>
      </c>
      <c r="D264">
        <f>IF(A264="","",IFERROR(INDEX(Crawl!$A263:$DZ263,1,Rules!$H$7),"")&amp;"")</f>
        <v/>
      </c>
      <c r="E264">
        <f>IF(A264="","",IFERROR(INDEX(Crawl!$A263:$DZ263,1,Rules!$H$8),"")&amp;"")</f>
        <v/>
      </c>
      <c r="F264">
        <f>IF(A264="","",IFERROR(INDEX(Crawl!$A263:$DZ263,1,Rules!$H$9),""))</f>
        <v/>
      </c>
      <c r="G264">
        <f>IF(A264="","",IFERROR(INDEX(Crawl!$A263:$DZ263,1,Rules!$H$10),""))</f>
        <v/>
      </c>
      <c r="H264">
        <f>IF(A264="","",IFERROR(INDEX(Crawl!$A263:$DZ263,1,Rules!$H$12),""))</f>
        <v/>
      </c>
      <c r="I264">
        <f>IF(A264="","",IF(AND(N(H264)&gt;0,IFERROR(INDEX(Crawl!$A263:$DZ263,1,Rules!$H$11),"")&amp;""&lt;&gt;""),IFERROR(INDEX(Crawl!$A263:$DZ263,1,Rules!$H$11),"")&amp;"",IF(AND(ISNUMBER(J264),N(J264)&gt;=Rules!$B$12,IFERROR(INDEX(Crawl!$A263:$DZ263,1,Rules!$H$13),"")&amp;""&lt;&gt;""),IFERROR(INDEX(Crawl!$A263:$DZ263,1,Rules!$H$13),"")&amp;"","")))</f>
        <v/>
      </c>
      <c r="J264" s="19">
        <f>IF(A264="","",IF(IFERROR(INDEX(Crawl!$A263:$DZ263,1,Rules!$H$14),"")&amp;""="","",IFERROR(INDEX(Crawl!$A263:$DZ263,1,Rules!$H$14),"")))</f>
        <v/>
      </c>
      <c r="K264">
        <f>IF(A264="","",IFERROR(SUMIFS('GSC current'!$J$2:$J$2001,'GSC current'!$I$2:$I$2001,B264),0))</f>
        <v/>
      </c>
      <c r="L264">
        <f>IF(A264="","",IFERROR(SUMIFS('GSC current'!$K$2:$K$2001,'GSC current'!$I$2:$I$2001,B264),0))</f>
        <v/>
      </c>
      <c r="M264" s="20">
        <f>IF(A264="","",IF(N(L264)&gt;0,K264/L264,""))</f>
        <v/>
      </c>
      <c r="N264" s="21">
        <f>IF(A264="","",IF(N(L264)&gt;0,SUMIFS('GSC current'!$L$2:$L$2001,'GSC current'!$I$2:$I$2001,B264)/L264,""))</f>
        <v/>
      </c>
      <c r="O264">
        <f>IF(A264="","",IFERROR(SUMIFS('GSC previous'!$J$2:$J$2001,'GSC previous'!$I$2:$I$2001,B264),0))</f>
        <v/>
      </c>
      <c r="P264" s="22">
        <f>IF(A264="","",IF(N(O264)&gt;0,(K264-O264)/O264,""))</f>
        <v/>
      </c>
      <c r="Q264">
        <f>IF(A264="","",IFERROR(SUMIFS(GA4!$P$2:$P$2001,GA4!$O$2:$O$2001,B264),0))</f>
        <v/>
      </c>
      <c r="R264" s="23">
        <f>IF(A264="","",IF(N(Q264)&gt;0,SUMIFS(GA4!$Q$2:$Q$2001,GA4!$O$2:$O$2001,B264)/Q264,""))</f>
        <v/>
      </c>
      <c r="S264">
        <f>IF(A264="","",IFERROR(SUMIFS(GA4!$R$2:$R$2001,GA4!$O$2:$O$2001,B264),0))</f>
        <v/>
      </c>
      <c r="T264">
        <f>IF(A264="","",IF(AND(ISNUMBER(F264),LEFT(C264&amp;"",1)="2"),IF(F264&lt;Rules!$B$9,"Yes","No"),"No"))</f>
        <v/>
      </c>
      <c r="U264">
        <f>IF(A264="","",IF(AND(N(O264)&gt;=Rules!$B$8,ISNUMBER(P264)),IF(P264&lt;=-Rules!$B$7,"Yes","No"),"No"))</f>
        <v/>
      </c>
      <c r="V264">
        <f>IF(A264="","",IF(AND(N(L264)&gt;=Rules!$B$6,ISNUMBER(N264)),IF(AND(N264&gt;=Rules!$B$10,N264&lt;=Rules!$B$11),"Yes","No"),"No"))</f>
        <v/>
      </c>
      <c r="W264">
        <f>IF(A264="","",IF(I264&lt;&gt;"","Yes","No"))</f>
        <v/>
      </c>
      <c r="X264">
        <f>IF(I264="","",IF(SUMIFS($K$3:$K$2002,$A$3:$A$2002,SUBSTITUTE(SUBSTITUTE(I264,"?","~?"),"*","~*"))&gt;N(K264),"Yes","No"))</f>
        <v/>
      </c>
      <c r="Y264">
        <f>IF(A264="","",IF(N(S264)&gt;0,"Yes","No"))</f>
        <v/>
      </c>
      <c r="Z264">
        <f>IF(A264="","",IF(AND(N(K264)&lt;Rules!$B$5,N(L264)&lt;Rules!$B$6,N(Q264)&lt;Rules!$B$13,Y264="No"),"Yes","No"))</f>
        <v/>
      </c>
      <c r="AA264">
        <f>IF(A264="","",IF(LEFT(C264&amp;"",1)="3","Redirect",IF(OR(LEFT(C264&amp;"",1)="4",LEFT(C264&amp;"",1)="5"),IF(OR(N(K264)&gt;0,N(AC264)&gt;=Rules!$B$14),"Redirect","Prune"),IF(D264="Non-Indexable","Keep",IF(AND(W264="Yes",X264="Yes",Y264="No"),"Merge",IF(OR(U264="Yes",V264="Yes",AND(T264="Yes",N(L264)&gt;=Rules!$B$6)),"Update",IF(Z264="Yes",IF(N(AC264)&gt;=Rules!$B$14,"Redirect","Prune"),"Keep")))))))</f>
        <v/>
      </c>
      <c r="AB264">
        <f>IF(A264="","",IF(LEFT(C264&amp;"",1)="3","Already redirects ("&amp;C264&amp;"). Update internal links to point at the final URL.",IF(OR(LEFT(C264&amp;"",1)="4",LEFT(C264&amp;"",1)="5"),IF(AA264="Redirect","Returns "&amp;C264&amp;" but still has "&amp;N(K264)&amp;" clicks and "&amp;N(AC264)&amp;" referring domains. 301 it to the closest live page.","Returns "&amp;C264&amp;" with no clicks or links. Remove internal links and let it 404 or 410."),IF(D264="Non-Indexable","Non-indexable ("&amp;E264&amp;"). Keep if that is intentional; otherwise fix the canonical or noindex.",IF(AA264="Merge","Overlaps with "&amp;I264&amp;IF(N(J264)&gt;0," (similarity "&amp;TEXT(J264,"0.00")&amp;")","")&amp;", which gets more clicks. Merge the useful parts into it and 301 this URL.",IF(AA264="Update",MID(IF(U264="Yes","; Clicks down "&amp;TEXT(-P264,"0%")&amp;" on the previous period","")&amp;IF(V264="Yes","; Average position "&amp;TEXT(N264,"0.0")&amp;" on "&amp;TEXT(L264,"#,##0")&amp;" impressions (striking distance)","")&amp;IF(AND(T264="Yes",N(L264)&gt;=Rules!$B$6),"; Thin ("&amp;F264&amp;" words) but has search demand",""),3,400),IF(AA264="Prune","Low value: "&amp;N(K264)&amp;" clicks, "&amp;N(L264)&amp;" impressions, "&amp;N(Q264)&amp;" sessions, no key events. Remove or noindex it and update internal links.",IF(AA264="Redirect","Low value but "&amp;N(AC264)&amp;" referring domains. 301 it to the closest relevant page to keep those links.",IF(AND(Z264="No",Y264="Yes",N(K264)&lt;Rules!$B$5),"Low search traffic but it converts (key events: "&amp;S264&amp;"). Keep it and link to it.",IF(W264="Yes","Stronger than the page it overlaps ("&amp;I264&amp;"). Keep; merge that page into this one.","Healthy: "&amp;N(K264)&amp;" clicks"&amp;IF(ISNUMBER(N264),", average position "&amp;TEXT(N264,"0.0"),"")&amp;". Keep and monitor."))))))))))</f>
        <v/>
      </c>
      <c r="AE264">
        <f>IF(A264="","",IF(AD264&lt;&gt;"",AD264,AA264))</f>
        <v/>
      </c>
    </row>
    <row r="265">
      <c r="A265">
        <f>IF(Crawl!A264="","",Crawl!A264)</f>
        <v/>
      </c>
      <c r="B265">
        <f>IF(A265="","",Crawl!EC264)</f>
        <v/>
      </c>
      <c r="C265">
        <f>IF(A265="","",IFERROR(INDEX(Crawl!$A264:$DZ264,1,Rules!$H$6),""))</f>
        <v/>
      </c>
      <c r="D265">
        <f>IF(A265="","",IFERROR(INDEX(Crawl!$A264:$DZ264,1,Rules!$H$7),"")&amp;"")</f>
        <v/>
      </c>
      <c r="E265">
        <f>IF(A265="","",IFERROR(INDEX(Crawl!$A264:$DZ264,1,Rules!$H$8),"")&amp;"")</f>
        <v/>
      </c>
      <c r="F265">
        <f>IF(A265="","",IFERROR(INDEX(Crawl!$A264:$DZ264,1,Rules!$H$9),""))</f>
        <v/>
      </c>
      <c r="G265">
        <f>IF(A265="","",IFERROR(INDEX(Crawl!$A264:$DZ264,1,Rules!$H$10),""))</f>
        <v/>
      </c>
      <c r="H265">
        <f>IF(A265="","",IFERROR(INDEX(Crawl!$A264:$DZ264,1,Rules!$H$12),""))</f>
        <v/>
      </c>
      <c r="I265">
        <f>IF(A265="","",IF(AND(N(H265)&gt;0,IFERROR(INDEX(Crawl!$A264:$DZ264,1,Rules!$H$11),"")&amp;""&lt;&gt;""),IFERROR(INDEX(Crawl!$A264:$DZ264,1,Rules!$H$11),"")&amp;"",IF(AND(ISNUMBER(J265),N(J265)&gt;=Rules!$B$12,IFERROR(INDEX(Crawl!$A264:$DZ264,1,Rules!$H$13),"")&amp;""&lt;&gt;""),IFERROR(INDEX(Crawl!$A264:$DZ264,1,Rules!$H$13),"")&amp;"","")))</f>
        <v/>
      </c>
      <c r="J265" s="19">
        <f>IF(A265="","",IF(IFERROR(INDEX(Crawl!$A264:$DZ264,1,Rules!$H$14),"")&amp;""="","",IFERROR(INDEX(Crawl!$A264:$DZ264,1,Rules!$H$14),"")))</f>
        <v/>
      </c>
      <c r="K265">
        <f>IF(A265="","",IFERROR(SUMIFS('GSC current'!$J$2:$J$2001,'GSC current'!$I$2:$I$2001,B265),0))</f>
        <v/>
      </c>
      <c r="L265">
        <f>IF(A265="","",IFERROR(SUMIFS('GSC current'!$K$2:$K$2001,'GSC current'!$I$2:$I$2001,B265),0))</f>
        <v/>
      </c>
      <c r="M265" s="20">
        <f>IF(A265="","",IF(N(L265)&gt;0,K265/L265,""))</f>
        <v/>
      </c>
      <c r="N265" s="21">
        <f>IF(A265="","",IF(N(L265)&gt;0,SUMIFS('GSC current'!$L$2:$L$2001,'GSC current'!$I$2:$I$2001,B265)/L265,""))</f>
        <v/>
      </c>
      <c r="O265">
        <f>IF(A265="","",IFERROR(SUMIFS('GSC previous'!$J$2:$J$2001,'GSC previous'!$I$2:$I$2001,B265),0))</f>
        <v/>
      </c>
      <c r="P265" s="22">
        <f>IF(A265="","",IF(N(O265)&gt;0,(K265-O265)/O265,""))</f>
        <v/>
      </c>
      <c r="Q265">
        <f>IF(A265="","",IFERROR(SUMIFS(GA4!$P$2:$P$2001,GA4!$O$2:$O$2001,B265),0))</f>
        <v/>
      </c>
      <c r="R265" s="23">
        <f>IF(A265="","",IF(N(Q265)&gt;0,SUMIFS(GA4!$Q$2:$Q$2001,GA4!$O$2:$O$2001,B265)/Q265,""))</f>
        <v/>
      </c>
      <c r="S265">
        <f>IF(A265="","",IFERROR(SUMIFS(GA4!$R$2:$R$2001,GA4!$O$2:$O$2001,B265),0))</f>
        <v/>
      </c>
      <c r="T265">
        <f>IF(A265="","",IF(AND(ISNUMBER(F265),LEFT(C265&amp;"",1)="2"),IF(F265&lt;Rules!$B$9,"Yes","No"),"No"))</f>
        <v/>
      </c>
      <c r="U265">
        <f>IF(A265="","",IF(AND(N(O265)&gt;=Rules!$B$8,ISNUMBER(P265)),IF(P265&lt;=-Rules!$B$7,"Yes","No"),"No"))</f>
        <v/>
      </c>
      <c r="V265">
        <f>IF(A265="","",IF(AND(N(L265)&gt;=Rules!$B$6,ISNUMBER(N265)),IF(AND(N265&gt;=Rules!$B$10,N265&lt;=Rules!$B$11),"Yes","No"),"No"))</f>
        <v/>
      </c>
      <c r="W265">
        <f>IF(A265="","",IF(I265&lt;&gt;"","Yes","No"))</f>
        <v/>
      </c>
      <c r="X265">
        <f>IF(I265="","",IF(SUMIFS($K$3:$K$2002,$A$3:$A$2002,SUBSTITUTE(SUBSTITUTE(I265,"?","~?"),"*","~*"))&gt;N(K265),"Yes","No"))</f>
        <v/>
      </c>
      <c r="Y265">
        <f>IF(A265="","",IF(N(S265)&gt;0,"Yes","No"))</f>
        <v/>
      </c>
      <c r="Z265">
        <f>IF(A265="","",IF(AND(N(K265)&lt;Rules!$B$5,N(L265)&lt;Rules!$B$6,N(Q265)&lt;Rules!$B$13,Y265="No"),"Yes","No"))</f>
        <v/>
      </c>
      <c r="AA265">
        <f>IF(A265="","",IF(LEFT(C265&amp;"",1)="3","Redirect",IF(OR(LEFT(C265&amp;"",1)="4",LEFT(C265&amp;"",1)="5"),IF(OR(N(K265)&gt;0,N(AC265)&gt;=Rules!$B$14),"Redirect","Prune"),IF(D265="Non-Indexable","Keep",IF(AND(W265="Yes",X265="Yes",Y265="No"),"Merge",IF(OR(U265="Yes",V265="Yes",AND(T265="Yes",N(L265)&gt;=Rules!$B$6)),"Update",IF(Z265="Yes",IF(N(AC265)&gt;=Rules!$B$14,"Redirect","Prune"),"Keep")))))))</f>
        <v/>
      </c>
      <c r="AB265">
        <f>IF(A265="","",IF(LEFT(C265&amp;"",1)="3","Already redirects ("&amp;C265&amp;"). Update internal links to point at the final URL.",IF(OR(LEFT(C265&amp;"",1)="4",LEFT(C265&amp;"",1)="5"),IF(AA265="Redirect","Returns "&amp;C265&amp;" but still has "&amp;N(K265)&amp;" clicks and "&amp;N(AC265)&amp;" referring domains. 301 it to the closest live page.","Returns "&amp;C265&amp;" with no clicks or links. Remove internal links and let it 404 or 410."),IF(D265="Non-Indexable","Non-indexable ("&amp;E265&amp;"). Keep if that is intentional; otherwise fix the canonical or noindex.",IF(AA265="Merge","Overlaps with "&amp;I265&amp;IF(N(J265)&gt;0," (similarity "&amp;TEXT(J265,"0.00")&amp;")","")&amp;", which gets more clicks. Merge the useful parts into it and 301 this URL.",IF(AA265="Update",MID(IF(U265="Yes","; Clicks down "&amp;TEXT(-P265,"0%")&amp;" on the previous period","")&amp;IF(V265="Yes","; Average position "&amp;TEXT(N265,"0.0")&amp;" on "&amp;TEXT(L265,"#,##0")&amp;" impressions (striking distance)","")&amp;IF(AND(T265="Yes",N(L265)&gt;=Rules!$B$6),"; Thin ("&amp;F265&amp;" words) but has search demand",""),3,400),IF(AA265="Prune","Low value: "&amp;N(K265)&amp;" clicks, "&amp;N(L265)&amp;" impressions, "&amp;N(Q265)&amp;" sessions, no key events. Remove or noindex it and update internal links.",IF(AA265="Redirect","Low value but "&amp;N(AC265)&amp;" referring domains. 301 it to the closest relevant page to keep those links.",IF(AND(Z265="No",Y265="Yes",N(K265)&lt;Rules!$B$5),"Low search traffic but it converts (key events: "&amp;S265&amp;"). Keep it and link to it.",IF(W265="Yes","Stronger than the page it overlaps ("&amp;I265&amp;"). Keep; merge that page into this one.","Healthy: "&amp;N(K265)&amp;" clicks"&amp;IF(ISNUMBER(N265),", average position "&amp;TEXT(N265,"0.0"),"")&amp;". Keep and monitor."))))))))))</f>
        <v/>
      </c>
      <c r="AE265">
        <f>IF(A265="","",IF(AD265&lt;&gt;"",AD265,AA265))</f>
        <v/>
      </c>
    </row>
    <row r="266">
      <c r="A266">
        <f>IF(Crawl!A265="","",Crawl!A265)</f>
        <v/>
      </c>
      <c r="B266">
        <f>IF(A266="","",Crawl!EC265)</f>
        <v/>
      </c>
      <c r="C266">
        <f>IF(A266="","",IFERROR(INDEX(Crawl!$A265:$DZ265,1,Rules!$H$6),""))</f>
        <v/>
      </c>
      <c r="D266">
        <f>IF(A266="","",IFERROR(INDEX(Crawl!$A265:$DZ265,1,Rules!$H$7),"")&amp;"")</f>
        <v/>
      </c>
      <c r="E266">
        <f>IF(A266="","",IFERROR(INDEX(Crawl!$A265:$DZ265,1,Rules!$H$8),"")&amp;"")</f>
        <v/>
      </c>
      <c r="F266">
        <f>IF(A266="","",IFERROR(INDEX(Crawl!$A265:$DZ265,1,Rules!$H$9),""))</f>
        <v/>
      </c>
      <c r="G266">
        <f>IF(A266="","",IFERROR(INDEX(Crawl!$A265:$DZ265,1,Rules!$H$10),""))</f>
        <v/>
      </c>
      <c r="H266">
        <f>IF(A266="","",IFERROR(INDEX(Crawl!$A265:$DZ265,1,Rules!$H$12),""))</f>
        <v/>
      </c>
      <c r="I266">
        <f>IF(A266="","",IF(AND(N(H266)&gt;0,IFERROR(INDEX(Crawl!$A265:$DZ265,1,Rules!$H$11),"")&amp;""&lt;&gt;""),IFERROR(INDEX(Crawl!$A265:$DZ265,1,Rules!$H$11),"")&amp;"",IF(AND(ISNUMBER(J266),N(J266)&gt;=Rules!$B$12,IFERROR(INDEX(Crawl!$A265:$DZ265,1,Rules!$H$13),"")&amp;""&lt;&gt;""),IFERROR(INDEX(Crawl!$A265:$DZ265,1,Rules!$H$13),"")&amp;"","")))</f>
        <v/>
      </c>
      <c r="J266" s="19">
        <f>IF(A266="","",IF(IFERROR(INDEX(Crawl!$A265:$DZ265,1,Rules!$H$14),"")&amp;""="","",IFERROR(INDEX(Crawl!$A265:$DZ265,1,Rules!$H$14),"")))</f>
        <v/>
      </c>
      <c r="K266">
        <f>IF(A266="","",IFERROR(SUMIFS('GSC current'!$J$2:$J$2001,'GSC current'!$I$2:$I$2001,B266),0))</f>
        <v/>
      </c>
      <c r="L266">
        <f>IF(A266="","",IFERROR(SUMIFS('GSC current'!$K$2:$K$2001,'GSC current'!$I$2:$I$2001,B266),0))</f>
        <v/>
      </c>
      <c r="M266" s="20">
        <f>IF(A266="","",IF(N(L266)&gt;0,K266/L266,""))</f>
        <v/>
      </c>
      <c r="N266" s="21">
        <f>IF(A266="","",IF(N(L266)&gt;0,SUMIFS('GSC current'!$L$2:$L$2001,'GSC current'!$I$2:$I$2001,B266)/L266,""))</f>
        <v/>
      </c>
      <c r="O266">
        <f>IF(A266="","",IFERROR(SUMIFS('GSC previous'!$J$2:$J$2001,'GSC previous'!$I$2:$I$2001,B266),0))</f>
        <v/>
      </c>
      <c r="P266" s="22">
        <f>IF(A266="","",IF(N(O266)&gt;0,(K266-O266)/O266,""))</f>
        <v/>
      </c>
      <c r="Q266">
        <f>IF(A266="","",IFERROR(SUMIFS(GA4!$P$2:$P$2001,GA4!$O$2:$O$2001,B266),0))</f>
        <v/>
      </c>
      <c r="R266" s="23">
        <f>IF(A266="","",IF(N(Q266)&gt;0,SUMIFS(GA4!$Q$2:$Q$2001,GA4!$O$2:$O$2001,B266)/Q266,""))</f>
        <v/>
      </c>
      <c r="S266">
        <f>IF(A266="","",IFERROR(SUMIFS(GA4!$R$2:$R$2001,GA4!$O$2:$O$2001,B266),0))</f>
        <v/>
      </c>
      <c r="T266">
        <f>IF(A266="","",IF(AND(ISNUMBER(F266),LEFT(C266&amp;"",1)="2"),IF(F266&lt;Rules!$B$9,"Yes","No"),"No"))</f>
        <v/>
      </c>
      <c r="U266">
        <f>IF(A266="","",IF(AND(N(O266)&gt;=Rules!$B$8,ISNUMBER(P266)),IF(P266&lt;=-Rules!$B$7,"Yes","No"),"No"))</f>
        <v/>
      </c>
      <c r="V266">
        <f>IF(A266="","",IF(AND(N(L266)&gt;=Rules!$B$6,ISNUMBER(N266)),IF(AND(N266&gt;=Rules!$B$10,N266&lt;=Rules!$B$11),"Yes","No"),"No"))</f>
        <v/>
      </c>
      <c r="W266">
        <f>IF(A266="","",IF(I266&lt;&gt;"","Yes","No"))</f>
        <v/>
      </c>
      <c r="X266">
        <f>IF(I266="","",IF(SUMIFS($K$3:$K$2002,$A$3:$A$2002,SUBSTITUTE(SUBSTITUTE(I266,"?","~?"),"*","~*"))&gt;N(K266),"Yes","No"))</f>
        <v/>
      </c>
      <c r="Y266">
        <f>IF(A266="","",IF(N(S266)&gt;0,"Yes","No"))</f>
        <v/>
      </c>
      <c r="Z266">
        <f>IF(A266="","",IF(AND(N(K266)&lt;Rules!$B$5,N(L266)&lt;Rules!$B$6,N(Q266)&lt;Rules!$B$13,Y266="No"),"Yes","No"))</f>
        <v/>
      </c>
      <c r="AA266">
        <f>IF(A266="","",IF(LEFT(C266&amp;"",1)="3","Redirect",IF(OR(LEFT(C266&amp;"",1)="4",LEFT(C266&amp;"",1)="5"),IF(OR(N(K266)&gt;0,N(AC266)&gt;=Rules!$B$14),"Redirect","Prune"),IF(D266="Non-Indexable","Keep",IF(AND(W266="Yes",X266="Yes",Y266="No"),"Merge",IF(OR(U266="Yes",V266="Yes",AND(T266="Yes",N(L266)&gt;=Rules!$B$6)),"Update",IF(Z266="Yes",IF(N(AC266)&gt;=Rules!$B$14,"Redirect","Prune"),"Keep")))))))</f>
        <v/>
      </c>
      <c r="AB266">
        <f>IF(A266="","",IF(LEFT(C266&amp;"",1)="3","Already redirects ("&amp;C266&amp;"). Update internal links to point at the final URL.",IF(OR(LEFT(C266&amp;"",1)="4",LEFT(C266&amp;"",1)="5"),IF(AA266="Redirect","Returns "&amp;C266&amp;" but still has "&amp;N(K266)&amp;" clicks and "&amp;N(AC266)&amp;" referring domains. 301 it to the closest live page.","Returns "&amp;C266&amp;" with no clicks or links. Remove internal links and let it 404 or 410."),IF(D266="Non-Indexable","Non-indexable ("&amp;E266&amp;"). Keep if that is intentional; otherwise fix the canonical or noindex.",IF(AA266="Merge","Overlaps with "&amp;I266&amp;IF(N(J266)&gt;0," (similarity "&amp;TEXT(J266,"0.00")&amp;")","")&amp;", which gets more clicks. Merge the useful parts into it and 301 this URL.",IF(AA266="Update",MID(IF(U266="Yes","; Clicks down "&amp;TEXT(-P266,"0%")&amp;" on the previous period","")&amp;IF(V266="Yes","; Average position "&amp;TEXT(N266,"0.0")&amp;" on "&amp;TEXT(L266,"#,##0")&amp;" impressions (striking distance)","")&amp;IF(AND(T266="Yes",N(L266)&gt;=Rules!$B$6),"; Thin ("&amp;F266&amp;" words) but has search demand",""),3,400),IF(AA266="Prune","Low value: "&amp;N(K266)&amp;" clicks, "&amp;N(L266)&amp;" impressions, "&amp;N(Q266)&amp;" sessions, no key events. Remove or noindex it and update internal links.",IF(AA266="Redirect","Low value but "&amp;N(AC266)&amp;" referring domains. 301 it to the closest relevant page to keep those links.",IF(AND(Z266="No",Y266="Yes",N(K266)&lt;Rules!$B$5),"Low search traffic but it converts (key events: "&amp;S266&amp;"). Keep it and link to it.",IF(W266="Yes","Stronger than the page it overlaps ("&amp;I266&amp;"). Keep; merge that page into this one.","Healthy: "&amp;N(K266)&amp;" clicks"&amp;IF(ISNUMBER(N266),", average position "&amp;TEXT(N266,"0.0"),"")&amp;". Keep and monitor."))))))))))</f>
        <v/>
      </c>
      <c r="AE266">
        <f>IF(A266="","",IF(AD266&lt;&gt;"",AD266,AA266))</f>
        <v/>
      </c>
    </row>
    <row r="267">
      <c r="A267">
        <f>IF(Crawl!A266="","",Crawl!A266)</f>
        <v/>
      </c>
      <c r="B267">
        <f>IF(A267="","",Crawl!EC266)</f>
        <v/>
      </c>
      <c r="C267">
        <f>IF(A267="","",IFERROR(INDEX(Crawl!$A266:$DZ266,1,Rules!$H$6),""))</f>
        <v/>
      </c>
      <c r="D267">
        <f>IF(A267="","",IFERROR(INDEX(Crawl!$A266:$DZ266,1,Rules!$H$7),"")&amp;"")</f>
        <v/>
      </c>
      <c r="E267">
        <f>IF(A267="","",IFERROR(INDEX(Crawl!$A266:$DZ266,1,Rules!$H$8),"")&amp;"")</f>
        <v/>
      </c>
      <c r="F267">
        <f>IF(A267="","",IFERROR(INDEX(Crawl!$A266:$DZ266,1,Rules!$H$9),""))</f>
        <v/>
      </c>
      <c r="G267">
        <f>IF(A267="","",IFERROR(INDEX(Crawl!$A266:$DZ266,1,Rules!$H$10),""))</f>
        <v/>
      </c>
      <c r="H267">
        <f>IF(A267="","",IFERROR(INDEX(Crawl!$A266:$DZ266,1,Rules!$H$12),""))</f>
        <v/>
      </c>
      <c r="I267">
        <f>IF(A267="","",IF(AND(N(H267)&gt;0,IFERROR(INDEX(Crawl!$A266:$DZ266,1,Rules!$H$11),"")&amp;""&lt;&gt;""),IFERROR(INDEX(Crawl!$A266:$DZ266,1,Rules!$H$11),"")&amp;"",IF(AND(ISNUMBER(J267),N(J267)&gt;=Rules!$B$12,IFERROR(INDEX(Crawl!$A266:$DZ266,1,Rules!$H$13),"")&amp;""&lt;&gt;""),IFERROR(INDEX(Crawl!$A266:$DZ266,1,Rules!$H$13),"")&amp;"","")))</f>
        <v/>
      </c>
      <c r="J267" s="19">
        <f>IF(A267="","",IF(IFERROR(INDEX(Crawl!$A266:$DZ266,1,Rules!$H$14),"")&amp;""="","",IFERROR(INDEX(Crawl!$A266:$DZ266,1,Rules!$H$14),"")))</f>
        <v/>
      </c>
      <c r="K267">
        <f>IF(A267="","",IFERROR(SUMIFS('GSC current'!$J$2:$J$2001,'GSC current'!$I$2:$I$2001,B267),0))</f>
        <v/>
      </c>
      <c r="L267">
        <f>IF(A267="","",IFERROR(SUMIFS('GSC current'!$K$2:$K$2001,'GSC current'!$I$2:$I$2001,B267),0))</f>
        <v/>
      </c>
      <c r="M267" s="20">
        <f>IF(A267="","",IF(N(L267)&gt;0,K267/L267,""))</f>
        <v/>
      </c>
      <c r="N267" s="21">
        <f>IF(A267="","",IF(N(L267)&gt;0,SUMIFS('GSC current'!$L$2:$L$2001,'GSC current'!$I$2:$I$2001,B267)/L267,""))</f>
        <v/>
      </c>
      <c r="O267">
        <f>IF(A267="","",IFERROR(SUMIFS('GSC previous'!$J$2:$J$2001,'GSC previous'!$I$2:$I$2001,B267),0))</f>
        <v/>
      </c>
      <c r="P267" s="22">
        <f>IF(A267="","",IF(N(O267)&gt;0,(K267-O267)/O267,""))</f>
        <v/>
      </c>
      <c r="Q267">
        <f>IF(A267="","",IFERROR(SUMIFS(GA4!$P$2:$P$2001,GA4!$O$2:$O$2001,B267),0))</f>
        <v/>
      </c>
      <c r="R267" s="23">
        <f>IF(A267="","",IF(N(Q267)&gt;0,SUMIFS(GA4!$Q$2:$Q$2001,GA4!$O$2:$O$2001,B267)/Q267,""))</f>
        <v/>
      </c>
      <c r="S267">
        <f>IF(A267="","",IFERROR(SUMIFS(GA4!$R$2:$R$2001,GA4!$O$2:$O$2001,B267),0))</f>
        <v/>
      </c>
      <c r="T267">
        <f>IF(A267="","",IF(AND(ISNUMBER(F267),LEFT(C267&amp;"",1)="2"),IF(F267&lt;Rules!$B$9,"Yes","No"),"No"))</f>
        <v/>
      </c>
      <c r="U267">
        <f>IF(A267="","",IF(AND(N(O267)&gt;=Rules!$B$8,ISNUMBER(P267)),IF(P267&lt;=-Rules!$B$7,"Yes","No"),"No"))</f>
        <v/>
      </c>
      <c r="V267">
        <f>IF(A267="","",IF(AND(N(L267)&gt;=Rules!$B$6,ISNUMBER(N267)),IF(AND(N267&gt;=Rules!$B$10,N267&lt;=Rules!$B$11),"Yes","No"),"No"))</f>
        <v/>
      </c>
      <c r="W267">
        <f>IF(A267="","",IF(I267&lt;&gt;"","Yes","No"))</f>
        <v/>
      </c>
      <c r="X267">
        <f>IF(I267="","",IF(SUMIFS($K$3:$K$2002,$A$3:$A$2002,SUBSTITUTE(SUBSTITUTE(I267,"?","~?"),"*","~*"))&gt;N(K267),"Yes","No"))</f>
        <v/>
      </c>
      <c r="Y267">
        <f>IF(A267="","",IF(N(S267)&gt;0,"Yes","No"))</f>
        <v/>
      </c>
      <c r="Z267">
        <f>IF(A267="","",IF(AND(N(K267)&lt;Rules!$B$5,N(L267)&lt;Rules!$B$6,N(Q267)&lt;Rules!$B$13,Y267="No"),"Yes","No"))</f>
        <v/>
      </c>
      <c r="AA267">
        <f>IF(A267="","",IF(LEFT(C267&amp;"",1)="3","Redirect",IF(OR(LEFT(C267&amp;"",1)="4",LEFT(C267&amp;"",1)="5"),IF(OR(N(K267)&gt;0,N(AC267)&gt;=Rules!$B$14),"Redirect","Prune"),IF(D267="Non-Indexable","Keep",IF(AND(W267="Yes",X267="Yes",Y267="No"),"Merge",IF(OR(U267="Yes",V267="Yes",AND(T267="Yes",N(L267)&gt;=Rules!$B$6)),"Update",IF(Z267="Yes",IF(N(AC267)&gt;=Rules!$B$14,"Redirect","Prune"),"Keep")))))))</f>
        <v/>
      </c>
      <c r="AB267">
        <f>IF(A267="","",IF(LEFT(C267&amp;"",1)="3","Already redirects ("&amp;C267&amp;"). Update internal links to point at the final URL.",IF(OR(LEFT(C267&amp;"",1)="4",LEFT(C267&amp;"",1)="5"),IF(AA267="Redirect","Returns "&amp;C267&amp;" but still has "&amp;N(K267)&amp;" clicks and "&amp;N(AC267)&amp;" referring domains. 301 it to the closest live page.","Returns "&amp;C267&amp;" with no clicks or links. Remove internal links and let it 404 or 410."),IF(D267="Non-Indexable","Non-indexable ("&amp;E267&amp;"). Keep if that is intentional; otherwise fix the canonical or noindex.",IF(AA267="Merge","Overlaps with "&amp;I267&amp;IF(N(J267)&gt;0," (similarity "&amp;TEXT(J267,"0.00")&amp;")","")&amp;", which gets more clicks. Merge the useful parts into it and 301 this URL.",IF(AA267="Update",MID(IF(U267="Yes","; Clicks down "&amp;TEXT(-P267,"0%")&amp;" on the previous period","")&amp;IF(V267="Yes","; Average position "&amp;TEXT(N267,"0.0")&amp;" on "&amp;TEXT(L267,"#,##0")&amp;" impressions (striking distance)","")&amp;IF(AND(T267="Yes",N(L267)&gt;=Rules!$B$6),"; Thin ("&amp;F267&amp;" words) but has search demand",""),3,400),IF(AA267="Prune","Low value: "&amp;N(K267)&amp;" clicks, "&amp;N(L267)&amp;" impressions, "&amp;N(Q267)&amp;" sessions, no key events. Remove or noindex it and update internal links.",IF(AA267="Redirect","Low value but "&amp;N(AC267)&amp;" referring domains. 301 it to the closest relevant page to keep those links.",IF(AND(Z267="No",Y267="Yes",N(K267)&lt;Rules!$B$5),"Low search traffic but it converts (key events: "&amp;S267&amp;"). Keep it and link to it.",IF(W267="Yes","Stronger than the page it overlaps ("&amp;I267&amp;"). Keep; merge that page into this one.","Healthy: "&amp;N(K267)&amp;" clicks"&amp;IF(ISNUMBER(N267),", average position "&amp;TEXT(N267,"0.0"),"")&amp;". Keep and monitor."))))))))))</f>
        <v/>
      </c>
      <c r="AE267">
        <f>IF(A267="","",IF(AD267&lt;&gt;"",AD267,AA267))</f>
        <v/>
      </c>
    </row>
    <row r="268">
      <c r="A268">
        <f>IF(Crawl!A267="","",Crawl!A267)</f>
        <v/>
      </c>
      <c r="B268">
        <f>IF(A268="","",Crawl!EC267)</f>
        <v/>
      </c>
      <c r="C268">
        <f>IF(A268="","",IFERROR(INDEX(Crawl!$A267:$DZ267,1,Rules!$H$6),""))</f>
        <v/>
      </c>
      <c r="D268">
        <f>IF(A268="","",IFERROR(INDEX(Crawl!$A267:$DZ267,1,Rules!$H$7),"")&amp;"")</f>
        <v/>
      </c>
      <c r="E268">
        <f>IF(A268="","",IFERROR(INDEX(Crawl!$A267:$DZ267,1,Rules!$H$8),"")&amp;"")</f>
        <v/>
      </c>
      <c r="F268">
        <f>IF(A268="","",IFERROR(INDEX(Crawl!$A267:$DZ267,1,Rules!$H$9),""))</f>
        <v/>
      </c>
      <c r="G268">
        <f>IF(A268="","",IFERROR(INDEX(Crawl!$A267:$DZ267,1,Rules!$H$10),""))</f>
        <v/>
      </c>
      <c r="H268">
        <f>IF(A268="","",IFERROR(INDEX(Crawl!$A267:$DZ267,1,Rules!$H$12),""))</f>
        <v/>
      </c>
      <c r="I268">
        <f>IF(A268="","",IF(AND(N(H268)&gt;0,IFERROR(INDEX(Crawl!$A267:$DZ267,1,Rules!$H$11),"")&amp;""&lt;&gt;""),IFERROR(INDEX(Crawl!$A267:$DZ267,1,Rules!$H$11),"")&amp;"",IF(AND(ISNUMBER(J268),N(J268)&gt;=Rules!$B$12,IFERROR(INDEX(Crawl!$A267:$DZ267,1,Rules!$H$13),"")&amp;""&lt;&gt;""),IFERROR(INDEX(Crawl!$A267:$DZ267,1,Rules!$H$13),"")&amp;"","")))</f>
        <v/>
      </c>
      <c r="J268" s="19">
        <f>IF(A268="","",IF(IFERROR(INDEX(Crawl!$A267:$DZ267,1,Rules!$H$14),"")&amp;""="","",IFERROR(INDEX(Crawl!$A267:$DZ267,1,Rules!$H$14),"")))</f>
        <v/>
      </c>
      <c r="K268">
        <f>IF(A268="","",IFERROR(SUMIFS('GSC current'!$J$2:$J$2001,'GSC current'!$I$2:$I$2001,B268),0))</f>
        <v/>
      </c>
      <c r="L268">
        <f>IF(A268="","",IFERROR(SUMIFS('GSC current'!$K$2:$K$2001,'GSC current'!$I$2:$I$2001,B268),0))</f>
        <v/>
      </c>
      <c r="M268" s="20">
        <f>IF(A268="","",IF(N(L268)&gt;0,K268/L268,""))</f>
        <v/>
      </c>
      <c r="N268" s="21">
        <f>IF(A268="","",IF(N(L268)&gt;0,SUMIFS('GSC current'!$L$2:$L$2001,'GSC current'!$I$2:$I$2001,B268)/L268,""))</f>
        <v/>
      </c>
      <c r="O268">
        <f>IF(A268="","",IFERROR(SUMIFS('GSC previous'!$J$2:$J$2001,'GSC previous'!$I$2:$I$2001,B268),0))</f>
        <v/>
      </c>
      <c r="P268" s="22">
        <f>IF(A268="","",IF(N(O268)&gt;0,(K268-O268)/O268,""))</f>
        <v/>
      </c>
      <c r="Q268">
        <f>IF(A268="","",IFERROR(SUMIFS(GA4!$P$2:$P$2001,GA4!$O$2:$O$2001,B268),0))</f>
        <v/>
      </c>
      <c r="R268" s="23">
        <f>IF(A268="","",IF(N(Q268)&gt;0,SUMIFS(GA4!$Q$2:$Q$2001,GA4!$O$2:$O$2001,B268)/Q268,""))</f>
        <v/>
      </c>
      <c r="S268">
        <f>IF(A268="","",IFERROR(SUMIFS(GA4!$R$2:$R$2001,GA4!$O$2:$O$2001,B268),0))</f>
        <v/>
      </c>
      <c r="T268">
        <f>IF(A268="","",IF(AND(ISNUMBER(F268),LEFT(C268&amp;"",1)="2"),IF(F268&lt;Rules!$B$9,"Yes","No"),"No"))</f>
        <v/>
      </c>
      <c r="U268">
        <f>IF(A268="","",IF(AND(N(O268)&gt;=Rules!$B$8,ISNUMBER(P268)),IF(P268&lt;=-Rules!$B$7,"Yes","No"),"No"))</f>
        <v/>
      </c>
      <c r="V268">
        <f>IF(A268="","",IF(AND(N(L268)&gt;=Rules!$B$6,ISNUMBER(N268)),IF(AND(N268&gt;=Rules!$B$10,N268&lt;=Rules!$B$11),"Yes","No"),"No"))</f>
        <v/>
      </c>
      <c r="W268">
        <f>IF(A268="","",IF(I268&lt;&gt;"","Yes","No"))</f>
        <v/>
      </c>
      <c r="X268">
        <f>IF(I268="","",IF(SUMIFS($K$3:$K$2002,$A$3:$A$2002,SUBSTITUTE(SUBSTITUTE(I268,"?","~?"),"*","~*"))&gt;N(K268),"Yes","No"))</f>
        <v/>
      </c>
      <c r="Y268">
        <f>IF(A268="","",IF(N(S268)&gt;0,"Yes","No"))</f>
        <v/>
      </c>
      <c r="Z268">
        <f>IF(A268="","",IF(AND(N(K268)&lt;Rules!$B$5,N(L268)&lt;Rules!$B$6,N(Q268)&lt;Rules!$B$13,Y268="No"),"Yes","No"))</f>
        <v/>
      </c>
      <c r="AA268">
        <f>IF(A268="","",IF(LEFT(C268&amp;"",1)="3","Redirect",IF(OR(LEFT(C268&amp;"",1)="4",LEFT(C268&amp;"",1)="5"),IF(OR(N(K268)&gt;0,N(AC268)&gt;=Rules!$B$14),"Redirect","Prune"),IF(D268="Non-Indexable","Keep",IF(AND(W268="Yes",X268="Yes",Y268="No"),"Merge",IF(OR(U268="Yes",V268="Yes",AND(T268="Yes",N(L268)&gt;=Rules!$B$6)),"Update",IF(Z268="Yes",IF(N(AC268)&gt;=Rules!$B$14,"Redirect","Prune"),"Keep")))))))</f>
        <v/>
      </c>
      <c r="AB268">
        <f>IF(A268="","",IF(LEFT(C268&amp;"",1)="3","Already redirects ("&amp;C268&amp;"). Update internal links to point at the final URL.",IF(OR(LEFT(C268&amp;"",1)="4",LEFT(C268&amp;"",1)="5"),IF(AA268="Redirect","Returns "&amp;C268&amp;" but still has "&amp;N(K268)&amp;" clicks and "&amp;N(AC268)&amp;" referring domains. 301 it to the closest live page.","Returns "&amp;C268&amp;" with no clicks or links. Remove internal links and let it 404 or 410."),IF(D268="Non-Indexable","Non-indexable ("&amp;E268&amp;"). Keep if that is intentional; otherwise fix the canonical or noindex.",IF(AA268="Merge","Overlaps with "&amp;I268&amp;IF(N(J268)&gt;0," (similarity "&amp;TEXT(J268,"0.00")&amp;")","")&amp;", which gets more clicks. Merge the useful parts into it and 301 this URL.",IF(AA268="Update",MID(IF(U268="Yes","; Clicks down "&amp;TEXT(-P268,"0%")&amp;" on the previous period","")&amp;IF(V268="Yes","; Average position "&amp;TEXT(N268,"0.0")&amp;" on "&amp;TEXT(L268,"#,##0")&amp;" impressions (striking distance)","")&amp;IF(AND(T268="Yes",N(L268)&gt;=Rules!$B$6),"; Thin ("&amp;F268&amp;" words) but has search demand",""),3,400),IF(AA268="Prune","Low value: "&amp;N(K268)&amp;" clicks, "&amp;N(L268)&amp;" impressions, "&amp;N(Q268)&amp;" sessions, no key events. Remove or noindex it and update internal links.",IF(AA268="Redirect","Low value but "&amp;N(AC268)&amp;" referring domains. 301 it to the closest relevant page to keep those links.",IF(AND(Z268="No",Y268="Yes",N(K268)&lt;Rules!$B$5),"Low search traffic but it converts (key events: "&amp;S268&amp;"). Keep it and link to it.",IF(W268="Yes","Stronger than the page it overlaps ("&amp;I268&amp;"). Keep; merge that page into this one.","Healthy: "&amp;N(K268)&amp;" clicks"&amp;IF(ISNUMBER(N268),", average position "&amp;TEXT(N268,"0.0"),"")&amp;". Keep and monitor."))))))))))</f>
        <v/>
      </c>
      <c r="AE268">
        <f>IF(A268="","",IF(AD268&lt;&gt;"",AD268,AA268))</f>
        <v/>
      </c>
    </row>
    <row r="269">
      <c r="A269">
        <f>IF(Crawl!A268="","",Crawl!A268)</f>
        <v/>
      </c>
      <c r="B269">
        <f>IF(A269="","",Crawl!EC268)</f>
        <v/>
      </c>
      <c r="C269">
        <f>IF(A269="","",IFERROR(INDEX(Crawl!$A268:$DZ268,1,Rules!$H$6),""))</f>
        <v/>
      </c>
      <c r="D269">
        <f>IF(A269="","",IFERROR(INDEX(Crawl!$A268:$DZ268,1,Rules!$H$7),"")&amp;"")</f>
        <v/>
      </c>
      <c r="E269">
        <f>IF(A269="","",IFERROR(INDEX(Crawl!$A268:$DZ268,1,Rules!$H$8),"")&amp;"")</f>
        <v/>
      </c>
      <c r="F269">
        <f>IF(A269="","",IFERROR(INDEX(Crawl!$A268:$DZ268,1,Rules!$H$9),""))</f>
        <v/>
      </c>
      <c r="G269">
        <f>IF(A269="","",IFERROR(INDEX(Crawl!$A268:$DZ268,1,Rules!$H$10),""))</f>
        <v/>
      </c>
      <c r="H269">
        <f>IF(A269="","",IFERROR(INDEX(Crawl!$A268:$DZ268,1,Rules!$H$12),""))</f>
        <v/>
      </c>
      <c r="I269">
        <f>IF(A269="","",IF(AND(N(H269)&gt;0,IFERROR(INDEX(Crawl!$A268:$DZ268,1,Rules!$H$11),"")&amp;""&lt;&gt;""),IFERROR(INDEX(Crawl!$A268:$DZ268,1,Rules!$H$11),"")&amp;"",IF(AND(ISNUMBER(J269),N(J269)&gt;=Rules!$B$12,IFERROR(INDEX(Crawl!$A268:$DZ268,1,Rules!$H$13),"")&amp;""&lt;&gt;""),IFERROR(INDEX(Crawl!$A268:$DZ268,1,Rules!$H$13),"")&amp;"","")))</f>
        <v/>
      </c>
      <c r="J269" s="19">
        <f>IF(A269="","",IF(IFERROR(INDEX(Crawl!$A268:$DZ268,1,Rules!$H$14),"")&amp;""="","",IFERROR(INDEX(Crawl!$A268:$DZ268,1,Rules!$H$14),"")))</f>
        <v/>
      </c>
      <c r="K269">
        <f>IF(A269="","",IFERROR(SUMIFS('GSC current'!$J$2:$J$2001,'GSC current'!$I$2:$I$2001,B269),0))</f>
        <v/>
      </c>
      <c r="L269">
        <f>IF(A269="","",IFERROR(SUMIFS('GSC current'!$K$2:$K$2001,'GSC current'!$I$2:$I$2001,B269),0))</f>
        <v/>
      </c>
      <c r="M269" s="20">
        <f>IF(A269="","",IF(N(L269)&gt;0,K269/L269,""))</f>
        <v/>
      </c>
      <c r="N269" s="21">
        <f>IF(A269="","",IF(N(L269)&gt;0,SUMIFS('GSC current'!$L$2:$L$2001,'GSC current'!$I$2:$I$2001,B269)/L269,""))</f>
        <v/>
      </c>
      <c r="O269">
        <f>IF(A269="","",IFERROR(SUMIFS('GSC previous'!$J$2:$J$2001,'GSC previous'!$I$2:$I$2001,B269),0))</f>
        <v/>
      </c>
      <c r="P269" s="22">
        <f>IF(A269="","",IF(N(O269)&gt;0,(K269-O269)/O269,""))</f>
        <v/>
      </c>
      <c r="Q269">
        <f>IF(A269="","",IFERROR(SUMIFS(GA4!$P$2:$P$2001,GA4!$O$2:$O$2001,B269),0))</f>
        <v/>
      </c>
      <c r="R269" s="23">
        <f>IF(A269="","",IF(N(Q269)&gt;0,SUMIFS(GA4!$Q$2:$Q$2001,GA4!$O$2:$O$2001,B269)/Q269,""))</f>
        <v/>
      </c>
      <c r="S269">
        <f>IF(A269="","",IFERROR(SUMIFS(GA4!$R$2:$R$2001,GA4!$O$2:$O$2001,B269),0))</f>
        <v/>
      </c>
      <c r="T269">
        <f>IF(A269="","",IF(AND(ISNUMBER(F269),LEFT(C269&amp;"",1)="2"),IF(F269&lt;Rules!$B$9,"Yes","No"),"No"))</f>
        <v/>
      </c>
      <c r="U269">
        <f>IF(A269="","",IF(AND(N(O269)&gt;=Rules!$B$8,ISNUMBER(P269)),IF(P269&lt;=-Rules!$B$7,"Yes","No"),"No"))</f>
        <v/>
      </c>
      <c r="V269">
        <f>IF(A269="","",IF(AND(N(L269)&gt;=Rules!$B$6,ISNUMBER(N269)),IF(AND(N269&gt;=Rules!$B$10,N269&lt;=Rules!$B$11),"Yes","No"),"No"))</f>
        <v/>
      </c>
      <c r="W269">
        <f>IF(A269="","",IF(I269&lt;&gt;"","Yes","No"))</f>
        <v/>
      </c>
      <c r="X269">
        <f>IF(I269="","",IF(SUMIFS($K$3:$K$2002,$A$3:$A$2002,SUBSTITUTE(SUBSTITUTE(I269,"?","~?"),"*","~*"))&gt;N(K269),"Yes","No"))</f>
        <v/>
      </c>
      <c r="Y269">
        <f>IF(A269="","",IF(N(S269)&gt;0,"Yes","No"))</f>
        <v/>
      </c>
      <c r="Z269">
        <f>IF(A269="","",IF(AND(N(K269)&lt;Rules!$B$5,N(L269)&lt;Rules!$B$6,N(Q269)&lt;Rules!$B$13,Y269="No"),"Yes","No"))</f>
        <v/>
      </c>
      <c r="AA269">
        <f>IF(A269="","",IF(LEFT(C269&amp;"",1)="3","Redirect",IF(OR(LEFT(C269&amp;"",1)="4",LEFT(C269&amp;"",1)="5"),IF(OR(N(K269)&gt;0,N(AC269)&gt;=Rules!$B$14),"Redirect","Prune"),IF(D269="Non-Indexable","Keep",IF(AND(W269="Yes",X269="Yes",Y269="No"),"Merge",IF(OR(U269="Yes",V269="Yes",AND(T269="Yes",N(L269)&gt;=Rules!$B$6)),"Update",IF(Z269="Yes",IF(N(AC269)&gt;=Rules!$B$14,"Redirect","Prune"),"Keep")))))))</f>
        <v/>
      </c>
      <c r="AB269">
        <f>IF(A269="","",IF(LEFT(C269&amp;"",1)="3","Already redirects ("&amp;C269&amp;"). Update internal links to point at the final URL.",IF(OR(LEFT(C269&amp;"",1)="4",LEFT(C269&amp;"",1)="5"),IF(AA269="Redirect","Returns "&amp;C269&amp;" but still has "&amp;N(K269)&amp;" clicks and "&amp;N(AC269)&amp;" referring domains. 301 it to the closest live page.","Returns "&amp;C269&amp;" with no clicks or links. Remove internal links and let it 404 or 410."),IF(D269="Non-Indexable","Non-indexable ("&amp;E269&amp;"). Keep if that is intentional; otherwise fix the canonical or noindex.",IF(AA269="Merge","Overlaps with "&amp;I269&amp;IF(N(J269)&gt;0," (similarity "&amp;TEXT(J269,"0.00")&amp;")","")&amp;", which gets more clicks. Merge the useful parts into it and 301 this URL.",IF(AA269="Update",MID(IF(U269="Yes","; Clicks down "&amp;TEXT(-P269,"0%")&amp;" on the previous period","")&amp;IF(V269="Yes","; Average position "&amp;TEXT(N269,"0.0")&amp;" on "&amp;TEXT(L269,"#,##0")&amp;" impressions (striking distance)","")&amp;IF(AND(T269="Yes",N(L269)&gt;=Rules!$B$6),"; Thin ("&amp;F269&amp;" words) but has search demand",""),3,400),IF(AA269="Prune","Low value: "&amp;N(K269)&amp;" clicks, "&amp;N(L269)&amp;" impressions, "&amp;N(Q269)&amp;" sessions, no key events. Remove or noindex it and update internal links.",IF(AA269="Redirect","Low value but "&amp;N(AC269)&amp;" referring domains. 301 it to the closest relevant page to keep those links.",IF(AND(Z269="No",Y269="Yes",N(K269)&lt;Rules!$B$5),"Low search traffic but it converts (key events: "&amp;S269&amp;"). Keep it and link to it.",IF(W269="Yes","Stronger than the page it overlaps ("&amp;I269&amp;"). Keep; merge that page into this one.","Healthy: "&amp;N(K269)&amp;" clicks"&amp;IF(ISNUMBER(N269),", average position "&amp;TEXT(N269,"0.0"),"")&amp;". Keep and monitor."))))))))))</f>
        <v/>
      </c>
      <c r="AE269">
        <f>IF(A269="","",IF(AD269&lt;&gt;"",AD269,AA269))</f>
        <v/>
      </c>
    </row>
    <row r="270">
      <c r="A270">
        <f>IF(Crawl!A269="","",Crawl!A269)</f>
        <v/>
      </c>
      <c r="B270">
        <f>IF(A270="","",Crawl!EC269)</f>
        <v/>
      </c>
      <c r="C270">
        <f>IF(A270="","",IFERROR(INDEX(Crawl!$A269:$DZ269,1,Rules!$H$6),""))</f>
        <v/>
      </c>
      <c r="D270">
        <f>IF(A270="","",IFERROR(INDEX(Crawl!$A269:$DZ269,1,Rules!$H$7),"")&amp;"")</f>
        <v/>
      </c>
      <c r="E270">
        <f>IF(A270="","",IFERROR(INDEX(Crawl!$A269:$DZ269,1,Rules!$H$8),"")&amp;"")</f>
        <v/>
      </c>
      <c r="F270">
        <f>IF(A270="","",IFERROR(INDEX(Crawl!$A269:$DZ269,1,Rules!$H$9),""))</f>
        <v/>
      </c>
      <c r="G270">
        <f>IF(A270="","",IFERROR(INDEX(Crawl!$A269:$DZ269,1,Rules!$H$10),""))</f>
        <v/>
      </c>
      <c r="H270">
        <f>IF(A270="","",IFERROR(INDEX(Crawl!$A269:$DZ269,1,Rules!$H$12),""))</f>
        <v/>
      </c>
      <c r="I270">
        <f>IF(A270="","",IF(AND(N(H270)&gt;0,IFERROR(INDEX(Crawl!$A269:$DZ269,1,Rules!$H$11),"")&amp;""&lt;&gt;""),IFERROR(INDEX(Crawl!$A269:$DZ269,1,Rules!$H$11),"")&amp;"",IF(AND(ISNUMBER(J270),N(J270)&gt;=Rules!$B$12,IFERROR(INDEX(Crawl!$A269:$DZ269,1,Rules!$H$13),"")&amp;""&lt;&gt;""),IFERROR(INDEX(Crawl!$A269:$DZ269,1,Rules!$H$13),"")&amp;"","")))</f>
        <v/>
      </c>
      <c r="J270" s="19">
        <f>IF(A270="","",IF(IFERROR(INDEX(Crawl!$A269:$DZ269,1,Rules!$H$14),"")&amp;""="","",IFERROR(INDEX(Crawl!$A269:$DZ269,1,Rules!$H$14),"")))</f>
        <v/>
      </c>
      <c r="K270">
        <f>IF(A270="","",IFERROR(SUMIFS('GSC current'!$J$2:$J$2001,'GSC current'!$I$2:$I$2001,B270),0))</f>
        <v/>
      </c>
      <c r="L270">
        <f>IF(A270="","",IFERROR(SUMIFS('GSC current'!$K$2:$K$2001,'GSC current'!$I$2:$I$2001,B270),0))</f>
        <v/>
      </c>
      <c r="M270" s="20">
        <f>IF(A270="","",IF(N(L270)&gt;0,K270/L270,""))</f>
        <v/>
      </c>
      <c r="N270" s="21">
        <f>IF(A270="","",IF(N(L270)&gt;0,SUMIFS('GSC current'!$L$2:$L$2001,'GSC current'!$I$2:$I$2001,B270)/L270,""))</f>
        <v/>
      </c>
      <c r="O270">
        <f>IF(A270="","",IFERROR(SUMIFS('GSC previous'!$J$2:$J$2001,'GSC previous'!$I$2:$I$2001,B270),0))</f>
        <v/>
      </c>
      <c r="P270" s="22">
        <f>IF(A270="","",IF(N(O270)&gt;0,(K270-O270)/O270,""))</f>
        <v/>
      </c>
      <c r="Q270">
        <f>IF(A270="","",IFERROR(SUMIFS(GA4!$P$2:$P$2001,GA4!$O$2:$O$2001,B270),0))</f>
        <v/>
      </c>
      <c r="R270" s="23">
        <f>IF(A270="","",IF(N(Q270)&gt;0,SUMIFS(GA4!$Q$2:$Q$2001,GA4!$O$2:$O$2001,B270)/Q270,""))</f>
        <v/>
      </c>
      <c r="S270">
        <f>IF(A270="","",IFERROR(SUMIFS(GA4!$R$2:$R$2001,GA4!$O$2:$O$2001,B270),0))</f>
        <v/>
      </c>
      <c r="T270">
        <f>IF(A270="","",IF(AND(ISNUMBER(F270),LEFT(C270&amp;"",1)="2"),IF(F270&lt;Rules!$B$9,"Yes","No"),"No"))</f>
        <v/>
      </c>
      <c r="U270">
        <f>IF(A270="","",IF(AND(N(O270)&gt;=Rules!$B$8,ISNUMBER(P270)),IF(P270&lt;=-Rules!$B$7,"Yes","No"),"No"))</f>
        <v/>
      </c>
      <c r="V270">
        <f>IF(A270="","",IF(AND(N(L270)&gt;=Rules!$B$6,ISNUMBER(N270)),IF(AND(N270&gt;=Rules!$B$10,N270&lt;=Rules!$B$11),"Yes","No"),"No"))</f>
        <v/>
      </c>
      <c r="W270">
        <f>IF(A270="","",IF(I270&lt;&gt;"","Yes","No"))</f>
        <v/>
      </c>
      <c r="X270">
        <f>IF(I270="","",IF(SUMIFS($K$3:$K$2002,$A$3:$A$2002,SUBSTITUTE(SUBSTITUTE(I270,"?","~?"),"*","~*"))&gt;N(K270),"Yes","No"))</f>
        <v/>
      </c>
      <c r="Y270">
        <f>IF(A270="","",IF(N(S270)&gt;0,"Yes","No"))</f>
        <v/>
      </c>
      <c r="Z270">
        <f>IF(A270="","",IF(AND(N(K270)&lt;Rules!$B$5,N(L270)&lt;Rules!$B$6,N(Q270)&lt;Rules!$B$13,Y270="No"),"Yes","No"))</f>
        <v/>
      </c>
      <c r="AA270">
        <f>IF(A270="","",IF(LEFT(C270&amp;"",1)="3","Redirect",IF(OR(LEFT(C270&amp;"",1)="4",LEFT(C270&amp;"",1)="5"),IF(OR(N(K270)&gt;0,N(AC270)&gt;=Rules!$B$14),"Redirect","Prune"),IF(D270="Non-Indexable","Keep",IF(AND(W270="Yes",X270="Yes",Y270="No"),"Merge",IF(OR(U270="Yes",V270="Yes",AND(T270="Yes",N(L270)&gt;=Rules!$B$6)),"Update",IF(Z270="Yes",IF(N(AC270)&gt;=Rules!$B$14,"Redirect","Prune"),"Keep")))))))</f>
        <v/>
      </c>
      <c r="AB270">
        <f>IF(A270="","",IF(LEFT(C270&amp;"",1)="3","Already redirects ("&amp;C270&amp;"). Update internal links to point at the final URL.",IF(OR(LEFT(C270&amp;"",1)="4",LEFT(C270&amp;"",1)="5"),IF(AA270="Redirect","Returns "&amp;C270&amp;" but still has "&amp;N(K270)&amp;" clicks and "&amp;N(AC270)&amp;" referring domains. 301 it to the closest live page.","Returns "&amp;C270&amp;" with no clicks or links. Remove internal links and let it 404 or 410."),IF(D270="Non-Indexable","Non-indexable ("&amp;E270&amp;"). Keep if that is intentional; otherwise fix the canonical or noindex.",IF(AA270="Merge","Overlaps with "&amp;I270&amp;IF(N(J270)&gt;0," (similarity "&amp;TEXT(J270,"0.00")&amp;")","")&amp;", which gets more clicks. Merge the useful parts into it and 301 this URL.",IF(AA270="Update",MID(IF(U270="Yes","; Clicks down "&amp;TEXT(-P270,"0%")&amp;" on the previous period","")&amp;IF(V270="Yes","; Average position "&amp;TEXT(N270,"0.0")&amp;" on "&amp;TEXT(L270,"#,##0")&amp;" impressions (striking distance)","")&amp;IF(AND(T270="Yes",N(L270)&gt;=Rules!$B$6),"; Thin ("&amp;F270&amp;" words) but has search demand",""),3,400),IF(AA270="Prune","Low value: "&amp;N(K270)&amp;" clicks, "&amp;N(L270)&amp;" impressions, "&amp;N(Q270)&amp;" sessions, no key events. Remove or noindex it and update internal links.",IF(AA270="Redirect","Low value but "&amp;N(AC270)&amp;" referring domains. 301 it to the closest relevant page to keep those links.",IF(AND(Z270="No",Y270="Yes",N(K270)&lt;Rules!$B$5),"Low search traffic but it converts (key events: "&amp;S270&amp;"). Keep it and link to it.",IF(W270="Yes","Stronger than the page it overlaps ("&amp;I270&amp;"). Keep; merge that page into this one.","Healthy: "&amp;N(K270)&amp;" clicks"&amp;IF(ISNUMBER(N270),", average position "&amp;TEXT(N270,"0.0"),"")&amp;". Keep and monitor."))))))))))</f>
        <v/>
      </c>
      <c r="AE270">
        <f>IF(A270="","",IF(AD270&lt;&gt;"",AD270,AA270))</f>
        <v/>
      </c>
    </row>
    <row r="271">
      <c r="A271">
        <f>IF(Crawl!A270="","",Crawl!A270)</f>
        <v/>
      </c>
      <c r="B271">
        <f>IF(A271="","",Crawl!EC270)</f>
        <v/>
      </c>
      <c r="C271">
        <f>IF(A271="","",IFERROR(INDEX(Crawl!$A270:$DZ270,1,Rules!$H$6),""))</f>
        <v/>
      </c>
      <c r="D271">
        <f>IF(A271="","",IFERROR(INDEX(Crawl!$A270:$DZ270,1,Rules!$H$7),"")&amp;"")</f>
        <v/>
      </c>
      <c r="E271">
        <f>IF(A271="","",IFERROR(INDEX(Crawl!$A270:$DZ270,1,Rules!$H$8),"")&amp;"")</f>
        <v/>
      </c>
      <c r="F271">
        <f>IF(A271="","",IFERROR(INDEX(Crawl!$A270:$DZ270,1,Rules!$H$9),""))</f>
        <v/>
      </c>
      <c r="G271">
        <f>IF(A271="","",IFERROR(INDEX(Crawl!$A270:$DZ270,1,Rules!$H$10),""))</f>
        <v/>
      </c>
      <c r="H271">
        <f>IF(A271="","",IFERROR(INDEX(Crawl!$A270:$DZ270,1,Rules!$H$12),""))</f>
        <v/>
      </c>
      <c r="I271">
        <f>IF(A271="","",IF(AND(N(H271)&gt;0,IFERROR(INDEX(Crawl!$A270:$DZ270,1,Rules!$H$11),"")&amp;""&lt;&gt;""),IFERROR(INDEX(Crawl!$A270:$DZ270,1,Rules!$H$11),"")&amp;"",IF(AND(ISNUMBER(J271),N(J271)&gt;=Rules!$B$12,IFERROR(INDEX(Crawl!$A270:$DZ270,1,Rules!$H$13),"")&amp;""&lt;&gt;""),IFERROR(INDEX(Crawl!$A270:$DZ270,1,Rules!$H$13),"")&amp;"","")))</f>
        <v/>
      </c>
      <c r="J271" s="19">
        <f>IF(A271="","",IF(IFERROR(INDEX(Crawl!$A270:$DZ270,1,Rules!$H$14),"")&amp;""="","",IFERROR(INDEX(Crawl!$A270:$DZ270,1,Rules!$H$14),"")))</f>
        <v/>
      </c>
      <c r="K271">
        <f>IF(A271="","",IFERROR(SUMIFS('GSC current'!$J$2:$J$2001,'GSC current'!$I$2:$I$2001,B271),0))</f>
        <v/>
      </c>
      <c r="L271">
        <f>IF(A271="","",IFERROR(SUMIFS('GSC current'!$K$2:$K$2001,'GSC current'!$I$2:$I$2001,B271),0))</f>
        <v/>
      </c>
      <c r="M271" s="20">
        <f>IF(A271="","",IF(N(L271)&gt;0,K271/L271,""))</f>
        <v/>
      </c>
      <c r="N271" s="21">
        <f>IF(A271="","",IF(N(L271)&gt;0,SUMIFS('GSC current'!$L$2:$L$2001,'GSC current'!$I$2:$I$2001,B271)/L271,""))</f>
        <v/>
      </c>
      <c r="O271">
        <f>IF(A271="","",IFERROR(SUMIFS('GSC previous'!$J$2:$J$2001,'GSC previous'!$I$2:$I$2001,B271),0))</f>
        <v/>
      </c>
      <c r="P271" s="22">
        <f>IF(A271="","",IF(N(O271)&gt;0,(K271-O271)/O271,""))</f>
        <v/>
      </c>
      <c r="Q271">
        <f>IF(A271="","",IFERROR(SUMIFS(GA4!$P$2:$P$2001,GA4!$O$2:$O$2001,B271),0))</f>
        <v/>
      </c>
      <c r="R271" s="23">
        <f>IF(A271="","",IF(N(Q271)&gt;0,SUMIFS(GA4!$Q$2:$Q$2001,GA4!$O$2:$O$2001,B271)/Q271,""))</f>
        <v/>
      </c>
      <c r="S271">
        <f>IF(A271="","",IFERROR(SUMIFS(GA4!$R$2:$R$2001,GA4!$O$2:$O$2001,B271),0))</f>
        <v/>
      </c>
      <c r="T271">
        <f>IF(A271="","",IF(AND(ISNUMBER(F271),LEFT(C271&amp;"",1)="2"),IF(F271&lt;Rules!$B$9,"Yes","No"),"No"))</f>
        <v/>
      </c>
      <c r="U271">
        <f>IF(A271="","",IF(AND(N(O271)&gt;=Rules!$B$8,ISNUMBER(P271)),IF(P271&lt;=-Rules!$B$7,"Yes","No"),"No"))</f>
        <v/>
      </c>
      <c r="V271">
        <f>IF(A271="","",IF(AND(N(L271)&gt;=Rules!$B$6,ISNUMBER(N271)),IF(AND(N271&gt;=Rules!$B$10,N271&lt;=Rules!$B$11),"Yes","No"),"No"))</f>
        <v/>
      </c>
      <c r="W271">
        <f>IF(A271="","",IF(I271&lt;&gt;"","Yes","No"))</f>
        <v/>
      </c>
      <c r="X271">
        <f>IF(I271="","",IF(SUMIFS($K$3:$K$2002,$A$3:$A$2002,SUBSTITUTE(SUBSTITUTE(I271,"?","~?"),"*","~*"))&gt;N(K271),"Yes","No"))</f>
        <v/>
      </c>
      <c r="Y271">
        <f>IF(A271="","",IF(N(S271)&gt;0,"Yes","No"))</f>
        <v/>
      </c>
      <c r="Z271">
        <f>IF(A271="","",IF(AND(N(K271)&lt;Rules!$B$5,N(L271)&lt;Rules!$B$6,N(Q271)&lt;Rules!$B$13,Y271="No"),"Yes","No"))</f>
        <v/>
      </c>
      <c r="AA271">
        <f>IF(A271="","",IF(LEFT(C271&amp;"",1)="3","Redirect",IF(OR(LEFT(C271&amp;"",1)="4",LEFT(C271&amp;"",1)="5"),IF(OR(N(K271)&gt;0,N(AC271)&gt;=Rules!$B$14),"Redirect","Prune"),IF(D271="Non-Indexable","Keep",IF(AND(W271="Yes",X271="Yes",Y271="No"),"Merge",IF(OR(U271="Yes",V271="Yes",AND(T271="Yes",N(L271)&gt;=Rules!$B$6)),"Update",IF(Z271="Yes",IF(N(AC271)&gt;=Rules!$B$14,"Redirect","Prune"),"Keep")))))))</f>
        <v/>
      </c>
      <c r="AB271">
        <f>IF(A271="","",IF(LEFT(C271&amp;"",1)="3","Already redirects ("&amp;C271&amp;"). Update internal links to point at the final URL.",IF(OR(LEFT(C271&amp;"",1)="4",LEFT(C271&amp;"",1)="5"),IF(AA271="Redirect","Returns "&amp;C271&amp;" but still has "&amp;N(K271)&amp;" clicks and "&amp;N(AC271)&amp;" referring domains. 301 it to the closest live page.","Returns "&amp;C271&amp;" with no clicks or links. Remove internal links and let it 404 or 410."),IF(D271="Non-Indexable","Non-indexable ("&amp;E271&amp;"). Keep if that is intentional; otherwise fix the canonical or noindex.",IF(AA271="Merge","Overlaps with "&amp;I271&amp;IF(N(J271)&gt;0," (similarity "&amp;TEXT(J271,"0.00")&amp;")","")&amp;", which gets more clicks. Merge the useful parts into it and 301 this URL.",IF(AA271="Update",MID(IF(U271="Yes","; Clicks down "&amp;TEXT(-P271,"0%")&amp;" on the previous period","")&amp;IF(V271="Yes","; Average position "&amp;TEXT(N271,"0.0")&amp;" on "&amp;TEXT(L271,"#,##0")&amp;" impressions (striking distance)","")&amp;IF(AND(T271="Yes",N(L271)&gt;=Rules!$B$6),"; Thin ("&amp;F271&amp;" words) but has search demand",""),3,400),IF(AA271="Prune","Low value: "&amp;N(K271)&amp;" clicks, "&amp;N(L271)&amp;" impressions, "&amp;N(Q271)&amp;" sessions, no key events. Remove or noindex it and update internal links.",IF(AA271="Redirect","Low value but "&amp;N(AC271)&amp;" referring domains. 301 it to the closest relevant page to keep those links.",IF(AND(Z271="No",Y271="Yes",N(K271)&lt;Rules!$B$5),"Low search traffic but it converts (key events: "&amp;S271&amp;"). Keep it and link to it.",IF(W271="Yes","Stronger than the page it overlaps ("&amp;I271&amp;"). Keep; merge that page into this one.","Healthy: "&amp;N(K271)&amp;" clicks"&amp;IF(ISNUMBER(N271),", average position "&amp;TEXT(N271,"0.0"),"")&amp;". Keep and monitor."))))))))))</f>
        <v/>
      </c>
      <c r="AE271">
        <f>IF(A271="","",IF(AD271&lt;&gt;"",AD271,AA271))</f>
        <v/>
      </c>
    </row>
    <row r="272">
      <c r="A272">
        <f>IF(Crawl!A271="","",Crawl!A271)</f>
        <v/>
      </c>
      <c r="B272">
        <f>IF(A272="","",Crawl!EC271)</f>
        <v/>
      </c>
      <c r="C272">
        <f>IF(A272="","",IFERROR(INDEX(Crawl!$A271:$DZ271,1,Rules!$H$6),""))</f>
        <v/>
      </c>
      <c r="D272">
        <f>IF(A272="","",IFERROR(INDEX(Crawl!$A271:$DZ271,1,Rules!$H$7),"")&amp;"")</f>
        <v/>
      </c>
      <c r="E272">
        <f>IF(A272="","",IFERROR(INDEX(Crawl!$A271:$DZ271,1,Rules!$H$8),"")&amp;"")</f>
        <v/>
      </c>
      <c r="F272">
        <f>IF(A272="","",IFERROR(INDEX(Crawl!$A271:$DZ271,1,Rules!$H$9),""))</f>
        <v/>
      </c>
      <c r="G272">
        <f>IF(A272="","",IFERROR(INDEX(Crawl!$A271:$DZ271,1,Rules!$H$10),""))</f>
        <v/>
      </c>
      <c r="H272">
        <f>IF(A272="","",IFERROR(INDEX(Crawl!$A271:$DZ271,1,Rules!$H$12),""))</f>
        <v/>
      </c>
      <c r="I272">
        <f>IF(A272="","",IF(AND(N(H272)&gt;0,IFERROR(INDEX(Crawl!$A271:$DZ271,1,Rules!$H$11),"")&amp;""&lt;&gt;""),IFERROR(INDEX(Crawl!$A271:$DZ271,1,Rules!$H$11),"")&amp;"",IF(AND(ISNUMBER(J272),N(J272)&gt;=Rules!$B$12,IFERROR(INDEX(Crawl!$A271:$DZ271,1,Rules!$H$13),"")&amp;""&lt;&gt;""),IFERROR(INDEX(Crawl!$A271:$DZ271,1,Rules!$H$13),"")&amp;"","")))</f>
        <v/>
      </c>
      <c r="J272" s="19">
        <f>IF(A272="","",IF(IFERROR(INDEX(Crawl!$A271:$DZ271,1,Rules!$H$14),"")&amp;""="","",IFERROR(INDEX(Crawl!$A271:$DZ271,1,Rules!$H$14),"")))</f>
        <v/>
      </c>
      <c r="K272">
        <f>IF(A272="","",IFERROR(SUMIFS('GSC current'!$J$2:$J$2001,'GSC current'!$I$2:$I$2001,B272),0))</f>
        <v/>
      </c>
      <c r="L272">
        <f>IF(A272="","",IFERROR(SUMIFS('GSC current'!$K$2:$K$2001,'GSC current'!$I$2:$I$2001,B272),0))</f>
        <v/>
      </c>
      <c r="M272" s="20">
        <f>IF(A272="","",IF(N(L272)&gt;0,K272/L272,""))</f>
        <v/>
      </c>
      <c r="N272" s="21">
        <f>IF(A272="","",IF(N(L272)&gt;0,SUMIFS('GSC current'!$L$2:$L$2001,'GSC current'!$I$2:$I$2001,B272)/L272,""))</f>
        <v/>
      </c>
      <c r="O272">
        <f>IF(A272="","",IFERROR(SUMIFS('GSC previous'!$J$2:$J$2001,'GSC previous'!$I$2:$I$2001,B272),0))</f>
        <v/>
      </c>
      <c r="P272" s="22">
        <f>IF(A272="","",IF(N(O272)&gt;0,(K272-O272)/O272,""))</f>
        <v/>
      </c>
      <c r="Q272">
        <f>IF(A272="","",IFERROR(SUMIFS(GA4!$P$2:$P$2001,GA4!$O$2:$O$2001,B272),0))</f>
        <v/>
      </c>
      <c r="R272" s="23">
        <f>IF(A272="","",IF(N(Q272)&gt;0,SUMIFS(GA4!$Q$2:$Q$2001,GA4!$O$2:$O$2001,B272)/Q272,""))</f>
        <v/>
      </c>
      <c r="S272">
        <f>IF(A272="","",IFERROR(SUMIFS(GA4!$R$2:$R$2001,GA4!$O$2:$O$2001,B272),0))</f>
        <v/>
      </c>
      <c r="T272">
        <f>IF(A272="","",IF(AND(ISNUMBER(F272),LEFT(C272&amp;"",1)="2"),IF(F272&lt;Rules!$B$9,"Yes","No"),"No"))</f>
        <v/>
      </c>
      <c r="U272">
        <f>IF(A272="","",IF(AND(N(O272)&gt;=Rules!$B$8,ISNUMBER(P272)),IF(P272&lt;=-Rules!$B$7,"Yes","No"),"No"))</f>
        <v/>
      </c>
      <c r="V272">
        <f>IF(A272="","",IF(AND(N(L272)&gt;=Rules!$B$6,ISNUMBER(N272)),IF(AND(N272&gt;=Rules!$B$10,N272&lt;=Rules!$B$11),"Yes","No"),"No"))</f>
        <v/>
      </c>
      <c r="W272">
        <f>IF(A272="","",IF(I272&lt;&gt;"","Yes","No"))</f>
        <v/>
      </c>
      <c r="X272">
        <f>IF(I272="","",IF(SUMIFS($K$3:$K$2002,$A$3:$A$2002,SUBSTITUTE(SUBSTITUTE(I272,"?","~?"),"*","~*"))&gt;N(K272),"Yes","No"))</f>
        <v/>
      </c>
      <c r="Y272">
        <f>IF(A272="","",IF(N(S272)&gt;0,"Yes","No"))</f>
        <v/>
      </c>
      <c r="Z272">
        <f>IF(A272="","",IF(AND(N(K272)&lt;Rules!$B$5,N(L272)&lt;Rules!$B$6,N(Q272)&lt;Rules!$B$13,Y272="No"),"Yes","No"))</f>
        <v/>
      </c>
      <c r="AA272">
        <f>IF(A272="","",IF(LEFT(C272&amp;"",1)="3","Redirect",IF(OR(LEFT(C272&amp;"",1)="4",LEFT(C272&amp;"",1)="5"),IF(OR(N(K272)&gt;0,N(AC272)&gt;=Rules!$B$14),"Redirect","Prune"),IF(D272="Non-Indexable","Keep",IF(AND(W272="Yes",X272="Yes",Y272="No"),"Merge",IF(OR(U272="Yes",V272="Yes",AND(T272="Yes",N(L272)&gt;=Rules!$B$6)),"Update",IF(Z272="Yes",IF(N(AC272)&gt;=Rules!$B$14,"Redirect","Prune"),"Keep")))))))</f>
        <v/>
      </c>
      <c r="AB272">
        <f>IF(A272="","",IF(LEFT(C272&amp;"",1)="3","Already redirects ("&amp;C272&amp;"). Update internal links to point at the final URL.",IF(OR(LEFT(C272&amp;"",1)="4",LEFT(C272&amp;"",1)="5"),IF(AA272="Redirect","Returns "&amp;C272&amp;" but still has "&amp;N(K272)&amp;" clicks and "&amp;N(AC272)&amp;" referring domains. 301 it to the closest live page.","Returns "&amp;C272&amp;" with no clicks or links. Remove internal links and let it 404 or 410."),IF(D272="Non-Indexable","Non-indexable ("&amp;E272&amp;"). Keep if that is intentional; otherwise fix the canonical or noindex.",IF(AA272="Merge","Overlaps with "&amp;I272&amp;IF(N(J272)&gt;0," (similarity "&amp;TEXT(J272,"0.00")&amp;")","")&amp;", which gets more clicks. Merge the useful parts into it and 301 this URL.",IF(AA272="Update",MID(IF(U272="Yes","; Clicks down "&amp;TEXT(-P272,"0%")&amp;" on the previous period","")&amp;IF(V272="Yes","; Average position "&amp;TEXT(N272,"0.0")&amp;" on "&amp;TEXT(L272,"#,##0")&amp;" impressions (striking distance)","")&amp;IF(AND(T272="Yes",N(L272)&gt;=Rules!$B$6),"; Thin ("&amp;F272&amp;" words) but has search demand",""),3,400),IF(AA272="Prune","Low value: "&amp;N(K272)&amp;" clicks, "&amp;N(L272)&amp;" impressions, "&amp;N(Q272)&amp;" sessions, no key events. Remove or noindex it and update internal links.",IF(AA272="Redirect","Low value but "&amp;N(AC272)&amp;" referring domains. 301 it to the closest relevant page to keep those links.",IF(AND(Z272="No",Y272="Yes",N(K272)&lt;Rules!$B$5),"Low search traffic but it converts (key events: "&amp;S272&amp;"). Keep it and link to it.",IF(W272="Yes","Stronger than the page it overlaps ("&amp;I272&amp;"). Keep; merge that page into this one.","Healthy: "&amp;N(K272)&amp;" clicks"&amp;IF(ISNUMBER(N272),", average position "&amp;TEXT(N272,"0.0"),"")&amp;". Keep and monitor."))))))))))</f>
        <v/>
      </c>
      <c r="AE272">
        <f>IF(A272="","",IF(AD272&lt;&gt;"",AD272,AA272))</f>
        <v/>
      </c>
    </row>
    <row r="273">
      <c r="A273">
        <f>IF(Crawl!A272="","",Crawl!A272)</f>
        <v/>
      </c>
      <c r="B273">
        <f>IF(A273="","",Crawl!EC272)</f>
        <v/>
      </c>
      <c r="C273">
        <f>IF(A273="","",IFERROR(INDEX(Crawl!$A272:$DZ272,1,Rules!$H$6),""))</f>
        <v/>
      </c>
      <c r="D273">
        <f>IF(A273="","",IFERROR(INDEX(Crawl!$A272:$DZ272,1,Rules!$H$7),"")&amp;"")</f>
        <v/>
      </c>
      <c r="E273">
        <f>IF(A273="","",IFERROR(INDEX(Crawl!$A272:$DZ272,1,Rules!$H$8),"")&amp;"")</f>
        <v/>
      </c>
      <c r="F273">
        <f>IF(A273="","",IFERROR(INDEX(Crawl!$A272:$DZ272,1,Rules!$H$9),""))</f>
        <v/>
      </c>
      <c r="G273">
        <f>IF(A273="","",IFERROR(INDEX(Crawl!$A272:$DZ272,1,Rules!$H$10),""))</f>
        <v/>
      </c>
      <c r="H273">
        <f>IF(A273="","",IFERROR(INDEX(Crawl!$A272:$DZ272,1,Rules!$H$12),""))</f>
        <v/>
      </c>
      <c r="I273">
        <f>IF(A273="","",IF(AND(N(H273)&gt;0,IFERROR(INDEX(Crawl!$A272:$DZ272,1,Rules!$H$11),"")&amp;""&lt;&gt;""),IFERROR(INDEX(Crawl!$A272:$DZ272,1,Rules!$H$11),"")&amp;"",IF(AND(ISNUMBER(J273),N(J273)&gt;=Rules!$B$12,IFERROR(INDEX(Crawl!$A272:$DZ272,1,Rules!$H$13),"")&amp;""&lt;&gt;""),IFERROR(INDEX(Crawl!$A272:$DZ272,1,Rules!$H$13),"")&amp;"","")))</f>
        <v/>
      </c>
      <c r="J273" s="19">
        <f>IF(A273="","",IF(IFERROR(INDEX(Crawl!$A272:$DZ272,1,Rules!$H$14),"")&amp;""="","",IFERROR(INDEX(Crawl!$A272:$DZ272,1,Rules!$H$14),"")))</f>
        <v/>
      </c>
      <c r="K273">
        <f>IF(A273="","",IFERROR(SUMIFS('GSC current'!$J$2:$J$2001,'GSC current'!$I$2:$I$2001,B273),0))</f>
        <v/>
      </c>
      <c r="L273">
        <f>IF(A273="","",IFERROR(SUMIFS('GSC current'!$K$2:$K$2001,'GSC current'!$I$2:$I$2001,B273),0))</f>
        <v/>
      </c>
      <c r="M273" s="20">
        <f>IF(A273="","",IF(N(L273)&gt;0,K273/L273,""))</f>
        <v/>
      </c>
      <c r="N273" s="21">
        <f>IF(A273="","",IF(N(L273)&gt;0,SUMIFS('GSC current'!$L$2:$L$2001,'GSC current'!$I$2:$I$2001,B273)/L273,""))</f>
        <v/>
      </c>
      <c r="O273">
        <f>IF(A273="","",IFERROR(SUMIFS('GSC previous'!$J$2:$J$2001,'GSC previous'!$I$2:$I$2001,B273),0))</f>
        <v/>
      </c>
      <c r="P273" s="22">
        <f>IF(A273="","",IF(N(O273)&gt;0,(K273-O273)/O273,""))</f>
        <v/>
      </c>
      <c r="Q273">
        <f>IF(A273="","",IFERROR(SUMIFS(GA4!$P$2:$P$2001,GA4!$O$2:$O$2001,B273),0))</f>
        <v/>
      </c>
      <c r="R273" s="23">
        <f>IF(A273="","",IF(N(Q273)&gt;0,SUMIFS(GA4!$Q$2:$Q$2001,GA4!$O$2:$O$2001,B273)/Q273,""))</f>
        <v/>
      </c>
      <c r="S273">
        <f>IF(A273="","",IFERROR(SUMIFS(GA4!$R$2:$R$2001,GA4!$O$2:$O$2001,B273),0))</f>
        <v/>
      </c>
      <c r="T273">
        <f>IF(A273="","",IF(AND(ISNUMBER(F273),LEFT(C273&amp;"",1)="2"),IF(F273&lt;Rules!$B$9,"Yes","No"),"No"))</f>
        <v/>
      </c>
      <c r="U273">
        <f>IF(A273="","",IF(AND(N(O273)&gt;=Rules!$B$8,ISNUMBER(P273)),IF(P273&lt;=-Rules!$B$7,"Yes","No"),"No"))</f>
        <v/>
      </c>
      <c r="V273">
        <f>IF(A273="","",IF(AND(N(L273)&gt;=Rules!$B$6,ISNUMBER(N273)),IF(AND(N273&gt;=Rules!$B$10,N273&lt;=Rules!$B$11),"Yes","No"),"No"))</f>
        <v/>
      </c>
      <c r="W273">
        <f>IF(A273="","",IF(I273&lt;&gt;"","Yes","No"))</f>
        <v/>
      </c>
      <c r="X273">
        <f>IF(I273="","",IF(SUMIFS($K$3:$K$2002,$A$3:$A$2002,SUBSTITUTE(SUBSTITUTE(I273,"?","~?"),"*","~*"))&gt;N(K273),"Yes","No"))</f>
        <v/>
      </c>
      <c r="Y273">
        <f>IF(A273="","",IF(N(S273)&gt;0,"Yes","No"))</f>
        <v/>
      </c>
      <c r="Z273">
        <f>IF(A273="","",IF(AND(N(K273)&lt;Rules!$B$5,N(L273)&lt;Rules!$B$6,N(Q273)&lt;Rules!$B$13,Y273="No"),"Yes","No"))</f>
        <v/>
      </c>
      <c r="AA273">
        <f>IF(A273="","",IF(LEFT(C273&amp;"",1)="3","Redirect",IF(OR(LEFT(C273&amp;"",1)="4",LEFT(C273&amp;"",1)="5"),IF(OR(N(K273)&gt;0,N(AC273)&gt;=Rules!$B$14),"Redirect","Prune"),IF(D273="Non-Indexable","Keep",IF(AND(W273="Yes",X273="Yes",Y273="No"),"Merge",IF(OR(U273="Yes",V273="Yes",AND(T273="Yes",N(L273)&gt;=Rules!$B$6)),"Update",IF(Z273="Yes",IF(N(AC273)&gt;=Rules!$B$14,"Redirect","Prune"),"Keep")))))))</f>
        <v/>
      </c>
      <c r="AB273">
        <f>IF(A273="","",IF(LEFT(C273&amp;"",1)="3","Already redirects ("&amp;C273&amp;"). Update internal links to point at the final URL.",IF(OR(LEFT(C273&amp;"",1)="4",LEFT(C273&amp;"",1)="5"),IF(AA273="Redirect","Returns "&amp;C273&amp;" but still has "&amp;N(K273)&amp;" clicks and "&amp;N(AC273)&amp;" referring domains. 301 it to the closest live page.","Returns "&amp;C273&amp;" with no clicks or links. Remove internal links and let it 404 or 410."),IF(D273="Non-Indexable","Non-indexable ("&amp;E273&amp;"). Keep if that is intentional; otherwise fix the canonical or noindex.",IF(AA273="Merge","Overlaps with "&amp;I273&amp;IF(N(J273)&gt;0," (similarity "&amp;TEXT(J273,"0.00")&amp;")","")&amp;", which gets more clicks. Merge the useful parts into it and 301 this URL.",IF(AA273="Update",MID(IF(U273="Yes","; Clicks down "&amp;TEXT(-P273,"0%")&amp;" on the previous period","")&amp;IF(V273="Yes","; Average position "&amp;TEXT(N273,"0.0")&amp;" on "&amp;TEXT(L273,"#,##0")&amp;" impressions (striking distance)","")&amp;IF(AND(T273="Yes",N(L273)&gt;=Rules!$B$6),"; Thin ("&amp;F273&amp;" words) but has search demand",""),3,400),IF(AA273="Prune","Low value: "&amp;N(K273)&amp;" clicks, "&amp;N(L273)&amp;" impressions, "&amp;N(Q273)&amp;" sessions, no key events. Remove or noindex it and update internal links.",IF(AA273="Redirect","Low value but "&amp;N(AC273)&amp;" referring domains. 301 it to the closest relevant page to keep those links.",IF(AND(Z273="No",Y273="Yes",N(K273)&lt;Rules!$B$5),"Low search traffic but it converts (key events: "&amp;S273&amp;"). Keep it and link to it.",IF(W273="Yes","Stronger than the page it overlaps ("&amp;I273&amp;"). Keep; merge that page into this one.","Healthy: "&amp;N(K273)&amp;" clicks"&amp;IF(ISNUMBER(N273),", average position "&amp;TEXT(N273,"0.0"),"")&amp;". Keep and monitor."))))))))))</f>
        <v/>
      </c>
      <c r="AE273">
        <f>IF(A273="","",IF(AD273&lt;&gt;"",AD273,AA273))</f>
        <v/>
      </c>
    </row>
    <row r="274">
      <c r="A274">
        <f>IF(Crawl!A273="","",Crawl!A273)</f>
        <v/>
      </c>
      <c r="B274">
        <f>IF(A274="","",Crawl!EC273)</f>
        <v/>
      </c>
      <c r="C274">
        <f>IF(A274="","",IFERROR(INDEX(Crawl!$A273:$DZ273,1,Rules!$H$6),""))</f>
        <v/>
      </c>
      <c r="D274">
        <f>IF(A274="","",IFERROR(INDEX(Crawl!$A273:$DZ273,1,Rules!$H$7),"")&amp;"")</f>
        <v/>
      </c>
      <c r="E274">
        <f>IF(A274="","",IFERROR(INDEX(Crawl!$A273:$DZ273,1,Rules!$H$8),"")&amp;"")</f>
        <v/>
      </c>
      <c r="F274">
        <f>IF(A274="","",IFERROR(INDEX(Crawl!$A273:$DZ273,1,Rules!$H$9),""))</f>
        <v/>
      </c>
      <c r="G274">
        <f>IF(A274="","",IFERROR(INDEX(Crawl!$A273:$DZ273,1,Rules!$H$10),""))</f>
        <v/>
      </c>
      <c r="H274">
        <f>IF(A274="","",IFERROR(INDEX(Crawl!$A273:$DZ273,1,Rules!$H$12),""))</f>
        <v/>
      </c>
      <c r="I274">
        <f>IF(A274="","",IF(AND(N(H274)&gt;0,IFERROR(INDEX(Crawl!$A273:$DZ273,1,Rules!$H$11),"")&amp;""&lt;&gt;""),IFERROR(INDEX(Crawl!$A273:$DZ273,1,Rules!$H$11),"")&amp;"",IF(AND(ISNUMBER(J274),N(J274)&gt;=Rules!$B$12,IFERROR(INDEX(Crawl!$A273:$DZ273,1,Rules!$H$13),"")&amp;""&lt;&gt;""),IFERROR(INDEX(Crawl!$A273:$DZ273,1,Rules!$H$13),"")&amp;"","")))</f>
        <v/>
      </c>
      <c r="J274" s="19">
        <f>IF(A274="","",IF(IFERROR(INDEX(Crawl!$A273:$DZ273,1,Rules!$H$14),"")&amp;""="","",IFERROR(INDEX(Crawl!$A273:$DZ273,1,Rules!$H$14),"")))</f>
        <v/>
      </c>
      <c r="K274">
        <f>IF(A274="","",IFERROR(SUMIFS('GSC current'!$J$2:$J$2001,'GSC current'!$I$2:$I$2001,B274),0))</f>
        <v/>
      </c>
      <c r="L274">
        <f>IF(A274="","",IFERROR(SUMIFS('GSC current'!$K$2:$K$2001,'GSC current'!$I$2:$I$2001,B274),0))</f>
        <v/>
      </c>
      <c r="M274" s="20">
        <f>IF(A274="","",IF(N(L274)&gt;0,K274/L274,""))</f>
        <v/>
      </c>
      <c r="N274" s="21">
        <f>IF(A274="","",IF(N(L274)&gt;0,SUMIFS('GSC current'!$L$2:$L$2001,'GSC current'!$I$2:$I$2001,B274)/L274,""))</f>
        <v/>
      </c>
      <c r="O274">
        <f>IF(A274="","",IFERROR(SUMIFS('GSC previous'!$J$2:$J$2001,'GSC previous'!$I$2:$I$2001,B274),0))</f>
        <v/>
      </c>
      <c r="P274" s="22">
        <f>IF(A274="","",IF(N(O274)&gt;0,(K274-O274)/O274,""))</f>
        <v/>
      </c>
      <c r="Q274">
        <f>IF(A274="","",IFERROR(SUMIFS(GA4!$P$2:$P$2001,GA4!$O$2:$O$2001,B274),0))</f>
        <v/>
      </c>
      <c r="R274" s="23">
        <f>IF(A274="","",IF(N(Q274)&gt;0,SUMIFS(GA4!$Q$2:$Q$2001,GA4!$O$2:$O$2001,B274)/Q274,""))</f>
        <v/>
      </c>
      <c r="S274">
        <f>IF(A274="","",IFERROR(SUMIFS(GA4!$R$2:$R$2001,GA4!$O$2:$O$2001,B274),0))</f>
        <v/>
      </c>
      <c r="T274">
        <f>IF(A274="","",IF(AND(ISNUMBER(F274),LEFT(C274&amp;"",1)="2"),IF(F274&lt;Rules!$B$9,"Yes","No"),"No"))</f>
        <v/>
      </c>
      <c r="U274">
        <f>IF(A274="","",IF(AND(N(O274)&gt;=Rules!$B$8,ISNUMBER(P274)),IF(P274&lt;=-Rules!$B$7,"Yes","No"),"No"))</f>
        <v/>
      </c>
      <c r="V274">
        <f>IF(A274="","",IF(AND(N(L274)&gt;=Rules!$B$6,ISNUMBER(N274)),IF(AND(N274&gt;=Rules!$B$10,N274&lt;=Rules!$B$11),"Yes","No"),"No"))</f>
        <v/>
      </c>
      <c r="W274">
        <f>IF(A274="","",IF(I274&lt;&gt;"","Yes","No"))</f>
        <v/>
      </c>
      <c r="X274">
        <f>IF(I274="","",IF(SUMIFS($K$3:$K$2002,$A$3:$A$2002,SUBSTITUTE(SUBSTITUTE(I274,"?","~?"),"*","~*"))&gt;N(K274),"Yes","No"))</f>
        <v/>
      </c>
      <c r="Y274">
        <f>IF(A274="","",IF(N(S274)&gt;0,"Yes","No"))</f>
        <v/>
      </c>
      <c r="Z274">
        <f>IF(A274="","",IF(AND(N(K274)&lt;Rules!$B$5,N(L274)&lt;Rules!$B$6,N(Q274)&lt;Rules!$B$13,Y274="No"),"Yes","No"))</f>
        <v/>
      </c>
      <c r="AA274">
        <f>IF(A274="","",IF(LEFT(C274&amp;"",1)="3","Redirect",IF(OR(LEFT(C274&amp;"",1)="4",LEFT(C274&amp;"",1)="5"),IF(OR(N(K274)&gt;0,N(AC274)&gt;=Rules!$B$14),"Redirect","Prune"),IF(D274="Non-Indexable","Keep",IF(AND(W274="Yes",X274="Yes",Y274="No"),"Merge",IF(OR(U274="Yes",V274="Yes",AND(T274="Yes",N(L274)&gt;=Rules!$B$6)),"Update",IF(Z274="Yes",IF(N(AC274)&gt;=Rules!$B$14,"Redirect","Prune"),"Keep")))))))</f>
        <v/>
      </c>
      <c r="AB274">
        <f>IF(A274="","",IF(LEFT(C274&amp;"",1)="3","Already redirects ("&amp;C274&amp;"). Update internal links to point at the final URL.",IF(OR(LEFT(C274&amp;"",1)="4",LEFT(C274&amp;"",1)="5"),IF(AA274="Redirect","Returns "&amp;C274&amp;" but still has "&amp;N(K274)&amp;" clicks and "&amp;N(AC274)&amp;" referring domains. 301 it to the closest live page.","Returns "&amp;C274&amp;" with no clicks or links. Remove internal links and let it 404 or 410."),IF(D274="Non-Indexable","Non-indexable ("&amp;E274&amp;"). Keep if that is intentional; otherwise fix the canonical or noindex.",IF(AA274="Merge","Overlaps with "&amp;I274&amp;IF(N(J274)&gt;0," (similarity "&amp;TEXT(J274,"0.00")&amp;")","")&amp;", which gets more clicks. Merge the useful parts into it and 301 this URL.",IF(AA274="Update",MID(IF(U274="Yes","; Clicks down "&amp;TEXT(-P274,"0%")&amp;" on the previous period","")&amp;IF(V274="Yes","; Average position "&amp;TEXT(N274,"0.0")&amp;" on "&amp;TEXT(L274,"#,##0")&amp;" impressions (striking distance)","")&amp;IF(AND(T274="Yes",N(L274)&gt;=Rules!$B$6),"; Thin ("&amp;F274&amp;" words) but has search demand",""),3,400),IF(AA274="Prune","Low value: "&amp;N(K274)&amp;" clicks, "&amp;N(L274)&amp;" impressions, "&amp;N(Q274)&amp;" sessions, no key events. Remove or noindex it and update internal links.",IF(AA274="Redirect","Low value but "&amp;N(AC274)&amp;" referring domains. 301 it to the closest relevant page to keep those links.",IF(AND(Z274="No",Y274="Yes",N(K274)&lt;Rules!$B$5),"Low search traffic but it converts (key events: "&amp;S274&amp;"). Keep it and link to it.",IF(W274="Yes","Stronger than the page it overlaps ("&amp;I274&amp;"). Keep; merge that page into this one.","Healthy: "&amp;N(K274)&amp;" clicks"&amp;IF(ISNUMBER(N274),", average position "&amp;TEXT(N274,"0.0"),"")&amp;". Keep and monitor."))))))))))</f>
        <v/>
      </c>
      <c r="AE274">
        <f>IF(A274="","",IF(AD274&lt;&gt;"",AD274,AA274))</f>
        <v/>
      </c>
    </row>
    <row r="275">
      <c r="A275">
        <f>IF(Crawl!A274="","",Crawl!A274)</f>
        <v/>
      </c>
      <c r="B275">
        <f>IF(A275="","",Crawl!EC274)</f>
        <v/>
      </c>
      <c r="C275">
        <f>IF(A275="","",IFERROR(INDEX(Crawl!$A274:$DZ274,1,Rules!$H$6),""))</f>
        <v/>
      </c>
      <c r="D275">
        <f>IF(A275="","",IFERROR(INDEX(Crawl!$A274:$DZ274,1,Rules!$H$7),"")&amp;"")</f>
        <v/>
      </c>
      <c r="E275">
        <f>IF(A275="","",IFERROR(INDEX(Crawl!$A274:$DZ274,1,Rules!$H$8),"")&amp;"")</f>
        <v/>
      </c>
      <c r="F275">
        <f>IF(A275="","",IFERROR(INDEX(Crawl!$A274:$DZ274,1,Rules!$H$9),""))</f>
        <v/>
      </c>
      <c r="G275">
        <f>IF(A275="","",IFERROR(INDEX(Crawl!$A274:$DZ274,1,Rules!$H$10),""))</f>
        <v/>
      </c>
      <c r="H275">
        <f>IF(A275="","",IFERROR(INDEX(Crawl!$A274:$DZ274,1,Rules!$H$12),""))</f>
        <v/>
      </c>
      <c r="I275">
        <f>IF(A275="","",IF(AND(N(H275)&gt;0,IFERROR(INDEX(Crawl!$A274:$DZ274,1,Rules!$H$11),"")&amp;""&lt;&gt;""),IFERROR(INDEX(Crawl!$A274:$DZ274,1,Rules!$H$11),"")&amp;"",IF(AND(ISNUMBER(J275),N(J275)&gt;=Rules!$B$12,IFERROR(INDEX(Crawl!$A274:$DZ274,1,Rules!$H$13),"")&amp;""&lt;&gt;""),IFERROR(INDEX(Crawl!$A274:$DZ274,1,Rules!$H$13),"")&amp;"","")))</f>
        <v/>
      </c>
      <c r="J275" s="19">
        <f>IF(A275="","",IF(IFERROR(INDEX(Crawl!$A274:$DZ274,1,Rules!$H$14),"")&amp;""="","",IFERROR(INDEX(Crawl!$A274:$DZ274,1,Rules!$H$14),"")))</f>
        <v/>
      </c>
      <c r="K275">
        <f>IF(A275="","",IFERROR(SUMIFS('GSC current'!$J$2:$J$2001,'GSC current'!$I$2:$I$2001,B275),0))</f>
        <v/>
      </c>
      <c r="L275">
        <f>IF(A275="","",IFERROR(SUMIFS('GSC current'!$K$2:$K$2001,'GSC current'!$I$2:$I$2001,B275),0))</f>
        <v/>
      </c>
      <c r="M275" s="20">
        <f>IF(A275="","",IF(N(L275)&gt;0,K275/L275,""))</f>
        <v/>
      </c>
      <c r="N275" s="21">
        <f>IF(A275="","",IF(N(L275)&gt;0,SUMIFS('GSC current'!$L$2:$L$2001,'GSC current'!$I$2:$I$2001,B275)/L275,""))</f>
        <v/>
      </c>
      <c r="O275">
        <f>IF(A275="","",IFERROR(SUMIFS('GSC previous'!$J$2:$J$2001,'GSC previous'!$I$2:$I$2001,B275),0))</f>
        <v/>
      </c>
      <c r="P275" s="22">
        <f>IF(A275="","",IF(N(O275)&gt;0,(K275-O275)/O275,""))</f>
        <v/>
      </c>
      <c r="Q275">
        <f>IF(A275="","",IFERROR(SUMIFS(GA4!$P$2:$P$2001,GA4!$O$2:$O$2001,B275),0))</f>
        <v/>
      </c>
      <c r="R275" s="23">
        <f>IF(A275="","",IF(N(Q275)&gt;0,SUMIFS(GA4!$Q$2:$Q$2001,GA4!$O$2:$O$2001,B275)/Q275,""))</f>
        <v/>
      </c>
      <c r="S275">
        <f>IF(A275="","",IFERROR(SUMIFS(GA4!$R$2:$R$2001,GA4!$O$2:$O$2001,B275),0))</f>
        <v/>
      </c>
      <c r="T275">
        <f>IF(A275="","",IF(AND(ISNUMBER(F275),LEFT(C275&amp;"",1)="2"),IF(F275&lt;Rules!$B$9,"Yes","No"),"No"))</f>
        <v/>
      </c>
      <c r="U275">
        <f>IF(A275="","",IF(AND(N(O275)&gt;=Rules!$B$8,ISNUMBER(P275)),IF(P275&lt;=-Rules!$B$7,"Yes","No"),"No"))</f>
        <v/>
      </c>
      <c r="V275">
        <f>IF(A275="","",IF(AND(N(L275)&gt;=Rules!$B$6,ISNUMBER(N275)),IF(AND(N275&gt;=Rules!$B$10,N275&lt;=Rules!$B$11),"Yes","No"),"No"))</f>
        <v/>
      </c>
      <c r="W275">
        <f>IF(A275="","",IF(I275&lt;&gt;"","Yes","No"))</f>
        <v/>
      </c>
      <c r="X275">
        <f>IF(I275="","",IF(SUMIFS($K$3:$K$2002,$A$3:$A$2002,SUBSTITUTE(SUBSTITUTE(I275,"?","~?"),"*","~*"))&gt;N(K275),"Yes","No"))</f>
        <v/>
      </c>
      <c r="Y275">
        <f>IF(A275="","",IF(N(S275)&gt;0,"Yes","No"))</f>
        <v/>
      </c>
      <c r="Z275">
        <f>IF(A275="","",IF(AND(N(K275)&lt;Rules!$B$5,N(L275)&lt;Rules!$B$6,N(Q275)&lt;Rules!$B$13,Y275="No"),"Yes","No"))</f>
        <v/>
      </c>
      <c r="AA275">
        <f>IF(A275="","",IF(LEFT(C275&amp;"",1)="3","Redirect",IF(OR(LEFT(C275&amp;"",1)="4",LEFT(C275&amp;"",1)="5"),IF(OR(N(K275)&gt;0,N(AC275)&gt;=Rules!$B$14),"Redirect","Prune"),IF(D275="Non-Indexable","Keep",IF(AND(W275="Yes",X275="Yes",Y275="No"),"Merge",IF(OR(U275="Yes",V275="Yes",AND(T275="Yes",N(L275)&gt;=Rules!$B$6)),"Update",IF(Z275="Yes",IF(N(AC275)&gt;=Rules!$B$14,"Redirect","Prune"),"Keep")))))))</f>
        <v/>
      </c>
      <c r="AB275">
        <f>IF(A275="","",IF(LEFT(C275&amp;"",1)="3","Already redirects ("&amp;C275&amp;"). Update internal links to point at the final URL.",IF(OR(LEFT(C275&amp;"",1)="4",LEFT(C275&amp;"",1)="5"),IF(AA275="Redirect","Returns "&amp;C275&amp;" but still has "&amp;N(K275)&amp;" clicks and "&amp;N(AC275)&amp;" referring domains. 301 it to the closest live page.","Returns "&amp;C275&amp;" with no clicks or links. Remove internal links and let it 404 or 410."),IF(D275="Non-Indexable","Non-indexable ("&amp;E275&amp;"). Keep if that is intentional; otherwise fix the canonical or noindex.",IF(AA275="Merge","Overlaps with "&amp;I275&amp;IF(N(J275)&gt;0," (similarity "&amp;TEXT(J275,"0.00")&amp;")","")&amp;", which gets more clicks. Merge the useful parts into it and 301 this URL.",IF(AA275="Update",MID(IF(U275="Yes","; Clicks down "&amp;TEXT(-P275,"0%")&amp;" on the previous period","")&amp;IF(V275="Yes","; Average position "&amp;TEXT(N275,"0.0")&amp;" on "&amp;TEXT(L275,"#,##0")&amp;" impressions (striking distance)","")&amp;IF(AND(T275="Yes",N(L275)&gt;=Rules!$B$6),"; Thin ("&amp;F275&amp;" words) but has search demand",""),3,400),IF(AA275="Prune","Low value: "&amp;N(K275)&amp;" clicks, "&amp;N(L275)&amp;" impressions, "&amp;N(Q275)&amp;" sessions, no key events. Remove or noindex it and update internal links.",IF(AA275="Redirect","Low value but "&amp;N(AC275)&amp;" referring domains. 301 it to the closest relevant page to keep those links.",IF(AND(Z275="No",Y275="Yes",N(K275)&lt;Rules!$B$5),"Low search traffic but it converts (key events: "&amp;S275&amp;"). Keep it and link to it.",IF(W275="Yes","Stronger than the page it overlaps ("&amp;I275&amp;"). Keep; merge that page into this one.","Healthy: "&amp;N(K275)&amp;" clicks"&amp;IF(ISNUMBER(N275),", average position "&amp;TEXT(N275,"0.0"),"")&amp;". Keep and monitor."))))))))))</f>
        <v/>
      </c>
      <c r="AE275">
        <f>IF(A275="","",IF(AD275&lt;&gt;"",AD275,AA275))</f>
        <v/>
      </c>
    </row>
    <row r="276">
      <c r="A276">
        <f>IF(Crawl!A275="","",Crawl!A275)</f>
        <v/>
      </c>
      <c r="B276">
        <f>IF(A276="","",Crawl!EC275)</f>
        <v/>
      </c>
      <c r="C276">
        <f>IF(A276="","",IFERROR(INDEX(Crawl!$A275:$DZ275,1,Rules!$H$6),""))</f>
        <v/>
      </c>
      <c r="D276">
        <f>IF(A276="","",IFERROR(INDEX(Crawl!$A275:$DZ275,1,Rules!$H$7),"")&amp;"")</f>
        <v/>
      </c>
      <c r="E276">
        <f>IF(A276="","",IFERROR(INDEX(Crawl!$A275:$DZ275,1,Rules!$H$8),"")&amp;"")</f>
        <v/>
      </c>
      <c r="F276">
        <f>IF(A276="","",IFERROR(INDEX(Crawl!$A275:$DZ275,1,Rules!$H$9),""))</f>
        <v/>
      </c>
      <c r="G276">
        <f>IF(A276="","",IFERROR(INDEX(Crawl!$A275:$DZ275,1,Rules!$H$10),""))</f>
        <v/>
      </c>
      <c r="H276">
        <f>IF(A276="","",IFERROR(INDEX(Crawl!$A275:$DZ275,1,Rules!$H$12),""))</f>
        <v/>
      </c>
      <c r="I276">
        <f>IF(A276="","",IF(AND(N(H276)&gt;0,IFERROR(INDEX(Crawl!$A275:$DZ275,1,Rules!$H$11),"")&amp;""&lt;&gt;""),IFERROR(INDEX(Crawl!$A275:$DZ275,1,Rules!$H$11),"")&amp;"",IF(AND(ISNUMBER(J276),N(J276)&gt;=Rules!$B$12,IFERROR(INDEX(Crawl!$A275:$DZ275,1,Rules!$H$13),"")&amp;""&lt;&gt;""),IFERROR(INDEX(Crawl!$A275:$DZ275,1,Rules!$H$13),"")&amp;"","")))</f>
        <v/>
      </c>
      <c r="J276" s="19">
        <f>IF(A276="","",IF(IFERROR(INDEX(Crawl!$A275:$DZ275,1,Rules!$H$14),"")&amp;""="","",IFERROR(INDEX(Crawl!$A275:$DZ275,1,Rules!$H$14),"")))</f>
        <v/>
      </c>
      <c r="K276">
        <f>IF(A276="","",IFERROR(SUMIFS('GSC current'!$J$2:$J$2001,'GSC current'!$I$2:$I$2001,B276),0))</f>
        <v/>
      </c>
      <c r="L276">
        <f>IF(A276="","",IFERROR(SUMIFS('GSC current'!$K$2:$K$2001,'GSC current'!$I$2:$I$2001,B276),0))</f>
        <v/>
      </c>
      <c r="M276" s="20">
        <f>IF(A276="","",IF(N(L276)&gt;0,K276/L276,""))</f>
        <v/>
      </c>
      <c r="N276" s="21">
        <f>IF(A276="","",IF(N(L276)&gt;0,SUMIFS('GSC current'!$L$2:$L$2001,'GSC current'!$I$2:$I$2001,B276)/L276,""))</f>
        <v/>
      </c>
      <c r="O276">
        <f>IF(A276="","",IFERROR(SUMIFS('GSC previous'!$J$2:$J$2001,'GSC previous'!$I$2:$I$2001,B276),0))</f>
        <v/>
      </c>
      <c r="P276" s="22">
        <f>IF(A276="","",IF(N(O276)&gt;0,(K276-O276)/O276,""))</f>
        <v/>
      </c>
      <c r="Q276">
        <f>IF(A276="","",IFERROR(SUMIFS(GA4!$P$2:$P$2001,GA4!$O$2:$O$2001,B276),0))</f>
        <v/>
      </c>
      <c r="R276" s="23">
        <f>IF(A276="","",IF(N(Q276)&gt;0,SUMIFS(GA4!$Q$2:$Q$2001,GA4!$O$2:$O$2001,B276)/Q276,""))</f>
        <v/>
      </c>
      <c r="S276">
        <f>IF(A276="","",IFERROR(SUMIFS(GA4!$R$2:$R$2001,GA4!$O$2:$O$2001,B276),0))</f>
        <v/>
      </c>
      <c r="T276">
        <f>IF(A276="","",IF(AND(ISNUMBER(F276),LEFT(C276&amp;"",1)="2"),IF(F276&lt;Rules!$B$9,"Yes","No"),"No"))</f>
        <v/>
      </c>
      <c r="U276">
        <f>IF(A276="","",IF(AND(N(O276)&gt;=Rules!$B$8,ISNUMBER(P276)),IF(P276&lt;=-Rules!$B$7,"Yes","No"),"No"))</f>
        <v/>
      </c>
      <c r="V276">
        <f>IF(A276="","",IF(AND(N(L276)&gt;=Rules!$B$6,ISNUMBER(N276)),IF(AND(N276&gt;=Rules!$B$10,N276&lt;=Rules!$B$11),"Yes","No"),"No"))</f>
        <v/>
      </c>
      <c r="W276">
        <f>IF(A276="","",IF(I276&lt;&gt;"","Yes","No"))</f>
        <v/>
      </c>
      <c r="X276">
        <f>IF(I276="","",IF(SUMIFS($K$3:$K$2002,$A$3:$A$2002,SUBSTITUTE(SUBSTITUTE(I276,"?","~?"),"*","~*"))&gt;N(K276),"Yes","No"))</f>
        <v/>
      </c>
      <c r="Y276">
        <f>IF(A276="","",IF(N(S276)&gt;0,"Yes","No"))</f>
        <v/>
      </c>
      <c r="Z276">
        <f>IF(A276="","",IF(AND(N(K276)&lt;Rules!$B$5,N(L276)&lt;Rules!$B$6,N(Q276)&lt;Rules!$B$13,Y276="No"),"Yes","No"))</f>
        <v/>
      </c>
      <c r="AA276">
        <f>IF(A276="","",IF(LEFT(C276&amp;"",1)="3","Redirect",IF(OR(LEFT(C276&amp;"",1)="4",LEFT(C276&amp;"",1)="5"),IF(OR(N(K276)&gt;0,N(AC276)&gt;=Rules!$B$14),"Redirect","Prune"),IF(D276="Non-Indexable","Keep",IF(AND(W276="Yes",X276="Yes",Y276="No"),"Merge",IF(OR(U276="Yes",V276="Yes",AND(T276="Yes",N(L276)&gt;=Rules!$B$6)),"Update",IF(Z276="Yes",IF(N(AC276)&gt;=Rules!$B$14,"Redirect","Prune"),"Keep")))))))</f>
        <v/>
      </c>
      <c r="AB276">
        <f>IF(A276="","",IF(LEFT(C276&amp;"",1)="3","Already redirects ("&amp;C276&amp;"). Update internal links to point at the final URL.",IF(OR(LEFT(C276&amp;"",1)="4",LEFT(C276&amp;"",1)="5"),IF(AA276="Redirect","Returns "&amp;C276&amp;" but still has "&amp;N(K276)&amp;" clicks and "&amp;N(AC276)&amp;" referring domains. 301 it to the closest live page.","Returns "&amp;C276&amp;" with no clicks or links. Remove internal links and let it 404 or 410."),IF(D276="Non-Indexable","Non-indexable ("&amp;E276&amp;"). Keep if that is intentional; otherwise fix the canonical or noindex.",IF(AA276="Merge","Overlaps with "&amp;I276&amp;IF(N(J276)&gt;0," (similarity "&amp;TEXT(J276,"0.00")&amp;")","")&amp;", which gets more clicks. Merge the useful parts into it and 301 this URL.",IF(AA276="Update",MID(IF(U276="Yes","; Clicks down "&amp;TEXT(-P276,"0%")&amp;" on the previous period","")&amp;IF(V276="Yes","; Average position "&amp;TEXT(N276,"0.0")&amp;" on "&amp;TEXT(L276,"#,##0")&amp;" impressions (striking distance)","")&amp;IF(AND(T276="Yes",N(L276)&gt;=Rules!$B$6),"; Thin ("&amp;F276&amp;" words) but has search demand",""),3,400),IF(AA276="Prune","Low value: "&amp;N(K276)&amp;" clicks, "&amp;N(L276)&amp;" impressions, "&amp;N(Q276)&amp;" sessions, no key events. Remove or noindex it and update internal links.",IF(AA276="Redirect","Low value but "&amp;N(AC276)&amp;" referring domains. 301 it to the closest relevant page to keep those links.",IF(AND(Z276="No",Y276="Yes",N(K276)&lt;Rules!$B$5),"Low search traffic but it converts (key events: "&amp;S276&amp;"). Keep it and link to it.",IF(W276="Yes","Stronger than the page it overlaps ("&amp;I276&amp;"). Keep; merge that page into this one.","Healthy: "&amp;N(K276)&amp;" clicks"&amp;IF(ISNUMBER(N276),", average position "&amp;TEXT(N276,"0.0"),"")&amp;". Keep and monitor."))))))))))</f>
        <v/>
      </c>
      <c r="AE276">
        <f>IF(A276="","",IF(AD276&lt;&gt;"",AD276,AA276))</f>
        <v/>
      </c>
    </row>
    <row r="277">
      <c r="A277">
        <f>IF(Crawl!A276="","",Crawl!A276)</f>
        <v/>
      </c>
      <c r="B277">
        <f>IF(A277="","",Crawl!EC276)</f>
        <v/>
      </c>
      <c r="C277">
        <f>IF(A277="","",IFERROR(INDEX(Crawl!$A276:$DZ276,1,Rules!$H$6),""))</f>
        <v/>
      </c>
      <c r="D277">
        <f>IF(A277="","",IFERROR(INDEX(Crawl!$A276:$DZ276,1,Rules!$H$7),"")&amp;"")</f>
        <v/>
      </c>
      <c r="E277">
        <f>IF(A277="","",IFERROR(INDEX(Crawl!$A276:$DZ276,1,Rules!$H$8),"")&amp;"")</f>
        <v/>
      </c>
      <c r="F277">
        <f>IF(A277="","",IFERROR(INDEX(Crawl!$A276:$DZ276,1,Rules!$H$9),""))</f>
        <v/>
      </c>
      <c r="G277">
        <f>IF(A277="","",IFERROR(INDEX(Crawl!$A276:$DZ276,1,Rules!$H$10),""))</f>
        <v/>
      </c>
      <c r="H277">
        <f>IF(A277="","",IFERROR(INDEX(Crawl!$A276:$DZ276,1,Rules!$H$12),""))</f>
        <v/>
      </c>
      <c r="I277">
        <f>IF(A277="","",IF(AND(N(H277)&gt;0,IFERROR(INDEX(Crawl!$A276:$DZ276,1,Rules!$H$11),"")&amp;""&lt;&gt;""),IFERROR(INDEX(Crawl!$A276:$DZ276,1,Rules!$H$11),"")&amp;"",IF(AND(ISNUMBER(J277),N(J277)&gt;=Rules!$B$12,IFERROR(INDEX(Crawl!$A276:$DZ276,1,Rules!$H$13),"")&amp;""&lt;&gt;""),IFERROR(INDEX(Crawl!$A276:$DZ276,1,Rules!$H$13),"")&amp;"","")))</f>
        <v/>
      </c>
      <c r="J277" s="19">
        <f>IF(A277="","",IF(IFERROR(INDEX(Crawl!$A276:$DZ276,1,Rules!$H$14),"")&amp;""="","",IFERROR(INDEX(Crawl!$A276:$DZ276,1,Rules!$H$14),"")))</f>
        <v/>
      </c>
      <c r="K277">
        <f>IF(A277="","",IFERROR(SUMIFS('GSC current'!$J$2:$J$2001,'GSC current'!$I$2:$I$2001,B277),0))</f>
        <v/>
      </c>
      <c r="L277">
        <f>IF(A277="","",IFERROR(SUMIFS('GSC current'!$K$2:$K$2001,'GSC current'!$I$2:$I$2001,B277),0))</f>
        <v/>
      </c>
      <c r="M277" s="20">
        <f>IF(A277="","",IF(N(L277)&gt;0,K277/L277,""))</f>
        <v/>
      </c>
      <c r="N277" s="21">
        <f>IF(A277="","",IF(N(L277)&gt;0,SUMIFS('GSC current'!$L$2:$L$2001,'GSC current'!$I$2:$I$2001,B277)/L277,""))</f>
        <v/>
      </c>
      <c r="O277">
        <f>IF(A277="","",IFERROR(SUMIFS('GSC previous'!$J$2:$J$2001,'GSC previous'!$I$2:$I$2001,B277),0))</f>
        <v/>
      </c>
      <c r="P277" s="22">
        <f>IF(A277="","",IF(N(O277)&gt;0,(K277-O277)/O277,""))</f>
        <v/>
      </c>
      <c r="Q277">
        <f>IF(A277="","",IFERROR(SUMIFS(GA4!$P$2:$P$2001,GA4!$O$2:$O$2001,B277),0))</f>
        <v/>
      </c>
      <c r="R277" s="23">
        <f>IF(A277="","",IF(N(Q277)&gt;0,SUMIFS(GA4!$Q$2:$Q$2001,GA4!$O$2:$O$2001,B277)/Q277,""))</f>
        <v/>
      </c>
      <c r="S277">
        <f>IF(A277="","",IFERROR(SUMIFS(GA4!$R$2:$R$2001,GA4!$O$2:$O$2001,B277),0))</f>
        <v/>
      </c>
      <c r="T277">
        <f>IF(A277="","",IF(AND(ISNUMBER(F277),LEFT(C277&amp;"",1)="2"),IF(F277&lt;Rules!$B$9,"Yes","No"),"No"))</f>
        <v/>
      </c>
      <c r="U277">
        <f>IF(A277="","",IF(AND(N(O277)&gt;=Rules!$B$8,ISNUMBER(P277)),IF(P277&lt;=-Rules!$B$7,"Yes","No"),"No"))</f>
        <v/>
      </c>
      <c r="V277">
        <f>IF(A277="","",IF(AND(N(L277)&gt;=Rules!$B$6,ISNUMBER(N277)),IF(AND(N277&gt;=Rules!$B$10,N277&lt;=Rules!$B$11),"Yes","No"),"No"))</f>
        <v/>
      </c>
      <c r="W277">
        <f>IF(A277="","",IF(I277&lt;&gt;"","Yes","No"))</f>
        <v/>
      </c>
      <c r="X277">
        <f>IF(I277="","",IF(SUMIFS($K$3:$K$2002,$A$3:$A$2002,SUBSTITUTE(SUBSTITUTE(I277,"?","~?"),"*","~*"))&gt;N(K277),"Yes","No"))</f>
        <v/>
      </c>
      <c r="Y277">
        <f>IF(A277="","",IF(N(S277)&gt;0,"Yes","No"))</f>
        <v/>
      </c>
      <c r="Z277">
        <f>IF(A277="","",IF(AND(N(K277)&lt;Rules!$B$5,N(L277)&lt;Rules!$B$6,N(Q277)&lt;Rules!$B$13,Y277="No"),"Yes","No"))</f>
        <v/>
      </c>
      <c r="AA277">
        <f>IF(A277="","",IF(LEFT(C277&amp;"",1)="3","Redirect",IF(OR(LEFT(C277&amp;"",1)="4",LEFT(C277&amp;"",1)="5"),IF(OR(N(K277)&gt;0,N(AC277)&gt;=Rules!$B$14),"Redirect","Prune"),IF(D277="Non-Indexable","Keep",IF(AND(W277="Yes",X277="Yes",Y277="No"),"Merge",IF(OR(U277="Yes",V277="Yes",AND(T277="Yes",N(L277)&gt;=Rules!$B$6)),"Update",IF(Z277="Yes",IF(N(AC277)&gt;=Rules!$B$14,"Redirect","Prune"),"Keep")))))))</f>
        <v/>
      </c>
      <c r="AB277">
        <f>IF(A277="","",IF(LEFT(C277&amp;"",1)="3","Already redirects ("&amp;C277&amp;"). Update internal links to point at the final URL.",IF(OR(LEFT(C277&amp;"",1)="4",LEFT(C277&amp;"",1)="5"),IF(AA277="Redirect","Returns "&amp;C277&amp;" but still has "&amp;N(K277)&amp;" clicks and "&amp;N(AC277)&amp;" referring domains. 301 it to the closest live page.","Returns "&amp;C277&amp;" with no clicks or links. Remove internal links and let it 404 or 410."),IF(D277="Non-Indexable","Non-indexable ("&amp;E277&amp;"). Keep if that is intentional; otherwise fix the canonical or noindex.",IF(AA277="Merge","Overlaps with "&amp;I277&amp;IF(N(J277)&gt;0," (similarity "&amp;TEXT(J277,"0.00")&amp;")","")&amp;", which gets more clicks. Merge the useful parts into it and 301 this URL.",IF(AA277="Update",MID(IF(U277="Yes","; Clicks down "&amp;TEXT(-P277,"0%")&amp;" on the previous period","")&amp;IF(V277="Yes","; Average position "&amp;TEXT(N277,"0.0")&amp;" on "&amp;TEXT(L277,"#,##0")&amp;" impressions (striking distance)","")&amp;IF(AND(T277="Yes",N(L277)&gt;=Rules!$B$6),"; Thin ("&amp;F277&amp;" words) but has search demand",""),3,400),IF(AA277="Prune","Low value: "&amp;N(K277)&amp;" clicks, "&amp;N(L277)&amp;" impressions, "&amp;N(Q277)&amp;" sessions, no key events. Remove or noindex it and update internal links.",IF(AA277="Redirect","Low value but "&amp;N(AC277)&amp;" referring domains. 301 it to the closest relevant page to keep those links.",IF(AND(Z277="No",Y277="Yes",N(K277)&lt;Rules!$B$5),"Low search traffic but it converts (key events: "&amp;S277&amp;"). Keep it and link to it.",IF(W277="Yes","Stronger than the page it overlaps ("&amp;I277&amp;"). Keep; merge that page into this one.","Healthy: "&amp;N(K277)&amp;" clicks"&amp;IF(ISNUMBER(N277),", average position "&amp;TEXT(N277,"0.0"),"")&amp;". Keep and monitor."))))))))))</f>
        <v/>
      </c>
      <c r="AE277">
        <f>IF(A277="","",IF(AD277&lt;&gt;"",AD277,AA277))</f>
        <v/>
      </c>
    </row>
    <row r="278">
      <c r="A278">
        <f>IF(Crawl!A277="","",Crawl!A277)</f>
        <v/>
      </c>
      <c r="B278">
        <f>IF(A278="","",Crawl!EC277)</f>
        <v/>
      </c>
      <c r="C278">
        <f>IF(A278="","",IFERROR(INDEX(Crawl!$A277:$DZ277,1,Rules!$H$6),""))</f>
        <v/>
      </c>
      <c r="D278">
        <f>IF(A278="","",IFERROR(INDEX(Crawl!$A277:$DZ277,1,Rules!$H$7),"")&amp;"")</f>
        <v/>
      </c>
      <c r="E278">
        <f>IF(A278="","",IFERROR(INDEX(Crawl!$A277:$DZ277,1,Rules!$H$8),"")&amp;"")</f>
        <v/>
      </c>
      <c r="F278">
        <f>IF(A278="","",IFERROR(INDEX(Crawl!$A277:$DZ277,1,Rules!$H$9),""))</f>
        <v/>
      </c>
      <c r="G278">
        <f>IF(A278="","",IFERROR(INDEX(Crawl!$A277:$DZ277,1,Rules!$H$10),""))</f>
        <v/>
      </c>
      <c r="H278">
        <f>IF(A278="","",IFERROR(INDEX(Crawl!$A277:$DZ277,1,Rules!$H$12),""))</f>
        <v/>
      </c>
      <c r="I278">
        <f>IF(A278="","",IF(AND(N(H278)&gt;0,IFERROR(INDEX(Crawl!$A277:$DZ277,1,Rules!$H$11),"")&amp;""&lt;&gt;""),IFERROR(INDEX(Crawl!$A277:$DZ277,1,Rules!$H$11),"")&amp;"",IF(AND(ISNUMBER(J278),N(J278)&gt;=Rules!$B$12,IFERROR(INDEX(Crawl!$A277:$DZ277,1,Rules!$H$13),"")&amp;""&lt;&gt;""),IFERROR(INDEX(Crawl!$A277:$DZ277,1,Rules!$H$13),"")&amp;"","")))</f>
        <v/>
      </c>
      <c r="J278" s="19">
        <f>IF(A278="","",IF(IFERROR(INDEX(Crawl!$A277:$DZ277,1,Rules!$H$14),"")&amp;""="","",IFERROR(INDEX(Crawl!$A277:$DZ277,1,Rules!$H$14),"")))</f>
        <v/>
      </c>
      <c r="K278">
        <f>IF(A278="","",IFERROR(SUMIFS('GSC current'!$J$2:$J$2001,'GSC current'!$I$2:$I$2001,B278),0))</f>
        <v/>
      </c>
      <c r="L278">
        <f>IF(A278="","",IFERROR(SUMIFS('GSC current'!$K$2:$K$2001,'GSC current'!$I$2:$I$2001,B278),0))</f>
        <v/>
      </c>
      <c r="M278" s="20">
        <f>IF(A278="","",IF(N(L278)&gt;0,K278/L278,""))</f>
        <v/>
      </c>
      <c r="N278" s="21">
        <f>IF(A278="","",IF(N(L278)&gt;0,SUMIFS('GSC current'!$L$2:$L$2001,'GSC current'!$I$2:$I$2001,B278)/L278,""))</f>
        <v/>
      </c>
      <c r="O278">
        <f>IF(A278="","",IFERROR(SUMIFS('GSC previous'!$J$2:$J$2001,'GSC previous'!$I$2:$I$2001,B278),0))</f>
        <v/>
      </c>
      <c r="P278" s="22">
        <f>IF(A278="","",IF(N(O278)&gt;0,(K278-O278)/O278,""))</f>
        <v/>
      </c>
      <c r="Q278">
        <f>IF(A278="","",IFERROR(SUMIFS(GA4!$P$2:$P$2001,GA4!$O$2:$O$2001,B278),0))</f>
        <v/>
      </c>
      <c r="R278" s="23">
        <f>IF(A278="","",IF(N(Q278)&gt;0,SUMIFS(GA4!$Q$2:$Q$2001,GA4!$O$2:$O$2001,B278)/Q278,""))</f>
        <v/>
      </c>
      <c r="S278">
        <f>IF(A278="","",IFERROR(SUMIFS(GA4!$R$2:$R$2001,GA4!$O$2:$O$2001,B278),0))</f>
        <v/>
      </c>
      <c r="T278">
        <f>IF(A278="","",IF(AND(ISNUMBER(F278),LEFT(C278&amp;"",1)="2"),IF(F278&lt;Rules!$B$9,"Yes","No"),"No"))</f>
        <v/>
      </c>
      <c r="U278">
        <f>IF(A278="","",IF(AND(N(O278)&gt;=Rules!$B$8,ISNUMBER(P278)),IF(P278&lt;=-Rules!$B$7,"Yes","No"),"No"))</f>
        <v/>
      </c>
      <c r="V278">
        <f>IF(A278="","",IF(AND(N(L278)&gt;=Rules!$B$6,ISNUMBER(N278)),IF(AND(N278&gt;=Rules!$B$10,N278&lt;=Rules!$B$11),"Yes","No"),"No"))</f>
        <v/>
      </c>
      <c r="W278">
        <f>IF(A278="","",IF(I278&lt;&gt;"","Yes","No"))</f>
        <v/>
      </c>
      <c r="X278">
        <f>IF(I278="","",IF(SUMIFS($K$3:$K$2002,$A$3:$A$2002,SUBSTITUTE(SUBSTITUTE(I278,"?","~?"),"*","~*"))&gt;N(K278),"Yes","No"))</f>
        <v/>
      </c>
      <c r="Y278">
        <f>IF(A278="","",IF(N(S278)&gt;0,"Yes","No"))</f>
        <v/>
      </c>
      <c r="Z278">
        <f>IF(A278="","",IF(AND(N(K278)&lt;Rules!$B$5,N(L278)&lt;Rules!$B$6,N(Q278)&lt;Rules!$B$13,Y278="No"),"Yes","No"))</f>
        <v/>
      </c>
      <c r="AA278">
        <f>IF(A278="","",IF(LEFT(C278&amp;"",1)="3","Redirect",IF(OR(LEFT(C278&amp;"",1)="4",LEFT(C278&amp;"",1)="5"),IF(OR(N(K278)&gt;0,N(AC278)&gt;=Rules!$B$14),"Redirect","Prune"),IF(D278="Non-Indexable","Keep",IF(AND(W278="Yes",X278="Yes",Y278="No"),"Merge",IF(OR(U278="Yes",V278="Yes",AND(T278="Yes",N(L278)&gt;=Rules!$B$6)),"Update",IF(Z278="Yes",IF(N(AC278)&gt;=Rules!$B$14,"Redirect","Prune"),"Keep")))))))</f>
        <v/>
      </c>
      <c r="AB278">
        <f>IF(A278="","",IF(LEFT(C278&amp;"",1)="3","Already redirects ("&amp;C278&amp;"). Update internal links to point at the final URL.",IF(OR(LEFT(C278&amp;"",1)="4",LEFT(C278&amp;"",1)="5"),IF(AA278="Redirect","Returns "&amp;C278&amp;" but still has "&amp;N(K278)&amp;" clicks and "&amp;N(AC278)&amp;" referring domains. 301 it to the closest live page.","Returns "&amp;C278&amp;" with no clicks or links. Remove internal links and let it 404 or 410."),IF(D278="Non-Indexable","Non-indexable ("&amp;E278&amp;"). Keep if that is intentional; otherwise fix the canonical or noindex.",IF(AA278="Merge","Overlaps with "&amp;I278&amp;IF(N(J278)&gt;0," (similarity "&amp;TEXT(J278,"0.00")&amp;")","")&amp;", which gets more clicks. Merge the useful parts into it and 301 this URL.",IF(AA278="Update",MID(IF(U278="Yes","; Clicks down "&amp;TEXT(-P278,"0%")&amp;" on the previous period","")&amp;IF(V278="Yes","; Average position "&amp;TEXT(N278,"0.0")&amp;" on "&amp;TEXT(L278,"#,##0")&amp;" impressions (striking distance)","")&amp;IF(AND(T278="Yes",N(L278)&gt;=Rules!$B$6),"; Thin ("&amp;F278&amp;" words) but has search demand",""),3,400),IF(AA278="Prune","Low value: "&amp;N(K278)&amp;" clicks, "&amp;N(L278)&amp;" impressions, "&amp;N(Q278)&amp;" sessions, no key events. Remove or noindex it and update internal links.",IF(AA278="Redirect","Low value but "&amp;N(AC278)&amp;" referring domains. 301 it to the closest relevant page to keep those links.",IF(AND(Z278="No",Y278="Yes",N(K278)&lt;Rules!$B$5),"Low search traffic but it converts (key events: "&amp;S278&amp;"). Keep it and link to it.",IF(W278="Yes","Stronger than the page it overlaps ("&amp;I278&amp;"). Keep; merge that page into this one.","Healthy: "&amp;N(K278)&amp;" clicks"&amp;IF(ISNUMBER(N278),", average position "&amp;TEXT(N278,"0.0"),"")&amp;". Keep and monitor."))))))))))</f>
        <v/>
      </c>
      <c r="AE278">
        <f>IF(A278="","",IF(AD278&lt;&gt;"",AD278,AA278))</f>
        <v/>
      </c>
    </row>
    <row r="279">
      <c r="A279">
        <f>IF(Crawl!A278="","",Crawl!A278)</f>
        <v/>
      </c>
      <c r="B279">
        <f>IF(A279="","",Crawl!EC278)</f>
        <v/>
      </c>
      <c r="C279">
        <f>IF(A279="","",IFERROR(INDEX(Crawl!$A278:$DZ278,1,Rules!$H$6),""))</f>
        <v/>
      </c>
      <c r="D279">
        <f>IF(A279="","",IFERROR(INDEX(Crawl!$A278:$DZ278,1,Rules!$H$7),"")&amp;"")</f>
        <v/>
      </c>
      <c r="E279">
        <f>IF(A279="","",IFERROR(INDEX(Crawl!$A278:$DZ278,1,Rules!$H$8),"")&amp;"")</f>
        <v/>
      </c>
      <c r="F279">
        <f>IF(A279="","",IFERROR(INDEX(Crawl!$A278:$DZ278,1,Rules!$H$9),""))</f>
        <v/>
      </c>
      <c r="G279">
        <f>IF(A279="","",IFERROR(INDEX(Crawl!$A278:$DZ278,1,Rules!$H$10),""))</f>
        <v/>
      </c>
      <c r="H279">
        <f>IF(A279="","",IFERROR(INDEX(Crawl!$A278:$DZ278,1,Rules!$H$12),""))</f>
        <v/>
      </c>
      <c r="I279">
        <f>IF(A279="","",IF(AND(N(H279)&gt;0,IFERROR(INDEX(Crawl!$A278:$DZ278,1,Rules!$H$11),"")&amp;""&lt;&gt;""),IFERROR(INDEX(Crawl!$A278:$DZ278,1,Rules!$H$11),"")&amp;"",IF(AND(ISNUMBER(J279),N(J279)&gt;=Rules!$B$12,IFERROR(INDEX(Crawl!$A278:$DZ278,1,Rules!$H$13),"")&amp;""&lt;&gt;""),IFERROR(INDEX(Crawl!$A278:$DZ278,1,Rules!$H$13),"")&amp;"","")))</f>
        <v/>
      </c>
      <c r="J279" s="19">
        <f>IF(A279="","",IF(IFERROR(INDEX(Crawl!$A278:$DZ278,1,Rules!$H$14),"")&amp;""="","",IFERROR(INDEX(Crawl!$A278:$DZ278,1,Rules!$H$14),"")))</f>
        <v/>
      </c>
      <c r="K279">
        <f>IF(A279="","",IFERROR(SUMIFS('GSC current'!$J$2:$J$2001,'GSC current'!$I$2:$I$2001,B279),0))</f>
        <v/>
      </c>
      <c r="L279">
        <f>IF(A279="","",IFERROR(SUMIFS('GSC current'!$K$2:$K$2001,'GSC current'!$I$2:$I$2001,B279),0))</f>
        <v/>
      </c>
      <c r="M279" s="20">
        <f>IF(A279="","",IF(N(L279)&gt;0,K279/L279,""))</f>
        <v/>
      </c>
      <c r="N279" s="21">
        <f>IF(A279="","",IF(N(L279)&gt;0,SUMIFS('GSC current'!$L$2:$L$2001,'GSC current'!$I$2:$I$2001,B279)/L279,""))</f>
        <v/>
      </c>
      <c r="O279">
        <f>IF(A279="","",IFERROR(SUMIFS('GSC previous'!$J$2:$J$2001,'GSC previous'!$I$2:$I$2001,B279),0))</f>
        <v/>
      </c>
      <c r="P279" s="22">
        <f>IF(A279="","",IF(N(O279)&gt;0,(K279-O279)/O279,""))</f>
        <v/>
      </c>
      <c r="Q279">
        <f>IF(A279="","",IFERROR(SUMIFS(GA4!$P$2:$P$2001,GA4!$O$2:$O$2001,B279),0))</f>
        <v/>
      </c>
      <c r="R279" s="23">
        <f>IF(A279="","",IF(N(Q279)&gt;0,SUMIFS(GA4!$Q$2:$Q$2001,GA4!$O$2:$O$2001,B279)/Q279,""))</f>
        <v/>
      </c>
      <c r="S279">
        <f>IF(A279="","",IFERROR(SUMIFS(GA4!$R$2:$R$2001,GA4!$O$2:$O$2001,B279),0))</f>
        <v/>
      </c>
      <c r="T279">
        <f>IF(A279="","",IF(AND(ISNUMBER(F279),LEFT(C279&amp;"",1)="2"),IF(F279&lt;Rules!$B$9,"Yes","No"),"No"))</f>
        <v/>
      </c>
      <c r="U279">
        <f>IF(A279="","",IF(AND(N(O279)&gt;=Rules!$B$8,ISNUMBER(P279)),IF(P279&lt;=-Rules!$B$7,"Yes","No"),"No"))</f>
        <v/>
      </c>
      <c r="V279">
        <f>IF(A279="","",IF(AND(N(L279)&gt;=Rules!$B$6,ISNUMBER(N279)),IF(AND(N279&gt;=Rules!$B$10,N279&lt;=Rules!$B$11),"Yes","No"),"No"))</f>
        <v/>
      </c>
      <c r="W279">
        <f>IF(A279="","",IF(I279&lt;&gt;"","Yes","No"))</f>
        <v/>
      </c>
      <c r="X279">
        <f>IF(I279="","",IF(SUMIFS($K$3:$K$2002,$A$3:$A$2002,SUBSTITUTE(SUBSTITUTE(I279,"?","~?"),"*","~*"))&gt;N(K279),"Yes","No"))</f>
        <v/>
      </c>
      <c r="Y279">
        <f>IF(A279="","",IF(N(S279)&gt;0,"Yes","No"))</f>
        <v/>
      </c>
      <c r="Z279">
        <f>IF(A279="","",IF(AND(N(K279)&lt;Rules!$B$5,N(L279)&lt;Rules!$B$6,N(Q279)&lt;Rules!$B$13,Y279="No"),"Yes","No"))</f>
        <v/>
      </c>
      <c r="AA279">
        <f>IF(A279="","",IF(LEFT(C279&amp;"",1)="3","Redirect",IF(OR(LEFT(C279&amp;"",1)="4",LEFT(C279&amp;"",1)="5"),IF(OR(N(K279)&gt;0,N(AC279)&gt;=Rules!$B$14),"Redirect","Prune"),IF(D279="Non-Indexable","Keep",IF(AND(W279="Yes",X279="Yes",Y279="No"),"Merge",IF(OR(U279="Yes",V279="Yes",AND(T279="Yes",N(L279)&gt;=Rules!$B$6)),"Update",IF(Z279="Yes",IF(N(AC279)&gt;=Rules!$B$14,"Redirect","Prune"),"Keep")))))))</f>
        <v/>
      </c>
      <c r="AB279">
        <f>IF(A279="","",IF(LEFT(C279&amp;"",1)="3","Already redirects ("&amp;C279&amp;"). Update internal links to point at the final URL.",IF(OR(LEFT(C279&amp;"",1)="4",LEFT(C279&amp;"",1)="5"),IF(AA279="Redirect","Returns "&amp;C279&amp;" but still has "&amp;N(K279)&amp;" clicks and "&amp;N(AC279)&amp;" referring domains. 301 it to the closest live page.","Returns "&amp;C279&amp;" with no clicks or links. Remove internal links and let it 404 or 410."),IF(D279="Non-Indexable","Non-indexable ("&amp;E279&amp;"). Keep if that is intentional; otherwise fix the canonical or noindex.",IF(AA279="Merge","Overlaps with "&amp;I279&amp;IF(N(J279)&gt;0," (similarity "&amp;TEXT(J279,"0.00")&amp;")","")&amp;", which gets more clicks. Merge the useful parts into it and 301 this URL.",IF(AA279="Update",MID(IF(U279="Yes","; Clicks down "&amp;TEXT(-P279,"0%")&amp;" on the previous period","")&amp;IF(V279="Yes","; Average position "&amp;TEXT(N279,"0.0")&amp;" on "&amp;TEXT(L279,"#,##0")&amp;" impressions (striking distance)","")&amp;IF(AND(T279="Yes",N(L279)&gt;=Rules!$B$6),"; Thin ("&amp;F279&amp;" words) but has search demand",""),3,400),IF(AA279="Prune","Low value: "&amp;N(K279)&amp;" clicks, "&amp;N(L279)&amp;" impressions, "&amp;N(Q279)&amp;" sessions, no key events. Remove or noindex it and update internal links.",IF(AA279="Redirect","Low value but "&amp;N(AC279)&amp;" referring domains. 301 it to the closest relevant page to keep those links.",IF(AND(Z279="No",Y279="Yes",N(K279)&lt;Rules!$B$5),"Low search traffic but it converts (key events: "&amp;S279&amp;"). Keep it and link to it.",IF(W279="Yes","Stronger than the page it overlaps ("&amp;I279&amp;"). Keep; merge that page into this one.","Healthy: "&amp;N(K279)&amp;" clicks"&amp;IF(ISNUMBER(N279),", average position "&amp;TEXT(N279,"0.0"),"")&amp;". Keep and monitor."))))))))))</f>
        <v/>
      </c>
      <c r="AE279">
        <f>IF(A279="","",IF(AD279&lt;&gt;"",AD279,AA279))</f>
        <v/>
      </c>
    </row>
    <row r="280">
      <c r="A280">
        <f>IF(Crawl!A279="","",Crawl!A279)</f>
        <v/>
      </c>
      <c r="B280">
        <f>IF(A280="","",Crawl!EC279)</f>
        <v/>
      </c>
      <c r="C280">
        <f>IF(A280="","",IFERROR(INDEX(Crawl!$A279:$DZ279,1,Rules!$H$6),""))</f>
        <v/>
      </c>
      <c r="D280">
        <f>IF(A280="","",IFERROR(INDEX(Crawl!$A279:$DZ279,1,Rules!$H$7),"")&amp;"")</f>
        <v/>
      </c>
      <c r="E280">
        <f>IF(A280="","",IFERROR(INDEX(Crawl!$A279:$DZ279,1,Rules!$H$8),"")&amp;"")</f>
        <v/>
      </c>
      <c r="F280">
        <f>IF(A280="","",IFERROR(INDEX(Crawl!$A279:$DZ279,1,Rules!$H$9),""))</f>
        <v/>
      </c>
      <c r="G280">
        <f>IF(A280="","",IFERROR(INDEX(Crawl!$A279:$DZ279,1,Rules!$H$10),""))</f>
        <v/>
      </c>
      <c r="H280">
        <f>IF(A280="","",IFERROR(INDEX(Crawl!$A279:$DZ279,1,Rules!$H$12),""))</f>
        <v/>
      </c>
      <c r="I280">
        <f>IF(A280="","",IF(AND(N(H280)&gt;0,IFERROR(INDEX(Crawl!$A279:$DZ279,1,Rules!$H$11),"")&amp;""&lt;&gt;""),IFERROR(INDEX(Crawl!$A279:$DZ279,1,Rules!$H$11),"")&amp;"",IF(AND(ISNUMBER(J280),N(J280)&gt;=Rules!$B$12,IFERROR(INDEX(Crawl!$A279:$DZ279,1,Rules!$H$13),"")&amp;""&lt;&gt;""),IFERROR(INDEX(Crawl!$A279:$DZ279,1,Rules!$H$13),"")&amp;"","")))</f>
        <v/>
      </c>
      <c r="J280" s="19">
        <f>IF(A280="","",IF(IFERROR(INDEX(Crawl!$A279:$DZ279,1,Rules!$H$14),"")&amp;""="","",IFERROR(INDEX(Crawl!$A279:$DZ279,1,Rules!$H$14),"")))</f>
        <v/>
      </c>
      <c r="K280">
        <f>IF(A280="","",IFERROR(SUMIFS('GSC current'!$J$2:$J$2001,'GSC current'!$I$2:$I$2001,B280),0))</f>
        <v/>
      </c>
      <c r="L280">
        <f>IF(A280="","",IFERROR(SUMIFS('GSC current'!$K$2:$K$2001,'GSC current'!$I$2:$I$2001,B280),0))</f>
        <v/>
      </c>
      <c r="M280" s="20">
        <f>IF(A280="","",IF(N(L280)&gt;0,K280/L280,""))</f>
        <v/>
      </c>
      <c r="N280" s="21">
        <f>IF(A280="","",IF(N(L280)&gt;0,SUMIFS('GSC current'!$L$2:$L$2001,'GSC current'!$I$2:$I$2001,B280)/L280,""))</f>
        <v/>
      </c>
      <c r="O280">
        <f>IF(A280="","",IFERROR(SUMIFS('GSC previous'!$J$2:$J$2001,'GSC previous'!$I$2:$I$2001,B280),0))</f>
        <v/>
      </c>
      <c r="P280" s="22">
        <f>IF(A280="","",IF(N(O280)&gt;0,(K280-O280)/O280,""))</f>
        <v/>
      </c>
      <c r="Q280">
        <f>IF(A280="","",IFERROR(SUMIFS(GA4!$P$2:$P$2001,GA4!$O$2:$O$2001,B280),0))</f>
        <v/>
      </c>
      <c r="R280" s="23">
        <f>IF(A280="","",IF(N(Q280)&gt;0,SUMIFS(GA4!$Q$2:$Q$2001,GA4!$O$2:$O$2001,B280)/Q280,""))</f>
        <v/>
      </c>
      <c r="S280">
        <f>IF(A280="","",IFERROR(SUMIFS(GA4!$R$2:$R$2001,GA4!$O$2:$O$2001,B280),0))</f>
        <v/>
      </c>
      <c r="T280">
        <f>IF(A280="","",IF(AND(ISNUMBER(F280),LEFT(C280&amp;"",1)="2"),IF(F280&lt;Rules!$B$9,"Yes","No"),"No"))</f>
        <v/>
      </c>
      <c r="U280">
        <f>IF(A280="","",IF(AND(N(O280)&gt;=Rules!$B$8,ISNUMBER(P280)),IF(P280&lt;=-Rules!$B$7,"Yes","No"),"No"))</f>
        <v/>
      </c>
      <c r="V280">
        <f>IF(A280="","",IF(AND(N(L280)&gt;=Rules!$B$6,ISNUMBER(N280)),IF(AND(N280&gt;=Rules!$B$10,N280&lt;=Rules!$B$11),"Yes","No"),"No"))</f>
        <v/>
      </c>
      <c r="W280">
        <f>IF(A280="","",IF(I280&lt;&gt;"","Yes","No"))</f>
        <v/>
      </c>
      <c r="X280">
        <f>IF(I280="","",IF(SUMIFS($K$3:$K$2002,$A$3:$A$2002,SUBSTITUTE(SUBSTITUTE(I280,"?","~?"),"*","~*"))&gt;N(K280),"Yes","No"))</f>
        <v/>
      </c>
      <c r="Y280">
        <f>IF(A280="","",IF(N(S280)&gt;0,"Yes","No"))</f>
        <v/>
      </c>
      <c r="Z280">
        <f>IF(A280="","",IF(AND(N(K280)&lt;Rules!$B$5,N(L280)&lt;Rules!$B$6,N(Q280)&lt;Rules!$B$13,Y280="No"),"Yes","No"))</f>
        <v/>
      </c>
      <c r="AA280">
        <f>IF(A280="","",IF(LEFT(C280&amp;"",1)="3","Redirect",IF(OR(LEFT(C280&amp;"",1)="4",LEFT(C280&amp;"",1)="5"),IF(OR(N(K280)&gt;0,N(AC280)&gt;=Rules!$B$14),"Redirect","Prune"),IF(D280="Non-Indexable","Keep",IF(AND(W280="Yes",X280="Yes",Y280="No"),"Merge",IF(OR(U280="Yes",V280="Yes",AND(T280="Yes",N(L280)&gt;=Rules!$B$6)),"Update",IF(Z280="Yes",IF(N(AC280)&gt;=Rules!$B$14,"Redirect","Prune"),"Keep")))))))</f>
        <v/>
      </c>
      <c r="AB280">
        <f>IF(A280="","",IF(LEFT(C280&amp;"",1)="3","Already redirects ("&amp;C280&amp;"). Update internal links to point at the final URL.",IF(OR(LEFT(C280&amp;"",1)="4",LEFT(C280&amp;"",1)="5"),IF(AA280="Redirect","Returns "&amp;C280&amp;" but still has "&amp;N(K280)&amp;" clicks and "&amp;N(AC280)&amp;" referring domains. 301 it to the closest live page.","Returns "&amp;C280&amp;" with no clicks or links. Remove internal links and let it 404 or 410."),IF(D280="Non-Indexable","Non-indexable ("&amp;E280&amp;"). Keep if that is intentional; otherwise fix the canonical or noindex.",IF(AA280="Merge","Overlaps with "&amp;I280&amp;IF(N(J280)&gt;0," (similarity "&amp;TEXT(J280,"0.00")&amp;")","")&amp;", which gets more clicks. Merge the useful parts into it and 301 this URL.",IF(AA280="Update",MID(IF(U280="Yes","; Clicks down "&amp;TEXT(-P280,"0%")&amp;" on the previous period","")&amp;IF(V280="Yes","; Average position "&amp;TEXT(N280,"0.0")&amp;" on "&amp;TEXT(L280,"#,##0")&amp;" impressions (striking distance)","")&amp;IF(AND(T280="Yes",N(L280)&gt;=Rules!$B$6),"; Thin ("&amp;F280&amp;" words) but has search demand",""),3,400),IF(AA280="Prune","Low value: "&amp;N(K280)&amp;" clicks, "&amp;N(L280)&amp;" impressions, "&amp;N(Q280)&amp;" sessions, no key events. Remove or noindex it and update internal links.",IF(AA280="Redirect","Low value but "&amp;N(AC280)&amp;" referring domains. 301 it to the closest relevant page to keep those links.",IF(AND(Z280="No",Y280="Yes",N(K280)&lt;Rules!$B$5),"Low search traffic but it converts (key events: "&amp;S280&amp;"). Keep it and link to it.",IF(W280="Yes","Stronger than the page it overlaps ("&amp;I280&amp;"). Keep; merge that page into this one.","Healthy: "&amp;N(K280)&amp;" clicks"&amp;IF(ISNUMBER(N280),", average position "&amp;TEXT(N280,"0.0"),"")&amp;". Keep and monitor."))))))))))</f>
        <v/>
      </c>
      <c r="AE280">
        <f>IF(A280="","",IF(AD280&lt;&gt;"",AD280,AA280))</f>
        <v/>
      </c>
    </row>
    <row r="281">
      <c r="A281">
        <f>IF(Crawl!A280="","",Crawl!A280)</f>
        <v/>
      </c>
      <c r="B281">
        <f>IF(A281="","",Crawl!EC280)</f>
        <v/>
      </c>
      <c r="C281">
        <f>IF(A281="","",IFERROR(INDEX(Crawl!$A280:$DZ280,1,Rules!$H$6),""))</f>
        <v/>
      </c>
      <c r="D281">
        <f>IF(A281="","",IFERROR(INDEX(Crawl!$A280:$DZ280,1,Rules!$H$7),"")&amp;"")</f>
        <v/>
      </c>
      <c r="E281">
        <f>IF(A281="","",IFERROR(INDEX(Crawl!$A280:$DZ280,1,Rules!$H$8),"")&amp;"")</f>
        <v/>
      </c>
      <c r="F281">
        <f>IF(A281="","",IFERROR(INDEX(Crawl!$A280:$DZ280,1,Rules!$H$9),""))</f>
        <v/>
      </c>
      <c r="G281">
        <f>IF(A281="","",IFERROR(INDEX(Crawl!$A280:$DZ280,1,Rules!$H$10),""))</f>
        <v/>
      </c>
      <c r="H281">
        <f>IF(A281="","",IFERROR(INDEX(Crawl!$A280:$DZ280,1,Rules!$H$12),""))</f>
        <v/>
      </c>
      <c r="I281">
        <f>IF(A281="","",IF(AND(N(H281)&gt;0,IFERROR(INDEX(Crawl!$A280:$DZ280,1,Rules!$H$11),"")&amp;""&lt;&gt;""),IFERROR(INDEX(Crawl!$A280:$DZ280,1,Rules!$H$11),"")&amp;"",IF(AND(ISNUMBER(J281),N(J281)&gt;=Rules!$B$12,IFERROR(INDEX(Crawl!$A280:$DZ280,1,Rules!$H$13),"")&amp;""&lt;&gt;""),IFERROR(INDEX(Crawl!$A280:$DZ280,1,Rules!$H$13),"")&amp;"","")))</f>
        <v/>
      </c>
      <c r="J281" s="19">
        <f>IF(A281="","",IF(IFERROR(INDEX(Crawl!$A280:$DZ280,1,Rules!$H$14),"")&amp;""="","",IFERROR(INDEX(Crawl!$A280:$DZ280,1,Rules!$H$14),"")))</f>
        <v/>
      </c>
      <c r="K281">
        <f>IF(A281="","",IFERROR(SUMIFS('GSC current'!$J$2:$J$2001,'GSC current'!$I$2:$I$2001,B281),0))</f>
        <v/>
      </c>
      <c r="L281">
        <f>IF(A281="","",IFERROR(SUMIFS('GSC current'!$K$2:$K$2001,'GSC current'!$I$2:$I$2001,B281),0))</f>
        <v/>
      </c>
      <c r="M281" s="20">
        <f>IF(A281="","",IF(N(L281)&gt;0,K281/L281,""))</f>
        <v/>
      </c>
      <c r="N281" s="21">
        <f>IF(A281="","",IF(N(L281)&gt;0,SUMIFS('GSC current'!$L$2:$L$2001,'GSC current'!$I$2:$I$2001,B281)/L281,""))</f>
        <v/>
      </c>
      <c r="O281">
        <f>IF(A281="","",IFERROR(SUMIFS('GSC previous'!$J$2:$J$2001,'GSC previous'!$I$2:$I$2001,B281),0))</f>
        <v/>
      </c>
      <c r="P281" s="22">
        <f>IF(A281="","",IF(N(O281)&gt;0,(K281-O281)/O281,""))</f>
        <v/>
      </c>
      <c r="Q281">
        <f>IF(A281="","",IFERROR(SUMIFS(GA4!$P$2:$P$2001,GA4!$O$2:$O$2001,B281),0))</f>
        <v/>
      </c>
      <c r="R281" s="23">
        <f>IF(A281="","",IF(N(Q281)&gt;0,SUMIFS(GA4!$Q$2:$Q$2001,GA4!$O$2:$O$2001,B281)/Q281,""))</f>
        <v/>
      </c>
      <c r="S281">
        <f>IF(A281="","",IFERROR(SUMIFS(GA4!$R$2:$R$2001,GA4!$O$2:$O$2001,B281),0))</f>
        <v/>
      </c>
      <c r="T281">
        <f>IF(A281="","",IF(AND(ISNUMBER(F281),LEFT(C281&amp;"",1)="2"),IF(F281&lt;Rules!$B$9,"Yes","No"),"No"))</f>
        <v/>
      </c>
      <c r="U281">
        <f>IF(A281="","",IF(AND(N(O281)&gt;=Rules!$B$8,ISNUMBER(P281)),IF(P281&lt;=-Rules!$B$7,"Yes","No"),"No"))</f>
        <v/>
      </c>
      <c r="V281">
        <f>IF(A281="","",IF(AND(N(L281)&gt;=Rules!$B$6,ISNUMBER(N281)),IF(AND(N281&gt;=Rules!$B$10,N281&lt;=Rules!$B$11),"Yes","No"),"No"))</f>
        <v/>
      </c>
      <c r="W281">
        <f>IF(A281="","",IF(I281&lt;&gt;"","Yes","No"))</f>
        <v/>
      </c>
      <c r="X281">
        <f>IF(I281="","",IF(SUMIFS($K$3:$K$2002,$A$3:$A$2002,SUBSTITUTE(SUBSTITUTE(I281,"?","~?"),"*","~*"))&gt;N(K281),"Yes","No"))</f>
        <v/>
      </c>
      <c r="Y281">
        <f>IF(A281="","",IF(N(S281)&gt;0,"Yes","No"))</f>
        <v/>
      </c>
      <c r="Z281">
        <f>IF(A281="","",IF(AND(N(K281)&lt;Rules!$B$5,N(L281)&lt;Rules!$B$6,N(Q281)&lt;Rules!$B$13,Y281="No"),"Yes","No"))</f>
        <v/>
      </c>
      <c r="AA281">
        <f>IF(A281="","",IF(LEFT(C281&amp;"",1)="3","Redirect",IF(OR(LEFT(C281&amp;"",1)="4",LEFT(C281&amp;"",1)="5"),IF(OR(N(K281)&gt;0,N(AC281)&gt;=Rules!$B$14),"Redirect","Prune"),IF(D281="Non-Indexable","Keep",IF(AND(W281="Yes",X281="Yes",Y281="No"),"Merge",IF(OR(U281="Yes",V281="Yes",AND(T281="Yes",N(L281)&gt;=Rules!$B$6)),"Update",IF(Z281="Yes",IF(N(AC281)&gt;=Rules!$B$14,"Redirect","Prune"),"Keep")))))))</f>
        <v/>
      </c>
      <c r="AB281">
        <f>IF(A281="","",IF(LEFT(C281&amp;"",1)="3","Already redirects ("&amp;C281&amp;"). Update internal links to point at the final URL.",IF(OR(LEFT(C281&amp;"",1)="4",LEFT(C281&amp;"",1)="5"),IF(AA281="Redirect","Returns "&amp;C281&amp;" but still has "&amp;N(K281)&amp;" clicks and "&amp;N(AC281)&amp;" referring domains. 301 it to the closest live page.","Returns "&amp;C281&amp;" with no clicks or links. Remove internal links and let it 404 or 410."),IF(D281="Non-Indexable","Non-indexable ("&amp;E281&amp;"). Keep if that is intentional; otherwise fix the canonical or noindex.",IF(AA281="Merge","Overlaps with "&amp;I281&amp;IF(N(J281)&gt;0," (similarity "&amp;TEXT(J281,"0.00")&amp;")","")&amp;", which gets more clicks. Merge the useful parts into it and 301 this URL.",IF(AA281="Update",MID(IF(U281="Yes","; Clicks down "&amp;TEXT(-P281,"0%")&amp;" on the previous period","")&amp;IF(V281="Yes","; Average position "&amp;TEXT(N281,"0.0")&amp;" on "&amp;TEXT(L281,"#,##0")&amp;" impressions (striking distance)","")&amp;IF(AND(T281="Yes",N(L281)&gt;=Rules!$B$6),"; Thin ("&amp;F281&amp;" words) but has search demand",""),3,400),IF(AA281="Prune","Low value: "&amp;N(K281)&amp;" clicks, "&amp;N(L281)&amp;" impressions, "&amp;N(Q281)&amp;" sessions, no key events. Remove or noindex it and update internal links.",IF(AA281="Redirect","Low value but "&amp;N(AC281)&amp;" referring domains. 301 it to the closest relevant page to keep those links.",IF(AND(Z281="No",Y281="Yes",N(K281)&lt;Rules!$B$5),"Low search traffic but it converts (key events: "&amp;S281&amp;"). Keep it and link to it.",IF(W281="Yes","Stronger than the page it overlaps ("&amp;I281&amp;"). Keep; merge that page into this one.","Healthy: "&amp;N(K281)&amp;" clicks"&amp;IF(ISNUMBER(N281),", average position "&amp;TEXT(N281,"0.0"),"")&amp;". Keep and monitor."))))))))))</f>
        <v/>
      </c>
      <c r="AE281">
        <f>IF(A281="","",IF(AD281&lt;&gt;"",AD281,AA281))</f>
        <v/>
      </c>
    </row>
    <row r="282">
      <c r="A282">
        <f>IF(Crawl!A281="","",Crawl!A281)</f>
        <v/>
      </c>
      <c r="B282">
        <f>IF(A282="","",Crawl!EC281)</f>
        <v/>
      </c>
      <c r="C282">
        <f>IF(A282="","",IFERROR(INDEX(Crawl!$A281:$DZ281,1,Rules!$H$6),""))</f>
        <v/>
      </c>
      <c r="D282">
        <f>IF(A282="","",IFERROR(INDEX(Crawl!$A281:$DZ281,1,Rules!$H$7),"")&amp;"")</f>
        <v/>
      </c>
      <c r="E282">
        <f>IF(A282="","",IFERROR(INDEX(Crawl!$A281:$DZ281,1,Rules!$H$8),"")&amp;"")</f>
        <v/>
      </c>
      <c r="F282">
        <f>IF(A282="","",IFERROR(INDEX(Crawl!$A281:$DZ281,1,Rules!$H$9),""))</f>
        <v/>
      </c>
      <c r="G282">
        <f>IF(A282="","",IFERROR(INDEX(Crawl!$A281:$DZ281,1,Rules!$H$10),""))</f>
        <v/>
      </c>
      <c r="H282">
        <f>IF(A282="","",IFERROR(INDEX(Crawl!$A281:$DZ281,1,Rules!$H$12),""))</f>
        <v/>
      </c>
      <c r="I282">
        <f>IF(A282="","",IF(AND(N(H282)&gt;0,IFERROR(INDEX(Crawl!$A281:$DZ281,1,Rules!$H$11),"")&amp;""&lt;&gt;""),IFERROR(INDEX(Crawl!$A281:$DZ281,1,Rules!$H$11),"")&amp;"",IF(AND(ISNUMBER(J282),N(J282)&gt;=Rules!$B$12,IFERROR(INDEX(Crawl!$A281:$DZ281,1,Rules!$H$13),"")&amp;""&lt;&gt;""),IFERROR(INDEX(Crawl!$A281:$DZ281,1,Rules!$H$13),"")&amp;"","")))</f>
        <v/>
      </c>
      <c r="J282" s="19">
        <f>IF(A282="","",IF(IFERROR(INDEX(Crawl!$A281:$DZ281,1,Rules!$H$14),"")&amp;""="","",IFERROR(INDEX(Crawl!$A281:$DZ281,1,Rules!$H$14),"")))</f>
        <v/>
      </c>
      <c r="K282">
        <f>IF(A282="","",IFERROR(SUMIFS('GSC current'!$J$2:$J$2001,'GSC current'!$I$2:$I$2001,B282),0))</f>
        <v/>
      </c>
      <c r="L282">
        <f>IF(A282="","",IFERROR(SUMIFS('GSC current'!$K$2:$K$2001,'GSC current'!$I$2:$I$2001,B282),0))</f>
        <v/>
      </c>
      <c r="M282" s="20">
        <f>IF(A282="","",IF(N(L282)&gt;0,K282/L282,""))</f>
        <v/>
      </c>
      <c r="N282" s="21">
        <f>IF(A282="","",IF(N(L282)&gt;0,SUMIFS('GSC current'!$L$2:$L$2001,'GSC current'!$I$2:$I$2001,B282)/L282,""))</f>
        <v/>
      </c>
      <c r="O282">
        <f>IF(A282="","",IFERROR(SUMIFS('GSC previous'!$J$2:$J$2001,'GSC previous'!$I$2:$I$2001,B282),0))</f>
        <v/>
      </c>
      <c r="P282" s="22">
        <f>IF(A282="","",IF(N(O282)&gt;0,(K282-O282)/O282,""))</f>
        <v/>
      </c>
      <c r="Q282">
        <f>IF(A282="","",IFERROR(SUMIFS(GA4!$P$2:$P$2001,GA4!$O$2:$O$2001,B282),0))</f>
        <v/>
      </c>
      <c r="R282" s="23">
        <f>IF(A282="","",IF(N(Q282)&gt;0,SUMIFS(GA4!$Q$2:$Q$2001,GA4!$O$2:$O$2001,B282)/Q282,""))</f>
        <v/>
      </c>
      <c r="S282">
        <f>IF(A282="","",IFERROR(SUMIFS(GA4!$R$2:$R$2001,GA4!$O$2:$O$2001,B282),0))</f>
        <v/>
      </c>
      <c r="T282">
        <f>IF(A282="","",IF(AND(ISNUMBER(F282),LEFT(C282&amp;"",1)="2"),IF(F282&lt;Rules!$B$9,"Yes","No"),"No"))</f>
        <v/>
      </c>
      <c r="U282">
        <f>IF(A282="","",IF(AND(N(O282)&gt;=Rules!$B$8,ISNUMBER(P282)),IF(P282&lt;=-Rules!$B$7,"Yes","No"),"No"))</f>
        <v/>
      </c>
      <c r="V282">
        <f>IF(A282="","",IF(AND(N(L282)&gt;=Rules!$B$6,ISNUMBER(N282)),IF(AND(N282&gt;=Rules!$B$10,N282&lt;=Rules!$B$11),"Yes","No"),"No"))</f>
        <v/>
      </c>
      <c r="W282">
        <f>IF(A282="","",IF(I282&lt;&gt;"","Yes","No"))</f>
        <v/>
      </c>
      <c r="X282">
        <f>IF(I282="","",IF(SUMIFS($K$3:$K$2002,$A$3:$A$2002,SUBSTITUTE(SUBSTITUTE(I282,"?","~?"),"*","~*"))&gt;N(K282),"Yes","No"))</f>
        <v/>
      </c>
      <c r="Y282">
        <f>IF(A282="","",IF(N(S282)&gt;0,"Yes","No"))</f>
        <v/>
      </c>
      <c r="Z282">
        <f>IF(A282="","",IF(AND(N(K282)&lt;Rules!$B$5,N(L282)&lt;Rules!$B$6,N(Q282)&lt;Rules!$B$13,Y282="No"),"Yes","No"))</f>
        <v/>
      </c>
      <c r="AA282">
        <f>IF(A282="","",IF(LEFT(C282&amp;"",1)="3","Redirect",IF(OR(LEFT(C282&amp;"",1)="4",LEFT(C282&amp;"",1)="5"),IF(OR(N(K282)&gt;0,N(AC282)&gt;=Rules!$B$14),"Redirect","Prune"),IF(D282="Non-Indexable","Keep",IF(AND(W282="Yes",X282="Yes",Y282="No"),"Merge",IF(OR(U282="Yes",V282="Yes",AND(T282="Yes",N(L282)&gt;=Rules!$B$6)),"Update",IF(Z282="Yes",IF(N(AC282)&gt;=Rules!$B$14,"Redirect","Prune"),"Keep")))))))</f>
        <v/>
      </c>
      <c r="AB282">
        <f>IF(A282="","",IF(LEFT(C282&amp;"",1)="3","Already redirects ("&amp;C282&amp;"). Update internal links to point at the final URL.",IF(OR(LEFT(C282&amp;"",1)="4",LEFT(C282&amp;"",1)="5"),IF(AA282="Redirect","Returns "&amp;C282&amp;" but still has "&amp;N(K282)&amp;" clicks and "&amp;N(AC282)&amp;" referring domains. 301 it to the closest live page.","Returns "&amp;C282&amp;" with no clicks or links. Remove internal links and let it 404 or 410."),IF(D282="Non-Indexable","Non-indexable ("&amp;E282&amp;"). Keep if that is intentional; otherwise fix the canonical or noindex.",IF(AA282="Merge","Overlaps with "&amp;I282&amp;IF(N(J282)&gt;0," (similarity "&amp;TEXT(J282,"0.00")&amp;")","")&amp;", which gets more clicks. Merge the useful parts into it and 301 this URL.",IF(AA282="Update",MID(IF(U282="Yes","; Clicks down "&amp;TEXT(-P282,"0%")&amp;" on the previous period","")&amp;IF(V282="Yes","; Average position "&amp;TEXT(N282,"0.0")&amp;" on "&amp;TEXT(L282,"#,##0")&amp;" impressions (striking distance)","")&amp;IF(AND(T282="Yes",N(L282)&gt;=Rules!$B$6),"; Thin ("&amp;F282&amp;" words) but has search demand",""),3,400),IF(AA282="Prune","Low value: "&amp;N(K282)&amp;" clicks, "&amp;N(L282)&amp;" impressions, "&amp;N(Q282)&amp;" sessions, no key events. Remove or noindex it and update internal links.",IF(AA282="Redirect","Low value but "&amp;N(AC282)&amp;" referring domains. 301 it to the closest relevant page to keep those links.",IF(AND(Z282="No",Y282="Yes",N(K282)&lt;Rules!$B$5),"Low search traffic but it converts (key events: "&amp;S282&amp;"). Keep it and link to it.",IF(W282="Yes","Stronger than the page it overlaps ("&amp;I282&amp;"). Keep; merge that page into this one.","Healthy: "&amp;N(K282)&amp;" clicks"&amp;IF(ISNUMBER(N282),", average position "&amp;TEXT(N282,"0.0"),"")&amp;". Keep and monitor."))))))))))</f>
        <v/>
      </c>
      <c r="AE282">
        <f>IF(A282="","",IF(AD282&lt;&gt;"",AD282,AA282))</f>
        <v/>
      </c>
    </row>
    <row r="283">
      <c r="A283">
        <f>IF(Crawl!A282="","",Crawl!A282)</f>
        <v/>
      </c>
      <c r="B283">
        <f>IF(A283="","",Crawl!EC282)</f>
        <v/>
      </c>
      <c r="C283">
        <f>IF(A283="","",IFERROR(INDEX(Crawl!$A282:$DZ282,1,Rules!$H$6),""))</f>
        <v/>
      </c>
      <c r="D283">
        <f>IF(A283="","",IFERROR(INDEX(Crawl!$A282:$DZ282,1,Rules!$H$7),"")&amp;"")</f>
        <v/>
      </c>
      <c r="E283">
        <f>IF(A283="","",IFERROR(INDEX(Crawl!$A282:$DZ282,1,Rules!$H$8),"")&amp;"")</f>
        <v/>
      </c>
      <c r="F283">
        <f>IF(A283="","",IFERROR(INDEX(Crawl!$A282:$DZ282,1,Rules!$H$9),""))</f>
        <v/>
      </c>
      <c r="G283">
        <f>IF(A283="","",IFERROR(INDEX(Crawl!$A282:$DZ282,1,Rules!$H$10),""))</f>
        <v/>
      </c>
      <c r="H283">
        <f>IF(A283="","",IFERROR(INDEX(Crawl!$A282:$DZ282,1,Rules!$H$12),""))</f>
        <v/>
      </c>
      <c r="I283">
        <f>IF(A283="","",IF(AND(N(H283)&gt;0,IFERROR(INDEX(Crawl!$A282:$DZ282,1,Rules!$H$11),"")&amp;""&lt;&gt;""),IFERROR(INDEX(Crawl!$A282:$DZ282,1,Rules!$H$11),"")&amp;"",IF(AND(ISNUMBER(J283),N(J283)&gt;=Rules!$B$12,IFERROR(INDEX(Crawl!$A282:$DZ282,1,Rules!$H$13),"")&amp;""&lt;&gt;""),IFERROR(INDEX(Crawl!$A282:$DZ282,1,Rules!$H$13),"")&amp;"","")))</f>
        <v/>
      </c>
      <c r="J283" s="19">
        <f>IF(A283="","",IF(IFERROR(INDEX(Crawl!$A282:$DZ282,1,Rules!$H$14),"")&amp;""="","",IFERROR(INDEX(Crawl!$A282:$DZ282,1,Rules!$H$14),"")))</f>
        <v/>
      </c>
      <c r="K283">
        <f>IF(A283="","",IFERROR(SUMIFS('GSC current'!$J$2:$J$2001,'GSC current'!$I$2:$I$2001,B283),0))</f>
        <v/>
      </c>
      <c r="L283">
        <f>IF(A283="","",IFERROR(SUMIFS('GSC current'!$K$2:$K$2001,'GSC current'!$I$2:$I$2001,B283),0))</f>
        <v/>
      </c>
      <c r="M283" s="20">
        <f>IF(A283="","",IF(N(L283)&gt;0,K283/L283,""))</f>
        <v/>
      </c>
      <c r="N283" s="21">
        <f>IF(A283="","",IF(N(L283)&gt;0,SUMIFS('GSC current'!$L$2:$L$2001,'GSC current'!$I$2:$I$2001,B283)/L283,""))</f>
        <v/>
      </c>
      <c r="O283">
        <f>IF(A283="","",IFERROR(SUMIFS('GSC previous'!$J$2:$J$2001,'GSC previous'!$I$2:$I$2001,B283),0))</f>
        <v/>
      </c>
      <c r="P283" s="22">
        <f>IF(A283="","",IF(N(O283)&gt;0,(K283-O283)/O283,""))</f>
        <v/>
      </c>
      <c r="Q283">
        <f>IF(A283="","",IFERROR(SUMIFS(GA4!$P$2:$P$2001,GA4!$O$2:$O$2001,B283),0))</f>
        <v/>
      </c>
      <c r="R283" s="23">
        <f>IF(A283="","",IF(N(Q283)&gt;0,SUMIFS(GA4!$Q$2:$Q$2001,GA4!$O$2:$O$2001,B283)/Q283,""))</f>
        <v/>
      </c>
      <c r="S283">
        <f>IF(A283="","",IFERROR(SUMIFS(GA4!$R$2:$R$2001,GA4!$O$2:$O$2001,B283),0))</f>
        <v/>
      </c>
      <c r="T283">
        <f>IF(A283="","",IF(AND(ISNUMBER(F283),LEFT(C283&amp;"",1)="2"),IF(F283&lt;Rules!$B$9,"Yes","No"),"No"))</f>
        <v/>
      </c>
      <c r="U283">
        <f>IF(A283="","",IF(AND(N(O283)&gt;=Rules!$B$8,ISNUMBER(P283)),IF(P283&lt;=-Rules!$B$7,"Yes","No"),"No"))</f>
        <v/>
      </c>
      <c r="V283">
        <f>IF(A283="","",IF(AND(N(L283)&gt;=Rules!$B$6,ISNUMBER(N283)),IF(AND(N283&gt;=Rules!$B$10,N283&lt;=Rules!$B$11),"Yes","No"),"No"))</f>
        <v/>
      </c>
      <c r="W283">
        <f>IF(A283="","",IF(I283&lt;&gt;"","Yes","No"))</f>
        <v/>
      </c>
      <c r="X283">
        <f>IF(I283="","",IF(SUMIFS($K$3:$K$2002,$A$3:$A$2002,SUBSTITUTE(SUBSTITUTE(I283,"?","~?"),"*","~*"))&gt;N(K283),"Yes","No"))</f>
        <v/>
      </c>
      <c r="Y283">
        <f>IF(A283="","",IF(N(S283)&gt;0,"Yes","No"))</f>
        <v/>
      </c>
      <c r="Z283">
        <f>IF(A283="","",IF(AND(N(K283)&lt;Rules!$B$5,N(L283)&lt;Rules!$B$6,N(Q283)&lt;Rules!$B$13,Y283="No"),"Yes","No"))</f>
        <v/>
      </c>
      <c r="AA283">
        <f>IF(A283="","",IF(LEFT(C283&amp;"",1)="3","Redirect",IF(OR(LEFT(C283&amp;"",1)="4",LEFT(C283&amp;"",1)="5"),IF(OR(N(K283)&gt;0,N(AC283)&gt;=Rules!$B$14),"Redirect","Prune"),IF(D283="Non-Indexable","Keep",IF(AND(W283="Yes",X283="Yes",Y283="No"),"Merge",IF(OR(U283="Yes",V283="Yes",AND(T283="Yes",N(L283)&gt;=Rules!$B$6)),"Update",IF(Z283="Yes",IF(N(AC283)&gt;=Rules!$B$14,"Redirect","Prune"),"Keep")))))))</f>
        <v/>
      </c>
      <c r="AB283">
        <f>IF(A283="","",IF(LEFT(C283&amp;"",1)="3","Already redirects ("&amp;C283&amp;"). Update internal links to point at the final URL.",IF(OR(LEFT(C283&amp;"",1)="4",LEFT(C283&amp;"",1)="5"),IF(AA283="Redirect","Returns "&amp;C283&amp;" but still has "&amp;N(K283)&amp;" clicks and "&amp;N(AC283)&amp;" referring domains. 301 it to the closest live page.","Returns "&amp;C283&amp;" with no clicks or links. Remove internal links and let it 404 or 410."),IF(D283="Non-Indexable","Non-indexable ("&amp;E283&amp;"). Keep if that is intentional; otherwise fix the canonical or noindex.",IF(AA283="Merge","Overlaps with "&amp;I283&amp;IF(N(J283)&gt;0," (similarity "&amp;TEXT(J283,"0.00")&amp;")","")&amp;", which gets more clicks. Merge the useful parts into it and 301 this URL.",IF(AA283="Update",MID(IF(U283="Yes","; Clicks down "&amp;TEXT(-P283,"0%")&amp;" on the previous period","")&amp;IF(V283="Yes","; Average position "&amp;TEXT(N283,"0.0")&amp;" on "&amp;TEXT(L283,"#,##0")&amp;" impressions (striking distance)","")&amp;IF(AND(T283="Yes",N(L283)&gt;=Rules!$B$6),"; Thin ("&amp;F283&amp;" words) but has search demand",""),3,400),IF(AA283="Prune","Low value: "&amp;N(K283)&amp;" clicks, "&amp;N(L283)&amp;" impressions, "&amp;N(Q283)&amp;" sessions, no key events. Remove or noindex it and update internal links.",IF(AA283="Redirect","Low value but "&amp;N(AC283)&amp;" referring domains. 301 it to the closest relevant page to keep those links.",IF(AND(Z283="No",Y283="Yes",N(K283)&lt;Rules!$B$5),"Low search traffic but it converts (key events: "&amp;S283&amp;"). Keep it and link to it.",IF(W283="Yes","Stronger than the page it overlaps ("&amp;I283&amp;"). Keep; merge that page into this one.","Healthy: "&amp;N(K283)&amp;" clicks"&amp;IF(ISNUMBER(N283),", average position "&amp;TEXT(N283,"0.0"),"")&amp;". Keep and monitor."))))))))))</f>
        <v/>
      </c>
      <c r="AE283">
        <f>IF(A283="","",IF(AD283&lt;&gt;"",AD283,AA283))</f>
        <v/>
      </c>
    </row>
    <row r="284">
      <c r="A284">
        <f>IF(Crawl!A283="","",Crawl!A283)</f>
        <v/>
      </c>
      <c r="B284">
        <f>IF(A284="","",Crawl!EC283)</f>
        <v/>
      </c>
      <c r="C284">
        <f>IF(A284="","",IFERROR(INDEX(Crawl!$A283:$DZ283,1,Rules!$H$6),""))</f>
        <v/>
      </c>
      <c r="D284">
        <f>IF(A284="","",IFERROR(INDEX(Crawl!$A283:$DZ283,1,Rules!$H$7),"")&amp;"")</f>
        <v/>
      </c>
      <c r="E284">
        <f>IF(A284="","",IFERROR(INDEX(Crawl!$A283:$DZ283,1,Rules!$H$8),"")&amp;"")</f>
        <v/>
      </c>
      <c r="F284">
        <f>IF(A284="","",IFERROR(INDEX(Crawl!$A283:$DZ283,1,Rules!$H$9),""))</f>
        <v/>
      </c>
      <c r="G284">
        <f>IF(A284="","",IFERROR(INDEX(Crawl!$A283:$DZ283,1,Rules!$H$10),""))</f>
        <v/>
      </c>
      <c r="H284">
        <f>IF(A284="","",IFERROR(INDEX(Crawl!$A283:$DZ283,1,Rules!$H$12),""))</f>
        <v/>
      </c>
      <c r="I284">
        <f>IF(A284="","",IF(AND(N(H284)&gt;0,IFERROR(INDEX(Crawl!$A283:$DZ283,1,Rules!$H$11),"")&amp;""&lt;&gt;""),IFERROR(INDEX(Crawl!$A283:$DZ283,1,Rules!$H$11),"")&amp;"",IF(AND(ISNUMBER(J284),N(J284)&gt;=Rules!$B$12,IFERROR(INDEX(Crawl!$A283:$DZ283,1,Rules!$H$13),"")&amp;""&lt;&gt;""),IFERROR(INDEX(Crawl!$A283:$DZ283,1,Rules!$H$13),"")&amp;"","")))</f>
        <v/>
      </c>
      <c r="J284" s="19">
        <f>IF(A284="","",IF(IFERROR(INDEX(Crawl!$A283:$DZ283,1,Rules!$H$14),"")&amp;""="","",IFERROR(INDEX(Crawl!$A283:$DZ283,1,Rules!$H$14),"")))</f>
        <v/>
      </c>
      <c r="K284">
        <f>IF(A284="","",IFERROR(SUMIFS('GSC current'!$J$2:$J$2001,'GSC current'!$I$2:$I$2001,B284),0))</f>
        <v/>
      </c>
      <c r="L284">
        <f>IF(A284="","",IFERROR(SUMIFS('GSC current'!$K$2:$K$2001,'GSC current'!$I$2:$I$2001,B284),0))</f>
        <v/>
      </c>
      <c r="M284" s="20">
        <f>IF(A284="","",IF(N(L284)&gt;0,K284/L284,""))</f>
        <v/>
      </c>
      <c r="N284" s="21">
        <f>IF(A284="","",IF(N(L284)&gt;0,SUMIFS('GSC current'!$L$2:$L$2001,'GSC current'!$I$2:$I$2001,B284)/L284,""))</f>
        <v/>
      </c>
      <c r="O284">
        <f>IF(A284="","",IFERROR(SUMIFS('GSC previous'!$J$2:$J$2001,'GSC previous'!$I$2:$I$2001,B284),0))</f>
        <v/>
      </c>
      <c r="P284" s="22">
        <f>IF(A284="","",IF(N(O284)&gt;0,(K284-O284)/O284,""))</f>
        <v/>
      </c>
      <c r="Q284">
        <f>IF(A284="","",IFERROR(SUMIFS(GA4!$P$2:$P$2001,GA4!$O$2:$O$2001,B284),0))</f>
        <v/>
      </c>
      <c r="R284" s="23">
        <f>IF(A284="","",IF(N(Q284)&gt;0,SUMIFS(GA4!$Q$2:$Q$2001,GA4!$O$2:$O$2001,B284)/Q284,""))</f>
        <v/>
      </c>
      <c r="S284">
        <f>IF(A284="","",IFERROR(SUMIFS(GA4!$R$2:$R$2001,GA4!$O$2:$O$2001,B284),0))</f>
        <v/>
      </c>
      <c r="T284">
        <f>IF(A284="","",IF(AND(ISNUMBER(F284),LEFT(C284&amp;"",1)="2"),IF(F284&lt;Rules!$B$9,"Yes","No"),"No"))</f>
        <v/>
      </c>
      <c r="U284">
        <f>IF(A284="","",IF(AND(N(O284)&gt;=Rules!$B$8,ISNUMBER(P284)),IF(P284&lt;=-Rules!$B$7,"Yes","No"),"No"))</f>
        <v/>
      </c>
      <c r="V284">
        <f>IF(A284="","",IF(AND(N(L284)&gt;=Rules!$B$6,ISNUMBER(N284)),IF(AND(N284&gt;=Rules!$B$10,N284&lt;=Rules!$B$11),"Yes","No"),"No"))</f>
        <v/>
      </c>
      <c r="W284">
        <f>IF(A284="","",IF(I284&lt;&gt;"","Yes","No"))</f>
        <v/>
      </c>
      <c r="X284">
        <f>IF(I284="","",IF(SUMIFS($K$3:$K$2002,$A$3:$A$2002,SUBSTITUTE(SUBSTITUTE(I284,"?","~?"),"*","~*"))&gt;N(K284),"Yes","No"))</f>
        <v/>
      </c>
      <c r="Y284">
        <f>IF(A284="","",IF(N(S284)&gt;0,"Yes","No"))</f>
        <v/>
      </c>
      <c r="Z284">
        <f>IF(A284="","",IF(AND(N(K284)&lt;Rules!$B$5,N(L284)&lt;Rules!$B$6,N(Q284)&lt;Rules!$B$13,Y284="No"),"Yes","No"))</f>
        <v/>
      </c>
      <c r="AA284">
        <f>IF(A284="","",IF(LEFT(C284&amp;"",1)="3","Redirect",IF(OR(LEFT(C284&amp;"",1)="4",LEFT(C284&amp;"",1)="5"),IF(OR(N(K284)&gt;0,N(AC284)&gt;=Rules!$B$14),"Redirect","Prune"),IF(D284="Non-Indexable","Keep",IF(AND(W284="Yes",X284="Yes",Y284="No"),"Merge",IF(OR(U284="Yes",V284="Yes",AND(T284="Yes",N(L284)&gt;=Rules!$B$6)),"Update",IF(Z284="Yes",IF(N(AC284)&gt;=Rules!$B$14,"Redirect","Prune"),"Keep")))))))</f>
        <v/>
      </c>
      <c r="AB284">
        <f>IF(A284="","",IF(LEFT(C284&amp;"",1)="3","Already redirects ("&amp;C284&amp;"). Update internal links to point at the final URL.",IF(OR(LEFT(C284&amp;"",1)="4",LEFT(C284&amp;"",1)="5"),IF(AA284="Redirect","Returns "&amp;C284&amp;" but still has "&amp;N(K284)&amp;" clicks and "&amp;N(AC284)&amp;" referring domains. 301 it to the closest live page.","Returns "&amp;C284&amp;" with no clicks or links. Remove internal links and let it 404 or 410."),IF(D284="Non-Indexable","Non-indexable ("&amp;E284&amp;"). Keep if that is intentional; otherwise fix the canonical or noindex.",IF(AA284="Merge","Overlaps with "&amp;I284&amp;IF(N(J284)&gt;0," (similarity "&amp;TEXT(J284,"0.00")&amp;")","")&amp;", which gets more clicks. Merge the useful parts into it and 301 this URL.",IF(AA284="Update",MID(IF(U284="Yes","; Clicks down "&amp;TEXT(-P284,"0%")&amp;" on the previous period","")&amp;IF(V284="Yes","; Average position "&amp;TEXT(N284,"0.0")&amp;" on "&amp;TEXT(L284,"#,##0")&amp;" impressions (striking distance)","")&amp;IF(AND(T284="Yes",N(L284)&gt;=Rules!$B$6),"; Thin ("&amp;F284&amp;" words) but has search demand",""),3,400),IF(AA284="Prune","Low value: "&amp;N(K284)&amp;" clicks, "&amp;N(L284)&amp;" impressions, "&amp;N(Q284)&amp;" sessions, no key events. Remove or noindex it and update internal links.",IF(AA284="Redirect","Low value but "&amp;N(AC284)&amp;" referring domains. 301 it to the closest relevant page to keep those links.",IF(AND(Z284="No",Y284="Yes",N(K284)&lt;Rules!$B$5),"Low search traffic but it converts (key events: "&amp;S284&amp;"). Keep it and link to it.",IF(W284="Yes","Stronger than the page it overlaps ("&amp;I284&amp;"). Keep; merge that page into this one.","Healthy: "&amp;N(K284)&amp;" clicks"&amp;IF(ISNUMBER(N284),", average position "&amp;TEXT(N284,"0.0"),"")&amp;". Keep and monitor."))))))))))</f>
        <v/>
      </c>
      <c r="AE284">
        <f>IF(A284="","",IF(AD284&lt;&gt;"",AD284,AA284))</f>
        <v/>
      </c>
    </row>
    <row r="285">
      <c r="A285">
        <f>IF(Crawl!A284="","",Crawl!A284)</f>
        <v/>
      </c>
      <c r="B285">
        <f>IF(A285="","",Crawl!EC284)</f>
        <v/>
      </c>
      <c r="C285">
        <f>IF(A285="","",IFERROR(INDEX(Crawl!$A284:$DZ284,1,Rules!$H$6),""))</f>
        <v/>
      </c>
      <c r="D285">
        <f>IF(A285="","",IFERROR(INDEX(Crawl!$A284:$DZ284,1,Rules!$H$7),"")&amp;"")</f>
        <v/>
      </c>
      <c r="E285">
        <f>IF(A285="","",IFERROR(INDEX(Crawl!$A284:$DZ284,1,Rules!$H$8),"")&amp;"")</f>
        <v/>
      </c>
      <c r="F285">
        <f>IF(A285="","",IFERROR(INDEX(Crawl!$A284:$DZ284,1,Rules!$H$9),""))</f>
        <v/>
      </c>
      <c r="G285">
        <f>IF(A285="","",IFERROR(INDEX(Crawl!$A284:$DZ284,1,Rules!$H$10),""))</f>
        <v/>
      </c>
      <c r="H285">
        <f>IF(A285="","",IFERROR(INDEX(Crawl!$A284:$DZ284,1,Rules!$H$12),""))</f>
        <v/>
      </c>
      <c r="I285">
        <f>IF(A285="","",IF(AND(N(H285)&gt;0,IFERROR(INDEX(Crawl!$A284:$DZ284,1,Rules!$H$11),"")&amp;""&lt;&gt;""),IFERROR(INDEX(Crawl!$A284:$DZ284,1,Rules!$H$11),"")&amp;"",IF(AND(ISNUMBER(J285),N(J285)&gt;=Rules!$B$12,IFERROR(INDEX(Crawl!$A284:$DZ284,1,Rules!$H$13),"")&amp;""&lt;&gt;""),IFERROR(INDEX(Crawl!$A284:$DZ284,1,Rules!$H$13),"")&amp;"","")))</f>
        <v/>
      </c>
      <c r="J285" s="19">
        <f>IF(A285="","",IF(IFERROR(INDEX(Crawl!$A284:$DZ284,1,Rules!$H$14),"")&amp;""="","",IFERROR(INDEX(Crawl!$A284:$DZ284,1,Rules!$H$14),"")))</f>
        <v/>
      </c>
      <c r="K285">
        <f>IF(A285="","",IFERROR(SUMIFS('GSC current'!$J$2:$J$2001,'GSC current'!$I$2:$I$2001,B285),0))</f>
        <v/>
      </c>
      <c r="L285">
        <f>IF(A285="","",IFERROR(SUMIFS('GSC current'!$K$2:$K$2001,'GSC current'!$I$2:$I$2001,B285),0))</f>
        <v/>
      </c>
      <c r="M285" s="20">
        <f>IF(A285="","",IF(N(L285)&gt;0,K285/L285,""))</f>
        <v/>
      </c>
      <c r="N285" s="21">
        <f>IF(A285="","",IF(N(L285)&gt;0,SUMIFS('GSC current'!$L$2:$L$2001,'GSC current'!$I$2:$I$2001,B285)/L285,""))</f>
        <v/>
      </c>
      <c r="O285">
        <f>IF(A285="","",IFERROR(SUMIFS('GSC previous'!$J$2:$J$2001,'GSC previous'!$I$2:$I$2001,B285),0))</f>
        <v/>
      </c>
      <c r="P285" s="22">
        <f>IF(A285="","",IF(N(O285)&gt;0,(K285-O285)/O285,""))</f>
        <v/>
      </c>
      <c r="Q285">
        <f>IF(A285="","",IFERROR(SUMIFS(GA4!$P$2:$P$2001,GA4!$O$2:$O$2001,B285),0))</f>
        <v/>
      </c>
      <c r="R285" s="23">
        <f>IF(A285="","",IF(N(Q285)&gt;0,SUMIFS(GA4!$Q$2:$Q$2001,GA4!$O$2:$O$2001,B285)/Q285,""))</f>
        <v/>
      </c>
      <c r="S285">
        <f>IF(A285="","",IFERROR(SUMIFS(GA4!$R$2:$R$2001,GA4!$O$2:$O$2001,B285),0))</f>
        <v/>
      </c>
      <c r="T285">
        <f>IF(A285="","",IF(AND(ISNUMBER(F285),LEFT(C285&amp;"",1)="2"),IF(F285&lt;Rules!$B$9,"Yes","No"),"No"))</f>
        <v/>
      </c>
      <c r="U285">
        <f>IF(A285="","",IF(AND(N(O285)&gt;=Rules!$B$8,ISNUMBER(P285)),IF(P285&lt;=-Rules!$B$7,"Yes","No"),"No"))</f>
        <v/>
      </c>
      <c r="V285">
        <f>IF(A285="","",IF(AND(N(L285)&gt;=Rules!$B$6,ISNUMBER(N285)),IF(AND(N285&gt;=Rules!$B$10,N285&lt;=Rules!$B$11),"Yes","No"),"No"))</f>
        <v/>
      </c>
      <c r="W285">
        <f>IF(A285="","",IF(I285&lt;&gt;"","Yes","No"))</f>
        <v/>
      </c>
      <c r="X285">
        <f>IF(I285="","",IF(SUMIFS($K$3:$K$2002,$A$3:$A$2002,SUBSTITUTE(SUBSTITUTE(I285,"?","~?"),"*","~*"))&gt;N(K285),"Yes","No"))</f>
        <v/>
      </c>
      <c r="Y285">
        <f>IF(A285="","",IF(N(S285)&gt;0,"Yes","No"))</f>
        <v/>
      </c>
      <c r="Z285">
        <f>IF(A285="","",IF(AND(N(K285)&lt;Rules!$B$5,N(L285)&lt;Rules!$B$6,N(Q285)&lt;Rules!$B$13,Y285="No"),"Yes","No"))</f>
        <v/>
      </c>
      <c r="AA285">
        <f>IF(A285="","",IF(LEFT(C285&amp;"",1)="3","Redirect",IF(OR(LEFT(C285&amp;"",1)="4",LEFT(C285&amp;"",1)="5"),IF(OR(N(K285)&gt;0,N(AC285)&gt;=Rules!$B$14),"Redirect","Prune"),IF(D285="Non-Indexable","Keep",IF(AND(W285="Yes",X285="Yes",Y285="No"),"Merge",IF(OR(U285="Yes",V285="Yes",AND(T285="Yes",N(L285)&gt;=Rules!$B$6)),"Update",IF(Z285="Yes",IF(N(AC285)&gt;=Rules!$B$14,"Redirect","Prune"),"Keep")))))))</f>
        <v/>
      </c>
      <c r="AB285">
        <f>IF(A285="","",IF(LEFT(C285&amp;"",1)="3","Already redirects ("&amp;C285&amp;"). Update internal links to point at the final URL.",IF(OR(LEFT(C285&amp;"",1)="4",LEFT(C285&amp;"",1)="5"),IF(AA285="Redirect","Returns "&amp;C285&amp;" but still has "&amp;N(K285)&amp;" clicks and "&amp;N(AC285)&amp;" referring domains. 301 it to the closest live page.","Returns "&amp;C285&amp;" with no clicks or links. Remove internal links and let it 404 or 410."),IF(D285="Non-Indexable","Non-indexable ("&amp;E285&amp;"). Keep if that is intentional; otherwise fix the canonical or noindex.",IF(AA285="Merge","Overlaps with "&amp;I285&amp;IF(N(J285)&gt;0," (similarity "&amp;TEXT(J285,"0.00")&amp;")","")&amp;", which gets more clicks. Merge the useful parts into it and 301 this URL.",IF(AA285="Update",MID(IF(U285="Yes","; Clicks down "&amp;TEXT(-P285,"0%")&amp;" on the previous period","")&amp;IF(V285="Yes","; Average position "&amp;TEXT(N285,"0.0")&amp;" on "&amp;TEXT(L285,"#,##0")&amp;" impressions (striking distance)","")&amp;IF(AND(T285="Yes",N(L285)&gt;=Rules!$B$6),"; Thin ("&amp;F285&amp;" words) but has search demand",""),3,400),IF(AA285="Prune","Low value: "&amp;N(K285)&amp;" clicks, "&amp;N(L285)&amp;" impressions, "&amp;N(Q285)&amp;" sessions, no key events. Remove or noindex it and update internal links.",IF(AA285="Redirect","Low value but "&amp;N(AC285)&amp;" referring domains. 301 it to the closest relevant page to keep those links.",IF(AND(Z285="No",Y285="Yes",N(K285)&lt;Rules!$B$5),"Low search traffic but it converts (key events: "&amp;S285&amp;"). Keep it and link to it.",IF(W285="Yes","Stronger than the page it overlaps ("&amp;I285&amp;"). Keep; merge that page into this one.","Healthy: "&amp;N(K285)&amp;" clicks"&amp;IF(ISNUMBER(N285),", average position "&amp;TEXT(N285,"0.0"),"")&amp;". Keep and monitor."))))))))))</f>
        <v/>
      </c>
      <c r="AE285">
        <f>IF(A285="","",IF(AD285&lt;&gt;"",AD285,AA285))</f>
        <v/>
      </c>
    </row>
    <row r="286">
      <c r="A286">
        <f>IF(Crawl!A285="","",Crawl!A285)</f>
        <v/>
      </c>
      <c r="B286">
        <f>IF(A286="","",Crawl!EC285)</f>
        <v/>
      </c>
      <c r="C286">
        <f>IF(A286="","",IFERROR(INDEX(Crawl!$A285:$DZ285,1,Rules!$H$6),""))</f>
        <v/>
      </c>
      <c r="D286">
        <f>IF(A286="","",IFERROR(INDEX(Crawl!$A285:$DZ285,1,Rules!$H$7),"")&amp;"")</f>
        <v/>
      </c>
      <c r="E286">
        <f>IF(A286="","",IFERROR(INDEX(Crawl!$A285:$DZ285,1,Rules!$H$8),"")&amp;"")</f>
        <v/>
      </c>
      <c r="F286">
        <f>IF(A286="","",IFERROR(INDEX(Crawl!$A285:$DZ285,1,Rules!$H$9),""))</f>
        <v/>
      </c>
      <c r="G286">
        <f>IF(A286="","",IFERROR(INDEX(Crawl!$A285:$DZ285,1,Rules!$H$10),""))</f>
        <v/>
      </c>
      <c r="H286">
        <f>IF(A286="","",IFERROR(INDEX(Crawl!$A285:$DZ285,1,Rules!$H$12),""))</f>
        <v/>
      </c>
      <c r="I286">
        <f>IF(A286="","",IF(AND(N(H286)&gt;0,IFERROR(INDEX(Crawl!$A285:$DZ285,1,Rules!$H$11),"")&amp;""&lt;&gt;""),IFERROR(INDEX(Crawl!$A285:$DZ285,1,Rules!$H$11),"")&amp;"",IF(AND(ISNUMBER(J286),N(J286)&gt;=Rules!$B$12,IFERROR(INDEX(Crawl!$A285:$DZ285,1,Rules!$H$13),"")&amp;""&lt;&gt;""),IFERROR(INDEX(Crawl!$A285:$DZ285,1,Rules!$H$13),"")&amp;"","")))</f>
        <v/>
      </c>
      <c r="J286" s="19">
        <f>IF(A286="","",IF(IFERROR(INDEX(Crawl!$A285:$DZ285,1,Rules!$H$14),"")&amp;""="","",IFERROR(INDEX(Crawl!$A285:$DZ285,1,Rules!$H$14),"")))</f>
        <v/>
      </c>
      <c r="K286">
        <f>IF(A286="","",IFERROR(SUMIFS('GSC current'!$J$2:$J$2001,'GSC current'!$I$2:$I$2001,B286),0))</f>
        <v/>
      </c>
      <c r="L286">
        <f>IF(A286="","",IFERROR(SUMIFS('GSC current'!$K$2:$K$2001,'GSC current'!$I$2:$I$2001,B286),0))</f>
        <v/>
      </c>
      <c r="M286" s="20">
        <f>IF(A286="","",IF(N(L286)&gt;0,K286/L286,""))</f>
        <v/>
      </c>
      <c r="N286" s="21">
        <f>IF(A286="","",IF(N(L286)&gt;0,SUMIFS('GSC current'!$L$2:$L$2001,'GSC current'!$I$2:$I$2001,B286)/L286,""))</f>
        <v/>
      </c>
      <c r="O286">
        <f>IF(A286="","",IFERROR(SUMIFS('GSC previous'!$J$2:$J$2001,'GSC previous'!$I$2:$I$2001,B286),0))</f>
        <v/>
      </c>
      <c r="P286" s="22">
        <f>IF(A286="","",IF(N(O286)&gt;0,(K286-O286)/O286,""))</f>
        <v/>
      </c>
      <c r="Q286">
        <f>IF(A286="","",IFERROR(SUMIFS(GA4!$P$2:$P$2001,GA4!$O$2:$O$2001,B286),0))</f>
        <v/>
      </c>
      <c r="R286" s="23">
        <f>IF(A286="","",IF(N(Q286)&gt;0,SUMIFS(GA4!$Q$2:$Q$2001,GA4!$O$2:$O$2001,B286)/Q286,""))</f>
        <v/>
      </c>
      <c r="S286">
        <f>IF(A286="","",IFERROR(SUMIFS(GA4!$R$2:$R$2001,GA4!$O$2:$O$2001,B286),0))</f>
        <v/>
      </c>
      <c r="T286">
        <f>IF(A286="","",IF(AND(ISNUMBER(F286),LEFT(C286&amp;"",1)="2"),IF(F286&lt;Rules!$B$9,"Yes","No"),"No"))</f>
        <v/>
      </c>
      <c r="U286">
        <f>IF(A286="","",IF(AND(N(O286)&gt;=Rules!$B$8,ISNUMBER(P286)),IF(P286&lt;=-Rules!$B$7,"Yes","No"),"No"))</f>
        <v/>
      </c>
      <c r="V286">
        <f>IF(A286="","",IF(AND(N(L286)&gt;=Rules!$B$6,ISNUMBER(N286)),IF(AND(N286&gt;=Rules!$B$10,N286&lt;=Rules!$B$11),"Yes","No"),"No"))</f>
        <v/>
      </c>
      <c r="W286">
        <f>IF(A286="","",IF(I286&lt;&gt;"","Yes","No"))</f>
        <v/>
      </c>
      <c r="X286">
        <f>IF(I286="","",IF(SUMIFS($K$3:$K$2002,$A$3:$A$2002,SUBSTITUTE(SUBSTITUTE(I286,"?","~?"),"*","~*"))&gt;N(K286),"Yes","No"))</f>
        <v/>
      </c>
      <c r="Y286">
        <f>IF(A286="","",IF(N(S286)&gt;0,"Yes","No"))</f>
        <v/>
      </c>
      <c r="Z286">
        <f>IF(A286="","",IF(AND(N(K286)&lt;Rules!$B$5,N(L286)&lt;Rules!$B$6,N(Q286)&lt;Rules!$B$13,Y286="No"),"Yes","No"))</f>
        <v/>
      </c>
      <c r="AA286">
        <f>IF(A286="","",IF(LEFT(C286&amp;"",1)="3","Redirect",IF(OR(LEFT(C286&amp;"",1)="4",LEFT(C286&amp;"",1)="5"),IF(OR(N(K286)&gt;0,N(AC286)&gt;=Rules!$B$14),"Redirect","Prune"),IF(D286="Non-Indexable","Keep",IF(AND(W286="Yes",X286="Yes",Y286="No"),"Merge",IF(OR(U286="Yes",V286="Yes",AND(T286="Yes",N(L286)&gt;=Rules!$B$6)),"Update",IF(Z286="Yes",IF(N(AC286)&gt;=Rules!$B$14,"Redirect","Prune"),"Keep")))))))</f>
        <v/>
      </c>
      <c r="AB286">
        <f>IF(A286="","",IF(LEFT(C286&amp;"",1)="3","Already redirects ("&amp;C286&amp;"). Update internal links to point at the final URL.",IF(OR(LEFT(C286&amp;"",1)="4",LEFT(C286&amp;"",1)="5"),IF(AA286="Redirect","Returns "&amp;C286&amp;" but still has "&amp;N(K286)&amp;" clicks and "&amp;N(AC286)&amp;" referring domains. 301 it to the closest live page.","Returns "&amp;C286&amp;" with no clicks or links. Remove internal links and let it 404 or 410."),IF(D286="Non-Indexable","Non-indexable ("&amp;E286&amp;"). Keep if that is intentional; otherwise fix the canonical or noindex.",IF(AA286="Merge","Overlaps with "&amp;I286&amp;IF(N(J286)&gt;0," (similarity "&amp;TEXT(J286,"0.00")&amp;")","")&amp;", which gets more clicks. Merge the useful parts into it and 301 this URL.",IF(AA286="Update",MID(IF(U286="Yes","; Clicks down "&amp;TEXT(-P286,"0%")&amp;" on the previous period","")&amp;IF(V286="Yes","; Average position "&amp;TEXT(N286,"0.0")&amp;" on "&amp;TEXT(L286,"#,##0")&amp;" impressions (striking distance)","")&amp;IF(AND(T286="Yes",N(L286)&gt;=Rules!$B$6),"; Thin ("&amp;F286&amp;" words) but has search demand",""),3,400),IF(AA286="Prune","Low value: "&amp;N(K286)&amp;" clicks, "&amp;N(L286)&amp;" impressions, "&amp;N(Q286)&amp;" sessions, no key events. Remove or noindex it and update internal links.",IF(AA286="Redirect","Low value but "&amp;N(AC286)&amp;" referring domains. 301 it to the closest relevant page to keep those links.",IF(AND(Z286="No",Y286="Yes",N(K286)&lt;Rules!$B$5),"Low search traffic but it converts (key events: "&amp;S286&amp;"). Keep it and link to it.",IF(W286="Yes","Stronger than the page it overlaps ("&amp;I286&amp;"). Keep; merge that page into this one.","Healthy: "&amp;N(K286)&amp;" clicks"&amp;IF(ISNUMBER(N286),", average position "&amp;TEXT(N286,"0.0"),"")&amp;". Keep and monitor."))))))))))</f>
        <v/>
      </c>
      <c r="AE286">
        <f>IF(A286="","",IF(AD286&lt;&gt;"",AD286,AA286))</f>
        <v/>
      </c>
    </row>
    <row r="287">
      <c r="A287">
        <f>IF(Crawl!A286="","",Crawl!A286)</f>
        <v/>
      </c>
      <c r="B287">
        <f>IF(A287="","",Crawl!EC286)</f>
        <v/>
      </c>
      <c r="C287">
        <f>IF(A287="","",IFERROR(INDEX(Crawl!$A286:$DZ286,1,Rules!$H$6),""))</f>
        <v/>
      </c>
      <c r="D287">
        <f>IF(A287="","",IFERROR(INDEX(Crawl!$A286:$DZ286,1,Rules!$H$7),"")&amp;"")</f>
        <v/>
      </c>
      <c r="E287">
        <f>IF(A287="","",IFERROR(INDEX(Crawl!$A286:$DZ286,1,Rules!$H$8),"")&amp;"")</f>
        <v/>
      </c>
      <c r="F287">
        <f>IF(A287="","",IFERROR(INDEX(Crawl!$A286:$DZ286,1,Rules!$H$9),""))</f>
        <v/>
      </c>
      <c r="G287">
        <f>IF(A287="","",IFERROR(INDEX(Crawl!$A286:$DZ286,1,Rules!$H$10),""))</f>
        <v/>
      </c>
      <c r="H287">
        <f>IF(A287="","",IFERROR(INDEX(Crawl!$A286:$DZ286,1,Rules!$H$12),""))</f>
        <v/>
      </c>
      <c r="I287">
        <f>IF(A287="","",IF(AND(N(H287)&gt;0,IFERROR(INDEX(Crawl!$A286:$DZ286,1,Rules!$H$11),"")&amp;""&lt;&gt;""),IFERROR(INDEX(Crawl!$A286:$DZ286,1,Rules!$H$11),"")&amp;"",IF(AND(ISNUMBER(J287),N(J287)&gt;=Rules!$B$12,IFERROR(INDEX(Crawl!$A286:$DZ286,1,Rules!$H$13),"")&amp;""&lt;&gt;""),IFERROR(INDEX(Crawl!$A286:$DZ286,1,Rules!$H$13),"")&amp;"","")))</f>
        <v/>
      </c>
      <c r="J287" s="19">
        <f>IF(A287="","",IF(IFERROR(INDEX(Crawl!$A286:$DZ286,1,Rules!$H$14),"")&amp;""="","",IFERROR(INDEX(Crawl!$A286:$DZ286,1,Rules!$H$14),"")))</f>
        <v/>
      </c>
      <c r="K287">
        <f>IF(A287="","",IFERROR(SUMIFS('GSC current'!$J$2:$J$2001,'GSC current'!$I$2:$I$2001,B287),0))</f>
        <v/>
      </c>
      <c r="L287">
        <f>IF(A287="","",IFERROR(SUMIFS('GSC current'!$K$2:$K$2001,'GSC current'!$I$2:$I$2001,B287),0))</f>
        <v/>
      </c>
      <c r="M287" s="20">
        <f>IF(A287="","",IF(N(L287)&gt;0,K287/L287,""))</f>
        <v/>
      </c>
      <c r="N287" s="21">
        <f>IF(A287="","",IF(N(L287)&gt;0,SUMIFS('GSC current'!$L$2:$L$2001,'GSC current'!$I$2:$I$2001,B287)/L287,""))</f>
        <v/>
      </c>
      <c r="O287">
        <f>IF(A287="","",IFERROR(SUMIFS('GSC previous'!$J$2:$J$2001,'GSC previous'!$I$2:$I$2001,B287),0))</f>
        <v/>
      </c>
      <c r="P287" s="22">
        <f>IF(A287="","",IF(N(O287)&gt;0,(K287-O287)/O287,""))</f>
        <v/>
      </c>
      <c r="Q287">
        <f>IF(A287="","",IFERROR(SUMIFS(GA4!$P$2:$P$2001,GA4!$O$2:$O$2001,B287),0))</f>
        <v/>
      </c>
      <c r="R287" s="23">
        <f>IF(A287="","",IF(N(Q287)&gt;0,SUMIFS(GA4!$Q$2:$Q$2001,GA4!$O$2:$O$2001,B287)/Q287,""))</f>
        <v/>
      </c>
      <c r="S287">
        <f>IF(A287="","",IFERROR(SUMIFS(GA4!$R$2:$R$2001,GA4!$O$2:$O$2001,B287),0))</f>
        <v/>
      </c>
      <c r="T287">
        <f>IF(A287="","",IF(AND(ISNUMBER(F287),LEFT(C287&amp;"",1)="2"),IF(F287&lt;Rules!$B$9,"Yes","No"),"No"))</f>
        <v/>
      </c>
      <c r="U287">
        <f>IF(A287="","",IF(AND(N(O287)&gt;=Rules!$B$8,ISNUMBER(P287)),IF(P287&lt;=-Rules!$B$7,"Yes","No"),"No"))</f>
        <v/>
      </c>
      <c r="V287">
        <f>IF(A287="","",IF(AND(N(L287)&gt;=Rules!$B$6,ISNUMBER(N287)),IF(AND(N287&gt;=Rules!$B$10,N287&lt;=Rules!$B$11),"Yes","No"),"No"))</f>
        <v/>
      </c>
      <c r="W287">
        <f>IF(A287="","",IF(I287&lt;&gt;"","Yes","No"))</f>
        <v/>
      </c>
      <c r="X287">
        <f>IF(I287="","",IF(SUMIFS($K$3:$K$2002,$A$3:$A$2002,SUBSTITUTE(SUBSTITUTE(I287,"?","~?"),"*","~*"))&gt;N(K287),"Yes","No"))</f>
        <v/>
      </c>
      <c r="Y287">
        <f>IF(A287="","",IF(N(S287)&gt;0,"Yes","No"))</f>
        <v/>
      </c>
      <c r="Z287">
        <f>IF(A287="","",IF(AND(N(K287)&lt;Rules!$B$5,N(L287)&lt;Rules!$B$6,N(Q287)&lt;Rules!$B$13,Y287="No"),"Yes","No"))</f>
        <v/>
      </c>
      <c r="AA287">
        <f>IF(A287="","",IF(LEFT(C287&amp;"",1)="3","Redirect",IF(OR(LEFT(C287&amp;"",1)="4",LEFT(C287&amp;"",1)="5"),IF(OR(N(K287)&gt;0,N(AC287)&gt;=Rules!$B$14),"Redirect","Prune"),IF(D287="Non-Indexable","Keep",IF(AND(W287="Yes",X287="Yes",Y287="No"),"Merge",IF(OR(U287="Yes",V287="Yes",AND(T287="Yes",N(L287)&gt;=Rules!$B$6)),"Update",IF(Z287="Yes",IF(N(AC287)&gt;=Rules!$B$14,"Redirect","Prune"),"Keep")))))))</f>
        <v/>
      </c>
      <c r="AB287">
        <f>IF(A287="","",IF(LEFT(C287&amp;"",1)="3","Already redirects ("&amp;C287&amp;"). Update internal links to point at the final URL.",IF(OR(LEFT(C287&amp;"",1)="4",LEFT(C287&amp;"",1)="5"),IF(AA287="Redirect","Returns "&amp;C287&amp;" but still has "&amp;N(K287)&amp;" clicks and "&amp;N(AC287)&amp;" referring domains. 301 it to the closest live page.","Returns "&amp;C287&amp;" with no clicks or links. Remove internal links and let it 404 or 410."),IF(D287="Non-Indexable","Non-indexable ("&amp;E287&amp;"). Keep if that is intentional; otherwise fix the canonical or noindex.",IF(AA287="Merge","Overlaps with "&amp;I287&amp;IF(N(J287)&gt;0," (similarity "&amp;TEXT(J287,"0.00")&amp;")","")&amp;", which gets more clicks. Merge the useful parts into it and 301 this URL.",IF(AA287="Update",MID(IF(U287="Yes","; Clicks down "&amp;TEXT(-P287,"0%")&amp;" on the previous period","")&amp;IF(V287="Yes","; Average position "&amp;TEXT(N287,"0.0")&amp;" on "&amp;TEXT(L287,"#,##0")&amp;" impressions (striking distance)","")&amp;IF(AND(T287="Yes",N(L287)&gt;=Rules!$B$6),"; Thin ("&amp;F287&amp;" words) but has search demand",""),3,400),IF(AA287="Prune","Low value: "&amp;N(K287)&amp;" clicks, "&amp;N(L287)&amp;" impressions, "&amp;N(Q287)&amp;" sessions, no key events. Remove or noindex it and update internal links.",IF(AA287="Redirect","Low value but "&amp;N(AC287)&amp;" referring domains. 301 it to the closest relevant page to keep those links.",IF(AND(Z287="No",Y287="Yes",N(K287)&lt;Rules!$B$5),"Low search traffic but it converts (key events: "&amp;S287&amp;"). Keep it and link to it.",IF(W287="Yes","Stronger than the page it overlaps ("&amp;I287&amp;"). Keep; merge that page into this one.","Healthy: "&amp;N(K287)&amp;" clicks"&amp;IF(ISNUMBER(N287),", average position "&amp;TEXT(N287,"0.0"),"")&amp;". Keep and monitor."))))))))))</f>
        <v/>
      </c>
      <c r="AE287">
        <f>IF(A287="","",IF(AD287&lt;&gt;"",AD287,AA287))</f>
        <v/>
      </c>
    </row>
    <row r="288">
      <c r="A288">
        <f>IF(Crawl!A287="","",Crawl!A287)</f>
        <v/>
      </c>
      <c r="B288">
        <f>IF(A288="","",Crawl!EC287)</f>
        <v/>
      </c>
      <c r="C288">
        <f>IF(A288="","",IFERROR(INDEX(Crawl!$A287:$DZ287,1,Rules!$H$6),""))</f>
        <v/>
      </c>
      <c r="D288">
        <f>IF(A288="","",IFERROR(INDEX(Crawl!$A287:$DZ287,1,Rules!$H$7),"")&amp;"")</f>
        <v/>
      </c>
      <c r="E288">
        <f>IF(A288="","",IFERROR(INDEX(Crawl!$A287:$DZ287,1,Rules!$H$8),"")&amp;"")</f>
        <v/>
      </c>
      <c r="F288">
        <f>IF(A288="","",IFERROR(INDEX(Crawl!$A287:$DZ287,1,Rules!$H$9),""))</f>
        <v/>
      </c>
      <c r="G288">
        <f>IF(A288="","",IFERROR(INDEX(Crawl!$A287:$DZ287,1,Rules!$H$10),""))</f>
        <v/>
      </c>
      <c r="H288">
        <f>IF(A288="","",IFERROR(INDEX(Crawl!$A287:$DZ287,1,Rules!$H$12),""))</f>
        <v/>
      </c>
      <c r="I288">
        <f>IF(A288="","",IF(AND(N(H288)&gt;0,IFERROR(INDEX(Crawl!$A287:$DZ287,1,Rules!$H$11),"")&amp;""&lt;&gt;""),IFERROR(INDEX(Crawl!$A287:$DZ287,1,Rules!$H$11),"")&amp;"",IF(AND(ISNUMBER(J288),N(J288)&gt;=Rules!$B$12,IFERROR(INDEX(Crawl!$A287:$DZ287,1,Rules!$H$13),"")&amp;""&lt;&gt;""),IFERROR(INDEX(Crawl!$A287:$DZ287,1,Rules!$H$13),"")&amp;"","")))</f>
        <v/>
      </c>
      <c r="J288" s="19">
        <f>IF(A288="","",IF(IFERROR(INDEX(Crawl!$A287:$DZ287,1,Rules!$H$14),"")&amp;""="","",IFERROR(INDEX(Crawl!$A287:$DZ287,1,Rules!$H$14),"")))</f>
        <v/>
      </c>
      <c r="K288">
        <f>IF(A288="","",IFERROR(SUMIFS('GSC current'!$J$2:$J$2001,'GSC current'!$I$2:$I$2001,B288),0))</f>
        <v/>
      </c>
      <c r="L288">
        <f>IF(A288="","",IFERROR(SUMIFS('GSC current'!$K$2:$K$2001,'GSC current'!$I$2:$I$2001,B288),0))</f>
        <v/>
      </c>
      <c r="M288" s="20">
        <f>IF(A288="","",IF(N(L288)&gt;0,K288/L288,""))</f>
        <v/>
      </c>
      <c r="N288" s="21">
        <f>IF(A288="","",IF(N(L288)&gt;0,SUMIFS('GSC current'!$L$2:$L$2001,'GSC current'!$I$2:$I$2001,B288)/L288,""))</f>
        <v/>
      </c>
      <c r="O288">
        <f>IF(A288="","",IFERROR(SUMIFS('GSC previous'!$J$2:$J$2001,'GSC previous'!$I$2:$I$2001,B288),0))</f>
        <v/>
      </c>
      <c r="P288" s="22">
        <f>IF(A288="","",IF(N(O288)&gt;0,(K288-O288)/O288,""))</f>
        <v/>
      </c>
      <c r="Q288">
        <f>IF(A288="","",IFERROR(SUMIFS(GA4!$P$2:$P$2001,GA4!$O$2:$O$2001,B288),0))</f>
        <v/>
      </c>
      <c r="R288" s="23">
        <f>IF(A288="","",IF(N(Q288)&gt;0,SUMIFS(GA4!$Q$2:$Q$2001,GA4!$O$2:$O$2001,B288)/Q288,""))</f>
        <v/>
      </c>
      <c r="S288">
        <f>IF(A288="","",IFERROR(SUMIFS(GA4!$R$2:$R$2001,GA4!$O$2:$O$2001,B288),0))</f>
        <v/>
      </c>
      <c r="T288">
        <f>IF(A288="","",IF(AND(ISNUMBER(F288),LEFT(C288&amp;"",1)="2"),IF(F288&lt;Rules!$B$9,"Yes","No"),"No"))</f>
        <v/>
      </c>
      <c r="U288">
        <f>IF(A288="","",IF(AND(N(O288)&gt;=Rules!$B$8,ISNUMBER(P288)),IF(P288&lt;=-Rules!$B$7,"Yes","No"),"No"))</f>
        <v/>
      </c>
      <c r="V288">
        <f>IF(A288="","",IF(AND(N(L288)&gt;=Rules!$B$6,ISNUMBER(N288)),IF(AND(N288&gt;=Rules!$B$10,N288&lt;=Rules!$B$11),"Yes","No"),"No"))</f>
        <v/>
      </c>
      <c r="W288">
        <f>IF(A288="","",IF(I288&lt;&gt;"","Yes","No"))</f>
        <v/>
      </c>
      <c r="X288">
        <f>IF(I288="","",IF(SUMIFS($K$3:$K$2002,$A$3:$A$2002,SUBSTITUTE(SUBSTITUTE(I288,"?","~?"),"*","~*"))&gt;N(K288),"Yes","No"))</f>
        <v/>
      </c>
      <c r="Y288">
        <f>IF(A288="","",IF(N(S288)&gt;0,"Yes","No"))</f>
        <v/>
      </c>
      <c r="Z288">
        <f>IF(A288="","",IF(AND(N(K288)&lt;Rules!$B$5,N(L288)&lt;Rules!$B$6,N(Q288)&lt;Rules!$B$13,Y288="No"),"Yes","No"))</f>
        <v/>
      </c>
      <c r="AA288">
        <f>IF(A288="","",IF(LEFT(C288&amp;"",1)="3","Redirect",IF(OR(LEFT(C288&amp;"",1)="4",LEFT(C288&amp;"",1)="5"),IF(OR(N(K288)&gt;0,N(AC288)&gt;=Rules!$B$14),"Redirect","Prune"),IF(D288="Non-Indexable","Keep",IF(AND(W288="Yes",X288="Yes",Y288="No"),"Merge",IF(OR(U288="Yes",V288="Yes",AND(T288="Yes",N(L288)&gt;=Rules!$B$6)),"Update",IF(Z288="Yes",IF(N(AC288)&gt;=Rules!$B$14,"Redirect","Prune"),"Keep")))))))</f>
        <v/>
      </c>
      <c r="AB288">
        <f>IF(A288="","",IF(LEFT(C288&amp;"",1)="3","Already redirects ("&amp;C288&amp;"). Update internal links to point at the final URL.",IF(OR(LEFT(C288&amp;"",1)="4",LEFT(C288&amp;"",1)="5"),IF(AA288="Redirect","Returns "&amp;C288&amp;" but still has "&amp;N(K288)&amp;" clicks and "&amp;N(AC288)&amp;" referring domains. 301 it to the closest live page.","Returns "&amp;C288&amp;" with no clicks or links. Remove internal links and let it 404 or 410."),IF(D288="Non-Indexable","Non-indexable ("&amp;E288&amp;"). Keep if that is intentional; otherwise fix the canonical or noindex.",IF(AA288="Merge","Overlaps with "&amp;I288&amp;IF(N(J288)&gt;0," (similarity "&amp;TEXT(J288,"0.00")&amp;")","")&amp;", which gets more clicks. Merge the useful parts into it and 301 this URL.",IF(AA288="Update",MID(IF(U288="Yes","; Clicks down "&amp;TEXT(-P288,"0%")&amp;" on the previous period","")&amp;IF(V288="Yes","; Average position "&amp;TEXT(N288,"0.0")&amp;" on "&amp;TEXT(L288,"#,##0")&amp;" impressions (striking distance)","")&amp;IF(AND(T288="Yes",N(L288)&gt;=Rules!$B$6),"; Thin ("&amp;F288&amp;" words) but has search demand",""),3,400),IF(AA288="Prune","Low value: "&amp;N(K288)&amp;" clicks, "&amp;N(L288)&amp;" impressions, "&amp;N(Q288)&amp;" sessions, no key events. Remove or noindex it and update internal links.",IF(AA288="Redirect","Low value but "&amp;N(AC288)&amp;" referring domains. 301 it to the closest relevant page to keep those links.",IF(AND(Z288="No",Y288="Yes",N(K288)&lt;Rules!$B$5),"Low search traffic but it converts (key events: "&amp;S288&amp;"). Keep it and link to it.",IF(W288="Yes","Stronger than the page it overlaps ("&amp;I288&amp;"). Keep; merge that page into this one.","Healthy: "&amp;N(K288)&amp;" clicks"&amp;IF(ISNUMBER(N288),", average position "&amp;TEXT(N288,"0.0"),"")&amp;". Keep and monitor."))))))))))</f>
        <v/>
      </c>
      <c r="AE288">
        <f>IF(A288="","",IF(AD288&lt;&gt;"",AD288,AA288))</f>
        <v/>
      </c>
    </row>
    <row r="289">
      <c r="A289">
        <f>IF(Crawl!A288="","",Crawl!A288)</f>
        <v/>
      </c>
      <c r="B289">
        <f>IF(A289="","",Crawl!EC288)</f>
        <v/>
      </c>
      <c r="C289">
        <f>IF(A289="","",IFERROR(INDEX(Crawl!$A288:$DZ288,1,Rules!$H$6),""))</f>
        <v/>
      </c>
      <c r="D289">
        <f>IF(A289="","",IFERROR(INDEX(Crawl!$A288:$DZ288,1,Rules!$H$7),"")&amp;"")</f>
        <v/>
      </c>
      <c r="E289">
        <f>IF(A289="","",IFERROR(INDEX(Crawl!$A288:$DZ288,1,Rules!$H$8),"")&amp;"")</f>
        <v/>
      </c>
      <c r="F289">
        <f>IF(A289="","",IFERROR(INDEX(Crawl!$A288:$DZ288,1,Rules!$H$9),""))</f>
        <v/>
      </c>
      <c r="G289">
        <f>IF(A289="","",IFERROR(INDEX(Crawl!$A288:$DZ288,1,Rules!$H$10),""))</f>
        <v/>
      </c>
      <c r="H289">
        <f>IF(A289="","",IFERROR(INDEX(Crawl!$A288:$DZ288,1,Rules!$H$12),""))</f>
        <v/>
      </c>
      <c r="I289">
        <f>IF(A289="","",IF(AND(N(H289)&gt;0,IFERROR(INDEX(Crawl!$A288:$DZ288,1,Rules!$H$11),"")&amp;""&lt;&gt;""),IFERROR(INDEX(Crawl!$A288:$DZ288,1,Rules!$H$11),"")&amp;"",IF(AND(ISNUMBER(J289),N(J289)&gt;=Rules!$B$12,IFERROR(INDEX(Crawl!$A288:$DZ288,1,Rules!$H$13),"")&amp;""&lt;&gt;""),IFERROR(INDEX(Crawl!$A288:$DZ288,1,Rules!$H$13),"")&amp;"","")))</f>
        <v/>
      </c>
      <c r="J289" s="19">
        <f>IF(A289="","",IF(IFERROR(INDEX(Crawl!$A288:$DZ288,1,Rules!$H$14),"")&amp;""="","",IFERROR(INDEX(Crawl!$A288:$DZ288,1,Rules!$H$14),"")))</f>
        <v/>
      </c>
      <c r="K289">
        <f>IF(A289="","",IFERROR(SUMIFS('GSC current'!$J$2:$J$2001,'GSC current'!$I$2:$I$2001,B289),0))</f>
        <v/>
      </c>
      <c r="L289">
        <f>IF(A289="","",IFERROR(SUMIFS('GSC current'!$K$2:$K$2001,'GSC current'!$I$2:$I$2001,B289),0))</f>
        <v/>
      </c>
      <c r="M289" s="20">
        <f>IF(A289="","",IF(N(L289)&gt;0,K289/L289,""))</f>
        <v/>
      </c>
      <c r="N289" s="21">
        <f>IF(A289="","",IF(N(L289)&gt;0,SUMIFS('GSC current'!$L$2:$L$2001,'GSC current'!$I$2:$I$2001,B289)/L289,""))</f>
        <v/>
      </c>
      <c r="O289">
        <f>IF(A289="","",IFERROR(SUMIFS('GSC previous'!$J$2:$J$2001,'GSC previous'!$I$2:$I$2001,B289),0))</f>
        <v/>
      </c>
      <c r="P289" s="22">
        <f>IF(A289="","",IF(N(O289)&gt;0,(K289-O289)/O289,""))</f>
        <v/>
      </c>
      <c r="Q289">
        <f>IF(A289="","",IFERROR(SUMIFS(GA4!$P$2:$P$2001,GA4!$O$2:$O$2001,B289),0))</f>
        <v/>
      </c>
      <c r="R289" s="23">
        <f>IF(A289="","",IF(N(Q289)&gt;0,SUMIFS(GA4!$Q$2:$Q$2001,GA4!$O$2:$O$2001,B289)/Q289,""))</f>
        <v/>
      </c>
      <c r="S289">
        <f>IF(A289="","",IFERROR(SUMIFS(GA4!$R$2:$R$2001,GA4!$O$2:$O$2001,B289),0))</f>
        <v/>
      </c>
      <c r="T289">
        <f>IF(A289="","",IF(AND(ISNUMBER(F289),LEFT(C289&amp;"",1)="2"),IF(F289&lt;Rules!$B$9,"Yes","No"),"No"))</f>
        <v/>
      </c>
      <c r="U289">
        <f>IF(A289="","",IF(AND(N(O289)&gt;=Rules!$B$8,ISNUMBER(P289)),IF(P289&lt;=-Rules!$B$7,"Yes","No"),"No"))</f>
        <v/>
      </c>
      <c r="V289">
        <f>IF(A289="","",IF(AND(N(L289)&gt;=Rules!$B$6,ISNUMBER(N289)),IF(AND(N289&gt;=Rules!$B$10,N289&lt;=Rules!$B$11),"Yes","No"),"No"))</f>
        <v/>
      </c>
      <c r="W289">
        <f>IF(A289="","",IF(I289&lt;&gt;"","Yes","No"))</f>
        <v/>
      </c>
      <c r="X289">
        <f>IF(I289="","",IF(SUMIFS($K$3:$K$2002,$A$3:$A$2002,SUBSTITUTE(SUBSTITUTE(I289,"?","~?"),"*","~*"))&gt;N(K289),"Yes","No"))</f>
        <v/>
      </c>
      <c r="Y289">
        <f>IF(A289="","",IF(N(S289)&gt;0,"Yes","No"))</f>
        <v/>
      </c>
      <c r="Z289">
        <f>IF(A289="","",IF(AND(N(K289)&lt;Rules!$B$5,N(L289)&lt;Rules!$B$6,N(Q289)&lt;Rules!$B$13,Y289="No"),"Yes","No"))</f>
        <v/>
      </c>
      <c r="AA289">
        <f>IF(A289="","",IF(LEFT(C289&amp;"",1)="3","Redirect",IF(OR(LEFT(C289&amp;"",1)="4",LEFT(C289&amp;"",1)="5"),IF(OR(N(K289)&gt;0,N(AC289)&gt;=Rules!$B$14),"Redirect","Prune"),IF(D289="Non-Indexable","Keep",IF(AND(W289="Yes",X289="Yes",Y289="No"),"Merge",IF(OR(U289="Yes",V289="Yes",AND(T289="Yes",N(L289)&gt;=Rules!$B$6)),"Update",IF(Z289="Yes",IF(N(AC289)&gt;=Rules!$B$14,"Redirect","Prune"),"Keep")))))))</f>
        <v/>
      </c>
      <c r="AB289">
        <f>IF(A289="","",IF(LEFT(C289&amp;"",1)="3","Already redirects ("&amp;C289&amp;"). Update internal links to point at the final URL.",IF(OR(LEFT(C289&amp;"",1)="4",LEFT(C289&amp;"",1)="5"),IF(AA289="Redirect","Returns "&amp;C289&amp;" but still has "&amp;N(K289)&amp;" clicks and "&amp;N(AC289)&amp;" referring domains. 301 it to the closest live page.","Returns "&amp;C289&amp;" with no clicks or links. Remove internal links and let it 404 or 410."),IF(D289="Non-Indexable","Non-indexable ("&amp;E289&amp;"). Keep if that is intentional; otherwise fix the canonical or noindex.",IF(AA289="Merge","Overlaps with "&amp;I289&amp;IF(N(J289)&gt;0," (similarity "&amp;TEXT(J289,"0.00")&amp;")","")&amp;", which gets more clicks. Merge the useful parts into it and 301 this URL.",IF(AA289="Update",MID(IF(U289="Yes","; Clicks down "&amp;TEXT(-P289,"0%")&amp;" on the previous period","")&amp;IF(V289="Yes","; Average position "&amp;TEXT(N289,"0.0")&amp;" on "&amp;TEXT(L289,"#,##0")&amp;" impressions (striking distance)","")&amp;IF(AND(T289="Yes",N(L289)&gt;=Rules!$B$6),"; Thin ("&amp;F289&amp;" words) but has search demand",""),3,400),IF(AA289="Prune","Low value: "&amp;N(K289)&amp;" clicks, "&amp;N(L289)&amp;" impressions, "&amp;N(Q289)&amp;" sessions, no key events. Remove or noindex it and update internal links.",IF(AA289="Redirect","Low value but "&amp;N(AC289)&amp;" referring domains. 301 it to the closest relevant page to keep those links.",IF(AND(Z289="No",Y289="Yes",N(K289)&lt;Rules!$B$5),"Low search traffic but it converts (key events: "&amp;S289&amp;"). Keep it and link to it.",IF(W289="Yes","Stronger than the page it overlaps ("&amp;I289&amp;"). Keep; merge that page into this one.","Healthy: "&amp;N(K289)&amp;" clicks"&amp;IF(ISNUMBER(N289),", average position "&amp;TEXT(N289,"0.0"),"")&amp;". Keep and monitor."))))))))))</f>
        <v/>
      </c>
      <c r="AE289">
        <f>IF(A289="","",IF(AD289&lt;&gt;"",AD289,AA289))</f>
        <v/>
      </c>
    </row>
    <row r="290">
      <c r="A290">
        <f>IF(Crawl!A289="","",Crawl!A289)</f>
        <v/>
      </c>
      <c r="B290">
        <f>IF(A290="","",Crawl!EC289)</f>
        <v/>
      </c>
      <c r="C290">
        <f>IF(A290="","",IFERROR(INDEX(Crawl!$A289:$DZ289,1,Rules!$H$6),""))</f>
        <v/>
      </c>
      <c r="D290">
        <f>IF(A290="","",IFERROR(INDEX(Crawl!$A289:$DZ289,1,Rules!$H$7),"")&amp;"")</f>
        <v/>
      </c>
      <c r="E290">
        <f>IF(A290="","",IFERROR(INDEX(Crawl!$A289:$DZ289,1,Rules!$H$8),"")&amp;"")</f>
        <v/>
      </c>
      <c r="F290">
        <f>IF(A290="","",IFERROR(INDEX(Crawl!$A289:$DZ289,1,Rules!$H$9),""))</f>
        <v/>
      </c>
      <c r="G290">
        <f>IF(A290="","",IFERROR(INDEX(Crawl!$A289:$DZ289,1,Rules!$H$10),""))</f>
        <v/>
      </c>
      <c r="H290">
        <f>IF(A290="","",IFERROR(INDEX(Crawl!$A289:$DZ289,1,Rules!$H$12),""))</f>
        <v/>
      </c>
      <c r="I290">
        <f>IF(A290="","",IF(AND(N(H290)&gt;0,IFERROR(INDEX(Crawl!$A289:$DZ289,1,Rules!$H$11),"")&amp;""&lt;&gt;""),IFERROR(INDEX(Crawl!$A289:$DZ289,1,Rules!$H$11),"")&amp;"",IF(AND(ISNUMBER(J290),N(J290)&gt;=Rules!$B$12,IFERROR(INDEX(Crawl!$A289:$DZ289,1,Rules!$H$13),"")&amp;""&lt;&gt;""),IFERROR(INDEX(Crawl!$A289:$DZ289,1,Rules!$H$13),"")&amp;"","")))</f>
        <v/>
      </c>
      <c r="J290" s="19">
        <f>IF(A290="","",IF(IFERROR(INDEX(Crawl!$A289:$DZ289,1,Rules!$H$14),"")&amp;""="","",IFERROR(INDEX(Crawl!$A289:$DZ289,1,Rules!$H$14),"")))</f>
        <v/>
      </c>
      <c r="K290">
        <f>IF(A290="","",IFERROR(SUMIFS('GSC current'!$J$2:$J$2001,'GSC current'!$I$2:$I$2001,B290),0))</f>
        <v/>
      </c>
      <c r="L290">
        <f>IF(A290="","",IFERROR(SUMIFS('GSC current'!$K$2:$K$2001,'GSC current'!$I$2:$I$2001,B290),0))</f>
        <v/>
      </c>
      <c r="M290" s="20">
        <f>IF(A290="","",IF(N(L290)&gt;0,K290/L290,""))</f>
        <v/>
      </c>
      <c r="N290" s="21">
        <f>IF(A290="","",IF(N(L290)&gt;0,SUMIFS('GSC current'!$L$2:$L$2001,'GSC current'!$I$2:$I$2001,B290)/L290,""))</f>
        <v/>
      </c>
      <c r="O290">
        <f>IF(A290="","",IFERROR(SUMIFS('GSC previous'!$J$2:$J$2001,'GSC previous'!$I$2:$I$2001,B290),0))</f>
        <v/>
      </c>
      <c r="P290" s="22">
        <f>IF(A290="","",IF(N(O290)&gt;0,(K290-O290)/O290,""))</f>
        <v/>
      </c>
      <c r="Q290">
        <f>IF(A290="","",IFERROR(SUMIFS(GA4!$P$2:$P$2001,GA4!$O$2:$O$2001,B290),0))</f>
        <v/>
      </c>
      <c r="R290" s="23">
        <f>IF(A290="","",IF(N(Q290)&gt;0,SUMIFS(GA4!$Q$2:$Q$2001,GA4!$O$2:$O$2001,B290)/Q290,""))</f>
        <v/>
      </c>
      <c r="S290">
        <f>IF(A290="","",IFERROR(SUMIFS(GA4!$R$2:$R$2001,GA4!$O$2:$O$2001,B290),0))</f>
        <v/>
      </c>
      <c r="T290">
        <f>IF(A290="","",IF(AND(ISNUMBER(F290),LEFT(C290&amp;"",1)="2"),IF(F290&lt;Rules!$B$9,"Yes","No"),"No"))</f>
        <v/>
      </c>
      <c r="U290">
        <f>IF(A290="","",IF(AND(N(O290)&gt;=Rules!$B$8,ISNUMBER(P290)),IF(P290&lt;=-Rules!$B$7,"Yes","No"),"No"))</f>
        <v/>
      </c>
      <c r="V290">
        <f>IF(A290="","",IF(AND(N(L290)&gt;=Rules!$B$6,ISNUMBER(N290)),IF(AND(N290&gt;=Rules!$B$10,N290&lt;=Rules!$B$11),"Yes","No"),"No"))</f>
        <v/>
      </c>
      <c r="W290">
        <f>IF(A290="","",IF(I290&lt;&gt;"","Yes","No"))</f>
        <v/>
      </c>
      <c r="X290">
        <f>IF(I290="","",IF(SUMIFS($K$3:$K$2002,$A$3:$A$2002,SUBSTITUTE(SUBSTITUTE(I290,"?","~?"),"*","~*"))&gt;N(K290),"Yes","No"))</f>
        <v/>
      </c>
      <c r="Y290">
        <f>IF(A290="","",IF(N(S290)&gt;0,"Yes","No"))</f>
        <v/>
      </c>
      <c r="Z290">
        <f>IF(A290="","",IF(AND(N(K290)&lt;Rules!$B$5,N(L290)&lt;Rules!$B$6,N(Q290)&lt;Rules!$B$13,Y290="No"),"Yes","No"))</f>
        <v/>
      </c>
      <c r="AA290">
        <f>IF(A290="","",IF(LEFT(C290&amp;"",1)="3","Redirect",IF(OR(LEFT(C290&amp;"",1)="4",LEFT(C290&amp;"",1)="5"),IF(OR(N(K290)&gt;0,N(AC290)&gt;=Rules!$B$14),"Redirect","Prune"),IF(D290="Non-Indexable","Keep",IF(AND(W290="Yes",X290="Yes",Y290="No"),"Merge",IF(OR(U290="Yes",V290="Yes",AND(T290="Yes",N(L290)&gt;=Rules!$B$6)),"Update",IF(Z290="Yes",IF(N(AC290)&gt;=Rules!$B$14,"Redirect","Prune"),"Keep")))))))</f>
        <v/>
      </c>
      <c r="AB290">
        <f>IF(A290="","",IF(LEFT(C290&amp;"",1)="3","Already redirects ("&amp;C290&amp;"). Update internal links to point at the final URL.",IF(OR(LEFT(C290&amp;"",1)="4",LEFT(C290&amp;"",1)="5"),IF(AA290="Redirect","Returns "&amp;C290&amp;" but still has "&amp;N(K290)&amp;" clicks and "&amp;N(AC290)&amp;" referring domains. 301 it to the closest live page.","Returns "&amp;C290&amp;" with no clicks or links. Remove internal links and let it 404 or 410."),IF(D290="Non-Indexable","Non-indexable ("&amp;E290&amp;"). Keep if that is intentional; otherwise fix the canonical or noindex.",IF(AA290="Merge","Overlaps with "&amp;I290&amp;IF(N(J290)&gt;0," (similarity "&amp;TEXT(J290,"0.00")&amp;")","")&amp;", which gets more clicks. Merge the useful parts into it and 301 this URL.",IF(AA290="Update",MID(IF(U290="Yes","; Clicks down "&amp;TEXT(-P290,"0%")&amp;" on the previous period","")&amp;IF(V290="Yes","; Average position "&amp;TEXT(N290,"0.0")&amp;" on "&amp;TEXT(L290,"#,##0")&amp;" impressions (striking distance)","")&amp;IF(AND(T290="Yes",N(L290)&gt;=Rules!$B$6),"; Thin ("&amp;F290&amp;" words) but has search demand",""),3,400),IF(AA290="Prune","Low value: "&amp;N(K290)&amp;" clicks, "&amp;N(L290)&amp;" impressions, "&amp;N(Q290)&amp;" sessions, no key events. Remove or noindex it and update internal links.",IF(AA290="Redirect","Low value but "&amp;N(AC290)&amp;" referring domains. 301 it to the closest relevant page to keep those links.",IF(AND(Z290="No",Y290="Yes",N(K290)&lt;Rules!$B$5),"Low search traffic but it converts (key events: "&amp;S290&amp;"). Keep it and link to it.",IF(W290="Yes","Stronger than the page it overlaps ("&amp;I290&amp;"). Keep; merge that page into this one.","Healthy: "&amp;N(K290)&amp;" clicks"&amp;IF(ISNUMBER(N290),", average position "&amp;TEXT(N290,"0.0"),"")&amp;". Keep and monitor."))))))))))</f>
        <v/>
      </c>
      <c r="AE290">
        <f>IF(A290="","",IF(AD290&lt;&gt;"",AD290,AA290))</f>
        <v/>
      </c>
    </row>
    <row r="291">
      <c r="A291">
        <f>IF(Crawl!A290="","",Crawl!A290)</f>
        <v/>
      </c>
      <c r="B291">
        <f>IF(A291="","",Crawl!EC290)</f>
        <v/>
      </c>
      <c r="C291">
        <f>IF(A291="","",IFERROR(INDEX(Crawl!$A290:$DZ290,1,Rules!$H$6),""))</f>
        <v/>
      </c>
      <c r="D291">
        <f>IF(A291="","",IFERROR(INDEX(Crawl!$A290:$DZ290,1,Rules!$H$7),"")&amp;"")</f>
        <v/>
      </c>
      <c r="E291">
        <f>IF(A291="","",IFERROR(INDEX(Crawl!$A290:$DZ290,1,Rules!$H$8),"")&amp;"")</f>
        <v/>
      </c>
      <c r="F291">
        <f>IF(A291="","",IFERROR(INDEX(Crawl!$A290:$DZ290,1,Rules!$H$9),""))</f>
        <v/>
      </c>
      <c r="G291">
        <f>IF(A291="","",IFERROR(INDEX(Crawl!$A290:$DZ290,1,Rules!$H$10),""))</f>
        <v/>
      </c>
      <c r="H291">
        <f>IF(A291="","",IFERROR(INDEX(Crawl!$A290:$DZ290,1,Rules!$H$12),""))</f>
        <v/>
      </c>
      <c r="I291">
        <f>IF(A291="","",IF(AND(N(H291)&gt;0,IFERROR(INDEX(Crawl!$A290:$DZ290,1,Rules!$H$11),"")&amp;""&lt;&gt;""),IFERROR(INDEX(Crawl!$A290:$DZ290,1,Rules!$H$11),"")&amp;"",IF(AND(ISNUMBER(J291),N(J291)&gt;=Rules!$B$12,IFERROR(INDEX(Crawl!$A290:$DZ290,1,Rules!$H$13),"")&amp;""&lt;&gt;""),IFERROR(INDEX(Crawl!$A290:$DZ290,1,Rules!$H$13),"")&amp;"","")))</f>
        <v/>
      </c>
      <c r="J291" s="19">
        <f>IF(A291="","",IF(IFERROR(INDEX(Crawl!$A290:$DZ290,1,Rules!$H$14),"")&amp;""="","",IFERROR(INDEX(Crawl!$A290:$DZ290,1,Rules!$H$14),"")))</f>
        <v/>
      </c>
      <c r="K291">
        <f>IF(A291="","",IFERROR(SUMIFS('GSC current'!$J$2:$J$2001,'GSC current'!$I$2:$I$2001,B291),0))</f>
        <v/>
      </c>
      <c r="L291">
        <f>IF(A291="","",IFERROR(SUMIFS('GSC current'!$K$2:$K$2001,'GSC current'!$I$2:$I$2001,B291),0))</f>
        <v/>
      </c>
      <c r="M291" s="20">
        <f>IF(A291="","",IF(N(L291)&gt;0,K291/L291,""))</f>
        <v/>
      </c>
      <c r="N291" s="21">
        <f>IF(A291="","",IF(N(L291)&gt;0,SUMIFS('GSC current'!$L$2:$L$2001,'GSC current'!$I$2:$I$2001,B291)/L291,""))</f>
        <v/>
      </c>
      <c r="O291">
        <f>IF(A291="","",IFERROR(SUMIFS('GSC previous'!$J$2:$J$2001,'GSC previous'!$I$2:$I$2001,B291),0))</f>
        <v/>
      </c>
      <c r="P291" s="22">
        <f>IF(A291="","",IF(N(O291)&gt;0,(K291-O291)/O291,""))</f>
        <v/>
      </c>
      <c r="Q291">
        <f>IF(A291="","",IFERROR(SUMIFS(GA4!$P$2:$P$2001,GA4!$O$2:$O$2001,B291),0))</f>
        <v/>
      </c>
      <c r="R291" s="23">
        <f>IF(A291="","",IF(N(Q291)&gt;0,SUMIFS(GA4!$Q$2:$Q$2001,GA4!$O$2:$O$2001,B291)/Q291,""))</f>
        <v/>
      </c>
      <c r="S291">
        <f>IF(A291="","",IFERROR(SUMIFS(GA4!$R$2:$R$2001,GA4!$O$2:$O$2001,B291),0))</f>
        <v/>
      </c>
      <c r="T291">
        <f>IF(A291="","",IF(AND(ISNUMBER(F291),LEFT(C291&amp;"",1)="2"),IF(F291&lt;Rules!$B$9,"Yes","No"),"No"))</f>
        <v/>
      </c>
      <c r="U291">
        <f>IF(A291="","",IF(AND(N(O291)&gt;=Rules!$B$8,ISNUMBER(P291)),IF(P291&lt;=-Rules!$B$7,"Yes","No"),"No"))</f>
        <v/>
      </c>
      <c r="V291">
        <f>IF(A291="","",IF(AND(N(L291)&gt;=Rules!$B$6,ISNUMBER(N291)),IF(AND(N291&gt;=Rules!$B$10,N291&lt;=Rules!$B$11),"Yes","No"),"No"))</f>
        <v/>
      </c>
      <c r="W291">
        <f>IF(A291="","",IF(I291&lt;&gt;"","Yes","No"))</f>
        <v/>
      </c>
      <c r="X291">
        <f>IF(I291="","",IF(SUMIFS($K$3:$K$2002,$A$3:$A$2002,SUBSTITUTE(SUBSTITUTE(I291,"?","~?"),"*","~*"))&gt;N(K291),"Yes","No"))</f>
        <v/>
      </c>
      <c r="Y291">
        <f>IF(A291="","",IF(N(S291)&gt;0,"Yes","No"))</f>
        <v/>
      </c>
      <c r="Z291">
        <f>IF(A291="","",IF(AND(N(K291)&lt;Rules!$B$5,N(L291)&lt;Rules!$B$6,N(Q291)&lt;Rules!$B$13,Y291="No"),"Yes","No"))</f>
        <v/>
      </c>
      <c r="AA291">
        <f>IF(A291="","",IF(LEFT(C291&amp;"",1)="3","Redirect",IF(OR(LEFT(C291&amp;"",1)="4",LEFT(C291&amp;"",1)="5"),IF(OR(N(K291)&gt;0,N(AC291)&gt;=Rules!$B$14),"Redirect","Prune"),IF(D291="Non-Indexable","Keep",IF(AND(W291="Yes",X291="Yes",Y291="No"),"Merge",IF(OR(U291="Yes",V291="Yes",AND(T291="Yes",N(L291)&gt;=Rules!$B$6)),"Update",IF(Z291="Yes",IF(N(AC291)&gt;=Rules!$B$14,"Redirect","Prune"),"Keep")))))))</f>
        <v/>
      </c>
      <c r="AB291">
        <f>IF(A291="","",IF(LEFT(C291&amp;"",1)="3","Already redirects ("&amp;C291&amp;"). Update internal links to point at the final URL.",IF(OR(LEFT(C291&amp;"",1)="4",LEFT(C291&amp;"",1)="5"),IF(AA291="Redirect","Returns "&amp;C291&amp;" but still has "&amp;N(K291)&amp;" clicks and "&amp;N(AC291)&amp;" referring domains. 301 it to the closest live page.","Returns "&amp;C291&amp;" with no clicks or links. Remove internal links and let it 404 or 410."),IF(D291="Non-Indexable","Non-indexable ("&amp;E291&amp;"). Keep if that is intentional; otherwise fix the canonical or noindex.",IF(AA291="Merge","Overlaps with "&amp;I291&amp;IF(N(J291)&gt;0," (similarity "&amp;TEXT(J291,"0.00")&amp;")","")&amp;", which gets more clicks. Merge the useful parts into it and 301 this URL.",IF(AA291="Update",MID(IF(U291="Yes","; Clicks down "&amp;TEXT(-P291,"0%")&amp;" on the previous period","")&amp;IF(V291="Yes","; Average position "&amp;TEXT(N291,"0.0")&amp;" on "&amp;TEXT(L291,"#,##0")&amp;" impressions (striking distance)","")&amp;IF(AND(T291="Yes",N(L291)&gt;=Rules!$B$6),"; Thin ("&amp;F291&amp;" words) but has search demand",""),3,400),IF(AA291="Prune","Low value: "&amp;N(K291)&amp;" clicks, "&amp;N(L291)&amp;" impressions, "&amp;N(Q291)&amp;" sessions, no key events. Remove or noindex it and update internal links.",IF(AA291="Redirect","Low value but "&amp;N(AC291)&amp;" referring domains. 301 it to the closest relevant page to keep those links.",IF(AND(Z291="No",Y291="Yes",N(K291)&lt;Rules!$B$5),"Low search traffic but it converts (key events: "&amp;S291&amp;"). Keep it and link to it.",IF(W291="Yes","Stronger than the page it overlaps ("&amp;I291&amp;"). Keep; merge that page into this one.","Healthy: "&amp;N(K291)&amp;" clicks"&amp;IF(ISNUMBER(N291),", average position "&amp;TEXT(N291,"0.0"),"")&amp;". Keep and monitor."))))))))))</f>
        <v/>
      </c>
      <c r="AE291">
        <f>IF(A291="","",IF(AD291&lt;&gt;"",AD291,AA291))</f>
        <v/>
      </c>
    </row>
    <row r="292">
      <c r="A292">
        <f>IF(Crawl!A291="","",Crawl!A291)</f>
        <v/>
      </c>
      <c r="B292">
        <f>IF(A292="","",Crawl!EC291)</f>
        <v/>
      </c>
      <c r="C292">
        <f>IF(A292="","",IFERROR(INDEX(Crawl!$A291:$DZ291,1,Rules!$H$6),""))</f>
        <v/>
      </c>
      <c r="D292">
        <f>IF(A292="","",IFERROR(INDEX(Crawl!$A291:$DZ291,1,Rules!$H$7),"")&amp;"")</f>
        <v/>
      </c>
      <c r="E292">
        <f>IF(A292="","",IFERROR(INDEX(Crawl!$A291:$DZ291,1,Rules!$H$8),"")&amp;"")</f>
        <v/>
      </c>
      <c r="F292">
        <f>IF(A292="","",IFERROR(INDEX(Crawl!$A291:$DZ291,1,Rules!$H$9),""))</f>
        <v/>
      </c>
      <c r="G292">
        <f>IF(A292="","",IFERROR(INDEX(Crawl!$A291:$DZ291,1,Rules!$H$10),""))</f>
        <v/>
      </c>
      <c r="H292">
        <f>IF(A292="","",IFERROR(INDEX(Crawl!$A291:$DZ291,1,Rules!$H$12),""))</f>
        <v/>
      </c>
      <c r="I292">
        <f>IF(A292="","",IF(AND(N(H292)&gt;0,IFERROR(INDEX(Crawl!$A291:$DZ291,1,Rules!$H$11),"")&amp;""&lt;&gt;""),IFERROR(INDEX(Crawl!$A291:$DZ291,1,Rules!$H$11),"")&amp;"",IF(AND(ISNUMBER(J292),N(J292)&gt;=Rules!$B$12,IFERROR(INDEX(Crawl!$A291:$DZ291,1,Rules!$H$13),"")&amp;""&lt;&gt;""),IFERROR(INDEX(Crawl!$A291:$DZ291,1,Rules!$H$13),"")&amp;"","")))</f>
        <v/>
      </c>
      <c r="J292" s="19">
        <f>IF(A292="","",IF(IFERROR(INDEX(Crawl!$A291:$DZ291,1,Rules!$H$14),"")&amp;""="","",IFERROR(INDEX(Crawl!$A291:$DZ291,1,Rules!$H$14),"")))</f>
        <v/>
      </c>
      <c r="K292">
        <f>IF(A292="","",IFERROR(SUMIFS('GSC current'!$J$2:$J$2001,'GSC current'!$I$2:$I$2001,B292),0))</f>
        <v/>
      </c>
      <c r="L292">
        <f>IF(A292="","",IFERROR(SUMIFS('GSC current'!$K$2:$K$2001,'GSC current'!$I$2:$I$2001,B292),0))</f>
        <v/>
      </c>
      <c r="M292" s="20">
        <f>IF(A292="","",IF(N(L292)&gt;0,K292/L292,""))</f>
        <v/>
      </c>
      <c r="N292" s="21">
        <f>IF(A292="","",IF(N(L292)&gt;0,SUMIFS('GSC current'!$L$2:$L$2001,'GSC current'!$I$2:$I$2001,B292)/L292,""))</f>
        <v/>
      </c>
      <c r="O292">
        <f>IF(A292="","",IFERROR(SUMIFS('GSC previous'!$J$2:$J$2001,'GSC previous'!$I$2:$I$2001,B292),0))</f>
        <v/>
      </c>
      <c r="P292" s="22">
        <f>IF(A292="","",IF(N(O292)&gt;0,(K292-O292)/O292,""))</f>
        <v/>
      </c>
      <c r="Q292">
        <f>IF(A292="","",IFERROR(SUMIFS(GA4!$P$2:$P$2001,GA4!$O$2:$O$2001,B292),0))</f>
        <v/>
      </c>
      <c r="R292" s="23">
        <f>IF(A292="","",IF(N(Q292)&gt;0,SUMIFS(GA4!$Q$2:$Q$2001,GA4!$O$2:$O$2001,B292)/Q292,""))</f>
        <v/>
      </c>
      <c r="S292">
        <f>IF(A292="","",IFERROR(SUMIFS(GA4!$R$2:$R$2001,GA4!$O$2:$O$2001,B292),0))</f>
        <v/>
      </c>
      <c r="T292">
        <f>IF(A292="","",IF(AND(ISNUMBER(F292),LEFT(C292&amp;"",1)="2"),IF(F292&lt;Rules!$B$9,"Yes","No"),"No"))</f>
        <v/>
      </c>
      <c r="U292">
        <f>IF(A292="","",IF(AND(N(O292)&gt;=Rules!$B$8,ISNUMBER(P292)),IF(P292&lt;=-Rules!$B$7,"Yes","No"),"No"))</f>
        <v/>
      </c>
      <c r="V292">
        <f>IF(A292="","",IF(AND(N(L292)&gt;=Rules!$B$6,ISNUMBER(N292)),IF(AND(N292&gt;=Rules!$B$10,N292&lt;=Rules!$B$11),"Yes","No"),"No"))</f>
        <v/>
      </c>
      <c r="W292">
        <f>IF(A292="","",IF(I292&lt;&gt;"","Yes","No"))</f>
        <v/>
      </c>
      <c r="X292">
        <f>IF(I292="","",IF(SUMIFS($K$3:$K$2002,$A$3:$A$2002,SUBSTITUTE(SUBSTITUTE(I292,"?","~?"),"*","~*"))&gt;N(K292),"Yes","No"))</f>
        <v/>
      </c>
      <c r="Y292">
        <f>IF(A292="","",IF(N(S292)&gt;0,"Yes","No"))</f>
        <v/>
      </c>
      <c r="Z292">
        <f>IF(A292="","",IF(AND(N(K292)&lt;Rules!$B$5,N(L292)&lt;Rules!$B$6,N(Q292)&lt;Rules!$B$13,Y292="No"),"Yes","No"))</f>
        <v/>
      </c>
      <c r="AA292">
        <f>IF(A292="","",IF(LEFT(C292&amp;"",1)="3","Redirect",IF(OR(LEFT(C292&amp;"",1)="4",LEFT(C292&amp;"",1)="5"),IF(OR(N(K292)&gt;0,N(AC292)&gt;=Rules!$B$14),"Redirect","Prune"),IF(D292="Non-Indexable","Keep",IF(AND(W292="Yes",X292="Yes",Y292="No"),"Merge",IF(OR(U292="Yes",V292="Yes",AND(T292="Yes",N(L292)&gt;=Rules!$B$6)),"Update",IF(Z292="Yes",IF(N(AC292)&gt;=Rules!$B$14,"Redirect","Prune"),"Keep")))))))</f>
        <v/>
      </c>
      <c r="AB292">
        <f>IF(A292="","",IF(LEFT(C292&amp;"",1)="3","Already redirects ("&amp;C292&amp;"). Update internal links to point at the final URL.",IF(OR(LEFT(C292&amp;"",1)="4",LEFT(C292&amp;"",1)="5"),IF(AA292="Redirect","Returns "&amp;C292&amp;" but still has "&amp;N(K292)&amp;" clicks and "&amp;N(AC292)&amp;" referring domains. 301 it to the closest live page.","Returns "&amp;C292&amp;" with no clicks or links. Remove internal links and let it 404 or 410."),IF(D292="Non-Indexable","Non-indexable ("&amp;E292&amp;"). Keep if that is intentional; otherwise fix the canonical or noindex.",IF(AA292="Merge","Overlaps with "&amp;I292&amp;IF(N(J292)&gt;0," (similarity "&amp;TEXT(J292,"0.00")&amp;")","")&amp;", which gets more clicks. Merge the useful parts into it and 301 this URL.",IF(AA292="Update",MID(IF(U292="Yes","; Clicks down "&amp;TEXT(-P292,"0%")&amp;" on the previous period","")&amp;IF(V292="Yes","; Average position "&amp;TEXT(N292,"0.0")&amp;" on "&amp;TEXT(L292,"#,##0")&amp;" impressions (striking distance)","")&amp;IF(AND(T292="Yes",N(L292)&gt;=Rules!$B$6),"; Thin ("&amp;F292&amp;" words) but has search demand",""),3,400),IF(AA292="Prune","Low value: "&amp;N(K292)&amp;" clicks, "&amp;N(L292)&amp;" impressions, "&amp;N(Q292)&amp;" sessions, no key events. Remove or noindex it and update internal links.",IF(AA292="Redirect","Low value but "&amp;N(AC292)&amp;" referring domains. 301 it to the closest relevant page to keep those links.",IF(AND(Z292="No",Y292="Yes",N(K292)&lt;Rules!$B$5),"Low search traffic but it converts (key events: "&amp;S292&amp;"). Keep it and link to it.",IF(W292="Yes","Stronger than the page it overlaps ("&amp;I292&amp;"). Keep; merge that page into this one.","Healthy: "&amp;N(K292)&amp;" clicks"&amp;IF(ISNUMBER(N292),", average position "&amp;TEXT(N292,"0.0"),"")&amp;". Keep and monitor."))))))))))</f>
        <v/>
      </c>
      <c r="AE292">
        <f>IF(A292="","",IF(AD292&lt;&gt;"",AD292,AA292))</f>
        <v/>
      </c>
    </row>
    <row r="293">
      <c r="A293">
        <f>IF(Crawl!A292="","",Crawl!A292)</f>
        <v/>
      </c>
      <c r="B293">
        <f>IF(A293="","",Crawl!EC292)</f>
        <v/>
      </c>
      <c r="C293">
        <f>IF(A293="","",IFERROR(INDEX(Crawl!$A292:$DZ292,1,Rules!$H$6),""))</f>
        <v/>
      </c>
      <c r="D293">
        <f>IF(A293="","",IFERROR(INDEX(Crawl!$A292:$DZ292,1,Rules!$H$7),"")&amp;"")</f>
        <v/>
      </c>
      <c r="E293">
        <f>IF(A293="","",IFERROR(INDEX(Crawl!$A292:$DZ292,1,Rules!$H$8),"")&amp;"")</f>
        <v/>
      </c>
      <c r="F293">
        <f>IF(A293="","",IFERROR(INDEX(Crawl!$A292:$DZ292,1,Rules!$H$9),""))</f>
        <v/>
      </c>
      <c r="G293">
        <f>IF(A293="","",IFERROR(INDEX(Crawl!$A292:$DZ292,1,Rules!$H$10),""))</f>
        <v/>
      </c>
      <c r="H293">
        <f>IF(A293="","",IFERROR(INDEX(Crawl!$A292:$DZ292,1,Rules!$H$12),""))</f>
        <v/>
      </c>
      <c r="I293">
        <f>IF(A293="","",IF(AND(N(H293)&gt;0,IFERROR(INDEX(Crawl!$A292:$DZ292,1,Rules!$H$11),"")&amp;""&lt;&gt;""),IFERROR(INDEX(Crawl!$A292:$DZ292,1,Rules!$H$11),"")&amp;"",IF(AND(ISNUMBER(J293),N(J293)&gt;=Rules!$B$12,IFERROR(INDEX(Crawl!$A292:$DZ292,1,Rules!$H$13),"")&amp;""&lt;&gt;""),IFERROR(INDEX(Crawl!$A292:$DZ292,1,Rules!$H$13),"")&amp;"","")))</f>
        <v/>
      </c>
      <c r="J293" s="19">
        <f>IF(A293="","",IF(IFERROR(INDEX(Crawl!$A292:$DZ292,1,Rules!$H$14),"")&amp;""="","",IFERROR(INDEX(Crawl!$A292:$DZ292,1,Rules!$H$14),"")))</f>
        <v/>
      </c>
      <c r="K293">
        <f>IF(A293="","",IFERROR(SUMIFS('GSC current'!$J$2:$J$2001,'GSC current'!$I$2:$I$2001,B293),0))</f>
        <v/>
      </c>
      <c r="L293">
        <f>IF(A293="","",IFERROR(SUMIFS('GSC current'!$K$2:$K$2001,'GSC current'!$I$2:$I$2001,B293),0))</f>
        <v/>
      </c>
      <c r="M293" s="20">
        <f>IF(A293="","",IF(N(L293)&gt;0,K293/L293,""))</f>
        <v/>
      </c>
      <c r="N293" s="21">
        <f>IF(A293="","",IF(N(L293)&gt;0,SUMIFS('GSC current'!$L$2:$L$2001,'GSC current'!$I$2:$I$2001,B293)/L293,""))</f>
        <v/>
      </c>
      <c r="O293">
        <f>IF(A293="","",IFERROR(SUMIFS('GSC previous'!$J$2:$J$2001,'GSC previous'!$I$2:$I$2001,B293),0))</f>
        <v/>
      </c>
      <c r="P293" s="22">
        <f>IF(A293="","",IF(N(O293)&gt;0,(K293-O293)/O293,""))</f>
        <v/>
      </c>
      <c r="Q293">
        <f>IF(A293="","",IFERROR(SUMIFS(GA4!$P$2:$P$2001,GA4!$O$2:$O$2001,B293),0))</f>
        <v/>
      </c>
      <c r="R293" s="23">
        <f>IF(A293="","",IF(N(Q293)&gt;0,SUMIFS(GA4!$Q$2:$Q$2001,GA4!$O$2:$O$2001,B293)/Q293,""))</f>
        <v/>
      </c>
      <c r="S293">
        <f>IF(A293="","",IFERROR(SUMIFS(GA4!$R$2:$R$2001,GA4!$O$2:$O$2001,B293),0))</f>
        <v/>
      </c>
      <c r="T293">
        <f>IF(A293="","",IF(AND(ISNUMBER(F293),LEFT(C293&amp;"",1)="2"),IF(F293&lt;Rules!$B$9,"Yes","No"),"No"))</f>
        <v/>
      </c>
      <c r="U293">
        <f>IF(A293="","",IF(AND(N(O293)&gt;=Rules!$B$8,ISNUMBER(P293)),IF(P293&lt;=-Rules!$B$7,"Yes","No"),"No"))</f>
        <v/>
      </c>
      <c r="V293">
        <f>IF(A293="","",IF(AND(N(L293)&gt;=Rules!$B$6,ISNUMBER(N293)),IF(AND(N293&gt;=Rules!$B$10,N293&lt;=Rules!$B$11),"Yes","No"),"No"))</f>
        <v/>
      </c>
      <c r="W293">
        <f>IF(A293="","",IF(I293&lt;&gt;"","Yes","No"))</f>
        <v/>
      </c>
      <c r="X293">
        <f>IF(I293="","",IF(SUMIFS($K$3:$K$2002,$A$3:$A$2002,SUBSTITUTE(SUBSTITUTE(I293,"?","~?"),"*","~*"))&gt;N(K293),"Yes","No"))</f>
        <v/>
      </c>
      <c r="Y293">
        <f>IF(A293="","",IF(N(S293)&gt;0,"Yes","No"))</f>
        <v/>
      </c>
      <c r="Z293">
        <f>IF(A293="","",IF(AND(N(K293)&lt;Rules!$B$5,N(L293)&lt;Rules!$B$6,N(Q293)&lt;Rules!$B$13,Y293="No"),"Yes","No"))</f>
        <v/>
      </c>
      <c r="AA293">
        <f>IF(A293="","",IF(LEFT(C293&amp;"",1)="3","Redirect",IF(OR(LEFT(C293&amp;"",1)="4",LEFT(C293&amp;"",1)="5"),IF(OR(N(K293)&gt;0,N(AC293)&gt;=Rules!$B$14),"Redirect","Prune"),IF(D293="Non-Indexable","Keep",IF(AND(W293="Yes",X293="Yes",Y293="No"),"Merge",IF(OR(U293="Yes",V293="Yes",AND(T293="Yes",N(L293)&gt;=Rules!$B$6)),"Update",IF(Z293="Yes",IF(N(AC293)&gt;=Rules!$B$14,"Redirect","Prune"),"Keep")))))))</f>
        <v/>
      </c>
      <c r="AB293">
        <f>IF(A293="","",IF(LEFT(C293&amp;"",1)="3","Already redirects ("&amp;C293&amp;"). Update internal links to point at the final URL.",IF(OR(LEFT(C293&amp;"",1)="4",LEFT(C293&amp;"",1)="5"),IF(AA293="Redirect","Returns "&amp;C293&amp;" but still has "&amp;N(K293)&amp;" clicks and "&amp;N(AC293)&amp;" referring domains. 301 it to the closest live page.","Returns "&amp;C293&amp;" with no clicks or links. Remove internal links and let it 404 or 410."),IF(D293="Non-Indexable","Non-indexable ("&amp;E293&amp;"). Keep if that is intentional; otherwise fix the canonical or noindex.",IF(AA293="Merge","Overlaps with "&amp;I293&amp;IF(N(J293)&gt;0," (similarity "&amp;TEXT(J293,"0.00")&amp;")","")&amp;", which gets more clicks. Merge the useful parts into it and 301 this URL.",IF(AA293="Update",MID(IF(U293="Yes","; Clicks down "&amp;TEXT(-P293,"0%")&amp;" on the previous period","")&amp;IF(V293="Yes","; Average position "&amp;TEXT(N293,"0.0")&amp;" on "&amp;TEXT(L293,"#,##0")&amp;" impressions (striking distance)","")&amp;IF(AND(T293="Yes",N(L293)&gt;=Rules!$B$6),"; Thin ("&amp;F293&amp;" words) but has search demand",""),3,400),IF(AA293="Prune","Low value: "&amp;N(K293)&amp;" clicks, "&amp;N(L293)&amp;" impressions, "&amp;N(Q293)&amp;" sessions, no key events. Remove or noindex it and update internal links.",IF(AA293="Redirect","Low value but "&amp;N(AC293)&amp;" referring domains. 301 it to the closest relevant page to keep those links.",IF(AND(Z293="No",Y293="Yes",N(K293)&lt;Rules!$B$5),"Low search traffic but it converts (key events: "&amp;S293&amp;"). Keep it and link to it.",IF(W293="Yes","Stronger than the page it overlaps ("&amp;I293&amp;"). Keep; merge that page into this one.","Healthy: "&amp;N(K293)&amp;" clicks"&amp;IF(ISNUMBER(N293),", average position "&amp;TEXT(N293,"0.0"),"")&amp;". Keep and monitor."))))))))))</f>
        <v/>
      </c>
      <c r="AE293">
        <f>IF(A293="","",IF(AD293&lt;&gt;"",AD293,AA293))</f>
        <v/>
      </c>
    </row>
    <row r="294">
      <c r="A294">
        <f>IF(Crawl!A293="","",Crawl!A293)</f>
        <v/>
      </c>
      <c r="B294">
        <f>IF(A294="","",Crawl!EC293)</f>
        <v/>
      </c>
      <c r="C294">
        <f>IF(A294="","",IFERROR(INDEX(Crawl!$A293:$DZ293,1,Rules!$H$6),""))</f>
        <v/>
      </c>
      <c r="D294">
        <f>IF(A294="","",IFERROR(INDEX(Crawl!$A293:$DZ293,1,Rules!$H$7),"")&amp;"")</f>
        <v/>
      </c>
      <c r="E294">
        <f>IF(A294="","",IFERROR(INDEX(Crawl!$A293:$DZ293,1,Rules!$H$8),"")&amp;"")</f>
        <v/>
      </c>
      <c r="F294">
        <f>IF(A294="","",IFERROR(INDEX(Crawl!$A293:$DZ293,1,Rules!$H$9),""))</f>
        <v/>
      </c>
      <c r="G294">
        <f>IF(A294="","",IFERROR(INDEX(Crawl!$A293:$DZ293,1,Rules!$H$10),""))</f>
        <v/>
      </c>
      <c r="H294">
        <f>IF(A294="","",IFERROR(INDEX(Crawl!$A293:$DZ293,1,Rules!$H$12),""))</f>
        <v/>
      </c>
      <c r="I294">
        <f>IF(A294="","",IF(AND(N(H294)&gt;0,IFERROR(INDEX(Crawl!$A293:$DZ293,1,Rules!$H$11),"")&amp;""&lt;&gt;""),IFERROR(INDEX(Crawl!$A293:$DZ293,1,Rules!$H$11),"")&amp;"",IF(AND(ISNUMBER(J294),N(J294)&gt;=Rules!$B$12,IFERROR(INDEX(Crawl!$A293:$DZ293,1,Rules!$H$13),"")&amp;""&lt;&gt;""),IFERROR(INDEX(Crawl!$A293:$DZ293,1,Rules!$H$13),"")&amp;"","")))</f>
        <v/>
      </c>
      <c r="J294" s="19">
        <f>IF(A294="","",IF(IFERROR(INDEX(Crawl!$A293:$DZ293,1,Rules!$H$14),"")&amp;""="","",IFERROR(INDEX(Crawl!$A293:$DZ293,1,Rules!$H$14),"")))</f>
        <v/>
      </c>
      <c r="K294">
        <f>IF(A294="","",IFERROR(SUMIFS('GSC current'!$J$2:$J$2001,'GSC current'!$I$2:$I$2001,B294),0))</f>
        <v/>
      </c>
      <c r="L294">
        <f>IF(A294="","",IFERROR(SUMIFS('GSC current'!$K$2:$K$2001,'GSC current'!$I$2:$I$2001,B294),0))</f>
        <v/>
      </c>
      <c r="M294" s="20">
        <f>IF(A294="","",IF(N(L294)&gt;0,K294/L294,""))</f>
        <v/>
      </c>
      <c r="N294" s="21">
        <f>IF(A294="","",IF(N(L294)&gt;0,SUMIFS('GSC current'!$L$2:$L$2001,'GSC current'!$I$2:$I$2001,B294)/L294,""))</f>
        <v/>
      </c>
      <c r="O294">
        <f>IF(A294="","",IFERROR(SUMIFS('GSC previous'!$J$2:$J$2001,'GSC previous'!$I$2:$I$2001,B294),0))</f>
        <v/>
      </c>
      <c r="P294" s="22">
        <f>IF(A294="","",IF(N(O294)&gt;0,(K294-O294)/O294,""))</f>
        <v/>
      </c>
      <c r="Q294">
        <f>IF(A294="","",IFERROR(SUMIFS(GA4!$P$2:$P$2001,GA4!$O$2:$O$2001,B294),0))</f>
        <v/>
      </c>
      <c r="R294" s="23">
        <f>IF(A294="","",IF(N(Q294)&gt;0,SUMIFS(GA4!$Q$2:$Q$2001,GA4!$O$2:$O$2001,B294)/Q294,""))</f>
        <v/>
      </c>
      <c r="S294">
        <f>IF(A294="","",IFERROR(SUMIFS(GA4!$R$2:$R$2001,GA4!$O$2:$O$2001,B294),0))</f>
        <v/>
      </c>
      <c r="T294">
        <f>IF(A294="","",IF(AND(ISNUMBER(F294),LEFT(C294&amp;"",1)="2"),IF(F294&lt;Rules!$B$9,"Yes","No"),"No"))</f>
        <v/>
      </c>
      <c r="U294">
        <f>IF(A294="","",IF(AND(N(O294)&gt;=Rules!$B$8,ISNUMBER(P294)),IF(P294&lt;=-Rules!$B$7,"Yes","No"),"No"))</f>
        <v/>
      </c>
      <c r="V294">
        <f>IF(A294="","",IF(AND(N(L294)&gt;=Rules!$B$6,ISNUMBER(N294)),IF(AND(N294&gt;=Rules!$B$10,N294&lt;=Rules!$B$11),"Yes","No"),"No"))</f>
        <v/>
      </c>
      <c r="W294">
        <f>IF(A294="","",IF(I294&lt;&gt;"","Yes","No"))</f>
        <v/>
      </c>
      <c r="X294">
        <f>IF(I294="","",IF(SUMIFS($K$3:$K$2002,$A$3:$A$2002,SUBSTITUTE(SUBSTITUTE(I294,"?","~?"),"*","~*"))&gt;N(K294),"Yes","No"))</f>
        <v/>
      </c>
      <c r="Y294">
        <f>IF(A294="","",IF(N(S294)&gt;0,"Yes","No"))</f>
        <v/>
      </c>
      <c r="Z294">
        <f>IF(A294="","",IF(AND(N(K294)&lt;Rules!$B$5,N(L294)&lt;Rules!$B$6,N(Q294)&lt;Rules!$B$13,Y294="No"),"Yes","No"))</f>
        <v/>
      </c>
      <c r="AA294">
        <f>IF(A294="","",IF(LEFT(C294&amp;"",1)="3","Redirect",IF(OR(LEFT(C294&amp;"",1)="4",LEFT(C294&amp;"",1)="5"),IF(OR(N(K294)&gt;0,N(AC294)&gt;=Rules!$B$14),"Redirect","Prune"),IF(D294="Non-Indexable","Keep",IF(AND(W294="Yes",X294="Yes",Y294="No"),"Merge",IF(OR(U294="Yes",V294="Yes",AND(T294="Yes",N(L294)&gt;=Rules!$B$6)),"Update",IF(Z294="Yes",IF(N(AC294)&gt;=Rules!$B$14,"Redirect","Prune"),"Keep")))))))</f>
        <v/>
      </c>
      <c r="AB294">
        <f>IF(A294="","",IF(LEFT(C294&amp;"",1)="3","Already redirects ("&amp;C294&amp;"). Update internal links to point at the final URL.",IF(OR(LEFT(C294&amp;"",1)="4",LEFT(C294&amp;"",1)="5"),IF(AA294="Redirect","Returns "&amp;C294&amp;" but still has "&amp;N(K294)&amp;" clicks and "&amp;N(AC294)&amp;" referring domains. 301 it to the closest live page.","Returns "&amp;C294&amp;" with no clicks or links. Remove internal links and let it 404 or 410."),IF(D294="Non-Indexable","Non-indexable ("&amp;E294&amp;"). Keep if that is intentional; otherwise fix the canonical or noindex.",IF(AA294="Merge","Overlaps with "&amp;I294&amp;IF(N(J294)&gt;0," (similarity "&amp;TEXT(J294,"0.00")&amp;")","")&amp;", which gets more clicks. Merge the useful parts into it and 301 this URL.",IF(AA294="Update",MID(IF(U294="Yes","; Clicks down "&amp;TEXT(-P294,"0%")&amp;" on the previous period","")&amp;IF(V294="Yes","; Average position "&amp;TEXT(N294,"0.0")&amp;" on "&amp;TEXT(L294,"#,##0")&amp;" impressions (striking distance)","")&amp;IF(AND(T294="Yes",N(L294)&gt;=Rules!$B$6),"; Thin ("&amp;F294&amp;" words) but has search demand",""),3,400),IF(AA294="Prune","Low value: "&amp;N(K294)&amp;" clicks, "&amp;N(L294)&amp;" impressions, "&amp;N(Q294)&amp;" sessions, no key events. Remove or noindex it and update internal links.",IF(AA294="Redirect","Low value but "&amp;N(AC294)&amp;" referring domains. 301 it to the closest relevant page to keep those links.",IF(AND(Z294="No",Y294="Yes",N(K294)&lt;Rules!$B$5),"Low search traffic but it converts (key events: "&amp;S294&amp;"). Keep it and link to it.",IF(W294="Yes","Stronger than the page it overlaps ("&amp;I294&amp;"). Keep; merge that page into this one.","Healthy: "&amp;N(K294)&amp;" clicks"&amp;IF(ISNUMBER(N294),", average position "&amp;TEXT(N294,"0.0"),"")&amp;". Keep and monitor."))))))))))</f>
        <v/>
      </c>
      <c r="AE294">
        <f>IF(A294="","",IF(AD294&lt;&gt;"",AD294,AA294))</f>
        <v/>
      </c>
    </row>
    <row r="295">
      <c r="A295">
        <f>IF(Crawl!A294="","",Crawl!A294)</f>
        <v/>
      </c>
      <c r="B295">
        <f>IF(A295="","",Crawl!EC294)</f>
        <v/>
      </c>
      <c r="C295">
        <f>IF(A295="","",IFERROR(INDEX(Crawl!$A294:$DZ294,1,Rules!$H$6),""))</f>
        <v/>
      </c>
      <c r="D295">
        <f>IF(A295="","",IFERROR(INDEX(Crawl!$A294:$DZ294,1,Rules!$H$7),"")&amp;"")</f>
        <v/>
      </c>
      <c r="E295">
        <f>IF(A295="","",IFERROR(INDEX(Crawl!$A294:$DZ294,1,Rules!$H$8),"")&amp;"")</f>
        <v/>
      </c>
      <c r="F295">
        <f>IF(A295="","",IFERROR(INDEX(Crawl!$A294:$DZ294,1,Rules!$H$9),""))</f>
        <v/>
      </c>
      <c r="G295">
        <f>IF(A295="","",IFERROR(INDEX(Crawl!$A294:$DZ294,1,Rules!$H$10),""))</f>
        <v/>
      </c>
      <c r="H295">
        <f>IF(A295="","",IFERROR(INDEX(Crawl!$A294:$DZ294,1,Rules!$H$12),""))</f>
        <v/>
      </c>
      <c r="I295">
        <f>IF(A295="","",IF(AND(N(H295)&gt;0,IFERROR(INDEX(Crawl!$A294:$DZ294,1,Rules!$H$11),"")&amp;""&lt;&gt;""),IFERROR(INDEX(Crawl!$A294:$DZ294,1,Rules!$H$11),"")&amp;"",IF(AND(ISNUMBER(J295),N(J295)&gt;=Rules!$B$12,IFERROR(INDEX(Crawl!$A294:$DZ294,1,Rules!$H$13),"")&amp;""&lt;&gt;""),IFERROR(INDEX(Crawl!$A294:$DZ294,1,Rules!$H$13),"")&amp;"","")))</f>
        <v/>
      </c>
      <c r="J295" s="19">
        <f>IF(A295="","",IF(IFERROR(INDEX(Crawl!$A294:$DZ294,1,Rules!$H$14),"")&amp;""="","",IFERROR(INDEX(Crawl!$A294:$DZ294,1,Rules!$H$14),"")))</f>
        <v/>
      </c>
      <c r="K295">
        <f>IF(A295="","",IFERROR(SUMIFS('GSC current'!$J$2:$J$2001,'GSC current'!$I$2:$I$2001,B295),0))</f>
        <v/>
      </c>
      <c r="L295">
        <f>IF(A295="","",IFERROR(SUMIFS('GSC current'!$K$2:$K$2001,'GSC current'!$I$2:$I$2001,B295),0))</f>
        <v/>
      </c>
      <c r="M295" s="20">
        <f>IF(A295="","",IF(N(L295)&gt;0,K295/L295,""))</f>
        <v/>
      </c>
      <c r="N295" s="21">
        <f>IF(A295="","",IF(N(L295)&gt;0,SUMIFS('GSC current'!$L$2:$L$2001,'GSC current'!$I$2:$I$2001,B295)/L295,""))</f>
        <v/>
      </c>
      <c r="O295">
        <f>IF(A295="","",IFERROR(SUMIFS('GSC previous'!$J$2:$J$2001,'GSC previous'!$I$2:$I$2001,B295),0))</f>
        <v/>
      </c>
      <c r="P295" s="22">
        <f>IF(A295="","",IF(N(O295)&gt;0,(K295-O295)/O295,""))</f>
        <v/>
      </c>
      <c r="Q295">
        <f>IF(A295="","",IFERROR(SUMIFS(GA4!$P$2:$P$2001,GA4!$O$2:$O$2001,B295),0))</f>
        <v/>
      </c>
      <c r="R295" s="23">
        <f>IF(A295="","",IF(N(Q295)&gt;0,SUMIFS(GA4!$Q$2:$Q$2001,GA4!$O$2:$O$2001,B295)/Q295,""))</f>
        <v/>
      </c>
      <c r="S295">
        <f>IF(A295="","",IFERROR(SUMIFS(GA4!$R$2:$R$2001,GA4!$O$2:$O$2001,B295),0))</f>
        <v/>
      </c>
      <c r="T295">
        <f>IF(A295="","",IF(AND(ISNUMBER(F295),LEFT(C295&amp;"",1)="2"),IF(F295&lt;Rules!$B$9,"Yes","No"),"No"))</f>
        <v/>
      </c>
      <c r="U295">
        <f>IF(A295="","",IF(AND(N(O295)&gt;=Rules!$B$8,ISNUMBER(P295)),IF(P295&lt;=-Rules!$B$7,"Yes","No"),"No"))</f>
        <v/>
      </c>
      <c r="V295">
        <f>IF(A295="","",IF(AND(N(L295)&gt;=Rules!$B$6,ISNUMBER(N295)),IF(AND(N295&gt;=Rules!$B$10,N295&lt;=Rules!$B$11),"Yes","No"),"No"))</f>
        <v/>
      </c>
      <c r="W295">
        <f>IF(A295="","",IF(I295&lt;&gt;"","Yes","No"))</f>
        <v/>
      </c>
      <c r="X295">
        <f>IF(I295="","",IF(SUMIFS($K$3:$K$2002,$A$3:$A$2002,SUBSTITUTE(SUBSTITUTE(I295,"?","~?"),"*","~*"))&gt;N(K295),"Yes","No"))</f>
        <v/>
      </c>
      <c r="Y295">
        <f>IF(A295="","",IF(N(S295)&gt;0,"Yes","No"))</f>
        <v/>
      </c>
      <c r="Z295">
        <f>IF(A295="","",IF(AND(N(K295)&lt;Rules!$B$5,N(L295)&lt;Rules!$B$6,N(Q295)&lt;Rules!$B$13,Y295="No"),"Yes","No"))</f>
        <v/>
      </c>
      <c r="AA295">
        <f>IF(A295="","",IF(LEFT(C295&amp;"",1)="3","Redirect",IF(OR(LEFT(C295&amp;"",1)="4",LEFT(C295&amp;"",1)="5"),IF(OR(N(K295)&gt;0,N(AC295)&gt;=Rules!$B$14),"Redirect","Prune"),IF(D295="Non-Indexable","Keep",IF(AND(W295="Yes",X295="Yes",Y295="No"),"Merge",IF(OR(U295="Yes",V295="Yes",AND(T295="Yes",N(L295)&gt;=Rules!$B$6)),"Update",IF(Z295="Yes",IF(N(AC295)&gt;=Rules!$B$14,"Redirect","Prune"),"Keep")))))))</f>
        <v/>
      </c>
      <c r="AB295">
        <f>IF(A295="","",IF(LEFT(C295&amp;"",1)="3","Already redirects ("&amp;C295&amp;"). Update internal links to point at the final URL.",IF(OR(LEFT(C295&amp;"",1)="4",LEFT(C295&amp;"",1)="5"),IF(AA295="Redirect","Returns "&amp;C295&amp;" but still has "&amp;N(K295)&amp;" clicks and "&amp;N(AC295)&amp;" referring domains. 301 it to the closest live page.","Returns "&amp;C295&amp;" with no clicks or links. Remove internal links and let it 404 or 410."),IF(D295="Non-Indexable","Non-indexable ("&amp;E295&amp;"). Keep if that is intentional; otherwise fix the canonical or noindex.",IF(AA295="Merge","Overlaps with "&amp;I295&amp;IF(N(J295)&gt;0," (similarity "&amp;TEXT(J295,"0.00")&amp;")","")&amp;", which gets more clicks. Merge the useful parts into it and 301 this URL.",IF(AA295="Update",MID(IF(U295="Yes","; Clicks down "&amp;TEXT(-P295,"0%")&amp;" on the previous period","")&amp;IF(V295="Yes","; Average position "&amp;TEXT(N295,"0.0")&amp;" on "&amp;TEXT(L295,"#,##0")&amp;" impressions (striking distance)","")&amp;IF(AND(T295="Yes",N(L295)&gt;=Rules!$B$6),"; Thin ("&amp;F295&amp;" words) but has search demand",""),3,400),IF(AA295="Prune","Low value: "&amp;N(K295)&amp;" clicks, "&amp;N(L295)&amp;" impressions, "&amp;N(Q295)&amp;" sessions, no key events. Remove or noindex it and update internal links.",IF(AA295="Redirect","Low value but "&amp;N(AC295)&amp;" referring domains. 301 it to the closest relevant page to keep those links.",IF(AND(Z295="No",Y295="Yes",N(K295)&lt;Rules!$B$5),"Low search traffic but it converts (key events: "&amp;S295&amp;"). Keep it and link to it.",IF(W295="Yes","Stronger than the page it overlaps ("&amp;I295&amp;"). Keep; merge that page into this one.","Healthy: "&amp;N(K295)&amp;" clicks"&amp;IF(ISNUMBER(N295),", average position "&amp;TEXT(N295,"0.0"),"")&amp;". Keep and monitor."))))))))))</f>
        <v/>
      </c>
      <c r="AE295">
        <f>IF(A295="","",IF(AD295&lt;&gt;"",AD295,AA295))</f>
        <v/>
      </c>
    </row>
    <row r="296">
      <c r="A296">
        <f>IF(Crawl!A295="","",Crawl!A295)</f>
        <v/>
      </c>
      <c r="B296">
        <f>IF(A296="","",Crawl!EC295)</f>
        <v/>
      </c>
      <c r="C296">
        <f>IF(A296="","",IFERROR(INDEX(Crawl!$A295:$DZ295,1,Rules!$H$6),""))</f>
        <v/>
      </c>
      <c r="D296">
        <f>IF(A296="","",IFERROR(INDEX(Crawl!$A295:$DZ295,1,Rules!$H$7),"")&amp;"")</f>
        <v/>
      </c>
      <c r="E296">
        <f>IF(A296="","",IFERROR(INDEX(Crawl!$A295:$DZ295,1,Rules!$H$8),"")&amp;"")</f>
        <v/>
      </c>
      <c r="F296">
        <f>IF(A296="","",IFERROR(INDEX(Crawl!$A295:$DZ295,1,Rules!$H$9),""))</f>
        <v/>
      </c>
      <c r="G296">
        <f>IF(A296="","",IFERROR(INDEX(Crawl!$A295:$DZ295,1,Rules!$H$10),""))</f>
        <v/>
      </c>
      <c r="H296">
        <f>IF(A296="","",IFERROR(INDEX(Crawl!$A295:$DZ295,1,Rules!$H$12),""))</f>
        <v/>
      </c>
      <c r="I296">
        <f>IF(A296="","",IF(AND(N(H296)&gt;0,IFERROR(INDEX(Crawl!$A295:$DZ295,1,Rules!$H$11),"")&amp;""&lt;&gt;""),IFERROR(INDEX(Crawl!$A295:$DZ295,1,Rules!$H$11),"")&amp;"",IF(AND(ISNUMBER(J296),N(J296)&gt;=Rules!$B$12,IFERROR(INDEX(Crawl!$A295:$DZ295,1,Rules!$H$13),"")&amp;""&lt;&gt;""),IFERROR(INDEX(Crawl!$A295:$DZ295,1,Rules!$H$13),"")&amp;"","")))</f>
        <v/>
      </c>
      <c r="J296" s="19">
        <f>IF(A296="","",IF(IFERROR(INDEX(Crawl!$A295:$DZ295,1,Rules!$H$14),"")&amp;""="","",IFERROR(INDEX(Crawl!$A295:$DZ295,1,Rules!$H$14),"")))</f>
        <v/>
      </c>
      <c r="K296">
        <f>IF(A296="","",IFERROR(SUMIFS('GSC current'!$J$2:$J$2001,'GSC current'!$I$2:$I$2001,B296),0))</f>
        <v/>
      </c>
      <c r="L296">
        <f>IF(A296="","",IFERROR(SUMIFS('GSC current'!$K$2:$K$2001,'GSC current'!$I$2:$I$2001,B296),0))</f>
        <v/>
      </c>
      <c r="M296" s="20">
        <f>IF(A296="","",IF(N(L296)&gt;0,K296/L296,""))</f>
        <v/>
      </c>
      <c r="N296" s="21">
        <f>IF(A296="","",IF(N(L296)&gt;0,SUMIFS('GSC current'!$L$2:$L$2001,'GSC current'!$I$2:$I$2001,B296)/L296,""))</f>
        <v/>
      </c>
      <c r="O296">
        <f>IF(A296="","",IFERROR(SUMIFS('GSC previous'!$J$2:$J$2001,'GSC previous'!$I$2:$I$2001,B296),0))</f>
        <v/>
      </c>
      <c r="P296" s="22">
        <f>IF(A296="","",IF(N(O296)&gt;0,(K296-O296)/O296,""))</f>
        <v/>
      </c>
      <c r="Q296">
        <f>IF(A296="","",IFERROR(SUMIFS(GA4!$P$2:$P$2001,GA4!$O$2:$O$2001,B296),0))</f>
        <v/>
      </c>
      <c r="R296" s="23">
        <f>IF(A296="","",IF(N(Q296)&gt;0,SUMIFS(GA4!$Q$2:$Q$2001,GA4!$O$2:$O$2001,B296)/Q296,""))</f>
        <v/>
      </c>
      <c r="S296">
        <f>IF(A296="","",IFERROR(SUMIFS(GA4!$R$2:$R$2001,GA4!$O$2:$O$2001,B296),0))</f>
        <v/>
      </c>
      <c r="T296">
        <f>IF(A296="","",IF(AND(ISNUMBER(F296),LEFT(C296&amp;"",1)="2"),IF(F296&lt;Rules!$B$9,"Yes","No"),"No"))</f>
        <v/>
      </c>
      <c r="U296">
        <f>IF(A296="","",IF(AND(N(O296)&gt;=Rules!$B$8,ISNUMBER(P296)),IF(P296&lt;=-Rules!$B$7,"Yes","No"),"No"))</f>
        <v/>
      </c>
      <c r="V296">
        <f>IF(A296="","",IF(AND(N(L296)&gt;=Rules!$B$6,ISNUMBER(N296)),IF(AND(N296&gt;=Rules!$B$10,N296&lt;=Rules!$B$11),"Yes","No"),"No"))</f>
        <v/>
      </c>
      <c r="W296">
        <f>IF(A296="","",IF(I296&lt;&gt;"","Yes","No"))</f>
        <v/>
      </c>
      <c r="X296">
        <f>IF(I296="","",IF(SUMIFS($K$3:$K$2002,$A$3:$A$2002,SUBSTITUTE(SUBSTITUTE(I296,"?","~?"),"*","~*"))&gt;N(K296),"Yes","No"))</f>
        <v/>
      </c>
      <c r="Y296">
        <f>IF(A296="","",IF(N(S296)&gt;0,"Yes","No"))</f>
        <v/>
      </c>
      <c r="Z296">
        <f>IF(A296="","",IF(AND(N(K296)&lt;Rules!$B$5,N(L296)&lt;Rules!$B$6,N(Q296)&lt;Rules!$B$13,Y296="No"),"Yes","No"))</f>
        <v/>
      </c>
      <c r="AA296">
        <f>IF(A296="","",IF(LEFT(C296&amp;"",1)="3","Redirect",IF(OR(LEFT(C296&amp;"",1)="4",LEFT(C296&amp;"",1)="5"),IF(OR(N(K296)&gt;0,N(AC296)&gt;=Rules!$B$14),"Redirect","Prune"),IF(D296="Non-Indexable","Keep",IF(AND(W296="Yes",X296="Yes",Y296="No"),"Merge",IF(OR(U296="Yes",V296="Yes",AND(T296="Yes",N(L296)&gt;=Rules!$B$6)),"Update",IF(Z296="Yes",IF(N(AC296)&gt;=Rules!$B$14,"Redirect","Prune"),"Keep")))))))</f>
        <v/>
      </c>
      <c r="AB296">
        <f>IF(A296="","",IF(LEFT(C296&amp;"",1)="3","Already redirects ("&amp;C296&amp;"). Update internal links to point at the final URL.",IF(OR(LEFT(C296&amp;"",1)="4",LEFT(C296&amp;"",1)="5"),IF(AA296="Redirect","Returns "&amp;C296&amp;" but still has "&amp;N(K296)&amp;" clicks and "&amp;N(AC296)&amp;" referring domains. 301 it to the closest live page.","Returns "&amp;C296&amp;" with no clicks or links. Remove internal links and let it 404 or 410."),IF(D296="Non-Indexable","Non-indexable ("&amp;E296&amp;"). Keep if that is intentional; otherwise fix the canonical or noindex.",IF(AA296="Merge","Overlaps with "&amp;I296&amp;IF(N(J296)&gt;0," (similarity "&amp;TEXT(J296,"0.00")&amp;")","")&amp;", which gets more clicks. Merge the useful parts into it and 301 this URL.",IF(AA296="Update",MID(IF(U296="Yes","; Clicks down "&amp;TEXT(-P296,"0%")&amp;" on the previous period","")&amp;IF(V296="Yes","; Average position "&amp;TEXT(N296,"0.0")&amp;" on "&amp;TEXT(L296,"#,##0")&amp;" impressions (striking distance)","")&amp;IF(AND(T296="Yes",N(L296)&gt;=Rules!$B$6),"; Thin ("&amp;F296&amp;" words) but has search demand",""),3,400),IF(AA296="Prune","Low value: "&amp;N(K296)&amp;" clicks, "&amp;N(L296)&amp;" impressions, "&amp;N(Q296)&amp;" sessions, no key events. Remove or noindex it and update internal links.",IF(AA296="Redirect","Low value but "&amp;N(AC296)&amp;" referring domains. 301 it to the closest relevant page to keep those links.",IF(AND(Z296="No",Y296="Yes",N(K296)&lt;Rules!$B$5),"Low search traffic but it converts (key events: "&amp;S296&amp;"). Keep it and link to it.",IF(W296="Yes","Stronger than the page it overlaps ("&amp;I296&amp;"). Keep; merge that page into this one.","Healthy: "&amp;N(K296)&amp;" clicks"&amp;IF(ISNUMBER(N296),", average position "&amp;TEXT(N296,"0.0"),"")&amp;". Keep and monitor."))))))))))</f>
        <v/>
      </c>
      <c r="AE296">
        <f>IF(A296="","",IF(AD296&lt;&gt;"",AD296,AA296))</f>
        <v/>
      </c>
    </row>
    <row r="297">
      <c r="A297">
        <f>IF(Crawl!A296="","",Crawl!A296)</f>
        <v/>
      </c>
      <c r="B297">
        <f>IF(A297="","",Crawl!EC296)</f>
        <v/>
      </c>
      <c r="C297">
        <f>IF(A297="","",IFERROR(INDEX(Crawl!$A296:$DZ296,1,Rules!$H$6),""))</f>
        <v/>
      </c>
      <c r="D297">
        <f>IF(A297="","",IFERROR(INDEX(Crawl!$A296:$DZ296,1,Rules!$H$7),"")&amp;"")</f>
        <v/>
      </c>
      <c r="E297">
        <f>IF(A297="","",IFERROR(INDEX(Crawl!$A296:$DZ296,1,Rules!$H$8),"")&amp;"")</f>
        <v/>
      </c>
      <c r="F297">
        <f>IF(A297="","",IFERROR(INDEX(Crawl!$A296:$DZ296,1,Rules!$H$9),""))</f>
        <v/>
      </c>
      <c r="G297">
        <f>IF(A297="","",IFERROR(INDEX(Crawl!$A296:$DZ296,1,Rules!$H$10),""))</f>
        <v/>
      </c>
      <c r="H297">
        <f>IF(A297="","",IFERROR(INDEX(Crawl!$A296:$DZ296,1,Rules!$H$12),""))</f>
        <v/>
      </c>
      <c r="I297">
        <f>IF(A297="","",IF(AND(N(H297)&gt;0,IFERROR(INDEX(Crawl!$A296:$DZ296,1,Rules!$H$11),"")&amp;""&lt;&gt;""),IFERROR(INDEX(Crawl!$A296:$DZ296,1,Rules!$H$11),"")&amp;"",IF(AND(ISNUMBER(J297),N(J297)&gt;=Rules!$B$12,IFERROR(INDEX(Crawl!$A296:$DZ296,1,Rules!$H$13),"")&amp;""&lt;&gt;""),IFERROR(INDEX(Crawl!$A296:$DZ296,1,Rules!$H$13),"")&amp;"","")))</f>
        <v/>
      </c>
      <c r="J297" s="19">
        <f>IF(A297="","",IF(IFERROR(INDEX(Crawl!$A296:$DZ296,1,Rules!$H$14),"")&amp;""="","",IFERROR(INDEX(Crawl!$A296:$DZ296,1,Rules!$H$14),"")))</f>
        <v/>
      </c>
      <c r="K297">
        <f>IF(A297="","",IFERROR(SUMIFS('GSC current'!$J$2:$J$2001,'GSC current'!$I$2:$I$2001,B297),0))</f>
        <v/>
      </c>
      <c r="L297">
        <f>IF(A297="","",IFERROR(SUMIFS('GSC current'!$K$2:$K$2001,'GSC current'!$I$2:$I$2001,B297),0))</f>
        <v/>
      </c>
      <c r="M297" s="20">
        <f>IF(A297="","",IF(N(L297)&gt;0,K297/L297,""))</f>
        <v/>
      </c>
      <c r="N297" s="21">
        <f>IF(A297="","",IF(N(L297)&gt;0,SUMIFS('GSC current'!$L$2:$L$2001,'GSC current'!$I$2:$I$2001,B297)/L297,""))</f>
        <v/>
      </c>
      <c r="O297">
        <f>IF(A297="","",IFERROR(SUMIFS('GSC previous'!$J$2:$J$2001,'GSC previous'!$I$2:$I$2001,B297),0))</f>
        <v/>
      </c>
      <c r="P297" s="22">
        <f>IF(A297="","",IF(N(O297)&gt;0,(K297-O297)/O297,""))</f>
        <v/>
      </c>
      <c r="Q297">
        <f>IF(A297="","",IFERROR(SUMIFS(GA4!$P$2:$P$2001,GA4!$O$2:$O$2001,B297),0))</f>
        <v/>
      </c>
      <c r="R297" s="23">
        <f>IF(A297="","",IF(N(Q297)&gt;0,SUMIFS(GA4!$Q$2:$Q$2001,GA4!$O$2:$O$2001,B297)/Q297,""))</f>
        <v/>
      </c>
      <c r="S297">
        <f>IF(A297="","",IFERROR(SUMIFS(GA4!$R$2:$R$2001,GA4!$O$2:$O$2001,B297),0))</f>
        <v/>
      </c>
      <c r="T297">
        <f>IF(A297="","",IF(AND(ISNUMBER(F297),LEFT(C297&amp;"",1)="2"),IF(F297&lt;Rules!$B$9,"Yes","No"),"No"))</f>
        <v/>
      </c>
      <c r="U297">
        <f>IF(A297="","",IF(AND(N(O297)&gt;=Rules!$B$8,ISNUMBER(P297)),IF(P297&lt;=-Rules!$B$7,"Yes","No"),"No"))</f>
        <v/>
      </c>
      <c r="V297">
        <f>IF(A297="","",IF(AND(N(L297)&gt;=Rules!$B$6,ISNUMBER(N297)),IF(AND(N297&gt;=Rules!$B$10,N297&lt;=Rules!$B$11),"Yes","No"),"No"))</f>
        <v/>
      </c>
      <c r="W297">
        <f>IF(A297="","",IF(I297&lt;&gt;"","Yes","No"))</f>
        <v/>
      </c>
      <c r="X297">
        <f>IF(I297="","",IF(SUMIFS($K$3:$K$2002,$A$3:$A$2002,SUBSTITUTE(SUBSTITUTE(I297,"?","~?"),"*","~*"))&gt;N(K297),"Yes","No"))</f>
        <v/>
      </c>
      <c r="Y297">
        <f>IF(A297="","",IF(N(S297)&gt;0,"Yes","No"))</f>
        <v/>
      </c>
      <c r="Z297">
        <f>IF(A297="","",IF(AND(N(K297)&lt;Rules!$B$5,N(L297)&lt;Rules!$B$6,N(Q297)&lt;Rules!$B$13,Y297="No"),"Yes","No"))</f>
        <v/>
      </c>
      <c r="AA297">
        <f>IF(A297="","",IF(LEFT(C297&amp;"",1)="3","Redirect",IF(OR(LEFT(C297&amp;"",1)="4",LEFT(C297&amp;"",1)="5"),IF(OR(N(K297)&gt;0,N(AC297)&gt;=Rules!$B$14),"Redirect","Prune"),IF(D297="Non-Indexable","Keep",IF(AND(W297="Yes",X297="Yes",Y297="No"),"Merge",IF(OR(U297="Yes",V297="Yes",AND(T297="Yes",N(L297)&gt;=Rules!$B$6)),"Update",IF(Z297="Yes",IF(N(AC297)&gt;=Rules!$B$14,"Redirect","Prune"),"Keep")))))))</f>
        <v/>
      </c>
      <c r="AB297">
        <f>IF(A297="","",IF(LEFT(C297&amp;"",1)="3","Already redirects ("&amp;C297&amp;"). Update internal links to point at the final URL.",IF(OR(LEFT(C297&amp;"",1)="4",LEFT(C297&amp;"",1)="5"),IF(AA297="Redirect","Returns "&amp;C297&amp;" but still has "&amp;N(K297)&amp;" clicks and "&amp;N(AC297)&amp;" referring domains. 301 it to the closest live page.","Returns "&amp;C297&amp;" with no clicks or links. Remove internal links and let it 404 or 410."),IF(D297="Non-Indexable","Non-indexable ("&amp;E297&amp;"). Keep if that is intentional; otherwise fix the canonical or noindex.",IF(AA297="Merge","Overlaps with "&amp;I297&amp;IF(N(J297)&gt;0," (similarity "&amp;TEXT(J297,"0.00")&amp;")","")&amp;", which gets more clicks. Merge the useful parts into it and 301 this URL.",IF(AA297="Update",MID(IF(U297="Yes","; Clicks down "&amp;TEXT(-P297,"0%")&amp;" on the previous period","")&amp;IF(V297="Yes","; Average position "&amp;TEXT(N297,"0.0")&amp;" on "&amp;TEXT(L297,"#,##0")&amp;" impressions (striking distance)","")&amp;IF(AND(T297="Yes",N(L297)&gt;=Rules!$B$6),"; Thin ("&amp;F297&amp;" words) but has search demand",""),3,400),IF(AA297="Prune","Low value: "&amp;N(K297)&amp;" clicks, "&amp;N(L297)&amp;" impressions, "&amp;N(Q297)&amp;" sessions, no key events. Remove or noindex it and update internal links.",IF(AA297="Redirect","Low value but "&amp;N(AC297)&amp;" referring domains. 301 it to the closest relevant page to keep those links.",IF(AND(Z297="No",Y297="Yes",N(K297)&lt;Rules!$B$5),"Low search traffic but it converts (key events: "&amp;S297&amp;"). Keep it and link to it.",IF(W297="Yes","Stronger than the page it overlaps ("&amp;I297&amp;"). Keep; merge that page into this one.","Healthy: "&amp;N(K297)&amp;" clicks"&amp;IF(ISNUMBER(N297),", average position "&amp;TEXT(N297,"0.0"),"")&amp;". Keep and monitor."))))))))))</f>
        <v/>
      </c>
      <c r="AE297">
        <f>IF(A297="","",IF(AD297&lt;&gt;"",AD297,AA297))</f>
        <v/>
      </c>
    </row>
    <row r="298">
      <c r="A298">
        <f>IF(Crawl!A297="","",Crawl!A297)</f>
        <v/>
      </c>
      <c r="B298">
        <f>IF(A298="","",Crawl!EC297)</f>
        <v/>
      </c>
      <c r="C298">
        <f>IF(A298="","",IFERROR(INDEX(Crawl!$A297:$DZ297,1,Rules!$H$6),""))</f>
        <v/>
      </c>
      <c r="D298">
        <f>IF(A298="","",IFERROR(INDEX(Crawl!$A297:$DZ297,1,Rules!$H$7),"")&amp;"")</f>
        <v/>
      </c>
      <c r="E298">
        <f>IF(A298="","",IFERROR(INDEX(Crawl!$A297:$DZ297,1,Rules!$H$8),"")&amp;"")</f>
        <v/>
      </c>
      <c r="F298">
        <f>IF(A298="","",IFERROR(INDEX(Crawl!$A297:$DZ297,1,Rules!$H$9),""))</f>
        <v/>
      </c>
      <c r="G298">
        <f>IF(A298="","",IFERROR(INDEX(Crawl!$A297:$DZ297,1,Rules!$H$10),""))</f>
        <v/>
      </c>
      <c r="H298">
        <f>IF(A298="","",IFERROR(INDEX(Crawl!$A297:$DZ297,1,Rules!$H$12),""))</f>
        <v/>
      </c>
      <c r="I298">
        <f>IF(A298="","",IF(AND(N(H298)&gt;0,IFERROR(INDEX(Crawl!$A297:$DZ297,1,Rules!$H$11),"")&amp;""&lt;&gt;""),IFERROR(INDEX(Crawl!$A297:$DZ297,1,Rules!$H$11),"")&amp;"",IF(AND(ISNUMBER(J298),N(J298)&gt;=Rules!$B$12,IFERROR(INDEX(Crawl!$A297:$DZ297,1,Rules!$H$13),"")&amp;""&lt;&gt;""),IFERROR(INDEX(Crawl!$A297:$DZ297,1,Rules!$H$13),"")&amp;"","")))</f>
        <v/>
      </c>
      <c r="J298" s="19">
        <f>IF(A298="","",IF(IFERROR(INDEX(Crawl!$A297:$DZ297,1,Rules!$H$14),"")&amp;""="","",IFERROR(INDEX(Crawl!$A297:$DZ297,1,Rules!$H$14),"")))</f>
        <v/>
      </c>
      <c r="K298">
        <f>IF(A298="","",IFERROR(SUMIFS('GSC current'!$J$2:$J$2001,'GSC current'!$I$2:$I$2001,B298),0))</f>
        <v/>
      </c>
      <c r="L298">
        <f>IF(A298="","",IFERROR(SUMIFS('GSC current'!$K$2:$K$2001,'GSC current'!$I$2:$I$2001,B298),0))</f>
        <v/>
      </c>
      <c r="M298" s="20">
        <f>IF(A298="","",IF(N(L298)&gt;0,K298/L298,""))</f>
        <v/>
      </c>
      <c r="N298" s="21">
        <f>IF(A298="","",IF(N(L298)&gt;0,SUMIFS('GSC current'!$L$2:$L$2001,'GSC current'!$I$2:$I$2001,B298)/L298,""))</f>
        <v/>
      </c>
      <c r="O298">
        <f>IF(A298="","",IFERROR(SUMIFS('GSC previous'!$J$2:$J$2001,'GSC previous'!$I$2:$I$2001,B298),0))</f>
        <v/>
      </c>
      <c r="P298" s="22">
        <f>IF(A298="","",IF(N(O298)&gt;0,(K298-O298)/O298,""))</f>
        <v/>
      </c>
      <c r="Q298">
        <f>IF(A298="","",IFERROR(SUMIFS(GA4!$P$2:$P$2001,GA4!$O$2:$O$2001,B298),0))</f>
        <v/>
      </c>
      <c r="R298" s="23">
        <f>IF(A298="","",IF(N(Q298)&gt;0,SUMIFS(GA4!$Q$2:$Q$2001,GA4!$O$2:$O$2001,B298)/Q298,""))</f>
        <v/>
      </c>
      <c r="S298">
        <f>IF(A298="","",IFERROR(SUMIFS(GA4!$R$2:$R$2001,GA4!$O$2:$O$2001,B298),0))</f>
        <v/>
      </c>
      <c r="T298">
        <f>IF(A298="","",IF(AND(ISNUMBER(F298),LEFT(C298&amp;"",1)="2"),IF(F298&lt;Rules!$B$9,"Yes","No"),"No"))</f>
        <v/>
      </c>
      <c r="U298">
        <f>IF(A298="","",IF(AND(N(O298)&gt;=Rules!$B$8,ISNUMBER(P298)),IF(P298&lt;=-Rules!$B$7,"Yes","No"),"No"))</f>
        <v/>
      </c>
      <c r="V298">
        <f>IF(A298="","",IF(AND(N(L298)&gt;=Rules!$B$6,ISNUMBER(N298)),IF(AND(N298&gt;=Rules!$B$10,N298&lt;=Rules!$B$11),"Yes","No"),"No"))</f>
        <v/>
      </c>
      <c r="W298">
        <f>IF(A298="","",IF(I298&lt;&gt;"","Yes","No"))</f>
        <v/>
      </c>
      <c r="X298">
        <f>IF(I298="","",IF(SUMIFS($K$3:$K$2002,$A$3:$A$2002,SUBSTITUTE(SUBSTITUTE(I298,"?","~?"),"*","~*"))&gt;N(K298),"Yes","No"))</f>
        <v/>
      </c>
      <c r="Y298">
        <f>IF(A298="","",IF(N(S298)&gt;0,"Yes","No"))</f>
        <v/>
      </c>
      <c r="Z298">
        <f>IF(A298="","",IF(AND(N(K298)&lt;Rules!$B$5,N(L298)&lt;Rules!$B$6,N(Q298)&lt;Rules!$B$13,Y298="No"),"Yes","No"))</f>
        <v/>
      </c>
      <c r="AA298">
        <f>IF(A298="","",IF(LEFT(C298&amp;"",1)="3","Redirect",IF(OR(LEFT(C298&amp;"",1)="4",LEFT(C298&amp;"",1)="5"),IF(OR(N(K298)&gt;0,N(AC298)&gt;=Rules!$B$14),"Redirect","Prune"),IF(D298="Non-Indexable","Keep",IF(AND(W298="Yes",X298="Yes",Y298="No"),"Merge",IF(OR(U298="Yes",V298="Yes",AND(T298="Yes",N(L298)&gt;=Rules!$B$6)),"Update",IF(Z298="Yes",IF(N(AC298)&gt;=Rules!$B$14,"Redirect","Prune"),"Keep")))))))</f>
        <v/>
      </c>
      <c r="AB298">
        <f>IF(A298="","",IF(LEFT(C298&amp;"",1)="3","Already redirects ("&amp;C298&amp;"). Update internal links to point at the final URL.",IF(OR(LEFT(C298&amp;"",1)="4",LEFT(C298&amp;"",1)="5"),IF(AA298="Redirect","Returns "&amp;C298&amp;" but still has "&amp;N(K298)&amp;" clicks and "&amp;N(AC298)&amp;" referring domains. 301 it to the closest live page.","Returns "&amp;C298&amp;" with no clicks or links. Remove internal links and let it 404 or 410."),IF(D298="Non-Indexable","Non-indexable ("&amp;E298&amp;"). Keep if that is intentional; otherwise fix the canonical or noindex.",IF(AA298="Merge","Overlaps with "&amp;I298&amp;IF(N(J298)&gt;0," (similarity "&amp;TEXT(J298,"0.00")&amp;")","")&amp;", which gets more clicks. Merge the useful parts into it and 301 this URL.",IF(AA298="Update",MID(IF(U298="Yes","; Clicks down "&amp;TEXT(-P298,"0%")&amp;" on the previous period","")&amp;IF(V298="Yes","; Average position "&amp;TEXT(N298,"0.0")&amp;" on "&amp;TEXT(L298,"#,##0")&amp;" impressions (striking distance)","")&amp;IF(AND(T298="Yes",N(L298)&gt;=Rules!$B$6),"; Thin ("&amp;F298&amp;" words) but has search demand",""),3,400),IF(AA298="Prune","Low value: "&amp;N(K298)&amp;" clicks, "&amp;N(L298)&amp;" impressions, "&amp;N(Q298)&amp;" sessions, no key events. Remove or noindex it and update internal links.",IF(AA298="Redirect","Low value but "&amp;N(AC298)&amp;" referring domains. 301 it to the closest relevant page to keep those links.",IF(AND(Z298="No",Y298="Yes",N(K298)&lt;Rules!$B$5),"Low search traffic but it converts (key events: "&amp;S298&amp;"). Keep it and link to it.",IF(W298="Yes","Stronger than the page it overlaps ("&amp;I298&amp;"). Keep; merge that page into this one.","Healthy: "&amp;N(K298)&amp;" clicks"&amp;IF(ISNUMBER(N298),", average position "&amp;TEXT(N298,"0.0"),"")&amp;". Keep and monitor."))))))))))</f>
        <v/>
      </c>
      <c r="AE298">
        <f>IF(A298="","",IF(AD298&lt;&gt;"",AD298,AA298))</f>
        <v/>
      </c>
    </row>
    <row r="299">
      <c r="A299">
        <f>IF(Crawl!A298="","",Crawl!A298)</f>
        <v/>
      </c>
      <c r="B299">
        <f>IF(A299="","",Crawl!EC298)</f>
        <v/>
      </c>
      <c r="C299">
        <f>IF(A299="","",IFERROR(INDEX(Crawl!$A298:$DZ298,1,Rules!$H$6),""))</f>
        <v/>
      </c>
      <c r="D299">
        <f>IF(A299="","",IFERROR(INDEX(Crawl!$A298:$DZ298,1,Rules!$H$7),"")&amp;"")</f>
        <v/>
      </c>
      <c r="E299">
        <f>IF(A299="","",IFERROR(INDEX(Crawl!$A298:$DZ298,1,Rules!$H$8),"")&amp;"")</f>
        <v/>
      </c>
      <c r="F299">
        <f>IF(A299="","",IFERROR(INDEX(Crawl!$A298:$DZ298,1,Rules!$H$9),""))</f>
        <v/>
      </c>
      <c r="G299">
        <f>IF(A299="","",IFERROR(INDEX(Crawl!$A298:$DZ298,1,Rules!$H$10),""))</f>
        <v/>
      </c>
      <c r="H299">
        <f>IF(A299="","",IFERROR(INDEX(Crawl!$A298:$DZ298,1,Rules!$H$12),""))</f>
        <v/>
      </c>
      <c r="I299">
        <f>IF(A299="","",IF(AND(N(H299)&gt;0,IFERROR(INDEX(Crawl!$A298:$DZ298,1,Rules!$H$11),"")&amp;""&lt;&gt;""),IFERROR(INDEX(Crawl!$A298:$DZ298,1,Rules!$H$11),"")&amp;"",IF(AND(ISNUMBER(J299),N(J299)&gt;=Rules!$B$12,IFERROR(INDEX(Crawl!$A298:$DZ298,1,Rules!$H$13),"")&amp;""&lt;&gt;""),IFERROR(INDEX(Crawl!$A298:$DZ298,1,Rules!$H$13),"")&amp;"","")))</f>
        <v/>
      </c>
      <c r="J299" s="19">
        <f>IF(A299="","",IF(IFERROR(INDEX(Crawl!$A298:$DZ298,1,Rules!$H$14),"")&amp;""="","",IFERROR(INDEX(Crawl!$A298:$DZ298,1,Rules!$H$14),"")))</f>
        <v/>
      </c>
      <c r="K299">
        <f>IF(A299="","",IFERROR(SUMIFS('GSC current'!$J$2:$J$2001,'GSC current'!$I$2:$I$2001,B299),0))</f>
        <v/>
      </c>
      <c r="L299">
        <f>IF(A299="","",IFERROR(SUMIFS('GSC current'!$K$2:$K$2001,'GSC current'!$I$2:$I$2001,B299),0))</f>
        <v/>
      </c>
      <c r="M299" s="20">
        <f>IF(A299="","",IF(N(L299)&gt;0,K299/L299,""))</f>
        <v/>
      </c>
      <c r="N299" s="21">
        <f>IF(A299="","",IF(N(L299)&gt;0,SUMIFS('GSC current'!$L$2:$L$2001,'GSC current'!$I$2:$I$2001,B299)/L299,""))</f>
        <v/>
      </c>
      <c r="O299">
        <f>IF(A299="","",IFERROR(SUMIFS('GSC previous'!$J$2:$J$2001,'GSC previous'!$I$2:$I$2001,B299),0))</f>
        <v/>
      </c>
      <c r="P299" s="22">
        <f>IF(A299="","",IF(N(O299)&gt;0,(K299-O299)/O299,""))</f>
        <v/>
      </c>
      <c r="Q299">
        <f>IF(A299="","",IFERROR(SUMIFS(GA4!$P$2:$P$2001,GA4!$O$2:$O$2001,B299),0))</f>
        <v/>
      </c>
      <c r="R299" s="23">
        <f>IF(A299="","",IF(N(Q299)&gt;0,SUMIFS(GA4!$Q$2:$Q$2001,GA4!$O$2:$O$2001,B299)/Q299,""))</f>
        <v/>
      </c>
      <c r="S299">
        <f>IF(A299="","",IFERROR(SUMIFS(GA4!$R$2:$R$2001,GA4!$O$2:$O$2001,B299),0))</f>
        <v/>
      </c>
      <c r="T299">
        <f>IF(A299="","",IF(AND(ISNUMBER(F299),LEFT(C299&amp;"",1)="2"),IF(F299&lt;Rules!$B$9,"Yes","No"),"No"))</f>
        <v/>
      </c>
      <c r="U299">
        <f>IF(A299="","",IF(AND(N(O299)&gt;=Rules!$B$8,ISNUMBER(P299)),IF(P299&lt;=-Rules!$B$7,"Yes","No"),"No"))</f>
        <v/>
      </c>
      <c r="V299">
        <f>IF(A299="","",IF(AND(N(L299)&gt;=Rules!$B$6,ISNUMBER(N299)),IF(AND(N299&gt;=Rules!$B$10,N299&lt;=Rules!$B$11),"Yes","No"),"No"))</f>
        <v/>
      </c>
      <c r="W299">
        <f>IF(A299="","",IF(I299&lt;&gt;"","Yes","No"))</f>
        <v/>
      </c>
      <c r="X299">
        <f>IF(I299="","",IF(SUMIFS($K$3:$K$2002,$A$3:$A$2002,SUBSTITUTE(SUBSTITUTE(I299,"?","~?"),"*","~*"))&gt;N(K299),"Yes","No"))</f>
        <v/>
      </c>
      <c r="Y299">
        <f>IF(A299="","",IF(N(S299)&gt;0,"Yes","No"))</f>
        <v/>
      </c>
      <c r="Z299">
        <f>IF(A299="","",IF(AND(N(K299)&lt;Rules!$B$5,N(L299)&lt;Rules!$B$6,N(Q299)&lt;Rules!$B$13,Y299="No"),"Yes","No"))</f>
        <v/>
      </c>
      <c r="AA299">
        <f>IF(A299="","",IF(LEFT(C299&amp;"",1)="3","Redirect",IF(OR(LEFT(C299&amp;"",1)="4",LEFT(C299&amp;"",1)="5"),IF(OR(N(K299)&gt;0,N(AC299)&gt;=Rules!$B$14),"Redirect","Prune"),IF(D299="Non-Indexable","Keep",IF(AND(W299="Yes",X299="Yes",Y299="No"),"Merge",IF(OR(U299="Yes",V299="Yes",AND(T299="Yes",N(L299)&gt;=Rules!$B$6)),"Update",IF(Z299="Yes",IF(N(AC299)&gt;=Rules!$B$14,"Redirect","Prune"),"Keep")))))))</f>
        <v/>
      </c>
      <c r="AB299">
        <f>IF(A299="","",IF(LEFT(C299&amp;"",1)="3","Already redirects ("&amp;C299&amp;"). Update internal links to point at the final URL.",IF(OR(LEFT(C299&amp;"",1)="4",LEFT(C299&amp;"",1)="5"),IF(AA299="Redirect","Returns "&amp;C299&amp;" but still has "&amp;N(K299)&amp;" clicks and "&amp;N(AC299)&amp;" referring domains. 301 it to the closest live page.","Returns "&amp;C299&amp;" with no clicks or links. Remove internal links and let it 404 or 410."),IF(D299="Non-Indexable","Non-indexable ("&amp;E299&amp;"). Keep if that is intentional; otherwise fix the canonical or noindex.",IF(AA299="Merge","Overlaps with "&amp;I299&amp;IF(N(J299)&gt;0," (similarity "&amp;TEXT(J299,"0.00")&amp;")","")&amp;", which gets more clicks. Merge the useful parts into it and 301 this URL.",IF(AA299="Update",MID(IF(U299="Yes","; Clicks down "&amp;TEXT(-P299,"0%")&amp;" on the previous period","")&amp;IF(V299="Yes","; Average position "&amp;TEXT(N299,"0.0")&amp;" on "&amp;TEXT(L299,"#,##0")&amp;" impressions (striking distance)","")&amp;IF(AND(T299="Yes",N(L299)&gt;=Rules!$B$6),"; Thin ("&amp;F299&amp;" words) but has search demand",""),3,400),IF(AA299="Prune","Low value: "&amp;N(K299)&amp;" clicks, "&amp;N(L299)&amp;" impressions, "&amp;N(Q299)&amp;" sessions, no key events. Remove or noindex it and update internal links.",IF(AA299="Redirect","Low value but "&amp;N(AC299)&amp;" referring domains. 301 it to the closest relevant page to keep those links.",IF(AND(Z299="No",Y299="Yes",N(K299)&lt;Rules!$B$5),"Low search traffic but it converts (key events: "&amp;S299&amp;"). Keep it and link to it.",IF(W299="Yes","Stronger than the page it overlaps ("&amp;I299&amp;"). Keep; merge that page into this one.","Healthy: "&amp;N(K299)&amp;" clicks"&amp;IF(ISNUMBER(N299),", average position "&amp;TEXT(N299,"0.0"),"")&amp;". Keep and monitor."))))))))))</f>
        <v/>
      </c>
      <c r="AE299">
        <f>IF(A299="","",IF(AD299&lt;&gt;"",AD299,AA299))</f>
        <v/>
      </c>
    </row>
    <row r="300">
      <c r="A300">
        <f>IF(Crawl!A299="","",Crawl!A299)</f>
        <v/>
      </c>
      <c r="B300">
        <f>IF(A300="","",Crawl!EC299)</f>
        <v/>
      </c>
      <c r="C300">
        <f>IF(A300="","",IFERROR(INDEX(Crawl!$A299:$DZ299,1,Rules!$H$6),""))</f>
        <v/>
      </c>
      <c r="D300">
        <f>IF(A300="","",IFERROR(INDEX(Crawl!$A299:$DZ299,1,Rules!$H$7),"")&amp;"")</f>
        <v/>
      </c>
      <c r="E300">
        <f>IF(A300="","",IFERROR(INDEX(Crawl!$A299:$DZ299,1,Rules!$H$8),"")&amp;"")</f>
        <v/>
      </c>
      <c r="F300">
        <f>IF(A300="","",IFERROR(INDEX(Crawl!$A299:$DZ299,1,Rules!$H$9),""))</f>
        <v/>
      </c>
      <c r="G300">
        <f>IF(A300="","",IFERROR(INDEX(Crawl!$A299:$DZ299,1,Rules!$H$10),""))</f>
        <v/>
      </c>
      <c r="H300">
        <f>IF(A300="","",IFERROR(INDEX(Crawl!$A299:$DZ299,1,Rules!$H$12),""))</f>
        <v/>
      </c>
      <c r="I300">
        <f>IF(A300="","",IF(AND(N(H300)&gt;0,IFERROR(INDEX(Crawl!$A299:$DZ299,1,Rules!$H$11),"")&amp;""&lt;&gt;""),IFERROR(INDEX(Crawl!$A299:$DZ299,1,Rules!$H$11),"")&amp;"",IF(AND(ISNUMBER(J300),N(J300)&gt;=Rules!$B$12,IFERROR(INDEX(Crawl!$A299:$DZ299,1,Rules!$H$13),"")&amp;""&lt;&gt;""),IFERROR(INDEX(Crawl!$A299:$DZ299,1,Rules!$H$13),"")&amp;"","")))</f>
        <v/>
      </c>
      <c r="J300" s="19">
        <f>IF(A300="","",IF(IFERROR(INDEX(Crawl!$A299:$DZ299,1,Rules!$H$14),"")&amp;""="","",IFERROR(INDEX(Crawl!$A299:$DZ299,1,Rules!$H$14),"")))</f>
        <v/>
      </c>
      <c r="K300">
        <f>IF(A300="","",IFERROR(SUMIFS('GSC current'!$J$2:$J$2001,'GSC current'!$I$2:$I$2001,B300),0))</f>
        <v/>
      </c>
      <c r="L300">
        <f>IF(A300="","",IFERROR(SUMIFS('GSC current'!$K$2:$K$2001,'GSC current'!$I$2:$I$2001,B300),0))</f>
        <v/>
      </c>
      <c r="M300" s="20">
        <f>IF(A300="","",IF(N(L300)&gt;0,K300/L300,""))</f>
        <v/>
      </c>
      <c r="N300" s="21">
        <f>IF(A300="","",IF(N(L300)&gt;0,SUMIFS('GSC current'!$L$2:$L$2001,'GSC current'!$I$2:$I$2001,B300)/L300,""))</f>
        <v/>
      </c>
      <c r="O300">
        <f>IF(A300="","",IFERROR(SUMIFS('GSC previous'!$J$2:$J$2001,'GSC previous'!$I$2:$I$2001,B300),0))</f>
        <v/>
      </c>
      <c r="P300" s="22">
        <f>IF(A300="","",IF(N(O300)&gt;0,(K300-O300)/O300,""))</f>
        <v/>
      </c>
      <c r="Q300">
        <f>IF(A300="","",IFERROR(SUMIFS(GA4!$P$2:$P$2001,GA4!$O$2:$O$2001,B300),0))</f>
        <v/>
      </c>
      <c r="R300" s="23">
        <f>IF(A300="","",IF(N(Q300)&gt;0,SUMIFS(GA4!$Q$2:$Q$2001,GA4!$O$2:$O$2001,B300)/Q300,""))</f>
        <v/>
      </c>
      <c r="S300">
        <f>IF(A300="","",IFERROR(SUMIFS(GA4!$R$2:$R$2001,GA4!$O$2:$O$2001,B300),0))</f>
        <v/>
      </c>
      <c r="T300">
        <f>IF(A300="","",IF(AND(ISNUMBER(F300),LEFT(C300&amp;"",1)="2"),IF(F300&lt;Rules!$B$9,"Yes","No"),"No"))</f>
        <v/>
      </c>
      <c r="U300">
        <f>IF(A300="","",IF(AND(N(O300)&gt;=Rules!$B$8,ISNUMBER(P300)),IF(P300&lt;=-Rules!$B$7,"Yes","No"),"No"))</f>
        <v/>
      </c>
      <c r="V300">
        <f>IF(A300="","",IF(AND(N(L300)&gt;=Rules!$B$6,ISNUMBER(N300)),IF(AND(N300&gt;=Rules!$B$10,N300&lt;=Rules!$B$11),"Yes","No"),"No"))</f>
        <v/>
      </c>
      <c r="W300">
        <f>IF(A300="","",IF(I300&lt;&gt;"","Yes","No"))</f>
        <v/>
      </c>
      <c r="X300">
        <f>IF(I300="","",IF(SUMIFS($K$3:$K$2002,$A$3:$A$2002,SUBSTITUTE(SUBSTITUTE(I300,"?","~?"),"*","~*"))&gt;N(K300),"Yes","No"))</f>
        <v/>
      </c>
      <c r="Y300">
        <f>IF(A300="","",IF(N(S300)&gt;0,"Yes","No"))</f>
        <v/>
      </c>
      <c r="Z300">
        <f>IF(A300="","",IF(AND(N(K300)&lt;Rules!$B$5,N(L300)&lt;Rules!$B$6,N(Q300)&lt;Rules!$B$13,Y300="No"),"Yes","No"))</f>
        <v/>
      </c>
      <c r="AA300">
        <f>IF(A300="","",IF(LEFT(C300&amp;"",1)="3","Redirect",IF(OR(LEFT(C300&amp;"",1)="4",LEFT(C300&amp;"",1)="5"),IF(OR(N(K300)&gt;0,N(AC300)&gt;=Rules!$B$14),"Redirect","Prune"),IF(D300="Non-Indexable","Keep",IF(AND(W300="Yes",X300="Yes",Y300="No"),"Merge",IF(OR(U300="Yes",V300="Yes",AND(T300="Yes",N(L300)&gt;=Rules!$B$6)),"Update",IF(Z300="Yes",IF(N(AC300)&gt;=Rules!$B$14,"Redirect","Prune"),"Keep")))))))</f>
        <v/>
      </c>
      <c r="AB300">
        <f>IF(A300="","",IF(LEFT(C300&amp;"",1)="3","Already redirects ("&amp;C300&amp;"). Update internal links to point at the final URL.",IF(OR(LEFT(C300&amp;"",1)="4",LEFT(C300&amp;"",1)="5"),IF(AA300="Redirect","Returns "&amp;C300&amp;" but still has "&amp;N(K300)&amp;" clicks and "&amp;N(AC300)&amp;" referring domains. 301 it to the closest live page.","Returns "&amp;C300&amp;" with no clicks or links. Remove internal links and let it 404 or 410."),IF(D300="Non-Indexable","Non-indexable ("&amp;E300&amp;"). Keep if that is intentional; otherwise fix the canonical or noindex.",IF(AA300="Merge","Overlaps with "&amp;I300&amp;IF(N(J300)&gt;0," (similarity "&amp;TEXT(J300,"0.00")&amp;")","")&amp;", which gets more clicks. Merge the useful parts into it and 301 this URL.",IF(AA300="Update",MID(IF(U300="Yes","; Clicks down "&amp;TEXT(-P300,"0%")&amp;" on the previous period","")&amp;IF(V300="Yes","; Average position "&amp;TEXT(N300,"0.0")&amp;" on "&amp;TEXT(L300,"#,##0")&amp;" impressions (striking distance)","")&amp;IF(AND(T300="Yes",N(L300)&gt;=Rules!$B$6),"; Thin ("&amp;F300&amp;" words) but has search demand",""),3,400),IF(AA300="Prune","Low value: "&amp;N(K300)&amp;" clicks, "&amp;N(L300)&amp;" impressions, "&amp;N(Q300)&amp;" sessions, no key events. Remove or noindex it and update internal links.",IF(AA300="Redirect","Low value but "&amp;N(AC300)&amp;" referring domains. 301 it to the closest relevant page to keep those links.",IF(AND(Z300="No",Y300="Yes",N(K300)&lt;Rules!$B$5),"Low search traffic but it converts (key events: "&amp;S300&amp;"). Keep it and link to it.",IF(W300="Yes","Stronger than the page it overlaps ("&amp;I300&amp;"). Keep; merge that page into this one.","Healthy: "&amp;N(K300)&amp;" clicks"&amp;IF(ISNUMBER(N300),", average position "&amp;TEXT(N300,"0.0"),"")&amp;". Keep and monitor."))))))))))</f>
        <v/>
      </c>
      <c r="AE300">
        <f>IF(A300="","",IF(AD300&lt;&gt;"",AD300,AA300))</f>
        <v/>
      </c>
    </row>
    <row r="301">
      <c r="A301">
        <f>IF(Crawl!A300="","",Crawl!A300)</f>
        <v/>
      </c>
      <c r="B301">
        <f>IF(A301="","",Crawl!EC300)</f>
        <v/>
      </c>
      <c r="C301">
        <f>IF(A301="","",IFERROR(INDEX(Crawl!$A300:$DZ300,1,Rules!$H$6),""))</f>
        <v/>
      </c>
      <c r="D301">
        <f>IF(A301="","",IFERROR(INDEX(Crawl!$A300:$DZ300,1,Rules!$H$7),"")&amp;"")</f>
        <v/>
      </c>
      <c r="E301">
        <f>IF(A301="","",IFERROR(INDEX(Crawl!$A300:$DZ300,1,Rules!$H$8),"")&amp;"")</f>
        <v/>
      </c>
      <c r="F301">
        <f>IF(A301="","",IFERROR(INDEX(Crawl!$A300:$DZ300,1,Rules!$H$9),""))</f>
        <v/>
      </c>
      <c r="G301">
        <f>IF(A301="","",IFERROR(INDEX(Crawl!$A300:$DZ300,1,Rules!$H$10),""))</f>
        <v/>
      </c>
      <c r="H301">
        <f>IF(A301="","",IFERROR(INDEX(Crawl!$A300:$DZ300,1,Rules!$H$12),""))</f>
        <v/>
      </c>
      <c r="I301">
        <f>IF(A301="","",IF(AND(N(H301)&gt;0,IFERROR(INDEX(Crawl!$A300:$DZ300,1,Rules!$H$11),"")&amp;""&lt;&gt;""),IFERROR(INDEX(Crawl!$A300:$DZ300,1,Rules!$H$11),"")&amp;"",IF(AND(ISNUMBER(J301),N(J301)&gt;=Rules!$B$12,IFERROR(INDEX(Crawl!$A300:$DZ300,1,Rules!$H$13),"")&amp;""&lt;&gt;""),IFERROR(INDEX(Crawl!$A300:$DZ300,1,Rules!$H$13),"")&amp;"","")))</f>
        <v/>
      </c>
      <c r="J301" s="19">
        <f>IF(A301="","",IF(IFERROR(INDEX(Crawl!$A300:$DZ300,1,Rules!$H$14),"")&amp;""="","",IFERROR(INDEX(Crawl!$A300:$DZ300,1,Rules!$H$14),"")))</f>
        <v/>
      </c>
      <c r="K301">
        <f>IF(A301="","",IFERROR(SUMIFS('GSC current'!$J$2:$J$2001,'GSC current'!$I$2:$I$2001,B301),0))</f>
        <v/>
      </c>
      <c r="L301">
        <f>IF(A301="","",IFERROR(SUMIFS('GSC current'!$K$2:$K$2001,'GSC current'!$I$2:$I$2001,B301),0))</f>
        <v/>
      </c>
      <c r="M301" s="20">
        <f>IF(A301="","",IF(N(L301)&gt;0,K301/L301,""))</f>
        <v/>
      </c>
      <c r="N301" s="21">
        <f>IF(A301="","",IF(N(L301)&gt;0,SUMIFS('GSC current'!$L$2:$L$2001,'GSC current'!$I$2:$I$2001,B301)/L301,""))</f>
        <v/>
      </c>
      <c r="O301">
        <f>IF(A301="","",IFERROR(SUMIFS('GSC previous'!$J$2:$J$2001,'GSC previous'!$I$2:$I$2001,B301),0))</f>
        <v/>
      </c>
      <c r="P301" s="22">
        <f>IF(A301="","",IF(N(O301)&gt;0,(K301-O301)/O301,""))</f>
        <v/>
      </c>
      <c r="Q301">
        <f>IF(A301="","",IFERROR(SUMIFS(GA4!$P$2:$P$2001,GA4!$O$2:$O$2001,B301),0))</f>
        <v/>
      </c>
      <c r="R301" s="23">
        <f>IF(A301="","",IF(N(Q301)&gt;0,SUMIFS(GA4!$Q$2:$Q$2001,GA4!$O$2:$O$2001,B301)/Q301,""))</f>
        <v/>
      </c>
      <c r="S301">
        <f>IF(A301="","",IFERROR(SUMIFS(GA4!$R$2:$R$2001,GA4!$O$2:$O$2001,B301),0))</f>
        <v/>
      </c>
      <c r="T301">
        <f>IF(A301="","",IF(AND(ISNUMBER(F301),LEFT(C301&amp;"",1)="2"),IF(F301&lt;Rules!$B$9,"Yes","No"),"No"))</f>
        <v/>
      </c>
      <c r="U301">
        <f>IF(A301="","",IF(AND(N(O301)&gt;=Rules!$B$8,ISNUMBER(P301)),IF(P301&lt;=-Rules!$B$7,"Yes","No"),"No"))</f>
        <v/>
      </c>
      <c r="V301">
        <f>IF(A301="","",IF(AND(N(L301)&gt;=Rules!$B$6,ISNUMBER(N301)),IF(AND(N301&gt;=Rules!$B$10,N301&lt;=Rules!$B$11),"Yes","No"),"No"))</f>
        <v/>
      </c>
      <c r="W301">
        <f>IF(A301="","",IF(I301&lt;&gt;"","Yes","No"))</f>
        <v/>
      </c>
      <c r="X301">
        <f>IF(I301="","",IF(SUMIFS($K$3:$K$2002,$A$3:$A$2002,SUBSTITUTE(SUBSTITUTE(I301,"?","~?"),"*","~*"))&gt;N(K301),"Yes","No"))</f>
        <v/>
      </c>
      <c r="Y301">
        <f>IF(A301="","",IF(N(S301)&gt;0,"Yes","No"))</f>
        <v/>
      </c>
      <c r="Z301">
        <f>IF(A301="","",IF(AND(N(K301)&lt;Rules!$B$5,N(L301)&lt;Rules!$B$6,N(Q301)&lt;Rules!$B$13,Y301="No"),"Yes","No"))</f>
        <v/>
      </c>
      <c r="AA301">
        <f>IF(A301="","",IF(LEFT(C301&amp;"",1)="3","Redirect",IF(OR(LEFT(C301&amp;"",1)="4",LEFT(C301&amp;"",1)="5"),IF(OR(N(K301)&gt;0,N(AC301)&gt;=Rules!$B$14),"Redirect","Prune"),IF(D301="Non-Indexable","Keep",IF(AND(W301="Yes",X301="Yes",Y301="No"),"Merge",IF(OR(U301="Yes",V301="Yes",AND(T301="Yes",N(L301)&gt;=Rules!$B$6)),"Update",IF(Z301="Yes",IF(N(AC301)&gt;=Rules!$B$14,"Redirect","Prune"),"Keep")))))))</f>
        <v/>
      </c>
      <c r="AB301">
        <f>IF(A301="","",IF(LEFT(C301&amp;"",1)="3","Already redirects ("&amp;C301&amp;"). Update internal links to point at the final URL.",IF(OR(LEFT(C301&amp;"",1)="4",LEFT(C301&amp;"",1)="5"),IF(AA301="Redirect","Returns "&amp;C301&amp;" but still has "&amp;N(K301)&amp;" clicks and "&amp;N(AC301)&amp;" referring domains. 301 it to the closest live page.","Returns "&amp;C301&amp;" with no clicks or links. Remove internal links and let it 404 or 410."),IF(D301="Non-Indexable","Non-indexable ("&amp;E301&amp;"). Keep if that is intentional; otherwise fix the canonical or noindex.",IF(AA301="Merge","Overlaps with "&amp;I301&amp;IF(N(J301)&gt;0," (similarity "&amp;TEXT(J301,"0.00")&amp;")","")&amp;", which gets more clicks. Merge the useful parts into it and 301 this URL.",IF(AA301="Update",MID(IF(U301="Yes","; Clicks down "&amp;TEXT(-P301,"0%")&amp;" on the previous period","")&amp;IF(V301="Yes","; Average position "&amp;TEXT(N301,"0.0")&amp;" on "&amp;TEXT(L301,"#,##0")&amp;" impressions (striking distance)","")&amp;IF(AND(T301="Yes",N(L301)&gt;=Rules!$B$6),"; Thin ("&amp;F301&amp;" words) but has search demand",""),3,400),IF(AA301="Prune","Low value: "&amp;N(K301)&amp;" clicks, "&amp;N(L301)&amp;" impressions, "&amp;N(Q301)&amp;" sessions, no key events. Remove or noindex it and update internal links.",IF(AA301="Redirect","Low value but "&amp;N(AC301)&amp;" referring domains. 301 it to the closest relevant page to keep those links.",IF(AND(Z301="No",Y301="Yes",N(K301)&lt;Rules!$B$5),"Low search traffic but it converts (key events: "&amp;S301&amp;"). Keep it and link to it.",IF(W301="Yes","Stronger than the page it overlaps ("&amp;I301&amp;"). Keep; merge that page into this one.","Healthy: "&amp;N(K301)&amp;" clicks"&amp;IF(ISNUMBER(N301),", average position "&amp;TEXT(N301,"0.0"),"")&amp;". Keep and monitor."))))))))))</f>
        <v/>
      </c>
      <c r="AE301">
        <f>IF(A301="","",IF(AD301&lt;&gt;"",AD301,AA301))</f>
        <v/>
      </c>
    </row>
    <row r="302">
      <c r="A302">
        <f>IF(Crawl!A301="","",Crawl!A301)</f>
        <v/>
      </c>
      <c r="B302">
        <f>IF(A302="","",Crawl!EC301)</f>
        <v/>
      </c>
      <c r="C302">
        <f>IF(A302="","",IFERROR(INDEX(Crawl!$A301:$DZ301,1,Rules!$H$6),""))</f>
        <v/>
      </c>
      <c r="D302">
        <f>IF(A302="","",IFERROR(INDEX(Crawl!$A301:$DZ301,1,Rules!$H$7),"")&amp;"")</f>
        <v/>
      </c>
      <c r="E302">
        <f>IF(A302="","",IFERROR(INDEX(Crawl!$A301:$DZ301,1,Rules!$H$8),"")&amp;"")</f>
        <v/>
      </c>
      <c r="F302">
        <f>IF(A302="","",IFERROR(INDEX(Crawl!$A301:$DZ301,1,Rules!$H$9),""))</f>
        <v/>
      </c>
      <c r="G302">
        <f>IF(A302="","",IFERROR(INDEX(Crawl!$A301:$DZ301,1,Rules!$H$10),""))</f>
        <v/>
      </c>
      <c r="H302">
        <f>IF(A302="","",IFERROR(INDEX(Crawl!$A301:$DZ301,1,Rules!$H$12),""))</f>
        <v/>
      </c>
      <c r="I302">
        <f>IF(A302="","",IF(AND(N(H302)&gt;0,IFERROR(INDEX(Crawl!$A301:$DZ301,1,Rules!$H$11),"")&amp;""&lt;&gt;""),IFERROR(INDEX(Crawl!$A301:$DZ301,1,Rules!$H$11),"")&amp;"",IF(AND(ISNUMBER(J302),N(J302)&gt;=Rules!$B$12,IFERROR(INDEX(Crawl!$A301:$DZ301,1,Rules!$H$13),"")&amp;""&lt;&gt;""),IFERROR(INDEX(Crawl!$A301:$DZ301,1,Rules!$H$13),"")&amp;"","")))</f>
        <v/>
      </c>
      <c r="J302" s="19">
        <f>IF(A302="","",IF(IFERROR(INDEX(Crawl!$A301:$DZ301,1,Rules!$H$14),"")&amp;""="","",IFERROR(INDEX(Crawl!$A301:$DZ301,1,Rules!$H$14),"")))</f>
        <v/>
      </c>
      <c r="K302">
        <f>IF(A302="","",IFERROR(SUMIFS('GSC current'!$J$2:$J$2001,'GSC current'!$I$2:$I$2001,B302),0))</f>
        <v/>
      </c>
      <c r="L302">
        <f>IF(A302="","",IFERROR(SUMIFS('GSC current'!$K$2:$K$2001,'GSC current'!$I$2:$I$2001,B302),0))</f>
        <v/>
      </c>
      <c r="M302" s="20">
        <f>IF(A302="","",IF(N(L302)&gt;0,K302/L302,""))</f>
        <v/>
      </c>
      <c r="N302" s="21">
        <f>IF(A302="","",IF(N(L302)&gt;0,SUMIFS('GSC current'!$L$2:$L$2001,'GSC current'!$I$2:$I$2001,B302)/L302,""))</f>
        <v/>
      </c>
      <c r="O302">
        <f>IF(A302="","",IFERROR(SUMIFS('GSC previous'!$J$2:$J$2001,'GSC previous'!$I$2:$I$2001,B302),0))</f>
        <v/>
      </c>
      <c r="P302" s="22">
        <f>IF(A302="","",IF(N(O302)&gt;0,(K302-O302)/O302,""))</f>
        <v/>
      </c>
      <c r="Q302">
        <f>IF(A302="","",IFERROR(SUMIFS(GA4!$P$2:$P$2001,GA4!$O$2:$O$2001,B302),0))</f>
        <v/>
      </c>
      <c r="R302" s="23">
        <f>IF(A302="","",IF(N(Q302)&gt;0,SUMIFS(GA4!$Q$2:$Q$2001,GA4!$O$2:$O$2001,B302)/Q302,""))</f>
        <v/>
      </c>
      <c r="S302">
        <f>IF(A302="","",IFERROR(SUMIFS(GA4!$R$2:$R$2001,GA4!$O$2:$O$2001,B302),0))</f>
        <v/>
      </c>
      <c r="T302">
        <f>IF(A302="","",IF(AND(ISNUMBER(F302),LEFT(C302&amp;"",1)="2"),IF(F302&lt;Rules!$B$9,"Yes","No"),"No"))</f>
        <v/>
      </c>
      <c r="U302">
        <f>IF(A302="","",IF(AND(N(O302)&gt;=Rules!$B$8,ISNUMBER(P302)),IF(P302&lt;=-Rules!$B$7,"Yes","No"),"No"))</f>
        <v/>
      </c>
      <c r="V302">
        <f>IF(A302="","",IF(AND(N(L302)&gt;=Rules!$B$6,ISNUMBER(N302)),IF(AND(N302&gt;=Rules!$B$10,N302&lt;=Rules!$B$11),"Yes","No"),"No"))</f>
        <v/>
      </c>
      <c r="W302">
        <f>IF(A302="","",IF(I302&lt;&gt;"","Yes","No"))</f>
        <v/>
      </c>
      <c r="X302">
        <f>IF(I302="","",IF(SUMIFS($K$3:$K$2002,$A$3:$A$2002,SUBSTITUTE(SUBSTITUTE(I302,"?","~?"),"*","~*"))&gt;N(K302),"Yes","No"))</f>
        <v/>
      </c>
      <c r="Y302">
        <f>IF(A302="","",IF(N(S302)&gt;0,"Yes","No"))</f>
        <v/>
      </c>
      <c r="Z302">
        <f>IF(A302="","",IF(AND(N(K302)&lt;Rules!$B$5,N(L302)&lt;Rules!$B$6,N(Q302)&lt;Rules!$B$13,Y302="No"),"Yes","No"))</f>
        <v/>
      </c>
      <c r="AA302">
        <f>IF(A302="","",IF(LEFT(C302&amp;"",1)="3","Redirect",IF(OR(LEFT(C302&amp;"",1)="4",LEFT(C302&amp;"",1)="5"),IF(OR(N(K302)&gt;0,N(AC302)&gt;=Rules!$B$14),"Redirect","Prune"),IF(D302="Non-Indexable","Keep",IF(AND(W302="Yes",X302="Yes",Y302="No"),"Merge",IF(OR(U302="Yes",V302="Yes",AND(T302="Yes",N(L302)&gt;=Rules!$B$6)),"Update",IF(Z302="Yes",IF(N(AC302)&gt;=Rules!$B$14,"Redirect","Prune"),"Keep")))))))</f>
        <v/>
      </c>
      <c r="AB302">
        <f>IF(A302="","",IF(LEFT(C302&amp;"",1)="3","Already redirects ("&amp;C302&amp;"). Update internal links to point at the final URL.",IF(OR(LEFT(C302&amp;"",1)="4",LEFT(C302&amp;"",1)="5"),IF(AA302="Redirect","Returns "&amp;C302&amp;" but still has "&amp;N(K302)&amp;" clicks and "&amp;N(AC302)&amp;" referring domains. 301 it to the closest live page.","Returns "&amp;C302&amp;" with no clicks or links. Remove internal links and let it 404 or 410."),IF(D302="Non-Indexable","Non-indexable ("&amp;E302&amp;"). Keep if that is intentional; otherwise fix the canonical or noindex.",IF(AA302="Merge","Overlaps with "&amp;I302&amp;IF(N(J302)&gt;0," (similarity "&amp;TEXT(J302,"0.00")&amp;")","")&amp;", which gets more clicks. Merge the useful parts into it and 301 this URL.",IF(AA302="Update",MID(IF(U302="Yes","; Clicks down "&amp;TEXT(-P302,"0%")&amp;" on the previous period","")&amp;IF(V302="Yes","; Average position "&amp;TEXT(N302,"0.0")&amp;" on "&amp;TEXT(L302,"#,##0")&amp;" impressions (striking distance)","")&amp;IF(AND(T302="Yes",N(L302)&gt;=Rules!$B$6),"; Thin ("&amp;F302&amp;" words) but has search demand",""),3,400),IF(AA302="Prune","Low value: "&amp;N(K302)&amp;" clicks, "&amp;N(L302)&amp;" impressions, "&amp;N(Q302)&amp;" sessions, no key events. Remove or noindex it and update internal links.",IF(AA302="Redirect","Low value but "&amp;N(AC302)&amp;" referring domains. 301 it to the closest relevant page to keep those links.",IF(AND(Z302="No",Y302="Yes",N(K302)&lt;Rules!$B$5),"Low search traffic but it converts (key events: "&amp;S302&amp;"). Keep it and link to it.",IF(W302="Yes","Stronger than the page it overlaps ("&amp;I302&amp;"). Keep; merge that page into this one.","Healthy: "&amp;N(K302)&amp;" clicks"&amp;IF(ISNUMBER(N302),", average position "&amp;TEXT(N302,"0.0"),"")&amp;". Keep and monitor."))))))))))</f>
        <v/>
      </c>
      <c r="AE302">
        <f>IF(A302="","",IF(AD302&lt;&gt;"",AD302,AA302))</f>
        <v/>
      </c>
    </row>
    <row r="303">
      <c r="A303">
        <f>IF(Crawl!A302="","",Crawl!A302)</f>
        <v/>
      </c>
      <c r="B303">
        <f>IF(A303="","",Crawl!EC302)</f>
        <v/>
      </c>
      <c r="C303">
        <f>IF(A303="","",IFERROR(INDEX(Crawl!$A302:$DZ302,1,Rules!$H$6),""))</f>
        <v/>
      </c>
      <c r="D303">
        <f>IF(A303="","",IFERROR(INDEX(Crawl!$A302:$DZ302,1,Rules!$H$7),"")&amp;"")</f>
        <v/>
      </c>
      <c r="E303">
        <f>IF(A303="","",IFERROR(INDEX(Crawl!$A302:$DZ302,1,Rules!$H$8),"")&amp;"")</f>
        <v/>
      </c>
      <c r="F303">
        <f>IF(A303="","",IFERROR(INDEX(Crawl!$A302:$DZ302,1,Rules!$H$9),""))</f>
        <v/>
      </c>
      <c r="G303">
        <f>IF(A303="","",IFERROR(INDEX(Crawl!$A302:$DZ302,1,Rules!$H$10),""))</f>
        <v/>
      </c>
      <c r="H303">
        <f>IF(A303="","",IFERROR(INDEX(Crawl!$A302:$DZ302,1,Rules!$H$12),""))</f>
        <v/>
      </c>
      <c r="I303">
        <f>IF(A303="","",IF(AND(N(H303)&gt;0,IFERROR(INDEX(Crawl!$A302:$DZ302,1,Rules!$H$11),"")&amp;""&lt;&gt;""),IFERROR(INDEX(Crawl!$A302:$DZ302,1,Rules!$H$11),"")&amp;"",IF(AND(ISNUMBER(J303),N(J303)&gt;=Rules!$B$12,IFERROR(INDEX(Crawl!$A302:$DZ302,1,Rules!$H$13),"")&amp;""&lt;&gt;""),IFERROR(INDEX(Crawl!$A302:$DZ302,1,Rules!$H$13),"")&amp;"","")))</f>
        <v/>
      </c>
      <c r="J303" s="19">
        <f>IF(A303="","",IF(IFERROR(INDEX(Crawl!$A302:$DZ302,1,Rules!$H$14),"")&amp;""="","",IFERROR(INDEX(Crawl!$A302:$DZ302,1,Rules!$H$14),"")))</f>
        <v/>
      </c>
      <c r="K303">
        <f>IF(A303="","",IFERROR(SUMIFS('GSC current'!$J$2:$J$2001,'GSC current'!$I$2:$I$2001,B303),0))</f>
        <v/>
      </c>
      <c r="L303">
        <f>IF(A303="","",IFERROR(SUMIFS('GSC current'!$K$2:$K$2001,'GSC current'!$I$2:$I$2001,B303),0))</f>
        <v/>
      </c>
      <c r="M303" s="20">
        <f>IF(A303="","",IF(N(L303)&gt;0,K303/L303,""))</f>
        <v/>
      </c>
      <c r="N303" s="21">
        <f>IF(A303="","",IF(N(L303)&gt;0,SUMIFS('GSC current'!$L$2:$L$2001,'GSC current'!$I$2:$I$2001,B303)/L303,""))</f>
        <v/>
      </c>
      <c r="O303">
        <f>IF(A303="","",IFERROR(SUMIFS('GSC previous'!$J$2:$J$2001,'GSC previous'!$I$2:$I$2001,B303),0))</f>
        <v/>
      </c>
      <c r="P303" s="22">
        <f>IF(A303="","",IF(N(O303)&gt;0,(K303-O303)/O303,""))</f>
        <v/>
      </c>
      <c r="Q303">
        <f>IF(A303="","",IFERROR(SUMIFS(GA4!$P$2:$P$2001,GA4!$O$2:$O$2001,B303),0))</f>
        <v/>
      </c>
      <c r="R303" s="23">
        <f>IF(A303="","",IF(N(Q303)&gt;0,SUMIFS(GA4!$Q$2:$Q$2001,GA4!$O$2:$O$2001,B303)/Q303,""))</f>
        <v/>
      </c>
      <c r="S303">
        <f>IF(A303="","",IFERROR(SUMIFS(GA4!$R$2:$R$2001,GA4!$O$2:$O$2001,B303),0))</f>
        <v/>
      </c>
      <c r="T303">
        <f>IF(A303="","",IF(AND(ISNUMBER(F303),LEFT(C303&amp;"",1)="2"),IF(F303&lt;Rules!$B$9,"Yes","No"),"No"))</f>
        <v/>
      </c>
      <c r="U303">
        <f>IF(A303="","",IF(AND(N(O303)&gt;=Rules!$B$8,ISNUMBER(P303)),IF(P303&lt;=-Rules!$B$7,"Yes","No"),"No"))</f>
        <v/>
      </c>
      <c r="V303">
        <f>IF(A303="","",IF(AND(N(L303)&gt;=Rules!$B$6,ISNUMBER(N303)),IF(AND(N303&gt;=Rules!$B$10,N303&lt;=Rules!$B$11),"Yes","No"),"No"))</f>
        <v/>
      </c>
      <c r="W303">
        <f>IF(A303="","",IF(I303&lt;&gt;"","Yes","No"))</f>
        <v/>
      </c>
      <c r="X303">
        <f>IF(I303="","",IF(SUMIFS($K$3:$K$2002,$A$3:$A$2002,SUBSTITUTE(SUBSTITUTE(I303,"?","~?"),"*","~*"))&gt;N(K303),"Yes","No"))</f>
        <v/>
      </c>
      <c r="Y303">
        <f>IF(A303="","",IF(N(S303)&gt;0,"Yes","No"))</f>
        <v/>
      </c>
      <c r="Z303">
        <f>IF(A303="","",IF(AND(N(K303)&lt;Rules!$B$5,N(L303)&lt;Rules!$B$6,N(Q303)&lt;Rules!$B$13,Y303="No"),"Yes","No"))</f>
        <v/>
      </c>
      <c r="AA303">
        <f>IF(A303="","",IF(LEFT(C303&amp;"",1)="3","Redirect",IF(OR(LEFT(C303&amp;"",1)="4",LEFT(C303&amp;"",1)="5"),IF(OR(N(K303)&gt;0,N(AC303)&gt;=Rules!$B$14),"Redirect","Prune"),IF(D303="Non-Indexable","Keep",IF(AND(W303="Yes",X303="Yes",Y303="No"),"Merge",IF(OR(U303="Yes",V303="Yes",AND(T303="Yes",N(L303)&gt;=Rules!$B$6)),"Update",IF(Z303="Yes",IF(N(AC303)&gt;=Rules!$B$14,"Redirect","Prune"),"Keep")))))))</f>
        <v/>
      </c>
      <c r="AB303">
        <f>IF(A303="","",IF(LEFT(C303&amp;"",1)="3","Already redirects ("&amp;C303&amp;"). Update internal links to point at the final URL.",IF(OR(LEFT(C303&amp;"",1)="4",LEFT(C303&amp;"",1)="5"),IF(AA303="Redirect","Returns "&amp;C303&amp;" but still has "&amp;N(K303)&amp;" clicks and "&amp;N(AC303)&amp;" referring domains. 301 it to the closest live page.","Returns "&amp;C303&amp;" with no clicks or links. Remove internal links and let it 404 or 410."),IF(D303="Non-Indexable","Non-indexable ("&amp;E303&amp;"). Keep if that is intentional; otherwise fix the canonical or noindex.",IF(AA303="Merge","Overlaps with "&amp;I303&amp;IF(N(J303)&gt;0," (similarity "&amp;TEXT(J303,"0.00")&amp;")","")&amp;", which gets more clicks. Merge the useful parts into it and 301 this URL.",IF(AA303="Update",MID(IF(U303="Yes","; Clicks down "&amp;TEXT(-P303,"0%")&amp;" on the previous period","")&amp;IF(V303="Yes","; Average position "&amp;TEXT(N303,"0.0")&amp;" on "&amp;TEXT(L303,"#,##0")&amp;" impressions (striking distance)","")&amp;IF(AND(T303="Yes",N(L303)&gt;=Rules!$B$6),"; Thin ("&amp;F303&amp;" words) but has search demand",""),3,400),IF(AA303="Prune","Low value: "&amp;N(K303)&amp;" clicks, "&amp;N(L303)&amp;" impressions, "&amp;N(Q303)&amp;" sessions, no key events. Remove or noindex it and update internal links.",IF(AA303="Redirect","Low value but "&amp;N(AC303)&amp;" referring domains. 301 it to the closest relevant page to keep those links.",IF(AND(Z303="No",Y303="Yes",N(K303)&lt;Rules!$B$5),"Low search traffic but it converts (key events: "&amp;S303&amp;"). Keep it and link to it.",IF(W303="Yes","Stronger than the page it overlaps ("&amp;I303&amp;"). Keep; merge that page into this one.","Healthy: "&amp;N(K303)&amp;" clicks"&amp;IF(ISNUMBER(N303),", average position "&amp;TEXT(N303,"0.0"),"")&amp;". Keep and monitor."))))))))))</f>
        <v/>
      </c>
      <c r="AE303">
        <f>IF(A303="","",IF(AD303&lt;&gt;"",AD303,AA303))</f>
        <v/>
      </c>
    </row>
    <row r="304">
      <c r="A304">
        <f>IF(Crawl!A303="","",Crawl!A303)</f>
        <v/>
      </c>
      <c r="B304">
        <f>IF(A304="","",Crawl!EC303)</f>
        <v/>
      </c>
      <c r="C304">
        <f>IF(A304="","",IFERROR(INDEX(Crawl!$A303:$DZ303,1,Rules!$H$6),""))</f>
        <v/>
      </c>
      <c r="D304">
        <f>IF(A304="","",IFERROR(INDEX(Crawl!$A303:$DZ303,1,Rules!$H$7),"")&amp;"")</f>
        <v/>
      </c>
      <c r="E304">
        <f>IF(A304="","",IFERROR(INDEX(Crawl!$A303:$DZ303,1,Rules!$H$8),"")&amp;"")</f>
        <v/>
      </c>
      <c r="F304">
        <f>IF(A304="","",IFERROR(INDEX(Crawl!$A303:$DZ303,1,Rules!$H$9),""))</f>
        <v/>
      </c>
      <c r="G304">
        <f>IF(A304="","",IFERROR(INDEX(Crawl!$A303:$DZ303,1,Rules!$H$10),""))</f>
        <v/>
      </c>
      <c r="H304">
        <f>IF(A304="","",IFERROR(INDEX(Crawl!$A303:$DZ303,1,Rules!$H$12),""))</f>
        <v/>
      </c>
      <c r="I304">
        <f>IF(A304="","",IF(AND(N(H304)&gt;0,IFERROR(INDEX(Crawl!$A303:$DZ303,1,Rules!$H$11),"")&amp;""&lt;&gt;""),IFERROR(INDEX(Crawl!$A303:$DZ303,1,Rules!$H$11),"")&amp;"",IF(AND(ISNUMBER(J304),N(J304)&gt;=Rules!$B$12,IFERROR(INDEX(Crawl!$A303:$DZ303,1,Rules!$H$13),"")&amp;""&lt;&gt;""),IFERROR(INDEX(Crawl!$A303:$DZ303,1,Rules!$H$13),"")&amp;"","")))</f>
        <v/>
      </c>
      <c r="J304" s="19">
        <f>IF(A304="","",IF(IFERROR(INDEX(Crawl!$A303:$DZ303,1,Rules!$H$14),"")&amp;""="","",IFERROR(INDEX(Crawl!$A303:$DZ303,1,Rules!$H$14),"")))</f>
        <v/>
      </c>
      <c r="K304">
        <f>IF(A304="","",IFERROR(SUMIFS('GSC current'!$J$2:$J$2001,'GSC current'!$I$2:$I$2001,B304),0))</f>
        <v/>
      </c>
      <c r="L304">
        <f>IF(A304="","",IFERROR(SUMIFS('GSC current'!$K$2:$K$2001,'GSC current'!$I$2:$I$2001,B304),0))</f>
        <v/>
      </c>
      <c r="M304" s="20">
        <f>IF(A304="","",IF(N(L304)&gt;0,K304/L304,""))</f>
        <v/>
      </c>
      <c r="N304" s="21">
        <f>IF(A304="","",IF(N(L304)&gt;0,SUMIFS('GSC current'!$L$2:$L$2001,'GSC current'!$I$2:$I$2001,B304)/L304,""))</f>
        <v/>
      </c>
      <c r="O304">
        <f>IF(A304="","",IFERROR(SUMIFS('GSC previous'!$J$2:$J$2001,'GSC previous'!$I$2:$I$2001,B304),0))</f>
        <v/>
      </c>
      <c r="P304" s="22">
        <f>IF(A304="","",IF(N(O304)&gt;0,(K304-O304)/O304,""))</f>
        <v/>
      </c>
      <c r="Q304">
        <f>IF(A304="","",IFERROR(SUMIFS(GA4!$P$2:$P$2001,GA4!$O$2:$O$2001,B304),0))</f>
        <v/>
      </c>
      <c r="R304" s="23">
        <f>IF(A304="","",IF(N(Q304)&gt;0,SUMIFS(GA4!$Q$2:$Q$2001,GA4!$O$2:$O$2001,B304)/Q304,""))</f>
        <v/>
      </c>
      <c r="S304">
        <f>IF(A304="","",IFERROR(SUMIFS(GA4!$R$2:$R$2001,GA4!$O$2:$O$2001,B304),0))</f>
        <v/>
      </c>
      <c r="T304">
        <f>IF(A304="","",IF(AND(ISNUMBER(F304),LEFT(C304&amp;"",1)="2"),IF(F304&lt;Rules!$B$9,"Yes","No"),"No"))</f>
        <v/>
      </c>
      <c r="U304">
        <f>IF(A304="","",IF(AND(N(O304)&gt;=Rules!$B$8,ISNUMBER(P304)),IF(P304&lt;=-Rules!$B$7,"Yes","No"),"No"))</f>
        <v/>
      </c>
      <c r="V304">
        <f>IF(A304="","",IF(AND(N(L304)&gt;=Rules!$B$6,ISNUMBER(N304)),IF(AND(N304&gt;=Rules!$B$10,N304&lt;=Rules!$B$11),"Yes","No"),"No"))</f>
        <v/>
      </c>
      <c r="W304">
        <f>IF(A304="","",IF(I304&lt;&gt;"","Yes","No"))</f>
        <v/>
      </c>
      <c r="X304">
        <f>IF(I304="","",IF(SUMIFS($K$3:$K$2002,$A$3:$A$2002,SUBSTITUTE(SUBSTITUTE(I304,"?","~?"),"*","~*"))&gt;N(K304),"Yes","No"))</f>
        <v/>
      </c>
      <c r="Y304">
        <f>IF(A304="","",IF(N(S304)&gt;0,"Yes","No"))</f>
        <v/>
      </c>
      <c r="Z304">
        <f>IF(A304="","",IF(AND(N(K304)&lt;Rules!$B$5,N(L304)&lt;Rules!$B$6,N(Q304)&lt;Rules!$B$13,Y304="No"),"Yes","No"))</f>
        <v/>
      </c>
      <c r="AA304">
        <f>IF(A304="","",IF(LEFT(C304&amp;"",1)="3","Redirect",IF(OR(LEFT(C304&amp;"",1)="4",LEFT(C304&amp;"",1)="5"),IF(OR(N(K304)&gt;0,N(AC304)&gt;=Rules!$B$14),"Redirect","Prune"),IF(D304="Non-Indexable","Keep",IF(AND(W304="Yes",X304="Yes",Y304="No"),"Merge",IF(OR(U304="Yes",V304="Yes",AND(T304="Yes",N(L304)&gt;=Rules!$B$6)),"Update",IF(Z304="Yes",IF(N(AC304)&gt;=Rules!$B$14,"Redirect","Prune"),"Keep")))))))</f>
        <v/>
      </c>
      <c r="AB304">
        <f>IF(A304="","",IF(LEFT(C304&amp;"",1)="3","Already redirects ("&amp;C304&amp;"). Update internal links to point at the final URL.",IF(OR(LEFT(C304&amp;"",1)="4",LEFT(C304&amp;"",1)="5"),IF(AA304="Redirect","Returns "&amp;C304&amp;" but still has "&amp;N(K304)&amp;" clicks and "&amp;N(AC304)&amp;" referring domains. 301 it to the closest live page.","Returns "&amp;C304&amp;" with no clicks or links. Remove internal links and let it 404 or 410."),IF(D304="Non-Indexable","Non-indexable ("&amp;E304&amp;"). Keep if that is intentional; otherwise fix the canonical or noindex.",IF(AA304="Merge","Overlaps with "&amp;I304&amp;IF(N(J304)&gt;0," (similarity "&amp;TEXT(J304,"0.00")&amp;")","")&amp;", which gets more clicks. Merge the useful parts into it and 301 this URL.",IF(AA304="Update",MID(IF(U304="Yes","; Clicks down "&amp;TEXT(-P304,"0%")&amp;" on the previous period","")&amp;IF(V304="Yes","; Average position "&amp;TEXT(N304,"0.0")&amp;" on "&amp;TEXT(L304,"#,##0")&amp;" impressions (striking distance)","")&amp;IF(AND(T304="Yes",N(L304)&gt;=Rules!$B$6),"; Thin ("&amp;F304&amp;" words) but has search demand",""),3,400),IF(AA304="Prune","Low value: "&amp;N(K304)&amp;" clicks, "&amp;N(L304)&amp;" impressions, "&amp;N(Q304)&amp;" sessions, no key events. Remove or noindex it and update internal links.",IF(AA304="Redirect","Low value but "&amp;N(AC304)&amp;" referring domains. 301 it to the closest relevant page to keep those links.",IF(AND(Z304="No",Y304="Yes",N(K304)&lt;Rules!$B$5),"Low search traffic but it converts (key events: "&amp;S304&amp;"). Keep it and link to it.",IF(W304="Yes","Stronger than the page it overlaps ("&amp;I304&amp;"). Keep; merge that page into this one.","Healthy: "&amp;N(K304)&amp;" clicks"&amp;IF(ISNUMBER(N304),", average position "&amp;TEXT(N304,"0.0"),"")&amp;". Keep and monitor."))))))))))</f>
        <v/>
      </c>
      <c r="AE304">
        <f>IF(A304="","",IF(AD304&lt;&gt;"",AD304,AA304))</f>
        <v/>
      </c>
    </row>
    <row r="305">
      <c r="A305">
        <f>IF(Crawl!A304="","",Crawl!A304)</f>
        <v/>
      </c>
      <c r="B305">
        <f>IF(A305="","",Crawl!EC304)</f>
        <v/>
      </c>
      <c r="C305">
        <f>IF(A305="","",IFERROR(INDEX(Crawl!$A304:$DZ304,1,Rules!$H$6),""))</f>
        <v/>
      </c>
      <c r="D305">
        <f>IF(A305="","",IFERROR(INDEX(Crawl!$A304:$DZ304,1,Rules!$H$7),"")&amp;"")</f>
        <v/>
      </c>
      <c r="E305">
        <f>IF(A305="","",IFERROR(INDEX(Crawl!$A304:$DZ304,1,Rules!$H$8),"")&amp;"")</f>
        <v/>
      </c>
      <c r="F305">
        <f>IF(A305="","",IFERROR(INDEX(Crawl!$A304:$DZ304,1,Rules!$H$9),""))</f>
        <v/>
      </c>
      <c r="G305">
        <f>IF(A305="","",IFERROR(INDEX(Crawl!$A304:$DZ304,1,Rules!$H$10),""))</f>
        <v/>
      </c>
      <c r="H305">
        <f>IF(A305="","",IFERROR(INDEX(Crawl!$A304:$DZ304,1,Rules!$H$12),""))</f>
        <v/>
      </c>
      <c r="I305">
        <f>IF(A305="","",IF(AND(N(H305)&gt;0,IFERROR(INDEX(Crawl!$A304:$DZ304,1,Rules!$H$11),"")&amp;""&lt;&gt;""),IFERROR(INDEX(Crawl!$A304:$DZ304,1,Rules!$H$11),"")&amp;"",IF(AND(ISNUMBER(J305),N(J305)&gt;=Rules!$B$12,IFERROR(INDEX(Crawl!$A304:$DZ304,1,Rules!$H$13),"")&amp;""&lt;&gt;""),IFERROR(INDEX(Crawl!$A304:$DZ304,1,Rules!$H$13),"")&amp;"","")))</f>
        <v/>
      </c>
      <c r="J305" s="19">
        <f>IF(A305="","",IF(IFERROR(INDEX(Crawl!$A304:$DZ304,1,Rules!$H$14),"")&amp;""="","",IFERROR(INDEX(Crawl!$A304:$DZ304,1,Rules!$H$14),"")))</f>
        <v/>
      </c>
      <c r="K305">
        <f>IF(A305="","",IFERROR(SUMIFS('GSC current'!$J$2:$J$2001,'GSC current'!$I$2:$I$2001,B305),0))</f>
        <v/>
      </c>
      <c r="L305">
        <f>IF(A305="","",IFERROR(SUMIFS('GSC current'!$K$2:$K$2001,'GSC current'!$I$2:$I$2001,B305),0))</f>
        <v/>
      </c>
      <c r="M305" s="20">
        <f>IF(A305="","",IF(N(L305)&gt;0,K305/L305,""))</f>
        <v/>
      </c>
      <c r="N305" s="21">
        <f>IF(A305="","",IF(N(L305)&gt;0,SUMIFS('GSC current'!$L$2:$L$2001,'GSC current'!$I$2:$I$2001,B305)/L305,""))</f>
        <v/>
      </c>
      <c r="O305">
        <f>IF(A305="","",IFERROR(SUMIFS('GSC previous'!$J$2:$J$2001,'GSC previous'!$I$2:$I$2001,B305),0))</f>
        <v/>
      </c>
      <c r="P305" s="22">
        <f>IF(A305="","",IF(N(O305)&gt;0,(K305-O305)/O305,""))</f>
        <v/>
      </c>
      <c r="Q305">
        <f>IF(A305="","",IFERROR(SUMIFS(GA4!$P$2:$P$2001,GA4!$O$2:$O$2001,B305),0))</f>
        <v/>
      </c>
      <c r="R305" s="23">
        <f>IF(A305="","",IF(N(Q305)&gt;0,SUMIFS(GA4!$Q$2:$Q$2001,GA4!$O$2:$O$2001,B305)/Q305,""))</f>
        <v/>
      </c>
      <c r="S305">
        <f>IF(A305="","",IFERROR(SUMIFS(GA4!$R$2:$R$2001,GA4!$O$2:$O$2001,B305),0))</f>
        <v/>
      </c>
      <c r="T305">
        <f>IF(A305="","",IF(AND(ISNUMBER(F305),LEFT(C305&amp;"",1)="2"),IF(F305&lt;Rules!$B$9,"Yes","No"),"No"))</f>
        <v/>
      </c>
      <c r="U305">
        <f>IF(A305="","",IF(AND(N(O305)&gt;=Rules!$B$8,ISNUMBER(P305)),IF(P305&lt;=-Rules!$B$7,"Yes","No"),"No"))</f>
        <v/>
      </c>
      <c r="V305">
        <f>IF(A305="","",IF(AND(N(L305)&gt;=Rules!$B$6,ISNUMBER(N305)),IF(AND(N305&gt;=Rules!$B$10,N305&lt;=Rules!$B$11),"Yes","No"),"No"))</f>
        <v/>
      </c>
      <c r="W305">
        <f>IF(A305="","",IF(I305&lt;&gt;"","Yes","No"))</f>
        <v/>
      </c>
      <c r="X305">
        <f>IF(I305="","",IF(SUMIFS($K$3:$K$2002,$A$3:$A$2002,SUBSTITUTE(SUBSTITUTE(I305,"?","~?"),"*","~*"))&gt;N(K305),"Yes","No"))</f>
        <v/>
      </c>
      <c r="Y305">
        <f>IF(A305="","",IF(N(S305)&gt;0,"Yes","No"))</f>
        <v/>
      </c>
      <c r="Z305">
        <f>IF(A305="","",IF(AND(N(K305)&lt;Rules!$B$5,N(L305)&lt;Rules!$B$6,N(Q305)&lt;Rules!$B$13,Y305="No"),"Yes","No"))</f>
        <v/>
      </c>
      <c r="AA305">
        <f>IF(A305="","",IF(LEFT(C305&amp;"",1)="3","Redirect",IF(OR(LEFT(C305&amp;"",1)="4",LEFT(C305&amp;"",1)="5"),IF(OR(N(K305)&gt;0,N(AC305)&gt;=Rules!$B$14),"Redirect","Prune"),IF(D305="Non-Indexable","Keep",IF(AND(W305="Yes",X305="Yes",Y305="No"),"Merge",IF(OR(U305="Yes",V305="Yes",AND(T305="Yes",N(L305)&gt;=Rules!$B$6)),"Update",IF(Z305="Yes",IF(N(AC305)&gt;=Rules!$B$14,"Redirect","Prune"),"Keep")))))))</f>
        <v/>
      </c>
      <c r="AB305">
        <f>IF(A305="","",IF(LEFT(C305&amp;"",1)="3","Already redirects ("&amp;C305&amp;"). Update internal links to point at the final URL.",IF(OR(LEFT(C305&amp;"",1)="4",LEFT(C305&amp;"",1)="5"),IF(AA305="Redirect","Returns "&amp;C305&amp;" but still has "&amp;N(K305)&amp;" clicks and "&amp;N(AC305)&amp;" referring domains. 301 it to the closest live page.","Returns "&amp;C305&amp;" with no clicks or links. Remove internal links and let it 404 or 410."),IF(D305="Non-Indexable","Non-indexable ("&amp;E305&amp;"). Keep if that is intentional; otherwise fix the canonical or noindex.",IF(AA305="Merge","Overlaps with "&amp;I305&amp;IF(N(J305)&gt;0," (similarity "&amp;TEXT(J305,"0.00")&amp;")","")&amp;", which gets more clicks. Merge the useful parts into it and 301 this URL.",IF(AA305="Update",MID(IF(U305="Yes","; Clicks down "&amp;TEXT(-P305,"0%")&amp;" on the previous period","")&amp;IF(V305="Yes","; Average position "&amp;TEXT(N305,"0.0")&amp;" on "&amp;TEXT(L305,"#,##0")&amp;" impressions (striking distance)","")&amp;IF(AND(T305="Yes",N(L305)&gt;=Rules!$B$6),"; Thin ("&amp;F305&amp;" words) but has search demand",""),3,400),IF(AA305="Prune","Low value: "&amp;N(K305)&amp;" clicks, "&amp;N(L305)&amp;" impressions, "&amp;N(Q305)&amp;" sessions, no key events. Remove or noindex it and update internal links.",IF(AA305="Redirect","Low value but "&amp;N(AC305)&amp;" referring domains. 301 it to the closest relevant page to keep those links.",IF(AND(Z305="No",Y305="Yes",N(K305)&lt;Rules!$B$5),"Low search traffic but it converts (key events: "&amp;S305&amp;"). Keep it and link to it.",IF(W305="Yes","Stronger than the page it overlaps ("&amp;I305&amp;"). Keep; merge that page into this one.","Healthy: "&amp;N(K305)&amp;" clicks"&amp;IF(ISNUMBER(N305),", average position "&amp;TEXT(N305,"0.0"),"")&amp;". Keep and monitor."))))))))))</f>
        <v/>
      </c>
      <c r="AE305">
        <f>IF(A305="","",IF(AD305&lt;&gt;"",AD305,AA305))</f>
        <v/>
      </c>
    </row>
    <row r="306">
      <c r="A306">
        <f>IF(Crawl!A305="","",Crawl!A305)</f>
        <v/>
      </c>
      <c r="B306">
        <f>IF(A306="","",Crawl!EC305)</f>
        <v/>
      </c>
      <c r="C306">
        <f>IF(A306="","",IFERROR(INDEX(Crawl!$A305:$DZ305,1,Rules!$H$6),""))</f>
        <v/>
      </c>
      <c r="D306">
        <f>IF(A306="","",IFERROR(INDEX(Crawl!$A305:$DZ305,1,Rules!$H$7),"")&amp;"")</f>
        <v/>
      </c>
      <c r="E306">
        <f>IF(A306="","",IFERROR(INDEX(Crawl!$A305:$DZ305,1,Rules!$H$8),"")&amp;"")</f>
        <v/>
      </c>
      <c r="F306">
        <f>IF(A306="","",IFERROR(INDEX(Crawl!$A305:$DZ305,1,Rules!$H$9),""))</f>
        <v/>
      </c>
      <c r="G306">
        <f>IF(A306="","",IFERROR(INDEX(Crawl!$A305:$DZ305,1,Rules!$H$10),""))</f>
        <v/>
      </c>
      <c r="H306">
        <f>IF(A306="","",IFERROR(INDEX(Crawl!$A305:$DZ305,1,Rules!$H$12),""))</f>
        <v/>
      </c>
      <c r="I306">
        <f>IF(A306="","",IF(AND(N(H306)&gt;0,IFERROR(INDEX(Crawl!$A305:$DZ305,1,Rules!$H$11),"")&amp;""&lt;&gt;""),IFERROR(INDEX(Crawl!$A305:$DZ305,1,Rules!$H$11),"")&amp;"",IF(AND(ISNUMBER(J306),N(J306)&gt;=Rules!$B$12,IFERROR(INDEX(Crawl!$A305:$DZ305,1,Rules!$H$13),"")&amp;""&lt;&gt;""),IFERROR(INDEX(Crawl!$A305:$DZ305,1,Rules!$H$13),"")&amp;"","")))</f>
        <v/>
      </c>
      <c r="J306" s="19">
        <f>IF(A306="","",IF(IFERROR(INDEX(Crawl!$A305:$DZ305,1,Rules!$H$14),"")&amp;""="","",IFERROR(INDEX(Crawl!$A305:$DZ305,1,Rules!$H$14),"")))</f>
        <v/>
      </c>
      <c r="K306">
        <f>IF(A306="","",IFERROR(SUMIFS('GSC current'!$J$2:$J$2001,'GSC current'!$I$2:$I$2001,B306),0))</f>
        <v/>
      </c>
      <c r="L306">
        <f>IF(A306="","",IFERROR(SUMIFS('GSC current'!$K$2:$K$2001,'GSC current'!$I$2:$I$2001,B306),0))</f>
        <v/>
      </c>
      <c r="M306" s="20">
        <f>IF(A306="","",IF(N(L306)&gt;0,K306/L306,""))</f>
        <v/>
      </c>
      <c r="N306" s="21">
        <f>IF(A306="","",IF(N(L306)&gt;0,SUMIFS('GSC current'!$L$2:$L$2001,'GSC current'!$I$2:$I$2001,B306)/L306,""))</f>
        <v/>
      </c>
      <c r="O306">
        <f>IF(A306="","",IFERROR(SUMIFS('GSC previous'!$J$2:$J$2001,'GSC previous'!$I$2:$I$2001,B306),0))</f>
        <v/>
      </c>
      <c r="P306" s="22">
        <f>IF(A306="","",IF(N(O306)&gt;0,(K306-O306)/O306,""))</f>
        <v/>
      </c>
      <c r="Q306">
        <f>IF(A306="","",IFERROR(SUMIFS(GA4!$P$2:$P$2001,GA4!$O$2:$O$2001,B306),0))</f>
        <v/>
      </c>
      <c r="R306" s="23">
        <f>IF(A306="","",IF(N(Q306)&gt;0,SUMIFS(GA4!$Q$2:$Q$2001,GA4!$O$2:$O$2001,B306)/Q306,""))</f>
        <v/>
      </c>
      <c r="S306">
        <f>IF(A306="","",IFERROR(SUMIFS(GA4!$R$2:$R$2001,GA4!$O$2:$O$2001,B306),0))</f>
        <v/>
      </c>
      <c r="T306">
        <f>IF(A306="","",IF(AND(ISNUMBER(F306),LEFT(C306&amp;"",1)="2"),IF(F306&lt;Rules!$B$9,"Yes","No"),"No"))</f>
        <v/>
      </c>
      <c r="U306">
        <f>IF(A306="","",IF(AND(N(O306)&gt;=Rules!$B$8,ISNUMBER(P306)),IF(P306&lt;=-Rules!$B$7,"Yes","No"),"No"))</f>
        <v/>
      </c>
      <c r="V306">
        <f>IF(A306="","",IF(AND(N(L306)&gt;=Rules!$B$6,ISNUMBER(N306)),IF(AND(N306&gt;=Rules!$B$10,N306&lt;=Rules!$B$11),"Yes","No"),"No"))</f>
        <v/>
      </c>
      <c r="W306">
        <f>IF(A306="","",IF(I306&lt;&gt;"","Yes","No"))</f>
        <v/>
      </c>
      <c r="X306">
        <f>IF(I306="","",IF(SUMIFS($K$3:$K$2002,$A$3:$A$2002,SUBSTITUTE(SUBSTITUTE(I306,"?","~?"),"*","~*"))&gt;N(K306),"Yes","No"))</f>
        <v/>
      </c>
      <c r="Y306">
        <f>IF(A306="","",IF(N(S306)&gt;0,"Yes","No"))</f>
        <v/>
      </c>
      <c r="Z306">
        <f>IF(A306="","",IF(AND(N(K306)&lt;Rules!$B$5,N(L306)&lt;Rules!$B$6,N(Q306)&lt;Rules!$B$13,Y306="No"),"Yes","No"))</f>
        <v/>
      </c>
      <c r="AA306">
        <f>IF(A306="","",IF(LEFT(C306&amp;"",1)="3","Redirect",IF(OR(LEFT(C306&amp;"",1)="4",LEFT(C306&amp;"",1)="5"),IF(OR(N(K306)&gt;0,N(AC306)&gt;=Rules!$B$14),"Redirect","Prune"),IF(D306="Non-Indexable","Keep",IF(AND(W306="Yes",X306="Yes",Y306="No"),"Merge",IF(OR(U306="Yes",V306="Yes",AND(T306="Yes",N(L306)&gt;=Rules!$B$6)),"Update",IF(Z306="Yes",IF(N(AC306)&gt;=Rules!$B$14,"Redirect","Prune"),"Keep")))))))</f>
        <v/>
      </c>
      <c r="AB306">
        <f>IF(A306="","",IF(LEFT(C306&amp;"",1)="3","Already redirects ("&amp;C306&amp;"). Update internal links to point at the final URL.",IF(OR(LEFT(C306&amp;"",1)="4",LEFT(C306&amp;"",1)="5"),IF(AA306="Redirect","Returns "&amp;C306&amp;" but still has "&amp;N(K306)&amp;" clicks and "&amp;N(AC306)&amp;" referring domains. 301 it to the closest live page.","Returns "&amp;C306&amp;" with no clicks or links. Remove internal links and let it 404 or 410."),IF(D306="Non-Indexable","Non-indexable ("&amp;E306&amp;"). Keep if that is intentional; otherwise fix the canonical or noindex.",IF(AA306="Merge","Overlaps with "&amp;I306&amp;IF(N(J306)&gt;0," (similarity "&amp;TEXT(J306,"0.00")&amp;")","")&amp;", which gets more clicks. Merge the useful parts into it and 301 this URL.",IF(AA306="Update",MID(IF(U306="Yes","; Clicks down "&amp;TEXT(-P306,"0%")&amp;" on the previous period","")&amp;IF(V306="Yes","; Average position "&amp;TEXT(N306,"0.0")&amp;" on "&amp;TEXT(L306,"#,##0")&amp;" impressions (striking distance)","")&amp;IF(AND(T306="Yes",N(L306)&gt;=Rules!$B$6),"; Thin ("&amp;F306&amp;" words) but has search demand",""),3,400),IF(AA306="Prune","Low value: "&amp;N(K306)&amp;" clicks, "&amp;N(L306)&amp;" impressions, "&amp;N(Q306)&amp;" sessions, no key events. Remove or noindex it and update internal links.",IF(AA306="Redirect","Low value but "&amp;N(AC306)&amp;" referring domains. 301 it to the closest relevant page to keep those links.",IF(AND(Z306="No",Y306="Yes",N(K306)&lt;Rules!$B$5),"Low search traffic but it converts (key events: "&amp;S306&amp;"). Keep it and link to it.",IF(W306="Yes","Stronger than the page it overlaps ("&amp;I306&amp;"). Keep; merge that page into this one.","Healthy: "&amp;N(K306)&amp;" clicks"&amp;IF(ISNUMBER(N306),", average position "&amp;TEXT(N306,"0.0"),"")&amp;". Keep and monitor."))))))))))</f>
        <v/>
      </c>
      <c r="AE306">
        <f>IF(A306="","",IF(AD306&lt;&gt;"",AD306,AA306))</f>
        <v/>
      </c>
    </row>
    <row r="307">
      <c r="A307">
        <f>IF(Crawl!A306="","",Crawl!A306)</f>
        <v/>
      </c>
      <c r="B307">
        <f>IF(A307="","",Crawl!EC306)</f>
        <v/>
      </c>
      <c r="C307">
        <f>IF(A307="","",IFERROR(INDEX(Crawl!$A306:$DZ306,1,Rules!$H$6),""))</f>
        <v/>
      </c>
      <c r="D307">
        <f>IF(A307="","",IFERROR(INDEX(Crawl!$A306:$DZ306,1,Rules!$H$7),"")&amp;"")</f>
        <v/>
      </c>
      <c r="E307">
        <f>IF(A307="","",IFERROR(INDEX(Crawl!$A306:$DZ306,1,Rules!$H$8),"")&amp;"")</f>
        <v/>
      </c>
      <c r="F307">
        <f>IF(A307="","",IFERROR(INDEX(Crawl!$A306:$DZ306,1,Rules!$H$9),""))</f>
        <v/>
      </c>
      <c r="G307">
        <f>IF(A307="","",IFERROR(INDEX(Crawl!$A306:$DZ306,1,Rules!$H$10),""))</f>
        <v/>
      </c>
      <c r="H307">
        <f>IF(A307="","",IFERROR(INDEX(Crawl!$A306:$DZ306,1,Rules!$H$12),""))</f>
        <v/>
      </c>
      <c r="I307">
        <f>IF(A307="","",IF(AND(N(H307)&gt;0,IFERROR(INDEX(Crawl!$A306:$DZ306,1,Rules!$H$11),"")&amp;""&lt;&gt;""),IFERROR(INDEX(Crawl!$A306:$DZ306,1,Rules!$H$11),"")&amp;"",IF(AND(ISNUMBER(J307),N(J307)&gt;=Rules!$B$12,IFERROR(INDEX(Crawl!$A306:$DZ306,1,Rules!$H$13),"")&amp;""&lt;&gt;""),IFERROR(INDEX(Crawl!$A306:$DZ306,1,Rules!$H$13),"")&amp;"","")))</f>
        <v/>
      </c>
      <c r="J307" s="19">
        <f>IF(A307="","",IF(IFERROR(INDEX(Crawl!$A306:$DZ306,1,Rules!$H$14),"")&amp;""="","",IFERROR(INDEX(Crawl!$A306:$DZ306,1,Rules!$H$14),"")))</f>
        <v/>
      </c>
      <c r="K307">
        <f>IF(A307="","",IFERROR(SUMIFS('GSC current'!$J$2:$J$2001,'GSC current'!$I$2:$I$2001,B307),0))</f>
        <v/>
      </c>
      <c r="L307">
        <f>IF(A307="","",IFERROR(SUMIFS('GSC current'!$K$2:$K$2001,'GSC current'!$I$2:$I$2001,B307),0))</f>
        <v/>
      </c>
      <c r="M307" s="20">
        <f>IF(A307="","",IF(N(L307)&gt;0,K307/L307,""))</f>
        <v/>
      </c>
      <c r="N307" s="21">
        <f>IF(A307="","",IF(N(L307)&gt;0,SUMIFS('GSC current'!$L$2:$L$2001,'GSC current'!$I$2:$I$2001,B307)/L307,""))</f>
        <v/>
      </c>
      <c r="O307">
        <f>IF(A307="","",IFERROR(SUMIFS('GSC previous'!$J$2:$J$2001,'GSC previous'!$I$2:$I$2001,B307),0))</f>
        <v/>
      </c>
      <c r="P307" s="22">
        <f>IF(A307="","",IF(N(O307)&gt;0,(K307-O307)/O307,""))</f>
        <v/>
      </c>
      <c r="Q307">
        <f>IF(A307="","",IFERROR(SUMIFS(GA4!$P$2:$P$2001,GA4!$O$2:$O$2001,B307),0))</f>
        <v/>
      </c>
      <c r="R307" s="23">
        <f>IF(A307="","",IF(N(Q307)&gt;0,SUMIFS(GA4!$Q$2:$Q$2001,GA4!$O$2:$O$2001,B307)/Q307,""))</f>
        <v/>
      </c>
      <c r="S307">
        <f>IF(A307="","",IFERROR(SUMIFS(GA4!$R$2:$R$2001,GA4!$O$2:$O$2001,B307),0))</f>
        <v/>
      </c>
      <c r="T307">
        <f>IF(A307="","",IF(AND(ISNUMBER(F307),LEFT(C307&amp;"",1)="2"),IF(F307&lt;Rules!$B$9,"Yes","No"),"No"))</f>
        <v/>
      </c>
      <c r="U307">
        <f>IF(A307="","",IF(AND(N(O307)&gt;=Rules!$B$8,ISNUMBER(P307)),IF(P307&lt;=-Rules!$B$7,"Yes","No"),"No"))</f>
        <v/>
      </c>
      <c r="V307">
        <f>IF(A307="","",IF(AND(N(L307)&gt;=Rules!$B$6,ISNUMBER(N307)),IF(AND(N307&gt;=Rules!$B$10,N307&lt;=Rules!$B$11),"Yes","No"),"No"))</f>
        <v/>
      </c>
      <c r="W307">
        <f>IF(A307="","",IF(I307&lt;&gt;"","Yes","No"))</f>
        <v/>
      </c>
      <c r="X307">
        <f>IF(I307="","",IF(SUMIFS($K$3:$K$2002,$A$3:$A$2002,SUBSTITUTE(SUBSTITUTE(I307,"?","~?"),"*","~*"))&gt;N(K307),"Yes","No"))</f>
        <v/>
      </c>
      <c r="Y307">
        <f>IF(A307="","",IF(N(S307)&gt;0,"Yes","No"))</f>
        <v/>
      </c>
      <c r="Z307">
        <f>IF(A307="","",IF(AND(N(K307)&lt;Rules!$B$5,N(L307)&lt;Rules!$B$6,N(Q307)&lt;Rules!$B$13,Y307="No"),"Yes","No"))</f>
        <v/>
      </c>
      <c r="AA307">
        <f>IF(A307="","",IF(LEFT(C307&amp;"",1)="3","Redirect",IF(OR(LEFT(C307&amp;"",1)="4",LEFT(C307&amp;"",1)="5"),IF(OR(N(K307)&gt;0,N(AC307)&gt;=Rules!$B$14),"Redirect","Prune"),IF(D307="Non-Indexable","Keep",IF(AND(W307="Yes",X307="Yes",Y307="No"),"Merge",IF(OR(U307="Yes",V307="Yes",AND(T307="Yes",N(L307)&gt;=Rules!$B$6)),"Update",IF(Z307="Yes",IF(N(AC307)&gt;=Rules!$B$14,"Redirect","Prune"),"Keep")))))))</f>
        <v/>
      </c>
      <c r="AB307">
        <f>IF(A307="","",IF(LEFT(C307&amp;"",1)="3","Already redirects ("&amp;C307&amp;"). Update internal links to point at the final URL.",IF(OR(LEFT(C307&amp;"",1)="4",LEFT(C307&amp;"",1)="5"),IF(AA307="Redirect","Returns "&amp;C307&amp;" but still has "&amp;N(K307)&amp;" clicks and "&amp;N(AC307)&amp;" referring domains. 301 it to the closest live page.","Returns "&amp;C307&amp;" with no clicks or links. Remove internal links and let it 404 or 410."),IF(D307="Non-Indexable","Non-indexable ("&amp;E307&amp;"). Keep if that is intentional; otherwise fix the canonical or noindex.",IF(AA307="Merge","Overlaps with "&amp;I307&amp;IF(N(J307)&gt;0," (similarity "&amp;TEXT(J307,"0.00")&amp;")","")&amp;", which gets more clicks. Merge the useful parts into it and 301 this URL.",IF(AA307="Update",MID(IF(U307="Yes","; Clicks down "&amp;TEXT(-P307,"0%")&amp;" on the previous period","")&amp;IF(V307="Yes","; Average position "&amp;TEXT(N307,"0.0")&amp;" on "&amp;TEXT(L307,"#,##0")&amp;" impressions (striking distance)","")&amp;IF(AND(T307="Yes",N(L307)&gt;=Rules!$B$6),"; Thin ("&amp;F307&amp;" words) but has search demand",""),3,400),IF(AA307="Prune","Low value: "&amp;N(K307)&amp;" clicks, "&amp;N(L307)&amp;" impressions, "&amp;N(Q307)&amp;" sessions, no key events. Remove or noindex it and update internal links.",IF(AA307="Redirect","Low value but "&amp;N(AC307)&amp;" referring domains. 301 it to the closest relevant page to keep those links.",IF(AND(Z307="No",Y307="Yes",N(K307)&lt;Rules!$B$5),"Low search traffic but it converts (key events: "&amp;S307&amp;"). Keep it and link to it.",IF(W307="Yes","Stronger than the page it overlaps ("&amp;I307&amp;"). Keep; merge that page into this one.","Healthy: "&amp;N(K307)&amp;" clicks"&amp;IF(ISNUMBER(N307),", average position "&amp;TEXT(N307,"0.0"),"")&amp;". Keep and monitor."))))))))))</f>
        <v/>
      </c>
      <c r="AE307">
        <f>IF(A307="","",IF(AD307&lt;&gt;"",AD307,AA307))</f>
        <v/>
      </c>
    </row>
    <row r="308">
      <c r="A308">
        <f>IF(Crawl!A307="","",Crawl!A307)</f>
        <v/>
      </c>
      <c r="B308">
        <f>IF(A308="","",Crawl!EC307)</f>
        <v/>
      </c>
      <c r="C308">
        <f>IF(A308="","",IFERROR(INDEX(Crawl!$A307:$DZ307,1,Rules!$H$6),""))</f>
        <v/>
      </c>
      <c r="D308">
        <f>IF(A308="","",IFERROR(INDEX(Crawl!$A307:$DZ307,1,Rules!$H$7),"")&amp;"")</f>
        <v/>
      </c>
      <c r="E308">
        <f>IF(A308="","",IFERROR(INDEX(Crawl!$A307:$DZ307,1,Rules!$H$8),"")&amp;"")</f>
        <v/>
      </c>
      <c r="F308">
        <f>IF(A308="","",IFERROR(INDEX(Crawl!$A307:$DZ307,1,Rules!$H$9),""))</f>
        <v/>
      </c>
      <c r="G308">
        <f>IF(A308="","",IFERROR(INDEX(Crawl!$A307:$DZ307,1,Rules!$H$10),""))</f>
        <v/>
      </c>
      <c r="H308">
        <f>IF(A308="","",IFERROR(INDEX(Crawl!$A307:$DZ307,1,Rules!$H$12),""))</f>
        <v/>
      </c>
      <c r="I308">
        <f>IF(A308="","",IF(AND(N(H308)&gt;0,IFERROR(INDEX(Crawl!$A307:$DZ307,1,Rules!$H$11),"")&amp;""&lt;&gt;""),IFERROR(INDEX(Crawl!$A307:$DZ307,1,Rules!$H$11),"")&amp;"",IF(AND(ISNUMBER(J308),N(J308)&gt;=Rules!$B$12,IFERROR(INDEX(Crawl!$A307:$DZ307,1,Rules!$H$13),"")&amp;""&lt;&gt;""),IFERROR(INDEX(Crawl!$A307:$DZ307,1,Rules!$H$13),"")&amp;"","")))</f>
        <v/>
      </c>
      <c r="J308" s="19">
        <f>IF(A308="","",IF(IFERROR(INDEX(Crawl!$A307:$DZ307,1,Rules!$H$14),"")&amp;""="","",IFERROR(INDEX(Crawl!$A307:$DZ307,1,Rules!$H$14),"")))</f>
        <v/>
      </c>
      <c r="K308">
        <f>IF(A308="","",IFERROR(SUMIFS('GSC current'!$J$2:$J$2001,'GSC current'!$I$2:$I$2001,B308),0))</f>
        <v/>
      </c>
      <c r="L308">
        <f>IF(A308="","",IFERROR(SUMIFS('GSC current'!$K$2:$K$2001,'GSC current'!$I$2:$I$2001,B308),0))</f>
        <v/>
      </c>
      <c r="M308" s="20">
        <f>IF(A308="","",IF(N(L308)&gt;0,K308/L308,""))</f>
        <v/>
      </c>
      <c r="N308" s="21">
        <f>IF(A308="","",IF(N(L308)&gt;0,SUMIFS('GSC current'!$L$2:$L$2001,'GSC current'!$I$2:$I$2001,B308)/L308,""))</f>
        <v/>
      </c>
      <c r="O308">
        <f>IF(A308="","",IFERROR(SUMIFS('GSC previous'!$J$2:$J$2001,'GSC previous'!$I$2:$I$2001,B308),0))</f>
        <v/>
      </c>
      <c r="P308" s="22">
        <f>IF(A308="","",IF(N(O308)&gt;0,(K308-O308)/O308,""))</f>
        <v/>
      </c>
      <c r="Q308">
        <f>IF(A308="","",IFERROR(SUMIFS(GA4!$P$2:$P$2001,GA4!$O$2:$O$2001,B308),0))</f>
        <v/>
      </c>
      <c r="R308" s="23">
        <f>IF(A308="","",IF(N(Q308)&gt;0,SUMIFS(GA4!$Q$2:$Q$2001,GA4!$O$2:$O$2001,B308)/Q308,""))</f>
        <v/>
      </c>
      <c r="S308">
        <f>IF(A308="","",IFERROR(SUMIFS(GA4!$R$2:$R$2001,GA4!$O$2:$O$2001,B308),0))</f>
        <v/>
      </c>
      <c r="T308">
        <f>IF(A308="","",IF(AND(ISNUMBER(F308),LEFT(C308&amp;"",1)="2"),IF(F308&lt;Rules!$B$9,"Yes","No"),"No"))</f>
        <v/>
      </c>
      <c r="U308">
        <f>IF(A308="","",IF(AND(N(O308)&gt;=Rules!$B$8,ISNUMBER(P308)),IF(P308&lt;=-Rules!$B$7,"Yes","No"),"No"))</f>
        <v/>
      </c>
      <c r="V308">
        <f>IF(A308="","",IF(AND(N(L308)&gt;=Rules!$B$6,ISNUMBER(N308)),IF(AND(N308&gt;=Rules!$B$10,N308&lt;=Rules!$B$11),"Yes","No"),"No"))</f>
        <v/>
      </c>
      <c r="W308">
        <f>IF(A308="","",IF(I308&lt;&gt;"","Yes","No"))</f>
        <v/>
      </c>
      <c r="X308">
        <f>IF(I308="","",IF(SUMIFS($K$3:$K$2002,$A$3:$A$2002,SUBSTITUTE(SUBSTITUTE(I308,"?","~?"),"*","~*"))&gt;N(K308),"Yes","No"))</f>
        <v/>
      </c>
      <c r="Y308">
        <f>IF(A308="","",IF(N(S308)&gt;0,"Yes","No"))</f>
        <v/>
      </c>
      <c r="Z308">
        <f>IF(A308="","",IF(AND(N(K308)&lt;Rules!$B$5,N(L308)&lt;Rules!$B$6,N(Q308)&lt;Rules!$B$13,Y308="No"),"Yes","No"))</f>
        <v/>
      </c>
      <c r="AA308">
        <f>IF(A308="","",IF(LEFT(C308&amp;"",1)="3","Redirect",IF(OR(LEFT(C308&amp;"",1)="4",LEFT(C308&amp;"",1)="5"),IF(OR(N(K308)&gt;0,N(AC308)&gt;=Rules!$B$14),"Redirect","Prune"),IF(D308="Non-Indexable","Keep",IF(AND(W308="Yes",X308="Yes",Y308="No"),"Merge",IF(OR(U308="Yes",V308="Yes",AND(T308="Yes",N(L308)&gt;=Rules!$B$6)),"Update",IF(Z308="Yes",IF(N(AC308)&gt;=Rules!$B$14,"Redirect","Prune"),"Keep")))))))</f>
        <v/>
      </c>
      <c r="AB308">
        <f>IF(A308="","",IF(LEFT(C308&amp;"",1)="3","Already redirects ("&amp;C308&amp;"). Update internal links to point at the final URL.",IF(OR(LEFT(C308&amp;"",1)="4",LEFT(C308&amp;"",1)="5"),IF(AA308="Redirect","Returns "&amp;C308&amp;" but still has "&amp;N(K308)&amp;" clicks and "&amp;N(AC308)&amp;" referring domains. 301 it to the closest live page.","Returns "&amp;C308&amp;" with no clicks or links. Remove internal links and let it 404 or 410."),IF(D308="Non-Indexable","Non-indexable ("&amp;E308&amp;"). Keep if that is intentional; otherwise fix the canonical or noindex.",IF(AA308="Merge","Overlaps with "&amp;I308&amp;IF(N(J308)&gt;0," (similarity "&amp;TEXT(J308,"0.00")&amp;")","")&amp;", which gets more clicks. Merge the useful parts into it and 301 this URL.",IF(AA308="Update",MID(IF(U308="Yes","; Clicks down "&amp;TEXT(-P308,"0%")&amp;" on the previous period","")&amp;IF(V308="Yes","; Average position "&amp;TEXT(N308,"0.0")&amp;" on "&amp;TEXT(L308,"#,##0")&amp;" impressions (striking distance)","")&amp;IF(AND(T308="Yes",N(L308)&gt;=Rules!$B$6),"; Thin ("&amp;F308&amp;" words) but has search demand",""),3,400),IF(AA308="Prune","Low value: "&amp;N(K308)&amp;" clicks, "&amp;N(L308)&amp;" impressions, "&amp;N(Q308)&amp;" sessions, no key events. Remove or noindex it and update internal links.",IF(AA308="Redirect","Low value but "&amp;N(AC308)&amp;" referring domains. 301 it to the closest relevant page to keep those links.",IF(AND(Z308="No",Y308="Yes",N(K308)&lt;Rules!$B$5),"Low search traffic but it converts (key events: "&amp;S308&amp;"). Keep it and link to it.",IF(W308="Yes","Stronger than the page it overlaps ("&amp;I308&amp;"). Keep; merge that page into this one.","Healthy: "&amp;N(K308)&amp;" clicks"&amp;IF(ISNUMBER(N308),", average position "&amp;TEXT(N308,"0.0"),"")&amp;". Keep and monitor."))))))))))</f>
        <v/>
      </c>
      <c r="AE308">
        <f>IF(A308="","",IF(AD308&lt;&gt;"",AD308,AA308))</f>
        <v/>
      </c>
    </row>
    <row r="309">
      <c r="A309">
        <f>IF(Crawl!A308="","",Crawl!A308)</f>
        <v/>
      </c>
      <c r="B309">
        <f>IF(A309="","",Crawl!EC308)</f>
        <v/>
      </c>
      <c r="C309">
        <f>IF(A309="","",IFERROR(INDEX(Crawl!$A308:$DZ308,1,Rules!$H$6),""))</f>
        <v/>
      </c>
      <c r="D309">
        <f>IF(A309="","",IFERROR(INDEX(Crawl!$A308:$DZ308,1,Rules!$H$7),"")&amp;"")</f>
        <v/>
      </c>
      <c r="E309">
        <f>IF(A309="","",IFERROR(INDEX(Crawl!$A308:$DZ308,1,Rules!$H$8),"")&amp;"")</f>
        <v/>
      </c>
      <c r="F309">
        <f>IF(A309="","",IFERROR(INDEX(Crawl!$A308:$DZ308,1,Rules!$H$9),""))</f>
        <v/>
      </c>
      <c r="G309">
        <f>IF(A309="","",IFERROR(INDEX(Crawl!$A308:$DZ308,1,Rules!$H$10),""))</f>
        <v/>
      </c>
      <c r="H309">
        <f>IF(A309="","",IFERROR(INDEX(Crawl!$A308:$DZ308,1,Rules!$H$12),""))</f>
        <v/>
      </c>
      <c r="I309">
        <f>IF(A309="","",IF(AND(N(H309)&gt;0,IFERROR(INDEX(Crawl!$A308:$DZ308,1,Rules!$H$11),"")&amp;""&lt;&gt;""),IFERROR(INDEX(Crawl!$A308:$DZ308,1,Rules!$H$11),"")&amp;"",IF(AND(ISNUMBER(J309),N(J309)&gt;=Rules!$B$12,IFERROR(INDEX(Crawl!$A308:$DZ308,1,Rules!$H$13),"")&amp;""&lt;&gt;""),IFERROR(INDEX(Crawl!$A308:$DZ308,1,Rules!$H$13),"")&amp;"","")))</f>
        <v/>
      </c>
      <c r="J309" s="19">
        <f>IF(A309="","",IF(IFERROR(INDEX(Crawl!$A308:$DZ308,1,Rules!$H$14),"")&amp;""="","",IFERROR(INDEX(Crawl!$A308:$DZ308,1,Rules!$H$14),"")))</f>
        <v/>
      </c>
      <c r="K309">
        <f>IF(A309="","",IFERROR(SUMIFS('GSC current'!$J$2:$J$2001,'GSC current'!$I$2:$I$2001,B309),0))</f>
        <v/>
      </c>
      <c r="L309">
        <f>IF(A309="","",IFERROR(SUMIFS('GSC current'!$K$2:$K$2001,'GSC current'!$I$2:$I$2001,B309),0))</f>
        <v/>
      </c>
      <c r="M309" s="20">
        <f>IF(A309="","",IF(N(L309)&gt;0,K309/L309,""))</f>
        <v/>
      </c>
      <c r="N309" s="21">
        <f>IF(A309="","",IF(N(L309)&gt;0,SUMIFS('GSC current'!$L$2:$L$2001,'GSC current'!$I$2:$I$2001,B309)/L309,""))</f>
        <v/>
      </c>
      <c r="O309">
        <f>IF(A309="","",IFERROR(SUMIFS('GSC previous'!$J$2:$J$2001,'GSC previous'!$I$2:$I$2001,B309),0))</f>
        <v/>
      </c>
      <c r="P309" s="22">
        <f>IF(A309="","",IF(N(O309)&gt;0,(K309-O309)/O309,""))</f>
        <v/>
      </c>
      <c r="Q309">
        <f>IF(A309="","",IFERROR(SUMIFS(GA4!$P$2:$P$2001,GA4!$O$2:$O$2001,B309),0))</f>
        <v/>
      </c>
      <c r="R309" s="23">
        <f>IF(A309="","",IF(N(Q309)&gt;0,SUMIFS(GA4!$Q$2:$Q$2001,GA4!$O$2:$O$2001,B309)/Q309,""))</f>
        <v/>
      </c>
      <c r="S309">
        <f>IF(A309="","",IFERROR(SUMIFS(GA4!$R$2:$R$2001,GA4!$O$2:$O$2001,B309),0))</f>
        <v/>
      </c>
      <c r="T309">
        <f>IF(A309="","",IF(AND(ISNUMBER(F309),LEFT(C309&amp;"",1)="2"),IF(F309&lt;Rules!$B$9,"Yes","No"),"No"))</f>
        <v/>
      </c>
      <c r="U309">
        <f>IF(A309="","",IF(AND(N(O309)&gt;=Rules!$B$8,ISNUMBER(P309)),IF(P309&lt;=-Rules!$B$7,"Yes","No"),"No"))</f>
        <v/>
      </c>
      <c r="V309">
        <f>IF(A309="","",IF(AND(N(L309)&gt;=Rules!$B$6,ISNUMBER(N309)),IF(AND(N309&gt;=Rules!$B$10,N309&lt;=Rules!$B$11),"Yes","No"),"No"))</f>
        <v/>
      </c>
      <c r="W309">
        <f>IF(A309="","",IF(I309&lt;&gt;"","Yes","No"))</f>
        <v/>
      </c>
      <c r="X309">
        <f>IF(I309="","",IF(SUMIFS($K$3:$K$2002,$A$3:$A$2002,SUBSTITUTE(SUBSTITUTE(I309,"?","~?"),"*","~*"))&gt;N(K309),"Yes","No"))</f>
        <v/>
      </c>
      <c r="Y309">
        <f>IF(A309="","",IF(N(S309)&gt;0,"Yes","No"))</f>
        <v/>
      </c>
      <c r="Z309">
        <f>IF(A309="","",IF(AND(N(K309)&lt;Rules!$B$5,N(L309)&lt;Rules!$B$6,N(Q309)&lt;Rules!$B$13,Y309="No"),"Yes","No"))</f>
        <v/>
      </c>
      <c r="AA309">
        <f>IF(A309="","",IF(LEFT(C309&amp;"",1)="3","Redirect",IF(OR(LEFT(C309&amp;"",1)="4",LEFT(C309&amp;"",1)="5"),IF(OR(N(K309)&gt;0,N(AC309)&gt;=Rules!$B$14),"Redirect","Prune"),IF(D309="Non-Indexable","Keep",IF(AND(W309="Yes",X309="Yes",Y309="No"),"Merge",IF(OR(U309="Yes",V309="Yes",AND(T309="Yes",N(L309)&gt;=Rules!$B$6)),"Update",IF(Z309="Yes",IF(N(AC309)&gt;=Rules!$B$14,"Redirect","Prune"),"Keep")))))))</f>
        <v/>
      </c>
      <c r="AB309">
        <f>IF(A309="","",IF(LEFT(C309&amp;"",1)="3","Already redirects ("&amp;C309&amp;"). Update internal links to point at the final URL.",IF(OR(LEFT(C309&amp;"",1)="4",LEFT(C309&amp;"",1)="5"),IF(AA309="Redirect","Returns "&amp;C309&amp;" but still has "&amp;N(K309)&amp;" clicks and "&amp;N(AC309)&amp;" referring domains. 301 it to the closest live page.","Returns "&amp;C309&amp;" with no clicks or links. Remove internal links and let it 404 or 410."),IF(D309="Non-Indexable","Non-indexable ("&amp;E309&amp;"). Keep if that is intentional; otherwise fix the canonical or noindex.",IF(AA309="Merge","Overlaps with "&amp;I309&amp;IF(N(J309)&gt;0," (similarity "&amp;TEXT(J309,"0.00")&amp;")","")&amp;", which gets more clicks. Merge the useful parts into it and 301 this URL.",IF(AA309="Update",MID(IF(U309="Yes","; Clicks down "&amp;TEXT(-P309,"0%")&amp;" on the previous period","")&amp;IF(V309="Yes","; Average position "&amp;TEXT(N309,"0.0")&amp;" on "&amp;TEXT(L309,"#,##0")&amp;" impressions (striking distance)","")&amp;IF(AND(T309="Yes",N(L309)&gt;=Rules!$B$6),"; Thin ("&amp;F309&amp;" words) but has search demand",""),3,400),IF(AA309="Prune","Low value: "&amp;N(K309)&amp;" clicks, "&amp;N(L309)&amp;" impressions, "&amp;N(Q309)&amp;" sessions, no key events. Remove or noindex it and update internal links.",IF(AA309="Redirect","Low value but "&amp;N(AC309)&amp;" referring domains. 301 it to the closest relevant page to keep those links.",IF(AND(Z309="No",Y309="Yes",N(K309)&lt;Rules!$B$5),"Low search traffic but it converts (key events: "&amp;S309&amp;"). Keep it and link to it.",IF(W309="Yes","Stronger than the page it overlaps ("&amp;I309&amp;"). Keep; merge that page into this one.","Healthy: "&amp;N(K309)&amp;" clicks"&amp;IF(ISNUMBER(N309),", average position "&amp;TEXT(N309,"0.0"),"")&amp;". Keep and monitor."))))))))))</f>
        <v/>
      </c>
      <c r="AE309">
        <f>IF(A309="","",IF(AD309&lt;&gt;"",AD309,AA309))</f>
        <v/>
      </c>
    </row>
    <row r="310">
      <c r="A310">
        <f>IF(Crawl!A309="","",Crawl!A309)</f>
        <v/>
      </c>
      <c r="B310">
        <f>IF(A310="","",Crawl!EC309)</f>
        <v/>
      </c>
      <c r="C310">
        <f>IF(A310="","",IFERROR(INDEX(Crawl!$A309:$DZ309,1,Rules!$H$6),""))</f>
        <v/>
      </c>
      <c r="D310">
        <f>IF(A310="","",IFERROR(INDEX(Crawl!$A309:$DZ309,1,Rules!$H$7),"")&amp;"")</f>
        <v/>
      </c>
      <c r="E310">
        <f>IF(A310="","",IFERROR(INDEX(Crawl!$A309:$DZ309,1,Rules!$H$8),"")&amp;"")</f>
        <v/>
      </c>
      <c r="F310">
        <f>IF(A310="","",IFERROR(INDEX(Crawl!$A309:$DZ309,1,Rules!$H$9),""))</f>
        <v/>
      </c>
      <c r="G310">
        <f>IF(A310="","",IFERROR(INDEX(Crawl!$A309:$DZ309,1,Rules!$H$10),""))</f>
        <v/>
      </c>
      <c r="H310">
        <f>IF(A310="","",IFERROR(INDEX(Crawl!$A309:$DZ309,1,Rules!$H$12),""))</f>
        <v/>
      </c>
      <c r="I310">
        <f>IF(A310="","",IF(AND(N(H310)&gt;0,IFERROR(INDEX(Crawl!$A309:$DZ309,1,Rules!$H$11),"")&amp;""&lt;&gt;""),IFERROR(INDEX(Crawl!$A309:$DZ309,1,Rules!$H$11),"")&amp;"",IF(AND(ISNUMBER(J310),N(J310)&gt;=Rules!$B$12,IFERROR(INDEX(Crawl!$A309:$DZ309,1,Rules!$H$13),"")&amp;""&lt;&gt;""),IFERROR(INDEX(Crawl!$A309:$DZ309,1,Rules!$H$13),"")&amp;"","")))</f>
        <v/>
      </c>
      <c r="J310" s="19">
        <f>IF(A310="","",IF(IFERROR(INDEX(Crawl!$A309:$DZ309,1,Rules!$H$14),"")&amp;""="","",IFERROR(INDEX(Crawl!$A309:$DZ309,1,Rules!$H$14),"")))</f>
        <v/>
      </c>
      <c r="K310">
        <f>IF(A310="","",IFERROR(SUMIFS('GSC current'!$J$2:$J$2001,'GSC current'!$I$2:$I$2001,B310),0))</f>
        <v/>
      </c>
      <c r="L310">
        <f>IF(A310="","",IFERROR(SUMIFS('GSC current'!$K$2:$K$2001,'GSC current'!$I$2:$I$2001,B310),0))</f>
        <v/>
      </c>
      <c r="M310" s="20">
        <f>IF(A310="","",IF(N(L310)&gt;0,K310/L310,""))</f>
        <v/>
      </c>
      <c r="N310" s="21">
        <f>IF(A310="","",IF(N(L310)&gt;0,SUMIFS('GSC current'!$L$2:$L$2001,'GSC current'!$I$2:$I$2001,B310)/L310,""))</f>
        <v/>
      </c>
      <c r="O310">
        <f>IF(A310="","",IFERROR(SUMIFS('GSC previous'!$J$2:$J$2001,'GSC previous'!$I$2:$I$2001,B310),0))</f>
        <v/>
      </c>
      <c r="P310" s="22">
        <f>IF(A310="","",IF(N(O310)&gt;0,(K310-O310)/O310,""))</f>
        <v/>
      </c>
      <c r="Q310">
        <f>IF(A310="","",IFERROR(SUMIFS(GA4!$P$2:$P$2001,GA4!$O$2:$O$2001,B310),0))</f>
        <v/>
      </c>
      <c r="R310" s="23">
        <f>IF(A310="","",IF(N(Q310)&gt;0,SUMIFS(GA4!$Q$2:$Q$2001,GA4!$O$2:$O$2001,B310)/Q310,""))</f>
        <v/>
      </c>
      <c r="S310">
        <f>IF(A310="","",IFERROR(SUMIFS(GA4!$R$2:$R$2001,GA4!$O$2:$O$2001,B310),0))</f>
        <v/>
      </c>
      <c r="T310">
        <f>IF(A310="","",IF(AND(ISNUMBER(F310),LEFT(C310&amp;"",1)="2"),IF(F310&lt;Rules!$B$9,"Yes","No"),"No"))</f>
        <v/>
      </c>
      <c r="U310">
        <f>IF(A310="","",IF(AND(N(O310)&gt;=Rules!$B$8,ISNUMBER(P310)),IF(P310&lt;=-Rules!$B$7,"Yes","No"),"No"))</f>
        <v/>
      </c>
      <c r="V310">
        <f>IF(A310="","",IF(AND(N(L310)&gt;=Rules!$B$6,ISNUMBER(N310)),IF(AND(N310&gt;=Rules!$B$10,N310&lt;=Rules!$B$11),"Yes","No"),"No"))</f>
        <v/>
      </c>
      <c r="W310">
        <f>IF(A310="","",IF(I310&lt;&gt;"","Yes","No"))</f>
        <v/>
      </c>
      <c r="X310">
        <f>IF(I310="","",IF(SUMIFS($K$3:$K$2002,$A$3:$A$2002,SUBSTITUTE(SUBSTITUTE(I310,"?","~?"),"*","~*"))&gt;N(K310),"Yes","No"))</f>
        <v/>
      </c>
      <c r="Y310">
        <f>IF(A310="","",IF(N(S310)&gt;0,"Yes","No"))</f>
        <v/>
      </c>
      <c r="Z310">
        <f>IF(A310="","",IF(AND(N(K310)&lt;Rules!$B$5,N(L310)&lt;Rules!$B$6,N(Q310)&lt;Rules!$B$13,Y310="No"),"Yes","No"))</f>
        <v/>
      </c>
      <c r="AA310">
        <f>IF(A310="","",IF(LEFT(C310&amp;"",1)="3","Redirect",IF(OR(LEFT(C310&amp;"",1)="4",LEFT(C310&amp;"",1)="5"),IF(OR(N(K310)&gt;0,N(AC310)&gt;=Rules!$B$14),"Redirect","Prune"),IF(D310="Non-Indexable","Keep",IF(AND(W310="Yes",X310="Yes",Y310="No"),"Merge",IF(OR(U310="Yes",V310="Yes",AND(T310="Yes",N(L310)&gt;=Rules!$B$6)),"Update",IF(Z310="Yes",IF(N(AC310)&gt;=Rules!$B$14,"Redirect","Prune"),"Keep")))))))</f>
        <v/>
      </c>
      <c r="AB310">
        <f>IF(A310="","",IF(LEFT(C310&amp;"",1)="3","Already redirects ("&amp;C310&amp;"). Update internal links to point at the final URL.",IF(OR(LEFT(C310&amp;"",1)="4",LEFT(C310&amp;"",1)="5"),IF(AA310="Redirect","Returns "&amp;C310&amp;" but still has "&amp;N(K310)&amp;" clicks and "&amp;N(AC310)&amp;" referring domains. 301 it to the closest live page.","Returns "&amp;C310&amp;" with no clicks or links. Remove internal links and let it 404 or 410."),IF(D310="Non-Indexable","Non-indexable ("&amp;E310&amp;"). Keep if that is intentional; otherwise fix the canonical or noindex.",IF(AA310="Merge","Overlaps with "&amp;I310&amp;IF(N(J310)&gt;0," (similarity "&amp;TEXT(J310,"0.00")&amp;")","")&amp;", which gets more clicks. Merge the useful parts into it and 301 this URL.",IF(AA310="Update",MID(IF(U310="Yes","; Clicks down "&amp;TEXT(-P310,"0%")&amp;" on the previous period","")&amp;IF(V310="Yes","; Average position "&amp;TEXT(N310,"0.0")&amp;" on "&amp;TEXT(L310,"#,##0")&amp;" impressions (striking distance)","")&amp;IF(AND(T310="Yes",N(L310)&gt;=Rules!$B$6),"; Thin ("&amp;F310&amp;" words) but has search demand",""),3,400),IF(AA310="Prune","Low value: "&amp;N(K310)&amp;" clicks, "&amp;N(L310)&amp;" impressions, "&amp;N(Q310)&amp;" sessions, no key events. Remove or noindex it and update internal links.",IF(AA310="Redirect","Low value but "&amp;N(AC310)&amp;" referring domains. 301 it to the closest relevant page to keep those links.",IF(AND(Z310="No",Y310="Yes",N(K310)&lt;Rules!$B$5),"Low search traffic but it converts (key events: "&amp;S310&amp;"). Keep it and link to it.",IF(W310="Yes","Stronger than the page it overlaps ("&amp;I310&amp;"). Keep; merge that page into this one.","Healthy: "&amp;N(K310)&amp;" clicks"&amp;IF(ISNUMBER(N310),", average position "&amp;TEXT(N310,"0.0"),"")&amp;". Keep and monitor."))))))))))</f>
        <v/>
      </c>
      <c r="AE310">
        <f>IF(A310="","",IF(AD310&lt;&gt;"",AD310,AA310))</f>
        <v/>
      </c>
    </row>
    <row r="311">
      <c r="A311">
        <f>IF(Crawl!A310="","",Crawl!A310)</f>
        <v/>
      </c>
      <c r="B311">
        <f>IF(A311="","",Crawl!EC310)</f>
        <v/>
      </c>
      <c r="C311">
        <f>IF(A311="","",IFERROR(INDEX(Crawl!$A310:$DZ310,1,Rules!$H$6),""))</f>
        <v/>
      </c>
      <c r="D311">
        <f>IF(A311="","",IFERROR(INDEX(Crawl!$A310:$DZ310,1,Rules!$H$7),"")&amp;"")</f>
        <v/>
      </c>
      <c r="E311">
        <f>IF(A311="","",IFERROR(INDEX(Crawl!$A310:$DZ310,1,Rules!$H$8),"")&amp;"")</f>
        <v/>
      </c>
      <c r="F311">
        <f>IF(A311="","",IFERROR(INDEX(Crawl!$A310:$DZ310,1,Rules!$H$9),""))</f>
        <v/>
      </c>
      <c r="G311">
        <f>IF(A311="","",IFERROR(INDEX(Crawl!$A310:$DZ310,1,Rules!$H$10),""))</f>
        <v/>
      </c>
      <c r="H311">
        <f>IF(A311="","",IFERROR(INDEX(Crawl!$A310:$DZ310,1,Rules!$H$12),""))</f>
        <v/>
      </c>
      <c r="I311">
        <f>IF(A311="","",IF(AND(N(H311)&gt;0,IFERROR(INDEX(Crawl!$A310:$DZ310,1,Rules!$H$11),"")&amp;""&lt;&gt;""),IFERROR(INDEX(Crawl!$A310:$DZ310,1,Rules!$H$11),"")&amp;"",IF(AND(ISNUMBER(J311),N(J311)&gt;=Rules!$B$12,IFERROR(INDEX(Crawl!$A310:$DZ310,1,Rules!$H$13),"")&amp;""&lt;&gt;""),IFERROR(INDEX(Crawl!$A310:$DZ310,1,Rules!$H$13),"")&amp;"","")))</f>
        <v/>
      </c>
      <c r="J311" s="19">
        <f>IF(A311="","",IF(IFERROR(INDEX(Crawl!$A310:$DZ310,1,Rules!$H$14),"")&amp;""="","",IFERROR(INDEX(Crawl!$A310:$DZ310,1,Rules!$H$14),"")))</f>
        <v/>
      </c>
      <c r="K311">
        <f>IF(A311="","",IFERROR(SUMIFS('GSC current'!$J$2:$J$2001,'GSC current'!$I$2:$I$2001,B311),0))</f>
        <v/>
      </c>
      <c r="L311">
        <f>IF(A311="","",IFERROR(SUMIFS('GSC current'!$K$2:$K$2001,'GSC current'!$I$2:$I$2001,B311),0))</f>
        <v/>
      </c>
      <c r="M311" s="20">
        <f>IF(A311="","",IF(N(L311)&gt;0,K311/L311,""))</f>
        <v/>
      </c>
      <c r="N311" s="21">
        <f>IF(A311="","",IF(N(L311)&gt;0,SUMIFS('GSC current'!$L$2:$L$2001,'GSC current'!$I$2:$I$2001,B311)/L311,""))</f>
        <v/>
      </c>
      <c r="O311">
        <f>IF(A311="","",IFERROR(SUMIFS('GSC previous'!$J$2:$J$2001,'GSC previous'!$I$2:$I$2001,B311),0))</f>
        <v/>
      </c>
      <c r="P311" s="22">
        <f>IF(A311="","",IF(N(O311)&gt;0,(K311-O311)/O311,""))</f>
        <v/>
      </c>
      <c r="Q311">
        <f>IF(A311="","",IFERROR(SUMIFS(GA4!$P$2:$P$2001,GA4!$O$2:$O$2001,B311),0))</f>
        <v/>
      </c>
      <c r="R311" s="23">
        <f>IF(A311="","",IF(N(Q311)&gt;0,SUMIFS(GA4!$Q$2:$Q$2001,GA4!$O$2:$O$2001,B311)/Q311,""))</f>
        <v/>
      </c>
      <c r="S311">
        <f>IF(A311="","",IFERROR(SUMIFS(GA4!$R$2:$R$2001,GA4!$O$2:$O$2001,B311),0))</f>
        <v/>
      </c>
      <c r="T311">
        <f>IF(A311="","",IF(AND(ISNUMBER(F311),LEFT(C311&amp;"",1)="2"),IF(F311&lt;Rules!$B$9,"Yes","No"),"No"))</f>
        <v/>
      </c>
      <c r="U311">
        <f>IF(A311="","",IF(AND(N(O311)&gt;=Rules!$B$8,ISNUMBER(P311)),IF(P311&lt;=-Rules!$B$7,"Yes","No"),"No"))</f>
        <v/>
      </c>
      <c r="V311">
        <f>IF(A311="","",IF(AND(N(L311)&gt;=Rules!$B$6,ISNUMBER(N311)),IF(AND(N311&gt;=Rules!$B$10,N311&lt;=Rules!$B$11),"Yes","No"),"No"))</f>
        <v/>
      </c>
      <c r="W311">
        <f>IF(A311="","",IF(I311&lt;&gt;"","Yes","No"))</f>
        <v/>
      </c>
      <c r="X311">
        <f>IF(I311="","",IF(SUMIFS($K$3:$K$2002,$A$3:$A$2002,SUBSTITUTE(SUBSTITUTE(I311,"?","~?"),"*","~*"))&gt;N(K311),"Yes","No"))</f>
        <v/>
      </c>
      <c r="Y311">
        <f>IF(A311="","",IF(N(S311)&gt;0,"Yes","No"))</f>
        <v/>
      </c>
      <c r="Z311">
        <f>IF(A311="","",IF(AND(N(K311)&lt;Rules!$B$5,N(L311)&lt;Rules!$B$6,N(Q311)&lt;Rules!$B$13,Y311="No"),"Yes","No"))</f>
        <v/>
      </c>
      <c r="AA311">
        <f>IF(A311="","",IF(LEFT(C311&amp;"",1)="3","Redirect",IF(OR(LEFT(C311&amp;"",1)="4",LEFT(C311&amp;"",1)="5"),IF(OR(N(K311)&gt;0,N(AC311)&gt;=Rules!$B$14),"Redirect","Prune"),IF(D311="Non-Indexable","Keep",IF(AND(W311="Yes",X311="Yes",Y311="No"),"Merge",IF(OR(U311="Yes",V311="Yes",AND(T311="Yes",N(L311)&gt;=Rules!$B$6)),"Update",IF(Z311="Yes",IF(N(AC311)&gt;=Rules!$B$14,"Redirect","Prune"),"Keep")))))))</f>
        <v/>
      </c>
      <c r="AB311">
        <f>IF(A311="","",IF(LEFT(C311&amp;"",1)="3","Already redirects ("&amp;C311&amp;"). Update internal links to point at the final URL.",IF(OR(LEFT(C311&amp;"",1)="4",LEFT(C311&amp;"",1)="5"),IF(AA311="Redirect","Returns "&amp;C311&amp;" but still has "&amp;N(K311)&amp;" clicks and "&amp;N(AC311)&amp;" referring domains. 301 it to the closest live page.","Returns "&amp;C311&amp;" with no clicks or links. Remove internal links and let it 404 or 410."),IF(D311="Non-Indexable","Non-indexable ("&amp;E311&amp;"). Keep if that is intentional; otherwise fix the canonical or noindex.",IF(AA311="Merge","Overlaps with "&amp;I311&amp;IF(N(J311)&gt;0," (similarity "&amp;TEXT(J311,"0.00")&amp;")","")&amp;", which gets more clicks. Merge the useful parts into it and 301 this URL.",IF(AA311="Update",MID(IF(U311="Yes","; Clicks down "&amp;TEXT(-P311,"0%")&amp;" on the previous period","")&amp;IF(V311="Yes","; Average position "&amp;TEXT(N311,"0.0")&amp;" on "&amp;TEXT(L311,"#,##0")&amp;" impressions (striking distance)","")&amp;IF(AND(T311="Yes",N(L311)&gt;=Rules!$B$6),"; Thin ("&amp;F311&amp;" words) but has search demand",""),3,400),IF(AA311="Prune","Low value: "&amp;N(K311)&amp;" clicks, "&amp;N(L311)&amp;" impressions, "&amp;N(Q311)&amp;" sessions, no key events. Remove or noindex it and update internal links.",IF(AA311="Redirect","Low value but "&amp;N(AC311)&amp;" referring domains. 301 it to the closest relevant page to keep those links.",IF(AND(Z311="No",Y311="Yes",N(K311)&lt;Rules!$B$5),"Low search traffic but it converts (key events: "&amp;S311&amp;"). Keep it and link to it.",IF(W311="Yes","Stronger than the page it overlaps ("&amp;I311&amp;"). Keep; merge that page into this one.","Healthy: "&amp;N(K311)&amp;" clicks"&amp;IF(ISNUMBER(N311),", average position "&amp;TEXT(N311,"0.0"),"")&amp;". Keep and monitor."))))))))))</f>
        <v/>
      </c>
      <c r="AE311">
        <f>IF(A311="","",IF(AD311&lt;&gt;"",AD311,AA311))</f>
        <v/>
      </c>
    </row>
    <row r="312">
      <c r="A312">
        <f>IF(Crawl!A311="","",Crawl!A311)</f>
        <v/>
      </c>
      <c r="B312">
        <f>IF(A312="","",Crawl!EC311)</f>
        <v/>
      </c>
      <c r="C312">
        <f>IF(A312="","",IFERROR(INDEX(Crawl!$A311:$DZ311,1,Rules!$H$6),""))</f>
        <v/>
      </c>
      <c r="D312">
        <f>IF(A312="","",IFERROR(INDEX(Crawl!$A311:$DZ311,1,Rules!$H$7),"")&amp;"")</f>
        <v/>
      </c>
      <c r="E312">
        <f>IF(A312="","",IFERROR(INDEX(Crawl!$A311:$DZ311,1,Rules!$H$8),"")&amp;"")</f>
        <v/>
      </c>
      <c r="F312">
        <f>IF(A312="","",IFERROR(INDEX(Crawl!$A311:$DZ311,1,Rules!$H$9),""))</f>
        <v/>
      </c>
      <c r="G312">
        <f>IF(A312="","",IFERROR(INDEX(Crawl!$A311:$DZ311,1,Rules!$H$10),""))</f>
        <v/>
      </c>
      <c r="H312">
        <f>IF(A312="","",IFERROR(INDEX(Crawl!$A311:$DZ311,1,Rules!$H$12),""))</f>
        <v/>
      </c>
      <c r="I312">
        <f>IF(A312="","",IF(AND(N(H312)&gt;0,IFERROR(INDEX(Crawl!$A311:$DZ311,1,Rules!$H$11),"")&amp;""&lt;&gt;""),IFERROR(INDEX(Crawl!$A311:$DZ311,1,Rules!$H$11),"")&amp;"",IF(AND(ISNUMBER(J312),N(J312)&gt;=Rules!$B$12,IFERROR(INDEX(Crawl!$A311:$DZ311,1,Rules!$H$13),"")&amp;""&lt;&gt;""),IFERROR(INDEX(Crawl!$A311:$DZ311,1,Rules!$H$13),"")&amp;"","")))</f>
        <v/>
      </c>
      <c r="J312" s="19">
        <f>IF(A312="","",IF(IFERROR(INDEX(Crawl!$A311:$DZ311,1,Rules!$H$14),"")&amp;""="","",IFERROR(INDEX(Crawl!$A311:$DZ311,1,Rules!$H$14),"")))</f>
        <v/>
      </c>
      <c r="K312">
        <f>IF(A312="","",IFERROR(SUMIFS('GSC current'!$J$2:$J$2001,'GSC current'!$I$2:$I$2001,B312),0))</f>
        <v/>
      </c>
      <c r="L312">
        <f>IF(A312="","",IFERROR(SUMIFS('GSC current'!$K$2:$K$2001,'GSC current'!$I$2:$I$2001,B312),0))</f>
        <v/>
      </c>
      <c r="M312" s="20">
        <f>IF(A312="","",IF(N(L312)&gt;0,K312/L312,""))</f>
        <v/>
      </c>
      <c r="N312" s="21">
        <f>IF(A312="","",IF(N(L312)&gt;0,SUMIFS('GSC current'!$L$2:$L$2001,'GSC current'!$I$2:$I$2001,B312)/L312,""))</f>
        <v/>
      </c>
      <c r="O312">
        <f>IF(A312="","",IFERROR(SUMIFS('GSC previous'!$J$2:$J$2001,'GSC previous'!$I$2:$I$2001,B312),0))</f>
        <v/>
      </c>
      <c r="P312" s="22">
        <f>IF(A312="","",IF(N(O312)&gt;0,(K312-O312)/O312,""))</f>
        <v/>
      </c>
      <c r="Q312">
        <f>IF(A312="","",IFERROR(SUMIFS(GA4!$P$2:$P$2001,GA4!$O$2:$O$2001,B312),0))</f>
        <v/>
      </c>
      <c r="R312" s="23">
        <f>IF(A312="","",IF(N(Q312)&gt;0,SUMIFS(GA4!$Q$2:$Q$2001,GA4!$O$2:$O$2001,B312)/Q312,""))</f>
        <v/>
      </c>
      <c r="S312">
        <f>IF(A312="","",IFERROR(SUMIFS(GA4!$R$2:$R$2001,GA4!$O$2:$O$2001,B312),0))</f>
        <v/>
      </c>
      <c r="T312">
        <f>IF(A312="","",IF(AND(ISNUMBER(F312),LEFT(C312&amp;"",1)="2"),IF(F312&lt;Rules!$B$9,"Yes","No"),"No"))</f>
        <v/>
      </c>
      <c r="U312">
        <f>IF(A312="","",IF(AND(N(O312)&gt;=Rules!$B$8,ISNUMBER(P312)),IF(P312&lt;=-Rules!$B$7,"Yes","No"),"No"))</f>
        <v/>
      </c>
      <c r="V312">
        <f>IF(A312="","",IF(AND(N(L312)&gt;=Rules!$B$6,ISNUMBER(N312)),IF(AND(N312&gt;=Rules!$B$10,N312&lt;=Rules!$B$11),"Yes","No"),"No"))</f>
        <v/>
      </c>
      <c r="W312">
        <f>IF(A312="","",IF(I312&lt;&gt;"","Yes","No"))</f>
        <v/>
      </c>
      <c r="X312">
        <f>IF(I312="","",IF(SUMIFS($K$3:$K$2002,$A$3:$A$2002,SUBSTITUTE(SUBSTITUTE(I312,"?","~?"),"*","~*"))&gt;N(K312),"Yes","No"))</f>
        <v/>
      </c>
      <c r="Y312">
        <f>IF(A312="","",IF(N(S312)&gt;0,"Yes","No"))</f>
        <v/>
      </c>
      <c r="Z312">
        <f>IF(A312="","",IF(AND(N(K312)&lt;Rules!$B$5,N(L312)&lt;Rules!$B$6,N(Q312)&lt;Rules!$B$13,Y312="No"),"Yes","No"))</f>
        <v/>
      </c>
      <c r="AA312">
        <f>IF(A312="","",IF(LEFT(C312&amp;"",1)="3","Redirect",IF(OR(LEFT(C312&amp;"",1)="4",LEFT(C312&amp;"",1)="5"),IF(OR(N(K312)&gt;0,N(AC312)&gt;=Rules!$B$14),"Redirect","Prune"),IF(D312="Non-Indexable","Keep",IF(AND(W312="Yes",X312="Yes",Y312="No"),"Merge",IF(OR(U312="Yes",V312="Yes",AND(T312="Yes",N(L312)&gt;=Rules!$B$6)),"Update",IF(Z312="Yes",IF(N(AC312)&gt;=Rules!$B$14,"Redirect","Prune"),"Keep")))))))</f>
        <v/>
      </c>
      <c r="AB312">
        <f>IF(A312="","",IF(LEFT(C312&amp;"",1)="3","Already redirects ("&amp;C312&amp;"). Update internal links to point at the final URL.",IF(OR(LEFT(C312&amp;"",1)="4",LEFT(C312&amp;"",1)="5"),IF(AA312="Redirect","Returns "&amp;C312&amp;" but still has "&amp;N(K312)&amp;" clicks and "&amp;N(AC312)&amp;" referring domains. 301 it to the closest live page.","Returns "&amp;C312&amp;" with no clicks or links. Remove internal links and let it 404 or 410."),IF(D312="Non-Indexable","Non-indexable ("&amp;E312&amp;"). Keep if that is intentional; otherwise fix the canonical or noindex.",IF(AA312="Merge","Overlaps with "&amp;I312&amp;IF(N(J312)&gt;0," (similarity "&amp;TEXT(J312,"0.00")&amp;")","")&amp;", which gets more clicks. Merge the useful parts into it and 301 this URL.",IF(AA312="Update",MID(IF(U312="Yes","; Clicks down "&amp;TEXT(-P312,"0%")&amp;" on the previous period","")&amp;IF(V312="Yes","; Average position "&amp;TEXT(N312,"0.0")&amp;" on "&amp;TEXT(L312,"#,##0")&amp;" impressions (striking distance)","")&amp;IF(AND(T312="Yes",N(L312)&gt;=Rules!$B$6),"; Thin ("&amp;F312&amp;" words) but has search demand",""),3,400),IF(AA312="Prune","Low value: "&amp;N(K312)&amp;" clicks, "&amp;N(L312)&amp;" impressions, "&amp;N(Q312)&amp;" sessions, no key events. Remove or noindex it and update internal links.",IF(AA312="Redirect","Low value but "&amp;N(AC312)&amp;" referring domains. 301 it to the closest relevant page to keep those links.",IF(AND(Z312="No",Y312="Yes",N(K312)&lt;Rules!$B$5),"Low search traffic but it converts (key events: "&amp;S312&amp;"). Keep it and link to it.",IF(W312="Yes","Stronger than the page it overlaps ("&amp;I312&amp;"). Keep; merge that page into this one.","Healthy: "&amp;N(K312)&amp;" clicks"&amp;IF(ISNUMBER(N312),", average position "&amp;TEXT(N312,"0.0"),"")&amp;". Keep and monitor."))))))))))</f>
        <v/>
      </c>
      <c r="AE312">
        <f>IF(A312="","",IF(AD312&lt;&gt;"",AD312,AA312))</f>
        <v/>
      </c>
    </row>
    <row r="313">
      <c r="A313">
        <f>IF(Crawl!A312="","",Crawl!A312)</f>
        <v/>
      </c>
      <c r="B313">
        <f>IF(A313="","",Crawl!EC312)</f>
        <v/>
      </c>
      <c r="C313">
        <f>IF(A313="","",IFERROR(INDEX(Crawl!$A312:$DZ312,1,Rules!$H$6),""))</f>
        <v/>
      </c>
      <c r="D313">
        <f>IF(A313="","",IFERROR(INDEX(Crawl!$A312:$DZ312,1,Rules!$H$7),"")&amp;"")</f>
        <v/>
      </c>
      <c r="E313">
        <f>IF(A313="","",IFERROR(INDEX(Crawl!$A312:$DZ312,1,Rules!$H$8),"")&amp;"")</f>
        <v/>
      </c>
      <c r="F313">
        <f>IF(A313="","",IFERROR(INDEX(Crawl!$A312:$DZ312,1,Rules!$H$9),""))</f>
        <v/>
      </c>
      <c r="G313">
        <f>IF(A313="","",IFERROR(INDEX(Crawl!$A312:$DZ312,1,Rules!$H$10),""))</f>
        <v/>
      </c>
      <c r="H313">
        <f>IF(A313="","",IFERROR(INDEX(Crawl!$A312:$DZ312,1,Rules!$H$12),""))</f>
        <v/>
      </c>
      <c r="I313">
        <f>IF(A313="","",IF(AND(N(H313)&gt;0,IFERROR(INDEX(Crawl!$A312:$DZ312,1,Rules!$H$11),"")&amp;""&lt;&gt;""),IFERROR(INDEX(Crawl!$A312:$DZ312,1,Rules!$H$11),"")&amp;"",IF(AND(ISNUMBER(J313),N(J313)&gt;=Rules!$B$12,IFERROR(INDEX(Crawl!$A312:$DZ312,1,Rules!$H$13),"")&amp;""&lt;&gt;""),IFERROR(INDEX(Crawl!$A312:$DZ312,1,Rules!$H$13),"")&amp;"","")))</f>
        <v/>
      </c>
      <c r="J313" s="19">
        <f>IF(A313="","",IF(IFERROR(INDEX(Crawl!$A312:$DZ312,1,Rules!$H$14),"")&amp;""="","",IFERROR(INDEX(Crawl!$A312:$DZ312,1,Rules!$H$14),"")))</f>
        <v/>
      </c>
      <c r="K313">
        <f>IF(A313="","",IFERROR(SUMIFS('GSC current'!$J$2:$J$2001,'GSC current'!$I$2:$I$2001,B313),0))</f>
        <v/>
      </c>
      <c r="L313">
        <f>IF(A313="","",IFERROR(SUMIFS('GSC current'!$K$2:$K$2001,'GSC current'!$I$2:$I$2001,B313),0))</f>
        <v/>
      </c>
      <c r="M313" s="20">
        <f>IF(A313="","",IF(N(L313)&gt;0,K313/L313,""))</f>
        <v/>
      </c>
      <c r="N313" s="21">
        <f>IF(A313="","",IF(N(L313)&gt;0,SUMIFS('GSC current'!$L$2:$L$2001,'GSC current'!$I$2:$I$2001,B313)/L313,""))</f>
        <v/>
      </c>
      <c r="O313">
        <f>IF(A313="","",IFERROR(SUMIFS('GSC previous'!$J$2:$J$2001,'GSC previous'!$I$2:$I$2001,B313),0))</f>
        <v/>
      </c>
      <c r="P313" s="22">
        <f>IF(A313="","",IF(N(O313)&gt;0,(K313-O313)/O313,""))</f>
        <v/>
      </c>
      <c r="Q313">
        <f>IF(A313="","",IFERROR(SUMIFS(GA4!$P$2:$P$2001,GA4!$O$2:$O$2001,B313),0))</f>
        <v/>
      </c>
      <c r="R313" s="23">
        <f>IF(A313="","",IF(N(Q313)&gt;0,SUMIFS(GA4!$Q$2:$Q$2001,GA4!$O$2:$O$2001,B313)/Q313,""))</f>
        <v/>
      </c>
      <c r="S313">
        <f>IF(A313="","",IFERROR(SUMIFS(GA4!$R$2:$R$2001,GA4!$O$2:$O$2001,B313),0))</f>
        <v/>
      </c>
      <c r="T313">
        <f>IF(A313="","",IF(AND(ISNUMBER(F313),LEFT(C313&amp;"",1)="2"),IF(F313&lt;Rules!$B$9,"Yes","No"),"No"))</f>
        <v/>
      </c>
      <c r="U313">
        <f>IF(A313="","",IF(AND(N(O313)&gt;=Rules!$B$8,ISNUMBER(P313)),IF(P313&lt;=-Rules!$B$7,"Yes","No"),"No"))</f>
        <v/>
      </c>
      <c r="V313">
        <f>IF(A313="","",IF(AND(N(L313)&gt;=Rules!$B$6,ISNUMBER(N313)),IF(AND(N313&gt;=Rules!$B$10,N313&lt;=Rules!$B$11),"Yes","No"),"No"))</f>
        <v/>
      </c>
      <c r="W313">
        <f>IF(A313="","",IF(I313&lt;&gt;"","Yes","No"))</f>
        <v/>
      </c>
      <c r="X313">
        <f>IF(I313="","",IF(SUMIFS($K$3:$K$2002,$A$3:$A$2002,SUBSTITUTE(SUBSTITUTE(I313,"?","~?"),"*","~*"))&gt;N(K313),"Yes","No"))</f>
        <v/>
      </c>
      <c r="Y313">
        <f>IF(A313="","",IF(N(S313)&gt;0,"Yes","No"))</f>
        <v/>
      </c>
      <c r="Z313">
        <f>IF(A313="","",IF(AND(N(K313)&lt;Rules!$B$5,N(L313)&lt;Rules!$B$6,N(Q313)&lt;Rules!$B$13,Y313="No"),"Yes","No"))</f>
        <v/>
      </c>
      <c r="AA313">
        <f>IF(A313="","",IF(LEFT(C313&amp;"",1)="3","Redirect",IF(OR(LEFT(C313&amp;"",1)="4",LEFT(C313&amp;"",1)="5"),IF(OR(N(K313)&gt;0,N(AC313)&gt;=Rules!$B$14),"Redirect","Prune"),IF(D313="Non-Indexable","Keep",IF(AND(W313="Yes",X313="Yes",Y313="No"),"Merge",IF(OR(U313="Yes",V313="Yes",AND(T313="Yes",N(L313)&gt;=Rules!$B$6)),"Update",IF(Z313="Yes",IF(N(AC313)&gt;=Rules!$B$14,"Redirect","Prune"),"Keep")))))))</f>
        <v/>
      </c>
      <c r="AB313">
        <f>IF(A313="","",IF(LEFT(C313&amp;"",1)="3","Already redirects ("&amp;C313&amp;"). Update internal links to point at the final URL.",IF(OR(LEFT(C313&amp;"",1)="4",LEFT(C313&amp;"",1)="5"),IF(AA313="Redirect","Returns "&amp;C313&amp;" but still has "&amp;N(K313)&amp;" clicks and "&amp;N(AC313)&amp;" referring domains. 301 it to the closest live page.","Returns "&amp;C313&amp;" with no clicks or links. Remove internal links and let it 404 or 410."),IF(D313="Non-Indexable","Non-indexable ("&amp;E313&amp;"). Keep if that is intentional; otherwise fix the canonical or noindex.",IF(AA313="Merge","Overlaps with "&amp;I313&amp;IF(N(J313)&gt;0," (similarity "&amp;TEXT(J313,"0.00")&amp;")","")&amp;", which gets more clicks. Merge the useful parts into it and 301 this URL.",IF(AA313="Update",MID(IF(U313="Yes","; Clicks down "&amp;TEXT(-P313,"0%")&amp;" on the previous period","")&amp;IF(V313="Yes","; Average position "&amp;TEXT(N313,"0.0")&amp;" on "&amp;TEXT(L313,"#,##0")&amp;" impressions (striking distance)","")&amp;IF(AND(T313="Yes",N(L313)&gt;=Rules!$B$6),"; Thin ("&amp;F313&amp;" words) but has search demand",""),3,400),IF(AA313="Prune","Low value: "&amp;N(K313)&amp;" clicks, "&amp;N(L313)&amp;" impressions, "&amp;N(Q313)&amp;" sessions, no key events. Remove or noindex it and update internal links.",IF(AA313="Redirect","Low value but "&amp;N(AC313)&amp;" referring domains. 301 it to the closest relevant page to keep those links.",IF(AND(Z313="No",Y313="Yes",N(K313)&lt;Rules!$B$5),"Low search traffic but it converts (key events: "&amp;S313&amp;"). Keep it and link to it.",IF(W313="Yes","Stronger than the page it overlaps ("&amp;I313&amp;"). Keep; merge that page into this one.","Healthy: "&amp;N(K313)&amp;" clicks"&amp;IF(ISNUMBER(N313),", average position "&amp;TEXT(N313,"0.0"),"")&amp;". Keep and monitor."))))))))))</f>
        <v/>
      </c>
      <c r="AE313">
        <f>IF(A313="","",IF(AD313&lt;&gt;"",AD313,AA313))</f>
        <v/>
      </c>
    </row>
    <row r="314">
      <c r="A314">
        <f>IF(Crawl!A313="","",Crawl!A313)</f>
        <v/>
      </c>
      <c r="B314">
        <f>IF(A314="","",Crawl!EC313)</f>
        <v/>
      </c>
      <c r="C314">
        <f>IF(A314="","",IFERROR(INDEX(Crawl!$A313:$DZ313,1,Rules!$H$6),""))</f>
        <v/>
      </c>
      <c r="D314">
        <f>IF(A314="","",IFERROR(INDEX(Crawl!$A313:$DZ313,1,Rules!$H$7),"")&amp;"")</f>
        <v/>
      </c>
      <c r="E314">
        <f>IF(A314="","",IFERROR(INDEX(Crawl!$A313:$DZ313,1,Rules!$H$8),"")&amp;"")</f>
        <v/>
      </c>
      <c r="F314">
        <f>IF(A314="","",IFERROR(INDEX(Crawl!$A313:$DZ313,1,Rules!$H$9),""))</f>
        <v/>
      </c>
      <c r="G314">
        <f>IF(A314="","",IFERROR(INDEX(Crawl!$A313:$DZ313,1,Rules!$H$10),""))</f>
        <v/>
      </c>
      <c r="H314">
        <f>IF(A314="","",IFERROR(INDEX(Crawl!$A313:$DZ313,1,Rules!$H$12),""))</f>
        <v/>
      </c>
      <c r="I314">
        <f>IF(A314="","",IF(AND(N(H314)&gt;0,IFERROR(INDEX(Crawl!$A313:$DZ313,1,Rules!$H$11),"")&amp;""&lt;&gt;""),IFERROR(INDEX(Crawl!$A313:$DZ313,1,Rules!$H$11),"")&amp;"",IF(AND(ISNUMBER(J314),N(J314)&gt;=Rules!$B$12,IFERROR(INDEX(Crawl!$A313:$DZ313,1,Rules!$H$13),"")&amp;""&lt;&gt;""),IFERROR(INDEX(Crawl!$A313:$DZ313,1,Rules!$H$13),"")&amp;"","")))</f>
        <v/>
      </c>
      <c r="J314" s="19">
        <f>IF(A314="","",IF(IFERROR(INDEX(Crawl!$A313:$DZ313,1,Rules!$H$14),"")&amp;""="","",IFERROR(INDEX(Crawl!$A313:$DZ313,1,Rules!$H$14),"")))</f>
        <v/>
      </c>
      <c r="K314">
        <f>IF(A314="","",IFERROR(SUMIFS('GSC current'!$J$2:$J$2001,'GSC current'!$I$2:$I$2001,B314),0))</f>
        <v/>
      </c>
      <c r="L314">
        <f>IF(A314="","",IFERROR(SUMIFS('GSC current'!$K$2:$K$2001,'GSC current'!$I$2:$I$2001,B314),0))</f>
        <v/>
      </c>
      <c r="M314" s="20">
        <f>IF(A314="","",IF(N(L314)&gt;0,K314/L314,""))</f>
        <v/>
      </c>
      <c r="N314" s="21">
        <f>IF(A314="","",IF(N(L314)&gt;0,SUMIFS('GSC current'!$L$2:$L$2001,'GSC current'!$I$2:$I$2001,B314)/L314,""))</f>
        <v/>
      </c>
      <c r="O314">
        <f>IF(A314="","",IFERROR(SUMIFS('GSC previous'!$J$2:$J$2001,'GSC previous'!$I$2:$I$2001,B314),0))</f>
        <v/>
      </c>
      <c r="P314" s="22">
        <f>IF(A314="","",IF(N(O314)&gt;0,(K314-O314)/O314,""))</f>
        <v/>
      </c>
      <c r="Q314">
        <f>IF(A314="","",IFERROR(SUMIFS(GA4!$P$2:$P$2001,GA4!$O$2:$O$2001,B314),0))</f>
        <v/>
      </c>
      <c r="R314" s="23">
        <f>IF(A314="","",IF(N(Q314)&gt;0,SUMIFS(GA4!$Q$2:$Q$2001,GA4!$O$2:$O$2001,B314)/Q314,""))</f>
        <v/>
      </c>
      <c r="S314">
        <f>IF(A314="","",IFERROR(SUMIFS(GA4!$R$2:$R$2001,GA4!$O$2:$O$2001,B314),0))</f>
        <v/>
      </c>
      <c r="T314">
        <f>IF(A314="","",IF(AND(ISNUMBER(F314),LEFT(C314&amp;"",1)="2"),IF(F314&lt;Rules!$B$9,"Yes","No"),"No"))</f>
        <v/>
      </c>
      <c r="U314">
        <f>IF(A314="","",IF(AND(N(O314)&gt;=Rules!$B$8,ISNUMBER(P314)),IF(P314&lt;=-Rules!$B$7,"Yes","No"),"No"))</f>
        <v/>
      </c>
      <c r="V314">
        <f>IF(A314="","",IF(AND(N(L314)&gt;=Rules!$B$6,ISNUMBER(N314)),IF(AND(N314&gt;=Rules!$B$10,N314&lt;=Rules!$B$11),"Yes","No"),"No"))</f>
        <v/>
      </c>
      <c r="W314">
        <f>IF(A314="","",IF(I314&lt;&gt;"","Yes","No"))</f>
        <v/>
      </c>
      <c r="X314">
        <f>IF(I314="","",IF(SUMIFS($K$3:$K$2002,$A$3:$A$2002,SUBSTITUTE(SUBSTITUTE(I314,"?","~?"),"*","~*"))&gt;N(K314),"Yes","No"))</f>
        <v/>
      </c>
      <c r="Y314">
        <f>IF(A314="","",IF(N(S314)&gt;0,"Yes","No"))</f>
        <v/>
      </c>
      <c r="Z314">
        <f>IF(A314="","",IF(AND(N(K314)&lt;Rules!$B$5,N(L314)&lt;Rules!$B$6,N(Q314)&lt;Rules!$B$13,Y314="No"),"Yes","No"))</f>
        <v/>
      </c>
      <c r="AA314">
        <f>IF(A314="","",IF(LEFT(C314&amp;"",1)="3","Redirect",IF(OR(LEFT(C314&amp;"",1)="4",LEFT(C314&amp;"",1)="5"),IF(OR(N(K314)&gt;0,N(AC314)&gt;=Rules!$B$14),"Redirect","Prune"),IF(D314="Non-Indexable","Keep",IF(AND(W314="Yes",X314="Yes",Y314="No"),"Merge",IF(OR(U314="Yes",V314="Yes",AND(T314="Yes",N(L314)&gt;=Rules!$B$6)),"Update",IF(Z314="Yes",IF(N(AC314)&gt;=Rules!$B$14,"Redirect","Prune"),"Keep")))))))</f>
        <v/>
      </c>
      <c r="AB314">
        <f>IF(A314="","",IF(LEFT(C314&amp;"",1)="3","Already redirects ("&amp;C314&amp;"). Update internal links to point at the final URL.",IF(OR(LEFT(C314&amp;"",1)="4",LEFT(C314&amp;"",1)="5"),IF(AA314="Redirect","Returns "&amp;C314&amp;" but still has "&amp;N(K314)&amp;" clicks and "&amp;N(AC314)&amp;" referring domains. 301 it to the closest live page.","Returns "&amp;C314&amp;" with no clicks or links. Remove internal links and let it 404 or 410."),IF(D314="Non-Indexable","Non-indexable ("&amp;E314&amp;"). Keep if that is intentional; otherwise fix the canonical or noindex.",IF(AA314="Merge","Overlaps with "&amp;I314&amp;IF(N(J314)&gt;0," (similarity "&amp;TEXT(J314,"0.00")&amp;")","")&amp;", which gets more clicks. Merge the useful parts into it and 301 this URL.",IF(AA314="Update",MID(IF(U314="Yes","; Clicks down "&amp;TEXT(-P314,"0%")&amp;" on the previous period","")&amp;IF(V314="Yes","; Average position "&amp;TEXT(N314,"0.0")&amp;" on "&amp;TEXT(L314,"#,##0")&amp;" impressions (striking distance)","")&amp;IF(AND(T314="Yes",N(L314)&gt;=Rules!$B$6),"; Thin ("&amp;F314&amp;" words) but has search demand",""),3,400),IF(AA314="Prune","Low value: "&amp;N(K314)&amp;" clicks, "&amp;N(L314)&amp;" impressions, "&amp;N(Q314)&amp;" sessions, no key events. Remove or noindex it and update internal links.",IF(AA314="Redirect","Low value but "&amp;N(AC314)&amp;" referring domains. 301 it to the closest relevant page to keep those links.",IF(AND(Z314="No",Y314="Yes",N(K314)&lt;Rules!$B$5),"Low search traffic but it converts (key events: "&amp;S314&amp;"). Keep it and link to it.",IF(W314="Yes","Stronger than the page it overlaps ("&amp;I314&amp;"). Keep; merge that page into this one.","Healthy: "&amp;N(K314)&amp;" clicks"&amp;IF(ISNUMBER(N314),", average position "&amp;TEXT(N314,"0.0"),"")&amp;". Keep and monitor."))))))))))</f>
        <v/>
      </c>
      <c r="AE314">
        <f>IF(A314="","",IF(AD314&lt;&gt;"",AD314,AA314))</f>
        <v/>
      </c>
    </row>
    <row r="315">
      <c r="A315">
        <f>IF(Crawl!A314="","",Crawl!A314)</f>
        <v/>
      </c>
      <c r="B315">
        <f>IF(A315="","",Crawl!EC314)</f>
        <v/>
      </c>
      <c r="C315">
        <f>IF(A315="","",IFERROR(INDEX(Crawl!$A314:$DZ314,1,Rules!$H$6),""))</f>
        <v/>
      </c>
      <c r="D315">
        <f>IF(A315="","",IFERROR(INDEX(Crawl!$A314:$DZ314,1,Rules!$H$7),"")&amp;"")</f>
        <v/>
      </c>
      <c r="E315">
        <f>IF(A315="","",IFERROR(INDEX(Crawl!$A314:$DZ314,1,Rules!$H$8),"")&amp;"")</f>
        <v/>
      </c>
      <c r="F315">
        <f>IF(A315="","",IFERROR(INDEX(Crawl!$A314:$DZ314,1,Rules!$H$9),""))</f>
        <v/>
      </c>
      <c r="G315">
        <f>IF(A315="","",IFERROR(INDEX(Crawl!$A314:$DZ314,1,Rules!$H$10),""))</f>
        <v/>
      </c>
      <c r="H315">
        <f>IF(A315="","",IFERROR(INDEX(Crawl!$A314:$DZ314,1,Rules!$H$12),""))</f>
        <v/>
      </c>
      <c r="I315">
        <f>IF(A315="","",IF(AND(N(H315)&gt;0,IFERROR(INDEX(Crawl!$A314:$DZ314,1,Rules!$H$11),"")&amp;""&lt;&gt;""),IFERROR(INDEX(Crawl!$A314:$DZ314,1,Rules!$H$11),"")&amp;"",IF(AND(ISNUMBER(J315),N(J315)&gt;=Rules!$B$12,IFERROR(INDEX(Crawl!$A314:$DZ314,1,Rules!$H$13),"")&amp;""&lt;&gt;""),IFERROR(INDEX(Crawl!$A314:$DZ314,1,Rules!$H$13),"")&amp;"","")))</f>
        <v/>
      </c>
      <c r="J315" s="19">
        <f>IF(A315="","",IF(IFERROR(INDEX(Crawl!$A314:$DZ314,1,Rules!$H$14),"")&amp;""="","",IFERROR(INDEX(Crawl!$A314:$DZ314,1,Rules!$H$14),"")))</f>
        <v/>
      </c>
      <c r="K315">
        <f>IF(A315="","",IFERROR(SUMIFS('GSC current'!$J$2:$J$2001,'GSC current'!$I$2:$I$2001,B315),0))</f>
        <v/>
      </c>
      <c r="L315">
        <f>IF(A315="","",IFERROR(SUMIFS('GSC current'!$K$2:$K$2001,'GSC current'!$I$2:$I$2001,B315),0))</f>
        <v/>
      </c>
      <c r="M315" s="20">
        <f>IF(A315="","",IF(N(L315)&gt;0,K315/L315,""))</f>
        <v/>
      </c>
      <c r="N315" s="21">
        <f>IF(A315="","",IF(N(L315)&gt;0,SUMIFS('GSC current'!$L$2:$L$2001,'GSC current'!$I$2:$I$2001,B315)/L315,""))</f>
        <v/>
      </c>
      <c r="O315">
        <f>IF(A315="","",IFERROR(SUMIFS('GSC previous'!$J$2:$J$2001,'GSC previous'!$I$2:$I$2001,B315),0))</f>
        <v/>
      </c>
      <c r="P315" s="22">
        <f>IF(A315="","",IF(N(O315)&gt;0,(K315-O315)/O315,""))</f>
        <v/>
      </c>
      <c r="Q315">
        <f>IF(A315="","",IFERROR(SUMIFS(GA4!$P$2:$P$2001,GA4!$O$2:$O$2001,B315),0))</f>
        <v/>
      </c>
      <c r="R315" s="23">
        <f>IF(A315="","",IF(N(Q315)&gt;0,SUMIFS(GA4!$Q$2:$Q$2001,GA4!$O$2:$O$2001,B315)/Q315,""))</f>
        <v/>
      </c>
      <c r="S315">
        <f>IF(A315="","",IFERROR(SUMIFS(GA4!$R$2:$R$2001,GA4!$O$2:$O$2001,B315),0))</f>
        <v/>
      </c>
      <c r="T315">
        <f>IF(A315="","",IF(AND(ISNUMBER(F315),LEFT(C315&amp;"",1)="2"),IF(F315&lt;Rules!$B$9,"Yes","No"),"No"))</f>
        <v/>
      </c>
      <c r="U315">
        <f>IF(A315="","",IF(AND(N(O315)&gt;=Rules!$B$8,ISNUMBER(P315)),IF(P315&lt;=-Rules!$B$7,"Yes","No"),"No"))</f>
        <v/>
      </c>
      <c r="V315">
        <f>IF(A315="","",IF(AND(N(L315)&gt;=Rules!$B$6,ISNUMBER(N315)),IF(AND(N315&gt;=Rules!$B$10,N315&lt;=Rules!$B$11),"Yes","No"),"No"))</f>
        <v/>
      </c>
      <c r="W315">
        <f>IF(A315="","",IF(I315&lt;&gt;"","Yes","No"))</f>
        <v/>
      </c>
      <c r="X315">
        <f>IF(I315="","",IF(SUMIFS($K$3:$K$2002,$A$3:$A$2002,SUBSTITUTE(SUBSTITUTE(I315,"?","~?"),"*","~*"))&gt;N(K315),"Yes","No"))</f>
        <v/>
      </c>
      <c r="Y315">
        <f>IF(A315="","",IF(N(S315)&gt;0,"Yes","No"))</f>
        <v/>
      </c>
      <c r="Z315">
        <f>IF(A315="","",IF(AND(N(K315)&lt;Rules!$B$5,N(L315)&lt;Rules!$B$6,N(Q315)&lt;Rules!$B$13,Y315="No"),"Yes","No"))</f>
        <v/>
      </c>
      <c r="AA315">
        <f>IF(A315="","",IF(LEFT(C315&amp;"",1)="3","Redirect",IF(OR(LEFT(C315&amp;"",1)="4",LEFT(C315&amp;"",1)="5"),IF(OR(N(K315)&gt;0,N(AC315)&gt;=Rules!$B$14),"Redirect","Prune"),IF(D315="Non-Indexable","Keep",IF(AND(W315="Yes",X315="Yes",Y315="No"),"Merge",IF(OR(U315="Yes",V315="Yes",AND(T315="Yes",N(L315)&gt;=Rules!$B$6)),"Update",IF(Z315="Yes",IF(N(AC315)&gt;=Rules!$B$14,"Redirect","Prune"),"Keep")))))))</f>
        <v/>
      </c>
      <c r="AB315">
        <f>IF(A315="","",IF(LEFT(C315&amp;"",1)="3","Already redirects ("&amp;C315&amp;"). Update internal links to point at the final URL.",IF(OR(LEFT(C315&amp;"",1)="4",LEFT(C315&amp;"",1)="5"),IF(AA315="Redirect","Returns "&amp;C315&amp;" but still has "&amp;N(K315)&amp;" clicks and "&amp;N(AC315)&amp;" referring domains. 301 it to the closest live page.","Returns "&amp;C315&amp;" with no clicks or links. Remove internal links and let it 404 or 410."),IF(D315="Non-Indexable","Non-indexable ("&amp;E315&amp;"). Keep if that is intentional; otherwise fix the canonical or noindex.",IF(AA315="Merge","Overlaps with "&amp;I315&amp;IF(N(J315)&gt;0," (similarity "&amp;TEXT(J315,"0.00")&amp;")","")&amp;", which gets more clicks. Merge the useful parts into it and 301 this URL.",IF(AA315="Update",MID(IF(U315="Yes","; Clicks down "&amp;TEXT(-P315,"0%")&amp;" on the previous period","")&amp;IF(V315="Yes","; Average position "&amp;TEXT(N315,"0.0")&amp;" on "&amp;TEXT(L315,"#,##0")&amp;" impressions (striking distance)","")&amp;IF(AND(T315="Yes",N(L315)&gt;=Rules!$B$6),"; Thin ("&amp;F315&amp;" words) but has search demand",""),3,400),IF(AA315="Prune","Low value: "&amp;N(K315)&amp;" clicks, "&amp;N(L315)&amp;" impressions, "&amp;N(Q315)&amp;" sessions, no key events. Remove or noindex it and update internal links.",IF(AA315="Redirect","Low value but "&amp;N(AC315)&amp;" referring domains. 301 it to the closest relevant page to keep those links.",IF(AND(Z315="No",Y315="Yes",N(K315)&lt;Rules!$B$5),"Low search traffic but it converts (key events: "&amp;S315&amp;"). Keep it and link to it.",IF(W315="Yes","Stronger than the page it overlaps ("&amp;I315&amp;"). Keep; merge that page into this one.","Healthy: "&amp;N(K315)&amp;" clicks"&amp;IF(ISNUMBER(N315),", average position "&amp;TEXT(N315,"0.0"),"")&amp;". Keep and monitor."))))))))))</f>
        <v/>
      </c>
      <c r="AE315">
        <f>IF(A315="","",IF(AD315&lt;&gt;"",AD315,AA315))</f>
        <v/>
      </c>
    </row>
    <row r="316">
      <c r="A316">
        <f>IF(Crawl!A315="","",Crawl!A315)</f>
        <v/>
      </c>
      <c r="B316">
        <f>IF(A316="","",Crawl!EC315)</f>
        <v/>
      </c>
      <c r="C316">
        <f>IF(A316="","",IFERROR(INDEX(Crawl!$A315:$DZ315,1,Rules!$H$6),""))</f>
        <v/>
      </c>
      <c r="D316">
        <f>IF(A316="","",IFERROR(INDEX(Crawl!$A315:$DZ315,1,Rules!$H$7),"")&amp;"")</f>
        <v/>
      </c>
      <c r="E316">
        <f>IF(A316="","",IFERROR(INDEX(Crawl!$A315:$DZ315,1,Rules!$H$8),"")&amp;"")</f>
        <v/>
      </c>
      <c r="F316">
        <f>IF(A316="","",IFERROR(INDEX(Crawl!$A315:$DZ315,1,Rules!$H$9),""))</f>
        <v/>
      </c>
      <c r="G316">
        <f>IF(A316="","",IFERROR(INDEX(Crawl!$A315:$DZ315,1,Rules!$H$10),""))</f>
        <v/>
      </c>
      <c r="H316">
        <f>IF(A316="","",IFERROR(INDEX(Crawl!$A315:$DZ315,1,Rules!$H$12),""))</f>
        <v/>
      </c>
      <c r="I316">
        <f>IF(A316="","",IF(AND(N(H316)&gt;0,IFERROR(INDEX(Crawl!$A315:$DZ315,1,Rules!$H$11),"")&amp;""&lt;&gt;""),IFERROR(INDEX(Crawl!$A315:$DZ315,1,Rules!$H$11),"")&amp;"",IF(AND(ISNUMBER(J316),N(J316)&gt;=Rules!$B$12,IFERROR(INDEX(Crawl!$A315:$DZ315,1,Rules!$H$13),"")&amp;""&lt;&gt;""),IFERROR(INDEX(Crawl!$A315:$DZ315,1,Rules!$H$13),"")&amp;"","")))</f>
        <v/>
      </c>
      <c r="J316" s="19">
        <f>IF(A316="","",IF(IFERROR(INDEX(Crawl!$A315:$DZ315,1,Rules!$H$14),"")&amp;""="","",IFERROR(INDEX(Crawl!$A315:$DZ315,1,Rules!$H$14),"")))</f>
        <v/>
      </c>
      <c r="K316">
        <f>IF(A316="","",IFERROR(SUMIFS('GSC current'!$J$2:$J$2001,'GSC current'!$I$2:$I$2001,B316),0))</f>
        <v/>
      </c>
      <c r="L316">
        <f>IF(A316="","",IFERROR(SUMIFS('GSC current'!$K$2:$K$2001,'GSC current'!$I$2:$I$2001,B316),0))</f>
        <v/>
      </c>
      <c r="M316" s="20">
        <f>IF(A316="","",IF(N(L316)&gt;0,K316/L316,""))</f>
        <v/>
      </c>
      <c r="N316" s="21">
        <f>IF(A316="","",IF(N(L316)&gt;0,SUMIFS('GSC current'!$L$2:$L$2001,'GSC current'!$I$2:$I$2001,B316)/L316,""))</f>
        <v/>
      </c>
      <c r="O316">
        <f>IF(A316="","",IFERROR(SUMIFS('GSC previous'!$J$2:$J$2001,'GSC previous'!$I$2:$I$2001,B316),0))</f>
        <v/>
      </c>
      <c r="P316" s="22">
        <f>IF(A316="","",IF(N(O316)&gt;0,(K316-O316)/O316,""))</f>
        <v/>
      </c>
      <c r="Q316">
        <f>IF(A316="","",IFERROR(SUMIFS(GA4!$P$2:$P$2001,GA4!$O$2:$O$2001,B316),0))</f>
        <v/>
      </c>
      <c r="R316" s="23">
        <f>IF(A316="","",IF(N(Q316)&gt;0,SUMIFS(GA4!$Q$2:$Q$2001,GA4!$O$2:$O$2001,B316)/Q316,""))</f>
        <v/>
      </c>
      <c r="S316">
        <f>IF(A316="","",IFERROR(SUMIFS(GA4!$R$2:$R$2001,GA4!$O$2:$O$2001,B316),0))</f>
        <v/>
      </c>
      <c r="T316">
        <f>IF(A316="","",IF(AND(ISNUMBER(F316),LEFT(C316&amp;"",1)="2"),IF(F316&lt;Rules!$B$9,"Yes","No"),"No"))</f>
        <v/>
      </c>
      <c r="U316">
        <f>IF(A316="","",IF(AND(N(O316)&gt;=Rules!$B$8,ISNUMBER(P316)),IF(P316&lt;=-Rules!$B$7,"Yes","No"),"No"))</f>
        <v/>
      </c>
      <c r="V316">
        <f>IF(A316="","",IF(AND(N(L316)&gt;=Rules!$B$6,ISNUMBER(N316)),IF(AND(N316&gt;=Rules!$B$10,N316&lt;=Rules!$B$11),"Yes","No"),"No"))</f>
        <v/>
      </c>
      <c r="W316">
        <f>IF(A316="","",IF(I316&lt;&gt;"","Yes","No"))</f>
        <v/>
      </c>
      <c r="X316">
        <f>IF(I316="","",IF(SUMIFS($K$3:$K$2002,$A$3:$A$2002,SUBSTITUTE(SUBSTITUTE(I316,"?","~?"),"*","~*"))&gt;N(K316),"Yes","No"))</f>
        <v/>
      </c>
      <c r="Y316">
        <f>IF(A316="","",IF(N(S316)&gt;0,"Yes","No"))</f>
        <v/>
      </c>
      <c r="Z316">
        <f>IF(A316="","",IF(AND(N(K316)&lt;Rules!$B$5,N(L316)&lt;Rules!$B$6,N(Q316)&lt;Rules!$B$13,Y316="No"),"Yes","No"))</f>
        <v/>
      </c>
      <c r="AA316">
        <f>IF(A316="","",IF(LEFT(C316&amp;"",1)="3","Redirect",IF(OR(LEFT(C316&amp;"",1)="4",LEFT(C316&amp;"",1)="5"),IF(OR(N(K316)&gt;0,N(AC316)&gt;=Rules!$B$14),"Redirect","Prune"),IF(D316="Non-Indexable","Keep",IF(AND(W316="Yes",X316="Yes",Y316="No"),"Merge",IF(OR(U316="Yes",V316="Yes",AND(T316="Yes",N(L316)&gt;=Rules!$B$6)),"Update",IF(Z316="Yes",IF(N(AC316)&gt;=Rules!$B$14,"Redirect","Prune"),"Keep")))))))</f>
        <v/>
      </c>
      <c r="AB316">
        <f>IF(A316="","",IF(LEFT(C316&amp;"",1)="3","Already redirects ("&amp;C316&amp;"). Update internal links to point at the final URL.",IF(OR(LEFT(C316&amp;"",1)="4",LEFT(C316&amp;"",1)="5"),IF(AA316="Redirect","Returns "&amp;C316&amp;" but still has "&amp;N(K316)&amp;" clicks and "&amp;N(AC316)&amp;" referring domains. 301 it to the closest live page.","Returns "&amp;C316&amp;" with no clicks or links. Remove internal links and let it 404 or 410."),IF(D316="Non-Indexable","Non-indexable ("&amp;E316&amp;"). Keep if that is intentional; otherwise fix the canonical or noindex.",IF(AA316="Merge","Overlaps with "&amp;I316&amp;IF(N(J316)&gt;0," (similarity "&amp;TEXT(J316,"0.00")&amp;")","")&amp;", which gets more clicks. Merge the useful parts into it and 301 this URL.",IF(AA316="Update",MID(IF(U316="Yes","; Clicks down "&amp;TEXT(-P316,"0%")&amp;" on the previous period","")&amp;IF(V316="Yes","; Average position "&amp;TEXT(N316,"0.0")&amp;" on "&amp;TEXT(L316,"#,##0")&amp;" impressions (striking distance)","")&amp;IF(AND(T316="Yes",N(L316)&gt;=Rules!$B$6),"; Thin ("&amp;F316&amp;" words) but has search demand",""),3,400),IF(AA316="Prune","Low value: "&amp;N(K316)&amp;" clicks, "&amp;N(L316)&amp;" impressions, "&amp;N(Q316)&amp;" sessions, no key events. Remove or noindex it and update internal links.",IF(AA316="Redirect","Low value but "&amp;N(AC316)&amp;" referring domains. 301 it to the closest relevant page to keep those links.",IF(AND(Z316="No",Y316="Yes",N(K316)&lt;Rules!$B$5),"Low search traffic but it converts (key events: "&amp;S316&amp;"). Keep it and link to it.",IF(W316="Yes","Stronger than the page it overlaps ("&amp;I316&amp;"). Keep; merge that page into this one.","Healthy: "&amp;N(K316)&amp;" clicks"&amp;IF(ISNUMBER(N316),", average position "&amp;TEXT(N316,"0.0"),"")&amp;". Keep and monitor."))))))))))</f>
        <v/>
      </c>
      <c r="AE316">
        <f>IF(A316="","",IF(AD316&lt;&gt;"",AD316,AA316))</f>
        <v/>
      </c>
    </row>
    <row r="317">
      <c r="A317">
        <f>IF(Crawl!A316="","",Crawl!A316)</f>
        <v/>
      </c>
      <c r="B317">
        <f>IF(A317="","",Crawl!EC316)</f>
        <v/>
      </c>
      <c r="C317">
        <f>IF(A317="","",IFERROR(INDEX(Crawl!$A316:$DZ316,1,Rules!$H$6),""))</f>
        <v/>
      </c>
      <c r="D317">
        <f>IF(A317="","",IFERROR(INDEX(Crawl!$A316:$DZ316,1,Rules!$H$7),"")&amp;"")</f>
        <v/>
      </c>
      <c r="E317">
        <f>IF(A317="","",IFERROR(INDEX(Crawl!$A316:$DZ316,1,Rules!$H$8),"")&amp;"")</f>
        <v/>
      </c>
      <c r="F317">
        <f>IF(A317="","",IFERROR(INDEX(Crawl!$A316:$DZ316,1,Rules!$H$9),""))</f>
        <v/>
      </c>
      <c r="G317">
        <f>IF(A317="","",IFERROR(INDEX(Crawl!$A316:$DZ316,1,Rules!$H$10),""))</f>
        <v/>
      </c>
      <c r="H317">
        <f>IF(A317="","",IFERROR(INDEX(Crawl!$A316:$DZ316,1,Rules!$H$12),""))</f>
        <v/>
      </c>
      <c r="I317">
        <f>IF(A317="","",IF(AND(N(H317)&gt;0,IFERROR(INDEX(Crawl!$A316:$DZ316,1,Rules!$H$11),"")&amp;""&lt;&gt;""),IFERROR(INDEX(Crawl!$A316:$DZ316,1,Rules!$H$11),"")&amp;"",IF(AND(ISNUMBER(J317),N(J317)&gt;=Rules!$B$12,IFERROR(INDEX(Crawl!$A316:$DZ316,1,Rules!$H$13),"")&amp;""&lt;&gt;""),IFERROR(INDEX(Crawl!$A316:$DZ316,1,Rules!$H$13),"")&amp;"","")))</f>
        <v/>
      </c>
      <c r="J317" s="19">
        <f>IF(A317="","",IF(IFERROR(INDEX(Crawl!$A316:$DZ316,1,Rules!$H$14),"")&amp;""="","",IFERROR(INDEX(Crawl!$A316:$DZ316,1,Rules!$H$14),"")))</f>
        <v/>
      </c>
      <c r="K317">
        <f>IF(A317="","",IFERROR(SUMIFS('GSC current'!$J$2:$J$2001,'GSC current'!$I$2:$I$2001,B317),0))</f>
        <v/>
      </c>
      <c r="L317">
        <f>IF(A317="","",IFERROR(SUMIFS('GSC current'!$K$2:$K$2001,'GSC current'!$I$2:$I$2001,B317),0))</f>
        <v/>
      </c>
      <c r="M317" s="20">
        <f>IF(A317="","",IF(N(L317)&gt;0,K317/L317,""))</f>
        <v/>
      </c>
      <c r="N317" s="21">
        <f>IF(A317="","",IF(N(L317)&gt;0,SUMIFS('GSC current'!$L$2:$L$2001,'GSC current'!$I$2:$I$2001,B317)/L317,""))</f>
        <v/>
      </c>
      <c r="O317">
        <f>IF(A317="","",IFERROR(SUMIFS('GSC previous'!$J$2:$J$2001,'GSC previous'!$I$2:$I$2001,B317),0))</f>
        <v/>
      </c>
      <c r="P317" s="22">
        <f>IF(A317="","",IF(N(O317)&gt;0,(K317-O317)/O317,""))</f>
        <v/>
      </c>
      <c r="Q317">
        <f>IF(A317="","",IFERROR(SUMIFS(GA4!$P$2:$P$2001,GA4!$O$2:$O$2001,B317),0))</f>
        <v/>
      </c>
      <c r="R317" s="23">
        <f>IF(A317="","",IF(N(Q317)&gt;0,SUMIFS(GA4!$Q$2:$Q$2001,GA4!$O$2:$O$2001,B317)/Q317,""))</f>
        <v/>
      </c>
      <c r="S317">
        <f>IF(A317="","",IFERROR(SUMIFS(GA4!$R$2:$R$2001,GA4!$O$2:$O$2001,B317),0))</f>
        <v/>
      </c>
      <c r="T317">
        <f>IF(A317="","",IF(AND(ISNUMBER(F317),LEFT(C317&amp;"",1)="2"),IF(F317&lt;Rules!$B$9,"Yes","No"),"No"))</f>
        <v/>
      </c>
      <c r="U317">
        <f>IF(A317="","",IF(AND(N(O317)&gt;=Rules!$B$8,ISNUMBER(P317)),IF(P317&lt;=-Rules!$B$7,"Yes","No"),"No"))</f>
        <v/>
      </c>
      <c r="V317">
        <f>IF(A317="","",IF(AND(N(L317)&gt;=Rules!$B$6,ISNUMBER(N317)),IF(AND(N317&gt;=Rules!$B$10,N317&lt;=Rules!$B$11),"Yes","No"),"No"))</f>
        <v/>
      </c>
      <c r="W317">
        <f>IF(A317="","",IF(I317&lt;&gt;"","Yes","No"))</f>
        <v/>
      </c>
      <c r="X317">
        <f>IF(I317="","",IF(SUMIFS($K$3:$K$2002,$A$3:$A$2002,SUBSTITUTE(SUBSTITUTE(I317,"?","~?"),"*","~*"))&gt;N(K317),"Yes","No"))</f>
        <v/>
      </c>
      <c r="Y317">
        <f>IF(A317="","",IF(N(S317)&gt;0,"Yes","No"))</f>
        <v/>
      </c>
      <c r="Z317">
        <f>IF(A317="","",IF(AND(N(K317)&lt;Rules!$B$5,N(L317)&lt;Rules!$B$6,N(Q317)&lt;Rules!$B$13,Y317="No"),"Yes","No"))</f>
        <v/>
      </c>
      <c r="AA317">
        <f>IF(A317="","",IF(LEFT(C317&amp;"",1)="3","Redirect",IF(OR(LEFT(C317&amp;"",1)="4",LEFT(C317&amp;"",1)="5"),IF(OR(N(K317)&gt;0,N(AC317)&gt;=Rules!$B$14),"Redirect","Prune"),IF(D317="Non-Indexable","Keep",IF(AND(W317="Yes",X317="Yes",Y317="No"),"Merge",IF(OR(U317="Yes",V317="Yes",AND(T317="Yes",N(L317)&gt;=Rules!$B$6)),"Update",IF(Z317="Yes",IF(N(AC317)&gt;=Rules!$B$14,"Redirect","Prune"),"Keep")))))))</f>
        <v/>
      </c>
      <c r="AB317">
        <f>IF(A317="","",IF(LEFT(C317&amp;"",1)="3","Already redirects ("&amp;C317&amp;"). Update internal links to point at the final URL.",IF(OR(LEFT(C317&amp;"",1)="4",LEFT(C317&amp;"",1)="5"),IF(AA317="Redirect","Returns "&amp;C317&amp;" but still has "&amp;N(K317)&amp;" clicks and "&amp;N(AC317)&amp;" referring domains. 301 it to the closest live page.","Returns "&amp;C317&amp;" with no clicks or links. Remove internal links and let it 404 or 410."),IF(D317="Non-Indexable","Non-indexable ("&amp;E317&amp;"). Keep if that is intentional; otherwise fix the canonical or noindex.",IF(AA317="Merge","Overlaps with "&amp;I317&amp;IF(N(J317)&gt;0," (similarity "&amp;TEXT(J317,"0.00")&amp;")","")&amp;", which gets more clicks. Merge the useful parts into it and 301 this URL.",IF(AA317="Update",MID(IF(U317="Yes","; Clicks down "&amp;TEXT(-P317,"0%")&amp;" on the previous period","")&amp;IF(V317="Yes","; Average position "&amp;TEXT(N317,"0.0")&amp;" on "&amp;TEXT(L317,"#,##0")&amp;" impressions (striking distance)","")&amp;IF(AND(T317="Yes",N(L317)&gt;=Rules!$B$6),"; Thin ("&amp;F317&amp;" words) but has search demand",""),3,400),IF(AA317="Prune","Low value: "&amp;N(K317)&amp;" clicks, "&amp;N(L317)&amp;" impressions, "&amp;N(Q317)&amp;" sessions, no key events. Remove or noindex it and update internal links.",IF(AA317="Redirect","Low value but "&amp;N(AC317)&amp;" referring domains. 301 it to the closest relevant page to keep those links.",IF(AND(Z317="No",Y317="Yes",N(K317)&lt;Rules!$B$5),"Low search traffic but it converts (key events: "&amp;S317&amp;"). Keep it and link to it.",IF(W317="Yes","Stronger than the page it overlaps ("&amp;I317&amp;"). Keep; merge that page into this one.","Healthy: "&amp;N(K317)&amp;" clicks"&amp;IF(ISNUMBER(N317),", average position "&amp;TEXT(N317,"0.0"),"")&amp;". Keep and monitor."))))))))))</f>
        <v/>
      </c>
      <c r="AE317">
        <f>IF(A317="","",IF(AD317&lt;&gt;"",AD317,AA317))</f>
        <v/>
      </c>
    </row>
    <row r="318">
      <c r="A318">
        <f>IF(Crawl!A317="","",Crawl!A317)</f>
        <v/>
      </c>
      <c r="B318">
        <f>IF(A318="","",Crawl!EC317)</f>
        <v/>
      </c>
      <c r="C318">
        <f>IF(A318="","",IFERROR(INDEX(Crawl!$A317:$DZ317,1,Rules!$H$6),""))</f>
        <v/>
      </c>
      <c r="D318">
        <f>IF(A318="","",IFERROR(INDEX(Crawl!$A317:$DZ317,1,Rules!$H$7),"")&amp;"")</f>
        <v/>
      </c>
      <c r="E318">
        <f>IF(A318="","",IFERROR(INDEX(Crawl!$A317:$DZ317,1,Rules!$H$8),"")&amp;"")</f>
        <v/>
      </c>
      <c r="F318">
        <f>IF(A318="","",IFERROR(INDEX(Crawl!$A317:$DZ317,1,Rules!$H$9),""))</f>
        <v/>
      </c>
      <c r="G318">
        <f>IF(A318="","",IFERROR(INDEX(Crawl!$A317:$DZ317,1,Rules!$H$10),""))</f>
        <v/>
      </c>
      <c r="H318">
        <f>IF(A318="","",IFERROR(INDEX(Crawl!$A317:$DZ317,1,Rules!$H$12),""))</f>
        <v/>
      </c>
      <c r="I318">
        <f>IF(A318="","",IF(AND(N(H318)&gt;0,IFERROR(INDEX(Crawl!$A317:$DZ317,1,Rules!$H$11),"")&amp;""&lt;&gt;""),IFERROR(INDEX(Crawl!$A317:$DZ317,1,Rules!$H$11),"")&amp;"",IF(AND(ISNUMBER(J318),N(J318)&gt;=Rules!$B$12,IFERROR(INDEX(Crawl!$A317:$DZ317,1,Rules!$H$13),"")&amp;""&lt;&gt;""),IFERROR(INDEX(Crawl!$A317:$DZ317,1,Rules!$H$13),"")&amp;"","")))</f>
        <v/>
      </c>
      <c r="J318" s="19">
        <f>IF(A318="","",IF(IFERROR(INDEX(Crawl!$A317:$DZ317,1,Rules!$H$14),"")&amp;""="","",IFERROR(INDEX(Crawl!$A317:$DZ317,1,Rules!$H$14),"")))</f>
        <v/>
      </c>
      <c r="K318">
        <f>IF(A318="","",IFERROR(SUMIFS('GSC current'!$J$2:$J$2001,'GSC current'!$I$2:$I$2001,B318),0))</f>
        <v/>
      </c>
      <c r="L318">
        <f>IF(A318="","",IFERROR(SUMIFS('GSC current'!$K$2:$K$2001,'GSC current'!$I$2:$I$2001,B318),0))</f>
        <v/>
      </c>
      <c r="M318" s="20">
        <f>IF(A318="","",IF(N(L318)&gt;0,K318/L318,""))</f>
        <v/>
      </c>
      <c r="N318" s="21">
        <f>IF(A318="","",IF(N(L318)&gt;0,SUMIFS('GSC current'!$L$2:$L$2001,'GSC current'!$I$2:$I$2001,B318)/L318,""))</f>
        <v/>
      </c>
      <c r="O318">
        <f>IF(A318="","",IFERROR(SUMIFS('GSC previous'!$J$2:$J$2001,'GSC previous'!$I$2:$I$2001,B318),0))</f>
        <v/>
      </c>
      <c r="P318" s="22">
        <f>IF(A318="","",IF(N(O318)&gt;0,(K318-O318)/O318,""))</f>
        <v/>
      </c>
      <c r="Q318">
        <f>IF(A318="","",IFERROR(SUMIFS(GA4!$P$2:$P$2001,GA4!$O$2:$O$2001,B318),0))</f>
        <v/>
      </c>
      <c r="R318" s="23">
        <f>IF(A318="","",IF(N(Q318)&gt;0,SUMIFS(GA4!$Q$2:$Q$2001,GA4!$O$2:$O$2001,B318)/Q318,""))</f>
        <v/>
      </c>
      <c r="S318">
        <f>IF(A318="","",IFERROR(SUMIFS(GA4!$R$2:$R$2001,GA4!$O$2:$O$2001,B318),0))</f>
        <v/>
      </c>
      <c r="T318">
        <f>IF(A318="","",IF(AND(ISNUMBER(F318),LEFT(C318&amp;"",1)="2"),IF(F318&lt;Rules!$B$9,"Yes","No"),"No"))</f>
        <v/>
      </c>
      <c r="U318">
        <f>IF(A318="","",IF(AND(N(O318)&gt;=Rules!$B$8,ISNUMBER(P318)),IF(P318&lt;=-Rules!$B$7,"Yes","No"),"No"))</f>
        <v/>
      </c>
      <c r="V318">
        <f>IF(A318="","",IF(AND(N(L318)&gt;=Rules!$B$6,ISNUMBER(N318)),IF(AND(N318&gt;=Rules!$B$10,N318&lt;=Rules!$B$11),"Yes","No"),"No"))</f>
        <v/>
      </c>
      <c r="W318">
        <f>IF(A318="","",IF(I318&lt;&gt;"","Yes","No"))</f>
        <v/>
      </c>
      <c r="X318">
        <f>IF(I318="","",IF(SUMIFS($K$3:$K$2002,$A$3:$A$2002,SUBSTITUTE(SUBSTITUTE(I318,"?","~?"),"*","~*"))&gt;N(K318),"Yes","No"))</f>
        <v/>
      </c>
      <c r="Y318">
        <f>IF(A318="","",IF(N(S318)&gt;0,"Yes","No"))</f>
        <v/>
      </c>
      <c r="Z318">
        <f>IF(A318="","",IF(AND(N(K318)&lt;Rules!$B$5,N(L318)&lt;Rules!$B$6,N(Q318)&lt;Rules!$B$13,Y318="No"),"Yes","No"))</f>
        <v/>
      </c>
      <c r="AA318">
        <f>IF(A318="","",IF(LEFT(C318&amp;"",1)="3","Redirect",IF(OR(LEFT(C318&amp;"",1)="4",LEFT(C318&amp;"",1)="5"),IF(OR(N(K318)&gt;0,N(AC318)&gt;=Rules!$B$14),"Redirect","Prune"),IF(D318="Non-Indexable","Keep",IF(AND(W318="Yes",X318="Yes",Y318="No"),"Merge",IF(OR(U318="Yes",V318="Yes",AND(T318="Yes",N(L318)&gt;=Rules!$B$6)),"Update",IF(Z318="Yes",IF(N(AC318)&gt;=Rules!$B$14,"Redirect","Prune"),"Keep")))))))</f>
        <v/>
      </c>
      <c r="AB318">
        <f>IF(A318="","",IF(LEFT(C318&amp;"",1)="3","Already redirects ("&amp;C318&amp;"). Update internal links to point at the final URL.",IF(OR(LEFT(C318&amp;"",1)="4",LEFT(C318&amp;"",1)="5"),IF(AA318="Redirect","Returns "&amp;C318&amp;" but still has "&amp;N(K318)&amp;" clicks and "&amp;N(AC318)&amp;" referring domains. 301 it to the closest live page.","Returns "&amp;C318&amp;" with no clicks or links. Remove internal links and let it 404 or 410."),IF(D318="Non-Indexable","Non-indexable ("&amp;E318&amp;"). Keep if that is intentional; otherwise fix the canonical or noindex.",IF(AA318="Merge","Overlaps with "&amp;I318&amp;IF(N(J318)&gt;0," (similarity "&amp;TEXT(J318,"0.00")&amp;")","")&amp;", which gets more clicks. Merge the useful parts into it and 301 this URL.",IF(AA318="Update",MID(IF(U318="Yes","; Clicks down "&amp;TEXT(-P318,"0%")&amp;" on the previous period","")&amp;IF(V318="Yes","; Average position "&amp;TEXT(N318,"0.0")&amp;" on "&amp;TEXT(L318,"#,##0")&amp;" impressions (striking distance)","")&amp;IF(AND(T318="Yes",N(L318)&gt;=Rules!$B$6),"; Thin ("&amp;F318&amp;" words) but has search demand",""),3,400),IF(AA318="Prune","Low value: "&amp;N(K318)&amp;" clicks, "&amp;N(L318)&amp;" impressions, "&amp;N(Q318)&amp;" sessions, no key events. Remove or noindex it and update internal links.",IF(AA318="Redirect","Low value but "&amp;N(AC318)&amp;" referring domains. 301 it to the closest relevant page to keep those links.",IF(AND(Z318="No",Y318="Yes",N(K318)&lt;Rules!$B$5),"Low search traffic but it converts (key events: "&amp;S318&amp;"). Keep it and link to it.",IF(W318="Yes","Stronger than the page it overlaps ("&amp;I318&amp;"). Keep; merge that page into this one.","Healthy: "&amp;N(K318)&amp;" clicks"&amp;IF(ISNUMBER(N318),", average position "&amp;TEXT(N318,"0.0"),"")&amp;". Keep and monitor."))))))))))</f>
        <v/>
      </c>
      <c r="AE318">
        <f>IF(A318="","",IF(AD318&lt;&gt;"",AD318,AA318))</f>
        <v/>
      </c>
    </row>
    <row r="319">
      <c r="A319">
        <f>IF(Crawl!A318="","",Crawl!A318)</f>
        <v/>
      </c>
      <c r="B319">
        <f>IF(A319="","",Crawl!EC318)</f>
        <v/>
      </c>
      <c r="C319">
        <f>IF(A319="","",IFERROR(INDEX(Crawl!$A318:$DZ318,1,Rules!$H$6),""))</f>
        <v/>
      </c>
      <c r="D319">
        <f>IF(A319="","",IFERROR(INDEX(Crawl!$A318:$DZ318,1,Rules!$H$7),"")&amp;"")</f>
        <v/>
      </c>
      <c r="E319">
        <f>IF(A319="","",IFERROR(INDEX(Crawl!$A318:$DZ318,1,Rules!$H$8),"")&amp;"")</f>
        <v/>
      </c>
      <c r="F319">
        <f>IF(A319="","",IFERROR(INDEX(Crawl!$A318:$DZ318,1,Rules!$H$9),""))</f>
        <v/>
      </c>
      <c r="G319">
        <f>IF(A319="","",IFERROR(INDEX(Crawl!$A318:$DZ318,1,Rules!$H$10),""))</f>
        <v/>
      </c>
      <c r="H319">
        <f>IF(A319="","",IFERROR(INDEX(Crawl!$A318:$DZ318,1,Rules!$H$12),""))</f>
        <v/>
      </c>
      <c r="I319">
        <f>IF(A319="","",IF(AND(N(H319)&gt;0,IFERROR(INDEX(Crawl!$A318:$DZ318,1,Rules!$H$11),"")&amp;""&lt;&gt;""),IFERROR(INDEX(Crawl!$A318:$DZ318,1,Rules!$H$11),"")&amp;"",IF(AND(ISNUMBER(J319),N(J319)&gt;=Rules!$B$12,IFERROR(INDEX(Crawl!$A318:$DZ318,1,Rules!$H$13),"")&amp;""&lt;&gt;""),IFERROR(INDEX(Crawl!$A318:$DZ318,1,Rules!$H$13),"")&amp;"","")))</f>
        <v/>
      </c>
      <c r="J319" s="19">
        <f>IF(A319="","",IF(IFERROR(INDEX(Crawl!$A318:$DZ318,1,Rules!$H$14),"")&amp;""="","",IFERROR(INDEX(Crawl!$A318:$DZ318,1,Rules!$H$14),"")))</f>
        <v/>
      </c>
      <c r="K319">
        <f>IF(A319="","",IFERROR(SUMIFS('GSC current'!$J$2:$J$2001,'GSC current'!$I$2:$I$2001,B319),0))</f>
        <v/>
      </c>
      <c r="L319">
        <f>IF(A319="","",IFERROR(SUMIFS('GSC current'!$K$2:$K$2001,'GSC current'!$I$2:$I$2001,B319),0))</f>
        <v/>
      </c>
      <c r="M319" s="20">
        <f>IF(A319="","",IF(N(L319)&gt;0,K319/L319,""))</f>
        <v/>
      </c>
      <c r="N319" s="21">
        <f>IF(A319="","",IF(N(L319)&gt;0,SUMIFS('GSC current'!$L$2:$L$2001,'GSC current'!$I$2:$I$2001,B319)/L319,""))</f>
        <v/>
      </c>
      <c r="O319">
        <f>IF(A319="","",IFERROR(SUMIFS('GSC previous'!$J$2:$J$2001,'GSC previous'!$I$2:$I$2001,B319),0))</f>
        <v/>
      </c>
      <c r="P319" s="22">
        <f>IF(A319="","",IF(N(O319)&gt;0,(K319-O319)/O319,""))</f>
        <v/>
      </c>
      <c r="Q319">
        <f>IF(A319="","",IFERROR(SUMIFS(GA4!$P$2:$P$2001,GA4!$O$2:$O$2001,B319),0))</f>
        <v/>
      </c>
      <c r="R319" s="23">
        <f>IF(A319="","",IF(N(Q319)&gt;0,SUMIFS(GA4!$Q$2:$Q$2001,GA4!$O$2:$O$2001,B319)/Q319,""))</f>
        <v/>
      </c>
      <c r="S319">
        <f>IF(A319="","",IFERROR(SUMIFS(GA4!$R$2:$R$2001,GA4!$O$2:$O$2001,B319),0))</f>
        <v/>
      </c>
      <c r="T319">
        <f>IF(A319="","",IF(AND(ISNUMBER(F319),LEFT(C319&amp;"",1)="2"),IF(F319&lt;Rules!$B$9,"Yes","No"),"No"))</f>
        <v/>
      </c>
      <c r="U319">
        <f>IF(A319="","",IF(AND(N(O319)&gt;=Rules!$B$8,ISNUMBER(P319)),IF(P319&lt;=-Rules!$B$7,"Yes","No"),"No"))</f>
        <v/>
      </c>
      <c r="V319">
        <f>IF(A319="","",IF(AND(N(L319)&gt;=Rules!$B$6,ISNUMBER(N319)),IF(AND(N319&gt;=Rules!$B$10,N319&lt;=Rules!$B$11),"Yes","No"),"No"))</f>
        <v/>
      </c>
      <c r="W319">
        <f>IF(A319="","",IF(I319&lt;&gt;"","Yes","No"))</f>
        <v/>
      </c>
      <c r="X319">
        <f>IF(I319="","",IF(SUMIFS($K$3:$K$2002,$A$3:$A$2002,SUBSTITUTE(SUBSTITUTE(I319,"?","~?"),"*","~*"))&gt;N(K319),"Yes","No"))</f>
        <v/>
      </c>
      <c r="Y319">
        <f>IF(A319="","",IF(N(S319)&gt;0,"Yes","No"))</f>
        <v/>
      </c>
      <c r="Z319">
        <f>IF(A319="","",IF(AND(N(K319)&lt;Rules!$B$5,N(L319)&lt;Rules!$B$6,N(Q319)&lt;Rules!$B$13,Y319="No"),"Yes","No"))</f>
        <v/>
      </c>
      <c r="AA319">
        <f>IF(A319="","",IF(LEFT(C319&amp;"",1)="3","Redirect",IF(OR(LEFT(C319&amp;"",1)="4",LEFT(C319&amp;"",1)="5"),IF(OR(N(K319)&gt;0,N(AC319)&gt;=Rules!$B$14),"Redirect","Prune"),IF(D319="Non-Indexable","Keep",IF(AND(W319="Yes",X319="Yes",Y319="No"),"Merge",IF(OR(U319="Yes",V319="Yes",AND(T319="Yes",N(L319)&gt;=Rules!$B$6)),"Update",IF(Z319="Yes",IF(N(AC319)&gt;=Rules!$B$14,"Redirect","Prune"),"Keep")))))))</f>
        <v/>
      </c>
      <c r="AB319">
        <f>IF(A319="","",IF(LEFT(C319&amp;"",1)="3","Already redirects ("&amp;C319&amp;"). Update internal links to point at the final URL.",IF(OR(LEFT(C319&amp;"",1)="4",LEFT(C319&amp;"",1)="5"),IF(AA319="Redirect","Returns "&amp;C319&amp;" but still has "&amp;N(K319)&amp;" clicks and "&amp;N(AC319)&amp;" referring domains. 301 it to the closest live page.","Returns "&amp;C319&amp;" with no clicks or links. Remove internal links and let it 404 or 410."),IF(D319="Non-Indexable","Non-indexable ("&amp;E319&amp;"). Keep if that is intentional; otherwise fix the canonical or noindex.",IF(AA319="Merge","Overlaps with "&amp;I319&amp;IF(N(J319)&gt;0," (similarity "&amp;TEXT(J319,"0.00")&amp;")","")&amp;", which gets more clicks. Merge the useful parts into it and 301 this URL.",IF(AA319="Update",MID(IF(U319="Yes","; Clicks down "&amp;TEXT(-P319,"0%")&amp;" on the previous period","")&amp;IF(V319="Yes","; Average position "&amp;TEXT(N319,"0.0")&amp;" on "&amp;TEXT(L319,"#,##0")&amp;" impressions (striking distance)","")&amp;IF(AND(T319="Yes",N(L319)&gt;=Rules!$B$6),"; Thin ("&amp;F319&amp;" words) but has search demand",""),3,400),IF(AA319="Prune","Low value: "&amp;N(K319)&amp;" clicks, "&amp;N(L319)&amp;" impressions, "&amp;N(Q319)&amp;" sessions, no key events. Remove or noindex it and update internal links.",IF(AA319="Redirect","Low value but "&amp;N(AC319)&amp;" referring domains. 301 it to the closest relevant page to keep those links.",IF(AND(Z319="No",Y319="Yes",N(K319)&lt;Rules!$B$5),"Low search traffic but it converts (key events: "&amp;S319&amp;"). Keep it and link to it.",IF(W319="Yes","Stronger than the page it overlaps ("&amp;I319&amp;"). Keep; merge that page into this one.","Healthy: "&amp;N(K319)&amp;" clicks"&amp;IF(ISNUMBER(N319),", average position "&amp;TEXT(N319,"0.0"),"")&amp;". Keep and monitor."))))))))))</f>
        <v/>
      </c>
      <c r="AE319">
        <f>IF(A319="","",IF(AD319&lt;&gt;"",AD319,AA319))</f>
        <v/>
      </c>
    </row>
    <row r="320">
      <c r="A320">
        <f>IF(Crawl!A319="","",Crawl!A319)</f>
        <v/>
      </c>
      <c r="B320">
        <f>IF(A320="","",Crawl!EC319)</f>
        <v/>
      </c>
      <c r="C320">
        <f>IF(A320="","",IFERROR(INDEX(Crawl!$A319:$DZ319,1,Rules!$H$6),""))</f>
        <v/>
      </c>
      <c r="D320">
        <f>IF(A320="","",IFERROR(INDEX(Crawl!$A319:$DZ319,1,Rules!$H$7),"")&amp;"")</f>
        <v/>
      </c>
      <c r="E320">
        <f>IF(A320="","",IFERROR(INDEX(Crawl!$A319:$DZ319,1,Rules!$H$8),"")&amp;"")</f>
        <v/>
      </c>
      <c r="F320">
        <f>IF(A320="","",IFERROR(INDEX(Crawl!$A319:$DZ319,1,Rules!$H$9),""))</f>
        <v/>
      </c>
      <c r="G320">
        <f>IF(A320="","",IFERROR(INDEX(Crawl!$A319:$DZ319,1,Rules!$H$10),""))</f>
        <v/>
      </c>
      <c r="H320">
        <f>IF(A320="","",IFERROR(INDEX(Crawl!$A319:$DZ319,1,Rules!$H$12),""))</f>
        <v/>
      </c>
      <c r="I320">
        <f>IF(A320="","",IF(AND(N(H320)&gt;0,IFERROR(INDEX(Crawl!$A319:$DZ319,1,Rules!$H$11),"")&amp;""&lt;&gt;""),IFERROR(INDEX(Crawl!$A319:$DZ319,1,Rules!$H$11),"")&amp;"",IF(AND(ISNUMBER(J320),N(J320)&gt;=Rules!$B$12,IFERROR(INDEX(Crawl!$A319:$DZ319,1,Rules!$H$13),"")&amp;""&lt;&gt;""),IFERROR(INDEX(Crawl!$A319:$DZ319,1,Rules!$H$13),"")&amp;"","")))</f>
        <v/>
      </c>
      <c r="J320" s="19">
        <f>IF(A320="","",IF(IFERROR(INDEX(Crawl!$A319:$DZ319,1,Rules!$H$14),"")&amp;""="","",IFERROR(INDEX(Crawl!$A319:$DZ319,1,Rules!$H$14),"")))</f>
        <v/>
      </c>
      <c r="K320">
        <f>IF(A320="","",IFERROR(SUMIFS('GSC current'!$J$2:$J$2001,'GSC current'!$I$2:$I$2001,B320),0))</f>
        <v/>
      </c>
      <c r="L320">
        <f>IF(A320="","",IFERROR(SUMIFS('GSC current'!$K$2:$K$2001,'GSC current'!$I$2:$I$2001,B320),0))</f>
        <v/>
      </c>
      <c r="M320" s="20">
        <f>IF(A320="","",IF(N(L320)&gt;0,K320/L320,""))</f>
        <v/>
      </c>
      <c r="N320" s="21">
        <f>IF(A320="","",IF(N(L320)&gt;0,SUMIFS('GSC current'!$L$2:$L$2001,'GSC current'!$I$2:$I$2001,B320)/L320,""))</f>
        <v/>
      </c>
      <c r="O320">
        <f>IF(A320="","",IFERROR(SUMIFS('GSC previous'!$J$2:$J$2001,'GSC previous'!$I$2:$I$2001,B320),0))</f>
        <v/>
      </c>
      <c r="P320" s="22">
        <f>IF(A320="","",IF(N(O320)&gt;0,(K320-O320)/O320,""))</f>
        <v/>
      </c>
      <c r="Q320">
        <f>IF(A320="","",IFERROR(SUMIFS(GA4!$P$2:$P$2001,GA4!$O$2:$O$2001,B320),0))</f>
        <v/>
      </c>
      <c r="R320" s="23">
        <f>IF(A320="","",IF(N(Q320)&gt;0,SUMIFS(GA4!$Q$2:$Q$2001,GA4!$O$2:$O$2001,B320)/Q320,""))</f>
        <v/>
      </c>
      <c r="S320">
        <f>IF(A320="","",IFERROR(SUMIFS(GA4!$R$2:$R$2001,GA4!$O$2:$O$2001,B320),0))</f>
        <v/>
      </c>
      <c r="T320">
        <f>IF(A320="","",IF(AND(ISNUMBER(F320),LEFT(C320&amp;"",1)="2"),IF(F320&lt;Rules!$B$9,"Yes","No"),"No"))</f>
        <v/>
      </c>
      <c r="U320">
        <f>IF(A320="","",IF(AND(N(O320)&gt;=Rules!$B$8,ISNUMBER(P320)),IF(P320&lt;=-Rules!$B$7,"Yes","No"),"No"))</f>
        <v/>
      </c>
      <c r="V320">
        <f>IF(A320="","",IF(AND(N(L320)&gt;=Rules!$B$6,ISNUMBER(N320)),IF(AND(N320&gt;=Rules!$B$10,N320&lt;=Rules!$B$11),"Yes","No"),"No"))</f>
        <v/>
      </c>
      <c r="W320">
        <f>IF(A320="","",IF(I320&lt;&gt;"","Yes","No"))</f>
        <v/>
      </c>
      <c r="X320">
        <f>IF(I320="","",IF(SUMIFS($K$3:$K$2002,$A$3:$A$2002,SUBSTITUTE(SUBSTITUTE(I320,"?","~?"),"*","~*"))&gt;N(K320),"Yes","No"))</f>
        <v/>
      </c>
      <c r="Y320">
        <f>IF(A320="","",IF(N(S320)&gt;0,"Yes","No"))</f>
        <v/>
      </c>
      <c r="Z320">
        <f>IF(A320="","",IF(AND(N(K320)&lt;Rules!$B$5,N(L320)&lt;Rules!$B$6,N(Q320)&lt;Rules!$B$13,Y320="No"),"Yes","No"))</f>
        <v/>
      </c>
      <c r="AA320">
        <f>IF(A320="","",IF(LEFT(C320&amp;"",1)="3","Redirect",IF(OR(LEFT(C320&amp;"",1)="4",LEFT(C320&amp;"",1)="5"),IF(OR(N(K320)&gt;0,N(AC320)&gt;=Rules!$B$14),"Redirect","Prune"),IF(D320="Non-Indexable","Keep",IF(AND(W320="Yes",X320="Yes",Y320="No"),"Merge",IF(OR(U320="Yes",V320="Yes",AND(T320="Yes",N(L320)&gt;=Rules!$B$6)),"Update",IF(Z320="Yes",IF(N(AC320)&gt;=Rules!$B$14,"Redirect","Prune"),"Keep")))))))</f>
        <v/>
      </c>
      <c r="AB320">
        <f>IF(A320="","",IF(LEFT(C320&amp;"",1)="3","Already redirects ("&amp;C320&amp;"). Update internal links to point at the final URL.",IF(OR(LEFT(C320&amp;"",1)="4",LEFT(C320&amp;"",1)="5"),IF(AA320="Redirect","Returns "&amp;C320&amp;" but still has "&amp;N(K320)&amp;" clicks and "&amp;N(AC320)&amp;" referring domains. 301 it to the closest live page.","Returns "&amp;C320&amp;" with no clicks or links. Remove internal links and let it 404 or 410."),IF(D320="Non-Indexable","Non-indexable ("&amp;E320&amp;"). Keep if that is intentional; otherwise fix the canonical or noindex.",IF(AA320="Merge","Overlaps with "&amp;I320&amp;IF(N(J320)&gt;0," (similarity "&amp;TEXT(J320,"0.00")&amp;")","")&amp;", which gets more clicks. Merge the useful parts into it and 301 this URL.",IF(AA320="Update",MID(IF(U320="Yes","; Clicks down "&amp;TEXT(-P320,"0%")&amp;" on the previous period","")&amp;IF(V320="Yes","; Average position "&amp;TEXT(N320,"0.0")&amp;" on "&amp;TEXT(L320,"#,##0")&amp;" impressions (striking distance)","")&amp;IF(AND(T320="Yes",N(L320)&gt;=Rules!$B$6),"; Thin ("&amp;F320&amp;" words) but has search demand",""),3,400),IF(AA320="Prune","Low value: "&amp;N(K320)&amp;" clicks, "&amp;N(L320)&amp;" impressions, "&amp;N(Q320)&amp;" sessions, no key events. Remove or noindex it and update internal links.",IF(AA320="Redirect","Low value but "&amp;N(AC320)&amp;" referring domains. 301 it to the closest relevant page to keep those links.",IF(AND(Z320="No",Y320="Yes",N(K320)&lt;Rules!$B$5),"Low search traffic but it converts (key events: "&amp;S320&amp;"). Keep it and link to it.",IF(W320="Yes","Stronger than the page it overlaps ("&amp;I320&amp;"). Keep; merge that page into this one.","Healthy: "&amp;N(K320)&amp;" clicks"&amp;IF(ISNUMBER(N320),", average position "&amp;TEXT(N320,"0.0"),"")&amp;". Keep and monitor."))))))))))</f>
        <v/>
      </c>
      <c r="AE320">
        <f>IF(A320="","",IF(AD320&lt;&gt;"",AD320,AA320))</f>
        <v/>
      </c>
    </row>
    <row r="321">
      <c r="A321">
        <f>IF(Crawl!A320="","",Crawl!A320)</f>
        <v/>
      </c>
      <c r="B321">
        <f>IF(A321="","",Crawl!EC320)</f>
        <v/>
      </c>
      <c r="C321">
        <f>IF(A321="","",IFERROR(INDEX(Crawl!$A320:$DZ320,1,Rules!$H$6),""))</f>
        <v/>
      </c>
      <c r="D321">
        <f>IF(A321="","",IFERROR(INDEX(Crawl!$A320:$DZ320,1,Rules!$H$7),"")&amp;"")</f>
        <v/>
      </c>
      <c r="E321">
        <f>IF(A321="","",IFERROR(INDEX(Crawl!$A320:$DZ320,1,Rules!$H$8),"")&amp;"")</f>
        <v/>
      </c>
      <c r="F321">
        <f>IF(A321="","",IFERROR(INDEX(Crawl!$A320:$DZ320,1,Rules!$H$9),""))</f>
        <v/>
      </c>
      <c r="G321">
        <f>IF(A321="","",IFERROR(INDEX(Crawl!$A320:$DZ320,1,Rules!$H$10),""))</f>
        <v/>
      </c>
      <c r="H321">
        <f>IF(A321="","",IFERROR(INDEX(Crawl!$A320:$DZ320,1,Rules!$H$12),""))</f>
        <v/>
      </c>
      <c r="I321">
        <f>IF(A321="","",IF(AND(N(H321)&gt;0,IFERROR(INDEX(Crawl!$A320:$DZ320,1,Rules!$H$11),"")&amp;""&lt;&gt;""),IFERROR(INDEX(Crawl!$A320:$DZ320,1,Rules!$H$11),"")&amp;"",IF(AND(ISNUMBER(J321),N(J321)&gt;=Rules!$B$12,IFERROR(INDEX(Crawl!$A320:$DZ320,1,Rules!$H$13),"")&amp;""&lt;&gt;""),IFERROR(INDEX(Crawl!$A320:$DZ320,1,Rules!$H$13),"")&amp;"","")))</f>
        <v/>
      </c>
      <c r="J321" s="19">
        <f>IF(A321="","",IF(IFERROR(INDEX(Crawl!$A320:$DZ320,1,Rules!$H$14),"")&amp;""="","",IFERROR(INDEX(Crawl!$A320:$DZ320,1,Rules!$H$14),"")))</f>
        <v/>
      </c>
      <c r="K321">
        <f>IF(A321="","",IFERROR(SUMIFS('GSC current'!$J$2:$J$2001,'GSC current'!$I$2:$I$2001,B321),0))</f>
        <v/>
      </c>
      <c r="L321">
        <f>IF(A321="","",IFERROR(SUMIFS('GSC current'!$K$2:$K$2001,'GSC current'!$I$2:$I$2001,B321),0))</f>
        <v/>
      </c>
      <c r="M321" s="20">
        <f>IF(A321="","",IF(N(L321)&gt;0,K321/L321,""))</f>
        <v/>
      </c>
      <c r="N321" s="21">
        <f>IF(A321="","",IF(N(L321)&gt;0,SUMIFS('GSC current'!$L$2:$L$2001,'GSC current'!$I$2:$I$2001,B321)/L321,""))</f>
        <v/>
      </c>
      <c r="O321">
        <f>IF(A321="","",IFERROR(SUMIFS('GSC previous'!$J$2:$J$2001,'GSC previous'!$I$2:$I$2001,B321),0))</f>
        <v/>
      </c>
      <c r="P321" s="22">
        <f>IF(A321="","",IF(N(O321)&gt;0,(K321-O321)/O321,""))</f>
        <v/>
      </c>
      <c r="Q321">
        <f>IF(A321="","",IFERROR(SUMIFS(GA4!$P$2:$P$2001,GA4!$O$2:$O$2001,B321),0))</f>
        <v/>
      </c>
      <c r="R321" s="23">
        <f>IF(A321="","",IF(N(Q321)&gt;0,SUMIFS(GA4!$Q$2:$Q$2001,GA4!$O$2:$O$2001,B321)/Q321,""))</f>
        <v/>
      </c>
      <c r="S321">
        <f>IF(A321="","",IFERROR(SUMIFS(GA4!$R$2:$R$2001,GA4!$O$2:$O$2001,B321),0))</f>
        <v/>
      </c>
      <c r="T321">
        <f>IF(A321="","",IF(AND(ISNUMBER(F321),LEFT(C321&amp;"",1)="2"),IF(F321&lt;Rules!$B$9,"Yes","No"),"No"))</f>
        <v/>
      </c>
      <c r="U321">
        <f>IF(A321="","",IF(AND(N(O321)&gt;=Rules!$B$8,ISNUMBER(P321)),IF(P321&lt;=-Rules!$B$7,"Yes","No"),"No"))</f>
        <v/>
      </c>
      <c r="V321">
        <f>IF(A321="","",IF(AND(N(L321)&gt;=Rules!$B$6,ISNUMBER(N321)),IF(AND(N321&gt;=Rules!$B$10,N321&lt;=Rules!$B$11),"Yes","No"),"No"))</f>
        <v/>
      </c>
      <c r="W321">
        <f>IF(A321="","",IF(I321&lt;&gt;"","Yes","No"))</f>
        <v/>
      </c>
      <c r="X321">
        <f>IF(I321="","",IF(SUMIFS($K$3:$K$2002,$A$3:$A$2002,SUBSTITUTE(SUBSTITUTE(I321,"?","~?"),"*","~*"))&gt;N(K321),"Yes","No"))</f>
        <v/>
      </c>
      <c r="Y321">
        <f>IF(A321="","",IF(N(S321)&gt;0,"Yes","No"))</f>
        <v/>
      </c>
      <c r="Z321">
        <f>IF(A321="","",IF(AND(N(K321)&lt;Rules!$B$5,N(L321)&lt;Rules!$B$6,N(Q321)&lt;Rules!$B$13,Y321="No"),"Yes","No"))</f>
        <v/>
      </c>
      <c r="AA321">
        <f>IF(A321="","",IF(LEFT(C321&amp;"",1)="3","Redirect",IF(OR(LEFT(C321&amp;"",1)="4",LEFT(C321&amp;"",1)="5"),IF(OR(N(K321)&gt;0,N(AC321)&gt;=Rules!$B$14),"Redirect","Prune"),IF(D321="Non-Indexable","Keep",IF(AND(W321="Yes",X321="Yes",Y321="No"),"Merge",IF(OR(U321="Yes",V321="Yes",AND(T321="Yes",N(L321)&gt;=Rules!$B$6)),"Update",IF(Z321="Yes",IF(N(AC321)&gt;=Rules!$B$14,"Redirect","Prune"),"Keep")))))))</f>
        <v/>
      </c>
      <c r="AB321">
        <f>IF(A321="","",IF(LEFT(C321&amp;"",1)="3","Already redirects ("&amp;C321&amp;"). Update internal links to point at the final URL.",IF(OR(LEFT(C321&amp;"",1)="4",LEFT(C321&amp;"",1)="5"),IF(AA321="Redirect","Returns "&amp;C321&amp;" but still has "&amp;N(K321)&amp;" clicks and "&amp;N(AC321)&amp;" referring domains. 301 it to the closest live page.","Returns "&amp;C321&amp;" with no clicks or links. Remove internal links and let it 404 or 410."),IF(D321="Non-Indexable","Non-indexable ("&amp;E321&amp;"). Keep if that is intentional; otherwise fix the canonical or noindex.",IF(AA321="Merge","Overlaps with "&amp;I321&amp;IF(N(J321)&gt;0," (similarity "&amp;TEXT(J321,"0.00")&amp;")","")&amp;", which gets more clicks. Merge the useful parts into it and 301 this URL.",IF(AA321="Update",MID(IF(U321="Yes","; Clicks down "&amp;TEXT(-P321,"0%")&amp;" on the previous period","")&amp;IF(V321="Yes","; Average position "&amp;TEXT(N321,"0.0")&amp;" on "&amp;TEXT(L321,"#,##0")&amp;" impressions (striking distance)","")&amp;IF(AND(T321="Yes",N(L321)&gt;=Rules!$B$6),"; Thin ("&amp;F321&amp;" words) but has search demand",""),3,400),IF(AA321="Prune","Low value: "&amp;N(K321)&amp;" clicks, "&amp;N(L321)&amp;" impressions, "&amp;N(Q321)&amp;" sessions, no key events. Remove or noindex it and update internal links.",IF(AA321="Redirect","Low value but "&amp;N(AC321)&amp;" referring domains. 301 it to the closest relevant page to keep those links.",IF(AND(Z321="No",Y321="Yes",N(K321)&lt;Rules!$B$5),"Low search traffic but it converts (key events: "&amp;S321&amp;"). Keep it and link to it.",IF(W321="Yes","Stronger than the page it overlaps ("&amp;I321&amp;"). Keep; merge that page into this one.","Healthy: "&amp;N(K321)&amp;" clicks"&amp;IF(ISNUMBER(N321),", average position "&amp;TEXT(N321,"0.0"),"")&amp;". Keep and monitor."))))))))))</f>
        <v/>
      </c>
      <c r="AE321">
        <f>IF(A321="","",IF(AD321&lt;&gt;"",AD321,AA321))</f>
        <v/>
      </c>
    </row>
    <row r="322">
      <c r="A322">
        <f>IF(Crawl!A321="","",Crawl!A321)</f>
        <v/>
      </c>
      <c r="B322">
        <f>IF(A322="","",Crawl!EC321)</f>
        <v/>
      </c>
      <c r="C322">
        <f>IF(A322="","",IFERROR(INDEX(Crawl!$A321:$DZ321,1,Rules!$H$6),""))</f>
        <v/>
      </c>
      <c r="D322">
        <f>IF(A322="","",IFERROR(INDEX(Crawl!$A321:$DZ321,1,Rules!$H$7),"")&amp;"")</f>
        <v/>
      </c>
      <c r="E322">
        <f>IF(A322="","",IFERROR(INDEX(Crawl!$A321:$DZ321,1,Rules!$H$8),"")&amp;"")</f>
        <v/>
      </c>
      <c r="F322">
        <f>IF(A322="","",IFERROR(INDEX(Crawl!$A321:$DZ321,1,Rules!$H$9),""))</f>
        <v/>
      </c>
      <c r="G322">
        <f>IF(A322="","",IFERROR(INDEX(Crawl!$A321:$DZ321,1,Rules!$H$10),""))</f>
        <v/>
      </c>
      <c r="H322">
        <f>IF(A322="","",IFERROR(INDEX(Crawl!$A321:$DZ321,1,Rules!$H$12),""))</f>
        <v/>
      </c>
      <c r="I322">
        <f>IF(A322="","",IF(AND(N(H322)&gt;0,IFERROR(INDEX(Crawl!$A321:$DZ321,1,Rules!$H$11),"")&amp;""&lt;&gt;""),IFERROR(INDEX(Crawl!$A321:$DZ321,1,Rules!$H$11),"")&amp;"",IF(AND(ISNUMBER(J322),N(J322)&gt;=Rules!$B$12,IFERROR(INDEX(Crawl!$A321:$DZ321,1,Rules!$H$13),"")&amp;""&lt;&gt;""),IFERROR(INDEX(Crawl!$A321:$DZ321,1,Rules!$H$13),"")&amp;"","")))</f>
        <v/>
      </c>
      <c r="J322" s="19">
        <f>IF(A322="","",IF(IFERROR(INDEX(Crawl!$A321:$DZ321,1,Rules!$H$14),"")&amp;""="","",IFERROR(INDEX(Crawl!$A321:$DZ321,1,Rules!$H$14),"")))</f>
        <v/>
      </c>
      <c r="K322">
        <f>IF(A322="","",IFERROR(SUMIFS('GSC current'!$J$2:$J$2001,'GSC current'!$I$2:$I$2001,B322),0))</f>
        <v/>
      </c>
      <c r="L322">
        <f>IF(A322="","",IFERROR(SUMIFS('GSC current'!$K$2:$K$2001,'GSC current'!$I$2:$I$2001,B322),0))</f>
        <v/>
      </c>
      <c r="M322" s="20">
        <f>IF(A322="","",IF(N(L322)&gt;0,K322/L322,""))</f>
        <v/>
      </c>
      <c r="N322" s="21">
        <f>IF(A322="","",IF(N(L322)&gt;0,SUMIFS('GSC current'!$L$2:$L$2001,'GSC current'!$I$2:$I$2001,B322)/L322,""))</f>
        <v/>
      </c>
      <c r="O322">
        <f>IF(A322="","",IFERROR(SUMIFS('GSC previous'!$J$2:$J$2001,'GSC previous'!$I$2:$I$2001,B322),0))</f>
        <v/>
      </c>
      <c r="P322" s="22">
        <f>IF(A322="","",IF(N(O322)&gt;0,(K322-O322)/O322,""))</f>
        <v/>
      </c>
      <c r="Q322">
        <f>IF(A322="","",IFERROR(SUMIFS(GA4!$P$2:$P$2001,GA4!$O$2:$O$2001,B322),0))</f>
        <v/>
      </c>
      <c r="R322" s="23">
        <f>IF(A322="","",IF(N(Q322)&gt;0,SUMIFS(GA4!$Q$2:$Q$2001,GA4!$O$2:$O$2001,B322)/Q322,""))</f>
        <v/>
      </c>
      <c r="S322">
        <f>IF(A322="","",IFERROR(SUMIFS(GA4!$R$2:$R$2001,GA4!$O$2:$O$2001,B322),0))</f>
        <v/>
      </c>
      <c r="T322">
        <f>IF(A322="","",IF(AND(ISNUMBER(F322),LEFT(C322&amp;"",1)="2"),IF(F322&lt;Rules!$B$9,"Yes","No"),"No"))</f>
        <v/>
      </c>
      <c r="U322">
        <f>IF(A322="","",IF(AND(N(O322)&gt;=Rules!$B$8,ISNUMBER(P322)),IF(P322&lt;=-Rules!$B$7,"Yes","No"),"No"))</f>
        <v/>
      </c>
      <c r="V322">
        <f>IF(A322="","",IF(AND(N(L322)&gt;=Rules!$B$6,ISNUMBER(N322)),IF(AND(N322&gt;=Rules!$B$10,N322&lt;=Rules!$B$11),"Yes","No"),"No"))</f>
        <v/>
      </c>
      <c r="W322">
        <f>IF(A322="","",IF(I322&lt;&gt;"","Yes","No"))</f>
        <v/>
      </c>
      <c r="X322">
        <f>IF(I322="","",IF(SUMIFS($K$3:$K$2002,$A$3:$A$2002,SUBSTITUTE(SUBSTITUTE(I322,"?","~?"),"*","~*"))&gt;N(K322),"Yes","No"))</f>
        <v/>
      </c>
      <c r="Y322">
        <f>IF(A322="","",IF(N(S322)&gt;0,"Yes","No"))</f>
        <v/>
      </c>
      <c r="Z322">
        <f>IF(A322="","",IF(AND(N(K322)&lt;Rules!$B$5,N(L322)&lt;Rules!$B$6,N(Q322)&lt;Rules!$B$13,Y322="No"),"Yes","No"))</f>
        <v/>
      </c>
      <c r="AA322">
        <f>IF(A322="","",IF(LEFT(C322&amp;"",1)="3","Redirect",IF(OR(LEFT(C322&amp;"",1)="4",LEFT(C322&amp;"",1)="5"),IF(OR(N(K322)&gt;0,N(AC322)&gt;=Rules!$B$14),"Redirect","Prune"),IF(D322="Non-Indexable","Keep",IF(AND(W322="Yes",X322="Yes",Y322="No"),"Merge",IF(OR(U322="Yes",V322="Yes",AND(T322="Yes",N(L322)&gt;=Rules!$B$6)),"Update",IF(Z322="Yes",IF(N(AC322)&gt;=Rules!$B$14,"Redirect","Prune"),"Keep")))))))</f>
        <v/>
      </c>
      <c r="AB322">
        <f>IF(A322="","",IF(LEFT(C322&amp;"",1)="3","Already redirects ("&amp;C322&amp;"). Update internal links to point at the final URL.",IF(OR(LEFT(C322&amp;"",1)="4",LEFT(C322&amp;"",1)="5"),IF(AA322="Redirect","Returns "&amp;C322&amp;" but still has "&amp;N(K322)&amp;" clicks and "&amp;N(AC322)&amp;" referring domains. 301 it to the closest live page.","Returns "&amp;C322&amp;" with no clicks or links. Remove internal links and let it 404 or 410."),IF(D322="Non-Indexable","Non-indexable ("&amp;E322&amp;"). Keep if that is intentional; otherwise fix the canonical or noindex.",IF(AA322="Merge","Overlaps with "&amp;I322&amp;IF(N(J322)&gt;0," (similarity "&amp;TEXT(J322,"0.00")&amp;")","")&amp;", which gets more clicks. Merge the useful parts into it and 301 this URL.",IF(AA322="Update",MID(IF(U322="Yes","; Clicks down "&amp;TEXT(-P322,"0%")&amp;" on the previous period","")&amp;IF(V322="Yes","; Average position "&amp;TEXT(N322,"0.0")&amp;" on "&amp;TEXT(L322,"#,##0")&amp;" impressions (striking distance)","")&amp;IF(AND(T322="Yes",N(L322)&gt;=Rules!$B$6),"; Thin ("&amp;F322&amp;" words) but has search demand",""),3,400),IF(AA322="Prune","Low value: "&amp;N(K322)&amp;" clicks, "&amp;N(L322)&amp;" impressions, "&amp;N(Q322)&amp;" sessions, no key events. Remove or noindex it and update internal links.",IF(AA322="Redirect","Low value but "&amp;N(AC322)&amp;" referring domains. 301 it to the closest relevant page to keep those links.",IF(AND(Z322="No",Y322="Yes",N(K322)&lt;Rules!$B$5),"Low search traffic but it converts (key events: "&amp;S322&amp;"). Keep it and link to it.",IF(W322="Yes","Stronger than the page it overlaps ("&amp;I322&amp;"). Keep; merge that page into this one.","Healthy: "&amp;N(K322)&amp;" clicks"&amp;IF(ISNUMBER(N322),", average position "&amp;TEXT(N322,"0.0"),"")&amp;". Keep and monitor."))))))))))</f>
        <v/>
      </c>
      <c r="AE322">
        <f>IF(A322="","",IF(AD322&lt;&gt;"",AD322,AA322))</f>
        <v/>
      </c>
    </row>
    <row r="323">
      <c r="A323">
        <f>IF(Crawl!A322="","",Crawl!A322)</f>
        <v/>
      </c>
      <c r="B323">
        <f>IF(A323="","",Crawl!EC322)</f>
        <v/>
      </c>
      <c r="C323">
        <f>IF(A323="","",IFERROR(INDEX(Crawl!$A322:$DZ322,1,Rules!$H$6),""))</f>
        <v/>
      </c>
      <c r="D323">
        <f>IF(A323="","",IFERROR(INDEX(Crawl!$A322:$DZ322,1,Rules!$H$7),"")&amp;"")</f>
        <v/>
      </c>
      <c r="E323">
        <f>IF(A323="","",IFERROR(INDEX(Crawl!$A322:$DZ322,1,Rules!$H$8),"")&amp;"")</f>
        <v/>
      </c>
      <c r="F323">
        <f>IF(A323="","",IFERROR(INDEX(Crawl!$A322:$DZ322,1,Rules!$H$9),""))</f>
        <v/>
      </c>
      <c r="G323">
        <f>IF(A323="","",IFERROR(INDEX(Crawl!$A322:$DZ322,1,Rules!$H$10),""))</f>
        <v/>
      </c>
      <c r="H323">
        <f>IF(A323="","",IFERROR(INDEX(Crawl!$A322:$DZ322,1,Rules!$H$12),""))</f>
        <v/>
      </c>
      <c r="I323">
        <f>IF(A323="","",IF(AND(N(H323)&gt;0,IFERROR(INDEX(Crawl!$A322:$DZ322,1,Rules!$H$11),"")&amp;""&lt;&gt;""),IFERROR(INDEX(Crawl!$A322:$DZ322,1,Rules!$H$11),"")&amp;"",IF(AND(ISNUMBER(J323),N(J323)&gt;=Rules!$B$12,IFERROR(INDEX(Crawl!$A322:$DZ322,1,Rules!$H$13),"")&amp;""&lt;&gt;""),IFERROR(INDEX(Crawl!$A322:$DZ322,1,Rules!$H$13),"")&amp;"","")))</f>
        <v/>
      </c>
      <c r="J323" s="19">
        <f>IF(A323="","",IF(IFERROR(INDEX(Crawl!$A322:$DZ322,1,Rules!$H$14),"")&amp;""="","",IFERROR(INDEX(Crawl!$A322:$DZ322,1,Rules!$H$14),"")))</f>
        <v/>
      </c>
      <c r="K323">
        <f>IF(A323="","",IFERROR(SUMIFS('GSC current'!$J$2:$J$2001,'GSC current'!$I$2:$I$2001,B323),0))</f>
        <v/>
      </c>
      <c r="L323">
        <f>IF(A323="","",IFERROR(SUMIFS('GSC current'!$K$2:$K$2001,'GSC current'!$I$2:$I$2001,B323),0))</f>
        <v/>
      </c>
      <c r="M323" s="20">
        <f>IF(A323="","",IF(N(L323)&gt;0,K323/L323,""))</f>
        <v/>
      </c>
      <c r="N323" s="21">
        <f>IF(A323="","",IF(N(L323)&gt;0,SUMIFS('GSC current'!$L$2:$L$2001,'GSC current'!$I$2:$I$2001,B323)/L323,""))</f>
        <v/>
      </c>
      <c r="O323">
        <f>IF(A323="","",IFERROR(SUMIFS('GSC previous'!$J$2:$J$2001,'GSC previous'!$I$2:$I$2001,B323),0))</f>
        <v/>
      </c>
      <c r="P323" s="22">
        <f>IF(A323="","",IF(N(O323)&gt;0,(K323-O323)/O323,""))</f>
        <v/>
      </c>
      <c r="Q323">
        <f>IF(A323="","",IFERROR(SUMIFS(GA4!$P$2:$P$2001,GA4!$O$2:$O$2001,B323),0))</f>
        <v/>
      </c>
      <c r="R323" s="23">
        <f>IF(A323="","",IF(N(Q323)&gt;0,SUMIFS(GA4!$Q$2:$Q$2001,GA4!$O$2:$O$2001,B323)/Q323,""))</f>
        <v/>
      </c>
      <c r="S323">
        <f>IF(A323="","",IFERROR(SUMIFS(GA4!$R$2:$R$2001,GA4!$O$2:$O$2001,B323),0))</f>
        <v/>
      </c>
      <c r="T323">
        <f>IF(A323="","",IF(AND(ISNUMBER(F323),LEFT(C323&amp;"",1)="2"),IF(F323&lt;Rules!$B$9,"Yes","No"),"No"))</f>
        <v/>
      </c>
      <c r="U323">
        <f>IF(A323="","",IF(AND(N(O323)&gt;=Rules!$B$8,ISNUMBER(P323)),IF(P323&lt;=-Rules!$B$7,"Yes","No"),"No"))</f>
        <v/>
      </c>
      <c r="V323">
        <f>IF(A323="","",IF(AND(N(L323)&gt;=Rules!$B$6,ISNUMBER(N323)),IF(AND(N323&gt;=Rules!$B$10,N323&lt;=Rules!$B$11),"Yes","No"),"No"))</f>
        <v/>
      </c>
      <c r="W323">
        <f>IF(A323="","",IF(I323&lt;&gt;"","Yes","No"))</f>
        <v/>
      </c>
      <c r="X323">
        <f>IF(I323="","",IF(SUMIFS($K$3:$K$2002,$A$3:$A$2002,SUBSTITUTE(SUBSTITUTE(I323,"?","~?"),"*","~*"))&gt;N(K323),"Yes","No"))</f>
        <v/>
      </c>
      <c r="Y323">
        <f>IF(A323="","",IF(N(S323)&gt;0,"Yes","No"))</f>
        <v/>
      </c>
      <c r="Z323">
        <f>IF(A323="","",IF(AND(N(K323)&lt;Rules!$B$5,N(L323)&lt;Rules!$B$6,N(Q323)&lt;Rules!$B$13,Y323="No"),"Yes","No"))</f>
        <v/>
      </c>
      <c r="AA323">
        <f>IF(A323="","",IF(LEFT(C323&amp;"",1)="3","Redirect",IF(OR(LEFT(C323&amp;"",1)="4",LEFT(C323&amp;"",1)="5"),IF(OR(N(K323)&gt;0,N(AC323)&gt;=Rules!$B$14),"Redirect","Prune"),IF(D323="Non-Indexable","Keep",IF(AND(W323="Yes",X323="Yes",Y323="No"),"Merge",IF(OR(U323="Yes",V323="Yes",AND(T323="Yes",N(L323)&gt;=Rules!$B$6)),"Update",IF(Z323="Yes",IF(N(AC323)&gt;=Rules!$B$14,"Redirect","Prune"),"Keep")))))))</f>
        <v/>
      </c>
      <c r="AB323">
        <f>IF(A323="","",IF(LEFT(C323&amp;"",1)="3","Already redirects ("&amp;C323&amp;"). Update internal links to point at the final URL.",IF(OR(LEFT(C323&amp;"",1)="4",LEFT(C323&amp;"",1)="5"),IF(AA323="Redirect","Returns "&amp;C323&amp;" but still has "&amp;N(K323)&amp;" clicks and "&amp;N(AC323)&amp;" referring domains. 301 it to the closest live page.","Returns "&amp;C323&amp;" with no clicks or links. Remove internal links and let it 404 or 410."),IF(D323="Non-Indexable","Non-indexable ("&amp;E323&amp;"). Keep if that is intentional; otherwise fix the canonical or noindex.",IF(AA323="Merge","Overlaps with "&amp;I323&amp;IF(N(J323)&gt;0," (similarity "&amp;TEXT(J323,"0.00")&amp;")","")&amp;", which gets more clicks. Merge the useful parts into it and 301 this URL.",IF(AA323="Update",MID(IF(U323="Yes","; Clicks down "&amp;TEXT(-P323,"0%")&amp;" on the previous period","")&amp;IF(V323="Yes","; Average position "&amp;TEXT(N323,"0.0")&amp;" on "&amp;TEXT(L323,"#,##0")&amp;" impressions (striking distance)","")&amp;IF(AND(T323="Yes",N(L323)&gt;=Rules!$B$6),"; Thin ("&amp;F323&amp;" words) but has search demand",""),3,400),IF(AA323="Prune","Low value: "&amp;N(K323)&amp;" clicks, "&amp;N(L323)&amp;" impressions, "&amp;N(Q323)&amp;" sessions, no key events. Remove or noindex it and update internal links.",IF(AA323="Redirect","Low value but "&amp;N(AC323)&amp;" referring domains. 301 it to the closest relevant page to keep those links.",IF(AND(Z323="No",Y323="Yes",N(K323)&lt;Rules!$B$5),"Low search traffic but it converts (key events: "&amp;S323&amp;"). Keep it and link to it.",IF(W323="Yes","Stronger than the page it overlaps ("&amp;I323&amp;"). Keep; merge that page into this one.","Healthy: "&amp;N(K323)&amp;" clicks"&amp;IF(ISNUMBER(N323),", average position "&amp;TEXT(N323,"0.0"),"")&amp;". Keep and monitor."))))))))))</f>
        <v/>
      </c>
      <c r="AE323">
        <f>IF(A323="","",IF(AD323&lt;&gt;"",AD323,AA323))</f>
        <v/>
      </c>
    </row>
    <row r="324">
      <c r="A324">
        <f>IF(Crawl!A323="","",Crawl!A323)</f>
        <v/>
      </c>
      <c r="B324">
        <f>IF(A324="","",Crawl!EC323)</f>
        <v/>
      </c>
      <c r="C324">
        <f>IF(A324="","",IFERROR(INDEX(Crawl!$A323:$DZ323,1,Rules!$H$6),""))</f>
        <v/>
      </c>
      <c r="D324">
        <f>IF(A324="","",IFERROR(INDEX(Crawl!$A323:$DZ323,1,Rules!$H$7),"")&amp;"")</f>
        <v/>
      </c>
      <c r="E324">
        <f>IF(A324="","",IFERROR(INDEX(Crawl!$A323:$DZ323,1,Rules!$H$8),"")&amp;"")</f>
        <v/>
      </c>
      <c r="F324">
        <f>IF(A324="","",IFERROR(INDEX(Crawl!$A323:$DZ323,1,Rules!$H$9),""))</f>
        <v/>
      </c>
      <c r="G324">
        <f>IF(A324="","",IFERROR(INDEX(Crawl!$A323:$DZ323,1,Rules!$H$10),""))</f>
        <v/>
      </c>
      <c r="H324">
        <f>IF(A324="","",IFERROR(INDEX(Crawl!$A323:$DZ323,1,Rules!$H$12),""))</f>
        <v/>
      </c>
      <c r="I324">
        <f>IF(A324="","",IF(AND(N(H324)&gt;0,IFERROR(INDEX(Crawl!$A323:$DZ323,1,Rules!$H$11),"")&amp;""&lt;&gt;""),IFERROR(INDEX(Crawl!$A323:$DZ323,1,Rules!$H$11),"")&amp;"",IF(AND(ISNUMBER(J324),N(J324)&gt;=Rules!$B$12,IFERROR(INDEX(Crawl!$A323:$DZ323,1,Rules!$H$13),"")&amp;""&lt;&gt;""),IFERROR(INDEX(Crawl!$A323:$DZ323,1,Rules!$H$13),"")&amp;"","")))</f>
        <v/>
      </c>
      <c r="J324" s="19">
        <f>IF(A324="","",IF(IFERROR(INDEX(Crawl!$A323:$DZ323,1,Rules!$H$14),"")&amp;""="","",IFERROR(INDEX(Crawl!$A323:$DZ323,1,Rules!$H$14),"")))</f>
        <v/>
      </c>
      <c r="K324">
        <f>IF(A324="","",IFERROR(SUMIFS('GSC current'!$J$2:$J$2001,'GSC current'!$I$2:$I$2001,B324),0))</f>
        <v/>
      </c>
      <c r="L324">
        <f>IF(A324="","",IFERROR(SUMIFS('GSC current'!$K$2:$K$2001,'GSC current'!$I$2:$I$2001,B324),0))</f>
        <v/>
      </c>
      <c r="M324" s="20">
        <f>IF(A324="","",IF(N(L324)&gt;0,K324/L324,""))</f>
        <v/>
      </c>
      <c r="N324" s="21">
        <f>IF(A324="","",IF(N(L324)&gt;0,SUMIFS('GSC current'!$L$2:$L$2001,'GSC current'!$I$2:$I$2001,B324)/L324,""))</f>
        <v/>
      </c>
      <c r="O324">
        <f>IF(A324="","",IFERROR(SUMIFS('GSC previous'!$J$2:$J$2001,'GSC previous'!$I$2:$I$2001,B324),0))</f>
        <v/>
      </c>
      <c r="P324" s="22">
        <f>IF(A324="","",IF(N(O324)&gt;0,(K324-O324)/O324,""))</f>
        <v/>
      </c>
      <c r="Q324">
        <f>IF(A324="","",IFERROR(SUMIFS(GA4!$P$2:$P$2001,GA4!$O$2:$O$2001,B324),0))</f>
        <v/>
      </c>
      <c r="R324" s="23">
        <f>IF(A324="","",IF(N(Q324)&gt;0,SUMIFS(GA4!$Q$2:$Q$2001,GA4!$O$2:$O$2001,B324)/Q324,""))</f>
        <v/>
      </c>
      <c r="S324">
        <f>IF(A324="","",IFERROR(SUMIFS(GA4!$R$2:$R$2001,GA4!$O$2:$O$2001,B324),0))</f>
        <v/>
      </c>
      <c r="T324">
        <f>IF(A324="","",IF(AND(ISNUMBER(F324),LEFT(C324&amp;"",1)="2"),IF(F324&lt;Rules!$B$9,"Yes","No"),"No"))</f>
        <v/>
      </c>
      <c r="U324">
        <f>IF(A324="","",IF(AND(N(O324)&gt;=Rules!$B$8,ISNUMBER(P324)),IF(P324&lt;=-Rules!$B$7,"Yes","No"),"No"))</f>
        <v/>
      </c>
      <c r="V324">
        <f>IF(A324="","",IF(AND(N(L324)&gt;=Rules!$B$6,ISNUMBER(N324)),IF(AND(N324&gt;=Rules!$B$10,N324&lt;=Rules!$B$11),"Yes","No"),"No"))</f>
        <v/>
      </c>
      <c r="W324">
        <f>IF(A324="","",IF(I324&lt;&gt;"","Yes","No"))</f>
        <v/>
      </c>
      <c r="X324">
        <f>IF(I324="","",IF(SUMIFS($K$3:$K$2002,$A$3:$A$2002,SUBSTITUTE(SUBSTITUTE(I324,"?","~?"),"*","~*"))&gt;N(K324),"Yes","No"))</f>
        <v/>
      </c>
      <c r="Y324">
        <f>IF(A324="","",IF(N(S324)&gt;0,"Yes","No"))</f>
        <v/>
      </c>
      <c r="Z324">
        <f>IF(A324="","",IF(AND(N(K324)&lt;Rules!$B$5,N(L324)&lt;Rules!$B$6,N(Q324)&lt;Rules!$B$13,Y324="No"),"Yes","No"))</f>
        <v/>
      </c>
      <c r="AA324">
        <f>IF(A324="","",IF(LEFT(C324&amp;"",1)="3","Redirect",IF(OR(LEFT(C324&amp;"",1)="4",LEFT(C324&amp;"",1)="5"),IF(OR(N(K324)&gt;0,N(AC324)&gt;=Rules!$B$14),"Redirect","Prune"),IF(D324="Non-Indexable","Keep",IF(AND(W324="Yes",X324="Yes",Y324="No"),"Merge",IF(OR(U324="Yes",V324="Yes",AND(T324="Yes",N(L324)&gt;=Rules!$B$6)),"Update",IF(Z324="Yes",IF(N(AC324)&gt;=Rules!$B$14,"Redirect","Prune"),"Keep")))))))</f>
        <v/>
      </c>
      <c r="AB324">
        <f>IF(A324="","",IF(LEFT(C324&amp;"",1)="3","Already redirects ("&amp;C324&amp;"). Update internal links to point at the final URL.",IF(OR(LEFT(C324&amp;"",1)="4",LEFT(C324&amp;"",1)="5"),IF(AA324="Redirect","Returns "&amp;C324&amp;" but still has "&amp;N(K324)&amp;" clicks and "&amp;N(AC324)&amp;" referring domains. 301 it to the closest live page.","Returns "&amp;C324&amp;" with no clicks or links. Remove internal links and let it 404 or 410."),IF(D324="Non-Indexable","Non-indexable ("&amp;E324&amp;"). Keep if that is intentional; otherwise fix the canonical or noindex.",IF(AA324="Merge","Overlaps with "&amp;I324&amp;IF(N(J324)&gt;0," (similarity "&amp;TEXT(J324,"0.00")&amp;")","")&amp;", which gets more clicks. Merge the useful parts into it and 301 this URL.",IF(AA324="Update",MID(IF(U324="Yes","; Clicks down "&amp;TEXT(-P324,"0%")&amp;" on the previous period","")&amp;IF(V324="Yes","; Average position "&amp;TEXT(N324,"0.0")&amp;" on "&amp;TEXT(L324,"#,##0")&amp;" impressions (striking distance)","")&amp;IF(AND(T324="Yes",N(L324)&gt;=Rules!$B$6),"; Thin ("&amp;F324&amp;" words) but has search demand",""),3,400),IF(AA324="Prune","Low value: "&amp;N(K324)&amp;" clicks, "&amp;N(L324)&amp;" impressions, "&amp;N(Q324)&amp;" sessions, no key events. Remove or noindex it and update internal links.",IF(AA324="Redirect","Low value but "&amp;N(AC324)&amp;" referring domains. 301 it to the closest relevant page to keep those links.",IF(AND(Z324="No",Y324="Yes",N(K324)&lt;Rules!$B$5),"Low search traffic but it converts (key events: "&amp;S324&amp;"). Keep it and link to it.",IF(W324="Yes","Stronger than the page it overlaps ("&amp;I324&amp;"). Keep; merge that page into this one.","Healthy: "&amp;N(K324)&amp;" clicks"&amp;IF(ISNUMBER(N324),", average position "&amp;TEXT(N324,"0.0"),"")&amp;". Keep and monitor."))))))))))</f>
        <v/>
      </c>
      <c r="AE324">
        <f>IF(A324="","",IF(AD324&lt;&gt;"",AD324,AA324))</f>
        <v/>
      </c>
    </row>
    <row r="325">
      <c r="A325">
        <f>IF(Crawl!A324="","",Crawl!A324)</f>
        <v/>
      </c>
      <c r="B325">
        <f>IF(A325="","",Crawl!EC324)</f>
        <v/>
      </c>
      <c r="C325">
        <f>IF(A325="","",IFERROR(INDEX(Crawl!$A324:$DZ324,1,Rules!$H$6),""))</f>
        <v/>
      </c>
      <c r="D325">
        <f>IF(A325="","",IFERROR(INDEX(Crawl!$A324:$DZ324,1,Rules!$H$7),"")&amp;"")</f>
        <v/>
      </c>
      <c r="E325">
        <f>IF(A325="","",IFERROR(INDEX(Crawl!$A324:$DZ324,1,Rules!$H$8),"")&amp;"")</f>
        <v/>
      </c>
      <c r="F325">
        <f>IF(A325="","",IFERROR(INDEX(Crawl!$A324:$DZ324,1,Rules!$H$9),""))</f>
        <v/>
      </c>
      <c r="G325">
        <f>IF(A325="","",IFERROR(INDEX(Crawl!$A324:$DZ324,1,Rules!$H$10),""))</f>
        <v/>
      </c>
      <c r="H325">
        <f>IF(A325="","",IFERROR(INDEX(Crawl!$A324:$DZ324,1,Rules!$H$12),""))</f>
        <v/>
      </c>
      <c r="I325">
        <f>IF(A325="","",IF(AND(N(H325)&gt;0,IFERROR(INDEX(Crawl!$A324:$DZ324,1,Rules!$H$11),"")&amp;""&lt;&gt;""),IFERROR(INDEX(Crawl!$A324:$DZ324,1,Rules!$H$11),"")&amp;"",IF(AND(ISNUMBER(J325),N(J325)&gt;=Rules!$B$12,IFERROR(INDEX(Crawl!$A324:$DZ324,1,Rules!$H$13),"")&amp;""&lt;&gt;""),IFERROR(INDEX(Crawl!$A324:$DZ324,1,Rules!$H$13),"")&amp;"","")))</f>
        <v/>
      </c>
      <c r="J325" s="19">
        <f>IF(A325="","",IF(IFERROR(INDEX(Crawl!$A324:$DZ324,1,Rules!$H$14),"")&amp;""="","",IFERROR(INDEX(Crawl!$A324:$DZ324,1,Rules!$H$14),"")))</f>
        <v/>
      </c>
      <c r="K325">
        <f>IF(A325="","",IFERROR(SUMIFS('GSC current'!$J$2:$J$2001,'GSC current'!$I$2:$I$2001,B325),0))</f>
        <v/>
      </c>
      <c r="L325">
        <f>IF(A325="","",IFERROR(SUMIFS('GSC current'!$K$2:$K$2001,'GSC current'!$I$2:$I$2001,B325),0))</f>
        <v/>
      </c>
      <c r="M325" s="20">
        <f>IF(A325="","",IF(N(L325)&gt;0,K325/L325,""))</f>
        <v/>
      </c>
      <c r="N325" s="21">
        <f>IF(A325="","",IF(N(L325)&gt;0,SUMIFS('GSC current'!$L$2:$L$2001,'GSC current'!$I$2:$I$2001,B325)/L325,""))</f>
        <v/>
      </c>
      <c r="O325">
        <f>IF(A325="","",IFERROR(SUMIFS('GSC previous'!$J$2:$J$2001,'GSC previous'!$I$2:$I$2001,B325),0))</f>
        <v/>
      </c>
      <c r="P325" s="22">
        <f>IF(A325="","",IF(N(O325)&gt;0,(K325-O325)/O325,""))</f>
        <v/>
      </c>
      <c r="Q325">
        <f>IF(A325="","",IFERROR(SUMIFS(GA4!$P$2:$P$2001,GA4!$O$2:$O$2001,B325),0))</f>
        <v/>
      </c>
      <c r="R325" s="23">
        <f>IF(A325="","",IF(N(Q325)&gt;0,SUMIFS(GA4!$Q$2:$Q$2001,GA4!$O$2:$O$2001,B325)/Q325,""))</f>
        <v/>
      </c>
      <c r="S325">
        <f>IF(A325="","",IFERROR(SUMIFS(GA4!$R$2:$R$2001,GA4!$O$2:$O$2001,B325),0))</f>
        <v/>
      </c>
      <c r="T325">
        <f>IF(A325="","",IF(AND(ISNUMBER(F325),LEFT(C325&amp;"",1)="2"),IF(F325&lt;Rules!$B$9,"Yes","No"),"No"))</f>
        <v/>
      </c>
      <c r="U325">
        <f>IF(A325="","",IF(AND(N(O325)&gt;=Rules!$B$8,ISNUMBER(P325)),IF(P325&lt;=-Rules!$B$7,"Yes","No"),"No"))</f>
        <v/>
      </c>
      <c r="V325">
        <f>IF(A325="","",IF(AND(N(L325)&gt;=Rules!$B$6,ISNUMBER(N325)),IF(AND(N325&gt;=Rules!$B$10,N325&lt;=Rules!$B$11),"Yes","No"),"No"))</f>
        <v/>
      </c>
      <c r="W325">
        <f>IF(A325="","",IF(I325&lt;&gt;"","Yes","No"))</f>
        <v/>
      </c>
      <c r="X325">
        <f>IF(I325="","",IF(SUMIFS($K$3:$K$2002,$A$3:$A$2002,SUBSTITUTE(SUBSTITUTE(I325,"?","~?"),"*","~*"))&gt;N(K325),"Yes","No"))</f>
        <v/>
      </c>
      <c r="Y325">
        <f>IF(A325="","",IF(N(S325)&gt;0,"Yes","No"))</f>
        <v/>
      </c>
      <c r="Z325">
        <f>IF(A325="","",IF(AND(N(K325)&lt;Rules!$B$5,N(L325)&lt;Rules!$B$6,N(Q325)&lt;Rules!$B$13,Y325="No"),"Yes","No"))</f>
        <v/>
      </c>
      <c r="AA325">
        <f>IF(A325="","",IF(LEFT(C325&amp;"",1)="3","Redirect",IF(OR(LEFT(C325&amp;"",1)="4",LEFT(C325&amp;"",1)="5"),IF(OR(N(K325)&gt;0,N(AC325)&gt;=Rules!$B$14),"Redirect","Prune"),IF(D325="Non-Indexable","Keep",IF(AND(W325="Yes",X325="Yes",Y325="No"),"Merge",IF(OR(U325="Yes",V325="Yes",AND(T325="Yes",N(L325)&gt;=Rules!$B$6)),"Update",IF(Z325="Yes",IF(N(AC325)&gt;=Rules!$B$14,"Redirect","Prune"),"Keep")))))))</f>
        <v/>
      </c>
      <c r="AB325">
        <f>IF(A325="","",IF(LEFT(C325&amp;"",1)="3","Already redirects ("&amp;C325&amp;"). Update internal links to point at the final URL.",IF(OR(LEFT(C325&amp;"",1)="4",LEFT(C325&amp;"",1)="5"),IF(AA325="Redirect","Returns "&amp;C325&amp;" but still has "&amp;N(K325)&amp;" clicks and "&amp;N(AC325)&amp;" referring domains. 301 it to the closest live page.","Returns "&amp;C325&amp;" with no clicks or links. Remove internal links and let it 404 or 410."),IF(D325="Non-Indexable","Non-indexable ("&amp;E325&amp;"). Keep if that is intentional; otherwise fix the canonical or noindex.",IF(AA325="Merge","Overlaps with "&amp;I325&amp;IF(N(J325)&gt;0," (similarity "&amp;TEXT(J325,"0.00")&amp;")","")&amp;", which gets more clicks. Merge the useful parts into it and 301 this URL.",IF(AA325="Update",MID(IF(U325="Yes","; Clicks down "&amp;TEXT(-P325,"0%")&amp;" on the previous period","")&amp;IF(V325="Yes","; Average position "&amp;TEXT(N325,"0.0")&amp;" on "&amp;TEXT(L325,"#,##0")&amp;" impressions (striking distance)","")&amp;IF(AND(T325="Yes",N(L325)&gt;=Rules!$B$6),"; Thin ("&amp;F325&amp;" words) but has search demand",""),3,400),IF(AA325="Prune","Low value: "&amp;N(K325)&amp;" clicks, "&amp;N(L325)&amp;" impressions, "&amp;N(Q325)&amp;" sessions, no key events. Remove or noindex it and update internal links.",IF(AA325="Redirect","Low value but "&amp;N(AC325)&amp;" referring domains. 301 it to the closest relevant page to keep those links.",IF(AND(Z325="No",Y325="Yes",N(K325)&lt;Rules!$B$5),"Low search traffic but it converts (key events: "&amp;S325&amp;"). Keep it and link to it.",IF(W325="Yes","Stronger than the page it overlaps ("&amp;I325&amp;"). Keep; merge that page into this one.","Healthy: "&amp;N(K325)&amp;" clicks"&amp;IF(ISNUMBER(N325),", average position "&amp;TEXT(N325,"0.0"),"")&amp;". Keep and monitor."))))))))))</f>
        <v/>
      </c>
      <c r="AE325">
        <f>IF(A325="","",IF(AD325&lt;&gt;"",AD325,AA325))</f>
        <v/>
      </c>
    </row>
    <row r="326">
      <c r="A326">
        <f>IF(Crawl!A325="","",Crawl!A325)</f>
        <v/>
      </c>
      <c r="B326">
        <f>IF(A326="","",Crawl!EC325)</f>
        <v/>
      </c>
      <c r="C326">
        <f>IF(A326="","",IFERROR(INDEX(Crawl!$A325:$DZ325,1,Rules!$H$6),""))</f>
        <v/>
      </c>
      <c r="D326">
        <f>IF(A326="","",IFERROR(INDEX(Crawl!$A325:$DZ325,1,Rules!$H$7),"")&amp;"")</f>
        <v/>
      </c>
      <c r="E326">
        <f>IF(A326="","",IFERROR(INDEX(Crawl!$A325:$DZ325,1,Rules!$H$8),"")&amp;"")</f>
        <v/>
      </c>
      <c r="F326">
        <f>IF(A326="","",IFERROR(INDEX(Crawl!$A325:$DZ325,1,Rules!$H$9),""))</f>
        <v/>
      </c>
      <c r="G326">
        <f>IF(A326="","",IFERROR(INDEX(Crawl!$A325:$DZ325,1,Rules!$H$10),""))</f>
        <v/>
      </c>
      <c r="H326">
        <f>IF(A326="","",IFERROR(INDEX(Crawl!$A325:$DZ325,1,Rules!$H$12),""))</f>
        <v/>
      </c>
      <c r="I326">
        <f>IF(A326="","",IF(AND(N(H326)&gt;0,IFERROR(INDEX(Crawl!$A325:$DZ325,1,Rules!$H$11),"")&amp;""&lt;&gt;""),IFERROR(INDEX(Crawl!$A325:$DZ325,1,Rules!$H$11),"")&amp;"",IF(AND(ISNUMBER(J326),N(J326)&gt;=Rules!$B$12,IFERROR(INDEX(Crawl!$A325:$DZ325,1,Rules!$H$13),"")&amp;""&lt;&gt;""),IFERROR(INDEX(Crawl!$A325:$DZ325,1,Rules!$H$13),"")&amp;"","")))</f>
        <v/>
      </c>
      <c r="J326" s="19">
        <f>IF(A326="","",IF(IFERROR(INDEX(Crawl!$A325:$DZ325,1,Rules!$H$14),"")&amp;""="","",IFERROR(INDEX(Crawl!$A325:$DZ325,1,Rules!$H$14),"")))</f>
        <v/>
      </c>
      <c r="K326">
        <f>IF(A326="","",IFERROR(SUMIFS('GSC current'!$J$2:$J$2001,'GSC current'!$I$2:$I$2001,B326),0))</f>
        <v/>
      </c>
      <c r="L326">
        <f>IF(A326="","",IFERROR(SUMIFS('GSC current'!$K$2:$K$2001,'GSC current'!$I$2:$I$2001,B326),0))</f>
        <v/>
      </c>
      <c r="M326" s="20">
        <f>IF(A326="","",IF(N(L326)&gt;0,K326/L326,""))</f>
        <v/>
      </c>
      <c r="N326" s="21">
        <f>IF(A326="","",IF(N(L326)&gt;0,SUMIFS('GSC current'!$L$2:$L$2001,'GSC current'!$I$2:$I$2001,B326)/L326,""))</f>
        <v/>
      </c>
      <c r="O326">
        <f>IF(A326="","",IFERROR(SUMIFS('GSC previous'!$J$2:$J$2001,'GSC previous'!$I$2:$I$2001,B326),0))</f>
        <v/>
      </c>
      <c r="P326" s="22">
        <f>IF(A326="","",IF(N(O326)&gt;0,(K326-O326)/O326,""))</f>
        <v/>
      </c>
      <c r="Q326">
        <f>IF(A326="","",IFERROR(SUMIFS(GA4!$P$2:$P$2001,GA4!$O$2:$O$2001,B326),0))</f>
        <v/>
      </c>
      <c r="R326" s="23">
        <f>IF(A326="","",IF(N(Q326)&gt;0,SUMIFS(GA4!$Q$2:$Q$2001,GA4!$O$2:$O$2001,B326)/Q326,""))</f>
        <v/>
      </c>
      <c r="S326">
        <f>IF(A326="","",IFERROR(SUMIFS(GA4!$R$2:$R$2001,GA4!$O$2:$O$2001,B326),0))</f>
        <v/>
      </c>
      <c r="T326">
        <f>IF(A326="","",IF(AND(ISNUMBER(F326),LEFT(C326&amp;"",1)="2"),IF(F326&lt;Rules!$B$9,"Yes","No"),"No"))</f>
        <v/>
      </c>
      <c r="U326">
        <f>IF(A326="","",IF(AND(N(O326)&gt;=Rules!$B$8,ISNUMBER(P326)),IF(P326&lt;=-Rules!$B$7,"Yes","No"),"No"))</f>
        <v/>
      </c>
      <c r="V326">
        <f>IF(A326="","",IF(AND(N(L326)&gt;=Rules!$B$6,ISNUMBER(N326)),IF(AND(N326&gt;=Rules!$B$10,N326&lt;=Rules!$B$11),"Yes","No"),"No"))</f>
        <v/>
      </c>
      <c r="W326">
        <f>IF(A326="","",IF(I326&lt;&gt;"","Yes","No"))</f>
        <v/>
      </c>
      <c r="X326">
        <f>IF(I326="","",IF(SUMIFS($K$3:$K$2002,$A$3:$A$2002,SUBSTITUTE(SUBSTITUTE(I326,"?","~?"),"*","~*"))&gt;N(K326),"Yes","No"))</f>
        <v/>
      </c>
      <c r="Y326">
        <f>IF(A326="","",IF(N(S326)&gt;0,"Yes","No"))</f>
        <v/>
      </c>
      <c r="Z326">
        <f>IF(A326="","",IF(AND(N(K326)&lt;Rules!$B$5,N(L326)&lt;Rules!$B$6,N(Q326)&lt;Rules!$B$13,Y326="No"),"Yes","No"))</f>
        <v/>
      </c>
      <c r="AA326">
        <f>IF(A326="","",IF(LEFT(C326&amp;"",1)="3","Redirect",IF(OR(LEFT(C326&amp;"",1)="4",LEFT(C326&amp;"",1)="5"),IF(OR(N(K326)&gt;0,N(AC326)&gt;=Rules!$B$14),"Redirect","Prune"),IF(D326="Non-Indexable","Keep",IF(AND(W326="Yes",X326="Yes",Y326="No"),"Merge",IF(OR(U326="Yes",V326="Yes",AND(T326="Yes",N(L326)&gt;=Rules!$B$6)),"Update",IF(Z326="Yes",IF(N(AC326)&gt;=Rules!$B$14,"Redirect","Prune"),"Keep")))))))</f>
        <v/>
      </c>
      <c r="AB326">
        <f>IF(A326="","",IF(LEFT(C326&amp;"",1)="3","Already redirects ("&amp;C326&amp;"). Update internal links to point at the final URL.",IF(OR(LEFT(C326&amp;"",1)="4",LEFT(C326&amp;"",1)="5"),IF(AA326="Redirect","Returns "&amp;C326&amp;" but still has "&amp;N(K326)&amp;" clicks and "&amp;N(AC326)&amp;" referring domains. 301 it to the closest live page.","Returns "&amp;C326&amp;" with no clicks or links. Remove internal links and let it 404 or 410."),IF(D326="Non-Indexable","Non-indexable ("&amp;E326&amp;"). Keep if that is intentional; otherwise fix the canonical or noindex.",IF(AA326="Merge","Overlaps with "&amp;I326&amp;IF(N(J326)&gt;0," (similarity "&amp;TEXT(J326,"0.00")&amp;")","")&amp;", which gets more clicks. Merge the useful parts into it and 301 this URL.",IF(AA326="Update",MID(IF(U326="Yes","; Clicks down "&amp;TEXT(-P326,"0%")&amp;" on the previous period","")&amp;IF(V326="Yes","; Average position "&amp;TEXT(N326,"0.0")&amp;" on "&amp;TEXT(L326,"#,##0")&amp;" impressions (striking distance)","")&amp;IF(AND(T326="Yes",N(L326)&gt;=Rules!$B$6),"; Thin ("&amp;F326&amp;" words) but has search demand",""),3,400),IF(AA326="Prune","Low value: "&amp;N(K326)&amp;" clicks, "&amp;N(L326)&amp;" impressions, "&amp;N(Q326)&amp;" sessions, no key events. Remove or noindex it and update internal links.",IF(AA326="Redirect","Low value but "&amp;N(AC326)&amp;" referring domains. 301 it to the closest relevant page to keep those links.",IF(AND(Z326="No",Y326="Yes",N(K326)&lt;Rules!$B$5),"Low search traffic but it converts (key events: "&amp;S326&amp;"). Keep it and link to it.",IF(W326="Yes","Stronger than the page it overlaps ("&amp;I326&amp;"). Keep; merge that page into this one.","Healthy: "&amp;N(K326)&amp;" clicks"&amp;IF(ISNUMBER(N326),", average position "&amp;TEXT(N326,"0.0"),"")&amp;". Keep and monitor."))))))))))</f>
        <v/>
      </c>
      <c r="AE326">
        <f>IF(A326="","",IF(AD326&lt;&gt;"",AD326,AA326))</f>
        <v/>
      </c>
    </row>
    <row r="327">
      <c r="A327">
        <f>IF(Crawl!A326="","",Crawl!A326)</f>
        <v/>
      </c>
      <c r="B327">
        <f>IF(A327="","",Crawl!EC326)</f>
        <v/>
      </c>
      <c r="C327">
        <f>IF(A327="","",IFERROR(INDEX(Crawl!$A326:$DZ326,1,Rules!$H$6),""))</f>
        <v/>
      </c>
      <c r="D327">
        <f>IF(A327="","",IFERROR(INDEX(Crawl!$A326:$DZ326,1,Rules!$H$7),"")&amp;"")</f>
        <v/>
      </c>
      <c r="E327">
        <f>IF(A327="","",IFERROR(INDEX(Crawl!$A326:$DZ326,1,Rules!$H$8),"")&amp;"")</f>
        <v/>
      </c>
      <c r="F327">
        <f>IF(A327="","",IFERROR(INDEX(Crawl!$A326:$DZ326,1,Rules!$H$9),""))</f>
        <v/>
      </c>
      <c r="G327">
        <f>IF(A327="","",IFERROR(INDEX(Crawl!$A326:$DZ326,1,Rules!$H$10),""))</f>
        <v/>
      </c>
      <c r="H327">
        <f>IF(A327="","",IFERROR(INDEX(Crawl!$A326:$DZ326,1,Rules!$H$12),""))</f>
        <v/>
      </c>
      <c r="I327">
        <f>IF(A327="","",IF(AND(N(H327)&gt;0,IFERROR(INDEX(Crawl!$A326:$DZ326,1,Rules!$H$11),"")&amp;""&lt;&gt;""),IFERROR(INDEX(Crawl!$A326:$DZ326,1,Rules!$H$11),"")&amp;"",IF(AND(ISNUMBER(J327),N(J327)&gt;=Rules!$B$12,IFERROR(INDEX(Crawl!$A326:$DZ326,1,Rules!$H$13),"")&amp;""&lt;&gt;""),IFERROR(INDEX(Crawl!$A326:$DZ326,1,Rules!$H$13),"")&amp;"","")))</f>
        <v/>
      </c>
      <c r="J327" s="19">
        <f>IF(A327="","",IF(IFERROR(INDEX(Crawl!$A326:$DZ326,1,Rules!$H$14),"")&amp;""="","",IFERROR(INDEX(Crawl!$A326:$DZ326,1,Rules!$H$14),"")))</f>
        <v/>
      </c>
      <c r="K327">
        <f>IF(A327="","",IFERROR(SUMIFS('GSC current'!$J$2:$J$2001,'GSC current'!$I$2:$I$2001,B327),0))</f>
        <v/>
      </c>
      <c r="L327">
        <f>IF(A327="","",IFERROR(SUMIFS('GSC current'!$K$2:$K$2001,'GSC current'!$I$2:$I$2001,B327),0))</f>
        <v/>
      </c>
      <c r="M327" s="20">
        <f>IF(A327="","",IF(N(L327)&gt;0,K327/L327,""))</f>
        <v/>
      </c>
      <c r="N327" s="21">
        <f>IF(A327="","",IF(N(L327)&gt;0,SUMIFS('GSC current'!$L$2:$L$2001,'GSC current'!$I$2:$I$2001,B327)/L327,""))</f>
        <v/>
      </c>
      <c r="O327">
        <f>IF(A327="","",IFERROR(SUMIFS('GSC previous'!$J$2:$J$2001,'GSC previous'!$I$2:$I$2001,B327),0))</f>
        <v/>
      </c>
      <c r="P327" s="22">
        <f>IF(A327="","",IF(N(O327)&gt;0,(K327-O327)/O327,""))</f>
        <v/>
      </c>
      <c r="Q327">
        <f>IF(A327="","",IFERROR(SUMIFS(GA4!$P$2:$P$2001,GA4!$O$2:$O$2001,B327),0))</f>
        <v/>
      </c>
      <c r="R327" s="23">
        <f>IF(A327="","",IF(N(Q327)&gt;0,SUMIFS(GA4!$Q$2:$Q$2001,GA4!$O$2:$O$2001,B327)/Q327,""))</f>
        <v/>
      </c>
      <c r="S327">
        <f>IF(A327="","",IFERROR(SUMIFS(GA4!$R$2:$R$2001,GA4!$O$2:$O$2001,B327),0))</f>
        <v/>
      </c>
      <c r="T327">
        <f>IF(A327="","",IF(AND(ISNUMBER(F327),LEFT(C327&amp;"",1)="2"),IF(F327&lt;Rules!$B$9,"Yes","No"),"No"))</f>
        <v/>
      </c>
      <c r="U327">
        <f>IF(A327="","",IF(AND(N(O327)&gt;=Rules!$B$8,ISNUMBER(P327)),IF(P327&lt;=-Rules!$B$7,"Yes","No"),"No"))</f>
        <v/>
      </c>
      <c r="V327">
        <f>IF(A327="","",IF(AND(N(L327)&gt;=Rules!$B$6,ISNUMBER(N327)),IF(AND(N327&gt;=Rules!$B$10,N327&lt;=Rules!$B$11),"Yes","No"),"No"))</f>
        <v/>
      </c>
      <c r="W327">
        <f>IF(A327="","",IF(I327&lt;&gt;"","Yes","No"))</f>
        <v/>
      </c>
      <c r="X327">
        <f>IF(I327="","",IF(SUMIFS($K$3:$K$2002,$A$3:$A$2002,SUBSTITUTE(SUBSTITUTE(I327,"?","~?"),"*","~*"))&gt;N(K327),"Yes","No"))</f>
        <v/>
      </c>
      <c r="Y327">
        <f>IF(A327="","",IF(N(S327)&gt;0,"Yes","No"))</f>
        <v/>
      </c>
      <c r="Z327">
        <f>IF(A327="","",IF(AND(N(K327)&lt;Rules!$B$5,N(L327)&lt;Rules!$B$6,N(Q327)&lt;Rules!$B$13,Y327="No"),"Yes","No"))</f>
        <v/>
      </c>
      <c r="AA327">
        <f>IF(A327="","",IF(LEFT(C327&amp;"",1)="3","Redirect",IF(OR(LEFT(C327&amp;"",1)="4",LEFT(C327&amp;"",1)="5"),IF(OR(N(K327)&gt;0,N(AC327)&gt;=Rules!$B$14),"Redirect","Prune"),IF(D327="Non-Indexable","Keep",IF(AND(W327="Yes",X327="Yes",Y327="No"),"Merge",IF(OR(U327="Yes",V327="Yes",AND(T327="Yes",N(L327)&gt;=Rules!$B$6)),"Update",IF(Z327="Yes",IF(N(AC327)&gt;=Rules!$B$14,"Redirect","Prune"),"Keep")))))))</f>
        <v/>
      </c>
      <c r="AB327">
        <f>IF(A327="","",IF(LEFT(C327&amp;"",1)="3","Already redirects ("&amp;C327&amp;"). Update internal links to point at the final URL.",IF(OR(LEFT(C327&amp;"",1)="4",LEFT(C327&amp;"",1)="5"),IF(AA327="Redirect","Returns "&amp;C327&amp;" but still has "&amp;N(K327)&amp;" clicks and "&amp;N(AC327)&amp;" referring domains. 301 it to the closest live page.","Returns "&amp;C327&amp;" with no clicks or links. Remove internal links and let it 404 or 410."),IF(D327="Non-Indexable","Non-indexable ("&amp;E327&amp;"). Keep if that is intentional; otherwise fix the canonical or noindex.",IF(AA327="Merge","Overlaps with "&amp;I327&amp;IF(N(J327)&gt;0," (similarity "&amp;TEXT(J327,"0.00")&amp;")","")&amp;", which gets more clicks. Merge the useful parts into it and 301 this URL.",IF(AA327="Update",MID(IF(U327="Yes","; Clicks down "&amp;TEXT(-P327,"0%")&amp;" on the previous period","")&amp;IF(V327="Yes","; Average position "&amp;TEXT(N327,"0.0")&amp;" on "&amp;TEXT(L327,"#,##0")&amp;" impressions (striking distance)","")&amp;IF(AND(T327="Yes",N(L327)&gt;=Rules!$B$6),"; Thin ("&amp;F327&amp;" words) but has search demand",""),3,400),IF(AA327="Prune","Low value: "&amp;N(K327)&amp;" clicks, "&amp;N(L327)&amp;" impressions, "&amp;N(Q327)&amp;" sessions, no key events. Remove or noindex it and update internal links.",IF(AA327="Redirect","Low value but "&amp;N(AC327)&amp;" referring domains. 301 it to the closest relevant page to keep those links.",IF(AND(Z327="No",Y327="Yes",N(K327)&lt;Rules!$B$5),"Low search traffic but it converts (key events: "&amp;S327&amp;"). Keep it and link to it.",IF(W327="Yes","Stronger than the page it overlaps ("&amp;I327&amp;"). Keep; merge that page into this one.","Healthy: "&amp;N(K327)&amp;" clicks"&amp;IF(ISNUMBER(N327),", average position "&amp;TEXT(N327,"0.0"),"")&amp;". Keep and monitor."))))))))))</f>
        <v/>
      </c>
      <c r="AE327">
        <f>IF(A327="","",IF(AD327&lt;&gt;"",AD327,AA327))</f>
        <v/>
      </c>
    </row>
    <row r="328">
      <c r="A328">
        <f>IF(Crawl!A327="","",Crawl!A327)</f>
        <v/>
      </c>
      <c r="B328">
        <f>IF(A328="","",Crawl!EC327)</f>
        <v/>
      </c>
      <c r="C328">
        <f>IF(A328="","",IFERROR(INDEX(Crawl!$A327:$DZ327,1,Rules!$H$6),""))</f>
        <v/>
      </c>
      <c r="D328">
        <f>IF(A328="","",IFERROR(INDEX(Crawl!$A327:$DZ327,1,Rules!$H$7),"")&amp;"")</f>
        <v/>
      </c>
      <c r="E328">
        <f>IF(A328="","",IFERROR(INDEX(Crawl!$A327:$DZ327,1,Rules!$H$8),"")&amp;"")</f>
        <v/>
      </c>
      <c r="F328">
        <f>IF(A328="","",IFERROR(INDEX(Crawl!$A327:$DZ327,1,Rules!$H$9),""))</f>
        <v/>
      </c>
      <c r="G328">
        <f>IF(A328="","",IFERROR(INDEX(Crawl!$A327:$DZ327,1,Rules!$H$10),""))</f>
        <v/>
      </c>
      <c r="H328">
        <f>IF(A328="","",IFERROR(INDEX(Crawl!$A327:$DZ327,1,Rules!$H$12),""))</f>
        <v/>
      </c>
      <c r="I328">
        <f>IF(A328="","",IF(AND(N(H328)&gt;0,IFERROR(INDEX(Crawl!$A327:$DZ327,1,Rules!$H$11),"")&amp;""&lt;&gt;""),IFERROR(INDEX(Crawl!$A327:$DZ327,1,Rules!$H$11),"")&amp;"",IF(AND(ISNUMBER(J328),N(J328)&gt;=Rules!$B$12,IFERROR(INDEX(Crawl!$A327:$DZ327,1,Rules!$H$13),"")&amp;""&lt;&gt;""),IFERROR(INDEX(Crawl!$A327:$DZ327,1,Rules!$H$13),"")&amp;"","")))</f>
        <v/>
      </c>
      <c r="J328" s="19">
        <f>IF(A328="","",IF(IFERROR(INDEX(Crawl!$A327:$DZ327,1,Rules!$H$14),"")&amp;""="","",IFERROR(INDEX(Crawl!$A327:$DZ327,1,Rules!$H$14),"")))</f>
        <v/>
      </c>
      <c r="K328">
        <f>IF(A328="","",IFERROR(SUMIFS('GSC current'!$J$2:$J$2001,'GSC current'!$I$2:$I$2001,B328),0))</f>
        <v/>
      </c>
      <c r="L328">
        <f>IF(A328="","",IFERROR(SUMIFS('GSC current'!$K$2:$K$2001,'GSC current'!$I$2:$I$2001,B328),0))</f>
        <v/>
      </c>
      <c r="M328" s="20">
        <f>IF(A328="","",IF(N(L328)&gt;0,K328/L328,""))</f>
        <v/>
      </c>
      <c r="N328" s="21">
        <f>IF(A328="","",IF(N(L328)&gt;0,SUMIFS('GSC current'!$L$2:$L$2001,'GSC current'!$I$2:$I$2001,B328)/L328,""))</f>
        <v/>
      </c>
      <c r="O328">
        <f>IF(A328="","",IFERROR(SUMIFS('GSC previous'!$J$2:$J$2001,'GSC previous'!$I$2:$I$2001,B328),0))</f>
        <v/>
      </c>
      <c r="P328" s="22">
        <f>IF(A328="","",IF(N(O328)&gt;0,(K328-O328)/O328,""))</f>
        <v/>
      </c>
      <c r="Q328">
        <f>IF(A328="","",IFERROR(SUMIFS(GA4!$P$2:$P$2001,GA4!$O$2:$O$2001,B328),0))</f>
        <v/>
      </c>
      <c r="R328" s="23">
        <f>IF(A328="","",IF(N(Q328)&gt;0,SUMIFS(GA4!$Q$2:$Q$2001,GA4!$O$2:$O$2001,B328)/Q328,""))</f>
        <v/>
      </c>
      <c r="S328">
        <f>IF(A328="","",IFERROR(SUMIFS(GA4!$R$2:$R$2001,GA4!$O$2:$O$2001,B328),0))</f>
        <v/>
      </c>
      <c r="T328">
        <f>IF(A328="","",IF(AND(ISNUMBER(F328),LEFT(C328&amp;"",1)="2"),IF(F328&lt;Rules!$B$9,"Yes","No"),"No"))</f>
        <v/>
      </c>
      <c r="U328">
        <f>IF(A328="","",IF(AND(N(O328)&gt;=Rules!$B$8,ISNUMBER(P328)),IF(P328&lt;=-Rules!$B$7,"Yes","No"),"No"))</f>
        <v/>
      </c>
      <c r="V328">
        <f>IF(A328="","",IF(AND(N(L328)&gt;=Rules!$B$6,ISNUMBER(N328)),IF(AND(N328&gt;=Rules!$B$10,N328&lt;=Rules!$B$11),"Yes","No"),"No"))</f>
        <v/>
      </c>
      <c r="W328">
        <f>IF(A328="","",IF(I328&lt;&gt;"","Yes","No"))</f>
        <v/>
      </c>
      <c r="X328">
        <f>IF(I328="","",IF(SUMIFS($K$3:$K$2002,$A$3:$A$2002,SUBSTITUTE(SUBSTITUTE(I328,"?","~?"),"*","~*"))&gt;N(K328),"Yes","No"))</f>
        <v/>
      </c>
      <c r="Y328">
        <f>IF(A328="","",IF(N(S328)&gt;0,"Yes","No"))</f>
        <v/>
      </c>
      <c r="Z328">
        <f>IF(A328="","",IF(AND(N(K328)&lt;Rules!$B$5,N(L328)&lt;Rules!$B$6,N(Q328)&lt;Rules!$B$13,Y328="No"),"Yes","No"))</f>
        <v/>
      </c>
      <c r="AA328">
        <f>IF(A328="","",IF(LEFT(C328&amp;"",1)="3","Redirect",IF(OR(LEFT(C328&amp;"",1)="4",LEFT(C328&amp;"",1)="5"),IF(OR(N(K328)&gt;0,N(AC328)&gt;=Rules!$B$14),"Redirect","Prune"),IF(D328="Non-Indexable","Keep",IF(AND(W328="Yes",X328="Yes",Y328="No"),"Merge",IF(OR(U328="Yes",V328="Yes",AND(T328="Yes",N(L328)&gt;=Rules!$B$6)),"Update",IF(Z328="Yes",IF(N(AC328)&gt;=Rules!$B$14,"Redirect","Prune"),"Keep")))))))</f>
        <v/>
      </c>
      <c r="AB328">
        <f>IF(A328="","",IF(LEFT(C328&amp;"",1)="3","Already redirects ("&amp;C328&amp;"). Update internal links to point at the final URL.",IF(OR(LEFT(C328&amp;"",1)="4",LEFT(C328&amp;"",1)="5"),IF(AA328="Redirect","Returns "&amp;C328&amp;" but still has "&amp;N(K328)&amp;" clicks and "&amp;N(AC328)&amp;" referring domains. 301 it to the closest live page.","Returns "&amp;C328&amp;" with no clicks or links. Remove internal links and let it 404 or 410."),IF(D328="Non-Indexable","Non-indexable ("&amp;E328&amp;"). Keep if that is intentional; otherwise fix the canonical or noindex.",IF(AA328="Merge","Overlaps with "&amp;I328&amp;IF(N(J328)&gt;0," (similarity "&amp;TEXT(J328,"0.00")&amp;")","")&amp;", which gets more clicks. Merge the useful parts into it and 301 this URL.",IF(AA328="Update",MID(IF(U328="Yes","; Clicks down "&amp;TEXT(-P328,"0%")&amp;" on the previous period","")&amp;IF(V328="Yes","; Average position "&amp;TEXT(N328,"0.0")&amp;" on "&amp;TEXT(L328,"#,##0")&amp;" impressions (striking distance)","")&amp;IF(AND(T328="Yes",N(L328)&gt;=Rules!$B$6),"; Thin ("&amp;F328&amp;" words) but has search demand",""),3,400),IF(AA328="Prune","Low value: "&amp;N(K328)&amp;" clicks, "&amp;N(L328)&amp;" impressions, "&amp;N(Q328)&amp;" sessions, no key events. Remove or noindex it and update internal links.",IF(AA328="Redirect","Low value but "&amp;N(AC328)&amp;" referring domains. 301 it to the closest relevant page to keep those links.",IF(AND(Z328="No",Y328="Yes",N(K328)&lt;Rules!$B$5),"Low search traffic but it converts (key events: "&amp;S328&amp;"). Keep it and link to it.",IF(W328="Yes","Stronger than the page it overlaps ("&amp;I328&amp;"). Keep; merge that page into this one.","Healthy: "&amp;N(K328)&amp;" clicks"&amp;IF(ISNUMBER(N328),", average position "&amp;TEXT(N328,"0.0"),"")&amp;". Keep and monitor."))))))))))</f>
        <v/>
      </c>
      <c r="AE328">
        <f>IF(A328="","",IF(AD328&lt;&gt;"",AD328,AA328))</f>
        <v/>
      </c>
    </row>
    <row r="329">
      <c r="A329">
        <f>IF(Crawl!A328="","",Crawl!A328)</f>
        <v/>
      </c>
      <c r="B329">
        <f>IF(A329="","",Crawl!EC328)</f>
        <v/>
      </c>
      <c r="C329">
        <f>IF(A329="","",IFERROR(INDEX(Crawl!$A328:$DZ328,1,Rules!$H$6),""))</f>
        <v/>
      </c>
      <c r="D329">
        <f>IF(A329="","",IFERROR(INDEX(Crawl!$A328:$DZ328,1,Rules!$H$7),"")&amp;"")</f>
        <v/>
      </c>
      <c r="E329">
        <f>IF(A329="","",IFERROR(INDEX(Crawl!$A328:$DZ328,1,Rules!$H$8),"")&amp;"")</f>
        <v/>
      </c>
      <c r="F329">
        <f>IF(A329="","",IFERROR(INDEX(Crawl!$A328:$DZ328,1,Rules!$H$9),""))</f>
        <v/>
      </c>
      <c r="G329">
        <f>IF(A329="","",IFERROR(INDEX(Crawl!$A328:$DZ328,1,Rules!$H$10),""))</f>
        <v/>
      </c>
      <c r="H329">
        <f>IF(A329="","",IFERROR(INDEX(Crawl!$A328:$DZ328,1,Rules!$H$12),""))</f>
        <v/>
      </c>
      <c r="I329">
        <f>IF(A329="","",IF(AND(N(H329)&gt;0,IFERROR(INDEX(Crawl!$A328:$DZ328,1,Rules!$H$11),"")&amp;""&lt;&gt;""),IFERROR(INDEX(Crawl!$A328:$DZ328,1,Rules!$H$11),"")&amp;"",IF(AND(ISNUMBER(J329),N(J329)&gt;=Rules!$B$12,IFERROR(INDEX(Crawl!$A328:$DZ328,1,Rules!$H$13),"")&amp;""&lt;&gt;""),IFERROR(INDEX(Crawl!$A328:$DZ328,1,Rules!$H$13),"")&amp;"","")))</f>
        <v/>
      </c>
      <c r="J329" s="19">
        <f>IF(A329="","",IF(IFERROR(INDEX(Crawl!$A328:$DZ328,1,Rules!$H$14),"")&amp;""="","",IFERROR(INDEX(Crawl!$A328:$DZ328,1,Rules!$H$14),"")))</f>
        <v/>
      </c>
      <c r="K329">
        <f>IF(A329="","",IFERROR(SUMIFS('GSC current'!$J$2:$J$2001,'GSC current'!$I$2:$I$2001,B329),0))</f>
        <v/>
      </c>
      <c r="L329">
        <f>IF(A329="","",IFERROR(SUMIFS('GSC current'!$K$2:$K$2001,'GSC current'!$I$2:$I$2001,B329),0))</f>
        <v/>
      </c>
      <c r="M329" s="20">
        <f>IF(A329="","",IF(N(L329)&gt;0,K329/L329,""))</f>
        <v/>
      </c>
      <c r="N329" s="21">
        <f>IF(A329="","",IF(N(L329)&gt;0,SUMIFS('GSC current'!$L$2:$L$2001,'GSC current'!$I$2:$I$2001,B329)/L329,""))</f>
        <v/>
      </c>
      <c r="O329">
        <f>IF(A329="","",IFERROR(SUMIFS('GSC previous'!$J$2:$J$2001,'GSC previous'!$I$2:$I$2001,B329),0))</f>
        <v/>
      </c>
      <c r="P329" s="22">
        <f>IF(A329="","",IF(N(O329)&gt;0,(K329-O329)/O329,""))</f>
        <v/>
      </c>
      <c r="Q329">
        <f>IF(A329="","",IFERROR(SUMIFS(GA4!$P$2:$P$2001,GA4!$O$2:$O$2001,B329),0))</f>
        <v/>
      </c>
      <c r="R329" s="23">
        <f>IF(A329="","",IF(N(Q329)&gt;0,SUMIFS(GA4!$Q$2:$Q$2001,GA4!$O$2:$O$2001,B329)/Q329,""))</f>
        <v/>
      </c>
      <c r="S329">
        <f>IF(A329="","",IFERROR(SUMIFS(GA4!$R$2:$R$2001,GA4!$O$2:$O$2001,B329),0))</f>
        <v/>
      </c>
      <c r="T329">
        <f>IF(A329="","",IF(AND(ISNUMBER(F329),LEFT(C329&amp;"",1)="2"),IF(F329&lt;Rules!$B$9,"Yes","No"),"No"))</f>
        <v/>
      </c>
      <c r="U329">
        <f>IF(A329="","",IF(AND(N(O329)&gt;=Rules!$B$8,ISNUMBER(P329)),IF(P329&lt;=-Rules!$B$7,"Yes","No"),"No"))</f>
        <v/>
      </c>
      <c r="V329">
        <f>IF(A329="","",IF(AND(N(L329)&gt;=Rules!$B$6,ISNUMBER(N329)),IF(AND(N329&gt;=Rules!$B$10,N329&lt;=Rules!$B$11),"Yes","No"),"No"))</f>
        <v/>
      </c>
      <c r="W329">
        <f>IF(A329="","",IF(I329&lt;&gt;"","Yes","No"))</f>
        <v/>
      </c>
      <c r="X329">
        <f>IF(I329="","",IF(SUMIFS($K$3:$K$2002,$A$3:$A$2002,SUBSTITUTE(SUBSTITUTE(I329,"?","~?"),"*","~*"))&gt;N(K329),"Yes","No"))</f>
        <v/>
      </c>
      <c r="Y329">
        <f>IF(A329="","",IF(N(S329)&gt;0,"Yes","No"))</f>
        <v/>
      </c>
      <c r="Z329">
        <f>IF(A329="","",IF(AND(N(K329)&lt;Rules!$B$5,N(L329)&lt;Rules!$B$6,N(Q329)&lt;Rules!$B$13,Y329="No"),"Yes","No"))</f>
        <v/>
      </c>
      <c r="AA329">
        <f>IF(A329="","",IF(LEFT(C329&amp;"",1)="3","Redirect",IF(OR(LEFT(C329&amp;"",1)="4",LEFT(C329&amp;"",1)="5"),IF(OR(N(K329)&gt;0,N(AC329)&gt;=Rules!$B$14),"Redirect","Prune"),IF(D329="Non-Indexable","Keep",IF(AND(W329="Yes",X329="Yes",Y329="No"),"Merge",IF(OR(U329="Yes",V329="Yes",AND(T329="Yes",N(L329)&gt;=Rules!$B$6)),"Update",IF(Z329="Yes",IF(N(AC329)&gt;=Rules!$B$14,"Redirect","Prune"),"Keep")))))))</f>
        <v/>
      </c>
      <c r="AB329">
        <f>IF(A329="","",IF(LEFT(C329&amp;"",1)="3","Already redirects ("&amp;C329&amp;"). Update internal links to point at the final URL.",IF(OR(LEFT(C329&amp;"",1)="4",LEFT(C329&amp;"",1)="5"),IF(AA329="Redirect","Returns "&amp;C329&amp;" but still has "&amp;N(K329)&amp;" clicks and "&amp;N(AC329)&amp;" referring domains. 301 it to the closest live page.","Returns "&amp;C329&amp;" with no clicks or links. Remove internal links and let it 404 or 410."),IF(D329="Non-Indexable","Non-indexable ("&amp;E329&amp;"). Keep if that is intentional; otherwise fix the canonical or noindex.",IF(AA329="Merge","Overlaps with "&amp;I329&amp;IF(N(J329)&gt;0," (similarity "&amp;TEXT(J329,"0.00")&amp;")","")&amp;", which gets more clicks. Merge the useful parts into it and 301 this URL.",IF(AA329="Update",MID(IF(U329="Yes","; Clicks down "&amp;TEXT(-P329,"0%")&amp;" on the previous period","")&amp;IF(V329="Yes","; Average position "&amp;TEXT(N329,"0.0")&amp;" on "&amp;TEXT(L329,"#,##0")&amp;" impressions (striking distance)","")&amp;IF(AND(T329="Yes",N(L329)&gt;=Rules!$B$6),"; Thin ("&amp;F329&amp;" words) but has search demand",""),3,400),IF(AA329="Prune","Low value: "&amp;N(K329)&amp;" clicks, "&amp;N(L329)&amp;" impressions, "&amp;N(Q329)&amp;" sessions, no key events. Remove or noindex it and update internal links.",IF(AA329="Redirect","Low value but "&amp;N(AC329)&amp;" referring domains. 301 it to the closest relevant page to keep those links.",IF(AND(Z329="No",Y329="Yes",N(K329)&lt;Rules!$B$5),"Low search traffic but it converts (key events: "&amp;S329&amp;"). Keep it and link to it.",IF(W329="Yes","Stronger than the page it overlaps ("&amp;I329&amp;"). Keep; merge that page into this one.","Healthy: "&amp;N(K329)&amp;" clicks"&amp;IF(ISNUMBER(N329),", average position "&amp;TEXT(N329,"0.0"),"")&amp;". Keep and monitor."))))))))))</f>
        <v/>
      </c>
      <c r="AE329">
        <f>IF(A329="","",IF(AD329&lt;&gt;"",AD329,AA329))</f>
        <v/>
      </c>
    </row>
    <row r="330">
      <c r="A330">
        <f>IF(Crawl!A329="","",Crawl!A329)</f>
        <v/>
      </c>
      <c r="B330">
        <f>IF(A330="","",Crawl!EC329)</f>
        <v/>
      </c>
      <c r="C330">
        <f>IF(A330="","",IFERROR(INDEX(Crawl!$A329:$DZ329,1,Rules!$H$6),""))</f>
        <v/>
      </c>
      <c r="D330">
        <f>IF(A330="","",IFERROR(INDEX(Crawl!$A329:$DZ329,1,Rules!$H$7),"")&amp;"")</f>
        <v/>
      </c>
      <c r="E330">
        <f>IF(A330="","",IFERROR(INDEX(Crawl!$A329:$DZ329,1,Rules!$H$8),"")&amp;"")</f>
        <v/>
      </c>
      <c r="F330">
        <f>IF(A330="","",IFERROR(INDEX(Crawl!$A329:$DZ329,1,Rules!$H$9),""))</f>
        <v/>
      </c>
      <c r="G330">
        <f>IF(A330="","",IFERROR(INDEX(Crawl!$A329:$DZ329,1,Rules!$H$10),""))</f>
        <v/>
      </c>
      <c r="H330">
        <f>IF(A330="","",IFERROR(INDEX(Crawl!$A329:$DZ329,1,Rules!$H$12),""))</f>
        <v/>
      </c>
      <c r="I330">
        <f>IF(A330="","",IF(AND(N(H330)&gt;0,IFERROR(INDEX(Crawl!$A329:$DZ329,1,Rules!$H$11),"")&amp;""&lt;&gt;""),IFERROR(INDEX(Crawl!$A329:$DZ329,1,Rules!$H$11),"")&amp;"",IF(AND(ISNUMBER(J330),N(J330)&gt;=Rules!$B$12,IFERROR(INDEX(Crawl!$A329:$DZ329,1,Rules!$H$13),"")&amp;""&lt;&gt;""),IFERROR(INDEX(Crawl!$A329:$DZ329,1,Rules!$H$13),"")&amp;"","")))</f>
        <v/>
      </c>
      <c r="J330" s="19">
        <f>IF(A330="","",IF(IFERROR(INDEX(Crawl!$A329:$DZ329,1,Rules!$H$14),"")&amp;""="","",IFERROR(INDEX(Crawl!$A329:$DZ329,1,Rules!$H$14),"")))</f>
        <v/>
      </c>
      <c r="K330">
        <f>IF(A330="","",IFERROR(SUMIFS('GSC current'!$J$2:$J$2001,'GSC current'!$I$2:$I$2001,B330),0))</f>
        <v/>
      </c>
      <c r="L330">
        <f>IF(A330="","",IFERROR(SUMIFS('GSC current'!$K$2:$K$2001,'GSC current'!$I$2:$I$2001,B330),0))</f>
        <v/>
      </c>
      <c r="M330" s="20">
        <f>IF(A330="","",IF(N(L330)&gt;0,K330/L330,""))</f>
        <v/>
      </c>
      <c r="N330" s="21">
        <f>IF(A330="","",IF(N(L330)&gt;0,SUMIFS('GSC current'!$L$2:$L$2001,'GSC current'!$I$2:$I$2001,B330)/L330,""))</f>
        <v/>
      </c>
      <c r="O330">
        <f>IF(A330="","",IFERROR(SUMIFS('GSC previous'!$J$2:$J$2001,'GSC previous'!$I$2:$I$2001,B330),0))</f>
        <v/>
      </c>
      <c r="P330" s="22">
        <f>IF(A330="","",IF(N(O330)&gt;0,(K330-O330)/O330,""))</f>
        <v/>
      </c>
      <c r="Q330">
        <f>IF(A330="","",IFERROR(SUMIFS(GA4!$P$2:$P$2001,GA4!$O$2:$O$2001,B330),0))</f>
        <v/>
      </c>
      <c r="R330" s="23">
        <f>IF(A330="","",IF(N(Q330)&gt;0,SUMIFS(GA4!$Q$2:$Q$2001,GA4!$O$2:$O$2001,B330)/Q330,""))</f>
        <v/>
      </c>
      <c r="S330">
        <f>IF(A330="","",IFERROR(SUMIFS(GA4!$R$2:$R$2001,GA4!$O$2:$O$2001,B330),0))</f>
        <v/>
      </c>
      <c r="T330">
        <f>IF(A330="","",IF(AND(ISNUMBER(F330),LEFT(C330&amp;"",1)="2"),IF(F330&lt;Rules!$B$9,"Yes","No"),"No"))</f>
        <v/>
      </c>
      <c r="U330">
        <f>IF(A330="","",IF(AND(N(O330)&gt;=Rules!$B$8,ISNUMBER(P330)),IF(P330&lt;=-Rules!$B$7,"Yes","No"),"No"))</f>
        <v/>
      </c>
      <c r="V330">
        <f>IF(A330="","",IF(AND(N(L330)&gt;=Rules!$B$6,ISNUMBER(N330)),IF(AND(N330&gt;=Rules!$B$10,N330&lt;=Rules!$B$11),"Yes","No"),"No"))</f>
        <v/>
      </c>
      <c r="W330">
        <f>IF(A330="","",IF(I330&lt;&gt;"","Yes","No"))</f>
        <v/>
      </c>
      <c r="X330">
        <f>IF(I330="","",IF(SUMIFS($K$3:$K$2002,$A$3:$A$2002,SUBSTITUTE(SUBSTITUTE(I330,"?","~?"),"*","~*"))&gt;N(K330),"Yes","No"))</f>
        <v/>
      </c>
      <c r="Y330">
        <f>IF(A330="","",IF(N(S330)&gt;0,"Yes","No"))</f>
        <v/>
      </c>
      <c r="Z330">
        <f>IF(A330="","",IF(AND(N(K330)&lt;Rules!$B$5,N(L330)&lt;Rules!$B$6,N(Q330)&lt;Rules!$B$13,Y330="No"),"Yes","No"))</f>
        <v/>
      </c>
      <c r="AA330">
        <f>IF(A330="","",IF(LEFT(C330&amp;"",1)="3","Redirect",IF(OR(LEFT(C330&amp;"",1)="4",LEFT(C330&amp;"",1)="5"),IF(OR(N(K330)&gt;0,N(AC330)&gt;=Rules!$B$14),"Redirect","Prune"),IF(D330="Non-Indexable","Keep",IF(AND(W330="Yes",X330="Yes",Y330="No"),"Merge",IF(OR(U330="Yes",V330="Yes",AND(T330="Yes",N(L330)&gt;=Rules!$B$6)),"Update",IF(Z330="Yes",IF(N(AC330)&gt;=Rules!$B$14,"Redirect","Prune"),"Keep")))))))</f>
        <v/>
      </c>
      <c r="AB330">
        <f>IF(A330="","",IF(LEFT(C330&amp;"",1)="3","Already redirects ("&amp;C330&amp;"). Update internal links to point at the final URL.",IF(OR(LEFT(C330&amp;"",1)="4",LEFT(C330&amp;"",1)="5"),IF(AA330="Redirect","Returns "&amp;C330&amp;" but still has "&amp;N(K330)&amp;" clicks and "&amp;N(AC330)&amp;" referring domains. 301 it to the closest live page.","Returns "&amp;C330&amp;" with no clicks or links. Remove internal links and let it 404 or 410."),IF(D330="Non-Indexable","Non-indexable ("&amp;E330&amp;"). Keep if that is intentional; otherwise fix the canonical or noindex.",IF(AA330="Merge","Overlaps with "&amp;I330&amp;IF(N(J330)&gt;0," (similarity "&amp;TEXT(J330,"0.00")&amp;")","")&amp;", which gets more clicks. Merge the useful parts into it and 301 this URL.",IF(AA330="Update",MID(IF(U330="Yes","; Clicks down "&amp;TEXT(-P330,"0%")&amp;" on the previous period","")&amp;IF(V330="Yes","; Average position "&amp;TEXT(N330,"0.0")&amp;" on "&amp;TEXT(L330,"#,##0")&amp;" impressions (striking distance)","")&amp;IF(AND(T330="Yes",N(L330)&gt;=Rules!$B$6),"; Thin ("&amp;F330&amp;" words) but has search demand",""),3,400),IF(AA330="Prune","Low value: "&amp;N(K330)&amp;" clicks, "&amp;N(L330)&amp;" impressions, "&amp;N(Q330)&amp;" sessions, no key events. Remove or noindex it and update internal links.",IF(AA330="Redirect","Low value but "&amp;N(AC330)&amp;" referring domains. 301 it to the closest relevant page to keep those links.",IF(AND(Z330="No",Y330="Yes",N(K330)&lt;Rules!$B$5),"Low search traffic but it converts (key events: "&amp;S330&amp;"). Keep it and link to it.",IF(W330="Yes","Stronger than the page it overlaps ("&amp;I330&amp;"). Keep; merge that page into this one.","Healthy: "&amp;N(K330)&amp;" clicks"&amp;IF(ISNUMBER(N330),", average position "&amp;TEXT(N330,"0.0"),"")&amp;". Keep and monitor."))))))))))</f>
        <v/>
      </c>
      <c r="AE330">
        <f>IF(A330="","",IF(AD330&lt;&gt;"",AD330,AA330))</f>
        <v/>
      </c>
    </row>
    <row r="331">
      <c r="A331">
        <f>IF(Crawl!A330="","",Crawl!A330)</f>
        <v/>
      </c>
      <c r="B331">
        <f>IF(A331="","",Crawl!EC330)</f>
        <v/>
      </c>
      <c r="C331">
        <f>IF(A331="","",IFERROR(INDEX(Crawl!$A330:$DZ330,1,Rules!$H$6),""))</f>
        <v/>
      </c>
      <c r="D331">
        <f>IF(A331="","",IFERROR(INDEX(Crawl!$A330:$DZ330,1,Rules!$H$7),"")&amp;"")</f>
        <v/>
      </c>
      <c r="E331">
        <f>IF(A331="","",IFERROR(INDEX(Crawl!$A330:$DZ330,1,Rules!$H$8),"")&amp;"")</f>
        <v/>
      </c>
      <c r="F331">
        <f>IF(A331="","",IFERROR(INDEX(Crawl!$A330:$DZ330,1,Rules!$H$9),""))</f>
        <v/>
      </c>
      <c r="G331">
        <f>IF(A331="","",IFERROR(INDEX(Crawl!$A330:$DZ330,1,Rules!$H$10),""))</f>
        <v/>
      </c>
      <c r="H331">
        <f>IF(A331="","",IFERROR(INDEX(Crawl!$A330:$DZ330,1,Rules!$H$12),""))</f>
        <v/>
      </c>
      <c r="I331">
        <f>IF(A331="","",IF(AND(N(H331)&gt;0,IFERROR(INDEX(Crawl!$A330:$DZ330,1,Rules!$H$11),"")&amp;""&lt;&gt;""),IFERROR(INDEX(Crawl!$A330:$DZ330,1,Rules!$H$11),"")&amp;"",IF(AND(ISNUMBER(J331),N(J331)&gt;=Rules!$B$12,IFERROR(INDEX(Crawl!$A330:$DZ330,1,Rules!$H$13),"")&amp;""&lt;&gt;""),IFERROR(INDEX(Crawl!$A330:$DZ330,1,Rules!$H$13),"")&amp;"","")))</f>
        <v/>
      </c>
      <c r="J331" s="19">
        <f>IF(A331="","",IF(IFERROR(INDEX(Crawl!$A330:$DZ330,1,Rules!$H$14),"")&amp;""="","",IFERROR(INDEX(Crawl!$A330:$DZ330,1,Rules!$H$14),"")))</f>
        <v/>
      </c>
      <c r="K331">
        <f>IF(A331="","",IFERROR(SUMIFS('GSC current'!$J$2:$J$2001,'GSC current'!$I$2:$I$2001,B331),0))</f>
        <v/>
      </c>
      <c r="L331">
        <f>IF(A331="","",IFERROR(SUMIFS('GSC current'!$K$2:$K$2001,'GSC current'!$I$2:$I$2001,B331),0))</f>
        <v/>
      </c>
      <c r="M331" s="20">
        <f>IF(A331="","",IF(N(L331)&gt;0,K331/L331,""))</f>
        <v/>
      </c>
      <c r="N331" s="21">
        <f>IF(A331="","",IF(N(L331)&gt;0,SUMIFS('GSC current'!$L$2:$L$2001,'GSC current'!$I$2:$I$2001,B331)/L331,""))</f>
        <v/>
      </c>
      <c r="O331">
        <f>IF(A331="","",IFERROR(SUMIFS('GSC previous'!$J$2:$J$2001,'GSC previous'!$I$2:$I$2001,B331),0))</f>
        <v/>
      </c>
      <c r="P331" s="22">
        <f>IF(A331="","",IF(N(O331)&gt;0,(K331-O331)/O331,""))</f>
        <v/>
      </c>
      <c r="Q331">
        <f>IF(A331="","",IFERROR(SUMIFS(GA4!$P$2:$P$2001,GA4!$O$2:$O$2001,B331),0))</f>
        <v/>
      </c>
      <c r="R331" s="23">
        <f>IF(A331="","",IF(N(Q331)&gt;0,SUMIFS(GA4!$Q$2:$Q$2001,GA4!$O$2:$O$2001,B331)/Q331,""))</f>
        <v/>
      </c>
      <c r="S331">
        <f>IF(A331="","",IFERROR(SUMIFS(GA4!$R$2:$R$2001,GA4!$O$2:$O$2001,B331),0))</f>
        <v/>
      </c>
      <c r="T331">
        <f>IF(A331="","",IF(AND(ISNUMBER(F331),LEFT(C331&amp;"",1)="2"),IF(F331&lt;Rules!$B$9,"Yes","No"),"No"))</f>
        <v/>
      </c>
      <c r="U331">
        <f>IF(A331="","",IF(AND(N(O331)&gt;=Rules!$B$8,ISNUMBER(P331)),IF(P331&lt;=-Rules!$B$7,"Yes","No"),"No"))</f>
        <v/>
      </c>
      <c r="V331">
        <f>IF(A331="","",IF(AND(N(L331)&gt;=Rules!$B$6,ISNUMBER(N331)),IF(AND(N331&gt;=Rules!$B$10,N331&lt;=Rules!$B$11),"Yes","No"),"No"))</f>
        <v/>
      </c>
      <c r="W331">
        <f>IF(A331="","",IF(I331&lt;&gt;"","Yes","No"))</f>
        <v/>
      </c>
      <c r="X331">
        <f>IF(I331="","",IF(SUMIFS($K$3:$K$2002,$A$3:$A$2002,SUBSTITUTE(SUBSTITUTE(I331,"?","~?"),"*","~*"))&gt;N(K331),"Yes","No"))</f>
        <v/>
      </c>
      <c r="Y331">
        <f>IF(A331="","",IF(N(S331)&gt;0,"Yes","No"))</f>
        <v/>
      </c>
      <c r="Z331">
        <f>IF(A331="","",IF(AND(N(K331)&lt;Rules!$B$5,N(L331)&lt;Rules!$B$6,N(Q331)&lt;Rules!$B$13,Y331="No"),"Yes","No"))</f>
        <v/>
      </c>
      <c r="AA331">
        <f>IF(A331="","",IF(LEFT(C331&amp;"",1)="3","Redirect",IF(OR(LEFT(C331&amp;"",1)="4",LEFT(C331&amp;"",1)="5"),IF(OR(N(K331)&gt;0,N(AC331)&gt;=Rules!$B$14),"Redirect","Prune"),IF(D331="Non-Indexable","Keep",IF(AND(W331="Yes",X331="Yes",Y331="No"),"Merge",IF(OR(U331="Yes",V331="Yes",AND(T331="Yes",N(L331)&gt;=Rules!$B$6)),"Update",IF(Z331="Yes",IF(N(AC331)&gt;=Rules!$B$14,"Redirect","Prune"),"Keep")))))))</f>
        <v/>
      </c>
      <c r="AB331">
        <f>IF(A331="","",IF(LEFT(C331&amp;"",1)="3","Already redirects ("&amp;C331&amp;"). Update internal links to point at the final URL.",IF(OR(LEFT(C331&amp;"",1)="4",LEFT(C331&amp;"",1)="5"),IF(AA331="Redirect","Returns "&amp;C331&amp;" but still has "&amp;N(K331)&amp;" clicks and "&amp;N(AC331)&amp;" referring domains. 301 it to the closest live page.","Returns "&amp;C331&amp;" with no clicks or links. Remove internal links and let it 404 or 410."),IF(D331="Non-Indexable","Non-indexable ("&amp;E331&amp;"). Keep if that is intentional; otherwise fix the canonical or noindex.",IF(AA331="Merge","Overlaps with "&amp;I331&amp;IF(N(J331)&gt;0," (similarity "&amp;TEXT(J331,"0.00")&amp;")","")&amp;", which gets more clicks. Merge the useful parts into it and 301 this URL.",IF(AA331="Update",MID(IF(U331="Yes","; Clicks down "&amp;TEXT(-P331,"0%")&amp;" on the previous period","")&amp;IF(V331="Yes","; Average position "&amp;TEXT(N331,"0.0")&amp;" on "&amp;TEXT(L331,"#,##0")&amp;" impressions (striking distance)","")&amp;IF(AND(T331="Yes",N(L331)&gt;=Rules!$B$6),"; Thin ("&amp;F331&amp;" words) but has search demand",""),3,400),IF(AA331="Prune","Low value: "&amp;N(K331)&amp;" clicks, "&amp;N(L331)&amp;" impressions, "&amp;N(Q331)&amp;" sessions, no key events. Remove or noindex it and update internal links.",IF(AA331="Redirect","Low value but "&amp;N(AC331)&amp;" referring domains. 301 it to the closest relevant page to keep those links.",IF(AND(Z331="No",Y331="Yes",N(K331)&lt;Rules!$B$5),"Low search traffic but it converts (key events: "&amp;S331&amp;"). Keep it and link to it.",IF(W331="Yes","Stronger than the page it overlaps ("&amp;I331&amp;"). Keep; merge that page into this one.","Healthy: "&amp;N(K331)&amp;" clicks"&amp;IF(ISNUMBER(N331),", average position "&amp;TEXT(N331,"0.0"),"")&amp;". Keep and monitor."))))))))))</f>
        <v/>
      </c>
      <c r="AE331">
        <f>IF(A331="","",IF(AD331&lt;&gt;"",AD331,AA331))</f>
        <v/>
      </c>
    </row>
    <row r="332">
      <c r="A332">
        <f>IF(Crawl!A331="","",Crawl!A331)</f>
        <v/>
      </c>
      <c r="B332">
        <f>IF(A332="","",Crawl!EC331)</f>
        <v/>
      </c>
      <c r="C332">
        <f>IF(A332="","",IFERROR(INDEX(Crawl!$A331:$DZ331,1,Rules!$H$6),""))</f>
        <v/>
      </c>
      <c r="D332">
        <f>IF(A332="","",IFERROR(INDEX(Crawl!$A331:$DZ331,1,Rules!$H$7),"")&amp;"")</f>
        <v/>
      </c>
      <c r="E332">
        <f>IF(A332="","",IFERROR(INDEX(Crawl!$A331:$DZ331,1,Rules!$H$8),"")&amp;"")</f>
        <v/>
      </c>
      <c r="F332">
        <f>IF(A332="","",IFERROR(INDEX(Crawl!$A331:$DZ331,1,Rules!$H$9),""))</f>
        <v/>
      </c>
      <c r="G332">
        <f>IF(A332="","",IFERROR(INDEX(Crawl!$A331:$DZ331,1,Rules!$H$10),""))</f>
        <v/>
      </c>
      <c r="H332">
        <f>IF(A332="","",IFERROR(INDEX(Crawl!$A331:$DZ331,1,Rules!$H$12),""))</f>
        <v/>
      </c>
      <c r="I332">
        <f>IF(A332="","",IF(AND(N(H332)&gt;0,IFERROR(INDEX(Crawl!$A331:$DZ331,1,Rules!$H$11),"")&amp;""&lt;&gt;""),IFERROR(INDEX(Crawl!$A331:$DZ331,1,Rules!$H$11),"")&amp;"",IF(AND(ISNUMBER(J332),N(J332)&gt;=Rules!$B$12,IFERROR(INDEX(Crawl!$A331:$DZ331,1,Rules!$H$13),"")&amp;""&lt;&gt;""),IFERROR(INDEX(Crawl!$A331:$DZ331,1,Rules!$H$13),"")&amp;"","")))</f>
        <v/>
      </c>
      <c r="J332" s="19">
        <f>IF(A332="","",IF(IFERROR(INDEX(Crawl!$A331:$DZ331,1,Rules!$H$14),"")&amp;""="","",IFERROR(INDEX(Crawl!$A331:$DZ331,1,Rules!$H$14),"")))</f>
        <v/>
      </c>
      <c r="K332">
        <f>IF(A332="","",IFERROR(SUMIFS('GSC current'!$J$2:$J$2001,'GSC current'!$I$2:$I$2001,B332),0))</f>
        <v/>
      </c>
      <c r="L332">
        <f>IF(A332="","",IFERROR(SUMIFS('GSC current'!$K$2:$K$2001,'GSC current'!$I$2:$I$2001,B332),0))</f>
        <v/>
      </c>
      <c r="M332" s="20">
        <f>IF(A332="","",IF(N(L332)&gt;0,K332/L332,""))</f>
        <v/>
      </c>
      <c r="N332" s="21">
        <f>IF(A332="","",IF(N(L332)&gt;0,SUMIFS('GSC current'!$L$2:$L$2001,'GSC current'!$I$2:$I$2001,B332)/L332,""))</f>
        <v/>
      </c>
      <c r="O332">
        <f>IF(A332="","",IFERROR(SUMIFS('GSC previous'!$J$2:$J$2001,'GSC previous'!$I$2:$I$2001,B332),0))</f>
        <v/>
      </c>
      <c r="P332" s="22">
        <f>IF(A332="","",IF(N(O332)&gt;0,(K332-O332)/O332,""))</f>
        <v/>
      </c>
      <c r="Q332">
        <f>IF(A332="","",IFERROR(SUMIFS(GA4!$P$2:$P$2001,GA4!$O$2:$O$2001,B332),0))</f>
        <v/>
      </c>
      <c r="R332" s="23">
        <f>IF(A332="","",IF(N(Q332)&gt;0,SUMIFS(GA4!$Q$2:$Q$2001,GA4!$O$2:$O$2001,B332)/Q332,""))</f>
        <v/>
      </c>
      <c r="S332">
        <f>IF(A332="","",IFERROR(SUMIFS(GA4!$R$2:$R$2001,GA4!$O$2:$O$2001,B332),0))</f>
        <v/>
      </c>
      <c r="T332">
        <f>IF(A332="","",IF(AND(ISNUMBER(F332),LEFT(C332&amp;"",1)="2"),IF(F332&lt;Rules!$B$9,"Yes","No"),"No"))</f>
        <v/>
      </c>
      <c r="U332">
        <f>IF(A332="","",IF(AND(N(O332)&gt;=Rules!$B$8,ISNUMBER(P332)),IF(P332&lt;=-Rules!$B$7,"Yes","No"),"No"))</f>
        <v/>
      </c>
      <c r="V332">
        <f>IF(A332="","",IF(AND(N(L332)&gt;=Rules!$B$6,ISNUMBER(N332)),IF(AND(N332&gt;=Rules!$B$10,N332&lt;=Rules!$B$11),"Yes","No"),"No"))</f>
        <v/>
      </c>
      <c r="W332">
        <f>IF(A332="","",IF(I332&lt;&gt;"","Yes","No"))</f>
        <v/>
      </c>
      <c r="X332">
        <f>IF(I332="","",IF(SUMIFS($K$3:$K$2002,$A$3:$A$2002,SUBSTITUTE(SUBSTITUTE(I332,"?","~?"),"*","~*"))&gt;N(K332),"Yes","No"))</f>
        <v/>
      </c>
      <c r="Y332">
        <f>IF(A332="","",IF(N(S332)&gt;0,"Yes","No"))</f>
        <v/>
      </c>
      <c r="Z332">
        <f>IF(A332="","",IF(AND(N(K332)&lt;Rules!$B$5,N(L332)&lt;Rules!$B$6,N(Q332)&lt;Rules!$B$13,Y332="No"),"Yes","No"))</f>
        <v/>
      </c>
      <c r="AA332">
        <f>IF(A332="","",IF(LEFT(C332&amp;"",1)="3","Redirect",IF(OR(LEFT(C332&amp;"",1)="4",LEFT(C332&amp;"",1)="5"),IF(OR(N(K332)&gt;0,N(AC332)&gt;=Rules!$B$14),"Redirect","Prune"),IF(D332="Non-Indexable","Keep",IF(AND(W332="Yes",X332="Yes",Y332="No"),"Merge",IF(OR(U332="Yes",V332="Yes",AND(T332="Yes",N(L332)&gt;=Rules!$B$6)),"Update",IF(Z332="Yes",IF(N(AC332)&gt;=Rules!$B$14,"Redirect","Prune"),"Keep")))))))</f>
        <v/>
      </c>
      <c r="AB332">
        <f>IF(A332="","",IF(LEFT(C332&amp;"",1)="3","Already redirects ("&amp;C332&amp;"). Update internal links to point at the final URL.",IF(OR(LEFT(C332&amp;"",1)="4",LEFT(C332&amp;"",1)="5"),IF(AA332="Redirect","Returns "&amp;C332&amp;" but still has "&amp;N(K332)&amp;" clicks and "&amp;N(AC332)&amp;" referring domains. 301 it to the closest live page.","Returns "&amp;C332&amp;" with no clicks or links. Remove internal links and let it 404 or 410."),IF(D332="Non-Indexable","Non-indexable ("&amp;E332&amp;"). Keep if that is intentional; otherwise fix the canonical or noindex.",IF(AA332="Merge","Overlaps with "&amp;I332&amp;IF(N(J332)&gt;0," (similarity "&amp;TEXT(J332,"0.00")&amp;")","")&amp;", which gets more clicks. Merge the useful parts into it and 301 this URL.",IF(AA332="Update",MID(IF(U332="Yes","; Clicks down "&amp;TEXT(-P332,"0%")&amp;" on the previous period","")&amp;IF(V332="Yes","; Average position "&amp;TEXT(N332,"0.0")&amp;" on "&amp;TEXT(L332,"#,##0")&amp;" impressions (striking distance)","")&amp;IF(AND(T332="Yes",N(L332)&gt;=Rules!$B$6),"; Thin ("&amp;F332&amp;" words) but has search demand",""),3,400),IF(AA332="Prune","Low value: "&amp;N(K332)&amp;" clicks, "&amp;N(L332)&amp;" impressions, "&amp;N(Q332)&amp;" sessions, no key events. Remove or noindex it and update internal links.",IF(AA332="Redirect","Low value but "&amp;N(AC332)&amp;" referring domains. 301 it to the closest relevant page to keep those links.",IF(AND(Z332="No",Y332="Yes",N(K332)&lt;Rules!$B$5),"Low search traffic but it converts (key events: "&amp;S332&amp;"). Keep it and link to it.",IF(W332="Yes","Stronger than the page it overlaps ("&amp;I332&amp;"). Keep; merge that page into this one.","Healthy: "&amp;N(K332)&amp;" clicks"&amp;IF(ISNUMBER(N332),", average position "&amp;TEXT(N332,"0.0"),"")&amp;". Keep and monitor."))))))))))</f>
        <v/>
      </c>
      <c r="AE332">
        <f>IF(A332="","",IF(AD332&lt;&gt;"",AD332,AA332))</f>
        <v/>
      </c>
    </row>
    <row r="333">
      <c r="A333">
        <f>IF(Crawl!A332="","",Crawl!A332)</f>
        <v/>
      </c>
      <c r="B333">
        <f>IF(A333="","",Crawl!EC332)</f>
        <v/>
      </c>
      <c r="C333">
        <f>IF(A333="","",IFERROR(INDEX(Crawl!$A332:$DZ332,1,Rules!$H$6),""))</f>
        <v/>
      </c>
      <c r="D333">
        <f>IF(A333="","",IFERROR(INDEX(Crawl!$A332:$DZ332,1,Rules!$H$7),"")&amp;"")</f>
        <v/>
      </c>
      <c r="E333">
        <f>IF(A333="","",IFERROR(INDEX(Crawl!$A332:$DZ332,1,Rules!$H$8),"")&amp;"")</f>
        <v/>
      </c>
      <c r="F333">
        <f>IF(A333="","",IFERROR(INDEX(Crawl!$A332:$DZ332,1,Rules!$H$9),""))</f>
        <v/>
      </c>
      <c r="G333">
        <f>IF(A333="","",IFERROR(INDEX(Crawl!$A332:$DZ332,1,Rules!$H$10),""))</f>
        <v/>
      </c>
      <c r="H333">
        <f>IF(A333="","",IFERROR(INDEX(Crawl!$A332:$DZ332,1,Rules!$H$12),""))</f>
        <v/>
      </c>
      <c r="I333">
        <f>IF(A333="","",IF(AND(N(H333)&gt;0,IFERROR(INDEX(Crawl!$A332:$DZ332,1,Rules!$H$11),"")&amp;""&lt;&gt;""),IFERROR(INDEX(Crawl!$A332:$DZ332,1,Rules!$H$11),"")&amp;"",IF(AND(ISNUMBER(J333),N(J333)&gt;=Rules!$B$12,IFERROR(INDEX(Crawl!$A332:$DZ332,1,Rules!$H$13),"")&amp;""&lt;&gt;""),IFERROR(INDEX(Crawl!$A332:$DZ332,1,Rules!$H$13),"")&amp;"","")))</f>
        <v/>
      </c>
      <c r="J333" s="19">
        <f>IF(A333="","",IF(IFERROR(INDEX(Crawl!$A332:$DZ332,1,Rules!$H$14),"")&amp;""="","",IFERROR(INDEX(Crawl!$A332:$DZ332,1,Rules!$H$14),"")))</f>
        <v/>
      </c>
      <c r="K333">
        <f>IF(A333="","",IFERROR(SUMIFS('GSC current'!$J$2:$J$2001,'GSC current'!$I$2:$I$2001,B333),0))</f>
        <v/>
      </c>
      <c r="L333">
        <f>IF(A333="","",IFERROR(SUMIFS('GSC current'!$K$2:$K$2001,'GSC current'!$I$2:$I$2001,B333),0))</f>
        <v/>
      </c>
      <c r="M333" s="20">
        <f>IF(A333="","",IF(N(L333)&gt;0,K333/L333,""))</f>
        <v/>
      </c>
      <c r="N333" s="21">
        <f>IF(A333="","",IF(N(L333)&gt;0,SUMIFS('GSC current'!$L$2:$L$2001,'GSC current'!$I$2:$I$2001,B333)/L333,""))</f>
        <v/>
      </c>
      <c r="O333">
        <f>IF(A333="","",IFERROR(SUMIFS('GSC previous'!$J$2:$J$2001,'GSC previous'!$I$2:$I$2001,B333),0))</f>
        <v/>
      </c>
      <c r="P333" s="22">
        <f>IF(A333="","",IF(N(O333)&gt;0,(K333-O333)/O333,""))</f>
        <v/>
      </c>
      <c r="Q333">
        <f>IF(A333="","",IFERROR(SUMIFS(GA4!$P$2:$P$2001,GA4!$O$2:$O$2001,B333),0))</f>
        <v/>
      </c>
      <c r="R333" s="23">
        <f>IF(A333="","",IF(N(Q333)&gt;0,SUMIFS(GA4!$Q$2:$Q$2001,GA4!$O$2:$O$2001,B333)/Q333,""))</f>
        <v/>
      </c>
      <c r="S333">
        <f>IF(A333="","",IFERROR(SUMIFS(GA4!$R$2:$R$2001,GA4!$O$2:$O$2001,B333),0))</f>
        <v/>
      </c>
      <c r="T333">
        <f>IF(A333="","",IF(AND(ISNUMBER(F333),LEFT(C333&amp;"",1)="2"),IF(F333&lt;Rules!$B$9,"Yes","No"),"No"))</f>
        <v/>
      </c>
      <c r="U333">
        <f>IF(A333="","",IF(AND(N(O333)&gt;=Rules!$B$8,ISNUMBER(P333)),IF(P333&lt;=-Rules!$B$7,"Yes","No"),"No"))</f>
        <v/>
      </c>
      <c r="V333">
        <f>IF(A333="","",IF(AND(N(L333)&gt;=Rules!$B$6,ISNUMBER(N333)),IF(AND(N333&gt;=Rules!$B$10,N333&lt;=Rules!$B$11),"Yes","No"),"No"))</f>
        <v/>
      </c>
      <c r="W333">
        <f>IF(A333="","",IF(I333&lt;&gt;"","Yes","No"))</f>
        <v/>
      </c>
      <c r="X333">
        <f>IF(I333="","",IF(SUMIFS($K$3:$K$2002,$A$3:$A$2002,SUBSTITUTE(SUBSTITUTE(I333,"?","~?"),"*","~*"))&gt;N(K333),"Yes","No"))</f>
        <v/>
      </c>
      <c r="Y333">
        <f>IF(A333="","",IF(N(S333)&gt;0,"Yes","No"))</f>
        <v/>
      </c>
      <c r="Z333">
        <f>IF(A333="","",IF(AND(N(K333)&lt;Rules!$B$5,N(L333)&lt;Rules!$B$6,N(Q333)&lt;Rules!$B$13,Y333="No"),"Yes","No"))</f>
        <v/>
      </c>
      <c r="AA333">
        <f>IF(A333="","",IF(LEFT(C333&amp;"",1)="3","Redirect",IF(OR(LEFT(C333&amp;"",1)="4",LEFT(C333&amp;"",1)="5"),IF(OR(N(K333)&gt;0,N(AC333)&gt;=Rules!$B$14),"Redirect","Prune"),IF(D333="Non-Indexable","Keep",IF(AND(W333="Yes",X333="Yes",Y333="No"),"Merge",IF(OR(U333="Yes",V333="Yes",AND(T333="Yes",N(L333)&gt;=Rules!$B$6)),"Update",IF(Z333="Yes",IF(N(AC333)&gt;=Rules!$B$14,"Redirect","Prune"),"Keep")))))))</f>
        <v/>
      </c>
      <c r="AB333">
        <f>IF(A333="","",IF(LEFT(C333&amp;"",1)="3","Already redirects ("&amp;C333&amp;"). Update internal links to point at the final URL.",IF(OR(LEFT(C333&amp;"",1)="4",LEFT(C333&amp;"",1)="5"),IF(AA333="Redirect","Returns "&amp;C333&amp;" but still has "&amp;N(K333)&amp;" clicks and "&amp;N(AC333)&amp;" referring domains. 301 it to the closest live page.","Returns "&amp;C333&amp;" with no clicks or links. Remove internal links and let it 404 or 410."),IF(D333="Non-Indexable","Non-indexable ("&amp;E333&amp;"). Keep if that is intentional; otherwise fix the canonical or noindex.",IF(AA333="Merge","Overlaps with "&amp;I333&amp;IF(N(J333)&gt;0," (similarity "&amp;TEXT(J333,"0.00")&amp;")","")&amp;", which gets more clicks. Merge the useful parts into it and 301 this URL.",IF(AA333="Update",MID(IF(U333="Yes","; Clicks down "&amp;TEXT(-P333,"0%")&amp;" on the previous period","")&amp;IF(V333="Yes","; Average position "&amp;TEXT(N333,"0.0")&amp;" on "&amp;TEXT(L333,"#,##0")&amp;" impressions (striking distance)","")&amp;IF(AND(T333="Yes",N(L333)&gt;=Rules!$B$6),"; Thin ("&amp;F333&amp;" words) but has search demand",""),3,400),IF(AA333="Prune","Low value: "&amp;N(K333)&amp;" clicks, "&amp;N(L333)&amp;" impressions, "&amp;N(Q333)&amp;" sessions, no key events. Remove or noindex it and update internal links.",IF(AA333="Redirect","Low value but "&amp;N(AC333)&amp;" referring domains. 301 it to the closest relevant page to keep those links.",IF(AND(Z333="No",Y333="Yes",N(K333)&lt;Rules!$B$5),"Low search traffic but it converts (key events: "&amp;S333&amp;"). Keep it and link to it.",IF(W333="Yes","Stronger than the page it overlaps ("&amp;I333&amp;"). Keep; merge that page into this one.","Healthy: "&amp;N(K333)&amp;" clicks"&amp;IF(ISNUMBER(N333),", average position "&amp;TEXT(N333,"0.0"),"")&amp;". Keep and monitor."))))))))))</f>
        <v/>
      </c>
      <c r="AE333">
        <f>IF(A333="","",IF(AD333&lt;&gt;"",AD333,AA333))</f>
        <v/>
      </c>
    </row>
    <row r="334">
      <c r="A334">
        <f>IF(Crawl!A333="","",Crawl!A333)</f>
        <v/>
      </c>
      <c r="B334">
        <f>IF(A334="","",Crawl!EC333)</f>
        <v/>
      </c>
      <c r="C334">
        <f>IF(A334="","",IFERROR(INDEX(Crawl!$A333:$DZ333,1,Rules!$H$6),""))</f>
        <v/>
      </c>
      <c r="D334">
        <f>IF(A334="","",IFERROR(INDEX(Crawl!$A333:$DZ333,1,Rules!$H$7),"")&amp;"")</f>
        <v/>
      </c>
      <c r="E334">
        <f>IF(A334="","",IFERROR(INDEX(Crawl!$A333:$DZ333,1,Rules!$H$8),"")&amp;"")</f>
        <v/>
      </c>
      <c r="F334">
        <f>IF(A334="","",IFERROR(INDEX(Crawl!$A333:$DZ333,1,Rules!$H$9),""))</f>
        <v/>
      </c>
      <c r="G334">
        <f>IF(A334="","",IFERROR(INDEX(Crawl!$A333:$DZ333,1,Rules!$H$10),""))</f>
        <v/>
      </c>
      <c r="H334">
        <f>IF(A334="","",IFERROR(INDEX(Crawl!$A333:$DZ333,1,Rules!$H$12),""))</f>
        <v/>
      </c>
      <c r="I334">
        <f>IF(A334="","",IF(AND(N(H334)&gt;0,IFERROR(INDEX(Crawl!$A333:$DZ333,1,Rules!$H$11),"")&amp;""&lt;&gt;""),IFERROR(INDEX(Crawl!$A333:$DZ333,1,Rules!$H$11),"")&amp;"",IF(AND(ISNUMBER(J334),N(J334)&gt;=Rules!$B$12,IFERROR(INDEX(Crawl!$A333:$DZ333,1,Rules!$H$13),"")&amp;""&lt;&gt;""),IFERROR(INDEX(Crawl!$A333:$DZ333,1,Rules!$H$13),"")&amp;"","")))</f>
        <v/>
      </c>
      <c r="J334" s="19">
        <f>IF(A334="","",IF(IFERROR(INDEX(Crawl!$A333:$DZ333,1,Rules!$H$14),"")&amp;""="","",IFERROR(INDEX(Crawl!$A333:$DZ333,1,Rules!$H$14),"")))</f>
        <v/>
      </c>
      <c r="K334">
        <f>IF(A334="","",IFERROR(SUMIFS('GSC current'!$J$2:$J$2001,'GSC current'!$I$2:$I$2001,B334),0))</f>
        <v/>
      </c>
      <c r="L334">
        <f>IF(A334="","",IFERROR(SUMIFS('GSC current'!$K$2:$K$2001,'GSC current'!$I$2:$I$2001,B334),0))</f>
        <v/>
      </c>
      <c r="M334" s="20">
        <f>IF(A334="","",IF(N(L334)&gt;0,K334/L334,""))</f>
        <v/>
      </c>
      <c r="N334" s="21">
        <f>IF(A334="","",IF(N(L334)&gt;0,SUMIFS('GSC current'!$L$2:$L$2001,'GSC current'!$I$2:$I$2001,B334)/L334,""))</f>
        <v/>
      </c>
      <c r="O334">
        <f>IF(A334="","",IFERROR(SUMIFS('GSC previous'!$J$2:$J$2001,'GSC previous'!$I$2:$I$2001,B334),0))</f>
        <v/>
      </c>
      <c r="P334" s="22">
        <f>IF(A334="","",IF(N(O334)&gt;0,(K334-O334)/O334,""))</f>
        <v/>
      </c>
      <c r="Q334">
        <f>IF(A334="","",IFERROR(SUMIFS(GA4!$P$2:$P$2001,GA4!$O$2:$O$2001,B334),0))</f>
        <v/>
      </c>
      <c r="R334" s="23">
        <f>IF(A334="","",IF(N(Q334)&gt;0,SUMIFS(GA4!$Q$2:$Q$2001,GA4!$O$2:$O$2001,B334)/Q334,""))</f>
        <v/>
      </c>
      <c r="S334">
        <f>IF(A334="","",IFERROR(SUMIFS(GA4!$R$2:$R$2001,GA4!$O$2:$O$2001,B334),0))</f>
        <v/>
      </c>
      <c r="T334">
        <f>IF(A334="","",IF(AND(ISNUMBER(F334),LEFT(C334&amp;"",1)="2"),IF(F334&lt;Rules!$B$9,"Yes","No"),"No"))</f>
        <v/>
      </c>
      <c r="U334">
        <f>IF(A334="","",IF(AND(N(O334)&gt;=Rules!$B$8,ISNUMBER(P334)),IF(P334&lt;=-Rules!$B$7,"Yes","No"),"No"))</f>
        <v/>
      </c>
      <c r="V334">
        <f>IF(A334="","",IF(AND(N(L334)&gt;=Rules!$B$6,ISNUMBER(N334)),IF(AND(N334&gt;=Rules!$B$10,N334&lt;=Rules!$B$11),"Yes","No"),"No"))</f>
        <v/>
      </c>
      <c r="W334">
        <f>IF(A334="","",IF(I334&lt;&gt;"","Yes","No"))</f>
        <v/>
      </c>
      <c r="X334">
        <f>IF(I334="","",IF(SUMIFS($K$3:$K$2002,$A$3:$A$2002,SUBSTITUTE(SUBSTITUTE(I334,"?","~?"),"*","~*"))&gt;N(K334),"Yes","No"))</f>
        <v/>
      </c>
      <c r="Y334">
        <f>IF(A334="","",IF(N(S334)&gt;0,"Yes","No"))</f>
        <v/>
      </c>
      <c r="Z334">
        <f>IF(A334="","",IF(AND(N(K334)&lt;Rules!$B$5,N(L334)&lt;Rules!$B$6,N(Q334)&lt;Rules!$B$13,Y334="No"),"Yes","No"))</f>
        <v/>
      </c>
      <c r="AA334">
        <f>IF(A334="","",IF(LEFT(C334&amp;"",1)="3","Redirect",IF(OR(LEFT(C334&amp;"",1)="4",LEFT(C334&amp;"",1)="5"),IF(OR(N(K334)&gt;0,N(AC334)&gt;=Rules!$B$14),"Redirect","Prune"),IF(D334="Non-Indexable","Keep",IF(AND(W334="Yes",X334="Yes",Y334="No"),"Merge",IF(OR(U334="Yes",V334="Yes",AND(T334="Yes",N(L334)&gt;=Rules!$B$6)),"Update",IF(Z334="Yes",IF(N(AC334)&gt;=Rules!$B$14,"Redirect","Prune"),"Keep")))))))</f>
        <v/>
      </c>
      <c r="AB334">
        <f>IF(A334="","",IF(LEFT(C334&amp;"",1)="3","Already redirects ("&amp;C334&amp;"). Update internal links to point at the final URL.",IF(OR(LEFT(C334&amp;"",1)="4",LEFT(C334&amp;"",1)="5"),IF(AA334="Redirect","Returns "&amp;C334&amp;" but still has "&amp;N(K334)&amp;" clicks and "&amp;N(AC334)&amp;" referring domains. 301 it to the closest live page.","Returns "&amp;C334&amp;" with no clicks or links. Remove internal links and let it 404 or 410."),IF(D334="Non-Indexable","Non-indexable ("&amp;E334&amp;"). Keep if that is intentional; otherwise fix the canonical or noindex.",IF(AA334="Merge","Overlaps with "&amp;I334&amp;IF(N(J334)&gt;0," (similarity "&amp;TEXT(J334,"0.00")&amp;")","")&amp;", which gets more clicks. Merge the useful parts into it and 301 this URL.",IF(AA334="Update",MID(IF(U334="Yes","; Clicks down "&amp;TEXT(-P334,"0%")&amp;" on the previous period","")&amp;IF(V334="Yes","; Average position "&amp;TEXT(N334,"0.0")&amp;" on "&amp;TEXT(L334,"#,##0")&amp;" impressions (striking distance)","")&amp;IF(AND(T334="Yes",N(L334)&gt;=Rules!$B$6),"; Thin ("&amp;F334&amp;" words) but has search demand",""),3,400),IF(AA334="Prune","Low value: "&amp;N(K334)&amp;" clicks, "&amp;N(L334)&amp;" impressions, "&amp;N(Q334)&amp;" sessions, no key events. Remove or noindex it and update internal links.",IF(AA334="Redirect","Low value but "&amp;N(AC334)&amp;" referring domains. 301 it to the closest relevant page to keep those links.",IF(AND(Z334="No",Y334="Yes",N(K334)&lt;Rules!$B$5),"Low search traffic but it converts (key events: "&amp;S334&amp;"). Keep it and link to it.",IF(W334="Yes","Stronger than the page it overlaps ("&amp;I334&amp;"). Keep; merge that page into this one.","Healthy: "&amp;N(K334)&amp;" clicks"&amp;IF(ISNUMBER(N334),", average position "&amp;TEXT(N334,"0.0"),"")&amp;". Keep and monitor."))))))))))</f>
        <v/>
      </c>
      <c r="AE334">
        <f>IF(A334="","",IF(AD334&lt;&gt;"",AD334,AA334))</f>
        <v/>
      </c>
    </row>
    <row r="335">
      <c r="A335">
        <f>IF(Crawl!A334="","",Crawl!A334)</f>
        <v/>
      </c>
      <c r="B335">
        <f>IF(A335="","",Crawl!EC334)</f>
        <v/>
      </c>
      <c r="C335">
        <f>IF(A335="","",IFERROR(INDEX(Crawl!$A334:$DZ334,1,Rules!$H$6),""))</f>
        <v/>
      </c>
      <c r="D335">
        <f>IF(A335="","",IFERROR(INDEX(Crawl!$A334:$DZ334,1,Rules!$H$7),"")&amp;"")</f>
        <v/>
      </c>
      <c r="E335">
        <f>IF(A335="","",IFERROR(INDEX(Crawl!$A334:$DZ334,1,Rules!$H$8),"")&amp;"")</f>
        <v/>
      </c>
      <c r="F335">
        <f>IF(A335="","",IFERROR(INDEX(Crawl!$A334:$DZ334,1,Rules!$H$9),""))</f>
        <v/>
      </c>
      <c r="G335">
        <f>IF(A335="","",IFERROR(INDEX(Crawl!$A334:$DZ334,1,Rules!$H$10),""))</f>
        <v/>
      </c>
      <c r="H335">
        <f>IF(A335="","",IFERROR(INDEX(Crawl!$A334:$DZ334,1,Rules!$H$12),""))</f>
        <v/>
      </c>
      <c r="I335">
        <f>IF(A335="","",IF(AND(N(H335)&gt;0,IFERROR(INDEX(Crawl!$A334:$DZ334,1,Rules!$H$11),"")&amp;""&lt;&gt;""),IFERROR(INDEX(Crawl!$A334:$DZ334,1,Rules!$H$11),"")&amp;"",IF(AND(ISNUMBER(J335),N(J335)&gt;=Rules!$B$12,IFERROR(INDEX(Crawl!$A334:$DZ334,1,Rules!$H$13),"")&amp;""&lt;&gt;""),IFERROR(INDEX(Crawl!$A334:$DZ334,1,Rules!$H$13),"")&amp;"","")))</f>
        <v/>
      </c>
      <c r="J335" s="19">
        <f>IF(A335="","",IF(IFERROR(INDEX(Crawl!$A334:$DZ334,1,Rules!$H$14),"")&amp;""="","",IFERROR(INDEX(Crawl!$A334:$DZ334,1,Rules!$H$14),"")))</f>
        <v/>
      </c>
      <c r="K335">
        <f>IF(A335="","",IFERROR(SUMIFS('GSC current'!$J$2:$J$2001,'GSC current'!$I$2:$I$2001,B335),0))</f>
        <v/>
      </c>
      <c r="L335">
        <f>IF(A335="","",IFERROR(SUMIFS('GSC current'!$K$2:$K$2001,'GSC current'!$I$2:$I$2001,B335),0))</f>
        <v/>
      </c>
      <c r="M335" s="20">
        <f>IF(A335="","",IF(N(L335)&gt;0,K335/L335,""))</f>
        <v/>
      </c>
      <c r="N335" s="21">
        <f>IF(A335="","",IF(N(L335)&gt;0,SUMIFS('GSC current'!$L$2:$L$2001,'GSC current'!$I$2:$I$2001,B335)/L335,""))</f>
        <v/>
      </c>
      <c r="O335">
        <f>IF(A335="","",IFERROR(SUMIFS('GSC previous'!$J$2:$J$2001,'GSC previous'!$I$2:$I$2001,B335),0))</f>
        <v/>
      </c>
      <c r="P335" s="22">
        <f>IF(A335="","",IF(N(O335)&gt;0,(K335-O335)/O335,""))</f>
        <v/>
      </c>
      <c r="Q335">
        <f>IF(A335="","",IFERROR(SUMIFS(GA4!$P$2:$P$2001,GA4!$O$2:$O$2001,B335),0))</f>
        <v/>
      </c>
      <c r="R335" s="23">
        <f>IF(A335="","",IF(N(Q335)&gt;0,SUMIFS(GA4!$Q$2:$Q$2001,GA4!$O$2:$O$2001,B335)/Q335,""))</f>
        <v/>
      </c>
      <c r="S335">
        <f>IF(A335="","",IFERROR(SUMIFS(GA4!$R$2:$R$2001,GA4!$O$2:$O$2001,B335),0))</f>
        <v/>
      </c>
      <c r="T335">
        <f>IF(A335="","",IF(AND(ISNUMBER(F335),LEFT(C335&amp;"",1)="2"),IF(F335&lt;Rules!$B$9,"Yes","No"),"No"))</f>
        <v/>
      </c>
      <c r="U335">
        <f>IF(A335="","",IF(AND(N(O335)&gt;=Rules!$B$8,ISNUMBER(P335)),IF(P335&lt;=-Rules!$B$7,"Yes","No"),"No"))</f>
        <v/>
      </c>
      <c r="V335">
        <f>IF(A335="","",IF(AND(N(L335)&gt;=Rules!$B$6,ISNUMBER(N335)),IF(AND(N335&gt;=Rules!$B$10,N335&lt;=Rules!$B$11),"Yes","No"),"No"))</f>
        <v/>
      </c>
      <c r="W335">
        <f>IF(A335="","",IF(I335&lt;&gt;"","Yes","No"))</f>
        <v/>
      </c>
      <c r="X335">
        <f>IF(I335="","",IF(SUMIFS($K$3:$K$2002,$A$3:$A$2002,SUBSTITUTE(SUBSTITUTE(I335,"?","~?"),"*","~*"))&gt;N(K335),"Yes","No"))</f>
        <v/>
      </c>
      <c r="Y335">
        <f>IF(A335="","",IF(N(S335)&gt;0,"Yes","No"))</f>
        <v/>
      </c>
      <c r="Z335">
        <f>IF(A335="","",IF(AND(N(K335)&lt;Rules!$B$5,N(L335)&lt;Rules!$B$6,N(Q335)&lt;Rules!$B$13,Y335="No"),"Yes","No"))</f>
        <v/>
      </c>
      <c r="AA335">
        <f>IF(A335="","",IF(LEFT(C335&amp;"",1)="3","Redirect",IF(OR(LEFT(C335&amp;"",1)="4",LEFT(C335&amp;"",1)="5"),IF(OR(N(K335)&gt;0,N(AC335)&gt;=Rules!$B$14),"Redirect","Prune"),IF(D335="Non-Indexable","Keep",IF(AND(W335="Yes",X335="Yes",Y335="No"),"Merge",IF(OR(U335="Yes",V335="Yes",AND(T335="Yes",N(L335)&gt;=Rules!$B$6)),"Update",IF(Z335="Yes",IF(N(AC335)&gt;=Rules!$B$14,"Redirect","Prune"),"Keep")))))))</f>
        <v/>
      </c>
      <c r="AB335">
        <f>IF(A335="","",IF(LEFT(C335&amp;"",1)="3","Already redirects ("&amp;C335&amp;"). Update internal links to point at the final URL.",IF(OR(LEFT(C335&amp;"",1)="4",LEFT(C335&amp;"",1)="5"),IF(AA335="Redirect","Returns "&amp;C335&amp;" but still has "&amp;N(K335)&amp;" clicks and "&amp;N(AC335)&amp;" referring domains. 301 it to the closest live page.","Returns "&amp;C335&amp;" with no clicks or links. Remove internal links and let it 404 or 410."),IF(D335="Non-Indexable","Non-indexable ("&amp;E335&amp;"). Keep if that is intentional; otherwise fix the canonical or noindex.",IF(AA335="Merge","Overlaps with "&amp;I335&amp;IF(N(J335)&gt;0," (similarity "&amp;TEXT(J335,"0.00")&amp;")","")&amp;", which gets more clicks. Merge the useful parts into it and 301 this URL.",IF(AA335="Update",MID(IF(U335="Yes","; Clicks down "&amp;TEXT(-P335,"0%")&amp;" on the previous period","")&amp;IF(V335="Yes","; Average position "&amp;TEXT(N335,"0.0")&amp;" on "&amp;TEXT(L335,"#,##0")&amp;" impressions (striking distance)","")&amp;IF(AND(T335="Yes",N(L335)&gt;=Rules!$B$6),"; Thin ("&amp;F335&amp;" words) but has search demand",""),3,400),IF(AA335="Prune","Low value: "&amp;N(K335)&amp;" clicks, "&amp;N(L335)&amp;" impressions, "&amp;N(Q335)&amp;" sessions, no key events. Remove or noindex it and update internal links.",IF(AA335="Redirect","Low value but "&amp;N(AC335)&amp;" referring domains. 301 it to the closest relevant page to keep those links.",IF(AND(Z335="No",Y335="Yes",N(K335)&lt;Rules!$B$5),"Low search traffic but it converts (key events: "&amp;S335&amp;"). Keep it and link to it.",IF(W335="Yes","Stronger than the page it overlaps ("&amp;I335&amp;"). Keep; merge that page into this one.","Healthy: "&amp;N(K335)&amp;" clicks"&amp;IF(ISNUMBER(N335),", average position "&amp;TEXT(N335,"0.0"),"")&amp;". Keep and monitor."))))))))))</f>
        <v/>
      </c>
      <c r="AE335">
        <f>IF(A335="","",IF(AD335&lt;&gt;"",AD335,AA335))</f>
        <v/>
      </c>
    </row>
    <row r="336">
      <c r="A336">
        <f>IF(Crawl!A335="","",Crawl!A335)</f>
        <v/>
      </c>
      <c r="B336">
        <f>IF(A336="","",Crawl!EC335)</f>
        <v/>
      </c>
      <c r="C336">
        <f>IF(A336="","",IFERROR(INDEX(Crawl!$A335:$DZ335,1,Rules!$H$6),""))</f>
        <v/>
      </c>
      <c r="D336">
        <f>IF(A336="","",IFERROR(INDEX(Crawl!$A335:$DZ335,1,Rules!$H$7),"")&amp;"")</f>
        <v/>
      </c>
      <c r="E336">
        <f>IF(A336="","",IFERROR(INDEX(Crawl!$A335:$DZ335,1,Rules!$H$8),"")&amp;"")</f>
        <v/>
      </c>
      <c r="F336">
        <f>IF(A336="","",IFERROR(INDEX(Crawl!$A335:$DZ335,1,Rules!$H$9),""))</f>
        <v/>
      </c>
      <c r="G336">
        <f>IF(A336="","",IFERROR(INDEX(Crawl!$A335:$DZ335,1,Rules!$H$10),""))</f>
        <v/>
      </c>
      <c r="H336">
        <f>IF(A336="","",IFERROR(INDEX(Crawl!$A335:$DZ335,1,Rules!$H$12),""))</f>
        <v/>
      </c>
      <c r="I336">
        <f>IF(A336="","",IF(AND(N(H336)&gt;0,IFERROR(INDEX(Crawl!$A335:$DZ335,1,Rules!$H$11),"")&amp;""&lt;&gt;""),IFERROR(INDEX(Crawl!$A335:$DZ335,1,Rules!$H$11),"")&amp;"",IF(AND(ISNUMBER(J336),N(J336)&gt;=Rules!$B$12,IFERROR(INDEX(Crawl!$A335:$DZ335,1,Rules!$H$13),"")&amp;""&lt;&gt;""),IFERROR(INDEX(Crawl!$A335:$DZ335,1,Rules!$H$13),"")&amp;"","")))</f>
        <v/>
      </c>
      <c r="J336" s="19">
        <f>IF(A336="","",IF(IFERROR(INDEX(Crawl!$A335:$DZ335,1,Rules!$H$14),"")&amp;""="","",IFERROR(INDEX(Crawl!$A335:$DZ335,1,Rules!$H$14),"")))</f>
        <v/>
      </c>
      <c r="K336">
        <f>IF(A336="","",IFERROR(SUMIFS('GSC current'!$J$2:$J$2001,'GSC current'!$I$2:$I$2001,B336),0))</f>
        <v/>
      </c>
      <c r="L336">
        <f>IF(A336="","",IFERROR(SUMIFS('GSC current'!$K$2:$K$2001,'GSC current'!$I$2:$I$2001,B336),0))</f>
        <v/>
      </c>
      <c r="M336" s="20">
        <f>IF(A336="","",IF(N(L336)&gt;0,K336/L336,""))</f>
        <v/>
      </c>
      <c r="N336" s="21">
        <f>IF(A336="","",IF(N(L336)&gt;0,SUMIFS('GSC current'!$L$2:$L$2001,'GSC current'!$I$2:$I$2001,B336)/L336,""))</f>
        <v/>
      </c>
      <c r="O336">
        <f>IF(A336="","",IFERROR(SUMIFS('GSC previous'!$J$2:$J$2001,'GSC previous'!$I$2:$I$2001,B336),0))</f>
        <v/>
      </c>
      <c r="P336" s="22">
        <f>IF(A336="","",IF(N(O336)&gt;0,(K336-O336)/O336,""))</f>
        <v/>
      </c>
      <c r="Q336">
        <f>IF(A336="","",IFERROR(SUMIFS(GA4!$P$2:$P$2001,GA4!$O$2:$O$2001,B336),0))</f>
        <v/>
      </c>
      <c r="R336" s="23">
        <f>IF(A336="","",IF(N(Q336)&gt;0,SUMIFS(GA4!$Q$2:$Q$2001,GA4!$O$2:$O$2001,B336)/Q336,""))</f>
        <v/>
      </c>
      <c r="S336">
        <f>IF(A336="","",IFERROR(SUMIFS(GA4!$R$2:$R$2001,GA4!$O$2:$O$2001,B336),0))</f>
        <v/>
      </c>
      <c r="T336">
        <f>IF(A336="","",IF(AND(ISNUMBER(F336),LEFT(C336&amp;"",1)="2"),IF(F336&lt;Rules!$B$9,"Yes","No"),"No"))</f>
        <v/>
      </c>
      <c r="U336">
        <f>IF(A336="","",IF(AND(N(O336)&gt;=Rules!$B$8,ISNUMBER(P336)),IF(P336&lt;=-Rules!$B$7,"Yes","No"),"No"))</f>
        <v/>
      </c>
      <c r="V336">
        <f>IF(A336="","",IF(AND(N(L336)&gt;=Rules!$B$6,ISNUMBER(N336)),IF(AND(N336&gt;=Rules!$B$10,N336&lt;=Rules!$B$11),"Yes","No"),"No"))</f>
        <v/>
      </c>
      <c r="W336">
        <f>IF(A336="","",IF(I336&lt;&gt;"","Yes","No"))</f>
        <v/>
      </c>
      <c r="X336">
        <f>IF(I336="","",IF(SUMIFS($K$3:$K$2002,$A$3:$A$2002,SUBSTITUTE(SUBSTITUTE(I336,"?","~?"),"*","~*"))&gt;N(K336),"Yes","No"))</f>
        <v/>
      </c>
      <c r="Y336">
        <f>IF(A336="","",IF(N(S336)&gt;0,"Yes","No"))</f>
        <v/>
      </c>
      <c r="Z336">
        <f>IF(A336="","",IF(AND(N(K336)&lt;Rules!$B$5,N(L336)&lt;Rules!$B$6,N(Q336)&lt;Rules!$B$13,Y336="No"),"Yes","No"))</f>
        <v/>
      </c>
      <c r="AA336">
        <f>IF(A336="","",IF(LEFT(C336&amp;"",1)="3","Redirect",IF(OR(LEFT(C336&amp;"",1)="4",LEFT(C336&amp;"",1)="5"),IF(OR(N(K336)&gt;0,N(AC336)&gt;=Rules!$B$14),"Redirect","Prune"),IF(D336="Non-Indexable","Keep",IF(AND(W336="Yes",X336="Yes",Y336="No"),"Merge",IF(OR(U336="Yes",V336="Yes",AND(T336="Yes",N(L336)&gt;=Rules!$B$6)),"Update",IF(Z336="Yes",IF(N(AC336)&gt;=Rules!$B$14,"Redirect","Prune"),"Keep")))))))</f>
        <v/>
      </c>
      <c r="AB336">
        <f>IF(A336="","",IF(LEFT(C336&amp;"",1)="3","Already redirects ("&amp;C336&amp;"). Update internal links to point at the final URL.",IF(OR(LEFT(C336&amp;"",1)="4",LEFT(C336&amp;"",1)="5"),IF(AA336="Redirect","Returns "&amp;C336&amp;" but still has "&amp;N(K336)&amp;" clicks and "&amp;N(AC336)&amp;" referring domains. 301 it to the closest live page.","Returns "&amp;C336&amp;" with no clicks or links. Remove internal links and let it 404 or 410."),IF(D336="Non-Indexable","Non-indexable ("&amp;E336&amp;"). Keep if that is intentional; otherwise fix the canonical or noindex.",IF(AA336="Merge","Overlaps with "&amp;I336&amp;IF(N(J336)&gt;0," (similarity "&amp;TEXT(J336,"0.00")&amp;")","")&amp;", which gets more clicks. Merge the useful parts into it and 301 this URL.",IF(AA336="Update",MID(IF(U336="Yes","; Clicks down "&amp;TEXT(-P336,"0%")&amp;" on the previous period","")&amp;IF(V336="Yes","; Average position "&amp;TEXT(N336,"0.0")&amp;" on "&amp;TEXT(L336,"#,##0")&amp;" impressions (striking distance)","")&amp;IF(AND(T336="Yes",N(L336)&gt;=Rules!$B$6),"; Thin ("&amp;F336&amp;" words) but has search demand",""),3,400),IF(AA336="Prune","Low value: "&amp;N(K336)&amp;" clicks, "&amp;N(L336)&amp;" impressions, "&amp;N(Q336)&amp;" sessions, no key events. Remove or noindex it and update internal links.",IF(AA336="Redirect","Low value but "&amp;N(AC336)&amp;" referring domains. 301 it to the closest relevant page to keep those links.",IF(AND(Z336="No",Y336="Yes",N(K336)&lt;Rules!$B$5),"Low search traffic but it converts (key events: "&amp;S336&amp;"). Keep it and link to it.",IF(W336="Yes","Stronger than the page it overlaps ("&amp;I336&amp;"). Keep; merge that page into this one.","Healthy: "&amp;N(K336)&amp;" clicks"&amp;IF(ISNUMBER(N336),", average position "&amp;TEXT(N336,"0.0"),"")&amp;". Keep and monitor."))))))))))</f>
        <v/>
      </c>
      <c r="AE336">
        <f>IF(A336="","",IF(AD336&lt;&gt;"",AD336,AA336))</f>
        <v/>
      </c>
    </row>
    <row r="337">
      <c r="A337">
        <f>IF(Crawl!A336="","",Crawl!A336)</f>
        <v/>
      </c>
      <c r="B337">
        <f>IF(A337="","",Crawl!EC336)</f>
        <v/>
      </c>
      <c r="C337">
        <f>IF(A337="","",IFERROR(INDEX(Crawl!$A336:$DZ336,1,Rules!$H$6),""))</f>
        <v/>
      </c>
      <c r="D337">
        <f>IF(A337="","",IFERROR(INDEX(Crawl!$A336:$DZ336,1,Rules!$H$7),"")&amp;"")</f>
        <v/>
      </c>
      <c r="E337">
        <f>IF(A337="","",IFERROR(INDEX(Crawl!$A336:$DZ336,1,Rules!$H$8),"")&amp;"")</f>
        <v/>
      </c>
      <c r="F337">
        <f>IF(A337="","",IFERROR(INDEX(Crawl!$A336:$DZ336,1,Rules!$H$9),""))</f>
        <v/>
      </c>
      <c r="G337">
        <f>IF(A337="","",IFERROR(INDEX(Crawl!$A336:$DZ336,1,Rules!$H$10),""))</f>
        <v/>
      </c>
      <c r="H337">
        <f>IF(A337="","",IFERROR(INDEX(Crawl!$A336:$DZ336,1,Rules!$H$12),""))</f>
        <v/>
      </c>
      <c r="I337">
        <f>IF(A337="","",IF(AND(N(H337)&gt;0,IFERROR(INDEX(Crawl!$A336:$DZ336,1,Rules!$H$11),"")&amp;""&lt;&gt;""),IFERROR(INDEX(Crawl!$A336:$DZ336,1,Rules!$H$11),"")&amp;"",IF(AND(ISNUMBER(J337),N(J337)&gt;=Rules!$B$12,IFERROR(INDEX(Crawl!$A336:$DZ336,1,Rules!$H$13),"")&amp;""&lt;&gt;""),IFERROR(INDEX(Crawl!$A336:$DZ336,1,Rules!$H$13),"")&amp;"","")))</f>
        <v/>
      </c>
      <c r="J337" s="19">
        <f>IF(A337="","",IF(IFERROR(INDEX(Crawl!$A336:$DZ336,1,Rules!$H$14),"")&amp;""="","",IFERROR(INDEX(Crawl!$A336:$DZ336,1,Rules!$H$14),"")))</f>
        <v/>
      </c>
      <c r="K337">
        <f>IF(A337="","",IFERROR(SUMIFS('GSC current'!$J$2:$J$2001,'GSC current'!$I$2:$I$2001,B337),0))</f>
        <v/>
      </c>
      <c r="L337">
        <f>IF(A337="","",IFERROR(SUMIFS('GSC current'!$K$2:$K$2001,'GSC current'!$I$2:$I$2001,B337),0))</f>
        <v/>
      </c>
      <c r="M337" s="20">
        <f>IF(A337="","",IF(N(L337)&gt;0,K337/L337,""))</f>
        <v/>
      </c>
      <c r="N337" s="21">
        <f>IF(A337="","",IF(N(L337)&gt;0,SUMIFS('GSC current'!$L$2:$L$2001,'GSC current'!$I$2:$I$2001,B337)/L337,""))</f>
        <v/>
      </c>
      <c r="O337">
        <f>IF(A337="","",IFERROR(SUMIFS('GSC previous'!$J$2:$J$2001,'GSC previous'!$I$2:$I$2001,B337),0))</f>
        <v/>
      </c>
      <c r="P337" s="22">
        <f>IF(A337="","",IF(N(O337)&gt;0,(K337-O337)/O337,""))</f>
        <v/>
      </c>
      <c r="Q337">
        <f>IF(A337="","",IFERROR(SUMIFS(GA4!$P$2:$P$2001,GA4!$O$2:$O$2001,B337),0))</f>
        <v/>
      </c>
      <c r="R337" s="23">
        <f>IF(A337="","",IF(N(Q337)&gt;0,SUMIFS(GA4!$Q$2:$Q$2001,GA4!$O$2:$O$2001,B337)/Q337,""))</f>
        <v/>
      </c>
      <c r="S337">
        <f>IF(A337="","",IFERROR(SUMIFS(GA4!$R$2:$R$2001,GA4!$O$2:$O$2001,B337),0))</f>
        <v/>
      </c>
      <c r="T337">
        <f>IF(A337="","",IF(AND(ISNUMBER(F337),LEFT(C337&amp;"",1)="2"),IF(F337&lt;Rules!$B$9,"Yes","No"),"No"))</f>
        <v/>
      </c>
      <c r="U337">
        <f>IF(A337="","",IF(AND(N(O337)&gt;=Rules!$B$8,ISNUMBER(P337)),IF(P337&lt;=-Rules!$B$7,"Yes","No"),"No"))</f>
        <v/>
      </c>
      <c r="V337">
        <f>IF(A337="","",IF(AND(N(L337)&gt;=Rules!$B$6,ISNUMBER(N337)),IF(AND(N337&gt;=Rules!$B$10,N337&lt;=Rules!$B$11),"Yes","No"),"No"))</f>
        <v/>
      </c>
      <c r="W337">
        <f>IF(A337="","",IF(I337&lt;&gt;"","Yes","No"))</f>
        <v/>
      </c>
      <c r="X337">
        <f>IF(I337="","",IF(SUMIFS($K$3:$K$2002,$A$3:$A$2002,SUBSTITUTE(SUBSTITUTE(I337,"?","~?"),"*","~*"))&gt;N(K337),"Yes","No"))</f>
        <v/>
      </c>
      <c r="Y337">
        <f>IF(A337="","",IF(N(S337)&gt;0,"Yes","No"))</f>
        <v/>
      </c>
      <c r="Z337">
        <f>IF(A337="","",IF(AND(N(K337)&lt;Rules!$B$5,N(L337)&lt;Rules!$B$6,N(Q337)&lt;Rules!$B$13,Y337="No"),"Yes","No"))</f>
        <v/>
      </c>
      <c r="AA337">
        <f>IF(A337="","",IF(LEFT(C337&amp;"",1)="3","Redirect",IF(OR(LEFT(C337&amp;"",1)="4",LEFT(C337&amp;"",1)="5"),IF(OR(N(K337)&gt;0,N(AC337)&gt;=Rules!$B$14),"Redirect","Prune"),IF(D337="Non-Indexable","Keep",IF(AND(W337="Yes",X337="Yes",Y337="No"),"Merge",IF(OR(U337="Yes",V337="Yes",AND(T337="Yes",N(L337)&gt;=Rules!$B$6)),"Update",IF(Z337="Yes",IF(N(AC337)&gt;=Rules!$B$14,"Redirect","Prune"),"Keep")))))))</f>
        <v/>
      </c>
      <c r="AB337">
        <f>IF(A337="","",IF(LEFT(C337&amp;"",1)="3","Already redirects ("&amp;C337&amp;"). Update internal links to point at the final URL.",IF(OR(LEFT(C337&amp;"",1)="4",LEFT(C337&amp;"",1)="5"),IF(AA337="Redirect","Returns "&amp;C337&amp;" but still has "&amp;N(K337)&amp;" clicks and "&amp;N(AC337)&amp;" referring domains. 301 it to the closest live page.","Returns "&amp;C337&amp;" with no clicks or links. Remove internal links and let it 404 or 410."),IF(D337="Non-Indexable","Non-indexable ("&amp;E337&amp;"). Keep if that is intentional; otherwise fix the canonical or noindex.",IF(AA337="Merge","Overlaps with "&amp;I337&amp;IF(N(J337)&gt;0," (similarity "&amp;TEXT(J337,"0.00")&amp;")","")&amp;", which gets more clicks. Merge the useful parts into it and 301 this URL.",IF(AA337="Update",MID(IF(U337="Yes","; Clicks down "&amp;TEXT(-P337,"0%")&amp;" on the previous period","")&amp;IF(V337="Yes","; Average position "&amp;TEXT(N337,"0.0")&amp;" on "&amp;TEXT(L337,"#,##0")&amp;" impressions (striking distance)","")&amp;IF(AND(T337="Yes",N(L337)&gt;=Rules!$B$6),"; Thin ("&amp;F337&amp;" words) but has search demand",""),3,400),IF(AA337="Prune","Low value: "&amp;N(K337)&amp;" clicks, "&amp;N(L337)&amp;" impressions, "&amp;N(Q337)&amp;" sessions, no key events. Remove or noindex it and update internal links.",IF(AA337="Redirect","Low value but "&amp;N(AC337)&amp;" referring domains. 301 it to the closest relevant page to keep those links.",IF(AND(Z337="No",Y337="Yes",N(K337)&lt;Rules!$B$5),"Low search traffic but it converts (key events: "&amp;S337&amp;"). Keep it and link to it.",IF(W337="Yes","Stronger than the page it overlaps ("&amp;I337&amp;"). Keep; merge that page into this one.","Healthy: "&amp;N(K337)&amp;" clicks"&amp;IF(ISNUMBER(N337),", average position "&amp;TEXT(N337,"0.0"),"")&amp;". Keep and monitor."))))))))))</f>
        <v/>
      </c>
      <c r="AE337">
        <f>IF(A337="","",IF(AD337&lt;&gt;"",AD337,AA337))</f>
        <v/>
      </c>
    </row>
    <row r="338">
      <c r="A338">
        <f>IF(Crawl!A337="","",Crawl!A337)</f>
        <v/>
      </c>
      <c r="B338">
        <f>IF(A338="","",Crawl!EC337)</f>
        <v/>
      </c>
      <c r="C338">
        <f>IF(A338="","",IFERROR(INDEX(Crawl!$A337:$DZ337,1,Rules!$H$6),""))</f>
        <v/>
      </c>
      <c r="D338">
        <f>IF(A338="","",IFERROR(INDEX(Crawl!$A337:$DZ337,1,Rules!$H$7),"")&amp;"")</f>
        <v/>
      </c>
      <c r="E338">
        <f>IF(A338="","",IFERROR(INDEX(Crawl!$A337:$DZ337,1,Rules!$H$8),"")&amp;"")</f>
        <v/>
      </c>
      <c r="F338">
        <f>IF(A338="","",IFERROR(INDEX(Crawl!$A337:$DZ337,1,Rules!$H$9),""))</f>
        <v/>
      </c>
      <c r="G338">
        <f>IF(A338="","",IFERROR(INDEX(Crawl!$A337:$DZ337,1,Rules!$H$10),""))</f>
        <v/>
      </c>
      <c r="H338">
        <f>IF(A338="","",IFERROR(INDEX(Crawl!$A337:$DZ337,1,Rules!$H$12),""))</f>
        <v/>
      </c>
      <c r="I338">
        <f>IF(A338="","",IF(AND(N(H338)&gt;0,IFERROR(INDEX(Crawl!$A337:$DZ337,1,Rules!$H$11),"")&amp;""&lt;&gt;""),IFERROR(INDEX(Crawl!$A337:$DZ337,1,Rules!$H$11),"")&amp;"",IF(AND(ISNUMBER(J338),N(J338)&gt;=Rules!$B$12,IFERROR(INDEX(Crawl!$A337:$DZ337,1,Rules!$H$13),"")&amp;""&lt;&gt;""),IFERROR(INDEX(Crawl!$A337:$DZ337,1,Rules!$H$13),"")&amp;"","")))</f>
        <v/>
      </c>
      <c r="J338" s="19">
        <f>IF(A338="","",IF(IFERROR(INDEX(Crawl!$A337:$DZ337,1,Rules!$H$14),"")&amp;""="","",IFERROR(INDEX(Crawl!$A337:$DZ337,1,Rules!$H$14),"")))</f>
        <v/>
      </c>
      <c r="K338">
        <f>IF(A338="","",IFERROR(SUMIFS('GSC current'!$J$2:$J$2001,'GSC current'!$I$2:$I$2001,B338),0))</f>
        <v/>
      </c>
      <c r="L338">
        <f>IF(A338="","",IFERROR(SUMIFS('GSC current'!$K$2:$K$2001,'GSC current'!$I$2:$I$2001,B338),0))</f>
        <v/>
      </c>
      <c r="M338" s="20">
        <f>IF(A338="","",IF(N(L338)&gt;0,K338/L338,""))</f>
        <v/>
      </c>
      <c r="N338" s="21">
        <f>IF(A338="","",IF(N(L338)&gt;0,SUMIFS('GSC current'!$L$2:$L$2001,'GSC current'!$I$2:$I$2001,B338)/L338,""))</f>
        <v/>
      </c>
      <c r="O338">
        <f>IF(A338="","",IFERROR(SUMIFS('GSC previous'!$J$2:$J$2001,'GSC previous'!$I$2:$I$2001,B338),0))</f>
        <v/>
      </c>
      <c r="P338" s="22">
        <f>IF(A338="","",IF(N(O338)&gt;0,(K338-O338)/O338,""))</f>
        <v/>
      </c>
      <c r="Q338">
        <f>IF(A338="","",IFERROR(SUMIFS(GA4!$P$2:$P$2001,GA4!$O$2:$O$2001,B338),0))</f>
        <v/>
      </c>
      <c r="R338" s="23">
        <f>IF(A338="","",IF(N(Q338)&gt;0,SUMIFS(GA4!$Q$2:$Q$2001,GA4!$O$2:$O$2001,B338)/Q338,""))</f>
        <v/>
      </c>
      <c r="S338">
        <f>IF(A338="","",IFERROR(SUMIFS(GA4!$R$2:$R$2001,GA4!$O$2:$O$2001,B338),0))</f>
        <v/>
      </c>
      <c r="T338">
        <f>IF(A338="","",IF(AND(ISNUMBER(F338),LEFT(C338&amp;"",1)="2"),IF(F338&lt;Rules!$B$9,"Yes","No"),"No"))</f>
        <v/>
      </c>
      <c r="U338">
        <f>IF(A338="","",IF(AND(N(O338)&gt;=Rules!$B$8,ISNUMBER(P338)),IF(P338&lt;=-Rules!$B$7,"Yes","No"),"No"))</f>
        <v/>
      </c>
      <c r="V338">
        <f>IF(A338="","",IF(AND(N(L338)&gt;=Rules!$B$6,ISNUMBER(N338)),IF(AND(N338&gt;=Rules!$B$10,N338&lt;=Rules!$B$11),"Yes","No"),"No"))</f>
        <v/>
      </c>
      <c r="W338">
        <f>IF(A338="","",IF(I338&lt;&gt;"","Yes","No"))</f>
        <v/>
      </c>
      <c r="X338">
        <f>IF(I338="","",IF(SUMIFS($K$3:$K$2002,$A$3:$A$2002,SUBSTITUTE(SUBSTITUTE(I338,"?","~?"),"*","~*"))&gt;N(K338),"Yes","No"))</f>
        <v/>
      </c>
      <c r="Y338">
        <f>IF(A338="","",IF(N(S338)&gt;0,"Yes","No"))</f>
        <v/>
      </c>
      <c r="Z338">
        <f>IF(A338="","",IF(AND(N(K338)&lt;Rules!$B$5,N(L338)&lt;Rules!$B$6,N(Q338)&lt;Rules!$B$13,Y338="No"),"Yes","No"))</f>
        <v/>
      </c>
      <c r="AA338">
        <f>IF(A338="","",IF(LEFT(C338&amp;"",1)="3","Redirect",IF(OR(LEFT(C338&amp;"",1)="4",LEFT(C338&amp;"",1)="5"),IF(OR(N(K338)&gt;0,N(AC338)&gt;=Rules!$B$14),"Redirect","Prune"),IF(D338="Non-Indexable","Keep",IF(AND(W338="Yes",X338="Yes",Y338="No"),"Merge",IF(OR(U338="Yes",V338="Yes",AND(T338="Yes",N(L338)&gt;=Rules!$B$6)),"Update",IF(Z338="Yes",IF(N(AC338)&gt;=Rules!$B$14,"Redirect","Prune"),"Keep")))))))</f>
        <v/>
      </c>
      <c r="AB338">
        <f>IF(A338="","",IF(LEFT(C338&amp;"",1)="3","Already redirects ("&amp;C338&amp;"). Update internal links to point at the final URL.",IF(OR(LEFT(C338&amp;"",1)="4",LEFT(C338&amp;"",1)="5"),IF(AA338="Redirect","Returns "&amp;C338&amp;" but still has "&amp;N(K338)&amp;" clicks and "&amp;N(AC338)&amp;" referring domains. 301 it to the closest live page.","Returns "&amp;C338&amp;" with no clicks or links. Remove internal links and let it 404 or 410."),IF(D338="Non-Indexable","Non-indexable ("&amp;E338&amp;"). Keep if that is intentional; otherwise fix the canonical or noindex.",IF(AA338="Merge","Overlaps with "&amp;I338&amp;IF(N(J338)&gt;0," (similarity "&amp;TEXT(J338,"0.00")&amp;")","")&amp;", which gets more clicks. Merge the useful parts into it and 301 this URL.",IF(AA338="Update",MID(IF(U338="Yes","; Clicks down "&amp;TEXT(-P338,"0%")&amp;" on the previous period","")&amp;IF(V338="Yes","; Average position "&amp;TEXT(N338,"0.0")&amp;" on "&amp;TEXT(L338,"#,##0")&amp;" impressions (striking distance)","")&amp;IF(AND(T338="Yes",N(L338)&gt;=Rules!$B$6),"; Thin ("&amp;F338&amp;" words) but has search demand",""),3,400),IF(AA338="Prune","Low value: "&amp;N(K338)&amp;" clicks, "&amp;N(L338)&amp;" impressions, "&amp;N(Q338)&amp;" sessions, no key events. Remove or noindex it and update internal links.",IF(AA338="Redirect","Low value but "&amp;N(AC338)&amp;" referring domains. 301 it to the closest relevant page to keep those links.",IF(AND(Z338="No",Y338="Yes",N(K338)&lt;Rules!$B$5),"Low search traffic but it converts (key events: "&amp;S338&amp;"). Keep it and link to it.",IF(W338="Yes","Stronger than the page it overlaps ("&amp;I338&amp;"). Keep; merge that page into this one.","Healthy: "&amp;N(K338)&amp;" clicks"&amp;IF(ISNUMBER(N338),", average position "&amp;TEXT(N338,"0.0"),"")&amp;". Keep and monitor."))))))))))</f>
        <v/>
      </c>
      <c r="AE338">
        <f>IF(A338="","",IF(AD338&lt;&gt;"",AD338,AA338))</f>
        <v/>
      </c>
    </row>
    <row r="339">
      <c r="A339">
        <f>IF(Crawl!A338="","",Crawl!A338)</f>
        <v/>
      </c>
      <c r="B339">
        <f>IF(A339="","",Crawl!EC338)</f>
        <v/>
      </c>
      <c r="C339">
        <f>IF(A339="","",IFERROR(INDEX(Crawl!$A338:$DZ338,1,Rules!$H$6),""))</f>
        <v/>
      </c>
      <c r="D339">
        <f>IF(A339="","",IFERROR(INDEX(Crawl!$A338:$DZ338,1,Rules!$H$7),"")&amp;"")</f>
        <v/>
      </c>
      <c r="E339">
        <f>IF(A339="","",IFERROR(INDEX(Crawl!$A338:$DZ338,1,Rules!$H$8),"")&amp;"")</f>
        <v/>
      </c>
      <c r="F339">
        <f>IF(A339="","",IFERROR(INDEX(Crawl!$A338:$DZ338,1,Rules!$H$9),""))</f>
        <v/>
      </c>
      <c r="G339">
        <f>IF(A339="","",IFERROR(INDEX(Crawl!$A338:$DZ338,1,Rules!$H$10),""))</f>
        <v/>
      </c>
      <c r="H339">
        <f>IF(A339="","",IFERROR(INDEX(Crawl!$A338:$DZ338,1,Rules!$H$12),""))</f>
        <v/>
      </c>
      <c r="I339">
        <f>IF(A339="","",IF(AND(N(H339)&gt;0,IFERROR(INDEX(Crawl!$A338:$DZ338,1,Rules!$H$11),"")&amp;""&lt;&gt;""),IFERROR(INDEX(Crawl!$A338:$DZ338,1,Rules!$H$11),"")&amp;"",IF(AND(ISNUMBER(J339),N(J339)&gt;=Rules!$B$12,IFERROR(INDEX(Crawl!$A338:$DZ338,1,Rules!$H$13),"")&amp;""&lt;&gt;""),IFERROR(INDEX(Crawl!$A338:$DZ338,1,Rules!$H$13),"")&amp;"","")))</f>
        <v/>
      </c>
      <c r="J339" s="19">
        <f>IF(A339="","",IF(IFERROR(INDEX(Crawl!$A338:$DZ338,1,Rules!$H$14),"")&amp;""="","",IFERROR(INDEX(Crawl!$A338:$DZ338,1,Rules!$H$14),"")))</f>
        <v/>
      </c>
      <c r="K339">
        <f>IF(A339="","",IFERROR(SUMIFS('GSC current'!$J$2:$J$2001,'GSC current'!$I$2:$I$2001,B339),0))</f>
        <v/>
      </c>
      <c r="L339">
        <f>IF(A339="","",IFERROR(SUMIFS('GSC current'!$K$2:$K$2001,'GSC current'!$I$2:$I$2001,B339),0))</f>
        <v/>
      </c>
      <c r="M339" s="20">
        <f>IF(A339="","",IF(N(L339)&gt;0,K339/L339,""))</f>
        <v/>
      </c>
      <c r="N339" s="21">
        <f>IF(A339="","",IF(N(L339)&gt;0,SUMIFS('GSC current'!$L$2:$L$2001,'GSC current'!$I$2:$I$2001,B339)/L339,""))</f>
        <v/>
      </c>
      <c r="O339">
        <f>IF(A339="","",IFERROR(SUMIFS('GSC previous'!$J$2:$J$2001,'GSC previous'!$I$2:$I$2001,B339),0))</f>
        <v/>
      </c>
      <c r="P339" s="22">
        <f>IF(A339="","",IF(N(O339)&gt;0,(K339-O339)/O339,""))</f>
        <v/>
      </c>
      <c r="Q339">
        <f>IF(A339="","",IFERROR(SUMIFS(GA4!$P$2:$P$2001,GA4!$O$2:$O$2001,B339),0))</f>
        <v/>
      </c>
      <c r="R339" s="23">
        <f>IF(A339="","",IF(N(Q339)&gt;0,SUMIFS(GA4!$Q$2:$Q$2001,GA4!$O$2:$O$2001,B339)/Q339,""))</f>
        <v/>
      </c>
      <c r="S339">
        <f>IF(A339="","",IFERROR(SUMIFS(GA4!$R$2:$R$2001,GA4!$O$2:$O$2001,B339),0))</f>
        <v/>
      </c>
      <c r="T339">
        <f>IF(A339="","",IF(AND(ISNUMBER(F339),LEFT(C339&amp;"",1)="2"),IF(F339&lt;Rules!$B$9,"Yes","No"),"No"))</f>
        <v/>
      </c>
      <c r="U339">
        <f>IF(A339="","",IF(AND(N(O339)&gt;=Rules!$B$8,ISNUMBER(P339)),IF(P339&lt;=-Rules!$B$7,"Yes","No"),"No"))</f>
        <v/>
      </c>
      <c r="V339">
        <f>IF(A339="","",IF(AND(N(L339)&gt;=Rules!$B$6,ISNUMBER(N339)),IF(AND(N339&gt;=Rules!$B$10,N339&lt;=Rules!$B$11),"Yes","No"),"No"))</f>
        <v/>
      </c>
      <c r="W339">
        <f>IF(A339="","",IF(I339&lt;&gt;"","Yes","No"))</f>
        <v/>
      </c>
      <c r="X339">
        <f>IF(I339="","",IF(SUMIFS($K$3:$K$2002,$A$3:$A$2002,SUBSTITUTE(SUBSTITUTE(I339,"?","~?"),"*","~*"))&gt;N(K339),"Yes","No"))</f>
        <v/>
      </c>
      <c r="Y339">
        <f>IF(A339="","",IF(N(S339)&gt;0,"Yes","No"))</f>
        <v/>
      </c>
      <c r="Z339">
        <f>IF(A339="","",IF(AND(N(K339)&lt;Rules!$B$5,N(L339)&lt;Rules!$B$6,N(Q339)&lt;Rules!$B$13,Y339="No"),"Yes","No"))</f>
        <v/>
      </c>
      <c r="AA339">
        <f>IF(A339="","",IF(LEFT(C339&amp;"",1)="3","Redirect",IF(OR(LEFT(C339&amp;"",1)="4",LEFT(C339&amp;"",1)="5"),IF(OR(N(K339)&gt;0,N(AC339)&gt;=Rules!$B$14),"Redirect","Prune"),IF(D339="Non-Indexable","Keep",IF(AND(W339="Yes",X339="Yes",Y339="No"),"Merge",IF(OR(U339="Yes",V339="Yes",AND(T339="Yes",N(L339)&gt;=Rules!$B$6)),"Update",IF(Z339="Yes",IF(N(AC339)&gt;=Rules!$B$14,"Redirect","Prune"),"Keep")))))))</f>
        <v/>
      </c>
      <c r="AB339">
        <f>IF(A339="","",IF(LEFT(C339&amp;"",1)="3","Already redirects ("&amp;C339&amp;"). Update internal links to point at the final URL.",IF(OR(LEFT(C339&amp;"",1)="4",LEFT(C339&amp;"",1)="5"),IF(AA339="Redirect","Returns "&amp;C339&amp;" but still has "&amp;N(K339)&amp;" clicks and "&amp;N(AC339)&amp;" referring domains. 301 it to the closest live page.","Returns "&amp;C339&amp;" with no clicks or links. Remove internal links and let it 404 or 410."),IF(D339="Non-Indexable","Non-indexable ("&amp;E339&amp;"). Keep if that is intentional; otherwise fix the canonical or noindex.",IF(AA339="Merge","Overlaps with "&amp;I339&amp;IF(N(J339)&gt;0," (similarity "&amp;TEXT(J339,"0.00")&amp;")","")&amp;", which gets more clicks. Merge the useful parts into it and 301 this URL.",IF(AA339="Update",MID(IF(U339="Yes","; Clicks down "&amp;TEXT(-P339,"0%")&amp;" on the previous period","")&amp;IF(V339="Yes","; Average position "&amp;TEXT(N339,"0.0")&amp;" on "&amp;TEXT(L339,"#,##0")&amp;" impressions (striking distance)","")&amp;IF(AND(T339="Yes",N(L339)&gt;=Rules!$B$6),"; Thin ("&amp;F339&amp;" words) but has search demand",""),3,400),IF(AA339="Prune","Low value: "&amp;N(K339)&amp;" clicks, "&amp;N(L339)&amp;" impressions, "&amp;N(Q339)&amp;" sessions, no key events. Remove or noindex it and update internal links.",IF(AA339="Redirect","Low value but "&amp;N(AC339)&amp;" referring domains. 301 it to the closest relevant page to keep those links.",IF(AND(Z339="No",Y339="Yes",N(K339)&lt;Rules!$B$5),"Low search traffic but it converts (key events: "&amp;S339&amp;"). Keep it and link to it.",IF(W339="Yes","Stronger than the page it overlaps ("&amp;I339&amp;"). Keep; merge that page into this one.","Healthy: "&amp;N(K339)&amp;" clicks"&amp;IF(ISNUMBER(N339),", average position "&amp;TEXT(N339,"0.0"),"")&amp;". Keep and monitor."))))))))))</f>
        <v/>
      </c>
      <c r="AE339">
        <f>IF(A339="","",IF(AD339&lt;&gt;"",AD339,AA339))</f>
        <v/>
      </c>
    </row>
    <row r="340">
      <c r="A340">
        <f>IF(Crawl!A339="","",Crawl!A339)</f>
        <v/>
      </c>
      <c r="B340">
        <f>IF(A340="","",Crawl!EC339)</f>
        <v/>
      </c>
      <c r="C340">
        <f>IF(A340="","",IFERROR(INDEX(Crawl!$A339:$DZ339,1,Rules!$H$6),""))</f>
        <v/>
      </c>
      <c r="D340">
        <f>IF(A340="","",IFERROR(INDEX(Crawl!$A339:$DZ339,1,Rules!$H$7),"")&amp;"")</f>
        <v/>
      </c>
      <c r="E340">
        <f>IF(A340="","",IFERROR(INDEX(Crawl!$A339:$DZ339,1,Rules!$H$8),"")&amp;"")</f>
        <v/>
      </c>
      <c r="F340">
        <f>IF(A340="","",IFERROR(INDEX(Crawl!$A339:$DZ339,1,Rules!$H$9),""))</f>
        <v/>
      </c>
      <c r="G340">
        <f>IF(A340="","",IFERROR(INDEX(Crawl!$A339:$DZ339,1,Rules!$H$10),""))</f>
        <v/>
      </c>
      <c r="H340">
        <f>IF(A340="","",IFERROR(INDEX(Crawl!$A339:$DZ339,1,Rules!$H$12),""))</f>
        <v/>
      </c>
      <c r="I340">
        <f>IF(A340="","",IF(AND(N(H340)&gt;0,IFERROR(INDEX(Crawl!$A339:$DZ339,1,Rules!$H$11),"")&amp;""&lt;&gt;""),IFERROR(INDEX(Crawl!$A339:$DZ339,1,Rules!$H$11),"")&amp;"",IF(AND(ISNUMBER(J340),N(J340)&gt;=Rules!$B$12,IFERROR(INDEX(Crawl!$A339:$DZ339,1,Rules!$H$13),"")&amp;""&lt;&gt;""),IFERROR(INDEX(Crawl!$A339:$DZ339,1,Rules!$H$13),"")&amp;"","")))</f>
        <v/>
      </c>
      <c r="J340" s="19">
        <f>IF(A340="","",IF(IFERROR(INDEX(Crawl!$A339:$DZ339,1,Rules!$H$14),"")&amp;""="","",IFERROR(INDEX(Crawl!$A339:$DZ339,1,Rules!$H$14),"")))</f>
        <v/>
      </c>
      <c r="K340">
        <f>IF(A340="","",IFERROR(SUMIFS('GSC current'!$J$2:$J$2001,'GSC current'!$I$2:$I$2001,B340),0))</f>
        <v/>
      </c>
      <c r="L340">
        <f>IF(A340="","",IFERROR(SUMIFS('GSC current'!$K$2:$K$2001,'GSC current'!$I$2:$I$2001,B340),0))</f>
        <v/>
      </c>
      <c r="M340" s="20">
        <f>IF(A340="","",IF(N(L340)&gt;0,K340/L340,""))</f>
        <v/>
      </c>
      <c r="N340" s="21">
        <f>IF(A340="","",IF(N(L340)&gt;0,SUMIFS('GSC current'!$L$2:$L$2001,'GSC current'!$I$2:$I$2001,B340)/L340,""))</f>
        <v/>
      </c>
      <c r="O340">
        <f>IF(A340="","",IFERROR(SUMIFS('GSC previous'!$J$2:$J$2001,'GSC previous'!$I$2:$I$2001,B340),0))</f>
        <v/>
      </c>
      <c r="P340" s="22">
        <f>IF(A340="","",IF(N(O340)&gt;0,(K340-O340)/O340,""))</f>
        <v/>
      </c>
      <c r="Q340">
        <f>IF(A340="","",IFERROR(SUMIFS(GA4!$P$2:$P$2001,GA4!$O$2:$O$2001,B340),0))</f>
        <v/>
      </c>
      <c r="R340" s="23">
        <f>IF(A340="","",IF(N(Q340)&gt;0,SUMIFS(GA4!$Q$2:$Q$2001,GA4!$O$2:$O$2001,B340)/Q340,""))</f>
        <v/>
      </c>
      <c r="S340">
        <f>IF(A340="","",IFERROR(SUMIFS(GA4!$R$2:$R$2001,GA4!$O$2:$O$2001,B340),0))</f>
        <v/>
      </c>
      <c r="T340">
        <f>IF(A340="","",IF(AND(ISNUMBER(F340),LEFT(C340&amp;"",1)="2"),IF(F340&lt;Rules!$B$9,"Yes","No"),"No"))</f>
        <v/>
      </c>
      <c r="U340">
        <f>IF(A340="","",IF(AND(N(O340)&gt;=Rules!$B$8,ISNUMBER(P340)),IF(P340&lt;=-Rules!$B$7,"Yes","No"),"No"))</f>
        <v/>
      </c>
      <c r="V340">
        <f>IF(A340="","",IF(AND(N(L340)&gt;=Rules!$B$6,ISNUMBER(N340)),IF(AND(N340&gt;=Rules!$B$10,N340&lt;=Rules!$B$11),"Yes","No"),"No"))</f>
        <v/>
      </c>
      <c r="W340">
        <f>IF(A340="","",IF(I340&lt;&gt;"","Yes","No"))</f>
        <v/>
      </c>
      <c r="X340">
        <f>IF(I340="","",IF(SUMIFS($K$3:$K$2002,$A$3:$A$2002,SUBSTITUTE(SUBSTITUTE(I340,"?","~?"),"*","~*"))&gt;N(K340),"Yes","No"))</f>
        <v/>
      </c>
      <c r="Y340">
        <f>IF(A340="","",IF(N(S340)&gt;0,"Yes","No"))</f>
        <v/>
      </c>
      <c r="Z340">
        <f>IF(A340="","",IF(AND(N(K340)&lt;Rules!$B$5,N(L340)&lt;Rules!$B$6,N(Q340)&lt;Rules!$B$13,Y340="No"),"Yes","No"))</f>
        <v/>
      </c>
      <c r="AA340">
        <f>IF(A340="","",IF(LEFT(C340&amp;"",1)="3","Redirect",IF(OR(LEFT(C340&amp;"",1)="4",LEFT(C340&amp;"",1)="5"),IF(OR(N(K340)&gt;0,N(AC340)&gt;=Rules!$B$14),"Redirect","Prune"),IF(D340="Non-Indexable","Keep",IF(AND(W340="Yes",X340="Yes",Y340="No"),"Merge",IF(OR(U340="Yes",V340="Yes",AND(T340="Yes",N(L340)&gt;=Rules!$B$6)),"Update",IF(Z340="Yes",IF(N(AC340)&gt;=Rules!$B$14,"Redirect","Prune"),"Keep")))))))</f>
        <v/>
      </c>
      <c r="AB340">
        <f>IF(A340="","",IF(LEFT(C340&amp;"",1)="3","Already redirects ("&amp;C340&amp;"). Update internal links to point at the final URL.",IF(OR(LEFT(C340&amp;"",1)="4",LEFT(C340&amp;"",1)="5"),IF(AA340="Redirect","Returns "&amp;C340&amp;" but still has "&amp;N(K340)&amp;" clicks and "&amp;N(AC340)&amp;" referring domains. 301 it to the closest live page.","Returns "&amp;C340&amp;" with no clicks or links. Remove internal links and let it 404 or 410."),IF(D340="Non-Indexable","Non-indexable ("&amp;E340&amp;"). Keep if that is intentional; otherwise fix the canonical or noindex.",IF(AA340="Merge","Overlaps with "&amp;I340&amp;IF(N(J340)&gt;0," (similarity "&amp;TEXT(J340,"0.00")&amp;")","")&amp;", which gets more clicks. Merge the useful parts into it and 301 this URL.",IF(AA340="Update",MID(IF(U340="Yes","; Clicks down "&amp;TEXT(-P340,"0%")&amp;" on the previous period","")&amp;IF(V340="Yes","; Average position "&amp;TEXT(N340,"0.0")&amp;" on "&amp;TEXT(L340,"#,##0")&amp;" impressions (striking distance)","")&amp;IF(AND(T340="Yes",N(L340)&gt;=Rules!$B$6),"; Thin ("&amp;F340&amp;" words) but has search demand",""),3,400),IF(AA340="Prune","Low value: "&amp;N(K340)&amp;" clicks, "&amp;N(L340)&amp;" impressions, "&amp;N(Q340)&amp;" sessions, no key events. Remove or noindex it and update internal links.",IF(AA340="Redirect","Low value but "&amp;N(AC340)&amp;" referring domains. 301 it to the closest relevant page to keep those links.",IF(AND(Z340="No",Y340="Yes",N(K340)&lt;Rules!$B$5),"Low search traffic but it converts (key events: "&amp;S340&amp;"). Keep it and link to it.",IF(W340="Yes","Stronger than the page it overlaps ("&amp;I340&amp;"). Keep; merge that page into this one.","Healthy: "&amp;N(K340)&amp;" clicks"&amp;IF(ISNUMBER(N340),", average position "&amp;TEXT(N340,"0.0"),"")&amp;". Keep and monitor."))))))))))</f>
        <v/>
      </c>
      <c r="AE340">
        <f>IF(A340="","",IF(AD340&lt;&gt;"",AD340,AA340))</f>
        <v/>
      </c>
    </row>
    <row r="341">
      <c r="A341">
        <f>IF(Crawl!A340="","",Crawl!A340)</f>
        <v/>
      </c>
      <c r="B341">
        <f>IF(A341="","",Crawl!EC340)</f>
        <v/>
      </c>
      <c r="C341">
        <f>IF(A341="","",IFERROR(INDEX(Crawl!$A340:$DZ340,1,Rules!$H$6),""))</f>
        <v/>
      </c>
      <c r="D341">
        <f>IF(A341="","",IFERROR(INDEX(Crawl!$A340:$DZ340,1,Rules!$H$7),"")&amp;"")</f>
        <v/>
      </c>
      <c r="E341">
        <f>IF(A341="","",IFERROR(INDEX(Crawl!$A340:$DZ340,1,Rules!$H$8),"")&amp;"")</f>
        <v/>
      </c>
      <c r="F341">
        <f>IF(A341="","",IFERROR(INDEX(Crawl!$A340:$DZ340,1,Rules!$H$9),""))</f>
        <v/>
      </c>
      <c r="G341">
        <f>IF(A341="","",IFERROR(INDEX(Crawl!$A340:$DZ340,1,Rules!$H$10),""))</f>
        <v/>
      </c>
      <c r="H341">
        <f>IF(A341="","",IFERROR(INDEX(Crawl!$A340:$DZ340,1,Rules!$H$12),""))</f>
        <v/>
      </c>
      <c r="I341">
        <f>IF(A341="","",IF(AND(N(H341)&gt;0,IFERROR(INDEX(Crawl!$A340:$DZ340,1,Rules!$H$11),"")&amp;""&lt;&gt;""),IFERROR(INDEX(Crawl!$A340:$DZ340,1,Rules!$H$11),"")&amp;"",IF(AND(ISNUMBER(J341),N(J341)&gt;=Rules!$B$12,IFERROR(INDEX(Crawl!$A340:$DZ340,1,Rules!$H$13),"")&amp;""&lt;&gt;""),IFERROR(INDEX(Crawl!$A340:$DZ340,1,Rules!$H$13),"")&amp;"","")))</f>
        <v/>
      </c>
      <c r="J341" s="19">
        <f>IF(A341="","",IF(IFERROR(INDEX(Crawl!$A340:$DZ340,1,Rules!$H$14),"")&amp;""="","",IFERROR(INDEX(Crawl!$A340:$DZ340,1,Rules!$H$14),"")))</f>
        <v/>
      </c>
      <c r="K341">
        <f>IF(A341="","",IFERROR(SUMIFS('GSC current'!$J$2:$J$2001,'GSC current'!$I$2:$I$2001,B341),0))</f>
        <v/>
      </c>
      <c r="L341">
        <f>IF(A341="","",IFERROR(SUMIFS('GSC current'!$K$2:$K$2001,'GSC current'!$I$2:$I$2001,B341),0))</f>
        <v/>
      </c>
      <c r="M341" s="20">
        <f>IF(A341="","",IF(N(L341)&gt;0,K341/L341,""))</f>
        <v/>
      </c>
      <c r="N341" s="21">
        <f>IF(A341="","",IF(N(L341)&gt;0,SUMIFS('GSC current'!$L$2:$L$2001,'GSC current'!$I$2:$I$2001,B341)/L341,""))</f>
        <v/>
      </c>
      <c r="O341">
        <f>IF(A341="","",IFERROR(SUMIFS('GSC previous'!$J$2:$J$2001,'GSC previous'!$I$2:$I$2001,B341),0))</f>
        <v/>
      </c>
      <c r="P341" s="22">
        <f>IF(A341="","",IF(N(O341)&gt;0,(K341-O341)/O341,""))</f>
        <v/>
      </c>
      <c r="Q341">
        <f>IF(A341="","",IFERROR(SUMIFS(GA4!$P$2:$P$2001,GA4!$O$2:$O$2001,B341),0))</f>
        <v/>
      </c>
      <c r="R341" s="23">
        <f>IF(A341="","",IF(N(Q341)&gt;0,SUMIFS(GA4!$Q$2:$Q$2001,GA4!$O$2:$O$2001,B341)/Q341,""))</f>
        <v/>
      </c>
      <c r="S341">
        <f>IF(A341="","",IFERROR(SUMIFS(GA4!$R$2:$R$2001,GA4!$O$2:$O$2001,B341),0))</f>
        <v/>
      </c>
      <c r="T341">
        <f>IF(A341="","",IF(AND(ISNUMBER(F341),LEFT(C341&amp;"",1)="2"),IF(F341&lt;Rules!$B$9,"Yes","No"),"No"))</f>
        <v/>
      </c>
      <c r="U341">
        <f>IF(A341="","",IF(AND(N(O341)&gt;=Rules!$B$8,ISNUMBER(P341)),IF(P341&lt;=-Rules!$B$7,"Yes","No"),"No"))</f>
        <v/>
      </c>
      <c r="V341">
        <f>IF(A341="","",IF(AND(N(L341)&gt;=Rules!$B$6,ISNUMBER(N341)),IF(AND(N341&gt;=Rules!$B$10,N341&lt;=Rules!$B$11),"Yes","No"),"No"))</f>
        <v/>
      </c>
      <c r="W341">
        <f>IF(A341="","",IF(I341&lt;&gt;"","Yes","No"))</f>
        <v/>
      </c>
      <c r="X341">
        <f>IF(I341="","",IF(SUMIFS($K$3:$K$2002,$A$3:$A$2002,SUBSTITUTE(SUBSTITUTE(I341,"?","~?"),"*","~*"))&gt;N(K341),"Yes","No"))</f>
        <v/>
      </c>
      <c r="Y341">
        <f>IF(A341="","",IF(N(S341)&gt;0,"Yes","No"))</f>
        <v/>
      </c>
      <c r="Z341">
        <f>IF(A341="","",IF(AND(N(K341)&lt;Rules!$B$5,N(L341)&lt;Rules!$B$6,N(Q341)&lt;Rules!$B$13,Y341="No"),"Yes","No"))</f>
        <v/>
      </c>
      <c r="AA341">
        <f>IF(A341="","",IF(LEFT(C341&amp;"",1)="3","Redirect",IF(OR(LEFT(C341&amp;"",1)="4",LEFT(C341&amp;"",1)="5"),IF(OR(N(K341)&gt;0,N(AC341)&gt;=Rules!$B$14),"Redirect","Prune"),IF(D341="Non-Indexable","Keep",IF(AND(W341="Yes",X341="Yes",Y341="No"),"Merge",IF(OR(U341="Yes",V341="Yes",AND(T341="Yes",N(L341)&gt;=Rules!$B$6)),"Update",IF(Z341="Yes",IF(N(AC341)&gt;=Rules!$B$14,"Redirect","Prune"),"Keep")))))))</f>
        <v/>
      </c>
      <c r="AB341">
        <f>IF(A341="","",IF(LEFT(C341&amp;"",1)="3","Already redirects ("&amp;C341&amp;"). Update internal links to point at the final URL.",IF(OR(LEFT(C341&amp;"",1)="4",LEFT(C341&amp;"",1)="5"),IF(AA341="Redirect","Returns "&amp;C341&amp;" but still has "&amp;N(K341)&amp;" clicks and "&amp;N(AC341)&amp;" referring domains. 301 it to the closest live page.","Returns "&amp;C341&amp;" with no clicks or links. Remove internal links and let it 404 or 410."),IF(D341="Non-Indexable","Non-indexable ("&amp;E341&amp;"). Keep if that is intentional; otherwise fix the canonical or noindex.",IF(AA341="Merge","Overlaps with "&amp;I341&amp;IF(N(J341)&gt;0," (similarity "&amp;TEXT(J341,"0.00")&amp;")","")&amp;", which gets more clicks. Merge the useful parts into it and 301 this URL.",IF(AA341="Update",MID(IF(U341="Yes","; Clicks down "&amp;TEXT(-P341,"0%")&amp;" on the previous period","")&amp;IF(V341="Yes","; Average position "&amp;TEXT(N341,"0.0")&amp;" on "&amp;TEXT(L341,"#,##0")&amp;" impressions (striking distance)","")&amp;IF(AND(T341="Yes",N(L341)&gt;=Rules!$B$6),"; Thin ("&amp;F341&amp;" words) but has search demand",""),3,400),IF(AA341="Prune","Low value: "&amp;N(K341)&amp;" clicks, "&amp;N(L341)&amp;" impressions, "&amp;N(Q341)&amp;" sessions, no key events. Remove or noindex it and update internal links.",IF(AA341="Redirect","Low value but "&amp;N(AC341)&amp;" referring domains. 301 it to the closest relevant page to keep those links.",IF(AND(Z341="No",Y341="Yes",N(K341)&lt;Rules!$B$5),"Low search traffic but it converts (key events: "&amp;S341&amp;"). Keep it and link to it.",IF(W341="Yes","Stronger than the page it overlaps ("&amp;I341&amp;"). Keep; merge that page into this one.","Healthy: "&amp;N(K341)&amp;" clicks"&amp;IF(ISNUMBER(N341),", average position "&amp;TEXT(N341,"0.0"),"")&amp;". Keep and monitor."))))))))))</f>
        <v/>
      </c>
      <c r="AE341">
        <f>IF(A341="","",IF(AD341&lt;&gt;"",AD341,AA341))</f>
        <v/>
      </c>
    </row>
    <row r="342">
      <c r="A342">
        <f>IF(Crawl!A341="","",Crawl!A341)</f>
        <v/>
      </c>
      <c r="B342">
        <f>IF(A342="","",Crawl!EC341)</f>
        <v/>
      </c>
      <c r="C342">
        <f>IF(A342="","",IFERROR(INDEX(Crawl!$A341:$DZ341,1,Rules!$H$6),""))</f>
        <v/>
      </c>
      <c r="D342">
        <f>IF(A342="","",IFERROR(INDEX(Crawl!$A341:$DZ341,1,Rules!$H$7),"")&amp;"")</f>
        <v/>
      </c>
      <c r="E342">
        <f>IF(A342="","",IFERROR(INDEX(Crawl!$A341:$DZ341,1,Rules!$H$8),"")&amp;"")</f>
        <v/>
      </c>
      <c r="F342">
        <f>IF(A342="","",IFERROR(INDEX(Crawl!$A341:$DZ341,1,Rules!$H$9),""))</f>
        <v/>
      </c>
      <c r="G342">
        <f>IF(A342="","",IFERROR(INDEX(Crawl!$A341:$DZ341,1,Rules!$H$10),""))</f>
        <v/>
      </c>
      <c r="H342">
        <f>IF(A342="","",IFERROR(INDEX(Crawl!$A341:$DZ341,1,Rules!$H$12),""))</f>
        <v/>
      </c>
      <c r="I342">
        <f>IF(A342="","",IF(AND(N(H342)&gt;0,IFERROR(INDEX(Crawl!$A341:$DZ341,1,Rules!$H$11),"")&amp;""&lt;&gt;""),IFERROR(INDEX(Crawl!$A341:$DZ341,1,Rules!$H$11),"")&amp;"",IF(AND(ISNUMBER(J342),N(J342)&gt;=Rules!$B$12,IFERROR(INDEX(Crawl!$A341:$DZ341,1,Rules!$H$13),"")&amp;""&lt;&gt;""),IFERROR(INDEX(Crawl!$A341:$DZ341,1,Rules!$H$13),"")&amp;"","")))</f>
        <v/>
      </c>
      <c r="J342" s="19">
        <f>IF(A342="","",IF(IFERROR(INDEX(Crawl!$A341:$DZ341,1,Rules!$H$14),"")&amp;""="","",IFERROR(INDEX(Crawl!$A341:$DZ341,1,Rules!$H$14),"")))</f>
        <v/>
      </c>
      <c r="K342">
        <f>IF(A342="","",IFERROR(SUMIFS('GSC current'!$J$2:$J$2001,'GSC current'!$I$2:$I$2001,B342),0))</f>
        <v/>
      </c>
      <c r="L342">
        <f>IF(A342="","",IFERROR(SUMIFS('GSC current'!$K$2:$K$2001,'GSC current'!$I$2:$I$2001,B342),0))</f>
        <v/>
      </c>
      <c r="M342" s="20">
        <f>IF(A342="","",IF(N(L342)&gt;0,K342/L342,""))</f>
        <v/>
      </c>
      <c r="N342" s="21">
        <f>IF(A342="","",IF(N(L342)&gt;0,SUMIFS('GSC current'!$L$2:$L$2001,'GSC current'!$I$2:$I$2001,B342)/L342,""))</f>
        <v/>
      </c>
      <c r="O342">
        <f>IF(A342="","",IFERROR(SUMIFS('GSC previous'!$J$2:$J$2001,'GSC previous'!$I$2:$I$2001,B342),0))</f>
        <v/>
      </c>
      <c r="P342" s="22">
        <f>IF(A342="","",IF(N(O342)&gt;0,(K342-O342)/O342,""))</f>
        <v/>
      </c>
      <c r="Q342">
        <f>IF(A342="","",IFERROR(SUMIFS(GA4!$P$2:$P$2001,GA4!$O$2:$O$2001,B342),0))</f>
        <v/>
      </c>
      <c r="R342" s="23">
        <f>IF(A342="","",IF(N(Q342)&gt;0,SUMIFS(GA4!$Q$2:$Q$2001,GA4!$O$2:$O$2001,B342)/Q342,""))</f>
        <v/>
      </c>
      <c r="S342">
        <f>IF(A342="","",IFERROR(SUMIFS(GA4!$R$2:$R$2001,GA4!$O$2:$O$2001,B342),0))</f>
        <v/>
      </c>
      <c r="T342">
        <f>IF(A342="","",IF(AND(ISNUMBER(F342),LEFT(C342&amp;"",1)="2"),IF(F342&lt;Rules!$B$9,"Yes","No"),"No"))</f>
        <v/>
      </c>
      <c r="U342">
        <f>IF(A342="","",IF(AND(N(O342)&gt;=Rules!$B$8,ISNUMBER(P342)),IF(P342&lt;=-Rules!$B$7,"Yes","No"),"No"))</f>
        <v/>
      </c>
      <c r="V342">
        <f>IF(A342="","",IF(AND(N(L342)&gt;=Rules!$B$6,ISNUMBER(N342)),IF(AND(N342&gt;=Rules!$B$10,N342&lt;=Rules!$B$11),"Yes","No"),"No"))</f>
        <v/>
      </c>
      <c r="W342">
        <f>IF(A342="","",IF(I342&lt;&gt;"","Yes","No"))</f>
        <v/>
      </c>
      <c r="X342">
        <f>IF(I342="","",IF(SUMIFS($K$3:$K$2002,$A$3:$A$2002,SUBSTITUTE(SUBSTITUTE(I342,"?","~?"),"*","~*"))&gt;N(K342),"Yes","No"))</f>
        <v/>
      </c>
      <c r="Y342">
        <f>IF(A342="","",IF(N(S342)&gt;0,"Yes","No"))</f>
        <v/>
      </c>
      <c r="Z342">
        <f>IF(A342="","",IF(AND(N(K342)&lt;Rules!$B$5,N(L342)&lt;Rules!$B$6,N(Q342)&lt;Rules!$B$13,Y342="No"),"Yes","No"))</f>
        <v/>
      </c>
      <c r="AA342">
        <f>IF(A342="","",IF(LEFT(C342&amp;"",1)="3","Redirect",IF(OR(LEFT(C342&amp;"",1)="4",LEFT(C342&amp;"",1)="5"),IF(OR(N(K342)&gt;0,N(AC342)&gt;=Rules!$B$14),"Redirect","Prune"),IF(D342="Non-Indexable","Keep",IF(AND(W342="Yes",X342="Yes",Y342="No"),"Merge",IF(OR(U342="Yes",V342="Yes",AND(T342="Yes",N(L342)&gt;=Rules!$B$6)),"Update",IF(Z342="Yes",IF(N(AC342)&gt;=Rules!$B$14,"Redirect","Prune"),"Keep")))))))</f>
        <v/>
      </c>
      <c r="AB342">
        <f>IF(A342="","",IF(LEFT(C342&amp;"",1)="3","Already redirects ("&amp;C342&amp;"). Update internal links to point at the final URL.",IF(OR(LEFT(C342&amp;"",1)="4",LEFT(C342&amp;"",1)="5"),IF(AA342="Redirect","Returns "&amp;C342&amp;" but still has "&amp;N(K342)&amp;" clicks and "&amp;N(AC342)&amp;" referring domains. 301 it to the closest live page.","Returns "&amp;C342&amp;" with no clicks or links. Remove internal links and let it 404 or 410."),IF(D342="Non-Indexable","Non-indexable ("&amp;E342&amp;"). Keep if that is intentional; otherwise fix the canonical or noindex.",IF(AA342="Merge","Overlaps with "&amp;I342&amp;IF(N(J342)&gt;0," (similarity "&amp;TEXT(J342,"0.00")&amp;")","")&amp;", which gets more clicks. Merge the useful parts into it and 301 this URL.",IF(AA342="Update",MID(IF(U342="Yes","; Clicks down "&amp;TEXT(-P342,"0%")&amp;" on the previous period","")&amp;IF(V342="Yes","; Average position "&amp;TEXT(N342,"0.0")&amp;" on "&amp;TEXT(L342,"#,##0")&amp;" impressions (striking distance)","")&amp;IF(AND(T342="Yes",N(L342)&gt;=Rules!$B$6),"; Thin ("&amp;F342&amp;" words) but has search demand",""),3,400),IF(AA342="Prune","Low value: "&amp;N(K342)&amp;" clicks, "&amp;N(L342)&amp;" impressions, "&amp;N(Q342)&amp;" sessions, no key events. Remove or noindex it and update internal links.",IF(AA342="Redirect","Low value but "&amp;N(AC342)&amp;" referring domains. 301 it to the closest relevant page to keep those links.",IF(AND(Z342="No",Y342="Yes",N(K342)&lt;Rules!$B$5),"Low search traffic but it converts (key events: "&amp;S342&amp;"). Keep it and link to it.",IF(W342="Yes","Stronger than the page it overlaps ("&amp;I342&amp;"). Keep; merge that page into this one.","Healthy: "&amp;N(K342)&amp;" clicks"&amp;IF(ISNUMBER(N342),", average position "&amp;TEXT(N342,"0.0"),"")&amp;". Keep and monitor."))))))))))</f>
        <v/>
      </c>
      <c r="AE342">
        <f>IF(A342="","",IF(AD342&lt;&gt;"",AD342,AA342))</f>
        <v/>
      </c>
    </row>
    <row r="343">
      <c r="A343">
        <f>IF(Crawl!A342="","",Crawl!A342)</f>
        <v/>
      </c>
      <c r="B343">
        <f>IF(A343="","",Crawl!EC342)</f>
        <v/>
      </c>
      <c r="C343">
        <f>IF(A343="","",IFERROR(INDEX(Crawl!$A342:$DZ342,1,Rules!$H$6),""))</f>
        <v/>
      </c>
      <c r="D343">
        <f>IF(A343="","",IFERROR(INDEX(Crawl!$A342:$DZ342,1,Rules!$H$7),"")&amp;"")</f>
        <v/>
      </c>
      <c r="E343">
        <f>IF(A343="","",IFERROR(INDEX(Crawl!$A342:$DZ342,1,Rules!$H$8),"")&amp;"")</f>
        <v/>
      </c>
      <c r="F343">
        <f>IF(A343="","",IFERROR(INDEX(Crawl!$A342:$DZ342,1,Rules!$H$9),""))</f>
        <v/>
      </c>
      <c r="G343">
        <f>IF(A343="","",IFERROR(INDEX(Crawl!$A342:$DZ342,1,Rules!$H$10),""))</f>
        <v/>
      </c>
      <c r="H343">
        <f>IF(A343="","",IFERROR(INDEX(Crawl!$A342:$DZ342,1,Rules!$H$12),""))</f>
        <v/>
      </c>
      <c r="I343">
        <f>IF(A343="","",IF(AND(N(H343)&gt;0,IFERROR(INDEX(Crawl!$A342:$DZ342,1,Rules!$H$11),"")&amp;""&lt;&gt;""),IFERROR(INDEX(Crawl!$A342:$DZ342,1,Rules!$H$11),"")&amp;"",IF(AND(ISNUMBER(J343),N(J343)&gt;=Rules!$B$12,IFERROR(INDEX(Crawl!$A342:$DZ342,1,Rules!$H$13),"")&amp;""&lt;&gt;""),IFERROR(INDEX(Crawl!$A342:$DZ342,1,Rules!$H$13),"")&amp;"","")))</f>
        <v/>
      </c>
      <c r="J343" s="19">
        <f>IF(A343="","",IF(IFERROR(INDEX(Crawl!$A342:$DZ342,1,Rules!$H$14),"")&amp;""="","",IFERROR(INDEX(Crawl!$A342:$DZ342,1,Rules!$H$14),"")))</f>
        <v/>
      </c>
      <c r="K343">
        <f>IF(A343="","",IFERROR(SUMIFS('GSC current'!$J$2:$J$2001,'GSC current'!$I$2:$I$2001,B343),0))</f>
        <v/>
      </c>
      <c r="L343">
        <f>IF(A343="","",IFERROR(SUMIFS('GSC current'!$K$2:$K$2001,'GSC current'!$I$2:$I$2001,B343),0))</f>
        <v/>
      </c>
      <c r="M343" s="20">
        <f>IF(A343="","",IF(N(L343)&gt;0,K343/L343,""))</f>
        <v/>
      </c>
      <c r="N343" s="21">
        <f>IF(A343="","",IF(N(L343)&gt;0,SUMIFS('GSC current'!$L$2:$L$2001,'GSC current'!$I$2:$I$2001,B343)/L343,""))</f>
        <v/>
      </c>
      <c r="O343">
        <f>IF(A343="","",IFERROR(SUMIFS('GSC previous'!$J$2:$J$2001,'GSC previous'!$I$2:$I$2001,B343),0))</f>
        <v/>
      </c>
      <c r="P343" s="22">
        <f>IF(A343="","",IF(N(O343)&gt;0,(K343-O343)/O343,""))</f>
        <v/>
      </c>
      <c r="Q343">
        <f>IF(A343="","",IFERROR(SUMIFS(GA4!$P$2:$P$2001,GA4!$O$2:$O$2001,B343),0))</f>
        <v/>
      </c>
      <c r="R343" s="23">
        <f>IF(A343="","",IF(N(Q343)&gt;0,SUMIFS(GA4!$Q$2:$Q$2001,GA4!$O$2:$O$2001,B343)/Q343,""))</f>
        <v/>
      </c>
      <c r="S343">
        <f>IF(A343="","",IFERROR(SUMIFS(GA4!$R$2:$R$2001,GA4!$O$2:$O$2001,B343),0))</f>
        <v/>
      </c>
      <c r="T343">
        <f>IF(A343="","",IF(AND(ISNUMBER(F343),LEFT(C343&amp;"",1)="2"),IF(F343&lt;Rules!$B$9,"Yes","No"),"No"))</f>
        <v/>
      </c>
      <c r="U343">
        <f>IF(A343="","",IF(AND(N(O343)&gt;=Rules!$B$8,ISNUMBER(P343)),IF(P343&lt;=-Rules!$B$7,"Yes","No"),"No"))</f>
        <v/>
      </c>
      <c r="V343">
        <f>IF(A343="","",IF(AND(N(L343)&gt;=Rules!$B$6,ISNUMBER(N343)),IF(AND(N343&gt;=Rules!$B$10,N343&lt;=Rules!$B$11),"Yes","No"),"No"))</f>
        <v/>
      </c>
      <c r="W343">
        <f>IF(A343="","",IF(I343&lt;&gt;"","Yes","No"))</f>
        <v/>
      </c>
      <c r="X343">
        <f>IF(I343="","",IF(SUMIFS($K$3:$K$2002,$A$3:$A$2002,SUBSTITUTE(SUBSTITUTE(I343,"?","~?"),"*","~*"))&gt;N(K343),"Yes","No"))</f>
        <v/>
      </c>
      <c r="Y343">
        <f>IF(A343="","",IF(N(S343)&gt;0,"Yes","No"))</f>
        <v/>
      </c>
      <c r="Z343">
        <f>IF(A343="","",IF(AND(N(K343)&lt;Rules!$B$5,N(L343)&lt;Rules!$B$6,N(Q343)&lt;Rules!$B$13,Y343="No"),"Yes","No"))</f>
        <v/>
      </c>
      <c r="AA343">
        <f>IF(A343="","",IF(LEFT(C343&amp;"",1)="3","Redirect",IF(OR(LEFT(C343&amp;"",1)="4",LEFT(C343&amp;"",1)="5"),IF(OR(N(K343)&gt;0,N(AC343)&gt;=Rules!$B$14),"Redirect","Prune"),IF(D343="Non-Indexable","Keep",IF(AND(W343="Yes",X343="Yes",Y343="No"),"Merge",IF(OR(U343="Yes",V343="Yes",AND(T343="Yes",N(L343)&gt;=Rules!$B$6)),"Update",IF(Z343="Yes",IF(N(AC343)&gt;=Rules!$B$14,"Redirect","Prune"),"Keep")))))))</f>
        <v/>
      </c>
      <c r="AB343">
        <f>IF(A343="","",IF(LEFT(C343&amp;"",1)="3","Already redirects ("&amp;C343&amp;"). Update internal links to point at the final URL.",IF(OR(LEFT(C343&amp;"",1)="4",LEFT(C343&amp;"",1)="5"),IF(AA343="Redirect","Returns "&amp;C343&amp;" but still has "&amp;N(K343)&amp;" clicks and "&amp;N(AC343)&amp;" referring domains. 301 it to the closest live page.","Returns "&amp;C343&amp;" with no clicks or links. Remove internal links and let it 404 or 410."),IF(D343="Non-Indexable","Non-indexable ("&amp;E343&amp;"). Keep if that is intentional; otherwise fix the canonical or noindex.",IF(AA343="Merge","Overlaps with "&amp;I343&amp;IF(N(J343)&gt;0," (similarity "&amp;TEXT(J343,"0.00")&amp;")","")&amp;", which gets more clicks. Merge the useful parts into it and 301 this URL.",IF(AA343="Update",MID(IF(U343="Yes","; Clicks down "&amp;TEXT(-P343,"0%")&amp;" on the previous period","")&amp;IF(V343="Yes","; Average position "&amp;TEXT(N343,"0.0")&amp;" on "&amp;TEXT(L343,"#,##0")&amp;" impressions (striking distance)","")&amp;IF(AND(T343="Yes",N(L343)&gt;=Rules!$B$6),"; Thin ("&amp;F343&amp;" words) but has search demand",""),3,400),IF(AA343="Prune","Low value: "&amp;N(K343)&amp;" clicks, "&amp;N(L343)&amp;" impressions, "&amp;N(Q343)&amp;" sessions, no key events. Remove or noindex it and update internal links.",IF(AA343="Redirect","Low value but "&amp;N(AC343)&amp;" referring domains. 301 it to the closest relevant page to keep those links.",IF(AND(Z343="No",Y343="Yes",N(K343)&lt;Rules!$B$5),"Low search traffic but it converts (key events: "&amp;S343&amp;"). Keep it and link to it.",IF(W343="Yes","Stronger than the page it overlaps ("&amp;I343&amp;"). Keep; merge that page into this one.","Healthy: "&amp;N(K343)&amp;" clicks"&amp;IF(ISNUMBER(N343),", average position "&amp;TEXT(N343,"0.0"),"")&amp;". Keep and monitor."))))))))))</f>
        <v/>
      </c>
      <c r="AE343">
        <f>IF(A343="","",IF(AD343&lt;&gt;"",AD343,AA343))</f>
        <v/>
      </c>
    </row>
    <row r="344">
      <c r="A344">
        <f>IF(Crawl!A343="","",Crawl!A343)</f>
        <v/>
      </c>
      <c r="B344">
        <f>IF(A344="","",Crawl!EC343)</f>
        <v/>
      </c>
      <c r="C344">
        <f>IF(A344="","",IFERROR(INDEX(Crawl!$A343:$DZ343,1,Rules!$H$6),""))</f>
        <v/>
      </c>
      <c r="D344">
        <f>IF(A344="","",IFERROR(INDEX(Crawl!$A343:$DZ343,1,Rules!$H$7),"")&amp;"")</f>
        <v/>
      </c>
      <c r="E344">
        <f>IF(A344="","",IFERROR(INDEX(Crawl!$A343:$DZ343,1,Rules!$H$8),"")&amp;"")</f>
        <v/>
      </c>
      <c r="F344">
        <f>IF(A344="","",IFERROR(INDEX(Crawl!$A343:$DZ343,1,Rules!$H$9),""))</f>
        <v/>
      </c>
      <c r="G344">
        <f>IF(A344="","",IFERROR(INDEX(Crawl!$A343:$DZ343,1,Rules!$H$10),""))</f>
        <v/>
      </c>
      <c r="H344">
        <f>IF(A344="","",IFERROR(INDEX(Crawl!$A343:$DZ343,1,Rules!$H$12),""))</f>
        <v/>
      </c>
      <c r="I344">
        <f>IF(A344="","",IF(AND(N(H344)&gt;0,IFERROR(INDEX(Crawl!$A343:$DZ343,1,Rules!$H$11),"")&amp;""&lt;&gt;""),IFERROR(INDEX(Crawl!$A343:$DZ343,1,Rules!$H$11),"")&amp;"",IF(AND(ISNUMBER(J344),N(J344)&gt;=Rules!$B$12,IFERROR(INDEX(Crawl!$A343:$DZ343,1,Rules!$H$13),"")&amp;""&lt;&gt;""),IFERROR(INDEX(Crawl!$A343:$DZ343,1,Rules!$H$13),"")&amp;"","")))</f>
        <v/>
      </c>
      <c r="J344" s="19">
        <f>IF(A344="","",IF(IFERROR(INDEX(Crawl!$A343:$DZ343,1,Rules!$H$14),"")&amp;""="","",IFERROR(INDEX(Crawl!$A343:$DZ343,1,Rules!$H$14),"")))</f>
        <v/>
      </c>
      <c r="K344">
        <f>IF(A344="","",IFERROR(SUMIFS('GSC current'!$J$2:$J$2001,'GSC current'!$I$2:$I$2001,B344),0))</f>
        <v/>
      </c>
      <c r="L344">
        <f>IF(A344="","",IFERROR(SUMIFS('GSC current'!$K$2:$K$2001,'GSC current'!$I$2:$I$2001,B344),0))</f>
        <v/>
      </c>
      <c r="M344" s="20">
        <f>IF(A344="","",IF(N(L344)&gt;0,K344/L344,""))</f>
        <v/>
      </c>
      <c r="N344" s="21">
        <f>IF(A344="","",IF(N(L344)&gt;0,SUMIFS('GSC current'!$L$2:$L$2001,'GSC current'!$I$2:$I$2001,B344)/L344,""))</f>
        <v/>
      </c>
      <c r="O344">
        <f>IF(A344="","",IFERROR(SUMIFS('GSC previous'!$J$2:$J$2001,'GSC previous'!$I$2:$I$2001,B344),0))</f>
        <v/>
      </c>
      <c r="P344" s="22">
        <f>IF(A344="","",IF(N(O344)&gt;0,(K344-O344)/O344,""))</f>
        <v/>
      </c>
      <c r="Q344">
        <f>IF(A344="","",IFERROR(SUMIFS(GA4!$P$2:$P$2001,GA4!$O$2:$O$2001,B344),0))</f>
        <v/>
      </c>
      <c r="R344" s="23">
        <f>IF(A344="","",IF(N(Q344)&gt;0,SUMIFS(GA4!$Q$2:$Q$2001,GA4!$O$2:$O$2001,B344)/Q344,""))</f>
        <v/>
      </c>
      <c r="S344">
        <f>IF(A344="","",IFERROR(SUMIFS(GA4!$R$2:$R$2001,GA4!$O$2:$O$2001,B344),0))</f>
        <v/>
      </c>
      <c r="T344">
        <f>IF(A344="","",IF(AND(ISNUMBER(F344),LEFT(C344&amp;"",1)="2"),IF(F344&lt;Rules!$B$9,"Yes","No"),"No"))</f>
        <v/>
      </c>
      <c r="U344">
        <f>IF(A344="","",IF(AND(N(O344)&gt;=Rules!$B$8,ISNUMBER(P344)),IF(P344&lt;=-Rules!$B$7,"Yes","No"),"No"))</f>
        <v/>
      </c>
      <c r="V344">
        <f>IF(A344="","",IF(AND(N(L344)&gt;=Rules!$B$6,ISNUMBER(N344)),IF(AND(N344&gt;=Rules!$B$10,N344&lt;=Rules!$B$11),"Yes","No"),"No"))</f>
        <v/>
      </c>
      <c r="W344">
        <f>IF(A344="","",IF(I344&lt;&gt;"","Yes","No"))</f>
        <v/>
      </c>
      <c r="X344">
        <f>IF(I344="","",IF(SUMIFS($K$3:$K$2002,$A$3:$A$2002,SUBSTITUTE(SUBSTITUTE(I344,"?","~?"),"*","~*"))&gt;N(K344),"Yes","No"))</f>
        <v/>
      </c>
      <c r="Y344">
        <f>IF(A344="","",IF(N(S344)&gt;0,"Yes","No"))</f>
        <v/>
      </c>
      <c r="Z344">
        <f>IF(A344="","",IF(AND(N(K344)&lt;Rules!$B$5,N(L344)&lt;Rules!$B$6,N(Q344)&lt;Rules!$B$13,Y344="No"),"Yes","No"))</f>
        <v/>
      </c>
      <c r="AA344">
        <f>IF(A344="","",IF(LEFT(C344&amp;"",1)="3","Redirect",IF(OR(LEFT(C344&amp;"",1)="4",LEFT(C344&amp;"",1)="5"),IF(OR(N(K344)&gt;0,N(AC344)&gt;=Rules!$B$14),"Redirect","Prune"),IF(D344="Non-Indexable","Keep",IF(AND(W344="Yes",X344="Yes",Y344="No"),"Merge",IF(OR(U344="Yes",V344="Yes",AND(T344="Yes",N(L344)&gt;=Rules!$B$6)),"Update",IF(Z344="Yes",IF(N(AC344)&gt;=Rules!$B$14,"Redirect","Prune"),"Keep")))))))</f>
        <v/>
      </c>
      <c r="AB344">
        <f>IF(A344="","",IF(LEFT(C344&amp;"",1)="3","Already redirects ("&amp;C344&amp;"). Update internal links to point at the final URL.",IF(OR(LEFT(C344&amp;"",1)="4",LEFT(C344&amp;"",1)="5"),IF(AA344="Redirect","Returns "&amp;C344&amp;" but still has "&amp;N(K344)&amp;" clicks and "&amp;N(AC344)&amp;" referring domains. 301 it to the closest live page.","Returns "&amp;C344&amp;" with no clicks or links. Remove internal links and let it 404 or 410."),IF(D344="Non-Indexable","Non-indexable ("&amp;E344&amp;"). Keep if that is intentional; otherwise fix the canonical or noindex.",IF(AA344="Merge","Overlaps with "&amp;I344&amp;IF(N(J344)&gt;0," (similarity "&amp;TEXT(J344,"0.00")&amp;")","")&amp;", which gets more clicks. Merge the useful parts into it and 301 this URL.",IF(AA344="Update",MID(IF(U344="Yes","; Clicks down "&amp;TEXT(-P344,"0%")&amp;" on the previous period","")&amp;IF(V344="Yes","; Average position "&amp;TEXT(N344,"0.0")&amp;" on "&amp;TEXT(L344,"#,##0")&amp;" impressions (striking distance)","")&amp;IF(AND(T344="Yes",N(L344)&gt;=Rules!$B$6),"; Thin ("&amp;F344&amp;" words) but has search demand",""),3,400),IF(AA344="Prune","Low value: "&amp;N(K344)&amp;" clicks, "&amp;N(L344)&amp;" impressions, "&amp;N(Q344)&amp;" sessions, no key events. Remove or noindex it and update internal links.",IF(AA344="Redirect","Low value but "&amp;N(AC344)&amp;" referring domains. 301 it to the closest relevant page to keep those links.",IF(AND(Z344="No",Y344="Yes",N(K344)&lt;Rules!$B$5),"Low search traffic but it converts (key events: "&amp;S344&amp;"). Keep it and link to it.",IF(W344="Yes","Stronger than the page it overlaps ("&amp;I344&amp;"). Keep; merge that page into this one.","Healthy: "&amp;N(K344)&amp;" clicks"&amp;IF(ISNUMBER(N344),", average position "&amp;TEXT(N344,"0.0"),"")&amp;". Keep and monitor."))))))))))</f>
        <v/>
      </c>
      <c r="AE344">
        <f>IF(A344="","",IF(AD344&lt;&gt;"",AD344,AA344))</f>
        <v/>
      </c>
    </row>
    <row r="345">
      <c r="A345">
        <f>IF(Crawl!A344="","",Crawl!A344)</f>
        <v/>
      </c>
      <c r="B345">
        <f>IF(A345="","",Crawl!EC344)</f>
        <v/>
      </c>
      <c r="C345">
        <f>IF(A345="","",IFERROR(INDEX(Crawl!$A344:$DZ344,1,Rules!$H$6),""))</f>
        <v/>
      </c>
      <c r="D345">
        <f>IF(A345="","",IFERROR(INDEX(Crawl!$A344:$DZ344,1,Rules!$H$7),"")&amp;"")</f>
        <v/>
      </c>
      <c r="E345">
        <f>IF(A345="","",IFERROR(INDEX(Crawl!$A344:$DZ344,1,Rules!$H$8),"")&amp;"")</f>
        <v/>
      </c>
      <c r="F345">
        <f>IF(A345="","",IFERROR(INDEX(Crawl!$A344:$DZ344,1,Rules!$H$9),""))</f>
        <v/>
      </c>
      <c r="G345">
        <f>IF(A345="","",IFERROR(INDEX(Crawl!$A344:$DZ344,1,Rules!$H$10),""))</f>
        <v/>
      </c>
      <c r="H345">
        <f>IF(A345="","",IFERROR(INDEX(Crawl!$A344:$DZ344,1,Rules!$H$12),""))</f>
        <v/>
      </c>
      <c r="I345">
        <f>IF(A345="","",IF(AND(N(H345)&gt;0,IFERROR(INDEX(Crawl!$A344:$DZ344,1,Rules!$H$11),"")&amp;""&lt;&gt;""),IFERROR(INDEX(Crawl!$A344:$DZ344,1,Rules!$H$11),"")&amp;"",IF(AND(ISNUMBER(J345),N(J345)&gt;=Rules!$B$12,IFERROR(INDEX(Crawl!$A344:$DZ344,1,Rules!$H$13),"")&amp;""&lt;&gt;""),IFERROR(INDEX(Crawl!$A344:$DZ344,1,Rules!$H$13),"")&amp;"","")))</f>
        <v/>
      </c>
      <c r="J345" s="19">
        <f>IF(A345="","",IF(IFERROR(INDEX(Crawl!$A344:$DZ344,1,Rules!$H$14),"")&amp;""="","",IFERROR(INDEX(Crawl!$A344:$DZ344,1,Rules!$H$14),"")))</f>
        <v/>
      </c>
      <c r="K345">
        <f>IF(A345="","",IFERROR(SUMIFS('GSC current'!$J$2:$J$2001,'GSC current'!$I$2:$I$2001,B345),0))</f>
        <v/>
      </c>
      <c r="L345">
        <f>IF(A345="","",IFERROR(SUMIFS('GSC current'!$K$2:$K$2001,'GSC current'!$I$2:$I$2001,B345),0))</f>
        <v/>
      </c>
      <c r="M345" s="20">
        <f>IF(A345="","",IF(N(L345)&gt;0,K345/L345,""))</f>
        <v/>
      </c>
      <c r="N345" s="21">
        <f>IF(A345="","",IF(N(L345)&gt;0,SUMIFS('GSC current'!$L$2:$L$2001,'GSC current'!$I$2:$I$2001,B345)/L345,""))</f>
        <v/>
      </c>
      <c r="O345">
        <f>IF(A345="","",IFERROR(SUMIFS('GSC previous'!$J$2:$J$2001,'GSC previous'!$I$2:$I$2001,B345),0))</f>
        <v/>
      </c>
      <c r="P345" s="22">
        <f>IF(A345="","",IF(N(O345)&gt;0,(K345-O345)/O345,""))</f>
        <v/>
      </c>
      <c r="Q345">
        <f>IF(A345="","",IFERROR(SUMIFS(GA4!$P$2:$P$2001,GA4!$O$2:$O$2001,B345),0))</f>
        <v/>
      </c>
      <c r="R345" s="23">
        <f>IF(A345="","",IF(N(Q345)&gt;0,SUMIFS(GA4!$Q$2:$Q$2001,GA4!$O$2:$O$2001,B345)/Q345,""))</f>
        <v/>
      </c>
      <c r="S345">
        <f>IF(A345="","",IFERROR(SUMIFS(GA4!$R$2:$R$2001,GA4!$O$2:$O$2001,B345),0))</f>
        <v/>
      </c>
      <c r="T345">
        <f>IF(A345="","",IF(AND(ISNUMBER(F345),LEFT(C345&amp;"",1)="2"),IF(F345&lt;Rules!$B$9,"Yes","No"),"No"))</f>
        <v/>
      </c>
      <c r="U345">
        <f>IF(A345="","",IF(AND(N(O345)&gt;=Rules!$B$8,ISNUMBER(P345)),IF(P345&lt;=-Rules!$B$7,"Yes","No"),"No"))</f>
        <v/>
      </c>
      <c r="V345">
        <f>IF(A345="","",IF(AND(N(L345)&gt;=Rules!$B$6,ISNUMBER(N345)),IF(AND(N345&gt;=Rules!$B$10,N345&lt;=Rules!$B$11),"Yes","No"),"No"))</f>
        <v/>
      </c>
      <c r="W345">
        <f>IF(A345="","",IF(I345&lt;&gt;"","Yes","No"))</f>
        <v/>
      </c>
      <c r="X345">
        <f>IF(I345="","",IF(SUMIFS($K$3:$K$2002,$A$3:$A$2002,SUBSTITUTE(SUBSTITUTE(I345,"?","~?"),"*","~*"))&gt;N(K345),"Yes","No"))</f>
        <v/>
      </c>
      <c r="Y345">
        <f>IF(A345="","",IF(N(S345)&gt;0,"Yes","No"))</f>
        <v/>
      </c>
      <c r="Z345">
        <f>IF(A345="","",IF(AND(N(K345)&lt;Rules!$B$5,N(L345)&lt;Rules!$B$6,N(Q345)&lt;Rules!$B$13,Y345="No"),"Yes","No"))</f>
        <v/>
      </c>
      <c r="AA345">
        <f>IF(A345="","",IF(LEFT(C345&amp;"",1)="3","Redirect",IF(OR(LEFT(C345&amp;"",1)="4",LEFT(C345&amp;"",1)="5"),IF(OR(N(K345)&gt;0,N(AC345)&gt;=Rules!$B$14),"Redirect","Prune"),IF(D345="Non-Indexable","Keep",IF(AND(W345="Yes",X345="Yes",Y345="No"),"Merge",IF(OR(U345="Yes",V345="Yes",AND(T345="Yes",N(L345)&gt;=Rules!$B$6)),"Update",IF(Z345="Yes",IF(N(AC345)&gt;=Rules!$B$14,"Redirect","Prune"),"Keep")))))))</f>
        <v/>
      </c>
      <c r="AB345">
        <f>IF(A345="","",IF(LEFT(C345&amp;"",1)="3","Already redirects ("&amp;C345&amp;"). Update internal links to point at the final URL.",IF(OR(LEFT(C345&amp;"",1)="4",LEFT(C345&amp;"",1)="5"),IF(AA345="Redirect","Returns "&amp;C345&amp;" but still has "&amp;N(K345)&amp;" clicks and "&amp;N(AC345)&amp;" referring domains. 301 it to the closest live page.","Returns "&amp;C345&amp;" with no clicks or links. Remove internal links and let it 404 or 410."),IF(D345="Non-Indexable","Non-indexable ("&amp;E345&amp;"). Keep if that is intentional; otherwise fix the canonical or noindex.",IF(AA345="Merge","Overlaps with "&amp;I345&amp;IF(N(J345)&gt;0," (similarity "&amp;TEXT(J345,"0.00")&amp;")","")&amp;", which gets more clicks. Merge the useful parts into it and 301 this URL.",IF(AA345="Update",MID(IF(U345="Yes","; Clicks down "&amp;TEXT(-P345,"0%")&amp;" on the previous period","")&amp;IF(V345="Yes","; Average position "&amp;TEXT(N345,"0.0")&amp;" on "&amp;TEXT(L345,"#,##0")&amp;" impressions (striking distance)","")&amp;IF(AND(T345="Yes",N(L345)&gt;=Rules!$B$6),"; Thin ("&amp;F345&amp;" words) but has search demand",""),3,400),IF(AA345="Prune","Low value: "&amp;N(K345)&amp;" clicks, "&amp;N(L345)&amp;" impressions, "&amp;N(Q345)&amp;" sessions, no key events. Remove or noindex it and update internal links.",IF(AA345="Redirect","Low value but "&amp;N(AC345)&amp;" referring domains. 301 it to the closest relevant page to keep those links.",IF(AND(Z345="No",Y345="Yes",N(K345)&lt;Rules!$B$5),"Low search traffic but it converts (key events: "&amp;S345&amp;"). Keep it and link to it.",IF(W345="Yes","Stronger than the page it overlaps ("&amp;I345&amp;"). Keep; merge that page into this one.","Healthy: "&amp;N(K345)&amp;" clicks"&amp;IF(ISNUMBER(N345),", average position "&amp;TEXT(N345,"0.0"),"")&amp;". Keep and monitor."))))))))))</f>
        <v/>
      </c>
      <c r="AE345">
        <f>IF(A345="","",IF(AD345&lt;&gt;"",AD345,AA345))</f>
        <v/>
      </c>
    </row>
    <row r="346">
      <c r="A346">
        <f>IF(Crawl!A345="","",Crawl!A345)</f>
        <v/>
      </c>
      <c r="B346">
        <f>IF(A346="","",Crawl!EC345)</f>
        <v/>
      </c>
      <c r="C346">
        <f>IF(A346="","",IFERROR(INDEX(Crawl!$A345:$DZ345,1,Rules!$H$6),""))</f>
        <v/>
      </c>
      <c r="D346">
        <f>IF(A346="","",IFERROR(INDEX(Crawl!$A345:$DZ345,1,Rules!$H$7),"")&amp;"")</f>
        <v/>
      </c>
      <c r="E346">
        <f>IF(A346="","",IFERROR(INDEX(Crawl!$A345:$DZ345,1,Rules!$H$8),"")&amp;"")</f>
        <v/>
      </c>
      <c r="F346">
        <f>IF(A346="","",IFERROR(INDEX(Crawl!$A345:$DZ345,1,Rules!$H$9),""))</f>
        <v/>
      </c>
      <c r="G346">
        <f>IF(A346="","",IFERROR(INDEX(Crawl!$A345:$DZ345,1,Rules!$H$10),""))</f>
        <v/>
      </c>
      <c r="H346">
        <f>IF(A346="","",IFERROR(INDEX(Crawl!$A345:$DZ345,1,Rules!$H$12),""))</f>
        <v/>
      </c>
      <c r="I346">
        <f>IF(A346="","",IF(AND(N(H346)&gt;0,IFERROR(INDEX(Crawl!$A345:$DZ345,1,Rules!$H$11),"")&amp;""&lt;&gt;""),IFERROR(INDEX(Crawl!$A345:$DZ345,1,Rules!$H$11),"")&amp;"",IF(AND(ISNUMBER(J346),N(J346)&gt;=Rules!$B$12,IFERROR(INDEX(Crawl!$A345:$DZ345,1,Rules!$H$13),"")&amp;""&lt;&gt;""),IFERROR(INDEX(Crawl!$A345:$DZ345,1,Rules!$H$13),"")&amp;"","")))</f>
        <v/>
      </c>
      <c r="J346" s="19">
        <f>IF(A346="","",IF(IFERROR(INDEX(Crawl!$A345:$DZ345,1,Rules!$H$14),"")&amp;""="","",IFERROR(INDEX(Crawl!$A345:$DZ345,1,Rules!$H$14),"")))</f>
        <v/>
      </c>
      <c r="K346">
        <f>IF(A346="","",IFERROR(SUMIFS('GSC current'!$J$2:$J$2001,'GSC current'!$I$2:$I$2001,B346),0))</f>
        <v/>
      </c>
      <c r="L346">
        <f>IF(A346="","",IFERROR(SUMIFS('GSC current'!$K$2:$K$2001,'GSC current'!$I$2:$I$2001,B346),0))</f>
        <v/>
      </c>
      <c r="M346" s="20">
        <f>IF(A346="","",IF(N(L346)&gt;0,K346/L346,""))</f>
        <v/>
      </c>
      <c r="N346" s="21">
        <f>IF(A346="","",IF(N(L346)&gt;0,SUMIFS('GSC current'!$L$2:$L$2001,'GSC current'!$I$2:$I$2001,B346)/L346,""))</f>
        <v/>
      </c>
      <c r="O346">
        <f>IF(A346="","",IFERROR(SUMIFS('GSC previous'!$J$2:$J$2001,'GSC previous'!$I$2:$I$2001,B346),0))</f>
        <v/>
      </c>
      <c r="P346" s="22">
        <f>IF(A346="","",IF(N(O346)&gt;0,(K346-O346)/O346,""))</f>
        <v/>
      </c>
      <c r="Q346">
        <f>IF(A346="","",IFERROR(SUMIFS(GA4!$P$2:$P$2001,GA4!$O$2:$O$2001,B346),0))</f>
        <v/>
      </c>
      <c r="R346" s="23">
        <f>IF(A346="","",IF(N(Q346)&gt;0,SUMIFS(GA4!$Q$2:$Q$2001,GA4!$O$2:$O$2001,B346)/Q346,""))</f>
        <v/>
      </c>
      <c r="S346">
        <f>IF(A346="","",IFERROR(SUMIFS(GA4!$R$2:$R$2001,GA4!$O$2:$O$2001,B346),0))</f>
        <v/>
      </c>
      <c r="T346">
        <f>IF(A346="","",IF(AND(ISNUMBER(F346),LEFT(C346&amp;"",1)="2"),IF(F346&lt;Rules!$B$9,"Yes","No"),"No"))</f>
        <v/>
      </c>
      <c r="U346">
        <f>IF(A346="","",IF(AND(N(O346)&gt;=Rules!$B$8,ISNUMBER(P346)),IF(P346&lt;=-Rules!$B$7,"Yes","No"),"No"))</f>
        <v/>
      </c>
      <c r="V346">
        <f>IF(A346="","",IF(AND(N(L346)&gt;=Rules!$B$6,ISNUMBER(N346)),IF(AND(N346&gt;=Rules!$B$10,N346&lt;=Rules!$B$11),"Yes","No"),"No"))</f>
        <v/>
      </c>
      <c r="W346">
        <f>IF(A346="","",IF(I346&lt;&gt;"","Yes","No"))</f>
        <v/>
      </c>
      <c r="X346">
        <f>IF(I346="","",IF(SUMIFS($K$3:$K$2002,$A$3:$A$2002,SUBSTITUTE(SUBSTITUTE(I346,"?","~?"),"*","~*"))&gt;N(K346),"Yes","No"))</f>
        <v/>
      </c>
      <c r="Y346">
        <f>IF(A346="","",IF(N(S346)&gt;0,"Yes","No"))</f>
        <v/>
      </c>
      <c r="Z346">
        <f>IF(A346="","",IF(AND(N(K346)&lt;Rules!$B$5,N(L346)&lt;Rules!$B$6,N(Q346)&lt;Rules!$B$13,Y346="No"),"Yes","No"))</f>
        <v/>
      </c>
      <c r="AA346">
        <f>IF(A346="","",IF(LEFT(C346&amp;"",1)="3","Redirect",IF(OR(LEFT(C346&amp;"",1)="4",LEFT(C346&amp;"",1)="5"),IF(OR(N(K346)&gt;0,N(AC346)&gt;=Rules!$B$14),"Redirect","Prune"),IF(D346="Non-Indexable","Keep",IF(AND(W346="Yes",X346="Yes",Y346="No"),"Merge",IF(OR(U346="Yes",V346="Yes",AND(T346="Yes",N(L346)&gt;=Rules!$B$6)),"Update",IF(Z346="Yes",IF(N(AC346)&gt;=Rules!$B$14,"Redirect","Prune"),"Keep")))))))</f>
        <v/>
      </c>
      <c r="AB346">
        <f>IF(A346="","",IF(LEFT(C346&amp;"",1)="3","Already redirects ("&amp;C346&amp;"). Update internal links to point at the final URL.",IF(OR(LEFT(C346&amp;"",1)="4",LEFT(C346&amp;"",1)="5"),IF(AA346="Redirect","Returns "&amp;C346&amp;" but still has "&amp;N(K346)&amp;" clicks and "&amp;N(AC346)&amp;" referring domains. 301 it to the closest live page.","Returns "&amp;C346&amp;" with no clicks or links. Remove internal links and let it 404 or 410."),IF(D346="Non-Indexable","Non-indexable ("&amp;E346&amp;"). Keep if that is intentional; otherwise fix the canonical or noindex.",IF(AA346="Merge","Overlaps with "&amp;I346&amp;IF(N(J346)&gt;0," (similarity "&amp;TEXT(J346,"0.00")&amp;")","")&amp;", which gets more clicks. Merge the useful parts into it and 301 this URL.",IF(AA346="Update",MID(IF(U346="Yes","; Clicks down "&amp;TEXT(-P346,"0%")&amp;" on the previous period","")&amp;IF(V346="Yes","; Average position "&amp;TEXT(N346,"0.0")&amp;" on "&amp;TEXT(L346,"#,##0")&amp;" impressions (striking distance)","")&amp;IF(AND(T346="Yes",N(L346)&gt;=Rules!$B$6),"; Thin ("&amp;F346&amp;" words) but has search demand",""),3,400),IF(AA346="Prune","Low value: "&amp;N(K346)&amp;" clicks, "&amp;N(L346)&amp;" impressions, "&amp;N(Q346)&amp;" sessions, no key events. Remove or noindex it and update internal links.",IF(AA346="Redirect","Low value but "&amp;N(AC346)&amp;" referring domains. 301 it to the closest relevant page to keep those links.",IF(AND(Z346="No",Y346="Yes",N(K346)&lt;Rules!$B$5),"Low search traffic but it converts (key events: "&amp;S346&amp;"). Keep it and link to it.",IF(W346="Yes","Stronger than the page it overlaps ("&amp;I346&amp;"). Keep; merge that page into this one.","Healthy: "&amp;N(K346)&amp;" clicks"&amp;IF(ISNUMBER(N346),", average position "&amp;TEXT(N346,"0.0"),"")&amp;". Keep and monitor."))))))))))</f>
        <v/>
      </c>
      <c r="AE346">
        <f>IF(A346="","",IF(AD346&lt;&gt;"",AD346,AA346))</f>
        <v/>
      </c>
    </row>
    <row r="347">
      <c r="A347">
        <f>IF(Crawl!A346="","",Crawl!A346)</f>
        <v/>
      </c>
      <c r="B347">
        <f>IF(A347="","",Crawl!EC346)</f>
        <v/>
      </c>
      <c r="C347">
        <f>IF(A347="","",IFERROR(INDEX(Crawl!$A346:$DZ346,1,Rules!$H$6),""))</f>
        <v/>
      </c>
      <c r="D347">
        <f>IF(A347="","",IFERROR(INDEX(Crawl!$A346:$DZ346,1,Rules!$H$7),"")&amp;"")</f>
        <v/>
      </c>
      <c r="E347">
        <f>IF(A347="","",IFERROR(INDEX(Crawl!$A346:$DZ346,1,Rules!$H$8),"")&amp;"")</f>
        <v/>
      </c>
      <c r="F347">
        <f>IF(A347="","",IFERROR(INDEX(Crawl!$A346:$DZ346,1,Rules!$H$9),""))</f>
        <v/>
      </c>
      <c r="G347">
        <f>IF(A347="","",IFERROR(INDEX(Crawl!$A346:$DZ346,1,Rules!$H$10),""))</f>
        <v/>
      </c>
      <c r="H347">
        <f>IF(A347="","",IFERROR(INDEX(Crawl!$A346:$DZ346,1,Rules!$H$12),""))</f>
        <v/>
      </c>
      <c r="I347">
        <f>IF(A347="","",IF(AND(N(H347)&gt;0,IFERROR(INDEX(Crawl!$A346:$DZ346,1,Rules!$H$11),"")&amp;""&lt;&gt;""),IFERROR(INDEX(Crawl!$A346:$DZ346,1,Rules!$H$11),"")&amp;"",IF(AND(ISNUMBER(J347),N(J347)&gt;=Rules!$B$12,IFERROR(INDEX(Crawl!$A346:$DZ346,1,Rules!$H$13),"")&amp;""&lt;&gt;""),IFERROR(INDEX(Crawl!$A346:$DZ346,1,Rules!$H$13),"")&amp;"","")))</f>
        <v/>
      </c>
      <c r="J347" s="19">
        <f>IF(A347="","",IF(IFERROR(INDEX(Crawl!$A346:$DZ346,1,Rules!$H$14),"")&amp;""="","",IFERROR(INDEX(Crawl!$A346:$DZ346,1,Rules!$H$14),"")))</f>
        <v/>
      </c>
      <c r="K347">
        <f>IF(A347="","",IFERROR(SUMIFS('GSC current'!$J$2:$J$2001,'GSC current'!$I$2:$I$2001,B347),0))</f>
        <v/>
      </c>
      <c r="L347">
        <f>IF(A347="","",IFERROR(SUMIFS('GSC current'!$K$2:$K$2001,'GSC current'!$I$2:$I$2001,B347),0))</f>
        <v/>
      </c>
      <c r="M347" s="20">
        <f>IF(A347="","",IF(N(L347)&gt;0,K347/L347,""))</f>
        <v/>
      </c>
      <c r="N347" s="21">
        <f>IF(A347="","",IF(N(L347)&gt;0,SUMIFS('GSC current'!$L$2:$L$2001,'GSC current'!$I$2:$I$2001,B347)/L347,""))</f>
        <v/>
      </c>
      <c r="O347">
        <f>IF(A347="","",IFERROR(SUMIFS('GSC previous'!$J$2:$J$2001,'GSC previous'!$I$2:$I$2001,B347),0))</f>
        <v/>
      </c>
      <c r="P347" s="22">
        <f>IF(A347="","",IF(N(O347)&gt;0,(K347-O347)/O347,""))</f>
        <v/>
      </c>
      <c r="Q347">
        <f>IF(A347="","",IFERROR(SUMIFS(GA4!$P$2:$P$2001,GA4!$O$2:$O$2001,B347),0))</f>
        <v/>
      </c>
      <c r="R347" s="23">
        <f>IF(A347="","",IF(N(Q347)&gt;0,SUMIFS(GA4!$Q$2:$Q$2001,GA4!$O$2:$O$2001,B347)/Q347,""))</f>
        <v/>
      </c>
      <c r="S347">
        <f>IF(A347="","",IFERROR(SUMIFS(GA4!$R$2:$R$2001,GA4!$O$2:$O$2001,B347),0))</f>
        <v/>
      </c>
      <c r="T347">
        <f>IF(A347="","",IF(AND(ISNUMBER(F347),LEFT(C347&amp;"",1)="2"),IF(F347&lt;Rules!$B$9,"Yes","No"),"No"))</f>
        <v/>
      </c>
      <c r="U347">
        <f>IF(A347="","",IF(AND(N(O347)&gt;=Rules!$B$8,ISNUMBER(P347)),IF(P347&lt;=-Rules!$B$7,"Yes","No"),"No"))</f>
        <v/>
      </c>
      <c r="V347">
        <f>IF(A347="","",IF(AND(N(L347)&gt;=Rules!$B$6,ISNUMBER(N347)),IF(AND(N347&gt;=Rules!$B$10,N347&lt;=Rules!$B$11),"Yes","No"),"No"))</f>
        <v/>
      </c>
      <c r="W347">
        <f>IF(A347="","",IF(I347&lt;&gt;"","Yes","No"))</f>
        <v/>
      </c>
      <c r="X347">
        <f>IF(I347="","",IF(SUMIFS($K$3:$K$2002,$A$3:$A$2002,SUBSTITUTE(SUBSTITUTE(I347,"?","~?"),"*","~*"))&gt;N(K347),"Yes","No"))</f>
        <v/>
      </c>
      <c r="Y347">
        <f>IF(A347="","",IF(N(S347)&gt;0,"Yes","No"))</f>
        <v/>
      </c>
      <c r="Z347">
        <f>IF(A347="","",IF(AND(N(K347)&lt;Rules!$B$5,N(L347)&lt;Rules!$B$6,N(Q347)&lt;Rules!$B$13,Y347="No"),"Yes","No"))</f>
        <v/>
      </c>
      <c r="AA347">
        <f>IF(A347="","",IF(LEFT(C347&amp;"",1)="3","Redirect",IF(OR(LEFT(C347&amp;"",1)="4",LEFT(C347&amp;"",1)="5"),IF(OR(N(K347)&gt;0,N(AC347)&gt;=Rules!$B$14),"Redirect","Prune"),IF(D347="Non-Indexable","Keep",IF(AND(W347="Yes",X347="Yes",Y347="No"),"Merge",IF(OR(U347="Yes",V347="Yes",AND(T347="Yes",N(L347)&gt;=Rules!$B$6)),"Update",IF(Z347="Yes",IF(N(AC347)&gt;=Rules!$B$14,"Redirect","Prune"),"Keep")))))))</f>
        <v/>
      </c>
      <c r="AB347">
        <f>IF(A347="","",IF(LEFT(C347&amp;"",1)="3","Already redirects ("&amp;C347&amp;"). Update internal links to point at the final URL.",IF(OR(LEFT(C347&amp;"",1)="4",LEFT(C347&amp;"",1)="5"),IF(AA347="Redirect","Returns "&amp;C347&amp;" but still has "&amp;N(K347)&amp;" clicks and "&amp;N(AC347)&amp;" referring domains. 301 it to the closest live page.","Returns "&amp;C347&amp;" with no clicks or links. Remove internal links and let it 404 or 410."),IF(D347="Non-Indexable","Non-indexable ("&amp;E347&amp;"). Keep if that is intentional; otherwise fix the canonical or noindex.",IF(AA347="Merge","Overlaps with "&amp;I347&amp;IF(N(J347)&gt;0," (similarity "&amp;TEXT(J347,"0.00")&amp;")","")&amp;", which gets more clicks. Merge the useful parts into it and 301 this URL.",IF(AA347="Update",MID(IF(U347="Yes","; Clicks down "&amp;TEXT(-P347,"0%")&amp;" on the previous period","")&amp;IF(V347="Yes","; Average position "&amp;TEXT(N347,"0.0")&amp;" on "&amp;TEXT(L347,"#,##0")&amp;" impressions (striking distance)","")&amp;IF(AND(T347="Yes",N(L347)&gt;=Rules!$B$6),"; Thin ("&amp;F347&amp;" words) but has search demand",""),3,400),IF(AA347="Prune","Low value: "&amp;N(K347)&amp;" clicks, "&amp;N(L347)&amp;" impressions, "&amp;N(Q347)&amp;" sessions, no key events. Remove or noindex it and update internal links.",IF(AA347="Redirect","Low value but "&amp;N(AC347)&amp;" referring domains. 301 it to the closest relevant page to keep those links.",IF(AND(Z347="No",Y347="Yes",N(K347)&lt;Rules!$B$5),"Low search traffic but it converts (key events: "&amp;S347&amp;"). Keep it and link to it.",IF(W347="Yes","Stronger than the page it overlaps ("&amp;I347&amp;"). Keep; merge that page into this one.","Healthy: "&amp;N(K347)&amp;" clicks"&amp;IF(ISNUMBER(N347),", average position "&amp;TEXT(N347,"0.0"),"")&amp;". Keep and monitor."))))))))))</f>
        <v/>
      </c>
      <c r="AE347">
        <f>IF(A347="","",IF(AD347&lt;&gt;"",AD347,AA347))</f>
        <v/>
      </c>
    </row>
    <row r="348">
      <c r="A348">
        <f>IF(Crawl!A347="","",Crawl!A347)</f>
        <v/>
      </c>
      <c r="B348">
        <f>IF(A348="","",Crawl!EC347)</f>
        <v/>
      </c>
      <c r="C348">
        <f>IF(A348="","",IFERROR(INDEX(Crawl!$A347:$DZ347,1,Rules!$H$6),""))</f>
        <v/>
      </c>
      <c r="D348">
        <f>IF(A348="","",IFERROR(INDEX(Crawl!$A347:$DZ347,1,Rules!$H$7),"")&amp;"")</f>
        <v/>
      </c>
      <c r="E348">
        <f>IF(A348="","",IFERROR(INDEX(Crawl!$A347:$DZ347,1,Rules!$H$8),"")&amp;"")</f>
        <v/>
      </c>
      <c r="F348">
        <f>IF(A348="","",IFERROR(INDEX(Crawl!$A347:$DZ347,1,Rules!$H$9),""))</f>
        <v/>
      </c>
      <c r="G348">
        <f>IF(A348="","",IFERROR(INDEX(Crawl!$A347:$DZ347,1,Rules!$H$10),""))</f>
        <v/>
      </c>
      <c r="H348">
        <f>IF(A348="","",IFERROR(INDEX(Crawl!$A347:$DZ347,1,Rules!$H$12),""))</f>
        <v/>
      </c>
      <c r="I348">
        <f>IF(A348="","",IF(AND(N(H348)&gt;0,IFERROR(INDEX(Crawl!$A347:$DZ347,1,Rules!$H$11),"")&amp;""&lt;&gt;""),IFERROR(INDEX(Crawl!$A347:$DZ347,1,Rules!$H$11),"")&amp;"",IF(AND(ISNUMBER(J348),N(J348)&gt;=Rules!$B$12,IFERROR(INDEX(Crawl!$A347:$DZ347,1,Rules!$H$13),"")&amp;""&lt;&gt;""),IFERROR(INDEX(Crawl!$A347:$DZ347,1,Rules!$H$13),"")&amp;"","")))</f>
        <v/>
      </c>
      <c r="J348" s="19">
        <f>IF(A348="","",IF(IFERROR(INDEX(Crawl!$A347:$DZ347,1,Rules!$H$14),"")&amp;""="","",IFERROR(INDEX(Crawl!$A347:$DZ347,1,Rules!$H$14),"")))</f>
        <v/>
      </c>
      <c r="K348">
        <f>IF(A348="","",IFERROR(SUMIFS('GSC current'!$J$2:$J$2001,'GSC current'!$I$2:$I$2001,B348),0))</f>
        <v/>
      </c>
      <c r="L348">
        <f>IF(A348="","",IFERROR(SUMIFS('GSC current'!$K$2:$K$2001,'GSC current'!$I$2:$I$2001,B348),0))</f>
        <v/>
      </c>
      <c r="M348" s="20">
        <f>IF(A348="","",IF(N(L348)&gt;0,K348/L348,""))</f>
        <v/>
      </c>
      <c r="N348" s="21">
        <f>IF(A348="","",IF(N(L348)&gt;0,SUMIFS('GSC current'!$L$2:$L$2001,'GSC current'!$I$2:$I$2001,B348)/L348,""))</f>
        <v/>
      </c>
      <c r="O348">
        <f>IF(A348="","",IFERROR(SUMIFS('GSC previous'!$J$2:$J$2001,'GSC previous'!$I$2:$I$2001,B348),0))</f>
        <v/>
      </c>
      <c r="P348" s="22">
        <f>IF(A348="","",IF(N(O348)&gt;0,(K348-O348)/O348,""))</f>
        <v/>
      </c>
      <c r="Q348">
        <f>IF(A348="","",IFERROR(SUMIFS(GA4!$P$2:$P$2001,GA4!$O$2:$O$2001,B348),0))</f>
        <v/>
      </c>
      <c r="R348" s="23">
        <f>IF(A348="","",IF(N(Q348)&gt;0,SUMIFS(GA4!$Q$2:$Q$2001,GA4!$O$2:$O$2001,B348)/Q348,""))</f>
        <v/>
      </c>
      <c r="S348">
        <f>IF(A348="","",IFERROR(SUMIFS(GA4!$R$2:$R$2001,GA4!$O$2:$O$2001,B348),0))</f>
        <v/>
      </c>
      <c r="T348">
        <f>IF(A348="","",IF(AND(ISNUMBER(F348),LEFT(C348&amp;"",1)="2"),IF(F348&lt;Rules!$B$9,"Yes","No"),"No"))</f>
        <v/>
      </c>
      <c r="U348">
        <f>IF(A348="","",IF(AND(N(O348)&gt;=Rules!$B$8,ISNUMBER(P348)),IF(P348&lt;=-Rules!$B$7,"Yes","No"),"No"))</f>
        <v/>
      </c>
      <c r="V348">
        <f>IF(A348="","",IF(AND(N(L348)&gt;=Rules!$B$6,ISNUMBER(N348)),IF(AND(N348&gt;=Rules!$B$10,N348&lt;=Rules!$B$11),"Yes","No"),"No"))</f>
        <v/>
      </c>
      <c r="W348">
        <f>IF(A348="","",IF(I348&lt;&gt;"","Yes","No"))</f>
        <v/>
      </c>
      <c r="X348">
        <f>IF(I348="","",IF(SUMIFS($K$3:$K$2002,$A$3:$A$2002,SUBSTITUTE(SUBSTITUTE(I348,"?","~?"),"*","~*"))&gt;N(K348),"Yes","No"))</f>
        <v/>
      </c>
      <c r="Y348">
        <f>IF(A348="","",IF(N(S348)&gt;0,"Yes","No"))</f>
        <v/>
      </c>
      <c r="Z348">
        <f>IF(A348="","",IF(AND(N(K348)&lt;Rules!$B$5,N(L348)&lt;Rules!$B$6,N(Q348)&lt;Rules!$B$13,Y348="No"),"Yes","No"))</f>
        <v/>
      </c>
      <c r="AA348">
        <f>IF(A348="","",IF(LEFT(C348&amp;"",1)="3","Redirect",IF(OR(LEFT(C348&amp;"",1)="4",LEFT(C348&amp;"",1)="5"),IF(OR(N(K348)&gt;0,N(AC348)&gt;=Rules!$B$14),"Redirect","Prune"),IF(D348="Non-Indexable","Keep",IF(AND(W348="Yes",X348="Yes",Y348="No"),"Merge",IF(OR(U348="Yes",V348="Yes",AND(T348="Yes",N(L348)&gt;=Rules!$B$6)),"Update",IF(Z348="Yes",IF(N(AC348)&gt;=Rules!$B$14,"Redirect","Prune"),"Keep")))))))</f>
        <v/>
      </c>
      <c r="AB348">
        <f>IF(A348="","",IF(LEFT(C348&amp;"",1)="3","Already redirects ("&amp;C348&amp;"). Update internal links to point at the final URL.",IF(OR(LEFT(C348&amp;"",1)="4",LEFT(C348&amp;"",1)="5"),IF(AA348="Redirect","Returns "&amp;C348&amp;" but still has "&amp;N(K348)&amp;" clicks and "&amp;N(AC348)&amp;" referring domains. 301 it to the closest live page.","Returns "&amp;C348&amp;" with no clicks or links. Remove internal links and let it 404 or 410."),IF(D348="Non-Indexable","Non-indexable ("&amp;E348&amp;"). Keep if that is intentional; otherwise fix the canonical or noindex.",IF(AA348="Merge","Overlaps with "&amp;I348&amp;IF(N(J348)&gt;0," (similarity "&amp;TEXT(J348,"0.00")&amp;")","")&amp;", which gets more clicks. Merge the useful parts into it and 301 this URL.",IF(AA348="Update",MID(IF(U348="Yes","; Clicks down "&amp;TEXT(-P348,"0%")&amp;" on the previous period","")&amp;IF(V348="Yes","; Average position "&amp;TEXT(N348,"0.0")&amp;" on "&amp;TEXT(L348,"#,##0")&amp;" impressions (striking distance)","")&amp;IF(AND(T348="Yes",N(L348)&gt;=Rules!$B$6),"; Thin ("&amp;F348&amp;" words) but has search demand",""),3,400),IF(AA348="Prune","Low value: "&amp;N(K348)&amp;" clicks, "&amp;N(L348)&amp;" impressions, "&amp;N(Q348)&amp;" sessions, no key events. Remove or noindex it and update internal links.",IF(AA348="Redirect","Low value but "&amp;N(AC348)&amp;" referring domains. 301 it to the closest relevant page to keep those links.",IF(AND(Z348="No",Y348="Yes",N(K348)&lt;Rules!$B$5),"Low search traffic but it converts (key events: "&amp;S348&amp;"). Keep it and link to it.",IF(W348="Yes","Stronger than the page it overlaps ("&amp;I348&amp;"). Keep; merge that page into this one.","Healthy: "&amp;N(K348)&amp;" clicks"&amp;IF(ISNUMBER(N348),", average position "&amp;TEXT(N348,"0.0"),"")&amp;". Keep and monitor."))))))))))</f>
        <v/>
      </c>
      <c r="AE348">
        <f>IF(A348="","",IF(AD348&lt;&gt;"",AD348,AA348))</f>
        <v/>
      </c>
    </row>
    <row r="349">
      <c r="A349">
        <f>IF(Crawl!A348="","",Crawl!A348)</f>
        <v/>
      </c>
      <c r="B349">
        <f>IF(A349="","",Crawl!EC348)</f>
        <v/>
      </c>
      <c r="C349">
        <f>IF(A349="","",IFERROR(INDEX(Crawl!$A348:$DZ348,1,Rules!$H$6),""))</f>
        <v/>
      </c>
      <c r="D349">
        <f>IF(A349="","",IFERROR(INDEX(Crawl!$A348:$DZ348,1,Rules!$H$7),"")&amp;"")</f>
        <v/>
      </c>
      <c r="E349">
        <f>IF(A349="","",IFERROR(INDEX(Crawl!$A348:$DZ348,1,Rules!$H$8),"")&amp;"")</f>
        <v/>
      </c>
      <c r="F349">
        <f>IF(A349="","",IFERROR(INDEX(Crawl!$A348:$DZ348,1,Rules!$H$9),""))</f>
        <v/>
      </c>
      <c r="G349">
        <f>IF(A349="","",IFERROR(INDEX(Crawl!$A348:$DZ348,1,Rules!$H$10),""))</f>
        <v/>
      </c>
      <c r="H349">
        <f>IF(A349="","",IFERROR(INDEX(Crawl!$A348:$DZ348,1,Rules!$H$12),""))</f>
        <v/>
      </c>
      <c r="I349">
        <f>IF(A349="","",IF(AND(N(H349)&gt;0,IFERROR(INDEX(Crawl!$A348:$DZ348,1,Rules!$H$11),"")&amp;""&lt;&gt;""),IFERROR(INDEX(Crawl!$A348:$DZ348,1,Rules!$H$11),"")&amp;"",IF(AND(ISNUMBER(J349),N(J349)&gt;=Rules!$B$12,IFERROR(INDEX(Crawl!$A348:$DZ348,1,Rules!$H$13),"")&amp;""&lt;&gt;""),IFERROR(INDEX(Crawl!$A348:$DZ348,1,Rules!$H$13),"")&amp;"","")))</f>
        <v/>
      </c>
      <c r="J349" s="19">
        <f>IF(A349="","",IF(IFERROR(INDEX(Crawl!$A348:$DZ348,1,Rules!$H$14),"")&amp;""="","",IFERROR(INDEX(Crawl!$A348:$DZ348,1,Rules!$H$14),"")))</f>
        <v/>
      </c>
      <c r="K349">
        <f>IF(A349="","",IFERROR(SUMIFS('GSC current'!$J$2:$J$2001,'GSC current'!$I$2:$I$2001,B349),0))</f>
        <v/>
      </c>
      <c r="L349">
        <f>IF(A349="","",IFERROR(SUMIFS('GSC current'!$K$2:$K$2001,'GSC current'!$I$2:$I$2001,B349),0))</f>
        <v/>
      </c>
      <c r="M349" s="20">
        <f>IF(A349="","",IF(N(L349)&gt;0,K349/L349,""))</f>
        <v/>
      </c>
      <c r="N349" s="21">
        <f>IF(A349="","",IF(N(L349)&gt;0,SUMIFS('GSC current'!$L$2:$L$2001,'GSC current'!$I$2:$I$2001,B349)/L349,""))</f>
        <v/>
      </c>
      <c r="O349">
        <f>IF(A349="","",IFERROR(SUMIFS('GSC previous'!$J$2:$J$2001,'GSC previous'!$I$2:$I$2001,B349),0))</f>
        <v/>
      </c>
      <c r="P349" s="22">
        <f>IF(A349="","",IF(N(O349)&gt;0,(K349-O349)/O349,""))</f>
        <v/>
      </c>
      <c r="Q349">
        <f>IF(A349="","",IFERROR(SUMIFS(GA4!$P$2:$P$2001,GA4!$O$2:$O$2001,B349),0))</f>
        <v/>
      </c>
      <c r="R349" s="23">
        <f>IF(A349="","",IF(N(Q349)&gt;0,SUMIFS(GA4!$Q$2:$Q$2001,GA4!$O$2:$O$2001,B349)/Q349,""))</f>
        <v/>
      </c>
      <c r="S349">
        <f>IF(A349="","",IFERROR(SUMIFS(GA4!$R$2:$R$2001,GA4!$O$2:$O$2001,B349),0))</f>
        <v/>
      </c>
      <c r="T349">
        <f>IF(A349="","",IF(AND(ISNUMBER(F349),LEFT(C349&amp;"",1)="2"),IF(F349&lt;Rules!$B$9,"Yes","No"),"No"))</f>
        <v/>
      </c>
      <c r="U349">
        <f>IF(A349="","",IF(AND(N(O349)&gt;=Rules!$B$8,ISNUMBER(P349)),IF(P349&lt;=-Rules!$B$7,"Yes","No"),"No"))</f>
        <v/>
      </c>
      <c r="V349">
        <f>IF(A349="","",IF(AND(N(L349)&gt;=Rules!$B$6,ISNUMBER(N349)),IF(AND(N349&gt;=Rules!$B$10,N349&lt;=Rules!$B$11),"Yes","No"),"No"))</f>
        <v/>
      </c>
      <c r="W349">
        <f>IF(A349="","",IF(I349&lt;&gt;"","Yes","No"))</f>
        <v/>
      </c>
      <c r="X349">
        <f>IF(I349="","",IF(SUMIFS($K$3:$K$2002,$A$3:$A$2002,SUBSTITUTE(SUBSTITUTE(I349,"?","~?"),"*","~*"))&gt;N(K349),"Yes","No"))</f>
        <v/>
      </c>
      <c r="Y349">
        <f>IF(A349="","",IF(N(S349)&gt;0,"Yes","No"))</f>
        <v/>
      </c>
      <c r="Z349">
        <f>IF(A349="","",IF(AND(N(K349)&lt;Rules!$B$5,N(L349)&lt;Rules!$B$6,N(Q349)&lt;Rules!$B$13,Y349="No"),"Yes","No"))</f>
        <v/>
      </c>
      <c r="AA349">
        <f>IF(A349="","",IF(LEFT(C349&amp;"",1)="3","Redirect",IF(OR(LEFT(C349&amp;"",1)="4",LEFT(C349&amp;"",1)="5"),IF(OR(N(K349)&gt;0,N(AC349)&gt;=Rules!$B$14),"Redirect","Prune"),IF(D349="Non-Indexable","Keep",IF(AND(W349="Yes",X349="Yes",Y349="No"),"Merge",IF(OR(U349="Yes",V349="Yes",AND(T349="Yes",N(L349)&gt;=Rules!$B$6)),"Update",IF(Z349="Yes",IF(N(AC349)&gt;=Rules!$B$14,"Redirect","Prune"),"Keep")))))))</f>
        <v/>
      </c>
      <c r="AB349">
        <f>IF(A349="","",IF(LEFT(C349&amp;"",1)="3","Already redirects ("&amp;C349&amp;"). Update internal links to point at the final URL.",IF(OR(LEFT(C349&amp;"",1)="4",LEFT(C349&amp;"",1)="5"),IF(AA349="Redirect","Returns "&amp;C349&amp;" but still has "&amp;N(K349)&amp;" clicks and "&amp;N(AC349)&amp;" referring domains. 301 it to the closest live page.","Returns "&amp;C349&amp;" with no clicks or links. Remove internal links and let it 404 or 410."),IF(D349="Non-Indexable","Non-indexable ("&amp;E349&amp;"). Keep if that is intentional; otherwise fix the canonical or noindex.",IF(AA349="Merge","Overlaps with "&amp;I349&amp;IF(N(J349)&gt;0," (similarity "&amp;TEXT(J349,"0.00")&amp;")","")&amp;", which gets more clicks. Merge the useful parts into it and 301 this URL.",IF(AA349="Update",MID(IF(U349="Yes","; Clicks down "&amp;TEXT(-P349,"0%")&amp;" on the previous period","")&amp;IF(V349="Yes","; Average position "&amp;TEXT(N349,"0.0")&amp;" on "&amp;TEXT(L349,"#,##0")&amp;" impressions (striking distance)","")&amp;IF(AND(T349="Yes",N(L349)&gt;=Rules!$B$6),"; Thin ("&amp;F349&amp;" words) but has search demand",""),3,400),IF(AA349="Prune","Low value: "&amp;N(K349)&amp;" clicks, "&amp;N(L349)&amp;" impressions, "&amp;N(Q349)&amp;" sessions, no key events. Remove or noindex it and update internal links.",IF(AA349="Redirect","Low value but "&amp;N(AC349)&amp;" referring domains. 301 it to the closest relevant page to keep those links.",IF(AND(Z349="No",Y349="Yes",N(K349)&lt;Rules!$B$5),"Low search traffic but it converts (key events: "&amp;S349&amp;"). Keep it and link to it.",IF(W349="Yes","Stronger than the page it overlaps ("&amp;I349&amp;"). Keep; merge that page into this one.","Healthy: "&amp;N(K349)&amp;" clicks"&amp;IF(ISNUMBER(N349),", average position "&amp;TEXT(N349,"0.0"),"")&amp;". Keep and monitor."))))))))))</f>
        <v/>
      </c>
      <c r="AE349">
        <f>IF(A349="","",IF(AD349&lt;&gt;"",AD349,AA349))</f>
        <v/>
      </c>
    </row>
    <row r="350">
      <c r="A350">
        <f>IF(Crawl!A349="","",Crawl!A349)</f>
        <v/>
      </c>
      <c r="B350">
        <f>IF(A350="","",Crawl!EC349)</f>
        <v/>
      </c>
      <c r="C350">
        <f>IF(A350="","",IFERROR(INDEX(Crawl!$A349:$DZ349,1,Rules!$H$6),""))</f>
        <v/>
      </c>
      <c r="D350">
        <f>IF(A350="","",IFERROR(INDEX(Crawl!$A349:$DZ349,1,Rules!$H$7),"")&amp;"")</f>
        <v/>
      </c>
      <c r="E350">
        <f>IF(A350="","",IFERROR(INDEX(Crawl!$A349:$DZ349,1,Rules!$H$8),"")&amp;"")</f>
        <v/>
      </c>
      <c r="F350">
        <f>IF(A350="","",IFERROR(INDEX(Crawl!$A349:$DZ349,1,Rules!$H$9),""))</f>
        <v/>
      </c>
      <c r="G350">
        <f>IF(A350="","",IFERROR(INDEX(Crawl!$A349:$DZ349,1,Rules!$H$10),""))</f>
        <v/>
      </c>
      <c r="H350">
        <f>IF(A350="","",IFERROR(INDEX(Crawl!$A349:$DZ349,1,Rules!$H$12),""))</f>
        <v/>
      </c>
      <c r="I350">
        <f>IF(A350="","",IF(AND(N(H350)&gt;0,IFERROR(INDEX(Crawl!$A349:$DZ349,1,Rules!$H$11),"")&amp;""&lt;&gt;""),IFERROR(INDEX(Crawl!$A349:$DZ349,1,Rules!$H$11),"")&amp;"",IF(AND(ISNUMBER(J350),N(J350)&gt;=Rules!$B$12,IFERROR(INDEX(Crawl!$A349:$DZ349,1,Rules!$H$13),"")&amp;""&lt;&gt;""),IFERROR(INDEX(Crawl!$A349:$DZ349,1,Rules!$H$13),"")&amp;"","")))</f>
        <v/>
      </c>
      <c r="J350" s="19">
        <f>IF(A350="","",IF(IFERROR(INDEX(Crawl!$A349:$DZ349,1,Rules!$H$14),"")&amp;""="","",IFERROR(INDEX(Crawl!$A349:$DZ349,1,Rules!$H$14),"")))</f>
        <v/>
      </c>
      <c r="K350">
        <f>IF(A350="","",IFERROR(SUMIFS('GSC current'!$J$2:$J$2001,'GSC current'!$I$2:$I$2001,B350),0))</f>
        <v/>
      </c>
      <c r="L350">
        <f>IF(A350="","",IFERROR(SUMIFS('GSC current'!$K$2:$K$2001,'GSC current'!$I$2:$I$2001,B350),0))</f>
        <v/>
      </c>
      <c r="M350" s="20">
        <f>IF(A350="","",IF(N(L350)&gt;0,K350/L350,""))</f>
        <v/>
      </c>
      <c r="N350" s="21">
        <f>IF(A350="","",IF(N(L350)&gt;0,SUMIFS('GSC current'!$L$2:$L$2001,'GSC current'!$I$2:$I$2001,B350)/L350,""))</f>
        <v/>
      </c>
      <c r="O350">
        <f>IF(A350="","",IFERROR(SUMIFS('GSC previous'!$J$2:$J$2001,'GSC previous'!$I$2:$I$2001,B350),0))</f>
        <v/>
      </c>
      <c r="P350" s="22">
        <f>IF(A350="","",IF(N(O350)&gt;0,(K350-O350)/O350,""))</f>
        <v/>
      </c>
      <c r="Q350">
        <f>IF(A350="","",IFERROR(SUMIFS(GA4!$P$2:$P$2001,GA4!$O$2:$O$2001,B350),0))</f>
        <v/>
      </c>
      <c r="R350" s="23">
        <f>IF(A350="","",IF(N(Q350)&gt;0,SUMIFS(GA4!$Q$2:$Q$2001,GA4!$O$2:$O$2001,B350)/Q350,""))</f>
        <v/>
      </c>
      <c r="S350">
        <f>IF(A350="","",IFERROR(SUMIFS(GA4!$R$2:$R$2001,GA4!$O$2:$O$2001,B350),0))</f>
        <v/>
      </c>
      <c r="T350">
        <f>IF(A350="","",IF(AND(ISNUMBER(F350),LEFT(C350&amp;"",1)="2"),IF(F350&lt;Rules!$B$9,"Yes","No"),"No"))</f>
        <v/>
      </c>
      <c r="U350">
        <f>IF(A350="","",IF(AND(N(O350)&gt;=Rules!$B$8,ISNUMBER(P350)),IF(P350&lt;=-Rules!$B$7,"Yes","No"),"No"))</f>
        <v/>
      </c>
      <c r="V350">
        <f>IF(A350="","",IF(AND(N(L350)&gt;=Rules!$B$6,ISNUMBER(N350)),IF(AND(N350&gt;=Rules!$B$10,N350&lt;=Rules!$B$11),"Yes","No"),"No"))</f>
        <v/>
      </c>
      <c r="W350">
        <f>IF(A350="","",IF(I350&lt;&gt;"","Yes","No"))</f>
        <v/>
      </c>
      <c r="X350">
        <f>IF(I350="","",IF(SUMIFS($K$3:$K$2002,$A$3:$A$2002,SUBSTITUTE(SUBSTITUTE(I350,"?","~?"),"*","~*"))&gt;N(K350),"Yes","No"))</f>
        <v/>
      </c>
      <c r="Y350">
        <f>IF(A350="","",IF(N(S350)&gt;0,"Yes","No"))</f>
        <v/>
      </c>
      <c r="Z350">
        <f>IF(A350="","",IF(AND(N(K350)&lt;Rules!$B$5,N(L350)&lt;Rules!$B$6,N(Q350)&lt;Rules!$B$13,Y350="No"),"Yes","No"))</f>
        <v/>
      </c>
      <c r="AA350">
        <f>IF(A350="","",IF(LEFT(C350&amp;"",1)="3","Redirect",IF(OR(LEFT(C350&amp;"",1)="4",LEFT(C350&amp;"",1)="5"),IF(OR(N(K350)&gt;0,N(AC350)&gt;=Rules!$B$14),"Redirect","Prune"),IF(D350="Non-Indexable","Keep",IF(AND(W350="Yes",X350="Yes",Y350="No"),"Merge",IF(OR(U350="Yes",V350="Yes",AND(T350="Yes",N(L350)&gt;=Rules!$B$6)),"Update",IF(Z350="Yes",IF(N(AC350)&gt;=Rules!$B$14,"Redirect","Prune"),"Keep")))))))</f>
        <v/>
      </c>
      <c r="AB350">
        <f>IF(A350="","",IF(LEFT(C350&amp;"",1)="3","Already redirects ("&amp;C350&amp;"). Update internal links to point at the final URL.",IF(OR(LEFT(C350&amp;"",1)="4",LEFT(C350&amp;"",1)="5"),IF(AA350="Redirect","Returns "&amp;C350&amp;" but still has "&amp;N(K350)&amp;" clicks and "&amp;N(AC350)&amp;" referring domains. 301 it to the closest live page.","Returns "&amp;C350&amp;" with no clicks or links. Remove internal links and let it 404 or 410."),IF(D350="Non-Indexable","Non-indexable ("&amp;E350&amp;"). Keep if that is intentional; otherwise fix the canonical or noindex.",IF(AA350="Merge","Overlaps with "&amp;I350&amp;IF(N(J350)&gt;0," (similarity "&amp;TEXT(J350,"0.00")&amp;")","")&amp;", which gets more clicks. Merge the useful parts into it and 301 this URL.",IF(AA350="Update",MID(IF(U350="Yes","; Clicks down "&amp;TEXT(-P350,"0%")&amp;" on the previous period","")&amp;IF(V350="Yes","; Average position "&amp;TEXT(N350,"0.0")&amp;" on "&amp;TEXT(L350,"#,##0")&amp;" impressions (striking distance)","")&amp;IF(AND(T350="Yes",N(L350)&gt;=Rules!$B$6),"; Thin ("&amp;F350&amp;" words) but has search demand",""),3,400),IF(AA350="Prune","Low value: "&amp;N(K350)&amp;" clicks, "&amp;N(L350)&amp;" impressions, "&amp;N(Q350)&amp;" sessions, no key events. Remove or noindex it and update internal links.",IF(AA350="Redirect","Low value but "&amp;N(AC350)&amp;" referring domains. 301 it to the closest relevant page to keep those links.",IF(AND(Z350="No",Y350="Yes",N(K350)&lt;Rules!$B$5),"Low search traffic but it converts (key events: "&amp;S350&amp;"). Keep it and link to it.",IF(W350="Yes","Stronger than the page it overlaps ("&amp;I350&amp;"). Keep; merge that page into this one.","Healthy: "&amp;N(K350)&amp;" clicks"&amp;IF(ISNUMBER(N350),", average position "&amp;TEXT(N350,"0.0"),"")&amp;". Keep and monitor."))))))))))</f>
        <v/>
      </c>
      <c r="AE350">
        <f>IF(A350="","",IF(AD350&lt;&gt;"",AD350,AA350))</f>
        <v/>
      </c>
    </row>
    <row r="351">
      <c r="A351">
        <f>IF(Crawl!A350="","",Crawl!A350)</f>
        <v/>
      </c>
      <c r="B351">
        <f>IF(A351="","",Crawl!EC350)</f>
        <v/>
      </c>
      <c r="C351">
        <f>IF(A351="","",IFERROR(INDEX(Crawl!$A350:$DZ350,1,Rules!$H$6),""))</f>
        <v/>
      </c>
      <c r="D351">
        <f>IF(A351="","",IFERROR(INDEX(Crawl!$A350:$DZ350,1,Rules!$H$7),"")&amp;"")</f>
        <v/>
      </c>
      <c r="E351">
        <f>IF(A351="","",IFERROR(INDEX(Crawl!$A350:$DZ350,1,Rules!$H$8),"")&amp;"")</f>
        <v/>
      </c>
      <c r="F351">
        <f>IF(A351="","",IFERROR(INDEX(Crawl!$A350:$DZ350,1,Rules!$H$9),""))</f>
        <v/>
      </c>
      <c r="G351">
        <f>IF(A351="","",IFERROR(INDEX(Crawl!$A350:$DZ350,1,Rules!$H$10),""))</f>
        <v/>
      </c>
      <c r="H351">
        <f>IF(A351="","",IFERROR(INDEX(Crawl!$A350:$DZ350,1,Rules!$H$12),""))</f>
        <v/>
      </c>
      <c r="I351">
        <f>IF(A351="","",IF(AND(N(H351)&gt;0,IFERROR(INDEX(Crawl!$A350:$DZ350,1,Rules!$H$11),"")&amp;""&lt;&gt;""),IFERROR(INDEX(Crawl!$A350:$DZ350,1,Rules!$H$11),"")&amp;"",IF(AND(ISNUMBER(J351),N(J351)&gt;=Rules!$B$12,IFERROR(INDEX(Crawl!$A350:$DZ350,1,Rules!$H$13),"")&amp;""&lt;&gt;""),IFERROR(INDEX(Crawl!$A350:$DZ350,1,Rules!$H$13),"")&amp;"","")))</f>
        <v/>
      </c>
      <c r="J351" s="19">
        <f>IF(A351="","",IF(IFERROR(INDEX(Crawl!$A350:$DZ350,1,Rules!$H$14),"")&amp;""="","",IFERROR(INDEX(Crawl!$A350:$DZ350,1,Rules!$H$14),"")))</f>
        <v/>
      </c>
      <c r="K351">
        <f>IF(A351="","",IFERROR(SUMIFS('GSC current'!$J$2:$J$2001,'GSC current'!$I$2:$I$2001,B351),0))</f>
        <v/>
      </c>
      <c r="L351">
        <f>IF(A351="","",IFERROR(SUMIFS('GSC current'!$K$2:$K$2001,'GSC current'!$I$2:$I$2001,B351),0))</f>
        <v/>
      </c>
      <c r="M351" s="20">
        <f>IF(A351="","",IF(N(L351)&gt;0,K351/L351,""))</f>
        <v/>
      </c>
      <c r="N351" s="21">
        <f>IF(A351="","",IF(N(L351)&gt;0,SUMIFS('GSC current'!$L$2:$L$2001,'GSC current'!$I$2:$I$2001,B351)/L351,""))</f>
        <v/>
      </c>
      <c r="O351">
        <f>IF(A351="","",IFERROR(SUMIFS('GSC previous'!$J$2:$J$2001,'GSC previous'!$I$2:$I$2001,B351),0))</f>
        <v/>
      </c>
      <c r="P351" s="22">
        <f>IF(A351="","",IF(N(O351)&gt;0,(K351-O351)/O351,""))</f>
        <v/>
      </c>
      <c r="Q351">
        <f>IF(A351="","",IFERROR(SUMIFS(GA4!$P$2:$P$2001,GA4!$O$2:$O$2001,B351),0))</f>
        <v/>
      </c>
      <c r="R351" s="23">
        <f>IF(A351="","",IF(N(Q351)&gt;0,SUMIFS(GA4!$Q$2:$Q$2001,GA4!$O$2:$O$2001,B351)/Q351,""))</f>
        <v/>
      </c>
      <c r="S351">
        <f>IF(A351="","",IFERROR(SUMIFS(GA4!$R$2:$R$2001,GA4!$O$2:$O$2001,B351),0))</f>
        <v/>
      </c>
      <c r="T351">
        <f>IF(A351="","",IF(AND(ISNUMBER(F351),LEFT(C351&amp;"",1)="2"),IF(F351&lt;Rules!$B$9,"Yes","No"),"No"))</f>
        <v/>
      </c>
      <c r="U351">
        <f>IF(A351="","",IF(AND(N(O351)&gt;=Rules!$B$8,ISNUMBER(P351)),IF(P351&lt;=-Rules!$B$7,"Yes","No"),"No"))</f>
        <v/>
      </c>
      <c r="V351">
        <f>IF(A351="","",IF(AND(N(L351)&gt;=Rules!$B$6,ISNUMBER(N351)),IF(AND(N351&gt;=Rules!$B$10,N351&lt;=Rules!$B$11),"Yes","No"),"No"))</f>
        <v/>
      </c>
      <c r="W351">
        <f>IF(A351="","",IF(I351&lt;&gt;"","Yes","No"))</f>
        <v/>
      </c>
      <c r="X351">
        <f>IF(I351="","",IF(SUMIFS($K$3:$K$2002,$A$3:$A$2002,SUBSTITUTE(SUBSTITUTE(I351,"?","~?"),"*","~*"))&gt;N(K351),"Yes","No"))</f>
        <v/>
      </c>
      <c r="Y351">
        <f>IF(A351="","",IF(N(S351)&gt;0,"Yes","No"))</f>
        <v/>
      </c>
      <c r="Z351">
        <f>IF(A351="","",IF(AND(N(K351)&lt;Rules!$B$5,N(L351)&lt;Rules!$B$6,N(Q351)&lt;Rules!$B$13,Y351="No"),"Yes","No"))</f>
        <v/>
      </c>
      <c r="AA351">
        <f>IF(A351="","",IF(LEFT(C351&amp;"",1)="3","Redirect",IF(OR(LEFT(C351&amp;"",1)="4",LEFT(C351&amp;"",1)="5"),IF(OR(N(K351)&gt;0,N(AC351)&gt;=Rules!$B$14),"Redirect","Prune"),IF(D351="Non-Indexable","Keep",IF(AND(W351="Yes",X351="Yes",Y351="No"),"Merge",IF(OR(U351="Yes",V351="Yes",AND(T351="Yes",N(L351)&gt;=Rules!$B$6)),"Update",IF(Z351="Yes",IF(N(AC351)&gt;=Rules!$B$14,"Redirect","Prune"),"Keep")))))))</f>
        <v/>
      </c>
      <c r="AB351">
        <f>IF(A351="","",IF(LEFT(C351&amp;"",1)="3","Already redirects ("&amp;C351&amp;"). Update internal links to point at the final URL.",IF(OR(LEFT(C351&amp;"",1)="4",LEFT(C351&amp;"",1)="5"),IF(AA351="Redirect","Returns "&amp;C351&amp;" but still has "&amp;N(K351)&amp;" clicks and "&amp;N(AC351)&amp;" referring domains. 301 it to the closest live page.","Returns "&amp;C351&amp;" with no clicks or links. Remove internal links and let it 404 or 410."),IF(D351="Non-Indexable","Non-indexable ("&amp;E351&amp;"). Keep if that is intentional; otherwise fix the canonical or noindex.",IF(AA351="Merge","Overlaps with "&amp;I351&amp;IF(N(J351)&gt;0," (similarity "&amp;TEXT(J351,"0.00")&amp;")","")&amp;", which gets more clicks. Merge the useful parts into it and 301 this URL.",IF(AA351="Update",MID(IF(U351="Yes","; Clicks down "&amp;TEXT(-P351,"0%")&amp;" on the previous period","")&amp;IF(V351="Yes","; Average position "&amp;TEXT(N351,"0.0")&amp;" on "&amp;TEXT(L351,"#,##0")&amp;" impressions (striking distance)","")&amp;IF(AND(T351="Yes",N(L351)&gt;=Rules!$B$6),"; Thin ("&amp;F351&amp;" words) but has search demand",""),3,400),IF(AA351="Prune","Low value: "&amp;N(K351)&amp;" clicks, "&amp;N(L351)&amp;" impressions, "&amp;N(Q351)&amp;" sessions, no key events. Remove or noindex it and update internal links.",IF(AA351="Redirect","Low value but "&amp;N(AC351)&amp;" referring domains. 301 it to the closest relevant page to keep those links.",IF(AND(Z351="No",Y351="Yes",N(K351)&lt;Rules!$B$5),"Low search traffic but it converts (key events: "&amp;S351&amp;"). Keep it and link to it.",IF(W351="Yes","Stronger than the page it overlaps ("&amp;I351&amp;"). Keep; merge that page into this one.","Healthy: "&amp;N(K351)&amp;" clicks"&amp;IF(ISNUMBER(N351),", average position "&amp;TEXT(N351,"0.0"),"")&amp;". Keep and monitor."))))))))))</f>
        <v/>
      </c>
      <c r="AE351">
        <f>IF(A351="","",IF(AD351&lt;&gt;"",AD351,AA351))</f>
        <v/>
      </c>
    </row>
    <row r="352">
      <c r="A352">
        <f>IF(Crawl!A351="","",Crawl!A351)</f>
        <v/>
      </c>
      <c r="B352">
        <f>IF(A352="","",Crawl!EC351)</f>
        <v/>
      </c>
      <c r="C352">
        <f>IF(A352="","",IFERROR(INDEX(Crawl!$A351:$DZ351,1,Rules!$H$6),""))</f>
        <v/>
      </c>
      <c r="D352">
        <f>IF(A352="","",IFERROR(INDEX(Crawl!$A351:$DZ351,1,Rules!$H$7),"")&amp;"")</f>
        <v/>
      </c>
      <c r="E352">
        <f>IF(A352="","",IFERROR(INDEX(Crawl!$A351:$DZ351,1,Rules!$H$8),"")&amp;"")</f>
        <v/>
      </c>
      <c r="F352">
        <f>IF(A352="","",IFERROR(INDEX(Crawl!$A351:$DZ351,1,Rules!$H$9),""))</f>
        <v/>
      </c>
      <c r="G352">
        <f>IF(A352="","",IFERROR(INDEX(Crawl!$A351:$DZ351,1,Rules!$H$10),""))</f>
        <v/>
      </c>
      <c r="H352">
        <f>IF(A352="","",IFERROR(INDEX(Crawl!$A351:$DZ351,1,Rules!$H$12),""))</f>
        <v/>
      </c>
      <c r="I352">
        <f>IF(A352="","",IF(AND(N(H352)&gt;0,IFERROR(INDEX(Crawl!$A351:$DZ351,1,Rules!$H$11),"")&amp;""&lt;&gt;""),IFERROR(INDEX(Crawl!$A351:$DZ351,1,Rules!$H$11),"")&amp;"",IF(AND(ISNUMBER(J352),N(J352)&gt;=Rules!$B$12,IFERROR(INDEX(Crawl!$A351:$DZ351,1,Rules!$H$13),"")&amp;""&lt;&gt;""),IFERROR(INDEX(Crawl!$A351:$DZ351,1,Rules!$H$13),"")&amp;"","")))</f>
        <v/>
      </c>
      <c r="J352" s="19">
        <f>IF(A352="","",IF(IFERROR(INDEX(Crawl!$A351:$DZ351,1,Rules!$H$14),"")&amp;""="","",IFERROR(INDEX(Crawl!$A351:$DZ351,1,Rules!$H$14),"")))</f>
        <v/>
      </c>
      <c r="K352">
        <f>IF(A352="","",IFERROR(SUMIFS('GSC current'!$J$2:$J$2001,'GSC current'!$I$2:$I$2001,B352),0))</f>
        <v/>
      </c>
      <c r="L352">
        <f>IF(A352="","",IFERROR(SUMIFS('GSC current'!$K$2:$K$2001,'GSC current'!$I$2:$I$2001,B352),0))</f>
        <v/>
      </c>
      <c r="M352" s="20">
        <f>IF(A352="","",IF(N(L352)&gt;0,K352/L352,""))</f>
        <v/>
      </c>
      <c r="N352" s="21">
        <f>IF(A352="","",IF(N(L352)&gt;0,SUMIFS('GSC current'!$L$2:$L$2001,'GSC current'!$I$2:$I$2001,B352)/L352,""))</f>
        <v/>
      </c>
      <c r="O352">
        <f>IF(A352="","",IFERROR(SUMIFS('GSC previous'!$J$2:$J$2001,'GSC previous'!$I$2:$I$2001,B352),0))</f>
        <v/>
      </c>
      <c r="P352" s="22">
        <f>IF(A352="","",IF(N(O352)&gt;0,(K352-O352)/O352,""))</f>
        <v/>
      </c>
      <c r="Q352">
        <f>IF(A352="","",IFERROR(SUMIFS(GA4!$P$2:$P$2001,GA4!$O$2:$O$2001,B352),0))</f>
        <v/>
      </c>
      <c r="R352" s="23">
        <f>IF(A352="","",IF(N(Q352)&gt;0,SUMIFS(GA4!$Q$2:$Q$2001,GA4!$O$2:$O$2001,B352)/Q352,""))</f>
        <v/>
      </c>
      <c r="S352">
        <f>IF(A352="","",IFERROR(SUMIFS(GA4!$R$2:$R$2001,GA4!$O$2:$O$2001,B352),0))</f>
        <v/>
      </c>
      <c r="T352">
        <f>IF(A352="","",IF(AND(ISNUMBER(F352),LEFT(C352&amp;"",1)="2"),IF(F352&lt;Rules!$B$9,"Yes","No"),"No"))</f>
        <v/>
      </c>
      <c r="U352">
        <f>IF(A352="","",IF(AND(N(O352)&gt;=Rules!$B$8,ISNUMBER(P352)),IF(P352&lt;=-Rules!$B$7,"Yes","No"),"No"))</f>
        <v/>
      </c>
      <c r="V352">
        <f>IF(A352="","",IF(AND(N(L352)&gt;=Rules!$B$6,ISNUMBER(N352)),IF(AND(N352&gt;=Rules!$B$10,N352&lt;=Rules!$B$11),"Yes","No"),"No"))</f>
        <v/>
      </c>
      <c r="W352">
        <f>IF(A352="","",IF(I352&lt;&gt;"","Yes","No"))</f>
        <v/>
      </c>
      <c r="X352">
        <f>IF(I352="","",IF(SUMIFS($K$3:$K$2002,$A$3:$A$2002,SUBSTITUTE(SUBSTITUTE(I352,"?","~?"),"*","~*"))&gt;N(K352),"Yes","No"))</f>
        <v/>
      </c>
      <c r="Y352">
        <f>IF(A352="","",IF(N(S352)&gt;0,"Yes","No"))</f>
        <v/>
      </c>
      <c r="Z352">
        <f>IF(A352="","",IF(AND(N(K352)&lt;Rules!$B$5,N(L352)&lt;Rules!$B$6,N(Q352)&lt;Rules!$B$13,Y352="No"),"Yes","No"))</f>
        <v/>
      </c>
      <c r="AA352">
        <f>IF(A352="","",IF(LEFT(C352&amp;"",1)="3","Redirect",IF(OR(LEFT(C352&amp;"",1)="4",LEFT(C352&amp;"",1)="5"),IF(OR(N(K352)&gt;0,N(AC352)&gt;=Rules!$B$14),"Redirect","Prune"),IF(D352="Non-Indexable","Keep",IF(AND(W352="Yes",X352="Yes",Y352="No"),"Merge",IF(OR(U352="Yes",V352="Yes",AND(T352="Yes",N(L352)&gt;=Rules!$B$6)),"Update",IF(Z352="Yes",IF(N(AC352)&gt;=Rules!$B$14,"Redirect","Prune"),"Keep")))))))</f>
        <v/>
      </c>
      <c r="AB352">
        <f>IF(A352="","",IF(LEFT(C352&amp;"",1)="3","Already redirects ("&amp;C352&amp;"). Update internal links to point at the final URL.",IF(OR(LEFT(C352&amp;"",1)="4",LEFT(C352&amp;"",1)="5"),IF(AA352="Redirect","Returns "&amp;C352&amp;" but still has "&amp;N(K352)&amp;" clicks and "&amp;N(AC352)&amp;" referring domains. 301 it to the closest live page.","Returns "&amp;C352&amp;" with no clicks or links. Remove internal links and let it 404 or 410."),IF(D352="Non-Indexable","Non-indexable ("&amp;E352&amp;"). Keep if that is intentional; otherwise fix the canonical or noindex.",IF(AA352="Merge","Overlaps with "&amp;I352&amp;IF(N(J352)&gt;0," (similarity "&amp;TEXT(J352,"0.00")&amp;")","")&amp;", which gets more clicks. Merge the useful parts into it and 301 this URL.",IF(AA352="Update",MID(IF(U352="Yes","; Clicks down "&amp;TEXT(-P352,"0%")&amp;" on the previous period","")&amp;IF(V352="Yes","; Average position "&amp;TEXT(N352,"0.0")&amp;" on "&amp;TEXT(L352,"#,##0")&amp;" impressions (striking distance)","")&amp;IF(AND(T352="Yes",N(L352)&gt;=Rules!$B$6),"; Thin ("&amp;F352&amp;" words) but has search demand",""),3,400),IF(AA352="Prune","Low value: "&amp;N(K352)&amp;" clicks, "&amp;N(L352)&amp;" impressions, "&amp;N(Q352)&amp;" sessions, no key events. Remove or noindex it and update internal links.",IF(AA352="Redirect","Low value but "&amp;N(AC352)&amp;" referring domains. 301 it to the closest relevant page to keep those links.",IF(AND(Z352="No",Y352="Yes",N(K352)&lt;Rules!$B$5),"Low search traffic but it converts (key events: "&amp;S352&amp;"). Keep it and link to it.",IF(W352="Yes","Stronger than the page it overlaps ("&amp;I352&amp;"). Keep; merge that page into this one.","Healthy: "&amp;N(K352)&amp;" clicks"&amp;IF(ISNUMBER(N352),", average position "&amp;TEXT(N352,"0.0"),"")&amp;". Keep and monitor."))))))))))</f>
        <v/>
      </c>
      <c r="AE352">
        <f>IF(A352="","",IF(AD352&lt;&gt;"",AD352,AA352))</f>
        <v/>
      </c>
    </row>
    <row r="353">
      <c r="A353">
        <f>IF(Crawl!A352="","",Crawl!A352)</f>
        <v/>
      </c>
      <c r="B353">
        <f>IF(A353="","",Crawl!EC352)</f>
        <v/>
      </c>
      <c r="C353">
        <f>IF(A353="","",IFERROR(INDEX(Crawl!$A352:$DZ352,1,Rules!$H$6),""))</f>
        <v/>
      </c>
      <c r="D353">
        <f>IF(A353="","",IFERROR(INDEX(Crawl!$A352:$DZ352,1,Rules!$H$7),"")&amp;"")</f>
        <v/>
      </c>
      <c r="E353">
        <f>IF(A353="","",IFERROR(INDEX(Crawl!$A352:$DZ352,1,Rules!$H$8),"")&amp;"")</f>
        <v/>
      </c>
      <c r="F353">
        <f>IF(A353="","",IFERROR(INDEX(Crawl!$A352:$DZ352,1,Rules!$H$9),""))</f>
        <v/>
      </c>
      <c r="G353">
        <f>IF(A353="","",IFERROR(INDEX(Crawl!$A352:$DZ352,1,Rules!$H$10),""))</f>
        <v/>
      </c>
      <c r="H353">
        <f>IF(A353="","",IFERROR(INDEX(Crawl!$A352:$DZ352,1,Rules!$H$12),""))</f>
        <v/>
      </c>
      <c r="I353">
        <f>IF(A353="","",IF(AND(N(H353)&gt;0,IFERROR(INDEX(Crawl!$A352:$DZ352,1,Rules!$H$11),"")&amp;""&lt;&gt;""),IFERROR(INDEX(Crawl!$A352:$DZ352,1,Rules!$H$11),"")&amp;"",IF(AND(ISNUMBER(J353),N(J353)&gt;=Rules!$B$12,IFERROR(INDEX(Crawl!$A352:$DZ352,1,Rules!$H$13),"")&amp;""&lt;&gt;""),IFERROR(INDEX(Crawl!$A352:$DZ352,1,Rules!$H$13),"")&amp;"","")))</f>
        <v/>
      </c>
      <c r="J353" s="19">
        <f>IF(A353="","",IF(IFERROR(INDEX(Crawl!$A352:$DZ352,1,Rules!$H$14),"")&amp;""="","",IFERROR(INDEX(Crawl!$A352:$DZ352,1,Rules!$H$14),"")))</f>
        <v/>
      </c>
      <c r="K353">
        <f>IF(A353="","",IFERROR(SUMIFS('GSC current'!$J$2:$J$2001,'GSC current'!$I$2:$I$2001,B353),0))</f>
        <v/>
      </c>
      <c r="L353">
        <f>IF(A353="","",IFERROR(SUMIFS('GSC current'!$K$2:$K$2001,'GSC current'!$I$2:$I$2001,B353),0))</f>
        <v/>
      </c>
      <c r="M353" s="20">
        <f>IF(A353="","",IF(N(L353)&gt;0,K353/L353,""))</f>
        <v/>
      </c>
      <c r="N353" s="21">
        <f>IF(A353="","",IF(N(L353)&gt;0,SUMIFS('GSC current'!$L$2:$L$2001,'GSC current'!$I$2:$I$2001,B353)/L353,""))</f>
        <v/>
      </c>
      <c r="O353">
        <f>IF(A353="","",IFERROR(SUMIFS('GSC previous'!$J$2:$J$2001,'GSC previous'!$I$2:$I$2001,B353),0))</f>
        <v/>
      </c>
      <c r="P353" s="22">
        <f>IF(A353="","",IF(N(O353)&gt;0,(K353-O353)/O353,""))</f>
        <v/>
      </c>
      <c r="Q353">
        <f>IF(A353="","",IFERROR(SUMIFS(GA4!$P$2:$P$2001,GA4!$O$2:$O$2001,B353),0))</f>
        <v/>
      </c>
      <c r="R353" s="23">
        <f>IF(A353="","",IF(N(Q353)&gt;0,SUMIFS(GA4!$Q$2:$Q$2001,GA4!$O$2:$O$2001,B353)/Q353,""))</f>
        <v/>
      </c>
      <c r="S353">
        <f>IF(A353="","",IFERROR(SUMIFS(GA4!$R$2:$R$2001,GA4!$O$2:$O$2001,B353),0))</f>
        <v/>
      </c>
      <c r="T353">
        <f>IF(A353="","",IF(AND(ISNUMBER(F353),LEFT(C353&amp;"",1)="2"),IF(F353&lt;Rules!$B$9,"Yes","No"),"No"))</f>
        <v/>
      </c>
      <c r="U353">
        <f>IF(A353="","",IF(AND(N(O353)&gt;=Rules!$B$8,ISNUMBER(P353)),IF(P353&lt;=-Rules!$B$7,"Yes","No"),"No"))</f>
        <v/>
      </c>
      <c r="V353">
        <f>IF(A353="","",IF(AND(N(L353)&gt;=Rules!$B$6,ISNUMBER(N353)),IF(AND(N353&gt;=Rules!$B$10,N353&lt;=Rules!$B$11),"Yes","No"),"No"))</f>
        <v/>
      </c>
      <c r="W353">
        <f>IF(A353="","",IF(I353&lt;&gt;"","Yes","No"))</f>
        <v/>
      </c>
      <c r="X353">
        <f>IF(I353="","",IF(SUMIFS($K$3:$K$2002,$A$3:$A$2002,SUBSTITUTE(SUBSTITUTE(I353,"?","~?"),"*","~*"))&gt;N(K353),"Yes","No"))</f>
        <v/>
      </c>
      <c r="Y353">
        <f>IF(A353="","",IF(N(S353)&gt;0,"Yes","No"))</f>
        <v/>
      </c>
      <c r="Z353">
        <f>IF(A353="","",IF(AND(N(K353)&lt;Rules!$B$5,N(L353)&lt;Rules!$B$6,N(Q353)&lt;Rules!$B$13,Y353="No"),"Yes","No"))</f>
        <v/>
      </c>
      <c r="AA353">
        <f>IF(A353="","",IF(LEFT(C353&amp;"",1)="3","Redirect",IF(OR(LEFT(C353&amp;"",1)="4",LEFT(C353&amp;"",1)="5"),IF(OR(N(K353)&gt;0,N(AC353)&gt;=Rules!$B$14),"Redirect","Prune"),IF(D353="Non-Indexable","Keep",IF(AND(W353="Yes",X353="Yes",Y353="No"),"Merge",IF(OR(U353="Yes",V353="Yes",AND(T353="Yes",N(L353)&gt;=Rules!$B$6)),"Update",IF(Z353="Yes",IF(N(AC353)&gt;=Rules!$B$14,"Redirect","Prune"),"Keep")))))))</f>
        <v/>
      </c>
      <c r="AB353">
        <f>IF(A353="","",IF(LEFT(C353&amp;"",1)="3","Already redirects ("&amp;C353&amp;"). Update internal links to point at the final URL.",IF(OR(LEFT(C353&amp;"",1)="4",LEFT(C353&amp;"",1)="5"),IF(AA353="Redirect","Returns "&amp;C353&amp;" but still has "&amp;N(K353)&amp;" clicks and "&amp;N(AC353)&amp;" referring domains. 301 it to the closest live page.","Returns "&amp;C353&amp;" with no clicks or links. Remove internal links and let it 404 or 410."),IF(D353="Non-Indexable","Non-indexable ("&amp;E353&amp;"). Keep if that is intentional; otherwise fix the canonical or noindex.",IF(AA353="Merge","Overlaps with "&amp;I353&amp;IF(N(J353)&gt;0," (similarity "&amp;TEXT(J353,"0.00")&amp;")","")&amp;", which gets more clicks. Merge the useful parts into it and 301 this URL.",IF(AA353="Update",MID(IF(U353="Yes","; Clicks down "&amp;TEXT(-P353,"0%")&amp;" on the previous period","")&amp;IF(V353="Yes","; Average position "&amp;TEXT(N353,"0.0")&amp;" on "&amp;TEXT(L353,"#,##0")&amp;" impressions (striking distance)","")&amp;IF(AND(T353="Yes",N(L353)&gt;=Rules!$B$6),"; Thin ("&amp;F353&amp;" words) but has search demand",""),3,400),IF(AA353="Prune","Low value: "&amp;N(K353)&amp;" clicks, "&amp;N(L353)&amp;" impressions, "&amp;N(Q353)&amp;" sessions, no key events. Remove or noindex it and update internal links.",IF(AA353="Redirect","Low value but "&amp;N(AC353)&amp;" referring domains. 301 it to the closest relevant page to keep those links.",IF(AND(Z353="No",Y353="Yes",N(K353)&lt;Rules!$B$5),"Low search traffic but it converts (key events: "&amp;S353&amp;"). Keep it and link to it.",IF(W353="Yes","Stronger than the page it overlaps ("&amp;I353&amp;"). Keep; merge that page into this one.","Healthy: "&amp;N(K353)&amp;" clicks"&amp;IF(ISNUMBER(N353),", average position "&amp;TEXT(N353,"0.0"),"")&amp;". Keep and monitor."))))))))))</f>
        <v/>
      </c>
      <c r="AE353">
        <f>IF(A353="","",IF(AD353&lt;&gt;"",AD353,AA353))</f>
        <v/>
      </c>
    </row>
    <row r="354">
      <c r="A354">
        <f>IF(Crawl!A353="","",Crawl!A353)</f>
        <v/>
      </c>
      <c r="B354">
        <f>IF(A354="","",Crawl!EC353)</f>
        <v/>
      </c>
      <c r="C354">
        <f>IF(A354="","",IFERROR(INDEX(Crawl!$A353:$DZ353,1,Rules!$H$6),""))</f>
        <v/>
      </c>
      <c r="D354">
        <f>IF(A354="","",IFERROR(INDEX(Crawl!$A353:$DZ353,1,Rules!$H$7),"")&amp;"")</f>
        <v/>
      </c>
      <c r="E354">
        <f>IF(A354="","",IFERROR(INDEX(Crawl!$A353:$DZ353,1,Rules!$H$8),"")&amp;"")</f>
        <v/>
      </c>
      <c r="F354">
        <f>IF(A354="","",IFERROR(INDEX(Crawl!$A353:$DZ353,1,Rules!$H$9),""))</f>
        <v/>
      </c>
      <c r="G354">
        <f>IF(A354="","",IFERROR(INDEX(Crawl!$A353:$DZ353,1,Rules!$H$10),""))</f>
        <v/>
      </c>
      <c r="H354">
        <f>IF(A354="","",IFERROR(INDEX(Crawl!$A353:$DZ353,1,Rules!$H$12),""))</f>
        <v/>
      </c>
      <c r="I354">
        <f>IF(A354="","",IF(AND(N(H354)&gt;0,IFERROR(INDEX(Crawl!$A353:$DZ353,1,Rules!$H$11),"")&amp;""&lt;&gt;""),IFERROR(INDEX(Crawl!$A353:$DZ353,1,Rules!$H$11),"")&amp;"",IF(AND(ISNUMBER(J354),N(J354)&gt;=Rules!$B$12,IFERROR(INDEX(Crawl!$A353:$DZ353,1,Rules!$H$13),"")&amp;""&lt;&gt;""),IFERROR(INDEX(Crawl!$A353:$DZ353,1,Rules!$H$13),"")&amp;"","")))</f>
        <v/>
      </c>
      <c r="J354" s="19">
        <f>IF(A354="","",IF(IFERROR(INDEX(Crawl!$A353:$DZ353,1,Rules!$H$14),"")&amp;""="","",IFERROR(INDEX(Crawl!$A353:$DZ353,1,Rules!$H$14),"")))</f>
        <v/>
      </c>
      <c r="K354">
        <f>IF(A354="","",IFERROR(SUMIFS('GSC current'!$J$2:$J$2001,'GSC current'!$I$2:$I$2001,B354),0))</f>
        <v/>
      </c>
      <c r="L354">
        <f>IF(A354="","",IFERROR(SUMIFS('GSC current'!$K$2:$K$2001,'GSC current'!$I$2:$I$2001,B354),0))</f>
        <v/>
      </c>
      <c r="M354" s="20">
        <f>IF(A354="","",IF(N(L354)&gt;0,K354/L354,""))</f>
        <v/>
      </c>
      <c r="N354" s="21">
        <f>IF(A354="","",IF(N(L354)&gt;0,SUMIFS('GSC current'!$L$2:$L$2001,'GSC current'!$I$2:$I$2001,B354)/L354,""))</f>
        <v/>
      </c>
      <c r="O354">
        <f>IF(A354="","",IFERROR(SUMIFS('GSC previous'!$J$2:$J$2001,'GSC previous'!$I$2:$I$2001,B354),0))</f>
        <v/>
      </c>
      <c r="P354" s="22">
        <f>IF(A354="","",IF(N(O354)&gt;0,(K354-O354)/O354,""))</f>
        <v/>
      </c>
      <c r="Q354">
        <f>IF(A354="","",IFERROR(SUMIFS(GA4!$P$2:$P$2001,GA4!$O$2:$O$2001,B354),0))</f>
        <v/>
      </c>
      <c r="R354" s="23">
        <f>IF(A354="","",IF(N(Q354)&gt;0,SUMIFS(GA4!$Q$2:$Q$2001,GA4!$O$2:$O$2001,B354)/Q354,""))</f>
        <v/>
      </c>
      <c r="S354">
        <f>IF(A354="","",IFERROR(SUMIFS(GA4!$R$2:$R$2001,GA4!$O$2:$O$2001,B354),0))</f>
        <v/>
      </c>
      <c r="T354">
        <f>IF(A354="","",IF(AND(ISNUMBER(F354),LEFT(C354&amp;"",1)="2"),IF(F354&lt;Rules!$B$9,"Yes","No"),"No"))</f>
        <v/>
      </c>
      <c r="U354">
        <f>IF(A354="","",IF(AND(N(O354)&gt;=Rules!$B$8,ISNUMBER(P354)),IF(P354&lt;=-Rules!$B$7,"Yes","No"),"No"))</f>
        <v/>
      </c>
      <c r="V354">
        <f>IF(A354="","",IF(AND(N(L354)&gt;=Rules!$B$6,ISNUMBER(N354)),IF(AND(N354&gt;=Rules!$B$10,N354&lt;=Rules!$B$11),"Yes","No"),"No"))</f>
        <v/>
      </c>
      <c r="W354">
        <f>IF(A354="","",IF(I354&lt;&gt;"","Yes","No"))</f>
        <v/>
      </c>
      <c r="X354">
        <f>IF(I354="","",IF(SUMIFS($K$3:$K$2002,$A$3:$A$2002,SUBSTITUTE(SUBSTITUTE(I354,"?","~?"),"*","~*"))&gt;N(K354),"Yes","No"))</f>
        <v/>
      </c>
      <c r="Y354">
        <f>IF(A354="","",IF(N(S354)&gt;0,"Yes","No"))</f>
        <v/>
      </c>
      <c r="Z354">
        <f>IF(A354="","",IF(AND(N(K354)&lt;Rules!$B$5,N(L354)&lt;Rules!$B$6,N(Q354)&lt;Rules!$B$13,Y354="No"),"Yes","No"))</f>
        <v/>
      </c>
      <c r="AA354">
        <f>IF(A354="","",IF(LEFT(C354&amp;"",1)="3","Redirect",IF(OR(LEFT(C354&amp;"",1)="4",LEFT(C354&amp;"",1)="5"),IF(OR(N(K354)&gt;0,N(AC354)&gt;=Rules!$B$14),"Redirect","Prune"),IF(D354="Non-Indexable","Keep",IF(AND(W354="Yes",X354="Yes",Y354="No"),"Merge",IF(OR(U354="Yes",V354="Yes",AND(T354="Yes",N(L354)&gt;=Rules!$B$6)),"Update",IF(Z354="Yes",IF(N(AC354)&gt;=Rules!$B$14,"Redirect","Prune"),"Keep")))))))</f>
        <v/>
      </c>
      <c r="AB354">
        <f>IF(A354="","",IF(LEFT(C354&amp;"",1)="3","Already redirects ("&amp;C354&amp;"). Update internal links to point at the final URL.",IF(OR(LEFT(C354&amp;"",1)="4",LEFT(C354&amp;"",1)="5"),IF(AA354="Redirect","Returns "&amp;C354&amp;" but still has "&amp;N(K354)&amp;" clicks and "&amp;N(AC354)&amp;" referring domains. 301 it to the closest live page.","Returns "&amp;C354&amp;" with no clicks or links. Remove internal links and let it 404 or 410."),IF(D354="Non-Indexable","Non-indexable ("&amp;E354&amp;"). Keep if that is intentional; otherwise fix the canonical or noindex.",IF(AA354="Merge","Overlaps with "&amp;I354&amp;IF(N(J354)&gt;0," (similarity "&amp;TEXT(J354,"0.00")&amp;")","")&amp;", which gets more clicks. Merge the useful parts into it and 301 this URL.",IF(AA354="Update",MID(IF(U354="Yes","; Clicks down "&amp;TEXT(-P354,"0%")&amp;" on the previous period","")&amp;IF(V354="Yes","; Average position "&amp;TEXT(N354,"0.0")&amp;" on "&amp;TEXT(L354,"#,##0")&amp;" impressions (striking distance)","")&amp;IF(AND(T354="Yes",N(L354)&gt;=Rules!$B$6),"; Thin ("&amp;F354&amp;" words) but has search demand",""),3,400),IF(AA354="Prune","Low value: "&amp;N(K354)&amp;" clicks, "&amp;N(L354)&amp;" impressions, "&amp;N(Q354)&amp;" sessions, no key events. Remove or noindex it and update internal links.",IF(AA354="Redirect","Low value but "&amp;N(AC354)&amp;" referring domains. 301 it to the closest relevant page to keep those links.",IF(AND(Z354="No",Y354="Yes",N(K354)&lt;Rules!$B$5),"Low search traffic but it converts (key events: "&amp;S354&amp;"). Keep it and link to it.",IF(W354="Yes","Stronger than the page it overlaps ("&amp;I354&amp;"). Keep; merge that page into this one.","Healthy: "&amp;N(K354)&amp;" clicks"&amp;IF(ISNUMBER(N354),", average position "&amp;TEXT(N354,"0.0"),"")&amp;". Keep and monitor."))))))))))</f>
        <v/>
      </c>
      <c r="AE354">
        <f>IF(A354="","",IF(AD354&lt;&gt;"",AD354,AA354))</f>
        <v/>
      </c>
    </row>
    <row r="355">
      <c r="A355">
        <f>IF(Crawl!A354="","",Crawl!A354)</f>
        <v/>
      </c>
      <c r="B355">
        <f>IF(A355="","",Crawl!EC354)</f>
        <v/>
      </c>
      <c r="C355">
        <f>IF(A355="","",IFERROR(INDEX(Crawl!$A354:$DZ354,1,Rules!$H$6),""))</f>
        <v/>
      </c>
      <c r="D355">
        <f>IF(A355="","",IFERROR(INDEX(Crawl!$A354:$DZ354,1,Rules!$H$7),"")&amp;"")</f>
        <v/>
      </c>
      <c r="E355">
        <f>IF(A355="","",IFERROR(INDEX(Crawl!$A354:$DZ354,1,Rules!$H$8),"")&amp;"")</f>
        <v/>
      </c>
      <c r="F355">
        <f>IF(A355="","",IFERROR(INDEX(Crawl!$A354:$DZ354,1,Rules!$H$9),""))</f>
        <v/>
      </c>
      <c r="G355">
        <f>IF(A355="","",IFERROR(INDEX(Crawl!$A354:$DZ354,1,Rules!$H$10),""))</f>
        <v/>
      </c>
      <c r="H355">
        <f>IF(A355="","",IFERROR(INDEX(Crawl!$A354:$DZ354,1,Rules!$H$12),""))</f>
        <v/>
      </c>
      <c r="I355">
        <f>IF(A355="","",IF(AND(N(H355)&gt;0,IFERROR(INDEX(Crawl!$A354:$DZ354,1,Rules!$H$11),"")&amp;""&lt;&gt;""),IFERROR(INDEX(Crawl!$A354:$DZ354,1,Rules!$H$11),"")&amp;"",IF(AND(ISNUMBER(J355),N(J355)&gt;=Rules!$B$12,IFERROR(INDEX(Crawl!$A354:$DZ354,1,Rules!$H$13),"")&amp;""&lt;&gt;""),IFERROR(INDEX(Crawl!$A354:$DZ354,1,Rules!$H$13),"")&amp;"","")))</f>
        <v/>
      </c>
      <c r="J355" s="19">
        <f>IF(A355="","",IF(IFERROR(INDEX(Crawl!$A354:$DZ354,1,Rules!$H$14),"")&amp;""="","",IFERROR(INDEX(Crawl!$A354:$DZ354,1,Rules!$H$14),"")))</f>
        <v/>
      </c>
      <c r="K355">
        <f>IF(A355="","",IFERROR(SUMIFS('GSC current'!$J$2:$J$2001,'GSC current'!$I$2:$I$2001,B355),0))</f>
        <v/>
      </c>
      <c r="L355">
        <f>IF(A355="","",IFERROR(SUMIFS('GSC current'!$K$2:$K$2001,'GSC current'!$I$2:$I$2001,B355),0))</f>
        <v/>
      </c>
      <c r="M355" s="20">
        <f>IF(A355="","",IF(N(L355)&gt;0,K355/L355,""))</f>
        <v/>
      </c>
      <c r="N355" s="21">
        <f>IF(A355="","",IF(N(L355)&gt;0,SUMIFS('GSC current'!$L$2:$L$2001,'GSC current'!$I$2:$I$2001,B355)/L355,""))</f>
        <v/>
      </c>
      <c r="O355">
        <f>IF(A355="","",IFERROR(SUMIFS('GSC previous'!$J$2:$J$2001,'GSC previous'!$I$2:$I$2001,B355),0))</f>
        <v/>
      </c>
      <c r="P355" s="22">
        <f>IF(A355="","",IF(N(O355)&gt;0,(K355-O355)/O355,""))</f>
        <v/>
      </c>
      <c r="Q355">
        <f>IF(A355="","",IFERROR(SUMIFS(GA4!$P$2:$P$2001,GA4!$O$2:$O$2001,B355),0))</f>
        <v/>
      </c>
      <c r="R355" s="23">
        <f>IF(A355="","",IF(N(Q355)&gt;0,SUMIFS(GA4!$Q$2:$Q$2001,GA4!$O$2:$O$2001,B355)/Q355,""))</f>
        <v/>
      </c>
      <c r="S355">
        <f>IF(A355="","",IFERROR(SUMIFS(GA4!$R$2:$R$2001,GA4!$O$2:$O$2001,B355),0))</f>
        <v/>
      </c>
      <c r="T355">
        <f>IF(A355="","",IF(AND(ISNUMBER(F355),LEFT(C355&amp;"",1)="2"),IF(F355&lt;Rules!$B$9,"Yes","No"),"No"))</f>
        <v/>
      </c>
      <c r="U355">
        <f>IF(A355="","",IF(AND(N(O355)&gt;=Rules!$B$8,ISNUMBER(P355)),IF(P355&lt;=-Rules!$B$7,"Yes","No"),"No"))</f>
        <v/>
      </c>
      <c r="V355">
        <f>IF(A355="","",IF(AND(N(L355)&gt;=Rules!$B$6,ISNUMBER(N355)),IF(AND(N355&gt;=Rules!$B$10,N355&lt;=Rules!$B$11),"Yes","No"),"No"))</f>
        <v/>
      </c>
      <c r="W355">
        <f>IF(A355="","",IF(I355&lt;&gt;"","Yes","No"))</f>
        <v/>
      </c>
      <c r="X355">
        <f>IF(I355="","",IF(SUMIFS($K$3:$K$2002,$A$3:$A$2002,SUBSTITUTE(SUBSTITUTE(I355,"?","~?"),"*","~*"))&gt;N(K355),"Yes","No"))</f>
        <v/>
      </c>
      <c r="Y355">
        <f>IF(A355="","",IF(N(S355)&gt;0,"Yes","No"))</f>
        <v/>
      </c>
      <c r="Z355">
        <f>IF(A355="","",IF(AND(N(K355)&lt;Rules!$B$5,N(L355)&lt;Rules!$B$6,N(Q355)&lt;Rules!$B$13,Y355="No"),"Yes","No"))</f>
        <v/>
      </c>
      <c r="AA355">
        <f>IF(A355="","",IF(LEFT(C355&amp;"",1)="3","Redirect",IF(OR(LEFT(C355&amp;"",1)="4",LEFT(C355&amp;"",1)="5"),IF(OR(N(K355)&gt;0,N(AC355)&gt;=Rules!$B$14),"Redirect","Prune"),IF(D355="Non-Indexable","Keep",IF(AND(W355="Yes",X355="Yes",Y355="No"),"Merge",IF(OR(U355="Yes",V355="Yes",AND(T355="Yes",N(L355)&gt;=Rules!$B$6)),"Update",IF(Z355="Yes",IF(N(AC355)&gt;=Rules!$B$14,"Redirect","Prune"),"Keep")))))))</f>
        <v/>
      </c>
      <c r="AB355">
        <f>IF(A355="","",IF(LEFT(C355&amp;"",1)="3","Already redirects ("&amp;C355&amp;"). Update internal links to point at the final URL.",IF(OR(LEFT(C355&amp;"",1)="4",LEFT(C355&amp;"",1)="5"),IF(AA355="Redirect","Returns "&amp;C355&amp;" but still has "&amp;N(K355)&amp;" clicks and "&amp;N(AC355)&amp;" referring domains. 301 it to the closest live page.","Returns "&amp;C355&amp;" with no clicks or links. Remove internal links and let it 404 or 410."),IF(D355="Non-Indexable","Non-indexable ("&amp;E355&amp;"). Keep if that is intentional; otherwise fix the canonical or noindex.",IF(AA355="Merge","Overlaps with "&amp;I355&amp;IF(N(J355)&gt;0," (similarity "&amp;TEXT(J355,"0.00")&amp;")","")&amp;", which gets more clicks. Merge the useful parts into it and 301 this URL.",IF(AA355="Update",MID(IF(U355="Yes","; Clicks down "&amp;TEXT(-P355,"0%")&amp;" on the previous period","")&amp;IF(V355="Yes","; Average position "&amp;TEXT(N355,"0.0")&amp;" on "&amp;TEXT(L355,"#,##0")&amp;" impressions (striking distance)","")&amp;IF(AND(T355="Yes",N(L355)&gt;=Rules!$B$6),"; Thin ("&amp;F355&amp;" words) but has search demand",""),3,400),IF(AA355="Prune","Low value: "&amp;N(K355)&amp;" clicks, "&amp;N(L355)&amp;" impressions, "&amp;N(Q355)&amp;" sessions, no key events. Remove or noindex it and update internal links.",IF(AA355="Redirect","Low value but "&amp;N(AC355)&amp;" referring domains. 301 it to the closest relevant page to keep those links.",IF(AND(Z355="No",Y355="Yes",N(K355)&lt;Rules!$B$5),"Low search traffic but it converts (key events: "&amp;S355&amp;"). Keep it and link to it.",IF(W355="Yes","Stronger than the page it overlaps ("&amp;I355&amp;"). Keep; merge that page into this one.","Healthy: "&amp;N(K355)&amp;" clicks"&amp;IF(ISNUMBER(N355),", average position "&amp;TEXT(N355,"0.0"),"")&amp;". Keep and monitor."))))))))))</f>
        <v/>
      </c>
      <c r="AE355">
        <f>IF(A355="","",IF(AD355&lt;&gt;"",AD355,AA355))</f>
        <v/>
      </c>
    </row>
    <row r="356">
      <c r="A356">
        <f>IF(Crawl!A355="","",Crawl!A355)</f>
        <v/>
      </c>
      <c r="B356">
        <f>IF(A356="","",Crawl!EC355)</f>
        <v/>
      </c>
      <c r="C356">
        <f>IF(A356="","",IFERROR(INDEX(Crawl!$A355:$DZ355,1,Rules!$H$6),""))</f>
        <v/>
      </c>
      <c r="D356">
        <f>IF(A356="","",IFERROR(INDEX(Crawl!$A355:$DZ355,1,Rules!$H$7),"")&amp;"")</f>
        <v/>
      </c>
      <c r="E356">
        <f>IF(A356="","",IFERROR(INDEX(Crawl!$A355:$DZ355,1,Rules!$H$8),"")&amp;"")</f>
        <v/>
      </c>
      <c r="F356">
        <f>IF(A356="","",IFERROR(INDEX(Crawl!$A355:$DZ355,1,Rules!$H$9),""))</f>
        <v/>
      </c>
      <c r="G356">
        <f>IF(A356="","",IFERROR(INDEX(Crawl!$A355:$DZ355,1,Rules!$H$10),""))</f>
        <v/>
      </c>
      <c r="H356">
        <f>IF(A356="","",IFERROR(INDEX(Crawl!$A355:$DZ355,1,Rules!$H$12),""))</f>
        <v/>
      </c>
      <c r="I356">
        <f>IF(A356="","",IF(AND(N(H356)&gt;0,IFERROR(INDEX(Crawl!$A355:$DZ355,1,Rules!$H$11),"")&amp;""&lt;&gt;""),IFERROR(INDEX(Crawl!$A355:$DZ355,1,Rules!$H$11),"")&amp;"",IF(AND(ISNUMBER(J356),N(J356)&gt;=Rules!$B$12,IFERROR(INDEX(Crawl!$A355:$DZ355,1,Rules!$H$13),"")&amp;""&lt;&gt;""),IFERROR(INDEX(Crawl!$A355:$DZ355,1,Rules!$H$13),"")&amp;"","")))</f>
        <v/>
      </c>
      <c r="J356" s="19">
        <f>IF(A356="","",IF(IFERROR(INDEX(Crawl!$A355:$DZ355,1,Rules!$H$14),"")&amp;""="","",IFERROR(INDEX(Crawl!$A355:$DZ355,1,Rules!$H$14),"")))</f>
        <v/>
      </c>
      <c r="K356">
        <f>IF(A356="","",IFERROR(SUMIFS('GSC current'!$J$2:$J$2001,'GSC current'!$I$2:$I$2001,B356),0))</f>
        <v/>
      </c>
      <c r="L356">
        <f>IF(A356="","",IFERROR(SUMIFS('GSC current'!$K$2:$K$2001,'GSC current'!$I$2:$I$2001,B356),0))</f>
        <v/>
      </c>
      <c r="M356" s="20">
        <f>IF(A356="","",IF(N(L356)&gt;0,K356/L356,""))</f>
        <v/>
      </c>
      <c r="N356" s="21">
        <f>IF(A356="","",IF(N(L356)&gt;0,SUMIFS('GSC current'!$L$2:$L$2001,'GSC current'!$I$2:$I$2001,B356)/L356,""))</f>
        <v/>
      </c>
      <c r="O356">
        <f>IF(A356="","",IFERROR(SUMIFS('GSC previous'!$J$2:$J$2001,'GSC previous'!$I$2:$I$2001,B356),0))</f>
        <v/>
      </c>
      <c r="P356" s="22">
        <f>IF(A356="","",IF(N(O356)&gt;0,(K356-O356)/O356,""))</f>
        <v/>
      </c>
      <c r="Q356">
        <f>IF(A356="","",IFERROR(SUMIFS(GA4!$P$2:$P$2001,GA4!$O$2:$O$2001,B356),0))</f>
        <v/>
      </c>
      <c r="R356" s="23">
        <f>IF(A356="","",IF(N(Q356)&gt;0,SUMIFS(GA4!$Q$2:$Q$2001,GA4!$O$2:$O$2001,B356)/Q356,""))</f>
        <v/>
      </c>
      <c r="S356">
        <f>IF(A356="","",IFERROR(SUMIFS(GA4!$R$2:$R$2001,GA4!$O$2:$O$2001,B356),0))</f>
        <v/>
      </c>
      <c r="T356">
        <f>IF(A356="","",IF(AND(ISNUMBER(F356),LEFT(C356&amp;"",1)="2"),IF(F356&lt;Rules!$B$9,"Yes","No"),"No"))</f>
        <v/>
      </c>
      <c r="U356">
        <f>IF(A356="","",IF(AND(N(O356)&gt;=Rules!$B$8,ISNUMBER(P356)),IF(P356&lt;=-Rules!$B$7,"Yes","No"),"No"))</f>
        <v/>
      </c>
      <c r="V356">
        <f>IF(A356="","",IF(AND(N(L356)&gt;=Rules!$B$6,ISNUMBER(N356)),IF(AND(N356&gt;=Rules!$B$10,N356&lt;=Rules!$B$11),"Yes","No"),"No"))</f>
        <v/>
      </c>
      <c r="W356">
        <f>IF(A356="","",IF(I356&lt;&gt;"","Yes","No"))</f>
        <v/>
      </c>
      <c r="X356">
        <f>IF(I356="","",IF(SUMIFS($K$3:$K$2002,$A$3:$A$2002,SUBSTITUTE(SUBSTITUTE(I356,"?","~?"),"*","~*"))&gt;N(K356),"Yes","No"))</f>
        <v/>
      </c>
      <c r="Y356">
        <f>IF(A356="","",IF(N(S356)&gt;0,"Yes","No"))</f>
        <v/>
      </c>
      <c r="Z356">
        <f>IF(A356="","",IF(AND(N(K356)&lt;Rules!$B$5,N(L356)&lt;Rules!$B$6,N(Q356)&lt;Rules!$B$13,Y356="No"),"Yes","No"))</f>
        <v/>
      </c>
      <c r="AA356">
        <f>IF(A356="","",IF(LEFT(C356&amp;"",1)="3","Redirect",IF(OR(LEFT(C356&amp;"",1)="4",LEFT(C356&amp;"",1)="5"),IF(OR(N(K356)&gt;0,N(AC356)&gt;=Rules!$B$14),"Redirect","Prune"),IF(D356="Non-Indexable","Keep",IF(AND(W356="Yes",X356="Yes",Y356="No"),"Merge",IF(OR(U356="Yes",V356="Yes",AND(T356="Yes",N(L356)&gt;=Rules!$B$6)),"Update",IF(Z356="Yes",IF(N(AC356)&gt;=Rules!$B$14,"Redirect","Prune"),"Keep")))))))</f>
        <v/>
      </c>
      <c r="AB356">
        <f>IF(A356="","",IF(LEFT(C356&amp;"",1)="3","Already redirects ("&amp;C356&amp;"). Update internal links to point at the final URL.",IF(OR(LEFT(C356&amp;"",1)="4",LEFT(C356&amp;"",1)="5"),IF(AA356="Redirect","Returns "&amp;C356&amp;" but still has "&amp;N(K356)&amp;" clicks and "&amp;N(AC356)&amp;" referring domains. 301 it to the closest live page.","Returns "&amp;C356&amp;" with no clicks or links. Remove internal links and let it 404 or 410."),IF(D356="Non-Indexable","Non-indexable ("&amp;E356&amp;"). Keep if that is intentional; otherwise fix the canonical or noindex.",IF(AA356="Merge","Overlaps with "&amp;I356&amp;IF(N(J356)&gt;0," (similarity "&amp;TEXT(J356,"0.00")&amp;")","")&amp;", which gets more clicks. Merge the useful parts into it and 301 this URL.",IF(AA356="Update",MID(IF(U356="Yes","; Clicks down "&amp;TEXT(-P356,"0%")&amp;" on the previous period","")&amp;IF(V356="Yes","; Average position "&amp;TEXT(N356,"0.0")&amp;" on "&amp;TEXT(L356,"#,##0")&amp;" impressions (striking distance)","")&amp;IF(AND(T356="Yes",N(L356)&gt;=Rules!$B$6),"; Thin ("&amp;F356&amp;" words) but has search demand",""),3,400),IF(AA356="Prune","Low value: "&amp;N(K356)&amp;" clicks, "&amp;N(L356)&amp;" impressions, "&amp;N(Q356)&amp;" sessions, no key events. Remove or noindex it and update internal links.",IF(AA356="Redirect","Low value but "&amp;N(AC356)&amp;" referring domains. 301 it to the closest relevant page to keep those links.",IF(AND(Z356="No",Y356="Yes",N(K356)&lt;Rules!$B$5),"Low search traffic but it converts (key events: "&amp;S356&amp;"). Keep it and link to it.",IF(W356="Yes","Stronger than the page it overlaps ("&amp;I356&amp;"). Keep; merge that page into this one.","Healthy: "&amp;N(K356)&amp;" clicks"&amp;IF(ISNUMBER(N356),", average position "&amp;TEXT(N356,"0.0"),"")&amp;". Keep and monitor."))))))))))</f>
        <v/>
      </c>
      <c r="AE356">
        <f>IF(A356="","",IF(AD356&lt;&gt;"",AD356,AA356))</f>
        <v/>
      </c>
    </row>
    <row r="357">
      <c r="A357">
        <f>IF(Crawl!A356="","",Crawl!A356)</f>
        <v/>
      </c>
      <c r="B357">
        <f>IF(A357="","",Crawl!EC356)</f>
        <v/>
      </c>
      <c r="C357">
        <f>IF(A357="","",IFERROR(INDEX(Crawl!$A356:$DZ356,1,Rules!$H$6),""))</f>
        <v/>
      </c>
      <c r="D357">
        <f>IF(A357="","",IFERROR(INDEX(Crawl!$A356:$DZ356,1,Rules!$H$7),"")&amp;"")</f>
        <v/>
      </c>
      <c r="E357">
        <f>IF(A357="","",IFERROR(INDEX(Crawl!$A356:$DZ356,1,Rules!$H$8),"")&amp;"")</f>
        <v/>
      </c>
      <c r="F357">
        <f>IF(A357="","",IFERROR(INDEX(Crawl!$A356:$DZ356,1,Rules!$H$9),""))</f>
        <v/>
      </c>
      <c r="G357">
        <f>IF(A357="","",IFERROR(INDEX(Crawl!$A356:$DZ356,1,Rules!$H$10),""))</f>
        <v/>
      </c>
      <c r="H357">
        <f>IF(A357="","",IFERROR(INDEX(Crawl!$A356:$DZ356,1,Rules!$H$12),""))</f>
        <v/>
      </c>
      <c r="I357">
        <f>IF(A357="","",IF(AND(N(H357)&gt;0,IFERROR(INDEX(Crawl!$A356:$DZ356,1,Rules!$H$11),"")&amp;""&lt;&gt;""),IFERROR(INDEX(Crawl!$A356:$DZ356,1,Rules!$H$11),"")&amp;"",IF(AND(ISNUMBER(J357),N(J357)&gt;=Rules!$B$12,IFERROR(INDEX(Crawl!$A356:$DZ356,1,Rules!$H$13),"")&amp;""&lt;&gt;""),IFERROR(INDEX(Crawl!$A356:$DZ356,1,Rules!$H$13),"")&amp;"","")))</f>
        <v/>
      </c>
      <c r="J357" s="19">
        <f>IF(A357="","",IF(IFERROR(INDEX(Crawl!$A356:$DZ356,1,Rules!$H$14),"")&amp;""="","",IFERROR(INDEX(Crawl!$A356:$DZ356,1,Rules!$H$14),"")))</f>
        <v/>
      </c>
      <c r="K357">
        <f>IF(A357="","",IFERROR(SUMIFS('GSC current'!$J$2:$J$2001,'GSC current'!$I$2:$I$2001,B357),0))</f>
        <v/>
      </c>
      <c r="L357">
        <f>IF(A357="","",IFERROR(SUMIFS('GSC current'!$K$2:$K$2001,'GSC current'!$I$2:$I$2001,B357),0))</f>
        <v/>
      </c>
      <c r="M357" s="20">
        <f>IF(A357="","",IF(N(L357)&gt;0,K357/L357,""))</f>
        <v/>
      </c>
      <c r="N357" s="21">
        <f>IF(A357="","",IF(N(L357)&gt;0,SUMIFS('GSC current'!$L$2:$L$2001,'GSC current'!$I$2:$I$2001,B357)/L357,""))</f>
        <v/>
      </c>
      <c r="O357">
        <f>IF(A357="","",IFERROR(SUMIFS('GSC previous'!$J$2:$J$2001,'GSC previous'!$I$2:$I$2001,B357),0))</f>
        <v/>
      </c>
      <c r="P357" s="22">
        <f>IF(A357="","",IF(N(O357)&gt;0,(K357-O357)/O357,""))</f>
        <v/>
      </c>
      <c r="Q357">
        <f>IF(A357="","",IFERROR(SUMIFS(GA4!$P$2:$P$2001,GA4!$O$2:$O$2001,B357),0))</f>
        <v/>
      </c>
      <c r="R357" s="23">
        <f>IF(A357="","",IF(N(Q357)&gt;0,SUMIFS(GA4!$Q$2:$Q$2001,GA4!$O$2:$O$2001,B357)/Q357,""))</f>
        <v/>
      </c>
      <c r="S357">
        <f>IF(A357="","",IFERROR(SUMIFS(GA4!$R$2:$R$2001,GA4!$O$2:$O$2001,B357),0))</f>
        <v/>
      </c>
      <c r="T357">
        <f>IF(A357="","",IF(AND(ISNUMBER(F357),LEFT(C357&amp;"",1)="2"),IF(F357&lt;Rules!$B$9,"Yes","No"),"No"))</f>
        <v/>
      </c>
      <c r="U357">
        <f>IF(A357="","",IF(AND(N(O357)&gt;=Rules!$B$8,ISNUMBER(P357)),IF(P357&lt;=-Rules!$B$7,"Yes","No"),"No"))</f>
        <v/>
      </c>
      <c r="V357">
        <f>IF(A357="","",IF(AND(N(L357)&gt;=Rules!$B$6,ISNUMBER(N357)),IF(AND(N357&gt;=Rules!$B$10,N357&lt;=Rules!$B$11),"Yes","No"),"No"))</f>
        <v/>
      </c>
      <c r="W357">
        <f>IF(A357="","",IF(I357&lt;&gt;"","Yes","No"))</f>
        <v/>
      </c>
      <c r="X357">
        <f>IF(I357="","",IF(SUMIFS($K$3:$K$2002,$A$3:$A$2002,SUBSTITUTE(SUBSTITUTE(I357,"?","~?"),"*","~*"))&gt;N(K357),"Yes","No"))</f>
        <v/>
      </c>
      <c r="Y357">
        <f>IF(A357="","",IF(N(S357)&gt;0,"Yes","No"))</f>
        <v/>
      </c>
      <c r="Z357">
        <f>IF(A357="","",IF(AND(N(K357)&lt;Rules!$B$5,N(L357)&lt;Rules!$B$6,N(Q357)&lt;Rules!$B$13,Y357="No"),"Yes","No"))</f>
        <v/>
      </c>
      <c r="AA357">
        <f>IF(A357="","",IF(LEFT(C357&amp;"",1)="3","Redirect",IF(OR(LEFT(C357&amp;"",1)="4",LEFT(C357&amp;"",1)="5"),IF(OR(N(K357)&gt;0,N(AC357)&gt;=Rules!$B$14),"Redirect","Prune"),IF(D357="Non-Indexable","Keep",IF(AND(W357="Yes",X357="Yes",Y357="No"),"Merge",IF(OR(U357="Yes",V357="Yes",AND(T357="Yes",N(L357)&gt;=Rules!$B$6)),"Update",IF(Z357="Yes",IF(N(AC357)&gt;=Rules!$B$14,"Redirect","Prune"),"Keep")))))))</f>
        <v/>
      </c>
      <c r="AB357">
        <f>IF(A357="","",IF(LEFT(C357&amp;"",1)="3","Already redirects ("&amp;C357&amp;"). Update internal links to point at the final URL.",IF(OR(LEFT(C357&amp;"",1)="4",LEFT(C357&amp;"",1)="5"),IF(AA357="Redirect","Returns "&amp;C357&amp;" but still has "&amp;N(K357)&amp;" clicks and "&amp;N(AC357)&amp;" referring domains. 301 it to the closest live page.","Returns "&amp;C357&amp;" with no clicks or links. Remove internal links and let it 404 or 410."),IF(D357="Non-Indexable","Non-indexable ("&amp;E357&amp;"). Keep if that is intentional; otherwise fix the canonical or noindex.",IF(AA357="Merge","Overlaps with "&amp;I357&amp;IF(N(J357)&gt;0," (similarity "&amp;TEXT(J357,"0.00")&amp;")","")&amp;", which gets more clicks. Merge the useful parts into it and 301 this URL.",IF(AA357="Update",MID(IF(U357="Yes","; Clicks down "&amp;TEXT(-P357,"0%")&amp;" on the previous period","")&amp;IF(V357="Yes","; Average position "&amp;TEXT(N357,"0.0")&amp;" on "&amp;TEXT(L357,"#,##0")&amp;" impressions (striking distance)","")&amp;IF(AND(T357="Yes",N(L357)&gt;=Rules!$B$6),"; Thin ("&amp;F357&amp;" words) but has search demand",""),3,400),IF(AA357="Prune","Low value: "&amp;N(K357)&amp;" clicks, "&amp;N(L357)&amp;" impressions, "&amp;N(Q357)&amp;" sessions, no key events. Remove or noindex it and update internal links.",IF(AA357="Redirect","Low value but "&amp;N(AC357)&amp;" referring domains. 301 it to the closest relevant page to keep those links.",IF(AND(Z357="No",Y357="Yes",N(K357)&lt;Rules!$B$5),"Low search traffic but it converts (key events: "&amp;S357&amp;"). Keep it and link to it.",IF(W357="Yes","Stronger than the page it overlaps ("&amp;I357&amp;"). Keep; merge that page into this one.","Healthy: "&amp;N(K357)&amp;" clicks"&amp;IF(ISNUMBER(N357),", average position "&amp;TEXT(N357,"0.0"),"")&amp;". Keep and monitor."))))))))))</f>
        <v/>
      </c>
      <c r="AE357">
        <f>IF(A357="","",IF(AD357&lt;&gt;"",AD357,AA357))</f>
        <v/>
      </c>
    </row>
    <row r="358">
      <c r="A358">
        <f>IF(Crawl!A357="","",Crawl!A357)</f>
        <v/>
      </c>
      <c r="B358">
        <f>IF(A358="","",Crawl!EC357)</f>
        <v/>
      </c>
      <c r="C358">
        <f>IF(A358="","",IFERROR(INDEX(Crawl!$A357:$DZ357,1,Rules!$H$6),""))</f>
        <v/>
      </c>
      <c r="D358">
        <f>IF(A358="","",IFERROR(INDEX(Crawl!$A357:$DZ357,1,Rules!$H$7),"")&amp;"")</f>
        <v/>
      </c>
      <c r="E358">
        <f>IF(A358="","",IFERROR(INDEX(Crawl!$A357:$DZ357,1,Rules!$H$8),"")&amp;"")</f>
        <v/>
      </c>
      <c r="F358">
        <f>IF(A358="","",IFERROR(INDEX(Crawl!$A357:$DZ357,1,Rules!$H$9),""))</f>
        <v/>
      </c>
      <c r="G358">
        <f>IF(A358="","",IFERROR(INDEX(Crawl!$A357:$DZ357,1,Rules!$H$10),""))</f>
        <v/>
      </c>
      <c r="H358">
        <f>IF(A358="","",IFERROR(INDEX(Crawl!$A357:$DZ357,1,Rules!$H$12),""))</f>
        <v/>
      </c>
      <c r="I358">
        <f>IF(A358="","",IF(AND(N(H358)&gt;0,IFERROR(INDEX(Crawl!$A357:$DZ357,1,Rules!$H$11),"")&amp;""&lt;&gt;""),IFERROR(INDEX(Crawl!$A357:$DZ357,1,Rules!$H$11),"")&amp;"",IF(AND(ISNUMBER(J358),N(J358)&gt;=Rules!$B$12,IFERROR(INDEX(Crawl!$A357:$DZ357,1,Rules!$H$13),"")&amp;""&lt;&gt;""),IFERROR(INDEX(Crawl!$A357:$DZ357,1,Rules!$H$13),"")&amp;"","")))</f>
        <v/>
      </c>
      <c r="J358" s="19">
        <f>IF(A358="","",IF(IFERROR(INDEX(Crawl!$A357:$DZ357,1,Rules!$H$14),"")&amp;""="","",IFERROR(INDEX(Crawl!$A357:$DZ357,1,Rules!$H$14),"")))</f>
        <v/>
      </c>
      <c r="K358">
        <f>IF(A358="","",IFERROR(SUMIFS('GSC current'!$J$2:$J$2001,'GSC current'!$I$2:$I$2001,B358),0))</f>
        <v/>
      </c>
      <c r="L358">
        <f>IF(A358="","",IFERROR(SUMIFS('GSC current'!$K$2:$K$2001,'GSC current'!$I$2:$I$2001,B358),0))</f>
        <v/>
      </c>
      <c r="M358" s="20">
        <f>IF(A358="","",IF(N(L358)&gt;0,K358/L358,""))</f>
        <v/>
      </c>
      <c r="N358" s="21">
        <f>IF(A358="","",IF(N(L358)&gt;0,SUMIFS('GSC current'!$L$2:$L$2001,'GSC current'!$I$2:$I$2001,B358)/L358,""))</f>
        <v/>
      </c>
      <c r="O358">
        <f>IF(A358="","",IFERROR(SUMIFS('GSC previous'!$J$2:$J$2001,'GSC previous'!$I$2:$I$2001,B358),0))</f>
        <v/>
      </c>
      <c r="P358" s="22">
        <f>IF(A358="","",IF(N(O358)&gt;0,(K358-O358)/O358,""))</f>
        <v/>
      </c>
      <c r="Q358">
        <f>IF(A358="","",IFERROR(SUMIFS(GA4!$P$2:$P$2001,GA4!$O$2:$O$2001,B358),0))</f>
        <v/>
      </c>
      <c r="R358" s="23">
        <f>IF(A358="","",IF(N(Q358)&gt;0,SUMIFS(GA4!$Q$2:$Q$2001,GA4!$O$2:$O$2001,B358)/Q358,""))</f>
        <v/>
      </c>
      <c r="S358">
        <f>IF(A358="","",IFERROR(SUMIFS(GA4!$R$2:$R$2001,GA4!$O$2:$O$2001,B358),0))</f>
        <v/>
      </c>
      <c r="T358">
        <f>IF(A358="","",IF(AND(ISNUMBER(F358),LEFT(C358&amp;"",1)="2"),IF(F358&lt;Rules!$B$9,"Yes","No"),"No"))</f>
        <v/>
      </c>
      <c r="U358">
        <f>IF(A358="","",IF(AND(N(O358)&gt;=Rules!$B$8,ISNUMBER(P358)),IF(P358&lt;=-Rules!$B$7,"Yes","No"),"No"))</f>
        <v/>
      </c>
      <c r="V358">
        <f>IF(A358="","",IF(AND(N(L358)&gt;=Rules!$B$6,ISNUMBER(N358)),IF(AND(N358&gt;=Rules!$B$10,N358&lt;=Rules!$B$11),"Yes","No"),"No"))</f>
        <v/>
      </c>
      <c r="W358">
        <f>IF(A358="","",IF(I358&lt;&gt;"","Yes","No"))</f>
        <v/>
      </c>
      <c r="X358">
        <f>IF(I358="","",IF(SUMIFS($K$3:$K$2002,$A$3:$A$2002,SUBSTITUTE(SUBSTITUTE(I358,"?","~?"),"*","~*"))&gt;N(K358),"Yes","No"))</f>
        <v/>
      </c>
      <c r="Y358">
        <f>IF(A358="","",IF(N(S358)&gt;0,"Yes","No"))</f>
        <v/>
      </c>
      <c r="Z358">
        <f>IF(A358="","",IF(AND(N(K358)&lt;Rules!$B$5,N(L358)&lt;Rules!$B$6,N(Q358)&lt;Rules!$B$13,Y358="No"),"Yes","No"))</f>
        <v/>
      </c>
      <c r="AA358">
        <f>IF(A358="","",IF(LEFT(C358&amp;"",1)="3","Redirect",IF(OR(LEFT(C358&amp;"",1)="4",LEFT(C358&amp;"",1)="5"),IF(OR(N(K358)&gt;0,N(AC358)&gt;=Rules!$B$14),"Redirect","Prune"),IF(D358="Non-Indexable","Keep",IF(AND(W358="Yes",X358="Yes",Y358="No"),"Merge",IF(OR(U358="Yes",V358="Yes",AND(T358="Yes",N(L358)&gt;=Rules!$B$6)),"Update",IF(Z358="Yes",IF(N(AC358)&gt;=Rules!$B$14,"Redirect","Prune"),"Keep")))))))</f>
        <v/>
      </c>
      <c r="AB358">
        <f>IF(A358="","",IF(LEFT(C358&amp;"",1)="3","Already redirects ("&amp;C358&amp;"). Update internal links to point at the final URL.",IF(OR(LEFT(C358&amp;"",1)="4",LEFT(C358&amp;"",1)="5"),IF(AA358="Redirect","Returns "&amp;C358&amp;" but still has "&amp;N(K358)&amp;" clicks and "&amp;N(AC358)&amp;" referring domains. 301 it to the closest live page.","Returns "&amp;C358&amp;" with no clicks or links. Remove internal links and let it 404 or 410."),IF(D358="Non-Indexable","Non-indexable ("&amp;E358&amp;"). Keep if that is intentional; otherwise fix the canonical or noindex.",IF(AA358="Merge","Overlaps with "&amp;I358&amp;IF(N(J358)&gt;0," (similarity "&amp;TEXT(J358,"0.00")&amp;")","")&amp;", which gets more clicks. Merge the useful parts into it and 301 this URL.",IF(AA358="Update",MID(IF(U358="Yes","; Clicks down "&amp;TEXT(-P358,"0%")&amp;" on the previous period","")&amp;IF(V358="Yes","; Average position "&amp;TEXT(N358,"0.0")&amp;" on "&amp;TEXT(L358,"#,##0")&amp;" impressions (striking distance)","")&amp;IF(AND(T358="Yes",N(L358)&gt;=Rules!$B$6),"; Thin ("&amp;F358&amp;" words) but has search demand",""),3,400),IF(AA358="Prune","Low value: "&amp;N(K358)&amp;" clicks, "&amp;N(L358)&amp;" impressions, "&amp;N(Q358)&amp;" sessions, no key events. Remove or noindex it and update internal links.",IF(AA358="Redirect","Low value but "&amp;N(AC358)&amp;" referring domains. 301 it to the closest relevant page to keep those links.",IF(AND(Z358="No",Y358="Yes",N(K358)&lt;Rules!$B$5),"Low search traffic but it converts (key events: "&amp;S358&amp;"). Keep it and link to it.",IF(W358="Yes","Stronger than the page it overlaps ("&amp;I358&amp;"). Keep; merge that page into this one.","Healthy: "&amp;N(K358)&amp;" clicks"&amp;IF(ISNUMBER(N358),", average position "&amp;TEXT(N358,"0.0"),"")&amp;". Keep and monitor."))))))))))</f>
        <v/>
      </c>
      <c r="AE358">
        <f>IF(A358="","",IF(AD358&lt;&gt;"",AD358,AA358))</f>
        <v/>
      </c>
    </row>
    <row r="359">
      <c r="A359">
        <f>IF(Crawl!A358="","",Crawl!A358)</f>
        <v/>
      </c>
      <c r="B359">
        <f>IF(A359="","",Crawl!EC358)</f>
        <v/>
      </c>
      <c r="C359">
        <f>IF(A359="","",IFERROR(INDEX(Crawl!$A358:$DZ358,1,Rules!$H$6),""))</f>
        <v/>
      </c>
      <c r="D359">
        <f>IF(A359="","",IFERROR(INDEX(Crawl!$A358:$DZ358,1,Rules!$H$7),"")&amp;"")</f>
        <v/>
      </c>
      <c r="E359">
        <f>IF(A359="","",IFERROR(INDEX(Crawl!$A358:$DZ358,1,Rules!$H$8),"")&amp;"")</f>
        <v/>
      </c>
      <c r="F359">
        <f>IF(A359="","",IFERROR(INDEX(Crawl!$A358:$DZ358,1,Rules!$H$9),""))</f>
        <v/>
      </c>
      <c r="G359">
        <f>IF(A359="","",IFERROR(INDEX(Crawl!$A358:$DZ358,1,Rules!$H$10),""))</f>
        <v/>
      </c>
      <c r="H359">
        <f>IF(A359="","",IFERROR(INDEX(Crawl!$A358:$DZ358,1,Rules!$H$12),""))</f>
        <v/>
      </c>
      <c r="I359">
        <f>IF(A359="","",IF(AND(N(H359)&gt;0,IFERROR(INDEX(Crawl!$A358:$DZ358,1,Rules!$H$11),"")&amp;""&lt;&gt;""),IFERROR(INDEX(Crawl!$A358:$DZ358,1,Rules!$H$11),"")&amp;"",IF(AND(ISNUMBER(J359),N(J359)&gt;=Rules!$B$12,IFERROR(INDEX(Crawl!$A358:$DZ358,1,Rules!$H$13),"")&amp;""&lt;&gt;""),IFERROR(INDEX(Crawl!$A358:$DZ358,1,Rules!$H$13),"")&amp;"","")))</f>
        <v/>
      </c>
      <c r="J359" s="19">
        <f>IF(A359="","",IF(IFERROR(INDEX(Crawl!$A358:$DZ358,1,Rules!$H$14),"")&amp;""="","",IFERROR(INDEX(Crawl!$A358:$DZ358,1,Rules!$H$14),"")))</f>
        <v/>
      </c>
      <c r="K359">
        <f>IF(A359="","",IFERROR(SUMIFS('GSC current'!$J$2:$J$2001,'GSC current'!$I$2:$I$2001,B359),0))</f>
        <v/>
      </c>
      <c r="L359">
        <f>IF(A359="","",IFERROR(SUMIFS('GSC current'!$K$2:$K$2001,'GSC current'!$I$2:$I$2001,B359),0))</f>
        <v/>
      </c>
      <c r="M359" s="20">
        <f>IF(A359="","",IF(N(L359)&gt;0,K359/L359,""))</f>
        <v/>
      </c>
      <c r="N359" s="21">
        <f>IF(A359="","",IF(N(L359)&gt;0,SUMIFS('GSC current'!$L$2:$L$2001,'GSC current'!$I$2:$I$2001,B359)/L359,""))</f>
        <v/>
      </c>
      <c r="O359">
        <f>IF(A359="","",IFERROR(SUMIFS('GSC previous'!$J$2:$J$2001,'GSC previous'!$I$2:$I$2001,B359),0))</f>
        <v/>
      </c>
      <c r="P359" s="22">
        <f>IF(A359="","",IF(N(O359)&gt;0,(K359-O359)/O359,""))</f>
        <v/>
      </c>
      <c r="Q359">
        <f>IF(A359="","",IFERROR(SUMIFS(GA4!$P$2:$P$2001,GA4!$O$2:$O$2001,B359),0))</f>
        <v/>
      </c>
      <c r="R359" s="23">
        <f>IF(A359="","",IF(N(Q359)&gt;0,SUMIFS(GA4!$Q$2:$Q$2001,GA4!$O$2:$O$2001,B359)/Q359,""))</f>
        <v/>
      </c>
      <c r="S359">
        <f>IF(A359="","",IFERROR(SUMIFS(GA4!$R$2:$R$2001,GA4!$O$2:$O$2001,B359),0))</f>
        <v/>
      </c>
      <c r="T359">
        <f>IF(A359="","",IF(AND(ISNUMBER(F359),LEFT(C359&amp;"",1)="2"),IF(F359&lt;Rules!$B$9,"Yes","No"),"No"))</f>
        <v/>
      </c>
      <c r="U359">
        <f>IF(A359="","",IF(AND(N(O359)&gt;=Rules!$B$8,ISNUMBER(P359)),IF(P359&lt;=-Rules!$B$7,"Yes","No"),"No"))</f>
        <v/>
      </c>
      <c r="V359">
        <f>IF(A359="","",IF(AND(N(L359)&gt;=Rules!$B$6,ISNUMBER(N359)),IF(AND(N359&gt;=Rules!$B$10,N359&lt;=Rules!$B$11),"Yes","No"),"No"))</f>
        <v/>
      </c>
      <c r="W359">
        <f>IF(A359="","",IF(I359&lt;&gt;"","Yes","No"))</f>
        <v/>
      </c>
      <c r="X359">
        <f>IF(I359="","",IF(SUMIFS($K$3:$K$2002,$A$3:$A$2002,SUBSTITUTE(SUBSTITUTE(I359,"?","~?"),"*","~*"))&gt;N(K359),"Yes","No"))</f>
        <v/>
      </c>
      <c r="Y359">
        <f>IF(A359="","",IF(N(S359)&gt;0,"Yes","No"))</f>
        <v/>
      </c>
      <c r="Z359">
        <f>IF(A359="","",IF(AND(N(K359)&lt;Rules!$B$5,N(L359)&lt;Rules!$B$6,N(Q359)&lt;Rules!$B$13,Y359="No"),"Yes","No"))</f>
        <v/>
      </c>
      <c r="AA359">
        <f>IF(A359="","",IF(LEFT(C359&amp;"",1)="3","Redirect",IF(OR(LEFT(C359&amp;"",1)="4",LEFT(C359&amp;"",1)="5"),IF(OR(N(K359)&gt;0,N(AC359)&gt;=Rules!$B$14),"Redirect","Prune"),IF(D359="Non-Indexable","Keep",IF(AND(W359="Yes",X359="Yes",Y359="No"),"Merge",IF(OR(U359="Yes",V359="Yes",AND(T359="Yes",N(L359)&gt;=Rules!$B$6)),"Update",IF(Z359="Yes",IF(N(AC359)&gt;=Rules!$B$14,"Redirect","Prune"),"Keep")))))))</f>
        <v/>
      </c>
      <c r="AB359">
        <f>IF(A359="","",IF(LEFT(C359&amp;"",1)="3","Already redirects ("&amp;C359&amp;"). Update internal links to point at the final URL.",IF(OR(LEFT(C359&amp;"",1)="4",LEFT(C359&amp;"",1)="5"),IF(AA359="Redirect","Returns "&amp;C359&amp;" but still has "&amp;N(K359)&amp;" clicks and "&amp;N(AC359)&amp;" referring domains. 301 it to the closest live page.","Returns "&amp;C359&amp;" with no clicks or links. Remove internal links and let it 404 or 410."),IF(D359="Non-Indexable","Non-indexable ("&amp;E359&amp;"). Keep if that is intentional; otherwise fix the canonical or noindex.",IF(AA359="Merge","Overlaps with "&amp;I359&amp;IF(N(J359)&gt;0," (similarity "&amp;TEXT(J359,"0.00")&amp;")","")&amp;", which gets more clicks. Merge the useful parts into it and 301 this URL.",IF(AA359="Update",MID(IF(U359="Yes","; Clicks down "&amp;TEXT(-P359,"0%")&amp;" on the previous period","")&amp;IF(V359="Yes","; Average position "&amp;TEXT(N359,"0.0")&amp;" on "&amp;TEXT(L359,"#,##0")&amp;" impressions (striking distance)","")&amp;IF(AND(T359="Yes",N(L359)&gt;=Rules!$B$6),"; Thin ("&amp;F359&amp;" words) but has search demand",""),3,400),IF(AA359="Prune","Low value: "&amp;N(K359)&amp;" clicks, "&amp;N(L359)&amp;" impressions, "&amp;N(Q359)&amp;" sessions, no key events. Remove or noindex it and update internal links.",IF(AA359="Redirect","Low value but "&amp;N(AC359)&amp;" referring domains. 301 it to the closest relevant page to keep those links.",IF(AND(Z359="No",Y359="Yes",N(K359)&lt;Rules!$B$5),"Low search traffic but it converts (key events: "&amp;S359&amp;"). Keep it and link to it.",IF(W359="Yes","Stronger than the page it overlaps ("&amp;I359&amp;"). Keep; merge that page into this one.","Healthy: "&amp;N(K359)&amp;" clicks"&amp;IF(ISNUMBER(N359),", average position "&amp;TEXT(N359,"0.0"),"")&amp;". Keep and monitor."))))))))))</f>
        <v/>
      </c>
      <c r="AE359">
        <f>IF(A359="","",IF(AD359&lt;&gt;"",AD359,AA359))</f>
        <v/>
      </c>
    </row>
    <row r="360">
      <c r="A360">
        <f>IF(Crawl!A359="","",Crawl!A359)</f>
        <v/>
      </c>
      <c r="B360">
        <f>IF(A360="","",Crawl!EC359)</f>
        <v/>
      </c>
      <c r="C360">
        <f>IF(A360="","",IFERROR(INDEX(Crawl!$A359:$DZ359,1,Rules!$H$6),""))</f>
        <v/>
      </c>
      <c r="D360">
        <f>IF(A360="","",IFERROR(INDEX(Crawl!$A359:$DZ359,1,Rules!$H$7),"")&amp;"")</f>
        <v/>
      </c>
      <c r="E360">
        <f>IF(A360="","",IFERROR(INDEX(Crawl!$A359:$DZ359,1,Rules!$H$8),"")&amp;"")</f>
        <v/>
      </c>
      <c r="F360">
        <f>IF(A360="","",IFERROR(INDEX(Crawl!$A359:$DZ359,1,Rules!$H$9),""))</f>
        <v/>
      </c>
      <c r="G360">
        <f>IF(A360="","",IFERROR(INDEX(Crawl!$A359:$DZ359,1,Rules!$H$10),""))</f>
        <v/>
      </c>
      <c r="H360">
        <f>IF(A360="","",IFERROR(INDEX(Crawl!$A359:$DZ359,1,Rules!$H$12),""))</f>
        <v/>
      </c>
      <c r="I360">
        <f>IF(A360="","",IF(AND(N(H360)&gt;0,IFERROR(INDEX(Crawl!$A359:$DZ359,1,Rules!$H$11),"")&amp;""&lt;&gt;""),IFERROR(INDEX(Crawl!$A359:$DZ359,1,Rules!$H$11),"")&amp;"",IF(AND(ISNUMBER(J360),N(J360)&gt;=Rules!$B$12,IFERROR(INDEX(Crawl!$A359:$DZ359,1,Rules!$H$13),"")&amp;""&lt;&gt;""),IFERROR(INDEX(Crawl!$A359:$DZ359,1,Rules!$H$13),"")&amp;"","")))</f>
        <v/>
      </c>
      <c r="J360" s="19">
        <f>IF(A360="","",IF(IFERROR(INDEX(Crawl!$A359:$DZ359,1,Rules!$H$14),"")&amp;""="","",IFERROR(INDEX(Crawl!$A359:$DZ359,1,Rules!$H$14),"")))</f>
        <v/>
      </c>
      <c r="K360">
        <f>IF(A360="","",IFERROR(SUMIFS('GSC current'!$J$2:$J$2001,'GSC current'!$I$2:$I$2001,B360),0))</f>
        <v/>
      </c>
      <c r="L360">
        <f>IF(A360="","",IFERROR(SUMIFS('GSC current'!$K$2:$K$2001,'GSC current'!$I$2:$I$2001,B360),0))</f>
        <v/>
      </c>
      <c r="M360" s="20">
        <f>IF(A360="","",IF(N(L360)&gt;0,K360/L360,""))</f>
        <v/>
      </c>
      <c r="N360" s="21">
        <f>IF(A360="","",IF(N(L360)&gt;0,SUMIFS('GSC current'!$L$2:$L$2001,'GSC current'!$I$2:$I$2001,B360)/L360,""))</f>
        <v/>
      </c>
      <c r="O360">
        <f>IF(A360="","",IFERROR(SUMIFS('GSC previous'!$J$2:$J$2001,'GSC previous'!$I$2:$I$2001,B360),0))</f>
        <v/>
      </c>
      <c r="P360" s="22">
        <f>IF(A360="","",IF(N(O360)&gt;0,(K360-O360)/O360,""))</f>
        <v/>
      </c>
      <c r="Q360">
        <f>IF(A360="","",IFERROR(SUMIFS(GA4!$P$2:$P$2001,GA4!$O$2:$O$2001,B360),0))</f>
        <v/>
      </c>
      <c r="R360" s="23">
        <f>IF(A360="","",IF(N(Q360)&gt;0,SUMIFS(GA4!$Q$2:$Q$2001,GA4!$O$2:$O$2001,B360)/Q360,""))</f>
        <v/>
      </c>
      <c r="S360">
        <f>IF(A360="","",IFERROR(SUMIFS(GA4!$R$2:$R$2001,GA4!$O$2:$O$2001,B360),0))</f>
        <v/>
      </c>
      <c r="T360">
        <f>IF(A360="","",IF(AND(ISNUMBER(F360),LEFT(C360&amp;"",1)="2"),IF(F360&lt;Rules!$B$9,"Yes","No"),"No"))</f>
        <v/>
      </c>
      <c r="U360">
        <f>IF(A360="","",IF(AND(N(O360)&gt;=Rules!$B$8,ISNUMBER(P360)),IF(P360&lt;=-Rules!$B$7,"Yes","No"),"No"))</f>
        <v/>
      </c>
      <c r="V360">
        <f>IF(A360="","",IF(AND(N(L360)&gt;=Rules!$B$6,ISNUMBER(N360)),IF(AND(N360&gt;=Rules!$B$10,N360&lt;=Rules!$B$11),"Yes","No"),"No"))</f>
        <v/>
      </c>
      <c r="W360">
        <f>IF(A360="","",IF(I360&lt;&gt;"","Yes","No"))</f>
        <v/>
      </c>
      <c r="X360">
        <f>IF(I360="","",IF(SUMIFS($K$3:$K$2002,$A$3:$A$2002,SUBSTITUTE(SUBSTITUTE(I360,"?","~?"),"*","~*"))&gt;N(K360),"Yes","No"))</f>
        <v/>
      </c>
      <c r="Y360">
        <f>IF(A360="","",IF(N(S360)&gt;0,"Yes","No"))</f>
        <v/>
      </c>
      <c r="Z360">
        <f>IF(A360="","",IF(AND(N(K360)&lt;Rules!$B$5,N(L360)&lt;Rules!$B$6,N(Q360)&lt;Rules!$B$13,Y360="No"),"Yes","No"))</f>
        <v/>
      </c>
      <c r="AA360">
        <f>IF(A360="","",IF(LEFT(C360&amp;"",1)="3","Redirect",IF(OR(LEFT(C360&amp;"",1)="4",LEFT(C360&amp;"",1)="5"),IF(OR(N(K360)&gt;0,N(AC360)&gt;=Rules!$B$14),"Redirect","Prune"),IF(D360="Non-Indexable","Keep",IF(AND(W360="Yes",X360="Yes",Y360="No"),"Merge",IF(OR(U360="Yes",V360="Yes",AND(T360="Yes",N(L360)&gt;=Rules!$B$6)),"Update",IF(Z360="Yes",IF(N(AC360)&gt;=Rules!$B$14,"Redirect","Prune"),"Keep")))))))</f>
        <v/>
      </c>
      <c r="AB360">
        <f>IF(A360="","",IF(LEFT(C360&amp;"",1)="3","Already redirects ("&amp;C360&amp;"). Update internal links to point at the final URL.",IF(OR(LEFT(C360&amp;"",1)="4",LEFT(C360&amp;"",1)="5"),IF(AA360="Redirect","Returns "&amp;C360&amp;" but still has "&amp;N(K360)&amp;" clicks and "&amp;N(AC360)&amp;" referring domains. 301 it to the closest live page.","Returns "&amp;C360&amp;" with no clicks or links. Remove internal links and let it 404 or 410."),IF(D360="Non-Indexable","Non-indexable ("&amp;E360&amp;"). Keep if that is intentional; otherwise fix the canonical or noindex.",IF(AA360="Merge","Overlaps with "&amp;I360&amp;IF(N(J360)&gt;0," (similarity "&amp;TEXT(J360,"0.00")&amp;")","")&amp;", which gets more clicks. Merge the useful parts into it and 301 this URL.",IF(AA360="Update",MID(IF(U360="Yes","; Clicks down "&amp;TEXT(-P360,"0%")&amp;" on the previous period","")&amp;IF(V360="Yes","; Average position "&amp;TEXT(N360,"0.0")&amp;" on "&amp;TEXT(L360,"#,##0")&amp;" impressions (striking distance)","")&amp;IF(AND(T360="Yes",N(L360)&gt;=Rules!$B$6),"; Thin ("&amp;F360&amp;" words) but has search demand",""),3,400),IF(AA360="Prune","Low value: "&amp;N(K360)&amp;" clicks, "&amp;N(L360)&amp;" impressions, "&amp;N(Q360)&amp;" sessions, no key events. Remove or noindex it and update internal links.",IF(AA360="Redirect","Low value but "&amp;N(AC360)&amp;" referring domains. 301 it to the closest relevant page to keep those links.",IF(AND(Z360="No",Y360="Yes",N(K360)&lt;Rules!$B$5),"Low search traffic but it converts (key events: "&amp;S360&amp;"). Keep it and link to it.",IF(W360="Yes","Stronger than the page it overlaps ("&amp;I360&amp;"). Keep; merge that page into this one.","Healthy: "&amp;N(K360)&amp;" clicks"&amp;IF(ISNUMBER(N360),", average position "&amp;TEXT(N360,"0.0"),"")&amp;". Keep and monitor."))))))))))</f>
        <v/>
      </c>
      <c r="AE360">
        <f>IF(A360="","",IF(AD360&lt;&gt;"",AD360,AA360))</f>
        <v/>
      </c>
    </row>
    <row r="361">
      <c r="A361">
        <f>IF(Crawl!A360="","",Crawl!A360)</f>
        <v/>
      </c>
      <c r="B361">
        <f>IF(A361="","",Crawl!EC360)</f>
        <v/>
      </c>
      <c r="C361">
        <f>IF(A361="","",IFERROR(INDEX(Crawl!$A360:$DZ360,1,Rules!$H$6),""))</f>
        <v/>
      </c>
      <c r="D361">
        <f>IF(A361="","",IFERROR(INDEX(Crawl!$A360:$DZ360,1,Rules!$H$7),"")&amp;"")</f>
        <v/>
      </c>
      <c r="E361">
        <f>IF(A361="","",IFERROR(INDEX(Crawl!$A360:$DZ360,1,Rules!$H$8),"")&amp;"")</f>
        <v/>
      </c>
      <c r="F361">
        <f>IF(A361="","",IFERROR(INDEX(Crawl!$A360:$DZ360,1,Rules!$H$9),""))</f>
        <v/>
      </c>
      <c r="G361">
        <f>IF(A361="","",IFERROR(INDEX(Crawl!$A360:$DZ360,1,Rules!$H$10),""))</f>
        <v/>
      </c>
      <c r="H361">
        <f>IF(A361="","",IFERROR(INDEX(Crawl!$A360:$DZ360,1,Rules!$H$12),""))</f>
        <v/>
      </c>
      <c r="I361">
        <f>IF(A361="","",IF(AND(N(H361)&gt;0,IFERROR(INDEX(Crawl!$A360:$DZ360,1,Rules!$H$11),"")&amp;""&lt;&gt;""),IFERROR(INDEX(Crawl!$A360:$DZ360,1,Rules!$H$11),"")&amp;"",IF(AND(ISNUMBER(J361),N(J361)&gt;=Rules!$B$12,IFERROR(INDEX(Crawl!$A360:$DZ360,1,Rules!$H$13),"")&amp;""&lt;&gt;""),IFERROR(INDEX(Crawl!$A360:$DZ360,1,Rules!$H$13),"")&amp;"","")))</f>
        <v/>
      </c>
      <c r="J361" s="19">
        <f>IF(A361="","",IF(IFERROR(INDEX(Crawl!$A360:$DZ360,1,Rules!$H$14),"")&amp;""="","",IFERROR(INDEX(Crawl!$A360:$DZ360,1,Rules!$H$14),"")))</f>
        <v/>
      </c>
      <c r="K361">
        <f>IF(A361="","",IFERROR(SUMIFS('GSC current'!$J$2:$J$2001,'GSC current'!$I$2:$I$2001,B361),0))</f>
        <v/>
      </c>
      <c r="L361">
        <f>IF(A361="","",IFERROR(SUMIFS('GSC current'!$K$2:$K$2001,'GSC current'!$I$2:$I$2001,B361),0))</f>
        <v/>
      </c>
      <c r="M361" s="20">
        <f>IF(A361="","",IF(N(L361)&gt;0,K361/L361,""))</f>
        <v/>
      </c>
      <c r="N361" s="21">
        <f>IF(A361="","",IF(N(L361)&gt;0,SUMIFS('GSC current'!$L$2:$L$2001,'GSC current'!$I$2:$I$2001,B361)/L361,""))</f>
        <v/>
      </c>
      <c r="O361">
        <f>IF(A361="","",IFERROR(SUMIFS('GSC previous'!$J$2:$J$2001,'GSC previous'!$I$2:$I$2001,B361),0))</f>
        <v/>
      </c>
      <c r="P361" s="22">
        <f>IF(A361="","",IF(N(O361)&gt;0,(K361-O361)/O361,""))</f>
        <v/>
      </c>
      <c r="Q361">
        <f>IF(A361="","",IFERROR(SUMIFS(GA4!$P$2:$P$2001,GA4!$O$2:$O$2001,B361),0))</f>
        <v/>
      </c>
      <c r="R361" s="23">
        <f>IF(A361="","",IF(N(Q361)&gt;0,SUMIFS(GA4!$Q$2:$Q$2001,GA4!$O$2:$O$2001,B361)/Q361,""))</f>
        <v/>
      </c>
      <c r="S361">
        <f>IF(A361="","",IFERROR(SUMIFS(GA4!$R$2:$R$2001,GA4!$O$2:$O$2001,B361),0))</f>
        <v/>
      </c>
      <c r="T361">
        <f>IF(A361="","",IF(AND(ISNUMBER(F361),LEFT(C361&amp;"",1)="2"),IF(F361&lt;Rules!$B$9,"Yes","No"),"No"))</f>
        <v/>
      </c>
      <c r="U361">
        <f>IF(A361="","",IF(AND(N(O361)&gt;=Rules!$B$8,ISNUMBER(P361)),IF(P361&lt;=-Rules!$B$7,"Yes","No"),"No"))</f>
        <v/>
      </c>
      <c r="V361">
        <f>IF(A361="","",IF(AND(N(L361)&gt;=Rules!$B$6,ISNUMBER(N361)),IF(AND(N361&gt;=Rules!$B$10,N361&lt;=Rules!$B$11),"Yes","No"),"No"))</f>
        <v/>
      </c>
      <c r="W361">
        <f>IF(A361="","",IF(I361&lt;&gt;"","Yes","No"))</f>
        <v/>
      </c>
      <c r="X361">
        <f>IF(I361="","",IF(SUMIFS($K$3:$K$2002,$A$3:$A$2002,SUBSTITUTE(SUBSTITUTE(I361,"?","~?"),"*","~*"))&gt;N(K361),"Yes","No"))</f>
        <v/>
      </c>
      <c r="Y361">
        <f>IF(A361="","",IF(N(S361)&gt;0,"Yes","No"))</f>
        <v/>
      </c>
      <c r="Z361">
        <f>IF(A361="","",IF(AND(N(K361)&lt;Rules!$B$5,N(L361)&lt;Rules!$B$6,N(Q361)&lt;Rules!$B$13,Y361="No"),"Yes","No"))</f>
        <v/>
      </c>
      <c r="AA361">
        <f>IF(A361="","",IF(LEFT(C361&amp;"",1)="3","Redirect",IF(OR(LEFT(C361&amp;"",1)="4",LEFT(C361&amp;"",1)="5"),IF(OR(N(K361)&gt;0,N(AC361)&gt;=Rules!$B$14),"Redirect","Prune"),IF(D361="Non-Indexable","Keep",IF(AND(W361="Yes",X361="Yes",Y361="No"),"Merge",IF(OR(U361="Yes",V361="Yes",AND(T361="Yes",N(L361)&gt;=Rules!$B$6)),"Update",IF(Z361="Yes",IF(N(AC361)&gt;=Rules!$B$14,"Redirect","Prune"),"Keep")))))))</f>
        <v/>
      </c>
      <c r="AB361">
        <f>IF(A361="","",IF(LEFT(C361&amp;"",1)="3","Already redirects ("&amp;C361&amp;"). Update internal links to point at the final URL.",IF(OR(LEFT(C361&amp;"",1)="4",LEFT(C361&amp;"",1)="5"),IF(AA361="Redirect","Returns "&amp;C361&amp;" but still has "&amp;N(K361)&amp;" clicks and "&amp;N(AC361)&amp;" referring domains. 301 it to the closest live page.","Returns "&amp;C361&amp;" with no clicks or links. Remove internal links and let it 404 or 410."),IF(D361="Non-Indexable","Non-indexable ("&amp;E361&amp;"). Keep if that is intentional; otherwise fix the canonical or noindex.",IF(AA361="Merge","Overlaps with "&amp;I361&amp;IF(N(J361)&gt;0," (similarity "&amp;TEXT(J361,"0.00")&amp;")","")&amp;", which gets more clicks. Merge the useful parts into it and 301 this URL.",IF(AA361="Update",MID(IF(U361="Yes","; Clicks down "&amp;TEXT(-P361,"0%")&amp;" on the previous period","")&amp;IF(V361="Yes","; Average position "&amp;TEXT(N361,"0.0")&amp;" on "&amp;TEXT(L361,"#,##0")&amp;" impressions (striking distance)","")&amp;IF(AND(T361="Yes",N(L361)&gt;=Rules!$B$6),"; Thin ("&amp;F361&amp;" words) but has search demand",""),3,400),IF(AA361="Prune","Low value: "&amp;N(K361)&amp;" clicks, "&amp;N(L361)&amp;" impressions, "&amp;N(Q361)&amp;" sessions, no key events. Remove or noindex it and update internal links.",IF(AA361="Redirect","Low value but "&amp;N(AC361)&amp;" referring domains. 301 it to the closest relevant page to keep those links.",IF(AND(Z361="No",Y361="Yes",N(K361)&lt;Rules!$B$5),"Low search traffic but it converts (key events: "&amp;S361&amp;"). Keep it and link to it.",IF(W361="Yes","Stronger than the page it overlaps ("&amp;I361&amp;"). Keep; merge that page into this one.","Healthy: "&amp;N(K361)&amp;" clicks"&amp;IF(ISNUMBER(N361),", average position "&amp;TEXT(N361,"0.0"),"")&amp;". Keep and monitor."))))))))))</f>
        <v/>
      </c>
      <c r="AE361">
        <f>IF(A361="","",IF(AD361&lt;&gt;"",AD361,AA361))</f>
        <v/>
      </c>
    </row>
    <row r="362">
      <c r="A362">
        <f>IF(Crawl!A361="","",Crawl!A361)</f>
        <v/>
      </c>
      <c r="B362">
        <f>IF(A362="","",Crawl!EC361)</f>
        <v/>
      </c>
      <c r="C362">
        <f>IF(A362="","",IFERROR(INDEX(Crawl!$A361:$DZ361,1,Rules!$H$6),""))</f>
        <v/>
      </c>
      <c r="D362">
        <f>IF(A362="","",IFERROR(INDEX(Crawl!$A361:$DZ361,1,Rules!$H$7),"")&amp;"")</f>
        <v/>
      </c>
      <c r="E362">
        <f>IF(A362="","",IFERROR(INDEX(Crawl!$A361:$DZ361,1,Rules!$H$8),"")&amp;"")</f>
        <v/>
      </c>
      <c r="F362">
        <f>IF(A362="","",IFERROR(INDEX(Crawl!$A361:$DZ361,1,Rules!$H$9),""))</f>
        <v/>
      </c>
      <c r="G362">
        <f>IF(A362="","",IFERROR(INDEX(Crawl!$A361:$DZ361,1,Rules!$H$10),""))</f>
        <v/>
      </c>
      <c r="H362">
        <f>IF(A362="","",IFERROR(INDEX(Crawl!$A361:$DZ361,1,Rules!$H$12),""))</f>
        <v/>
      </c>
      <c r="I362">
        <f>IF(A362="","",IF(AND(N(H362)&gt;0,IFERROR(INDEX(Crawl!$A361:$DZ361,1,Rules!$H$11),"")&amp;""&lt;&gt;""),IFERROR(INDEX(Crawl!$A361:$DZ361,1,Rules!$H$11),"")&amp;"",IF(AND(ISNUMBER(J362),N(J362)&gt;=Rules!$B$12,IFERROR(INDEX(Crawl!$A361:$DZ361,1,Rules!$H$13),"")&amp;""&lt;&gt;""),IFERROR(INDEX(Crawl!$A361:$DZ361,1,Rules!$H$13),"")&amp;"","")))</f>
        <v/>
      </c>
      <c r="J362" s="19">
        <f>IF(A362="","",IF(IFERROR(INDEX(Crawl!$A361:$DZ361,1,Rules!$H$14),"")&amp;""="","",IFERROR(INDEX(Crawl!$A361:$DZ361,1,Rules!$H$14),"")))</f>
        <v/>
      </c>
      <c r="K362">
        <f>IF(A362="","",IFERROR(SUMIFS('GSC current'!$J$2:$J$2001,'GSC current'!$I$2:$I$2001,B362),0))</f>
        <v/>
      </c>
      <c r="L362">
        <f>IF(A362="","",IFERROR(SUMIFS('GSC current'!$K$2:$K$2001,'GSC current'!$I$2:$I$2001,B362),0))</f>
        <v/>
      </c>
      <c r="M362" s="20">
        <f>IF(A362="","",IF(N(L362)&gt;0,K362/L362,""))</f>
        <v/>
      </c>
      <c r="N362" s="21">
        <f>IF(A362="","",IF(N(L362)&gt;0,SUMIFS('GSC current'!$L$2:$L$2001,'GSC current'!$I$2:$I$2001,B362)/L362,""))</f>
        <v/>
      </c>
      <c r="O362">
        <f>IF(A362="","",IFERROR(SUMIFS('GSC previous'!$J$2:$J$2001,'GSC previous'!$I$2:$I$2001,B362),0))</f>
        <v/>
      </c>
      <c r="P362" s="22">
        <f>IF(A362="","",IF(N(O362)&gt;0,(K362-O362)/O362,""))</f>
        <v/>
      </c>
      <c r="Q362">
        <f>IF(A362="","",IFERROR(SUMIFS(GA4!$P$2:$P$2001,GA4!$O$2:$O$2001,B362),0))</f>
        <v/>
      </c>
      <c r="R362" s="23">
        <f>IF(A362="","",IF(N(Q362)&gt;0,SUMIFS(GA4!$Q$2:$Q$2001,GA4!$O$2:$O$2001,B362)/Q362,""))</f>
        <v/>
      </c>
      <c r="S362">
        <f>IF(A362="","",IFERROR(SUMIFS(GA4!$R$2:$R$2001,GA4!$O$2:$O$2001,B362),0))</f>
        <v/>
      </c>
      <c r="T362">
        <f>IF(A362="","",IF(AND(ISNUMBER(F362),LEFT(C362&amp;"",1)="2"),IF(F362&lt;Rules!$B$9,"Yes","No"),"No"))</f>
        <v/>
      </c>
      <c r="U362">
        <f>IF(A362="","",IF(AND(N(O362)&gt;=Rules!$B$8,ISNUMBER(P362)),IF(P362&lt;=-Rules!$B$7,"Yes","No"),"No"))</f>
        <v/>
      </c>
      <c r="V362">
        <f>IF(A362="","",IF(AND(N(L362)&gt;=Rules!$B$6,ISNUMBER(N362)),IF(AND(N362&gt;=Rules!$B$10,N362&lt;=Rules!$B$11),"Yes","No"),"No"))</f>
        <v/>
      </c>
      <c r="W362">
        <f>IF(A362="","",IF(I362&lt;&gt;"","Yes","No"))</f>
        <v/>
      </c>
      <c r="X362">
        <f>IF(I362="","",IF(SUMIFS($K$3:$K$2002,$A$3:$A$2002,SUBSTITUTE(SUBSTITUTE(I362,"?","~?"),"*","~*"))&gt;N(K362),"Yes","No"))</f>
        <v/>
      </c>
      <c r="Y362">
        <f>IF(A362="","",IF(N(S362)&gt;0,"Yes","No"))</f>
        <v/>
      </c>
      <c r="Z362">
        <f>IF(A362="","",IF(AND(N(K362)&lt;Rules!$B$5,N(L362)&lt;Rules!$B$6,N(Q362)&lt;Rules!$B$13,Y362="No"),"Yes","No"))</f>
        <v/>
      </c>
      <c r="AA362">
        <f>IF(A362="","",IF(LEFT(C362&amp;"",1)="3","Redirect",IF(OR(LEFT(C362&amp;"",1)="4",LEFT(C362&amp;"",1)="5"),IF(OR(N(K362)&gt;0,N(AC362)&gt;=Rules!$B$14),"Redirect","Prune"),IF(D362="Non-Indexable","Keep",IF(AND(W362="Yes",X362="Yes",Y362="No"),"Merge",IF(OR(U362="Yes",V362="Yes",AND(T362="Yes",N(L362)&gt;=Rules!$B$6)),"Update",IF(Z362="Yes",IF(N(AC362)&gt;=Rules!$B$14,"Redirect","Prune"),"Keep")))))))</f>
        <v/>
      </c>
      <c r="AB362">
        <f>IF(A362="","",IF(LEFT(C362&amp;"",1)="3","Already redirects ("&amp;C362&amp;"). Update internal links to point at the final URL.",IF(OR(LEFT(C362&amp;"",1)="4",LEFT(C362&amp;"",1)="5"),IF(AA362="Redirect","Returns "&amp;C362&amp;" but still has "&amp;N(K362)&amp;" clicks and "&amp;N(AC362)&amp;" referring domains. 301 it to the closest live page.","Returns "&amp;C362&amp;" with no clicks or links. Remove internal links and let it 404 or 410."),IF(D362="Non-Indexable","Non-indexable ("&amp;E362&amp;"). Keep if that is intentional; otherwise fix the canonical or noindex.",IF(AA362="Merge","Overlaps with "&amp;I362&amp;IF(N(J362)&gt;0," (similarity "&amp;TEXT(J362,"0.00")&amp;")","")&amp;", which gets more clicks. Merge the useful parts into it and 301 this URL.",IF(AA362="Update",MID(IF(U362="Yes","; Clicks down "&amp;TEXT(-P362,"0%")&amp;" on the previous period","")&amp;IF(V362="Yes","; Average position "&amp;TEXT(N362,"0.0")&amp;" on "&amp;TEXT(L362,"#,##0")&amp;" impressions (striking distance)","")&amp;IF(AND(T362="Yes",N(L362)&gt;=Rules!$B$6),"; Thin ("&amp;F362&amp;" words) but has search demand",""),3,400),IF(AA362="Prune","Low value: "&amp;N(K362)&amp;" clicks, "&amp;N(L362)&amp;" impressions, "&amp;N(Q362)&amp;" sessions, no key events. Remove or noindex it and update internal links.",IF(AA362="Redirect","Low value but "&amp;N(AC362)&amp;" referring domains. 301 it to the closest relevant page to keep those links.",IF(AND(Z362="No",Y362="Yes",N(K362)&lt;Rules!$B$5),"Low search traffic but it converts (key events: "&amp;S362&amp;"). Keep it and link to it.",IF(W362="Yes","Stronger than the page it overlaps ("&amp;I362&amp;"). Keep; merge that page into this one.","Healthy: "&amp;N(K362)&amp;" clicks"&amp;IF(ISNUMBER(N362),", average position "&amp;TEXT(N362,"0.0"),"")&amp;". Keep and monitor."))))))))))</f>
        <v/>
      </c>
      <c r="AE362">
        <f>IF(A362="","",IF(AD362&lt;&gt;"",AD362,AA362))</f>
        <v/>
      </c>
    </row>
    <row r="363">
      <c r="A363">
        <f>IF(Crawl!A362="","",Crawl!A362)</f>
        <v/>
      </c>
      <c r="B363">
        <f>IF(A363="","",Crawl!EC362)</f>
        <v/>
      </c>
      <c r="C363">
        <f>IF(A363="","",IFERROR(INDEX(Crawl!$A362:$DZ362,1,Rules!$H$6),""))</f>
        <v/>
      </c>
      <c r="D363">
        <f>IF(A363="","",IFERROR(INDEX(Crawl!$A362:$DZ362,1,Rules!$H$7),"")&amp;"")</f>
        <v/>
      </c>
      <c r="E363">
        <f>IF(A363="","",IFERROR(INDEX(Crawl!$A362:$DZ362,1,Rules!$H$8),"")&amp;"")</f>
        <v/>
      </c>
      <c r="F363">
        <f>IF(A363="","",IFERROR(INDEX(Crawl!$A362:$DZ362,1,Rules!$H$9),""))</f>
        <v/>
      </c>
      <c r="G363">
        <f>IF(A363="","",IFERROR(INDEX(Crawl!$A362:$DZ362,1,Rules!$H$10),""))</f>
        <v/>
      </c>
      <c r="H363">
        <f>IF(A363="","",IFERROR(INDEX(Crawl!$A362:$DZ362,1,Rules!$H$12),""))</f>
        <v/>
      </c>
      <c r="I363">
        <f>IF(A363="","",IF(AND(N(H363)&gt;0,IFERROR(INDEX(Crawl!$A362:$DZ362,1,Rules!$H$11),"")&amp;""&lt;&gt;""),IFERROR(INDEX(Crawl!$A362:$DZ362,1,Rules!$H$11),"")&amp;"",IF(AND(ISNUMBER(J363),N(J363)&gt;=Rules!$B$12,IFERROR(INDEX(Crawl!$A362:$DZ362,1,Rules!$H$13),"")&amp;""&lt;&gt;""),IFERROR(INDEX(Crawl!$A362:$DZ362,1,Rules!$H$13),"")&amp;"","")))</f>
        <v/>
      </c>
      <c r="J363" s="19">
        <f>IF(A363="","",IF(IFERROR(INDEX(Crawl!$A362:$DZ362,1,Rules!$H$14),"")&amp;""="","",IFERROR(INDEX(Crawl!$A362:$DZ362,1,Rules!$H$14),"")))</f>
        <v/>
      </c>
      <c r="K363">
        <f>IF(A363="","",IFERROR(SUMIFS('GSC current'!$J$2:$J$2001,'GSC current'!$I$2:$I$2001,B363),0))</f>
        <v/>
      </c>
      <c r="L363">
        <f>IF(A363="","",IFERROR(SUMIFS('GSC current'!$K$2:$K$2001,'GSC current'!$I$2:$I$2001,B363),0))</f>
        <v/>
      </c>
      <c r="M363" s="20">
        <f>IF(A363="","",IF(N(L363)&gt;0,K363/L363,""))</f>
        <v/>
      </c>
      <c r="N363" s="21">
        <f>IF(A363="","",IF(N(L363)&gt;0,SUMIFS('GSC current'!$L$2:$L$2001,'GSC current'!$I$2:$I$2001,B363)/L363,""))</f>
        <v/>
      </c>
      <c r="O363">
        <f>IF(A363="","",IFERROR(SUMIFS('GSC previous'!$J$2:$J$2001,'GSC previous'!$I$2:$I$2001,B363),0))</f>
        <v/>
      </c>
      <c r="P363" s="22">
        <f>IF(A363="","",IF(N(O363)&gt;0,(K363-O363)/O363,""))</f>
        <v/>
      </c>
      <c r="Q363">
        <f>IF(A363="","",IFERROR(SUMIFS(GA4!$P$2:$P$2001,GA4!$O$2:$O$2001,B363),0))</f>
        <v/>
      </c>
      <c r="R363" s="23">
        <f>IF(A363="","",IF(N(Q363)&gt;0,SUMIFS(GA4!$Q$2:$Q$2001,GA4!$O$2:$O$2001,B363)/Q363,""))</f>
        <v/>
      </c>
      <c r="S363">
        <f>IF(A363="","",IFERROR(SUMIFS(GA4!$R$2:$R$2001,GA4!$O$2:$O$2001,B363),0))</f>
        <v/>
      </c>
      <c r="T363">
        <f>IF(A363="","",IF(AND(ISNUMBER(F363),LEFT(C363&amp;"",1)="2"),IF(F363&lt;Rules!$B$9,"Yes","No"),"No"))</f>
        <v/>
      </c>
      <c r="U363">
        <f>IF(A363="","",IF(AND(N(O363)&gt;=Rules!$B$8,ISNUMBER(P363)),IF(P363&lt;=-Rules!$B$7,"Yes","No"),"No"))</f>
        <v/>
      </c>
      <c r="V363">
        <f>IF(A363="","",IF(AND(N(L363)&gt;=Rules!$B$6,ISNUMBER(N363)),IF(AND(N363&gt;=Rules!$B$10,N363&lt;=Rules!$B$11),"Yes","No"),"No"))</f>
        <v/>
      </c>
      <c r="W363">
        <f>IF(A363="","",IF(I363&lt;&gt;"","Yes","No"))</f>
        <v/>
      </c>
      <c r="X363">
        <f>IF(I363="","",IF(SUMIFS($K$3:$K$2002,$A$3:$A$2002,SUBSTITUTE(SUBSTITUTE(I363,"?","~?"),"*","~*"))&gt;N(K363),"Yes","No"))</f>
        <v/>
      </c>
      <c r="Y363">
        <f>IF(A363="","",IF(N(S363)&gt;0,"Yes","No"))</f>
        <v/>
      </c>
      <c r="Z363">
        <f>IF(A363="","",IF(AND(N(K363)&lt;Rules!$B$5,N(L363)&lt;Rules!$B$6,N(Q363)&lt;Rules!$B$13,Y363="No"),"Yes","No"))</f>
        <v/>
      </c>
      <c r="AA363">
        <f>IF(A363="","",IF(LEFT(C363&amp;"",1)="3","Redirect",IF(OR(LEFT(C363&amp;"",1)="4",LEFT(C363&amp;"",1)="5"),IF(OR(N(K363)&gt;0,N(AC363)&gt;=Rules!$B$14),"Redirect","Prune"),IF(D363="Non-Indexable","Keep",IF(AND(W363="Yes",X363="Yes",Y363="No"),"Merge",IF(OR(U363="Yes",V363="Yes",AND(T363="Yes",N(L363)&gt;=Rules!$B$6)),"Update",IF(Z363="Yes",IF(N(AC363)&gt;=Rules!$B$14,"Redirect","Prune"),"Keep")))))))</f>
        <v/>
      </c>
      <c r="AB363">
        <f>IF(A363="","",IF(LEFT(C363&amp;"",1)="3","Already redirects ("&amp;C363&amp;"). Update internal links to point at the final URL.",IF(OR(LEFT(C363&amp;"",1)="4",LEFT(C363&amp;"",1)="5"),IF(AA363="Redirect","Returns "&amp;C363&amp;" but still has "&amp;N(K363)&amp;" clicks and "&amp;N(AC363)&amp;" referring domains. 301 it to the closest live page.","Returns "&amp;C363&amp;" with no clicks or links. Remove internal links and let it 404 or 410."),IF(D363="Non-Indexable","Non-indexable ("&amp;E363&amp;"). Keep if that is intentional; otherwise fix the canonical or noindex.",IF(AA363="Merge","Overlaps with "&amp;I363&amp;IF(N(J363)&gt;0," (similarity "&amp;TEXT(J363,"0.00")&amp;")","")&amp;", which gets more clicks. Merge the useful parts into it and 301 this URL.",IF(AA363="Update",MID(IF(U363="Yes","; Clicks down "&amp;TEXT(-P363,"0%")&amp;" on the previous period","")&amp;IF(V363="Yes","; Average position "&amp;TEXT(N363,"0.0")&amp;" on "&amp;TEXT(L363,"#,##0")&amp;" impressions (striking distance)","")&amp;IF(AND(T363="Yes",N(L363)&gt;=Rules!$B$6),"; Thin ("&amp;F363&amp;" words) but has search demand",""),3,400),IF(AA363="Prune","Low value: "&amp;N(K363)&amp;" clicks, "&amp;N(L363)&amp;" impressions, "&amp;N(Q363)&amp;" sessions, no key events. Remove or noindex it and update internal links.",IF(AA363="Redirect","Low value but "&amp;N(AC363)&amp;" referring domains. 301 it to the closest relevant page to keep those links.",IF(AND(Z363="No",Y363="Yes",N(K363)&lt;Rules!$B$5),"Low search traffic but it converts (key events: "&amp;S363&amp;"). Keep it and link to it.",IF(W363="Yes","Stronger than the page it overlaps ("&amp;I363&amp;"). Keep; merge that page into this one.","Healthy: "&amp;N(K363)&amp;" clicks"&amp;IF(ISNUMBER(N363),", average position "&amp;TEXT(N363,"0.0"),"")&amp;". Keep and monitor."))))))))))</f>
        <v/>
      </c>
      <c r="AE363">
        <f>IF(A363="","",IF(AD363&lt;&gt;"",AD363,AA363))</f>
        <v/>
      </c>
    </row>
    <row r="364">
      <c r="A364">
        <f>IF(Crawl!A363="","",Crawl!A363)</f>
        <v/>
      </c>
      <c r="B364">
        <f>IF(A364="","",Crawl!EC363)</f>
        <v/>
      </c>
      <c r="C364">
        <f>IF(A364="","",IFERROR(INDEX(Crawl!$A363:$DZ363,1,Rules!$H$6),""))</f>
        <v/>
      </c>
      <c r="D364">
        <f>IF(A364="","",IFERROR(INDEX(Crawl!$A363:$DZ363,1,Rules!$H$7),"")&amp;"")</f>
        <v/>
      </c>
      <c r="E364">
        <f>IF(A364="","",IFERROR(INDEX(Crawl!$A363:$DZ363,1,Rules!$H$8),"")&amp;"")</f>
        <v/>
      </c>
      <c r="F364">
        <f>IF(A364="","",IFERROR(INDEX(Crawl!$A363:$DZ363,1,Rules!$H$9),""))</f>
        <v/>
      </c>
      <c r="G364">
        <f>IF(A364="","",IFERROR(INDEX(Crawl!$A363:$DZ363,1,Rules!$H$10),""))</f>
        <v/>
      </c>
      <c r="H364">
        <f>IF(A364="","",IFERROR(INDEX(Crawl!$A363:$DZ363,1,Rules!$H$12),""))</f>
        <v/>
      </c>
      <c r="I364">
        <f>IF(A364="","",IF(AND(N(H364)&gt;0,IFERROR(INDEX(Crawl!$A363:$DZ363,1,Rules!$H$11),"")&amp;""&lt;&gt;""),IFERROR(INDEX(Crawl!$A363:$DZ363,1,Rules!$H$11),"")&amp;"",IF(AND(ISNUMBER(J364),N(J364)&gt;=Rules!$B$12,IFERROR(INDEX(Crawl!$A363:$DZ363,1,Rules!$H$13),"")&amp;""&lt;&gt;""),IFERROR(INDEX(Crawl!$A363:$DZ363,1,Rules!$H$13),"")&amp;"","")))</f>
        <v/>
      </c>
      <c r="J364" s="19">
        <f>IF(A364="","",IF(IFERROR(INDEX(Crawl!$A363:$DZ363,1,Rules!$H$14),"")&amp;""="","",IFERROR(INDEX(Crawl!$A363:$DZ363,1,Rules!$H$14),"")))</f>
        <v/>
      </c>
      <c r="K364">
        <f>IF(A364="","",IFERROR(SUMIFS('GSC current'!$J$2:$J$2001,'GSC current'!$I$2:$I$2001,B364),0))</f>
        <v/>
      </c>
      <c r="L364">
        <f>IF(A364="","",IFERROR(SUMIFS('GSC current'!$K$2:$K$2001,'GSC current'!$I$2:$I$2001,B364),0))</f>
        <v/>
      </c>
      <c r="M364" s="20">
        <f>IF(A364="","",IF(N(L364)&gt;0,K364/L364,""))</f>
        <v/>
      </c>
      <c r="N364" s="21">
        <f>IF(A364="","",IF(N(L364)&gt;0,SUMIFS('GSC current'!$L$2:$L$2001,'GSC current'!$I$2:$I$2001,B364)/L364,""))</f>
        <v/>
      </c>
      <c r="O364">
        <f>IF(A364="","",IFERROR(SUMIFS('GSC previous'!$J$2:$J$2001,'GSC previous'!$I$2:$I$2001,B364),0))</f>
        <v/>
      </c>
      <c r="P364" s="22">
        <f>IF(A364="","",IF(N(O364)&gt;0,(K364-O364)/O364,""))</f>
        <v/>
      </c>
      <c r="Q364">
        <f>IF(A364="","",IFERROR(SUMIFS(GA4!$P$2:$P$2001,GA4!$O$2:$O$2001,B364),0))</f>
        <v/>
      </c>
      <c r="R364" s="23">
        <f>IF(A364="","",IF(N(Q364)&gt;0,SUMIFS(GA4!$Q$2:$Q$2001,GA4!$O$2:$O$2001,B364)/Q364,""))</f>
        <v/>
      </c>
      <c r="S364">
        <f>IF(A364="","",IFERROR(SUMIFS(GA4!$R$2:$R$2001,GA4!$O$2:$O$2001,B364),0))</f>
        <v/>
      </c>
      <c r="T364">
        <f>IF(A364="","",IF(AND(ISNUMBER(F364),LEFT(C364&amp;"",1)="2"),IF(F364&lt;Rules!$B$9,"Yes","No"),"No"))</f>
        <v/>
      </c>
      <c r="U364">
        <f>IF(A364="","",IF(AND(N(O364)&gt;=Rules!$B$8,ISNUMBER(P364)),IF(P364&lt;=-Rules!$B$7,"Yes","No"),"No"))</f>
        <v/>
      </c>
      <c r="V364">
        <f>IF(A364="","",IF(AND(N(L364)&gt;=Rules!$B$6,ISNUMBER(N364)),IF(AND(N364&gt;=Rules!$B$10,N364&lt;=Rules!$B$11),"Yes","No"),"No"))</f>
        <v/>
      </c>
      <c r="W364">
        <f>IF(A364="","",IF(I364&lt;&gt;"","Yes","No"))</f>
        <v/>
      </c>
      <c r="X364">
        <f>IF(I364="","",IF(SUMIFS($K$3:$K$2002,$A$3:$A$2002,SUBSTITUTE(SUBSTITUTE(I364,"?","~?"),"*","~*"))&gt;N(K364),"Yes","No"))</f>
        <v/>
      </c>
      <c r="Y364">
        <f>IF(A364="","",IF(N(S364)&gt;0,"Yes","No"))</f>
        <v/>
      </c>
      <c r="Z364">
        <f>IF(A364="","",IF(AND(N(K364)&lt;Rules!$B$5,N(L364)&lt;Rules!$B$6,N(Q364)&lt;Rules!$B$13,Y364="No"),"Yes","No"))</f>
        <v/>
      </c>
      <c r="AA364">
        <f>IF(A364="","",IF(LEFT(C364&amp;"",1)="3","Redirect",IF(OR(LEFT(C364&amp;"",1)="4",LEFT(C364&amp;"",1)="5"),IF(OR(N(K364)&gt;0,N(AC364)&gt;=Rules!$B$14),"Redirect","Prune"),IF(D364="Non-Indexable","Keep",IF(AND(W364="Yes",X364="Yes",Y364="No"),"Merge",IF(OR(U364="Yes",V364="Yes",AND(T364="Yes",N(L364)&gt;=Rules!$B$6)),"Update",IF(Z364="Yes",IF(N(AC364)&gt;=Rules!$B$14,"Redirect","Prune"),"Keep")))))))</f>
        <v/>
      </c>
      <c r="AB364">
        <f>IF(A364="","",IF(LEFT(C364&amp;"",1)="3","Already redirects ("&amp;C364&amp;"). Update internal links to point at the final URL.",IF(OR(LEFT(C364&amp;"",1)="4",LEFT(C364&amp;"",1)="5"),IF(AA364="Redirect","Returns "&amp;C364&amp;" but still has "&amp;N(K364)&amp;" clicks and "&amp;N(AC364)&amp;" referring domains. 301 it to the closest live page.","Returns "&amp;C364&amp;" with no clicks or links. Remove internal links and let it 404 or 410."),IF(D364="Non-Indexable","Non-indexable ("&amp;E364&amp;"). Keep if that is intentional; otherwise fix the canonical or noindex.",IF(AA364="Merge","Overlaps with "&amp;I364&amp;IF(N(J364)&gt;0," (similarity "&amp;TEXT(J364,"0.00")&amp;")","")&amp;", which gets more clicks. Merge the useful parts into it and 301 this URL.",IF(AA364="Update",MID(IF(U364="Yes","; Clicks down "&amp;TEXT(-P364,"0%")&amp;" on the previous period","")&amp;IF(V364="Yes","; Average position "&amp;TEXT(N364,"0.0")&amp;" on "&amp;TEXT(L364,"#,##0")&amp;" impressions (striking distance)","")&amp;IF(AND(T364="Yes",N(L364)&gt;=Rules!$B$6),"; Thin ("&amp;F364&amp;" words) but has search demand",""),3,400),IF(AA364="Prune","Low value: "&amp;N(K364)&amp;" clicks, "&amp;N(L364)&amp;" impressions, "&amp;N(Q364)&amp;" sessions, no key events. Remove or noindex it and update internal links.",IF(AA364="Redirect","Low value but "&amp;N(AC364)&amp;" referring domains. 301 it to the closest relevant page to keep those links.",IF(AND(Z364="No",Y364="Yes",N(K364)&lt;Rules!$B$5),"Low search traffic but it converts (key events: "&amp;S364&amp;"). Keep it and link to it.",IF(W364="Yes","Stronger than the page it overlaps ("&amp;I364&amp;"). Keep; merge that page into this one.","Healthy: "&amp;N(K364)&amp;" clicks"&amp;IF(ISNUMBER(N364),", average position "&amp;TEXT(N364,"0.0"),"")&amp;". Keep and monitor."))))))))))</f>
        <v/>
      </c>
      <c r="AE364">
        <f>IF(A364="","",IF(AD364&lt;&gt;"",AD364,AA364))</f>
        <v/>
      </c>
    </row>
    <row r="365">
      <c r="A365">
        <f>IF(Crawl!A364="","",Crawl!A364)</f>
        <v/>
      </c>
      <c r="B365">
        <f>IF(A365="","",Crawl!EC364)</f>
        <v/>
      </c>
      <c r="C365">
        <f>IF(A365="","",IFERROR(INDEX(Crawl!$A364:$DZ364,1,Rules!$H$6),""))</f>
        <v/>
      </c>
      <c r="D365">
        <f>IF(A365="","",IFERROR(INDEX(Crawl!$A364:$DZ364,1,Rules!$H$7),"")&amp;"")</f>
        <v/>
      </c>
      <c r="E365">
        <f>IF(A365="","",IFERROR(INDEX(Crawl!$A364:$DZ364,1,Rules!$H$8),"")&amp;"")</f>
        <v/>
      </c>
      <c r="F365">
        <f>IF(A365="","",IFERROR(INDEX(Crawl!$A364:$DZ364,1,Rules!$H$9),""))</f>
        <v/>
      </c>
      <c r="G365">
        <f>IF(A365="","",IFERROR(INDEX(Crawl!$A364:$DZ364,1,Rules!$H$10),""))</f>
        <v/>
      </c>
      <c r="H365">
        <f>IF(A365="","",IFERROR(INDEX(Crawl!$A364:$DZ364,1,Rules!$H$12),""))</f>
        <v/>
      </c>
      <c r="I365">
        <f>IF(A365="","",IF(AND(N(H365)&gt;0,IFERROR(INDEX(Crawl!$A364:$DZ364,1,Rules!$H$11),"")&amp;""&lt;&gt;""),IFERROR(INDEX(Crawl!$A364:$DZ364,1,Rules!$H$11),"")&amp;"",IF(AND(ISNUMBER(J365),N(J365)&gt;=Rules!$B$12,IFERROR(INDEX(Crawl!$A364:$DZ364,1,Rules!$H$13),"")&amp;""&lt;&gt;""),IFERROR(INDEX(Crawl!$A364:$DZ364,1,Rules!$H$13),"")&amp;"","")))</f>
        <v/>
      </c>
      <c r="J365" s="19">
        <f>IF(A365="","",IF(IFERROR(INDEX(Crawl!$A364:$DZ364,1,Rules!$H$14),"")&amp;""="","",IFERROR(INDEX(Crawl!$A364:$DZ364,1,Rules!$H$14),"")))</f>
        <v/>
      </c>
      <c r="K365">
        <f>IF(A365="","",IFERROR(SUMIFS('GSC current'!$J$2:$J$2001,'GSC current'!$I$2:$I$2001,B365),0))</f>
        <v/>
      </c>
      <c r="L365">
        <f>IF(A365="","",IFERROR(SUMIFS('GSC current'!$K$2:$K$2001,'GSC current'!$I$2:$I$2001,B365),0))</f>
        <v/>
      </c>
      <c r="M365" s="20">
        <f>IF(A365="","",IF(N(L365)&gt;0,K365/L365,""))</f>
        <v/>
      </c>
      <c r="N365" s="21">
        <f>IF(A365="","",IF(N(L365)&gt;0,SUMIFS('GSC current'!$L$2:$L$2001,'GSC current'!$I$2:$I$2001,B365)/L365,""))</f>
        <v/>
      </c>
      <c r="O365">
        <f>IF(A365="","",IFERROR(SUMIFS('GSC previous'!$J$2:$J$2001,'GSC previous'!$I$2:$I$2001,B365),0))</f>
        <v/>
      </c>
      <c r="P365" s="22">
        <f>IF(A365="","",IF(N(O365)&gt;0,(K365-O365)/O365,""))</f>
        <v/>
      </c>
      <c r="Q365">
        <f>IF(A365="","",IFERROR(SUMIFS(GA4!$P$2:$P$2001,GA4!$O$2:$O$2001,B365),0))</f>
        <v/>
      </c>
      <c r="R365" s="23">
        <f>IF(A365="","",IF(N(Q365)&gt;0,SUMIFS(GA4!$Q$2:$Q$2001,GA4!$O$2:$O$2001,B365)/Q365,""))</f>
        <v/>
      </c>
      <c r="S365">
        <f>IF(A365="","",IFERROR(SUMIFS(GA4!$R$2:$R$2001,GA4!$O$2:$O$2001,B365),0))</f>
        <v/>
      </c>
      <c r="T365">
        <f>IF(A365="","",IF(AND(ISNUMBER(F365),LEFT(C365&amp;"",1)="2"),IF(F365&lt;Rules!$B$9,"Yes","No"),"No"))</f>
        <v/>
      </c>
      <c r="U365">
        <f>IF(A365="","",IF(AND(N(O365)&gt;=Rules!$B$8,ISNUMBER(P365)),IF(P365&lt;=-Rules!$B$7,"Yes","No"),"No"))</f>
        <v/>
      </c>
      <c r="V365">
        <f>IF(A365="","",IF(AND(N(L365)&gt;=Rules!$B$6,ISNUMBER(N365)),IF(AND(N365&gt;=Rules!$B$10,N365&lt;=Rules!$B$11),"Yes","No"),"No"))</f>
        <v/>
      </c>
      <c r="W365">
        <f>IF(A365="","",IF(I365&lt;&gt;"","Yes","No"))</f>
        <v/>
      </c>
      <c r="X365">
        <f>IF(I365="","",IF(SUMIFS($K$3:$K$2002,$A$3:$A$2002,SUBSTITUTE(SUBSTITUTE(I365,"?","~?"),"*","~*"))&gt;N(K365),"Yes","No"))</f>
        <v/>
      </c>
      <c r="Y365">
        <f>IF(A365="","",IF(N(S365)&gt;0,"Yes","No"))</f>
        <v/>
      </c>
      <c r="Z365">
        <f>IF(A365="","",IF(AND(N(K365)&lt;Rules!$B$5,N(L365)&lt;Rules!$B$6,N(Q365)&lt;Rules!$B$13,Y365="No"),"Yes","No"))</f>
        <v/>
      </c>
      <c r="AA365">
        <f>IF(A365="","",IF(LEFT(C365&amp;"",1)="3","Redirect",IF(OR(LEFT(C365&amp;"",1)="4",LEFT(C365&amp;"",1)="5"),IF(OR(N(K365)&gt;0,N(AC365)&gt;=Rules!$B$14),"Redirect","Prune"),IF(D365="Non-Indexable","Keep",IF(AND(W365="Yes",X365="Yes",Y365="No"),"Merge",IF(OR(U365="Yes",V365="Yes",AND(T365="Yes",N(L365)&gt;=Rules!$B$6)),"Update",IF(Z365="Yes",IF(N(AC365)&gt;=Rules!$B$14,"Redirect","Prune"),"Keep")))))))</f>
        <v/>
      </c>
      <c r="AB365">
        <f>IF(A365="","",IF(LEFT(C365&amp;"",1)="3","Already redirects ("&amp;C365&amp;"). Update internal links to point at the final URL.",IF(OR(LEFT(C365&amp;"",1)="4",LEFT(C365&amp;"",1)="5"),IF(AA365="Redirect","Returns "&amp;C365&amp;" but still has "&amp;N(K365)&amp;" clicks and "&amp;N(AC365)&amp;" referring domains. 301 it to the closest live page.","Returns "&amp;C365&amp;" with no clicks or links. Remove internal links and let it 404 or 410."),IF(D365="Non-Indexable","Non-indexable ("&amp;E365&amp;"). Keep if that is intentional; otherwise fix the canonical or noindex.",IF(AA365="Merge","Overlaps with "&amp;I365&amp;IF(N(J365)&gt;0," (similarity "&amp;TEXT(J365,"0.00")&amp;")","")&amp;", which gets more clicks. Merge the useful parts into it and 301 this URL.",IF(AA365="Update",MID(IF(U365="Yes","; Clicks down "&amp;TEXT(-P365,"0%")&amp;" on the previous period","")&amp;IF(V365="Yes","; Average position "&amp;TEXT(N365,"0.0")&amp;" on "&amp;TEXT(L365,"#,##0")&amp;" impressions (striking distance)","")&amp;IF(AND(T365="Yes",N(L365)&gt;=Rules!$B$6),"; Thin ("&amp;F365&amp;" words) but has search demand",""),3,400),IF(AA365="Prune","Low value: "&amp;N(K365)&amp;" clicks, "&amp;N(L365)&amp;" impressions, "&amp;N(Q365)&amp;" sessions, no key events. Remove or noindex it and update internal links.",IF(AA365="Redirect","Low value but "&amp;N(AC365)&amp;" referring domains. 301 it to the closest relevant page to keep those links.",IF(AND(Z365="No",Y365="Yes",N(K365)&lt;Rules!$B$5),"Low search traffic but it converts (key events: "&amp;S365&amp;"). Keep it and link to it.",IF(W365="Yes","Stronger than the page it overlaps ("&amp;I365&amp;"). Keep; merge that page into this one.","Healthy: "&amp;N(K365)&amp;" clicks"&amp;IF(ISNUMBER(N365),", average position "&amp;TEXT(N365,"0.0"),"")&amp;". Keep and monitor."))))))))))</f>
        <v/>
      </c>
      <c r="AE365">
        <f>IF(A365="","",IF(AD365&lt;&gt;"",AD365,AA365))</f>
        <v/>
      </c>
    </row>
    <row r="366">
      <c r="A366">
        <f>IF(Crawl!A365="","",Crawl!A365)</f>
        <v/>
      </c>
      <c r="B366">
        <f>IF(A366="","",Crawl!EC365)</f>
        <v/>
      </c>
      <c r="C366">
        <f>IF(A366="","",IFERROR(INDEX(Crawl!$A365:$DZ365,1,Rules!$H$6),""))</f>
        <v/>
      </c>
      <c r="D366">
        <f>IF(A366="","",IFERROR(INDEX(Crawl!$A365:$DZ365,1,Rules!$H$7),"")&amp;"")</f>
        <v/>
      </c>
      <c r="E366">
        <f>IF(A366="","",IFERROR(INDEX(Crawl!$A365:$DZ365,1,Rules!$H$8),"")&amp;"")</f>
        <v/>
      </c>
      <c r="F366">
        <f>IF(A366="","",IFERROR(INDEX(Crawl!$A365:$DZ365,1,Rules!$H$9),""))</f>
        <v/>
      </c>
      <c r="G366">
        <f>IF(A366="","",IFERROR(INDEX(Crawl!$A365:$DZ365,1,Rules!$H$10),""))</f>
        <v/>
      </c>
      <c r="H366">
        <f>IF(A366="","",IFERROR(INDEX(Crawl!$A365:$DZ365,1,Rules!$H$12),""))</f>
        <v/>
      </c>
      <c r="I366">
        <f>IF(A366="","",IF(AND(N(H366)&gt;0,IFERROR(INDEX(Crawl!$A365:$DZ365,1,Rules!$H$11),"")&amp;""&lt;&gt;""),IFERROR(INDEX(Crawl!$A365:$DZ365,1,Rules!$H$11),"")&amp;"",IF(AND(ISNUMBER(J366),N(J366)&gt;=Rules!$B$12,IFERROR(INDEX(Crawl!$A365:$DZ365,1,Rules!$H$13),"")&amp;""&lt;&gt;""),IFERROR(INDEX(Crawl!$A365:$DZ365,1,Rules!$H$13),"")&amp;"","")))</f>
        <v/>
      </c>
      <c r="J366" s="19">
        <f>IF(A366="","",IF(IFERROR(INDEX(Crawl!$A365:$DZ365,1,Rules!$H$14),"")&amp;""="","",IFERROR(INDEX(Crawl!$A365:$DZ365,1,Rules!$H$14),"")))</f>
        <v/>
      </c>
      <c r="K366">
        <f>IF(A366="","",IFERROR(SUMIFS('GSC current'!$J$2:$J$2001,'GSC current'!$I$2:$I$2001,B366),0))</f>
        <v/>
      </c>
      <c r="L366">
        <f>IF(A366="","",IFERROR(SUMIFS('GSC current'!$K$2:$K$2001,'GSC current'!$I$2:$I$2001,B366),0))</f>
        <v/>
      </c>
      <c r="M366" s="20">
        <f>IF(A366="","",IF(N(L366)&gt;0,K366/L366,""))</f>
        <v/>
      </c>
      <c r="N366" s="21">
        <f>IF(A366="","",IF(N(L366)&gt;0,SUMIFS('GSC current'!$L$2:$L$2001,'GSC current'!$I$2:$I$2001,B366)/L366,""))</f>
        <v/>
      </c>
      <c r="O366">
        <f>IF(A366="","",IFERROR(SUMIFS('GSC previous'!$J$2:$J$2001,'GSC previous'!$I$2:$I$2001,B366),0))</f>
        <v/>
      </c>
      <c r="P366" s="22">
        <f>IF(A366="","",IF(N(O366)&gt;0,(K366-O366)/O366,""))</f>
        <v/>
      </c>
      <c r="Q366">
        <f>IF(A366="","",IFERROR(SUMIFS(GA4!$P$2:$P$2001,GA4!$O$2:$O$2001,B366),0))</f>
        <v/>
      </c>
      <c r="R366" s="23">
        <f>IF(A366="","",IF(N(Q366)&gt;0,SUMIFS(GA4!$Q$2:$Q$2001,GA4!$O$2:$O$2001,B366)/Q366,""))</f>
        <v/>
      </c>
      <c r="S366">
        <f>IF(A366="","",IFERROR(SUMIFS(GA4!$R$2:$R$2001,GA4!$O$2:$O$2001,B366),0))</f>
        <v/>
      </c>
      <c r="T366">
        <f>IF(A366="","",IF(AND(ISNUMBER(F366),LEFT(C366&amp;"",1)="2"),IF(F366&lt;Rules!$B$9,"Yes","No"),"No"))</f>
        <v/>
      </c>
      <c r="U366">
        <f>IF(A366="","",IF(AND(N(O366)&gt;=Rules!$B$8,ISNUMBER(P366)),IF(P366&lt;=-Rules!$B$7,"Yes","No"),"No"))</f>
        <v/>
      </c>
      <c r="V366">
        <f>IF(A366="","",IF(AND(N(L366)&gt;=Rules!$B$6,ISNUMBER(N366)),IF(AND(N366&gt;=Rules!$B$10,N366&lt;=Rules!$B$11),"Yes","No"),"No"))</f>
        <v/>
      </c>
      <c r="W366">
        <f>IF(A366="","",IF(I366&lt;&gt;"","Yes","No"))</f>
        <v/>
      </c>
      <c r="X366">
        <f>IF(I366="","",IF(SUMIFS($K$3:$K$2002,$A$3:$A$2002,SUBSTITUTE(SUBSTITUTE(I366,"?","~?"),"*","~*"))&gt;N(K366),"Yes","No"))</f>
        <v/>
      </c>
      <c r="Y366">
        <f>IF(A366="","",IF(N(S366)&gt;0,"Yes","No"))</f>
        <v/>
      </c>
      <c r="Z366">
        <f>IF(A366="","",IF(AND(N(K366)&lt;Rules!$B$5,N(L366)&lt;Rules!$B$6,N(Q366)&lt;Rules!$B$13,Y366="No"),"Yes","No"))</f>
        <v/>
      </c>
      <c r="AA366">
        <f>IF(A366="","",IF(LEFT(C366&amp;"",1)="3","Redirect",IF(OR(LEFT(C366&amp;"",1)="4",LEFT(C366&amp;"",1)="5"),IF(OR(N(K366)&gt;0,N(AC366)&gt;=Rules!$B$14),"Redirect","Prune"),IF(D366="Non-Indexable","Keep",IF(AND(W366="Yes",X366="Yes",Y366="No"),"Merge",IF(OR(U366="Yes",V366="Yes",AND(T366="Yes",N(L366)&gt;=Rules!$B$6)),"Update",IF(Z366="Yes",IF(N(AC366)&gt;=Rules!$B$14,"Redirect","Prune"),"Keep")))))))</f>
        <v/>
      </c>
      <c r="AB366">
        <f>IF(A366="","",IF(LEFT(C366&amp;"",1)="3","Already redirects ("&amp;C366&amp;"). Update internal links to point at the final URL.",IF(OR(LEFT(C366&amp;"",1)="4",LEFT(C366&amp;"",1)="5"),IF(AA366="Redirect","Returns "&amp;C366&amp;" but still has "&amp;N(K366)&amp;" clicks and "&amp;N(AC366)&amp;" referring domains. 301 it to the closest live page.","Returns "&amp;C366&amp;" with no clicks or links. Remove internal links and let it 404 or 410."),IF(D366="Non-Indexable","Non-indexable ("&amp;E366&amp;"). Keep if that is intentional; otherwise fix the canonical or noindex.",IF(AA366="Merge","Overlaps with "&amp;I366&amp;IF(N(J366)&gt;0," (similarity "&amp;TEXT(J366,"0.00")&amp;")","")&amp;", which gets more clicks. Merge the useful parts into it and 301 this URL.",IF(AA366="Update",MID(IF(U366="Yes","; Clicks down "&amp;TEXT(-P366,"0%")&amp;" on the previous period","")&amp;IF(V366="Yes","; Average position "&amp;TEXT(N366,"0.0")&amp;" on "&amp;TEXT(L366,"#,##0")&amp;" impressions (striking distance)","")&amp;IF(AND(T366="Yes",N(L366)&gt;=Rules!$B$6),"; Thin ("&amp;F366&amp;" words) but has search demand",""),3,400),IF(AA366="Prune","Low value: "&amp;N(K366)&amp;" clicks, "&amp;N(L366)&amp;" impressions, "&amp;N(Q366)&amp;" sessions, no key events. Remove or noindex it and update internal links.",IF(AA366="Redirect","Low value but "&amp;N(AC366)&amp;" referring domains. 301 it to the closest relevant page to keep those links.",IF(AND(Z366="No",Y366="Yes",N(K366)&lt;Rules!$B$5),"Low search traffic but it converts (key events: "&amp;S366&amp;"). Keep it and link to it.",IF(W366="Yes","Stronger than the page it overlaps ("&amp;I366&amp;"). Keep; merge that page into this one.","Healthy: "&amp;N(K366)&amp;" clicks"&amp;IF(ISNUMBER(N366),", average position "&amp;TEXT(N366,"0.0"),"")&amp;". Keep and monitor."))))))))))</f>
        <v/>
      </c>
      <c r="AE366">
        <f>IF(A366="","",IF(AD366&lt;&gt;"",AD366,AA366))</f>
        <v/>
      </c>
    </row>
    <row r="367">
      <c r="A367">
        <f>IF(Crawl!A366="","",Crawl!A366)</f>
        <v/>
      </c>
      <c r="B367">
        <f>IF(A367="","",Crawl!EC366)</f>
        <v/>
      </c>
      <c r="C367">
        <f>IF(A367="","",IFERROR(INDEX(Crawl!$A366:$DZ366,1,Rules!$H$6),""))</f>
        <v/>
      </c>
      <c r="D367">
        <f>IF(A367="","",IFERROR(INDEX(Crawl!$A366:$DZ366,1,Rules!$H$7),"")&amp;"")</f>
        <v/>
      </c>
      <c r="E367">
        <f>IF(A367="","",IFERROR(INDEX(Crawl!$A366:$DZ366,1,Rules!$H$8),"")&amp;"")</f>
        <v/>
      </c>
      <c r="F367">
        <f>IF(A367="","",IFERROR(INDEX(Crawl!$A366:$DZ366,1,Rules!$H$9),""))</f>
        <v/>
      </c>
      <c r="G367">
        <f>IF(A367="","",IFERROR(INDEX(Crawl!$A366:$DZ366,1,Rules!$H$10),""))</f>
        <v/>
      </c>
      <c r="H367">
        <f>IF(A367="","",IFERROR(INDEX(Crawl!$A366:$DZ366,1,Rules!$H$12),""))</f>
        <v/>
      </c>
      <c r="I367">
        <f>IF(A367="","",IF(AND(N(H367)&gt;0,IFERROR(INDEX(Crawl!$A366:$DZ366,1,Rules!$H$11),"")&amp;""&lt;&gt;""),IFERROR(INDEX(Crawl!$A366:$DZ366,1,Rules!$H$11),"")&amp;"",IF(AND(ISNUMBER(J367),N(J367)&gt;=Rules!$B$12,IFERROR(INDEX(Crawl!$A366:$DZ366,1,Rules!$H$13),"")&amp;""&lt;&gt;""),IFERROR(INDEX(Crawl!$A366:$DZ366,1,Rules!$H$13),"")&amp;"","")))</f>
        <v/>
      </c>
      <c r="J367" s="19">
        <f>IF(A367="","",IF(IFERROR(INDEX(Crawl!$A366:$DZ366,1,Rules!$H$14),"")&amp;""="","",IFERROR(INDEX(Crawl!$A366:$DZ366,1,Rules!$H$14),"")))</f>
        <v/>
      </c>
      <c r="K367">
        <f>IF(A367="","",IFERROR(SUMIFS('GSC current'!$J$2:$J$2001,'GSC current'!$I$2:$I$2001,B367),0))</f>
        <v/>
      </c>
      <c r="L367">
        <f>IF(A367="","",IFERROR(SUMIFS('GSC current'!$K$2:$K$2001,'GSC current'!$I$2:$I$2001,B367),0))</f>
        <v/>
      </c>
      <c r="M367" s="20">
        <f>IF(A367="","",IF(N(L367)&gt;0,K367/L367,""))</f>
        <v/>
      </c>
      <c r="N367" s="21">
        <f>IF(A367="","",IF(N(L367)&gt;0,SUMIFS('GSC current'!$L$2:$L$2001,'GSC current'!$I$2:$I$2001,B367)/L367,""))</f>
        <v/>
      </c>
      <c r="O367">
        <f>IF(A367="","",IFERROR(SUMIFS('GSC previous'!$J$2:$J$2001,'GSC previous'!$I$2:$I$2001,B367),0))</f>
        <v/>
      </c>
      <c r="P367" s="22">
        <f>IF(A367="","",IF(N(O367)&gt;0,(K367-O367)/O367,""))</f>
        <v/>
      </c>
      <c r="Q367">
        <f>IF(A367="","",IFERROR(SUMIFS(GA4!$P$2:$P$2001,GA4!$O$2:$O$2001,B367),0))</f>
        <v/>
      </c>
      <c r="R367" s="23">
        <f>IF(A367="","",IF(N(Q367)&gt;0,SUMIFS(GA4!$Q$2:$Q$2001,GA4!$O$2:$O$2001,B367)/Q367,""))</f>
        <v/>
      </c>
      <c r="S367">
        <f>IF(A367="","",IFERROR(SUMIFS(GA4!$R$2:$R$2001,GA4!$O$2:$O$2001,B367),0))</f>
        <v/>
      </c>
      <c r="T367">
        <f>IF(A367="","",IF(AND(ISNUMBER(F367),LEFT(C367&amp;"",1)="2"),IF(F367&lt;Rules!$B$9,"Yes","No"),"No"))</f>
        <v/>
      </c>
      <c r="U367">
        <f>IF(A367="","",IF(AND(N(O367)&gt;=Rules!$B$8,ISNUMBER(P367)),IF(P367&lt;=-Rules!$B$7,"Yes","No"),"No"))</f>
        <v/>
      </c>
      <c r="V367">
        <f>IF(A367="","",IF(AND(N(L367)&gt;=Rules!$B$6,ISNUMBER(N367)),IF(AND(N367&gt;=Rules!$B$10,N367&lt;=Rules!$B$11),"Yes","No"),"No"))</f>
        <v/>
      </c>
      <c r="W367">
        <f>IF(A367="","",IF(I367&lt;&gt;"","Yes","No"))</f>
        <v/>
      </c>
      <c r="X367">
        <f>IF(I367="","",IF(SUMIFS($K$3:$K$2002,$A$3:$A$2002,SUBSTITUTE(SUBSTITUTE(I367,"?","~?"),"*","~*"))&gt;N(K367),"Yes","No"))</f>
        <v/>
      </c>
      <c r="Y367">
        <f>IF(A367="","",IF(N(S367)&gt;0,"Yes","No"))</f>
        <v/>
      </c>
      <c r="Z367">
        <f>IF(A367="","",IF(AND(N(K367)&lt;Rules!$B$5,N(L367)&lt;Rules!$B$6,N(Q367)&lt;Rules!$B$13,Y367="No"),"Yes","No"))</f>
        <v/>
      </c>
      <c r="AA367">
        <f>IF(A367="","",IF(LEFT(C367&amp;"",1)="3","Redirect",IF(OR(LEFT(C367&amp;"",1)="4",LEFT(C367&amp;"",1)="5"),IF(OR(N(K367)&gt;0,N(AC367)&gt;=Rules!$B$14),"Redirect","Prune"),IF(D367="Non-Indexable","Keep",IF(AND(W367="Yes",X367="Yes",Y367="No"),"Merge",IF(OR(U367="Yes",V367="Yes",AND(T367="Yes",N(L367)&gt;=Rules!$B$6)),"Update",IF(Z367="Yes",IF(N(AC367)&gt;=Rules!$B$14,"Redirect","Prune"),"Keep")))))))</f>
        <v/>
      </c>
      <c r="AB367">
        <f>IF(A367="","",IF(LEFT(C367&amp;"",1)="3","Already redirects ("&amp;C367&amp;"). Update internal links to point at the final URL.",IF(OR(LEFT(C367&amp;"",1)="4",LEFT(C367&amp;"",1)="5"),IF(AA367="Redirect","Returns "&amp;C367&amp;" but still has "&amp;N(K367)&amp;" clicks and "&amp;N(AC367)&amp;" referring domains. 301 it to the closest live page.","Returns "&amp;C367&amp;" with no clicks or links. Remove internal links and let it 404 or 410."),IF(D367="Non-Indexable","Non-indexable ("&amp;E367&amp;"). Keep if that is intentional; otherwise fix the canonical or noindex.",IF(AA367="Merge","Overlaps with "&amp;I367&amp;IF(N(J367)&gt;0," (similarity "&amp;TEXT(J367,"0.00")&amp;")","")&amp;", which gets more clicks. Merge the useful parts into it and 301 this URL.",IF(AA367="Update",MID(IF(U367="Yes","; Clicks down "&amp;TEXT(-P367,"0%")&amp;" on the previous period","")&amp;IF(V367="Yes","; Average position "&amp;TEXT(N367,"0.0")&amp;" on "&amp;TEXT(L367,"#,##0")&amp;" impressions (striking distance)","")&amp;IF(AND(T367="Yes",N(L367)&gt;=Rules!$B$6),"; Thin ("&amp;F367&amp;" words) but has search demand",""),3,400),IF(AA367="Prune","Low value: "&amp;N(K367)&amp;" clicks, "&amp;N(L367)&amp;" impressions, "&amp;N(Q367)&amp;" sessions, no key events. Remove or noindex it and update internal links.",IF(AA367="Redirect","Low value but "&amp;N(AC367)&amp;" referring domains. 301 it to the closest relevant page to keep those links.",IF(AND(Z367="No",Y367="Yes",N(K367)&lt;Rules!$B$5),"Low search traffic but it converts (key events: "&amp;S367&amp;"). Keep it and link to it.",IF(W367="Yes","Stronger than the page it overlaps ("&amp;I367&amp;"). Keep; merge that page into this one.","Healthy: "&amp;N(K367)&amp;" clicks"&amp;IF(ISNUMBER(N367),", average position "&amp;TEXT(N367,"0.0"),"")&amp;". Keep and monitor."))))))))))</f>
        <v/>
      </c>
      <c r="AE367">
        <f>IF(A367="","",IF(AD367&lt;&gt;"",AD367,AA367))</f>
        <v/>
      </c>
    </row>
    <row r="368">
      <c r="A368">
        <f>IF(Crawl!A367="","",Crawl!A367)</f>
        <v/>
      </c>
      <c r="B368">
        <f>IF(A368="","",Crawl!EC367)</f>
        <v/>
      </c>
      <c r="C368">
        <f>IF(A368="","",IFERROR(INDEX(Crawl!$A367:$DZ367,1,Rules!$H$6),""))</f>
        <v/>
      </c>
      <c r="D368">
        <f>IF(A368="","",IFERROR(INDEX(Crawl!$A367:$DZ367,1,Rules!$H$7),"")&amp;"")</f>
        <v/>
      </c>
      <c r="E368">
        <f>IF(A368="","",IFERROR(INDEX(Crawl!$A367:$DZ367,1,Rules!$H$8),"")&amp;"")</f>
        <v/>
      </c>
      <c r="F368">
        <f>IF(A368="","",IFERROR(INDEX(Crawl!$A367:$DZ367,1,Rules!$H$9),""))</f>
        <v/>
      </c>
      <c r="G368">
        <f>IF(A368="","",IFERROR(INDEX(Crawl!$A367:$DZ367,1,Rules!$H$10),""))</f>
        <v/>
      </c>
      <c r="H368">
        <f>IF(A368="","",IFERROR(INDEX(Crawl!$A367:$DZ367,1,Rules!$H$12),""))</f>
        <v/>
      </c>
      <c r="I368">
        <f>IF(A368="","",IF(AND(N(H368)&gt;0,IFERROR(INDEX(Crawl!$A367:$DZ367,1,Rules!$H$11),"")&amp;""&lt;&gt;""),IFERROR(INDEX(Crawl!$A367:$DZ367,1,Rules!$H$11),"")&amp;"",IF(AND(ISNUMBER(J368),N(J368)&gt;=Rules!$B$12,IFERROR(INDEX(Crawl!$A367:$DZ367,1,Rules!$H$13),"")&amp;""&lt;&gt;""),IFERROR(INDEX(Crawl!$A367:$DZ367,1,Rules!$H$13),"")&amp;"","")))</f>
        <v/>
      </c>
      <c r="J368" s="19">
        <f>IF(A368="","",IF(IFERROR(INDEX(Crawl!$A367:$DZ367,1,Rules!$H$14),"")&amp;""="","",IFERROR(INDEX(Crawl!$A367:$DZ367,1,Rules!$H$14),"")))</f>
        <v/>
      </c>
      <c r="K368">
        <f>IF(A368="","",IFERROR(SUMIFS('GSC current'!$J$2:$J$2001,'GSC current'!$I$2:$I$2001,B368),0))</f>
        <v/>
      </c>
      <c r="L368">
        <f>IF(A368="","",IFERROR(SUMIFS('GSC current'!$K$2:$K$2001,'GSC current'!$I$2:$I$2001,B368),0))</f>
        <v/>
      </c>
      <c r="M368" s="20">
        <f>IF(A368="","",IF(N(L368)&gt;0,K368/L368,""))</f>
        <v/>
      </c>
      <c r="N368" s="21">
        <f>IF(A368="","",IF(N(L368)&gt;0,SUMIFS('GSC current'!$L$2:$L$2001,'GSC current'!$I$2:$I$2001,B368)/L368,""))</f>
        <v/>
      </c>
      <c r="O368">
        <f>IF(A368="","",IFERROR(SUMIFS('GSC previous'!$J$2:$J$2001,'GSC previous'!$I$2:$I$2001,B368),0))</f>
        <v/>
      </c>
      <c r="P368" s="22">
        <f>IF(A368="","",IF(N(O368)&gt;0,(K368-O368)/O368,""))</f>
        <v/>
      </c>
      <c r="Q368">
        <f>IF(A368="","",IFERROR(SUMIFS(GA4!$P$2:$P$2001,GA4!$O$2:$O$2001,B368),0))</f>
        <v/>
      </c>
      <c r="R368" s="23">
        <f>IF(A368="","",IF(N(Q368)&gt;0,SUMIFS(GA4!$Q$2:$Q$2001,GA4!$O$2:$O$2001,B368)/Q368,""))</f>
        <v/>
      </c>
      <c r="S368">
        <f>IF(A368="","",IFERROR(SUMIFS(GA4!$R$2:$R$2001,GA4!$O$2:$O$2001,B368),0))</f>
        <v/>
      </c>
      <c r="T368">
        <f>IF(A368="","",IF(AND(ISNUMBER(F368),LEFT(C368&amp;"",1)="2"),IF(F368&lt;Rules!$B$9,"Yes","No"),"No"))</f>
        <v/>
      </c>
      <c r="U368">
        <f>IF(A368="","",IF(AND(N(O368)&gt;=Rules!$B$8,ISNUMBER(P368)),IF(P368&lt;=-Rules!$B$7,"Yes","No"),"No"))</f>
        <v/>
      </c>
      <c r="V368">
        <f>IF(A368="","",IF(AND(N(L368)&gt;=Rules!$B$6,ISNUMBER(N368)),IF(AND(N368&gt;=Rules!$B$10,N368&lt;=Rules!$B$11),"Yes","No"),"No"))</f>
        <v/>
      </c>
      <c r="W368">
        <f>IF(A368="","",IF(I368&lt;&gt;"","Yes","No"))</f>
        <v/>
      </c>
      <c r="X368">
        <f>IF(I368="","",IF(SUMIFS($K$3:$K$2002,$A$3:$A$2002,SUBSTITUTE(SUBSTITUTE(I368,"?","~?"),"*","~*"))&gt;N(K368),"Yes","No"))</f>
        <v/>
      </c>
      <c r="Y368">
        <f>IF(A368="","",IF(N(S368)&gt;0,"Yes","No"))</f>
        <v/>
      </c>
      <c r="Z368">
        <f>IF(A368="","",IF(AND(N(K368)&lt;Rules!$B$5,N(L368)&lt;Rules!$B$6,N(Q368)&lt;Rules!$B$13,Y368="No"),"Yes","No"))</f>
        <v/>
      </c>
      <c r="AA368">
        <f>IF(A368="","",IF(LEFT(C368&amp;"",1)="3","Redirect",IF(OR(LEFT(C368&amp;"",1)="4",LEFT(C368&amp;"",1)="5"),IF(OR(N(K368)&gt;0,N(AC368)&gt;=Rules!$B$14),"Redirect","Prune"),IF(D368="Non-Indexable","Keep",IF(AND(W368="Yes",X368="Yes",Y368="No"),"Merge",IF(OR(U368="Yes",V368="Yes",AND(T368="Yes",N(L368)&gt;=Rules!$B$6)),"Update",IF(Z368="Yes",IF(N(AC368)&gt;=Rules!$B$14,"Redirect","Prune"),"Keep")))))))</f>
        <v/>
      </c>
      <c r="AB368">
        <f>IF(A368="","",IF(LEFT(C368&amp;"",1)="3","Already redirects ("&amp;C368&amp;"). Update internal links to point at the final URL.",IF(OR(LEFT(C368&amp;"",1)="4",LEFT(C368&amp;"",1)="5"),IF(AA368="Redirect","Returns "&amp;C368&amp;" but still has "&amp;N(K368)&amp;" clicks and "&amp;N(AC368)&amp;" referring domains. 301 it to the closest live page.","Returns "&amp;C368&amp;" with no clicks or links. Remove internal links and let it 404 or 410."),IF(D368="Non-Indexable","Non-indexable ("&amp;E368&amp;"). Keep if that is intentional; otherwise fix the canonical or noindex.",IF(AA368="Merge","Overlaps with "&amp;I368&amp;IF(N(J368)&gt;0," (similarity "&amp;TEXT(J368,"0.00")&amp;")","")&amp;", which gets more clicks. Merge the useful parts into it and 301 this URL.",IF(AA368="Update",MID(IF(U368="Yes","; Clicks down "&amp;TEXT(-P368,"0%")&amp;" on the previous period","")&amp;IF(V368="Yes","; Average position "&amp;TEXT(N368,"0.0")&amp;" on "&amp;TEXT(L368,"#,##0")&amp;" impressions (striking distance)","")&amp;IF(AND(T368="Yes",N(L368)&gt;=Rules!$B$6),"; Thin ("&amp;F368&amp;" words) but has search demand",""),3,400),IF(AA368="Prune","Low value: "&amp;N(K368)&amp;" clicks, "&amp;N(L368)&amp;" impressions, "&amp;N(Q368)&amp;" sessions, no key events. Remove or noindex it and update internal links.",IF(AA368="Redirect","Low value but "&amp;N(AC368)&amp;" referring domains. 301 it to the closest relevant page to keep those links.",IF(AND(Z368="No",Y368="Yes",N(K368)&lt;Rules!$B$5),"Low search traffic but it converts (key events: "&amp;S368&amp;"). Keep it and link to it.",IF(W368="Yes","Stronger than the page it overlaps ("&amp;I368&amp;"). Keep; merge that page into this one.","Healthy: "&amp;N(K368)&amp;" clicks"&amp;IF(ISNUMBER(N368),", average position "&amp;TEXT(N368,"0.0"),"")&amp;". Keep and monitor."))))))))))</f>
        <v/>
      </c>
      <c r="AE368">
        <f>IF(A368="","",IF(AD368&lt;&gt;"",AD368,AA368))</f>
        <v/>
      </c>
    </row>
    <row r="369">
      <c r="A369">
        <f>IF(Crawl!A368="","",Crawl!A368)</f>
        <v/>
      </c>
      <c r="B369">
        <f>IF(A369="","",Crawl!EC368)</f>
        <v/>
      </c>
      <c r="C369">
        <f>IF(A369="","",IFERROR(INDEX(Crawl!$A368:$DZ368,1,Rules!$H$6),""))</f>
        <v/>
      </c>
      <c r="D369">
        <f>IF(A369="","",IFERROR(INDEX(Crawl!$A368:$DZ368,1,Rules!$H$7),"")&amp;"")</f>
        <v/>
      </c>
      <c r="E369">
        <f>IF(A369="","",IFERROR(INDEX(Crawl!$A368:$DZ368,1,Rules!$H$8),"")&amp;"")</f>
        <v/>
      </c>
      <c r="F369">
        <f>IF(A369="","",IFERROR(INDEX(Crawl!$A368:$DZ368,1,Rules!$H$9),""))</f>
        <v/>
      </c>
      <c r="G369">
        <f>IF(A369="","",IFERROR(INDEX(Crawl!$A368:$DZ368,1,Rules!$H$10),""))</f>
        <v/>
      </c>
      <c r="H369">
        <f>IF(A369="","",IFERROR(INDEX(Crawl!$A368:$DZ368,1,Rules!$H$12),""))</f>
        <v/>
      </c>
      <c r="I369">
        <f>IF(A369="","",IF(AND(N(H369)&gt;0,IFERROR(INDEX(Crawl!$A368:$DZ368,1,Rules!$H$11),"")&amp;""&lt;&gt;""),IFERROR(INDEX(Crawl!$A368:$DZ368,1,Rules!$H$11),"")&amp;"",IF(AND(ISNUMBER(J369),N(J369)&gt;=Rules!$B$12,IFERROR(INDEX(Crawl!$A368:$DZ368,1,Rules!$H$13),"")&amp;""&lt;&gt;""),IFERROR(INDEX(Crawl!$A368:$DZ368,1,Rules!$H$13),"")&amp;"","")))</f>
        <v/>
      </c>
      <c r="J369" s="19">
        <f>IF(A369="","",IF(IFERROR(INDEX(Crawl!$A368:$DZ368,1,Rules!$H$14),"")&amp;""="","",IFERROR(INDEX(Crawl!$A368:$DZ368,1,Rules!$H$14),"")))</f>
        <v/>
      </c>
      <c r="K369">
        <f>IF(A369="","",IFERROR(SUMIFS('GSC current'!$J$2:$J$2001,'GSC current'!$I$2:$I$2001,B369),0))</f>
        <v/>
      </c>
      <c r="L369">
        <f>IF(A369="","",IFERROR(SUMIFS('GSC current'!$K$2:$K$2001,'GSC current'!$I$2:$I$2001,B369),0))</f>
        <v/>
      </c>
      <c r="M369" s="20">
        <f>IF(A369="","",IF(N(L369)&gt;0,K369/L369,""))</f>
        <v/>
      </c>
      <c r="N369" s="21">
        <f>IF(A369="","",IF(N(L369)&gt;0,SUMIFS('GSC current'!$L$2:$L$2001,'GSC current'!$I$2:$I$2001,B369)/L369,""))</f>
        <v/>
      </c>
      <c r="O369">
        <f>IF(A369="","",IFERROR(SUMIFS('GSC previous'!$J$2:$J$2001,'GSC previous'!$I$2:$I$2001,B369),0))</f>
        <v/>
      </c>
      <c r="P369" s="22">
        <f>IF(A369="","",IF(N(O369)&gt;0,(K369-O369)/O369,""))</f>
        <v/>
      </c>
      <c r="Q369">
        <f>IF(A369="","",IFERROR(SUMIFS(GA4!$P$2:$P$2001,GA4!$O$2:$O$2001,B369),0))</f>
        <v/>
      </c>
      <c r="R369" s="23">
        <f>IF(A369="","",IF(N(Q369)&gt;0,SUMIFS(GA4!$Q$2:$Q$2001,GA4!$O$2:$O$2001,B369)/Q369,""))</f>
        <v/>
      </c>
      <c r="S369">
        <f>IF(A369="","",IFERROR(SUMIFS(GA4!$R$2:$R$2001,GA4!$O$2:$O$2001,B369),0))</f>
        <v/>
      </c>
      <c r="T369">
        <f>IF(A369="","",IF(AND(ISNUMBER(F369),LEFT(C369&amp;"",1)="2"),IF(F369&lt;Rules!$B$9,"Yes","No"),"No"))</f>
        <v/>
      </c>
      <c r="U369">
        <f>IF(A369="","",IF(AND(N(O369)&gt;=Rules!$B$8,ISNUMBER(P369)),IF(P369&lt;=-Rules!$B$7,"Yes","No"),"No"))</f>
        <v/>
      </c>
      <c r="V369">
        <f>IF(A369="","",IF(AND(N(L369)&gt;=Rules!$B$6,ISNUMBER(N369)),IF(AND(N369&gt;=Rules!$B$10,N369&lt;=Rules!$B$11),"Yes","No"),"No"))</f>
        <v/>
      </c>
      <c r="W369">
        <f>IF(A369="","",IF(I369&lt;&gt;"","Yes","No"))</f>
        <v/>
      </c>
      <c r="X369">
        <f>IF(I369="","",IF(SUMIFS($K$3:$K$2002,$A$3:$A$2002,SUBSTITUTE(SUBSTITUTE(I369,"?","~?"),"*","~*"))&gt;N(K369),"Yes","No"))</f>
        <v/>
      </c>
      <c r="Y369">
        <f>IF(A369="","",IF(N(S369)&gt;0,"Yes","No"))</f>
        <v/>
      </c>
      <c r="Z369">
        <f>IF(A369="","",IF(AND(N(K369)&lt;Rules!$B$5,N(L369)&lt;Rules!$B$6,N(Q369)&lt;Rules!$B$13,Y369="No"),"Yes","No"))</f>
        <v/>
      </c>
      <c r="AA369">
        <f>IF(A369="","",IF(LEFT(C369&amp;"",1)="3","Redirect",IF(OR(LEFT(C369&amp;"",1)="4",LEFT(C369&amp;"",1)="5"),IF(OR(N(K369)&gt;0,N(AC369)&gt;=Rules!$B$14),"Redirect","Prune"),IF(D369="Non-Indexable","Keep",IF(AND(W369="Yes",X369="Yes",Y369="No"),"Merge",IF(OR(U369="Yes",V369="Yes",AND(T369="Yes",N(L369)&gt;=Rules!$B$6)),"Update",IF(Z369="Yes",IF(N(AC369)&gt;=Rules!$B$14,"Redirect","Prune"),"Keep")))))))</f>
        <v/>
      </c>
      <c r="AB369">
        <f>IF(A369="","",IF(LEFT(C369&amp;"",1)="3","Already redirects ("&amp;C369&amp;"). Update internal links to point at the final URL.",IF(OR(LEFT(C369&amp;"",1)="4",LEFT(C369&amp;"",1)="5"),IF(AA369="Redirect","Returns "&amp;C369&amp;" but still has "&amp;N(K369)&amp;" clicks and "&amp;N(AC369)&amp;" referring domains. 301 it to the closest live page.","Returns "&amp;C369&amp;" with no clicks or links. Remove internal links and let it 404 or 410."),IF(D369="Non-Indexable","Non-indexable ("&amp;E369&amp;"). Keep if that is intentional; otherwise fix the canonical or noindex.",IF(AA369="Merge","Overlaps with "&amp;I369&amp;IF(N(J369)&gt;0," (similarity "&amp;TEXT(J369,"0.00")&amp;")","")&amp;", which gets more clicks. Merge the useful parts into it and 301 this URL.",IF(AA369="Update",MID(IF(U369="Yes","; Clicks down "&amp;TEXT(-P369,"0%")&amp;" on the previous period","")&amp;IF(V369="Yes","; Average position "&amp;TEXT(N369,"0.0")&amp;" on "&amp;TEXT(L369,"#,##0")&amp;" impressions (striking distance)","")&amp;IF(AND(T369="Yes",N(L369)&gt;=Rules!$B$6),"; Thin ("&amp;F369&amp;" words) but has search demand",""),3,400),IF(AA369="Prune","Low value: "&amp;N(K369)&amp;" clicks, "&amp;N(L369)&amp;" impressions, "&amp;N(Q369)&amp;" sessions, no key events. Remove or noindex it and update internal links.",IF(AA369="Redirect","Low value but "&amp;N(AC369)&amp;" referring domains. 301 it to the closest relevant page to keep those links.",IF(AND(Z369="No",Y369="Yes",N(K369)&lt;Rules!$B$5),"Low search traffic but it converts (key events: "&amp;S369&amp;"). Keep it and link to it.",IF(W369="Yes","Stronger than the page it overlaps ("&amp;I369&amp;"). Keep; merge that page into this one.","Healthy: "&amp;N(K369)&amp;" clicks"&amp;IF(ISNUMBER(N369),", average position "&amp;TEXT(N369,"0.0"),"")&amp;". Keep and monitor."))))))))))</f>
        <v/>
      </c>
      <c r="AE369">
        <f>IF(A369="","",IF(AD369&lt;&gt;"",AD369,AA369))</f>
        <v/>
      </c>
    </row>
    <row r="370">
      <c r="A370">
        <f>IF(Crawl!A369="","",Crawl!A369)</f>
        <v/>
      </c>
      <c r="B370">
        <f>IF(A370="","",Crawl!EC369)</f>
        <v/>
      </c>
      <c r="C370">
        <f>IF(A370="","",IFERROR(INDEX(Crawl!$A369:$DZ369,1,Rules!$H$6),""))</f>
        <v/>
      </c>
      <c r="D370">
        <f>IF(A370="","",IFERROR(INDEX(Crawl!$A369:$DZ369,1,Rules!$H$7),"")&amp;"")</f>
        <v/>
      </c>
      <c r="E370">
        <f>IF(A370="","",IFERROR(INDEX(Crawl!$A369:$DZ369,1,Rules!$H$8),"")&amp;"")</f>
        <v/>
      </c>
      <c r="F370">
        <f>IF(A370="","",IFERROR(INDEX(Crawl!$A369:$DZ369,1,Rules!$H$9),""))</f>
        <v/>
      </c>
      <c r="G370">
        <f>IF(A370="","",IFERROR(INDEX(Crawl!$A369:$DZ369,1,Rules!$H$10),""))</f>
        <v/>
      </c>
      <c r="H370">
        <f>IF(A370="","",IFERROR(INDEX(Crawl!$A369:$DZ369,1,Rules!$H$12),""))</f>
        <v/>
      </c>
      <c r="I370">
        <f>IF(A370="","",IF(AND(N(H370)&gt;0,IFERROR(INDEX(Crawl!$A369:$DZ369,1,Rules!$H$11),"")&amp;""&lt;&gt;""),IFERROR(INDEX(Crawl!$A369:$DZ369,1,Rules!$H$11),"")&amp;"",IF(AND(ISNUMBER(J370),N(J370)&gt;=Rules!$B$12,IFERROR(INDEX(Crawl!$A369:$DZ369,1,Rules!$H$13),"")&amp;""&lt;&gt;""),IFERROR(INDEX(Crawl!$A369:$DZ369,1,Rules!$H$13),"")&amp;"","")))</f>
        <v/>
      </c>
      <c r="J370" s="19">
        <f>IF(A370="","",IF(IFERROR(INDEX(Crawl!$A369:$DZ369,1,Rules!$H$14),"")&amp;""="","",IFERROR(INDEX(Crawl!$A369:$DZ369,1,Rules!$H$14),"")))</f>
        <v/>
      </c>
      <c r="K370">
        <f>IF(A370="","",IFERROR(SUMIFS('GSC current'!$J$2:$J$2001,'GSC current'!$I$2:$I$2001,B370),0))</f>
        <v/>
      </c>
      <c r="L370">
        <f>IF(A370="","",IFERROR(SUMIFS('GSC current'!$K$2:$K$2001,'GSC current'!$I$2:$I$2001,B370),0))</f>
        <v/>
      </c>
      <c r="M370" s="20">
        <f>IF(A370="","",IF(N(L370)&gt;0,K370/L370,""))</f>
        <v/>
      </c>
      <c r="N370" s="21">
        <f>IF(A370="","",IF(N(L370)&gt;0,SUMIFS('GSC current'!$L$2:$L$2001,'GSC current'!$I$2:$I$2001,B370)/L370,""))</f>
        <v/>
      </c>
      <c r="O370">
        <f>IF(A370="","",IFERROR(SUMIFS('GSC previous'!$J$2:$J$2001,'GSC previous'!$I$2:$I$2001,B370),0))</f>
        <v/>
      </c>
      <c r="P370" s="22">
        <f>IF(A370="","",IF(N(O370)&gt;0,(K370-O370)/O370,""))</f>
        <v/>
      </c>
      <c r="Q370">
        <f>IF(A370="","",IFERROR(SUMIFS(GA4!$P$2:$P$2001,GA4!$O$2:$O$2001,B370),0))</f>
        <v/>
      </c>
      <c r="R370" s="23">
        <f>IF(A370="","",IF(N(Q370)&gt;0,SUMIFS(GA4!$Q$2:$Q$2001,GA4!$O$2:$O$2001,B370)/Q370,""))</f>
        <v/>
      </c>
      <c r="S370">
        <f>IF(A370="","",IFERROR(SUMIFS(GA4!$R$2:$R$2001,GA4!$O$2:$O$2001,B370),0))</f>
        <v/>
      </c>
      <c r="T370">
        <f>IF(A370="","",IF(AND(ISNUMBER(F370),LEFT(C370&amp;"",1)="2"),IF(F370&lt;Rules!$B$9,"Yes","No"),"No"))</f>
        <v/>
      </c>
      <c r="U370">
        <f>IF(A370="","",IF(AND(N(O370)&gt;=Rules!$B$8,ISNUMBER(P370)),IF(P370&lt;=-Rules!$B$7,"Yes","No"),"No"))</f>
        <v/>
      </c>
      <c r="V370">
        <f>IF(A370="","",IF(AND(N(L370)&gt;=Rules!$B$6,ISNUMBER(N370)),IF(AND(N370&gt;=Rules!$B$10,N370&lt;=Rules!$B$11),"Yes","No"),"No"))</f>
        <v/>
      </c>
      <c r="W370">
        <f>IF(A370="","",IF(I370&lt;&gt;"","Yes","No"))</f>
        <v/>
      </c>
      <c r="X370">
        <f>IF(I370="","",IF(SUMIFS($K$3:$K$2002,$A$3:$A$2002,SUBSTITUTE(SUBSTITUTE(I370,"?","~?"),"*","~*"))&gt;N(K370),"Yes","No"))</f>
        <v/>
      </c>
      <c r="Y370">
        <f>IF(A370="","",IF(N(S370)&gt;0,"Yes","No"))</f>
        <v/>
      </c>
      <c r="Z370">
        <f>IF(A370="","",IF(AND(N(K370)&lt;Rules!$B$5,N(L370)&lt;Rules!$B$6,N(Q370)&lt;Rules!$B$13,Y370="No"),"Yes","No"))</f>
        <v/>
      </c>
      <c r="AA370">
        <f>IF(A370="","",IF(LEFT(C370&amp;"",1)="3","Redirect",IF(OR(LEFT(C370&amp;"",1)="4",LEFT(C370&amp;"",1)="5"),IF(OR(N(K370)&gt;0,N(AC370)&gt;=Rules!$B$14),"Redirect","Prune"),IF(D370="Non-Indexable","Keep",IF(AND(W370="Yes",X370="Yes",Y370="No"),"Merge",IF(OR(U370="Yes",V370="Yes",AND(T370="Yes",N(L370)&gt;=Rules!$B$6)),"Update",IF(Z370="Yes",IF(N(AC370)&gt;=Rules!$B$14,"Redirect","Prune"),"Keep")))))))</f>
        <v/>
      </c>
      <c r="AB370">
        <f>IF(A370="","",IF(LEFT(C370&amp;"",1)="3","Already redirects ("&amp;C370&amp;"). Update internal links to point at the final URL.",IF(OR(LEFT(C370&amp;"",1)="4",LEFT(C370&amp;"",1)="5"),IF(AA370="Redirect","Returns "&amp;C370&amp;" but still has "&amp;N(K370)&amp;" clicks and "&amp;N(AC370)&amp;" referring domains. 301 it to the closest live page.","Returns "&amp;C370&amp;" with no clicks or links. Remove internal links and let it 404 or 410."),IF(D370="Non-Indexable","Non-indexable ("&amp;E370&amp;"). Keep if that is intentional; otherwise fix the canonical or noindex.",IF(AA370="Merge","Overlaps with "&amp;I370&amp;IF(N(J370)&gt;0," (similarity "&amp;TEXT(J370,"0.00")&amp;")","")&amp;", which gets more clicks. Merge the useful parts into it and 301 this URL.",IF(AA370="Update",MID(IF(U370="Yes","; Clicks down "&amp;TEXT(-P370,"0%")&amp;" on the previous period","")&amp;IF(V370="Yes","; Average position "&amp;TEXT(N370,"0.0")&amp;" on "&amp;TEXT(L370,"#,##0")&amp;" impressions (striking distance)","")&amp;IF(AND(T370="Yes",N(L370)&gt;=Rules!$B$6),"; Thin ("&amp;F370&amp;" words) but has search demand",""),3,400),IF(AA370="Prune","Low value: "&amp;N(K370)&amp;" clicks, "&amp;N(L370)&amp;" impressions, "&amp;N(Q370)&amp;" sessions, no key events. Remove or noindex it and update internal links.",IF(AA370="Redirect","Low value but "&amp;N(AC370)&amp;" referring domains. 301 it to the closest relevant page to keep those links.",IF(AND(Z370="No",Y370="Yes",N(K370)&lt;Rules!$B$5),"Low search traffic but it converts (key events: "&amp;S370&amp;"). Keep it and link to it.",IF(W370="Yes","Stronger than the page it overlaps ("&amp;I370&amp;"). Keep; merge that page into this one.","Healthy: "&amp;N(K370)&amp;" clicks"&amp;IF(ISNUMBER(N370),", average position "&amp;TEXT(N370,"0.0"),"")&amp;". Keep and monitor."))))))))))</f>
        <v/>
      </c>
      <c r="AE370">
        <f>IF(A370="","",IF(AD370&lt;&gt;"",AD370,AA370))</f>
        <v/>
      </c>
    </row>
    <row r="371">
      <c r="A371">
        <f>IF(Crawl!A370="","",Crawl!A370)</f>
        <v/>
      </c>
      <c r="B371">
        <f>IF(A371="","",Crawl!EC370)</f>
        <v/>
      </c>
      <c r="C371">
        <f>IF(A371="","",IFERROR(INDEX(Crawl!$A370:$DZ370,1,Rules!$H$6),""))</f>
        <v/>
      </c>
      <c r="D371">
        <f>IF(A371="","",IFERROR(INDEX(Crawl!$A370:$DZ370,1,Rules!$H$7),"")&amp;"")</f>
        <v/>
      </c>
      <c r="E371">
        <f>IF(A371="","",IFERROR(INDEX(Crawl!$A370:$DZ370,1,Rules!$H$8),"")&amp;"")</f>
        <v/>
      </c>
      <c r="F371">
        <f>IF(A371="","",IFERROR(INDEX(Crawl!$A370:$DZ370,1,Rules!$H$9),""))</f>
        <v/>
      </c>
      <c r="G371">
        <f>IF(A371="","",IFERROR(INDEX(Crawl!$A370:$DZ370,1,Rules!$H$10),""))</f>
        <v/>
      </c>
      <c r="H371">
        <f>IF(A371="","",IFERROR(INDEX(Crawl!$A370:$DZ370,1,Rules!$H$12),""))</f>
        <v/>
      </c>
      <c r="I371">
        <f>IF(A371="","",IF(AND(N(H371)&gt;0,IFERROR(INDEX(Crawl!$A370:$DZ370,1,Rules!$H$11),"")&amp;""&lt;&gt;""),IFERROR(INDEX(Crawl!$A370:$DZ370,1,Rules!$H$11),"")&amp;"",IF(AND(ISNUMBER(J371),N(J371)&gt;=Rules!$B$12,IFERROR(INDEX(Crawl!$A370:$DZ370,1,Rules!$H$13),"")&amp;""&lt;&gt;""),IFERROR(INDEX(Crawl!$A370:$DZ370,1,Rules!$H$13),"")&amp;"","")))</f>
        <v/>
      </c>
      <c r="J371" s="19">
        <f>IF(A371="","",IF(IFERROR(INDEX(Crawl!$A370:$DZ370,1,Rules!$H$14),"")&amp;""="","",IFERROR(INDEX(Crawl!$A370:$DZ370,1,Rules!$H$14),"")))</f>
        <v/>
      </c>
      <c r="K371">
        <f>IF(A371="","",IFERROR(SUMIFS('GSC current'!$J$2:$J$2001,'GSC current'!$I$2:$I$2001,B371),0))</f>
        <v/>
      </c>
      <c r="L371">
        <f>IF(A371="","",IFERROR(SUMIFS('GSC current'!$K$2:$K$2001,'GSC current'!$I$2:$I$2001,B371),0))</f>
        <v/>
      </c>
      <c r="M371" s="20">
        <f>IF(A371="","",IF(N(L371)&gt;0,K371/L371,""))</f>
        <v/>
      </c>
      <c r="N371" s="21">
        <f>IF(A371="","",IF(N(L371)&gt;0,SUMIFS('GSC current'!$L$2:$L$2001,'GSC current'!$I$2:$I$2001,B371)/L371,""))</f>
        <v/>
      </c>
      <c r="O371">
        <f>IF(A371="","",IFERROR(SUMIFS('GSC previous'!$J$2:$J$2001,'GSC previous'!$I$2:$I$2001,B371),0))</f>
        <v/>
      </c>
      <c r="P371" s="22">
        <f>IF(A371="","",IF(N(O371)&gt;0,(K371-O371)/O371,""))</f>
        <v/>
      </c>
      <c r="Q371">
        <f>IF(A371="","",IFERROR(SUMIFS(GA4!$P$2:$P$2001,GA4!$O$2:$O$2001,B371),0))</f>
        <v/>
      </c>
      <c r="R371" s="23">
        <f>IF(A371="","",IF(N(Q371)&gt;0,SUMIFS(GA4!$Q$2:$Q$2001,GA4!$O$2:$O$2001,B371)/Q371,""))</f>
        <v/>
      </c>
      <c r="S371">
        <f>IF(A371="","",IFERROR(SUMIFS(GA4!$R$2:$R$2001,GA4!$O$2:$O$2001,B371),0))</f>
        <v/>
      </c>
      <c r="T371">
        <f>IF(A371="","",IF(AND(ISNUMBER(F371),LEFT(C371&amp;"",1)="2"),IF(F371&lt;Rules!$B$9,"Yes","No"),"No"))</f>
        <v/>
      </c>
      <c r="U371">
        <f>IF(A371="","",IF(AND(N(O371)&gt;=Rules!$B$8,ISNUMBER(P371)),IF(P371&lt;=-Rules!$B$7,"Yes","No"),"No"))</f>
        <v/>
      </c>
      <c r="V371">
        <f>IF(A371="","",IF(AND(N(L371)&gt;=Rules!$B$6,ISNUMBER(N371)),IF(AND(N371&gt;=Rules!$B$10,N371&lt;=Rules!$B$11),"Yes","No"),"No"))</f>
        <v/>
      </c>
      <c r="W371">
        <f>IF(A371="","",IF(I371&lt;&gt;"","Yes","No"))</f>
        <v/>
      </c>
      <c r="X371">
        <f>IF(I371="","",IF(SUMIFS($K$3:$K$2002,$A$3:$A$2002,SUBSTITUTE(SUBSTITUTE(I371,"?","~?"),"*","~*"))&gt;N(K371),"Yes","No"))</f>
        <v/>
      </c>
      <c r="Y371">
        <f>IF(A371="","",IF(N(S371)&gt;0,"Yes","No"))</f>
        <v/>
      </c>
      <c r="Z371">
        <f>IF(A371="","",IF(AND(N(K371)&lt;Rules!$B$5,N(L371)&lt;Rules!$B$6,N(Q371)&lt;Rules!$B$13,Y371="No"),"Yes","No"))</f>
        <v/>
      </c>
      <c r="AA371">
        <f>IF(A371="","",IF(LEFT(C371&amp;"",1)="3","Redirect",IF(OR(LEFT(C371&amp;"",1)="4",LEFT(C371&amp;"",1)="5"),IF(OR(N(K371)&gt;0,N(AC371)&gt;=Rules!$B$14),"Redirect","Prune"),IF(D371="Non-Indexable","Keep",IF(AND(W371="Yes",X371="Yes",Y371="No"),"Merge",IF(OR(U371="Yes",V371="Yes",AND(T371="Yes",N(L371)&gt;=Rules!$B$6)),"Update",IF(Z371="Yes",IF(N(AC371)&gt;=Rules!$B$14,"Redirect","Prune"),"Keep")))))))</f>
        <v/>
      </c>
      <c r="AB371">
        <f>IF(A371="","",IF(LEFT(C371&amp;"",1)="3","Already redirects ("&amp;C371&amp;"). Update internal links to point at the final URL.",IF(OR(LEFT(C371&amp;"",1)="4",LEFT(C371&amp;"",1)="5"),IF(AA371="Redirect","Returns "&amp;C371&amp;" but still has "&amp;N(K371)&amp;" clicks and "&amp;N(AC371)&amp;" referring domains. 301 it to the closest live page.","Returns "&amp;C371&amp;" with no clicks or links. Remove internal links and let it 404 or 410."),IF(D371="Non-Indexable","Non-indexable ("&amp;E371&amp;"). Keep if that is intentional; otherwise fix the canonical or noindex.",IF(AA371="Merge","Overlaps with "&amp;I371&amp;IF(N(J371)&gt;0," (similarity "&amp;TEXT(J371,"0.00")&amp;")","")&amp;", which gets more clicks. Merge the useful parts into it and 301 this URL.",IF(AA371="Update",MID(IF(U371="Yes","; Clicks down "&amp;TEXT(-P371,"0%")&amp;" on the previous period","")&amp;IF(V371="Yes","; Average position "&amp;TEXT(N371,"0.0")&amp;" on "&amp;TEXT(L371,"#,##0")&amp;" impressions (striking distance)","")&amp;IF(AND(T371="Yes",N(L371)&gt;=Rules!$B$6),"; Thin ("&amp;F371&amp;" words) but has search demand",""),3,400),IF(AA371="Prune","Low value: "&amp;N(K371)&amp;" clicks, "&amp;N(L371)&amp;" impressions, "&amp;N(Q371)&amp;" sessions, no key events. Remove or noindex it and update internal links.",IF(AA371="Redirect","Low value but "&amp;N(AC371)&amp;" referring domains. 301 it to the closest relevant page to keep those links.",IF(AND(Z371="No",Y371="Yes",N(K371)&lt;Rules!$B$5),"Low search traffic but it converts (key events: "&amp;S371&amp;"). Keep it and link to it.",IF(W371="Yes","Stronger than the page it overlaps ("&amp;I371&amp;"). Keep; merge that page into this one.","Healthy: "&amp;N(K371)&amp;" clicks"&amp;IF(ISNUMBER(N371),", average position "&amp;TEXT(N371,"0.0"),"")&amp;". Keep and monitor."))))))))))</f>
        <v/>
      </c>
      <c r="AE371">
        <f>IF(A371="","",IF(AD371&lt;&gt;"",AD371,AA371))</f>
        <v/>
      </c>
    </row>
    <row r="372">
      <c r="A372">
        <f>IF(Crawl!A371="","",Crawl!A371)</f>
        <v/>
      </c>
      <c r="B372">
        <f>IF(A372="","",Crawl!EC371)</f>
        <v/>
      </c>
      <c r="C372">
        <f>IF(A372="","",IFERROR(INDEX(Crawl!$A371:$DZ371,1,Rules!$H$6),""))</f>
        <v/>
      </c>
      <c r="D372">
        <f>IF(A372="","",IFERROR(INDEX(Crawl!$A371:$DZ371,1,Rules!$H$7),"")&amp;"")</f>
        <v/>
      </c>
      <c r="E372">
        <f>IF(A372="","",IFERROR(INDEX(Crawl!$A371:$DZ371,1,Rules!$H$8),"")&amp;"")</f>
        <v/>
      </c>
      <c r="F372">
        <f>IF(A372="","",IFERROR(INDEX(Crawl!$A371:$DZ371,1,Rules!$H$9),""))</f>
        <v/>
      </c>
      <c r="G372">
        <f>IF(A372="","",IFERROR(INDEX(Crawl!$A371:$DZ371,1,Rules!$H$10),""))</f>
        <v/>
      </c>
      <c r="H372">
        <f>IF(A372="","",IFERROR(INDEX(Crawl!$A371:$DZ371,1,Rules!$H$12),""))</f>
        <v/>
      </c>
      <c r="I372">
        <f>IF(A372="","",IF(AND(N(H372)&gt;0,IFERROR(INDEX(Crawl!$A371:$DZ371,1,Rules!$H$11),"")&amp;""&lt;&gt;""),IFERROR(INDEX(Crawl!$A371:$DZ371,1,Rules!$H$11),"")&amp;"",IF(AND(ISNUMBER(J372),N(J372)&gt;=Rules!$B$12,IFERROR(INDEX(Crawl!$A371:$DZ371,1,Rules!$H$13),"")&amp;""&lt;&gt;""),IFERROR(INDEX(Crawl!$A371:$DZ371,1,Rules!$H$13),"")&amp;"","")))</f>
        <v/>
      </c>
      <c r="J372" s="19">
        <f>IF(A372="","",IF(IFERROR(INDEX(Crawl!$A371:$DZ371,1,Rules!$H$14),"")&amp;""="","",IFERROR(INDEX(Crawl!$A371:$DZ371,1,Rules!$H$14),"")))</f>
        <v/>
      </c>
      <c r="K372">
        <f>IF(A372="","",IFERROR(SUMIFS('GSC current'!$J$2:$J$2001,'GSC current'!$I$2:$I$2001,B372),0))</f>
        <v/>
      </c>
      <c r="L372">
        <f>IF(A372="","",IFERROR(SUMIFS('GSC current'!$K$2:$K$2001,'GSC current'!$I$2:$I$2001,B372),0))</f>
        <v/>
      </c>
      <c r="M372" s="20">
        <f>IF(A372="","",IF(N(L372)&gt;0,K372/L372,""))</f>
        <v/>
      </c>
      <c r="N372" s="21">
        <f>IF(A372="","",IF(N(L372)&gt;0,SUMIFS('GSC current'!$L$2:$L$2001,'GSC current'!$I$2:$I$2001,B372)/L372,""))</f>
        <v/>
      </c>
      <c r="O372">
        <f>IF(A372="","",IFERROR(SUMIFS('GSC previous'!$J$2:$J$2001,'GSC previous'!$I$2:$I$2001,B372),0))</f>
        <v/>
      </c>
      <c r="P372" s="22">
        <f>IF(A372="","",IF(N(O372)&gt;0,(K372-O372)/O372,""))</f>
        <v/>
      </c>
      <c r="Q372">
        <f>IF(A372="","",IFERROR(SUMIFS(GA4!$P$2:$P$2001,GA4!$O$2:$O$2001,B372),0))</f>
        <v/>
      </c>
      <c r="R372" s="23">
        <f>IF(A372="","",IF(N(Q372)&gt;0,SUMIFS(GA4!$Q$2:$Q$2001,GA4!$O$2:$O$2001,B372)/Q372,""))</f>
        <v/>
      </c>
      <c r="S372">
        <f>IF(A372="","",IFERROR(SUMIFS(GA4!$R$2:$R$2001,GA4!$O$2:$O$2001,B372),0))</f>
        <v/>
      </c>
      <c r="T372">
        <f>IF(A372="","",IF(AND(ISNUMBER(F372),LEFT(C372&amp;"",1)="2"),IF(F372&lt;Rules!$B$9,"Yes","No"),"No"))</f>
        <v/>
      </c>
      <c r="U372">
        <f>IF(A372="","",IF(AND(N(O372)&gt;=Rules!$B$8,ISNUMBER(P372)),IF(P372&lt;=-Rules!$B$7,"Yes","No"),"No"))</f>
        <v/>
      </c>
      <c r="V372">
        <f>IF(A372="","",IF(AND(N(L372)&gt;=Rules!$B$6,ISNUMBER(N372)),IF(AND(N372&gt;=Rules!$B$10,N372&lt;=Rules!$B$11),"Yes","No"),"No"))</f>
        <v/>
      </c>
      <c r="W372">
        <f>IF(A372="","",IF(I372&lt;&gt;"","Yes","No"))</f>
        <v/>
      </c>
      <c r="X372">
        <f>IF(I372="","",IF(SUMIFS($K$3:$K$2002,$A$3:$A$2002,SUBSTITUTE(SUBSTITUTE(I372,"?","~?"),"*","~*"))&gt;N(K372),"Yes","No"))</f>
        <v/>
      </c>
      <c r="Y372">
        <f>IF(A372="","",IF(N(S372)&gt;0,"Yes","No"))</f>
        <v/>
      </c>
      <c r="Z372">
        <f>IF(A372="","",IF(AND(N(K372)&lt;Rules!$B$5,N(L372)&lt;Rules!$B$6,N(Q372)&lt;Rules!$B$13,Y372="No"),"Yes","No"))</f>
        <v/>
      </c>
      <c r="AA372">
        <f>IF(A372="","",IF(LEFT(C372&amp;"",1)="3","Redirect",IF(OR(LEFT(C372&amp;"",1)="4",LEFT(C372&amp;"",1)="5"),IF(OR(N(K372)&gt;0,N(AC372)&gt;=Rules!$B$14),"Redirect","Prune"),IF(D372="Non-Indexable","Keep",IF(AND(W372="Yes",X372="Yes",Y372="No"),"Merge",IF(OR(U372="Yes",V372="Yes",AND(T372="Yes",N(L372)&gt;=Rules!$B$6)),"Update",IF(Z372="Yes",IF(N(AC372)&gt;=Rules!$B$14,"Redirect","Prune"),"Keep")))))))</f>
        <v/>
      </c>
      <c r="AB372">
        <f>IF(A372="","",IF(LEFT(C372&amp;"",1)="3","Already redirects ("&amp;C372&amp;"). Update internal links to point at the final URL.",IF(OR(LEFT(C372&amp;"",1)="4",LEFT(C372&amp;"",1)="5"),IF(AA372="Redirect","Returns "&amp;C372&amp;" but still has "&amp;N(K372)&amp;" clicks and "&amp;N(AC372)&amp;" referring domains. 301 it to the closest live page.","Returns "&amp;C372&amp;" with no clicks or links. Remove internal links and let it 404 or 410."),IF(D372="Non-Indexable","Non-indexable ("&amp;E372&amp;"). Keep if that is intentional; otherwise fix the canonical or noindex.",IF(AA372="Merge","Overlaps with "&amp;I372&amp;IF(N(J372)&gt;0," (similarity "&amp;TEXT(J372,"0.00")&amp;")","")&amp;", which gets more clicks. Merge the useful parts into it and 301 this URL.",IF(AA372="Update",MID(IF(U372="Yes","; Clicks down "&amp;TEXT(-P372,"0%")&amp;" on the previous period","")&amp;IF(V372="Yes","; Average position "&amp;TEXT(N372,"0.0")&amp;" on "&amp;TEXT(L372,"#,##0")&amp;" impressions (striking distance)","")&amp;IF(AND(T372="Yes",N(L372)&gt;=Rules!$B$6),"; Thin ("&amp;F372&amp;" words) but has search demand",""),3,400),IF(AA372="Prune","Low value: "&amp;N(K372)&amp;" clicks, "&amp;N(L372)&amp;" impressions, "&amp;N(Q372)&amp;" sessions, no key events. Remove or noindex it and update internal links.",IF(AA372="Redirect","Low value but "&amp;N(AC372)&amp;" referring domains. 301 it to the closest relevant page to keep those links.",IF(AND(Z372="No",Y372="Yes",N(K372)&lt;Rules!$B$5),"Low search traffic but it converts (key events: "&amp;S372&amp;"). Keep it and link to it.",IF(W372="Yes","Stronger than the page it overlaps ("&amp;I372&amp;"). Keep; merge that page into this one.","Healthy: "&amp;N(K372)&amp;" clicks"&amp;IF(ISNUMBER(N372),", average position "&amp;TEXT(N372,"0.0"),"")&amp;". Keep and monitor."))))))))))</f>
        <v/>
      </c>
      <c r="AE372">
        <f>IF(A372="","",IF(AD372&lt;&gt;"",AD372,AA372))</f>
        <v/>
      </c>
    </row>
    <row r="373">
      <c r="A373">
        <f>IF(Crawl!A372="","",Crawl!A372)</f>
        <v/>
      </c>
      <c r="B373">
        <f>IF(A373="","",Crawl!EC372)</f>
        <v/>
      </c>
      <c r="C373">
        <f>IF(A373="","",IFERROR(INDEX(Crawl!$A372:$DZ372,1,Rules!$H$6),""))</f>
        <v/>
      </c>
      <c r="D373">
        <f>IF(A373="","",IFERROR(INDEX(Crawl!$A372:$DZ372,1,Rules!$H$7),"")&amp;"")</f>
        <v/>
      </c>
      <c r="E373">
        <f>IF(A373="","",IFERROR(INDEX(Crawl!$A372:$DZ372,1,Rules!$H$8),"")&amp;"")</f>
        <v/>
      </c>
      <c r="F373">
        <f>IF(A373="","",IFERROR(INDEX(Crawl!$A372:$DZ372,1,Rules!$H$9),""))</f>
        <v/>
      </c>
      <c r="G373">
        <f>IF(A373="","",IFERROR(INDEX(Crawl!$A372:$DZ372,1,Rules!$H$10),""))</f>
        <v/>
      </c>
      <c r="H373">
        <f>IF(A373="","",IFERROR(INDEX(Crawl!$A372:$DZ372,1,Rules!$H$12),""))</f>
        <v/>
      </c>
      <c r="I373">
        <f>IF(A373="","",IF(AND(N(H373)&gt;0,IFERROR(INDEX(Crawl!$A372:$DZ372,1,Rules!$H$11),"")&amp;""&lt;&gt;""),IFERROR(INDEX(Crawl!$A372:$DZ372,1,Rules!$H$11),"")&amp;"",IF(AND(ISNUMBER(J373),N(J373)&gt;=Rules!$B$12,IFERROR(INDEX(Crawl!$A372:$DZ372,1,Rules!$H$13),"")&amp;""&lt;&gt;""),IFERROR(INDEX(Crawl!$A372:$DZ372,1,Rules!$H$13),"")&amp;"","")))</f>
        <v/>
      </c>
      <c r="J373" s="19">
        <f>IF(A373="","",IF(IFERROR(INDEX(Crawl!$A372:$DZ372,1,Rules!$H$14),"")&amp;""="","",IFERROR(INDEX(Crawl!$A372:$DZ372,1,Rules!$H$14),"")))</f>
        <v/>
      </c>
      <c r="K373">
        <f>IF(A373="","",IFERROR(SUMIFS('GSC current'!$J$2:$J$2001,'GSC current'!$I$2:$I$2001,B373),0))</f>
        <v/>
      </c>
      <c r="L373">
        <f>IF(A373="","",IFERROR(SUMIFS('GSC current'!$K$2:$K$2001,'GSC current'!$I$2:$I$2001,B373),0))</f>
        <v/>
      </c>
      <c r="M373" s="20">
        <f>IF(A373="","",IF(N(L373)&gt;0,K373/L373,""))</f>
        <v/>
      </c>
      <c r="N373" s="21">
        <f>IF(A373="","",IF(N(L373)&gt;0,SUMIFS('GSC current'!$L$2:$L$2001,'GSC current'!$I$2:$I$2001,B373)/L373,""))</f>
        <v/>
      </c>
      <c r="O373">
        <f>IF(A373="","",IFERROR(SUMIFS('GSC previous'!$J$2:$J$2001,'GSC previous'!$I$2:$I$2001,B373),0))</f>
        <v/>
      </c>
      <c r="P373" s="22">
        <f>IF(A373="","",IF(N(O373)&gt;0,(K373-O373)/O373,""))</f>
        <v/>
      </c>
      <c r="Q373">
        <f>IF(A373="","",IFERROR(SUMIFS(GA4!$P$2:$P$2001,GA4!$O$2:$O$2001,B373),0))</f>
        <v/>
      </c>
      <c r="R373" s="23">
        <f>IF(A373="","",IF(N(Q373)&gt;0,SUMIFS(GA4!$Q$2:$Q$2001,GA4!$O$2:$O$2001,B373)/Q373,""))</f>
        <v/>
      </c>
      <c r="S373">
        <f>IF(A373="","",IFERROR(SUMIFS(GA4!$R$2:$R$2001,GA4!$O$2:$O$2001,B373),0))</f>
        <v/>
      </c>
      <c r="T373">
        <f>IF(A373="","",IF(AND(ISNUMBER(F373),LEFT(C373&amp;"",1)="2"),IF(F373&lt;Rules!$B$9,"Yes","No"),"No"))</f>
        <v/>
      </c>
      <c r="U373">
        <f>IF(A373="","",IF(AND(N(O373)&gt;=Rules!$B$8,ISNUMBER(P373)),IF(P373&lt;=-Rules!$B$7,"Yes","No"),"No"))</f>
        <v/>
      </c>
      <c r="V373">
        <f>IF(A373="","",IF(AND(N(L373)&gt;=Rules!$B$6,ISNUMBER(N373)),IF(AND(N373&gt;=Rules!$B$10,N373&lt;=Rules!$B$11),"Yes","No"),"No"))</f>
        <v/>
      </c>
      <c r="W373">
        <f>IF(A373="","",IF(I373&lt;&gt;"","Yes","No"))</f>
        <v/>
      </c>
      <c r="X373">
        <f>IF(I373="","",IF(SUMIFS($K$3:$K$2002,$A$3:$A$2002,SUBSTITUTE(SUBSTITUTE(I373,"?","~?"),"*","~*"))&gt;N(K373),"Yes","No"))</f>
        <v/>
      </c>
      <c r="Y373">
        <f>IF(A373="","",IF(N(S373)&gt;0,"Yes","No"))</f>
        <v/>
      </c>
      <c r="Z373">
        <f>IF(A373="","",IF(AND(N(K373)&lt;Rules!$B$5,N(L373)&lt;Rules!$B$6,N(Q373)&lt;Rules!$B$13,Y373="No"),"Yes","No"))</f>
        <v/>
      </c>
      <c r="AA373">
        <f>IF(A373="","",IF(LEFT(C373&amp;"",1)="3","Redirect",IF(OR(LEFT(C373&amp;"",1)="4",LEFT(C373&amp;"",1)="5"),IF(OR(N(K373)&gt;0,N(AC373)&gt;=Rules!$B$14),"Redirect","Prune"),IF(D373="Non-Indexable","Keep",IF(AND(W373="Yes",X373="Yes",Y373="No"),"Merge",IF(OR(U373="Yes",V373="Yes",AND(T373="Yes",N(L373)&gt;=Rules!$B$6)),"Update",IF(Z373="Yes",IF(N(AC373)&gt;=Rules!$B$14,"Redirect","Prune"),"Keep")))))))</f>
        <v/>
      </c>
      <c r="AB373">
        <f>IF(A373="","",IF(LEFT(C373&amp;"",1)="3","Already redirects ("&amp;C373&amp;"). Update internal links to point at the final URL.",IF(OR(LEFT(C373&amp;"",1)="4",LEFT(C373&amp;"",1)="5"),IF(AA373="Redirect","Returns "&amp;C373&amp;" but still has "&amp;N(K373)&amp;" clicks and "&amp;N(AC373)&amp;" referring domains. 301 it to the closest live page.","Returns "&amp;C373&amp;" with no clicks or links. Remove internal links and let it 404 or 410."),IF(D373="Non-Indexable","Non-indexable ("&amp;E373&amp;"). Keep if that is intentional; otherwise fix the canonical or noindex.",IF(AA373="Merge","Overlaps with "&amp;I373&amp;IF(N(J373)&gt;0," (similarity "&amp;TEXT(J373,"0.00")&amp;")","")&amp;", which gets more clicks. Merge the useful parts into it and 301 this URL.",IF(AA373="Update",MID(IF(U373="Yes","; Clicks down "&amp;TEXT(-P373,"0%")&amp;" on the previous period","")&amp;IF(V373="Yes","; Average position "&amp;TEXT(N373,"0.0")&amp;" on "&amp;TEXT(L373,"#,##0")&amp;" impressions (striking distance)","")&amp;IF(AND(T373="Yes",N(L373)&gt;=Rules!$B$6),"; Thin ("&amp;F373&amp;" words) but has search demand",""),3,400),IF(AA373="Prune","Low value: "&amp;N(K373)&amp;" clicks, "&amp;N(L373)&amp;" impressions, "&amp;N(Q373)&amp;" sessions, no key events. Remove or noindex it and update internal links.",IF(AA373="Redirect","Low value but "&amp;N(AC373)&amp;" referring domains. 301 it to the closest relevant page to keep those links.",IF(AND(Z373="No",Y373="Yes",N(K373)&lt;Rules!$B$5),"Low search traffic but it converts (key events: "&amp;S373&amp;"). Keep it and link to it.",IF(W373="Yes","Stronger than the page it overlaps ("&amp;I373&amp;"). Keep; merge that page into this one.","Healthy: "&amp;N(K373)&amp;" clicks"&amp;IF(ISNUMBER(N373),", average position "&amp;TEXT(N373,"0.0"),"")&amp;". Keep and monitor."))))))))))</f>
        <v/>
      </c>
      <c r="AE373">
        <f>IF(A373="","",IF(AD373&lt;&gt;"",AD373,AA373))</f>
        <v/>
      </c>
    </row>
    <row r="374">
      <c r="A374">
        <f>IF(Crawl!A373="","",Crawl!A373)</f>
        <v/>
      </c>
      <c r="B374">
        <f>IF(A374="","",Crawl!EC373)</f>
        <v/>
      </c>
      <c r="C374">
        <f>IF(A374="","",IFERROR(INDEX(Crawl!$A373:$DZ373,1,Rules!$H$6),""))</f>
        <v/>
      </c>
      <c r="D374">
        <f>IF(A374="","",IFERROR(INDEX(Crawl!$A373:$DZ373,1,Rules!$H$7),"")&amp;"")</f>
        <v/>
      </c>
      <c r="E374">
        <f>IF(A374="","",IFERROR(INDEX(Crawl!$A373:$DZ373,1,Rules!$H$8),"")&amp;"")</f>
        <v/>
      </c>
      <c r="F374">
        <f>IF(A374="","",IFERROR(INDEX(Crawl!$A373:$DZ373,1,Rules!$H$9),""))</f>
        <v/>
      </c>
      <c r="G374">
        <f>IF(A374="","",IFERROR(INDEX(Crawl!$A373:$DZ373,1,Rules!$H$10),""))</f>
        <v/>
      </c>
      <c r="H374">
        <f>IF(A374="","",IFERROR(INDEX(Crawl!$A373:$DZ373,1,Rules!$H$12),""))</f>
        <v/>
      </c>
      <c r="I374">
        <f>IF(A374="","",IF(AND(N(H374)&gt;0,IFERROR(INDEX(Crawl!$A373:$DZ373,1,Rules!$H$11),"")&amp;""&lt;&gt;""),IFERROR(INDEX(Crawl!$A373:$DZ373,1,Rules!$H$11),"")&amp;"",IF(AND(ISNUMBER(J374),N(J374)&gt;=Rules!$B$12,IFERROR(INDEX(Crawl!$A373:$DZ373,1,Rules!$H$13),"")&amp;""&lt;&gt;""),IFERROR(INDEX(Crawl!$A373:$DZ373,1,Rules!$H$13),"")&amp;"","")))</f>
        <v/>
      </c>
      <c r="J374" s="19">
        <f>IF(A374="","",IF(IFERROR(INDEX(Crawl!$A373:$DZ373,1,Rules!$H$14),"")&amp;""="","",IFERROR(INDEX(Crawl!$A373:$DZ373,1,Rules!$H$14),"")))</f>
        <v/>
      </c>
      <c r="K374">
        <f>IF(A374="","",IFERROR(SUMIFS('GSC current'!$J$2:$J$2001,'GSC current'!$I$2:$I$2001,B374),0))</f>
        <v/>
      </c>
      <c r="L374">
        <f>IF(A374="","",IFERROR(SUMIFS('GSC current'!$K$2:$K$2001,'GSC current'!$I$2:$I$2001,B374),0))</f>
        <v/>
      </c>
      <c r="M374" s="20">
        <f>IF(A374="","",IF(N(L374)&gt;0,K374/L374,""))</f>
        <v/>
      </c>
      <c r="N374" s="21">
        <f>IF(A374="","",IF(N(L374)&gt;0,SUMIFS('GSC current'!$L$2:$L$2001,'GSC current'!$I$2:$I$2001,B374)/L374,""))</f>
        <v/>
      </c>
      <c r="O374">
        <f>IF(A374="","",IFERROR(SUMIFS('GSC previous'!$J$2:$J$2001,'GSC previous'!$I$2:$I$2001,B374),0))</f>
        <v/>
      </c>
      <c r="P374" s="22">
        <f>IF(A374="","",IF(N(O374)&gt;0,(K374-O374)/O374,""))</f>
        <v/>
      </c>
      <c r="Q374">
        <f>IF(A374="","",IFERROR(SUMIFS(GA4!$P$2:$P$2001,GA4!$O$2:$O$2001,B374),0))</f>
        <v/>
      </c>
      <c r="R374" s="23">
        <f>IF(A374="","",IF(N(Q374)&gt;0,SUMIFS(GA4!$Q$2:$Q$2001,GA4!$O$2:$O$2001,B374)/Q374,""))</f>
        <v/>
      </c>
      <c r="S374">
        <f>IF(A374="","",IFERROR(SUMIFS(GA4!$R$2:$R$2001,GA4!$O$2:$O$2001,B374),0))</f>
        <v/>
      </c>
      <c r="T374">
        <f>IF(A374="","",IF(AND(ISNUMBER(F374),LEFT(C374&amp;"",1)="2"),IF(F374&lt;Rules!$B$9,"Yes","No"),"No"))</f>
        <v/>
      </c>
      <c r="U374">
        <f>IF(A374="","",IF(AND(N(O374)&gt;=Rules!$B$8,ISNUMBER(P374)),IF(P374&lt;=-Rules!$B$7,"Yes","No"),"No"))</f>
        <v/>
      </c>
      <c r="V374">
        <f>IF(A374="","",IF(AND(N(L374)&gt;=Rules!$B$6,ISNUMBER(N374)),IF(AND(N374&gt;=Rules!$B$10,N374&lt;=Rules!$B$11),"Yes","No"),"No"))</f>
        <v/>
      </c>
      <c r="W374">
        <f>IF(A374="","",IF(I374&lt;&gt;"","Yes","No"))</f>
        <v/>
      </c>
      <c r="X374">
        <f>IF(I374="","",IF(SUMIFS($K$3:$K$2002,$A$3:$A$2002,SUBSTITUTE(SUBSTITUTE(I374,"?","~?"),"*","~*"))&gt;N(K374),"Yes","No"))</f>
        <v/>
      </c>
      <c r="Y374">
        <f>IF(A374="","",IF(N(S374)&gt;0,"Yes","No"))</f>
        <v/>
      </c>
      <c r="Z374">
        <f>IF(A374="","",IF(AND(N(K374)&lt;Rules!$B$5,N(L374)&lt;Rules!$B$6,N(Q374)&lt;Rules!$B$13,Y374="No"),"Yes","No"))</f>
        <v/>
      </c>
      <c r="AA374">
        <f>IF(A374="","",IF(LEFT(C374&amp;"",1)="3","Redirect",IF(OR(LEFT(C374&amp;"",1)="4",LEFT(C374&amp;"",1)="5"),IF(OR(N(K374)&gt;0,N(AC374)&gt;=Rules!$B$14),"Redirect","Prune"),IF(D374="Non-Indexable","Keep",IF(AND(W374="Yes",X374="Yes",Y374="No"),"Merge",IF(OR(U374="Yes",V374="Yes",AND(T374="Yes",N(L374)&gt;=Rules!$B$6)),"Update",IF(Z374="Yes",IF(N(AC374)&gt;=Rules!$B$14,"Redirect","Prune"),"Keep")))))))</f>
        <v/>
      </c>
      <c r="AB374">
        <f>IF(A374="","",IF(LEFT(C374&amp;"",1)="3","Already redirects ("&amp;C374&amp;"). Update internal links to point at the final URL.",IF(OR(LEFT(C374&amp;"",1)="4",LEFT(C374&amp;"",1)="5"),IF(AA374="Redirect","Returns "&amp;C374&amp;" but still has "&amp;N(K374)&amp;" clicks and "&amp;N(AC374)&amp;" referring domains. 301 it to the closest live page.","Returns "&amp;C374&amp;" with no clicks or links. Remove internal links and let it 404 or 410."),IF(D374="Non-Indexable","Non-indexable ("&amp;E374&amp;"). Keep if that is intentional; otherwise fix the canonical or noindex.",IF(AA374="Merge","Overlaps with "&amp;I374&amp;IF(N(J374)&gt;0," (similarity "&amp;TEXT(J374,"0.00")&amp;")","")&amp;", which gets more clicks. Merge the useful parts into it and 301 this URL.",IF(AA374="Update",MID(IF(U374="Yes","; Clicks down "&amp;TEXT(-P374,"0%")&amp;" on the previous period","")&amp;IF(V374="Yes","; Average position "&amp;TEXT(N374,"0.0")&amp;" on "&amp;TEXT(L374,"#,##0")&amp;" impressions (striking distance)","")&amp;IF(AND(T374="Yes",N(L374)&gt;=Rules!$B$6),"; Thin ("&amp;F374&amp;" words) but has search demand",""),3,400),IF(AA374="Prune","Low value: "&amp;N(K374)&amp;" clicks, "&amp;N(L374)&amp;" impressions, "&amp;N(Q374)&amp;" sessions, no key events. Remove or noindex it and update internal links.",IF(AA374="Redirect","Low value but "&amp;N(AC374)&amp;" referring domains. 301 it to the closest relevant page to keep those links.",IF(AND(Z374="No",Y374="Yes",N(K374)&lt;Rules!$B$5),"Low search traffic but it converts (key events: "&amp;S374&amp;"). Keep it and link to it.",IF(W374="Yes","Stronger than the page it overlaps ("&amp;I374&amp;"). Keep; merge that page into this one.","Healthy: "&amp;N(K374)&amp;" clicks"&amp;IF(ISNUMBER(N374),", average position "&amp;TEXT(N374,"0.0"),"")&amp;". Keep and monitor."))))))))))</f>
        <v/>
      </c>
      <c r="AE374">
        <f>IF(A374="","",IF(AD374&lt;&gt;"",AD374,AA374))</f>
        <v/>
      </c>
    </row>
    <row r="375">
      <c r="A375">
        <f>IF(Crawl!A374="","",Crawl!A374)</f>
        <v/>
      </c>
      <c r="B375">
        <f>IF(A375="","",Crawl!EC374)</f>
        <v/>
      </c>
      <c r="C375">
        <f>IF(A375="","",IFERROR(INDEX(Crawl!$A374:$DZ374,1,Rules!$H$6),""))</f>
        <v/>
      </c>
      <c r="D375">
        <f>IF(A375="","",IFERROR(INDEX(Crawl!$A374:$DZ374,1,Rules!$H$7),"")&amp;"")</f>
        <v/>
      </c>
      <c r="E375">
        <f>IF(A375="","",IFERROR(INDEX(Crawl!$A374:$DZ374,1,Rules!$H$8),"")&amp;"")</f>
        <v/>
      </c>
      <c r="F375">
        <f>IF(A375="","",IFERROR(INDEX(Crawl!$A374:$DZ374,1,Rules!$H$9),""))</f>
        <v/>
      </c>
      <c r="G375">
        <f>IF(A375="","",IFERROR(INDEX(Crawl!$A374:$DZ374,1,Rules!$H$10),""))</f>
        <v/>
      </c>
      <c r="H375">
        <f>IF(A375="","",IFERROR(INDEX(Crawl!$A374:$DZ374,1,Rules!$H$12),""))</f>
        <v/>
      </c>
      <c r="I375">
        <f>IF(A375="","",IF(AND(N(H375)&gt;0,IFERROR(INDEX(Crawl!$A374:$DZ374,1,Rules!$H$11),"")&amp;""&lt;&gt;""),IFERROR(INDEX(Crawl!$A374:$DZ374,1,Rules!$H$11),"")&amp;"",IF(AND(ISNUMBER(J375),N(J375)&gt;=Rules!$B$12,IFERROR(INDEX(Crawl!$A374:$DZ374,1,Rules!$H$13),"")&amp;""&lt;&gt;""),IFERROR(INDEX(Crawl!$A374:$DZ374,1,Rules!$H$13),"")&amp;"","")))</f>
        <v/>
      </c>
      <c r="J375" s="19">
        <f>IF(A375="","",IF(IFERROR(INDEX(Crawl!$A374:$DZ374,1,Rules!$H$14),"")&amp;""="","",IFERROR(INDEX(Crawl!$A374:$DZ374,1,Rules!$H$14),"")))</f>
        <v/>
      </c>
      <c r="K375">
        <f>IF(A375="","",IFERROR(SUMIFS('GSC current'!$J$2:$J$2001,'GSC current'!$I$2:$I$2001,B375),0))</f>
        <v/>
      </c>
      <c r="L375">
        <f>IF(A375="","",IFERROR(SUMIFS('GSC current'!$K$2:$K$2001,'GSC current'!$I$2:$I$2001,B375),0))</f>
        <v/>
      </c>
      <c r="M375" s="20">
        <f>IF(A375="","",IF(N(L375)&gt;0,K375/L375,""))</f>
        <v/>
      </c>
      <c r="N375" s="21">
        <f>IF(A375="","",IF(N(L375)&gt;0,SUMIFS('GSC current'!$L$2:$L$2001,'GSC current'!$I$2:$I$2001,B375)/L375,""))</f>
        <v/>
      </c>
      <c r="O375">
        <f>IF(A375="","",IFERROR(SUMIFS('GSC previous'!$J$2:$J$2001,'GSC previous'!$I$2:$I$2001,B375),0))</f>
        <v/>
      </c>
      <c r="P375" s="22">
        <f>IF(A375="","",IF(N(O375)&gt;0,(K375-O375)/O375,""))</f>
        <v/>
      </c>
      <c r="Q375">
        <f>IF(A375="","",IFERROR(SUMIFS(GA4!$P$2:$P$2001,GA4!$O$2:$O$2001,B375),0))</f>
        <v/>
      </c>
      <c r="R375" s="23">
        <f>IF(A375="","",IF(N(Q375)&gt;0,SUMIFS(GA4!$Q$2:$Q$2001,GA4!$O$2:$O$2001,B375)/Q375,""))</f>
        <v/>
      </c>
      <c r="S375">
        <f>IF(A375="","",IFERROR(SUMIFS(GA4!$R$2:$R$2001,GA4!$O$2:$O$2001,B375),0))</f>
        <v/>
      </c>
      <c r="T375">
        <f>IF(A375="","",IF(AND(ISNUMBER(F375),LEFT(C375&amp;"",1)="2"),IF(F375&lt;Rules!$B$9,"Yes","No"),"No"))</f>
        <v/>
      </c>
      <c r="U375">
        <f>IF(A375="","",IF(AND(N(O375)&gt;=Rules!$B$8,ISNUMBER(P375)),IF(P375&lt;=-Rules!$B$7,"Yes","No"),"No"))</f>
        <v/>
      </c>
      <c r="V375">
        <f>IF(A375="","",IF(AND(N(L375)&gt;=Rules!$B$6,ISNUMBER(N375)),IF(AND(N375&gt;=Rules!$B$10,N375&lt;=Rules!$B$11),"Yes","No"),"No"))</f>
        <v/>
      </c>
      <c r="W375">
        <f>IF(A375="","",IF(I375&lt;&gt;"","Yes","No"))</f>
        <v/>
      </c>
      <c r="X375">
        <f>IF(I375="","",IF(SUMIFS($K$3:$K$2002,$A$3:$A$2002,SUBSTITUTE(SUBSTITUTE(I375,"?","~?"),"*","~*"))&gt;N(K375),"Yes","No"))</f>
        <v/>
      </c>
      <c r="Y375">
        <f>IF(A375="","",IF(N(S375)&gt;0,"Yes","No"))</f>
        <v/>
      </c>
      <c r="Z375">
        <f>IF(A375="","",IF(AND(N(K375)&lt;Rules!$B$5,N(L375)&lt;Rules!$B$6,N(Q375)&lt;Rules!$B$13,Y375="No"),"Yes","No"))</f>
        <v/>
      </c>
      <c r="AA375">
        <f>IF(A375="","",IF(LEFT(C375&amp;"",1)="3","Redirect",IF(OR(LEFT(C375&amp;"",1)="4",LEFT(C375&amp;"",1)="5"),IF(OR(N(K375)&gt;0,N(AC375)&gt;=Rules!$B$14),"Redirect","Prune"),IF(D375="Non-Indexable","Keep",IF(AND(W375="Yes",X375="Yes",Y375="No"),"Merge",IF(OR(U375="Yes",V375="Yes",AND(T375="Yes",N(L375)&gt;=Rules!$B$6)),"Update",IF(Z375="Yes",IF(N(AC375)&gt;=Rules!$B$14,"Redirect","Prune"),"Keep")))))))</f>
        <v/>
      </c>
      <c r="AB375">
        <f>IF(A375="","",IF(LEFT(C375&amp;"",1)="3","Already redirects ("&amp;C375&amp;"). Update internal links to point at the final URL.",IF(OR(LEFT(C375&amp;"",1)="4",LEFT(C375&amp;"",1)="5"),IF(AA375="Redirect","Returns "&amp;C375&amp;" but still has "&amp;N(K375)&amp;" clicks and "&amp;N(AC375)&amp;" referring domains. 301 it to the closest live page.","Returns "&amp;C375&amp;" with no clicks or links. Remove internal links and let it 404 or 410."),IF(D375="Non-Indexable","Non-indexable ("&amp;E375&amp;"). Keep if that is intentional; otherwise fix the canonical or noindex.",IF(AA375="Merge","Overlaps with "&amp;I375&amp;IF(N(J375)&gt;0," (similarity "&amp;TEXT(J375,"0.00")&amp;")","")&amp;", which gets more clicks. Merge the useful parts into it and 301 this URL.",IF(AA375="Update",MID(IF(U375="Yes","; Clicks down "&amp;TEXT(-P375,"0%")&amp;" on the previous period","")&amp;IF(V375="Yes","; Average position "&amp;TEXT(N375,"0.0")&amp;" on "&amp;TEXT(L375,"#,##0")&amp;" impressions (striking distance)","")&amp;IF(AND(T375="Yes",N(L375)&gt;=Rules!$B$6),"; Thin ("&amp;F375&amp;" words) but has search demand",""),3,400),IF(AA375="Prune","Low value: "&amp;N(K375)&amp;" clicks, "&amp;N(L375)&amp;" impressions, "&amp;N(Q375)&amp;" sessions, no key events. Remove or noindex it and update internal links.",IF(AA375="Redirect","Low value but "&amp;N(AC375)&amp;" referring domains. 301 it to the closest relevant page to keep those links.",IF(AND(Z375="No",Y375="Yes",N(K375)&lt;Rules!$B$5),"Low search traffic but it converts (key events: "&amp;S375&amp;"). Keep it and link to it.",IF(W375="Yes","Stronger than the page it overlaps ("&amp;I375&amp;"). Keep; merge that page into this one.","Healthy: "&amp;N(K375)&amp;" clicks"&amp;IF(ISNUMBER(N375),", average position "&amp;TEXT(N375,"0.0"),"")&amp;". Keep and monitor."))))))))))</f>
        <v/>
      </c>
      <c r="AE375">
        <f>IF(A375="","",IF(AD375&lt;&gt;"",AD375,AA375))</f>
        <v/>
      </c>
    </row>
    <row r="376">
      <c r="A376">
        <f>IF(Crawl!A375="","",Crawl!A375)</f>
        <v/>
      </c>
      <c r="B376">
        <f>IF(A376="","",Crawl!EC375)</f>
        <v/>
      </c>
      <c r="C376">
        <f>IF(A376="","",IFERROR(INDEX(Crawl!$A375:$DZ375,1,Rules!$H$6),""))</f>
        <v/>
      </c>
      <c r="D376">
        <f>IF(A376="","",IFERROR(INDEX(Crawl!$A375:$DZ375,1,Rules!$H$7),"")&amp;"")</f>
        <v/>
      </c>
      <c r="E376">
        <f>IF(A376="","",IFERROR(INDEX(Crawl!$A375:$DZ375,1,Rules!$H$8),"")&amp;"")</f>
        <v/>
      </c>
      <c r="F376">
        <f>IF(A376="","",IFERROR(INDEX(Crawl!$A375:$DZ375,1,Rules!$H$9),""))</f>
        <v/>
      </c>
      <c r="G376">
        <f>IF(A376="","",IFERROR(INDEX(Crawl!$A375:$DZ375,1,Rules!$H$10),""))</f>
        <v/>
      </c>
      <c r="H376">
        <f>IF(A376="","",IFERROR(INDEX(Crawl!$A375:$DZ375,1,Rules!$H$12),""))</f>
        <v/>
      </c>
      <c r="I376">
        <f>IF(A376="","",IF(AND(N(H376)&gt;0,IFERROR(INDEX(Crawl!$A375:$DZ375,1,Rules!$H$11),"")&amp;""&lt;&gt;""),IFERROR(INDEX(Crawl!$A375:$DZ375,1,Rules!$H$11),"")&amp;"",IF(AND(ISNUMBER(J376),N(J376)&gt;=Rules!$B$12,IFERROR(INDEX(Crawl!$A375:$DZ375,1,Rules!$H$13),"")&amp;""&lt;&gt;""),IFERROR(INDEX(Crawl!$A375:$DZ375,1,Rules!$H$13),"")&amp;"","")))</f>
        <v/>
      </c>
      <c r="J376" s="19">
        <f>IF(A376="","",IF(IFERROR(INDEX(Crawl!$A375:$DZ375,1,Rules!$H$14),"")&amp;""="","",IFERROR(INDEX(Crawl!$A375:$DZ375,1,Rules!$H$14),"")))</f>
        <v/>
      </c>
      <c r="K376">
        <f>IF(A376="","",IFERROR(SUMIFS('GSC current'!$J$2:$J$2001,'GSC current'!$I$2:$I$2001,B376),0))</f>
        <v/>
      </c>
      <c r="L376">
        <f>IF(A376="","",IFERROR(SUMIFS('GSC current'!$K$2:$K$2001,'GSC current'!$I$2:$I$2001,B376),0))</f>
        <v/>
      </c>
      <c r="M376" s="20">
        <f>IF(A376="","",IF(N(L376)&gt;0,K376/L376,""))</f>
        <v/>
      </c>
      <c r="N376" s="21">
        <f>IF(A376="","",IF(N(L376)&gt;0,SUMIFS('GSC current'!$L$2:$L$2001,'GSC current'!$I$2:$I$2001,B376)/L376,""))</f>
        <v/>
      </c>
      <c r="O376">
        <f>IF(A376="","",IFERROR(SUMIFS('GSC previous'!$J$2:$J$2001,'GSC previous'!$I$2:$I$2001,B376),0))</f>
        <v/>
      </c>
      <c r="P376" s="22">
        <f>IF(A376="","",IF(N(O376)&gt;0,(K376-O376)/O376,""))</f>
        <v/>
      </c>
      <c r="Q376">
        <f>IF(A376="","",IFERROR(SUMIFS(GA4!$P$2:$P$2001,GA4!$O$2:$O$2001,B376),0))</f>
        <v/>
      </c>
      <c r="R376" s="23">
        <f>IF(A376="","",IF(N(Q376)&gt;0,SUMIFS(GA4!$Q$2:$Q$2001,GA4!$O$2:$O$2001,B376)/Q376,""))</f>
        <v/>
      </c>
      <c r="S376">
        <f>IF(A376="","",IFERROR(SUMIFS(GA4!$R$2:$R$2001,GA4!$O$2:$O$2001,B376),0))</f>
        <v/>
      </c>
      <c r="T376">
        <f>IF(A376="","",IF(AND(ISNUMBER(F376),LEFT(C376&amp;"",1)="2"),IF(F376&lt;Rules!$B$9,"Yes","No"),"No"))</f>
        <v/>
      </c>
      <c r="U376">
        <f>IF(A376="","",IF(AND(N(O376)&gt;=Rules!$B$8,ISNUMBER(P376)),IF(P376&lt;=-Rules!$B$7,"Yes","No"),"No"))</f>
        <v/>
      </c>
      <c r="V376">
        <f>IF(A376="","",IF(AND(N(L376)&gt;=Rules!$B$6,ISNUMBER(N376)),IF(AND(N376&gt;=Rules!$B$10,N376&lt;=Rules!$B$11),"Yes","No"),"No"))</f>
        <v/>
      </c>
      <c r="W376">
        <f>IF(A376="","",IF(I376&lt;&gt;"","Yes","No"))</f>
        <v/>
      </c>
      <c r="X376">
        <f>IF(I376="","",IF(SUMIFS($K$3:$K$2002,$A$3:$A$2002,SUBSTITUTE(SUBSTITUTE(I376,"?","~?"),"*","~*"))&gt;N(K376),"Yes","No"))</f>
        <v/>
      </c>
      <c r="Y376">
        <f>IF(A376="","",IF(N(S376)&gt;0,"Yes","No"))</f>
        <v/>
      </c>
      <c r="Z376">
        <f>IF(A376="","",IF(AND(N(K376)&lt;Rules!$B$5,N(L376)&lt;Rules!$B$6,N(Q376)&lt;Rules!$B$13,Y376="No"),"Yes","No"))</f>
        <v/>
      </c>
      <c r="AA376">
        <f>IF(A376="","",IF(LEFT(C376&amp;"",1)="3","Redirect",IF(OR(LEFT(C376&amp;"",1)="4",LEFT(C376&amp;"",1)="5"),IF(OR(N(K376)&gt;0,N(AC376)&gt;=Rules!$B$14),"Redirect","Prune"),IF(D376="Non-Indexable","Keep",IF(AND(W376="Yes",X376="Yes",Y376="No"),"Merge",IF(OR(U376="Yes",V376="Yes",AND(T376="Yes",N(L376)&gt;=Rules!$B$6)),"Update",IF(Z376="Yes",IF(N(AC376)&gt;=Rules!$B$14,"Redirect","Prune"),"Keep")))))))</f>
        <v/>
      </c>
      <c r="AB376">
        <f>IF(A376="","",IF(LEFT(C376&amp;"",1)="3","Already redirects ("&amp;C376&amp;"). Update internal links to point at the final URL.",IF(OR(LEFT(C376&amp;"",1)="4",LEFT(C376&amp;"",1)="5"),IF(AA376="Redirect","Returns "&amp;C376&amp;" but still has "&amp;N(K376)&amp;" clicks and "&amp;N(AC376)&amp;" referring domains. 301 it to the closest live page.","Returns "&amp;C376&amp;" with no clicks or links. Remove internal links and let it 404 or 410."),IF(D376="Non-Indexable","Non-indexable ("&amp;E376&amp;"). Keep if that is intentional; otherwise fix the canonical or noindex.",IF(AA376="Merge","Overlaps with "&amp;I376&amp;IF(N(J376)&gt;0," (similarity "&amp;TEXT(J376,"0.00")&amp;")","")&amp;", which gets more clicks. Merge the useful parts into it and 301 this URL.",IF(AA376="Update",MID(IF(U376="Yes","; Clicks down "&amp;TEXT(-P376,"0%")&amp;" on the previous period","")&amp;IF(V376="Yes","; Average position "&amp;TEXT(N376,"0.0")&amp;" on "&amp;TEXT(L376,"#,##0")&amp;" impressions (striking distance)","")&amp;IF(AND(T376="Yes",N(L376)&gt;=Rules!$B$6),"; Thin ("&amp;F376&amp;" words) but has search demand",""),3,400),IF(AA376="Prune","Low value: "&amp;N(K376)&amp;" clicks, "&amp;N(L376)&amp;" impressions, "&amp;N(Q376)&amp;" sessions, no key events. Remove or noindex it and update internal links.",IF(AA376="Redirect","Low value but "&amp;N(AC376)&amp;" referring domains. 301 it to the closest relevant page to keep those links.",IF(AND(Z376="No",Y376="Yes",N(K376)&lt;Rules!$B$5),"Low search traffic but it converts (key events: "&amp;S376&amp;"). Keep it and link to it.",IF(W376="Yes","Stronger than the page it overlaps ("&amp;I376&amp;"). Keep; merge that page into this one.","Healthy: "&amp;N(K376)&amp;" clicks"&amp;IF(ISNUMBER(N376),", average position "&amp;TEXT(N376,"0.0"),"")&amp;". Keep and monitor."))))))))))</f>
        <v/>
      </c>
      <c r="AE376">
        <f>IF(A376="","",IF(AD376&lt;&gt;"",AD376,AA376))</f>
        <v/>
      </c>
    </row>
    <row r="377">
      <c r="A377">
        <f>IF(Crawl!A376="","",Crawl!A376)</f>
        <v/>
      </c>
      <c r="B377">
        <f>IF(A377="","",Crawl!EC376)</f>
        <v/>
      </c>
      <c r="C377">
        <f>IF(A377="","",IFERROR(INDEX(Crawl!$A376:$DZ376,1,Rules!$H$6),""))</f>
        <v/>
      </c>
      <c r="D377">
        <f>IF(A377="","",IFERROR(INDEX(Crawl!$A376:$DZ376,1,Rules!$H$7),"")&amp;"")</f>
        <v/>
      </c>
      <c r="E377">
        <f>IF(A377="","",IFERROR(INDEX(Crawl!$A376:$DZ376,1,Rules!$H$8),"")&amp;"")</f>
        <v/>
      </c>
      <c r="F377">
        <f>IF(A377="","",IFERROR(INDEX(Crawl!$A376:$DZ376,1,Rules!$H$9),""))</f>
        <v/>
      </c>
      <c r="G377">
        <f>IF(A377="","",IFERROR(INDEX(Crawl!$A376:$DZ376,1,Rules!$H$10),""))</f>
        <v/>
      </c>
      <c r="H377">
        <f>IF(A377="","",IFERROR(INDEX(Crawl!$A376:$DZ376,1,Rules!$H$12),""))</f>
        <v/>
      </c>
      <c r="I377">
        <f>IF(A377="","",IF(AND(N(H377)&gt;0,IFERROR(INDEX(Crawl!$A376:$DZ376,1,Rules!$H$11),"")&amp;""&lt;&gt;""),IFERROR(INDEX(Crawl!$A376:$DZ376,1,Rules!$H$11),"")&amp;"",IF(AND(ISNUMBER(J377),N(J377)&gt;=Rules!$B$12,IFERROR(INDEX(Crawl!$A376:$DZ376,1,Rules!$H$13),"")&amp;""&lt;&gt;""),IFERROR(INDEX(Crawl!$A376:$DZ376,1,Rules!$H$13),"")&amp;"","")))</f>
        <v/>
      </c>
      <c r="J377" s="19">
        <f>IF(A377="","",IF(IFERROR(INDEX(Crawl!$A376:$DZ376,1,Rules!$H$14),"")&amp;""="","",IFERROR(INDEX(Crawl!$A376:$DZ376,1,Rules!$H$14),"")))</f>
        <v/>
      </c>
      <c r="K377">
        <f>IF(A377="","",IFERROR(SUMIFS('GSC current'!$J$2:$J$2001,'GSC current'!$I$2:$I$2001,B377),0))</f>
        <v/>
      </c>
      <c r="L377">
        <f>IF(A377="","",IFERROR(SUMIFS('GSC current'!$K$2:$K$2001,'GSC current'!$I$2:$I$2001,B377),0))</f>
        <v/>
      </c>
      <c r="M377" s="20">
        <f>IF(A377="","",IF(N(L377)&gt;0,K377/L377,""))</f>
        <v/>
      </c>
      <c r="N377" s="21">
        <f>IF(A377="","",IF(N(L377)&gt;0,SUMIFS('GSC current'!$L$2:$L$2001,'GSC current'!$I$2:$I$2001,B377)/L377,""))</f>
        <v/>
      </c>
      <c r="O377">
        <f>IF(A377="","",IFERROR(SUMIFS('GSC previous'!$J$2:$J$2001,'GSC previous'!$I$2:$I$2001,B377),0))</f>
        <v/>
      </c>
      <c r="P377" s="22">
        <f>IF(A377="","",IF(N(O377)&gt;0,(K377-O377)/O377,""))</f>
        <v/>
      </c>
      <c r="Q377">
        <f>IF(A377="","",IFERROR(SUMIFS(GA4!$P$2:$P$2001,GA4!$O$2:$O$2001,B377),0))</f>
        <v/>
      </c>
      <c r="R377" s="23">
        <f>IF(A377="","",IF(N(Q377)&gt;0,SUMIFS(GA4!$Q$2:$Q$2001,GA4!$O$2:$O$2001,B377)/Q377,""))</f>
        <v/>
      </c>
      <c r="S377">
        <f>IF(A377="","",IFERROR(SUMIFS(GA4!$R$2:$R$2001,GA4!$O$2:$O$2001,B377),0))</f>
        <v/>
      </c>
      <c r="T377">
        <f>IF(A377="","",IF(AND(ISNUMBER(F377),LEFT(C377&amp;"",1)="2"),IF(F377&lt;Rules!$B$9,"Yes","No"),"No"))</f>
        <v/>
      </c>
      <c r="U377">
        <f>IF(A377="","",IF(AND(N(O377)&gt;=Rules!$B$8,ISNUMBER(P377)),IF(P377&lt;=-Rules!$B$7,"Yes","No"),"No"))</f>
        <v/>
      </c>
      <c r="V377">
        <f>IF(A377="","",IF(AND(N(L377)&gt;=Rules!$B$6,ISNUMBER(N377)),IF(AND(N377&gt;=Rules!$B$10,N377&lt;=Rules!$B$11),"Yes","No"),"No"))</f>
        <v/>
      </c>
      <c r="W377">
        <f>IF(A377="","",IF(I377&lt;&gt;"","Yes","No"))</f>
        <v/>
      </c>
      <c r="X377">
        <f>IF(I377="","",IF(SUMIFS($K$3:$K$2002,$A$3:$A$2002,SUBSTITUTE(SUBSTITUTE(I377,"?","~?"),"*","~*"))&gt;N(K377),"Yes","No"))</f>
        <v/>
      </c>
      <c r="Y377">
        <f>IF(A377="","",IF(N(S377)&gt;0,"Yes","No"))</f>
        <v/>
      </c>
      <c r="Z377">
        <f>IF(A377="","",IF(AND(N(K377)&lt;Rules!$B$5,N(L377)&lt;Rules!$B$6,N(Q377)&lt;Rules!$B$13,Y377="No"),"Yes","No"))</f>
        <v/>
      </c>
      <c r="AA377">
        <f>IF(A377="","",IF(LEFT(C377&amp;"",1)="3","Redirect",IF(OR(LEFT(C377&amp;"",1)="4",LEFT(C377&amp;"",1)="5"),IF(OR(N(K377)&gt;0,N(AC377)&gt;=Rules!$B$14),"Redirect","Prune"),IF(D377="Non-Indexable","Keep",IF(AND(W377="Yes",X377="Yes",Y377="No"),"Merge",IF(OR(U377="Yes",V377="Yes",AND(T377="Yes",N(L377)&gt;=Rules!$B$6)),"Update",IF(Z377="Yes",IF(N(AC377)&gt;=Rules!$B$14,"Redirect","Prune"),"Keep")))))))</f>
        <v/>
      </c>
      <c r="AB377">
        <f>IF(A377="","",IF(LEFT(C377&amp;"",1)="3","Already redirects ("&amp;C377&amp;"). Update internal links to point at the final URL.",IF(OR(LEFT(C377&amp;"",1)="4",LEFT(C377&amp;"",1)="5"),IF(AA377="Redirect","Returns "&amp;C377&amp;" but still has "&amp;N(K377)&amp;" clicks and "&amp;N(AC377)&amp;" referring domains. 301 it to the closest live page.","Returns "&amp;C377&amp;" with no clicks or links. Remove internal links and let it 404 or 410."),IF(D377="Non-Indexable","Non-indexable ("&amp;E377&amp;"). Keep if that is intentional; otherwise fix the canonical or noindex.",IF(AA377="Merge","Overlaps with "&amp;I377&amp;IF(N(J377)&gt;0," (similarity "&amp;TEXT(J377,"0.00")&amp;")","")&amp;", which gets more clicks. Merge the useful parts into it and 301 this URL.",IF(AA377="Update",MID(IF(U377="Yes","; Clicks down "&amp;TEXT(-P377,"0%")&amp;" on the previous period","")&amp;IF(V377="Yes","; Average position "&amp;TEXT(N377,"0.0")&amp;" on "&amp;TEXT(L377,"#,##0")&amp;" impressions (striking distance)","")&amp;IF(AND(T377="Yes",N(L377)&gt;=Rules!$B$6),"; Thin ("&amp;F377&amp;" words) but has search demand",""),3,400),IF(AA377="Prune","Low value: "&amp;N(K377)&amp;" clicks, "&amp;N(L377)&amp;" impressions, "&amp;N(Q377)&amp;" sessions, no key events. Remove or noindex it and update internal links.",IF(AA377="Redirect","Low value but "&amp;N(AC377)&amp;" referring domains. 301 it to the closest relevant page to keep those links.",IF(AND(Z377="No",Y377="Yes",N(K377)&lt;Rules!$B$5),"Low search traffic but it converts (key events: "&amp;S377&amp;"). Keep it and link to it.",IF(W377="Yes","Stronger than the page it overlaps ("&amp;I377&amp;"). Keep; merge that page into this one.","Healthy: "&amp;N(K377)&amp;" clicks"&amp;IF(ISNUMBER(N377),", average position "&amp;TEXT(N377,"0.0"),"")&amp;". Keep and monitor."))))))))))</f>
        <v/>
      </c>
      <c r="AE377">
        <f>IF(A377="","",IF(AD377&lt;&gt;"",AD377,AA377))</f>
        <v/>
      </c>
    </row>
    <row r="378">
      <c r="A378">
        <f>IF(Crawl!A377="","",Crawl!A377)</f>
        <v/>
      </c>
      <c r="B378">
        <f>IF(A378="","",Crawl!EC377)</f>
        <v/>
      </c>
      <c r="C378">
        <f>IF(A378="","",IFERROR(INDEX(Crawl!$A377:$DZ377,1,Rules!$H$6),""))</f>
        <v/>
      </c>
      <c r="D378">
        <f>IF(A378="","",IFERROR(INDEX(Crawl!$A377:$DZ377,1,Rules!$H$7),"")&amp;"")</f>
        <v/>
      </c>
      <c r="E378">
        <f>IF(A378="","",IFERROR(INDEX(Crawl!$A377:$DZ377,1,Rules!$H$8),"")&amp;"")</f>
        <v/>
      </c>
      <c r="F378">
        <f>IF(A378="","",IFERROR(INDEX(Crawl!$A377:$DZ377,1,Rules!$H$9),""))</f>
        <v/>
      </c>
      <c r="G378">
        <f>IF(A378="","",IFERROR(INDEX(Crawl!$A377:$DZ377,1,Rules!$H$10),""))</f>
        <v/>
      </c>
      <c r="H378">
        <f>IF(A378="","",IFERROR(INDEX(Crawl!$A377:$DZ377,1,Rules!$H$12),""))</f>
        <v/>
      </c>
      <c r="I378">
        <f>IF(A378="","",IF(AND(N(H378)&gt;0,IFERROR(INDEX(Crawl!$A377:$DZ377,1,Rules!$H$11),"")&amp;""&lt;&gt;""),IFERROR(INDEX(Crawl!$A377:$DZ377,1,Rules!$H$11),"")&amp;"",IF(AND(ISNUMBER(J378),N(J378)&gt;=Rules!$B$12,IFERROR(INDEX(Crawl!$A377:$DZ377,1,Rules!$H$13),"")&amp;""&lt;&gt;""),IFERROR(INDEX(Crawl!$A377:$DZ377,1,Rules!$H$13),"")&amp;"","")))</f>
        <v/>
      </c>
      <c r="J378" s="19">
        <f>IF(A378="","",IF(IFERROR(INDEX(Crawl!$A377:$DZ377,1,Rules!$H$14),"")&amp;""="","",IFERROR(INDEX(Crawl!$A377:$DZ377,1,Rules!$H$14),"")))</f>
        <v/>
      </c>
      <c r="K378">
        <f>IF(A378="","",IFERROR(SUMIFS('GSC current'!$J$2:$J$2001,'GSC current'!$I$2:$I$2001,B378),0))</f>
        <v/>
      </c>
      <c r="L378">
        <f>IF(A378="","",IFERROR(SUMIFS('GSC current'!$K$2:$K$2001,'GSC current'!$I$2:$I$2001,B378),0))</f>
        <v/>
      </c>
      <c r="M378" s="20">
        <f>IF(A378="","",IF(N(L378)&gt;0,K378/L378,""))</f>
        <v/>
      </c>
      <c r="N378" s="21">
        <f>IF(A378="","",IF(N(L378)&gt;0,SUMIFS('GSC current'!$L$2:$L$2001,'GSC current'!$I$2:$I$2001,B378)/L378,""))</f>
        <v/>
      </c>
      <c r="O378">
        <f>IF(A378="","",IFERROR(SUMIFS('GSC previous'!$J$2:$J$2001,'GSC previous'!$I$2:$I$2001,B378),0))</f>
        <v/>
      </c>
      <c r="P378" s="22">
        <f>IF(A378="","",IF(N(O378)&gt;0,(K378-O378)/O378,""))</f>
        <v/>
      </c>
      <c r="Q378">
        <f>IF(A378="","",IFERROR(SUMIFS(GA4!$P$2:$P$2001,GA4!$O$2:$O$2001,B378),0))</f>
        <v/>
      </c>
      <c r="R378" s="23">
        <f>IF(A378="","",IF(N(Q378)&gt;0,SUMIFS(GA4!$Q$2:$Q$2001,GA4!$O$2:$O$2001,B378)/Q378,""))</f>
        <v/>
      </c>
      <c r="S378">
        <f>IF(A378="","",IFERROR(SUMIFS(GA4!$R$2:$R$2001,GA4!$O$2:$O$2001,B378),0))</f>
        <v/>
      </c>
      <c r="T378">
        <f>IF(A378="","",IF(AND(ISNUMBER(F378),LEFT(C378&amp;"",1)="2"),IF(F378&lt;Rules!$B$9,"Yes","No"),"No"))</f>
        <v/>
      </c>
      <c r="U378">
        <f>IF(A378="","",IF(AND(N(O378)&gt;=Rules!$B$8,ISNUMBER(P378)),IF(P378&lt;=-Rules!$B$7,"Yes","No"),"No"))</f>
        <v/>
      </c>
      <c r="V378">
        <f>IF(A378="","",IF(AND(N(L378)&gt;=Rules!$B$6,ISNUMBER(N378)),IF(AND(N378&gt;=Rules!$B$10,N378&lt;=Rules!$B$11),"Yes","No"),"No"))</f>
        <v/>
      </c>
      <c r="W378">
        <f>IF(A378="","",IF(I378&lt;&gt;"","Yes","No"))</f>
        <v/>
      </c>
      <c r="X378">
        <f>IF(I378="","",IF(SUMIFS($K$3:$K$2002,$A$3:$A$2002,SUBSTITUTE(SUBSTITUTE(I378,"?","~?"),"*","~*"))&gt;N(K378),"Yes","No"))</f>
        <v/>
      </c>
      <c r="Y378">
        <f>IF(A378="","",IF(N(S378)&gt;0,"Yes","No"))</f>
        <v/>
      </c>
      <c r="Z378">
        <f>IF(A378="","",IF(AND(N(K378)&lt;Rules!$B$5,N(L378)&lt;Rules!$B$6,N(Q378)&lt;Rules!$B$13,Y378="No"),"Yes","No"))</f>
        <v/>
      </c>
      <c r="AA378">
        <f>IF(A378="","",IF(LEFT(C378&amp;"",1)="3","Redirect",IF(OR(LEFT(C378&amp;"",1)="4",LEFT(C378&amp;"",1)="5"),IF(OR(N(K378)&gt;0,N(AC378)&gt;=Rules!$B$14),"Redirect","Prune"),IF(D378="Non-Indexable","Keep",IF(AND(W378="Yes",X378="Yes",Y378="No"),"Merge",IF(OR(U378="Yes",V378="Yes",AND(T378="Yes",N(L378)&gt;=Rules!$B$6)),"Update",IF(Z378="Yes",IF(N(AC378)&gt;=Rules!$B$14,"Redirect","Prune"),"Keep")))))))</f>
        <v/>
      </c>
      <c r="AB378">
        <f>IF(A378="","",IF(LEFT(C378&amp;"",1)="3","Already redirects ("&amp;C378&amp;"). Update internal links to point at the final URL.",IF(OR(LEFT(C378&amp;"",1)="4",LEFT(C378&amp;"",1)="5"),IF(AA378="Redirect","Returns "&amp;C378&amp;" but still has "&amp;N(K378)&amp;" clicks and "&amp;N(AC378)&amp;" referring domains. 301 it to the closest live page.","Returns "&amp;C378&amp;" with no clicks or links. Remove internal links and let it 404 or 410."),IF(D378="Non-Indexable","Non-indexable ("&amp;E378&amp;"). Keep if that is intentional; otherwise fix the canonical or noindex.",IF(AA378="Merge","Overlaps with "&amp;I378&amp;IF(N(J378)&gt;0," (similarity "&amp;TEXT(J378,"0.00")&amp;")","")&amp;", which gets more clicks. Merge the useful parts into it and 301 this URL.",IF(AA378="Update",MID(IF(U378="Yes","; Clicks down "&amp;TEXT(-P378,"0%")&amp;" on the previous period","")&amp;IF(V378="Yes","; Average position "&amp;TEXT(N378,"0.0")&amp;" on "&amp;TEXT(L378,"#,##0")&amp;" impressions (striking distance)","")&amp;IF(AND(T378="Yes",N(L378)&gt;=Rules!$B$6),"; Thin ("&amp;F378&amp;" words) but has search demand",""),3,400),IF(AA378="Prune","Low value: "&amp;N(K378)&amp;" clicks, "&amp;N(L378)&amp;" impressions, "&amp;N(Q378)&amp;" sessions, no key events. Remove or noindex it and update internal links.",IF(AA378="Redirect","Low value but "&amp;N(AC378)&amp;" referring domains. 301 it to the closest relevant page to keep those links.",IF(AND(Z378="No",Y378="Yes",N(K378)&lt;Rules!$B$5),"Low search traffic but it converts (key events: "&amp;S378&amp;"). Keep it and link to it.",IF(W378="Yes","Stronger than the page it overlaps ("&amp;I378&amp;"). Keep; merge that page into this one.","Healthy: "&amp;N(K378)&amp;" clicks"&amp;IF(ISNUMBER(N378),", average position "&amp;TEXT(N378,"0.0"),"")&amp;". Keep and monitor."))))))))))</f>
        <v/>
      </c>
      <c r="AE378">
        <f>IF(A378="","",IF(AD378&lt;&gt;"",AD378,AA378))</f>
        <v/>
      </c>
    </row>
    <row r="379">
      <c r="A379">
        <f>IF(Crawl!A378="","",Crawl!A378)</f>
        <v/>
      </c>
      <c r="B379">
        <f>IF(A379="","",Crawl!EC378)</f>
        <v/>
      </c>
      <c r="C379">
        <f>IF(A379="","",IFERROR(INDEX(Crawl!$A378:$DZ378,1,Rules!$H$6),""))</f>
        <v/>
      </c>
      <c r="D379">
        <f>IF(A379="","",IFERROR(INDEX(Crawl!$A378:$DZ378,1,Rules!$H$7),"")&amp;"")</f>
        <v/>
      </c>
      <c r="E379">
        <f>IF(A379="","",IFERROR(INDEX(Crawl!$A378:$DZ378,1,Rules!$H$8),"")&amp;"")</f>
        <v/>
      </c>
      <c r="F379">
        <f>IF(A379="","",IFERROR(INDEX(Crawl!$A378:$DZ378,1,Rules!$H$9),""))</f>
        <v/>
      </c>
      <c r="G379">
        <f>IF(A379="","",IFERROR(INDEX(Crawl!$A378:$DZ378,1,Rules!$H$10),""))</f>
        <v/>
      </c>
      <c r="H379">
        <f>IF(A379="","",IFERROR(INDEX(Crawl!$A378:$DZ378,1,Rules!$H$12),""))</f>
        <v/>
      </c>
      <c r="I379">
        <f>IF(A379="","",IF(AND(N(H379)&gt;0,IFERROR(INDEX(Crawl!$A378:$DZ378,1,Rules!$H$11),"")&amp;""&lt;&gt;""),IFERROR(INDEX(Crawl!$A378:$DZ378,1,Rules!$H$11),"")&amp;"",IF(AND(ISNUMBER(J379),N(J379)&gt;=Rules!$B$12,IFERROR(INDEX(Crawl!$A378:$DZ378,1,Rules!$H$13),"")&amp;""&lt;&gt;""),IFERROR(INDEX(Crawl!$A378:$DZ378,1,Rules!$H$13),"")&amp;"","")))</f>
        <v/>
      </c>
      <c r="J379" s="19">
        <f>IF(A379="","",IF(IFERROR(INDEX(Crawl!$A378:$DZ378,1,Rules!$H$14),"")&amp;""="","",IFERROR(INDEX(Crawl!$A378:$DZ378,1,Rules!$H$14),"")))</f>
        <v/>
      </c>
      <c r="K379">
        <f>IF(A379="","",IFERROR(SUMIFS('GSC current'!$J$2:$J$2001,'GSC current'!$I$2:$I$2001,B379),0))</f>
        <v/>
      </c>
      <c r="L379">
        <f>IF(A379="","",IFERROR(SUMIFS('GSC current'!$K$2:$K$2001,'GSC current'!$I$2:$I$2001,B379),0))</f>
        <v/>
      </c>
      <c r="M379" s="20">
        <f>IF(A379="","",IF(N(L379)&gt;0,K379/L379,""))</f>
        <v/>
      </c>
      <c r="N379" s="21">
        <f>IF(A379="","",IF(N(L379)&gt;0,SUMIFS('GSC current'!$L$2:$L$2001,'GSC current'!$I$2:$I$2001,B379)/L379,""))</f>
        <v/>
      </c>
      <c r="O379">
        <f>IF(A379="","",IFERROR(SUMIFS('GSC previous'!$J$2:$J$2001,'GSC previous'!$I$2:$I$2001,B379),0))</f>
        <v/>
      </c>
      <c r="P379" s="22">
        <f>IF(A379="","",IF(N(O379)&gt;0,(K379-O379)/O379,""))</f>
        <v/>
      </c>
      <c r="Q379">
        <f>IF(A379="","",IFERROR(SUMIFS(GA4!$P$2:$P$2001,GA4!$O$2:$O$2001,B379),0))</f>
        <v/>
      </c>
      <c r="R379" s="23">
        <f>IF(A379="","",IF(N(Q379)&gt;0,SUMIFS(GA4!$Q$2:$Q$2001,GA4!$O$2:$O$2001,B379)/Q379,""))</f>
        <v/>
      </c>
      <c r="S379">
        <f>IF(A379="","",IFERROR(SUMIFS(GA4!$R$2:$R$2001,GA4!$O$2:$O$2001,B379),0))</f>
        <v/>
      </c>
      <c r="T379">
        <f>IF(A379="","",IF(AND(ISNUMBER(F379),LEFT(C379&amp;"",1)="2"),IF(F379&lt;Rules!$B$9,"Yes","No"),"No"))</f>
        <v/>
      </c>
      <c r="U379">
        <f>IF(A379="","",IF(AND(N(O379)&gt;=Rules!$B$8,ISNUMBER(P379)),IF(P379&lt;=-Rules!$B$7,"Yes","No"),"No"))</f>
        <v/>
      </c>
      <c r="V379">
        <f>IF(A379="","",IF(AND(N(L379)&gt;=Rules!$B$6,ISNUMBER(N379)),IF(AND(N379&gt;=Rules!$B$10,N379&lt;=Rules!$B$11),"Yes","No"),"No"))</f>
        <v/>
      </c>
      <c r="W379">
        <f>IF(A379="","",IF(I379&lt;&gt;"","Yes","No"))</f>
        <v/>
      </c>
      <c r="X379">
        <f>IF(I379="","",IF(SUMIFS($K$3:$K$2002,$A$3:$A$2002,SUBSTITUTE(SUBSTITUTE(I379,"?","~?"),"*","~*"))&gt;N(K379),"Yes","No"))</f>
        <v/>
      </c>
      <c r="Y379">
        <f>IF(A379="","",IF(N(S379)&gt;0,"Yes","No"))</f>
        <v/>
      </c>
      <c r="Z379">
        <f>IF(A379="","",IF(AND(N(K379)&lt;Rules!$B$5,N(L379)&lt;Rules!$B$6,N(Q379)&lt;Rules!$B$13,Y379="No"),"Yes","No"))</f>
        <v/>
      </c>
      <c r="AA379">
        <f>IF(A379="","",IF(LEFT(C379&amp;"",1)="3","Redirect",IF(OR(LEFT(C379&amp;"",1)="4",LEFT(C379&amp;"",1)="5"),IF(OR(N(K379)&gt;0,N(AC379)&gt;=Rules!$B$14),"Redirect","Prune"),IF(D379="Non-Indexable","Keep",IF(AND(W379="Yes",X379="Yes",Y379="No"),"Merge",IF(OR(U379="Yes",V379="Yes",AND(T379="Yes",N(L379)&gt;=Rules!$B$6)),"Update",IF(Z379="Yes",IF(N(AC379)&gt;=Rules!$B$14,"Redirect","Prune"),"Keep")))))))</f>
        <v/>
      </c>
      <c r="AB379">
        <f>IF(A379="","",IF(LEFT(C379&amp;"",1)="3","Already redirects ("&amp;C379&amp;"). Update internal links to point at the final URL.",IF(OR(LEFT(C379&amp;"",1)="4",LEFT(C379&amp;"",1)="5"),IF(AA379="Redirect","Returns "&amp;C379&amp;" but still has "&amp;N(K379)&amp;" clicks and "&amp;N(AC379)&amp;" referring domains. 301 it to the closest live page.","Returns "&amp;C379&amp;" with no clicks or links. Remove internal links and let it 404 or 410."),IF(D379="Non-Indexable","Non-indexable ("&amp;E379&amp;"). Keep if that is intentional; otherwise fix the canonical or noindex.",IF(AA379="Merge","Overlaps with "&amp;I379&amp;IF(N(J379)&gt;0," (similarity "&amp;TEXT(J379,"0.00")&amp;")","")&amp;", which gets more clicks. Merge the useful parts into it and 301 this URL.",IF(AA379="Update",MID(IF(U379="Yes","; Clicks down "&amp;TEXT(-P379,"0%")&amp;" on the previous period","")&amp;IF(V379="Yes","; Average position "&amp;TEXT(N379,"0.0")&amp;" on "&amp;TEXT(L379,"#,##0")&amp;" impressions (striking distance)","")&amp;IF(AND(T379="Yes",N(L379)&gt;=Rules!$B$6),"; Thin ("&amp;F379&amp;" words) but has search demand",""),3,400),IF(AA379="Prune","Low value: "&amp;N(K379)&amp;" clicks, "&amp;N(L379)&amp;" impressions, "&amp;N(Q379)&amp;" sessions, no key events. Remove or noindex it and update internal links.",IF(AA379="Redirect","Low value but "&amp;N(AC379)&amp;" referring domains. 301 it to the closest relevant page to keep those links.",IF(AND(Z379="No",Y379="Yes",N(K379)&lt;Rules!$B$5),"Low search traffic but it converts (key events: "&amp;S379&amp;"). Keep it and link to it.",IF(W379="Yes","Stronger than the page it overlaps ("&amp;I379&amp;"). Keep; merge that page into this one.","Healthy: "&amp;N(K379)&amp;" clicks"&amp;IF(ISNUMBER(N379),", average position "&amp;TEXT(N379,"0.0"),"")&amp;". Keep and monitor."))))))))))</f>
        <v/>
      </c>
      <c r="AE379">
        <f>IF(A379="","",IF(AD379&lt;&gt;"",AD379,AA379))</f>
        <v/>
      </c>
    </row>
    <row r="380">
      <c r="A380">
        <f>IF(Crawl!A379="","",Crawl!A379)</f>
        <v/>
      </c>
      <c r="B380">
        <f>IF(A380="","",Crawl!EC379)</f>
        <v/>
      </c>
      <c r="C380">
        <f>IF(A380="","",IFERROR(INDEX(Crawl!$A379:$DZ379,1,Rules!$H$6),""))</f>
        <v/>
      </c>
      <c r="D380">
        <f>IF(A380="","",IFERROR(INDEX(Crawl!$A379:$DZ379,1,Rules!$H$7),"")&amp;"")</f>
        <v/>
      </c>
      <c r="E380">
        <f>IF(A380="","",IFERROR(INDEX(Crawl!$A379:$DZ379,1,Rules!$H$8),"")&amp;"")</f>
        <v/>
      </c>
      <c r="F380">
        <f>IF(A380="","",IFERROR(INDEX(Crawl!$A379:$DZ379,1,Rules!$H$9),""))</f>
        <v/>
      </c>
      <c r="G380">
        <f>IF(A380="","",IFERROR(INDEX(Crawl!$A379:$DZ379,1,Rules!$H$10),""))</f>
        <v/>
      </c>
      <c r="H380">
        <f>IF(A380="","",IFERROR(INDEX(Crawl!$A379:$DZ379,1,Rules!$H$12),""))</f>
        <v/>
      </c>
      <c r="I380">
        <f>IF(A380="","",IF(AND(N(H380)&gt;0,IFERROR(INDEX(Crawl!$A379:$DZ379,1,Rules!$H$11),"")&amp;""&lt;&gt;""),IFERROR(INDEX(Crawl!$A379:$DZ379,1,Rules!$H$11),"")&amp;"",IF(AND(ISNUMBER(J380),N(J380)&gt;=Rules!$B$12,IFERROR(INDEX(Crawl!$A379:$DZ379,1,Rules!$H$13),"")&amp;""&lt;&gt;""),IFERROR(INDEX(Crawl!$A379:$DZ379,1,Rules!$H$13),"")&amp;"","")))</f>
        <v/>
      </c>
      <c r="J380" s="19">
        <f>IF(A380="","",IF(IFERROR(INDEX(Crawl!$A379:$DZ379,1,Rules!$H$14),"")&amp;""="","",IFERROR(INDEX(Crawl!$A379:$DZ379,1,Rules!$H$14),"")))</f>
        <v/>
      </c>
      <c r="K380">
        <f>IF(A380="","",IFERROR(SUMIFS('GSC current'!$J$2:$J$2001,'GSC current'!$I$2:$I$2001,B380),0))</f>
        <v/>
      </c>
      <c r="L380">
        <f>IF(A380="","",IFERROR(SUMIFS('GSC current'!$K$2:$K$2001,'GSC current'!$I$2:$I$2001,B380),0))</f>
        <v/>
      </c>
      <c r="M380" s="20">
        <f>IF(A380="","",IF(N(L380)&gt;0,K380/L380,""))</f>
        <v/>
      </c>
      <c r="N380" s="21">
        <f>IF(A380="","",IF(N(L380)&gt;0,SUMIFS('GSC current'!$L$2:$L$2001,'GSC current'!$I$2:$I$2001,B380)/L380,""))</f>
        <v/>
      </c>
      <c r="O380">
        <f>IF(A380="","",IFERROR(SUMIFS('GSC previous'!$J$2:$J$2001,'GSC previous'!$I$2:$I$2001,B380),0))</f>
        <v/>
      </c>
      <c r="P380" s="22">
        <f>IF(A380="","",IF(N(O380)&gt;0,(K380-O380)/O380,""))</f>
        <v/>
      </c>
      <c r="Q380">
        <f>IF(A380="","",IFERROR(SUMIFS(GA4!$P$2:$P$2001,GA4!$O$2:$O$2001,B380),0))</f>
        <v/>
      </c>
      <c r="R380" s="23">
        <f>IF(A380="","",IF(N(Q380)&gt;0,SUMIFS(GA4!$Q$2:$Q$2001,GA4!$O$2:$O$2001,B380)/Q380,""))</f>
        <v/>
      </c>
      <c r="S380">
        <f>IF(A380="","",IFERROR(SUMIFS(GA4!$R$2:$R$2001,GA4!$O$2:$O$2001,B380),0))</f>
        <v/>
      </c>
      <c r="T380">
        <f>IF(A380="","",IF(AND(ISNUMBER(F380),LEFT(C380&amp;"",1)="2"),IF(F380&lt;Rules!$B$9,"Yes","No"),"No"))</f>
        <v/>
      </c>
      <c r="U380">
        <f>IF(A380="","",IF(AND(N(O380)&gt;=Rules!$B$8,ISNUMBER(P380)),IF(P380&lt;=-Rules!$B$7,"Yes","No"),"No"))</f>
        <v/>
      </c>
      <c r="V380">
        <f>IF(A380="","",IF(AND(N(L380)&gt;=Rules!$B$6,ISNUMBER(N380)),IF(AND(N380&gt;=Rules!$B$10,N380&lt;=Rules!$B$11),"Yes","No"),"No"))</f>
        <v/>
      </c>
      <c r="W380">
        <f>IF(A380="","",IF(I380&lt;&gt;"","Yes","No"))</f>
        <v/>
      </c>
      <c r="X380">
        <f>IF(I380="","",IF(SUMIFS($K$3:$K$2002,$A$3:$A$2002,SUBSTITUTE(SUBSTITUTE(I380,"?","~?"),"*","~*"))&gt;N(K380),"Yes","No"))</f>
        <v/>
      </c>
      <c r="Y380">
        <f>IF(A380="","",IF(N(S380)&gt;0,"Yes","No"))</f>
        <v/>
      </c>
      <c r="Z380">
        <f>IF(A380="","",IF(AND(N(K380)&lt;Rules!$B$5,N(L380)&lt;Rules!$B$6,N(Q380)&lt;Rules!$B$13,Y380="No"),"Yes","No"))</f>
        <v/>
      </c>
      <c r="AA380">
        <f>IF(A380="","",IF(LEFT(C380&amp;"",1)="3","Redirect",IF(OR(LEFT(C380&amp;"",1)="4",LEFT(C380&amp;"",1)="5"),IF(OR(N(K380)&gt;0,N(AC380)&gt;=Rules!$B$14),"Redirect","Prune"),IF(D380="Non-Indexable","Keep",IF(AND(W380="Yes",X380="Yes",Y380="No"),"Merge",IF(OR(U380="Yes",V380="Yes",AND(T380="Yes",N(L380)&gt;=Rules!$B$6)),"Update",IF(Z380="Yes",IF(N(AC380)&gt;=Rules!$B$14,"Redirect","Prune"),"Keep")))))))</f>
        <v/>
      </c>
      <c r="AB380">
        <f>IF(A380="","",IF(LEFT(C380&amp;"",1)="3","Already redirects ("&amp;C380&amp;"). Update internal links to point at the final URL.",IF(OR(LEFT(C380&amp;"",1)="4",LEFT(C380&amp;"",1)="5"),IF(AA380="Redirect","Returns "&amp;C380&amp;" but still has "&amp;N(K380)&amp;" clicks and "&amp;N(AC380)&amp;" referring domains. 301 it to the closest live page.","Returns "&amp;C380&amp;" with no clicks or links. Remove internal links and let it 404 or 410."),IF(D380="Non-Indexable","Non-indexable ("&amp;E380&amp;"). Keep if that is intentional; otherwise fix the canonical or noindex.",IF(AA380="Merge","Overlaps with "&amp;I380&amp;IF(N(J380)&gt;0," (similarity "&amp;TEXT(J380,"0.00")&amp;")","")&amp;", which gets more clicks. Merge the useful parts into it and 301 this URL.",IF(AA380="Update",MID(IF(U380="Yes","; Clicks down "&amp;TEXT(-P380,"0%")&amp;" on the previous period","")&amp;IF(V380="Yes","; Average position "&amp;TEXT(N380,"0.0")&amp;" on "&amp;TEXT(L380,"#,##0")&amp;" impressions (striking distance)","")&amp;IF(AND(T380="Yes",N(L380)&gt;=Rules!$B$6),"; Thin ("&amp;F380&amp;" words) but has search demand",""),3,400),IF(AA380="Prune","Low value: "&amp;N(K380)&amp;" clicks, "&amp;N(L380)&amp;" impressions, "&amp;N(Q380)&amp;" sessions, no key events. Remove or noindex it and update internal links.",IF(AA380="Redirect","Low value but "&amp;N(AC380)&amp;" referring domains. 301 it to the closest relevant page to keep those links.",IF(AND(Z380="No",Y380="Yes",N(K380)&lt;Rules!$B$5),"Low search traffic but it converts (key events: "&amp;S380&amp;"). Keep it and link to it.",IF(W380="Yes","Stronger than the page it overlaps ("&amp;I380&amp;"). Keep; merge that page into this one.","Healthy: "&amp;N(K380)&amp;" clicks"&amp;IF(ISNUMBER(N380),", average position "&amp;TEXT(N380,"0.0"),"")&amp;". Keep and monitor."))))))))))</f>
        <v/>
      </c>
      <c r="AE380">
        <f>IF(A380="","",IF(AD380&lt;&gt;"",AD380,AA380))</f>
        <v/>
      </c>
    </row>
    <row r="381">
      <c r="A381">
        <f>IF(Crawl!A380="","",Crawl!A380)</f>
        <v/>
      </c>
      <c r="B381">
        <f>IF(A381="","",Crawl!EC380)</f>
        <v/>
      </c>
      <c r="C381">
        <f>IF(A381="","",IFERROR(INDEX(Crawl!$A380:$DZ380,1,Rules!$H$6),""))</f>
        <v/>
      </c>
      <c r="D381">
        <f>IF(A381="","",IFERROR(INDEX(Crawl!$A380:$DZ380,1,Rules!$H$7),"")&amp;"")</f>
        <v/>
      </c>
      <c r="E381">
        <f>IF(A381="","",IFERROR(INDEX(Crawl!$A380:$DZ380,1,Rules!$H$8),"")&amp;"")</f>
        <v/>
      </c>
      <c r="F381">
        <f>IF(A381="","",IFERROR(INDEX(Crawl!$A380:$DZ380,1,Rules!$H$9),""))</f>
        <v/>
      </c>
      <c r="G381">
        <f>IF(A381="","",IFERROR(INDEX(Crawl!$A380:$DZ380,1,Rules!$H$10),""))</f>
        <v/>
      </c>
      <c r="H381">
        <f>IF(A381="","",IFERROR(INDEX(Crawl!$A380:$DZ380,1,Rules!$H$12),""))</f>
        <v/>
      </c>
      <c r="I381">
        <f>IF(A381="","",IF(AND(N(H381)&gt;0,IFERROR(INDEX(Crawl!$A380:$DZ380,1,Rules!$H$11),"")&amp;""&lt;&gt;""),IFERROR(INDEX(Crawl!$A380:$DZ380,1,Rules!$H$11),"")&amp;"",IF(AND(ISNUMBER(J381),N(J381)&gt;=Rules!$B$12,IFERROR(INDEX(Crawl!$A380:$DZ380,1,Rules!$H$13),"")&amp;""&lt;&gt;""),IFERROR(INDEX(Crawl!$A380:$DZ380,1,Rules!$H$13),"")&amp;"","")))</f>
        <v/>
      </c>
      <c r="J381" s="19">
        <f>IF(A381="","",IF(IFERROR(INDEX(Crawl!$A380:$DZ380,1,Rules!$H$14),"")&amp;""="","",IFERROR(INDEX(Crawl!$A380:$DZ380,1,Rules!$H$14),"")))</f>
        <v/>
      </c>
      <c r="K381">
        <f>IF(A381="","",IFERROR(SUMIFS('GSC current'!$J$2:$J$2001,'GSC current'!$I$2:$I$2001,B381),0))</f>
        <v/>
      </c>
      <c r="L381">
        <f>IF(A381="","",IFERROR(SUMIFS('GSC current'!$K$2:$K$2001,'GSC current'!$I$2:$I$2001,B381),0))</f>
        <v/>
      </c>
      <c r="M381" s="20">
        <f>IF(A381="","",IF(N(L381)&gt;0,K381/L381,""))</f>
        <v/>
      </c>
      <c r="N381" s="21">
        <f>IF(A381="","",IF(N(L381)&gt;0,SUMIFS('GSC current'!$L$2:$L$2001,'GSC current'!$I$2:$I$2001,B381)/L381,""))</f>
        <v/>
      </c>
      <c r="O381">
        <f>IF(A381="","",IFERROR(SUMIFS('GSC previous'!$J$2:$J$2001,'GSC previous'!$I$2:$I$2001,B381),0))</f>
        <v/>
      </c>
      <c r="P381" s="22">
        <f>IF(A381="","",IF(N(O381)&gt;0,(K381-O381)/O381,""))</f>
        <v/>
      </c>
      <c r="Q381">
        <f>IF(A381="","",IFERROR(SUMIFS(GA4!$P$2:$P$2001,GA4!$O$2:$O$2001,B381),0))</f>
        <v/>
      </c>
      <c r="R381" s="23">
        <f>IF(A381="","",IF(N(Q381)&gt;0,SUMIFS(GA4!$Q$2:$Q$2001,GA4!$O$2:$O$2001,B381)/Q381,""))</f>
        <v/>
      </c>
      <c r="S381">
        <f>IF(A381="","",IFERROR(SUMIFS(GA4!$R$2:$R$2001,GA4!$O$2:$O$2001,B381),0))</f>
        <v/>
      </c>
      <c r="T381">
        <f>IF(A381="","",IF(AND(ISNUMBER(F381),LEFT(C381&amp;"",1)="2"),IF(F381&lt;Rules!$B$9,"Yes","No"),"No"))</f>
        <v/>
      </c>
      <c r="U381">
        <f>IF(A381="","",IF(AND(N(O381)&gt;=Rules!$B$8,ISNUMBER(P381)),IF(P381&lt;=-Rules!$B$7,"Yes","No"),"No"))</f>
        <v/>
      </c>
      <c r="V381">
        <f>IF(A381="","",IF(AND(N(L381)&gt;=Rules!$B$6,ISNUMBER(N381)),IF(AND(N381&gt;=Rules!$B$10,N381&lt;=Rules!$B$11),"Yes","No"),"No"))</f>
        <v/>
      </c>
      <c r="W381">
        <f>IF(A381="","",IF(I381&lt;&gt;"","Yes","No"))</f>
        <v/>
      </c>
      <c r="X381">
        <f>IF(I381="","",IF(SUMIFS($K$3:$K$2002,$A$3:$A$2002,SUBSTITUTE(SUBSTITUTE(I381,"?","~?"),"*","~*"))&gt;N(K381),"Yes","No"))</f>
        <v/>
      </c>
      <c r="Y381">
        <f>IF(A381="","",IF(N(S381)&gt;0,"Yes","No"))</f>
        <v/>
      </c>
      <c r="Z381">
        <f>IF(A381="","",IF(AND(N(K381)&lt;Rules!$B$5,N(L381)&lt;Rules!$B$6,N(Q381)&lt;Rules!$B$13,Y381="No"),"Yes","No"))</f>
        <v/>
      </c>
      <c r="AA381">
        <f>IF(A381="","",IF(LEFT(C381&amp;"",1)="3","Redirect",IF(OR(LEFT(C381&amp;"",1)="4",LEFT(C381&amp;"",1)="5"),IF(OR(N(K381)&gt;0,N(AC381)&gt;=Rules!$B$14),"Redirect","Prune"),IF(D381="Non-Indexable","Keep",IF(AND(W381="Yes",X381="Yes",Y381="No"),"Merge",IF(OR(U381="Yes",V381="Yes",AND(T381="Yes",N(L381)&gt;=Rules!$B$6)),"Update",IF(Z381="Yes",IF(N(AC381)&gt;=Rules!$B$14,"Redirect","Prune"),"Keep")))))))</f>
        <v/>
      </c>
      <c r="AB381">
        <f>IF(A381="","",IF(LEFT(C381&amp;"",1)="3","Already redirects ("&amp;C381&amp;"). Update internal links to point at the final URL.",IF(OR(LEFT(C381&amp;"",1)="4",LEFT(C381&amp;"",1)="5"),IF(AA381="Redirect","Returns "&amp;C381&amp;" but still has "&amp;N(K381)&amp;" clicks and "&amp;N(AC381)&amp;" referring domains. 301 it to the closest live page.","Returns "&amp;C381&amp;" with no clicks or links. Remove internal links and let it 404 or 410."),IF(D381="Non-Indexable","Non-indexable ("&amp;E381&amp;"). Keep if that is intentional; otherwise fix the canonical or noindex.",IF(AA381="Merge","Overlaps with "&amp;I381&amp;IF(N(J381)&gt;0," (similarity "&amp;TEXT(J381,"0.00")&amp;")","")&amp;", which gets more clicks. Merge the useful parts into it and 301 this URL.",IF(AA381="Update",MID(IF(U381="Yes","; Clicks down "&amp;TEXT(-P381,"0%")&amp;" on the previous period","")&amp;IF(V381="Yes","; Average position "&amp;TEXT(N381,"0.0")&amp;" on "&amp;TEXT(L381,"#,##0")&amp;" impressions (striking distance)","")&amp;IF(AND(T381="Yes",N(L381)&gt;=Rules!$B$6),"; Thin ("&amp;F381&amp;" words) but has search demand",""),3,400),IF(AA381="Prune","Low value: "&amp;N(K381)&amp;" clicks, "&amp;N(L381)&amp;" impressions, "&amp;N(Q381)&amp;" sessions, no key events. Remove or noindex it and update internal links.",IF(AA381="Redirect","Low value but "&amp;N(AC381)&amp;" referring domains. 301 it to the closest relevant page to keep those links.",IF(AND(Z381="No",Y381="Yes",N(K381)&lt;Rules!$B$5),"Low search traffic but it converts (key events: "&amp;S381&amp;"). Keep it and link to it.",IF(W381="Yes","Stronger than the page it overlaps ("&amp;I381&amp;"). Keep; merge that page into this one.","Healthy: "&amp;N(K381)&amp;" clicks"&amp;IF(ISNUMBER(N381),", average position "&amp;TEXT(N381,"0.0"),"")&amp;". Keep and monitor."))))))))))</f>
        <v/>
      </c>
      <c r="AE381">
        <f>IF(A381="","",IF(AD381&lt;&gt;"",AD381,AA381))</f>
        <v/>
      </c>
    </row>
    <row r="382">
      <c r="A382">
        <f>IF(Crawl!A381="","",Crawl!A381)</f>
        <v/>
      </c>
      <c r="B382">
        <f>IF(A382="","",Crawl!EC381)</f>
        <v/>
      </c>
      <c r="C382">
        <f>IF(A382="","",IFERROR(INDEX(Crawl!$A381:$DZ381,1,Rules!$H$6),""))</f>
        <v/>
      </c>
      <c r="D382">
        <f>IF(A382="","",IFERROR(INDEX(Crawl!$A381:$DZ381,1,Rules!$H$7),"")&amp;"")</f>
        <v/>
      </c>
      <c r="E382">
        <f>IF(A382="","",IFERROR(INDEX(Crawl!$A381:$DZ381,1,Rules!$H$8),"")&amp;"")</f>
        <v/>
      </c>
      <c r="F382">
        <f>IF(A382="","",IFERROR(INDEX(Crawl!$A381:$DZ381,1,Rules!$H$9),""))</f>
        <v/>
      </c>
      <c r="G382">
        <f>IF(A382="","",IFERROR(INDEX(Crawl!$A381:$DZ381,1,Rules!$H$10),""))</f>
        <v/>
      </c>
      <c r="H382">
        <f>IF(A382="","",IFERROR(INDEX(Crawl!$A381:$DZ381,1,Rules!$H$12),""))</f>
        <v/>
      </c>
      <c r="I382">
        <f>IF(A382="","",IF(AND(N(H382)&gt;0,IFERROR(INDEX(Crawl!$A381:$DZ381,1,Rules!$H$11),"")&amp;""&lt;&gt;""),IFERROR(INDEX(Crawl!$A381:$DZ381,1,Rules!$H$11),"")&amp;"",IF(AND(ISNUMBER(J382),N(J382)&gt;=Rules!$B$12,IFERROR(INDEX(Crawl!$A381:$DZ381,1,Rules!$H$13),"")&amp;""&lt;&gt;""),IFERROR(INDEX(Crawl!$A381:$DZ381,1,Rules!$H$13),"")&amp;"","")))</f>
        <v/>
      </c>
      <c r="J382" s="19">
        <f>IF(A382="","",IF(IFERROR(INDEX(Crawl!$A381:$DZ381,1,Rules!$H$14),"")&amp;""="","",IFERROR(INDEX(Crawl!$A381:$DZ381,1,Rules!$H$14),"")))</f>
        <v/>
      </c>
      <c r="K382">
        <f>IF(A382="","",IFERROR(SUMIFS('GSC current'!$J$2:$J$2001,'GSC current'!$I$2:$I$2001,B382),0))</f>
        <v/>
      </c>
      <c r="L382">
        <f>IF(A382="","",IFERROR(SUMIFS('GSC current'!$K$2:$K$2001,'GSC current'!$I$2:$I$2001,B382),0))</f>
        <v/>
      </c>
      <c r="M382" s="20">
        <f>IF(A382="","",IF(N(L382)&gt;0,K382/L382,""))</f>
        <v/>
      </c>
      <c r="N382" s="21">
        <f>IF(A382="","",IF(N(L382)&gt;0,SUMIFS('GSC current'!$L$2:$L$2001,'GSC current'!$I$2:$I$2001,B382)/L382,""))</f>
        <v/>
      </c>
      <c r="O382">
        <f>IF(A382="","",IFERROR(SUMIFS('GSC previous'!$J$2:$J$2001,'GSC previous'!$I$2:$I$2001,B382),0))</f>
        <v/>
      </c>
      <c r="P382" s="22">
        <f>IF(A382="","",IF(N(O382)&gt;0,(K382-O382)/O382,""))</f>
        <v/>
      </c>
      <c r="Q382">
        <f>IF(A382="","",IFERROR(SUMIFS(GA4!$P$2:$P$2001,GA4!$O$2:$O$2001,B382),0))</f>
        <v/>
      </c>
      <c r="R382" s="23">
        <f>IF(A382="","",IF(N(Q382)&gt;0,SUMIFS(GA4!$Q$2:$Q$2001,GA4!$O$2:$O$2001,B382)/Q382,""))</f>
        <v/>
      </c>
      <c r="S382">
        <f>IF(A382="","",IFERROR(SUMIFS(GA4!$R$2:$R$2001,GA4!$O$2:$O$2001,B382),0))</f>
        <v/>
      </c>
      <c r="T382">
        <f>IF(A382="","",IF(AND(ISNUMBER(F382),LEFT(C382&amp;"",1)="2"),IF(F382&lt;Rules!$B$9,"Yes","No"),"No"))</f>
        <v/>
      </c>
      <c r="U382">
        <f>IF(A382="","",IF(AND(N(O382)&gt;=Rules!$B$8,ISNUMBER(P382)),IF(P382&lt;=-Rules!$B$7,"Yes","No"),"No"))</f>
        <v/>
      </c>
      <c r="V382">
        <f>IF(A382="","",IF(AND(N(L382)&gt;=Rules!$B$6,ISNUMBER(N382)),IF(AND(N382&gt;=Rules!$B$10,N382&lt;=Rules!$B$11),"Yes","No"),"No"))</f>
        <v/>
      </c>
      <c r="W382">
        <f>IF(A382="","",IF(I382&lt;&gt;"","Yes","No"))</f>
        <v/>
      </c>
      <c r="X382">
        <f>IF(I382="","",IF(SUMIFS($K$3:$K$2002,$A$3:$A$2002,SUBSTITUTE(SUBSTITUTE(I382,"?","~?"),"*","~*"))&gt;N(K382),"Yes","No"))</f>
        <v/>
      </c>
      <c r="Y382">
        <f>IF(A382="","",IF(N(S382)&gt;0,"Yes","No"))</f>
        <v/>
      </c>
      <c r="Z382">
        <f>IF(A382="","",IF(AND(N(K382)&lt;Rules!$B$5,N(L382)&lt;Rules!$B$6,N(Q382)&lt;Rules!$B$13,Y382="No"),"Yes","No"))</f>
        <v/>
      </c>
      <c r="AA382">
        <f>IF(A382="","",IF(LEFT(C382&amp;"",1)="3","Redirect",IF(OR(LEFT(C382&amp;"",1)="4",LEFT(C382&amp;"",1)="5"),IF(OR(N(K382)&gt;0,N(AC382)&gt;=Rules!$B$14),"Redirect","Prune"),IF(D382="Non-Indexable","Keep",IF(AND(W382="Yes",X382="Yes",Y382="No"),"Merge",IF(OR(U382="Yes",V382="Yes",AND(T382="Yes",N(L382)&gt;=Rules!$B$6)),"Update",IF(Z382="Yes",IF(N(AC382)&gt;=Rules!$B$14,"Redirect","Prune"),"Keep")))))))</f>
        <v/>
      </c>
      <c r="AB382">
        <f>IF(A382="","",IF(LEFT(C382&amp;"",1)="3","Already redirects ("&amp;C382&amp;"). Update internal links to point at the final URL.",IF(OR(LEFT(C382&amp;"",1)="4",LEFT(C382&amp;"",1)="5"),IF(AA382="Redirect","Returns "&amp;C382&amp;" but still has "&amp;N(K382)&amp;" clicks and "&amp;N(AC382)&amp;" referring domains. 301 it to the closest live page.","Returns "&amp;C382&amp;" with no clicks or links. Remove internal links and let it 404 or 410."),IF(D382="Non-Indexable","Non-indexable ("&amp;E382&amp;"). Keep if that is intentional; otherwise fix the canonical or noindex.",IF(AA382="Merge","Overlaps with "&amp;I382&amp;IF(N(J382)&gt;0," (similarity "&amp;TEXT(J382,"0.00")&amp;")","")&amp;", which gets more clicks. Merge the useful parts into it and 301 this URL.",IF(AA382="Update",MID(IF(U382="Yes","; Clicks down "&amp;TEXT(-P382,"0%")&amp;" on the previous period","")&amp;IF(V382="Yes","; Average position "&amp;TEXT(N382,"0.0")&amp;" on "&amp;TEXT(L382,"#,##0")&amp;" impressions (striking distance)","")&amp;IF(AND(T382="Yes",N(L382)&gt;=Rules!$B$6),"; Thin ("&amp;F382&amp;" words) but has search demand",""),3,400),IF(AA382="Prune","Low value: "&amp;N(K382)&amp;" clicks, "&amp;N(L382)&amp;" impressions, "&amp;N(Q382)&amp;" sessions, no key events. Remove or noindex it and update internal links.",IF(AA382="Redirect","Low value but "&amp;N(AC382)&amp;" referring domains. 301 it to the closest relevant page to keep those links.",IF(AND(Z382="No",Y382="Yes",N(K382)&lt;Rules!$B$5),"Low search traffic but it converts (key events: "&amp;S382&amp;"). Keep it and link to it.",IF(W382="Yes","Stronger than the page it overlaps ("&amp;I382&amp;"). Keep; merge that page into this one.","Healthy: "&amp;N(K382)&amp;" clicks"&amp;IF(ISNUMBER(N382),", average position "&amp;TEXT(N382,"0.0"),"")&amp;". Keep and monitor."))))))))))</f>
        <v/>
      </c>
      <c r="AE382">
        <f>IF(A382="","",IF(AD382&lt;&gt;"",AD382,AA382))</f>
        <v/>
      </c>
    </row>
    <row r="383">
      <c r="A383">
        <f>IF(Crawl!A382="","",Crawl!A382)</f>
        <v/>
      </c>
      <c r="B383">
        <f>IF(A383="","",Crawl!EC382)</f>
        <v/>
      </c>
      <c r="C383">
        <f>IF(A383="","",IFERROR(INDEX(Crawl!$A382:$DZ382,1,Rules!$H$6),""))</f>
        <v/>
      </c>
      <c r="D383">
        <f>IF(A383="","",IFERROR(INDEX(Crawl!$A382:$DZ382,1,Rules!$H$7),"")&amp;"")</f>
        <v/>
      </c>
      <c r="E383">
        <f>IF(A383="","",IFERROR(INDEX(Crawl!$A382:$DZ382,1,Rules!$H$8),"")&amp;"")</f>
        <v/>
      </c>
      <c r="F383">
        <f>IF(A383="","",IFERROR(INDEX(Crawl!$A382:$DZ382,1,Rules!$H$9),""))</f>
        <v/>
      </c>
      <c r="G383">
        <f>IF(A383="","",IFERROR(INDEX(Crawl!$A382:$DZ382,1,Rules!$H$10),""))</f>
        <v/>
      </c>
      <c r="H383">
        <f>IF(A383="","",IFERROR(INDEX(Crawl!$A382:$DZ382,1,Rules!$H$12),""))</f>
        <v/>
      </c>
      <c r="I383">
        <f>IF(A383="","",IF(AND(N(H383)&gt;0,IFERROR(INDEX(Crawl!$A382:$DZ382,1,Rules!$H$11),"")&amp;""&lt;&gt;""),IFERROR(INDEX(Crawl!$A382:$DZ382,1,Rules!$H$11),"")&amp;"",IF(AND(ISNUMBER(J383),N(J383)&gt;=Rules!$B$12,IFERROR(INDEX(Crawl!$A382:$DZ382,1,Rules!$H$13),"")&amp;""&lt;&gt;""),IFERROR(INDEX(Crawl!$A382:$DZ382,1,Rules!$H$13),"")&amp;"","")))</f>
        <v/>
      </c>
      <c r="J383" s="19">
        <f>IF(A383="","",IF(IFERROR(INDEX(Crawl!$A382:$DZ382,1,Rules!$H$14),"")&amp;""="","",IFERROR(INDEX(Crawl!$A382:$DZ382,1,Rules!$H$14),"")))</f>
        <v/>
      </c>
      <c r="K383">
        <f>IF(A383="","",IFERROR(SUMIFS('GSC current'!$J$2:$J$2001,'GSC current'!$I$2:$I$2001,B383),0))</f>
        <v/>
      </c>
      <c r="L383">
        <f>IF(A383="","",IFERROR(SUMIFS('GSC current'!$K$2:$K$2001,'GSC current'!$I$2:$I$2001,B383),0))</f>
        <v/>
      </c>
      <c r="M383" s="20">
        <f>IF(A383="","",IF(N(L383)&gt;0,K383/L383,""))</f>
        <v/>
      </c>
      <c r="N383" s="21">
        <f>IF(A383="","",IF(N(L383)&gt;0,SUMIFS('GSC current'!$L$2:$L$2001,'GSC current'!$I$2:$I$2001,B383)/L383,""))</f>
        <v/>
      </c>
      <c r="O383">
        <f>IF(A383="","",IFERROR(SUMIFS('GSC previous'!$J$2:$J$2001,'GSC previous'!$I$2:$I$2001,B383),0))</f>
        <v/>
      </c>
      <c r="P383" s="22">
        <f>IF(A383="","",IF(N(O383)&gt;0,(K383-O383)/O383,""))</f>
        <v/>
      </c>
      <c r="Q383">
        <f>IF(A383="","",IFERROR(SUMIFS(GA4!$P$2:$P$2001,GA4!$O$2:$O$2001,B383),0))</f>
        <v/>
      </c>
      <c r="R383" s="23">
        <f>IF(A383="","",IF(N(Q383)&gt;0,SUMIFS(GA4!$Q$2:$Q$2001,GA4!$O$2:$O$2001,B383)/Q383,""))</f>
        <v/>
      </c>
      <c r="S383">
        <f>IF(A383="","",IFERROR(SUMIFS(GA4!$R$2:$R$2001,GA4!$O$2:$O$2001,B383),0))</f>
        <v/>
      </c>
      <c r="T383">
        <f>IF(A383="","",IF(AND(ISNUMBER(F383),LEFT(C383&amp;"",1)="2"),IF(F383&lt;Rules!$B$9,"Yes","No"),"No"))</f>
        <v/>
      </c>
      <c r="U383">
        <f>IF(A383="","",IF(AND(N(O383)&gt;=Rules!$B$8,ISNUMBER(P383)),IF(P383&lt;=-Rules!$B$7,"Yes","No"),"No"))</f>
        <v/>
      </c>
      <c r="V383">
        <f>IF(A383="","",IF(AND(N(L383)&gt;=Rules!$B$6,ISNUMBER(N383)),IF(AND(N383&gt;=Rules!$B$10,N383&lt;=Rules!$B$11),"Yes","No"),"No"))</f>
        <v/>
      </c>
      <c r="W383">
        <f>IF(A383="","",IF(I383&lt;&gt;"","Yes","No"))</f>
        <v/>
      </c>
      <c r="X383">
        <f>IF(I383="","",IF(SUMIFS($K$3:$K$2002,$A$3:$A$2002,SUBSTITUTE(SUBSTITUTE(I383,"?","~?"),"*","~*"))&gt;N(K383),"Yes","No"))</f>
        <v/>
      </c>
      <c r="Y383">
        <f>IF(A383="","",IF(N(S383)&gt;0,"Yes","No"))</f>
        <v/>
      </c>
      <c r="Z383">
        <f>IF(A383="","",IF(AND(N(K383)&lt;Rules!$B$5,N(L383)&lt;Rules!$B$6,N(Q383)&lt;Rules!$B$13,Y383="No"),"Yes","No"))</f>
        <v/>
      </c>
      <c r="AA383">
        <f>IF(A383="","",IF(LEFT(C383&amp;"",1)="3","Redirect",IF(OR(LEFT(C383&amp;"",1)="4",LEFT(C383&amp;"",1)="5"),IF(OR(N(K383)&gt;0,N(AC383)&gt;=Rules!$B$14),"Redirect","Prune"),IF(D383="Non-Indexable","Keep",IF(AND(W383="Yes",X383="Yes",Y383="No"),"Merge",IF(OR(U383="Yes",V383="Yes",AND(T383="Yes",N(L383)&gt;=Rules!$B$6)),"Update",IF(Z383="Yes",IF(N(AC383)&gt;=Rules!$B$14,"Redirect","Prune"),"Keep")))))))</f>
        <v/>
      </c>
      <c r="AB383">
        <f>IF(A383="","",IF(LEFT(C383&amp;"",1)="3","Already redirects ("&amp;C383&amp;"). Update internal links to point at the final URL.",IF(OR(LEFT(C383&amp;"",1)="4",LEFT(C383&amp;"",1)="5"),IF(AA383="Redirect","Returns "&amp;C383&amp;" but still has "&amp;N(K383)&amp;" clicks and "&amp;N(AC383)&amp;" referring domains. 301 it to the closest live page.","Returns "&amp;C383&amp;" with no clicks or links. Remove internal links and let it 404 or 410."),IF(D383="Non-Indexable","Non-indexable ("&amp;E383&amp;"). Keep if that is intentional; otherwise fix the canonical or noindex.",IF(AA383="Merge","Overlaps with "&amp;I383&amp;IF(N(J383)&gt;0," (similarity "&amp;TEXT(J383,"0.00")&amp;")","")&amp;", which gets more clicks. Merge the useful parts into it and 301 this URL.",IF(AA383="Update",MID(IF(U383="Yes","; Clicks down "&amp;TEXT(-P383,"0%")&amp;" on the previous period","")&amp;IF(V383="Yes","; Average position "&amp;TEXT(N383,"0.0")&amp;" on "&amp;TEXT(L383,"#,##0")&amp;" impressions (striking distance)","")&amp;IF(AND(T383="Yes",N(L383)&gt;=Rules!$B$6),"; Thin ("&amp;F383&amp;" words) but has search demand",""),3,400),IF(AA383="Prune","Low value: "&amp;N(K383)&amp;" clicks, "&amp;N(L383)&amp;" impressions, "&amp;N(Q383)&amp;" sessions, no key events. Remove or noindex it and update internal links.",IF(AA383="Redirect","Low value but "&amp;N(AC383)&amp;" referring domains. 301 it to the closest relevant page to keep those links.",IF(AND(Z383="No",Y383="Yes",N(K383)&lt;Rules!$B$5),"Low search traffic but it converts (key events: "&amp;S383&amp;"). Keep it and link to it.",IF(W383="Yes","Stronger than the page it overlaps ("&amp;I383&amp;"). Keep; merge that page into this one.","Healthy: "&amp;N(K383)&amp;" clicks"&amp;IF(ISNUMBER(N383),", average position "&amp;TEXT(N383,"0.0"),"")&amp;". Keep and monitor."))))))))))</f>
        <v/>
      </c>
      <c r="AE383">
        <f>IF(A383="","",IF(AD383&lt;&gt;"",AD383,AA383))</f>
        <v/>
      </c>
    </row>
    <row r="384">
      <c r="A384">
        <f>IF(Crawl!A383="","",Crawl!A383)</f>
        <v/>
      </c>
      <c r="B384">
        <f>IF(A384="","",Crawl!EC383)</f>
        <v/>
      </c>
      <c r="C384">
        <f>IF(A384="","",IFERROR(INDEX(Crawl!$A383:$DZ383,1,Rules!$H$6),""))</f>
        <v/>
      </c>
      <c r="D384">
        <f>IF(A384="","",IFERROR(INDEX(Crawl!$A383:$DZ383,1,Rules!$H$7),"")&amp;"")</f>
        <v/>
      </c>
      <c r="E384">
        <f>IF(A384="","",IFERROR(INDEX(Crawl!$A383:$DZ383,1,Rules!$H$8),"")&amp;"")</f>
        <v/>
      </c>
      <c r="F384">
        <f>IF(A384="","",IFERROR(INDEX(Crawl!$A383:$DZ383,1,Rules!$H$9),""))</f>
        <v/>
      </c>
      <c r="G384">
        <f>IF(A384="","",IFERROR(INDEX(Crawl!$A383:$DZ383,1,Rules!$H$10),""))</f>
        <v/>
      </c>
      <c r="H384">
        <f>IF(A384="","",IFERROR(INDEX(Crawl!$A383:$DZ383,1,Rules!$H$12),""))</f>
        <v/>
      </c>
      <c r="I384">
        <f>IF(A384="","",IF(AND(N(H384)&gt;0,IFERROR(INDEX(Crawl!$A383:$DZ383,1,Rules!$H$11),"")&amp;""&lt;&gt;""),IFERROR(INDEX(Crawl!$A383:$DZ383,1,Rules!$H$11),"")&amp;"",IF(AND(ISNUMBER(J384),N(J384)&gt;=Rules!$B$12,IFERROR(INDEX(Crawl!$A383:$DZ383,1,Rules!$H$13),"")&amp;""&lt;&gt;""),IFERROR(INDEX(Crawl!$A383:$DZ383,1,Rules!$H$13),"")&amp;"","")))</f>
        <v/>
      </c>
      <c r="J384" s="19">
        <f>IF(A384="","",IF(IFERROR(INDEX(Crawl!$A383:$DZ383,1,Rules!$H$14),"")&amp;""="","",IFERROR(INDEX(Crawl!$A383:$DZ383,1,Rules!$H$14),"")))</f>
        <v/>
      </c>
      <c r="K384">
        <f>IF(A384="","",IFERROR(SUMIFS('GSC current'!$J$2:$J$2001,'GSC current'!$I$2:$I$2001,B384),0))</f>
        <v/>
      </c>
      <c r="L384">
        <f>IF(A384="","",IFERROR(SUMIFS('GSC current'!$K$2:$K$2001,'GSC current'!$I$2:$I$2001,B384),0))</f>
        <v/>
      </c>
      <c r="M384" s="20">
        <f>IF(A384="","",IF(N(L384)&gt;0,K384/L384,""))</f>
        <v/>
      </c>
      <c r="N384" s="21">
        <f>IF(A384="","",IF(N(L384)&gt;0,SUMIFS('GSC current'!$L$2:$L$2001,'GSC current'!$I$2:$I$2001,B384)/L384,""))</f>
        <v/>
      </c>
      <c r="O384">
        <f>IF(A384="","",IFERROR(SUMIFS('GSC previous'!$J$2:$J$2001,'GSC previous'!$I$2:$I$2001,B384),0))</f>
        <v/>
      </c>
      <c r="P384" s="22">
        <f>IF(A384="","",IF(N(O384)&gt;0,(K384-O384)/O384,""))</f>
        <v/>
      </c>
      <c r="Q384">
        <f>IF(A384="","",IFERROR(SUMIFS(GA4!$P$2:$P$2001,GA4!$O$2:$O$2001,B384),0))</f>
        <v/>
      </c>
      <c r="R384" s="23">
        <f>IF(A384="","",IF(N(Q384)&gt;0,SUMIFS(GA4!$Q$2:$Q$2001,GA4!$O$2:$O$2001,B384)/Q384,""))</f>
        <v/>
      </c>
      <c r="S384">
        <f>IF(A384="","",IFERROR(SUMIFS(GA4!$R$2:$R$2001,GA4!$O$2:$O$2001,B384),0))</f>
        <v/>
      </c>
      <c r="T384">
        <f>IF(A384="","",IF(AND(ISNUMBER(F384),LEFT(C384&amp;"",1)="2"),IF(F384&lt;Rules!$B$9,"Yes","No"),"No"))</f>
        <v/>
      </c>
      <c r="U384">
        <f>IF(A384="","",IF(AND(N(O384)&gt;=Rules!$B$8,ISNUMBER(P384)),IF(P384&lt;=-Rules!$B$7,"Yes","No"),"No"))</f>
        <v/>
      </c>
      <c r="V384">
        <f>IF(A384="","",IF(AND(N(L384)&gt;=Rules!$B$6,ISNUMBER(N384)),IF(AND(N384&gt;=Rules!$B$10,N384&lt;=Rules!$B$11),"Yes","No"),"No"))</f>
        <v/>
      </c>
      <c r="W384">
        <f>IF(A384="","",IF(I384&lt;&gt;"","Yes","No"))</f>
        <v/>
      </c>
      <c r="X384">
        <f>IF(I384="","",IF(SUMIFS($K$3:$K$2002,$A$3:$A$2002,SUBSTITUTE(SUBSTITUTE(I384,"?","~?"),"*","~*"))&gt;N(K384),"Yes","No"))</f>
        <v/>
      </c>
      <c r="Y384">
        <f>IF(A384="","",IF(N(S384)&gt;0,"Yes","No"))</f>
        <v/>
      </c>
      <c r="Z384">
        <f>IF(A384="","",IF(AND(N(K384)&lt;Rules!$B$5,N(L384)&lt;Rules!$B$6,N(Q384)&lt;Rules!$B$13,Y384="No"),"Yes","No"))</f>
        <v/>
      </c>
      <c r="AA384">
        <f>IF(A384="","",IF(LEFT(C384&amp;"",1)="3","Redirect",IF(OR(LEFT(C384&amp;"",1)="4",LEFT(C384&amp;"",1)="5"),IF(OR(N(K384)&gt;0,N(AC384)&gt;=Rules!$B$14),"Redirect","Prune"),IF(D384="Non-Indexable","Keep",IF(AND(W384="Yes",X384="Yes",Y384="No"),"Merge",IF(OR(U384="Yes",V384="Yes",AND(T384="Yes",N(L384)&gt;=Rules!$B$6)),"Update",IF(Z384="Yes",IF(N(AC384)&gt;=Rules!$B$14,"Redirect","Prune"),"Keep")))))))</f>
        <v/>
      </c>
      <c r="AB384">
        <f>IF(A384="","",IF(LEFT(C384&amp;"",1)="3","Already redirects ("&amp;C384&amp;"). Update internal links to point at the final URL.",IF(OR(LEFT(C384&amp;"",1)="4",LEFT(C384&amp;"",1)="5"),IF(AA384="Redirect","Returns "&amp;C384&amp;" but still has "&amp;N(K384)&amp;" clicks and "&amp;N(AC384)&amp;" referring domains. 301 it to the closest live page.","Returns "&amp;C384&amp;" with no clicks or links. Remove internal links and let it 404 or 410."),IF(D384="Non-Indexable","Non-indexable ("&amp;E384&amp;"). Keep if that is intentional; otherwise fix the canonical or noindex.",IF(AA384="Merge","Overlaps with "&amp;I384&amp;IF(N(J384)&gt;0," (similarity "&amp;TEXT(J384,"0.00")&amp;")","")&amp;", which gets more clicks. Merge the useful parts into it and 301 this URL.",IF(AA384="Update",MID(IF(U384="Yes","; Clicks down "&amp;TEXT(-P384,"0%")&amp;" on the previous period","")&amp;IF(V384="Yes","; Average position "&amp;TEXT(N384,"0.0")&amp;" on "&amp;TEXT(L384,"#,##0")&amp;" impressions (striking distance)","")&amp;IF(AND(T384="Yes",N(L384)&gt;=Rules!$B$6),"; Thin ("&amp;F384&amp;" words) but has search demand",""),3,400),IF(AA384="Prune","Low value: "&amp;N(K384)&amp;" clicks, "&amp;N(L384)&amp;" impressions, "&amp;N(Q384)&amp;" sessions, no key events. Remove or noindex it and update internal links.",IF(AA384="Redirect","Low value but "&amp;N(AC384)&amp;" referring domains. 301 it to the closest relevant page to keep those links.",IF(AND(Z384="No",Y384="Yes",N(K384)&lt;Rules!$B$5),"Low search traffic but it converts (key events: "&amp;S384&amp;"). Keep it and link to it.",IF(W384="Yes","Stronger than the page it overlaps ("&amp;I384&amp;"). Keep; merge that page into this one.","Healthy: "&amp;N(K384)&amp;" clicks"&amp;IF(ISNUMBER(N384),", average position "&amp;TEXT(N384,"0.0"),"")&amp;". Keep and monitor."))))))))))</f>
        <v/>
      </c>
      <c r="AE384">
        <f>IF(A384="","",IF(AD384&lt;&gt;"",AD384,AA384))</f>
        <v/>
      </c>
    </row>
    <row r="385">
      <c r="A385">
        <f>IF(Crawl!A384="","",Crawl!A384)</f>
        <v/>
      </c>
      <c r="B385">
        <f>IF(A385="","",Crawl!EC384)</f>
        <v/>
      </c>
      <c r="C385">
        <f>IF(A385="","",IFERROR(INDEX(Crawl!$A384:$DZ384,1,Rules!$H$6),""))</f>
        <v/>
      </c>
      <c r="D385">
        <f>IF(A385="","",IFERROR(INDEX(Crawl!$A384:$DZ384,1,Rules!$H$7),"")&amp;"")</f>
        <v/>
      </c>
      <c r="E385">
        <f>IF(A385="","",IFERROR(INDEX(Crawl!$A384:$DZ384,1,Rules!$H$8),"")&amp;"")</f>
        <v/>
      </c>
      <c r="F385">
        <f>IF(A385="","",IFERROR(INDEX(Crawl!$A384:$DZ384,1,Rules!$H$9),""))</f>
        <v/>
      </c>
      <c r="G385">
        <f>IF(A385="","",IFERROR(INDEX(Crawl!$A384:$DZ384,1,Rules!$H$10),""))</f>
        <v/>
      </c>
      <c r="H385">
        <f>IF(A385="","",IFERROR(INDEX(Crawl!$A384:$DZ384,1,Rules!$H$12),""))</f>
        <v/>
      </c>
      <c r="I385">
        <f>IF(A385="","",IF(AND(N(H385)&gt;0,IFERROR(INDEX(Crawl!$A384:$DZ384,1,Rules!$H$11),"")&amp;""&lt;&gt;""),IFERROR(INDEX(Crawl!$A384:$DZ384,1,Rules!$H$11),"")&amp;"",IF(AND(ISNUMBER(J385),N(J385)&gt;=Rules!$B$12,IFERROR(INDEX(Crawl!$A384:$DZ384,1,Rules!$H$13),"")&amp;""&lt;&gt;""),IFERROR(INDEX(Crawl!$A384:$DZ384,1,Rules!$H$13),"")&amp;"","")))</f>
        <v/>
      </c>
      <c r="J385" s="19">
        <f>IF(A385="","",IF(IFERROR(INDEX(Crawl!$A384:$DZ384,1,Rules!$H$14),"")&amp;""="","",IFERROR(INDEX(Crawl!$A384:$DZ384,1,Rules!$H$14),"")))</f>
        <v/>
      </c>
      <c r="K385">
        <f>IF(A385="","",IFERROR(SUMIFS('GSC current'!$J$2:$J$2001,'GSC current'!$I$2:$I$2001,B385),0))</f>
        <v/>
      </c>
      <c r="L385">
        <f>IF(A385="","",IFERROR(SUMIFS('GSC current'!$K$2:$K$2001,'GSC current'!$I$2:$I$2001,B385),0))</f>
        <v/>
      </c>
      <c r="M385" s="20">
        <f>IF(A385="","",IF(N(L385)&gt;0,K385/L385,""))</f>
        <v/>
      </c>
      <c r="N385" s="21">
        <f>IF(A385="","",IF(N(L385)&gt;0,SUMIFS('GSC current'!$L$2:$L$2001,'GSC current'!$I$2:$I$2001,B385)/L385,""))</f>
        <v/>
      </c>
      <c r="O385">
        <f>IF(A385="","",IFERROR(SUMIFS('GSC previous'!$J$2:$J$2001,'GSC previous'!$I$2:$I$2001,B385),0))</f>
        <v/>
      </c>
      <c r="P385" s="22">
        <f>IF(A385="","",IF(N(O385)&gt;0,(K385-O385)/O385,""))</f>
        <v/>
      </c>
      <c r="Q385">
        <f>IF(A385="","",IFERROR(SUMIFS(GA4!$P$2:$P$2001,GA4!$O$2:$O$2001,B385),0))</f>
        <v/>
      </c>
      <c r="R385" s="23">
        <f>IF(A385="","",IF(N(Q385)&gt;0,SUMIFS(GA4!$Q$2:$Q$2001,GA4!$O$2:$O$2001,B385)/Q385,""))</f>
        <v/>
      </c>
      <c r="S385">
        <f>IF(A385="","",IFERROR(SUMIFS(GA4!$R$2:$R$2001,GA4!$O$2:$O$2001,B385),0))</f>
        <v/>
      </c>
      <c r="T385">
        <f>IF(A385="","",IF(AND(ISNUMBER(F385),LEFT(C385&amp;"",1)="2"),IF(F385&lt;Rules!$B$9,"Yes","No"),"No"))</f>
        <v/>
      </c>
      <c r="U385">
        <f>IF(A385="","",IF(AND(N(O385)&gt;=Rules!$B$8,ISNUMBER(P385)),IF(P385&lt;=-Rules!$B$7,"Yes","No"),"No"))</f>
        <v/>
      </c>
      <c r="V385">
        <f>IF(A385="","",IF(AND(N(L385)&gt;=Rules!$B$6,ISNUMBER(N385)),IF(AND(N385&gt;=Rules!$B$10,N385&lt;=Rules!$B$11),"Yes","No"),"No"))</f>
        <v/>
      </c>
      <c r="W385">
        <f>IF(A385="","",IF(I385&lt;&gt;"","Yes","No"))</f>
        <v/>
      </c>
      <c r="X385">
        <f>IF(I385="","",IF(SUMIFS($K$3:$K$2002,$A$3:$A$2002,SUBSTITUTE(SUBSTITUTE(I385,"?","~?"),"*","~*"))&gt;N(K385),"Yes","No"))</f>
        <v/>
      </c>
      <c r="Y385">
        <f>IF(A385="","",IF(N(S385)&gt;0,"Yes","No"))</f>
        <v/>
      </c>
      <c r="Z385">
        <f>IF(A385="","",IF(AND(N(K385)&lt;Rules!$B$5,N(L385)&lt;Rules!$B$6,N(Q385)&lt;Rules!$B$13,Y385="No"),"Yes","No"))</f>
        <v/>
      </c>
      <c r="AA385">
        <f>IF(A385="","",IF(LEFT(C385&amp;"",1)="3","Redirect",IF(OR(LEFT(C385&amp;"",1)="4",LEFT(C385&amp;"",1)="5"),IF(OR(N(K385)&gt;0,N(AC385)&gt;=Rules!$B$14),"Redirect","Prune"),IF(D385="Non-Indexable","Keep",IF(AND(W385="Yes",X385="Yes",Y385="No"),"Merge",IF(OR(U385="Yes",V385="Yes",AND(T385="Yes",N(L385)&gt;=Rules!$B$6)),"Update",IF(Z385="Yes",IF(N(AC385)&gt;=Rules!$B$14,"Redirect","Prune"),"Keep")))))))</f>
        <v/>
      </c>
      <c r="AB385">
        <f>IF(A385="","",IF(LEFT(C385&amp;"",1)="3","Already redirects ("&amp;C385&amp;"). Update internal links to point at the final URL.",IF(OR(LEFT(C385&amp;"",1)="4",LEFT(C385&amp;"",1)="5"),IF(AA385="Redirect","Returns "&amp;C385&amp;" but still has "&amp;N(K385)&amp;" clicks and "&amp;N(AC385)&amp;" referring domains. 301 it to the closest live page.","Returns "&amp;C385&amp;" with no clicks or links. Remove internal links and let it 404 or 410."),IF(D385="Non-Indexable","Non-indexable ("&amp;E385&amp;"). Keep if that is intentional; otherwise fix the canonical or noindex.",IF(AA385="Merge","Overlaps with "&amp;I385&amp;IF(N(J385)&gt;0," (similarity "&amp;TEXT(J385,"0.00")&amp;")","")&amp;", which gets more clicks. Merge the useful parts into it and 301 this URL.",IF(AA385="Update",MID(IF(U385="Yes","; Clicks down "&amp;TEXT(-P385,"0%")&amp;" on the previous period","")&amp;IF(V385="Yes","; Average position "&amp;TEXT(N385,"0.0")&amp;" on "&amp;TEXT(L385,"#,##0")&amp;" impressions (striking distance)","")&amp;IF(AND(T385="Yes",N(L385)&gt;=Rules!$B$6),"; Thin ("&amp;F385&amp;" words) but has search demand",""),3,400),IF(AA385="Prune","Low value: "&amp;N(K385)&amp;" clicks, "&amp;N(L385)&amp;" impressions, "&amp;N(Q385)&amp;" sessions, no key events. Remove or noindex it and update internal links.",IF(AA385="Redirect","Low value but "&amp;N(AC385)&amp;" referring domains. 301 it to the closest relevant page to keep those links.",IF(AND(Z385="No",Y385="Yes",N(K385)&lt;Rules!$B$5),"Low search traffic but it converts (key events: "&amp;S385&amp;"). Keep it and link to it.",IF(W385="Yes","Stronger than the page it overlaps ("&amp;I385&amp;"). Keep; merge that page into this one.","Healthy: "&amp;N(K385)&amp;" clicks"&amp;IF(ISNUMBER(N385),", average position "&amp;TEXT(N385,"0.0"),"")&amp;". Keep and monitor."))))))))))</f>
        <v/>
      </c>
      <c r="AE385">
        <f>IF(A385="","",IF(AD385&lt;&gt;"",AD385,AA385))</f>
        <v/>
      </c>
    </row>
    <row r="386">
      <c r="A386">
        <f>IF(Crawl!A385="","",Crawl!A385)</f>
        <v/>
      </c>
      <c r="B386">
        <f>IF(A386="","",Crawl!EC385)</f>
        <v/>
      </c>
      <c r="C386">
        <f>IF(A386="","",IFERROR(INDEX(Crawl!$A385:$DZ385,1,Rules!$H$6),""))</f>
        <v/>
      </c>
      <c r="D386">
        <f>IF(A386="","",IFERROR(INDEX(Crawl!$A385:$DZ385,1,Rules!$H$7),"")&amp;"")</f>
        <v/>
      </c>
      <c r="E386">
        <f>IF(A386="","",IFERROR(INDEX(Crawl!$A385:$DZ385,1,Rules!$H$8),"")&amp;"")</f>
        <v/>
      </c>
      <c r="F386">
        <f>IF(A386="","",IFERROR(INDEX(Crawl!$A385:$DZ385,1,Rules!$H$9),""))</f>
        <v/>
      </c>
      <c r="G386">
        <f>IF(A386="","",IFERROR(INDEX(Crawl!$A385:$DZ385,1,Rules!$H$10),""))</f>
        <v/>
      </c>
      <c r="H386">
        <f>IF(A386="","",IFERROR(INDEX(Crawl!$A385:$DZ385,1,Rules!$H$12),""))</f>
        <v/>
      </c>
      <c r="I386">
        <f>IF(A386="","",IF(AND(N(H386)&gt;0,IFERROR(INDEX(Crawl!$A385:$DZ385,1,Rules!$H$11),"")&amp;""&lt;&gt;""),IFERROR(INDEX(Crawl!$A385:$DZ385,1,Rules!$H$11),"")&amp;"",IF(AND(ISNUMBER(J386),N(J386)&gt;=Rules!$B$12,IFERROR(INDEX(Crawl!$A385:$DZ385,1,Rules!$H$13),"")&amp;""&lt;&gt;""),IFERROR(INDEX(Crawl!$A385:$DZ385,1,Rules!$H$13),"")&amp;"","")))</f>
        <v/>
      </c>
      <c r="J386" s="19">
        <f>IF(A386="","",IF(IFERROR(INDEX(Crawl!$A385:$DZ385,1,Rules!$H$14),"")&amp;""="","",IFERROR(INDEX(Crawl!$A385:$DZ385,1,Rules!$H$14),"")))</f>
        <v/>
      </c>
      <c r="K386">
        <f>IF(A386="","",IFERROR(SUMIFS('GSC current'!$J$2:$J$2001,'GSC current'!$I$2:$I$2001,B386),0))</f>
        <v/>
      </c>
      <c r="L386">
        <f>IF(A386="","",IFERROR(SUMIFS('GSC current'!$K$2:$K$2001,'GSC current'!$I$2:$I$2001,B386),0))</f>
        <v/>
      </c>
      <c r="M386" s="20">
        <f>IF(A386="","",IF(N(L386)&gt;0,K386/L386,""))</f>
        <v/>
      </c>
      <c r="N386" s="21">
        <f>IF(A386="","",IF(N(L386)&gt;0,SUMIFS('GSC current'!$L$2:$L$2001,'GSC current'!$I$2:$I$2001,B386)/L386,""))</f>
        <v/>
      </c>
      <c r="O386">
        <f>IF(A386="","",IFERROR(SUMIFS('GSC previous'!$J$2:$J$2001,'GSC previous'!$I$2:$I$2001,B386),0))</f>
        <v/>
      </c>
      <c r="P386" s="22">
        <f>IF(A386="","",IF(N(O386)&gt;0,(K386-O386)/O386,""))</f>
        <v/>
      </c>
      <c r="Q386">
        <f>IF(A386="","",IFERROR(SUMIFS(GA4!$P$2:$P$2001,GA4!$O$2:$O$2001,B386),0))</f>
        <v/>
      </c>
      <c r="R386" s="23">
        <f>IF(A386="","",IF(N(Q386)&gt;0,SUMIFS(GA4!$Q$2:$Q$2001,GA4!$O$2:$O$2001,B386)/Q386,""))</f>
        <v/>
      </c>
      <c r="S386">
        <f>IF(A386="","",IFERROR(SUMIFS(GA4!$R$2:$R$2001,GA4!$O$2:$O$2001,B386),0))</f>
        <v/>
      </c>
      <c r="T386">
        <f>IF(A386="","",IF(AND(ISNUMBER(F386),LEFT(C386&amp;"",1)="2"),IF(F386&lt;Rules!$B$9,"Yes","No"),"No"))</f>
        <v/>
      </c>
      <c r="U386">
        <f>IF(A386="","",IF(AND(N(O386)&gt;=Rules!$B$8,ISNUMBER(P386)),IF(P386&lt;=-Rules!$B$7,"Yes","No"),"No"))</f>
        <v/>
      </c>
      <c r="V386">
        <f>IF(A386="","",IF(AND(N(L386)&gt;=Rules!$B$6,ISNUMBER(N386)),IF(AND(N386&gt;=Rules!$B$10,N386&lt;=Rules!$B$11),"Yes","No"),"No"))</f>
        <v/>
      </c>
      <c r="W386">
        <f>IF(A386="","",IF(I386&lt;&gt;"","Yes","No"))</f>
        <v/>
      </c>
      <c r="X386">
        <f>IF(I386="","",IF(SUMIFS($K$3:$K$2002,$A$3:$A$2002,SUBSTITUTE(SUBSTITUTE(I386,"?","~?"),"*","~*"))&gt;N(K386),"Yes","No"))</f>
        <v/>
      </c>
      <c r="Y386">
        <f>IF(A386="","",IF(N(S386)&gt;0,"Yes","No"))</f>
        <v/>
      </c>
      <c r="Z386">
        <f>IF(A386="","",IF(AND(N(K386)&lt;Rules!$B$5,N(L386)&lt;Rules!$B$6,N(Q386)&lt;Rules!$B$13,Y386="No"),"Yes","No"))</f>
        <v/>
      </c>
      <c r="AA386">
        <f>IF(A386="","",IF(LEFT(C386&amp;"",1)="3","Redirect",IF(OR(LEFT(C386&amp;"",1)="4",LEFT(C386&amp;"",1)="5"),IF(OR(N(K386)&gt;0,N(AC386)&gt;=Rules!$B$14),"Redirect","Prune"),IF(D386="Non-Indexable","Keep",IF(AND(W386="Yes",X386="Yes",Y386="No"),"Merge",IF(OR(U386="Yes",V386="Yes",AND(T386="Yes",N(L386)&gt;=Rules!$B$6)),"Update",IF(Z386="Yes",IF(N(AC386)&gt;=Rules!$B$14,"Redirect","Prune"),"Keep")))))))</f>
        <v/>
      </c>
      <c r="AB386">
        <f>IF(A386="","",IF(LEFT(C386&amp;"",1)="3","Already redirects ("&amp;C386&amp;"). Update internal links to point at the final URL.",IF(OR(LEFT(C386&amp;"",1)="4",LEFT(C386&amp;"",1)="5"),IF(AA386="Redirect","Returns "&amp;C386&amp;" but still has "&amp;N(K386)&amp;" clicks and "&amp;N(AC386)&amp;" referring domains. 301 it to the closest live page.","Returns "&amp;C386&amp;" with no clicks or links. Remove internal links and let it 404 or 410."),IF(D386="Non-Indexable","Non-indexable ("&amp;E386&amp;"). Keep if that is intentional; otherwise fix the canonical or noindex.",IF(AA386="Merge","Overlaps with "&amp;I386&amp;IF(N(J386)&gt;0," (similarity "&amp;TEXT(J386,"0.00")&amp;")","")&amp;", which gets more clicks. Merge the useful parts into it and 301 this URL.",IF(AA386="Update",MID(IF(U386="Yes","; Clicks down "&amp;TEXT(-P386,"0%")&amp;" on the previous period","")&amp;IF(V386="Yes","; Average position "&amp;TEXT(N386,"0.0")&amp;" on "&amp;TEXT(L386,"#,##0")&amp;" impressions (striking distance)","")&amp;IF(AND(T386="Yes",N(L386)&gt;=Rules!$B$6),"; Thin ("&amp;F386&amp;" words) but has search demand",""),3,400),IF(AA386="Prune","Low value: "&amp;N(K386)&amp;" clicks, "&amp;N(L386)&amp;" impressions, "&amp;N(Q386)&amp;" sessions, no key events. Remove or noindex it and update internal links.",IF(AA386="Redirect","Low value but "&amp;N(AC386)&amp;" referring domains. 301 it to the closest relevant page to keep those links.",IF(AND(Z386="No",Y386="Yes",N(K386)&lt;Rules!$B$5),"Low search traffic but it converts (key events: "&amp;S386&amp;"). Keep it and link to it.",IF(W386="Yes","Stronger than the page it overlaps ("&amp;I386&amp;"). Keep; merge that page into this one.","Healthy: "&amp;N(K386)&amp;" clicks"&amp;IF(ISNUMBER(N386),", average position "&amp;TEXT(N386,"0.0"),"")&amp;". Keep and monitor."))))))))))</f>
        <v/>
      </c>
      <c r="AE386">
        <f>IF(A386="","",IF(AD386&lt;&gt;"",AD386,AA386))</f>
        <v/>
      </c>
    </row>
    <row r="387">
      <c r="A387">
        <f>IF(Crawl!A386="","",Crawl!A386)</f>
        <v/>
      </c>
      <c r="B387">
        <f>IF(A387="","",Crawl!EC386)</f>
        <v/>
      </c>
      <c r="C387">
        <f>IF(A387="","",IFERROR(INDEX(Crawl!$A386:$DZ386,1,Rules!$H$6),""))</f>
        <v/>
      </c>
      <c r="D387">
        <f>IF(A387="","",IFERROR(INDEX(Crawl!$A386:$DZ386,1,Rules!$H$7),"")&amp;"")</f>
        <v/>
      </c>
      <c r="E387">
        <f>IF(A387="","",IFERROR(INDEX(Crawl!$A386:$DZ386,1,Rules!$H$8),"")&amp;"")</f>
        <v/>
      </c>
      <c r="F387">
        <f>IF(A387="","",IFERROR(INDEX(Crawl!$A386:$DZ386,1,Rules!$H$9),""))</f>
        <v/>
      </c>
      <c r="G387">
        <f>IF(A387="","",IFERROR(INDEX(Crawl!$A386:$DZ386,1,Rules!$H$10),""))</f>
        <v/>
      </c>
      <c r="H387">
        <f>IF(A387="","",IFERROR(INDEX(Crawl!$A386:$DZ386,1,Rules!$H$12),""))</f>
        <v/>
      </c>
      <c r="I387">
        <f>IF(A387="","",IF(AND(N(H387)&gt;0,IFERROR(INDEX(Crawl!$A386:$DZ386,1,Rules!$H$11),"")&amp;""&lt;&gt;""),IFERROR(INDEX(Crawl!$A386:$DZ386,1,Rules!$H$11),"")&amp;"",IF(AND(ISNUMBER(J387),N(J387)&gt;=Rules!$B$12,IFERROR(INDEX(Crawl!$A386:$DZ386,1,Rules!$H$13),"")&amp;""&lt;&gt;""),IFERROR(INDEX(Crawl!$A386:$DZ386,1,Rules!$H$13),"")&amp;"","")))</f>
        <v/>
      </c>
      <c r="J387" s="19">
        <f>IF(A387="","",IF(IFERROR(INDEX(Crawl!$A386:$DZ386,1,Rules!$H$14),"")&amp;""="","",IFERROR(INDEX(Crawl!$A386:$DZ386,1,Rules!$H$14),"")))</f>
        <v/>
      </c>
      <c r="K387">
        <f>IF(A387="","",IFERROR(SUMIFS('GSC current'!$J$2:$J$2001,'GSC current'!$I$2:$I$2001,B387),0))</f>
        <v/>
      </c>
      <c r="L387">
        <f>IF(A387="","",IFERROR(SUMIFS('GSC current'!$K$2:$K$2001,'GSC current'!$I$2:$I$2001,B387),0))</f>
        <v/>
      </c>
      <c r="M387" s="20">
        <f>IF(A387="","",IF(N(L387)&gt;0,K387/L387,""))</f>
        <v/>
      </c>
      <c r="N387" s="21">
        <f>IF(A387="","",IF(N(L387)&gt;0,SUMIFS('GSC current'!$L$2:$L$2001,'GSC current'!$I$2:$I$2001,B387)/L387,""))</f>
        <v/>
      </c>
      <c r="O387">
        <f>IF(A387="","",IFERROR(SUMIFS('GSC previous'!$J$2:$J$2001,'GSC previous'!$I$2:$I$2001,B387),0))</f>
        <v/>
      </c>
      <c r="P387" s="22">
        <f>IF(A387="","",IF(N(O387)&gt;0,(K387-O387)/O387,""))</f>
        <v/>
      </c>
      <c r="Q387">
        <f>IF(A387="","",IFERROR(SUMIFS(GA4!$P$2:$P$2001,GA4!$O$2:$O$2001,B387),0))</f>
        <v/>
      </c>
      <c r="R387" s="23">
        <f>IF(A387="","",IF(N(Q387)&gt;0,SUMIFS(GA4!$Q$2:$Q$2001,GA4!$O$2:$O$2001,B387)/Q387,""))</f>
        <v/>
      </c>
      <c r="S387">
        <f>IF(A387="","",IFERROR(SUMIFS(GA4!$R$2:$R$2001,GA4!$O$2:$O$2001,B387),0))</f>
        <v/>
      </c>
      <c r="T387">
        <f>IF(A387="","",IF(AND(ISNUMBER(F387),LEFT(C387&amp;"",1)="2"),IF(F387&lt;Rules!$B$9,"Yes","No"),"No"))</f>
        <v/>
      </c>
      <c r="U387">
        <f>IF(A387="","",IF(AND(N(O387)&gt;=Rules!$B$8,ISNUMBER(P387)),IF(P387&lt;=-Rules!$B$7,"Yes","No"),"No"))</f>
        <v/>
      </c>
      <c r="V387">
        <f>IF(A387="","",IF(AND(N(L387)&gt;=Rules!$B$6,ISNUMBER(N387)),IF(AND(N387&gt;=Rules!$B$10,N387&lt;=Rules!$B$11),"Yes","No"),"No"))</f>
        <v/>
      </c>
      <c r="W387">
        <f>IF(A387="","",IF(I387&lt;&gt;"","Yes","No"))</f>
        <v/>
      </c>
      <c r="X387">
        <f>IF(I387="","",IF(SUMIFS($K$3:$K$2002,$A$3:$A$2002,SUBSTITUTE(SUBSTITUTE(I387,"?","~?"),"*","~*"))&gt;N(K387),"Yes","No"))</f>
        <v/>
      </c>
      <c r="Y387">
        <f>IF(A387="","",IF(N(S387)&gt;0,"Yes","No"))</f>
        <v/>
      </c>
      <c r="Z387">
        <f>IF(A387="","",IF(AND(N(K387)&lt;Rules!$B$5,N(L387)&lt;Rules!$B$6,N(Q387)&lt;Rules!$B$13,Y387="No"),"Yes","No"))</f>
        <v/>
      </c>
      <c r="AA387">
        <f>IF(A387="","",IF(LEFT(C387&amp;"",1)="3","Redirect",IF(OR(LEFT(C387&amp;"",1)="4",LEFT(C387&amp;"",1)="5"),IF(OR(N(K387)&gt;0,N(AC387)&gt;=Rules!$B$14),"Redirect","Prune"),IF(D387="Non-Indexable","Keep",IF(AND(W387="Yes",X387="Yes",Y387="No"),"Merge",IF(OR(U387="Yes",V387="Yes",AND(T387="Yes",N(L387)&gt;=Rules!$B$6)),"Update",IF(Z387="Yes",IF(N(AC387)&gt;=Rules!$B$14,"Redirect","Prune"),"Keep")))))))</f>
        <v/>
      </c>
      <c r="AB387">
        <f>IF(A387="","",IF(LEFT(C387&amp;"",1)="3","Already redirects ("&amp;C387&amp;"). Update internal links to point at the final URL.",IF(OR(LEFT(C387&amp;"",1)="4",LEFT(C387&amp;"",1)="5"),IF(AA387="Redirect","Returns "&amp;C387&amp;" but still has "&amp;N(K387)&amp;" clicks and "&amp;N(AC387)&amp;" referring domains. 301 it to the closest live page.","Returns "&amp;C387&amp;" with no clicks or links. Remove internal links and let it 404 or 410."),IF(D387="Non-Indexable","Non-indexable ("&amp;E387&amp;"). Keep if that is intentional; otherwise fix the canonical or noindex.",IF(AA387="Merge","Overlaps with "&amp;I387&amp;IF(N(J387)&gt;0," (similarity "&amp;TEXT(J387,"0.00")&amp;")","")&amp;", which gets more clicks. Merge the useful parts into it and 301 this URL.",IF(AA387="Update",MID(IF(U387="Yes","; Clicks down "&amp;TEXT(-P387,"0%")&amp;" on the previous period","")&amp;IF(V387="Yes","; Average position "&amp;TEXT(N387,"0.0")&amp;" on "&amp;TEXT(L387,"#,##0")&amp;" impressions (striking distance)","")&amp;IF(AND(T387="Yes",N(L387)&gt;=Rules!$B$6),"; Thin ("&amp;F387&amp;" words) but has search demand",""),3,400),IF(AA387="Prune","Low value: "&amp;N(K387)&amp;" clicks, "&amp;N(L387)&amp;" impressions, "&amp;N(Q387)&amp;" sessions, no key events. Remove or noindex it and update internal links.",IF(AA387="Redirect","Low value but "&amp;N(AC387)&amp;" referring domains. 301 it to the closest relevant page to keep those links.",IF(AND(Z387="No",Y387="Yes",N(K387)&lt;Rules!$B$5),"Low search traffic but it converts (key events: "&amp;S387&amp;"). Keep it and link to it.",IF(W387="Yes","Stronger than the page it overlaps ("&amp;I387&amp;"). Keep; merge that page into this one.","Healthy: "&amp;N(K387)&amp;" clicks"&amp;IF(ISNUMBER(N387),", average position "&amp;TEXT(N387,"0.0"),"")&amp;". Keep and monitor."))))))))))</f>
        <v/>
      </c>
      <c r="AE387">
        <f>IF(A387="","",IF(AD387&lt;&gt;"",AD387,AA387))</f>
        <v/>
      </c>
    </row>
    <row r="388">
      <c r="A388">
        <f>IF(Crawl!A387="","",Crawl!A387)</f>
        <v/>
      </c>
      <c r="B388">
        <f>IF(A388="","",Crawl!EC387)</f>
        <v/>
      </c>
      <c r="C388">
        <f>IF(A388="","",IFERROR(INDEX(Crawl!$A387:$DZ387,1,Rules!$H$6),""))</f>
        <v/>
      </c>
      <c r="D388">
        <f>IF(A388="","",IFERROR(INDEX(Crawl!$A387:$DZ387,1,Rules!$H$7),"")&amp;"")</f>
        <v/>
      </c>
      <c r="E388">
        <f>IF(A388="","",IFERROR(INDEX(Crawl!$A387:$DZ387,1,Rules!$H$8),"")&amp;"")</f>
        <v/>
      </c>
      <c r="F388">
        <f>IF(A388="","",IFERROR(INDEX(Crawl!$A387:$DZ387,1,Rules!$H$9),""))</f>
        <v/>
      </c>
      <c r="G388">
        <f>IF(A388="","",IFERROR(INDEX(Crawl!$A387:$DZ387,1,Rules!$H$10),""))</f>
        <v/>
      </c>
      <c r="H388">
        <f>IF(A388="","",IFERROR(INDEX(Crawl!$A387:$DZ387,1,Rules!$H$12),""))</f>
        <v/>
      </c>
      <c r="I388">
        <f>IF(A388="","",IF(AND(N(H388)&gt;0,IFERROR(INDEX(Crawl!$A387:$DZ387,1,Rules!$H$11),"")&amp;""&lt;&gt;""),IFERROR(INDEX(Crawl!$A387:$DZ387,1,Rules!$H$11),"")&amp;"",IF(AND(ISNUMBER(J388),N(J388)&gt;=Rules!$B$12,IFERROR(INDEX(Crawl!$A387:$DZ387,1,Rules!$H$13),"")&amp;""&lt;&gt;""),IFERROR(INDEX(Crawl!$A387:$DZ387,1,Rules!$H$13),"")&amp;"","")))</f>
        <v/>
      </c>
      <c r="J388" s="19">
        <f>IF(A388="","",IF(IFERROR(INDEX(Crawl!$A387:$DZ387,1,Rules!$H$14),"")&amp;""="","",IFERROR(INDEX(Crawl!$A387:$DZ387,1,Rules!$H$14),"")))</f>
        <v/>
      </c>
      <c r="K388">
        <f>IF(A388="","",IFERROR(SUMIFS('GSC current'!$J$2:$J$2001,'GSC current'!$I$2:$I$2001,B388),0))</f>
        <v/>
      </c>
      <c r="L388">
        <f>IF(A388="","",IFERROR(SUMIFS('GSC current'!$K$2:$K$2001,'GSC current'!$I$2:$I$2001,B388),0))</f>
        <v/>
      </c>
      <c r="M388" s="20">
        <f>IF(A388="","",IF(N(L388)&gt;0,K388/L388,""))</f>
        <v/>
      </c>
      <c r="N388" s="21">
        <f>IF(A388="","",IF(N(L388)&gt;0,SUMIFS('GSC current'!$L$2:$L$2001,'GSC current'!$I$2:$I$2001,B388)/L388,""))</f>
        <v/>
      </c>
      <c r="O388">
        <f>IF(A388="","",IFERROR(SUMIFS('GSC previous'!$J$2:$J$2001,'GSC previous'!$I$2:$I$2001,B388),0))</f>
        <v/>
      </c>
      <c r="P388" s="22">
        <f>IF(A388="","",IF(N(O388)&gt;0,(K388-O388)/O388,""))</f>
        <v/>
      </c>
      <c r="Q388">
        <f>IF(A388="","",IFERROR(SUMIFS(GA4!$P$2:$P$2001,GA4!$O$2:$O$2001,B388),0))</f>
        <v/>
      </c>
      <c r="R388" s="23">
        <f>IF(A388="","",IF(N(Q388)&gt;0,SUMIFS(GA4!$Q$2:$Q$2001,GA4!$O$2:$O$2001,B388)/Q388,""))</f>
        <v/>
      </c>
      <c r="S388">
        <f>IF(A388="","",IFERROR(SUMIFS(GA4!$R$2:$R$2001,GA4!$O$2:$O$2001,B388),0))</f>
        <v/>
      </c>
      <c r="T388">
        <f>IF(A388="","",IF(AND(ISNUMBER(F388),LEFT(C388&amp;"",1)="2"),IF(F388&lt;Rules!$B$9,"Yes","No"),"No"))</f>
        <v/>
      </c>
      <c r="U388">
        <f>IF(A388="","",IF(AND(N(O388)&gt;=Rules!$B$8,ISNUMBER(P388)),IF(P388&lt;=-Rules!$B$7,"Yes","No"),"No"))</f>
        <v/>
      </c>
      <c r="V388">
        <f>IF(A388="","",IF(AND(N(L388)&gt;=Rules!$B$6,ISNUMBER(N388)),IF(AND(N388&gt;=Rules!$B$10,N388&lt;=Rules!$B$11),"Yes","No"),"No"))</f>
        <v/>
      </c>
      <c r="W388">
        <f>IF(A388="","",IF(I388&lt;&gt;"","Yes","No"))</f>
        <v/>
      </c>
      <c r="X388">
        <f>IF(I388="","",IF(SUMIFS($K$3:$K$2002,$A$3:$A$2002,SUBSTITUTE(SUBSTITUTE(I388,"?","~?"),"*","~*"))&gt;N(K388),"Yes","No"))</f>
        <v/>
      </c>
      <c r="Y388">
        <f>IF(A388="","",IF(N(S388)&gt;0,"Yes","No"))</f>
        <v/>
      </c>
      <c r="Z388">
        <f>IF(A388="","",IF(AND(N(K388)&lt;Rules!$B$5,N(L388)&lt;Rules!$B$6,N(Q388)&lt;Rules!$B$13,Y388="No"),"Yes","No"))</f>
        <v/>
      </c>
      <c r="AA388">
        <f>IF(A388="","",IF(LEFT(C388&amp;"",1)="3","Redirect",IF(OR(LEFT(C388&amp;"",1)="4",LEFT(C388&amp;"",1)="5"),IF(OR(N(K388)&gt;0,N(AC388)&gt;=Rules!$B$14),"Redirect","Prune"),IF(D388="Non-Indexable","Keep",IF(AND(W388="Yes",X388="Yes",Y388="No"),"Merge",IF(OR(U388="Yes",V388="Yes",AND(T388="Yes",N(L388)&gt;=Rules!$B$6)),"Update",IF(Z388="Yes",IF(N(AC388)&gt;=Rules!$B$14,"Redirect","Prune"),"Keep")))))))</f>
        <v/>
      </c>
      <c r="AB388">
        <f>IF(A388="","",IF(LEFT(C388&amp;"",1)="3","Already redirects ("&amp;C388&amp;"). Update internal links to point at the final URL.",IF(OR(LEFT(C388&amp;"",1)="4",LEFT(C388&amp;"",1)="5"),IF(AA388="Redirect","Returns "&amp;C388&amp;" but still has "&amp;N(K388)&amp;" clicks and "&amp;N(AC388)&amp;" referring domains. 301 it to the closest live page.","Returns "&amp;C388&amp;" with no clicks or links. Remove internal links and let it 404 or 410."),IF(D388="Non-Indexable","Non-indexable ("&amp;E388&amp;"). Keep if that is intentional; otherwise fix the canonical or noindex.",IF(AA388="Merge","Overlaps with "&amp;I388&amp;IF(N(J388)&gt;0," (similarity "&amp;TEXT(J388,"0.00")&amp;")","")&amp;", which gets more clicks. Merge the useful parts into it and 301 this URL.",IF(AA388="Update",MID(IF(U388="Yes","; Clicks down "&amp;TEXT(-P388,"0%")&amp;" on the previous period","")&amp;IF(V388="Yes","; Average position "&amp;TEXT(N388,"0.0")&amp;" on "&amp;TEXT(L388,"#,##0")&amp;" impressions (striking distance)","")&amp;IF(AND(T388="Yes",N(L388)&gt;=Rules!$B$6),"; Thin ("&amp;F388&amp;" words) but has search demand",""),3,400),IF(AA388="Prune","Low value: "&amp;N(K388)&amp;" clicks, "&amp;N(L388)&amp;" impressions, "&amp;N(Q388)&amp;" sessions, no key events. Remove or noindex it and update internal links.",IF(AA388="Redirect","Low value but "&amp;N(AC388)&amp;" referring domains. 301 it to the closest relevant page to keep those links.",IF(AND(Z388="No",Y388="Yes",N(K388)&lt;Rules!$B$5),"Low search traffic but it converts (key events: "&amp;S388&amp;"). Keep it and link to it.",IF(W388="Yes","Stronger than the page it overlaps ("&amp;I388&amp;"). Keep; merge that page into this one.","Healthy: "&amp;N(K388)&amp;" clicks"&amp;IF(ISNUMBER(N388),", average position "&amp;TEXT(N388,"0.0"),"")&amp;". Keep and monitor."))))))))))</f>
        <v/>
      </c>
      <c r="AE388">
        <f>IF(A388="","",IF(AD388&lt;&gt;"",AD388,AA388))</f>
        <v/>
      </c>
    </row>
    <row r="389">
      <c r="A389">
        <f>IF(Crawl!A388="","",Crawl!A388)</f>
        <v/>
      </c>
      <c r="B389">
        <f>IF(A389="","",Crawl!EC388)</f>
        <v/>
      </c>
      <c r="C389">
        <f>IF(A389="","",IFERROR(INDEX(Crawl!$A388:$DZ388,1,Rules!$H$6),""))</f>
        <v/>
      </c>
      <c r="D389">
        <f>IF(A389="","",IFERROR(INDEX(Crawl!$A388:$DZ388,1,Rules!$H$7),"")&amp;"")</f>
        <v/>
      </c>
      <c r="E389">
        <f>IF(A389="","",IFERROR(INDEX(Crawl!$A388:$DZ388,1,Rules!$H$8),"")&amp;"")</f>
        <v/>
      </c>
      <c r="F389">
        <f>IF(A389="","",IFERROR(INDEX(Crawl!$A388:$DZ388,1,Rules!$H$9),""))</f>
        <v/>
      </c>
      <c r="G389">
        <f>IF(A389="","",IFERROR(INDEX(Crawl!$A388:$DZ388,1,Rules!$H$10),""))</f>
        <v/>
      </c>
      <c r="H389">
        <f>IF(A389="","",IFERROR(INDEX(Crawl!$A388:$DZ388,1,Rules!$H$12),""))</f>
        <v/>
      </c>
      <c r="I389">
        <f>IF(A389="","",IF(AND(N(H389)&gt;0,IFERROR(INDEX(Crawl!$A388:$DZ388,1,Rules!$H$11),"")&amp;""&lt;&gt;""),IFERROR(INDEX(Crawl!$A388:$DZ388,1,Rules!$H$11),"")&amp;"",IF(AND(ISNUMBER(J389),N(J389)&gt;=Rules!$B$12,IFERROR(INDEX(Crawl!$A388:$DZ388,1,Rules!$H$13),"")&amp;""&lt;&gt;""),IFERROR(INDEX(Crawl!$A388:$DZ388,1,Rules!$H$13),"")&amp;"","")))</f>
        <v/>
      </c>
      <c r="J389" s="19">
        <f>IF(A389="","",IF(IFERROR(INDEX(Crawl!$A388:$DZ388,1,Rules!$H$14),"")&amp;""="","",IFERROR(INDEX(Crawl!$A388:$DZ388,1,Rules!$H$14),"")))</f>
        <v/>
      </c>
      <c r="K389">
        <f>IF(A389="","",IFERROR(SUMIFS('GSC current'!$J$2:$J$2001,'GSC current'!$I$2:$I$2001,B389),0))</f>
        <v/>
      </c>
      <c r="L389">
        <f>IF(A389="","",IFERROR(SUMIFS('GSC current'!$K$2:$K$2001,'GSC current'!$I$2:$I$2001,B389),0))</f>
        <v/>
      </c>
      <c r="M389" s="20">
        <f>IF(A389="","",IF(N(L389)&gt;0,K389/L389,""))</f>
        <v/>
      </c>
      <c r="N389" s="21">
        <f>IF(A389="","",IF(N(L389)&gt;0,SUMIFS('GSC current'!$L$2:$L$2001,'GSC current'!$I$2:$I$2001,B389)/L389,""))</f>
        <v/>
      </c>
      <c r="O389">
        <f>IF(A389="","",IFERROR(SUMIFS('GSC previous'!$J$2:$J$2001,'GSC previous'!$I$2:$I$2001,B389),0))</f>
        <v/>
      </c>
      <c r="P389" s="22">
        <f>IF(A389="","",IF(N(O389)&gt;0,(K389-O389)/O389,""))</f>
        <v/>
      </c>
      <c r="Q389">
        <f>IF(A389="","",IFERROR(SUMIFS(GA4!$P$2:$P$2001,GA4!$O$2:$O$2001,B389),0))</f>
        <v/>
      </c>
      <c r="R389" s="23">
        <f>IF(A389="","",IF(N(Q389)&gt;0,SUMIFS(GA4!$Q$2:$Q$2001,GA4!$O$2:$O$2001,B389)/Q389,""))</f>
        <v/>
      </c>
      <c r="S389">
        <f>IF(A389="","",IFERROR(SUMIFS(GA4!$R$2:$R$2001,GA4!$O$2:$O$2001,B389),0))</f>
        <v/>
      </c>
      <c r="T389">
        <f>IF(A389="","",IF(AND(ISNUMBER(F389),LEFT(C389&amp;"",1)="2"),IF(F389&lt;Rules!$B$9,"Yes","No"),"No"))</f>
        <v/>
      </c>
      <c r="U389">
        <f>IF(A389="","",IF(AND(N(O389)&gt;=Rules!$B$8,ISNUMBER(P389)),IF(P389&lt;=-Rules!$B$7,"Yes","No"),"No"))</f>
        <v/>
      </c>
      <c r="V389">
        <f>IF(A389="","",IF(AND(N(L389)&gt;=Rules!$B$6,ISNUMBER(N389)),IF(AND(N389&gt;=Rules!$B$10,N389&lt;=Rules!$B$11),"Yes","No"),"No"))</f>
        <v/>
      </c>
      <c r="W389">
        <f>IF(A389="","",IF(I389&lt;&gt;"","Yes","No"))</f>
        <v/>
      </c>
      <c r="X389">
        <f>IF(I389="","",IF(SUMIFS($K$3:$K$2002,$A$3:$A$2002,SUBSTITUTE(SUBSTITUTE(I389,"?","~?"),"*","~*"))&gt;N(K389),"Yes","No"))</f>
        <v/>
      </c>
      <c r="Y389">
        <f>IF(A389="","",IF(N(S389)&gt;0,"Yes","No"))</f>
        <v/>
      </c>
      <c r="Z389">
        <f>IF(A389="","",IF(AND(N(K389)&lt;Rules!$B$5,N(L389)&lt;Rules!$B$6,N(Q389)&lt;Rules!$B$13,Y389="No"),"Yes","No"))</f>
        <v/>
      </c>
      <c r="AA389">
        <f>IF(A389="","",IF(LEFT(C389&amp;"",1)="3","Redirect",IF(OR(LEFT(C389&amp;"",1)="4",LEFT(C389&amp;"",1)="5"),IF(OR(N(K389)&gt;0,N(AC389)&gt;=Rules!$B$14),"Redirect","Prune"),IF(D389="Non-Indexable","Keep",IF(AND(W389="Yes",X389="Yes",Y389="No"),"Merge",IF(OR(U389="Yes",V389="Yes",AND(T389="Yes",N(L389)&gt;=Rules!$B$6)),"Update",IF(Z389="Yes",IF(N(AC389)&gt;=Rules!$B$14,"Redirect","Prune"),"Keep")))))))</f>
        <v/>
      </c>
      <c r="AB389">
        <f>IF(A389="","",IF(LEFT(C389&amp;"",1)="3","Already redirects ("&amp;C389&amp;"). Update internal links to point at the final URL.",IF(OR(LEFT(C389&amp;"",1)="4",LEFT(C389&amp;"",1)="5"),IF(AA389="Redirect","Returns "&amp;C389&amp;" but still has "&amp;N(K389)&amp;" clicks and "&amp;N(AC389)&amp;" referring domains. 301 it to the closest live page.","Returns "&amp;C389&amp;" with no clicks or links. Remove internal links and let it 404 or 410."),IF(D389="Non-Indexable","Non-indexable ("&amp;E389&amp;"). Keep if that is intentional; otherwise fix the canonical or noindex.",IF(AA389="Merge","Overlaps with "&amp;I389&amp;IF(N(J389)&gt;0," (similarity "&amp;TEXT(J389,"0.00")&amp;")","")&amp;", which gets more clicks. Merge the useful parts into it and 301 this URL.",IF(AA389="Update",MID(IF(U389="Yes","; Clicks down "&amp;TEXT(-P389,"0%")&amp;" on the previous period","")&amp;IF(V389="Yes","; Average position "&amp;TEXT(N389,"0.0")&amp;" on "&amp;TEXT(L389,"#,##0")&amp;" impressions (striking distance)","")&amp;IF(AND(T389="Yes",N(L389)&gt;=Rules!$B$6),"; Thin ("&amp;F389&amp;" words) but has search demand",""),3,400),IF(AA389="Prune","Low value: "&amp;N(K389)&amp;" clicks, "&amp;N(L389)&amp;" impressions, "&amp;N(Q389)&amp;" sessions, no key events. Remove or noindex it and update internal links.",IF(AA389="Redirect","Low value but "&amp;N(AC389)&amp;" referring domains. 301 it to the closest relevant page to keep those links.",IF(AND(Z389="No",Y389="Yes",N(K389)&lt;Rules!$B$5),"Low search traffic but it converts (key events: "&amp;S389&amp;"). Keep it and link to it.",IF(W389="Yes","Stronger than the page it overlaps ("&amp;I389&amp;"). Keep; merge that page into this one.","Healthy: "&amp;N(K389)&amp;" clicks"&amp;IF(ISNUMBER(N389),", average position "&amp;TEXT(N389,"0.0"),"")&amp;". Keep and monitor."))))))))))</f>
        <v/>
      </c>
      <c r="AE389">
        <f>IF(A389="","",IF(AD389&lt;&gt;"",AD389,AA389))</f>
        <v/>
      </c>
    </row>
    <row r="390">
      <c r="A390">
        <f>IF(Crawl!A389="","",Crawl!A389)</f>
        <v/>
      </c>
      <c r="B390">
        <f>IF(A390="","",Crawl!EC389)</f>
        <v/>
      </c>
      <c r="C390">
        <f>IF(A390="","",IFERROR(INDEX(Crawl!$A389:$DZ389,1,Rules!$H$6),""))</f>
        <v/>
      </c>
      <c r="D390">
        <f>IF(A390="","",IFERROR(INDEX(Crawl!$A389:$DZ389,1,Rules!$H$7),"")&amp;"")</f>
        <v/>
      </c>
      <c r="E390">
        <f>IF(A390="","",IFERROR(INDEX(Crawl!$A389:$DZ389,1,Rules!$H$8),"")&amp;"")</f>
        <v/>
      </c>
      <c r="F390">
        <f>IF(A390="","",IFERROR(INDEX(Crawl!$A389:$DZ389,1,Rules!$H$9),""))</f>
        <v/>
      </c>
      <c r="G390">
        <f>IF(A390="","",IFERROR(INDEX(Crawl!$A389:$DZ389,1,Rules!$H$10),""))</f>
        <v/>
      </c>
      <c r="H390">
        <f>IF(A390="","",IFERROR(INDEX(Crawl!$A389:$DZ389,1,Rules!$H$12),""))</f>
        <v/>
      </c>
      <c r="I390">
        <f>IF(A390="","",IF(AND(N(H390)&gt;0,IFERROR(INDEX(Crawl!$A389:$DZ389,1,Rules!$H$11),"")&amp;""&lt;&gt;""),IFERROR(INDEX(Crawl!$A389:$DZ389,1,Rules!$H$11),"")&amp;"",IF(AND(ISNUMBER(J390),N(J390)&gt;=Rules!$B$12,IFERROR(INDEX(Crawl!$A389:$DZ389,1,Rules!$H$13),"")&amp;""&lt;&gt;""),IFERROR(INDEX(Crawl!$A389:$DZ389,1,Rules!$H$13),"")&amp;"","")))</f>
        <v/>
      </c>
      <c r="J390" s="19">
        <f>IF(A390="","",IF(IFERROR(INDEX(Crawl!$A389:$DZ389,1,Rules!$H$14),"")&amp;""="","",IFERROR(INDEX(Crawl!$A389:$DZ389,1,Rules!$H$14),"")))</f>
        <v/>
      </c>
      <c r="K390">
        <f>IF(A390="","",IFERROR(SUMIFS('GSC current'!$J$2:$J$2001,'GSC current'!$I$2:$I$2001,B390),0))</f>
        <v/>
      </c>
      <c r="L390">
        <f>IF(A390="","",IFERROR(SUMIFS('GSC current'!$K$2:$K$2001,'GSC current'!$I$2:$I$2001,B390),0))</f>
        <v/>
      </c>
      <c r="M390" s="20">
        <f>IF(A390="","",IF(N(L390)&gt;0,K390/L390,""))</f>
        <v/>
      </c>
      <c r="N390" s="21">
        <f>IF(A390="","",IF(N(L390)&gt;0,SUMIFS('GSC current'!$L$2:$L$2001,'GSC current'!$I$2:$I$2001,B390)/L390,""))</f>
        <v/>
      </c>
      <c r="O390">
        <f>IF(A390="","",IFERROR(SUMIFS('GSC previous'!$J$2:$J$2001,'GSC previous'!$I$2:$I$2001,B390),0))</f>
        <v/>
      </c>
      <c r="P390" s="22">
        <f>IF(A390="","",IF(N(O390)&gt;0,(K390-O390)/O390,""))</f>
        <v/>
      </c>
      <c r="Q390">
        <f>IF(A390="","",IFERROR(SUMIFS(GA4!$P$2:$P$2001,GA4!$O$2:$O$2001,B390),0))</f>
        <v/>
      </c>
      <c r="R390" s="23">
        <f>IF(A390="","",IF(N(Q390)&gt;0,SUMIFS(GA4!$Q$2:$Q$2001,GA4!$O$2:$O$2001,B390)/Q390,""))</f>
        <v/>
      </c>
      <c r="S390">
        <f>IF(A390="","",IFERROR(SUMIFS(GA4!$R$2:$R$2001,GA4!$O$2:$O$2001,B390),0))</f>
        <v/>
      </c>
      <c r="T390">
        <f>IF(A390="","",IF(AND(ISNUMBER(F390),LEFT(C390&amp;"",1)="2"),IF(F390&lt;Rules!$B$9,"Yes","No"),"No"))</f>
        <v/>
      </c>
      <c r="U390">
        <f>IF(A390="","",IF(AND(N(O390)&gt;=Rules!$B$8,ISNUMBER(P390)),IF(P390&lt;=-Rules!$B$7,"Yes","No"),"No"))</f>
        <v/>
      </c>
      <c r="V390">
        <f>IF(A390="","",IF(AND(N(L390)&gt;=Rules!$B$6,ISNUMBER(N390)),IF(AND(N390&gt;=Rules!$B$10,N390&lt;=Rules!$B$11),"Yes","No"),"No"))</f>
        <v/>
      </c>
      <c r="W390">
        <f>IF(A390="","",IF(I390&lt;&gt;"","Yes","No"))</f>
        <v/>
      </c>
      <c r="X390">
        <f>IF(I390="","",IF(SUMIFS($K$3:$K$2002,$A$3:$A$2002,SUBSTITUTE(SUBSTITUTE(I390,"?","~?"),"*","~*"))&gt;N(K390),"Yes","No"))</f>
        <v/>
      </c>
      <c r="Y390">
        <f>IF(A390="","",IF(N(S390)&gt;0,"Yes","No"))</f>
        <v/>
      </c>
      <c r="Z390">
        <f>IF(A390="","",IF(AND(N(K390)&lt;Rules!$B$5,N(L390)&lt;Rules!$B$6,N(Q390)&lt;Rules!$B$13,Y390="No"),"Yes","No"))</f>
        <v/>
      </c>
      <c r="AA390">
        <f>IF(A390="","",IF(LEFT(C390&amp;"",1)="3","Redirect",IF(OR(LEFT(C390&amp;"",1)="4",LEFT(C390&amp;"",1)="5"),IF(OR(N(K390)&gt;0,N(AC390)&gt;=Rules!$B$14),"Redirect","Prune"),IF(D390="Non-Indexable","Keep",IF(AND(W390="Yes",X390="Yes",Y390="No"),"Merge",IF(OR(U390="Yes",V390="Yes",AND(T390="Yes",N(L390)&gt;=Rules!$B$6)),"Update",IF(Z390="Yes",IF(N(AC390)&gt;=Rules!$B$14,"Redirect","Prune"),"Keep")))))))</f>
        <v/>
      </c>
      <c r="AB390">
        <f>IF(A390="","",IF(LEFT(C390&amp;"",1)="3","Already redirects ("&amp;C390&amp;"). Update internal links to point at the final URL.",IF(OR(LEFT(C390&amp;"",1)="4",LEFT(C390&amp;"",1)="5"),IF(AA390="Redirect","Returns "&amp;C390&amp;" but still has "&amp;N(K390)&amp;" clicks and "&amp;N(AC390)&amp;" referring domains. 301 it to the closest live page.","Returns "&amp;C390&amp;" with no clicks or links. Remove internal links and let it 404 or 410."),IF(D390="Non-Indexable","Non-indexable ("&amp;E390&amp;"). Keep if that is intentional; otherwise fix the canonical or noindex.",IF(AA390="Merge","Overlaps with "&amp;I390&amp;IF(N(J390)&gt;0," (similarity "&amp;TEXT(J390,"0.00")&amp;")","")&amp;", which gets more clicks. Merge the useful parts into it and 301 this URL.",IF(AA390="Update",MID(IF(U390="Yes","; Clicks down "&amp;TEXT(-P390,"0%")&amp;" on the previous period","")&amp;IF(V390="Yes","; Average position "&amp;TEXT(N390,"0.0")&amp;" on "&amp;TEXT(L390,"#,##0")&amp;" impressions (striking distance)","")&amp;IF(AND(T390="Yes",N(L390)&gt;=Rules!$B$6),"; Thin ("&amp;F390&amp;" words) but has search demand",""),3,400),IF(AA390="Prune","Low value: "&amp;N(K390)&amp;" clicks, "&amp;N(L390)&amp;" impressions, "&amp;N(Q390)&amp;" sessions, no key events. Remove or noindex it and update internal links.",IF(AA390="Redirect","Low value but "&amp;N(AC390)&amp;" referring domains. 301 it to the closest relevant page to keep those links.",IF(AND(Z390="No",Y390="Yes",N(K390)&lt;Rules!$B$5),"Low search traffic but it converts (key events: "&amp;S390&amp;"). Keep it and link to it.",IF(W390="Yes","Stronger than the page it overlaps ("&amp;I390&amp;"). Keep; merge that page into this one.","Healthy: "&amp;N(K390)&amp;" clicks"&amp;IF(ISNUMBER(N390),", average position "&amp;TEXT(N390,"0.0"),"")&amp;". Keep and monitor."))))))))))</f>
        <v/>
      </c>
      <c r="AE390">
        <f>IF(A390="","",IF(AD390&lt;&gt;"",AD390,AA390))</f>
        <v/>
      </c>
    </row>
    <row r="391">
      <c r="A391">
        <f>IF(Crawl!A390="","",Crawl!A390)</f>
        <v/>
      </c>
      <c r="B391">
        <f>IF(A391="","",Crawl!EC390)</f>
        <v/>
      </c>
      <c r="C391">
        <f>IF(A391="","",IFERROR(INDEX(Crawl!$A390:$DZ390,1,Rules!$H$6),""))</f>
        <v/>
      </c>
      <c r="D391">
        <f>IF(A391="","",IFERROR(INDEX(Crawl!$A390:$DZ390,1,Rules!$H$7),"")&amp;"")</f>
        <v/>
      </c>
      <c r="E391">
        <f>IF(A391="","",IFERROR(INDEX(Crawl!$A390:$DZ390,1,Rules!$H$8),"")&amp;"")</f>
        <v/>
      </c>
      <c r="F391">
        <f>IF(A391="","",IFERROR(INDEX(Crawl!$A390:$DZ390,1,Rules!$H$9),""))</f>
        <v/>
      </c>
      <c r="G391">
        <f>IF(A391="","",IFERROR(INDEX(Crawl!$A390:$DZ390,1,Rules!$H$10),""))</f>
        <v/>
      </c>
      <c r="H391">
        <f>IF(A391="","",IFERROR(INDEX(Crawl!$A390:$DZ390,1,Rules!$H$12),""))</f>
        <v/>
      </c>
      <c r="I391">
        <f>IF(A391="","",IF(AND(N(H391)&gt;0,IFERROR(INDEX(Crawl!$A390:$DZ390,1,Rules!$H$11),"")&amp;""&lt;&gt;""),IFERROR(INDEX(Crawl!$A390:$DZ390,1,Rules!$H$11),"")&amp;"",IF(AND(ISNUMBER(J391),N(J391)&gt;=Rules!$B$12,IFERROR(INDEX(Crawl!$A390:$DZ390,1,Rules!$H$13),"")&amp;""&lt;&gt;""),IFERROR(INDEX(Crawl!$A390:$DZ390,1,Rules!$H$13),"")&amp;"","")))</f>
        <v/>
      </c>
      <c r="J391" s="19">
        <f>IF(A391="","",IF(IFERROR(INDEX(Crawl!$A390:$DZ390,1,Rules!$H$14),"")&amp;""="","",IFERROR(INDEX(Crawl!$A390:$DZ390,1,Rules!$H$14),"")))</f>
        <v/>
      </c>
      <c r="K391">
        <f>IF(A391="","",IFERROR(SUMIFS('GSC current'!$J$2:$J$2001,'GSC current'!$I$2:$I$2001,B391),0))</f>
        <v/>
      </c>
      <c r="L391">
        <f>IF(A391="","",IFERROR(SUMIFS('GSC current'!$K$2:$K$2001,'GSC current'!$I$2:$I$2001,B391),0))</f>
        <v/>
      </c>
      <c r="M391" s="20">
        <f>IF(A391="","",IF(N(L391)&gt;0,K391/L391,""))</f>
        <v/>
      </c>
      <c r="N391" s="21">
        <f>IF(A391="","",IF(N(L391)&gt;0,SUMIFS('GSC current'!$L$2:$L$2001,'GSC current'!$I$2:$I$2001,B391)/L391,""))</f>
        <v/>
      </c>
      <c r="O391">
        <f>IF(A391="","",IFERROR(SUMIFS('GSC previous'!$J$2:$J$2001,'GSC previous'!$I$2:$I$2001,B391),0))</f>
        <v/>
      </c>
      <c r="P391" s="22">
        <f>IF(A391="","",IF(N(O391)&gt;0,(K391-O391)/O391,""))</f>
        <v/>
      </c>
      <c r="Q391">
        <f>IF(A391="","",IFERROR(SUMIFS(GA4!$P$2:$P$2001,GA4!$O$2:$O$2001,B391),0))</f>
        <v/>
      </c>
      <c r="R391" s="23">
        <f>IF(A391="","",IF(N(Q391)&gt;0,SUMIFS(GA4!$Q$2:$Q$2001,GA4!$O$2:$O$2001,B391)/Q391,""))</f>
        <v/>
      </c>
      <c r="S391">
        <f>IF(A391="","",IFERROR(SUMIFS(GA4!$R$2:$R$2001,GA4!$O$2:$O$2001,B391),0))</f>
        <v/>
      </c>
      <c r="T391">
        <f>IF(A391="","",IF(AND(ISNUMBER(F391),LEFT(C391&amp;"",1)="2"),IF(F391&lt;Rules!$B$9,"Yes","No"),"No"))</f>
        <v/>
      </c>
      <c r="U391">
        <f>IF(A391="","",IF(AND(N(O391)&gt;=Rules!$B$8,ISNUMBER(P391)),IF(P391&lt;=-Rules!$B$7,"Yes","No"),"No"))</f>
        <v/>
      </c>
      <c r="V391">
        <f>IF(A391="","",IF(AND(N(L391)&gt;=Rules!$B$6,ISNUMBER(N391)),IF(AND(N391&gt;=Rules!$B$10,N391&lt;=Rules!$B$11),"Yes","No"),"No"))</f>
        <v/>
      </c>
      <c r="W391">
        <f>IF(A391="","",IF(I391&lt;&gt;"","Yes","No"))</f>
        <v/>
      </c>
      <c r="X391">
        <f>IF(I391="","",IF(SUMIFS($K$3:$K$2002,$A$3:$A$2002,SUBSTITUTE(SUBSTITUTE(I391,"?","~?"),"*","~*"))&gt;N(K391),"Yes","No"))</f>
        <v/>
      </c>
      <c r="Y391">
        <f>IF(A391="","",IF(N(S391)&gt;0,"Yes","No"))</f>
        <v/>
      </c>
      <c r="Z391">
        <f>IF(A391="","",IF(AND(N(K391)&lt;Rules!$B$5,N(L391)&lt;Rules!$B$6,N(Q391)&lt;Rules!$B$13,Y391="No"),"Yes","No"))</f>
        <v/>
      </c>
      <c r="AA391">
        <f>IF(A391="","",IF(LEFT(C391&amp;"",1)="3","Redirect",IF(OR(LEFT(C391&amp;"",1)="4",LEFT(C391&amp;"",1)="5"),IF(OR(N(K391)&gt;0,N(AC391)&gt;=Rules!$B$14),"Redirect","Prune"),IF(D391="Non-Indexable","Keep",IF(AND(W391="Yes",X391="Yes",Y391="No"),"Merge",IF(OR(U391="Yes",V391="Yes",AND(T391="Yes",N(L391)&gt;=Rules!$B$6)),"Update",IF(Z391="Yes",IF(N(AC391)&gt;=Rules!$B$14,"Redirect","Prune"),"Keep")))))))</f>
        <v/>
      </c>
      <c r="AB391">
        <f>IF(A391="","",IF(LEFT(C391&amp;"",1)="3","Already redirects ("&amp;C391&amp;"). Update internal links to point at the final URL.",IF(OR(LEFT(C391&amp;"",1)="4",LEFT(C391&amp;"",1)="5"),IF(AA391="Redirect","Returns "&amp;C391&amp;" but still has "&amp;N(K391)&amp;" clicks and "&amp;N(AC391)&amp;" referring domains. 301 it to the closest live page.","Returns "&amp;C391&amp;" with no clicks or links. Remove internal links and let it 404 or 410."),IF(D391="Non-Indexable","Non-indexable ("&amp;E391&amp;"). Keep if that is intentional; otherwise fix the canonical or noindex.",IF(AA391="Merge","Overlaps with "&amp;I391&amp;IF(N(J391)&gt;0," (similarity "&amp;TEXT(J391,"0.00")&amp;")","")&amp;", which gets more clicks. Merge the useful parts into it and 301 this URL.",IF(AA391="Update",MID(IF(U391="Yes","; Clicks down "&amp;TEXT(-P391,"0%")&amp;" on the previous period","")&amp;IF(V391="Yes","; Average position "&amp;TEXT(N391,"0.0")&amp;" on "&amp;TEXT(L391,"#,##0")&amp;" impressions (striking distance)","")&amp;IF(AND(T391="Yes",N(L391)&gt;=Rules!$B$6),"; Thin ("&amp;F391&amp;" words) but has search demand",""),3,400),IF(AA391="Prune","Low value: "&amp;N(K391)&amp;" clicks, "&amp;N(L391)&amp;" impressions, "&amp;N(Q391)&amp;" sessions, no key events. Remove or noindex it and update internal links.",IF(AA391="Redirect","Low value but "&amp;N(AC391)&amp;" referring domains. 301 it to the closest relevant page to keep those links.",IF(AND(Z391="No",Y391="Yes",N(K391)&lt;Rules!$B$5),"Low search traffic but it converts (key events: "&amp;S391&amp;"). Keep it and link to it.",IF(W391="Yes","Stronger than the page it overlaps ("&amp;I391&amp;"). Keep; merge that page into this one.","Healthy: "&amp;N(K391)&amp;" clicks"&amp;IF(ISNUMBER(N391),", average position "&amp;TEXT(N391,"0.0"),"")&amp;". Keep and monitor."))))))))))</f>
        <v/>
      </c>
      <c r="AE391">
        <f>IF(A391="","",IF(AD391&lt;&gt;"",AD391,AA391))</f>
        <v/>
      </c>
    </row>
    <row r="392">
      <c r="A392">
        <f>IF(Crawl!A391="","",Crawl!A391)</f>
        <v/>
      </c>
      <c r="B392">
        <f>IF(A392="","",Crawl!EC391)</f>
        <v/>
      </c>
      <c r="C392">
        <f>IF(A392="","",IFERROR(INDEX(Crawl!$A391:$DZ391,1,Rules!$H$6),""))</f>
        <v/>
      </c>
      <c r="D392">
        <f>IF(A392="","",IFERROR(INDEX(Crawl!$A391:$DZ391,1,Rules!$H$7),"")&amp;"")</f>
        <v/>
      </c>
      <c r="E392">
        <f>IF(A392="","",IFERROR(INDEX(Crawl!$A391:$DZ391,1,Rules!$H$8),"")&amp;"")</f>
        <v/>
      </c>
      <c r="F392">
        <f>IF(A392="","",IFERROR(INDEX(Crawl!$A391:$DZ391,1,Rules!$H$9),""))</f>
        <v/>
      </c>
      <c r="G392">
        <f>IF(A392="","",IFERROR(INDEX(Crawl!$A391:$DZ391,1,Rules!$H$10),""))</f>
        <v/>
      </c>
      <c r="H392">
        <f>IF(A392="","",IFERROR(INDEX(Crawl!$A391:$DZ391,1,Rules!$H$12),""))</f>
        <v/>
      </c>
      <c r="I392">
        <f>IF(A392="","",IF(AND(N(H392)&gt;0,IFERROR(INDEX(Crawl!$A391:$DZ391,1,Rules!$H$11),"")&amp;""&lt;&gt;""),IFERROR(INDEX(Crawl!$A391:$DZ391,1,Rules!$H$11),"")&amp;"",IF(AND(ISNUMBER(J392),N(J392)&gt;=Rules!$B$12,IFERROR(INDEX(Crawl!$A391:$DZ391,1,Rules!$H$13),"")&amp;""&lt;&gt;""),IFERROR(INDEX(Crawl!$A391:$DZ391,1,Rules!$H$13),"")&amp;"","")))</f>
        <v/>
      </c>
      <c r="J392" s="19">
        <f>IF(A392="","",IF(IFERROR(INDEX(Crawl!$A391:$DZ391,1,Rules!$H$14),"")&amp;""="","",IFERROR(INDEX(Crawl!$A391:$DZ391,1,Rules!$H$14),"")))</f>
        <v/>
      </c>
      <c r="K392">
        <f>IF(A392="","",IFERROR(SUMIFS('GSC current'!$J$2:$J$2001,'GSC current'!$I$2:$I$2001,B392),0))</f>
        <v/>
      </c>
      <c r="L392">
        <f>IF(A392="","",IFERROR(SUMIFS('GSC current'!$K$2:$K$2001,'GSC current'!$I$2:$I$2001,B392),0))</f>
        <v/>
      </c>
      <c r="M392" s="20">
        <f>IF(A392="","",IF(N(L392)&gt;0,K392/L392,""))</f>
        <v/>
      </c>
      <c r="N392" s="21">
        <f>IF(A392="","",IF(N(L392)&gt;0,SUMIFS('GSC current'!$L$2:$L$2001,'GSC current'!$I$2:$I$2001,B392)/L392,""))</f>
        <v/>
      </c>
      <c r="O392">
        <f>IF(A392="","",IFERROR(SUMIFS('GSC previous'!$J$2:$J$2001,'GSC previous'!$I$2:$I$2001,B392),0))</f>
        <v/>
      </c>
      <c r="P392" s="22">
        <f>IF(A392="","",IF(N(O392)&gt;0,(K392-O392)/O392,""))</f>
        <v/>
      </c>
      <c r="Q392">
        <f>IF(A392="","",IFERROR(SUMIFS(GA4!$P$2:$P$2001,GA4!$O$2:$O$2001,B392),0))</f>
        <v/>
      </c>
      <c r="R392" s="23">
        <f>IF(A392="","",IF(N(Q392)&gt;0,SUMIFS(GA4!$Q$2:$Q$2001,GA4!$O$2:$O$2001,B392)/Q392,""))</f>
        <v/>
      </c>
      <c r="S392">
        <f>IF(A392="","",IFERROR(SUMIFS(GA4!$R$2:$R$2001,GA4!$O$2:$O$2001,B392),0))</f>
        <v/>
      </c>
      <c r="T392">
        <f>IF(A392="","",IF(AND(ISNUMBER(F392),LEFT(C392&amp;"",1)="2"),IF(F392&lt;Rules!$B$9,"Yes","No"),"No"))</f>
        <v/>
      </c>
      <c r="U392">
        <f>IF(A392="","",IF(AND(N(O392)&gt;=Rules!$B$8,ISNUMBER(P392)),IF(P392&lt;=-Rules!$B$7,"Yes","No"),"No"))</f>
        <v/>
      </c>
      <c r="V392">
        <f>IF(A392="","",IF(AND(N(L392)&gt;=Rules!$B$6,ISNUMBER(N392)),IF(AND(N392&gt;=Rules!$B$10,N392&lt;=Rules!$B$11),"Yes","No"),"No"))</f>
        <v/>
      </c>
      <c r="W392">
        <f>IF(A392="","",IF(I392&lt;&gt;"","Yes","No"))</f>
        <v/>
      </c>
      <c r="X392">
        <f>IF(I392="","",IF(SUMIFS($K$3:$K$2002,$A$3:$A$2002,SUBSTITUTE(SUBSTITUTE(I392,"?","~?"),"*","~*"))&gt;N(K392),"Yes","No"))</f>
        <v/>
      </c>
      <c r="Y392">
        <f>IF(A392="","",IF(N(S392)&gt;0,"Yes","No"))</f>
        <v/>
      </c>
      <c r="Z392">
        <f>IF(A392="","",IF(AND(N(K392)&lt;Rules!$B$5,N(L392)&lt;Rules!$B$6,N(Q392)&lt;Rules!$B$13,Y392="No"),"Yes","No"))</f>
        <v/>
      </c>
      <c r="AA392">
        <f>IF(A392="","",IF(LEFT(C392&amp;"",1)="3","Redirect",IF(OR(LEFT(C392&amp;"",1)="4",LEFT(C392&amp;"",1)="5"),IF(OR(N(K392)&gt;0,N(AC392)&gt;=Rules!$B$14),"Redirect","Prune"),IF(D392="Non-Indexable","Keep",IF(AND(W392="Yes",X392="Yes",Y392="No"),"Merge",IF(OR(U392="Yes",V392="Yes",AND(T392="Yes",N(L392)&gt;=Rules!$B$6)),"Update",IF(Z392="Yes",IF(N(AC392)&gt;=Rules!$B$14,"Redirect","Prune"),"Keep")))))))</f>
        <v/>
      </c>
      <c r="AB392">
        <f>IF(A392="","",IF(LEFT(C392&amp;"",1)="3","Already redirects ("&amp;C392&amp;"). Update internal links to point at the final URL.",IF(OR(LEFT(C392&amp;"",1)="4",LEFT(C392&amp;"",1)="5"),IF(AA392="Redirect","Returns "&amp;C392&amp;" but still has "&amp;N(K392)&amp;" clicks and "&amp;N(AC392)&amp;" referring domains. 301 it to the closest live page.","Returns "&amp;C392&amp;" with no clicks or links. Remove internal links and let it 404 or 410."),IF(D392="Non-Indexable","Non-indexable ("&amp;E392&amp;"). Keep if that is intentional; otherwise fix the canonical or noindex.",IF(AA392="Merge","Overlaps with "&amp;I392&amp;IF(N(J392)&gt;0," (similarity "&amp;TEXT(J392,"0.00")&amp;")","")&amp;", which gets more clicks. Merge the useful parts into it and 301 this URL.",IF(AA392="Update",MID(IF(U392="Yes","; Clicks down "&amp;TEXT(-P392,"0%")&amp;" on the previous period","")&amp;IF(V392="Yes","; Average position "&amp;TEXT(N392,"0.0")&amp;" on "&amp;TEXT(L392,"#,##0")&amp;" impressions (striking distance)","")&amp;IF(AND(T392="Yes",N(L392)&gt;=Rules!$B$6),"; Thin ("&amp;F392&amp;" words) but has search demand",""),3,400),IF(AA392="Prune","Low value: "&amp;N(K392)&amp;" clicks, "&amp;N(L392)&amp;" impressions, "&amp;N(Q392)&amp;" sessions, no key events. Remove or noindex it and update internal links.",IF(AA392="Redirect","Low value but "&amp;N(AC392)&amp;" referring domains. 301 it to the closest relevant page to keep those links.",IF(AND(Z392="No",Y392="Yes",N(K392)&lt;Rules!$B$5),"Low search traffic but it converts (key events: "&amp;S392&amp;"). Keep it and link to it.",IF(W392="Yes","Stronger than the page it overlaps ("&amp;I392&amp;"). Keep; merge that page into this one.","Healthy: "&amp;N(K392)&amp;" clicks"&amp;IF(ISNUMBER(N392),", average position "&amp;TEXT(N392,"0.0"),"")&amp;". Keep and monitor."))))))))))</f>
        <v/>
      </c>
      <c r="AE392">
        <f>IF(A392="","",IF(AD392&lt;&gt;"",AD392,AA392))</f>
        <v/>
      </c>
    </row>
    <row r="393">
      <c r="A393">
        <f>IF(Crawl!A392="","",Crawl!A392)</f>
        <v/>
      </c>
      <c r="B393">
        <f>IF(A393="","",Crawl!EC392)</f>
        <v/>
      </c>
      <c r="C393">
        <f>IF(A393="","",IFERROR(INDEX(Crawl!$A392:$DZ392,1,Rules!$H$6),""))</f>
        <v/>
      </c>
      <c r="D393">
        <f>IF(A393="","",IFERROR(INDEX(Crawl!$A392:$DZ392,1,Rules!$H$7),"")&amp;"")</f>
        <v/>
      </c>
      <c r="E393">
        <f>IF(A393="","",IFERROR(INDEX(Crawl!$A392:$DZ392,1,Rules!$H$8),"")&amp;"")</f>
        <v/>
      </c>
      <c r="F393">
        <f>IF(A393="","",IFERROR(INDEX(Crawl!$A392:$DZ392,1,Rules!$H$9),""))</f>
        <v/>
      </c>
      <c r="G393">
        <f>IF(A393="","",IFERROR(INDEX(Crawl!$A392:$DZ392,1,Rules!$H$10),""))</f>
        <v/>
      </c>
      <c r="H393">
        <f>IF(A393="","",IFERROR(INDEX(Crawl!$A392:$DZ392,1,Rules!$H$12),""))</f>
        <v/>
      </c>
      <c r="I393">
        <f>IF(A393="","",IF(AND(N(H393)&gt;0,IFERROR(INDEX(Crawl!$A392:$DZ392,1,Rules!$H$11),"")&amp;""&lt;&gt;""),IFERROR(INDEX(Crawl!$A392:$DZ392,1,Rules!$H$11),"")&amp;"",IF(AND(ISNUMBER(J393),N(J393)&gt;=Rules!$B$12,IFERROR(INDEX(Crawl!$A392:$DZ392,1,Rules!$H$13),"")&amp;""&lt;&gt;""),IFERROR(INDEX(Crawl!$A392:$DZ392,1,Rules!$H$13),"")&amp;"","")))</f>
        <v/>
      </c>
      <c r="J393" s="19">
        <f>IF(A393="","",IF(IFERROR(INDEX(Crawl!$A392:$DZ392,1,Rules!$H$14),"")&amp;""="","",IFERROR(INDEX(Crawl!$A392:$DZ392,1,Rules!$H$14),"")))</f>
        <v/>
      </c>
      <c r="K393">
        <f>IF(A393="","",IFERROR(SUMIFS('GSC current'!$J$2:$J$2001,'GSC current'!$I$2:$I$2001,B393),0))</f>
        <v/>
      </c>
      <c r="L393">
        <f>IF(A393="","",IFERROR(SUMIFS('GSC current'!$K$2:$K$2001,'GSC current'!$I$2:$I$2001,B393),0))</f>
        <v/>
      </c>
      <c r="M393" s="20">
        <f>IF(A393="","",IF(N(L393)&gt;0,K393/L393,""))</f>
        <v/>
      </c>
      <c r="N393" s="21">
        <f>IF(A393="","",IF(N(L393)&gt;0,SUMIFS('GSC current'!$L$2:$L$2001,'GSC current'!$I$2:$I$2001,B393)/L393,""))</f>
        <v/>
      </c>
      <c r="O393">
        <f>IF(A393="","",IFERROR(SUMIFS('GSC previous'!$J$2:$J$2001,'GSC previous'!$I$2:$I$2001,B393),0))</f>
        <v/>
      </c>
      <c r="P393" s="22">
        <f>IF(A393="","",IF(N(O393)&gt;0,(K393-O393)/O393,""))</f>
        <v/>
      </c>
      <c r="Q393">
        <f>IF(A393="","",IFERROR(SUMIFS(GA4!$P$2:$P$2001,GA4!$O$2:$O$2001,B393),0))</f>
        <v/>
      </c>
      <c r="R393" s="23">
        <f>IF(A393="","",IF(N(Q393)&gt;0,SUMIFS(GA4!$Q$2:$Q$2001,GA4!$O$2:$O$2001,B393)/Q393,""))</f>
        <v/>
      </c>
      <c r="S393">
        <f>IF(A393="","",IFERROR(SUMIFS(GA4!$R$2:$R$2001,GA4!$O$2:$O$2001,B393),0))</f>
        <v/>
      </c>
      <c r="T393">
        <f>IF(A393="","",IF(AND(ISNUMBER(F393),LEFT(C393&amp;"",1)="2"),IF(F393&lt;Rules!$B$9,"Yes","No"),"No"))</f>
        <v/>
      </c>
      <c r="U393">
        <f>IF(A393="","",IF(AND(N(O393)&gt;=Rules!$B$8,ISNUMBER(P393)),IF(P393&lt;=-Rules!$B$7,"Yes","No"),"No"))</f>
        <v/>
      </c>
      <c r="V393">
        <f>IF(A393="","",IF(AND(N(L393)&gt;=Rules!$B$6,ISNUMBER(N393)),IF(AND(N393&gt;=Rules!$B$10,N393&lt;=Rules!$B$11),"Yes","No"),"No"))</f>
        <v/>
      </c>
      <c r="W393">
        <f>IF(A393="","",IF(I393&lt;&gt;"","Yes","No"))</f>
        <v/>
      </c>
      <c r="X393">
        <f>IF(I393="","",IF(SUMIFS($K$3:$K$2002,$A$3:$A$2002,SUBSTITUTE(SUBSTITUTE(I393,"?","~?"),"*","~*"))&gt;N(K393),"Yes","No"))</f>
        <v/>
      </c>
      <c r="Y393">
        <f>IF(A393="","",IF(N(S393)&gt;0,"Yes","No"))</f>
        <v/>
      </c>
      <c r="Z393">
        <f>IF(A393="","",IF(AND(N(K393)&lt;Rules!$B$5,N(L393)&lt;Rules!$B$6,N(Q393)&lt;Rules!$B$13,Y393="No"),"Yes","No"))</f>
        <v/>
      </c>
      <c r="AA393">
        <f>IF(A393="","",IF(LEFT(C393&amp;"",1)="3","Redirect",IF(OR(LEFT(C393&amp;"",1)="4",LEFT(C393&amp;"",1)="5"),IF(OR(N(K393)&gt;0,N(AC393)&gt;=Rules!$B$14),"Redirect","Prune"),IF(D393="Non-Indexable","Keep",IF(AND(W393="Yes",X393="Yes",Y393="No"),"Merge",IF(OR(U393="Yes",V393="Yes",AND(T393="Yes",N(L393)&gt;=Rules!$B$6)),"Update",IF(Z393="Yes",IF(N(AC393)&gt;=Rules!$B$14,"Redirect","Prune"),"Keep")))))))</f>
        <v/>
      </c>
      <c r="AB393">
        <f>IF(A393="","",IF(LEFT(C393&amp;"",1)="3","Already redirects ("&amp;C393&amp;"). Update internal links to point at the final URL.",IF(OR(LEFT(C393&amp;"",1)="4",LEFT(C393&amp;"",1)="5"),IF(AA393="Redirect","Returns "&amp;C393&amp;" but still has "&amp;N(K393)&amp;" clicks and "&amp;N(AC393)&amp;" referring domains. 301 it to the closest live page.","Returns "&amp;C393&amp;" with no clicks or links. Remove internal links and let it 404 or 410."),IF(D393="Non-Indexable","Non-indexable ("&amp;E393&amp;"). Keep if that is intentional; otherwise fix the canonical or noindex.",IF(AA393="Merge","Overlaps with "&amp;I393&amp;IF(N(J393)&gt;0," (similarity "&amp;TEXT(J393,"0.00")&amp;")","")&amp;", which gets more clicks. Merge the useful parts into it and 301 this URL.",IF(AA393="Update",MID(IF(U393="Yes","; Clicks down "&amp;TEXT(-P393,"0%")&amp;" on the previous period","")&amp;IF(V393="Yes","; Average position "&amp;TEXT(N393,"0.0")&amp;" on "&amp;TEXT(L393,"#,##0")&amp;" impressions (striking distance)","")&amp;IF(AND(T393="Yes",N(L393)&gt;=Rules!$B$6),"; Thin ("&amp;F393&amp;" words) but has search demand",""),3,400),IF(AA393="Prune","Low value: "&amp;N(K393)&amp;" clicks, "&amp;N(L393)&amp;" impressions, "&amp;N(Q393)&amp;" sessions, no key events. Remove or noindex it and update internal links.",IF(AA393="Redirect","Low value but "&amp;N(AC393)&amp;" referring domains. 301 it to the closest relevant page to keep those links.",IF(AND(Z393="No",Y393="Yes",N(K393)&lt;Rules!$B$5),"Low search traffic but it converts (key events: "&amp;S393&amp;"). Keep it and link to it.",IF(W393="Yes","Stronger than the page it overlaps ("&amp;I393&amp;"). Keep; merge that page into this one.","Healthy: "&amp;N(K393)&amp;" clicks"&amp;IF(ISNUMBER(N393),", average position "&amp;TEXT(N393,"0.0"),"")&amp;". Keep and monitor."))))))))))</f>
        <v/>
      </c>
      <c r="AE393">
        <f>IF(A393="","",IF(AD393&lt;&gt;"",AD393,AA393))</f>
        <v/>
      </c>
    </row>
    <row r="394">
      <c r="A394">
        <f>IF(Crawl!A393="","",Crawl!A393)</f>
        <v/>
      </c>
      <c r="B394">
        <f>IF(A394="","",Crawl!EC393)</f>
        <v/>
      </c>
      <c r="C394">
        <f>IF(A394="","",IFERROR(INDEX(Crawl!$A393:$DZ393,1,Rules!$H$6),""))</f>
        <v/>
      </c>
      <c r="D394">
        <f>IF(A394="","",IFERROR(INDEX(Crawl!$A393:$DZ393,1,Rules!$H$7),"")&amp;"")</f>
        <v/>
      </c>
      <c r="E394">
        <f>IF(A394="","",IFERROR(INDEX(Crawl!$A393:$DZ393,1,Rules!$H$8),"")&amp;"")</f>
        <v/>
      </c>
      <c r="F394">
        <f>IF(A394="","",IFERROR(INDEX(Crawl!$A393:$DZ393,1,Rules!$H$9),""))</f>
        <v/>
      </c>
      <c r="G394">
        <f>IF(A394="","",IFERROR(INDEX(Crawl!$A393:$DZ393,1,Rules!$H$10),""))</f>
        <v/>
      </c>
      <c r="H394">
        <f>IF(A394="","",IFERROR(INDEX(Crawl!$A393:$DZ393,1,Rules!$H$12),""))</f>
        <v/>
      </c>
      <c r="I394">
        <f>IF(A394="","",IF(AND(N(H394)&gt;0,IFERROR(INDEX(Crawl!$A393:$DZ393,1,Rules!$H$11),"")&amp;""&lt;&gt;""),IFERROR(INDEX(Crawl!$A393:$DZ393,1,Rules!$H$11),"")&amp;"",IF(AND(ISNUMBER(J394),N(J394)&gt;=Rules!$B$12,IFERROR(INDEX(Crawl!$A393:$DZ393,1,Rules!$H$13),"")&amp;""&lt;&gt;""),IFERROR(INDEX(Crawl!$A393:$DZ393,1,Rules!$H$13),"")&amp;"","")))</f>
        <v/>
      </c>
      <c r="J394" s="19">
        <f>IF(A394="","",IF(IFERROR(INDEX(Crawl!$A393:$DZ393,1,Rules!$H$14),"")&amp;""="","",IFERROR(INDEX(Crawl!$A393:$DZ393,1,Rules!$H$14),"")))</f>
        <v/>
      </c>
      <c r="K394">
        <f>IF(A394="","",IFERROR(SUMIFS('GSC current'!$J$2:$J$2001,'GSC current'!$I$2:$I$2001,B394),0))</f>
        <v/>
      </c>
      <c r="L394">
        <f>IF(A394="","",IFERROR(SUMIFS('GSC current'!$K$2:$K$2001,'GSC current'!$I$2:$I$2001,B394),0))</f>
        <v/>
      </c>
      <c r="M394" s="20">
        <f>IF(A394="","",IF(N(L394)&gt;0,K394/L394,""))</f>
        <v/>
      </c>
      <c r="N394" s="21">
        <f>IF(A394="","",IF(N(L394)&gt;0,SUMIFS('GSC current'!$L$2:$L$2001,'GSC current'!$I$2:$I$2001,B394)/L394,""))</f>
        <v/>
      </c>
      <c r="O394">
        <f>IF(A394="","",IFERROR(SUMIFS('GSC previous'!$J$2:$J$2001,'GSC previous'!$I$2:$I$2001,B394),0))</f>
        <v/>
      </c>
      <c r="P394" s="22">
        <f>IF(A394="","",IF(N(O394)&gt;0,(K394-O394)/O394,""))</f>
        <v/>
      </c>
      <c r="Q394">
        <f>IF(A394="","",IFERROR(SUMIFS(GA4!$P$2:$P$2001,GA4!$O$2:$O$2001,B394),0))</f>
        <v/>
      </c>
      <c r="R394" s="23">
        <f>IF(A394="","",IF(N(Q394)&gt;0,SUMIFS(GA4!$Q$2:$Q$2001,GA4!$O$2:$O$2001,B394)/Q394,""))</f>
        <v/>
      </c>
      <c r="S394">
        <f>IF(A394="","",IFERROR(SUMIFS(GA4!$R$2:$R$2001,GA4!$O$2:$O$2001,B394),0))</f>
        <v/>
      </c>
      <c r="T394">
        <f>IF(A394="","",IF(AND(ISNUMBER(F394),LEFT(C394&amp;"",1)="2"),IF(F394&lt;Rules!$B$9,"Yes","No"),"No"))</f>
        <v/>
      </c>
      <c r="U394">
        <f>IF(A394="","",IF(AND(N(O394)&gt;=Rules!$B$8,ISNUMBER(P394)),IF(P394&lt;=-Rules!$B$7,"Yes","No"),"No"))</f>
        <v/>
      </c>
      <c r="V394">
        <f>IF(A394="","",IF(AND(N(L394)&gt;=Rules!$B$6,ISNUMBER(N394)),IF(AND(N394&gt;=Rules!$B$10,N394&lt;=Rules!$B$11),"Yes","No"),"No"))</f>
        <v/>
      </c>
      <c r="W394">
        <f>IF(A394="","",IF(I394&lt;&gt;"","Yes","No"))</f>
        <v/>
      </c>
      <c r="X394">
        <f>IF(I394="","",IF(SUMIFS($K$3:$K$2002,$A$3:$A$2002,SUBSTITUTE(SUBSTITUTE(I394,"?","~?"),"*","~*"))&gt;N(K394),"Yes","No"))</f>
        <v/>
      </c>
      <c r="Y394">
        <f>IF(A394="","",IF(N(S394)&gt;0,"Yes","No"))</f>
        <v/>
      </c>
      <c r="Z394">
        <f>IF(A394="","",IF(AND(N(K394)&lt;Rules!$B$5,N(L394)&lt;Rules!$B$6,N(Q394)&lt;Rules!$B$13,Y394="No"),"Yes","No"))</f>
        <v/>
      </c>
      <c r="AA394">
        <f>IF(A394="","",IF(LEFT(C394&amp;"",1)="3","Redirect",IF(OR(LEFT(C394&amp;"",1)="4",LEFT(C394&amp;"",1)="5"),IF(OR(N(K394)&gt;0,N(AC394)&gt;=Rules!$B$14),"Redirect","Prune"),IF(D394="Non-Indexable","Keep",IF(AND(W394="Yes",X394="Yes",Y394="No"),"Merge",IF(OR(U394="Yes",V394="Yes",AND(T394="Yes",N(L394)&gt;=Rules!$B$6)),"Update",IF(Z394="Yes",IF(N(AC394)&gt;=Rules!$B$14,"Redirect","Prune"),"Keep")))))))</f>
        <v/>
      </c>
      <c r="AB394">
        <f>IF(A394="","",IF(LEFT(C394&amp;"",1)="3","Already redirects ("&amp;C394&amp;"). Update internal links to point at the final URL.",IF(OR(LEFT(C394&amp;"",1)="4",LEFT(C394&amp;"",1)="5"),IF(AA394="Redirect","Returns "&amp;C394&amp;" but still has "&amp;N(K394)&amp;" clicks and "&amp;N(AC394)&amp;" referring domains. 301 it to the closest live page.","Returns "&amp;C394&amp;" with no clicks or links. Remove internal links and let it 404 or 410."),IF(D394="Non-Indexable","Non-indexable ("&amp;E394&amp;"). Keep if that is intentional; otherwise fix the canonical or noindex.",IF(AA394="Merge","Overlaps with "&amp;I394&amp;IF(N(J394)&gt;0," (similarity "&amp;TEXT(J394,"0.00")&amp;")","")&amp;", which gets more clicks. Merge the useful parts into it and 301 this URL.",IF(AA394="Update",MID(IF(U394="Yes","; Clicks down "&amp;TEXT(-P394,"0%")&amp;" on the previous period","")&amp;IF(V394="Yes","; Average position "&amp;TEXT(N394,"0.0")&amp;" on "&amp;TEXT(L394,"#,##0")&amp;" impressions (striking distance)","")&amp;IF(AND(T394="Yes",N(L394)&gt;=Rules!$B$6),"; Thin ("&amp;F394&amp;" words) but has search demand",""),3,400),IF(AA394="Prune","Low value: "&amp;N(K394)&amp;" clicks, "&amp;N(L394)&amp;" impressions, "&amp;N(Q394)&amp;" sessions, no key events. Remove or noindex it and update internal links.",IF(AA394="Redirect","Low value but "&amp;N(AC394)&amp;" referring domains. 301 it to the closest relevant page to keep those links.",IF(AND(Z394="No",Y394="Yes",N(K394)&lt;Rules!$B$5),"Low search traffic but it converts (key events: "&amp;S394&amp;"). Keep it and link to it.",IF(W394="Yes","Stronger than the page it overlaps ("&amp;I394&amp;"). Keep; merge that page into this one.","Healthy: "&amp;N(K394)&amp;" clicks"&amp;IF(ISNUMBER(N394),", average position "&amp;TEXT(N394,"0.0"),"")&amp;". Keep and monitor."))))))))))</f>
        <v/>
      </c>
      <c r="AE394">
        <f>IF(A394="","",IF(AD394&lt;&gt;"",AD394,AA394))</f>
        <v/>
      </c>
    </row>
    <row r="395">
      <c r="A395">
        <f>IF(Crawl!A394="","",Crawl!A394)</f>
        <v/>
      </c>
      <c r="B395">
        <f>IF(A395="","",Crawl!EC394)</f>
        <v/>
      </c>
      <c r="C395">
        <f>IF(A395="","",IFERROR(INDEX(Crawl!$A394:$DZ394,1,Rules!$H$6),""))</f>
        <v/>
      </c>
      <c r="D395">
        <f>IF(A395="","",IFERROR(INDEX(Crawl!$A394:$DZ394,1,Rules!$H$7),"")&amp;"")</f>
        <v/>
      </c>
      <c r="E395">
        <f>IF(A395="","",IFERROR(INDEX(Crawl!$A394:$DZ394,1,Rules!$H$8),"")&amp;"")</f>
        <v/>
      </c>
      <c r="F395">
        <f>IF(A395="","",IFERROR(INDEX(Crawl!$A394:$DZ394,1,Rules!$H$9),""))</f>
        <v/>
      </c>
      <c r="G395">
        <f>IF(A395="","",IFERROR(INDEX(Crawl!$A394:$DZ394,1,Rules!$H$10),""))</f>
        <v/>
      </c>
      <c r="H395">
        <f>IF(A395="","",IFERROR(INDEX(Crawl!$A394:$DZ394,1,Rules!$H$12),""))</f>
        <v/>
      </c>
      <c r="I395">
        <f>IF(A395="","",IF(AND(N(H395)&gt;0,IFERROR(INDEX(Crawl!$A394:$DZ394,1,Rules!$H$11),"")&amp;""&lt;&gt;""),IFERROR(INDEX(Crawl!$A394:$DZ394,1,Rules!$H$11),"")&amp;"",IF(AND(ISNUMBER(J395),N(J395)&gt;=Rules!$B$12,IFERROR(INDEX(Crawl!$A394:$DZ394,1,Rules!$H$13),"")&amp;""&lt;&gt;""),IFERROR(INDEX(Crawl!$A394:$DZ394,1,Rules!$H$13),"")&amp;"","")))</f>
        <v/>
      </c>
      <c r="J395" s="19">
        <f>IF(A395="","",IF(IFERROR(INDEX(Crawl!$A394:$DZ394,1,Rules!$H$14),"")&amp;""="","",IFERROR(INDEX(Crawl!$A394:$DZ394,1,Rules!$H$14),"")))</f>
        <v/>
      </c>
      <c r="K395">
        <f>IF(A395="","",IFERROR(SUMIFS('GSC current'!$J$2:$J$2001,'GSC current'!$I$2:$I$2001,B395),0))</f>
        <v/>
      </c>
      <c r="L395">
        <f>IF(A395="","",IFERROR(SUMIFS('GSC current'!$K$2:$K$2001,'GSC current'!$I$2:$I$2001,B395),0))</f>
        <v/>
      </c>
      <c r="M395" s="20">
        <f>IF(A395="","",IF(N(L395)&gt;0,K395/L395,""))</f>
        <v/>
      </c>
      <c r="N395" s="21">
        <f>IF(A395="","",IF(N(L395)&gt;0,SUMIFS('GSC current'!$L$2:$L$2001,'GSC current'!$I$2:$I$2001,B395)/L395,""))</f>
        <v/>
      </c>
      <c r="O395">
        <f>IF(A395="","",IFERROR(SUMIFS('GSC previous'!$J$2:$J$2001,'GSC previous'!$I$2:$I$2001,B395),0))</f>
        <v/>
      </c>
      <c r="P395" s="22">
        <f>IF(A395="","",IF(N(O395)&gt;0,(K395-O395)/O395,""))</f>
        <v/>
      </c>
      <c r="Q395">
        <f>IF(A395="","",IFERROR(SUMIFS(GA4!$P$2:$P$2001,GA4!$O$2:$O$2001,B395),0))</f>
        <v/>
      </c>
      <c r="R395" s="23">
        <f>IF(A395="","",IF(N(Q395)&gt;0,SUMIFS(GA4!$Q$2:$Q$2001,GA4!$O$2:$O$2001,B395)/Q395,""))</f>
        <v/>
      </c>
      <c r="S395">
        <f>IF(A395="","",IFERROR(SUMIFS(GA4!$R$2:$R$2001,GA4!$O$2:$O$2001,B395),0))</f>
        <v/>
      </c>
      <c r="T395">
        <f>IF(A395="","",IF(AND(ISNUMBER(F395),LEFT(C395&amp;"",1)="2"),IF(F395&lt;Rules!$B$9,"Yes","No"),"No"))</f>
        <v/>
      </c>
      <c r="U395">
        <f>IF(A395="","",IF(AND(N(O395)&gt;=Rules!$B$8,ISNUMBER(P395)),IF(P395&lt;=-Rules!$B$7,"Yes","No"),"No"))</f>
        <v/>
      </c>
      <c r="V395">
        <f>IF(A395="","",IF(AND(N(L395)&gt;=Rules!$B$6,ISNUMBER(N395)),IF(AND(N395&gt;=Rules!$B$10,N395&lt;=Rules!$B$11),"Yes","No"),"No"))</f>
        <v/>
      </c>
      <c r="W395">
        <f>IF(A395="","",IF(I395&lt;&gt;"","Yes","No"))</f>
        <v/>
      </c>
      <c r="X395">
        <f>IF(I395="","",IF(SUMIFS($K$3:$K$2002,$A$3:$A$2002,SUBSTITUTE(SUBSTITUTE(I395,"?","~?"),"*","~*"))&gt;N(K395),"Yes","No"))</f>
        <v/>
      </c>
      <c r="Y395">
        <f>IF(A395="","",IF(N(S395)&gt;0,"Yes","No"))</f>
        <v/>
      </c>
      <c r="Z395">
        <f>IF(A395="","",IF(AND(N(K395)&lt;Rules!$B$5,N(L395)&lt;Rules!$B$6,N(Q395)&lt;Rules!$B$13,Y395="No"),"Yes","No"))</f>
        <v/>
      </c>
      <c r="AA395">
        <f>IF(A395="","",IF(LEFT(C395&amp;"",1)="3","Redirect",IF(OR(LEFT(C395&amp;"",1)="4",LEFT(C395&amp;"",1)="5"),IF(OR(N(K395)&gt;0,N(AC395)&gt;=Rules!$B$14),"Redirect","Prune"),IF(D395="Non-Indexable","Keep",IF(AND(W395="Yes",X395="Yes",Y395="No"),"Merge",IF(OR(U395="Yes",V395="Yes",AND(T395="Yes",N(L395)&gt;=Rules!$B$6)),"Update",IF(Z395="Yes",IF(N(AC395)&gt;=Rules!$B$14,"Redirect","Prune"),"Keep")))))))</f>
        <v/>
      </c>
      <c r="AB395">
        <f>IF(A395="","",IF(LEFT(C395&amp;"",1)="3","Already redirects ("&amp;C395&amp;"). Update internal links to point at the final URL.",IF(OR(LEFT(C395&amp;"",1)="4",LEFT(C395&amp;"",1)="5"),IF(AA395="Redirect","Returns "&amp;C395&amp;" but still has "&amp;N(K395)&amp;" clicks and "&amp;N(AC395)&amp;" referring domains. 301 it to the closest live page.","Returns "&amp;C395&amp;" with no clicks or links. Remove internal links and let it 404 or 410."),IF(D395="Non-Indexable","Non-indexable ("&amp;E395&amp;"). Keep if that is intentional; otherwise fix the canonical or noindex.",IF(AA395="Merge","Overlaps with "&amp;I395&amp;IF(N(J395)&gt;0," (similarity "&amp;TEXT(J395,"0.00")&amp;")","")&amp;", which gets more clicks. Merge the useful parts into it and 301 this URL.",IF(AA395="Update",MID(IF(U395="Yes","; Clicks down "&amp;TEXT(-P395,"0%")&amp;" on the previous period","")&amp;IF(V395="Yes","; Average position "&amp;TEXT(N395,"0.0")&amp;" on "&amp;TEXT(L395,"#,##0")&amp;" impressions (striking distance)","")&amp;IF(AND(T395="Yes",N(L395)&gt;=Rules!$B$6),"; Thin ("&amp;F395&amp;" words) but has search demand",""),3,400),IF(AA395="Prune","Low value: "&amp;N(K395)&amp;" clicks, "&amp;N(L395)&amp;" impressions, "&amp;N(Q395)&amp;" sessions, no key events. Remove or noindex it and update internal links.",IF(AA395="Redirect","Low value but "&amp;N(AC395)&amp;" referring domains. 301 it to the closest relevant page to keep those links.",IF(AND(Z395="No",Y395="Yes",N(K395)&lt;Rules!$B$5),"Low search traffic but it converts (key events: "&amp;S395&amp;"). Keep it and link to it.",IF(W395="Yes","Stronger than the page it overlaps ("&amp;I395&amp;"). Keep; merge that page into this one.","Healthy: "&amp;N(K395)&amp;" clicks"&amp;IF(ISNUMBER(N395),", average position "&amp;TEXT(N395,"0.0"),"")&amp;". Keep and monitor."))))))))))</f>
        <v/>
      </c>
      <c r="AE395">
        <f>IF(A395="","",IF(AD395&lt;&gt;"",AD395,AA395))</f>
        <v/>
      </c>
    </row>
    <row r="396">
      <c r="A396">
        <f>IF(Crawl!A395="","",Crawl!A395)</f>
        <v/>
      </c>
      <c r="B396">
        <f>IF(A396="","",Crawl!EC395)</f>
        <v/>
      </c>
      <c r="C396">
        <f>IF(A396="","",IFERROR(INDEX(Crawl!$A395:$DZ395,1,Rules!$H$6),""))</f>
        <v/>
      </c>
      <c r="D396">
        <f>IF(A396="","",IFERROR(INDEX(Crawl!$A395:$DZ395,1,Rules!$H$7),"")&amp;"")</f>
        <v/>
      </c>
      <c r="E396">
        <f>IF(A396="","",IFERROR(INDEX(Crawl!$A395:$DZ395,1,Rules!$H$8),"")&amp;"")</f>
        <v/>
      </c>
      <c r="F396">
        <f>IF(A396="","",IFERROR(INDEX(Crawl!$A395:$DZ395,1,Rules!$H$9),""))</f>
        <v/>
      </c>
      <c r="G396">
        <f>IF(A396="","",IFERROR(INDEX(Crawl!$A395:$DZ395,1,Rules!$H$10),""))</f>
        <v/>
      </c>
      <c r="H396">
        <f>IF(A396="","",IFERROR(INDEX(Crawl!$A395:$DZ395,1,Rules!$H$12),""))</f>
        <v/>
      </c>
      <c r="I396">
        <f>IF(A396="","",IF(AND(N(H396)&gt;0,IFERROR(INDEX(Crawl!$A395:$DZ395,1,Rules!$H$11),"")&amp;""&lt;&gt;""),IFERROR(INDEX(Crawl!$A395:$DZ395,1,Rules!$H$11),"")&amp;"",IF(AND(ISNUMBER(J396),N(J396)&gt;=Rules!$B$12,IFERROR(INDEX(Crawl!$A395:$DZ395,1,Rules!$H$13),"")&amp;""&lt;&gt;""),IFERROR(INDEX(Crawl!$A395:$DZ395,1,Rules!$H$13),"")&amp;"","")))</f>
        <v/>
      </c>
      <c r="J396" s="19">
        <f>IF(A396="","",IF(IFERROR(INDEX(Crawl!$A395:$DZ395,1,Rules!$H$14),"")&amp;""="","",IFERROR(INDEX(Crawl!$A395:$DZ395,1,Rules!$H$14),"")))</f>
        <v/>
      </c>
      <c r="K396">
        <f>IF(A396="","",IFERROR(SUMIFS('GSC current'!$J$2:$J$2001,'GSC current'!$I$2:$I$2001,B396),0))</f>
        <v/>
      </c>
      <c r="L396">
        <f>IF(A396="","",IFERROR(SUMIFS('GSC current'!$K$2:$K$2001,'GSC current'!$I$2:$I$2001,B396),0))</f>
        <v/>
      </c>
      <c r="M396" s="20">
        <f>IF(A396="","",IF(N(L396)&gt;0,K396/L396,""))</f>
        <v/>
      </c>
      <c r="N396" s="21">
        <f>IF(A396="","",IF(N(L396)&gt;0,SUMIFS('GSC current'!$L$2:$L$2001,'GSC current'!$I$2:$I$2001,B396)/L396,""))</f>
        <v/>
      </c>
      <c r="O396">
        <f>IF(A396="","",IFERROR(SUMIFS('GSC previous'!$J$2:$J$2001,'GSC previous'!$I$2:$I$2001,B396),0))</f>
        <v/>
      </c>
      <c r="P396" s="22">
        <f>IF(A396="","",IF(N(O396)&gt;0,(K396-O396)/O396,""))</f>
        <v/>
      </c>
      <c r="Q396">
        <f>IF(A396="","",IFERROR(SUMIFS(GA4!$P$2:$P$2001,GA4!$O$2:$O$2001,B396),0))</f>
        <v/>
      </c>
      <c r="R396" s="23">
        <f>IF(A396="","",IF(N(Q396)&gt;0,SUMIFS(GA4!$Q$2:$Q$2001,GA4!$O$2:$O$2001,B396)/Q396,""))</f>
        <v/>
      </c>
      <c r="S396">
        <f>IF(A396="","",IFERROR(SUMIFS(GA4!$R$2:$R$2001,GA4!$O$2:$O$2001,B396),0))</f>
        <v/>
      </c>
      <c r="T396">
        <f>IF(A396="","",IF(AND(ISNUMBER(F396),LEFT(C396&amp;"",1)="2"),IF(F396&lt;Rules!$B$9,"Yes","No"),"No"))</f>
        <v/>
      </c>
      <c r="U396">
        <f>IF(A396="","",IF(AND(N(O396)&gt;=Rules!$B$8,ISNUMBER(P396)),IF(P396&lt;=-Rules!$B$7,"Yes","No"),"No"))</f>
        <v/>
      </c>
      <c r="V396">
        <f>IF(A396="","",IF(AND(N(L396)&gt;=Rules!$B$6,ISNUMBER(N396)),IF(AND(N396&gt;=Rules!$B$10,N396&lt;=Rules!$B$11),"Yes","No"),"No"))</f>
        <v/>
      </c>
      <c r="W396">
        <f>IF(A396="","",IF(I396&lt;&gt;"","Yes","No"))</f>
        <v/>
      </c>
      <c r="X396">
        <f>IF(I396="","",IF(SUMIFS($K$3:$K$2002,$A$3:$A$2002,SUBSTITUTE(SUBSTITUTE(I396,"?","~?"),"*","~*"))&gt;N(K396),"Yes","No"))</f>
        <v/>
      </c>
      <c r="Y396">
        <f>IF(A396="","",IF(N(S396)&gt;0,"Yes","No"))</f>
        <v/>
      </c>
      <c r="Z396">
        <f>IF(A396="","",IF(AND(N(K396)&lt;Rules!$B$5,N(L396)&lt;Rules!$B$6,N(Q396)&lt;Rules!$B$13,Y396="No"),"Yes","No"))</f>
        <v/>
      </c>
      <c r="AA396">
        <f>IF(A396="","",IF(LEFT(C396&amp;"",1)="3","Redirect",IF(OR(LEFT(C396&amp;"",1)="4",LEFT(C396&amp;"",1)="5"),IF(OR(N(K396)&gt;0,N(AC396)&gt;=Rules!$B$14),"Redirect","Prune"),IF(D396="Non-Indexable","Keep",IF(AND(W396="Yes",X396="Yes",Y396="No"),"Merge",IF(OR(U396="Yes",V396="Yes",AND(T396="Yes",N(L396)&gt;=Rules!$B$6)),"Update",IF(Z396="Yes",IF(N(AC396)&gt;=Rules!$B$14,"Redirect","Prune"),"Keep")))))))</f>
        <v/>
      </c>
      <c r="AB396">
        <f>IF(A396="","",IF(LEFT(C396&amp;"",1)="3","Already redirects ("&amp;C396&amp;"). Update internal links to point at the final URL.",IF(OR(LEFT(C396&amp;"",1)="4",LEFT(C396&amp;"",1)="5"),IF(AA396="Redirect","Returns "&amp;C396&amp;" but still has "&amp;N(K396)&amp;" clicks and "&amp;N(AC396)&amp;" referring domains. 301 it to the closest live page.","Returns "&amp;C396&amp;" with no clicks or links. Remove internal links and let it 404 or 410."),IF(D396="Non-Indexable","Non-indexable ("&amp;E396&amp;"). Keep if that is intentional; otherwise fix the canonical or noindex.",IF(AA396="Merge","Overlaps with "&amp;I396&amp;IF(N(J396)&gt;0," (similarity "&amp;TEXT(J396,"0.00")&amp;")","")&amp;", which gets more clicks. Merge the useful parts into it and 301 this URL.",IF(AA396="Update",MID(IF(U396="Yes","; Clicks down "&amp;TEXT(-P396,"0%")&amp;" on the previous period","")&amp;IF(V396="Yes","; Average position "&amp;TEXT(N396,"0.0")&amp;" on "&amp;TEXT(L396,"#,##0")&amp;" impressions (striking distance)","")&amp;IF(AND(T396="Yes",N(L396)&gt;=Rules!$B$6),"; Thin ("&amp;F396&amp;" words) but has search demand",""),3,400),IF(AA396="Prune","Low value: "&amp;N(K396)&amp;" clicks, "&amp;N(L396)&amp;" impressions, "&amp;N(Q396)&amp;" sessions, no key events. Remove or noindex it and update internal links.",IF(AA396="Redirect","Low value but "&amp;N(AC396)&amp;" referring domains. 301 it to the closest relevant page to keep those links.",IF(AND(Z396="No",Y396="Yes",N(K396)&lt;Rules!$B$5),"Low search traffic but it converts (key events: "&amp;S396&amp;"). Keep it and link to it.",IF(W396="Yes","Stronger than the page it overlaps ("&amp;I396&amp;"). Keep; merge that page into this one.","Healthy: "&amp;N(K396)&amp;" clicks"&amp;IF(ISNUMBER(N396),", average position "&amp;TEXT(N396,"0.0"),"")&amp;". Keep and monitor."))))))))))</f>
        <v/>
      </c>
      <c r="AE396">
        <f>IF(A396="","",IF(AD396&lt;&gt;"",AD396,AA396))</f>
        <v/>
      </c>
    </row>
    <row r="397">
      <c r="A397">
        <f>IF(Crawl!A396="","",Crawl!A396)</f>
        <v/>
      </c>
      <c r="B397">
        <f>IF(A397="","",Crawl!EC396)</f>
        <v/>
      </c>
      <c r="C397">
        <f>IF(A397="","",IFERROR(INDEX(Crawl!$A396:$DZ396,1,Rules!$H$6),""))</f>
        <v/>
      </c>
      <c r="D397">
        <f>IF(A397="","",IFERROR(INDEX(Crawl!$A396:$DZ396,1,Rules!$H$7),"")&amp;"")</f>
        <v/>
      </c>
      <c r="E397">
        <f>IF(A397="","",IFERROR(INDEX(Crawl!$A396:$DZ396,1,Rules!$H$8),"")&amp;"")</f>
        <v/>
      </c>
      <c r="F397">
        <f>IF(A397="","",IFERROR(INDEX(Crawl!$A396:$DZ396,1,Rules!$H$9),""))</f>
        <v/>
      </c>
      <c r="G397">
        <f>IF(A397="","",IFERROR(INDEX(Crawl!$A396:$DZ396,1,Rules!$H$10),""))</f>
        <v/>
      </c>
      <c r="H397">
        <f>IF(A397="","",IFERROR(INDEX(Crawl!$A396:$DZ396,1,Rules!$H$12),""))</f>
        <v/>
      </c>
      <c r="I397">
        <f>IF(A397="","",IF(AND(N(H397)&gt;0,IFERROR(INDEX(Crawl!$A396:$DZ396,1,Rules!$H$11),"")&amp;""&lt;&gt;""),IFERROR(INDEX(Crawl!$A396:$DZ396,1,Rules!$H$11),"")&amp;"",IF(AND(ISNUMBER(J397),N(J397)&gt;=Rules!$B$12,IFERROR(INDEX(Crawl!$A396:$DZ396,1,Rules!$H$13),"")&amp;""&lt;&gt;""),IFERROR(INDEX(Crawl!$A396:$DZ396,1,Rules!$H$13),"")&amp;"","")))</f>
        <v/>
      </c>
      <c r="J397" s="19">
        <f>IF(A397="","",IF(IFERROR(INDEX(Crawl!$A396:$DZ396,1,Rules!$H$14),"")&amp;""="","",IFERROR(INDEX(Crawl!$A396:$DZ396,1,Rules!$H$14),"")))</f>
        <v/>
      </c>
      <c r="K397">
        <f>IF(A397="","",IFERROR(SUMIFS('GSC current'!$J$2:$J$2001,'GSC current'!$I$2:$I$2001,B397),0))</f>
        <v/>
      </c>
      <c r="L397">
        <f>IF(A397="","",IFERROR(SUMIFS('GSC current'!$K$2:$K$2001,'GSC current'!$I$2:$I$2001,B397),0))</f>
        <v/>
      </c>
      <c r="M397" s="20">
        <f>IF(A397="","",IF(N(L397)&gt;0,K397/L397,""))</f>
        <v/>
      </c>
      <c r="N397" s="21">
        <f>IF(A397="","",IF(N(L397)&gt;0,SUMIFS('GSC current'!$L$2:$L$2001,'GSC current'!$I$2:$I$2001,B397)/L397,""))</f>
        <v/>
      </c>
      <c r="O397">
        <f>IF(A397="","",IFERROR(SUMIFS('GSC previous'!$J$2:$J$2001,'GSC previous'!$I$2:$I$2001,B397),0))</f>
        <v/>
      </c>
      <c r="P397" s="22">
        <f>IF(A397="","",IF(N(O397)&gt;0,(K397-O397)/O397,""))</f>
        <v/>
      </c>
      <c r="Q397">
        <f>IF(A397="","",IFERROR(SUMIFS(GA4!$P$2:$P$2001,GA4!$O$2:$O$2001,B397),0))</f>
        <v/>
      </c>
      <c r="R397" s="23">
        <f>IF(A397="","",IF(N(Q397)&gt;0,SUMIFS(GA4!$Q$2:$Q$2001,GA4!$O$2:$O$2001,B397)/Q397,""))</f>
        <v/>
      </c>
      <c r="S397">
        <f>IF(A397="","",IFERROR(SUMIFS(GA4!$R$2:$R$2001,GA4!$O$2:$O$2001,B397),0))</f>
        <v/>
      </c>
      <c r="T397">
        <f>IF(A397="","",IF(AND(ISNUMBER(F397),LEFT(C397&amp;"",1)="2"),IF(F397&lt;Rules!$B$9,"Yes","No"),"No"))</f>
        <v/>
      </c>
      <c r="U397">
        <f>IF(A397="","",IF(AND(N(O397)&gt;=Rules!$B$8,ISNUMBER(P397)),IF(P397&lt;=-Rules!$B$7,"Yes","No"),"No"))</f>
        <v/>
      </c>
      <c r="V397">
        <f>IF(A397="","",IF(AND(N(L397)&gt;=Rules!$B$6,ISNUMBER(N397)),IF(AND(N397&gt;=Rules!$B$10,N397&lt;=Rules!$B$11),"Yes","No"),"No"))</f>
        <v/>
      </c>
      <c r="W397">
        <f>IF(A397="","",IF(I397&lt;&gt;"","Yes","No"))</f>
        <v/>
      </c>
      <c r="X397">
        <f>IF(I397="","",IF(SUMIFS($K$3:$K$2002,$A$3:$A$2002,SUBSTITUTE(SUBSTITUTE(I397,"?","~?"),"*","~*"))&gt;N(K397),"Yes","No"))</f>
        <v/>
      </c>
      <c r="Y397">
        <f>IF(A397="","",IF(N(S397)&gt;0,"Yes","No"))</f>
        <v/>
      </c>
      <c r="Z397">
        <f>IF(A397="","",IF(AND(N(K397)&lt;Rules!$B$5,N(L397)&lt;Rules!$B$6,N(Q397)&lt;Rules!$B$13,Y397="No"),"Yes","No"))</f>
        <v/>
      </c>
      <c r="AA397">
        <f>IF(A397="","",IF(LEFT(C397&amp;"",1)="3","Redirect",IF(OR(LEFT(C397&amp;"",1)="4",LEFT(C397&amp;"",1)="5"),IF(OR(N(K397)&gt;0,N(AC397)&gt;=Rules!$B$14),"Redirect","Prune"),IF(D397="Non-Indexable","Keep",IF(AND(W397="Yes",X397="Yes",Y397="No"),"Merge",IF(OR(U397="Yes",V397="Yes",AND(T397="Yes",N(L397)&gt;=Rules!$B$6)),"Update",IF(Z397="Yes",IF(N(AC397)&gt;=Rules!$B$14,"Redirect","Prune"),"Keep")))))))</f>
        <v/>
      </c>
      <c r="AB397">
        <f>IF(A397="","",IF(LEFT(C397&amp;"",1)="3","Already redirects ("&amp;C397&amp;"). Update internal links to point at the final URL.",IF(OR(LEFT(C397&amp;"",1)="4",LEFT(C397&amp;"",1)="5"),IF(AA397="Redirect","Returns "&amp;C397&amp;" but still has "&amp;N(K397)&amp;" clicks and "&amp;N(AC397)&amp;" referring domains. 301 it to the closest live page.","Returns "&amp;C397&amp;" with no clicks or links. Remove internal links and let it 404 or 410."),IF(D397="Non-Indexable","Non-indexable ("&amp;E397&amp;"). Keep if that is intentional; otherwise fix the canonical or noindex.",IF(AA397="Merge","Overlaps with "&amp;I397&amp;IF(N(J397)&gt;0," (similarity "&amp;TEXT(J397,"0.00")&amp;")","")&amp;", which gets more clicks. Merge the useful parts into it and 301 this URL.",IF(AA397="Update",MID(IF(U397="Yes","; Clicks down "&amp;TEXT(-P397,"0%")&amp;" on the previous period","")&amp;IF(V397="Yes","; Average position "&amp;TEXT(N397,"0.0")&amp;" on "&amp;TEXT(L397,"#,##0")&amp;" impressions (striking distance)","")&amp;IF(AND(T397="Yes",N(L397)&gt;=Rules!$B$6),"; Thin ("&amp;F397&amp;" words) but has search demand",""),3,400),IF(AA397="Prune","Low value: "&amp;N(K397)&amp;" clicks, "&amp;N(L397)&amp;" impressions, "&amp;N(Q397)&amp;" sessions, no key events. Remove or noindex it and update internal links.",IF(AA397="Redirect","Low value but "&amp;N(AC397)&amp;" referring domains. 301 it to the closest relevant page to keep those links.",IF(AND(Z397="No",Y397="Yes",N(K397)&lt;Rules!$B$5),"Low search traffic but it converts (key events: "&amp;S397&amp;"). Keep it and link to it.",IF(W397="Yes","Stronger than the page it overlaps ("&amp;I397&amp;"). Keep; merge that page into this one.","Healthy: "&amp;N(K397)&amp;" clicks"&amp;IF(ISNUMBER(N397),", average position "&amp;TEXT(N397,"0.0"),"")&amp;". Keep and monitor."))))))))))</f>
        <v/>
      </c>
      <c r="AE397">
        <f>IF(A397="","",IF(AD397&lt;&gt;"",AD397,AA397))</f>
        <v/>
      </c>
    </row>
    <row r="398">
      <c r="A398">
        <f>IF(Crawl!A397="","",Crawl!A397)</f>
        <v/>
      </c>
      <c r="B398">
        <f>IF(A398="","",Crawl!EC397)</f>
        <v/>
      </c>
      <c r="C398">
        <f>IF(A398="","",IFERROR(INDEX(Crawl!$A397:$DZ397,1,Rules!$H$6),""))</f>
        <v/>
      </c>
      <c r="D398">
        <f>IF(A398="","",IFERROR(INDEX(Crawl!$A397:$DZ397,1,Rules!$H$7),"")&amp;"")</f>
        <v/>
      </c>
      <c r="E398">
        <f>IF(A398="","",IFERROR(INDEX(Crawl!$A397:$DZ397,1,Rules!$H$8),"")&amp;"")</f>
        <v/>
      </c>
      <c r="F398">
        <f>IF(A398="","",IFERROR(INDEX(Crawl!$A397:$DZ397,1,Rules!$H$9),""))</f>
        <v/>
      </c>
      <c r="G398">
        <f>IF(A398="","",IFERROR(INDEX(Crawl!$A397:$DZ397,1,Rules!$H$10),""))</f>
        <v/>
      </c>
      <c r="H398">
        <f>IF(A398="","",IFERROR(INDEX(Crawl!$A397:$DZ397,1,Rules!$H$12),""))</f>
        <v/>
      </c>
      <c r="I398">
        <f>IF(A398="","",IF(AND(N(H398)&gt;0,IFERROR(INDEX(Crawl!$A397:$DZ397,1,Rules!$H$11),"")&amp;""&lt;&gt;""),IFERROR(INDEX(Crawl!$A397:$DZ397,1,Rules!$H$11),"")&amp;"",IF(AND(ISNUMBER(J398),N(J398)&gt;=Rules!$B$12,IFERROR(INDEX(Crawl!$A397:$DZ397,1,Rules!$H$13),"")&amp;""&lt;&gt;""),IFERROR(INDEX(Crawl!$A397:$DZ397,1,Rules!$H$13),"")&amp;"","")))</f>
        <v/>
      </c>
      <c r="J398" s="19">
        <f>IF(A398="","",IF(IFERROR(INDEX(Crawl!$A397:$DZ397,1,Rules!$H$14),"")&amp;""="","",IFERROR(INDEX(Crawl!$A397:$DZ397,1,Rules!$H$14),"")))</f>
        <v/>
      </c>
      <c r="K398">
        <f>IF(A398="","",IFERROR(SUMIFS('GSC current'!$J$2:$J$2001,'GSC current'!$I$2:$I$2001,B398),0))</f>
        <v/>
      </c>
      <c r="L398">
        <f>IF(A398="","",IFERROR(SUMIFS('GSC current'!$K$2:$K$2001,'GSC current'!$I$2:$I$2001,B398),0))</f>
        <v/>
      </c>
      <c r="M398" s="20">
        <f>IF(A398="","",IF(N(L398)&gt;0,K398/L398,""))</f>
        <v/>
      </c>
      <c r="N398" s="21">
        <f>IF(A398="","",IF(N(L398)&gt;0,SUMIFS('GSC current'!$L$2:$L$2001,'GSC current'!$I$2:$I$2001,B398)/L398,""))</f>
        <v/>
      </c>
      <c r="O398">
        <f>IF(A398="","",IFERROR(SUMIFS('GSC previous'!$J$2:$J$2001,'GSC previous'!$I$2:$I$2001,B398),0))</f>
        <v/>
      </c>
      <c r="P398" s="22">
        <f>IF(A398="","",IF(N(O398)&gt;0,(K398-O398)/O398,""))</f>
        <v/>
      </c>
      <c r="Q398">
        <f>IF(A398="","",IFERROR(SUMIFS(GA4!$P$2:$P$2001,GA4!$O$2:$O$2001,B398),0))</f>
        <v/>
      </c>
      <c r="R398" s="23">
        <f>IF(A398="","",IF(N(Q398)&gt;0,SUMIFS(GA4!$Q$2:$Q$2001,GA4!$O$2:$O$2001,B398)/Q398,""))</f>
        <v/>
      </c>
      <c r="S398">
        <f>IF(A398="","",IFERROR(SUMIFS(GA4!$R$2:$R$2001,GA4!$O$2:$O$2001,B398),0))</f>
        <v/>
      </c>
      <c r="T398">
        <f>IF(A398="","",IF(AND(ISNUMBER(F398),LEFT(C398&amp;"",1)="2"),IF(F398&lt;Rules!$B$9,"Yes","No"),"No"))</f>
        <v/>
      </c>
      <c r="U398">
        <f>IF(A398="","",IF(AND(N(O398)&gt;=Rules!$B$8,ISNUMBER(P398)),IF(P398&lt;=-Rules!$B$7,"Yes","No"),"No"))</f>
        <v/>
      </c>
      <c r="V398">
        <f>IF(A398="","",IF(AND(N(L398)&gt;=Rules!$B$6,ISNUMBER(N398)),IF(AND(N398&gt;=Rules!$B$10,N398&lt;=Rules!$B$11),"Yes","No"),"No"))</f>
        <v/>
      </c>
      <c r="W398">
        <f>IF(A398="","",IF(I398&lt;&gt;"","Yes","No"))</f>
        <v/>
      </c>
      <c r="X398">
        <f>IF(I398="","",IF(SUMIFS($K$3:$K$2002,$A$3:$A$2002,SUBSTITUTE(SUBSTITUTE(I398,"?","~?"),"*","~*"))&gt;N(K398),"Yes","No"))</f>
        <v/>
      </c>
      <c r="Y398">
        <f>IF(A398="","",IF(N(S398)&gt;0,"Yes","No"))</f>
        <v/>
      </c>
      <c r="Z398">
        <f>IF(A398="","",IF(AND(N(K398)&lt;Rules!$B$5,N(L398)&lt;Rules!$B$6,N(Q398)&lt;Rules!$B$13,Y398="No"),"Yes","No"))</f>
        <v/>
      </c>
      <c r="AA398">
        <f>IF(A398="","",IF(LEFT(C398&amp;"",1)="3","Redirect",IF(OR(LEFT(C398&amp;"",1)="4",LEFT(C398&amp;"",1)="5"),IF(OR(N(K398)&gt;0,N(AC398)&gt;=Rules!$B$14),"Redirect","Prune"),IF(D398="Non-Indexable","Keep",IF(AND(W398="Yes",X398="Yes",Y398="No"),"Merge",IF(OR(U398="Yes",V398="Yes",AND(T398="Yes",N(L398)&gt;=Rules!$B$6)),"Update",IF(Z398="Yes",IF(N(AC398)&gt;=Rules!$B$14,"Redirect","Prune"),"Keep")))))))</f>
        <v/>
      </c>
      <c r="AB398">
        <f>IF(A398="","",IF(LEFT(C398&amp;"",1)="3","Already redirects ("&amp;C398&amp;"). Update internal links to point at the final URL.",IF(OR(LEFT(C398&amp;"",1)="4",LEFT(C398&amp;"",1)="5"),IF(AA398="Redirect","Returns "&amp;C398&amp;" but still has "&amp;N(K398)&amp;" clicks and "&amp;N(AC398)&amp;" referring domains. 301 it to the closest live page.","Returns "&amp;C398&amp;" with no clicks or links. Remove internal links and let it 404 or 410."),IF(D398="Non-Indexable","Non-indexable ("&amp;E398&amp;"). Keep if that is intentional; otherwise fix the canonical or noindex.",IF(AA398="Merge","Overlaps with "&amp;I398&amp;IF(N(J398)&gt;0," (similarity "&amp;TEXT(J398,"0.00")&amp;")","")&amp;", which gets more clicks. Merge the useful parts into it and 301 this URL.",IF(AA398="Update",MID(IF(U398="Yes","; Clicks down "&amp;TEXT(-P398,"0%")&amp;" on the previous period","")&amp;IF(V398="Yes","; Average position "&amp;TEXT(N398,"0.0")&amp;" on "&amp;TEXT(L398,"#,##0")&amp;" impressions (striking distance)","")&amp;IF(AND(T398="Yes",N(L398)&gt;=Rules!$B$6),"; Thin ("&amp;F398&amp;" words) but has search demand",""),3,400),IF(AA398="Prune","Low value: "&amp;N(K398)&amp;" clicks, "&amp;N(L398)&amp;" impressions, "&amp;N(Q398)&amp;" sessions, no key events. Remove or noindex it and update internal links.",IF(AA398="Redirect","Low value but "&amp;N(AC398)&amp;" referring domains. 301 it to the closest relevant page to keep those links.",IF(AND(Z398="No",Y398="Yes",N(K398)&lt;Rules!$B$5),"Low search traffic but it converts (key events: "&amp;S398&amp;"). Keep it and link to it.",IF(W398="Yes","Stronger than the page it overlaps ("&amp;I398&amp;"). Keep; merge that page into this one.","Healthy: "&amp;N(K398)&amp;" clicks"&amp;IF(ISNUMBER(N398),", average position "&amp;TEXT(N398,"0.0"),"")&amp;". Keep and monitor."))))))))))</f>
        <v/>
      </c>
      <c r="AE398">
        <f>IF(A398="","",IF(AD398&lt;&gt;"",AD398,AA398))</f>
        <v/>
      </c>
    </row>
    <row r="399">
      <c r="A399">
        <f>IF(Crawl!A398="","",Crawl!A398)</f>
        <v/>
      </c>
      <c r="B399">
        <f>IF(A399="","",Crawl!EC398)</f>
        <v/>
      </c>
      <c r="C399">
        <f>IF(A399="","",IFERROR(INDEX(Crawl!$A398:$DZ398,1,Rules!$H$6),""))</f>
        <v/>
      </c>
      <c r="D399">
        <f>IF(A399="","",IFERROR(INDEX(Crawl!$A398:$DZ398,1,Rules!$H$7),"")&amp;"")</f>
        <v/>
      </c>
      <c r="E399">
        <f>IF(A399="","",IFERROR(INDEX(Crawl!$A398:$DZ398,1,Rules!$H$8),"")&amp;"")</f>
        <v/>
      </c>
      <c r="F399">
        <f>IF(A399="","",IFERROR(INDEX(Crawl!$A398:$DZ398,1,Rules!$H$9),""))</f>
        <v/>
      </c>
      <c r="G399">
        <f>IF(A399="","",IFERROR(INDEX(Crawl!$A398:$DZ398,1,Rules!$H$10),""))</f>
        <v/>
      </c>
      <c r="H399">
        <f>IF(A399="","",IFERROR(INDEX(Crawl!$A398:$DZ398,1,Rules!$H$12),""))</f>
        <v/>
      </c>
      <c r="I399">
        <f>IF(A399="","",IF(AND(N(H399)&gt;0,IFERROR(INDEX(Crawl!$A398:$DZ398,1,Rules!$H$11),"")&amp;""&lt;&gt;""),IFERROR(INDEX(Crawl!$A398:$DZ398,1,Rules!$H$11),"")&amp;"",IF(AND(ISNUMBER(J399),N(J399)&gt;=Rules!$B$12,IFERROR(INDEX(Crawl!$A398:$DZ398,1,Rules!$H$13),"")&amp;""&lt;&gt;""),IFERROR(INDEX(Crawl!$A398:$DZ398,1,Rules!$H$13),"")&amp;"","")))</f>
        <v/>
      </c>
      <c r="J399" s="19">
        <f>IF(A399="","",IF(IFERROR(INDEX(Crawl!$A398:$DZ398,1,Rules!$H$14),"")&amp;""="","",IFERROR(INDEX(Crawl!$A398:$DZ398,1,Rules!$H$14),"")))</f>
        <v/>
      </c>
      <c r="K399">
        <f>IF(A399="","",IFERROR(SUMIFS('GSC current'!$J$2:$J$2001,'GSC current'!$I$2:$I$2001,B399),0))</f>
        <v/>
      </c>
      <c r="L399">
        <f>IF(A399="","",IFERROR(SUMIFS('GSC current'!$K$2:$K$2001,'GSC current'!$I$2:$I$2001,B399),0))</f>
        <v/>
      </c>
      <c r="M399" s="20">
        <f>IF(A399="","",IF(N(L399)&gt;0,K399/L399,""))</f>
        <v/>
      </c>
      <c r="N399" s="21">
        <f>IF(A399="","",IF(N(L399)&gt;0,SUMIFS('GSC current'!$L$2:$L$2001,'GSC current'!$I$2:$I$2001,B399)/L399,""))</f>
        <v/>
      </c>
      <c r="O399">
        <f>IF(A399="","",IFERROR(SUMIFS('GSC previous'!$J$2:$J$2001,'GSC previous'!$I$2:$I$2001,B399),0))</f>
        <v/>
      </c>
      <c r="P399" s="22">
        <f>IF(A399="","",IF(N(O399)&gt;0,(K399-O399)/O399,""))</f>
        <v/>
      </c>
      <c r="Q399">
        <f>IF(A399="","",IFERROR(SUMIFS(GA4!$P$2:$P$2001,GA4!$O$2:$O$2001,B399),0))</f>
        <v/>
      </c>
      <c r="R399" s="23">
        <f>IF(A399="","",IF(N(Q399)&gt;0,SUMIFS(GA4!$Q$2:$Q$2001,GA4!$O$2:$O$2001,B399)/Q399,""))</f>
        <v/>
      </c>
      <c r="S399">
        <f>IF(A399="","",IFERROR(SUMIFS(GA4!$R$2:$R$2001,GA4!$O$2:$O$2001,B399),0))</f>
        <v/>
      </c>
      <c r="T399">
        <f>IF(A399="","",IF(AND(ISNUMBER(F399),LEFT(C399&amp;"",1)="2"),IF(F399&lt;Rules!$B$9,"Yes","No"),"No"))</f>
        <v/>
      </c>
      <c r="U399">
        <f>IF(A399="","",IF(AND(N(O399)&gt;=Rules!$B$8,ISNUMBER(P399)),IF(P399&lt;=-Rules!$B$7,"Yes","No"),"No"))</f>
        <v/>
      </c>
      <c r="V399">
        <f>IF(A399="","",IF(AND(N(L399)&gt;=Rules!$B$6,ISNUMBER(N399)),IF(AND(N399&gt;=Rules!$B$10,N399&lt;=Rules!$B$11),"Yes","No"),"No"))</f>
        <v/>
      </c>
      <c r="W399">
        <f>IF(A399="","",IF(I399&lt;&gt;"","Yes","No"))</f>
        <v/>
      </c>
      <c r="X399">
        <f>IF(I399="","",IF(SUMIFS($K$3:$K$2002,$A$3:$A$2002,SUBSTITUTE(SUBSTITUTE(I399,"?","~?"),"*","~*"))&gt;N(K399),"Yes","No"))</f>
        <v/>
      </c>
      <c r="Y399">
        <f>IF(A399="","",IF(N(S399)&gt;0,"Yes","No"))</f>
        <v/>
      </c>
      <c r="Z399">
        <f>IF(A399="","",IF(AND(N(K399)&lt;Rules!$B$5,N(L399)&lt;Rules!$B$6,N(Q399)&lt;Rules!$B$13,Y399="No"),"Yes","No"))</f>
        <v/>
      </c>
      <c r="AA399">
        <f>IF(A399="","",IF(LEFT(C399&amp;"",1)="3","Redirect",IF(OR(LEFT(C399&amp;"",1)="4",LEFT(C399&amp;"",1)="5"),IF(OR(N(K399)&gt;0,N(AC399)&gt;=Rules!$B$14),"Redirect","Prune"),IF(D399="Non-Indexable","Keep",IF(AND(W399="Yes",X399="Yes",Y399="No"),"Merge",IF(OR(U399="Yes",V399="Yes",AND(T399="Yes",N(L399)&gt;=Rules!$B$6)),"Update",IF(Z399="Yes",IF(N(AC399)&gt;=Rules!$B$14,"Redirect","Prune"),"Keep")))))))</f>
        <v/>
      </c>
      <c r="AB399">
        <f>IF(A399="","",IF(LEFT(C399&amp;"",1)="3","Already redirects ("&amp;C399&amp;"). Update internal links to point at the final URL.",IF(OR(LEFT(C399&amp;"",1)="4",LEFT(C399&amp;"",1)="5"),IF(AA399="Redirect","Returns "&amp;C399&amp;" but still has "&amp;N(K399)&amp;" clicks and "&amp;N(AC399)&amp;" referring domains. 301 it to the closest live page.","Returns "&amp;C399&amp;" with no clicks or links. Remove internal links and let it 404 or 410."),IF(D399="Non-Indexable","Non-indexable ("&amp;E399&amp;"). Keep if that is intentional; otherwise fix the canonical or noindex.",IF(AA399="Merge","Overlaps with "&amp;I399&amp;IF(N(J399)&gt;0," (similarity "&amp;TEXT(J399,"0.00")&amp;")","")&amp;", which gets more clicks. Merge the useful parts into it and 301 this URL.",IF(AA399="Update",MID(IF(U399="Yes","; Clicks down "&amp;TEXT(-P399,"0%")&amp;" on the previous period","")&amp;IF(V399="Yes","; Average position "&amp;TEXT(N399,"0.0")&amp;" on "&amp;TEXT(L399,"#,##0")&amp;" impressions (striking distance)","")&amp;IF(AND(T399="Yes",N(L399)&gt;=Rules!$B$6),"; Thin ("&amp;F399&amp;" words) but has search demand",""),3,400),IF(AA399="Prune","Low value: "&amp;N(K399)&amp;" clicks, "&amp;N(L399)&amp;" impressions, "&amp;N(Q399)&amp;" sessions, no key events. Remove or noindex it and update internal links.",IF(AA399="Redirect","Low value but "&amp;N(AC399)&amp;" referring domains. 301 it to the closest relevant page to keep those links.",IF(AND(Z399="No",Y399="Yes",N(K399)&lt;Rules!$B$5),"Low search traffic but it converts (key events: "&amp;S399&amp;"). Keep it and link to it.",IF(W399="Yes","Stronger than the page it overlaps ("&amp;I399&amp;"). Keep; merge that page into this one.","Healthy: "&amp;N(K399)&amp;" clicks"&amp;IF(ISNUMBER(N399),", average position "&amp;TEXT(N399,"0.0"),"")&amp;". Keep and monitor."))))))))))</f>
        <v/>
      </c>
      <c r="AE399">
        <f>IF(A399="","",IF(AD399&lt;&gt;"",AD399,AA399))</f>
        <v/>
      </c>
    </row>
    <row r="400">
      <c r="A400">
        <f>IF(Crawl!A399="","",Crawl!A399)</f>
        <v/>
      </c>
      <c r="B400">
        <f>IF(A400="","",Crawl!EC399)</f>
        <v/>
      </c>
      <c r="C400">
        <f>IF(A400="","",IFERROR(INDEX(Crawl!$A399:$DZ399,1,Rules!$H$6),""))</f>
        <v/>
      </c>
      <c r="D400">
        <f>IF(A400="","",IFERROR(INDEX(Crawl!$A399:$DZ399,1,Rules!$H$7),"")&amp;"")</f>
        <v/>
      </c>
      <c r="E400">
        <f>IF(A400="","",IFERROR(INDEX(Crawl!$A399:$DZ399,1,Rules!$H$8),"")&amp;"")</f>
        <v/>
      </c>
      <c r="F400">
        <f>IF(A400="","",IFERROR(INDEX(Crawl!$A399:$DZ399,1,Rules!$H$9),""))</f>
        <v/>
      </c>
      <c r="G400">
        <f>IF(A400="","",IFERROR(INDEX(Crawl!$A399:$DZ399,1,Rules!$H$10),""))</f>
        <v/>
      </c>
      <c r="H400">
        <f>IF(A400="","",IFERROR(INDEX(Crawl!$A399:$DZ399,1,Rules!$H$12),""))</f>
        <v/>
      </c>
      <c r="I400">
        <f>IF(A400="","",IF(AND(N(H400)&gt;0,IFERROR(INDEX(Crawl!$A399:$DZ399,1,Rules!$H$11),"")&amp;""&lt;&gt;""),IFERROR(INDEX(Crawl!$A399:$DZ399,1,Rules!$H$11),"")&amp;"",IF(AND(ISNUMBER(J400),N(J400)&gt;=Rules!$B$12,IFERROR(INDEX(Crawl!$A399:$DZ399,1,Rules!$H$13),"")&amp;""&lt;&gt;""),IFERROR(INDEX(Crawl!$A399:$DZ399,1,Rules!$H$13),"")&amp;"","")))</f>
        <v/>
      </c>
      <c r="J400" s="19">
        <f>IF(A400="","",IF(IFERROR(INDEX(Crawl!$A399:$DZ399,1,Rules!$H$14),"")&amp;""="","",IFERROR(INDEX(Crawl!$A399:$DZ399,1,Rules!$H$14),"")))</f>
        <v/>
      </c>
      <c r="K400">
        <f>IF(A400="","",IFERROR(SUMIFS('GSC current'!$J$2:$J$2001,'GSC current'!$I$2:$I$2001,B400),0))</f>
        <v/>
      </c>
      <c r="L400">
        <f>IF(A400="","",IFERROR(SUMIFS('GSC current'!$K$2:$K$2001,'GSC current'!$I$2:$I$2001,B400),0))</f>
        <v/>
      </c>
      <c r="M400" s="20">
        <f>IF(A400="","",IF(N(L400)&gt;0,K400/L400,""))</f>
        <v/>
      </c>
      <c r="N400" s="21">
        <f>IF(A400="","",IF(N(L400)&gt;0,SUMIFS('GSC current'!$L$2:$L$2001,'GSC current'!$I$2:$I$2001,B400)/L400,""))</f>
        <v/>
      </c>
      <c r="O400">
        <f>IF(A400="","",IFERROR(SUMIFS('GSC previous'!$J$2:$J$2001,'GSC previous'!$I$2:$I$2001,B400),0))</f>
        <v/>
      </c>
      <c r="P400" s="22">
        <f>IF(A400="","",IF(N(O400)&gt;0,(K400-O400)/O400,""))</f>
        <v/>
      </c>
      <c r="Q400">
        <f>IF(A400="","",IFERROR(SUMIFS(GA4!$P$2:$P$2001,GA4!$O$2:$O$2001,B400),0))</f>
        <v/>
      </c>
      <c r="R400" s="23">
        <f>IF(A400="","",IF(N(Q400)&gt;0,SUMIFS(GA4!$Q$2:$Q$2001,GA4!$O$2:$O$2001,B400)/Q400,""))</f>
        <v/>
      </c>
      <c r="S400">
        <f>IF(A400="","",IFERROR(SUMIFS(GA4!$R$2:$R$2001,GA4!$O$2:$O$2001,B400),0))</f>
        <v/>
      </c>
      <c r="T400">
        <f>IF(A400="","",IF(AND(ISNUMBER(F400),LEFT(C400&amp;"",1)="2"),IF(F400&lt;Rules!$B$9,"Yes","No"),"No"))</f>
        <v/>
      </c>
      <c r="U400">
        <f>IF(A400="","",IF(AND(N(O400)&gt;=Rules!$B$8,ISNUMBER(P400)),IF(P400&lt;=-Rules!$B$7,"Yes","No"),"No"))</f>
        <v/>
      </c>
      <c r="V400">
        <f>IF(A400="","",IF(AND(N(L400)&gt;=Rules!$B$6,ISNUMBER(N400)),IF(AND(N400&gt;=Rules!$B$10,N400&lt;=Rules!$B$11),"Yes","No"),"No"))</f>
        <v/>
      </c>
      <c r="W400">
        <f>IF(A400="","",IF(I400&lt;&gt;"","Yes","No"))</f>
        <v/>
      </c>
      <c r="X400">
        <f>IF(I400="","",IF(SUMIFS($K$3:$K$2002,$A$3:$A$2002,SUBSTITUTE(SUBSTITUTE(I400,"?","~?"),"*","~*"))&gt;N(K400),"Yes","No"))</f>
        <v/>
      </c>
      <c r="Y400">
        <f>IF(A400="","",IF(N(S400)&gt;0,"Yes","No"))</f>
        <v/>
      </c>
      <c r="Z400">
        <f>IF(A400="","",IF(AND(N(K400)&lt;Rules!$B$5,N(L400)&lt;Rules!$B$6,N(Q400)&lt;Rules!$B$13,Y400="No"),"Yes","No"))</f>
        <v/>
      </c>
      <c r="AA400">
        <f>IF(A400="","",IF(LEFT(C400&amp;"",1)="3","Redirect",IF(OR(LEFT(C400&amp;"",1)="4",LEFT(C400&amp;"",1)="5"),IF(OR(N(K400)&gt;0,N(AC400)&gt;=Rules!$B$14),"Redirect","Prune"),IF(D400="Non-Indexable","Keep",IF(AND(W400="Yes",X400="Yes",Y400="No"),"Merge",IF(OR(U400="Yes",V400="Yes",AND(T400="Yes",N(L400)&gt;=Rules!$B$6)),"Update",IF(Z400="Yes",IF(N(AC400)&gt;=Rules!$B$14,"Redirect","Prune"),"Keep")))))))</f>
        <v/>
      </c>
      <c r="AB400">
        <f>IF(A400="","",IF(LEFT(C400&amp;"",1)="3","Already redirects ("&amp;C400&amp;"). Update internal links to point at the final URL.",IF(OR(LEFT(C400&amp;"",1)="4",LEFT(C400&amp;"",1)="5"),IF(AA400="Redirect","Returns "&amp;C400&amp;" but still has "&amp;N(K400)&amp;" clicks and "&amp;N(AC400)&amp;" referring domains. 301 it to the closest live page.","Returns "&amp;C400&amp;" with no clicks or links. Remove internal links and let it 404 or 410."),IF(D400="Non-Indexable","Non-indexable ("&amp;E400&amp;"). Keep if that is intentional; otherwise fix the canonical or noindex.",IF(AA400="Merge","Overlaps with "&amp;I400&amp;IF(N(J400)&gt;0," (similarity "&amp;TEXT(J400,"0.00")&amp;")","")&amp;", which gets more clicks. Merge the useful parts into it and 301 this URL.",IF(AA400="Update",MID(IF(U400="Yes","; Clicks down "&amp;TEXT(-P400,"0%")&amp;" on the previous period","")&amp;IF(V400="Yes","; Average position "&amp;TEXT(N400,"0.0")&amp;" on "&amp;TEXT(L400,"#,##0")&amp;" impressions (striking distance)","")&amp;IF(AND(T400="Yes",N(L400)&gt;=Rules!$B$6),"; Thin ("&amp;F400&amp;" words) but has search demand",""),3,400),IF(AA400="Prune","Low value: "&amp;N(K400)&amp;" clicks, "&amp;N(L400)&amp;" impressions, "&amp;N(Q400)&amp;" sessions, no key events. Remove or noindex it and update internal links.",IF(AA400="Redirect","Low value but "&amp;N(AC400)&amp;" referring domains. 301 it to the closest relevant page to keep those links.",IF(AND(Z400="No",Y400="Yes",N(K400)&lt;Rules!$B$5),"Low search traffic but it converts (key events: "&amp;S400&amp;"). Keep it and link to it.",IF(W400="Yes","Stronger than the page it overlaps ("&amp;I400&amp;"). Keep; merge that page into this one.","Healthy: "&amp;N(K400)&amp;" clicks"&amp;IF(ISNUMBER(N400),", average position "&amp;TEXT(N400,"0.0"),"")&amp;". Keep and monitor."))))))))))</f>
        <v/>
      </c>
      <c r="AE400">
        <f>IF(A400="","",IF(AD400&lt;&gt;"",AD400,AA400))</f>
        <v/>
      </c>
    </row>
    <row r="401">
      <c r="A401">
        <f>IF(Crawl!A400="","",Crawl!A400)</f>
        <v/>
      </c>
      <c r="B401">
        <f>IF(A401="","",Crawl!EC400)</f>
        <v/>
      </c>
      <c r="C401">
        <f>IF(A401="","",IFERROR(INDEX(Crawl!$A400:$DZ400,1,Rules!$H$6),""))</f>
        <v/>
      </c>
      <c r="D401">
        <f>IF(A401="","",IFERROR(INDEX(Crawl!$A400:$DZ400,1,Rules!$H$7),"")&amp;"")</f>
        <v/>
      </c>
      <c r="E401">
        <f>IF(A401="","",IFERROR(INDEX(Crawl!$A400:$DZ400,1,Rules!$H$8),"")&amp;"")</f>
        <v/>
      </c>
      <c r="F401">
        <f>IF(A401="","",IFERROR(INDEX(Crawl!$A400:$DZ400,1,Rules!$H$9),""))</f>
        <v/>
      </c>
      <c r="G401">
        <f>IF(A401="","",IFERROR(INDEX(Crawl!$A400:$DZ400,1,Rules!$H$10),""))</f>
        <v/>
      </c>
      <c r="H401">
        <f>IF(A401="","",IFERROR(INDEX(Crawl!$A400:$DZ400,1,Rules!$H$12),""))</f>
        <v/>
      </c>
      <c r="I401">
        <f>IF(A401="","",IF(AND(N(H401)&gt;0,IFERROR(INDEX(Crawl!$A400:$DZ400,1,Rules!$H$11),"")&amp;""&lt;&gt;""),IFERROR(INDEX(Crawl!$A400:$DZ400,1,Rules!$H$11),"")&amp;"",IF(AND(ISNUMBER(J401),N(J401)&gt;=Rules!$B$12,IFERROR(INDEX(Crawl!$A400:$DZ400,1,Rules!$H$13),"")&amp;""&lt;&gt;""),IFERROR(INDEX(Crawl!$A400:$DZ400,1,Rules!$H$13),"")&amp;"","")))</f>
        <v/>
      </c>
      <c r="J401" s="19">
        <f>IF(A401="","",IF(IFERROR(INDEX(Crawl!$A400:$DZ400,1,Rules!$H$14),"")&amp;""="","",IFERROR(INDEX(Crawl!$A400:$DZ400,1,Rules!$H$14),"")))</f>
        <v/>
      </c>
      <c r="K401">
        <f>IF(A401="","",IFERROR(SUMIFS('GSC current'!$J$2:$J$2001,'GSC current'!$I$2:$I$2001,B401),0))</f>
        <v/>
      </c>
      <c r="L401">
        <f>IF(A401="","",IFERROR(SUMIFS('GSC current'!$K$2:$K$2001,'GSC current'!$I$2:$I$2001,B401),0))</f>
        <v/>
      </c>
      <c r="M401" s="20">
        <f>IF(A401="","",IF(N(L401)&gt;0,K401/L401,""))</f>
        <v/>
      </c>
      <c r="N401" s="21">
        <f>IF(A401="","",IF(N(L401)&gt;0,SUMIFS('GSC current'!$L$2:$L$2001,'GSC current'!$I$2:$I$2001,B401)/L401,""))</f>
        <v/>
      </c>
      <c r="O401">
        <f>IF(A401="","",IFERROR(SUMIFS('GSC previous'!$J$2:$J$2001,'GSC previous'!$I$2:$I$2001,B401),0))</f>
        <v/>
      </c>
      <c r="P401" s="22">
        <f>IF(A401="","",IF(N(O401)&gt;0,(K401-O401)/O401,""))</f>
        <v/>
      </c>
      <c r="Q401">
        <f>IF(A401="","",IFERROR(SUMIFS(GA4!$P$2:$P$2001,GA4!$O$2:$O$2001,B401),0))</f>
        <v/>
      </c>
      <c r="R401" s="23">
        <f>IF(A401="","",IF(N(Q401)&gt;0,SUMIFS(GA4!$Q$2:$Q$2001,GA4!$O$2:$O$2001,B401)/Q401,""))</f>
        <v/>
      </c>
      <c r="S401">
        <f>IF(A401="","",IFERROR(SUMIFS(GA4!$R$2:$R$2001,GA4!$O$2:$O$2001,B401),0))</f>
        <v/>
      </c>
      <c r="T401">
        <f>IF(A401="","",IF(AND(ISNUMBER(F401),LEFT(C401&amp;"",1)="2"),IF(F401&lt;Rules!$B$9,"Yes","No"),"No"))</f>
        <v/>
      </c>
      <c r="U401">
        <f>IF(A401="","",IF(AND(N(O401)&gt;=Rules!$B$8,ISNUMBER(P401)),IF(P401&lt;=-Rules!$B$7,"Yes","No"),"No"))</f>
        <v/>
      </c>
      <c r="V401">
        <f>IF(A401="","",IF(AND(N(L401)&gt;=Rules!$B$6,ISNUMBER(N401)),IF(AND(N401&gt;=Rules!$B$10,N401&lt;=Rules!$B$11),"Yes","No"),"No"))</f>
        <v/>
      </c>
      <c r="W401">
        <f>IF(A401="","",IF(I401&lt;&gt;"","Yes","No"))</f>
        <v/>
      </c>
      <c r="X401">
        <f>IF(I401="","",IF(SUMIFS($K$3:$K$2002,$A$3:$A$2002,SUBSTITUTE(SUBSTITUTE(I401,"?","~?"),"*","~*"))&gt;N(K401),"Yes","No"))</f>
        <v/>
      </c>
      <c r="Y401">
        <f>IF(A401="","",IF(N(S401)&gt;0,"Yes","No"))</f>
        <v/>
      </c>
      <c r="Z401">
        <f>IF(A401="","",IF(AND(N(K401)&lt;Rules!$B$5,N(L401)&lt;Rules!$B$6,N(Q401)&lt;Rules!$B$13,Y401="No"),"Yes","No"))</f>
        <v/>
      </c>
      <c r="AA401">
        <f>IF(A401="","",IF(LEFT(C401&amp;"",1)="3","Redirect",IF(OR(LEFT(C401&amp;"",1)="4",LEFT(C401&amp;"",1)="5"),IF(OR(N(K401)&gt;0,N(AC401)&gt;=Rules!$B$14),"Redirect","Prune"),IF(D401="Non-Indexable","Keep",IF(AND(W401="Yes",X401="Yes",Y401="No"),"Merge",IF(OR(U401="Yes",V401="Yes",AND(T401="Yes",N(L401)&gt;=Rules!$B$6)),"Update",IF(Z401="Yes",IF(N(AC401)&gt;=Rules!$B$14,"Redirect","Prune"),"Keep")))))))</f>
        <v/>
      </c>
      <c r="AB401">
        <f>IF(A401="","",IF(LEFT(C401&amp;"",1)="3","Already redirects ("&amp;C401&amp;"). Update internal links to point at the final URL.",IF(OR(LEFT(C401&amp;"",1)="4",LEFT(C401&amp;"",1)="5"),IF(AA401="Redirect","Returns "&amp;C401&amp;" but still has "&amp;N(K401)&amp;" clicks and "&amp;N(AC401)&amp;" referring domains. 301 it to the closest live page.","Returns "&amp;C401&amp;" with no clicks or links. Remove internal links and let it 404 or 410."),IF(D401="Non-Indexable","Non-indexable ("&amp;E401&amp;"). Keep if that is intentional; otherwise fix the canonical or noindex.",IF(AA401="Merge","Overlaps with "&amp;I401&amp;IF(N(J401)&gt;0," (similarity "&amp;TEXT(J401,"0.00")&amp;")","")&amp;", which gets more clicks. Merge the useful parts into it and 301 this URL.",IF(AA401="Update",MID(IF(U401="Yes","; Clicks down "&amp;TEXT(-P401,"0%")&amp;" on the previous period","")&amp;IF(V401="Yes","; Average position "&amp;TEXT(N401,"0.0")&amp;" on "&amp;TEXT(L401,"#,##0")&amp;" impressions (striking distance)","")&amp;IF(AND(T401="Yes",N(L401)&gt;=Rules!$B$6),"; Thin ("&amp;F401&amp;" words) but has search demand",""),3,400),IF(AA401="Prune","Low value: "&amp;N(K401)&amp;" clicks, "&amp;N(L401)&amp;" impressions, "&amp;N(Q401)&amp;" sessions, no key events. Remove or noindex it and update internal links.",IF(AA401="Redirect","Low value but "&amp;N(AC401)&amp;" referring domains. 301 it to the closest relevant page to keep those links.",IF(AND(Z401="No",Y401="Yes",N(K401)&lt;Rules!$B$5),"Low search traffic but it converts (key events: "&amp;S401&amp;"). Keep it and link to it.",IF(W401="Yes","Stronger than the page it overlaps ("&amp;I401&amp;"). Keep; merge that page into this one.","Healthy: "&amp;N(K401)&amp;" clicks"&amp;IF(ISNUMBER(N401),", average position "&amp;TEXT(N401,"0.0"),"")&amp;". Keep and monitor."))))))))))</f>
        <v/>
      </c>
      <c r="AE401">
        <f>IF(A401="","",IF(AD401&lt;&gt;"",AD401,AA401))</f>
        <v/>
      </c>
    </row>
    <row r="402">
      <c r="A402">
        <f>IF(Crawl!A401="","",Crawl!A401)</f>
        <v/>
      </c>
      <c r="B402">
        <f>IF(A402="","",Crawl!EC401)</f>
        <v/>
      </c>
      <c r="C402">
        <f>IF(A402="","",IFERROR(INDEX(Crawl!$A401:$DZ401,1,Rules!$H$6),""))</f>
        <v/>
      </c>
      <c r="D402">
        <f>IF(A402="","",IFERROR(INDEX(Crawl!$A401:$DZ401,1,Rules!$H$7),"")&amp;"")</f>
        <v/>
      </c>
      <c r="E402">
        <f>IF(A402="","",IFERROR(INDEX(Crawl!$A401:$DZ401,1,Rules!$H$8),"")&amp;"")</f>
        <v/>
      </c>
      <c r="F402">
        <f>IF(A402="","",IFERROR(INDEX(Crawl!$A401:$DZ401,1,Rules!$H$9),""))</f>
        <v/>
      </c>
      <c r="G402">
        <f>IF(A402="","",IFERROR(INDEX(Crawl!$A401:$DZ401,1,Rules!$H$10),""))</f>
        <v/>
      </c>
      <c r="H402">
        <f>IF(A402="","",IFERROR(INDEX(Crawl!$A401:$DZ401,1,Rules!$H$12),""))</f>
        <v/>
      </c>
      <c r="I402">
        <f>IF(A402="","",IF(AND(N(H402)&gt;0,IFERROR(INDEX(Crawl!$A401:$DZ401,1,Rules!$H$11),"")&amp;""&lt;&gt;""),IFERROR(INDEX(Crawl!$A401:$DZ401,1,Rules!$H$11),"")&amp;"",IF(AND(ISNUMBER(J402),N(J402)&gt;=Rules!$B$12,IFERROR(INDEX(Crawl!$A401:$DZ401,1,Rules!$H$13),"")&amp;""&lt;&gt;""),IFERROR(INDEX(Crawl!$A401:$DZ401,1,Rules!$H$13),"")&amp;"","")))</f>
        <v/>
      </c>
      <c r="J402" s="19">
        <f>IF(A402="","",IF(IFERROR(INDEX(Crawl!$A401:$DZ401,1,Rules!$H$14),"")&amp;""="","",IFERROR(INDEX(Crawl!$A401:$DZ401,1,Rules!$H$14),"")))</f>
        <v/>
      </c>
      <c r="K402">
        <f>IF(A402="","",IFERROR(SUMIFS('GSC current'!$J$2:$J$2001,'GSC current'!$I$2:$I$2001,B402),0))</f>
        <v/>
      </c>
      <c r="L402">
        <f>IF(A402="","",IFERROR(SUMIFS('GSC current'!$K$2:$K$2001,'GSC current'!$I$2:$I$2001,B402),0))</f>
        <v/>
      </c>
      <c r="M402" s="20">
        <f>IF(A402="","",IF(N(L402)&gt;0,K402/L402,""))</f>
        <v/>
      </c>
      <c r="N402" s="21">
        <f>IF(A402="","",IF(N(L402)&gt;0,SUMIFS('GSC current'!$L$2:$L$2001,'GSC current'!$I$2:$I$2001,B402)/L402,""))</f>
        <v/>
      </c>
      <c r="O402">
        <f>IF(A402="","",IFERROR(SUMIFS('GSC previous'!$J$2:$J$2001,'GSC previous'!$I$2:$I$2001,B402),0))</f>
        <v/>
      </c>
      <c r="P402" s="22">
        <f>IF(A402="","",IF(N(O402)&gt;0,(K402-O402)/O402,""))</f>
        <v/>
      </c>
      <c r="Q402">
        <f>IF(A402="","",IFERROR(SUMIFS(GA4!$P$2:$P$2001,GA4!$O$2:$O$2001,B402),0))</f>
        <v/>
      </c>
      <c r="R402" s="23">
        <f>IF(A402="","",IF(N(Q402)&gt;0,SUMIFS(GA4!$Q$2:$Q$2001,GA4!$O$2:$O$2001,B402)/Q402,""))</f>
        <v/>
      </c>
      <c r="S402">
        <f>IF(A402="","",IFERROR(SUMIFS(GA4!$R$2:$R$2001,GA4!$O$2:$O$2001,B402),0))</f>
        <v/>
      </c>
      <c r="T402">
        <f>IF(A402="","",IF(AND(ISNUMBER(F402),LEFT(C402&amp;"",1)="2"),IF(F402&lt;Rules!$B$9,"Yes","No"),"No"))</f>
        <v/>
      </c>
      <c r="U402">
        <f>IF(A402="","",IF(AND(N(O402)&gt;=Rules!$B$8,ISNUMBER(P402)),IF(P402&lt;=-Rules!$B$7,"Yes","No"),"No"))</f>
        <v/>
      </c>
      <c r="V402">
        <f>IF(A402="","",IF(AND(N(L402)&gt;=Rules!$B$6,ISNUMBER(N402)),IF(AND(N402&gt;=Rules!$B$10,N402&lt;=Rules!$B$11),"Yes","No"),"No"))</f>
        <v/>
      </c>
      <c r="W402">
        <f>IF(A402="","",IF(I402&lt;&gt;"","Yes","No"))</f>
        <v/>
      </c>
      <c r="X402">
        <f>IF(I402="","",IF(SUMIFS($K$3:$K$2002,$A$3:$A$2002,SUBSTITUTE(SUBSTITUTE(I402,"?","~?"),"*","~*"))&gt;N(K402),"Yes","No"))</f>
        <v/>
      </c>
      <c r="Y402">
        <f>IF(A402="","",IF(N(S402)&gt;0,"Yes","No"))</f>
        <v/>
      </c>
      <c r="Z402">
        <f>IF(A402="","",IF(AND(N(K402)&lt;Rules!$B$5,N(L402)&lt;Rules!$B$6,N(Q402)&lt;Rules!$B$13,Y402="No"),"Yes","No"))</f>
        <v/>
      </c>
      <c r="AA402">
        <f>IF(A402="","",IF(LEFT(C402&amp;"",1)="3","Redirect",IF(OR(LEFT(C402&amp;"",1)="4",LEFT(C402&amp;"",1)="5"),IF(OR(N(K402)&gt;0,N(AC402)&gt;=Rules!$B$14),"Redirect","Prune"),IF(D402="Non-Indexable","Keep",IF(AND(W402="Yes",X402="Yes",Y402="No"),"Merge",IF(OR(U402="Yes",V402="Yes",AND(T402="Yes",N(L402)&gt;=Rules!$B$6)),"Update",IF(Z402="Yes",IF(N(AC402)&gt;=Rules!$B$14,"Redirect","Prune"),"Keep")))))))</f>
        <v/>
      </c>
      <c r="AB402">
        <f>IF(A402="","",IF(LEFT(C402&amp;"",1)="3","Already redirects ("&amp;C402&amp;"). Update internal links to point at the final URL.",IF(OR(LEFT(C402&amp;"",1)="4",LEFT(C402&amp;"",1)="5"),IF(AA402="Redirect","Returns "&amp;C402&amp;" but still has "&amp;N(K402)&amp;" clicks and "&amp;N(AC402)&amp;" referring domains. 301 it to the closest live page.","Returns "&amp;C402&amp;" with no clicks or links. Remove internal links and let it 404 or 410."),IF(D402="Non-Indexable","Non-indexable ("&amp;E402&amp;"). Keep if that is intentional; otherwise fix the canonical or noindex.",IF(AA402="Merge","Overlaps with "&amp;I402&amp;IF(N(J402)&gt;0," (similarity "&amp;TEXT(J402,"0.00")&amp;")","")&amp;", which gets more clicks. Merge the useful parts into it and 301 this URL.",IF(AA402="Update",MID(IF(U402="Yes","; Clicks down "&amp;TEXT(-P402,"0%")&amp;" on the previous period","")&amp;IF(V402="Yes","; Average position "&amp;TEXT(N402,"0.0")&amp;" on "&amp;TEXT(L402,"#,##0")&amp;" impressions (striking distance)","")&amp;IF(AND(T402="Yes",N(L402)&gt;=Rules!$B$6),"; Thin ("&amp;F402&amp;" words) but has search demand",""),3,400),IF(AA402="Prune","Low value: "&amp;N(K402)&amp;" clicks, "&amp;N(L402)&amp;" impressions, "&amp;N(Q402)&amp;" sessions, no key events. Remove or noindex it and update internal links.",IF(AA402="Redirect","Low value but "&amp;N(AC402)&amp;" referring domains. 301 it to the closest relevant page to keep those links.",IF(AND(Z402="No",Y402="Yes",N(K402)&lt;Rules!$B$5),"Low search traffic but it converts (key events: "&amp;S402&amp;"). Keep it and link to it.",IF(W402="Yes","Stronger than the page it overlaps ("&amp;I402&amp;"). Keep; merge that page into this one.","Healthy: "&amp;N(K402)&amp;" clicks"&amp;IF(ISNUMBER(N402),", average position "&amp;TEXT(N402,"0.0"),"")&amp;". Keep and monitor."))))))))))</f>
        <v/>
      </c>
      <c r="AE402">
        <f>IF(A402="","",IF(AD402&lt;&gt;"",AD402,AA402))</f>
        <v/>
      </c>
    </row>
    <row r="403">
      <c r="A403">
        <f>IF(Crawl!A402="","",Crawl!A402)</f>
        <v/>
      </c>
      <c r="B403">
        <f>IF(A403="","",Crawl!EC402)</f>
        <v/>
      </c>
      <c r="C403">
        <f>IF(A403="","",IFERROR(INDEX(Crawl!$A402:$DZ402,1,Rules!$H$6),""))</f>
        <v/>
      </c>
      <c r="D403">
        <f>IF(A403="","",IFERROR(INDEX(Crawl!$A402:$DZ402,1,Rules!$H$7),"")&amp;"")</f>
        <v/>
      </c>
      <c r="E403">
        <f>IF(A403="","",IFERROR(INDEX(Crawl!$A402:$DZ402,1,Rules!$H$8),"")&amp;"")</f>
        <v/>
      </c>
      <c r="F403">
        <f>IF(A403="","",IFERROR(INDEX(Crawl!$A402:$DZ402,1,Rules!$H$9),""))</f>
        <v/>
      </c>
      <c r="G403">
        <f>IF(A403="","",IFERROR(INDEX(Crawl!$A402:$DZ402,1,Rules!$H$10),""))</f>
        <v/>
      </c>
      <c r="H403">
        <f>IF(A403="","",IFERROR(INDEX(Crawl!$A402:$DZ402,1,Rules!$H$12),""))</f>
        <v/>
      </c>
      <c r="I403">
        <f>IF(A403="","",IF(AND(N(H403)&gt;0,IFERROR(INDEX(Crawl!$A402:$DZ402,1,Rules!$H$11),"")&amp;""&lt;&gt;""),IFERROR(INDEX(Crawl!$A402:$DZ402,1,Rules!$H$11),"")&amp;"",IF(AND(ISNUMBER(J403),N(J403)&gt;=Rules!$B$12,IFERROR(INDEX(Crawl!$A402:$DZ402,1,Rules!$H$13),"")&amp;""&lt;&gt;""),IFERROR(INDEX(Crawl!$A402:$DZ402,1,Rules!$H$13),"")&amp;"","")))</f>
        <v/>
      </c>
      <c r="J403" s="19">
        <f>IF(A403="","",IF(IFERROR(INDEX(Crawl!$A402:$DZ402,1,Rules!$H$14),"")&amp;""="","",IFERROR(INDEX(Crawl!$A402:$DZ402,1,Rules!$H$14),"")))</f>
        <v/>
      </c>
      <c r="K403">
        <f>IF(A403="","",IFERROR(SUMIFS('GSC current'!$J$2:$J$2001,'GSC current'!$I$2:$I$2001,B403),0))</f>
        <v/>
      </c>
      <c r="L403">
        <f>IF(A403="","",IFERROR(SUMIFS('GSC current'!$K$2:$K$2001,'GSC current'!$I$2:$I$2001,B403),0))</f>
        <v/>
      </c>
      <c r="M403" s="20">
        <f>IF(A403="","",IF(N(L403)&gt;0,K403/L403,""))</f>
        <v/>
      </c>
      <c r="N403" s="21">
        <f>IF(A403="","",IF(N(L403)&gt;0,SUMIFS('GSC current'!$L$2:$L$2001,'GSC current'!$I$2:$I$2001,B403)/L403,""))</f>
        <v/>
      </c>
      <c r="O403">
        <f>IF(A403="","",IFERROR(SUMIFS('GSC previous'!$J$2:$J$2001,'GSC previous'!$I$2:$I$2001,B403),0))</f>
        <v/>
      </c>
      <c r="P403" s="22">
        <f>IF(A403="","",IF(N(O403)&gt;0,(K403-O403)/O403,""))</f>
        <v/>
      </c>
      <c r="Q403">
        <f>IF(A403="","",IFERROR(SUMIFS(GA4!$P$2:$P$2001,GA4!$O$2:$O$2001,B403),0))</f>
        <v/>
      </c>
      <c r="R403" s="23">
        <f>IF(A403="","",IF(N(Q403)&gt;0,SUMIFS(GA4!$Q$2:$Q$2001,GA4!$O$2:$O$2001,B403)/Q403,""))</f>
        <v/>
      </c>
      <c r="S403">
        <f>IF(A403="","",IFERROR(SUMIFS(GA4!$R$2:$R$2001,GA4!$O$2:$O$2001,B403),0))</f>
        <v/>
      </c>
      <c r="T403">
        <f>IF(A403="","",IF(AND(ISNUMBER(F403),LEFT(C403&amp;"",1)="2"),IF(F403&lt;Rules!$B$9,"Yes","No"),"No"))</f>
        <v/>
      </c>
      <c r="U403">
        <f>IF(A403="","",IF(AND(N(O403)&gt;=Rules!$B$8,ISNUMBER(P403)),IF(P403&lt;=-Rules!$B$7,"Yes","No"),"No"))</f>
        <v/>
      </c>
      <c r="V403">
        <f>IF(A403="","",IF(AND(N(L403)&gt;=Rules!$B$6,ISNUMBER(N403)),IF(AND(N403&gt;=Rules!$B$10,N403&lt;=Rules!$B$11),"Yes","No"),"No"))</f>
        <v/>
      </c>
      <c r="W403">
        <f>IF(A403="","",IF(I403&lt;&gt;"","Yes","No"))</f>
        <v/>
      </c>
      <c r="X403">
        <f>IF(I403="","",IF(SUMIFS($K$3:$K$2002,$A$3:$A$2002,SUBSTITUTE(SUBSTITUTE(I403,"?","~?"),"*","~*"))&gt;N(K403),"Yes","No"))</f>
        <v/>
      </c>
      <c r="Y403">
        <f>IF(A403="","",IF(N(S403)&gt;0,"Yes","No"))</f>
        <v/>
      </c>
      <c r="Z403">
        <f>IF(A403="","",IF(AND(N(K403)&lt;Rules!$B$5,N(L403)&lt;Rules!$B$6,N(Q403)&lt;Rules!$B$13,Y403="No"),"Yes","No"))</f>
        <v/>
      </c>
      <c r="AA403">
        <f>IF(A403="","",IF(LEFT(C403&amp;"",1)="3","Redirect",IF(OR(LEFT(C403&amp;"",1)="4",LEFT(C403&amp;"",1)="5"),IF(OR(N(K403)&gt;0,N(AC403)&gt;=Rules!$B$14),"Redirect","Prune"),IF(D403="Non-Indexable","Keep",IF(AND(W403="Yes",X403="Yes",Y403="No"),"Merge",IF(OR(U403="Yes",V403="Yes",AND(T403="Yes",N(L403)&gt;=Rules!$B$6)),"Update",IF(Z403="Yes",IF(N(AC403)&gt;=Rules!$B$14,"Redirect","Prune"),"Keep")))))))</f>
        <v/>
      </c>
      <c r="AB403">
        <f>IF(A403="","",IF(LEFT(C403&amp;"",1)="3","Already redirects ("&amp;C403&amp;"). Update internal links to point at the final URL.",IF(OR(LEFT(C403&amp;"",1)="4",LEFT(C403&amp;"",1)="5"),IF(AA403="Redirect","Returns "&amp;C403&amp;" but still has "&amp;N(K403)&amp;" clicks and "&amp;N(AC403)&amp;" referring domains. 301 it to the closest live page.","Returns "&amp;C403&amp;" with no clicks or links. Remove internal links and let it 404 or 410."),IF(D403="Non-Indexable","Non-indexable ("&amp;E403&amp;"). Keep if that is intentional; otherwise fix the canonical or noindex.",IF(AA403="Merge","Overlaps with "&amp;I403&amp;IF(N(J403)&gt;0," (similarity "&amp;TEXT(J403,"0.00")&amp;")","")&amp;", which gets more clicks. Merge the useful parts into it and 301 this URL.",IF(AA403="Update",MID(IF(U403="Yes","; Clicks down "&amp;TEXT(-P403,"0%")&amp;" on the previous period","")&amp;IF(V403="Yes","; Average position "&amp;TEXT(N403,"0.0")&amp;" on "&amp;TEXT(L403,"#,##0")&amp;" impressions (striking distance)","")&amp;IF(AND(T403="Yes",N(L403)&gt;=Rules!$B$6),"; Thin ("&amp;F403&amp;" words) but has search demand",""),3,400),IF(AA403="Prune","Low value: "&amp;N(K403)&amp;" clicks, "&amp;N(L403)&amp;" impressions, "&amp;N(Q403)&amp;" sessions, no key events. Remove or noindex it and update internal links.",IF(AA403="Redirect","Low value but "&amp;N(AC403)&amp;" referring domains. 301 it to the closest relevant page to keep those links.",IF(AND(Z403="No",Y403="Yes",N(K403)&lt;Rules!$B$5),"Low search traffic but it converts (key events: "&amp;S403&amp;"). Keep it and link to it.",IF(W403="Yes","Stronger than the page it overlaps ("&amp;I403&amp;"). Keep; merge that page into this one.","Healthy: "&amp;N(K403)&amp;" clicks"&amp;IF(ISNUMBER(N403),", average position "&amp;TEXT(N403,"0.0"),"")&amp;". Keep and monitor."))))))))))</f>
        <v/>
      </c>
      <c r="AE403">
        <f>IF(A403="","",IF(AD403&lt;&gt;"",AD403,AA403))</f>
        <v/>
      </c>
    </row>
    <row r="404">
      <c r="A404">
        <f>IF(Crawl!A403="","",Crawl!A403)</f>
        <v/>
      </c>
      <c r="B404">
        <f>IF(A404="","",Crawl!EC403)</f>
        <v/>
      </c>
      <c r="C404">
        <f>IF(A404="","",IFERROR(INDEX(Crawl!$A403:$DZ403,1,Rules!$H$6),""))</f>
        <v/>
      </c>
      <c r="D404">
        <f>IF(A404="","",IFERROR(INDEX(Crawl!$A403:$DZ403,1,Rules!$H$7),"")&amp;"")</f>
        <v/>
      </c>
      <c r="E404">
        <f>IF(A404="","",IFERROR(INDEX(Crawl!$A403:$DZ403,1,Rules!$H$8),"")&amp;"")</f>
        <v/>
      </c>
      <c r="F404">
        <f>IF(A404="","",IFERROR(INDEX(Crawl!$A403:$DZ403,1,Rules!$H$9),""))</f>
        <v/>
      </c>
      <c r="G404">
        <f>IF(A404="","",IFERROR(INDEX(Crawl!$A403:$DZ403,1,Rules!$H$10),""))</f>
        <v/>
      </c>
      <c r="H404">
        <f>IF(A404="","",IFERROR(INDEX(Crawl!$A403:$DZ403,1,Rules!$H$12),""))</f>
        <v/>
      </c>
      <c r="I404">
        <f>IF(A404="","",IF(AND(N(H404)&gt;0,IFERROR(INDEX(Crawl!$A403:$DZ403,1,Rules!$H$11),"")&amp;""&lt;&gt;""),IFERROR(INDEX(Crawl!$A403:$DZ403,1,Rules!$H$11),"")&amp;"",IF(AND(ISNUMBER(J404),N(J404)&gt;=Rules!$B$12,IFERROR(INDEX(Crawl!$A403:$DZ403,1,Rules!$H$13),"")&amp;""&lt;&gt;""),IFERROR(INDEX(Crawl!$A403:$DZ403,1,Rules!$H$13),"")&amp;"","")))</f>
        <v/>
      </c>
      <c r="J404" s="19">
        <f>IF(A404="","",IF(IFERROR(INDEX(Crawl!$A403:$DZ403,1,Rules!$H$14),"")&amp;""="","",IFERROR(INDEX(Crawl!$A403:$DZ403,1,Rules!$H$14),"")))</f>
        <v/>
      </c>
      <c r="K404">
        <f>IF(A404="","",IFERROR(SUMIFS('GSC current'!$J$2:$J$2001,'GSC current'!$I$2:$I$2001,B404),0))</f>
        <v/>
      </c>
      <c r="L404">
        <f>IF(A404="","",IFERROR(SUMIFS('GSC current'!$K$2:$K$2001,'GSC current'!$I$2:$I$2001,B404),0))</f>
        <v/>
      </c>
      <c r="M404" s="20">
        <f>IF(A404="","",IF(N(L404)&gt;0,K404/L404,""))</f>
        <v/>
      </c>
      <c r="N404" s="21">
        <f>IF(A404="","",IF(N(L404)&gt;0,SUMIFS('GSC current'!$L$2:$L$2001,'GSC current'!$I$2:$I$2001,B404)/L404,""))</f>
        <v/>
      </c>
      <c r="O404">
        <f>IF(A404="","",IFERROR(SUMIFS('GSC previous'!$J$2:$J$2001,'GSC previous'!$I$2:$I$2001,B404),0))</f>
        <v/>
      </c>
      <c r="P404" s="22">
        <f>IF(A404="","",IF(N(O404)&gt;0,(K404-O404)/O404,""))</f>
        <v/>
      </c>
      <c r="Q404">
        <f>IF(A404="","",IFERROR(SUMIFS(GA4!$P$2:$P$2001,GA4!$O$2:$O$2001,B404),0))</f>
        <v/>
      </c>
      <c r="R404" s="23">
        <f>IF(A404="","",IF(N(Q404)&gt;0,SUMIFS(GA4!$Q$2:$Q$2001,GA4!$O$2:$O$2001,B404)/Q404,""))</f>
        <v/>
      </c>
      <c r="S404">
        <f>IF(A404="","",IFERROR(SUMIFS(GA4!$R$2:$R$2001,GA4!$O$2:$O$2001,B404),0))</f>
        <v/>
      </c>
      <c r="T404">
        <f>IF(A404="","",IF(AND(ISNUMBER(F404),LEFT(C404&amp;"",1)="2"),IF(F404&lt;Rules!$B$9,"Yes","No"),"No"))</f>
        <v/>
      </c>
      <c r="U404">
        <f>IF(A404="","",IF(AND(N(O404)&gt;=Rules!$B$8,ISNUMBER(P404)),IF(P404&lt;=-Rules!$B$7,"Yes","No"),"No"))</f>
        <v/>
      </c>
      <c r="V404">
        <f>IF(A404="","",IF(AND(N(L404)&gt;=Rules!$B$6,ISNUMBER(N404)),IF(AND(N404&gt;=Rules!$B$10,N404&lt;=Rules!$B$11),"Yes","No"),"No"))</f>
        <v/>
      </c>
      <c r="W404">
        <f>IF(A404="","",IF(I404&lt;&gt;"","Yes","No"))</f>
        <v/>
      </c>
      <c r="X404">
        <f>IF(I404="","",IF(SUMIFS($K$3:$K$2002,$A$3:$A$2002,SUBSTITUTE(SUBSTITUTE(I404,"?","~?"),"*","~*"))&gt;N(K404),"Yes","No"))</f>
        <v/>
      </c>
      <c r="Y404">
        <f>IF(A404="","",IF(N(S404)&gt;0,"Yes","No"))</f>
        <v/>
      </c>
      <c r="Z404">
        <f>IF(A404="","",IF(AND(N(K404)&lt;Rules!$B$5,N(L404)&lt;Rules!$B$6,N(Q404)&lt;Rules!$B$13,Y404="No"),"Yes","No"))</f>
        <v/>
      </c>
      <c r="AA404">
        <f>IF(A404="","",IF(LEFT(C404&amp;"",1)="3","Redirect",IF(OR(LEFT(C404&amp;"",1)="4",LEFT(C404&amp;"",1)="5"),IF(OR(N(K404)&gt;0,N(AC404)&gt;=Rules!$B$14),"Redirect","Prune"),IF(D404="Non-Indexable","Keep",IF(AND(W404="Yes",X404="Yes",Y404="No"),"Merge",IF(OR(U404="Yes",V404="Yes",AND(T404="Yes",N(L404)&gt;=Rules!$B$6)),"Update",IF(Z404="Yes",IF(N(AC404)&gt;=Rules!$B$14,"Redirect","Prune"),"Keep")))))))</f>
        <v/>
      </c>
      <c r="AB404">
        <f>IF(A404="","",IF(LEFT(C404&amp;"",1)="3","Already redirects ("&amp;C404&amp;"). Update internal links to point at the final URL.",IF(OR(LEFT(C404&amp;"",1)="4",LEFT(C404&amp;"",1)="5"),IF(AA404="Redirect","Returns "&amp;C404&amp;" but still has "&amp;N(K404)&amp;" clicks and "&amp;N(AC404)&amp;" referring domains. 301 it to the closest live page.","Returns "&amp;C404&amp;" with no clicks or links. Remove internal links and let it 404 or 410."),IF(D404="Non-Indexable","Non-indexable ("&amp;E404&amp;"). Keep if that is intentional; otherwise fix the canonical or noindex.",IF(AA404="Merge","Overlaps with "&amp;I404&amp;IF(N(J404)&gt;0," (similarity "&amp;TEXT(J404,"0.00")&amp;")","")&amp;", which gets more clicks. Merge the useful parts into it and 301 this URL.",IF(AA404="Update",MID(IF(U404="Yes","; Clicks down "&amp;TEXT(-P404,"0%")&amp;" on the previous period","")&amp;IF(V404="Yes","; Average position "&amp;TEXT(N404,"0.0")&amp;" on "&amp;TEXT(L404,"#,##0")&amp;" impressions (striking distance)","")&amp;IF(AND(T404="Yes",N(L404)&gt;=Rules!$B$6),"; Thin ("&amp;F404&amp;" words) but has search demand",""),3,400),IF(AA404="Prune","Low value: "&amp;N(K404)&amp;" clicks, "&amp;N(L404)&amp;" impressions, "&amp;N(Q404)&amp;" sessions, no key events. Remove or noindex it and update internal links.",IF(AA404="Redirect","Low value but "&amp;N(AC404)&amp;" referring domains. 301 it to the closest relevant page to keep those links.",IF(AND(Z404="No",Y404="Yes",N(K404)&lt;Rules!$B$5),"Low search traffic but it converts (key events: "&amp;S404&amp;"). Keep it and link to it.",IF(W404="Yes","Stronger than the page it overlaps ("&amp;I404&amp;"). Keep; merge that page into this one.","Healthy: "&amp;N(K404)&amp;" clicks"&amp;IF(ISNUMBER(N404),", average position "&amp;TEXT(N404,"0.0"),"")&amp;". Keep and monitor."))))))))))</f>
        <v/>
      </c>
      <c r="AE404">
        <f>IF(A404="","",IF(AD404&lt;&gt;"",AD404,AA404))</f>
        <v/>
      </c>
    </row>
    <row r="405">
      <c r="A405">
        <f>IF(Crawl!A404="","",Crawl!A404)</f>
        <v/>
      </c>
      <c r="B405">
        <f>IF(A405="","",Crawl!EC404)</f>
        <v/>
      </c>
      <c r="C405">
        <f>IF(A405="","",IFERROR(INDEX(Crawl!$A404:$DZ404,1,Rules!$H$6),""))</f>
        <v/>
      </c>
      <c r="D405">
        <f>IF(A405="","",IFERROR(INDEX(Crawl!$A404:$DZ404,1,Rules!$H$7),"")&amp;"")</f>
        <v/>
      </c>
      <c r="E405">
        <f>IF(A405="","",IFERROR(INDEX(Crawl!$A404:$DZ404,1,Rules!$H$8),"")&amp;"")</f>
        <v/>
      </c>
      <c r="F405">
        <f>IF(A405="","",IFERROR(INDEX(Crawl!$A404:$DZ404,1,Rules!$H$9),""))</f>
        <v/>
      </c>
      <c r="G405">
        <f>IF(A405="","",IFERROR(INDEX(Crawl!$A404:$DZ404,1,Rules!$H$10),""))</f>
        <v/>
      </c>
      <c r="H405">
        <f>IF(A405="","",IFERROR(INDEX(Crawl!$A404:$DZ404,1,Rules!$H$12),""))</f>
        <v/>
      </c>
      <c r="I405">
        <f>IF(A405="","",IF(AND(N(H405)&gt;0,IFERROR(INDEX(Crawl!$A404:$DZ404,1,Rules!$H$11),"")&amp;""&lt;&gt;""),IFERROR(INDEX(Crawl!$A404:$DZ404,1,Rules!$H$11),"")&amp;"",IF(AND(ISNUMBER(J405),N(J405)&gt;=Rules!$B$12,IFERROR(INDEX(Crawl!$A404:$DZ404,1,Rules!$H$13),"")&amp;""&lt;&gt;""),IFERROR(INDEX(Crawl!$A404:$DZ404,1,Rules!$H$13),"")&amp;"","")))</f>
        <v/>
      </c>
      <c r="J405" s="19">
        <f>IF(A405="","",IF(IFERROR(INDEX(Crawl!$A404:$DZ404,1,Rules!$H$14),"")&amp;""="","",IFERROR(INDEX(Crawl!$A404:$DZ404,1,Rules!$H$14),"")))</f>
        <v/>
      </c>
      <c r="K405">
        <f>IF(A405="","",IFERROR(SUMIFS('GSC current'!$J$2:$J$2001,'GSC current'!$I$2:$I$2001,B405),0))</f>
        <v/>
      </c>
      <c r="L405">
        <f>IF(A405="","",IFERROR(SUMIFS('GSC current'!$K$2:$K$2001,'GSC current'!$I$2:$I$2001,B405),0))</f>
        <v/>
      </c>
      <c r="M405" s="20">
        <f>IF(A405="","",IF(N(L405)&gt;0,K405/L405,""))</f>
        <v/>
      </c>
      <c r="N405" s="21">
        <f>IF(A405="","",IF(N(L405)&gt;0,SUMIFS('GSC current'!$L$2:$L$2001,'GSC current'!$I$2:$I$2001,B405)/L405,""))</f>
        <v/>
      </c>
      <c r="O405">
        <f>IF(A405="","",IFERROR(SUMIFS('GSC previous'!$J$2:$J$2001,'GSC previous'!$I$2:$I$2001,B405),0))</f>
        <v/>
      </c>
      <c r="P405" s="22">
        <f>IF(A405="","",IF(N(O405)&gt;0,(K405-O405)/O405,""))</f>
        <v/>
      </c>
      <c r="Q405">
        <f>IF(A405="","",IFERROR(SUMIFS(GA4!$P$2:$P$2001,GA4!$O$2:$O$2001,B405),0))</f>
        <v/>
      </c>
      <c r="R405" s="23">
        <f>IF(A405="","",IF(N(Q405)&gt;0,SUMIFS(GA4!$Q$2:$Q$2001,GA4!$O$2:$O$2001,B405)/Q405,""))</f>
        <v/>
      </c>
      <c r="S405">
        <f>IF(A405="","",IFERROR(SUMIFS(GA4!$R$2:$R$2001,GA4!$O$2:$O$2001,B405),0))</f>
        <v/>
      </c>
      <c r="T405">
        <f>IF(A405="","",IF(AND(ISNUMBER(F405),LEFT(C405&amp;"",1)="2"),IF(F405&lt;Rules!$B$9,"Yes","No"),"No"))</f>
        <v/>
      </c>
      <c r="U405">
        <f>IF(A405="","",IF(AND(N(O405)&gt;=Rules!$B$8,ISNUMBER(P405)),IF(P405&lt;=-Rules!$B$7,"Yes","No"),"No"))</f>
        <v/>
      </c>
      <c r="V405">
        <f>IF(A405="","",IF(AND(N(L405)&gt;=Rules!$B$6,ISNUMBER(N405)),IF(AND(N405&gt;=Rules!$B$10,N405&lt;=Rules!$B$11),"Yes","No"),"No"))</f>
        <v/>
      </c>
      <c r="W405">
        <f>IF(A405="","",IF(I405&lt;&gt;"","Yes","No"))</f>
        <v/>
      </c>
      <c r="X405">
        <f>IF(I405="","",IF(SUMIFS($K$3:$K$2002,$A$3:$A$2002,SUBSTITUTE(SUBSTITUTE(I405,"?","~?"),"*","~*"))&gt;N(K405),"Yes","No"))</f>
        <v/>
      </c>
      <c r="Y405">
        <f>IF(A405="","",IF(N(S405)&gt;0,"Yes","No"))</f>
        <v/>
      </c>
      <c r="Z405">
        <f>IF(A405="","",IF(AND(N(K405)&lt;Rules!$B$5,N(L405)&lt;Rules!$B$6,N(Q405)&lt;Rules!$B$13,Y405="No"),"Yes","No"))</f>
        <v/>
      </c>
      <c r="AA405">
        <f>IF(A405="","",IF(LEFT(C405&amp;"",1)="3","Redirect",IF(OR(LEFT(C405&amp;"",1)="4",LEFT(C405&amp;"",1)="5"),IF(OR(N(K405)&gt;0,N(AC405)&gt;=Rules!$B$14),"Redirect","Prune"),IF(D405="Non-Indexable","Keep",IF(AND(W405="Yes",X405="Yes",Y405="No"),"Merge",IF(OR(U405="Yes",V405="Yes",AND(T405="Yes",N(L405)&gt;=Rules!$B$6)),"Update",IF(Z405="Yes",IF(N(AC405)&gt;=Rules!$B$14,"Redirect","Prune"),"Keep")))))))</f>
        <v/>
      </c>
      <c r="AB405">
        <f>IF(A405="","",IF(LEFT(C405&amp;"",1)="3","Already redirects ("&amp;C405&amp;"). Update internal links to point at the final URL.",IF(OR(LEFT(C405&amp;"",1)="4",LEFT(C405&amp;"",1)="5"),IF(AA405="Redirect","Returns "&amp;C405&amp;" but still has "&amp;N(K405)&amp;" clicks and "&amp;N(AC405)&amp;" referring domains. 301 it to the closest live page.","Returns "&amp;C405&amp;" with no clicks or links. Remove internal links and let it 404 or 410."),IF(D405="Non-Indexable","Non-indexable ("&amp;E405&amp;"). Keep if that is intentional; otherwise fix the canonical or noindex.",IF(AA405="Merge","Overlaps with "&amp;I405&amp;IF(N(J405)&gt;0," (similarity "&amp;TEXT(J405,"0.00")&amp;")","")&amp;", which gets more clicks. Merge the useful parts into it and 301 this URL.",IF(AA405="Update",MID(IF(U405="Yes","; Clicks down "&amp;TEXT(-P405,"0%")&amp;" on the previous period","")&amp;IF(V405="Yes","; Average position "&amp;TEXT(N405,"0.0")&amp;" on "&amp;TEXT(L405,"#,##0")&amp;" impressions (striking distance)","")&amp;IF(AND(T405="Yes",N(L405)&gt;=Rules!$B$6),"; Thin ("&amp;F405&amp;" words) but has search demand",""),3,400),IF(AA405="Prune","Low value: "&amp;N(K405)&amp;" clicks, "&amp;N(L405)&amp;" impressions, "&amp;N(Q405)&amp;" sessions, no key events. Remove or noindex it and update internal links.",IF(AA405="Redirect","Low value but "&amp;N(AC405)&amp;" referring domains. 301 it to the closest relevant page to keep those links.",IF(AND(Z405="No",Y405="Yes",N(K405)&lt;Rules!$B$5),"Low search traffic but it converts (key events: "&amp;S405&amp;"). Keep it and link to it.",IF(W405="Yes","Stronger than the page it overlaps ("&amp;I405&amp;"). Keep; merge that page into this one.","Healthy: "&amp;N(K405)&amp;" clicks"&amp;IF(ISNUMBER(N405),", average position "&amp;TEXT(N405,"0.0"),"")&amp;". Keep and monitor."))))))))))</f>
        <v/>
      </c>
      <c r="AE405">
        <f>IF(A405="","",IF(AD405&lt;&gt;"",AD405,AA405))</f>
        <v/>
      </c>
    </row>
    <row r="406">
      <c r="A406">
        <f>IF(Crawl!A405="","",Crawl!A405)</f>
        <v/>
      </c>
      <c r="B406">
        <f>IF(A406="","",Crawl!EC405)</f>
        <v/>
      </c>
      <c r="C406">
        <f>IF(A406="","",IFERROR(INDEX(Crawl!$A405:$DZ405,1,Rules!$H$6),""))</f>
        <v/>
      </c>
      <c r="D406">
        <f>IF(A406="","",IFERROR(INDEX(Crawl!$A405:$DZ405,1,Rules!$H$7),"")&amp;"")</f>
        <v/>
      </c>
      <c r="E406">
        <f>IF(A406="","",IFERROR(INDEX(Crawl!$A405:$DZ405,1,Rules!$H$8),"")&amp;"")</f>
        <v/>
      </c>
      <c r="F406">
        <f>IF(A406="","",IFERROR(INDEX(Crawl!$A405:$DZ405,1,Rules!$H$9),""))</f>
        <v/>
      </c>
      <c r="G406">
        <f>IF(A406="","",IFERROR(INDEX(Crawl!$A405:$DZ405,1,Rules!$H$10),""))</f>
        <v/>
      </c>
      <c r="H406">
        <f>IF(A406="","",IFERROR(INDEX(Crawl!$A405:$DZ405,1,Rules!$H$12),""))</f>
        <v/>
      </c>
      <c r="I406">
        <f>IF(A406="","",IF(AND(N(H406)&gt;0,IFERROR(INDEX(Crawl!$A405:$DZ405,1,Rules!$H$11),"")&amp;""&lt;&gt;""),IFERROR(INDEX(Crawl!$A405:$DZ405,1,Rules!$H$11),"")&amp;"",IF(AND(ISNUMBER(J406),N(J406)&gt;=Rules!$B$12,IFERROR(INDEX(Crawl!$A405:$DZ405,1,Rules!$H$13),"")&amp;""&lt;&gt;""),IFERROR(INDEX(Crawl!$A405:$DZ405,1,Rules!$H$13),"")&amp;"","")))</f>
        <v/>
      </c>
      <c r="J406" s="19">
        <f>IF(A406="","",IF(IFERROR(INDEX(Crawl!$A405:$DZ405,1,Rules!$H$14),"")&amp;""="","",IFERROR(INDEX(Crawl!$A405:$DZ405,1,Rules!$H$14),"")))</f>
        <v/>
      </c>
      <c r="K406">
        <f>IF(A406="","",IFERROR(SUMIFS('GSC current'!$J$2:$J$2001,'GSC current'!$I$2:$I$2001,B406),0))</f>
        <v/>
      </c>
      <c r="L406">
        <f>IF(A406="","",IFERROR(SUMIFS('GSC current'!$K$2:$K$2001,'GSC current'!$I$2:$I$2001,B406),0))</f>
        <v/>
      </c>
      <c r="M406" s="20">
        <f>IF(A406="","",IF(N(L406)&gt;0,K406/L406,""))</f>
        <v/>
      </c>
      <c r="N406" s="21">
        <f>IF(A406="","",IF(N(L406)&gt;0,SUMIFS('GSC current'!$L$2:$L$2001,'GSC current'!$I$2:$I$2001,B406)/L406,""))</f>
        <v/>
      </c>
      <c r="O406">
        <f>IF(A406="","",IFERROR(SUMIFS('GSC previous'!$J$2:$J$2001,'GSC previous'!$I$2:$I$2001,B406),0))</f>
        <v/>
      </c>
      <c r="P406" s="22">
        <f>IF(A406="","",IF(N(O406)&gt;0,(K406-O406)/O406,""))</f>
        <v/>
      </c>
      <c r="Q406">
        <f>IF(A406="","",IFERROR(SUMIFS(GA4!$P$2:$P$2001,GA4!$O$2:$O$2001,B406),0))</f>
        <v/>
      </c>
      <c r="R406" s="23">
        <f>IF(A406="","",IF(N(Q406)&gt;0,SUMIFS(GA4!$Q$2:$Q$2001,GA4!$O$2:$O$2001,B406)/Q406,""))</f>
        <v/>
      </c>
      <c r="S406">
        <f>IF(A406="","",IFERROR(SUMIFS(GA4!$R$2:$R$2001,GA4!$O$2:$O$2001,B406),0))</f>
        <v/>
      </c>
      <c r="T406">
        <f>IF(A406="","",IF(AND(ISNUMBER(F406),LEFT(C406&amp;"",1)="2"),IF(F406&lt;Rules!$B$9,"Yes","No"),"No"))</f>
        <v/>
      </c>
      <c r="U406">
        <f>IF(A406="","",IF(AND(N(O406)&gt;=Rules!$B$8,ISNUMBER(P406)),IF(P406&lt;=-Rules!$B$7,"Yes","No"),"No"))</f>
        <v/>
      </c>
      <c r="V406">
        <f>IF(A406="","",IF(AND(N(L406)&gt;=Rules!$B$6,ISNUMBER(N406)),IF(AND(N406&gt;=Rules!$B$10,N406&lt;=Rules!$B$11),"Yes","No"),"No"))</f>
        <v/>
      </c>
      <c r="W406">
        <f>IF(A406="","",IF(I406&lt;&gt;"","Yes","No"))</f>
        <v/>
      </c>
      <c r="X406">
        <f>IF(I406="","",IF(SUMIFS($K$3:$K$2002,$A$3:$A$2002,SUBSTITUTE(SUBSTITUTE(I406,"?","~?"),"*","~*"))&gt;N(K406),"Yes","No"))</f>
        <v/>
      </c>
      <c r="Y406">
        <f>IF(A406="","",IF(N(S406)&gt;0,"Yes","No"))</f>
        <v/>
      </c>
      <c r="Z406">
        <f>IF(A406="","",IF(AND(N(K406)&lt;Rules!$B$5,N(L406)&lt;Rules!$B$6,N(Q406)&lt;Rules!$B$13,Y406="No"),"Yes","No"))</f>
        <v/>
      </c>
      <c r="AA406">
        <f>IF(A406="","",IF(LEFT(C406&amp;"",1)="3","Redirect",IF(OR(LEFT(C406&amp;"",1)="4",LEFT(C406&amp;"",1)="5"),IF(OR(N(K406)&gt;0,N(AC406)&gt;=Rules!$B$14),"Redirect","Prune"),IF(D406="Non-Indexable","Keep",IF(AND(W406="Yes",X406="Yes",Y406="No"),"Merge",IF(OR(U406="Yes",V406="Yes",AND(T406="Yes",N(L406)&gt;=Rules!$B$6)),"Update",IF(Z406="Yes",IF(N(AC406)&gt;=Rules!$B$14,"Redirect","Prune"),"Keep")))))))</f>
        <v/>
      </c>
      <c r="AB406">
        <f>IF(A406="","",IF(LEFT(C406&amp;"",1)="3","Already redirects ("&amp;C406&amp;"). Update internal links to point at the final URL.",IF(OR(LEFT(C406&amp;"",1)="4",LEFT(C406&amp;"",1)="5"),IF(AA406="Redirect","Returns "&amp;C406&amp;" but still has "&amp;N(K406)&amp;" clicks and "&amp;N(AC406)&amp;" referring domains. 301 it to the closest live page.","Returns "&amp;C406&amp;" with no clicks or links. Remove internal links and let it 404 or 410."),IF(D406="Non-Indexable","Non-indexable ("&amp;E406&amp;"). Keep if that is intentional; otherwise fix the canonical or noindex.",IF(AA406="Merge","Overlaps with "&amp;I406&amp;IF(N(J406)&gt;0," (similarity "&amp;TEXT(J406,"0.00")&amp;")","")&amp;", which gets more clicks. Merge the useful parts into it and 301 this URL.",IF(AA406="Update",MID(IF(U406="Yes","; Clicks down "&amp;TEXT(-P406,"0%")&amp;" on the previous period","")&amp;IF(V406="Yes","; Average position "&amp;TEXT(N406,"0.0")&amp;" on "&amp;TEXT(L406,"#,##0")&amp;" impressions (striking distance)","")&amp;IF(AND(T406="Yes",N(L406)&gt;=Rules!$B$6),"; Thin ("&amp;F406&amp;" words) but has search demand",""),3,400),IF(AA406="Prune","Low value: "&amp;N(K406)&amp;" clicks, "&amp;N(L406)&amp;" impressions, "&amp;N(Q406)&amp;" sessions, no key events. Remove or noindex it and update internal links.",IF(AA406="Redirect","Low value but "&amp;N(AC406)&amp;" referring domains. 301 it to the closest relevant page to keep those links.",IF(AND(Z406="No",Y406="Yes",N(K406)&lt;Rules!$B$5),"Low search traffic but it converts (key events: "&amp;S406&amp;"). Keep it and link to it.",IF(W406="Yes","Stronger than the page it overlaps ("&amp;I406&amp;"). Keep; merge that page into this one.","Healthy: "&amp;N(K406)&amp;" clicks"&amp;IF(ISNUMBER(N406),", average position "&amp;TEXT(N406,"0.0"),"")&amp;". Keep and monitor."))))))))))</f>
        <v/>
      </c>
      <c r="AE406">
        <f>IF(A406="","",IF(AD406&lt;&gt;"",AD406,AA406))</f>
        <v/>
      </c>
    </row>
    <row r="407">
      <c r="A407">
        <f>IF(Crawl!A406="","",Crawl!A406)</f>
        <v/>
      </c>
      <c r="B407">
        <f>IF(A407="","",Crawl!EC406)</f>
        <v/>
      </c>
      <c r="C407">
        <f>IF(A407="","",IFERROR(INDEX(Crawl!$A406:$DZ406,1,Rules!$H$6),""))</f>
        <v/>
      </c>
      <c r="D407">
        <f>IF(A407="","",IFERROR(INDEX(Crawl!$A406:$DZ406,1,Rules!$H$7),"")&amp;"")</f>
        <v/>
      </c>
      <c r="E407">
        <f>IF(A407="","",IFERROR(INDEX(Crawl!$A406:$DZ406,1,Rules!$H$8),"")&amp;"")</f>
        <v/>
      </c>
      <c r="F407">
        <f>IF(A407="","",IFERROR(INDEX(Crawl!$A406:$DZ406,1,Rules!$H$9),""))</f>
        <v/>
      </c>
      <c r="G407">
        <f>IF(A407="","",IFERROR(INDEX(Crawl!$A406:$DZ406,1,Rules!$H$10),""))</f>
        <v/>
      </c>
      <c r="H407">
        <f>IF(A407="","",IFERROR(INDEX(Crawl!$A406:$DZ406,1,Rules!$H$12),""))</f>
        <v/>
      </c>
      <c r="I407">
        <f>IF(A407="","",IF(AND(N(H407)&gt;0,IFERROR(INDEX(Crawl!$A406:$DZ406,1,Rules!$H$11),"")&amp;""&lt;&gt;""),IFERROR(INDEX(Crawl!$A406:$DZ406,1,Rules!$H$11),"")&amp;"",IF(AND(ISNUMBER(J407),N(J407)&gt;=Rules!$B$12,IFERROR(INDEX(Crawl!$A406:$DZ406,1,Rules!$H$13),"")&amp;""&lt;&gt;""),IFERROR(INDEX(Crawl!$A406:$DZ406,1,Rules!$H$13),"")&amp;"","")))</f>
        <v/>
      </c>
      <c r="J407" s="19">
        <f>IF(A407="","",IF(IFERROR(INDEX(Crawl!$A406:$DZ406,1,Rules!$H$14),"")&amp;""="","",IFERROR(INDEX(Crawl!$A406:$DZ406,1,Rules!$H$14),"")))</f>
        <v/>
      </c>
      <c r="K407">
        <f>IF(A407="","",IFERROR(SUMIFS('GSC current'!$J$2:$J$2001,'GSC current'!$I$2:$I$2001,B407),0))</f>
        <v/>
      </c>
      <c r="L407">
        <f>IF(A407="","",IFERROR(SUMIFS('GSC current'!$K$2:$K$2001,'GSC current'!$I$2:$I$2001,B407),0))</f>
        <v/>
      </c>
      <c r="M407" s="20">
        <f>IF(A407="","",IF(N(L407)&gt;0,K407/L407,""))</f>
        <v/>
      </c>
      <c r="N407" s="21">
        <f>IF(A407="","",IF(N(L407)&gt;0,SUMIFS('GSC current'!$L$2:$L$2001,'GSC current'!$I$2:$I$2001,B407)/L407,""))</f>
        <v/>
      </c>
      <c r="O407">
        <f>IF(A407="","",IFERROR(SUMIFS('GSC previous'!$J$2:$J$2001,'GSC previous'!$I$2:$I$2001,B407),0))</f>
        <v/>
      </c>
      <c r="P407" s="22">
        <f>IF(A407="","",IF(N(O407)&gt;0,(K407-O407)/O407,""))</f>
        <v/>
      </c>
      <c r="Q407">
        <f>IF(A407="","",IFERROR(SUMIFS(GA4!$P$2:$P$2001,GA4!$O$2:$O$2001,B407),0))</f>
        <v/>
      </c>
      <c r="R407" s="23">
        <f>IF(A407="","",IF(N(Q407)&gt;0,SUMIFS(GA4!$Q$2:$Q$2001,GA4!$O$2:$O$2001,B407)/Q407,""))</f>
        <v/>
      </c>
      <c r="S407">
        <f>IF(A407="","",IFERROR(SUMIFS(GA4!$R$2:$R$2001,GA4!$O$2:$O$2001,B407),0))</f>
        <v/>
      </c>
      <c r="T407">
        <f>IF(A407="","",IF(AND(ISNUMBER(F407),LEFT(C407&amp;"",1)="2"),IF(F407&lt;Rules!$B$9,"Yes","No"),"No"))</f>
        <v/>
      </c>
      <c r="U407">
        <f>IF(A407="","",IF(AND(N(O407)&gt;=Rules!$B$8,ISNUMBER(P407)),IF(P407&lt;=-Rules!$B$7,"Yes","No"),"No"))</f>
        <v/>
      </c>
      <c r="V407">
        <f>IF(A407="","",IF(AND(N(L407)&gt;=Rules!$B$6,ISNUMBER(N407)),IF(AND(N407&gt;=Rules!$B$10,N407&lt;=Rules!$B$11),"Yes","No"),"No"))</f>
        <v/>
      </c>
      <c r="W407">
        <f>IF(A407="","",IF(I407&lt;&gt;"","Yes","No"))</f>
        <v/>
      </c>
      <c r="X407">
        <f>IF(I407="","",IF(SUMIFS($K$3:$K$2002,$A$3:$A$2002,SUBSTITUTE(SUBSTITUTE(I407,"?","~?"),"*","~*"))&gt;N(K407),"Yes","No"))</f>
        <v/>
      </c>
      <c r="Y407">
        <f>IF(A407="","",IF(N(S407)&gt;0,"Yes","No"))</f>
        <v/>
      </c>
      <c r="Z407">
        <f>IF(A407="","",IF(AND(N(K407)&lt;Rules!$B$5,N(L407)&lt;Rules!$B$6,N(Q407)&lt;Rules!$B$13,Y407="No"),"Yes","No"))</f>
        <v/>
      </c>
      <c r="AA407">
        <f>IF(A407="","",IF(LEFT(C407&amp;"",1)="3","Redirect",IF(OR(LEFT(C407&amp;"",1)="4",LEFT(C407&amp;"",1)="5"),IF(OR(N(K407)&gt;0,N(AC407)&gt;=Rules!$B$14),"Redirect","Prune"),IF(D407="Non-Indexable","Keep",IF(AND(W407="Yes",X407="Yes",Y407="No"),"Merge",IF(OR(U407="Yes",V407="Yes",AND(T407="Yes",N(L407)&gt;=Rules!$B$6)),"Update",IF(Z407="Yes",IF(N(AC407)&gt;=Rules!$B$14,"Redirect","Prune"),"Keep")))))))</f>
        <v/>
      </c>
      <c r="AB407">
        <f>IF(A407="","",IF(LEFT(C407&amp;"",1)="3","Already redirects ("&amp;C407&amp;"). Update internal links to point at the final URL.",IF(OR(LEFT(C407&amp;"",1)="4",LEFT(C407&amp;"",1)="5"),IF(AA407="Redirect","Returns "&amp;C407&amp;" but still has "&amp;N(K407)&amp;" clicks and "&amp;N(AC407)&amp;" referring domains. 301 it to the closest live page.","Returns "&amp;C407&amp;" with no clicks or links. Remove internal links and let it 404 or 410."),IF(D407="Non-Indexable","Non-indexable ("&amp;E407&amp;"). Keep if that is intentional; otherwise fix the canonical or noindex.",IF(AA407="Merge","Overlaps with "&amp;I407&amp;IF(N(J407)&gt;0," (similarity "&amp;TEXT(J407,"0.00")&amp;")","")&amp;", which gets more clicks. Merge the useful parts into it and 301 this URL.",IF(AA407="Update",MID(IF(U407="Yes","; Clicks down "&amp;TEXT(-P407,"0%")&amp;" on the previous period","")&amp;IF(V407="Yes","; Average position "&amp;TEXT(N407,"0.0")&amp;" on "&amp;TEXT(L407,"#,##0")&amp;" impressions (striking distance)","")&amp;IF(AND(T407="Yes",N(L407)&gt;=Rules!$B$6),"; Thin ("&amp;F407&amp;" words) but has search demand",""),3,400),IF(AA407="Prune","Low value: "&amp;N(K407)&amp;" clicks, "&amp;N(L407)&amp;" impressions, "&amp;N(Q407)&amp;" sessions, no key events. Remove or noindex it and update internal links.",IF(AA407="Redirect","Low value but "&amp;N(AC407)&amp;" referring domains. 301 it to the closest relevant page to keep those links.",IF(AND(Z407="No",Y407="Yes",N(K407)&lt;Rules!$B$5),"Low search traffic but it converts (key events: "&amp;S407&amp;"). Keep it and link to it.",IF(W407="Yes","Stronger than the page it overlaps ("&amp;I407&amp;"). Keep; merge that page into this one.","Healthy: "&amp;N(K407)&amp;" clicks"&amp;IF(ISNUMBER(N407),", average position "&amp;TEXT(N407,"0.0"),"")&amp;". Keep and monitor."))))))))))</f>
        <v/>
      </c>
      <c r="AE407">
        <f>IF(A407="","",IF(AD407&lt;&gt;"",AD407,AA407))</f>
        <v/>
      </c>
    </row>
    <row r="408">
      <c r="A408">
        <f>IF(Crawl!A407="","",Crawl!A407)</f>
        <v/>
      </c>
      <c r="B408">
        <f>IF(A408="","",Crawl!EC407)</f>
        <v/>
      </c>
      <c r="C408">
        <f>IF(A408="","",IFERROR(INDEX(Crawl!$A407:$DZ407,1,Rules!$H$6),""))</f>
        <v/>
      </c>
      <c r="D408">
        <f>IF(A408="","",IFERROR(INDEX(Crawl!$A407:$DZ407,1,Rules!$H$7),"")&amp;"")</f>
        <v/>
      </c>
      <c r="E408">
        <f>IF(A408="","",IFERROR(INDEX(Crawl!$A407:$DZ407,1,Rules!$H$8),"")&amp;"")</f>
        <v/>
      </c>
      <c r="F408">
        <f>IF(A408="","",IFERROR(INDEX(Crawl!$A407:$DZ407,1,Rules!$H$9),""))</f>
        <v/>
      </c>
      <c r="G408">
        <f>IF(A408="","",IFERROR(INDEX(Crawl!$A407:$DZ407,1,Rules!$H$10),""))</f>
        <v/>
      </c>
      <c r="H408">
        <f>IF(A408="","",IFERROR(INDEX(Crawl!$A407:$DZ407,1,Rules!$H$12),""))</f>
        <v/>
      </c>
      <c r="I408">
        <f>IF(A408="","",IF(AND(N(H408)&gt;0,IFERROR(INDEX(Crawl!$A407:$DZ407,1,Rules!$H$11),"")&amp;""&lt;&gt;""),IFERROR(INDEX(Crawl!$A407:$DZ407,1,Rules!$H$11),"")&amp;"",IF(AND(ISNUMBER(J408),N(J408)&gt;=Rules!$B$12,IFERROR(INDEX(Crawl!$A407:$DZ407,1,Rules!$H$13),"")&amp;""&lt;&gt;""),IFERROR(INDEX(Crawl!$A407:$DZ407,1,Rules!$H$13),"")&amp;"","")))</f>
        <v/>
      </c>
      <c r="J408" s="19">
        <f>IF(A408="","",IF(IFERROR(INDEX(Crawl!$A407:$DZ407,1,Rules!$H$14),"")&amp;""="","",IFERROR(INDEX(Crawl!$A407:$DZ407,1,Rules!$H$14),"")))</f>
        <v/>
      </c>
      <c r="K408">
        <f>IF(A408="","",IFERROR(SUMIFS('GSC current'!$J$2:$J$2001,'GSC current'!$I$2:$I$2001,B408),0))</f>
        <v/>
      </c>
      <c r="L408">
        <f>IF(A408="","",IFERROR(SUMIFS('GSC current'!$K$2:$K$2001,'GSC current'!$I$2:$I$2001,B408),0))</f>
        <v/>
      </c>
      <c r="M408" s="20">
        <f>IF(A408="","",IF(N(L408)&gt;0,K408/L408,""))</f>
        <v/>
      </c>
      <c r="N408" s="21">
        <f>IF(A408="","",IF(N(L408)&gt;0,SUMIFS('GSC current'!$L$2:$L$2001,'GSC current'!$I$2:$I$2001,B408)/L408,""))</f>
        <v/>
      </c>
      <c r="O408">
        <f>IF(A408="","",IFERROR(SUMIFS('GSC previous'!$J$2:$J$2001,'GSC previous'!$I$2:$I$2001,B408),0))</f>
        <v/>
      </c>
      <c r="P408" s="22">
        <f>IF(A408="","",IF(N(O408)&gt;0,(K408-O408)/O408,""))</f>
        <v/>
      </c>
      <c r="Q408">
        <f>IF(A408="","",IFERROR(SUMIFS(GA4!$P$2:$P$2001,GA4!$O$2:$O$2001,B408),0))</f>
        <v/>
      </c>
      <c r="R408" s="23">
        <f>IF(A408="","",IF(N(Q408)&gt;0,SUMIFS(GA4!$Q$2:$Q$2001,GA4!$O$2:$O$2001,B408)/Q408,""))</f>
        <v/>
      </c>
      <c r="S408">
        <f>IF(A408="","",IFERROR(SUMIFS(GA4!$R$2:$R$2001,GA4!$O$2:$O$2001,B408),0))</f>
        <v/>
      </c>
      <c r="T408">
        <f>IF(A408="","",IF(AND(ISNUMBER(F408),LEFT(C408&amp;"",1)="2"),IF(F408&lt;Rules!$B$9,"Yes","No"),"No"))</f>
        <v/>
      </c>
      <c r="U408">
        <f>IF(A408="","",IF(AND(N(O408)&gt;=Rules!$B$8,ISNUMBER(P408)),IF(P408&lt;=-Rules!$B$7,"Yes","No"),"No"))</f>
        <v/>
      </c>
      <c r="V408">
        <f>IF(A408="","",IF(AND(N(L408)&gt;=Rules!$B$6,ISNUMBER(N408)),IF(AND(N408&gt;=Rules!$B$10,N408&lt;=Rules!$B$11),"Yes","No"),"No"))</f>
        <v/>
      </c>
      <c r="W408">
        <f>IF(A408="","",IF(I408&lt;&gt;"","Yes","No"))</f>
        <v/>
      </c>
      <c r="X408">
        <f>IF(I408="","",IF(SUMIFS($K$3:$K$2002,$A$3:$A$2002,SUBSTITUTE(SUBSTITUTE(I408,"?","~?"),"*","~*"))&gt;N(K408),"Yes","No"))</f>
        <v/>
      </c>
      <c r="Y408">
        <f>IF(A408="","",IF(N(S408)&gt;0,"Yes","No"))</f>
        <v/>
      </c>
      <c r="Z408">
        <f>IF(A408="","",IF(AND(N(K408)&lt;Rules!$B$5,N(L408)&lt;Rules!$B$6,N(Q408)&lt;Rules!$B$13,Y408="No"),"Yes","No"))</f>
        <v/>
      </c>
      <c r="AA408">
        <f>IF(A408="","",IF(LEFT(C408&amp;"",1)="3","Redirect",IF(OR(LEFT(C408&amp;"",1)="4",LEFT(C408&amp;"",1)="5"),IF(OR(N(K408)&gt;0,N(AC408)&gt;=Rules!$B$14),"Redirect","Prune"),IF(D408="Non-Indexable","Keep",IF(AND(W408="Yes",X408="Yes",Y408="No"),"Merge",IF(OR(U408="Yes",V408="Yes",AND(T408="Yes",N(L408)&gt;=Rules!$B$6)),"Update",IF(Z408="Yes",IF(N(AC408)&gt;=Rules!$B$14,"Redirect","Prune"),"Keep")))))))</f>
        <v/>
      </c>
      <c r="AB408">
        <f>IF(A408="","",IF(LEFT(C408&amp;"",1)="3","Already redirects ("&amp;C408&amp;"). Update internal links to point at the final URL.",IF(OR(LEFT(C408&amp;"",1)="4",LEFT(C408&amp;"",1)="5"),IF(AA408="Redirect","Returns "&amp;C408&amp;" but still has "&amp;N(K408)&amp;" clicks and "&amp;N(AC408)&amp;" referring domains. 301 it to the closest live page.","Returns "&amp;C408&amp;" with no clicks or links. Remove internal links and let it 404 or 410."),IF(D408="Non-Indexable","Non-indexable ("&amp;E408&amp;"). Keep if that is intentional; otherwise fix the canonical or noindex.",IF(AA408="Merge","Overlaps with "&amp;I408&amp;IF(N(J408)&gt;0," (similarity "&amp;TEXT(J408,"0.00")&amp;")","")&amp;", which gets more clicks. Merge the useful parts into it and 301 this URL.",IF(AA408="Update",MID(IF(U408="Yes","; Clicks down "&amp;TEXT(-P408,"0%")&amp;" on the previous period","")&amp;IF(V408="Yes","; Average position "&amp;TEXT(N408,"0.0")&amp;" on "&amp;TEXT(L408,"#,##0")&amp;" impressions (striking distance)","")&amp;IF(AND(T408="Yes",N(L408)&gt;=Rules!$B$6),"; Thin ("&amp;F408&amp;" words) but has search demand",""),3,400),IF(AA408="Prune","Low value: "&amp;N(K408)&amp;" clicks, "&amp;N(L408)&amp;" impressions, "&amp;N(Q408)&amp;" sessions, no key events. Remove or noindex it and update internal links.",IF(AA408="Redirect","Low value but "&amp;N(AC408)&amp;" referring domains. 301 it to the closest relevant page to keep those links.",IF(AND(Z408="No",Y408="Yes",N(K408)&lt;Rules!$B$5),"Low search traffic but it converts (key events: "&amp;S408&amp;"). Keep it and link to it.",IF(W408="Yes","Stronger than the page it overlaps ("&amp;I408&amp;"). Keep; merge that page into this one.","Healthy: "&amp;N(K408)&amp;" clicks"&amp;IF(ISNUMBER(N408),", average position "&amp;TEXT(N408,"0.0"),"")&amp;". Keep and monitor."))))))))))</f>
        <v/>
      </c>
      <c r="AE408">
        <f>IF(A408="","",IF(AD408&lt;&gt;"",AD408,AA408))</f>
        <v/>
      </c>
    </row>
    <row r="409">
      <c r="A409">
        <f>IF(Crawl!A408="","",Crawl!A408)</f>
        <v/>
      </c>
      <c r="B409">
        <f>IF(A409="","",Crawl!EC408)</f>
        <v/>
      </c>
      <c r="C409">
        <f>IF(A409="","",IFERROR(INDEX(Crawl!$A408:$DZ408,1,Rules!$H$6),""))</f>
        <v/>
      </c>
      <c r="D409">
        <f>IF(A409="","",IFERROR(INDEX(Crawl!$A408:$DZ408,1,Rules!$H$7),"")&amp;"")</f>
        <v/>
      </c>
      <c r="E409">
        <f>IF(A409="","",IFERROR(INDEX(Crawl!$A408:$DZ408,1,Rules!$H$8),"")&amp;"")</f>
        <v/>
      </c>
      <c r="F409">
        <f>IF(A409="","",IFERROR(INDEX(Crawl!$A408:$DZ408,1,Rules!$H$9),""))</f>
        <v/>
      </c>
      <c r="G409">
        <f>IF(A409="","",IFERROR(INDEX(Crawl!$A408:$DZ408,1,Rules!$H$10),""))</f>
        <v/>
      </c>
      <c r="H409">
        <f>IF(A409="","",IFERROR(INDEX(Crawl!$A408:$DZ408,1,Rules!$H$12),""))</f>
        <v/>
      </c>
      <c r="I409">
        <f>IF(A409="","",IF(AND(N(H409)&gt;0,IFERROR(INDEX(Crawl!$A408:$DZ408,1,Rules!$H$11),"")&amp;""&lt;&gt;""),IFERROR(INDEX(Crawl!$A408:$DZ408,1,Rules!$H$11),"")&amp;"",IF(AND(ISNUMBER(J409),N(J409)&gt;=Rules!$B$12,IFERROR(INDEX(Crawl!$A408:$DZ408,1,Rules!$H$13),"")&amp;""&lt;&gt;""),IFERROR(INDEX(Crawl!$A408:$DZ408,1,Rules!$H$13),"")&amp;"","")))</f>
        <v/>
      </c>
      <c r="J409" s="19">
        <f>IF(A409="","",IF(IFERROR(INDEX(Crawl!$A408:$DZ408,1,Rules!$H$14),"")&amp;""="","",IFERROR(INDEX(Crawl!$A408:$DZ408,1,Rules!$H$14),"")))</f>
        <v/>
      </c>
      <c r="K409">
        <f>IF(A409="","",IFERROR(SUMIFS('GSC current'!$J$2:$J$2001,'GSC current'!$I$2:$I$2001,B409),0))</f>
        <v/>
      </c>
      <c r="L409">
        <f>IF(A409="","",IFERROR(SUMIFS('GSC current'!$K$2:$K$2001,'GSC current'!$I$2:$I$2001,B409),0))</f>
        <v/>
      </c>
      <c r="M409" s="20">
        <f>IF(A409="","",IF(N(L409)&gt;0,K409/L409,""))</f>
        <v/>
      </c>
      <c r="N409" s="21">
        <f>IF(A409="","",IF(N(L409)&gt;0,SUMIFS('GSC current'!$L$2:$L$2001,'GSC current'!$I$2:$I$2001,B409)/L409,""))</f>
        <v/>
      </c>
      <c r="O409">
        <f>IF(A409="","",IFERROR(SUMIFS('GSC previous'!$J$2:$J$2001,'GSC previous'!$I$2:$I$2001,B409),0))</f>
        <v/>
      </c>
      <c r="P409" s="22">
        <f>IF(A409="","",IF(N(O409)&gt;0,(K409-O409)/O409,""))</f>
        <v/>
      </c>
      <c r="Q409">
        <f>IF(A409="","",IFERROR(SUMIFS(GA4!$P$2:$P$2001,GA4!$O$2:$O$2001,B409),0))</f>
        <v/>
      </c>
      <c r="R409" s="23">
        <f>IF(A409="","",IF(N(Q409)&gt;0,SUMIFS(GA4!$Q$2:$Q$2001,GA4!$O$2:$O$2001,B409)/Q409,""))</f>
        <v/>
      </c>
      <c r="S409">
        <f>IF(A409="","",IFERROR(SUMIFS(GA4!$R$2:$R$2001,GA4!$O$2:$O$2001,B409),0))</f>
        <v/>
      </c>
      <c r="T409">
        <f>IF(A409="","",IF(AND(ISNUMBER(F409),LEFT(C409&amp;"",1)="2"),IF(F409&lt;Rules!$B$9,"Yes","No"),"No"))</f>
        <v/>
      </c>
      <c r="U409">
        <f>IF(A409="","",IF(AND(N(O409)&gt;=Rules!$B$8,ISNUMBER(P409)),IF(P409&lt;=-Rules!$B$7,"Yes","No"),"No"))</f>
        <v/>
      </c>
      <c r="V409">
        <f>IF(A409="","",IF(AND(N(L409)&gt;=Rules!$B$6,ISNUMBER(N409)),IF(AND(N409&gt;=Rules!$B$10,N409&lt;=Rules!$B$11),"Yes","No"),"No"))</f>
        <v/>
      </c>
      <c r="W409">
        <f>IF(A409="","",IF(I409&lt;&gt;"","Yes","No"))</f>
        <v/>
      </c>
      <c r="X409">
        <f>IF(I409="","",IF(SUMIFS($K$3:$K$2002,$A$3:$A$2002,SUBSTITUTE(SUBSTITUTE(I409,"?","~?"),"*","~*"))&gt;N(K409),"Yes","No"))</f>
        <v/>
      </c>
      <c r="Y409">
        <f>IF(A409="","",IF(N(S409)&gt;0,"Yes","No"))</f>
        <v/>
      </c>
      <c r="Z409">
        <f>IF(A409="","",IF(AND(N(K409)&lt;Rules!$B$5,N(L409)&lt;Rules!$B$6,N(Q409)&lt;Rules!$B$13,Y409="No"),"Yes","No"))</f>
        <v/>
      </c>
      <c r="AA409">
        <f>IF(A409="","",IF(LEFT(C409&amp;"",1)="3","Redirect",IF(OR(LEFT(C409&amp;"",1)="4",LEFT(C409&amp;"",1)="5"),IF(OR(N(K409)&gt;0,N(AC409)&gt;=Rules!$B$14),"Redirect","Prune"),IF(D409="Non-Indexable","Keep",IF(AND(W409="Yes",X409="Yes",Y409="No"),"Merge",IF(OR(U409="Yes",V409="Yes",AND(T409="Yes",N(L409)&gt;=Rules!$B$6)),"Update",IF(Z409="Yes",IF(N(AC409)&gt;=Rules!$B$14,"Redirect","Prune"),"Keep")))))))</f>
        <v/>
      </c>
      <c r="AB409">
        <f>IF(A409="","",IF(LEFT(C409&amp;"",1)="3","Already redirects ("&amp;C409&amp;"). Update internal links to point at the final URL.",IF(OR(LEFT(C409&amp;"",1)="4",LEFT(C409&amp;"",1)="5"),IF(AA409="Redirect","Returns "&amp;C409&amp;" but still has "&amp;N(K409)&amp;" clicks and "&amp;N(AC409)&amp;" referring domains. 301 it to the closest live page.","Returns "&amp;C409&amp;" with no clicks or links. Remove internal links and let it 404 or 410."),IF(D409="Non-Indexable","Non-indexable ("&amp;E409&amp;"). Keep if that is intentional; otherwise fix the canonical or noindex.",IF(AA409="Merge","Overlaps with "&amp;I409&amp;IF(N(J409)&gt;0," (similarity "&amp;TEXT(J409,"0.00")&amp;")","")&amp;", which gets more clicks. Merge the useful parts into it and 301 this URL.",IF(AA409="Update",MID(IF(U409="Yes","; Clicks down "&amp;TEXT(-P409,"0%")&amp;" on the previous period","")&amp;IF(V409="Yes","; Average position "&amp;TEXT(N409,"0.0")&amp;" on "&amp;TEXT(L409,"#,##0")&amp;" impressions (striking distance)","")&amp;IF(AND(T409="Yes",N(L409)&gt;=Rules!$B$6),"; Thin ("&amp;F409&amp;" words) but has search demand",""),3,400),IF(AA409="Prune","Low value: "&amp;N(K409)&amp;" clicks, "&amp;N(L409)&amp;" impressions, "&amp;N(Q409)&amp;" sessions, no key events. Remove or noindex it and update internal links.",IF(AA409="Redirect","Low value but "&amp;N(AC409)&amp;" referring domains. 301 it to the closest relevant page to keep those links.",IF(AND(Z409="No",Y409="Yes",N(K409)&lt;Rules!$B$5),"Low search traffic but it converts (key events: "&amp;S409&amp;"). Keep it and link to it.",IF(W409="Yes","Stronger than the page it overlaps ("&amp;I409&amp;"). Keep; merge that page into this one.","Healthy: "&amp;N(K409)&amp;" clicks"&amp;IF(ISNUMBER(N409),", average position "&amp;TEXT(N409,"0.0"),"")&amp;". Keep and monitor."))))))))))</f>
        <v/>
      </c>
      <c r="AE409">
        <f>IF(A409="","",IF(AD409&lt;&gt;"",AD409,AA409))</f>
        <v/>
      </c>
    </row>
    <row r="410">
      <c r="A410">
        <f>IF(Crawl!A409="","",Crawl!A409)</f>
        <v/>
      </c>
      <c r="B410">
        <f>IF(A410="","",Crawl!EC409)</f>
        <v/>
      </c>
      <c r="C410">
        <f>IF(A410="","",IFERROR(INDEX(Crawl!$A409:$DZ409,1,Rules!$H$6),""))</f>
        <v/>
      </c>
      <c r="D410">
        <f>IF(A410="","",IFERROR(INDEX(Crawl!$A409:$DZ409,1,Rules!$H$7),"")&amp;"")</f>
        <v/>
      </c>
      <c r="E410">
        <f>IF(A410="","",IFERROR(INDEX(Crawl!$A409:$DZ409,1,Rules!$H$8),"")&amp;"")</f>
        <v/>
      </c>
      <c r="F410">
        <f>IF(A410="","",IFERROR(INDEX(Crawl!$A409:$DZ409,1,Rules!$H$9),""))</f>
        <v/>
      </c>
      <c r="G410">
        <f>IF(A410="","",IFERROR(INDEX(Crawl!$A409:$DZ409,1,Rules!$H$10),""))</f>
        <v/>
      </c>
      <c r="H410">
        <f>IF(A410="","",IFERROR(INDEX(Crawl!$A409:$DZ409,1,Rules!$H$12),""))</f>
        <v/>
      </c>
      <c r="I410">
        <f>IF(A410="","",IF(AND(N(H410)&gt;0,IFERROR(INDEX(Crawl!$A409:$DZ409,1,Rules!$H$11),"")&amp;""&lt;&gt;""),IFERROR(INDEX(Crawl!$A409:$DZ409,1,Rules!$H$11),"")&amp;"",IF(AND(ISNUMBER(J410),N(J410)&gt;=Rules!$B$12,IFERROR(INDEX(Crawl!$A409:$DZ409,1,Rules!$H$13),"")&amp;""&lt;&gt;""),IFERROR(INDEX(Crawl!$A409:$DZ409,1,Rules!$H$13),"")&amp;"","")))</f>
        <v/>
      </c>
      <c r="J410" s="19">
        <f>IF(A410="","",IF(IFERROR(INDEX(Crawl!$A409:$DZ409,1,Rules!$H$14),"")&amp;""="","",IFERROR(INDEX(Crawl!$A409:$DZ409,1,Rules!$H$14),"")))</f>
        <v/>
      </c>
      <c r="K410">
        <f>IF(A410="","",IFERROR(SUMIFS('GSC current'!$J$2:$J$2001,'GSC current'!$I$2:$I$2001,B410),0))</f>
        <v/>
      </c>
      <c r="L410">
        <f>IF(A410="","",IFERROR(SUMIFS('GSC current'!$K$2:$K$2001,'GSC current'!$I$2:$I$2001,B410),0))</f>
        <v/>
      </c>
      <c r="M410" s="20">
        <f>IF(A410="","",IF(N(L410)&gt;0,K410/L410,""))</f>
        <v/>
      </c>
      <c r="N410" s="21">
        <f>IF(A410="","",IF(N(L410)&gt;0,SUMIFS('GSC current'!$L$2:$L$2001,'GSC current'!$I$2:$I$2001,B410)/L410,""))</f>
        <v/>
      </c>
      <c r="O410">
        <f>IF(A410="","",IFERROR(SUMIFS('GSC previous'!$J$2:$J$2001,'GSC previous'!$I$2:$I$2001,B410),0))</f>
        <v/>
      </c>
      <c r="P410" s="22">
        <f>IF(A410="","",IF(N(O410)&gt;0,(K410-O410)/O410,""))</f>
        <v/>
      </c>
      <c r="Q410">
        <f>IF(A410="","",IFERROR(SUMIFS(GA4!$P$2:$P$2001,GA4!$O$2:$O$2001,B410),0))</f>
        <v/>
      </c>
      <c r="R410" s="23">
        <f>IF(A410="","",IF(N(Q410)&gt;0,SUMIFS(GA4!$Q$2:$Q$2001,GA4!$O$2:$O$2001,B410)/Q410,""))</f>
        <v/>
      </c>
      <c r="S410">
        <f>IF(A410="","",IFERROR(SUMIFS(GA4!$R$2:$R$2001,GA4!$O$2:$O$2001,B410),0))</f>
        <v/>
      </c>
      <c r="T410">
        <f>IF(A410="","",IF(AND(ISNUMBER(F410),LEFT(C410&amp;"",1)="2"),IF(F410&lt;Rules!$B$9,"Yes","No"),"No"))</f>
        <v/>
      </c>
      <c r="U410">
        <f>IF(A410="","",IF(AND(N(O410)&gt;=Rules!$B$8,ISNUMBER(P410)),IF(P410&lt;=-Rules!$B$7,"Yes","No"),"No"))</f>
        <v/>
      </c>
      <c r="V410">
        <f>IF(A410="","",IF(AND(N(L410)&gt;=Rules!$B$6,ISNUMBER(N410)),IF(AND(N410&gt;=Rules!$B$10,N410&lt;=Rules!$B$11),"Yes","No"),"No"))</f>
        <v/>
      </c>
      <c r="W410">
        <f>IF(A410="","",IF(I410&lt;&gt;"","Yes","No"))</f>
        <v/>
      </c>
      <c r="X410">
        <f>IF(I410="","",IF(SUMIFS($K$3:$K$2002,$A$3:$A$2002,SUBSTITUTE(SUBSTITUTE(I410,"?","~?"),"*","~*"))&gt;N(K410),"Yes","No"))</f>
        <v/>
      </c>
      <c r="Y410">
        <f>IF(A410="","",IF(N(S410)&gt;0,"Yes","No"))</f>
        <v/>
      </c>
      <c r="Z410">
        <f>IF(A410="","",IF(AND(N(K410)&lt;Rules!$B$5,N(L410)&lt;Rules!$B$6,N(Q410)&lt;Rules!$B$13,Y410="No"),"Yes","No"))</f>
        <v/>
      </c>
      <c r="AA410">
        <f>IF(A410="","",IF(LEFT(C410&amp;"",1)="3","Redirect",IF(OR(LEFT(C410&amp;"",1)="4",LEFT(C410&amp;"",1)="5"),IF(OR(N(K410)&gt;0,N(AC410)&gt;=Rules!$B$14),"Redirect","Prune"),IF(D410="Non-Indexable","Keep",IF(AND(W410="Yes",X410="Yes",Y410="No"),"Merge",IF(OR(U410="Yes",V410="Yes",AND(T410="Yes",N(L410)&gt;=Rules!$B$6)),"Update",IF(Z410="Yes",IF(N(AC410)&gt;=Rules!$B$14,"Redirect","Prune"),"Keep")))))))</f>
        <v/>
      </c>
      <c r="AB410">
        <f>IF(A410="","",IF(LEFT(C410&amp;"",1)="3","Already redirects ("&amp;C410&amp;"). Update internal links to point at the final URL.",IF(OR(LEFT(C410&amp;"",1)="4",LEFT(C410&amp;"",1)="5"),IF(AA410="Redirect","Returns "&amp;C410&amp;" but still has "&amp;N(K410)&amp;" clicks and "&amp;N(AC410)&amp;" referring domains. 301 it to the closest live page.","Returns "&amp;C410&amp;" with no clicks or links. Remove internal links and let it 404 or 410."),IF(D410="Non-Indexable","Non-indexable ("&amp;E410&amp;"). Keep if that is intentional; otherwise fix the canonical or noindex.",IF(AA410="Merge","Overlaps with "&amp;I410&amp;IF(N(J410)&gt;0," (similarity "&amp;TEXT(J410,"0.00")&amp;")","")&amp;", which gets more clicks. Merge the useful parts into it and 301 this URL.",IF(AA410="Update",MID(IF(U410="Yes","; Clicks down "&amp;TEXT(-P410,"0%")&amp;" on the previous period","")&amp;IF(V410="Yes","; Average position "&amp;TEXT(N410,"0.0")&amp;" on "&amp;TEXT(L410,"#,##0")&amp;" impressions (striking distance)","")&amp;IF(AND(T410="Yes",N(L410)&gt;=Rules!$B$6),"; Thin ("&amp;F410&amp;" words) but has search demand",""),3,400),IF(AA410="Prune","Low value: "&amp;N(K410)&amp;" clicks, "&amp;N(L410)&amp;" impressions, "&amp;N(Q410)&amp;" sessions, no key events. Remove or noindex it and update internal links.",IF(AA410="Redirect","Low value but "&amp;N(AC410)&amp;" referring domains. 301 it to the closest relevant page to keep those links.",IF(AND(Z410="No",Y410="Yes",N(K410)&lt;Rules!$B$5),"Low search traffic but it converts (key events: "&amp;S410&amp;"). Keep it and link to it.",IF(W410="Yes","Stronger than the page it overlaps ("&amp;I410&amp;"). Keep; merge that page into this one.","Healthy: "&amp;N(K410)&amp;" clicks"&amp;IF(ISNUMBER(N410),", average position "&amp;TEXT(N410,"0.0"),"")&amp;". Keep and monitor."))))))))))</f>
        <v/>
      </c>
      <c r="AE410">
        <f>IF(A410="","",IF(AD410&lt;&gt;"",AD410,AA410))</f>
        <v/>
      </c>
    </row>
    <row r="411">
      <c r="A411">
        <f>IF(Crawl!A410="","",Crawl!A410)</f>
        <v/>
      </c>
      <c r="B411">
        <f>IF(A411="","",Crawl!EC410)</f>
        <v/>
      </c>
      <c r="C411">
        <f>IF(A411="","",IFERROR(INDEX(Crawl!$A410:$DZ410,1,Rules!$H$6),""))</f>
        <v/>
      </c>
      <c r="D411">
        <f>IF(A411="","",IFERROR(INDEX(Crawl!$A410:$DZ410,1,Rules!$H$7),"")&amp;"")</f>
        <v/>
      </c>
      <c r="E411">
        <f>IF(A411="","",IFERROR(INDEX(Crawl!$A410:$DZ410,1,Rules!$H$8),"")&amp;"")</f>
        <v/>
      </c>
      <c r="F411">
        <f>IF(A411="","",IFERROR(INDEX(Crawl!$A410:$DZ410,1,Rules!$H$9),""))</f>
        <v/>
      </c>
      <c r="G411">
        <f>IF(A411="","",IFERROR(INDEX(Crawl!$A410:$DZ410,1,Rules!$H$10),""))</f>
        <v/>
      </c>
      <c r="H411">
        <f>IF(A411="","",IFERROR(INDEX(Crawl!$A410:$DZ410,1,Rules!$H$12),""))</f>
        <v/>
      </c>
      <c r="I411">
        <f>IF(A411="","",IF(AND(N(H411)&gt;0,IFERROR(INDEX(Crawl!$A410:$DZ410,1,Rules!$H$11),"")&amp;""&lt;&gt;""),IFERROR(INDEX(Crawl!$A410:$DZ410,1,Rules!$H$11),"")&amp;"",IF(AND(ISNUMBER(J411),N(J411)&gt;=Rules!$B$12,IFERROR(INDEX(Crawl!$A410:$DZ410,1,Rules!$H$13),"")&amp;""&lt;&gt;""),IFERROR(INDEX(Crawl!$A410:$DZ410,1,Rules!$H$13),"")&amp;"","")))</f>
        <v/>
      </c>
      <c r="J411" s="19">
        <f>IF(A411="","",IF(IFERROR(INDEX(Crawl!$A410:$DZ410,1,Rules!$H$14),"")&amp;""="","",IFERROR(INDEX(Crawl!$A410:$DZ410,1,Rules!$H$14),"")))</f>
        <v/>
      </c>
      <c r="K411">
        <f>IF(A411="","",IFERROR(SUMIFS('GSC current'!$J$2:$J$2001,'GSC current'!$I$2:$I$2001,B411),0))</f>
        <v/>
      </c>
      <c r="L411">
        <f>IF(A411="","",IFERROR(SUMIFS('GSC current'!$K$2:$K$2001,'GSC current'!$I$2:$I$2001,B411),0))</f>
        <v/>
      </c>
      <c r="M411" s="20">
        <f>IF(A411="","",IF(N(L411)&gt;0,K411/L411,""))</f>
        <v/>
      </c>
      <c r="N411" s="21">
        <f>IF(A411="","",IF(N(L411)&gt;0,SUMIFS('GSC current'!$L$2:$L$2001,'GSC current'!$I$2:$I$2001,B411)/L411,""))</f>
        <v/>
      </c>
      <c r="O411">
        <f>IF(A411="","",IFERROR(SUMIFS('GSC previous'!$J$2:$J$2001,'GSC previous'!$I$2:$I$2001,B411),0))</f>
        <v/>
      </c>
      <c r="P411" s="22">
        <f>IF(A411="","",IF(N(O411)&gt;0,(K411-O411)/O411,""))</f>
        <v/>
      </c>
      <c r="Q411">
        <f>IF(A411="","",IFERROR(SUMIFS(GA4!$P$2:$P$2001,GA4!$O$2:$O$2001,B411),0))</f>
        <v/>
      </c>
      <c r="R411" s="23">
        <f>IF(A411="","",IF(N(Q411)&gt;0,SUMIFS(GA4!$Q$2:$Q$2001,GA4!$O$2:$O$2001,B411)/Q411,""))</f>
        <v/>
      </c>
      <c r="S411">
        <f>IF(A411="","",IFERROR(SUMIFS(GA4!$R$2:$R$2001,GA4!$O$2:$O$2001,B411),0))</f>
        <v/>
      </c>
      <c r="T411">
        <f>IF(A411="","",IF(AND(ISNUMBER(F411),LEFT(C411&amp;"",1)="2"),IF(F411&lt;Rules!$B$9,"Yes","No"),"No"))</f>
        <v/>
      </c>
      <c r="U411">
        <f>IF(A411="","",IF(AND(N(O411)&gt;=Rules!$B$8,ISNUMBER(P411)),IF(P411&lt;=-Rules!$B$7,"Yes","No"),"No"))</f>
        <v/>
      </c>
      <c r="V411">
        <f>IF(A411="","",IF(AND(N(L411)&gt;=Rules!$B$6,ISNUMBER(N411)),IF(AND(N411&gt;=Rules!$B$10,N411&lt;=Rules!$B$11),"Yes","No"),"No"))</f>
        <v/>
      </c>
      <c r="W411">
        <f>IF(A411="","",IF(I411&lt;&gt;"","Yes","No"))</f>
        <v/>
      </c>
      <c r="X411">
        <f>IF(I411="","",IF(SUMIFS($K$3:$K$2002,$A$3:$A$2002,SUBSTITUTE(SUBSTITUTE(I411,"?","~?"),"*","~*"))&gt;N(K411),"Yes","No"))</f>
        <v/>
      </c>
      <c r="Y411">
        <f>IF(A411="","",IF(N(S411)&gt;0,"Yes","No"))</f>
        <v/>
      </c>
      <c r="Z411">
        <f>IF(A411="","",IF(AND(N(K411)&lt;Rules!$B$5,N(L411)&lt;Rules!$B$6,N(Q411)&lt;Rules!$B$13,Y411="No"),"Yes","No"))</f>
        <v/>
      </c>
      <c r="AA411">
        <f>IF(A411="","",IF(LEFT(C411&amp;"",1)="3","Redirect",IF(OR(LEFT(C411&amp;"",1)="4",LEFT(C411&amp;"",1)="5"),IF(OR(N(K411)&gt;0,N(AC411)&gt;=Rules!$B$14),"Redirect","Prune"),IF(D411="Non-Indexable","Keep",IF(AND(W411="Yes",X411="Yes",Y411="No"),"Merge",IF(OR(U411="Yes",V411="Yes",AND(T411="Yes",N(L411)&gt;=Rules!$B$6)),"Update",IF(Z411="Yes",IF(N(AC411)&gt;=Rules!$B$14,"Redirect","Prune"),"Keep")))))))</f>
        <v/>
      </c>
      <c r="AB411">
        <f>IF(A411="","",IF(LEFT(C411&amp;"",1)="3","Already redirects ("&amp;C411&amp;"). Update internal links to point at the final URL.",IF(OR(LEFT(C411&amp;"",1)="4",LEFT(C411&amp;"",1)="5"),IF(AA411="Redirect","Returns "&amp;C411&amp;" but still has "&amp;N(K411)&amp;" clicks and "&amp;N(AC411)&amp;" referring domains. 301 it to the closest live page.","Returns "&amp;C411&amp;" with no clicks or links. Remove internal links and let it 404 or 410."),IF(D411="Non-Indexable","Non-indexable ("&amp;E411&amp;"). Keep if that is intentional; otherwise fix the canonical or noindex.",IF(AA411="Merge","Overlaps with "&amp;I411&amp;IF(N(J411)&gt;0," (similarity "&amp;TEXT(J411,"0.00")&amp;")","")&amp;", which gets more clicks. Merge the useful parts into it and 301 this URL.",IF(AA411="Update",MID(IF(U411="Yes","; Clicks down "&amp;TEXT(-P411,"0%")&amp;" on the previous period","")&amp;IF(V411="Yes","; Average position "&amp;TEXT(N411,"0.0")&amp;" on "&amp;TEXT(L411,"#,##0")&amp;" impressions (striking distance)","")&amp;IF(AND(T411="Yes",N(L411)&gt;=Rules!$B$6),"; Thin ("&amp;F411&amp;" words) but has search demand",""),3,400),IF(AA411="Prune","Low value: "&amp;N(K411)&amp;" clicks, "&amp;N(L411)&amp;" impressions, "&amp;N(Q411)&amp;" sessions, no key events. Remove or noindex it and update internal links.",IF(AA411="Redirect","Low value but "&amp;N(AC411)&amp;" referring domains. 301 it to the closest relevant page to keep those links.",IF(AND(Z411="No",Y411="Yes",N(K411)&lt;Rules!$B$5),"Low search traffic but it converts (key events: "&amp;S411&amp;"). Keep it and link to it.",IF(W411="Yes","Stronger than the page it overlaps ("&amp;I411&amp;"). Keep; merge that page into this one.","Healthy: "&amp;N(K411)&amp;" clicks"&amp;IF(ISNUMBER(N411),", average position "&amp;TEXT(N411,"0.0"),"")&amp;". Keep and monitor."))))))))))</f>
        <v/>
      </c>
      <c r="AE411">
        <f>IF(A411="","",IF(AD411&lt;&gt;"",AD411,AA411))</f>
        <v/>
      </c>
    </row>
    <row r="412">
      <c r="A412">
        <f>IF(Crawl!A411="","",Crawl!A411)</f>
        <v/>
      </c>
      <c r="B412">
        <f>IF(A412="","",Crawl!EC411)</f>
        <v/>
      </c>
      <c r="C412">
        <f>IF(A412="","",IFERROR(INDEX(Crawl!$A411:$DZ411,1,Rules!$H$6),""))</f>
        <v/>
      </c>
      <c r="D412">
        <f>IF(A412="","",IFERROR(INDEX(Crawl!$A411:$DZ411,1,Rules!$H$7),"")&amp;"")</f>
        <v/>
      </c>
      <c r="E412">
        <f>IF(A412="","",IFERROR(INDEX(Crawl!$A411:$DZ411,1,Rules!$H$8),"")&amp;"")</f>
        <v/>
      </c>
      <c r="F412">
        <f>IF(A412="","",IFERROR(INDEX(Crawl!$A411:$DZ411,1,Rules!$H$9),""))</f>
        <v/>
      </c>
      <c r="G412">
        <f>IF(A412="","",IFERROR(INDEX(Crawl!$A411:$DZ411,1,Rules!$H$10),""))</f>
        <v/>
      </c>
      <c r="H412">
        <f>IF(A412="","",IFERROR(INDEX(Crawl!$A411:$DZ411,1,Rules!$H$12),""))</f>
        <v/>
      </c>
      <c r="I412">
        <f>IF(A412="","",IF(AND(N(H412)&gt;0,IFERROR(INDEX(Crawl!$A411:$DZ411,1,Rules!$H$11),"")&amp;""&lt;&gt;""),IFERROR(INDEX(Crawl!$A411:$DZ411,1,Rules!$H$11),"")&amp;"",IF(AND(ISNUMBER(J412),N(J412)&gt;=Rules!$B$12,IFERROR(INDEX(Crawl!$A411:$DZ411,1,Rules!$H$13),"")&amp;""&lt;&gt;""),IFERROR(INDEX(Crawl!$A411:$DZ411,1,Rules!$H$13),"")&amp;"","")))</f>
        <v/>
      </c>
      <c r="J412" s="19">
        <f>IF(A412="","",IF(IFERROR(INDEX(Crawl!$A411:$DZ411,1,Rules!$H$14),"")&amp;""="","",IFERROR(INDEX(Crawl!$A411:$DZ411,1,Rules!$H$14),"")))</f>
        <v/>
      </c>
      <c r="K412">
        <f>IF(A412="","",IFERROR(SUMIFS('GSC current'!$J$2:$J$2001,'GSC current'!$I$2:$I$2001,B412),0))</f>
        <v/>
      </c>
      <c r="L412">
        <f>IF(A412="","",IFERROR(SUMIFS('GSC current'!$K$2:$K$2001,'GSC current'!$I$2:$I$2001,B412),0))</f>
        <v/>
      </c>
      <c r="M412" s="20">
        <f>IF(A412="","",IF(N(L412)&gt;0,K412/L412,""))</f>
        <v/>
      </c>
      <c r="N412" s="21">
        <f>IF(A412="","",IF(N(L412)&gt;0,SUMIFS('GSC current'!$L$2:$L$2001,'GSC current'!$I$2:$I$2001,B412)/L412,""))</f>
        <v/>
      </c>
      <c r="O412">
        <f>IF(A412="","",IFERROR(SUMIFS('GSC previous'!$J$2:$J$2001,'GSC previous'!$I$2:$I$2001,B412),0))</f>
        <v/>
      </c>
      <c r="P412" s="22">
        <f>IF(A412="","",IF(N(O412)&gt;0,(K412-O412)/O412,""))</f>
        <v/>
      </c>
      <c r="Q412">
        <f>IF(A412="","",IFERROR(SUMIFS(GA4!$P$2:$P$2001,GA4!$O$2:$O$2001,B412),0))</f>
        <v/>
      </c>
      <c r="R412" s="23">
        <f>IF(A412="","",IF(N(Q412)&gt;0,SUMIFS(GA4!$Q$2:$Q$2001,GA4!$O$2:$O$2001,B412)/Q412,""))</f>
        <v/>
      </c>
      <c r="S412">
        <f>IF(A412="","",IFERROR(SUMIFS(GA4!$R$2:$R$2001,GA4!$O$2:$O$2001,B412),0))</f>
        <v/>
      </c>
      <c r="T412">
        <f>IF(A412="","",IF(AND(ISNUMBER(F412),LEFT(C412&amp;"",1)="2"),IF(F412&lt;Rules!$B$9,"Yes","No"),"No"))</f>
        <v/>
      </c>
      <c r="U412">
        <f>IF(A412="","",IF(AND(N(O412)&gt;=Rules!$B$8,ISNUMBER(P412)),IF(P412&lt;=-Rules!$B$7,"Yes","No"),"No"))</f>
        <v/>
      </c>
      <c r="V412">
        <f>IF(A412="","",IF(AND(N(L412)&gt;=Rules!$B$6,ISNUMBER(N412)),IF(AND(N412&gt;=Rules!$B$10,N412&lt;=Rules!$B$11),"Yes","No"),"No"))</f>
        <v/>
      </c>
      <c r="W412">
        <f>IF(A412="","",IF(I412&lt;&gt;"","Yes","No"))</f>
        <v/>
      </c>
      <c r="X412">
        <f>IF(I412="","",IF(SUMIFS($K$3:$K$2002,$A$3:$A$2002,SUBSTITUTE(SUBSTITUTE(I412,"?","~?"),"*","~*"))&gt;N(K412),"Yes","No"))</f>
        <v/>
      </c>
      <c r="Y412">
        <f>IF(A412="","",IF(N(S412)&gt;0,"Yes","No"))</f>
        <v/>
      </c>
      <c r="Z412">
        <f>IF(A412="","",IF(AND(N(K412)&lt;Rules!$B$5,N(L412)&lt;Rules!$B$6,N(Q412)&lt;Rules!$B$13,Y412="No"),"Yes","No"))</f>
        <v/>
      </c>
      <c r="AA412">
        <f>IF(A412="","",IF(LEFT(C412&amp;"",1)="3","Redirect",IF(OR(LEFT(C412&amp;"",1)="4",LEFT(C412&amp;"",1)="5"),IF(OR(N(K412)&gt;0,N(AC412)&gt;=Rules!$B$14),"Redirect","Prune"),IF(D412="Non-Indexable","Keep",IF(AND(W412="Yes",X412="Yes",Y412="No"),"Merge",IF(OR(U412="Yes",V412="Yes",AND(T412="Yes",N(L412)&gt;=Rules!$B$6)),"Update",IF(Z412="Yes",IF(N(AC412)&gt;=Rules!$B$14,"Redirect","Prune"),"Keep")))))))</f>
        <v/>
      </c>
      <c r="AB412">
        <f>IF(A412="","",IF(LEFT(C412&amp;"",1)="3","Already redirects ("&amp;C412&amp;"). Update internal links to point at the final URL.",IF(OR(LEFT(C412&amp;"",1)="4",LEFT(C412&amp;"",1)="5"),IF(AA412="Redirect","Returns "&amp;C412&amp;" but still has "&amp;N(K412)&amp;" clicks and "&amp;N(AC412)&amp;" referring domains. 301 it to the closest live page.","Returns "&amp;C412&amp;" with no clicks or links. Remove internal links and let it 404 or 410."),IF(D412="Non-Indexable","Non-indexable ("&amp;E412&amp;"). Keep if that is intentional; otherwise fix the canonical or noindex.",IF(AA412="Merge","Overlaps with "&amp;I412&amp;IF(N(J412)&gt;0," (similarity "&amp;TEXT(J412,"0.00")&amp;")","")&amp;", which gets more clicks. Merge the useful parts into it and 301 this URL.",IF(AA412="Update",MID(IF(U412="Yes","; Clicks down "&amp;TEXT(-P412,"0%")&amp;" on the previous period","")&amp;IF(V412="Yes","; Average position "&amp;TEXT(N412,"0.0")&amp;" on "&amp;TEXT(L412,"#,##0")&amp;" impressions (striking distance)","")&amp;IF(AND(T412="Yes",N(L412)&gt;=Rules!$B$6),"; Thin ("&amp;F412&amp;" words) but has search demand",""),3,400),IF(AA412="Prune","Low value: "&amp;N(K412)&amp;" clicks, "&amp;N(L412)&amp;" impressions, "&amp;N(Q412)&amp;" sessions, no key events. Remove or noindex it and update internal links.",IF(AA412="Redirect","Low value but "&amp;N(AC412)&amp;" referring domains. 301 it to the closest relevant page to keep those links.",IF(AND(Z412="No",Y412="Yes",N(K412)&lt;Rules!$B$5),"Low search traffic but it converts (key events: "&amp;S412&amp;"). Keep it and link to it.",IF(W412="Yes","Stronger than the page it overlaps ("&amp;I412&amp;"). Keep; merge that page into this one.","Healthy: "&amp;N(K412)&amp;" clicks"&amp;IF(ISNUMBER(N412),", average position "&amp;TEXT(N412,"0.0"),"")&amp;". Keep and monitor."))))))))))</f>
        <v/>
      </c>
      <c r="AE412">
        <f>IF(A412="","",IF(AD412&lt;&gt;"",AD412,AA412))</f>
        <v/>
      </c>
    </row>
    <row r="413">
      <c r="A413">
        <f>IF(Crawl!A412="","",Crawl!A412)</f>
        <v/>
      </c>
      <c r="B413">
        <f>IF(A413="","",Crawl!EC412)</f>
        <v/>
      </c>
      <c r="C413">
        <f>IF(A413="","",IFERROR(INDEX(Crawl!$A412:$DZ412,1,Rules!$H$6),""))</f>
        <v/>
      </c>
      <c r="D413">
        <f>IF(A413="","",IFERROR(INDEX(Crawl!$A412:$DZ412,1,Rules!$H$7),"")&amp;"")</f>
        <v/>
      </c>
      <c r="E413">
        <f>IF(A413="","",IFERROR(INDEX(Crawl!$A412:$DZ412,1,Rules!$H$8),"")&amp;"")</f>
        <v/>
      </c>
      <c r="F413">
        <f>IF(A413="","",IFERROR(INDEX(Crawl!$A412:$DZ412,1,Rules!$H$9),""))</f>
        <v/>
      </c>
      <c r="G413">
        <f>IF(A413="","",IFERROR(INDEX(Crawl!$A412:$DZ412,1,Rules!$H$10),""))</f>
        <v/>
      </c>
      <c r="H413">
        <f>IF(A413="","",IFERROR(INDEX(Crawl!$A412:$DZ412,1,Rules!$H$12),""))</f>
        <v/>
      </c>
      <c r="I413">
        <f>IF(A413="","",IF(AND(N(H413)&gt;0,IFERROR(INDEX(Crawl!$A412:$DZ412,1,Rules!$H$11),"")&amp;""&lt;&gt;""),IFERROR(INDEX(Crawl!$A412:$DZ412,1,Rules!$H$11),"")&amp;"",IF(AND(ISNUMBER(J413),N(J413)&gt;=Rules!$B$12,IFERROR(INDEX(Crawl!$A412:$DZ412,1,Rules!$H$13),"")&amp;""&lt;&gt;""),IFERROR(INDEX(Crawl!$A412:$DZ412,1,Rules!$H$13),"")&amp;"","")))</f>
        <v/>
      </c>
      <c r="J413" s="19">
        <f>IF(A413="","",IF(IFERROR(INDEX(Crawl!$A412:$DZ412,1,Rules!$H$14),"")&amp;""="","",IFERROR(INDEX(Crawl!$A412:$DZ412,1,Rules!$H$14),"")))</f>
        <v/>
      </c>
      <c r="K413">
        <f>IF(A413="","",IFERROR(SUMIFS('GSC current'!$J$2:$J$2001,'GSC current'!$I$2:$I$2001,B413),0))</f>
        <v/>
      </c>
      <c r="L413">
        <f>IF(A413="","",IFERROR(SUMIFS('GSC current'!$K$2:$K$2001,'GSC current'!$I$2:$I$2001,B413),0))</f>
        <v/>
      </c>
      <c r="M413" s="20">
        <f>IF(A413="","",IF(N(L413)&gt;0,K413/L413,""))</f>
        <v/>
      </c>
      <c r="N413" s="21">
        <f>IF(A413="","",IF(N(L413)&gt;0,SUMIFS('GSC current'!$L$2:$L$2001,'GSC current'!$I$2:$I$2001,B413)/L413,""))</f>
        <v/>
      </c>
      <c r="O413">
        <f>IF(A413="","",IFERROR(SUMIFS('GSC previous'!$J$2:$J$2001,'GSC previous'!$I$2:$I$2001,B413),0))</f>
        <v/>
      </c>
      <c r="P413" s="22">
        <f>IF(A413="","",IF(N(O413)&gt;0,(K413-O413)/O413,""))</f>
        <v/>
      </c>
      <c r="Q413">
        <f>IF(A413="","",IFERROR(SUMIFS(GA4!$P$2:$P$2001,GA4!$O$2:$O$2001,B413),0))</f>
        <v/>
      </c>
      <c r="R413" s="23">
        <f>IF(A413="","",IF(N(Q413)&gt;0,SUMIFS(GA4!$Q$2:$Q$2001,GA4!$O$2:$O$2001,B413)/Q413,""))</f>
        <v/>
      </c>
      <c r="S413">
        <f>IF(A413="","",IFERROR(SUMIFS(GA4!$R$2:$R$2001,GA4!$O$2:$O$2001,B413),0))</f>
        <v/>
      </c>
      <c r="T413">
        <f>IF(A413="","",IF(AND(ISNUMBER(F413),LEFT(C413&amp;"",1)="2"),IF(F413&lt;Rules!$B$9,"Yes","No"),"No"))</f>
        <v/>
      </c>
      <c r="U413">
        <f>IF(A413="","",IF(AND(N(O413)&gt;=Rules!$B$8,ISNUMBER(P413)),IF(P413&lt;=-Rules!$B$7,"Yes","No"),"No"))</f>
        <v/>
      </c>
      <c r="V413">
        <f>IF(A413="","",IF(AND(N(L413)&gt;=Rules!$B$6,ISNUMBER(N413)),IF(AND(N413&gt;=Rules!$B$10,N413&lt;=Rules!$B$11),"Yes","No"),"No"))</f>
        <v/>
      </c>
      <c r="W413">
        <f>IF(A413="","",IF(I413&lt;&gt;"","Yes","No"))</f>
        <v/>
      </c>
      <c r="X413">
        <f>IF(I413="","",IF(SUMIFS($K$3:$K$2002,$A$3:$A$2002,SUBSTITUTE(SUBSTITUTE(I413,"?","~?"),"*","~*"))&gt;N(K413),"Yes","No"))</f>
        <v/>
      </c>
      <c r="Y413">
        <f>IF(A413="","",IF(N(S413)&gt;0,"Yes","No"))</f>
        <v/>
      </c>
      <c r="Z413">
        <f>IF(A413="","",IF(AND(N(K413)&lt;Rules!$B$5,N(L413)&lt;Rules!$B$6,N(Q413)&lt;Rules!$B$13,Y413="No"),"Yes","No"))</f>
        <v/>
      </c>
      <c r="AA413">
        <f>IF(A413="","",IF(LEFT(C413&amp;"",1)="3","Redirect",IF(OR(LEFT(C413&amp;"",1)="4",LEFT(C413&amp;"",1)="5"),IF(OR(N(K413)&gt;0,N(AC413)&gt;=Rules!$B$14),"Redirect","Prune"),IF(D413="Non-Indexable","Keep",IF(AND(W413="Yes",X413="Yes",Y413="No"),"Merge",IF(OR(U413="Yes",V413="Yes",AND(T413="Yes",N(L413)&gt;=Rules!$B$6)),"Update",IF(Z413="Yes",IF(N(AC413)&gt;=Rules!$B$14,"Redirect","Prune"),"Keep")))))))</f>
        <v/>
      </c>
      <c r="AB413">
        <f>IF(A413="","",IF(LEFT(C413&amp;"",1)="3","Already redirects ("&amp;C413&amp;"). Update internal links to point at the final URL.",IF(OR(LEFT(C413&amp;"",1)="4",LEFT(C413&amp;"",1)="5"),IF(AA413="Redirect","Returns "&amp;C413&amp;" but still has "&amp;N(K413)&amp;" clicks and "&amp;N(AC413)&amp;" referring domains. 301 it to the closest live page.","Returns "&amp;C413&amp;" with no clicks or links. Remove internal links and let it 404 or 410."),IF(D413="Non-Indexable","Non-indexable ("&amp;E413&amp;"). Keep if that is intentional; otherwise fix the canonical or noindex.",IF(AA413="Merge","Overlaps with "&amp;I413&amp;IF(N(J413)&gt;0," (similarity "&amp;TEXT(J413,"0.00")&amp;")","")&amp;", which gets more clicks. Merge the useful parts into it and 301 this URL.",IF(AA413="Update",MID(IF(U413="Yes","; Clicks down "&amp;TEXT(-P413,"0%")&amp;" on the previous period","")&amp;IF(V413="Yes","; Average position "&amp;TEXT(N413,"0.0")&amp;" on "&amp;TEXT(L413,"#,##0")&amp;" impressions (striking distance)","")&amp;IF(AND(T413="Yes",N(L413)&gt;=Rules!$B$6),"; Thin ("&amp;F413&amp;" words) but has search demand",""),3,400),IF(AA413="Prune","Low value: "&amp;N(K413)&amp;" clicks, "&amp;N(L413)&amp;" impressions, "&amp;N(Q413)&amp;" sessions, no key events. Remove or noindex it and update internal links.",IF(AA413="Redirect","Low value but "&amp;N(AC413)&amp;" referring domains. 301 it to the closest relevant page to keep those links.",IF(AND(Z413="No",Y413="Yes",N(K413)&lt;Rules!$B$5),"Low search traffic but it converts (key events: "&amp;S413&amp;"). Keep it and link to it.",IF(W413="Yes","Stronger than the page it overlaps ("&amp;I413&amp;"). Keep; merge that page into this one.","Healthy: "&amp;N(K413)&amp;" clicks"&amp;IF(ISNUMBER(N413),", average position "&amp;TEXT(N413,"0.0"),"")&amp;". Keep and monitor."))))))))))</f>
        <v/>
      </c>
      <c r="AE413">
        <f>IF(A413="","",IF(AD413&lt;&gt;"",AD413,AA413))</f>
        <v/>
      </c>
    </row>
    <row r="414">
      <c r="A414">
        <f>IF(Crawl!A413="","",Crawl!A413)</f>
        <v/>
      </c>
      <c r="B414">
        <f>IF(A414="","",Crawl!EC413)</f>
        <v/>
      </c>
      <c r="C414">
        <f>IF(A414="","",IFERROR(INDEX(Crawl!$A413:$DZ413,1,Rules!$H$6),""))</f>
        <v/>
      </c>
      <c r="D414">
        <f>IF(A414="","",IFERROR(INDEX(Crawl!$A413:$DZ413,1,Rules!$H$7),"")&amp;"")</f>
        <v/>
      </c>
      <c r="E414">
        <f>IF(A414="","",IFERROR(INDEX(Crawl!$A413:$DZ413,1,Rules!$H$8),"")&amp;"")</f>
        <v/>
      </c>
      <c r="F414">
        <f>IF(A414="","",IFERROR(INDEX(Crawl!$A413:$DZ413,1,Rules!$H$9),""))</f>
        <v/>
      </c>
      <c r="G414">
        <f>IF(A414="","",IFERROR(INDEX(Crawl!$A413:$DZ413,1,Rules!$H$10),""))</f>
        <v/>
      </c>
      <c r="H414">
        <f>IF(A414="","",IFERROR(INDEX(Crawl!$A413:$DZ413,1,Rules!$H$12),""))</f>
        <v/>
      </c>
      <c r="I414">
        <f>IF(A414="","",IF(AND(N(H414)&gt;0,IFERROR(INDEX(Crawl!$A413:$DZ413,1,Rules!$H$11),"")&amp;""&lt;&gt;""),IFERROR(INDEX(Crawl!$A413:$DZ413,1,Rules!$H$11),"")&amp;"",IF(AND(ISNUMBER(J414),N(J414)&gt;=Rules!$B$12,IFERROR(INDEX(Crawl!$A413:$DZ413,1,Rules!$H$13),"")&amp;""&lt;&gt;""),IFERROR(INDEX(Crawl!$A413:$DZ413,1,Rules!$H$13),"")&amp;"","")))</f>
        <v/>
      </c>
      <c r="J414" s="19">
        <f>IF(A414="","",IF(IFERROR(INDEX(Crawl!$A413:$DZ413,1,Rules!$H$14),"")&amp;""="","",IFERROR(INDEX(Crawl!$A413:$DZ413,1,Rules!$H$14),"")))</f>
        <v/>
      </c>
      <c r="K414">
        <f>IF(A414="","",IFERROR(SUMIFS('GSC current'!$J$2:$J$2001,'GSC current'!$I$2:$I$2001,B414),0))</f>
        <v/>
      </c>
      <c r="L414">
        <f>IF(A414="","",IFERROR(SUMIFS('GSC current'!$K$2:$K$2001,'GSC current'!$I$2:$I$2001,B414),0))</f>
        <v/>
      </c>
      <c r="M414" s="20">
        <f>IF(A414="","",IF(N(L414)&gt;0,K414/L414,""))</f>
        <v/>
      </c>
      <c r="N414" s="21">
        <f>IF(A414="","",IF(N(L414)&gt;0,SUMIFS('GSC current'!$L$2:$L$2001,'GSC current'!$I$2:$I$2001,B414)/L414,""))</f>
        <v/>
      </c>
      <c r="O414">
        <f>IF(A414="","",IFERROR(SUMIFS('GSC previous'!$J$2:$J$2001,'GSC previous'!$I$2:$I$2001,B414),0))</f>
        <v/>
      </c>
      <c r="P414" s="22">
        <f>IF(A414="","",IF(N(O414)&gt;0,(K414-O414)/O414,""))</f>
        <v/>
      </c>
      <c r="Q414">
        <f>IF(A414="","",IFERROR(SUMIFS(GA4!$P$2:$P$2001,GA4!$O$2:$O$2001,B414),0))</f>
        <v/>
      </c>
      <c r="R414" s="23">
        <f>IF(A414="","",IF(N(Q414)&gt;0,SUMIFS(GA4!$Q$2:$Q$2001,GA4!$O$2:$O$2001,B414)/Q414,""))</f>
        <v/>
      </c>
      <c r="S414">
        <f>IF(A414="","",IFERROR(SUMIFS(GA4!$R$2:$R$2001,GA4!$O$2:$O$2001,B414),0))</f>
        <v/>
      </c>
      <c r="T414">
        <f>IF(A414="","",IF(AND(ISNUMBER(F414),LEFT(C414&amp;"",1)="2"),IF(F414&lt;Rules!$B$9,"Yes","No"),"No"))</f>
        <v/>
      </c>
      <c r="U414">
        <f>IF(A414="","",IF(AND(N(O414)&gt;=Rules!$B$8,ISNUMBER(P414)),IF(P414&lt;=-Rules!$B$7,"Yes","No"),"No"))</f>
        <v/>
      </c>
      <c r="V414">
        <f>IF(A414="","",IF(AND(N(L414)&gt;=Rules!$B$6,ISNUMBER(N414)),IF(AND(N414&gt;=Rules!$B$10,N414&lt;=Rules!$B$11),"Yes","No"),"No"))</f>
        <v/>
      </c>
      <c r="W414">
        <f>IF(A414="","",IF(I414&lt;&gt;"","Yes","No"))</f>
        <v/>
      </c>
      <c r="X414">
        <f>IF(I414="","",IF(SUMIFS($K$3:$K$2002,$A$3:$A$2002,SUBSTITUTE(SUBSTITUTE(I414,"?","~?"),"*","~*"))&gt;N(K414),"Yes","No"))</f>
        <v/>
      </c>
      <c r="Y414">
        <f>IF(A414="","",IF(N(S414)&gt;0,"Yes","No"))</f>
        <v/>
      </c>
      <c r="Z414">
        <f>IF(A414="","",IF(AND(N(K414)&lt;Rules!$B$5,N(L414)&lt;Rules!$B$6,N(Q414)&lt;Rules!$B$13,Y414="No"),"Yes","No"))</f>
        <v/>
      </c>
      <c r="AA414">
        <f>IF(A414="","",IF(LEFT(C414&amp;"",1)="3","Redirect",IF(OR(LEFT(C414&amp;"",1)="4",LEFT(C414&amp;"",1)="5"),IF(OR(N(K414)&gt;0,N(AC414)&gt;=Rules!$B$14),"Redirect","Prune"),IF(D414="Non-Indexable","Keep",IF(AND(W414="Yes",X414="Yes",Y414="No"),"Merge",IF(OR(U414="Yes",V414="Yes",AND(T414="Yes",N(L414)&gt;=Rules!$B$6)),"Update",IF(Z414="Yes",IF(N(AC414)&gt;=Rules!$B$14,"Redirect","Prune"),"Keep")))))))</f>
        <v/>
      </c>
      <c r="AB414">
        <f>IF(A414="","",IF(LEFT(C414&amp;"",1)="3","Already redirects ("&amp;C414&amp;"). Update internal links to point at the final URL.",IF(OR(LEFT(C414&amp;"",1)="4",LEFT(C414&amp;"",1)="5"),IF(AA414="Redirect","Returns "&amp;C414&amp;" but still has "&amp;N(K414)&amp;" clicks and "&amp;N(AC414)&amp;" referring domains. 301 it to the closest live page.","Returns "&amp;C414&amp;" with no clicks or links. Remove internal links and let it 404 or 410."),IF(D414="Non-Indexable","Non-indexable ("&amp;E414&amp;"). Keep if that is intentional; otherwise fix the canonical or noindex.",IF(AA414="Merge","Overlaps with "&amp;I414&amp;IF(N(J414)&gt;0," (similarity "&amp;TEXT(J414,"0.00")&amp;")","")&amp;", which gets more clicks. Merge the useful parts into it and 301 this URL.",IF(AA414="Update",MID(IF(U414="Yes","; Clicks down "&amp;TEXT(-P414,"0%")&amp;" on the previous period","")&amp;IF(V414="Yes","; Average position "&amp;TEXT(N414,"0.0")&amp;" on "&amp;TEXT(L414,"#,##0")&amp;" impressions (striking distance)","")&amp;IF(AND(T414="Yes",N(L414)&gt;=Rules!$B$6),"; Thin ("&amp;F414&amp;" words) but has search demand",""),3,400),IF(AA414="Prune","Low value: "&amp;N(K414)&amp;" clicks, "&amp;N(L414)&amp;" impressions, "&amp;N(Q414)&amp;" sessions, no key events. Remove or noindex it and update internal links.",IF(AA414="Redirect","Low value but "&amp;N(AC414)&amp;" referring domains. 301 it to the closest relevant page to keep those links.",IF(AND(Z414="No",Y414="Yes",N(K414)&lt;Rules!$B$5),"Low search traffic but it converts (key events: "&amp;S414&amp;"). Keep it and link to it.",IF(W414="Yes","Stronger than the page it overlaps ("&amp;I414&amp;"). Keep; merge that page into this one.","Healthy: "&amp;N(K414)&amp;" clicks"&amp;IF(ISNUMBER(N414),", average position "&amp;TEXT(N414,"0.0"),"")&amp;". Keep and monitor."))))))))))</f>
        <v/>
      </c>
      <c r="AE414">
        <f>IF(A414="","",IF(AD414&lt;&gt;"",AD414,AA414))</f>
        <v/>
      </c>
    </row>
    <row r="415">
      <c r="A415">
        <f>IF(Crawl!A414="","",Crawl!A414)</f>
        <v/>
      </c>
      <c r="B415">
        <f>IF(A415="","",Crawl!EC414)</f>
        <v/>
      </c>
      <c r="C415">
        <f>IF(A415="","",IFERROR(INDEX(Crawl!$A414:$DZ414,1,Rules!$H$6),""))</f>
        <v/>
      </c>
      <c r="D415">
        <f>IF(A415="","",IFERROR(INDEX(Crawl!$A414:$DZ414,1,Rules!$H$7),"")&amp;"")</f>
        <v/>
      </c>
      <c r="E415">
        <f>IF(A415="","",IFERROR(INDEX(Crawl!$A414:$DZ414,1,Rules!$H$8),"")&amp;"")</f>
        <v/>
      </c>
      <c r="F415">
        <f>IF(A415="","",IFERROR(INDEX(Crawl!$A414:$DZ414,1,Rules!$H$9),""))</f>
        <v/>
      </c>
      <c r="G415">
        <f>IF(A415="","",IFERROR(INDEX(Crawl!$A414:$DZ414,1,Rules!$H$10),""))</f>
        <v/>
      </c>
      <c r="H415">
        <f>IF(A415="","",IFERROR(INDEX(Crawl!$A414:$DZ414,1,Rules!$H$12),""))</f>
        <v/>
      </c>
      <c r="I415">
        <f>IF(A415="","",IF(AND(N(H415)&gt;0,IFERROR(INDEX(Crawl!$A414:$DZ414,1,Rules!$H$11),"")&amp;""&lt;&gt;""),IFERROR(INDEX(Crawl!$A414:$DZ414,1,Rules!$H$11),"")&amp;"",IF(AND(ISNUMBER(J415),N(J415)&gt;=Rules!$B$12,IFERROR(INDEX(Crawl!$A414:$DZ414,1,Rules!$H$13),"")&amp;""&lt;&gt;""),IFERROR(INDEX(Crawl!$A414:$DZ414,1,Rules!$H$13),"")&amp;"","")))</f>
        <v/>
      </c>
      <c r="J415" s="19">
        <f>IF(A415="","",IF(IFERROR(INDEX(Crawl!$A414:$DZ414,1,Rules!$H$14),"")&amp;""="","",IFERROR(INDEX(Crawl!$A414:$DZ414,1,Rules!$H$14),"")))</f>
        <v/>
      </c>
      <c r="K415">
        <f>IF(A415="","",IFERROR(SUMIFS('GSC current'!$J$2:$J$2001,'GSC current'!$I$2:$I$2001,B415),0))</f>
        <v/>
      </c>
      <c r="L415">
        <f>IF(A415="","",IFERROR(SUMIFS('GSC current'!$K$2:$K$2001,'GSC current'!$I$2:$I$2001,B415),0))</f>
        <v/>
      </c>
      <c r="M415" s="20">
        <f>IF(A415="","",IF(N(L415)&gt;0,K415/L415,""))</f>
        <v/>
      </c>
      <c r="N415" s="21">
        <f>IF(A415="","",IF(N(L415)&gt;0,SUMIFS('GSC current'!$L$2:$L$2001,'GSC current'!$I$2:$I$2001,B415)/L415,""))</f>
        <v/>
      </c>
      <c r="O415">
        <f>IF(A415="","",IFERROR(SUMIFS('GSC previous'!$J$2:$J$2001,'GSC previous'!$I$2:$I$2001,B415),0))</f>
        <v/>
      </c>
      <c r="P415" s="22">
        <f>IF(A415="","",IF(N(O415)&gt;0,(K415-O415)/O415,""))</f>
        <v/>
      </c>
      <c r="Q415">
        <f>IF(A415="","",IFERROR(SUMIFS(GA4!$P$2:$P$2001,GA4!$O$2:$O$2001,B415),0))</f>
        <v/>
      </c>
      <c r="R415" s="23">
        <f>IF(A415="","",IF(N(Q415)&gt;0,SUMIFS(GA4!$Q$2:$Q$2001,GA4!$O$2:$O$2001,B415)/Q415,""))</f>
        <v/>
      </c>
      <c r="S415">
        <f>IF(A415="","",IFERROR(SUMIFS(GA4!$R$2:$R$2001,GA4!$O$2:$O$2001,B415),0))</f>
        <v/>
      </c>
      <c r="T415">
        <f>IF(A415="","",IF(AND(ISNUMBER(F415),LEFT(C415&amp;"",1)="2"),IF(F415&lt;Rules!$B$9,"Yes","No"),"No"))</f>
        <v/>
      </c>
      <c r="U415">
        <f>IF(A415="","",IF(AND(N(O415)&gt;=Rules!$B$8,ISNUMBER(P415)),IF(P415&lt;=-Rules!$B$7,"Yes","No"),"No"))</f>
        <v/>
      </c>
      <c r="V415">
        <f>IF(A415="","",IF(AND(N(L415)&gt;=Rules!$B$6,ISNUMBER(N415)),IF(AND(N415&gt;=Rules!$B$10,N415&lt;=Rules!$B$11),"Yes","No"),"No"))</f>
        <v/>
      </c>
      <c r="W415">
        <f>IF(A415="","",IF(I415&lt;&gt;"","Yes","No"))</f>
        <v/>
      </c>
      <c r="X415">
        <f>IF(I415="","",IF(SUMIFS($K$3:$K$2002,$A$3:$A$2002,SUBSTITUTE(SUBSTITUTE(I415,"?","~?"),"*","~*"))&gt;N(K415),"Yes","No"))</f>
        <v/>
      </c>
      <c r="Y415">
        <f>IF(A415="","",IF(N(S415)&gt;0,"Yes","No"))</f>
        <v/>
      </c>
      <c r="Z415">
        <f>IF(A415="","",IF(AND(N(K415)&lt;Rules!$B$5,N(L415)&lt;Rules!$B$6,N(Q415)&lt;Rules!$B$13,Y415="No"),"Yes","No"))</f>
        <v/>
      </c>
      <c r="AA415">
        <f>IF(A415="","",IF(LEFT(C415&amp;"",1)="3","Redirect",IF(OR(LEFT(C415&amp;"",1)="4",LEFT(C415&amp;"",1)="5"),IF(OR(N(K415)&gt;0,N(AC415)&gt;=Rules!$B$14),"Redirect","Prune"),IF(D415="Non-Indexable","Keep",IF(AND(W415="Yes",X415="Yes",Y415="No"),"Merge",IF(OR(U415="Yes",V415="Yes",AND(T415="Yes",N(L415)&gt;=Rules!$B$6)),"Update",IF(Z415="Yes",IF(N(AC415)&gt;=Rules!$B$14,"Redirect","Prune"),"Keep")))))))</f>
        <v/>
      </c>
      <c r="AB415">
        <f>IF(A415="","",IF(LEFT(C415&amp;"",1)="3","Already redirects ("&amp;C415&amp;"). Update internal links to point at the final URL.",IF(OR(LEFT(C415&amp;"",1)="4",LEFT(C415&amp;"",1)="5"),IF(AA415="Redirect","Returns "&amp;C415&amp;" but still has "&amp;N(K415)&amp;" clicks and "&amp;N(AC415)&amp;" referring domains. 301 it to the closest live page.","Returns "&amp;C415&amp;" with no clicks or links. Remove internal links and let it 404 or 410."),IF(D415="Non-Indexable","Non-indexable ("&amp;E415&amp;"). Keep if that is intentional; otherwise fix the canonical or noindex.",IF(AA415="Merge","Overlaps with "&amp;I415&amp;IF(N(J415)&gt;0," (similarity "&amp;TEXT(J415,"0.00")&amp;")","")&amp;", which gets more clicks. Merge the useful parts into it and 301 this URL.",IF(AA415="Update",MID(IF(U415="Yes","; Clicks down "&amp;TEXT(-P415,"0%")&amp;" on the previous period","")&amp;IF(V415="Yes","; Average position "&amp;TEXT(N415,"0.0")&amp;" on "&amp;TEXT(L415,"#,##0")&amp;" impressions (striking distance)","")&amp;IF(AND(T415="Yes",N(L415)&gt;=Rules!$B$6),"; Thin ("&amp;F415&amp;" words) but has search demand",""),3,400),IF(AA415="Prune","Low value: "&amp;N(K415)&amp;" clicks, "&amp;N(L415)&amp;" impressions, "&amp;N(Q415)&amp;" sessions, no key events. Remove or noindex it and update internal links.",IF(AA415="Redirect","Low value but "&amp;N(AC415)&amp;" referring domains. 301 it to the closest relevant page to keep those links.",IF(AND(Z415="No",Y415="Yes",N(K415)&lt;Rules!$B$5),"Low search traffic but it converts (key events: "&amp;S415&amp;"). Keep it and link to it.",IF(W415="Yes","Stronger than the page it overlaps ("&amp;I415&amp;"). Keep; merge that page into this one.","Healthy: "&amp;N(K415)&amp;" clicks"&amp;IF(ISNUMBER(N415),", average position "&amp;TEXT(N415,"0.0"),"")&amp;". Keep and monitor."))))))))))</f>
        <v/>
      </c>
      <c r="AE415">
        <f>IF(A415="","",IF(AD415&lt;&gt;"",AD415,AA415))</f>
        <v/>
      </c>
    </row>
    <row r="416">
      <c r="A416">
        <f>IF(Crawl!A415="","",Crawl!A415)</f>
        <v/>
      </c>
      <c r="B416">
        <f>IF(A416="","",Crawl!EC415)</f>
        <v/>
      </c>
      <c r="C416">
        <f>IF(A416="","",IFERROR(INDEX(Crawl!$A415:$DZ415,1,Rules!$H$6),""))</f>
        <v/>
      </c>
      <c r="D416">
        <f>IF(A416="","",IFERROR(INDEX(Crawl!$A415:$DZ415,1,Rules!$H$7),"")&amp;"")</f>
        <v/>
      </c>
      <c r="E416">
        <f>IF(A416="","",IFERROR(INDEX(Crawl!$A415:$DZ415,1,Rules!$H$8),"")&amp;"")</f>
        <v/>
      </c>
      <c r="F416">
        <f>IF(A416="","",IFERROR(INDEX(Crawl!$A415:$DZ415,1,Rules!$H$9),""))</f>
        <v/>
      </c>
      <c r="G416">
        <f>IF(A416="","",IFERROR(INDEX(Crawl!$A415:$DZ415,1,Rules!$H$10),""))</f>
        <v/>
      </c>
      <c r="H416">
        <f>IF(A416="","",IFERROR(INDEX(Crawl!$A415:$DZ415,1,Rules!$H$12),""))</f>
        <v/>
      </c>
      <c r="I416">
        <f>IF(A416="","",IF(AND(N(H416)&gt;0,IFERROR(INDEX(Crawl!$A415:$DZ415,1,Rules!$H$11),"")&amp;""&lt;&gt;""),IFERROR(INDEX(Crawl!$A415:$DZ415,1,Rules!$H$11),"")&amp;"",IF(AND(ISNUMBER(J416),N(J416)&gt;=Rules!$B$12,IFERROR(INDEX(Crawl!$A415:$DZ415,1,Rules!$H$13),"")&amp;""&lt;&gt;""),IFERROR(INDEX(Crawl!$A415:$DZ415,1,Rules!$H$13),"")&amp;"","")))</f>
        <v/>
      </c>
      <c r="J416" s="19">
        <f>IF(A416="","",IF(IFERROR(INDEX(Crawl!$A415:$DZ415,1,Rules!$H$14),"")&amp;""="","",IFERROR(INDEX(Crawl!$A415:$DZ415,1,Rules!$H$14),"")))</f>
        <v/>
      </c>
      <c r="K416">
        <f>IF(A416="","",IFERROR(SUMIFS('GSC current'!$J$2:$J$2001,'GSC current'!$I$2:$I$2001,B416),0))</f>
        <v/>
      </c>
      <c r="L416">
        <f>IF(A416="","",IFERROR(SUMIFS('GSC current'!$K$2:$K$2001,'GSC current'!$I$2:$I$2001,B416),0))</f>
        <v/>
      </c>
      <c r="M416" s="20">
        <f>IF(A416="","",IF(N(L416)&gt;0,K416/L416,""))</f>
        <v/>
      </c>
      <c r="N416" s="21">
        <f>IF(A416="","",IF(N(L416)&gt;0,SUMIFS('GSC current'!$L$2:$L$2001,'GSC current'!$I$2:$I$2001,B416)/L416,""))</f>
        <v/>
      </c>
      <c r="O416">
        <f>IF(A416="","",IFERROR(SUMIFS('GSC previous'!$J$2:$J$2001,'GSC previous'!$I$2:$I$2001,B416),0))</f>
        <v/>
      </c>
      <c r="P416" s="22">
        <f>IF(A416="","",IF(N(O416)&gt;0,(K416-O416)/O416,""))</f>
        <v/>
      </c>
      <c r="Q416">
        <f>IF(A416="","",IFERROR(SUMIFS(GA4!$P$2:$P$2001,GA4!$O$2:$O$2001,B416),0))</f>
        <v/>
      </c>
      <c r="R416" s="23">
        <f>IF(A416="","",IF(N(Q416)&gt;0,SUMIFS(GA4!$Q$2:$Q$2001,GA4!$O$2:$O$2001,B416)/Q416,""))</f>
        <v/>
      </c>
      <c r="S416">
        <f>IF(A416="","",IFERROR(SUMIFS(GA4!$R$2:$R$2001,GA4!$O$2:$O$2001,B416),0))</f>
        <v/>
      </c>
      <c r="T416">
        <f>IF(A416="","",IF(AND(ISNUMBER(F416),LEFT(C416&amp;"",1)="2"),IF(F416&lt;Rules!$B$9,"Yes","No"),"No"))</f>
        <v/>
      </c>
      <c r="U416">
        <f>IF(A416="","",IF(AND(N(O416)&gt;=Rules!$B$8,ISNUMBER(P416)),IF(P416&lt;=-Rules!$B$7,"Yes","No"),"No"))</f>
        <v/>
      </c>
      <c r="V416">
        <f>IF(A416="","",IF(AND(N(L416)&gt;=Rules!$B$6,ISNUMBER(N416)),IF(AND(N416&gt;=Rules!$B$10,N416&lt;=Rules!$B$11),"Yes","No"),"No"))</f>
        <v/>
      </c>
      <c r="W416">
        <f>IF(A416="","",IF(I416&lt;&gt;"","Yes","No"))</f>
        <v/>
      </c>
      <c r="X416">
        <f>IF(I416="","",IF(SUMIFS($K$3:$K$2002,$A$3:$A$2002,SUBSTITUTE(SUBSTITUTE(I416,"?","~?"),"*","~*"))&gt;N(K416),"Yes","No"))</f>
        <v/>
      </c>
      <c r="Y416">
        <f>IF(A416="","",IF(N(S416)&gt;0,"Yes","No"))</f>
        <v/>
      </c>
      <c r="Z416">
        <f>IF(A416="","",IF(AND(N(K416)&lt;Rules!$B$5,N(L416)&lt;Rules!$B$6,N(Q416)&lt;Rules!$B$13,Y416="No"),"Yes","No"))</f>
        <v/>
      </c>
      <c r="AA416">
        <f>IF(A416="","",IF(LEFT(C416&amp;"",1)="3","Redirect",IF(OR(LEFT(C416&amp;"",1)="4",LEFT(C416&amp;"",1)="5"),IF(OR(N(K416)&gt;0,N(AC416)&gt;=Rules!$B$14),"Redirect","Prune"),IF(D416="Non-Indexable","Keep",IF(AND(W416="Yes",X416="Yes",Y416="No"),"Merge",IF(OR(U416="Yes",V416="Yes",AND(T416="Yes",N(L416)&gt;=Rules!$B$6)),"Update",IF(Z416="Yes",IF(N(AC416)&gt;=Rules!$B$14,"Redirect","Prune"),"Keep")))))))</f>
        <v/>
      </c>
      <c r="AB416">
        <f>IF(A416="","",IF(LEFT(C416&amp;"",1)="3","Already redirects ("&amp;C416&amp;"). Update internal links to point at the final URL.",IF(OR(LEFT(C416&amp;"",1)="4",LEFT(C416&amp;"",1)="5"),IF(AA416="Redirect","Returns "&amp;C416&amp;" but still has "&amp;N(K416)&amp;" clicks and "&amp;N(AC416)&amp;" referring domains. 301 it to the closest live page.","Returns "&amp;C416&amp;" with no clicks or links. Remove internal links and let it 404 or 410."),IF(D416="Non-Indexable","Non-indexable ("&amp;E416&amp;"). Keep if that is intentional; otherwise fix the canonical or noindex.",IF(AA416="Merge","Overlaps with "&amp;I416&amp;IF(N(J416)&gt;0," (similarity "&amp;TEXT(J416,"0.00")&amp;")","")&amp;", which gets more clicks. Merge the useful parts into it and 301 this URL.",IF(AA416="Update",MID(IF(U416="Yes","; Clicks down "&amp;TEXT(-P416,"0%")&amp;" on the previous period","")&amp;IF(V416="Yes","; Average position "&amp;TEXT(N416,"0.0")&amp;" on "&amp;TEXT(L416,"#,##0")&amp;" impressions (striking distance)","")&amp;IF(AND(T416="Yes",N(L416)&gt;=Rules!$B$6),"; Thin ("&amp;F416&amp;" words) but has search demand",""),3,400),IF(AA416="Prune","Low value: "&amp;N(K416)&amp;" clicks, "&amp;N(L416)&amp;" impressions, "&amp;N(Q416)&amp;" sessions, no key events. Remove or noindex it and update internal links.",IF(AA416="Redirect","Low value but "&amp;N(AC416)&amp;" referring domains. 301 it to the closest relevant page to keep those links.",IF(AND(Z416="No",Y416="Yes",N(K416)&lt;Rules!$B$5),"Low search traffic but it converts (key events: "&amp;S416&amp;"). Keep it and link to it.",IF(W416="Yes","Stronger than the page it overlaps ("&amp;I416&amp;"). Keep; merge that page into this one.","Healthy: "&amp;N(K416)&amp;" clicks"&amp;IF(ISNUMBER(N416),", average position "&amp;TEXT(N416,"0.0"),"")&amp;". Keep and monitor."))))))))))</f>
        <v/>
      </c>
      <c r="AE416">
        <f>IF(A416="","",IF(AD416&lt;&gt;"",AD416,AA416))</f>
        <v/>
      </c>
    </row>
    <row r="417">
      <c r="A417">
        <f>IF(Crawl!A416="","",Crawl!A416)</f>
        <v/>
      </c>
      <c r="B417">
        <f>IF(A417="","",Crawl!EC416)</f>
        <v/>
      </c>
      <c r="C417">
        <f>IF(A417="","",IFERROR(INDEX(Crawl!$A416:$DZ416,1,Rules!$H$6),""))</f>
        <v/>
      </c>
      <c r="D417">
        <f>IF(A417="","",IFERROR(INDEX(Crawl!$A416:$DZ416,1,Rules!$H$7),"")&amp;"")</f>
        <v/>
      </c>
      <c r="E417">
        <f>IF(A417="","",IFERROR(INDEX(Crawl!$A416:$DZ416,1,Rules!$H$8),"")&amp;"")</f>
        <v/>
      </c>
      <c r="F417">
        <f>IF(A417="","",IFERROR(INDEX(Crawl!$A416:$DZ416,1,Rules!$H$9),""))</f>
        <v/>
      </c>
      <c r="G417">
        <f>IF(A417="","",IFERROR(INDEX(Crawl!$A416:$DZ416,1,Rules!$H$10),""))</f>
        <v/>
      </c>
      <c r="H417">
        <f>IF(A417="","",IFERROR(INDEX(Crawl!$A416:$DZ416,1,Rules!$H$12),""))</f>
        <v/>
      </c>
      <c r="I417">
        <f>IF(A417="","",IF(AND(N(H417)&gt;0,IFERROR(INDEX(Crawl!$A416:$DZ416,1,Rules!$H$11),"")&amp;""&lt;&gt;""),IFERROR(INDEX(Crawl!$A416:$DZ416,1,Rules!$H$11),"")&amp;"",IF(AND(ISNUMBER(J417),N(J417)&gt;=Rules!$B$12,IFERROR(INDEX(Crawl!$A416:$DZ416,1,Rules!$H$13),"")&amp;""&lt;&gt;""),IFERROR(INDEX(Crawl!$A416:$DZ416,1,Rules!$H$13),"")&amp;"","")))</f>
        <v/>
      </c>
      <c r="J417" s="19">
        <f>IF(A417="","",IF(IFERROR(INDEX(Crawl!$A416:$DZ416,1,Rules!$H$14),"")&amp;""="","",IFERROR(INDEX(Crawl!$A416:$DZ416,1,Rules!$H$14),"")))</f>
        <v/>
      </c>
      <c r="K417">
        <f>IF(A417="","",IFERROR(SUMIFS('GSC current'!$J$2:$J$2001,'GSC current'!$I$2:$I$2001,B417),0))</f>
        <v/>
      </c>
      <c r="L417">
        <f>IF(A417="","",IFERROR(SUMIFS('GSC current'!$K$2:$K$2001,'GSC current'!$I$2:$I$2001,B417),0))</f>
        <v/>
      </c>
      <c r="M417" s="20">
        <f>IF(A417="","",IF(N(L417)&gt;0,K417/L417,""))</f>
        <v/>
      </c>
      <c r="N417" s="21">
        <f>IF(A417="","",IF(N(L417)&gt;0,SUMIFS('GSC current'!$L$2:$L$2001,'GSC current'!$I$2:$I$2001,B417)/L417,""))</f>
        <v/>
      </c>
      <c r="O417">
        <f>IF(A417="","",IFERROR(SUMIFS('GSC previous'!$J$2:$J$2001,'GSC previous'!$I$2:$I$2001,B417),0))</f>
        <v/>
      </c>
      <c r="P417" s="22">
        <f>IF(A417="","",IF(N(O417)&gt;0,(K417-O417)/O417,""))</f>
        <v/>
      </c>
      <c r="Q417">
        <f>IF(A417="","",IFERROR(SUMIFS(GA4!$P$2:$P$2001,GA4!$O$2:$O$2001,B417),0))</f>
        <v/>
      </c>
      <c r="R417" s="23">
        <f>IF(A417="","",IF(N(Q417)&gt;0,SUMIFS(GA4!$Q$2:$Q$2001,GA4!$O$2:$O$2001,B417)/Q417,""))</f>
        <v/>
      </c>
      <c r="S417">
        <f>IF(A417="","",IFERROR(SUMIFS(GA4!$R$2:$R$2001,GA4!$O$2:$O$2001,B417),0))</f>
        <v/>
      </c>
      <c r="T417">
        <f>IF(A417="","",IF(AND(ISNUMBER(F417),LEFT(C417&amp;"",1)="2"),IF(F417&lt;Rules!$B$9,"Yes","No"),"No"))</f>
        <v/>
      </c>
      <c r="U417">
        <f>IF(A417="","",IF(AND(N(O417)&gt;=Rules!$B$8,ISNUMBER(P417)),IF(P417&lt;=-Rules!$B$7,"Yes","No"),"No"))</f>
        <v/>
      </c>
      <c r="V417">
        <f>IF(A417="","",IF(AND(N(L417)&gt;=Rules!$B$6,ISNUMBER(N417)),IF(AND(N417&gt;=Rules!$B$10,N417&lt;=Rules!$B$11),"Yes","No"),"No"))</f>
        <v/>
      </c>
      <c r="W417">
        <f>IF(A417="","",IF(I417&lt;&gt;"","Yes","No"))</f>
        <v/>
      </c>
      <c r="X417">
        <f>IF(I417="","",IF(SUMIFS($K$3:$K$2002,$A$3:$A$2002,SUBSTITUTE(SUBSTITUTE(I417,"?","~?"),"*","~*"))&gt;N(K417),"Yes","No"))</f>
        <v/>
      </c>
      <c r="Y417">
        <f>IF(A417="","",IF(N(S417)&gt;0,"Yes","No"))</f>
        <v/>
      </c>
      <c r="Z417">
        <f>IF(A417="","",IF(AND(N(K417)&lt;Rules!$B$5,N(L417)&lt;Rules!$B$6,N(Q417)&lt;Rules!$B$13,Y417="No"),"Yes","No"))</f>
        <v/>
      </c>
      <c r="AA417">
        <f>IF(A417="","",IF(LEFT(C417&amp;"",1)="3","Redirect",IF(OR(LEFT(C417&amp;"",1)="4",LEFT(C417&amp;"",1)="5"),IF(OR(N(K417)&gt;0,N(AC417)&gt;=Rules!$B$14),"Redirect","Prune"),IF(D417="Non-Indexable","Keep",IF(AND(W417="Yes",X417="Yes",Y417="No"),"Merge",IF(OR(U417="Yes",V417="Yes",AND(T417="Yes",N(L417)&gt;=Rules!$B$6)),"Update",IF(Z417="Yes",IF(N(AC417)&gt;=Rules!$B$14,"Redirect","Prune"),"Keep")))))))</f>
        <v/>
      </c>
      <c r="AB417">
        <f>IF(A417="","",IF(LEFT(C417&amp;"",1)="3","Already redirects ("&amp;C417&amp;"). Update internal links to point at the final URL.",IF(OR(LEFT(C417&amp;"",1)="4",LEFT(C417&amp;"",1)="5"),IF(AA417="Redirect","Returns "&amp;C417&amp;" but still has "&amp;N(K417)&amp;" clicks and "&amp;N(AC417)&amp;" referring domains. 301 it to the closest live page.","Returns "&amp;C417&amp;" with no clicks or links. Remove internal links and let it 404 or 410."),IF(D417="Non-Indexable","Non-indexable ("&amp;E417&amp;"). Keep if that is intentional; otherwise fix the canonical or noindex.",IF(AA417="Merge","Overlaps with "&amp;I417&amp;IF(N(J417)&gt;0," (similarity "&amp;TEXT(J417,"0.00")&amp;")","")&amp;", which gets more clicks. Merge the useful parts into it and 301 this URL.",IF(AA417="Update",MID(IF(U417="Yes","; Clicks down "&amp;TEXT(-P417,"0%")&amp;" on the previous period","")&amp;IF(V417="Yes","; Average position "&amp;TEXT(N417,"0.0")&amp;" on "&amp;TEXT(L417,"#,##0")&amp;" impressions (striking distance)","")&amp;IF(AND(T417="Yes",N(L417)&gt;=Rules!$B$6),"; Thin ("&amp;F417&amp;" words) but has search demand",""),3,400),IF(AA417="Prune","Low value: "&amp;N(K417)&amp;" clicks, "&amp;N(L417)&amp;" impressions, "&amp;N(Q417)&amp;" sessions, no key events. Remove or noindex it and update internal links.",IF(AA417="Redirect","Low value but "&amp;N(AC417)&amp;" referring domains. 301 it to the closest relevant page to keep those links.",IF(AND(Z417="No",Y417="Yes",N(K417)&lt;Rules!$B$5),"Low search traffic but it converts (key events: "&amp;S417&amp;"). Keep it and link to it.",IF(W417="Yes","Stronger than the page it overlaps ("&amp;I417&amp;"). Keep; merge that page into this one.","Healthy: "&amp;N(K417)&amp;" clicks"&amp;IF(ISNUMBER(N417),", average position "&amp;TEXT(N417,"0.0"),"")&amp;". Keep and monitor."))))))))))</f>
        <v/>
      </c>
      <c r="AE417">
        <f>IF(A417="","",IF(AD417&lt;&gt;"",AD417,AA417))</f>
        <v/>
      </c>
    </row>
    <row r="418">
      <c r="A418">
        <f>IF(Crawl!A417="","",Crawl!A417)</f>
        <v/>
      </c>
      <c r="B418">
        <f>IF(A418="","",Crawl!EC417)</f>
        <v/>
      </c>
      <c r="C418">
        <f>IF(A418="","",IFERROR(INDEX(Crawl!$A417:$DZ417,1,Rules!$H$6),""))</f>
        <v/>
      </c>
      <c r="D418">
        <f>IF(A418="","",IFERROR(INDEX(Crawl!$A417:$DZ417,1,Rules!$H$7),"")&amp;"")</f>
        <v/>
      </c>
      <c r="E418">
        <f>IF(A418="","",IFERROR(INDEX(Crawl!$A417:$DZ417,1,Rules!$H$8),"")&amp;"")</f>
        <v/>
      </c>
      <c r="F418">
        <f>IF(A418="","",IFERROR(INDEX(Crawl!$A417:$DZ417,1,Rules!$H$9),""))</f>
        <v/>
      </c>
      <c r="G418">
        <f>IF(A418="","",IFERROR(INDEX(Crawl!$A417:$DZ417,1,Rules!$H$10),""))</f>
        <v/>
      </c>
      <c r="H418">
        <f>IF(A418="","",IFERROR(INDEX(Crawl!$A417:$DZ417,1,Rules!$H$12),""))</f>
        <v/>
      </c>
      <c r="I418">
        <f>IF(A418="","",IF(AND(N(H418)&gt;0,IFERROR(INDEX(Crawl!$A417:$DZ417,1,Rules!$H$11),"")&amp;""&lt;&gt;""),IFERROR(INDEX(Crawl!$A417:$DZ417,1,Rules!$H$11),"")&amp;"",IF(AND(ISNUMBER(J418),N(J418)&gt;=Rules!$B$12,IFERROR(INDEX(Crawl!$A417:$DZ417,1,Rules!$H$13),"")&amp;""&lt;&gt;""),IFERROR(INDEX(Crawl!$A417:$DZ417,1,Rules!$H$13),"")&amp;"","")))</f>
        <v/>
      </c>
      <c r="J418" s="19">
        <f>IF(A418="","",IF(IFERROR(INDEX(Crawl!$A417:$DZ417,1,Rules!$H$14),"")&amp;""="","",IFERROR(INDEX(Crawl!$A417:$DZ417,1,Rules!$H$14),"")))</f>
        <v/>
      </c>
      <c r="K418">
        <f>IF(A418="","",IFERROR(SUMIFS('GSC current'!$J$2:$J$2001,'GSC current'!$I$2:$I$2001,B418),0))</f>
        <v/>
      </c>
      <c r="L418">
        <f>IF(A418="","",IFERROR(SUMIFS('GSC current'!$K$2:$K$2001,'GSC current'!$I$2:$I$2001,B418),0))</f>
        <v/>
      </c>
      <c r="M418" s="20">
        <f>IF(A418="","",IF(N(L418)&gt;0,K418/L418,""))</f>
        <v/>
      </c>
      <c r="N418" s="21">
        <f>IF(A418="","",IF(N(L418)&gt;0,SUMIFS('GSC current'!$L$2:$L$2001,'GSC current'!$I$2:$I$2001,B418)/L418,""))</f>
        <v/>
      </c>
      <c r="O418">
        <f>IF(A418="","",IFERROR(SUMIFS('GSC previous'!$J$2:$J$2001,'GSC previous'!$I$2:$I$2001,B418),0))</f>
        <v/>
      </c>
      <c r="P418" s="22">
        <f>IF(A418="","",IF(N(O418)&gt;0,(K418-O418)/O418,""))</f>
        <v/>
      </c>
      <c r="Q418">
        <f>IF(A418="","",IFERROR(SUMIFS(GA4!$P$2:$P$2001,GA4!$O$2:$O$2001,B418),0))</f>
        <v/>
      </c>
      <c r="R418" s="23">
        <f>IF(A418="","",IF(N(Q418)&gt;0,SUMIFS(GA4!$Q$2:$Q$2001,GA4!$O$2:$O$2001,B418)/Q418,""))</f>
        <v/>
      </c>
      <c r="S418">
        <f>IF(A418="","",IFERROR(SUMIFS(GA4!$R$2:$R$2001,GA4!$O$2:$O$2001,B418),0))</f>
        <v/>
      </c>
      <c r="T418">
        <f>IF(A418="","",IF(AND(ISNUMBER(F418),LEFT(C418&amp;"",1)="2"),IF(F418&lt;Rules!$B$9,"Yes","No"),"No"))</f>
        <v/>
      </c>
      <c r="U418">
        <f>IF(A418="","",IF(AND(N(O418)&gt;=Rules!$B$8,ISNUMBER(P418)),IF(P418&lt;=-Rules!$B$7,"Yes","No"),"No"))</f>
        <v/>
      </c>
      <c r="V418">
        <f>IF(A418="","",IF(AND(N(L418)&gt;=Rules!$B$6,ISNUMBER(N418)),IF(AND(N418&gt;=Rules!$B$10,N418&lt;=Rules!$B$11),"Yes","No"),"No"))</f>
        <v/>
      </c>
      <c r="W418">
        <f>IF(A418="","",IF(I418&lt;&gt;"","Yes","No"))</f>
        <v/>
      </c>
      <c r="X418">
        <f>IF(I418="","",IF(SUMIFS($K$3:$K$2002,$A$3:$A$2002,SUBSTITUTE(SUBSTITUTE(I418,"?","~?"),"*","~*"))&gt;N(K418),"Yes","No"))</f>
        <v/>
      </c>
      <c r="Y418">
        <f>IF(A418="","",IF(N(S418)&gt;0,"Yes","No"))</f>
        <v/>
      </c>
      <c r="Z418">
        <f>IF(A418="","",IF(AND(N(K418)&lt;Rules!$B$5,N(L418)&lt;Rules!$B$6,N(Q418)&lt;Rules!$B$13,Y418="No"),"Yes","No"))</f>
        <v/>
      </c>
      <c r="AA418">
        <f>IF(A418="","",IF(LEFT(C418&amp;"",1)="3","Redirect",IF(OR(LEFT(C418&amp;"",1)="4",LEFT(C418&amp;"",1)="5"),IF(OR(N(K418)&gt;0,N(AC418)&gt;=Rules!$B$14),"Redirect","Prune"),IF(D418="Non-Indexable","Keep",IF(AND(W418="Yes",X418="Yes",Y418="No"),"Merge",IF(OR(U418="Yes",V418="Yes",AND(T418="Yes",N(L418)&gt;=Rules!$B$6)),"Update",IF(Z418="Yes",IF(N(AC418)&gt;=Rules!$B$14,"Redirect","Prune"),"Keep")))))))</f>
        <v/>
      </c>
      <c r="AB418">
        <f>IF(A418="","",IF(LEFT(C418&amp;"",1)="3","Already redirects ("&amp;C418&amp;"). Update internal links to point at the final URL.",IF(OR(LEFT(C418&amp;"",1)="4",LEFT(C418&amp;"",1)="5"),IF(AA418="Redirect","Returns "&amp;C418&amp;" but still has "&amp;N(K418)&amp;" clicks and "&amp;N(AC418)&amp;" referring domains. 301 it to the closest live page.","Returns "&amp;C418&amp;" with no clicks or links. Remove internal links and let it 404 or 410."),IF(D418="Non-Indexable","Non-indexable ("&amp;E418&amp;"). Keep if that is intentional; otherwise fix the canonical or noindex.",IF(AA418="Merge","Overlaps with "&amp;I418&amp;IF(N(J418)&gt;0," (similarity "&amp;TEXT(J418,"0.00")&amp;")","")&amp;", which gets more clicks. Merge the useful parts into it and 301 this URL.",IF(AA418="Update",MID(IF(U418="Yes","; Clicks down "&amp;TEXT(-P418,"0%")&amp;" on the previous period","")&amp;IF(V418="Yes","; Average position "&amp;TEXT(N418,"0.0")&amp;" on "&amp;TEXT(L418,"#,##0")&amp;" impressions (striking distance)","")&amp;IF(AND(T418="Yes",N(L418)&gt;=Rules!$B$6),"; Thin ("&amp;F418&amp;" words) but has search demand",""),3,400),IF(AA418="Prune","Low value: "&amp;N(K418)&amp;" clicks, "&amp;N(L418)&amp;" impressions, "&amp;N(Q418)&amp;" sessions, no key events. Remove or noindex it and update internal links.",IF(AA418="Redirect","Low value but "&amp;N(AC418)&amp;" referring domains. 301 it to the closest relevant page to keep those links.",IF(AND(Z418="No",Y418="Yes",N(K418)&lt;Rules!$B$5),"Low search traffic but it converts (key events: "&amp;S418&amp;"). Keep it and link to it.",IF(W418="Yes","Stronger than the page it overlaps ("&amp;I418&amp;"). Keep; merge that page into this one.","Healthy: "&amp;N(K418)&amp;" clicks"&amp;IF(ISNUMBER(N418),", average position "&amp;TEXT(N418,"0.0"),"")&amp;". Keep and monitor."))))))))))</f>
        <v/>
      </c>
      <c r="AE418">
        <f>IF(A418="","",IF(AD418&lt;&gt;"",AD418,AA418))</f>
        <v/>
      </c>
    </row>
    <row r="419">
      <c r="A419">
        <f>IF(Crawl!A418="","",Crawl!A418)</f>
        <v/>
      </c>
      <c r="B419">
        <f>IF(A419="","",Crawl!EC418)</f>
        <v/>
      </c>
      <c r="C419">
        <f>IF(A419="","",IFERROR(INDEX(Crawl!$A418:$DZ418,1,Rules!$H$6),""))</f>
        <v/>
      </c>
      <c r="D419">
        <f>IF(A419="","",IFERROR(INDEX(Crawl!$A418:$DZ418,1,Rules!$H$7),"")&amp;"")</f>
        <v/>
      </c>
      <c r="E419">
        <f>IF(A419="","",IFERROR(INDEX(Crawl!$A418:$DZ418,1,Rules!$H$8),"")&amp;"")</f>
        <v/>
      </c>
      <c r="F419">
        <f>IF(A419="","",IFERROR(INDEX(Crawl!$A418:$DZ418,1,Rules!$H$9),""))</f>
        <v/>
      </c>
      <c r="G419">
        <f>IF(A419="","",IFERROR(INDEX(Crawl!$A418:$DZ418,1,Rules!$H$10),""))</f>
        <v/>
      </c>
      <c r="H419">
        <f>IF(A419="","",IFERROR(INDEX(Crawl!$A418:$DZ418,1,Rules!$H$12),""))</f>
        <v/>
      </c>
      <c r="I419">
        <f>IF(A419="","",IF(AND(N(H419)&gt;0,IFERROR(INDEX(Crawl!$A418:$DZ418,1,Rules!$H$11),"")&amp;""&lt;&gt;""),IFERROR(INDEX(Crawl!$A418:$DZ418,1,Rules!$H$11),"")&amp;"",IF(AND(ISNUMBER(J419),N(J419)&gt;=Rules!$B$12,IFERROR(INDEX(Crawl!$A418:$DZ418,1,Rules!$H$13),"")&amp;""&lt;&gt;""),IFERROR(INDEX(Crawl!$A418:$DZ418,1,Rules!$H$13),"")&amp;"","")))</f>
        <v/>
      </c>
      <c r="J419" s="19">
        <f>IF(A419="","",IF(IFERROR(INDEX(Crawl!$A418:$DZ418,1,Rules!$H$14),"")&amp;""="","",IFERROR(INDEX(Crawl!$A418:$DZ418,1,Rules!$H$14),"")))</f>
        <v/>
      </c>
      <c r="K419">
        <f>IF(A419="","",IFERROR(SUMIFS('GSC current'!$J$2:$J$2001,'GSC current'!$I$2:$I$2001,B419),0))</f>
        <v/>
      </c>
      <c r="L419">
        <f>IF(A419="","",IFERROR(SUMIFS('GSC current'!$K$2:$K$2001,'GSC current'!$I$2:$I$2001,B419),0))</f>
        <v/>
      </c>
      <c r="M419" s="20">
        <f>IF(A419="","",IF(N(L419)&gt;0,K419/L419,""))</f>
        <v/>
      </c>
      <c r="N419" s="21">
        <f>IF(A419="","",IF(N(L419)&gt;0,SUMIFS('GSC current'!$L$2:$L$2001,'GSC current'!$I$2:$I$2001,B419)/L419,""))</f>
        <v/>
      </c>
      <c r="O419">
        <f>IF(A419="","",IFERROR(SUMIFS('GSC previous'!$J$2:$J$2001,'GSC previous'!$I$2:$I$2001,B419),0))</f>
        <v/>
      </c>
      <c r="P419" s="22">
        <f>IF(A419="","",IF(N(O419)&gt;0,(K419-O419)/O419,""))</f>
        <v/>
      </c>
      <c r="Q419">
        <f>IF(A419="","",IFERROR(SUMIFS(GA4!$P$2:$P$2001,GA4!$O$2:$O$2001,B419),0))</f>
        <v/>
      </c>
      <c r="R419" s="23">
        <f>IF(A419="","",IF(N(Q419)&gt;0,SUMIFS(GA4!$Q$2:$Q$2001,GA4!$O$2:$O$2001,B419)/Q419,""))</f>
        <v/>
      </c>
      <c r="S419">
        <f>IF(A419="","",IFERROR(SUMIFS(GA4!$R$2:$R$2001,GA4!$O$2:$O$2001,B419),0))</f>
        <v/>
      </c>
      <c r="T419">
        <f>IF(A419="","",IF(AND(ISNUMBER(F419),LEFT(C419&amp;"",1)="2"),IF(F419&lt;Rules!$B$9,"Yes","No"),"No"))</f>
        <v/>
      </c>
      <c r="U419">
        <f>IF(A419="","",IF(AND(N(O419)&gt;=Rules!$B$8,ISNUMBER(P419)),IF(P419&lt;=-Rules!$B$7,"Yes","No"),"No"))</f>
        <v/>
      </c>
      <c r="V419">
        <f>IF(A419="","",IF(AND(N(L419)&gt;=Rules!$B$6,ISNUMBER(N419)),IF(AND(N419&gt;=Rules!$B$10,N419&lt;=Rules!$B$11),"Yes","No"),"No"))</f>
        <v/>
      </c>
      <c r="W419">
        <f>IF(A419="","",IF(I419&lt;&gt;"","Yes","No"))</f>
        <v/>
      </c>
      <c r="X419">
        <f>IF(I419="","",IF(SUMIFS($K$3:$K$2002,$A$3:$A$2002,SUBSTITUTE(SUBSTITUTE(I419,"?","~?"),"*","~*"))&gt;N(K419),"Yes","No"))</f>
        <v/>
      </c>
      <c r="Y419">
        <f>IF(A419="","",IF(N(S419)&gt;0,"Yes","No"))</f>
        <v/>
      </c>
      <c r="Z419">
        <f>IF(A419="","",IF(AND(N(K419)&lt;Rules!$B$5,N(L419)&lt;Rules!$B$6,N(Q419)&lt;Rules!$B$13,Y419="No"),"Yes","No"))</f>
        <v/>
      </c>
      <c r="AA419">
        <f>IF(A419="","",IF(LEFT(C419&amp;"",1)="3","Redirect",IF(OR(LEFT(C419&amp;"",1)="4",LEFT(C419&amp;"",1)="5"),IF(OR(N(K419)&gt;0,N(AC419)&gt;=Rules!$B$14),"Redirect","Prune"),IF(D419="Non-Indexable","Keep",IF(AND(W419="Yes",X419="Yes",Y419="No"),"Merge",IF(OR(U419="Yes",V419="Yes",AND(T419="Yes",N(L419)&gt;=Rules!$B$6)),"Update",IF(Z419="Yes",IF(N(AC419)&gt;=Rules!$B$14,"Redirect","Prune"),"Keep")))))))</f>
        <v/>
      </c>
      <c r="AB419">
        <f>IF(A419="","",IF(LEFT(C419&amp;"",1)="3","Already redirects ("&amp;C419&amp;"). Update internal links to point at the final URL.",IF(OR(LEFT(C419&amp;"",1)="4",LEFT(C419&amp;"",1)="5"),IF(AA419="Redirect","Returns "&amp;C419&amp;" but still has "&amp;N(K419)&amp;" clicks and "&amp;N(AC419)&amp;" referring domains. 301 it to the closest live page.","Returns "&amp;C419&amp;" with no clicks or links. Remove internal links and let it 404 or 410."),IF(D419="Non-Indexable","Non-indexable ("&amp;E419&amp;"). Keep if that is intentional; otherwise fix the canonical or noindex.",IF(AA419="Merge","Overlaps with "&amp;I419&amp;IF(N(J419)&gt;0," (similarity "&amp;TEXT(J419,"0.00")&amp;")","")&amp;", which gets more clicks. Merge the useful parts into it and 301 this URL.",IF(AA419="Update",MID(IF(U419="Yes","; Clicks down "&amp;TEXT(-P419,"0%")&amp;" on the previous period","")&amp;IF(V419="Yes","; Average position "&amp;TEXT(N419,"0.0")&amp;" on "&amp;TEXT(L419,"#,##0")&amp;" impressions (striking distance)","")&amp;IF(AND(T419="Yes",N(L419)&gt;=Rules!$B$6),"; Thin ("&amp;F419&amp;" words) but has search demand",""),3,400),IF(AA419="Prune","Low value: "&amp;N(K419)&amp;" clicks, "&amp;N(L419)&amp;" impressions, "&amp;N(Q419)&amp;" sessions, no key events. Remove or noindex it and update internal links.",IF(AA419="Redirect","Low value but "&amp;N(AC419)&amp;" referring domains. 301 it to the closest relevant page to keep those links.",IF(AND(Z419="No",Y419="Yes",N(K419)&lt;Rules!$B$5),"Low search traffic but it converts (key events: "&amp;S419&amp;"). Keep it and link to it.",IF(W419="Yes","Stronger than the page it overlaps ("&amp;I419&amp;"). Keep; merge that page into this one.","Healthy: "&amp;N(K419)&amp;" clicks"&amp;IF(ISNUMBER(N419),", average position "&amp;TEXT(N419,"0.0"),"")&amp;". Keep and monitor."))))))))))</f>
        <v/>
      </c>
      <c r="AE419">
        <f>IF(A419="","",IF(AD419&lt;&gt;"",AD419,AA419))</f>
        <v/>
      </c>
    </row>
    <row r="420">
      <c r="A420">
        <f>IF(Crawl!A419="","",Crawl!A419)</f>
        <v/>
      </c>
      <c r="B420">
        <f>IF(A420="","",Crawl!EC419)</f>
        <v/>
      </c>
      <c r="C420">
        <f>IF(A420="","",IFERROR(INDEX(Crawl!$A419:$DZ419,1,Rules!$H$6),""))</f>
        <v/>
      </c>
      <c r="D420">
        <f>IF(A420="","",IFERROR(INDEX(Crawl!$A419:$DZ419,1,Rules!$H$7),"")&amp;"")</f>
        <v/>
      </c>
      <c r="E420">
        <f>IF(A420="","",IFERROR(INDEX(Crawl!$A419:$DZ419,1,Rules!$H$8),"")&amp;"")</f>
        <v/>
      </c>
      <c r="F420">
        <f>IF(A420="","",IFERROR(INDEX(Crawl!$A419:$DZ419,1,Rules!$H$9),""))</f>
        <v/>
      </c>
      <c r="G420">
        <f>IF(A420="","",IFERROR(INDEX(Crawl!$A419:$DZ419,1,Rules!$H$10),""))</f>
        <v/>
      </c>
      <c r="H420">
        <f>IF(A420="","",IFERROR(INDEX(Crawl!$A419:$DZ419,1,Rules!$H$12),""))</f>
        <v/>
      </c>
      <c r="I420">
        <f>IF(A420="","",IF(AND(N(H420)&gt;0,IFERROR(INDEX(Crawl!$A419:$DZ419,1,Rules!$H$11),"")&amp;""&lt;&gt;""),IFERROR(INDEX(Crawl!$A419:$DZ419,1,Rules!$H$11),"")&amp;"",IF(AND(ISNUMBER(J420),N(J420)&gt;=Rules!$B$12,IFERROR(INDEX(Crawl!$A419:$DZ419,1,Rules!$H$13),"")&amp;""&lt;&gt;""),IFERROR(INDEX(Crawl!$A419:$DZ419,1,Rules!$H$13),"")&amp;"","")))</f>
        <v/>
      </c>
      <c r="J420" s="19">
        <f>IF(A420="","",IF(IFERROR(INDEX(Crawl!$A419:$DZ419,1,Rules!$H$14),"")&amp;""="","",IFERROR(INDEX(Crawl!$A419:$DZ419,1,Rules!$H$14),"")))</f>
        <v/>
      </c>
      <c r="K420">
        <f>IF(A420="","",IFERROR(SUMIFS('GSC current'!$J$2:$J$2001,'GSC current'!$I$2:$I$2001,B420),0))</f>
        <v/>
      </c>
      <c r="L420">
        <f>IF(A420="","",IFERROR(SUMIFS('GSC current'!$K$2:$K$2001,'GSC current'!$I$2:$I$2001,B420),0))</f>
        <v/>
      </c>
      <c r="M420" s="20">
        <f>IF(A420="","",IF(N(L420)&gt;0,K420/L420,""))</f>
        <v/>
      </c>
      <c r="N420" s="21">
        <f>IF(A420="","",IF(N(L420)&gt;0,SUMIFS('GSC current'!$L$2:$L$2001,'GSC current'!$I$2:$I$2001,B420)/L420,""))</f>
        <v/>
      </c>
      <c r="O420">
        <f>IF(A420="","",IFERROR(SUMIFS('GSC previous'!$J$2:$J$2001,'GSC previous'!$I$2:$I$2001,B420),0))</f>
        <v/>
      </c>
      <c r="P420" s="22">
        <f>IF(A420="","",IF(N(O420)&gt;0,(K420-O420)/O420,""))</f>
        <v/>
      </c>
      <c r="Q420">
        <f>IF(A420="","",IFERROR(SUMIFS(GA4!$P$2:$P$2001,GA4!$O$2:$O$2001,B420),0))</f>
        <v/>
      </c>
      <c r="R420" s="23">
        <f>IF(A420="","",IF(N(Q420)&gt;0,SUMIFS(GA4!$Q$2:$Q$2001,GA4!$O$2:$O$2001,B420)/Q420,""))</f>
        <v/>
      </c>
      <c r="S420">
        <f>IF(A420="","",IFERROR(SUMIFS(GA4!$R$2:$R$2001,GA4!$O$2:$O$2001,B420),0))</f>
        <v/>
      </c>
      <c r="T420">
        <f>IF(A420="","",IF(AND(ISNUMBER(F420),LEFT(C420&amp;"",1)="2"),IF(F420&lt;Rules!$B$9,"Yes","No"),"No"))</f>
        <v/>
      </c>
      <c r="U420">
        <f>IF(A420="","",IF(AND(N(O420)&gt;=Rules!$B$8,ISNUMBER(P420)),IF(P420&lt;=-Rules!$B$7,"Yes","No"),"No"))</f>
        <v/>
      </c>
      <c r="V420">
        <f>IF(A420="","",IF(AND(N(L420)&gt;=Rules!$B$6,ISNUMBER(N420)),IF(AND(N420&gt;=Rules!$B$10,N420&lt;=Rules!$B$11),"Yes","No"),"No"))</f>
        <v/>
      </c>
      <c r="W420">
        <f>IF(A420="","",IF(I420&lt;&gt;"","Yes","No"))</f>
        <v/>
      </c>
      <c r="X420">
        <f>IF(I420="","",IF(SUMIFS($K$3:$K$2002,$A$3:$A$2002,SUBSTITUTE(SUBSTITUTE(I420,"?","~?"),"*","~*"))&gt;N(K420),"Yes","No"))</f>
        <v/>
      </c>
      <c r="Y420">
        <f>IF(A420="","",IF(N(S420)&gt;0,"Yes","No"))</f>
        <v/>
      </c>
      <c r="Z420">
        <f>IF(A420="","",IF(AND(N(K420)&lt;Rules!$B$5,N(L420)&lt;Rules!$B$6,N(Q420)&lt;Rules!$B$13,Y420="No"),"Yes","No"))</f>
        <v/>
      </c>
      <c r="AA420">
        <f>IF(A420="","",IF(LEFT(C420&amp;"",1)="3","Redirect",IF(OR(LEFT(C420&amp;"",1)="4",LEFT(C420&amp;"",1)="5"),IF(OR(N(K420)&gt;0,N(AC420)&gt;=Rules!$B$14),"Redirect","Prune"),IF(D420="Non-Indexable","Keep",IF(AND(W420="Yes",X420="Yes",Y420="No"),"Merge",IF(OR(U420="Yes",V420="Yes",AND(T420="Yes",N(L420)&gt;=Rules!$B$6)),"Update",IF(Z420="Yes",IF(N(AC420)&gt;=Rules!$B$14,"Redirect","Prune"),"Keep")))))))</f>
        <v/>
      </c>
      <c r="AB420">
        <f>IF(A420="","",IF(LEFT(C420&amp;"",1)="3","Already redirects ("&amp;C420&amp;"). Update internal links to point at the final URL.",IF(OR(LEFT(C420&amp;"",1)="4",LEFT(C420&amp;"",1)="5"),IF(AA420="Redirect","Returns "&amp;C420&amp;" but still has "&amp;N(K420)&amp;" clicks and "&amp;N(AC420)&amp;" referring domains. 301 it to the closest live page.","Returns "&amp;C420&amp;" with no clicks or links. Remove internal links and let it 404 or 410."),IF(D420="Non-Indexable","Non-indexable ("&amp;E420&amp;"). Keep if that is intentional; otherwise fix the canonical or noindex.",IF(AA420="Merge","Overlaps with "&amp;I420&amp;IF(N(J420)&gt;0," (similarity "&amp;TEXT(J420,"0.00")&amp;")","")&amp;", which gets more clicks. Merge the useful parts into it and 301 this URL.",IF(AA420="Update",MID(IF(U420="Yes","; Clicks down "&amp;TEXT(-P420,"0%")&amp;" on the previous period","")&amp;IF(V420="Yes","; Average position "&amp;TEXT(N420,"0.0")&amp;" on "&amp;TEXT(L420,"#,##0")&amp;" impressions (striking distance)","")&amp;IF(AND(T420="Yes",N(L420)&gt;=Rules!$B$6),"; Thin ("&amp;F420&amp;" words) but has search demand",""),3,400),IF(AA420="Prune","Low value: "&amp;N(K420)&amp;" clicks, "&amp;N(L420)&amp;" impressions, "&amp;N(Q420)&amp;" sessions, no key events. Remove or noindex it and update internal links.",IF(AA420="Redirect","Low value but "&amp;N(AC420)&amp;" referring domains. 301 it to the closest relevant page to keep those links.",IF(AND(Z420="No",Y420="Yes",N(K420)&lt;Rules!$B$5),"Low search traffic but it converts (key events: "&amp;S420&amp;"). Keep it and link to it.",IF(W420="Yes","Stronger than the page it overlaps ("&amp;I420&amp;"). Keep; merge that page into this one.","Healthy: "&amp;N(K420)&amp;" clicks"&amp;IF(ISNUMBER(N420),", average position "&amp;TEXT(N420,"0.0"),"")&amp;". Keep and monitor."))))))))))</f>
        <v/>
      </c>
      <c r="AE420">
        <f>IF(A420="","",IF(AD420&lt;&gt;"",AD420,AA420))</f>
        <v/>
      </c>
    </row>
    <row r="421">
      <c r="A421">
        <f>IF(Crawl!A420="","",Crawl!A420)</f>
        <v/>
      </c>
      <c r="B421">
        <f>IF(A421="","",Crawl!EC420)</f>
        <v/>
      </c>
      <c r="C421">
        <f>IF(A421="","",IFERROR(INDEX(Crawl!$A420:$DZ420,1,Rules!$H$6),""))</f>
        <v/>
      </c>
      <c r="D421">
        <f>IF(A421="","",IFERROR(INDEX(Crawl!$A420:$DZ420,1,Rules!$H$7),"")&amp;"")</f>
        <v/>
      </c>
      <c r="E421">
        <f>IF(A421="","",IFERROR(INDEX(Crawl!$A420:$DZ420,1,Rules!$H$8),"")&amp;"")</f>
        <v/>
      </c>
      <c r="F421">
        <f>IF(A421="","",IFERROR(INDEX(Crawl!$A420:$DZ420,1,Rules!$H$9),""))</f>
        <v/>
      </c>
      <c r="G421">
        <f>IF(A421="","",IFERROR(INDEX(Crawl!$A420:$DZ420,1,Rules!$H$10),""))</f>
        <v/>
      </c>
      <c r="H421">
        <f>IF(A421="","",IFERROR(INDEX(Crawl!$A420:$DZ420,1,Rules!$H$12),""))</f>
        <v/>
      </c>
      <c r="I421">
        <f>IF(A421="","",IF(AND(N(H421)&gt;0,IFERROR(INDEX(Crawl!$A420:$DZ420,1,Rules!$H$11),"")&amp;""&lt;&gt;""),IFERROR(INDEX(Crawl!$A420:$DZ420,1,Rules!$H$11),"")&amp;"",IF(AND(ISNUMBER(J421),N(J421)&gt;=Rules!$B$12,IFERROR(INDEX(Crawl!$A420:$DZ420,1,Rules!$H$13),"")&amp;""&lt;&gt;""),IFERROR(INDEX(Crawl!$A420:$DZ420,1,Rules!$H$13),"")&amp;"","")))</f>
        <v/>
      </c>
      <c r="J421" s="19">
        <f>IF(A421="","",IF(IFERROR(INDEX(Crawl!$A420:$DZ420,1,Rules!$H$14),"")&amp;""="","",IFERROR(INDEX(Crawl!$A420:$DZ420,1,Rules!$H$14),"")))</f>
        <v/>
      </c>
      <c r="K421">
        <f>IF(A421="","",IFERROR(SUMIFS('GSC current'!$J$2:$J$2001,'GSC current'!$I$2:$I$2001,B421),0))</f>
        <v/>
      </c>
      <c r="L421">
        <f>IF(A421="","",IFERROR(SUMIFS('GSC current'!$K$2:$K$2001,'GSC current'!$I$2:$I$2001,B421),0))</f>
        <v/>
      </c>
      <c r="M421" s="20">
        <f>IF(A421="","",IF(N(L421)&gt;0,K421/L421,""))</f>
        <v/>
      </c>
      <c r="N421" s="21">
        <f>IF(A421="","",IF(N(L421)&gt;0,SUMIFS('GSC current'!$L$2:$L$2001,'GSC current'!$I$2:$I$2001,B421)/L421,""))</f>
        <v/>
      </c>
      <c r="O421">
        <f>IF(A421="","",IFERROR(SUMIFS('GSC previous'!$J$2:$J$2001,'GSC previous'!$I$2:$I$2001,B421),0))</f>
        <v/>
      </c>
      <c r="P421" s="22">
        <f>IF(A421="","",IF(N(O421)&gt;0,(K421-O421)/O421,""))</f>
        <v/>
      </c>
      <c r="Q421">
        <f>IF(A421="","",IFERROR(SUMIFS(GA4!$P$2:$P$2001,GA4!$O$2:$O$2001,B421),0))</f>
        <v/>
      </c>
      <c r="R421" s="23">
        <f>IF(A421="","",IF(N(Q421)&gt;0,SUMIFS(GA4!$Q$2:$Q$2001,GA4!$O$2:$O$2001,B421)/Q421,""))</f>
        <v/>
      </c>
      <c r="S421">
        <f>IF(A421="","",IFERROR(SUMIFS(GA4!$R$2:$R$2001,GA4!$O$2:$O$2001,B421),0))</f>
        <v/>
      </c>
      <c r="T421">
        <f>IF(A421="","",IF(AND(ISNUMBER(F421),LEFT(C421&amp;"",1)="2"),IF(F421&lt;Rules!$B$9,"Yes","No"),"No"))</f>
        <v/>
      </c>
      <c r="U421">
        <f>IF(A421="","",IF(AND(N(O421)&gt;=Rules!$B$8,ISNUMBER(P421)),IF(P421&lt;=-Rules!$B$7,"Yes","No"),"No"))</f>
        <v/>
      </c>
      <c r="V421">
        <f>IF(A421="","",IF(AND(N(L421)&gt;=Rules!$B$6,ISNUMBER(N421)),IF(AND(N421&gt;=Rules!$B$10,N421&lt;=Rules!$B$11),"Yes","No"),"No"))</f>
        <v/>
      </c>
      <c r="W421">
        <f>IF(A421="","",IF(I421&lt;&gt;"","Yes","No"))</f>
        <v/>
      </c>
      <c r="X421">
        <f>IF(I421="","",IF(SUMIFS($K$3:$K$2002,$A$3:$A$2002,SUBSTITUTE(SUBSTITUTE(I421,"?","~?"),"*","~*"))&gt;N(K421),"Yes","No"))</f>
        <v/>
      </c>
      <c r="Y421">
        <f>IF(A421="","",IF(N(S421)&gt;0,"Yes","No"))</f>
        <v/>
      </c>
      <c r="Z421">
        <f>IF(A421="","",IF(AND(N(K421)&lt;Rules!$B$5,N(L421)&lt;Rules!$B$6,N(Q421)&lt;Rules!$B$13,Y421="No"),"Yes","No"))</f>
        <v/>
      </c>
      <c r="AA421">
        <f>IF(A421="","",IF(LEFT(C421&amp;"",1)="3","Redirect",IF(OR(LEFT(C421&amp;"",1)="4",LEFT(C421&amp;"",1)="5"),IF(OR(N(K421)&gt;0,N(AC421)&gt;=Rules!$B$14),"Redirect","Prune"),IF(D421="Non-Indexable","Keep",IF(AND(W421="Yes",X421="Yes",Y421="No"),"Merge",IF(OR(U421="Yes",V421="Yes",AND(T421="Yes",N(L421)&gt;=Rules!$B$6)),"Update",IF(Z421="Yes",IF(N(AC421)&gt;=Rules!$B$14,"Redirect","Prune"),"Keep")))))))</f>
        <v/>
      </c>
      <c r="AB421">
        <f>IF(A421="","",IF(LEFT(C421&amp;"",1)="3","Already redirects ("&amp;C421&amp;"). Update internal links to point at the final URL.",IF(OR(LEFT(C421&amp;"",1)="4",LEFT(C421&amp;"",1)="5"),IF(AA421="Redirect","Returns "&amp;C421&amp;" but still has "&amp;N(K421)&amp;" clicks and "&amp;N(AC421)&amp;" referring domains. 301 it to the closest live page.","Returns "&amp;C421&amp;" with no clicks or links. Remove internal links and let it 404 or 410."),IF(D421="Non-Indexable","Non-indexable ("&amp;E421&amp;"). Keep if that is intentional; otherwise fix the canonical or noindex.",IF(AA421="Merge","Overlaps with "&amp;I421&amp;IF(N(J421)&gt;0," (similarity "&amp;TEXT(J421,"0.00")&amp;")","")&amp;", which gets more clicks. Merge the useful parts into it and 301 this URL.",IF(AA421="Update",MID(IF(U421="Yes","; Clicks down "&amp;TEXT(-P421,"0%")&amp;" on the previous period","")&amp;IF(V421="Yes","; Average position "&amp;TEXT(N421,"0.0")&amp;" on "&amp;TEXT(L421,"#,##0")&amp;" impressions (striking distance)","")&amp;IF(AND(T421="Yes",N(L421)&gt;=Rules!$B$6),"; Thin ("&amp;F421&amp;" words) but has search demand",""),3,400),IF(AA421="Prune","Low value: "&amp;N(K421)&amp;" clicks, "&amp;N(L421)&amp;" impressions, "&amp;N(Q421)&amp;" sessions, no key events. Remove or noindex it and update internal links.",IF(AA421="Redirect","Low value but "&amp;N(AC421)&amp;" referring domains. 301 it to the closest relevant page to keep those links.",IF(AND(Z421="No",Y421="Yes",N(K421)&lt;Rules!$B$5),"Low search traffic but it converts (key events: "&amp;S421&amp;"). Keep it and link to it.",IF(W421="Yes","Stronger than the page it overlaps ("&amp;I421&amp;"). Keep; merge that page into this one.","Healthy: "&amp;N(K421)&amp;" clicks"&amp;IF(ISNUMBER(N421),", average position "&amp;TEXT(N421,"0.0"),"")&amp;". Keep and monitor."))))))))))</f>
        <v/>
      </c>
      <c r="AE421">
        <f>IF(A421="","",IF(AD421&lt;&gt;"",AD421,AA421))</f>
        <v/>
      </c>
    </row>
    <row r="422">
      <c r="A422">
        <f>IF(Crawl!A421="","",Crawl!A421)</f>
        <v/>
      </c>
      <c r="B422">
        <f>IF(A422="","",Crawl!EC421)</f>
        <v/>
      </c>
      <c r="C422">
        <f>IF(A422="","",IFERROR(INDEX(Crawl!$A421:$DZ421,1,Rules!$H$6),""))</f>
        <v/>
      </c>
      <c r="D422">
        <f>IF(A422="","",IFERROR(INDEX(Crawl!$A421:$DZ421,1,Rules!$H$7),"")&amp;"")</f>
        <v/>
      </c>
      <c r="E422">
        <f>IF(A422="","",IFERROR(INDEX(Crawl!$A421:$DZ421,1,Rules!$H$8),"")&amp;"")</f>
        <v/>
      </c>
      <c r="F422">
        <f>IF(A422="","",IFERROR(INDEX(Crawl!$A421:$DZ421,1,Rules!$H$9),""))</f>
        <v/>
      </c>
      <c r="G422">
        <f>IF(A422="","",IFERROR(INDEX(Crawl!$A421:$DZ421,1,Rules!$H$10),""))</f>
        <v/>
      </c>
      <c r="H422">
        <f>IF(A422="","",IFERROR(INDEX(Crawl!$A421:$DZ421,1,Rules!$H$12),""))</f>
        <v/>
      </c>
      <c r="I422">
        <f>IF(A422="","",IF(AND(N(H422)&gt;0,IFERROR(INDEX(Crawl!$A421:$DZ421,1,Rules!$H$11),"")&amp;""&lt;&gt;""),IFERROR(INDEX(Crawl!$A421:$DZ421,1,Rules!$H$11),"")&amp;"",IF(AND(ISNUMBER(J422),N(J422)&gt;=Rules!$B$12,IFERROR(INDEX(Crawl!$A421:$DZ421,1,Rules!$H$13),"")&amp;""&lt;&gt;""),IFERROR(INDEX(Crawl!$A421:$DZ421,1,Rules!$H$13),"")&amp;"","")))</f>
        <v/>
      </c>
      <c r="J422" s="19">
        <f>IF(A422="","",IF(IFERROR(INDEX(Crawl!$A421:$DZ421,1,Rules!$H$14),"")&amp;""="","",IFERROR(INDEX(Crawl!$A421:$DZ421,1,Rules!$H$14),"")))</f>
        <v/>
      </c>
      <c r="K422">
        <f>IF(A422="","",IFERROR(SUMIFS('GSC current'!$J$2:$J$2001,'GSC current'!$I$2:$I$2001,B422),0))</f>
        <v/>
      </c>
      <c r="L422">
        <f>IF(A422="","",IFERROR(SUMIFS('GSC current'!$K$2:$K$2001,'GSC current'!$I$2:$I$2001,B422),0))</f>
        <v/>
      </c>
      <c r="M422" s="20">
        <f>IF(A422="","",IF(N(L422)&gt;0,K422/L422,""))</f>
        <v/>
      </c>
      <c r="N422" s="21">
        <f>IF(A422="","",IF(N(L422)&gt;0,SUMIFS('GSC current'!$L$2:$L$2001,'GSC current'!$I$2:$I$2001,B422)/L422,""))</f>
        <v/>
      </c>
      <c r="O422">
        <f>IF(A422="","",IFERROR(SUMIFS('GSC previous'!$J$2:$J$2001,'GSC previous'!$I$2:$I$2001,B422),0))</f>
        <v/>
      </c>
      <c r="P422" s="22">
        <f>IF(A422="","",IF(N(O422)&gt;0,(K422-O422)/O422,""))</f>
        <v/>
      </c>
      <c r="Q422">
        <f>IF(A422="","",IFERROR(SUMIFS(GA4!$P$2:$P$2001,GA4!$O$2:$O$2001,B422),0))</f>
        <v/>
      </c>
      <c r="R422" s="23">
        <f>IF(A422="","",IF(N(Q422)&gt;0,SUMIFS(GA4!$Q$2:$Q$2001,GA4!$O$2:$O$2001,B422)/Q422,""))</f>
        <v/>
      </c>
      <c r="S422">
        <f>IF(A422="","",IFERROR(SUMIFS(GA4!$R$2:$R$2001,GA4!$O$2:$O$2001,B422),0))</f>
        <v/>
      </c>
      <c r="T422">
        <f>IF(A422="","",IF(AND(ISNUMBER(F422),LEFT(C422&amp;"",1)="2"),IF(F422&lt;Rules!$B$9,"Yes","No"),"No"))</f>
        <v/>
      </c>
      <c r="U422">
        <f>IF(A422="","",IF(AND(N(O422)&gt;=Rules!$B$8,ISNUMBER(P422)),IF(P422&lt;=-Rules!$B$7,"Yes","No"),"No"))</f>
        <v/>
      </c>
      <c r="V422">
        <f>IF(A422="","",IF(AND(N(L422)&gt;=Rules!$B$6,ISNUMBER(N422)),IF(AND(N422&gt;=Rules!$B$10,N422&lt;=Rules!$B$11),"Yes","No"),"No"))</f>
        <v/>
      </c>
      <c r="W422">
        <f>IF(A422="","",IF(I422&lt;&gt;"","Yes","No"))</f>
        <v/>
      </c>
      <c r="X422">
        <f>IF(I422="","",IF(SUMIFS($K$3:$K$2002,$A$3:$A$2002,SUBSTITUTE(SUBSTITUTE(I422,"?","~?"),"*","~*"))&gt;N(K422),"Yes","No"))</f>
        <v/>
      </c>
      <c r="Y422">
        <f>IF(A422="","",IF(N(S422)&gt;0,"Yes","No"))</f>
        <v/>
      </c>
      <c r="Z422">
        <f>IF(A422="","",IF(AND(N(K422)&lt;Rules!$B$5,N(L422)&lt;Rules!$B$6,N(Q422)&lt;Rules!$B$13,Y422="No"),"Yes","No"))</f>
        <v/>
      </c>
      <c r="AA422">
        <f>IF(A422="","",IF(LEFT(C422&amp;"",1)="3","Redirect",IF(OR(LEFT(C422&amp;"",1)="4",LEFT(C422&amp;"",1)="5"),IF(OR(N(K422)&gt;0,N(AC422)&gt;=Rules!$B$14),"Redirect","Prune"),IF(D422="Non-Indexable","Keep",IF(AND(W422="Yes",X422="Yes",Y422="No"),"Merge",IF(OR(U422="Yes",V422="Yes",AND(T422="Yes",N(L422)&gt;=Rules!$B$6)),"Update",IF(Z422="Yes",IF(N(AC422)&gt;=Rules!$B$14,"Redirect","Prune"),"Keep")))))))</f>
        <v/>
      </c>
      <c r="AB422">
        <f>IF(A422="","",IF(LEFT(C422&amp;"",1)="3","Already redirects ("&amp;C422&amp;"). Update internal links to point at the final URL.",IF(OR(LEFT(C422&amp;"",1)="4",LEFT(C422&amp;"",1)="5"),IF(AA422="Redirect","Returns "&amp;C422&amp;" but still has "&amp;N(K422)&amp;" clicks and "&amp;N(AC422)&amp;" referring domains. 301 it to the closest live page.","Returns "&amp;C422&amp;" with no clicks or links. Remove internal links and let it 404 or 410."),IF(D422="Non-Indexable","Non-indexable ("&amp;E422&amp;"). Keep if that is intentional; otherwise fix the canonical or noindex.",IF(AA422="Merge","Overlaps with "&amp;I422&amp;IF(N(J422)&gt;0," (similarity "&amp;TEXT(J422,"0.00")&amp;")","")&amp;", which gets more clicks. Merge the useful parts into it and 301 this URL.",IF(AA422="Update",MID(IF(U422="Yes","; Clicks down "&amp;TEXT(-P422,"0%")&amp;" on the previous period","")&amp;IF(V422="Yes","; Average position "&amp;TEXT(N422,"0.0")&amp;" on "&amp;TEXT(L422,"#,##0")&amp;" impressions (striking distance)","")&amp;IF(AND(T422="Yes",N(L422)&gt;=Rules!$B$6),"; Thin ("&amp;F422&amp;" words) but has search demand",""),3,400),IF(AA422="Prune","Low value: "&amp;N(K422)&amp;" clicks, "&amp;N(L422)&amp;" impressions, "&amp;N(Q422)&amp;" sessions, no key events. Remove or noindex it and update internal links.",IF(AA422="Redirect","Low value but "&amp;N(AC422)&amp;" referring domains. 301 it to the closest relevant page to keep those links.",IF(AND(Z422="No",Y422="Yes",N(K422)&lt;Rules!$B$5),"Low search traffic but it converts (key events: "&amp;S422&amp;"). Keep it and link to it.",IF(W422="Yes","Stronger than the page it overlaps ("&amp;I422&amp;"). Keep; merge that page into this one.","Healthy: "&amp;N(K422)&amp;" clicks"&amp;IF(ISNUMBER(N422),", average position "&amp;TEXT(N422,"0.0"),"")&amp;". Keep and monitor."))))))))))</f>
        <v/>
      </c>
      <c r="AE422">
        <f>IF(A422="","",IF(AD422&lt;&gt;"",AD422,AA422))</f>
        <v/>
      </c>
    </row>
    <row r="423">
      <c r="A423">
        <f>IF(Crawl!A422="","",Crawl!A422)</f>
        <v/>
      </c>
      <c r="B423">
        <f>IF(A423="","",Crawl!EC422)</f>
        <v/>
      </c>
      <c r="C423">
        <f>IF(A423="","",IFERROR(INDEX(Crawl!$A422:$DZ422,1,Rules!$H$6),""))</f>
        <v/>
      </c>
      <c r="D423">
        <f>IF(A423="","",IFERROR(INDEX(Crawl!$A422:$DZ422,1,Rules!$H$7),"")&amp;"")</f>
        <v/>
      </c>
      <c r="E423">
        <f>IF(A423="","",IFERROR(INDEX(Crawl!$A422:$DZ422,1,Rules!$H$8),"")&amp;"")</f>
        <v/>
      </c>
      <c r="F423">
        <f>IF(A423="","",IFERROR(INDEX(Crawl!$A422:$DZ422,1,Rules!$H$9),""))</f>
        <v/>
      </c>
      <c r="G423">
        <f>IF(A423="","",IFERROR(INDEX(Crawl!$A422:$DZ422,1,Rules!$H$10),""))</f>
        <v/>
      </c>
      <c r="H423">
        <f>IF(A423="","",IFERROR(INDEX(Crawl!$A422:$DZ422,1,Rules!$H$12),""))</f>
        <v/>
      </c>
      <c r="I423">
        <f>IF(A423="","",IF(AND(N(H423)&gt;0,IFERROR(INDEX(Crawl!$A422:$DZ422,1,Rules!$H$11),"")&amp;""&lt;&gt;""),IFERROR(INDEX(Crawl!$A422:$DZ422,1,Rules!$H$11),"")&amp;"",IF(AND(ISNUMBER(J423),N(J423)&gt;=Rules!$B$12,IFERROR(INDEX(Crawl!$A422:$DZ422,1,Rules!$H$13),"")&amp;""&lt;&gt;""),IFERROR(INDEX(Crawl!$A422:$DZ422,1,Rules!$H$13),"")&amp;"","")))</f>
        <v/>
      </c>
      <c r="J423" s="19">
        <f>IF(A423="","",IF(IFERROR(INDEX(Crawl!$A422:$DZ422,1,Rules!$H$14),"")&amp;""="","",IFERROR(INDEX(Crawl!$A422:$DZ422,1,Rules!$H$14),"")))</f>
        <v/>
      </c>
      <c r="K423">
        <f>IF(A423="","",IFERROR(SUMIFS('GSC current'!$J$2:$J$2001,'GSC current'!$I$2:$I$2001,B423),0))</f>
        <v/>
      </c>
      <c r="L423">
        <f>IF(A423="","",IFERROR(SUMIFS('GSC current'!$K$2:$K$2001,'GSC current'!$I$2:$I$2001,B423),0))</f>
        <v/>
      </c>
      <c r="M423" s="20">
        <f>IF(A423="","",IF(N(L423)&gt;0,K423/L423,""))</f>
        <v/>
      </c>
      <c r="N423" s="21">
        <f>IF(A423="","",IF(N(L423)&gt;0,SUMIFS('GSC current'!$L$2:$L$2001,'GSC current'!$I$2:$I$2001,B423)/L423,""))</f>
        <v/>
      </c>
      <c r="O423">
        <f>IF(A423="","",IFERROR(SUMIFS('GSC previous'!$J$2:$J$2001,'GSC previous'!$I$2:$I$2001,B423),0))</f>
        <v/>
      </c>
      <c r="P423" s="22">
        <f>IF(A423="","",IF(N(O423)&gt;0,(K423-O423)/O423,""))</f>
        <v/>
      </c>
      <c r="Q423">
        <f>IF(A423="","",IFERROR(SUMIFS(GA4!$P$2:$P$2001,GA4!$O$2:$O$2001,B423),0))</f>
        <v/>
      </c>
      <c r="R423" s="23">
        <f>IF(A423="","",IF(N(Q423)&gt;0,SUMIFS(GA4!$Q$2:$Q$2001,GA4!$O$2:$O$2001,B423)/Q423,""))</f>
        <v/>
      </c>
      <c r="S423">
        <f>IF(A423="","",IFERROR(SUMIFS(GA4!$R$2:$R$2001,GA4!$O$2:$O$2001,B423),0))</f>
        <v/>
      </c>
      <c r="T423">
        <f>IF(A423="","",IF(AND(ISNUMBER(F423),LEFT(C423&amp;"",1)="2"),IF(F423&lt;Rules!$B$9,"Yes","No"),"No"))</f>
        <v/>
      </c>
      <c r="U423">
        <f>IF(A423="","",IF(AND(N(O423)&gt;=Rules!$B$8,ISNUMBER(P423)),IF(P423&lt;=-Rules!$B$7,"Yes","No"),"No"))</f>
        <v/>
      </c>
      <c r="V423">
        <f>IF(A423="","",IF(AND(N(L423)&gt;=Rules!$B$6,ISNUMBER(N423)),IF(AND(N423&gt;=Rules!$B$10,N423&lt;=Rules!$B$11),"Yes","No"),"No"))</f>
        <v/>
      </c>
      <c r="W423">
        <f>IF(A423="","",IF(I423&lt;&gt;"","Yes","No"))</f>
        <v/>
      </c>
      <c r="X423">
        <f>IF(I423="","",IF(SUMIFS($K$3:$K$2002,$A$3:$A$2002,SUBSTITUTE(SUBSTITUTE(I423,"?","~?"),"*","~*"))&gt;N(K423),"Yes","No"))</f>
        <v/>
      </c>
      <c r="Y423">
        <f>IF(A423="","",IF(N(S423)&gt;0,"Yes","No"))</f>
        <v/>
      </c>
      <c r="Z423">
        <f>IF(A423="","",IF(AND(N(K423)&lt;Rules!$B$5,N(L423)&lt;Rules!$B$6,N(Q423)&lt;Rules!$B$13,Y423="No"),"Yes","No"))</f>
        <v/>
      </c>
      <c r="AA423">
        <f>IF(A423="","",IF(LEFT(C423&amp;"",1)="3","Redirect",IF(OR(LEFT(C423&amp;"",1)="4",LEFT(C423&amp;"",1)="5"),IF(OR(N(K423)&gt;0,N(AC423)&gt;=Rules!$B$14),"Redirect","Prune"),IF(D423="Non-Indexable","Keep",IF(AND(W423="Yes",X423="Yes",Y423="No"),"Merge",IF(OR(U423="Yes",V423="Yes",AND(T423="Yes",N(L423)&gt;=Rules!$B$6)),"Update",IF(Z423="Yes",IF(N(AC423)&gt;=Rules!$B$14,"Redirect","Prune"),"Keep")))))))</f>
        <v/>
      </c>
      <c r="AB423">
        <f>IF(A423="","",IF(LEFT(C423&amp;"",1)="3","Already redirects ("&amp;C423&amp;"). Update internal links to point at the final URL.",IF(OR(LEFT(C423&amp;"",1)="4",LEFT(C423&amp;"",1)="5"),IF(AA423="Redirect","Returns "&amp;C423&amp;" but still has "&amp;N(K423)&amp;" clicks and "&amp;N(AC423)&amp;" referring domains. 301 it to the closest live page.","Returns "&amp;C423&amp;" with no clicks or links. Remove internal links and let it 404 or 410."),IF(D423="Non-Indexable","Non-indexable ("&amp;E423&amp;"). Keep if that is intentional; otherwise fix the canonical or noindex.",IF(AA423="Merge","Overlaps with "&amp;I423&amp;IF(N(J423)&gt;0," (similarity "&amp;TEXT(J423,"0.00")&amp;")","")&amp;", which gets more clicks. Merge the useful parts into it and 301 this URL.",IF(AA423="Update",MID(IF(U423="Yes","; Clicks down "&amp;TEXT(-P423,"0%")&amp;" on the previous period","")&amp;IF(V423="Yes","; Average position "&amp;TEXT(N423,"0.0")&amp;" on "&amp;TEXT(L423,"#,##0")&amp;" impressions (striking distance)","")&amp;IF(AND(T423="Yes",N(L423)&gt;=Rules!$B$6),"; Thin ("&amp;F423&amp;" words) but has search demand",""),3,400),IF(AA423="Prune","Low value: "&amp;N(K423)&amp;" clicks, "&amp;N(L423)&amp;" impressions, "&amp;N(Q423)&amp;" sessions, no key events. Remove or noindex it and update internal links.",IF(AA423="Redirect","Low value but "&amp;N(AC423)&amp;" referring domains. 301 it to the closest relevant page to keep those links.",IF(AND(Z423="No",Y423="Yes",N(K423)&lt;Rules!$B$5),"Low search traffic but it converts (key events: "&amp;S423&amp;"). Keep it and link to it.",IF(W423="Yes","Stronger than the page it overlaps ("&amp;I423&amp;"). Keep; merge that page into this one.","Healthy: "&amp;N(K423)&amp;" clicks"&amp;IF(ISNUMBER(N423),", average position "&amp;TEXT(N423,"0.0"),"")&amp;". Keep and monitor."))))))))))</f>
        <v/>
      </c>
      <c r="AE423">
        <f>IF(A423="","",IF(AD423&lt;&gt;"",AD423,AA423))</f>
        <v/>
      </c>
    </row>
    <row r="424">
      <c r="A424">
        <f>IF(Crawl!A423="","",Crawl!A423)</f>
        <v/>
      </c>
      <c r="B424">
        <f>IF(A424="","",Crawl!EC423)</f>
        <v/>
      </c>
      <c r="C424">
        <f>IF(A424="","",IFERROR(INDEX(Crawl!$A423:$DZ423,1,Rules!$H$6),""))</f>
        <v/>
      </c>
      <c r="D424">
        <f>IF(A424="","",IFERROR(INDEX(Crawl!$A423:$DZ423,1,Rules!$H$7),"")&amp;"")</f>
        <v/>
      </c>
      <c r="E424">
        <f>IF(A424="","",IFERROR(INDEX(Crawl!$A423:$DZ423,1,Rules!$H$8),"")&amp;"")</f>
        <v/>
      </c>
      <c r="F424">
        <f>IF(A424="","",IFERROR(INDEX(Crawl!$A423:$DZ423,1,Rules!$H$9),""))</f>
        <v/>
      </c>
      <c r="G424">
        <f>IF(A424="","",IFERROR(INDEX(Crawl!$A423:$DZ423,1,Rules!$H$10),""))</f>
        <v/>
      </c>
      <c r="H424">
        <f>IF(A424="","",IFERROR(INDEX(Crawl!$A423:$DZ423,1,Rules!$H$12),""))</f>
        <v/>
      </c>
      <c r="I424">
        <f>IF(A424="","",IF(AND(N(H424)&gt;0,IFERROR(INDEX(Crawl!$A423:$DZ423,1,Rules!$H$11),"")&amp;""&lt;&gt;""),IFERROR(INDEX(Crawl!$A423:$DZ423,1,Rules!$H$11),"")&amp;"",IF(AND(ISNUMBER(J424),N(J424)&gt;=Rules!$B$12,IFERROR(INDEX(Crawl!$A423:$DZ423,1,Rules!$H$13),"")&amp;""&lt;&gt;""),IFERROR(INDEX(Crawl!$A423:$DZ423,1,Rules!$H$13),"")&amp;"","")))</f>
        <v/>
      </c>
      <c r="J424" s="19">
        <f>IF(A424="","",IF(IFERROR(INDEX(Crawl!$A423:$DZ423,1,Rules!$H$14),"")&amp;""="","",IFERROR(INDEX(Crawl!$A423:$DZ423,1,Rules!$H$14),"")))</f>
        <v/>
      </c>
      <c r="K424">
        <f>IF(A424="","",IFERROR(SUMIFS('GSC current'!$J$2:$J$2001,'GSC current'!$I$2:$I$2001,B424),0))</f>
        <v/>
      </c>
      <c r="L424">
        <f>IF(A424="","",IFERROR(SUMIFS('GSC current'!$K$2:$K$2001,'GSC current'!$I$2:$I$2001,B424),0))</f>
        <v/>
      </c>
      <c r="M424" s="20">
        <f>IF(A424="","",IF(N(L424)&gt;0,K424/L424,""))</f>
        <v/>
      </c>
      <c r="N424" s="21">
        <f>IF(A424="","",IF(N(L424)&gt;0,SUMIFS('GSC current'!$L$2:$L$2001,'GSC current'!$I$2:$I$2001,B424)/L424,""))</f>
        <v/>
      </c>
      <c r="O424">
        <f>IF(A424="","",IFERROR(SUMIFS('GSC previous'!$J$2:$J$2001,'GSC previous'!$I$2:$I$2001,B424),0))</f>
        <v/>
      </c>
      <c r="P424" s="22">
        <f>IF(A424="","",IF(N(O424)&gt;0,(K424-O424)/O424,""))</f>
        <v/>
      </c>
      <c r="Q424">
        <f>IF(A424="","",IFERROR(SUMIFS(GA4!$P$2:$P$2001,GA4!$O$2:$O$2001,B424),0))</f>
        <v/>
      </c>
      <c r="R424" s="23">
        <f>IF(A424="","",IF(N(Q424)&gt;0,SUMIFS(GA4!$Q$2:$Q$2001,GA4!$O$2:$O$2001,B424)/Q424,""))</f>
        <v/>
      </c>
      <c r="S424">
        <f>IF(A424="","",IFERROR(SUMIFS(GA4!$R$2:$R$2001,GA4!$O$2:$O$2001,B424),0))</f>
        <v/>
      </c>
      <c r="T424">
        <f>IF(A424="","",IF(AND(ISNUMBER(F424),LEFT(C424&amp;"",1)="2"),IF(F424&lt;Rules!$B$9,"Yes","No"),"No"))</f>
        <v/>
      </c>
      <c r="U424">
        <f>IF(A424="","",IF(AND(N(O424)&gt;=Rules!$B$8,ISNUMBER(P424)),IF(P424&lt;=-Rules!$B$7,"Yes","No"),"No"))</f>
        <v/>
      </c>
      <c r="V424">
        <f>IF(A424="","",IF(AND(N(L424)&gt;=Rules!$B$6,ISNUMBER(N424)),IF(AND(N424&gt;=Rules!$B$10,N424&lt;=Rules!$B$11),"Yes","No"),"No"))</f>
        <v/>
      </c>
      <c r="W424">
        <f>IF(A424="","",IF(I424&lt;&gt;"","Yes","No"))</f>
        <v/>
      </c>
      <c r="X424">
        <f>IF(I424="","",IF(SUMIFS($K$3:$K$2002,$A$3:$A$2002,SUBSTITUTE(SUBSTITUTE(I424,"?","~?"),"*","~*"))&gt;N(K424),"Yes","No"))</f>
        <v/>
      </c>
      <c r="Y424">
        <f>IF(A424="","",IF(N(S424)&gt;0,"Yes","No"))</f>
        <v/>
      </c>
      <c r="Z424">
        <f>IF(A424="","",IF(AND(N(K424)&lt;Rules!$B$5,N(L424)&lt;Rules!$B$6,N(Q424)&lt;Rules!$B$13,Y424="No"),"Yes","No"))</f>
        <v/>
      </c>
      <c r="AA424">
        <f>IF(A424="","",IF(LEFT(C424&amp;"",1)="3","Redirect",IF(OR(LEFT(C424&amp;"",1)="4",LEFT(C424&amp;"",1)="5"),IF(OR(N(K424)&gt;0,N(AC424)&gt;=Rules!$B$14),"Redirect","Prune"),IF(D424="Non-Indexable","Keep",IF(AND(W424="Yes",X424="Yes",Y424="No"),"Merge",IF(OR(U424="Yes",V424="Yes",AND(T424="Yes",N(L424)&gt;=Rules!$B$6)),"Update",IF(Z424="Yes",IF(N(AC424)&gt;=Rules!$B$14,"Redirect","Prune"),"Keep")))))))</f>
        <v/>
      </c>
      <c r="AB424">
        <f>IF(A424="","",IF(LEFT(C424&amp;"",1)="3","Already redirects ("&amp;C424&amp;"). Update internal links to point at the final URL.",IF(OR(LEFT(C424&amp;"",1)="4",LEFT(C424&amp;"",1)="5"),IF(AA424="Redirect","Returns "&amp;C424&amp;" but still has "&amp;N(K424)&amp;" clicks and "&amp;N(AC424)&amp;" referring domains. 301 it to the closest live page.","Returns "&amp;C424&amp;" with no clicks or links. Remove internal links and let it 404 or 410."),IF(D424="Non-Indexable","Non-indexable ("&amp;E424&amp;"). Keep if that is intentional; otherwise fix the canonical or noindex.",IF(AA424="Merge","Overlaps with "&amp;I424&amp;IF(N(J424)&gt;0," (similarity "&amp;TEXT(J424,"0.00")&amp;")","")&amp;", which gets more clicks. Merge the useful parts into it and 301 this URL.",IF(AA424="Update",MID(IF(U424="Yes","; Clicks down "&amp;TEXT(-P424,"0%")&amp;" on the previous period","")&amp;IF(V424="Yes","; Average position "&amp;TEXT(N424,"0.0")&amp;" on "&amp;TEXT(L424,"#,##0")&amp;" impressions (striking distance)","")&amp;IF(AND(T424="Yes",N(L424)&gt;=Rules!$B$6),"; Thin ("&amp;F424&amp;" words) but has search demand",""),3,400),IF(AA424="Prune","Low value: "&amp;N(K424)&amp;" clicks, "&amp;N(L424)&amp;" impressions, "&amp;N(Q424)&amp;" sessions, no key events. Remove or noindex it and update internal links.",IF(AA424="Redirect","Low value but "&amp;N(AC424)&amp;" referring domains. 301 it to the closest relevant page to keep those links.",IF(AND(Z424="No",Y424="Yes",N(K424)&lt;Rules!$B$5),"Low search traffic but it converts (key events: "&amp;S424&amp;"). Keep it and link to it.",IF(W424="Yes","Stronger than the page it overlaps ("&amp;I424&amp;"). Keep; merge that page into this one.","Healthy: "&amp;N(K424)&amp;" clicks"&amp;IF(ISNUMBER(N424),", average position "&amp;TEXT(N424,"0.0"),"")&amp;". Keep and monitor."))))))))))</f>
        <v/>
      </c>
      <c r="AE424">
        <f>IF(A424="","",IF(AD424&lt;&gt;"",AD424,AA424))</f>
        <v/>
      </c>
    </row>
    <row r="425">
      <c r="A425">
        <f>IF(Crawl!A424="","",Crawl!A424)</f>
        <v/>
      </c>
      <c r="B425">
        <f>IF(A425="","",Crawl!EC424)</f>
        <v/>
      </c>
      <c r="C425">
        <f>IF(A425="","",IFERROR(INDEX(Crawl!$A424:$DZ424,1,Rules!$H$6),""))</f>
        <v/>
      </c>
      <c r="D425">
        <f>IF(A425="","",IFERROR(INDEX(Crawl!$A424:$DZ424,1,Rules!$H$7),"")&amp;"")</f>
        <v/>
      </c>
      <c r="E425">
        <f>IF(A425="","",IFERROR(INDEX(Crawl!$A424:$DZ424,1,Rules!$H$8),"")&amp;"")</f>
        <v/>
      </c>
      <c r="F425">
        <f>IF(A425="","",IFERROR(INDEX(Crawl!$A424:$DZ424,1,Rules!$H$9),""))</f>
        <v/>
      </c>
      <c r="G425">
        <f>IF(A425="","",IFERROR(INDEX(Crawl!$A424:$DZ424,1,Rules!$H$10),""))</f>
        <v/>
      </c>
      <c r="H425">
        <f>IF(A425="","",IFERROR(INDEX(Crawl!$A424:$DZ424,1,Rules!$H$12),""))</f>
        <v/>
      </c>
      <c r="I425">
        <f>IF(A425="","",IF(AND(N(H425)&gt;0,IFERROR(INDEX(Crawl!$A424:$DZ424,1,Rules!$H$11),"")&amp;""&lt;&gt;""),IFERROR(INDEX(Crawl!$A424:$DZ424,1,Rules!$H$11),"")&amp;"",IF(AND(ISNUMBER(J425),N(J425)&gt;=Rules!$B$12,IFERROR(INDEX(Crawl!$A424:$DZ424,1,Rules!$H$13),"")&amp;""&lt;&gt;""),IFERROR(INDEX(Crawl!$A424:$DZ424,1,Rules!$H$13),"")&amp;"","")))</f>
        <v/>
      </c>
      <c r="J425" s="19">
        <f>IF(A425="","",IF(IFERROR(INDEX(Crawl!$A424:$DZ424,1,Rules!$H$14),"")&amp;""="","",IFERROR(INDEX(Crawl!$A424:$DZ424,1,Rules!$H$14),"")))</f>
        <v/>
      </c>
      <c r="K425">
        <f>IF(A425="","",IFERROR(SUMIFS('GSC current'!$J$2:$J$2001,'GSC current'!$I$2:$I$2001,B425),0))</f>
        <v/>
      </c>
      <c r="L425">
        <f>IF(A425="","",IFERROR(SUMIFS('GSC current'!$K$2:$K$2001,'GSC current'!$I$2:$I$2001,B425),0))</f>
        <v/>
      </c>
      <c r="M425" s="20">
        <f>IF(A425="","",IF(N(L425)&gt;0,K425/L425,""))</f>
        <v/>
      </c>
      <c r="N425" s="21">
        <f>IF(A425="","",IF(N(L425)&gt;0,SUMIFS('GSC current'!$L$2:$L$2001,'GSC current'!$I$2:$I$2001,B425)/L425,""))</f>
        <v/>
      </c>
      <c r="O425">
        <f>IF(A425="","",IFERROR(SUMIFS('GSC previous'!$J$2:$J$2001,'GSC previous'!$I$2:$I$2001,B425),0))</f>
        <v/>
      </c>
      <c r="P425" s="22">
        <f>IF(A425="","",IF(N(O425)&gt;0,(K425-O425)/O425,""))</f>
        <v/>
      </c>
      <c r="Q425">
        <f>IF(A425="","",IFERROR(SUMIFS(GA4!$P$2:$P$2001,GA4!$O$2:$O$2001,B425),0))</f>
        <v/>
      </c>
      <c r="R425" s="23">
        <f>IF(A425="","",IF(N(Q425)&gt;0,SUMIFS(GA4!$Q$2:$Q$2001,GA4!$O$2:$O$2001,B425)/Q425,""))</f>
        <v/>
      </c>
      <c r="S425">
        <f>IF(A425="","",IFERROR(SUMIFS(GA4!$R$2:$R$2001,GA4!$O$2:$O$2001,B425),0))</f>
        <v/>
      </c>
      <c r="T425">
        <f>IF(A425="","",IF(AND(ISNUMBER(F425),LEFT(C425&amp;"",1)="2"),IF(F425&lt;Rules!$B$9,"Yes","No"),"No"))</f>
        <v/>
      </c>
      <c r="U425">
        <f>IF(A425="","",IF(AND(N(O425)&gt;=Rules!$B$8,ISNUMBER(P425)),IF(P425&lt;=-Rules!$B$7,"Yes","No"),"No"))</f>
        <v/>
      </c>
      <c r="V425">
        <f>IF(A425="","",IF(AND(N(L425)&gt;=Rules!$B$6,ISNUMBER(N425)),IF(AND(N425&gt;=Rules!$B$10,N425&lt;=Rules!$B$11),"Yes","No"),"No"))</f>
        <v/>
      </c>
      <c r="W425">
        <f>IF(A425="","",IF(I425&lt;&gt;"","Yes","No"))</f>
        <v/>
      </c>
      <c r="X425">
        <f>IF(I425="","",IF(SUMIFS($K$3:$K$2002,$A$3:$A$2002,SUBSTITUTE(SUBSTITUTE(I425,"?","~?"),"*","~*"))&gt;N(K425),"Yes","No"))</f>
        <v/>
      </c>
      <c r="Y425">
        <f>IF(A425="","",IF(N(S425)&gt;0,"Yes","No"))</f>
        <v/>
      </c>
      <c r="Z425">
        <f>IF(A425="","",IF(AND(N(K425)&lt;Rules!$B$5,N(L425)&lt;Rules!$B$6,N(Q425)&lt;Rules!$B$13,Y425="No"),"Yes","No"))</f>
        <v/>
      </c>
      <c r="AA425">
        <f>IF(A425="","",IF(LEFT(C425&amp;"",1)="3","Redirect",IF(OR(LEFT(C425&amp;"",1)="4",LEFT(C425&amp;"",1)="5"),IF(OR(N(K425)&gt;0,N(AC425)&gt;=Rules!$B$14),"Redirect","Prune"),IF(D425="Non-Indexable","Keep",IF(AND(W425="Yes",X425="Yes",Y425="No"),"Merge",IF(OR(U425="Yes",V425="Yes",AND(T425="Yes",N(L425)&gt;=Rules!$B$6)),"Update",IF(Z425="Yes",IF(N(AC425)&gt;=Rules!$B$14,"Redirect","Prune"),"Keep")))))))</f>
        <v/>
      </c>
      <c r="AB425">
        <f>IF(A425="","",IF(LEFT(C425&amp;"",1)="3","Already redirects ("&amp;C425&amp;"). Update internal links to point at the final URL.",IF(OR(LEFT(C425&amp;"",1)="4",LEFT(C425&amp;"",1)="5"),IF(AA425="Redirect","Returns "&amp;C425&amp;" but still has "&amp;N(K425)&amp;" clicks and "&amp;N(AC425)&amp;" referring domains. 301 it to the closest live page.","Returns "&amp;C425&amp;" with no clicks or links. Remove internal links and let it 404 or 410."),IF(D425="Non-Indexable","Non-indexable ("&amp;E425&amp;"). Keep if that is intentional; otherwise fix the canonical or noindex.",IF(AA425="Merge","Overlaps with "&amp;I425&amp;IF(N(J425)&gt;0," (similarity "&amp;TEXT(J425,"0.00")&amp;")","")&amp;", which gets more clicks. Merge the useful parts into it and 301 this URL.",IF(AA425="Update",MID(IF(U425="Yes","; Clicks down "&amp;TEXT(-P425,"0%")&amp;" on the previous period","")&amp;IF(V425="Yes","; Average position "&amp;TEXT(N425,"0.0")&amp;" on "&amp;TEXT(L425,"#,##0")&amp;" impressions (striking distance)","")&amp;IF(AND(T425="Yes",N(L425)&gt;=Rules!$B$6),"; Thin ("&amp;F425&amp;" words) but has search demand",""),3,400),IF(AA425="Prune","Low value: "&amp;N(K425)&amp;" clicks, "&amp;N(L425)&amp;" impressions, "&amp;N(Q425)&amp;" sessions, no key events. Remove or noindex it and update internal links.",IF(AA425="Redirect","Low value but "&amp;N(AC425)&amp;" referring domains. 301 it to the closest relevant page to keep those links.",IF(AND(Z425="No",Y425="Yes",N(K425)&lt;Rules!$B$5),"Low search traffic but it converts (key events: "&amp;S425&amp;"). Keep it and link to it.",IF(W425="Yes","Stronger than the page it overlaps ("&amp;I425&amp;"). Keep; merge that page into this one.","Healthy: "&amp;N(K425)&amp;" clicks"&amp;IF(ISNUMBER(N425),", average position "&amp;TEXT(N425,"0.0"),"")&amp;". Keep and monitor."))))))))))</f>
        <v/>
      </c>
      <c r="AE425">
        <f>IF(A425="","",IF(AD425&lt;&gt;"",AD425,AA425))</f>
        <v/>
      </c>
    </row>
    <row r="426">
      <c r="A426">
        <f>IF(Crawl!A425="","",Crawl!A425)</f>
        <v/>
      </c>
      <c r="B426">
        <f>IF(A426="","",Crawl!EC425)</f>
        <v/>
      </c>
      <c r="C426">
        <f>IF(A426="","",IFERROR(INDEX(Crawl!$A425:$DZ425,1,Rules!$H$6),""))</f>
        <v/>
      </c>
      <c r="D426">
        <f>IF(A426="","",IFERROR(INDEX(Crawl!$A425:$DZ425,1,Rules!$H$7),"")&amp;"")</f>
        <v/>
      </c>
      <c r="E426">
        <f>IF(A426="","",IFERROR(INDEX(Crawl!$A425:$DZ425,1,Rules!$H$8),"")&amp;"")</f>
        <v/>
      </c>
      <c r="F426">
        <f>IF(A426="","",IFERROR(INDEX(Crawl!$A425:$DZ425,1,Rules!$H$9),""))</f>
        <v/>
      </c>
      <c r="G426">
        <f>IF(A426="","",IFERROR(INDEX(Crawl!$A425:$DZ425,1,Rules!$H$10),""))</f>
        <v/>
      </c>
      <c r="H426">
        <f>IF(A426="","",IFERROR(INDEX(Crawl!$A425:$DZ425,1,Rules!$H$12),""))</f>
        <v/>
      </c>
      <c r="I426">
        <f>IF(A426="","",IF(AND(N(H426)&gt;0,IFERROR(INDEX(Crawl!$A425:$DZ425,1,Rules!$H$11),"")&amp;""&lt;&gt;""),IFERROR(INDEX(Crawl!$A425:$DZ425,1,Rules!$H$11),"")&amp;"",IF(AND(ISNUMBER(J426),N(J426)&gt;=Rules!$B$12,IFERROR(INDEX(Crawl!$A425:$DZ425,1,Rules!$H$13),"")&amp;""&lt;&gt;""),IFERROR(INDEX(Crawl!$A425:$DZ425,1,Rules!$H$13),"")&amp;"","")))</f>
        <v/>
      </c>
      <c r="J426" s="19">
        <f>IF(A426="","",IF(IFERROR(INDEX(Crawl!$A425:$DZ425,1,Rules!$H$14),"")&amp;""="","",IFERROR(INDEX(Crawl!$A425:$DZ425,1,Rules!$H$14),"")))</f>
        <v/>
      </c>
      <c r="K426">
        <f>IF(A426="","",IFERROR(SUMIFS('GSC current'!$J$2:$J$2001,'GSC current'!$I$2:$I$2001,B426),0))</f>
        <v/>
      </c>
      <c r="L426">
        <f>IF(A426="","",IFERROR(SUMIFS('GSC current'!$K$2:$K$2001,'GSC current'!$I$2:$I$2001,B426),0))</f>
        <v/>
      </c>
      <c r="M426" s="20">
        <f>IF(A426="","",IF(N(L426)&gt;0,K426/L426,""))</f>
        <v/>
      </c>
      <c r="N426" s="21">
        <f>IF(A426="","",IF(N(L426)&gt;0,SUMIFS('GSC current'!$L$2:$L$2001,'GSC current'!$I$2:$I$2001,B426)/L426,""))</f>
        <v/>
      </c>
      <c r="O426">
        <f>IF(A426="","",IFERROR(SUMIFS('GSC previous'!$J$2:$J$2001,'GSC previous'!$I$2:$I$2001,B426),0))</f>
        <v/>
      </c>
      <c r="P426" s="22">
        <f>IF(A426="","",IF(N(O426)&gt;0,(K426-O426)/O426,""))</f>
        <v/>
      </c>
      <c r="Q426">
        <f>IF(A426="","",IFERROR(SUMIFS(GA4!$P$2:$P$2001,GA4!$O$2:$O$2001,B426),0))</f>
        <v/>
      </c>
      <c r="R426" s="23">
        <f>IF(A426="","",IF(N(Q426)&gt;0,SUMIFS(GA4!$Q$2:$Q$2001,GA4!$O$2:$O$2001,B426)/Q426,""))</f>
        <v/>
      </c>
      <c r="S426">
        <f>IF(A426="","",IFERROR(SUMIFS(GA4!$R$2:$R$2001,GA4!$O$2:$O$2001,B426),0))</f>
        <v/>
      </c>
      <c r="T426">
        <f>IF(A426="","",IF(AND(ISNUMBER(F426),LEFT(C426&amp;"",1)="2"),IF(F426&lt;Rules!$B$9,"Yes","No"),"No"))</f>
        <v/>
      </c>
      <c r="U426">
        <f>IF(A426="","",IF(AND(N(O426)&gt;=Rules!$B$8,ISNUMBER(P426)),IF(P426&lt;=-Rules!$B$7,"Yes","No"),"No"))</f>
        <v/>
      </c>
      <c r="V426">
        <f>IF(A426="","",IF(AND(N(L426)&gt;=Rules!$B$6,ISNUMBER(N426)),IF(AND(N426&gt;=Rules!$B$10,N426&lt;=Rules!$B$11),"Yes","No"),"No"))</f>
        <v/>
      </c>
      <c r="W426">
        <f>IF(A426="","",IF(I426&lt;&gt;"","Yes","No"))</f>
        <v/>
      </c>
      <c r="X426">
        <f>IF(I426="","",IF(SUMIFS($K$3:$K$2002,$A$3:$A$2002,SUBSTITUTE(SUBSTITUTE(I426,"?","~?"),"*","~*"))&gt;N(K426),"Yes","No"))</f>
        <v/>
      </c>
      <c r="Y426">
        <f>IF(A426="","",IF(N(S426)&gt;0,"Yes","No"))</f>
        <v/>
      </c>
      <c r="Z426">
        <f>IF(A426="","",IF(AND(N(K426)&lt;Rules!$B$5,N(L426)&lt;Rules!$B$6,N(Q426)&lt;Rules!$B$13,Y426="No"),"Yes","No"))</f>
        <v/>
      </c>
      <c r="AA426">
        <f>IF(A426="","",IF(LEFT(C426&amp;"",1)="3","Redirect",IF(OR(LEFT(C426&amp;"",1)="4",LEFT(C426&amp;"",1)="5"),IF(OR(N(K426)&gt;0,N(AC426)&gt;=Rules!$B$14),"Redirect","Prune"),IF(D426="Non-Indexable","Keep",IF(AND(W426="Yes",X426="Yes",Y426="No"),"Merge",IF(OR(U426="Yes",V426="Yes",AND(T426="Yes",N(L426)&gt;=Rules!$B$6)),"Update",IF(Z426="Yes",IF(N(AC426)&gt;=Rules!$B$14,"Redirect","Prune"),"Keep")))))))</f>
        <v/>
      </c>
      <c r="AB426">
        <f>IF(A426="","",IF(LEFT(C426&amp;"",1)="3","Already redirects ("&amp;C426&amp;"). Update internal links to point at the final URL.",IF(OR(LEFT(C426&amp;"",1)="4",LEFT(C426&amp;"",1)="5"),IF(AA426="Redirect","Returns "&amp;C426&amp;" but still has "&amp;N(K426)&amp;" clicks and "&amp;N(AC426)&amp;" referring domains. 301 it to the closest live page.","Returns "&amp;C426&amp;" with no clicks or links. Remove internal links and let it 404 or 410."),IF(D426="Non-Indexable","Non-indexable ("&amp;E426&amp;"). Keep if that is intentional; otherwise fix the canonical or noindex.",IF(AA426="Merge","Overlaps with "&amp;I426&amp;IF(N(J426)&gt;0," (similarity "&amp;TEXT(J426,"0.00")&amp;")","")&amp;", which gets more clicks. Merge the useful parts into it and 301 this URL.",IF(AA426="Update",MID(IF(U426="Yes","; Clicks down "&amp;TEXT(-P426,"0%")&amp;" on the previous period","")&amp;IF(V426="Yes","; Average position "&amp;TEXT(N426,"0.0")&amp;" on "&amp;TEXT(L426,"#,##0")&amp;" impressions (striking distance)","")&amp;IF(AND(T426="Yes",N(L426)&gt;=Rules!$B$6),"; Thin ("&amp;F426&amp;" words) but has search demand",""),3,400),IF(AA426="Prune","Low value: "&amp;N(K426)&amp;" clicks, "&amp;N(L426)&amp;" impressions, "&amp;N(Q426)&amp;" sessions, no key events. Remove or noindex it and update internal links.",IF(AA426="Redirect","Low value but "&amp;N(AC426)&amp;" referring domains. 301 it to the closest relevant page to keep those links.",IF(AND(Z426="No",Y426="Yes",N(K426)&lt;Rules!$B$5),"Low search traffic but it converts (key events: "&amp;S426&amp;"). Keep it and link to it.",IF(W426="Yes","Stronger than the page it overlaps ("&amp;I426&amp;"). Keep; merge that page into this one.","Healthy: "&amp;N(K426)&amp;" clicks"&amp;IF(ISNUMBER(N426),", average position "&amp;TEXT(N426,"0.0"),"")&amp;". Keep and monitor."))))))))))</f>
        <v/>
      </c>
      <c r="AE426">
        <f>IF(A426="","",IF(AD426&lt;&gt;"",AD426,AA426))</f>
        <v/>
      </c>
    </row>
    <row r="427">
      <c r="A427">
        <f>IF(Crawl!A426="","",Crawl!A426)</f>
        <v/>
      </c>
      <c r="B427">
        <f>IF(A427="","",Crawl!EC426)</f>
        <v/>
      </c>
      <c r="C427">
        <f>IF(A427="","",IFERROR(INDEX(Crawl!$A426:$DZ426,1,Rules!$H$6),""))</f>
        <v/>
      </c>
      <c r="D427">
        <f>IF(A427="","",IFERROR(INDEX(Crawl!$A426:$DZ426,1,Rules!$H$7),"")&amp;"")</f>
        <v/>
      </c>
      <c r="E427">
        <f>IF(A427="","",IFERROR(INDEX(Crawl!$A426:$DZ426,1,Rules!$H$8),"")&amp;"")</f>
        <v/>
      </c>
      <c r="F427">
        <f>IF(A427="","",IFERROR(INDEX(Crawl!$A426:$DZ426,1,Rules!$H$9),""))</f>
        <v/>
      </c>
      <c r="G427">
        <f>IF(A427="","",IFERROR(INDEX(Crawl!$A426:$DZ426,1,Rules!$H$10),""))</f>
        <v/>
      </c>
      <c r="H427">
        <f>IF(A427="","",IFERROR(INDEX(Crawl!$A426:$DZ426,1,Rules!$H$12),""))</f>
        <v/>
      </c>
      <c r="I427">
        <f>IF(A427="","",IF(AND(N(H427)&gt;0,IFERROR(INDEX(Crawl!$A426:$DZ426,1,Rules!$H$11),"")&amp;""&lt;&gt;""),IFERROR(INDEX(Crawl!$A426:$DZ426,1,Rules!$H$11),"")&amp;"",IF(AND(ISNUMBER(J427),N(J427)&gt;=Rules!$B$12,IFERROR(INDEX(Crawl!$A426:$DZ426,1,Rules!$H$13),"")&amp;""&lt;&gt;""),IFERROR(INDEX(Crawl!$A426:$DZ426,1,Rules!$H$13),"")&amp;"","")))</f>
        <v/>
      </c>
      <c r="J427" s="19">
        <f>IF(A427="","",IF(IFERROR(INDEX(Crawl!$A426:$DZ426,1,Rules!$H$14),"")&amp;""="","",IFERROR(INDEX(Crawl!$A426:$DZ426,1,Rules!$H$14),"")))</f>
        <v/>
      </c>
      <c r="K427">
        <f>IF(A427="","",IFERROR(SUMIFS('GSC current'!$J$2:$J$2001,'GSC current'!$I$2:$I$2001,B427),0))</f>
        <v/>
      </c>
      <c r="L427">
        <f>IF(A427="","",IFERROR(SUMIFS('GSC current'!$K$2:$K$2001,'GSC current'!$I$2:$I$2001,B427),0))</f>
        <v/>
      </c>
      <c r="M427" s="20">
        <f>IF(A427="","",IF(N(L427)&gt;0,K427/L427,""))</f>
        <v/>
      </c>
      <c r="N427" s="21">
        <f>IF(A427="","",IF(N(L427)&gt;0,SUMIFS('GSC current'!$L$2:$L$2001,'GSC current'!$I$2:$I$2001,B427)/L427,""))</f>
        <v/>
      </c>
      <c r="O427">
        <f>IF(A427="","",IFERROR(SUMIFS('GSC previous'!$J$2:$J$2001,'GSC previous'!$I$2:$I$2001,B427),0))</f>
        <v/>
      </c>
      <c r="P427" s="22">
        <f>IF(A427="","",IF(N(O427)&gt;0,(K427-O427)/O427,""))</f>
        <v/>
      </c>
      <c r="Q427">
        <f>IF(A427="","",IFERROR(SUMIFS(GA4!$P$2:$P$2001,GA4!$O$2:$O$2001,B427),0))</f>
        <v/>
      </c>
      <c r="R427" s="23">
        <f>IF(A427="","",IF(N(Q427)&gt;0,SUMIFS(GA4!$Q$2:$Q$2001,GA4!$O$2:$O$2001,B427)/Q427,""))</f>
        <v/>
      </c>
      <c r="S427">
        <f>IF(A427="","",IFERROR(SUMIFS(GA4!$R$2:$R$2001,GA4!$O$2:$O$2001,B427),0))</f>
        <v/>
      </c>
      <c r="T427">
        <f>IF(A427="","",IF(AND(ISNUMBER(F427),LEFT(C427&amp;"",1)="2"),IF(F427&lt;Rules!$B$9,"Yes","No"),"No"))</f>
        <v/>
      </c>
      <c r="U427">
        <f>IF(A427="","",IF(AND(N(O427)&gt;=Rules!$B$8,ISNUMBER(P427)),IF(P427&lt;=-Rules!$B$7,"Yes","No"),"No"))</f>
        <v/>
      </c>
      <c r="V427">
        <f>IF(A427="","",IF(AND(N(L427)&gt;=Rules!$B$6,ISNUMBER(N427)),IF(AND(N427&gt;=Rules!$B$10,N427&lt;=Rules!$B$11),"Yes","No"),"No"))</f>
        <v/>
      </c>
      <c r="W427">
        <f>IF(A427="","",IF(I427&lt;&gt;"","Yes","No"))</f>
        <v/>
      </c>
      <c r="X427">
        <f>IF(I427="","",IF(SUMIFS($K$3:$K$2002,$A$3:$A$2002,SUBSTITUTE(SUBSTITUTE(I427,"?","~?"),"*","~*"))&gt;N(K427),"Yes","No"))</f>
        <v/>
      </c>
      <c r="Y427">
        <f>IF(A427="","",IF(N(S427)&gt;0,"Yes","No"))</f>
        <v/>
      </c>
      <c r="Z427">
        <f>IF(A427="","",IF(AND(N(K427)&lt;Rules!$B$5,N(L427)&lt;Rules!$B$6,N(Q427)&lt;Rules!$B$13,Y427="No"),"Yes","No"))</f>
        <v/>
      </c>
      <c r="AA427">
        <f>IF(A427="","",IF(LEFT(C427&amp;"",1)="3","Redirect",IF(OR(LEFT(C427&amp;"",1)="4",LEFT(C427&amp;"",1)="5"),IF(OR(N(K427)&gt;0,N(AC427)&gt;=Rules!$B$14),"Redirect","Prune"),IF(D427="Non-Indexable","Keep",IF(AND(W427="Yes",X427="Yes",Y427="No"),"Merge",IF(OR(U427="Yes",V427="Yes",AND(T427="Yes",N(L427)&gt;=Rules!$B$6)),"Update",IF(Z427="Yes",IF(N(AC427)&gt;=Rules!$B$14,"Redirect","Prune"),"Keep")))))))</f>
        <v/>
      </c>
      <c r="AB427">
        <f>IF(A427="","",IF(LEFT(C427&amp;"",1)="3","Already redirects ("&amp;C427&amp;"). Update internal links to point at the final URL.",IF(OR(LEFT(C427&amp;"",1)="4",LEFT(C427&amp;"",1)="5"),IF(AA427="Redirect","Returns "&amp;C427&amp;" but still has "&amp;N(K427)&amp;" clicks and "&amp;N(AC427)&amp;" referring domains. 301 it to the closest live page.","Returns "&amp;C427&amp;" with no clicks or links. Remove internal links and let it 404 or 410."),IF(D427="Non-Indexable","Non-indexable ("&amp;E427&amp;"). Keep if that is intentional; otherwise fix the canonical or noindex.",IF(AA427="Merge","Overlaps with "&amp;I427&amp;IF(N(J427)&gt;0," (similarity "&amp;TEXT(J427,"0.00")&amp;")","")&amp;", which gets more clicks. Merge the useful parts into it and 301 this URL.",IF(AA427="Update",MID(IF(U427="Yes","; Clicks down "&amp;TEXT(-P427,"0%")&amp;" on the previous period","")&amp;IF(V427="Yes","; Average position "&amp;TEXT(N427,"0.0")&amp;" on "&amp;TEXT(L427,"#,##0")&amp;" impressions (striking distance)","")&amp;IF(AND(T427="Yes",N(L427)&gt;=Rules!$B$6),"; Thin ("&amp;F427&amp;" words) but has search demand",""),3,400),IF(AA427="Prune","Low value: "&amp;N(K427)&amp;" clicks, "&amp;N(L427)&amp;" impressions, "&amp;N(Q427)&amp;" sessions, no key events. Remove or noindex it and update internal links.",IF(AA427="Redirect","Low value but "&amp;N(AC427)&amp;" referring domains. 301 it to the closest relevant page to keep those links.",IF(AND(Z427="No",Y427="Yes",N(K427)&lt;Rules!$B$5),"Low search traffic but it converts (key events: "&amp;S427&amp;"). Keep it and link to it.",IF(W427="Yes","Stronger than the page it overlaps ("&amp;I427&amp;"). Keep; merge that page into this one.","Healthy: "&amp;N(K427)&amp;" clicks"&amp;IF(ISNUMBER(N427),", average position "&amp;TEXT(N427,"0.0"),"")&amp;". Keep and monitor."))))))))))</f>
        <v/>
      </c>
      <c r="AE427">
        <f>IF(A427="","",IF(AD427&lt;&gt;"",AD427,AA427))</f>
        <v/>
      </c>
    </row>
    <row r="428">
      <c r="A428">
        <f>IF(Crawl!A427="","",Crawl!A427)</f>
        <v/>
      </c>
      <c r="B428">
        <f>IF(A428="","",Crawl!EC427)</f>
        <v/>
      </c>
      <c r="C428">
        <f>IF(A428="","",IFERROR(INDEX(Crawl!$A427:$DZ427,1,Rules!$H$6),""))</f>
        <v/>
      </c>
      <c r="D428">
        <f>IF(A428="","",IFERROR(INDEX(Crawl!$A427:$DZ427,1,Rules!$H$7),"")&amp;"")</f>
        <v/>
      </c>
      <c r="E428">
        <f>IF(A428="","",IFERROR(INDEX(Crawl!$A427:$DZ427,1,Rules!$H$8),"")&amp;"")</f>
        <v/>
      </c>
      <c r="F428">
        <f>IF(A428="","",IFERROR(INDEX(Crawl!$A427:$DZ427,1,Rules!$H$9),""))</f>
        <v/>
      </c>
      <c r="G428">
        <f>IF(A428="","",IFERROR(INDEX(Crawl!$A427:$DZ427,1,Rules!$H$10),""))</f>
        <v/>
      </c>
      <c r="H428">
        <f>IF(A428="","",IFERROR(INDEX(Crawl!$A427:$DZ427,1,Rules!$H$12),""))</f>
        <v/>
      </c>
      <c r="I428">
        <f>IF(A428="","",IF(AND(N(H428)&gt;0,IFERROR(INDEX(Crawl!$A427:$DZ427,1,Rules!$H$11),"")&amp;""&lt;&gt;""),IFERROR(INDEX(Crawl!$A427:$DZ427,1,Rules!$H$11),"")&amp;"",IF(AND(ISNUMBER(J428),N(J428)&gt;=Rules!$B$12,IFERROR(INDEX(Crawl!$A427:$DZ427,1,Rules!$H$13),"")&amp;""&lt;&gt;""),IFERROR(INDEX(Crawl!$A427:$DZ427,1,Rules!$H$13),"")&amp;"","")))</f>
        <v/>
      </c>
      <c r="J428" s="19">
        <f>IF(A428="","",IF(IFERROR(INDEX(Crawl!$A427:$DZ427,1,Rules!$H$14),"")&amp;""="","",IFERROR(INDEX(Crawl!$A427:$DZ427,1,Rules!$H$14),"")))</f>
        <v/>
      </c>
      <c r="K428">
        <f>IF(A428="","",IFERROR(SUMIFS('GSC current'!$J$2:$J$2001,'GSC current'!$I$2:$I$2001,B428),0))</f>
        <v/>
      </c>
      <c r="L428">
        <f>IF(A428="","",IFERROR(SUMIFS('GSC current'!$K$2:$K$2001,'GSC current'!$I$2:$I$2001,B428),0))</f>
        <v/>
      </c>
      <c r="M428" s="20">
        <f>IF(A428="","",IF(N(L428)&gt;0,K428/L428,""))</f>
        <v/>
      </c>
      <c r="N428" s="21">
        <f>IF(A428="","",IF(N(L428)&gt;0,SUMIFS('GSC current'!$L$2:$L$2001,'GSC current'!$I$2:$I$2001,B428)/L428,""))</f>
        <v/>
      </c>
      <c r="O428">
        <f>IF(A428="","",IFERROR(SUMIFS('GSC previous'!$J$2:$J$2001,'GSC previous'!$I$2:$I$2001,B428),0))</f>
        <v/>
      </c>
      <c r="P428" s="22">
        <f>IF(A428="","",IF(N(O428)&gt;0,(K428-O428)/O428,""))</f>
        <v/>
      </c>
      <c r="Q428">
        <f>IF(A428="","",IFERROR(SUMIFS(GA4!$P$2:$P$2001,GA4!$O$2:$O$2001,B428),0))</f>
        <v/>
      </c>
      <c r="R428" s="23">
        <f>IF(A428="","",IF(N(Q428)&gt;0,SUMIFS(GA4!$Q$2:$Q$2001,GA4!$O$2:$O$2001,B428)/Q428,""))</f>
        <v/>
      </c>
      <c r="S428">
        <f>IF(A428="","",IFERROR(SUMIFS(GA4!$R$2:$R$2001,GA4!$O$2:$O$2001,B428),0))</f>
        <v/>
      </c>
      <c r="T428">
        <f>IF(A428="","",IF(AND(ISNUMBER(F428),LEFT(C428&amp;"",1)="2"),IF(F428&lt;Rules!$B$9,"Yes","No"),"No"))</f>
        <v/>
      </c>
      <c r="U428">
        <f>IF(A428="","",IF(AND(N(O428)&gt;=Rules!$B$8,ISNUMBER(P428)),IF(P428&lt;=-Rules!$B$7,"Yes","No"),"No"))</f>
        <v/>
      </c>
      <c r="V428">
        <f>IF(A428="","",IF(AND(N(L428)&gt;=Rules!$B$6,ISNUMBER(N428)),IF(AND(N428&gt;=Rules!$B$10,N428&lt;=Rules!$B$11),"Yes","No"),"No"))</f>
        <v/>
      </c>
      <c r="W428">
        <f>IF(A428="","",IF(I428&lt;&gt;"","Yes","No"))</f>
        <v/>
      </c>
      <c r="X428">
        <f>IF(I428="","",IF(SUMIFS($K$3:$K$2002,$A$3:$A$2002,SUBSTITUTE(SUBSTITUTE(I428,"?","~?"),"*","~*"))&gt;N(K428),"Yes","No"))</f>
        <v/>
      </c>
      <c r="Y428">
        <f>IF(A428="","",IF(N(S428)&gt;0,"Yes","No"))</f>
        <v/>
      </c>
      <c r="Z428">
        <f>IF(A428="","",IF(AND(N(K428)&lt;Rules!$B$5,N(L428)&lt;Rules!$B$6,N(Q428)&lt;Rules!$B$13,Y428="No"),"Yes","No"))</f>
        <v/>
      </c>
      <c r="AA428">
        <f>IF(A428="","",IF(LEFT(C428&amp;"",1)="3","Redirect",IF(OR(LEFT(C428&amp;"",1)="4",LEFT(C428&amp;"",1)="5"),IF(OR(N(K428)&gt;0,N(AC428)&gt;=Rules!$B$14),"Redirect","Prune"),IF(D428="Non-Indexable","Keep",IF(AND(W428="Yes",X428="Yes",Y428="No"),"Merge",IF(OR(U428="Yes",V428="Yes",AND(T428="Yes",N(L428)&gt;=Rules!$B$6)),"Update",IF(Z428="Yes",IF(N(AC428)&gt;=Rules!$B$14,"Redirect","Prune"),"Keep")))))))</f>
        <v/>
      </c>
      <c r="AB428">
        <f>IF(A428="","",IF(LEFT(C428&amp;"",1)="3","Already redirects ("&amp;C428&amp;"). Update internal links to point at the final URL.",IF(OR(LEFT(C428&amp;"",1)="4",LEFT(C428&amp;"",1)="5"),IF(AA428="Redirect","Returns "&amp;C428&amp;" but still has "&amp;N(K428)&amp;" clicks and "&amp;N(AC428)&amp;" referring domains. 301 it to the closest live page.","Returns "&amp;C428&amp;" with no clicks or links. Remove internal links and let it 404 or 410."),IF(D428="Non-Indexable","Non-indexable ("&amp;E428&amp;"). Keep if that is intentional; otherwise fix the canonical or noindex.",IF(AA428="Merge","Overlaps with "&amp;I428&amp;IF(N(J428)&gt;0," (similarity "&amp;TEXT(J428,"0.00")&amp;")","")&amp;", which gets more clicks. Merge the useful parts into it and 301 this URL.",IF(AA428="Update",MID(IF(U428="Yes","; Clicks down "&amp;TEXT(-P428,"0%")&amp;" on the previous period","")&amp;IF(V428="Yes","; Average position "&amp;TEXT(N428,"0.0")&amp;" on "&amp;TEXT(L428,"#,##0")&amp;" impressions (striking distance)","")&amp;IF(AND(T428="Yes",N(L428)&gt;=Rules!$B$6),"; Thin ("&amp;F428&amp;" words) but has search demand",""),3,400),IF(AA428="Prune","Low value: "&amp;N(K428)&amp;" clicks, "&amp;N(L428)&amp;" impressions, "&amp;N(Q428)&amp;" sessions, no key events. Remove or noindex it and update internal links.",IF(AA428="Redirect","Low value but "&amp;N(AC428)&amp;" referring domains. 301 it to the closest relevant page to keep those links.",IF(AND(Z428="No",Y428="Yes",N(K428)&lt;Rules!$B$5),"Low search traffic but it converts (key events: "&amp;S428&amp;"). Keep it and link to it.",IF(W428="Yes","Stronger than the page it overlaps ("&amp;I428&amp;"). Keep; merge that page into this one.","Healthy: "&amp;N(K428)&amp;" clicks"&amp;IF(ISNUMBER(N428),", average position "&amp;TEXT(N428,"0.0"),"")&amp;". Keep and monitor."))))))))))</f>
        <v/>
      </c>
      <c r="AE428">
        <f>IF(A428="","",IF(AD428&lt;&gt;"",AD428,AA428))</f>
        <v/>
      </c>
    </row>
    <row r="429">
      <c r="A429">
        <f>IF(Crawl!A428="","",Crawl!A428)</f>
        <v/>
      </c>
      <c r="B429">
        <f>IF(A429="","",Crawl!EC428)</f>
        <v/>
      </c>
      <c r="C429">
        <f>IF(A429="","",IFERROR(INDEX(Crawl!$A428:$DZ428,1,Rules!$H$6),""))</f>
        <v/>
      </c>
      <c r="D429">
        <f>IF(A429="","",IFERROR(INDEX(Crawl!$A428:$DZ428,1,Rules!$H$7),"")&amp;"")</f>
        <v/>
      </c>
      <c r="E429">
        <f>IF(A429="","",IFERROR(INDEX(Crawl!$A428:$DZ428,1,Rules!$H$8),"")&amp;"")</f>
        <v/>
      </c>
      <c r="F429">
        <f>IF(A429="","",IFERROR(INDEX(Crawl!$A428:$DZ428,1,Rules!$H$9),""))</f>
        <v/>
      </c>
      <c r="G429">
        <f>IF(A429="","",IFERROR(INDEX(Crawl!$A428:$DZ428,1,Rules!$H$10),""))</f>
        <v/>
      </c>
      <c r="H429">
        <f>IF(A429="","",IFERROR(INDEX(Crawl!$A428:$DZ428,1,Rules!$H$12),""))</f>
        <v/>
      </c>
      <c r="I429">
        <f>IF(A429="","",IF(AND(N(H429)&gt;0,IFERROR(INDEX(Crawl!$A428:$DZ428,1,Rules!$H$11),"")&amp;""&lt;&gt;""),IFERROR(INDEX(Crawl!$A428:$DZ428,1,Rules!$H$11),"")&amp;"",IF(AND(ISNUMBER(J429),N(J429)&gt;=Rules!$B$12,IFERROR(INDEX(Crawl!$A428:$DZ428,1,Rules!$H$13),"")&amp;""&lt;&gt;""),IFERROR(INDEX(Crawl!$A428:$DZ428,1,Rules!$H$13),"")&amp;"","")))</f>
        <v/>
      </c>
      <c r="J429" s="19">
        <f>IF(A429="","",IF(IFERROR(INDEX(Crawl!$A428:$DZ428,1,Rules!$H$14),"")&amp;""="","",IFERROR(INDEX(Crawl!$A428:$DZ428,1,Rules!$H$14),"")))</f>
        <v/>
      </c>
      <c r="K429">
        <f>IF(A429="","",IFERROR(SUMIFS('GSC current'!$J$2:$J$2001,'GSC current'!$I$2:$I$2001,B429),0))</f>
        <v/>
      </c>
      <c r="L429">
        <f>IF(A429="","",IFERROR(SUMIFS('GSC current'!$K$2:$K$2001,'GSC current'!$I$2:$I$2001,B429),0))</f>
        <v/>
      </c>
      <c r="M429" s="20">
        <f>IF(A429="","",IF(N(L429)&gt;0,K429/L429,""))</f>
        <v/>
      </c>
      <c r="N429" s="21">
        <f>IF(A429="","",IF(N(L429)&gt;0,SUMIFS('GSC current'!$L$2:$L$2001,'GSC current'!$I$2:$I$2001,B429)/L429,""))</f>
        <v/>
      </c>
      <c r="O429">
        <f>IF(A429="","",IFERROR(SUMIFS('GSC previous'!$J$2:$J$2001,'GSC previous'!$I$2:$I$2001,B429),0))</f>
        <v/>
      </c>
      <c r="P429" s="22">
        <f>IF(A429="","",IF(N(O429)&gt;0,(K429-O429)/O429,""))</f>
        <v/>
      </c>
      <c r="Q429">
        <f>IF(A429="","",IFERROR(SUMIFS(GA4!$P$2:$P$2001,GA4!$O$2:$O$2001,B429),0))</f>
        <v/>
      </c>
      <c r="R429" s="23">
        <f>IF(A429="","",IF(N(Q429)&gt;0,SUMIFS(GA4!$Q$2:$Q$2001,GA4!$O$2:$O$2001,B429)/Q429,""))</f>
        <v/>
      </c>
      <c r="S429">
        <f>IF(A429="","",IFERROR(SUMIFS(GA4!$R$2:$R$2001,GA4!$O$2:$O$2001,B429),0))</f>
        <v/>
      </c>
      <c r="T429">
        <f>IF(A429="","",IF(AND(ISNUMBER(F429),LEFT(C429&amp;"",1)="2"),IF(F429&lt;Rules!$B$9,"Yes","No"),"No"))</f>
        <v/>
      </c>
      <c r="U429">
        <f>IF(A429="","",IF(AND(N(O429)&gt;=Rules!$B$8,ISNUMBER(P429)),IF(P429&lt;=-Rules!$B$7,"Yes","No"),"No"))</f>
        <v/>
      </c>
      <c r="V429">
        <f>IF(A429="","",IF(AND(N(L429)&gt;=Rules!$B$6,ISNUMBER(N429)),IF(AND(N429&gt;=Rules!$B$10,N429&lt;=Rules!$B$11),"Yes","No"),"No"))</f>
        <v/>
      </c>
      <c r="W429">
        <f>IF(A429="","",IF(I429&lt;&gt;"","Yes","No"))</f>
        <v/>
      </c>
      <c r="X429">
        <f>IF(I429="","",IF(SUMIFS($K$3:$K$2002,$A$3:$A$2002,SUBSTITUTE(SUBSTITUTE(I429,"?","~?"),"*","~*"))&gt;N(K429),"Yes","No"))</f>
        <v/>
      </c>
      <c r="Y429">
        <f>IF(A429="","",IF(N(S429)&gt;0,"Yes","No"))</f>
        <v/>
      </c>
      <c r="Z429">
        <f>IF(A429="","",IF(AND(N(K429)&lt;Rules!$B$5,N(L429)&lt;Rules!$B$6,N(Q429)&lt;Rules!$B$13,Y429="No"),"Yes","No"))</f>
        <v/>
      </c>
      <c r="AA429">
        <f>IF(A429="","",IF(LEFT(C429&amp;"",1)="3","Redirect",IF(OR(LEFT(C429&amp;"",1)="4",LEFT(C429&amp;"",1)="5"),IF(OR(N(K429)&gt;0,N(AC429)&gt;=Rules!$B$14),"Redirect","Prune"),IF(D429="Non-Indexable","Keep",IF(AND(W429="Yes",X429="Yes",Y429="No"),"Merge",IF(OR(U429="Yes",V429="Yes",AND(T429="Yes",N(L429)&gt;=Rules!$B$6)),"Update",IF(Z429="Yes",IF(N(AC429)&gt;=Rules!$B$14,"Redirect","Prune"),"Keep")))))))</f>
        <v/>
      </c>
      <c r="AB429">
        <f>IF(A429="","",IF(LEFT(C429&amp;"",1)="3","Already redirects ("&amp;C429&amp;"). Update internal links to point at the final URL.",IF(OR(LEFT(C429&amp;"",1)="4",LEFT(C429&amp;"",1)="5"),IF(AA429="Redirect","Returns "&amp;C429&amp;" but still has "&amp;N(K429)&amp;" clicks and "&amp;N(AC429)&amp;" referring domains. 301 it to the closest live page.","Returns "&amp;C429&amp;" with no clicks or links. Remove internal links and let it 404 or 410."),IF(D429="Non-Indexable","Non-indexable ("&amp;E429&amp;"). Keep if that is intentional; otherwise fix the canonical or noindex.",IF(AA429="Merge","Overlaps with "&amp;I429&amp;IF(N(J429)&gt;0," (similarity "&amp;TEXT(J429,"0.00")&amp;")","")&amp;", which gets more clicks. Merge the useful parts into it and 301 this URL.",IF(AA429="Update",MID(IF(U429="Yes","; Clicks down "&amp;TEXT(-P429,"0%")&amp;" on the previous period","")&amp;IF(V429="Yes","; Average position "&amp;TEXT(N429,"0.0")&amp;" on "&amp;TEXT(L429,"#,##0")&amp;" impressions (striking distance)","")&amp;IF(AND(T429="Yes",N(L429)&gt;=Rules!$B$6),"; Thin ("&amp;F429&amp;" words) but has search demand",""),3,400),IF(AA429="Prune","Low value: "&amp;N(K429)&amp;" clicks, "&amp;N(L429)&amp;" impressions, "&amp;N(Q429)&amp;" sessions, no key events. Remove or noindex it and update internal links.",IF(AA429="Redirect","Low value but "&amp;N(AC429)&amp;" referring domains. 301 it to the closest relevant page to keep those links.",IF(AND(Z429="No",Y429="Yes",N(K429)&lt;Rules!$B$5),"Low search traffic but it converts (key events: "&amp;S429&amp;"). Keep it and link to it.",IF(W429="Yes","Stronger than the page it overlaps ("&amp;I429&amp;"). Keep; merge that page into this one.","Healthy: "&amp;N(K429)&amp;" clicks"&amp;IF(ISNUMBER(N429),", average position "&amp;TEXT(N429,"0.0"),"")&amp;". Keep and monitor."))))))))))</f>
        <v/>
      </c>
      <c r="AE429">
        <f>IF(A429="","",IF(AD429&lt;&gt;"",AD429,AA429))</f>
        <v/>
      </c>
    </row>
    <row r="430">
      <c r="A430">
        <f>IF(Crawl!A429="","",Crawl!A429)</f>
        <v/>
      </c>
      <c r="B430">
        <f>IF(A430="","",Crawl!EC429)</f>
        <v/>
      </c>
      <c r="C430">
        <f>IF(A430="","",IFERROR(INDEX(Crawl!$A429:$DZ429,1,Rules!$H$6),""))</f>
        <v/>
      </c>
      <c r="D430">
        <f>IF(A430="","",IFERROR(INDEX(Crawl!$A429:$DZ429,1,Rules!$H$7),"")&amp;"")</f>
        <v/>
      </c>
      <c r="E430">
        <f>IF(A430="","",IFERROR(INDEX(Crawl!$A429:$DZ429,1,Rules!$H$8),"")&amp;"")</f>
        <v/>
      </c>
      <c r="F430">
        <f>IF(A430="","",IFERROR(INDEX(Crawl!$A429:$DZ429,1,Rules!$H$9),""))</f>
        <v/>
      </c>
      <c r="G430">
        <f>IF(A430="","",IFERROR(INDEX(Crawl!$A429:$DZ429,1,Rules!$H$10),""))</f>
        <v/>
      </c>
      <c r="H430">
        <f>IF(A430="","",IFERROR(INDEX(Crawl!$A429:$DZ429,1,Rules!$H$12),""))</f>
        <v/>
      </c>
      <c r="I430">
        <f>IF(A430="","",IF(AND(N(H430)&gt;0,IFERROR(INDEX(Crawl!$A429:$DZ429,1,Rules!$H$11),"")&amp;""&lt;&gt;""),IFERROR(INDEX(Crawl!$A429:$DZ429,1,Rules!$H$11),"")&amp;"",IF(AND(ISNUMBER(J430),N(J430)&gt;=Rules!$B$12,IFERROR(INDEX(Crawl!$A429:$DZ429,1,Rules!$H$13),"")&amp;""&lt;&gt;""),IFERROR(INDEX(Crawl!$A429:$DZ429,1,Rules!$H$13),"")&amp;"","")))</f>
        <v/>
      </c>
      <c r="J430" s="19">
        <f>IF(A430="","",IF(IFERROR(INDEX(Crawl!$A429:$DZ429,1,Rules!$H$14),"")&amp;""="","",IFERROR(INDEX(Crawl!$A429:$DZ429,1,Rules!$H$14),"")))</f>
        <v/>
      </c>
      <c r="K430">
        <f>IF(A430="","",IFERROR(SUMIFS('GSC current'!$J$2:$J$2001,'GSC current'!$I$2:$I$2001,B430),0))</f>
        <v/>
      </c>
      <c r="L430">
        <f>IF(A430="","",IFERROR(SUMIFS('GSC current'!$K$2:$K$2001,'GSC current'!$I$2:$I$2001,B430),0))</f>
        <v/>
      </c>
      <c r="M430" s="20">
        <f>IF(A430="","",IF(N(L430)&gt;0,K430/L430,""))</f>
        <v/>
      </c>
      <c r="N430" s="21">
        <f>IF(A430="","",IF(N(L430)&gt;0,SUMIFS('GSC current'!$L$2:$L$2001,'GSC current'!$I$2:$I$2001,B430)/L430,""))</f>
        <v/>
      </c>
      <c r="O430">
        <f>IF(A430="","",IFERROR(SUMIFS('GSC previous'!$J$2:$J$2001,'GSC previous'!$I$2:$I$2001,B430),0))</f>
        <v/>
      </c>
      <c r="P430" s="22">
        <f>IF(A430="","",IF(N(O430)&gt;0,(K430-O430)/O430,""))</f>
        <v/>
      </c>
      <c r="Q430">
        <f>IF(A430="","",IFERROR(SUMIFS(GA4!$P$2:$P$2001,GA4!$O$2:$O$2001,B430),0))</f>
        <v/>
      </c>
      <c r="R430" s="23">
        <f>IF(A430="","",IF(N(Q430)&gt;0,SUMIFS(GA4!$Q$2:$Q$2001,GA4!$O$2:$O$2001,B430)/Q430,""))</f>
        <v/>
      </c>
      <c r="S430">
        <f>IF(A430="","",IFERROR(SUMIFS(GA4!$R$2:$R$2001,GA4!$O$2:$O$2001,B430),0))</f>
        <v/>
      </c>
      <c r="T430">
        <f>IF(A430="","",IF(AND(ISNUMBER(F430),LEFT(C430&amp;"",1)="2"),IF(F430&lt;Rules!$B$9,"Yes","No"),"No"))</f>
        <v/>
      </c>
      <c r="U430">
        <f>IF(A430="","",IF(AND(N(O430)&gt;=Rules!$B$8,ISNUMBER(P430)),IF(P430&lt;=-Rules!$B$7,"Yes","No"),"No"))</f>
        <v/>
      </c>
      <c r="V430">
        <f>IF(A430="","",IF(AND(N(L430)&gt;=Rules!$B$6,ISNUMBER(N430)),IF(AND(N430&gt;=Rules!$B$10,N430&lt;=Rules!$B$11),"Yes","No"),"No"))</f>
        <v/>
      </c>
      <c r="W430">
        <f>IF(A430="","",IF(I430&lt;&gt;"","Yes","No"))</f>
        <v/>
      </c>
      <c r="X430">
        <f>IF(I430="","",IF(SUMIFS($K$3:$K$2002,$A$3:$A$2002,SUBSTITUTE(SUBSTITUTE(I430,"?","~?"),"*","~*"))&gt;N(K430),"Yes","No"))</f>
        <v/>
      </c>
      <c r="Y430">
        <f>IF(A430="","",IF(N(S430)&gt;0,"Yes","No"))</f>
        <v/>
      </c>
      <c r="Z430">
        <f>IF(A430="","",IF(AND(N(K430)&lt;Rules!$B$5,N(L430)&lt;Rules!$B$6,N(Q430)&lt;Rules!$B$13,Y430="No"),"Yes","No"))</f>
        <v/>
      </c>
      <c r="AA430">
        <f>IF(A430="","",IF(LEFT(C430&amp;"",1)="3","Redirect",IF(OR(LEFT(C430&amp;"",1)="4",LEFT(C430&amp;"",1)="5"),IF(OR(N(K430)&gt;0,N(AC430)&gt;=Rules!$B$14),"Redirect","Prune"),IF(D430="Non-Indexable","Keep",IF(AND(W430="Yes",X430="Yes",Y430="No"),"Merge",IF(OR(U430="Yes",V430="Yes",AND(T430="Yes",N(L430)&gt;=Rules!$B$6)),"Update",IF(Z430="Yes",IF(N(AC430)&gt;=Rules!$B$14,"Redirect","Prune"),"Keep")))))))</f>
        <v/>
      </c>
      <c r="AB430">
        <f>IF(A430="","",IF(LEFT(C430&amp;"",1)="3","Already redirects ("&amp;C430&amp;"). Update internal links to point at the final URL.",IF(OR(LEFT(C430&amp;"",1)="4",LEFT(C430&amp;"",1)="5"),IF(AA430="Redirect","Returns "&amp;C430&amp;" but still has "&amp;N(K430)&amp;" clicks and "&amp;N(AC430)&amp;" referring domains. 301 it to the closest live page.","Returns "&amp;C430&amp;" with no clicks or links. Remove internal links and let it 404 or 410."),IF(D430="Non-Indexable","Non-indexable ("&amp;E430&amp;"). Keep if that is intentional; otherwise fix the canonical or noindex.",IF(AA430="Merge","Overlaps with "&amp;I430&amp;IF(N(J430)&gt;0," (similarity "&amp;TEXT(J430,"0.00")&amp;")","")&amp;", which gets more clicks. Merge the useful parts into it and 301 this URL.",IF(AA430="Update",MID(IF(U430="Yes","; Clicks down "&amp;TEXT(-P430,"0%")&amp;" on the previous period","")&amp;IF(V430="Yes","; Average position "&amp;TEXT(N430,"0.0")&amp;" on "&amp;TEXT(L430,"#,##0")&amp;" impressions (striking distance)","")&amp;IF(AND(T430="Yes",N(L430)&gt;=Rules!$B$6),"; Thin ("&amp;F430&amp;" words) but has search demand",""),3,400),IF(AA430="Prune","Low value: "&amp;N(K430)&amp;" clicks, "&amp;N(L430)&amp;" impressions, "&amp;N(Q430)&amp;" sessions, no key events. Remove or noindex it and update internal links.",IF(AA430="Redirect","Low value but "&amp;N(AC430)&amp;" referring domains. 301 it to the closest relevant page to keep those links.",IF(AND(Z430="No",Y430="Yes",N(K430)&lt;Rules!$B$5),"Low search traffic but it converts (key events: "&amp;S430&amp;"). Keep it and link to it.",IF(W430="Yes","Stronger than the page it overlaps ("&amp;I430&amp;"). Keep; merge that page into this one.","Healthy: "&amp;N(K430)&amp;" clicks"&amp;IF(ISNUMBER(N430),", average position "&amp;TEXT(N430,"0.0"),"")&amp;". Keep and monitor."))))))))))</f>
        <v/>
      </c>
      <c r="AE430">
        <f>IF(A430="","",IF(AD430&lt;&gt;"",AD430,AA430))</f>
        <v/>
      </c>
    </row>
    <row r="431">
      <c r="A431">
        <f>IF(Crawl!A430="","",Crawl!A430)</f>
        <v/>
      </c>
      <c r="B431">
        <f>IF(A431="","",Crawl!EC430)</f>
        <v/>
      </c>
      <c r="C431">
        <f>IF(A431="","",IFERROR(INDEX(Crawl!$A430:$DZ430,1,Rules!$H$6),""))</f>
        <v/>
      </c>
      <c r="D431">
        <f>IF(A431="","",IFERROR(INDEX(Crawl!$A430:$DZ430,1,Rules!$H$7),"")&amp;"")</f>
        <v/>
      </c>
      <c r="E431">
        <f>IF(A431="","",IFERROR(INDEX(Crawl!$A430:$DZ430,1,Rules!$H$8),"")&amp;"")</f>
        <v/>
      </c>
      <c r="F431">
        <f>IF(A431="","",IFERROR(INDEX(Crawl!$A430:$DZ430,1,Rules!$H$9),""))</f>
        <v/>
      </c>
      <c r="G431">
        <f>IF(A431="","",IFERROR(INDEX(Crawl!$A430:$DZ430,1,Rules!$H$10),""))</f>
        <v/>
      </c>
      <c r="H431">
        <f>IF(A431="","",IFERROR(INDEX(Crawl!$A430:$DZ430,1,Rules!$H$12),""))</f>
        <v/>
      </c>
      <c r="I431">
        <f>IF(A431="","",IF(AND(N(H431)&gt;0,IFERROR(INDEX(Crawl!$A430:$DZ430,1,Rules!$H$11),"")&amp;""&lt;&gt;""),IFERROR(INDEX(Crawl!$A430:$DZ430,1,Rules!$H$11),"")&amp;"",IF(AND(ISNUMBER(J431),N(J431)&gt;=Rules!$B$12,IFERROR(INDEX(Crawl!$A430:$DZ430,1,Rules!$H$13),"")&amp;""&lt;&gt;""),IFERROR(INDEX(Crawl!$A430:$DZ430,1,Rules!$H$13),"")&amp;"","")))</f>
        <v/>
      </c>
      <c r="J431" s="19">
        <f>IF(A431="","",IF(IFERROR(INDEX(Crawl!$A430:$DZ430,1,Rules!$H$14),"")&amp;""="","",IFERROR(INDEX(Crawl!$A430:$DZ430,1,Rules!$H$14),"")))</f>
        <v/>
      </c>
      <c r="K431">
        <f>IF(A431="","",IFERROR(SUMIFS('GSC current'!$J$2:$J$2001,'GSC current'!$I$2:$I$2001,B431),0))</f>
        <v/>
      </c>
      <c r="L431">
        <f>IF(A431="","",IFERROR(SUMIFS('GSC current'!$K$2:$K$2001,'GSC current'!$I$2:$I$2001,B431),0))</f>
        <v/>
      </c>
      <c r="M431" s="20">
        <f>IF(A431="","",IF(N(L431)&gt;0,K431/L431,""))</f>
        <v/>
      </c>
      <c r="N431" s="21">
        <f>IF(A431="","",IF(N(L431)&gt;0,SUMIFS('GSC current'!$L$2:$L$2001,'GSC current'!$I$2:$I$2001,B431)/L431,""))</f>
        <v/>
      </c>
      <c r="O431">
        <f>IF(A431="","",IFERROR(SUMIFS('GSC previous'!$J$2:$J$2001,'GSC previous'!$I$2:$I$2001,B431),0))</f>
        <v/>
      </c>
      <c r="P431" s="22">
        <f>IF(A431="","",IF(N(O431)&gt;0,(K431-O431)/O431,""))</f>
        <v/>
      </c>
      <c r="Q431">
        <f>IF(A431="","",IFERROR(SUMIFS(GA4!$P$2:$P$2001,GA4!$O$2:$O$2001,B431),0))</f>
        <v/>
      </c>
      <c r="R431" s="23">
        <f>IF(A431="","",IF(N(Q431)&gt;0,SUMIFS(GA4!$Q$2:$Q$2001,GA4!$O$2:$O$2001,B431)/Q431,""))</f>
        <v/>
      </c>
      <c r="S431">
        <f>IF(A431="","",IFERROR(SUMIFS(GA4!$R$2:$R$2001,GA4!$O$2:$O$2001,B431),0))</f>
        <v/>
      </c>
      <c r="T431">
        <f>IF(A431="","",IF(AND(ISNUMBER(F431),LEFT(C431&amp;"",1)="2"),IF(F431&lt;Rules!$B$9,"Yes","No"),"No"))</f>
        <v/>
      </c>
      <c r="U431">
        <f>IF(A431="","",IF(AND(N(O431)&gt;=Rules!$B$8,ISNUMBER(P431)),IF(P431&lt;=-Rules!$B$7,"Yes","No"),"No"))</f>
        <v/>
      </c>
      <c r="V431">
        <f>IF(A431="","",IF(AND(N(L431)&gt;=Rules!$B$6,ISNUMBER(N431)),IF(AND(N431&gt;=Rules!$B$10,N431&lt;=Rules!$B$11),"Yes","No"),"No"))</f>
        <v/>
      </c>
      <c r="W431">
        <f>IF(A431="","",IF(I431&lt;&gt;"","Yes","No"))</f>
        <v/>
      </c>
      <c r="X431">
        <f>IF(I431="","",IF(SUMIFS($K$3:$K$2002,$A$3:$A$2002,SUBSTITUTE(SUBSTITUTE(I431,"?","~?"),"*","~*"))&gt;N(K431),"Yes","No"))</f>
        <v/>
      </c>
      <c r="Y431">
        <f>IF(A431="","",IF(N(S431)&gt;0,"Yes","No"))</f>
        <v/>
      </c>
      <c r="Z431">
        <f>IF(A431="","",IF(AND(N(K431)&lt;Rules!$B$5,N(L431)&lt;Rules!$B$6,N(Q431)&lt;Rules!$B$13,Y431="No"),"Yes","No"))</f>
        <v/>
      </c>
      <c r="AA431">
        <f>IF(A431="","",IF(LEFT(C431&amp;"",1)="3","Redirect",IF(OR(LEFT(C431&amp;"",1)="4",LEFT(C431&amp;"",1)="5"),IF(OR(N(K431)&gt;0,N(AC431)&gt;=Rules!$B$14),"Redirect","Prune"),IF(D431="Non-Indexable","Keep",IF(AND(W431="Yes",X431="Yes",Y431="No"),"Merge",IF(OR(U431="Yes",V431="Yes",AND(T431="Yes",N(L431)&gt;=Rules!$B$6)),"Update",IF(Z431="Yes",IF(N(AC431)&gt;=Rules!$B$14,"Redirect","Prune"),"Keep")))))))</f>
        <v/>
      </c>
      <c r="AB431">
        <f>IF(A431="","",IF(LEFT(C431&amp;"",1)="3","Already redirects ("&amp;C431&amp;"). Update internal links to point at the final URL.",IF(OR(LEFT(C431&amp;"",1)="4",LEFT(C431&amp;"",1)="5"),IF(AA431="Redirect","Returns "&amp;C431&amp;" but still has "&amp;N(K431)&amp;" clicks and "&amp;N(AC431)&amp;" referring domains. 301 it to the closest live page.","Returns "&amp;C431&amp;" with no clicks or links. Remove internal links and let it 404 or 410."),IF(D431="Non-Indexable","Non-indexable ("&amp;E431&amp;"). Keep if that is intentional; otherwise fix the canonical or noindex.",IF(AA431="Merge","Overlaps with "&amp;I431&amp;IF(N(J431)&gt;0," (similarity "&amp;TEXT(J431,"0.00")&amp;")","")&amp;", which gets more clicks. Merge the useful parts into it and 301 this URL.",IF(AA431="Update",MID(IF(U431="Yes","; Clicks down "&amp;TEXT(-P431,"0%")&amp;" on the previous period","")&amp;IF(V431="Yes","; Average position "&amp;TEXT(N431,"0.0")&amp;" on "&amp;TEXT(L431,"#,##0")&amp;" impressions (striking distance)","")&amp;IF(AND(T431="Yes",N(L431)&gt;=Rules!$B$6),"; Thin ("&amp;F431&amp;" words) but has search demand",""),3,400),IF(AA431="Prune","Low value: "&amp;N(K431)&amp;" clicks, "&amp;N(L431)&amp;" impressions, "&amp;N(Q431)&amp;" sessions, no key events. Remove or noindex it and update internal links.",IF(AA431="Redirect","Low value but "&amp;N(AC431)&amp;" referring domains. 301 it to the closest relevant page to keep those links.",IF(AND(Z431="No",Y431="Yes",N(K431)&lt;Rules!$B$5),"Low search traffic but it converts (key events: "&amp;S431&amp;"). Keep it and link to it.",IF(W431="Yes","Stronger than the page it overlaps ("&amp;I431&amp;"). Keep; merge that page into this one.","Healthy: "&amp;N(K431)&amp;" clicks"&amp;IF(ISNUMBER(N431),", average position "&amp;TEXT(N431,"0.0"),"")&amp;". Keep and monitor."))))))))))</f>
        <v/>
      </c>
      <c r="AE431">
        <f>IF(A431="","",IF(AD431&lt;&gt;"",AD431,AA431))</f>
        <v/>
      </c>
    </row>
    <row r="432">
      <c r="A432">
        <f>IF(Crawl!A431="","",Crawl!A431)</f>
        <v/>
      </c>
      <c r="B432">
        <f>IF(A432="","",Crawl!EC431)</f>
        <v/>
      </c>
      <c r="C432">
        <f>IF(A432="","",IFERROR(INDEX(Crawl!$A431:$DZ431,1,Rules!$H$6),""))</f>
        <v/>
      </c>
      <c r="D432">
        <f>IF(A432="","",IFERROR(INDEX(Crawl!$A431:$DZ431,1,Rules!$H$7),"")&amp;"")</f>
        <v/>
      </c>
      <c r="E432">
        <f>IF(A432="","",IFERROR(INDEX(Crawl!$A431:$DZ431,1,Rules!$H$8),"")&amp;"")</f>
        <v/>
      </c>
      <c r="F432">
        <f>IF(A432="","",IFERROR(INDEX(Crawl!$A431:$DZ431,1,Rules!$H$9),""))</f>
        <v/>
      </c>
      <c r="G432">
        <f>IF(A432="","",IFERROR(INDEX(Crawl!$A431:$DZ431,1,Rules!$H$10),""))</f>
        <v/>
      </c>
      <c r="H432">
        <f>IF(A432="","",IFERROR(INDEX(Crawl!$A431:$DZ431,1,Rules!$H$12),""))</f>
        <v/>
      </c>
      <c r="I432">
        <f>IF(A432="","",IF(AND(N(H432)&gt;0,IFERROR(INDEX(Crawl!$A431:$DZ431,1,Rules!$H$11),"")&amp;""&lt;&gt;""),IFERROR(INDEX(Crawl!$A431:$DZ431,1,Rules!$H$11),"")&amp;"",IF(AND(ISNUMBER(J432),N(J432)&gt;=Rules!$B$12,IFERROR(INDEX(Crawl!$A431:$DZ431,1,Rules!$H$13),"")&amp;""&lt;&gt;""),IFERROR(INDEX(Crawl!$A431:$DZ431,1,Rules!$H$13),"")&amp;"","")))</f>
        <v/>
      </c>
      <c r="J432" s="19">
        <f>IF(A432="","",IF(IFERROR(INDEX(Crawl!$A431:$DZ431,1,Rules!$H$14),"")&amp;""="","",IFERROR(INDEX(Crawl!$A431:$DZ431,1,Rules!$H$14),"")))</f>
        <v/>
      </c>
      <c r="K432">
        <f>IF(A432="","",IFERROR(SUMIFS('GSC current'!$J$2:$J$2001,'GSC current'!$I$2:$I$2001,B432),0))</f>
        <v/>
      </c>
      <c r="L432">
        <f>IF(A432="","",IFERROR(SUMIFS('GSC current'!$K$2:$K$2001,'GSC current'!$I$2:$I$2001,B432),0))</f>
        <v/>
      </c>
      <c r="M432" s="20">
        <f>IF(A432="","",IF(N(L432)&gt;0,K432/L432,""))</f>
        <v/>
      </c>
      <c r="N432" s="21">
        <f>IF(A432="","",IF(N(L432)&gt;0,SUMIFS('GSC current'!$L$2:$L$2001,'GSC current'!$I$2:$I$2001,B432)/L432,""))</f>
        <v/>
      </c>
      <c r="O432">
        <f>IF(A432="","",IFERROR(SUMIFS('GSC previous'!$J$2:$J$2001,'GSC previous'!$I$2:$I$2001,B432),0))</f>
        <v/>
      </c>
      <c r="P432" s="22">
        <f>IF(A432="","",IF(N(O432)&gt;0,(K432-O432)/O432,""))</f>
        <v/>
      </c>
      <c r="Q432">
        <f>IF(A432="","",IFERROR(SUMIFS(GA4!$P$2:$P$2001,GA4!$O$2:$O$2001,B432),0))</f>
        <v/>
      </c>
      <c r="R432" s="23">
        <f>IF(A432="","",IF(N(Q432)&gt;0,SUMIFS(GA4!$Q$2:$Q$2001,GA4!$O$2:$O$2001,B432)/Q432,""))</f>
        <v/>
      </c>
      <c r="S432">
        <f>IF(A432="","",IFERROR(SUMIFS(GA4!$R$2:$R$2001,GA4!$O$2:$O$2001,B432),0))</f>
        <v/>
      </c>
      <c r="T432">
        <f>IF(A432="","",IF(AND(ISNUMBER(F432),LEFT(C432&amp;"",1)="2"),IF(F432&lt;Rules!$B$9,"Yes","No"),"No"))</f>
        <v/>
      </c>
      <c r="U432">
        <f>IF(A432="","",IF(AND(N(O432)&gt;=Rules!$B$8,ISNUMBER(P432)),IF(P432&lt;=-Rules!$B$7,"Yes","No"),"No"))</f>
        <v/>
      </c>
      <c r="V432">
        <f>IF(A432="","",IF(AND(N(L432)&gt;=Rules!$B$6,ISNUMBER(N432)),IF(AND(N432&gt;=Rules!$B$10,N432&lt;=Rules!$B$11),"Yes","No"),"No"))</f>
        <v/>
      </c>
      <c r="W432">
        <f>IF(A432="","",IF(I432&lt;&gt;"","Yes","No"))</f>
        <v/>
      </c>
      <c r="X432">
        <f>IF(I432="","",IF(SUMIFS($K$3:$K$2002,$A$3:$A$2002,SUBSTITUTE(SUBSTITUTE(I432,"?","~?"),"*","~*"))&gt;N(K432),"Yes","No"))</f>
        <v/>
      </c>
      <c r="Y432">
        <f>IF(A432="","",IF(N(S432)&gt;0,"Yes","No"))</f>
        <v/>
      </c>
      <c r="Z432">
        <f>IF(A432="","",IF(AND(N(K432)&lt;Rules!$B$5,N(L432)&lt;Rules!$B$6,N(Q432)&lt;Rules!$B$13,Y432="No"),"Yes","No"))</f>
        <v/>
      </c>
      <c r="AA432">
        <f>IF(A432="","",IF(LEFT(C432&amp;"",1)="3","Redirect",IF(OR(LEFT(C432&amp;"",1)="4",LEFT(C432&amp;"",1)="5"),IF(OR(N(K432)&gt;0,N(AC432)&gt;=Rules!$B$14),"Redirect","Prune"),IF(D432="Non-Indexable","Keep",IF(AND(W432="Yes",X432="Yes",Y432="No"),"Merge",IF(OR(U432="Yes",V432="Yes",AND(T432="Yes",N(L432)&gt;=Rules!$B$6)),"Update",IF(Z432="Yes",IF(N(AC432)&gt;=Rules!$B$14,"Redirect","Prune"),"Keep")))))))</f>
        <v/>
      </c>
      <c r="AB432">
        <f>IF(A432="","",IF(LEFT(C432&amp;"",1)="3","Already redirects ("&amp;C432&amp;"). Update internal links to point at the final URL.",IF(OR(LEFT(C432&amp;"",1)="4",LEFT(C432&amp;"",1)="5"),IF(AA432="Redirect","Returns "&amp;C432&amp;" but still has "&amp;N(K432)&amp;" clicks and "&amp;N(AC432)&amp;" referring domains. 301 it to the closest live page.","Returns "&amp;C432&amp;" with no clicks or links. Remove internal links and let it 404 or 410."),IF(D432="Non-Indexable","Non-indexable ("&amp;E432&amp;"). Keep if that is intentional; otherwise fix the canonical or noindex.",IF(AA432="Merge","Overlaps with "&amp;I432&amp;IF(N(J432)&gt;0," (similarity "&amp;TEXT(J432,"0.00")&amp;")","")&amp;", which gets more clicks. Merge the useful parts into it and 301 this URL.",IF(AA432="Update",MID(IF(U432="Yes","; Clicks down "&amp;TEXT(-P432,"0%")&amp;" on the previous period","")&amp;IF(V432="Yes","; Average position "&amp;TEXT(N432,"0.0")&amp;" on "&amp;TEXT(L432,"#,##0")&amp;" impressions (striking distance)","")&amp;IF(AND(T432="Yes",N(L432)&gt;=Rules!$B$6),"; Thin ("&amp;F432&amp;" words) but has search demand",""),3,400),IF(AA432="Prune","Low value: "&amp;N(K432)&amp;" clicks, "&amp;N(L432)&amp;" impressions, "&amp;N(Q432)&amp;" sessions, no key events. Remove or noindex it and update internal links.",IF(AA432="Redirect","Low value but "&amp;N(AC432)&amp;" referring domains. 301 it to the closest relevant page to keep those links.",IF(AND(Z432="No",Y432="Yes",N(K432)&lt;Rules!$B$5),"Low search traffic but it converts (key events: "&amp;S432&amp;"). Keep it and link to it.",IF(W432="Yes","Stronger than the page it overlaps ("&amp;I432&amp;"). Keep; merge that page into this one.","Healthy: "&amp;N(K432)&amp;" clicks"&amp;IF(ISNUMBER(N432),", average position "&amp;TEXT(N432,"0.0"),"")&amp;". Keep and monitor."))))))))))</f>
        <v/>
      </c>
      <c r="AE432">
        <f>IF(A432="","",IF(AD432&lt;&gt;"",AD432,AA432))</f>
        <v/>
      </c>
    </row>
    <row r="433">
      <c r="A433">
        <f>IF(Crawl!A432="","",Crawl!A432)</f>
        <v/>
      </c>
      <c r="B433">
        <f>IF(A433="","",Crawl!EC432)</f>
        <v/>
      </c>
      <c r="C433">
        <f>IF(A433="","",IFERROR(INDEX(Crawl!$A432:$DZ432,1,Rules!$H$6),""))</f>
        <v/>
      </c>
      <c r="D433">
        <f>IF(A433="","",IFERROR(INDEX(Crawl!$A432:$DZ432,1,Rules!$H$7),"")&amp;"")</f>
        <v/>
      </c>
      <c r="E433">
        <f>IF(A433="","",IFERROR(INDEX(Crawl!$A432:$DZ432,1,Rules!$H$8),"")&amp;"")</f>
        <v/>
      </c>
      <c r="F433">
        <f>IF(A433="","",IFERROR(INDEX(Crawl!$A432:$DZ432,1,Rules!$H$9),""))</f>
        <v/>
      </c>
      <c r="G433">
        <f>IF(A433="","",IFERROR(INDEX(Crawl!$A432:$DZ432,1,Rules!$H$10),""))</f>
        <v/>
      </c>
      <c r="H433">
        <f>IF(A433="","",IFERROR(INDEX(Crawl!$A432:$DZ432,1,Rules!$H$12),""))</f>
        <v/>
      </c>
      <c r="I433">
        <f>IF(A433="","",IF(AND(N(H433)&gt;0,IFERROR(INDEX(Crawl!$A432:$DZ432,1,Rules!$H$11),"")&amp;""&lt;&gt;""),IFERROR(INDEX(Crawl!$A432:$DZ432,1,Rules!$H$11),"")&amp;"",IF(AND(ISNUMBER(J433),N(J433)&gt;=Rules!$B$12,IFERROR(INDEX(Crawl!$A432:$DZ432,1,Rules!$H$13),"")&amp;""&lt;&gt;""),IFERROR(INDEX(Crawl!$A432:$DZ432,1,Rules!$H$13),"")&amp;"","")))</f>
        <v/>
      </c>
      <c r="J433" s="19">
        <f>IF(A433="","",IF(IFERROR(INDEX(Crawl!$A432:$DZ432,1,Rules!$H$14),"")&amp;""="","",IFERROR(INDEX(Crawl!$A432:$DZ432,1,Rules!$H$14),"")))</f>
        <v/>
      </c>
      <c r="K433">
        <f>IF(A433="","",IFERROR(SUMIFS('GSC current'!$J$2:$J$2001,'GSC current'!$I$2:$I$2001,B433),0))</f>
        <v/>
      </c>
      <c r="L433">
        <f>IF(A433="","",IFERROR(SUMIFS('GSC current'!$K$2:$K$2001,'GSC current'!$I$2:$I$2001,B433),0))</f>
        <v/>
      </c>
      <c r="M433" s="20">
        <f>IF(A433="","",IF(N(L433)&gt;0,K433/L433,""))</f>
        <v/>
      </c>
      <c r="N433" s="21">
        <f>IF(A433="","",IF(N(L433)&gt;0,SUMIFS('GSC current'!$L$2:$L$2001,'GSC current'!$I$2:$I$2001,B433)/L433,""))</f>
        <v/>
      </c>
      <c r="O433">
        <f>IF(A433="","",IFERROR(SUMIFS('GSC previous'!$J$2:$J$2001,'GSC previous'!$I$2:$I$2001,B433),0))</f>
        <v/>
      </c>
      <c r="P433" s="22">
        <f>IF(A433="","",IF(N(O433)&gt;0,(K433-O433)/O433,""))</f>
        <v/>
      </c>
      <c r="Q433">
        <f>IF(A433="","",IFERROR(SUMIFS(GA4!$P$2:$P$2001,GA4!$O$2:$O$2001,B433),0))</f>
        <v/>
      </c>
      <c r="R433" s="23">
        <f>IF(A433="","",IF(N(Q433)&gt;0,SUMIFS(GA4!$Q$2:$Q$2001,GA4!$O$2:$O$2001,B433)/Q433,""))</f>
        <v/>
      </c>
      <c r="S433">
        <f>IF(A433="","",IFERROR(SUMIFS(GA4!$R$2:$R$2001,GA4!$O$2:$O$2001,B433),0))</f>
        <v/>
      </c>
      <c r="T433">
        <f>IF(A433="","",IF(AND(ISNUMBER(F433),LEFT(C433&amp;"",1)="2"),IF(F433&lt;Rules!$B$9,"Yes","No"),"No"))</f>
        <v/>
      </c>
      <c r="U433">
        <f>IF(A433="","",IF(AND(N(O433)&gt;=Rules!$B$8,ISNUMBER(P433)),IF(P433&lt;=-Rules!$B$7,"Yes","No"),"No"))</f>
        <v/>
      </c>
      <c r="V433">
        <f>IF(A433="","",IF(AND(N(L433)&gt;=Rules!$B$6,ISNUMBER(N433)),IF(AND(N433&gt;=Rules!$B$10,N433&lt;=Rules!$B$11),"Yes","No"),"No"))</f>
        <v/>
      </c>
      <c r="W433">
        <f>IF(A433="","",IF(I433&lt;&gt;"","Yes","No"))</f>
        <v/>
      </c>
      <c r="X433">
        <f>IF(I433="","",IF(SUMIFS($K$3:$K$2002,$A$3:$A$2002,SUBSTITUTE(SUBSTITUTE(I433,"?","~?"),"*","~*"))&gt;N(K433),"Yes","No"))</f>
        <v/>
      </c>
      <c r="Y433">
        <f>IF(A433="","",IF(N(S433)&gt;0,"Yes","No"))</f>
        <v/>
      </c>
      <c r="Z433">
        <f>IF(A433="","",IF(AND(N(K433)&lt;Rules!$B$5,N(L433)&lt;Rules!$B$6,N(Q433)&lt;Rules!$B$13,Y433="No"),"Yes","No"))</f>
        <v/>
      </c>
      <c r="AA433">
        <f>IF(A433="","",IF(LEFT(C433&amp;"",1)="3","Redirect",IF(OR(LEFT(C433&amp;"",1)="4",LEFT(C433&amp;"",1)="5"),IF(OR(N(K433)&gt;0,N(AC433)&gt;=Rules!$B$14),"Redirect","Prune"),IF(D433="Non-Indexable","Keep",IF(AND(W433="Yes",X433="Yes",Y433="No"),"Merge",IF(OR(U433="Yes",V433="Yes",AND(T433="Yes",N(L433)&gt;=Rules!$B$6)),"Update",IF(Z433="Yes",IF(N(AC433)&gt;=Rules!$B$14,"Redirect","Prune"),"Keep")))))))</f>
        <v/>
      </c>
      <c r="AB433">
        <f>IF(A433="","",IF(LEFT(C433&amp;"",1)="3","Already redirects ("&amp;C433&amp;"). Update internal links to point at the final URL.",IF(OR(LEFT(C433&amp;"",1)="4",LEFT(C433&amp;"",1)="5"),IF(AA433="Redirect","Returns "&amp;C433&amp;" but still has "&amp;N(K433)&amp;" clicks and "&amp;N(AC433)&amp;" referring domains. 301 it to the closest live page.","Returns "&amp;C433&amp;" with no clicks or links. Remove internal links and let it 404 or 410."),IF(D433="Non-Indexable","Non-indexable ("&amp;E433&amp;"). Keep if that is intentional; otherwise fix the canonical or noindex.",IF(AA433="Merge","Overlaps with "&amp;I433&amp;IF(N(J433)&gt;0," (similarity "&amp;TEXT(J433,"0.00")&amp;")","")&amp;", which gets more clicks. Merge the useful parts into it and 301 this URL.",IF(AA433="Update",MID(IF(U433="Yes","; Clicks down "&amp;TEXT(-P433,"0%")&amp;" on the previous period","")&amp;IF(V433="Yes","; Average position "&amp;TEXT(N433,"0.0")&amp;" on "&amp;TEXT(L433,"#,##0")&amp;" impressions (striking distance)","")&amp;IF(AND(T433="Yes",N(L433)&gt;=Rules!$B$6),"; Thin ("&amp;F433&amp;" words) but has search demand",""),3,400),IF(AA433="Prune","Low value: "&amp;N(K433)&amp;" clicks, "&amp;N(L433)&amp;" impressions, "&amp;N(Q433)&amp;" sessions, no key events. Remove or noindex it and update internal links.",IF(AA433="Redirect","Low value but "&amp;N(AC433)&amp;" referring domains. 301 it to the closest relevant page to keep those links.",IF(AND(Z433="No",Y433="Yes",N(K433)&lt;Rules!$B$5),"Low search traffic but it converts (key events: "&amp;S433&amp;"). Keep it and link to it.",IF(W433="Yes","Stronger than the page it overlaps ("&amp;I433&amp;"). Keep; merge that page into this one.","Healthy: "&amp;N(K433)&amp;" clicks"&amp;IF(ISNUMBER(N433),", average position "&amp;TEXT(N433,"0.0"),"")&amp;". Keep and monitor."))))))))))</f>
        <v/>
      </c>
      <c r="AE433">
        <f>IF(A433="","",IF(AD433&lt;&gt;"",AD433,AA433))</f>
        <v/>
      </c>
    </row>
    <row r="434">
      <c r="A434">
        <f>IF(Crawl!A433="","",Crawl!A433)</f>
        <v/>
      </c>
      <c r="B434">
        <f>IF(A434="","",Crawl!EC433)</f>
        <v/>
      </c>
      <c r="C434">
        <f>IF(A434="","",IFERROR(INDEX(Crawl!$A433:$DZ433,1,Rules!$H$6),""))</f>
        <v/>
      </c>
      <c r="D434">
        <f>IF(A434="","",IFERROR(INDEX(Crawl!$A433:$DZ433,1,Rules!$H$7),"")&amp;"")</f>
        <v/>
      </c>
      <c r="E434">
        <f>IF(A434="","",IFERROR(INDEX(Crawl!$A433:$DZ433,1,Rules!$H$8),"")&amp;"")</f>
        <v/>
      </c>
      <c r="F434">
        <f>IF(A434="","",IFERROR(INDEX(Crawl!$A433:$DZ433,1,Rules!$H$9),""))</f>
        <v/>
      </c>
      <c r="G434">
        <f>IF(A434="","",IFERROR(INDEX(Crawl!$A433:$DZ433,1,Rules!$H$10),""))</f>
        <v/>
      </c>
      <c r="H434">
        <f>IF(A434="","",IFERROR(INDEX(Crawl!$A433:$DZ433,1,Rules!$H$12),""))</f>
        <v/>
      </c>
      <c r="I434">
        <f>IF(A434="","",IF(AND(N(H434)&gt;0,IFERROR(INDEX(Crawl!$A433:$DZ433,1,Rules!$H$11),"")&amp;""&lt;&gt;""),IFERROR(INDEX(Crawl!$A433:$DZ433,1,Rules!$H$11),"")&amp;"",IF(AND(ISNUMBER(J434),N(J434)&gt;=Rules!$B$12,IFERROR(INDEX(Crawl!$A433:$DZ433,1,Rules!$H$13),"")&amp;""&lt;&gt;""),IFERROR(INDEX(Crawl!$A433:$DZ433,1,Rules!$H$13),"")&amp;"","")))</f>
        <v/>
      </c>
      <c r="J434" s="19">
        <f>IF(A434="","",IF(IFERROR(INDEX(Crawl!$A433:$DZ433,1,Rules!$H$14),"")&amp;""="","",IFERROR(INDEX(Crawl!$A433:$DZ433,1,Rules!$H$14),"")))</f>
        <v/>
      </c>
      <c r="K434">
        <f>IF(A434="","",IFERROR(SUMIFS('GSC current'!$J$2:$J$2001,'GSC current'!$I$2:$I$2001,B434),0))</f>
        <v/>
      </c>
      <c r="L434">
        <f>IF(A434="","",IFERROR(SUMIFS('GSC current'!$K$2:$K$2001,'GSC current'!$I$2:$I$2001,B434),0))</f>
        <v/>
      </c>
      <c r="M434" s="20">
        <f>IF(A434="","",IF(N(L434)&gt;0,K434/L434,""))</f>
        <v/>
      </c>
      <c r="N434" s="21">
        <f>IF(A434="","",IF(N(L434)&gt;0,SUMIFS('GSC current'!$L$2:$L$2001,'GSC current'!$I$2:$I$2001,B434)/L434,""))</f>
        <v/>
      </c>
      <c r="O434">
        <f>IF(A434="","",IFERROR(SUMIFS('GSC previous'!$J$2:$J$2001,'GSC previous'!$I$2:$I$2001,B434),0))</f>
        <v/>
      </c>
      <c r="P434" s="22">
        <f>IF(A434="","",IF(N(O434)&gt;0,(K434-O434)/O434,""))</f>
        <v/>
      </c>
      <c r="Q434">
        <f>IF(A434="","",IFERROR(SUMIFS(GA4!$P$2:$P$2001,GA4!$O$2:$O$2001,B434),0))</f>
        <v/>
      </c>
      <c r="R434" s="23">
        <f>IF(A434="","",IF(N(Q434)&gt;0,SUMIFS(GA4!$Q$2:$Q$2001,GA4!$O$2:$O$2001,B434)/Q434,""))</f>
        <v/>
      </c>
      <c r="S434">
        <f>IF(A434="","",IFERROR(SUMIFS(GA4!$R$2:$R$2001,GA4!$O$2:$O$2001,B434),0))</f>
        <v/>
      </c>
      <c r="T434">
        <f>IF(A434="","",IF(AND(ISNUMBER(F434),LEFT(C434&amp;"",1)="2"),IF(F434&lt;Rules!$B$9,"Yes","No"),"No"))</f>
        <v/>
      </c>
      <c r="U434">
        <f>IF(A434="","",IF(AND(N(O434)&gt;=Rules!$B$8,ISNUMBER(P434)),IF(P434&lt;=-Rules!$B$7,"Yes","No"),"No"))</f>
        <v/>
      </c>
      <c r="V434">
        <f>IF(A434="","",IF(AND(N(L434)&gt;=Rules!$B$6,ISNUMBER(N434)),IF(AND(N434&gt;=Rules!$B$10,N434&lt;=Rules!$B$11),"Yes","No"),"No"))</f>
        <v/>
      </c>
      <c r="W434">
        <f>IF(A434="","",IF(I434&lt;&gt;"","Yes","No"))</f>
        <v/>
      </c>
      <c r="X434">
        <f>IF(I434="","",IF(SUMIFS($K$3:$K$2002,$A$3:$A$2002,SUBSTITUTE(SUBSTITUTE(I434,"?","~?"),"*","~*"))&gt;N(K434),"Yes","No"))</f>
        <v/>
      </c>
      <c r="Y434">
        <f>IF(A434="","",IF(N(S434)&gt;0,"Yes","No"))</f>
        <v/>
      </c>
      <c r="Z434">
        <f>IF(A434="","",IF(AND(N(K434)&lt;Rules!$B$5,N(L434)&lt;Rules!$B$6,N(Q434)&lt;Rules!$B$13,Y434="No"),"Yes","No"))</f>
        <v/>
      </c>
      <c r="AA434">
        <f>IF(A434="","",IF(LEFT(C434&amp;"",1)="3","Redirect",IF(OR(LEFT(C434&amp;"",1)="4",LEFT(C434&amp;"",1)="5"),IF(OR(N(K434)&gt;0,N(AC434)&gt;=Rules!$B$14),"Redirect","Prune"),IF(D434="Non-Indexable","Keep",IF(AND(W434="Yes",X434="Yes",Y434="No"),"Merge",IF(OR(U434="Yes",V434="Yes",AND(T434="Yes",N(L434)&gt;=Rules!$B$6)),"Update",IF(Z434="Yes",IF(N(AC434)&gt;=Rules!$B$14,"Redirect","Prune"),"Keep")))))))</f>
        <v/>
      </c>
      <c r="AB434">
        <f>IF(A434="","",IF(LEFT(C434&amp;"",1)="3","Already redirects ("&amp;C434&amp;"). Update internal links to point at the final URL.",IF(OR(LEFT(C434&amp;"",1)="4",LEFT(C434&amp;"",1)="5"),IF(AA434="Redirect","Returns "&amp;C434&amp;" but still has "&amp;N(K434)&amp;" clicks and "&amp;N(AC434)&amp;" referring domains. 301 it to the closest live page.","Returns "&amp;C434&amp;" with no clicks or links. Remove internal links and let it 404 or 410."),IF(D434="Non-Indexable","Non-indexable ("&amp;E434&amp;"). Keep if that is intentional; otherwise fix the canonical or noindex.",IF(AA434="Merge","Overlaps with "&amp;I434&amp;IF(N(J434)&gt;0," (similarity "&amp;TEXT(J434,"0.00")&amp;")","")&amp;", which gets more clicks. Merge the useful parts into it and 301 this URL.",IF(AA434="Update",MID(IF(U434="Yes","; Clicks down "&amp;TEXT(-P434,"0%")&amp;" on the previous period","")&amp;IF(V434="Yes","; Average position "&amp;TEXT(N434,"0.0")&amp;" on "&amp;TEXT(L434,"#,##0")&amp;" impressions (striking distance)","")&amp;IF(AND(T434="Yes",N(L434)&gt;=Rules!$B$6),"; Thin ("&amp;F434&amp;" words) but has search demand",""),3,400),IF(AA434="Prune","Low value: "&amp;N(K434)&amp;" clicks, "&amp;N(L434)&amp;" impressions, "&amp;N(Q434)&amp;" sessions, no key events. Remove or noindex it and update internal links.",IF(AA434="Redirect","Low value but "&amp;N(AC434)&amp;" referring domains. 301 it to the closest relevant page to keep those links.",IF(AND(Z434="No",Y434="Yes",N(K434)&lt;Rules!$B$5),"Low search traffic but it converts (key events: "&amp;S434&amp;"). Keep it and link to it.",IF(W434="Yes","Stronger than the page it overlaps ("&amp;I434&amp;"). Keep; merge that page into this one.","Healthy: "&amp;N(K434)&amp;" clicks"&amp;IF(ISNUMBER(N434),", average position "&amp;TEXT(N434,"0.0"),"")&amp;". Keep and monitor."))))))))))</f>
        <v/>
      </c>
      <c r="AE434">
        <f>IF(A434="","",IF(AD434&lt;&gt;"",AD434,AA434))</f>
        <v/>
      </c>
    </row>
    <row r="435">
      <c r="A435">
        <f>IF(Crawl!A434="","",Crawl!A434)</f>
        <v/>
      </c>
      <c r="B435">
        <f>IF(A435="","",Crawl!EC434)</f>
        <v/>
      </c>
      <c r="C435">
        <f>IF(A435="","",IFERROR(INDEX(Crawl!$A434:$DZ434,1,Rules!$H$6),""))</f>
        <v/>
      </c>
      <c r="D435">
        <f>IF(A435="","",IFERROR(INDEX(Crawl!$A434:$DZ434,1,Rules!$H$7),"")&amp;"")</f>
        <v/>
      </c>
      <c r="E435">
        <f>IF(A435="","",IFERROR(INDEX(Crawl!$A434:$DZ434,1,Rules!$H$8),"")&amp;"")</f>
        <v/>
      </c>
      <c r="F435">
        <f>IF(A435="","",IFERROR(INDEX(Crawl!$A434:$DZ434,1,Rules!$H$9),""))</f>
        <v/>
      </c>
      <c r="G435">
        <f>IF(A435="","",IFERROR(INDEX(Crawl!$A434:$DZ434,1,Rules!$H$10),""))</f>
        <v/>
      </c>
      <c r="H435">
        <f>IF(A435="","",IFERROR(INDEX(Crawl!$A434:$DZ434,1,Rules!$H$12),""))</f>
        <v/>
      </c>
      <c r="I435">
        <f>IF(A435="","",IF(AND(N(H435)&gt;0,IFERROR(INDEX(Crawl!$A434:$DZ434,1,Rules!$H$11),"")&amp;""&lt;&gt;""),IFERROR(INDEX(Crawl!$A434:$DZ434,1,Rules!$H$11),"")&amp;"",IF(AND(ISNUMBER(J435),N(J435)&gt;=Rules!$B$12,IFERROR(INDEX(Crawl!$A434:$DZ434,1,Rules!$H$13),"")&amp;""&lt;&gt;""),IFERROR(INDEX(Crawl!$A434:$DZ434,1,Rules!$H$13),"")&amp;"","")))</f>
        <v/>
      </c>
      <c r="J435" s="19">
        <f>IF(A435="","",IF(IFERROR(INDEX(Crawl!$A434:$DZ434,1,Rules!$H$14),"")&amp;""="","",IFERROR(INDEX(Crawl!$A434:$DZ434,1,Rules!$H$14),"")))</f>
        <v/>
      </c>
      <c r="K435">
        <f>IF(A435="","",IFERROR(SUMIFS('GSC current'!$J$2:$J$2001,'GSC current'!$I$2:$I$2001,B435),0))</f>
        <v/>
      </c>
      <c r="L435">
        <f>IF(A435="","",IFERROR(SUMIFS('GSC current'!$K$2:$K$2001,'GSC current'!$I$2:$I$2001,B435),0))</f>
        <v/>
      </c>
      <c r="M435" s="20">
        <f>IF(A435="","",IF(N(L435)&gt;0,K435/L435,""))</f>
        <v/>
      </c>
      <c r="N435" s="21">
        <f>IF(A435="","",IF(N(L435)&gt;0,SUMIFS('GSC current'!$L$2:$L$2001,'GSC current'!$I$2:$I$2001,B435)/L435,""))</f>
        <v/>
      </c>
      <c r="O435">
        <f>IF(A435="","",IFERROR(SUMIFS('GSC previous'!$J$2:$J$2001,'GSC previous'!$I$2:$I$2001,B435),0))</f>
        <v/>
      </c>
      <c r="P435" s="22">
        <f>IF(A435="","",IF(N(O435)&gt;0,(K435-O435)/O435,""))</f>
        <v/>
      </c>
      <c r="Q435">
        <f>IF(A435="","",IFERROR(SUMIFS(GA4!$P$2:$P$2001,GA4!$O$2:$O$2001,B435),0))</f>
        <v/>
      </c>
      <c r="R435" s="23">
        <f>IF(A435="","",IF(N(Q435)&gt;0,SUMIFS(GA4!$Q$2:$Q$2001,GA4!$O$2:$O$2001,B435)/Q435,""))</f>
        <v/>
      </c>
      <c r="S435">
        <f>IF(A435="","",IFERROR(SUMIFS(GA4!$R$2:$R$2001,GA4!$O$2:$O$2001,B435),0))</f>
        <v/>
      </c>
      <c r="T435">
        <f>IF(A435="","",IF(AND(ISNUMBER(F435),LEFT(C435&amp;"",1)="2"),IF(F435&lt;Rules!$B$9,"Yes","No"),"No"))</f>
        <v/>
      </c>
      <c r="U435">
        <f>IF(A435="","",IF(AND(N(O435)&gt;=Rules!$B$8,ISNUMBER(P435)),IF(P435&lt;=-Rules!$B$7,"Yes","No"),"No"))</f>
        <v/>
      </c>
      <c r="V435">
        <f>IF(A435="","",IF(AND(N(L435)&gt;=Rules!$B$6,ISNUMBER(N435)),IF(AND(N435&gt;=Rules!$B$10,N435&lt;=Rules!$B$11),"Yes","No"),"No"))</f>
        <v/>
      </c>
      <c r="W435">
        <f>IF(A435="","",IF(I435&lt;&gt;"","Yes","No"))</f>
        <v/>
      </c>
      <c r="X435">
        <f>IF(I435="","",IF(SUMIFS($K$3:$K$2002,$A$3:$A$2002,SUBSTITUTE(SUBSTITUTE(I435,"?","~?"),"*","~*"))&gt;N(K435),"Yes","No"))</f>
        <v/>
      </c>
      <c r="Y435">
        <f>IF(A435="","",IF(N(S435)&gt;0,"Yes","No"))</f>
        <v/>
      </c>
      <c r="Z435">
        <f>IF(A435="","",IF(AND(N(K435)&lt;Rules!$B$5,N(L435)&lt;Rules!$B$6,N(Q435)&lt;Rules!$B$13,Y435="No"),"Yes","No"))</f>
        <v/>
      </c>
      <c r="AA435">
        <f>IF(A435="","",IF(LEFT(C435&amp;"",1)="3","Redirect",IF(OR(LEFT(C435&amp;"",1)="4",LEFT(C435&amp;"",1)="5"),IF(OR(N(K435)&gt;0,N(AC435)&gt;=Rules!$B$14),"Redirect","Prune"),IF(D435="Non-Indexable","Keep",IF(AND(W435="Yes",X435="Yes",Y435="No"),"Merge",IF(OR(U435="Yes",V435="Yes",AND(T435="Yes",N(L435)&gt;=Rules!$B$6)),"Update",IF(Z435="Yes",IF(N(AC435)&gt;=Rules!$B$14,"Redirect","Prune"),"Keep")))))))</f>
        <v/>
      </c>
      <c r="AB435">
        <f>IF(A435="","",IF(LEFT(C435&amp;"",1)="3","Already redirects ("&amp;C435&amp;"). Update internal links to point at the final URL.",IF(OR(LEFT(C435&amp;"",1)="4",LEFT(C435&amp;"",1)="5"),IF(AA435="Redirect","Returns "&amp;C435&amp;" but still has "&amp;N(K435)&amp;" clicks and "&amp;N(AC435)&amp;" referring domains. 301 it to the closest live page.","Returns "&amp;C435&amp;" with no clicks or links. Remove internal links and let it 404 or 410."),IF(D435="Non-Indexable","Non-indexable ("&amp;E435&amp;"). Keep if that is intentional; otherwise fix the canonical or noindex.",IF(AA435="Merge","Overlaps with "&amp;I435&amp;IF(N(J435)&gt;0," (similarity "&amp;TEXT(J435,"0.00")&amp;")","")&amp;", which gets more clicks. Merge the useful parts into it and 301 this URL.",IF(AA435="Update",MID(IF(U435="Yes","; Clicks down "&amp;TEXT(-P435,"0%")&amp;" on the previous period","")&amp;IF(V435="Yes","; Average position "&amp;TEXT(N435,"0.0")&amp;" on "&amp;TEXT(L435,"#,##0")&amp;" impressions (striking distance)","")&amp;IF(AND(T435="Yes",N(L435)&gt;=Rules!$B$6),"; Thin ("&amp;F435&amp;" words) but has search demand",""),3,400),IF(AA435="Prune","Low value: "&amp;N(K435)&amp;" clicks, "&amp;N(L435)&amp;" impressions, "&amp;N(Q435)&amp;" sessions, no key events. Remove or noindex it and update internal links.",IF(AA435="Redirect","Low value but "&amp;N(AC435)&amp;" referring domains. 301 it to the closest relevant page to keep those links.",IF(AND(Z435="No",Y435="Yes",N(K435)&lt;Rules!$B$5),"Low search traffic but it converts (key events: "&amp;S435&amp;"). Keep it and link to it.",IF(W435="Yes","Stronger than the page it overlaps ("&amp;I435&amp;"). Keep; merge that page into this one.","Healthy: "&amp;N(K435)&amp;" clicks"&amp;IF(ISNUMBER(N435),", average position "&amp;TEXT(N435,"0.0"),"")&amp;". Keep and monitor."))))))))))</f>
        <v/>
      </c>
      <c r="AE435">
        <f>IF(A435="","",IF(AD435&lt;&gt;"",AD435,AA435))</f>
        <v/>
      </c>
    </row>
    <row r="436">
      <c r="A436">
        <f>IF(Crawl!A435="","",Crawl!A435)</f>
        <v/>
      </c>
      <c r="B436">
        <f>IF(A436="","",Crawl!EC435)</f>
        <v/>
      </c>
      <c r="C436">
        <f>IF(A436="","",IFERROR(INDEX(Crawl!$A435:$DZ435,1,Rules!$H$6),""))</f>
        <v/>
      </c>
      <c r="D436">
        <f>IF(A436="","",IFERROR(INDEX(Crawl!$A435:$DZ435,1,Rules!$H$7),"")&amp;"")</f>
        <v/>
      </c>
      <c r="E436">
        <f>IF(A436="","",IFERROR(INDEX(Crawl!$A435:$DZ435,1,Rules!$H$8),"")&amp;"")</f>
        <v/>
      </c>
      <c r="F436">
        <f>IF(A436="","",IFERROR(INDEX(Crawl!$A435:$DZ435,1,Rules!$H$9),""))</f>
        <v/>
      </c>
      <c r="G436">
        <f>IF(A436="","",IFERROR(INDEX(Crawl!$A435:$DZ435,1,Rules!$H$10),""))</f>
        <v/>
      </c>
      <c r="H436">
        <f>IF(A436="","",IFERROR(INDEX(Crawl!$A435:$DZ435,1,Rules!$H$12),""))</f>
        <v/>
      </c>
      <c r="I436">
        <f>IF(A436="","",IF(AND(N(H436)&gt;0,IFERROR(INDEX(Crawl!$A435:$DZ435,1,Rules!$H$11),"")&amp;""&lt;&gt;""),IFERROR(INDEX(Crawl!$A435:$DZ435,1,Rules!$H$11),"")&amp;"",IF(AND(ISNUMBER(J436),N(J436)&gt;=Rules!$B$12,IFERROR(INDEX(Crawl!$A435:$DZ435,1,Rules!$H$13),"")&amp;""&lt;&gt;""),IFERROR(INDEX(Crawl!$A435:$DZ435,1,Rules!$H$13),"")&amp;"","")))</f>
        <v/>
      </c>
      <c r="J436" s="19">
        <f>IF(A436="","",IF(IFERROR(INDEX(Crawl!$A435:$DZ435,1,Rules!$H$14),"")&amp;""="","",IFERROR(INDEX(Crawl!$A435:$DZ435,1,Rules!$H$14),"")))</f>
        <v/>
      </c>
      <c r="K436">
        <f>IF(A436="","",IFERROR(SUMIFS('GSC current'!$J$2:$J$2001,'GSC current'!$I$2:$I$2001,B436),0))</f>
        <v/>
      </c>
      <c r="L436">
        <f>IF(A436="","",IFERROR(SUMIFS('GSC current'!$K$2:$K$2001,'GSC current'!$I$2:$I$2001,B436),0))</f>
        <v/>
      </c>
      <c r="M436" s="20">
        <f>IF(A436="","",IF(N(L436)&gt;0,K436/L436,""))</f>
        <v/>
      </c>
      <c r="N436" s="21">
        <f>IF(A436="","",IF(N(L436)&gt;0,SUMIFS('GSC current'!$L$2:$L$2001,'GSC current'!$I$2:$I$2001,B436)/L436,""))</f>
        <v/>
      </c>
      <c r="O436">
        <f>IF(A436="","",IFERROR(SUMIFS('GSC previous'!$J$2:$J$2001,'GSC previous'!$I$2:$I$2001,B436),0))</f>
        <v/>
      </c>
      <c r="P436" s="22">
        <f>IF(A436="","",IF(N(O436)&gt;0,(K436-O436)/O436,""))</f>
        <v/>
      </c>
      <c r="Q436">
        <f>IF(A436="","",IFERROR(SUMIFS(GA4!$P$2:$P$2001,GA4!$O$2:$O$2001,B436),0))</f>
        <v/>
      </c>
      <c r="R436" s="23">
        <f>IF(A436="","",IF(N(Q436)&gt;0,SUMIFS(GA4!$Q$2:$Q$2001,GA4!$O$2:$O$2001,B436)/Q436,""))</f>
        <v/>
      </c>
      <c r="S436">
        <f>IF(A436="","",IFERROR(SUMIFS(GA4!$R$2:$R$2001,GA4!$O$2:$O$2001,B436),0))</f>
        <v/>
      </c>
      <c r="T436">
        <f>IF(A436="","",IF(AND(ISNUMBER(F436),LEFT(C436&amp;"",1)="2"),IF(F436&lt;Rules!$B$9,"Yes","No"),"No"))</f>
        <v/>
      </c>
      <c r="U436">
        <f>IF(A436="","",IF(AND(N(O436)&gt;=Rules!$B$8,ISNUMBER(P436)),IF(P436&lt;=-Rules!$B$7,"Yes","No"),"No"))</f>
        <v/>
      </c>
      <c r="V436">
        <f>IF(A436="","",IF(AND(N(L436)&gt;=Rules!$B$6,ISNUMBER(N436)),IF(AND(N436&gt;=Rules!$B$10,N436&lt;=Rules!$B$11),"Yes","No"),"No"))</f>
        <v/>
      </c>
      <c r="W436">
        <f>IF(A436="","",IF(I436&lt;&gt;"","Yes","No"))</f>
        <v/>
      </c>
      <c r="X436">
        <f>IF(I436="","",IF(SUMIFS($K$3:$K$2002,$A$3:$A$2002,SUBSTITUTE(SUBSTITUTE(I436,"?","~?"),"*","~*"))&gt;N(K436),"Yes","No"))</f>
        <v/>
      </c>
      <c r="Y436">
        <f>IF(A436="","",IF(N(S436)&gt;0,"Yes","No"))</f>
        <v/>
      </c>
      <c r="Z436">
        <f>IF(A436="","",IF(AND(N(K436)&lt;Rules!$B$5,N(L436)&lt;Rules!$B$6,N(Q436)&lt;Rules!$B$13,Y436="No"),"Yes","No"))</f>
        <v/>
      </c>
      <c r="AA436">
        <f>IF(A436="","",IF(LEFT(C436&amp;"",1)="3","Redirect",IF(OR(LEFT(C436&amp;"",1)="4",LEFT(C436&amp;"",1)="5"),IF(OR(N(K436)&gt;0,N(AC436)&gt;=Rules!$B$14),"Redirect","Prune"),IF(D436="Non-Indexable","Keep",IF(AND(W436="Yes",X436="Yes",Y436="No"),"Merge",IF(OR(U436="Yes",V436="Yes",AND(T436="Yes",N(L436)&gt;=Rules!$B$6)),"Update",IF(Z436="Yes",IF(N(AC436)&gt;=Rules!$B$14,"Redirect","Prune"),"Keep")))))))</f>
        <v/>
      </c>
      <c r="AB436">
        <f>IF(A436="","",IF(LEFT(C436&amp;"",1)="3","Already redirects ("&amp;C436&amp;"). Update internal links to point at the final URL.",IF(OR(LEFT(C436&amp;"",1)="4",LEFT(C436&amp;"",1)="5"),IF(AA436="Redirect","Returns "&amp;C436&amp;" but still has "&amp;N(K436)&amp;" clicks and "&amp;N(AC436)&amp;" referring domains. 301 it to the closest live page.","Returns "&amp;C436&amp;" with no clicks or links. Remove internal links and let it 404 or 410."),IF(D436="Non-Indexable","Non-indexable ("&amp;E436&amp;"). Keep if that is intentional; otherwise fix the canonical or noindex.",IF(AA436="Merge","Overlaps with "&amp;I436&amp;IF(N(J436)&gt;0," (similarity "&amp;TEXT(J436,"0.00")&amp;")","")&amp;", which gets more clicks. Merge the useful parts into it and 301 this URL.",IF(AA436="Update",MID(IF(U436="Yes","; Clicks down "&amp;TEXT(-P436,"0%")&amp;" on the previous period","")&amp;IF(V436="Yes","; Average position "&amp;TEXT(N436,"0.0")&amp;" on "&amp;TEXT(L436,"#,##0")&amp;" impressions (striking distance)","")&amp;IF(AND(T436="Yes",N(L436)&gt;=Rules!$B$6),"; Thin ("&amp;F436&amp;" words) but has search demand",""),3,400),IF(AA436="Prune","Low value: "&amp;N(K436)&amp;" clicks, "&amp;N(L436)&amp;" impressions, "&amp;N(Q436)&amp;" sessions, no key events. Remove or noindex it and update internal links.",IF(AA436="Redirect","Low value but "&amp;N(AC436)&amp;" referring domains. 301 it to the closest relevant page to keep those links.",IF(AND(Z436="No",Y436="Yes",N(K436)&lt;Rules!$B$5),"Low search traffic but it converts (key events: "&amp;S436&amp;"). Keep it and link to it.",IF(W436="Yes","Stronger than the page it overlaps ("&amp;I436&amp;"). Keep; merge that page into this one.","Healthy: "&amp;N(K436)&amp;" clicks"&amp;IF(ISNUMBER(N436),", average position "&amp;TEXT(N436,"0.0"),"")&amp;". Keep and monitor."))))))))))</f>
        <v/>
      </c>
      <c r="AE436">
        <f>IF(A436="","",IF(AD436&lt;&gt;"",AD436,AA436))</f>
        <v/>
      </c>
    </row>
    <row r="437">
      <c r="A437">
        <f>IF(Crawl!A436="","",Crawl!A436)</f>
        <v/>
      </c>
      <c r="B437">
        <f>IF(A437="","",Crawl!EC436)</f>
        <v/>
      </c>
      <c r="C437">
        <f>IF(A437="","",IFERROR(INDEX(Crawl!$A436:$DZ436,1,Rules!$H$6),""))</f>
        <v/>
      </c>
      <c r="D437">
        <f>IF(A437="","",IFERROR(INDEX(Crawl!$A436:$DZ436,1,Rules!$H$7),"")&amp;"")</f>
        <v/>
      </c>
      <c r="E437">
        <f>IF(A437="","",IFERROR(INDEX(Crawl!$A436:$DZ436,1,Rules!$H$8),"")&amp;"")</f>
        <v/>
      </c>
      <c r="F437">
        <f>IF(A437="","",IFERROR(INDEX(Crawl!$A436:$DZ436,1,Rules!$H$9),""))</f>
        <v/>
      </c>
      <c r="G437">
        <f>IF(A437="","",IFERROR(INDEX(Crawl!$A436:$DZ436,1,Rules!$H$10),""))</f>
        <v/>
      </c>
      <c r="H437">
        <f>IF(A437="","",IFERROR(INDEX(Crawl!$A436:$DZ436,1,Rules!$H$12),""))</f>
        <v/>
      </c>
      <c r="I437">
        <f>IF(A437="","",IF(AND(N(H437)&gt;0,IFERROR(INDEX(Crawl!$A436:$DZ436,1,Rules!$H$11),"")&amp;""&lt;&gt;""),IFERROR(INDEX(Crawl!$A436:$DZ436,1,Rules!$H$11),"")&amp;"",IF(AND(ISNUMBER(J437),N(J437)&gt;=Rules!$B$12,IFERROR(INDEX(Crawl!$A436:$DZ436,1,Rules!$H$13),"")&amp;""&lt;&gt;""),IFERROR(INDEX(Crawl!$A436:$DZ436,1,Rules!$H$13),"")&amp;"","")))</f>
        <v/>
      </c>
      <c r="J437" s="19">
        <f>IF(A437="","",IF(IFERROR(INDEX(Crawl!$A436:$DZ436,1,Rules!$H$14),"")&amp;""="","",IFERROR(INDEX(Crawl!$A436:$DZ436,1,Rules!$H$14),"")))</f>
        <v/>
      </c>
      <c r="K437">
        <f>IF(A437="","",IFERROR(SUMIFS('GSC current'!$J$2:$J$2001,'GSC current'!$I$2:$I$2001,B437),0))</f>
        <v/>
      </c>
      <c r="L437">
        <f>IF(A437="","",IFERROR(SUMIFS('GSC current'!$K$2:$K$2001,'GSC current'!$I$2:$I$2001,B437),0))</f>
        <v/>
      </c>
      <c r="M437" s="20">
        <f>IF(A437="","",IF(N(L437)&gt;0,K437/L437,""))</f>
        <v/>
      </c>
      <c r="N437" s="21">
        <f>IF(A437="","",IF(N(L437)&gt;0,SUMIFS('GSC current'!$L$2:$L$2001,'GSC current'!$I$2:$I$2001,B437)/L437,""))</f>
        <v/>
      </c>
      <c r="O437">
        <f>IF(A437="","",IFERROR(SUMIFS('GSC previous'!$J$2:$J$2001,'GSC previous'!$I$2:$I$2001,B437),0))</f>
        <v/>
      </c>
      <c r="P437" s="22">
        <f>IF(A437="","",IF(N(O437)&gt;0,(K437-O437)/O437,""))</f>
        <v/>
      </c>
      <c r="Q437">
        <f>IF(A437="","",IFERROR(SUMIFS(GA4!$P$2:$P$2001,GA4!$O$2:$O$2001,B437),0))</f>
        <v/>
      </c>
      <c r="R437" s="23">
        <f>IF(A437="","",IF(N(Q437)&gt;0,SUMIFS(GA4!$Q$2:$Q$2001,GA4!$O$2:$O$2001,B437)/Q437,""))</f>
        <v/>
      </c>
      <c r="S437">
        <f>IF(A437="","",IFERROR(SUMIFS(GA4!$R$2:$R$2001,GA4!$O$2:$O$2001,B437),0))</f>
        <v/>
      </c>
      <c r="T437">
        <f>IF(A437="","",IF(AND(ISNUMBER(F437),LEFT(C437&amp;"",1)="2"),IF(F437&lt;Rules!$B$9,"Yes","No"),"No"))</f>
        <v/>
      </c>
      <c r="U437">
        <f>IF(A437="","",IF(AND(N(O437)&gt;=Rules!$B$8,ISNUMBER(P437)),IF(P437&lt;=-Rules!$B$7,"Yes","No"),"No"))</f>
        <v/>
      </c>
      <c r="V437">
        <f>IF(A437="","",IF(AND(N(L437)&gt;=Rules!$B$6,ISNUMBER(N437)),IF(AND(N437&gt;=Rules!$B$10,N437&lt;=Rules!$B$11),"Yes","No"),"No"))</f>
        <v/>
      </c>
      <c r="W437">
        <f>IF(A437="","",IF(I437&lt;&gt;"","Yes","No"))</f>
        <v/>
      </c>
      <c r="X437">
        <f>IF(I437="","",IF(SUMIFS($K$3:$K$2002,$A$3:$A$2002,SUBSTITUTE(SUBSTITUTE(I437,"?","~?"),"*","~*"))&gt;N(K437),"Yes","No"))</f>
        <v/>
      </c>
      <c r="Y437">
        <f>IF(A437="","",IF(N(S437)&gt;0,"Yes","No"))</f>
        <v/>
      </c>
      <c r="Z437">
        <f>IF(A437="","",IF(AND(N(K437)&lt;Rules!$B$5,N(L437)&lt;Rules!$B$6,N(Q437)&lt;Rules!$B$13,Y437="No"),"Yes","No"))</f>
        <v/>
      </c>
      <c r="AA437">
        <f>IF(A437="","",IF(LEFT(C437&amp;"",1)="3","Redirect",IF(OR(LEFT(C437&amp;"",1)="4",LEFT(C437&amp;"",1)="5"),IF(OR(N(K437)&gt;0,N(AC437)&gt;=Rules!$B$14),"Redirect","Prune"),IF(D437="Non-Indexable","Keep",IF(AND(W437="Yes",X437="Yes",Y437="No"),"Merge",IF(OR(U437="Yes",V437="Yes",AND(T437="Yes",N(L437)&gt;=Rules!$B$6)),"Update",IF(Z437="Yes",IF(N(AC437)&gt;=Rules!$B$14,"Redirect","Prune"),"Keep")))))))</f>
        <v/>
      </c>
      <c r="AB437">
        <f>IF(A437="","",IF(LEFT(C437&amp;"",1)="3","Already redirects ("&amp;C437&amp;"). Update internal links to point at the final URL.",IF(OR(LEFT(C437&amp;"",1)="4",LEFT(C437&amp;"",1)="5"),IF(AA437="Redirect","Returns "&amp;C437&amp;" but still has "&amp;N(K437)&amp;" clicks and "&amp;N(AC437)&amp;" referring domains. 301 it to the closest live page.","Returns "&amp;C437&amp;" with no clicks or links. Remove internal links and let it 404 or 410."),IF(D437="Non-Indexable","Non-indexable ("&amp;E437&amp;"). Keep if that is intentional; otherwise fix the canonical or noindex.",IF(AA437="Merge","Overlaps with "&amp;I437&amp;IF(N(J437)&gt;0," (similarity "&amp;TEXT(J437,"0.00")&amp;")","")&amp;", which gets more clicks. Merge the useful parts into it and 301 this URL.",IF(AA437="Update",MID(IF(U437="Yes","; Clicks down "&amp;TEXT(-P437,"0%")&amp;" on the previous period","")&amp;IF(V437="Yes","; Average position "&amp;TEXT(N437,"0.0")&amp;" on "&amp;TEXT(L437,"#,##0")&amp;" impressions (striking distance)","")&amp;IF(AND(T437="Yes",N(L437)&gt;=Rules!$B$6),"; Thin ("&amp;F437&amp;" words) but has search demand",""),3,400),IF(AA437="Prune","Low value: "&amp;N(K437)&amp;" clicks, "&amp;N(L437)&amp;" impressions, "&amp;N(Q437)&amp;" sessions, no key events. Remove or noindex it and update internal links.",IF(AA437="Redirect","Low value but "&amp;N(AC437)&amp;" referring domains. 301 it to the closest relevant page to keep those links.",IF(AND(Z437="No",Y437="Yes",N(K437)&lt;Rules!$B$5),"Low search traffic but it converts (key events: "&amp;S437&amp;"). Keep it and link to it.",IF(W437="Yes","Stronger than the page it overlaps ("&amp;I437&amp;"). Keep; merge that page into this one.","Healthy: "&amp;N(K437)&amp;" clicks"&amp;IF(ISNUMBER(N437),", average position "&amp;TEXT(N437,"0.0"),"")&amp;". Keep and monitor."))))))))))</f>
        <v/>
      </c>
      <c r="AE437">
        <f>IF(A437="","",IF(AD437&lt;&gt;"",AD437,AA437))</f>
        <v/>
      </c>
    </row>
    <row r="438">
      <c r="A438">
        <f>IF(Crawl!A437="","",Crawl!A437)</f>
        <v/>
      </c>
      <c r="B438">
        <f>IF(A438="","",Crawl!EC437)</f>
        <v/>
      </c>
      <c r="C438">
        <f>IF(A438="","",IFERROR(INDEX(Crawl!$A437:$DZ437,1,Rules!$H$6),""))</f>
        <v/>
      </c>
      <c r="D438">
        <f>IF(A438="","",IFERROR(INDEX(Crawl!$A437:$DZ437,1,Rules!$H$7),"")&amp;"")</f>
        <v/>
      </c>
      <c r="E438">
        <f>IF(A438="","",IFERROR(INDEX(Crawl!$A437:$DZ437,1,Rules!$H$8),"")&amp;"")</f>
        <v/>
      </c>
      <c r="F438">
        <f>IF(A438="","",IFERROR(INDEX(Crawl!$A437:$DZ437,1,Rules!$H$9),""))</f>
        <v/>
      </c>
      <c r="G438">
        <f>IF(A438="","",IFERROR(INDEX(Crawl!$A437:$DZ437,1,Rules!$H$10),""))</f>
        <v/>
      </c>
      <c r="H438">
        <f>IF(A438="","",IFERROR(INDEX(Crawl!$A437:$DZ437,1,Rules!$H$12),""))</f>
        <v/>
      </c>
      <c r="I438">
        <f>IF(A438="","",IF(AND(N(H438)&gt;0,IFERROR(INDEX(Crawl!$A437:$DZ437,1,Rules!$H$11),"")&amp;""&lt;&gt;""),IFERROR(INDEX(Crawl!$A437:$DZ437,1,Rules!$H$11),"")&amp;"",IF(AND(ISNUMBER(J438),N(J438)&gt;=Rules!$B$12,IFERROR(INDEX(Crawl!$A437:$DZ437,1,Rules!$H$13),"")&amp;""&lt;&gt;""),IFERROR(INDEX(Crawl!$A437:$DZ437,1,Rules!$H$13),"")&amp;"","")))</f>
        <v/>
      </c>
      <c r="J438" s="19">
        <f>IF(A438="","",IF(IFERROR(INDEX(Crawl!$A437:$DZ437,1,Rules!$H$14),"")&amp;""="","",IFERROR(INDEX(Crawl!$A437:$DZ437,1,Rules!$H$14),"")))</f>
        <v/>
      </c>
      <c r="K438">
        <f>IF(A438="","",IFERROR(SUMIFS('GSC current'!$J$2:$J$2001,'GSC current'!$I$2:$I$2001,B438),0))</f>
        <v/>
      </c>
      <c r="L438">
        <f>IF(A438="","",IFERROR(SUMIFS('GSC current'!$K$2:$K$2001,'GSC current'!$I$2:$I$2001,B438),0))</f>
        <v/>
      </c>
      <c r="M438" s="20">
        <f>IF(A438="","",IF(N(L438)&gt;0,K438/L438,""))</f>
        <v/>
      </c>
      <c r="N438" s="21">
        <f>IF(A438="","",IF(N(L438)&gt;0,SUMIFS('GSC current'!$L$2:$L$2001,'GSC current'!$I$2:$I$2001,B438)/L438,""))</f>
        <v/>
      </c>
      <c r="O438">
        <f>IF(A438="","",IFERROR(SUMIFS('GSC previous'!$J$2:$J$2001,'GSC previous'!$I$2:$I$2001,B438),0))</f>
        <v/>
      </c>
      <c r="P438" s="22">
        <f>IF(A438="","",IF(N(O438)&gt;0,(K438-O438)/O438,""))</f>
        <v/>
      </c>
      <c r="Q438">
        <f>IF(A438="","",IFERROR(SUMIFS(GA4!$P$2:$P$2001,GA4!$O$2:$O$2001,B438),0))</f>
        <v/>
      </c>
      <c r="R438" s="23">
        <f>IF(A438="","",IF(N(Q438)&gt;0,SUMIFS(GA4!$Q$2:$Q$2001,GA4!$O$2:$O$2001,B438)/Q438,""))</f>
        <v/>
      </c>
      <c r="S438">
        <f>IF(A438="","",IFERROR(SUMIFS(GA4!$R$2:$R$2001,GA4!$O$2:$O$2001,B438),0))</f>
        <v/>
      </c>
      <c r="T438">
        <f>IF(A438="","",IF(AND(ISNUMBER(F438),LEFT(C438&amp;"",1)="2"),IF(F438&lt;Rules!$B$9,"Yes","No"),"No"))</f>
        <v/>
      </c>
      <c r="U438">
        <f>IF(A438="","",IF(AND(N(O438)&gt;=Rules!$B$8,ISNUMBER(P438)),IF(P438&lt;=-Rules!$B$7,"Yes","No"),"No"))</f>
        <v/>
      </c>
      <c r="V438">
        <f>IF(A438="","",IF(AND(N(L438)&gt;=Rules!$B$6,ISNUMBER(N438)),IF(AND(N438&gt;=Rules!$B$10,N438&lt;=Rules!$B$11),"Yes","No"),"No"))</f>
        <v/>
      </c>
      <c r="W438">
        <f>IF(A438="","",IF(I438&lt;&gt;"","Yes","No"))</f>
        <v/>
      </c>
      <c r="X438">
        <f>IF(I438="","",IF(SUMIFS($K$3:$K$2002,$A$3:$A$2002,SUBSTITUTE(SUBSTITUTE(I438,"?","~?"),"*","~*"))&gt;N(K438),"Yes","No"))</f>
        <v/>
      </c>
      <c r="Y438">
        <f>IF(A438="","",IF(N(S438)&gt;0,"Yes","No"))</f>
        <v/>
      </c>
      <c r="Z438">
        <f>IF(A438="","",IF(AND(N(K438)&lt;Rules!$B$5,N(L438)&lt;Rules!$B$6,N(Q438)&lt;Rules!$B$13,Y438="No"),"Yes","No"))</f>
        <v/>
      </c>
      <c r="AA438">
        <f>IF(A438="","",IF(LEFT(C438&amp;"",1)="3","Redirect",IF(OR(LEFT(C438&amp;"",1)="4",LEFT(C438&amp;"",1)="5"),IF(OR(N(K438)&gt;0,N(AC438)&gt;=Rules!$B$14),"Redirect","Prune"),IF(D438="Non-Indexable","Keep",IF(AND(W438="Yes",X438="Yes",Y438="No"),"Merge",IF(OR(U438="Yes",V438="Yes",AND(T438="Yes",N(L438)&gt;=Rules!$B$6)),"Update",IF(Z438="Yes",IF(N(AC438)&gt;=Rules!$B$14,"Redirect","Prune"),"Keep")))))))</f>
        <v/>
      </c>
      <c r="AB438">
        <f>IF(A438="","",IF(LEFT(C438&amp;"",1)="3","Already redirects ("&amp;C438&amp;"). Update internal links to point at the final URL.",IF(OR(LEFT(C438&amp;"",1)="4",LEFT(C438&amp;"",1)="5"),IF(AA438="Redirect","Returns "&amp;C438&amp;" but still has "&amp;N(K438)&amp;" clicks and "&amp;N(AC438)&amp;" referring domains. 301 it to the closest live page.","Returns "&amp;C438&amp;" with no clicks or links. Remove internal links and let it 404 or 410."),IF(D438="Non-Indexable","Non-indexable ("&amp;E438&amp;"). Keep if that is intentional; otherwise fix the canonical or noindex.",IF(AA438="Merge","Overlaps with "&amp;I438&amp;IF(N(J438)&gt;0," (similarity "&amp;TEXT(J438,"0.00")&amp;")","")&amp;", which gets more clicks. Merge the useful parts into it and 301 this URL.",IF(AA438="Update",MID(IF(U438="Yes","; Clicks down "&amp;TEXT(-P438,"0%")&amp;" on the previous period","")&amp;IF(V438="Yes","; Average position "&amp;TEXT(N438,"0.0")&amp;" on "&amp;TEXT(L438,"#,##0")&amp;" impressions (striking distance)","")&amp;IF(AND(T438="Yes",N(L438)&gt;=Rules!$B$6),"; Thin ("&amp;F438&amp;" words) but has search demand",""),3,400),IF(AA438="Prune","Low value: "&amp;N(K438)&amp;" clicks, "&amp;N(L438)&amp;" impressions, "&amp;N(Q438)&amp;" sessions, no key events. Remove or noindex it and update internal links.",IF(AA438="Redirect","Low value but "&amp;N(AC438)&amp;" referring domains. 301 it to the closest relevant page to keep those links.",IF(AND(Z438="No",Y438="Yes",N(K438)&lt;Rules!$B$5),"Low search traffic but it converts (key events: "&amp;S438&amp;"). Keep it and link to it.",IF(W438="Yes","Stronger than the page it overlaps ("&amp;I438&amp;"). Keep; merge that page into this one.","Healthy: "&amp;N(K438)&amp;" clicks"&amp;IF(ISNUMBER(N438),", average position "&amp;TEXT(N438,"0.0"),"")&amp;". Keep and monitor."))))))))))</f>
        <v/>
      </c>
      <c r="AE438">
        <f>IF(A438="","",IF(AD438&lt;&gt;"",AD438,AA438))</f>
        <v/>
      </c>
    </row>
    <row r="439">
      <c r="A439">
        <f>IF(Crawl!A438="","",Crawl!A438)</f>
        <v/>
      </c>
      <c r="B439">
        <f>IF(A439="","",Crawl!EC438)</f>
        <v/>
      </c>
      <c r="C439">
        <f>IF(A439="","",IFERROR(INDEX(Crawl!$A438:$DZ438,1,Rules!$H$6),""))</f>
        <v/>
      </c>
      <c r="D439">
        <f>IF(A439="","",IFERROR(INDEX(Crawl!$A438:$DZ438,1,Rules!$H$7),"")&amp;"")</f>
        <v/>
      </c>
      <c r="E439">
        <f>IF(A439="","",IFERROR(INDEX(Crawl!$A438:$DZ438,1,Rules!$H$8),"")&amp;"")</f>
        <v/>
      </c>
      <c r="F439">
        <f>IF(A439="","",IFERROR(INDEX(Crawl!$A438:$DZ438,1,Rules!$H$9),""))</f>
        <v/>
      </c>
      <c r="G439">
        <f>IF(A439="","",IFERROR(INDEX(Crawl!$A438:$DZ438,1,Rules!$H$10),""))</f>
        <v/>
      </c>
      <c r="H439">
        <f>IF(A439="","",IFERROR(INDEX(Crawl!$A438:$DZ438,1,Rules!$H$12),""))</f>
        <v/>
      </c>
      <c r="I439">
        <f>IF(A439="","",IF(AND(N(H439)&gt;0,IFERROR(INDEX(Crawl!$A438:$DZ438,1,Rules!$H$11),"")&amp;""&lt;&gt;""),IFERROR(INDEX(Crawl!$A438:$DZ438,1,Rules!$H$11),"")&amp;"",IF(AND(ISNUMBER(J439),N(J439)&gt;=Rules!$B$12,IFERROR(INDEX(Crawl!$A438:$DZ438,1,Rules!$H$13),"")&amp;""&lt;&gt;""),IFERROR(INDEX(Crawl!$A438:$DZ438,1,Rules!$H$13),"")&amp;"","")))</f>
        <v/>
      </c>
      <c r="J439" s="19">
        <f>IF(A439="","",IF(IFERROR(INDEX(Crawl!$A438:$DZ438,1,Rules!$H$14),"")&amp;""="","",IFERROR(INDEX(Crawl!$A438:$DZ438,1,Rules!$H$14),"")))</f>
        <v/>
      </c>
      <c r="K439">
        <f>IF(A439="","",IFERROR(SUMIFS('GSC current'!$J$2:$J$2001,'GSC current'!$I$2:$I$2001,B439),0))</f>
        <v/>
      </c>
      <c r="L439">
        <f>IF(A439="","",IFERROR(SUMIFS('GSC current'!$K$2:$K$2001,'GSC current'!$I$2:$I$2001,B439),0))</f>
        <v/>
      </c>
      <c r="M439" s="20">
        <f>IF(A439="","",IF(N(L439)&gt;0,K439/L439,""))</f>
        <v/>
      </c>
      <c r="N439" s="21">
        <f>IF(A439="","",IF(N(L439)&gt;0,SUMIFS('GSC current'!$L$2:$L$2001,'GSC current'!$I$2:$I$2001,B439)/L439,""))</f>
        <v/>
      </c>
      <c r="O439">
        <f>IF(A439="","",IFERROR(SUMIFS('GSC previous'!$J$2:$J$2001,'GSC previous'!$I$2:$I$2001,B439),0))</f>
        <v/>
      </c>
      <c r="P439" s="22">
        <f>IF(A439="","",IF(N(O439)&gt;0,(K439-O439)/O439,""))</f>
        <v/>
      </c>
      <c r="Q439">
        <f>IF(A439="","",IFERROR(SUMIFS(GA4!$P$2:$P$2001,GA4!$O$2:$O$2001,B439),0))</f>
        <v/>
      </c>
      <c r="R439" s="23">
        <f>IF(A439="","",IF(N(Q439)&gt;0,SUMIFS(GA4!$Q$2:$Q$2001,GA4!$O$2:$O$2001,B439)/Q439,""))</f>
        <v/>
      </c>
      <c r="S439">
        <f>IF(A439="","",IFERROR(SUMIFS(GA4!$R$2:$R$2001,GA4!$O$2:$O$2001,B439),0))</f>
        <v/>
      </c>
      <c r="T439">
        <f>IF(A439="","",IF(AND(ISNUMBER(F439),LEFT(C439&amp;"",1)="2"),IF(F439&lt;Rules!$B$9,"Yes","No"),"No"))</f>
        <v/>
      </c>
      <c r="U439">
        <f>IF(A439="","",IF(AND(N(O439)&gt;=Rules!$B$8,ISNUMBER(P439)),IF(P439&lt;=-Rules!$B$7,"Yes","No"),"No"))</f>
        <v/>
      </c>
      <c r="V439">
        <f>IF(A439="","",IF(AND(N(L439)&gt;=Rules!$B$6,ISNUMBER(N439)),IF(AND(N439&gt;=Rules!$B$10,N439&lt;=Rules!$B$11),"Yes","No"),"No"))</f>
        <v/>
      </c>
      <c r="W439">
        <f>IF(A439="","",IF(I439&lt;&gt;"","Yes","No"))</f>
        <v/>
      </c>
      <c r="X439">
        <f>IF(I439="","",IF(SUMIFS($K$3:$K$2002,$A$3:$A$2002,SUBSTITUTE(SUBSTITUTE(I439,"?","~?"),"*","~*"))&gt;N(K439),"Yes","No"))</f>
        <v/>
      </c>
      <c r="Y439">
        <f>IF(A439="","",IF(N(S439)&gt;0,"Yes","No"))</f>
        <v/>
      </c>
      <c r="Z439">
        <f>IF(A439="","",IF(AND(N(K439)&lt;Rules!$B$5,N(L439)&lt;Rules!$B$6,N(Q439)&lt;Rules!$B$13,Y439="No"),"Yes","No"))</f>
        <v/>
      </c>
      <c r="AA439">
        <f>IF(A439="","",IF(LEFT(C439&amp;"",1)="3","Redirect",IF(OR(LEFT(C439&amp;"",1)="4",LEFT(C439&amp;"",1)="5"),IF(OR(N(K439)&gt;0,N(AC439)&gt;=Rules!$B$14),"Redirect","Prune"),IF(D439="Non-Indexable","Keep",IF(AND(W439="Yes",X439="Yes",Y439="No"),"Merge",IF(OR(U439="Yes",V439="Yes",AND(T439="Yes",N(L439)&gt;=Rules!$B$6)),"Update",IF(Z439="Yes",IF(N(AC439)&gt;=Rules!$B$14,"Redirect","Prune"),"Keep")))))))</f>
        <v/>
      </c>
      <c r="AB439">
        <f>IF(A439="","",IF(LEFT(C439&amp;"",1)="3","Already redirects ("&amp;C439&amp;"). Update internal links to point at the final URL.",IF(OR(LEFT(C439&amp;"",1)="4",LEFT(C439&amp;"",1)="5"),IF(AA439="Redirect","Returns "&amp;C439&amp;" but still has "&amp;N(K439)&amp;" clicks and "&amp;N(AC439)&amp;" referring domains. 301 it to the closest live page.","Returns "&amp;C439&amp;" with no clicks or links. Remove internal links and let it 404 or 410."),IF(D439="Non-Indexable","Non-indexable ("&amp;E439&amp;"). Keep if that is intentional; otherwise fix the canonical or noindex.",IF(AA439="Merge","Overlaps with "&amp;I439&amp;IF(N(J439)&gt;0," (similarity "&amp;TEXT(J439,"0.00")&amp;")","")&amp;", which gets more clicks. Merge the useful parts into it and 301 this URL.",IF(AA439="Update",MID(IF(U439="Yes","; Clicks down "&amp;TEXT(-P439,"0%")&amp;" on the previous period","")&amp;IF(V439="Yes","; Average position "&amp;TEXT(N439,"0.0")&amp;" on "&amp;TEXT(L439,"#,##0")&amp;" impressions (striking distance)","")&amp;IF(AND(T439="Yes",N(L439)&gt;=Rules!$B$6),"; Thin ("&amp;F439&amp;" words) but has search demand",""),3,400),IF(AA439="Prune","Low value: "&amp;N(K439)&amp;" clicks, "&amp;N(L439)&amp;" impressions, "&amp;N(Q439)&amp;" sessions, no key events. Remove or noindex it and update internal links.",IF(AA439="Redirect","Low value but "&amp;N(AC439)&amp;" referring domains. 301 it to the closest relevant page to keep those links.",IF(AND(Z439="No",Y439="Yes",N(K439)&lt;Rules!$B$5),"Low search traffic but it converts (key events: "&amp;S439&amp;"). Keep it and link to it.",IF(W439="Yes","Stronger than the page it overlaps ("&amp;I439&amp;"). Keep; merge that page into this one.","Healthy: "&amp;N(K439)&amp;" clicks"&amp;IF(ISNUMBER(N439),", average position "&amp;TEXT(N439,"0.0"),"")&amp;". Keep and monitor."))))))))))</f>
        <v/>
      </c>
      <c r="AE439">
        <f>IF(A439="","",IF(AD439&lt;&gt;"",AD439,AA439))</f>
        <v/>
      </c>
    </row>
    <row r="440">
      <c r="A440">
        <f>IF(Crawl!A439="","",Crawl!A439)</f>
        <v/>
      </c>
      <c r="B440">
        <f>IF(A440="","",Crawl!EC439)</f>
        <v/>
      </c>
      <c r="C440">
        <f>IF(A440="","",IFERROR(INDEX(Crawl!$A439:$DZ439,1,Rules!$H$6),""))</f>
        <v/>
      </c>
      <c r="D440">
        <f>IF(A440="","",IFERROR(INDEX(Crawl!$A439:$DZ439,1,Rules!$H$7),"")&amp;"")</f>
        <v/>
      </c>
      <c r="E440">
        <f>IF(A440="","",IFERROR(INDEX(Crawl!$A439:$DZ439,1,Rules!$H$8),"")&amp;"")</f>
        <v/>
      </c>
      <c r="F440">
        <f>IF(A440="","",IFERROR(INDEX(Crawl!$A439:$DZ439,1,Rules!$H$9),""))</f>
        <v/>
      </c>
      <c r="G440">
        <f>IF(A440="","",IFERROR(INDEX(Crawl!$A439:$DZ439,1,Rules!$H$10),""))</f>
        <v/>
      </c>
      <c r="H440">
        <f>IF(A440="","",IFERROR(INDEX(Crawl!$A439:$DZ439,1,Rules!$H$12),""))</f>
        <v/>
      </c>
      <c r="I440">
        <f>IF(A440="","",IF(AND(N(H440)&gt;0,IFERROR(INDEX(Crawl!$A439:$DZ439,1,Rules!$H$11),"")&amp;""&lt;&gt;""),IFERROR(INDEX(Crawl!$A439:$DZ439,1,Rules!$H$11),"")&amp;"",IF(AND(ISNUMBER(J440),N(J440)&gt;=Rules!$B$12,IFERROR(INDEX(Crawl!$A439:$DZ439,1,Rules!$H$13),"")&amp;""&lt;&gt;""),IFERROR(INDEX(Crawl!$A439:$DZ439,1,Rules!$H$13),"")&amp;"","")))</f>
        <v/>
      </c>
      <c r="J440" s="19">
        <f>IF(A440="","",IF(IFERROR(INDEX(Crawl!$A439:$DZ439,1,Rules!$H$14),"")&amp;""="","",IFERROR(INDEX(Crawl!$A439:$DZ439,1,Rules!$H$14),"")))</f>
        <v/>
      </c>
      <c r="K440">
        <f>IF(A440="","",IFERROR(SUMIFS('GSC current'!$J$2:$J$2001,'GSC current'!$I$2:$I$2001,B440),0))</f>
        <v/>
      </c>
      <c r="L440">
        <f>IF(A440="","",IFERROR(SUMIFS('GSC current'!$K$2:$K$2001,'GSC current'!$I$2:$I$2001,B440),0))</f>
        <v/>
      </c>
      <c r="M440" s="20">
        <f>IF(A440="","",IF(N(L440)&gt;0,K440/L440,""))</f>
        <v/>
      </c>
      <c r="N440" s="21">
        <f>IF(A440="","",IF(N(L440)&gt;0,SUMIFS('GSC current'!$L$2:$L$2001,'GSC current'!$I$2:$I$2001,B440)/L440,""))</f>
        <v/>
      </c>
      <c r="O440">
        <f>IF(A440="","",IFERROR(SUMIFS('GSC previous'!$J$2:$J$2001,'GSC previous'!$I$2:$I$2001,B440),0))</f>
        <v/>
      </c>
      <c r="P440" s="22">
        <f>IF(A440="","",IF(N(O440)&gt;0,(K440-O440)/O440,""))</f>
        <v/>
      </c>
      <c r="Q440">
        <f>IF(A440="","",IFERROR(SUMIFS(GA4!$P$2:$P$2001,GA4!$O$2:$O$2001,B440),0))</f>
        <v/>
      </c>
      <c r="R440" s="23">
        <f>IF(A440="","",IF(N(Q440)&gt;0,SUMIFS(GA4!$Q$2:$Q$2001,GA4!$O$2:$O$2001,B440)/Q440,""))</f>
        <v/>
      </c>
      <c r="S440">
        <f>IF(A440="","",IFERROR(SUMIFS(GA4!$R$2:$R$2001,GA4!$O$2:$O$2001,B440),0))</f>
        <v/>
      </c>
      <c r="T440">
        <f>IF(A440="","",IF(AND(ISNUMBER(F440),LEFT(C440&amp;"",1)="2"),IF(F440&lt;Rules!$B$9,"Yes","No"),"No"))</f>
        <v/>
      </c>
      <c r="U440">
        <f>IF(A440="","",IF(AND(N(O440)&gt;=Rules!$B$8,ISNUMBER(P440)),IF(P440&lt;=-Rules!$B$7,"Yes","No"),"No"))</f>
        <v/>
      </c>
      <c r="V440">
        <f>IF(A440="","",IF(AND(N(L440)&gt;=Rules!$B$6,ISNUMBER(N440)),IF(AND(N440&gt;=Rules!$B$10,N440&lt;=Rules!$B$11),"Yes","No"),"No"))</f>
        <v/>
      </c>
      <c r="W440">
        <f>IF(A440="","",IF(I440&lt;&gt;"","Yes","No"))</f>
        <v/>
      </c>
      <c r="X440">
        <f>IF(I440="","",IF(SUMIFS($K$3:$K$2002,$A$3:$A$2002,SUBSTITUTE(SUBSTITUTE(I440,"?","~?"),"*","~*"))&gt;N(K440),"Yes","No"))</f>
        <v/>
      </c>
      <c r="Y440">
        <f>IF(A440="","",IF(N(S440)&gt;0,"Yes","No"))</f>
        <v/>
      </c>
      <c r="Z440">
        <f>IF(A440="","",IF(AND(N(K440)&lt;Rules!$B$5,N(L440)&lt;Rules!$B$6,N(Q440)&lt;Rules!$B$13,Y440="No"),"Yes","No"))</f>
        <v/>
      </c>
      <c r="AA440">
        <f>IF(A440="","",IF(LEFT(C440&amp;"",1)="3","Redirect",IF(OR(LEFT(C440&amp;"",1)="4",LEFT(C440&amp;"",1)="5"),IF(OR(N(K440)&gt;0,N(AC440)&gt;=Rules!$B$14),"Redirect","Prune"),IF(D440="Non-Indexable","Keep",IF(AND(W440="Yes",X440="Yes",Y440="No"),"Merge",IF(OR(U440="Yes",V440="Yes",AND(T440="Yes",N(L440)&gt;=Rules!$B$6)),"Update",IF(Z440="Yes",IF(N(AC440)&gt;=Rules!$B$14,"Redirect","Prune"),"Keep")))))))</f>
        <v/>
      </c>
      <c r="AB440">
        <f>IF(A440="","",IF(LEFT(C440&amp;"",1)="3","Already redirects ("&amp;C440&amp;"). Update internal links to point at the final URL.",IF(OR(LEFT(C440&amp;"",1)="4",LEFT(C440&amp;"",1)="5"),IF(AA440="Redirect","Returns "&amp;C440&amp;" but still has "&amp;N(K440)&amp;" clicks and "&amp;N(AC440)&amp;" referring domains. 301 it to the closest live page.","Returns "&amp;C440&amp;" with no clicks or links. Remove internal links and let it 404 or 410."),IF(D440="Non-Indexable","Non-indexable ("&amp;E440&amp;"). Keep if that is intentional; otherwise fix the canonical or noindex.",IF(AA440="Merge","Overlaps with "&amp;I440&amp;IF(N(J440)&gt;0," (similarity "&amp;TEXT(J440,"0.00")&amp;")","")&amp;", which gets more clicks. Merge the useful parts into it and 301 this URL.",IF(AA440="Update",MID(IF(U440="Yes","; Clicks down "&amp;TEXT(-P440,"0%")&amp;" on the previous period","")&amp;IF(V440="Yes","; Average position "&amp;TEXT(N440,"0.0")&amp;" on "&amp;TEXT(L440,"#,##0")&amp;" impressions (striking distance)","")&amp;IF(AND(T440="Yes",N(L440)&gt;=Rules!$B$6),"; Thin ("&amp;F440&amp;" words) but has search demand",""),3,400),IF(AA440="Prune","Low value: "&amp;N(K440)&amp;" clicks, "&amp;N(L440)&amp;" impressions, "&amp;N(Q440)&amp;" sessions, no key events. Remove or noindex it and update internal links.",IF(AA440="Redirect","Low value but "&amp;N(AC440)&amp;" referring domains. 301 it to the closest relevant page to keep those links.",IF(AND(Z440="No",Y440="Yes",N(K440)&lt;Rules!$B$5),"Low search traffic but it converts (key events: "&amp;S440&amp;"). Keep it and link to it.",IF(W440="Yes","Stronger than the page it overlaps ("&amp;I440&amp;"). Keep; merge that page into this one.","Healthy: "&amp;N(K440)&amp;" clicks"&amp;IF(ISNUMBER(N440),", average position "&amp;TEXT(N440,"0.0"),"")&amp;". Keep and monitor."))))))))))</f>
        <v/>
      </c>
      <c r="AE440">
        <f>IF(A440="","",IF(AD440&lt;&gt;"",AD440,AA440))</f>
        <v/>
      </c>
    </row>
    <row r="441">
      <c r="A441">
        <f>IF(Crawl!A440="","",Crawl!A440)</f>
        <v/>
      </c>
      <c r="B441">
        <f>IF(A441="","",Crawl!EC440)</f>
        <v/>
      </c>
      <c r="C441">
        <f>IF(A441="","",IFERROR(INDEX(Crawl!$A440:$DZ440,1,Rules!$H$6),""))</f>
        <v/>
      </c>
      <c r="D441">
        <f>IF(A441="","",IFERROR(INDEX(Crawl!$A440:$DZ440,1,Rules!$H$7),"")&amp;"")</f>
        <v/>
      </c>
      <c r="E441">
        <f>IF(A441="","",IFERROR(INDEX(Crawl!$A440:$DZ440,1,Rules!$H$8),"")&amp;"")</f>
        <v/>
      </c>
      <c r="F441">
        <f>IF(A441="","",IFERROR(INDEX(Crawl!$A440:$DZ440,1,Rules!$H$9),""))</f>
        <v/>
      </c>
      <c r="G441">
        <f>IF(A441="","",IFERROR(INDEX(Crawl!$A440:$DZ440,1,Rules!$H$10),""))</f>
        <v/>
      </c>
      <c r="H441">
        <f>IF(A441="","",IFERROR(INDEX(Crawl!$A440:$DZ440,1,Rules!$H$12),""))</f>
        <v/>
      </c>
      <c r="I441">
        <f>IF(A441="","",IF(AND(N(H441)&gt;0,IFERROR(INDEX(Crawl!$A440:$DZ440,1,Rules!$H$11),"")&amp;""&lt;&gt;""),IFERROR(INDEX(Crawl!$A440:$DZ440,1,Rules!$H$11),"")&amp;"",IF(AND(ISNUMBER(J441),N(J441)&gt;=Rules!$B$12,IFERROR(INDEX(Crawl!$A440:$DZ440,1,Rules!$H$13),"")&amp;""&lt;&gt;""),IFERROR(INDEX(Crawl!$A440:$DZ440,1,Rules!$H$13),"")&amp;"","")))</f>
        <v/>
      </c>
      <c r="J441" s="19">
        <f>IF(A441="","",IF(IFERROR(INDEX(Crawl!$A440:$DZ440,1,Rules!$H$14),"")&amp;""="","",IFERROR(INDEX(Crawl!$A440:$DZ440,1,Rules!$H$14),"")))</f>
        <v/>
      </c>
      <c r="K441">
        <f>IF(A441="","",IFERROR(SUMIFS('GSC current'!$J$2:$J$2001,'GSC current'!$I$2:$I$2001,B441),0))</f>
        <v/>
      </c>
      <c r="L441">
        <f>IF(A441="","",IFERROR(SUMIFS('GSC current'!$K$2:$K$2001,'GSC current'!$I$2:$I$2001,B441),0))</f>
        <v/>
      </c>
      <c r="M441" s="20">
        <f>IF(A441="","",IF(N(L441)&gt;0,K441/L441,""))</f>
        <v/>
      </c>
      <c r="N441" s="21">
        <f>IF(A441="","",IF(N(L441)&gt;0,SUMIFS('GSC current'!$L$2:$L$2001,'GSC current'!$I$2:$I$2001,B441)/L441,""))</f>
        <v/>
      </c>
      <c r="O441">
        <f>IF(A441="","",IFERROR(SUMIFS('GSC previous'!$J$2:$J$2001,'GSC previous'!$I$2:$I$2001,B441),0))</f>
        <v/>
      </c>
      <c r="P441" s="22">
        <f>IF(A441="","",IF(N(O441)&gt;0,(K441-O441)/O441,""))</f>
        <v/>
      </c>
      <c r="Q441">
        <f>IF(A441="","",IFERROR(SUMIFS(GA4!$P$2:$P$2001,GA4!$O$2:$O$2001,B441),0))</f>
        <v/>
      </c>
      <c r="R441" s="23">
        <f>IF(A441="","",IF(N(Q441)&gt;0,SUMIFS(GA4!$Q$2:$Q$2001,GA4!$O$2:$O$2001,B441)/Q441,""))</f>
        <v/>
      </c>
      <c r="S441">
        <f>IF(A441="","",IFERROR(SUMIFS(GA4!$R$2:$R$2001,GA4!$O$2:$O$2001,B441),0))</f>
        <v/>
      </c>
      <c r="T441">
        <f>IF(A441="","",IF(AND(ISNUMBER(F441),LEFT(C441&amp;"",1)="2"),IF(F441&lt;Rules!$B$9,"Yes","No"),"No"))</f>
        <v/>
      </c>
      <c r="U441">
        <f>IF(A441="","",IF(AND(N(O441)&gt;=Rules!$B$8,ISNUMBER(P441)),IF(P441&lt;=-Rules!$B$7,"Yes","No"),"No"))</f>
        <v/>
      </c>
      <c r="V441">
        <f>IF(A441="","",IF(AND(N(L441)&gt;=Rules!$B$6,ISNUMBER(N441)),IF(AND(N441&gt;=Rules!$B$10,N441&lt;=Rules!$B$11),"Yes","No"),"No"))</f>
        <v/>
      </c>
      <c r="W441">
        <f>IF(A441="","",IF(I441&lt;&gt;"","Yes","No"))</f>
        <v/>
      </c>
      <c r="X441">
        <f>IF(I441="","",IF(SUMIFS($K$3:$K$2002,$A$3:$A$2002,SUBSTITUTE(SUBSTITUTE(I441,"?","~?"),"*","~*"))&gt;N(K441),"Yes","No"))</f>
        <v/>
      </c>
      <c r="Y441">
        <f>IF(A441="","",IF(N(S441)&gt;0,"Yes","No"))</f>
        <v/>
      </c>
      <c r="Z441">
        <f>IF(A441="","",IF(AND(N(K441)&lt;Rules!$B$5,N(L441)&lt;Rules!$B$6,N(Q441)&lt;Rules!$B$13,Y441="No"),"Yes","No"))</f>
        <v/>
      </c>
      <c r="AA441">
        <f>IF(A441="","",IF(LEFT(C441&amp;"",1)="3","Redirect",IF(OR(LEFT(C441&amp;"",1)="4",LEFT(C441&amp;"",1)="5"),IF(OR(N(K441)&gt;0,N(AC441)&gt;=Rules!$B$14),"Redirect","Prune"),IF(D441="Non-Indexable","Keep",IF(AND(W441="Yes",X441="Yes",Y441="No"),"Merge",IF(OR(U441="Yes",V441="Yes",AND(T441="Yes",N(L441)&gt;=Rules!$B$6)),"Update",IF(Z441="Yes",IF(N(AC441)&gt;=Rules!$B$14,"Redirect","Prune"),"Keep")))))))</f>
        <v/>
      </c>
      <c r="AB441">
        <f>IF(A441="","",IF(LEFT(C441&amp;"",1)="3","Already redirects ("&amp;C441&amp;"). Update internal links to point at the final URL.",IF(OR(LEFT(C441&amp;"",1)="4",LEFT(C441&amp;"",1)="5"),IF(AA441="Redirect","Returns "&amp;C441&amp;" but still has "&amp;N(K441)&amp;" clicks and "&amp;N(AC441)&amp;" referring domains. 301 it to the closest live page.","Returns "&amp;C441&amp;" with no clicks or links. Remove internal links and let it 404 or 410."),IF(D441="Non-Indexable","Non-indexable ("&amp;E441&amp;"). Keep if that is intentional; otherwise fix the canonical or noindex.",IF(AA441="Merge","Overlaps with "&amp;I441&amp;IF(N(J441)&gt;0," (similarity "&amp;TEXT(J441,"0.00")&amp;")","")&amp;", which gets more clicks. Merge the useful parts into it and 301 this URL.",IF(AA441="Update",MID(IF(U441="Yes","; Clicks down "&amp;TEXT(-P441,"0%")&amp;" on the previous period","")&amp;IF(V441="Yes","; Average position "&amp;TEXT(N441,"0.0")&amp;" on "&amp;TEXT(L441,"#,##0")&amp;" impressions (striking distance)","")&amp;IF(AND(T441="Yes",N(L441)&gt;=Rules!$B$6),"; Thin ("&amp;F441&amp;" words) but has search demand",""),3,400),IF(AA441="Prune","Low value: "&amp;N(K441)&amp;" clicks, "&amp;N(L441)&amp;" impressions, "&amp;N(Q441)&amp;" sessions, no key events. Remove or noindex it and update internal links.",IF(AA441="Redirect","Low value but "&amp;N(AC441)&amp;" referring domains. 301 it to the closest relevant page to keep those links.",IF(AND(Z441="No",Y441="Yes",N(K441)&lt;Rules!$B$5),"Low search traffic but it converts (key events: "&amp;S441&amp;"). Keep it and link to it.",IF(W441="Yes","Stronger than the page it overlaps ("&amp;I441&amp;"). Keep; merge that page into this one.","Healthy: "&amp;N(K441)&amp;" clicks"&amp;IF(ISNUMBER(N441),", average position "&amp;TEXT(N441,"0.0"),"")&amp;". Keep and monitor."))))))))))</f>
        <v/>
      </c>
      <c r="AE441">
        <f>IF(A441="","",IF(AD441&lt;&gt;"",AD441,AA441))</f>
        <v/>
      </c>
    </row>
    <row r="442">
      <c r="A442">
        <f>IF(Crawl!A441="","",Crawl!A441)</f>
        <v/>
      </c>
      <c r="B442">
        <f>IF(A442="","",Crawl!EC441)</f>
        <v/>
      </c>
      <c r="C442">
        <f>IF(A442="","",IFERROR(INDEX(Crawl!$A441:$DZ441,1,Rules!$H$6),""))</f>
        <v/>
      </c>
      <c r="D442">
        <f>IF(A442="","",IFERROR(INDEX(Crawl!$A441:$DZ441,1,Rules!$H$7),"")&amp;"")</f>
        <v/>
      </c>
      <c r="E442">
        <f>IF(A442="","",IFERROR(INDEX(Crawl!$A441:$DZ441,1,Rules!$H$8),"")&amp;"")</f>
        <v/>
      </c>
      <c r="F442">
        <f>IF(A442="","",IFERROR(INDEX(Crawl!$A441:$DZ441,1,Rules!$H$9),""))</f>
        <v/>
      </c>
      <c r="G442">
        <f>IF(A442="","",IFERROR(INDEX(Crawl!$A441:$DZ441,1,Rules!$H$10),""))</f>
        <v/>
      </c>
      <c r="H442">
        <f>IF(A442="","",IFERROR(INDEX(Crawl!$A441:$DZ441,1,Rules!$H$12),""))</f>
        <v/>
      </c>
      <c r="I442">
        <f>IF(A442="","",IF(AND(N(H442)&gt;0,IFERROR(INDEX(Crawl!$A441:$DZ441,1,Rules!$H$11),"")&amp;""&lt;&gt;""),IFERROR(INDEX(Crawl!$A441:$DZ441,1,Rules!$H$11),"")&amp;"",IF(AND(ISNUMBER(J442),N(J442)&gt;=Rules!$B$12,IFERROR(INDEX(Crawl!$A441:$DZ441,1,Rules!$H$13),"")&amp;""&lt;&gt;""),IFERROR(INDEX(Crawl!$A441:$DZ441,1,Rules!$H$13),"")&amp;"","")))</f>
        <v/>
      </c>
      <c r="J442" s="19">
        <f>IF(A442="","",IF(IFERROR(INDEX(Crawl!$A441:$DZ441,1,Rules!$H$14),"")&amp;""="","",IFERROR(INDEX(Crawl!$A441:$DZ441,1,Rules!$H$14),"")))</f>
        <v/>
      </c>
      <c r="K442">
        <f>IF(A442="","",IFERROR(SUMIFS('GSC current'!$J$2:$J$2001,'GSC current'!$I$2:$I$2001,B442),0))</f>
        <v/>
      </c>
      <c r="L442">
        <f>IF(A442="","",IFERROR(SUMIFS('GSC current'!$K$2:$K$2001,'GSC current'!$I$2:$I$2001,B442),0))</f>
        <v/>
      </c>
      <c r="M442" s="20">
        <f>IF(A442="","",IF(N(L442)&gt;0,K442/L442,""))</f>
        <v/>
      </c>
      <c r="N442" s="21">
        <f>IF(A442="","",IF(N(L442)&gt;0,SUMIFS('GSC current'!$L$2:$L$2001,'GSC current'!$I$2:$I$2001,B442)/L442,""))</f>
        <v/>
      </c>
      <c r="O442">
        <f>IF(A442="","",IFERROR(SUMIFS('GSC previous'!$J$2:$J$2001,'GSC previous'!$I$2:$I$2001,B442),0))</f>
        <v/>
      </c>
      <c r="P442" s="22">
        <f>IF(A442="","",IF(N(O442)&gt;0,(K442-O442)/O442,""))</f>
        <v/>
      </c>
      <c r="Q442">
        <f>IF(A442="","",IFERROR(SUMIFS(GA4!$P$2:$P$2001,GA4!$O$2:$O$2001,B442),0))</f>
        <v/>
      </c>
      <c r="R442" s="23">
        <f>IF(A442="","",IF(N(Q442)&gt;0,SUMIFS(GA4!$Q$2:$Q$2001,GA4!$O$2:$O$2001,B442)/Q442,""))</f>
        <v/>
      </c>
      <c r="S442">
        <f>IF(A442="","",IFERROR(SUMIFS(GA4!$R$2:$R$2001,GA4!$O$2:$O$2001,B442),0))</f>
        <v/>
      </c>
      <c r="T442">
        <f>IF(A442="","",IF(AND(ISNUMBER(F442),LEFT(C442&amp;"",1)="2"),IF(F442&lt;Rules!$B$9,"Yes","No"),"No"))</f>
        <v/>
      </c>
      <c r="U442">
        <f>IF(A442="","",IF(AND(N(O442)&gt;=Rules!$B$8,ISNUMBER(P442)),IF(P442&lt;=-Rules!$B$7,"Yes","No"),"No"))</f>
        <v/>
      </c>
      <c r="V442">
        <f>IF(A442="","",IF(AND(N(L442)&gt;=Rules!$B$6,ISNUMBER(N442)),IF(AND(N442&gt;=Rules!$B$10,N442&lt;=Rules!$B$11),"Yes","No"),"No"))</f>
        <v/>
      </c>
      <c r="W442">
        <f>IF(A442="","",IF(I442&lt;&gt;"","Yes","No"))</f>
        <v/>
      </c>
      <c r="X442">
        <f>IF(I442="","",IF(SUMIFS($K$3:$K$2002,$A$3:$A$2002,SUBSTITUTE(SUBSTITUTE(I442,"?","~?"),"*","~*"))&gt;N(K442),"Yes","No"))</f>
        <v/>
      </c>
      <c r="Y442">
        <f>IF(A442="","",IF(N(S442)&gt;0,"Yes","No"))</f>
        <v/>
      </c>
      <c r="Z442">
        <f>IF(A442="","",IF(AND(N(K442)&lt;Rules!$B$5,N(L442)&lt;Rules!$B$6,N(Q442)&lt;Rules!$B$13,Y442="No"),"Yes","No"))</f>
        <v/>
      </c>
      <c r="AA442">
        <f>IF(A442="","",IF(LEFT(C442&amp;"",1)="3","Redirect",IF(OR(LEFT(C442&amp;"",1)="4",LEFT(C442&amp;"",1)="5"),IF(OR(N(K442)&gt;0,N(AC442)&gt;=Rules!$B$14),"Redirect","Prune"),IF(D442="Non-Indexable","Keep",IF(AND(W442="Yes",X442="Yes",Y442="No"),"Merge",IF(OR(U442="Yes",V442="Yes",AND(T442="Yes",N(L442)&gt;=Rules!$B$6)),"Update",IF(Z442="Yes",IF(N(AC442)&gt;=Rules!$B$14,"Redirect","Prune"),"Keep")))))))</f>
        <v/>
      </c>
      <c r="AB442">
        <f>IF(A442="","",IF(LEFT(C442&amp;"",1)="3","Already redirects ("&amp;C442&amp;"). Update internal links to point at the final URL.",IF(OR(LEFT(C442&amp;"",1)="4",LEFT(C442&amp;"",1)="5"),IF(AA442="Redirect","Returns "&amp;C442&amp;" but still has "&amp;N(K442)&amp;" clicks and "&amp;N(AC442)&amp;" referring domains. 301 it to the closest live page.","Returns "&amp;C442&amp;" with no clicks or links. Remove internal links and let it 404 or 410."),IF(D442="Non-Indexable","Non-indexable ("&amp;E442&amp;"). Keep if that is intentional; otherwise fix the canonical or noindex.",IF(AA442="Merge","Overlaps with "&amp;I442&amp;IF(N(J442)&gt;0," (similarity "&amp;TEXT(J442,"0.00")&amp;")","")&amp;", which gets more clicks. Merge the useful parts into it and 301 this URL.",IF(AA442="Update",MID(IF(U442="Yes","; Clicks down "&amp;TEXT(-P442,"0%")&amp;" on the previous period","")&amp;IF(V442="Yes","; Average position "&amp;TEXT(N442,"0.0")&amp;" on "&amp;TEXT(L442,"#,##0")&amp;" impressions (striking distance)","")&amp;IF(AND(T442="Yes",N(L442)&gt;=Rules!$B$6),"; Thin ("&amp;F442&amp;" words) but has search demand",""),3,400),IF(AA442="Prune","Low value: "&amp;N(K442)&amp;" clicks, "&amp;N(L442)&amp;" impressions, "&amp;N(Q442)&amp;" sessions, no key events. Remove or noindex it and update internal links.",IF(AA442="Redirect","Low value but "&amp;N(AC442)&amp;" referring domains. 301 it to the closest relevant page to keep those links.",IF(AND(Z442="No",Y442="Yes",N(K442)&lt;Rules!$B$5),"Low search traffic but it converts (key events: "&amp;S442&amp;"). Keep it and link to it.",IF(W442="Yes","Stronger than the page it overlaps ("&amp;I442&amp;"). Keep; merge that page into this one.","Healthy: "&amp;N(K442)&amp;" clicks"&amp;IF(ISNUMBER(N442),", average position "&amp;TEXT(N442,"0.0"),"")&amp;". Keep and monitor."))))))))))</f>
        <v/>
      </c>
      <c r="AE442">
        <f>IF(A442="","",IF(AD442&lt;&gt;"",AD442,AA442))</f>
        <v/>
      </c>
    </row>
    <row r="443">
      <c r="A443">
        <f>IF(Crawl!A442="","",Crawl!A442)</f>
        <v/>
      </c>
      <c r="B443">
        <f>IF(A443="","",Crawl!EC442)</f>
        <v/>
      </c>
      <c r="C443">
        <f>IF(A443="","",IFERROR(INDEX(Crawl!$A442:$DZ442,1,Rules!$H$6),""))</f>
        <v/>
      </c>
      <c r="D443">
        <f>IF(A443="","",IFERROR(INDEX(Crawl!$A442:$DZ442,1,Rules!$H$7),"")&amp;"")</f>
        <v/>
      </c>
      <c r="E443">
        <f>IF(A443="","",IFERROR(INDEX(Crawl!$A442:$DZ442,1,Rules!$H$8),"")&amp;"")</f>
        <v/>
      </c>
      <c r="F443">
        <f>IF(A443="","",IFERROR(INDEX(Crawl!$A442:$DZ442,1,Rules!$H$9),""))</f>
        <v/>
      </c>
      <c r="G443">
        <f>IF(A443="","",IFERROR(INDEX(Crawl!$A442:$DZ442,1,Rules!$H$10),""))</f>
        <v/>
      </c>
      <c r="H443">
        <f>IF(A443="","",IFERROR(INDEX(Crawl!$A442:$DZ442,1,Rules!$H$12),""))</f>
        <v/>
      </c>
      <c r="I443">
        <f>IF(A443="","",IF(AND(N(H443)&gt;0,IFERROR(INDEX(Crawl!$A442:$DZ442,1,Rules!$H$11),"")&amp;""&lt;&gt;""),IFERROR(INDEX(Crawl!$A442:$DZ442,1,Rules!$H$11),"")&amp;"",IF(AND(ISNUMBER(J443),N(J443)&gt;=Rules!$B$12,IFERROR(INDEX(Crawl!$A442:$DZ442,1,Rules!$H$13),"")&amp;""&lt;&gt;""),IFERROR(INDEX(Crawl!$A442:$DZ442,1,Rules!$H$13),"")&amp;"","")))</f>
        <v/>
      </c>
      <c r="J443" s="19">
        <f>IF(A443="","",IF(IFERROR(INDEX(Crawl!$A442:$DZ442,1,Rules!$H$14),"")&amp;""="","",IFERROR(INDEX(Crawl!$A442:$DZ442,1,Rules!$H$14),"")))</f>
        <v/>
      </c>
      <c r="K443">
        <f>IF(A443="","",IFERROR(SUMIFS('GSC current'!$J$2:$J$2001,'GSC current'!$I$2:$I$2001,B443),0))</f>
        <v/>
      </c>
      <c r="L443">
        <f>IF(A443="","",IFERROR(SUMIFS('GSC current'!$K$2:$K$2001,'GSC current'!$I$2:$I$2001,B443),0))</f>
        <v/>
      </c>
      <c r="M443" s="20">
        <f>IF(A443="","",IF(N(L443)&gt;0,K443/L443,""))</f>
        <v/>
      </c>
      <c r="N443" s="21">
        <f>IF(A443="","",IF(N(L443)&gt;0,SUMIFS('GSC current'!$L$2:$L$2001,'GSC current'!$I$2:$I$2001,B443)/L443,""))</f>
        <v/>
      </c>
      <c r="O443">
        <f>IF(A443="","",IFERROR(SUMIFS('GSC previous'!$J$2:$J$2001,'GSC previous'!$I$2:$I$2001,B443),0))</f>
        <v/>
      </c>
      <c r="P443" s="22">
        <f>IF(A443="","",IF(N(O443)&gt;0,(K443-O443)/O443,""))</f>
        <v/>
      </c>
      <c r="Q443">
        <f>IF(A443="","",IFERROR(SUMIFS(GA4!$P$2:$P$2001,GA4!$O$2:$O$2001,B443),0))</f>
        <v/>
      </c>
      <c r="R443" s="23">
        <f>IF(A443="","",IF(N(Q443)&gt;0,SUMIFS(GA4!$Q$2:$Q$2001,GA4!$O$2:$O$2001,B443)/Q443,""))</f>
        <v/>
      </c>
      <c r="S443">
        <f>IF(A443="","",IFERROR(SUMIFS(GA4!$R$2:$R$2001,GA4!$O$2:$O$2001,B443),0))</f>
        <v/>
      </c>
      <c r="T443">
        <f>IF(A443="","",IF(AND(ISNUMBER(F443),LEFT(C443&amp;"",1)="2"),IF(F443&lt;Rules!$B$9,"Yes","No"),"No"))</f>
        <v/>
      </c>
      <c r="U443">
        <f>IF(A443="","",IF(AND(N(O443)&gt;=Rules!$B$8,ISNUMBER(P443)),IF(P443&lt;=-Rules!$B$7,"Yes","No"),"No"))</f>
        <v/>
      </c>
      <c r="V443">
        <f>IF(A443="","",IF(AND(N(L443)&gt;=Rules!$B$6,ISNUMBER(N443)),IF(AND(N443&gt;=Rules!$B$10,N443&lt;=Rules!$B$11),"Yes","No"),"No"))</f>
        <v/>
      </c>
      <c r="W443">
        <f>IF(A443="","",IF(I443&lt;&gt;"","Yes","No"))</f>
        <v/>
      </c>
      <c r="X443">
        <f>IF(I443="","",IF(SUMIFS($K$3:$K$2002,$A$3:$A$2002,SUBSTITUTE(SUBSTITUTE(I443,"?","~?"),"*","~*"))&gt;N(K443),"Yes","No"))</f>
        <v/>
      </c>
      <c r="Y443">
        <f>IF(A443="","",IF(N(S443)&gt;0,"Yes","No"))</f>
        <v/>
      </c>
      <c r="Z443">
        <f>IF(A443="","",IF(AND(N(K443)&lt;Rules!$B$5,N(L443)&lt;Rules!$B$6,N(Q443)&lt;Rules!$B$13,Y443="No"),"Yes","No"))</f>
        <v/>
      </c>
      <c r="AA443">
        <f>IF(A443="","",IF(LEFT(C443&amp;"",1)="3","Redirect",IF(OR(LEFT(C443&amp;"",1)="4",LEFT(C443&amp;"",1)="5"),IF(OR(N(K443)&gt;0,N(AC443)&gt;=Rules!$B$14),"Redirect","Prune"),IF(D443="Non-Indexable","Keep",IF(AND(W443="Yes",X443="Yes",Y443="No"),"Merge",IF(OR(U443="Yes",V443="Yes",AND(T443="Yes",N(L443)&gt;=Rules!$B$6)),"Update",IF(Z443="Yes",IF(N(AC443)&gt;=Rules!$B$14,"Redirect","Prune"),"Keep")))))))</f>
        <v/>
      </c>
      <c r="AB443">
        <f>IF(A443="","",IF(LEFT(C443&amp;"",1)="3","Already redirects ("&amp;C443&amp;"). Update internal links to point at the final URL.",IF(OR(LEFT(C443&amp;"",1)="4",LEFT(C443&amp;"",1)="5"),IF(AA443="Redirect","Returns "&amp;C443&amp;" but still has "&amp;N(K443)&amp;" clicks and "&amp;N(AC443)&amp;" referring domains. 301 it to the closest live page.","Returns "&amp;C443&amp;" with no clicks or links. Remove internal links and let it 404 or 410."),IF(D443="Non-Indexable","Non-indexable ("&amp;E443&amp;"). Keep if that is intentional; otherwise fix the canonical or noindex.",IF(AA443="Merge","Overlaps with "&amp;I443&amp;IF(N(J443)&gt;0," (similarity "&amp;TEXT(J443,"0.00")&amp;")","")&amp;", which gets more clicks. Merge the useful parts into it and 301 this URL.",IF(AA443="Update",MID(IF(U443="Yes","; Clicks down "&amp;TEXT(-P443,"0%")&amp;" on the previous period","")&amp;IF(V443="Yes","; Average position "&amp;TEXT(N443,"0.0")&amp;" on "&amp;TEXT(L443,"#,##0")&amp;" impressions (striking distance)","")&amp;IF(AND(T443="Yes",N(L443)&gt;=Rules!$B$6),"; Thin ("&amp;F443&amp;" words) but has search demand",""),3,400),IF(AA443="Prune","Low value: "&amp;N(K443)&amp;" clicks, "&amp;N(L443)&amp;" impressions, "&amp;N(Q443)&amp;" sessions, no key events. Remove or noindex it and update internal links.",IF(AA443="Redirect","Low value but "&amp;N(AC443)&amp;" referring domains. 301 it to the closest relevant page to keep those links.",IF(AND(Z443="No",Y443="Yes",N(K443)&lt;Rules!$B$5),"Low search traffic but it converts (key events: "&amp;S443&amp;"). Keep it and link to it.",IF(W443="Yes","Stronger than the page it overlaps ("&amp;I443&amp;"). Keep; merge that page into this one.","Healthy: "&amp;N(K443)&amp;" clicks"&amp;IF(ISNUMBER(N443),", average position "&amp;TEXT(N443,"0.0"),"")&amp;". Keep and monitor."))))))))))</f>
        <v/>
      </c>
      <c r="AE443">
        <f>IF(A443="","",IF(AD443&lt;&gt;"",AD443,AA443))</f>
        <v/>
      </c>
    </row>
    <row r="444">
      <c r="A444">
        <f>IF(Crawl!A443="","",Crawl!A443)</f>
        <v/>
      </c>
      <c r="B444">
        <f>IF(A444="","",Crawl!EC443)</f>
        <v/>
      </c>
      <c r="C444">
        <f>IF(A444="","",IFERROR(INDEX(Crawl!$A443:$DZ443,1,Rules!$H$6),""))</f>
        <v/>
      </c>
      <c r="D444">
        <f>IF(A444="","",IFERROR(INDEX(Crawl!$A443:$DZ443,1,Rules!$H$7),"")&amp;"")</f>
        <v/>
      </c>
      <c r="E444">
        <f>IF(A444="","",IFERROR(INDEX(Crawl!$A443:$DZ443,1,Rules!$H$8),"")&amp;"")</f>
        <v/>
      </c>
      <c r="F444">
        <f>IF(A444="","",IFERROR(INDEX(Crawl!$A443:$DZ443,1,Rules!$H$9),""))</f>
        <v/>
      </c>
      <c r="G444">
        <f>IF(A444="","",IFERROR(INDEX(Crawl!$A443:$DZ443,1,Rules!$H$10),""))</f>
        <v/>
      </c>
      <c r="H444">
        <f>IF(A444="","",IFERROR(INDEX(Crawl!$A443:$DZ443,1,Rules!$H$12),""))</f>
        <v/>
      </c>
      <c r="I444">
        <f>IF(A444="","",IF(AND(N(H444)&gt;0,IFERROR(INDEX(Crawl!$A443:$DZ443,1,Rules!$H$11),"")&amp;""&lt;&gt;""),IFERROR(INDEX(Crawl!$A443:$DZ443,1,Rules!$H$11),"")&amp;"",IF(AND(ISNUMBER(J444),N(J444)&gt;=Rules!$B$12,IFERROR(INDEX(Crawl!$A443:$DZ443,1,Rules!$H$13),"")&amp;""&lt;&gt;""),IFERROR(INDEX(Crawl!$A443:$DZ443,1,Rules!$H$13),"")&amp;"","")))</f>
        <v/>
      </c>
      <c r="J444" s="19">
        <f>IF(A444="","",IF(IFERROR(INDEX(Crawl!$A443:$DZ443,1,Rules!$H$14),"")&amp;""="","",IFERROR(INDEX(Crawl!$A443:$DZ443,1,Rules!$H$14),"")))</f>
        <v/>
      </c>
      <c r="K444">
        <f>IF(A444="","",IFERROR(SUMIFS('GSC current'!$J$2:$J$2001,'GSC current'!$I$2:$I$2001,B444),0))</f>
        <v/>
      </c>
      <c r="L444">
        <f>IF(A444="","",IFERROR(SUMIFS('GSC current'!$K$2:$K$2001,'GSC current'!$I$2:$I$2001,B444),0))</f>
        <v/>
      </c>
      <c r="M444" s="20">
        <f>IF(A444="","",IF(N(L444)&gt;0,K444/L444,""))</f>
        <v/>
      </c>
      <c r="N444" s="21">
        <f>IF(A444="","",IF(N(L444)&gt;0,SUMIFS('GSC current'!$L$2:$L$2001,'GSC current'!$I$2:$I$2001,B444)/L444,""))</f>
        <v/>
      </c>
      <c r="O444">
        <f>IF(A444="","",IFERROR(SUMIFS('GSC previous'!$J$2:$J$2001,'GSC previous'!$I$2:$I$2001,B444),0))</f>
        <v/>
      </c>
      <c r="P444" s="22">
        <f>IF(A444="","",IF(N(O444)&gt;0,(K444-O444)/O444,""))</f>
        <v/>
      </c>
      <c r="Q444">
        <f>IF(A444="","",IFERROR(SUMIFS(GA4!$P$2:$P$2001,GA4!$O$2:$O$2001,B444),0))</f>
        <v/>
      </c>
      <c r="R444" s="23">
        <f>IF(A444="","",IF(N(Q444)&gt;0,SUMIFS(GA4!$Q$2:$Q$2001,GA4!$O$2:$O$2001,B444)/Q444,""))</f>
        <v/>
      </c>
      <c r="S444">
        <f>IF(A444="","",IFERROR(SUMIFS(GA4!$R$2:$R$2001,GA4!$O$2:$O$2001,B444),0))</f>
        <v/>
      </c>
      <c r="T444">
        <f>IF(A444="","",IF(AND(ISNUMBER(F444),LEFT(C444&amp;"",1)="2"),IF(F444&lt;Rules!$B$9,"Yes","No"),"No"))</f>
        <v/>
      </c>
      <c r="U444">
        <f>IF(A444="","",IF(AND(N(O444)&gt;=Rules!$B$8,ISNUMBER(P444)),IF(P444&lt;=-Rules!$B$7,"Yes","No"),"No"))</f>
        <v/>
      </c>
      <c r="V444">
        <f>IF(A444="","",IF(AND(N(L444)&gt;=Rules!$B$6,ISNUMBER(N444)),IF(AND(N444&gt;=Rules!$B$10,N444&lt;=Rules!$B$11),"Yes","No"),"No"))</f>
        <v/>
      </c>
      <c r="W444">
        <f>IF(A444="","",IF(I444&lt;&gt;"","Yes","No"))</f>
        <v/>
      </c>
      <c r="X444">
        <f>IF(I444="","",IF(SUMIFS($K$3:$K$2002,$A$3:$A$2002,SUBSTITUTE(SUBSTITUTE(I444,"?","~?"),"*","~*"))&gt;N(K444),"Yes","No"))</f>
        <v/>
      </c>
      <c r="Y444">
        <f>IF(A444="","",IF(N(S444)&gt;0,"Yes","No"))</f>
        <v/>
      </c>
      <c r="Z444">
        <f>IF(A444="","",IF(AND(N(K444)&lt;Rules!$B$5,N(L444)&lt;Rules!$B$6,N(Q444)&lt;Rules!$B$13,Y444="No"),"Yes","No"))</f>
        <v/>
      </c>
      <c r="AA444">
        <f>IF(A444="","",IF(LEFT(C444&amp;"",1)="3","Redirect",IF(OR(LEFT(C444&amp;"",1)="4",LEFT(C444&amp;"",1)="5"),IF(OR(N(K444)&gt;0,N(AC444)&gt;=Rules!$B$14),"Redirect","Prune"),IF(D444="Non-Indexable","Keep",IF(AND(W444="Yes",X444="Yes",Y444="No"),"Merge",IF(OR(U444="Yes",V444="Yes",AND(T444="Yes",N(L444)&gt;=Rules!$B$6)),"Update",IF(Z444="Yes",IF(N(AC444)&gt;=Rules!$B$14,"Redirect","Prune"),"Keep")))))))</f>
        <v/>
      </c>
      <c r="AB444">
        <f>IF(A444="","",IF(LEFT(C444&amp;"",1)="3","Already redirects ("&amp;C444&amp;"). Update internal links to point at the final URL.",IF(OR(LEFT(C444&amp;"",1)="4",LEFT(C444&amp;"",1)="5"),IF(AA444="Redirect","Returns "&amp;C444&amp;" but still has "&amp;N(K444)&amp;" clicks and "&amp;N(AC444)&amp;" referring domains. 301 it to the closest live page.","Returns "&amp;C444&amp;" with no clicks or links. Remove internal links and let it 404 or 410."),IF(D444="Non-Indexable","Non-indexable ("&amp;E444&amp;"). Keep if that is intentional; otherwise fix the canonical or noindex.",IF(AA444="Merge","Overlaps with "&amp;I444&amp;IF(N(J444)&gt;0," (similarity "&amp;TEXT(J444,"0.00")&amp;")","")&amp;", which gets more clicks. Merge the useful parts into it and 301 this URL.",IF(AA444="Update",MID(IF(U444="Yes","; Clicks down "&amp;TEXT(-P444,"0%")&amp;" on the previous period","")&amp;IF(V444="Yes","; Average position "&amp;TEXT(N444,"0.0")&amp;" on "&amp;TEXT(L444,"#,##0")&amp;" impressions (striking distance)","")&amp;IF(AND(T444="Yes",N(L444)&gt;=Rules!$B$6),"; Thin ("&amp;F444&amp;" words) but has search demand",""),3,400),IF(AA444="Prune","Low value: "&amp;N(K444)&amp;" clicks, "&amp;N(L444)&amp;" impressions, "&amp;N(Q444)&amp;" sessions, no key events. Remove or noindex it and update internal links.",IF(AA444="Redirect","Low value but "&amp;N(AC444)&amp;" referring domains. 301 it to the closest relevant page to keep those links.",IF(AND(Z444="No",Y444="Yes",N(K444)&lt;Rules!$B$5),"Low search traffic but it converts (key events: "&amp;S444&amp;"). Keep it and link to it.",IF(W444="Yes","Stronger than the page it overlaps ("&amp;I444&amp;"). Keep; merge that page into this one.","Healthy: "&amp;N(K444)&amp;" clicks"&amp;IF(ISNUMBER(N444),", average position "&amp;TEXT(N444,"0.0"),"")&amp;". Keep and monitor."))))))))))</f>
        <v/>
      </c>
      <c r="AE444">
        <f>IF(A444="","",IF(AD444&lt;&gt;"",AD444,AA444))</f>
        <v/>
      </c>
    </row>
    <row r="445">
      <c r="A445">
        <f>IF(Crawl!A444="","",Crawl!A444)</f>
        <v/>
      </c>
      <c r="B445">
        <f>IF(A445="","",Crawl!EC444)</f>
        <v/>
      </c>
      <c r="C445">
        <f>IF(A445="","",IFERROR(INDEX(Crawl!$A444:$DZ444,1,Rules!$H$6),""))</f>
        <v/>
      </c>
      <c r="D445">
        <f>IF(A445="","",IFERROR(INDEX(Crawl!$A444:$DZ444,1,Rules!$H$7),"")&amp;"")</f>
        <v/>
      </c>
      <c r="E445">
        <f>IF(A445="","",IFERROR(INDEX(Crawl!$A444:$DZ444,1,Rules!$H$8),"")&amp;"")</f>
        <v/>
      </c>
      <c r="F445">
        <f>IF(A445="","",IFERROR(INDEX(Crawl!$A444:$DZ444,1,Rules!$H$9),""))</f>
        <v/>
      </c>
      <c r="G445">
        <f>IF(A445="","",IFERROR(INDEX(Crawl!$A444:$DZ444,1,Rules!$H$10),""))</f>
        <v/>
      </c>
      <c r="H445">
        <f>IF(A445="","",IFERROR(INDEX(Crawl!$A444:$DZ444,1,Rules!$H$12),""))</f>
        <v/>
      </c>
      <c r="I445">
        <f>IF(A445="","",IF(AND(N(H445)&gt;0,IFERROR(INDEX(Crawl!$A444:$DZ444,1,Rules!$H$11),"")&amp;""&lt;&gt;""),IFERROR(INDEX(Crawl!$A444:$DZ444,1,Rules!$H$11),"")&amp;"",IF(AND(ISNUMBER(J445),N(J445)&gt;=Rules!$B$12,IFERROR(INDEX(Crawl!$A444:$DZ444,1,Rules!$H$13),"")&amp;""&lt;&gt;""),IFERROR(INDEX(Crawl!$A444:$DZ444,1,Rules!$H$13),"")&amp;"","")))</f>
        <v/>
      </c>
      <c r="J445" s="19">
        <f>IF(A445="","",IF(IFERROR(INDEX(Crawl!$A444:$DZ444,1,Rules!$H$14),"")&amp;""="","",IFERROR(INDEX(Crawl!$A444:$DZ444,1,Rules!$H$14),"")))</f>
        <v/>
      </c>
      <c r="K445">
        <f>IF(A445="","",IFERROR(SUMIFS('GSC current'!$J$2:$J$2001,'GSC current'!$I$2:$I$2001,B445),0))</f>
        <v/>
      </c>
      <c r="L445">
        <f>IF(A445="","",IFERROR(SUMIFS('GSC current'!$K$2:$K$2001,'GSC current'!$I$2:$I$2001,B445),0))</f>
        <v/>
      </c>
      <c r="M445" s="20">
        <f>IF(A445="","",IF(N(L445)&gt;0,K445/L445,""))</f>
        <v/>
      </c>
      <c r="N445" s="21">
        <f>IF(A445="","",IF(N(L445)&gt;0,SUMIFS('GSC current'!$L$2:$L$2001,'GSC current'!$I$2:$I$2001,B445)/L445,""))</f>
        <v/>
      </c>
      <c r="O445">
        <f>IF(A445="","",IFERROR(SUMIFS('GSC previous'!$J$2:$J$2001,'GSC previous'!$I$2:$I$2001,B445),0))</f>
        <v/>
      </c>
      <c r="P445" s="22">
        <f>IF(A445="","",IF(N(O445)&gt;0,(K445-O445)/O445,""))</f>
        <v/>
      </c>
      <c r="Q445">
        <f>IF(A445="","",IFERROR(SUMIFS(GA4!$P$2:$P$2001,GA4!$O$2:$O$2001,B445),0))</f>
        <v/>
      </c>
      <c r="R445" s="23">
        <f>IF(A445="","",IF(N(Q445)&gt;0,SUMIFS(GA4!$Q$2:$Q$2001,GA4!$O$2:$O$2001,B445)/Q445,""))</f>
        <v/>
      </c>
      <c r="S445">
        <f>IF(A445="","",IFERROR(SUMIFS(GA4!$R$2:$R$2001,GA4!$O$2:$O$2001,B445),0))</f>
        <v/>
      </c>
      <c r="T445">
        <f>IF(A445="","",IF(AND(ISNUMBER(F445),LEFT(C445&amp;"",1)="2"),IF(F445&lt;Rules!$B$9,"Yes","No"),"No"))</f>
        <v/>
      </c>
      <c r="U445">
        <f>IF(A445="","",IF(AND(N(O445)&gt;=Rules!$B$8,ISNUMBER(P445)),IF(P445&lt;=-Rules!$B$7,"Yes","No"),"No"))</f>
        <v/>
      </c>
      <c r="V445">
        <f>IF(A445="","",IF(AND(N(L445)&gt;=Rules!$B$6,ISNUMBER(N445)),IF(AND(N445&gt;=Rules!$B$10,N445&lt;=Rules!$B$11),"Yes","No"),"No"))</f>
        <v/>
      </c>
      <c r="W445">
        <f>IF(A445="","",IF(I445&lt;&gt;"","Yes","No"))</f>
        <v/>
      </c>
      <c r="X445">
        <f>IF(I445="","",IF(SUMIFS($K$3:$K$2002,$A$3:$A$2002,SUBSTITUTE(SUBSTITUTE(I445,"?","~?"),"*","~*"))&gt;N(K445),"Yes","No"))</f>
        <v/>
      </c>
      <c r="Y445">
        <f>IF(A445="","",IF(N(S445)&gt;0,"Yes","No"))</f>
        <v/>
      </c>
      <c r="Z445">
        <f>IF(A445="","",IF(AND(N(K445)&lt;Rules!$B$5,N(L445)&lt;Rules!$B$6,N(Q445)&lt;Rules!$B$13,Y445="No"),"Yes","No"))</f>
        <v/>
      </c>
      <c r="AA445">
        <f>IF(A445="","",IF(LEFT(C445&amp;"",1)="3","Redirect",IF(OR(LEFT(C445&amp;"",1)="4",LEFT(C445&amp;"",1)="5"),IF(OR(N(K445)&gt;0,N(AC445)&gt;=Rules!$B$14),"Redirect","Prune"),IF(D445="Non-Indexable","Keep",IF(AND(W445="Yes",X445="Yes",Y445="No"),"Merge",IF(OR(U445="Yes",V445="Yes",AND(T445="Yes",N(L445)&gt;=Rules!$B$6)),"Update",IF(Z445="Yes",IF(N(AC445)&gt;=Rules!$B$14,"Redirect","Prune"),"Keep")))))))</f>
        <v/>
      </c>
      <c r="AB445">
        <f>IF(A445="","",IF(LEFT(C445&amp;"",1)="3","Already redirects ("&amp;C445&amp;"). Update internal links to point at the final URL.",IF(OR(LEFT(C445&amp;"",1)="4",LEFT(C445&amp;"",1)="5"),IF(AA445="Redirect","Returns "&amp;C445&amp;" but still has "&amp;N(K445)&amp;" clicks and "&amp;N(AC445)&amp;" referring domains. 301 it to the closest live page.","Returns "&amp;C445&amp;" with no clicks or links. Remove internal links and let it 404 or 410."),IF(D445="Non-Indexable","Non-indexable ("&amp;E445&amp;"). Keep if that is intentional; otherwise fix the canonical or noindex.",IF(AA445="Merge","Overlaps with "&amp;I445&amp;IF(N(J445)&gt;0," (similarity "&amp;TEXT(J445,"0.00")&amp;")","")&amp;", which gets more clicks. Merge the useful parts into it and 301 this URL.",IF(AA445="Update",MID(IF(U445="Yes","; Clicks down "&amp;TEXT(-P445,"0%")&amp;" on the previous period","")&amp;IF(V445="Yes","; Average position "&amp;TEXT(N445,"0.0")&amp;" on "&amp;TEXT(L445,"#,##0")&amp;" impressions (striking distance)","")&amp;IF(AND(T445="Yes",N(L445)&gt;=Rules!$B$6),"; Thin ("&amp;F445&amp;" words) but has search demand",""),3,400),IF(AA445="Prune","Low value: "&amp;N(K445)&amp;" clicks, "&amp;N(L445)&amp;" impressions, "&amp;N(Q445)&amp;" sessions, no key events. Remove or noindex it and update internal links.",IF(AA445="Redirect","Low value but "&amp;N(AC445)&amp;" referring domains. 301 it to the closest relevant page to keep those links.",IF(AND(Z445="No",Y445="Yes",N(K445)&lt;Rules!$B$5),"Low search traffic but it converts (key events: "&amp;S445&amp;"). Keep it and link to it.",IF(W445="Yes","Stronger than the page it overlaps ("&amp;I445&amp;"). Keep; merge that page into this one.","Healthy: "&amp;N(K445)&amp;" clicks"&amp;IF(ISNUMBER(N445),", average position "&amp;TEXT(N445,"0.0"),"")&amp;". Keep and monitor."))))))))))</f>
        <v/>
      </c>
      <c r="AE445">
        <f>IF(A445="","",IF(AD445&lt;&gt;"",AD445,AA445))</f>
        <v/>
      </c>
    </row>
    <row r="446">
      <c r="A446">
        <f>IF(Crawl!A445="","",Crawl!A445)</f>
        <v/>
      </c>
      <c r="B446">
        <f>IF(A446="","",Crawl!EC445)</f>
        <v/>
      </c>
      <c r="C446">
        <f>IF(A446="","",IFERROR(INDEX(Crawl!$A445:$DZ445,1,Rules!$H$6),""))</f>
        <v/>
      </c>
      <c r="D446">
        <f>IF(A446="","",IFERROR(INDEX(Crawl!$A445:$DZ445,1,Rules!$H$7),"")&amp;"")</f>
        <v/>
      </c>
      <c r="E446">
        <f>IF(A446="","",IFERROR(INDEX(Crawl!$A445:$DZ445,1,Rules!$H$8),"")&amp;"")</f>
        <v/>
      </c>
      <c r="F446">
        <f>IF(A446="","",IFERROR(INDEX(Crawl!$A445:$DZ445,1,Rules!$H$9),""))</f>
        <v/>
      </c>
      <c r="G446">
        <f>IF(A446="","",IFERROR(INDEX(Crawl!$A445:$DZ445,1,Rules!$H$10),""))</f>
        <v/>
      </c>
      <c r="H446">
        <f>IF(A446="","",IFERROR(INDEX(Crawl!$A445:$DZ445,1,Rules!$H$12),""))</f>
        <v/>
      </c>
      <c r="I446">
        <f>IF(A446="","",IF(AND(N(H446)&gt;0,IFERROR(INDEX(Crawl!$A445:$DZ445,1,Rules!$H$11),"")&amp;""&lt;&gt;""),IFERROR(INDEX(Crawl!$A445:$DZ445,1,Rules!$H$11),"")&amp;"",IF(AND(ISNUMBER(J446),N(J446)&gt;=Rules!$B$12,IFERROR(INDEX(Crawl!$A445:$DZ445,1,Rules!$H$13),"")&amp;""&lt;&gt;""),IFERROR(INDEX(Crawl!$A445:$DZ445,1,Rules!$H$13),"")&amp;"","")))</f>
        <v/>
      </c>
      <c r="J446" s="19">
        <f>IF(A446="","",IF(IFERROR(INDEX(Crawl!$A445:$DZ445,1,Rules!$H$14),"")&amp;""="","",IFERROR(INDEX(Crawl!$A445:$DZ445,1,Rules!$H$14),"")))</f>
        <v/>
      </c>
      <c r="K446">
        <f>IF(A446="","",IFERROR(SUMIFS('GSC current'!$J$2:$J$2001,'GSC current'!$I$2:$I$2001,B446),0))</f>
        <v/>
      </c>
      <c r="L446">
        <f>IF(A446="","",IFERROR(SUMIFS('GSC current'!$K$2:$K$2001,'GSC current'!$I$2:$I$2001,B446),0))</f>
        <v/>
      </c>
      <c r="M446" s="20">
        <f>IF(A446="","",IF(N(L446)&gt;0,K446/L446,""))</f>
        <v/>
      </c>
      <c r="N446" s="21">
        <f>IF(A446="","",IF(N(L446)&gt;0,SUMIFS('GSC current'!$L$2:$L$2001,'GSC current'!$I$2:$I$2001,B446)/L446,""))</f>
        <v/>
      </c>
      <c r="O446">
        <f>IF(A446="","",IFERROR(SUMIFS('GSC previous'!$J$2:$J$2001,'GSC previous'!$I$2:$I$2001,B446),0))</f>
        <v/>
      </c>
      <c r="P446" s="22">
        <f>IF(A446="","",IF(N(O446)&gt;0,(K446-O446)/O446,""))</f>
        <v/>
      </c>
      <c r="Q446">
        <f>IF(A446="","",IFERROR(SUMIFS(GA4!$P$2:$P$2001,GA4!$O$2:$O$2001,B446),0))</f>
        <v/>
      </c>
      <c r="R446" s="23">
        <f>IF(A446="","",IF(N(Q446)&gt;0,SUMIFS(GA4!$Q$2:$Q$2001,GA4!$O$2:$O$2001,B446)/Q446,""))</f>
        <v/>
      </c>
      <c r="S446">
        <f>IF(A446="","",IFERROR(SUMIFS(GA4!$R$2:$R$2001,GA4!$O$2:$O$2001,B446),0))</f>
        <v/>
      </c>
      <c r="T446">
        <f>IF(A446="","",IF(AND(ISNUMBER(F446),LEFT(C446&amp;"",1)="2"),IF(F446&lt;Rules!$B$9,"Yes","No"),"No"))</f>
        <v/>
      </c>
      <c r="U446">
        <f>IF(A446="","",IF(AND(N(O446)&gt;=Rules!$B$8,ISNUMBER(P446)),IF(P446&lt;=-Rules!$B$7,"Yes","No"),"No"))</f>
        <v/>
      </c>
      <c r="V446">
        <f>IF(A446="","",IF(AND(N(L446)&gt;=Rules!$B$6,ISNUMBER(N446)),IF(AND(N446&gt;=Rules!$B$10,N446&lt;=Rules!$B$11),"Yes","No"),"No"))</f>
        <v/>
      </c>
      <c r="W446">
        <f>IF(A446="","",IF(I446&lt;&gt;"","Yes","No"))</f>
        <v/>
      </c>
      <c r="X446">
        <f>IF(I446="","",IF(SUMIFS($K$3:$K$2002,$A$3:$A$2002,SUBSTITUTE(SUBSTITUTE(I446,"?","~?"),"*","~*"))&gt;N(K446),"Yes","No"))</f>
        <v/>
      </c>
      <c r="Y446">
        <f>IF(A446="","",IF(N(S446)&gt;0,"Yes","No"))</f>
        <v/>
      </c>
      <c r="Z446">
        <f>IF(A446="","",IF(AND(N(K446)&lt;Rules!$B$5,N(L446)&lt;Rules!$B$6,N(Q446)&lt;Rules!$B$13,Y446="No"),"Yes","No"))</f>
        <v/>
      </c>
      <c r="AA446">
        <f>IF(A446="","",IF(LEFT(C446&amp;"",1)="3","Redirect",IF(OR(LEFT(C446&amp;"",1)="4",LEFT(C446&amp;"",1)="5"),IF(OR(N(K446)&gt;0,N(AC446)&gt;=Rules!$B$14),"Redirect","Prune"),IF(D446="Non-Indexable","Keep",IF(AND(W446="Yes",X446="Yes",Y446="No"),"Merge",IF(OR(U446="Yes",V446="Yes",AND(T446="Yes",N(L446)&gt;=Rules!$B$6)),"Update",IF(Z446="Yes",IF(N(AC446)&gt;=Rules!$B$14,"Redirect","Prune"),"Keep")))))))</f>
        <v/>
      </c>
      <c r="AB446">
        <f>IF(A446="","",IF(LEFT(C446&amp;"",1)="3","Already redirects ("&amp;C446&amp;"). Update internal links to point at the final URL.",IF(OR(LEFT(C446&amp;"",1)="4",LEFT(C446&amp;"",1)="5"),IF(AA446="Redirect","Returns "&amp;C446&amp;" but still has "&amp;N(K446)&amp;" clicks and "&amp;N(AC446)&amp;" referring domains. 301 it to the closest live page.","Returns "&amp;C446&amp;" with no clicks or links. Remove internal links and let it 404 or 410."),IF(D446="Non-Indexable","Non-indexable ("&amp;E446&amp;"). Keep if that is intentional; otherwise fix the canonical or noindex.",IF(AA446="Merge","Overlaps with "&amp;I446&amp;IF(N(J446)&gt;0," (similarity "&amp;TEXT(J446,"0.00")&amp;")","")&amp;", which gets more clicks. Merge the useful parts into it and 301 this URL.",IF(AA446="Update",MID(IF(U446="Yes","; Clicks down "&amp;TEXT(-P446,"0%")&amp;" on the previous period","")&amp;IF(V446="Yes","; Average position "&amp;TEXT(N446,"0.0")&amp;" on "&amp;TEXT(L446,"#,##0")&amp;" impressions (striking distance)","")&amp;IF(AND(T446="Yes",N(L446)&gt;=Rules!$B$6),"; Thin ("&amp;F446&amp;" words) but has search demand",""),3,400),IF(AA446="Prune","Low value: "&amp;N(K446)&amp;" clicks, "&amp;N(L446)&amp;" impressions, "&amp;N(Q446)&amp;" sessions, no key events. Remove or noindex it and update internal links.",IF(AA446="Redirect","Low value but "&amp;N(AC446)&amp;" referring domains. 301 it to the closest relevant page to keep those links.",IF(AND(Z446="No",Y446="Yes",N(K446)&lt;Rules!$B$5),"Low search traffic but it converts (key events: "&amp;S446&amp;"). Keep it and link to it.",IF(W446="Yes","Stronger than the page it overlaps ("&amp;I446&amp;"). Keep; merge that page into this one.","Healthy: "&amp;N(K446)&amp;" clicks"&amp;IF(ISNUMBER(N446),", average position "&amp;TEXT(N446,"0.0"),"")&amp;". Keep and monitor."))))))))))</f>
        <v/>
      </c>
      <c r="AE446">
        <f>IF(A446="","",IF(AD446&lt;&gt;"",AD446,AA446))</f>
        <v/>
      </c>
    </row>
    <row r="447">
      <c r="A447">
        <f>IF(Crawl!A446="","",Crawl!A446)</f>
        <v/>
      </c>
      <c r="B447">
        <f>IF(A447="","",Crawl!EC446)</f>
        <v/>
      </c>
      <c r="C447">
        <f>IF(A447="","",IFERROR(INDEX(Crawl!$A446:$DZ446,1,Rules!$H$6),""))</f>
        <v/>
      </c>
      <c r="D447">
        <f>IF(A447="","",IFERROR(INDEX(Crawl!$A446:$DZ446,1,Rules!$H$7),"")&amp;"")</f>
        <v/>
      </c>
      <c r="E447">
        <f>IF(A447="","",IFERROR(INDEX(Crawl!$A446:$DZ446,1,Rules!$H$8),"")&amp;"")</f>
        <v/>
      </c>
      <c r="F447">
        <f>IF(A447="","",IFERROR(INDEX(Crawl!$A446:$DZ446,1,Rules!$H$9),""))</f>
        <v/>
      </c>
      <c r="G447">
        <f>IF(A447="","",IFERROR(INDEX(Crawl!$A446:$DZ446,1,Rules!$H$10),""))</f>
        <v/>
      </c>
      <c r="H447">
        <f>IF(A447="","",IFERROR(INDEX(Crawl!$A446:$DZ446,1,Rules!$H$12),""))</f>
        <v/>
      </c>
      <c r="I447">
        <f>IF(A447="","",IF(AND(N(H447)&gt;0,IFERROR(INDEX(Crawl!$A446:$DZ446,1,Rules!$H$11),"")&amp;""&lt;&gt;""),IFERROR(INDEX(Crawl!$A446:$DZ446,1,Rules!$H$11),"")&amp;"",IF(AND(ISNUMBER(J447),N(J447)&gt;=Rules!$B$12,IFERROR(INDEX(Crawl!$A446:$DZ446,1,Rules!$H$13),"")&amp;""&lt;&gt;""),IFERROR(INDEX(Crawl!$A446:$DZ446,1,Rules!$H$13),"")&amp;"","")))</f>
        <v/>
      </c>
      <c r="J447" s="19">
        <f>IF(A447="","",IF(IFERROR(INDEX(Crawl!$A446:$DZ446,1,Rules!$H$14),"")&amp;""="","",IFERROR(INDEX(Crawl!$A446:$DZ446,1,Rules!$H$14),"")))</f>
        <v/>
      </c>
      <c r="K447">
        <f>IF(A447="","",IFERROR(SUMIFS('GSC current'!$J$2:$J$2001,'GSC current'!$I$2:$I$2001,B447),0))</f>
        <v/>
      </c>
      <c r="L447">
        <f>IF(A447="","",IFERROR(SUMIFS('GSC current'!$K$2:$K$2001,'GSC current'!$I$2:$I$2001,B447),0))</f>
        <v/>
      </c>
      <c r="M447" s="20">
        <f>IF(A447="","",IF(N(L447)&gt;0,K447/L447,""))</f>
        <v/>
      </c>
      <c r="N447" s="21">
        <f>IF(A447="","",IF(N(L447)&gt;0,SUMIFS('GSC current'!$L$2:$L$2001,'GSC current'!$I$2:$I$2001,B447)/L447,""))</f>
        <v/>
      </c>
      <c r="O447">
        <f>IF(A447="","",IFERROR(SUMIFS('GSC previous'!$J$2:$J$2001,'GSC previous'!$I$2:$I$2001,B447),0))</f>
        <v/>
      </c>
      <c r="P447" s="22">
        <f>IF(A447="","",IF(N(O447)&gt;0,(K447-O447)/O447,""))</f>
        <v/>
      </c>
      <c r="Q447">
        <f>IF(A447="","",IFERROR(SUMIFS(GA4!$P$2:$P$2001,GA4!$O$2:$O$2001,B447),0))</f>
        <v/>
      </c>
      <c r="R447" s="23">
        <f>IF(A447="","",IF(N(Q447)&gt;0,SUMIFS(GA4!$Q$2:$Q$2001,GA4!$O$2:$O$2001,B447)/Q447,""))</f>
        <v/>
      </c>
      <c r="S447">
        <f>IF(A447="","",IFERROR(SUMIFS(GA4!$R$2:$R$2001,GA4!$O$2:$O$2001,B447),0))</f>
        <v/>
      </c>
      <c r="T447">
        <f>IF(A447="","",IF(AND(ISNUMBER(F447),LEFT(C447&amp;"",1)="2"),IF(F447&lt;Rules!$B$9,"Yes","No"),"No"))</f>
        <v/>
      </c>
      <c r="U447">
        <f>IF(A447="","",IF(AND(N(O447)&gt;=Rules!$B$8,ISNUMBER(P447)),IF(P447&lt;=-Rules!$B$7,"Yes","No"),"No"))</f>
        <v/>
      </c>
      <c r="V447">
        <f>IF(A447="","",IF(AND(N(L447)&gt;=Rules!$B$6,ISNUMBER(N447)),IF(AND(N447&gt;=Rules!$B$10,N447&lt;=Rules!$B$11),"Yes","No"),"No"))</f>
        <v/>
      </c>
      <c r="W447">
        <f>IF(A447="","",IF(I447&lt;&gt;"","Yes","No"))</f>
        <v/>
      </c>
      <c r="X447">
        <f>IF(I447="","",IF(SUMIFS($K$3:$K$2002,$A$3:$A$2002,SUBSTITUTE(SUBSTITUTE(I447,"?","~?"),"*","~*"))&gt;N(K447),"Yes","No"))</f>
        <v/>
      </c>
      <c r="Y447">
        <f>IF(A447="","",IF(N(S447)&gt;0,"Yes","No"))</f>
        <v/>
      </c>
      <c r="Z447">
        <f>IF(A447="","",IF(AND(N(K447)&lt;Rules!$B$5,N(L447)&lt;Rules!$B$6,N(Q447)&lt;Rules!$B$13,Y447="No"),"Yes","No"))</f>
        <v/>
      </c>
      <c r="AA447">
        <f>IF(A447="","",IF(LEFT(C447&amp;"",1)="3","Redirect",IF(OR(LEFT(C447&amp;"",1)="4",LEFT(C447&amp;"",1)="5"),IF(OR(N(K447)&gt;0,N(AC447)&gt;=Rules!$B$14),"Redirect","Prune"),IF(D447="Non-Indexable","Keep",IF(AND(W447="Yes",X447="Yes",Y447="No"),"Merge",IF(OR(U447="Yes",V447="Yes",AND(T447="Yes",N(L447)&gt;=Rules!$B$6)),"Update",IF(Z447="Yes",IF(N(AC447)&gt;=Rules!$B$14,"Redirect","Prune"),"Keep")))))))</f>
        <v/>
      </c>
      <c r="AB447">
        <f>IF(A447="","",IF(LEFT(C447&amp;"",1)="3","Already redirects ("&amp;C447&amp;"). Update internal links to point at the final URL.",IF(OR(LEFT(C447&amp;"",1)="4",LEFT(C447&amp;"",1)="5"),IF(AA447="Redirect","Returns "&amp;C447&amp;" but still has "&amp;N(K447)&amp;" clicks and "&amp;N(AC447)&amp;" referring domains. 301 it to the closest live page.","Returns "&amp;C447&amp;" with no clicks or links. Remove internal links and let it 404 or 410."),IF(D447="Non-Indexable","Non-indexable ("&amp;E447&amp;"). Keep if that is intentional; otherwise fix the canonical or noindex.",IF(AA447="Merge","Overlaps with "&amp;I447&amp;IF(N(J447)&gt;0," (similarity "&amp;TEXT(J447,"0.00")&amp;")","")&amp;", which gets more clicks. Merge the useful parts into it and 301 this URL.",IF(AA447="Update",MID(IF(U447="Yes","; Clicks down "&amp;TEXT(-P447,"0%")&amp;" on the previous period","")&amp;IF(V447="Yes","; Average position "&amp;TEXT(N447,"0.0")&amp;" on "&amp;TEXT(L447,"#,##0")&amp;" impressions (striking distance)","")&amp;IF(AND(T447="Yes",N(L447)&gt;=Rules!$B$6),"; Thin ("&amp;F447&amp;" words) but has search demand",""),3,400),IF(AA447="Prune","Low value: "&amp;N(K447)&amp;" clicks, "&amp;N(L447)&amp;" impressions, "&amp;N(Q447)&amp;" sessions, no key events. Remove or noindex it and update internal links.",IF(AA447="Redirect","Low value but "&amp;N(AC447)&amp;" referring domains. 301 it to the closest relevant page to keep those links.",IF(AND(Z447="No",Y447="Yes",N(K447)&lt;Rules!$B$5),"Low search traffic but it converts (key events: "&amp;S447&amp;"). Keep it and link to it.",IF(W447="Yes","Stronger than the page it overlaps ("&amp;I447&amp;"). Keep; merge that page into this one.","Healthy: "&amp;N(K447)&amp;" clicks"&amp;IF(ISNUMBER(N447),", average position "&amp;TEXT(N447,"0.0"),"")&amp;". Keep and monitor."))))))))))</f>
        <v/>
      </c>
      <c r="AE447">
        <f>IF(A447="","",IF(AD447&lt;&gt;"",AD447,AA447))</f>
        <v/>
      </c>
    </row>
    <row r="448">
      <c r="A448">
        <f>IF(Crawl!A447="","",Crawl!A447)</f>
        <v/>
      </c>
      <c r="B448">
        <f>IF(A448="","",Crawl!EC447)</f>
        <v/>
      </c>
      <c r="C448">
        <f>IF(A448="","",IFERROR(INDEX(Crawl!$A447:$DZ447,1,Rules!$H$6),""))</f>
        <v/>
      </c>
      <c r="D448">
        <f>IF(A448="","",IFERROR(INDEX(Crawl!$A447:$DZ447,1,Rules!$H$7),"")&amp;"")</f>
        <v/>
      </c>
      <c r="E448">
        <f>IF(A448="","",IFERROR(INDEX(Crawl!$A447:$DZ447,1,Rules!$H$8),"")&amp;"")</f>
        <v/>
      </c>
      <c r="F448">
        <f>IF(A448="","",IFERROR(INDEX(Crawl!$A447:$DZ447,1,Rules!$H$9),""))</f>
        <v/>
      </c>
      <c r="G448">
        <f>IF(A448="","",IFERROR(INDEX(Crawl!$A447:$DZ447,1,Rules!$H$10),""))</f>
        <v/>
      </c>
      <c r="H448">
        <f>IF(A448="","",IFERROR(INDEX(Crawl!$A447:$DZ447,1,Rules!$H$12),""))</f>
        <v/>
      </c>
      <c r="I448">
        <f>IF(A448="","",IF(AND(N(H448)&gt;0,IFERROR(INDEX(Crawl!$A447:$DZ447,1,Rules!$H$11),"")&amp;""&lt;&gt;""),IFERROR(INDEX(Crawl!$A447:$DZ447,1,Rules!$H$11),"")&amp;"",IF(AND(ISNUMBER(J448),N(J448)&gt;=Rules!$B$12,IFERROR(INDEX(Crawl!$A447:$DZ447,1,Rules!$H$13),"")&amp;""&lt;&gt;""),IFERROR(INDEX(Crawl!$A447:$DZ447,1,Rules!$H$13),"")&amp;"","")))</f>
        <v/>
      </c>
      <c r="J448" s="19">
        <f>IF(A448="","",IF(IFERROR(INDEX(Crawl!$A447:$DZ447,1,Rules!$H$14),"")&amp;""="","",IFERROR(INDEX(Crawl!$A447:$DZ447,1,Rules!$H$14),"")))</f>
        <v/>
      </c>
      <c r="K448">
        <f>IF(A448="","",IFERROR(SUMIFS('GSC current'!$J$2:$J$2001,'GSC current'!$I$2:$I$2001,B448),0))</f>
        <v/>
      </c>
      <c r="L448">
        <f>IF(A448="","",IFERROR(SUMIFS('GSC current'!$K$2:$K$2001,'GSC current'!$I$2:$I$2001,B448),0))</f>
        <v/>
      </c>
      <c r="M448" s="20">
        <f>IF(A448="","",IF(N(L448)&gt;0,K448/L448,""))</f>
        <v/>
      </c>
      <c r="N448" s="21">
        <f>IF(A448="","",IF(N(L448)&gt;0,SUMIFS('GSC current'!$L$2:$L$2001,'GSC current'!$I$2:$I$2001,B448)/L448,""))</f>
        <v/>
      </c>
      <c r="O448">
        <f>IF(A448="","",IFERROR(SUMIFS('GSC previous'!$J$2:$J$2001,'GSC previous'!$I$2:$I$2001,B448),0))</f>
        <v/>
      </c>
      <c r="P448" s="22">
        <f>IF(A448="","",IF(N(O448)&gt;0,(K448-O448)/O448,""))</f>
        <v/>
      </c>
      <c r="Q448">
        <f>IF(A448="","",IFERROR(SUMIFS(GA4!$P$2:$P$2001,GA4!$O$2:$O$2001,B448),0))</f>
        <v/>
      </c>
      <c r="R448" s="23">
        <f>IF(A448="","",IF(N(Q448)&gt;0,SUMIFS(GA4!$Q$2:$Q$2001,GA4!$O$2:$O$2001,B448)/Q448,""))</f>
        <v/>
      </c>
      <c r="S448">
        <f>IF(A448="","",IFERROR(SUMIFS(GA4!$R$2:$R$2001,GA4!$O$2:$O$2001,B448),0))</f>
        <v/>
      </c>
      <c r="T448">
        <f>IF(A448="","",IF(AND(ISNUMBER(F448),LEFT(C448&amp;"",1)="2"),IF(F448&lt;Rules!$B$9,"Yes","No"),"No"))</f>
        <v/>
      </c>
      <c r="U448">
        <f>IF(A448="","",IF(AND(N(O448)&gt;=Rules!$B$8,ISNUMBER(P448)),IF(P448&lt;=-Rules!$B$7,"Yes","No"),"No"))</f>
        <v/>
      </c>
      <c r="V448">
        <f>IF(A448="","",IF(AND(N(L448)&gt;=Rules!$B$6,ISNUMBER(N448)),IF(AND(N448&gt;=Rules!$B$10,N448&lt;=Rules!$B$11),"Yes","No"),"No"))</f>
        <v/>
      </c>
      <c r="W448">
        <f>IF(A448="","",IF(I448&lt;&gt;"","Yes","No"))</f>
        <v/>
      </c>
      <c r="X448">
        <f>IF(I448="","",IF(SUMIFS($K$3:$K$2002,$A$3:$A$2002,SUBSTITUTE(SUBSTITUTE(I448,"?","~?"),"*","~*"))&gt;N(K448),"Yes","No"))</f>
        <v/>
      </c>
      <c r="Y448">
        <f>IF(A448="","",IF(N(S448)&gt;0,"Yes","No"))</f>
        <v/>
      </c>
      <c r="Z448">
        <f>IF(A448="","",IF(AND(N(K448)&lt;Rules!$B$5,N(L448)&lt;Rules!$B$6,N(Q448)&lt;Rules!$B$13,Y448="No"),"Yes","No"))</f>
        <v/>
      </c>
      <c r="AA448">
        <f>IF(A448="","",IF(LEFT(C448&amp;"",1)="3","Redirect",IF(OR(LEFT(C448&amp;"",1)="4",LEFT(C448&amp;"",1)="5"),IF(OR(N(K448)&gt;0,N(AC448)&gt;=Rules!$B$14),"Redirect","Prune"),IF(D448="Non-Indexable","Keep",IF(AND(W448="Yes",X448="Yes",Y448="No"),"Merge",IF(OR(U448="Yes",V448="Yes",AND(T448="Yes",N(L448)&gt;=Rules!$B$6)),"Update",IF(Z448="Yes",IF(N(AC448)&gt;=Rules!$B$14,"Redirect","Prune"),"Keep")))))))</f>
        <v/>
      </c>
      <c r="AB448">
        <f>IF(A448="","",IF(LEFT(C448&amp;"",1)="3","Already redirects ("&amp;C448&amp;"). Update internal links to point at the final URL.",IF(OR(LEFT(C448&amp;"",1)="4",LEFT(C448&amp;"",1)="5"),IF(AA448="Redirect","Returns "&amp;C448&amp;" but still has "&amp;N(K448)&amp;" clicks and "&amp;N(AC448)&amp;" referring domains. 301 it to the closest live page.","Returns "&amp;C448&amp;" with no clicks or links. Remove internal links and let it 404 or 410."),IF(D448="Non-Indexable","Non-indexable ("&amp;E448&amp;"). Keep if that is intentional; otherwise fix the canonical or noindex.",IF(AA448="Merge","Overlaps with "&amp;I448&amp;IF(N(J448)&gt;0," (similarity "&amp;TEXT(J448,"0.00")&amp;")","")&amp;", which gets more clicks. Merge the useful parts into it and 301 this URL.",IF(AA448="Update",MID(IF(U448="Yes","; Clicks down "&amp;TEXT(-P448,"0%")&amp;" on the previous period","")&amp;IF(V448="Yes","; Average position "&amp;TEXT(N448,"0.0")&amp;" on "&amp;TEXT(L448,"#,##0")&amp;" impressions (striking distance)","")&amp;IF(AND(T448="Yes",N(L448)&gt;=Rules!$B$6),"; Thin ("&amp;F448&amp;" words) but has search demand",""),3,400),IF(AA448="Prune","Low value: "&amp;N(K448)&amp;" clicks, "&amp;N(L448)&amp;" impressions, "&amp;N(Q448)&amp;" sessions, no key events. Remove or noindex it and update internal links.",IF(AA448="Redirect","Low value but "&amp;N(AC448)&amp;" referring domains. 301 it to the closest relevant page to keep those links.",IF(AND(Z448="No",Y448="Yes",N(K448)&lt;Rules!$B$5),"Low search traffic but it converts (key events: "&amp;S448&amp;"). Keep it and link to it.",IF(W448="Yes","Stronger than the page it overlaps ("&amp;I448&amp;"). Keep; merge that page into this one.","Healthy: "&amp;N(K448)&amp;" clicks"&amp;IF(ISNUMBER(N448),", average position "&amp;TEXT(N448,"0.0"),"")&amp;". Keep and monitor."))))))))))</f>
        <v/>
      </c>
      <c r="AE448">
        <f>IF(A448="","",IF(AD448&lt;&gt;"",AD448,AA448))</f>
        <v/>
      </c>
    </row>
    <row r="449">
      <c r="A449">
        <f>IF(Crawl!A448="","",Crawl!A448)</f>
        <v/>
      </c>
      <c r="B449">
        <f>IF(A449="","",Crawl!EC448)</f>
        <v/>
      </c>
      <c r="C449">
        <f>IF(A449="","",IFERROR(INDEX(Crawl!$A448:$DZ448,1,Rules!$H$6),""))</f>
        <v/>
      </c>
      <c r="D449">
        <f>IF(A449="","",IFERROR(INDEX(Crawl!$A448:$DZ448,1,Rules!$H$7),"")&amp;"")</f>
        <v/>
      </c>
      <c r="E449">
        <f>IF(A449="","",IFERROR(INDEX(Crawl!$A448:$DZ448,1,Rules!$H$8),"")&amp;"")</f>
        <v/>
      </c>
      <c r="F449">
        <f>IF(A449="","",IFERROR(INDEX(Crawl!$A448:$DZ448,1,Rules!$H$9),""))</f>
        <v/>
      </c>
      <c r="G449">
        <f>IF(A449="","",IFERROR(INDEX(Crawl!$A448:$DZ448,1,Rules!$H$10),""))</f>
        <v/>
      </c>
      <c r="H449">
        <f>IF(A449="","",IFERROR(INDEX(Crawl!$A448:$DZ448,1,Rules!$H$12),""))</f>
        <v/>
      </c>
      <c r="I449">
        <f>IF(A449="","",IF(AND(N(H449)&gt;0,IFERROR(INDEX(Crawl!$A448:$DZ448,1,Rules!$H$11),"")&amp;""&lt;&gt;""),IFERROR(INDEX(Crawl!$A448:$DZ448,1,Rules!$H$11),"")&amp;"",IF(AND(ISNUMBER(J449),N(J449)&gt;=Rules!$B$12,IFERROR(INDEX(Crawl!$A448:$DZ448,1,Rules!$H$13),"")&amp;""&lt;&gt;""),IFERROR(INDEX(Crawl!$A448:$DZ448,1,Rules!$H$13),"")&amp;"","")))</f>
        <v/>
      </c>
      <c r="J449" s="19">
        <f>IF(A449="","",IF(IFERROR(INDEX(Crawl!$A448:$DZ448,1,Rules!$H$14),"")&amp;""="","",IFERROR(INDEX(Crawl!$A448:$DZ448,1,Rules!$H$14),"")))</f>
        <v/>
      </c>
      <c r="K449">
        <f>IF(A449="","",IFERROR(SUMIFS('GSC current'!$J$2:$J$2001,'GSC current'!$I$2:$I$2001,B449),0))</f>
        <v/>
      </c>
      <c r="L449">
        <f>IF(A449="","",IFERROR(SUMIFS('GSC current'!$K$2:$K$2001,'GSC current'!$I$2:$I$2001,B449),0))</f>
        <v/>
      </c>
      <c r="M449" s="20">
        <f>IF(A449="","",IF(N(L449)&gt;0,K449/L449,""))</f>
        <v/>
      </c>
      <c r="N449" s="21">
        <f>IF(A449="","",IF(N(L449)&gt;0,SUMIFS('GSC current'!$L$2:$L$2001,'GSC current'!$I$2:$I$2001,B449)/L449,""))</f>
        <v/>
      </c>
      <c r="O449">
        <f>IF(A449="","",IFERROR(SUMIFS('GSC previous'!$J$2:$J$2001,'GSC previous'!$I$2:$I$2001,B449),0))</f>
        <v/>
      </c>
      <c r="P449" s="22">
        <f>IF(A449="","",IF(N(O449)&gt;0,(K449-O449)/O449,""))</f>
        <v/>
      </c>
      <c r="Q449">
        <f>IF(A449="","",IFERROR(SUMIFS(GA4!$P$2:$P$2001,GA4!$O$2:$O$2001,B449),0))</f>
        <v/>
      </c>
      <c r="R449" s="23">
        <f>IF(A449="","",IF(N(Q449)&gt;0,SUMIFS(GA4!$Q$2:$Q$2001,GA4!$O$2:$O$2001,B449)/Q449,""))</f>
        <v/>
      </c>
      <c r="S449">
        <f>IF(A449="","",IFERROR(SUMIFS(GA4!$R$2:$R$2001,GA4!$O$2:$O$2001,B449),0))</f>
        <v/>
      </c>
      <c r="T449">
        <f>IF(A449="","",IF(AND(ISNUMBER(F449),LEFT(C449&amp;"",1)="2"),IF(F449&lt;Rules!$B$9,"Yes","No"),"No"))</f>
        <v/>
      </c>
      <c r="U449">
        <f>IF(A449="","",IF(AND(N(O449)&gt;=Rules!$B$8,ISNUMBER(P449)),IF(P449&lt;=-Rules!$B$7,"Yes","No"),"No"))</f>
        <v/>
      </c>
      <c r="V449">
        <f>IF(A449="","",IF(AND(N(L449)&gt;=Rules!$B$6,ISNUMBER(N449)),IF(AND(N449&gt;=Rules!$B$10,N449&lt;=Rules!$B$11),"Yes","No"),"No"))</f>
        <v/>
      </c>
      <c r="W449">
        <f>IF(A449="","",IF(I449&lt;&gt;"","Yes","No"))</f>
        <v/>
      </c>
      <c r="X449">
        <f>IF(I449="","",IF(SUMIFS($K$3:$K$2002,$A$3:$A$2002,SUBSTITUTE(SUBSTITUTE(I449,"?","~?"),"*","~*"))&gt;N(K449),"Yes","No"))</f>
        <v/>
      </c>
      <c r="Y449">
        <f>IF(A449="","",IF(N(S449)&gt;0,"Yes","No"))</f>
        <v/>
      </c>
      <c r="Z449">
        <f>IF(A449="","",IF(AND(N(K449)&lt;Rules!$B$5,N(L449)&lt;Rules!$B$6,N(Q449)&lt;Rules!$B$13,Y449="No"),"Yes","No"))</f>
        <v/>
      </c>
      <c r="AA449">
        <f>IF(A449="","",IF(LEFT(C449&amp;"",1)="3","Redirect",IF(OR(LEFT(C449&amp;"",1)="4",LEFT(C449&amp;"",1)="5"),IF(OR(N(K449)&gt;0,N(AC449)&gt;=Rules!$B$14),"Redirect","Prune"),IF(D449="Non-Indexable","Keep",IF(AND(W449="Yes",X449="Yes",Y449="No"),"Merge",IF(OR(U449="Yes",V449="Yes",AND(T449="Yes",N(L449)&gt;=Rules!$B$6)),"Update",IF(Z449="Yes",IF(N(AC449)&gt;=Rules!$B$14,"Redirect","Prune"),"Keep")))))))</f>
        <v/>
      </c>
      <c r="AB449">
        <f>IF(A449="","",IF(LEFT(C449&amp;"",1)="3","Already redirects ("&amp;C449&amp;"). Update internal links to point at the final URL.",IF(OR(LEFT(C449&amp;"",1)="4",LEFT(C449&amp;"",1)="5"),IF(AA449="Redirect","Returns "&amp;C449&amp;" but still has "&amp;N(K449)&amp;" clicks and "&amp;N(AC449)&amp;" referring domains. 301 it to the closest live page.","Returns "&amp;C449&amp;" with no clicks or links. Remove internal links and let it 404 or 410."),IF(D449="Non-Indexable","Non-indexable ("&amp;E449&amp;"). Keep if that is intentional; otherwise fix the canonical or noindex.",IF(AA449="Merge","Overlaps with "&amp;I449&amp;IF(N(J449)&gt;0," (similarity "&amp;TEXT(J449,"0.00")&amp;")","")&amp;", which gets more clicks. Merge the useful parts into it and 301 this URL.",IF(AA449="Update",MID(IF(U449="Yes","; Clicks down "&amp;TEXT(-P449,"0%")&amp;" on the previous period","")&amp;IF(V449="Yes","; Average position "&amp;TEXT(N449,"0.0")&amp;" on "&amp;TEXT(L449,"#,##0")&amp;" impressions (striking distance)","")&amp;IF(AND(T449="Yes",N(L449)&gt;=Rules!$B$6),"; Thin ("&amp;F449&amp;" words) but has search demand",""),3,400),IF(AA449="Prune","Low value: "&amp;N(K449)&amp;" clicks, "&amp;N(L449)&amp;" impressions, "&amp;N(Q449)&amp;" sessions, no key events. Remove or noindex it and update internal links.",IF(AA449="Redirect","Low value but "&amp;N(AC449)&amp;" referring domains. 301 it to the closest relevant page to keep those links.",IF(AND(Z449="No",Y449="Yes",N(K449)&lt;Rules!$B$5),"Low search traffic but it converts (key events: "&amp;S449&amp;"). Keep it and link to it.",IF(W449="Yes","Stronger than the page it overlaps ("&amp;I449&amp;"). Keep; merge that page into this one.","Healthy: "&amp;N(K449)&amp;" clicks"&amp;IF(ISNUMBER(N449),", average position "&amp;TEXT(N449,"0.0"),"")&amp;". Keep and monitor."))))))))))</f>
        <v/>
      </c>
      <c r="AE449">
        <f>IF(A449="","",IF(AD449&lt;&gt;"",AD449,AA449))</f>
        <v/>
      </c>
    </row>
    <row r="450">
      <c r="A450">
        <f>IF(Crawl!A449="","",Crawl!A449)</f>
        <v/>
      </c>
      <c r="B450">
        <f>IF(A450="","",Crawl!EC449)</f>
        <v/>
      </c>
      <c r="C450">
        <f>IF(A450="","",IFERROR(INDEX(Crawl!$A449:$DZ449,1,Rules!$H$6),""))</f>
        <v/>
      </c>
      <c r="D450">
        <f>IF(A450="","",IFERROR(INDEX(Crawl!$A449:$DZ449,1,Rules!$H$7),"")&amp;"")</f>
        <v/>
      </c>
      <c r="E450">
        <f>IF(A450="","",IFERROR(INDEX(Crawl!$A449:$DZ449,1,Rules!$H$8),"")&amp;"")</f>
        <v/>
      </c>
      <c r="F450">
        <f>IF(A450="","",IFERROR(INDEX(Crawl!$A449:$DZ449,1,Rules!$H$9),""))</f>
        <v/>
      </c>
      <c r="G450">
        <f>IF(A450="","",IFERROR(INDEX(Crawl!$A449:$DZ449,1,Rules!$H$10),""))</f>
        <v/>
      </c>
      <c r="H450">
        <f>IF(A450="","",IFERROR(INDEX(Crawl!$A449:$DZ449,1,Rules!$H$12),""))</f>
        <v/>
      </c>
      <c r="I450">
        <f>IF(A450="","",IF(AND(N(H450)&gt;0,IFERROR(INDEX(Crawl!$A449:$DZ449,1,Rules!$H$11),"")&amp;""&lt;&gt;""),IFERROR(INDEX(Crawl!$A449:$DZ449,1,Rules!$H$11),"")&amp;"",IF(AND(ISNUMBER(J450),N(J450)&gt;=Rules!$B$12,IFERROR(INDEX(Crawl!$A449:$DZ449,1,Rules!$H$13),"")&amp;""&lt;&gt;""),IFERROR(INDEX(Crawl!$A449:$DZ449,1,Rules!$H$13),"")&amp;"","")))</f>
        <v/>
      </c>
      <c r="J450" s="19">
        <f>IF(A450="","",IF(IFERROR(INDEX(Crawl!$A449:$DZ449,1,Rules!$H$14),"")&amp;""="","",IFERROR(INDEX(Crawl!$A449:$DZ449,1,Rules!$H$14),"")))</f>
        <v/>
      </c>
      <c r="K450">
        <f>IF(A450="","",IFERROR(SUMIFS('GSC current'!$J$2:$J$2001,'GSC current'!$I$2:$I$2001,B450),0))</f>
        <v/>
      </c>
      <c r="L450">
        <f>IF(A450="","",IFERROR(SUMIFS('GSC current'!$K$2:$K$2001,'GSC current'!$I$2:$I$2001,B450),0))</f>
        <v/>
      </c>
      <c r="M450" s="20">
        <f>IF(A450="","",IF(N(L450)&gt;0,K450/L450,""))</f>
        <v/>
      </c>
      <c r="N450" s="21">
        <f>IF(A450="","",IF(N(L450)&gt;0,SUMIFS('GSC current'!$L$2:$L$2001,'GSC current'!$I$2:$I$2001,B450)/L450,""))</f>
        <v/>
      </c>
      <c r="O450">
        <f>IF(A450="","",IFERROR(SUMIFS('GSC previous'!$J$2:$J$2001,'GSC previous'!$I$2:$I$2001,B450),0))</f>
        <v/>
      </c>
      <c r="P450" s="22">
        <f>IF(A450="","",IF(N(O450)&gt;0,(K450-O450)/O450,""))</f>
        <v/>
      </c>
      <c r="Q450">
        <f>IF(A450="","",IFERROR(SUMIFS(GA4!$P$2:$P$2001,GA4!$O$2:$O$2001,B450),0))</f>
        <v/>
      </c>
      <c r="R450" s="23">
        <f>IF(A450="","",IF(N(Q450)&gt;0,SUMIFS(GA4!$Q$2:$Q$2001,GA4!$O$2:$O$2001,B450)/Q450,""))</f>
        <v/>
      </c>
      <c r="S450">
        <f>IF(A450="","",IFERROR(SUMIFS(GA4!$R$2:$R$2001,GA4!$O$2:$O$2001,B450),0))</f>
        <v/>
      </c>
      <c r="T450">
        <f>IF(A450="","",IF(AND(ISNUMBER(F450),LEFT(C450&amp;"",1)="2"),IF(F450&lt;Rules!$B$9,"Yes","No"),"No"))</f>
        <v/>
      </c>
      <c r="U450">
        <f>IF(A450="","",IF(AND(N(O450)&gt;=Rules!$B$8,ISNUMBER(P450)),IF(P450&lt;=-Rules!$B$7,"Yes","No"),"No"))</f>
        <v/>
      </c>
      <c r="V450">
        <f>IF(A450="","",IF(AND(N(L450)&gt;=Rules!$B$6,ISNUMBER(N450)),IF(AND(N450&gt;=Rules!$B$10,N450&lt;=Rules!$B$11),"Yes","No"),"No"))</f>
        <v/>
      </c>
      <c r="W450">
        <f>IF(A450="","",IF(I450&lt;&gt;"","Yes","No"))</f>
        <v/>
      </c>
      <c r="X450">
        <f>IF(I450="","",IF(SUMIFS($K$3:$K$2002,$A$3:$A$2002,SUBSTITUTE(SUBSTITUTE(I450,"?","~?"),"*","~*"))&gt;N(K450),"Yes","No"))</f>
        <v/>
      </c>
      <c r="Y450">
        <f>IF(A450="","",IF(N(S450)&gt;0,"Yes","No"))</f>
        <v/>
      </c>
      <c r="Z450">
        <f>IF(A450="","",IF(AND(N(K450)&lt;Rules!$B$5,N(L450)&lt;Rules!$B$6,N(Q450)&lt;Rules!$B$13,Y450="No"),"Yes","No"))</f>
        <v/>
      </c>
      <c r="AA450">
        <f>IF(A450="","",IF(LEFT(C450&amp;"",1)="3","Redirect",IF(OR(LEFT(C450&amp;"",1)="4",LEFT(C450&amp;"",1)="5"),IF(OR(N(K450)&gt;0,N(AC450)&gt;=Rules!$B$14),"Redirect","Prune"),IF(D450="Non-Indexable","Keep",IF(AND(W450="Yes",X450="Yes",Y450="No"),"Merge",IF(OR(U450="Yes",V450="Yes",AND(T450="Yes",N(L450)&gt;=Rules!$B$6)),"Update",IF(Z450="Yes",IF(N(AC450)&gt;=Rules!$B$14,"Redirect","Prune"),"Keep")))))))</f>
        <v/>
      </c>
      <c r="AB450">
        <f>IF(A450="","",IF(LEFT(C450&amp;"",1)="3","Already redirects ("&amp;C450&amp;"). Update internal links to point at the final URL.",IF(OR(LEFT(C450&amp;"",1)="4",LEFT(C450&amp;"",1)="5"),IF(AA450="Redirect","Returns "&amp;C450&amp;" but still has "&amp;N(K450)&amp;" clicks and "&amp;N(AC450)&amp;" referring domains. 301 it to the closest live page.","Returns "&amp;C450&amp;" with no clicks or links. Remove internal links and let it 404 or 410."),IF(D450="Non-Indexable","Non-indexable ("&amp;E450&amp;"). Keep if that is intentional; otherwise fix the canonical or noindex.",IF(AA450="Merge","Overlaps with "&amp;I450&amp;IF(N(J450)&gt;0," (similarity "&amp;TEXT(J450,"0.00")&amp;")","")&amp;", which gets more clicks. Merge the useful parts into it and 301 this URL.",IF(AA450="Update",MID(IF(U450="Yes","; Clicks down "&amp;TEXT(-P450,"0%")&amp;" on the previous period","")&amp;IF(V450="Yes","; Average position "&amp;TEXT(N450,"0.0")&amp;" on "&amp;TEXT(L450,"#,##0")&amp;" impressions (striking distance)","")&amp;IF(AND(T450="Yes",N(L450)&gt;=Rules!$B$6),"; Thin ("&amp;F450&amp;" words) but has search demand",""),3,400),IF(AA450="Prune","Low value: "&amp;N(K450)&amp;" clicks, "&amp;N(L450)&amp;" impressions, "&amp;N(Q450)&amp;" sessions, no key events. Remove or noindex it and update internal links.",IF(AA450="Redirect","Low value but "&amp;N(AC450)&amp;" referring domains. 301 it to the closest relevant page to keep those links.",IF(AND(Z450="No",Y450="Yes",N(K450)&lt;Rules!$B$5),"Low search traffic but it converts (key events: "&amp;S450&amp;"). Keep it and link to it.",IF(W450="Yes","Stronger than the page it overlaps ("&amp;I450&amp;"). Keep; merge that page into this one.","Healthy: "&amp;N(K450)&amp;" clicks"&amp;IF(ISNUMBER(N450),", average position "&amp;TEXT(N450,"0.0"),"")&amp;". Keep and monitor."))))))))))</f>
        <v/>
      </c>
      <c r="AE450">
        <f>IF(A450="","",IF(AD450&lt;&gt;"",AD450,AA450))</f>
        <v/>
      </c>
    </row>
    <row r="451">
      <c r="A451">
        <f>IF(Crawl!A450="","",Crawl!A450)</f>
        <v/>
      </c>
      <c r="B451">
        <f>IF(A451="","",Crawl!EC450)</f>
        <v/>
      </c>
      <c r="C451">
        <f>IF(A451="","",IFERROR(INDEX(Crawl!$A450:$DZ450,1,Rules!$H$6),""))</f>
        <v/>
      </c>
      <c r="D451">
        <f>IF(A451="","",IFERROR(INDEX(Crawl!$A450:$DZ450,1,Rules!$H$7),"")&amp;"")</f>
        <v/>
      </c>
      <c r="E451">
        <f>IF(A451="","",IFERROR(INDEX(Crawl!$A450:$DZ450,1,Rules!$H$8),"")&amp;"")</f>
        <v/>
      </c>
      <c r="F451">
        <f>IF(A451="","",IFERROR(INDEX(Crawl!$A450:$DZ450,1,Rules!$H$9),""))</f>
        <v/>
      </c>
      <c r="G451">
        <f>IF(A451="","",IFERROR(INDEX(Crawl!$A450:$DZ450,1,Rules!$H$10),""))</f>
        <v/>
      </c>
      <c r="H451">
        <f>IF(A451="","",IFERROR(INDEX(Crawl!$A450:$DZ450,1,Rules!$H$12),""))</f>
        <v/>
      </c>
      <c r="I451">
        <f>IF(A451="","",IF(AND(N(H451)&gt;0,IFERROR(INDEX(Crawl!$A450:$DZ450,1,Rules!$H$11),"")&amp;""&lt;&gt;""),IFERROR(INDEX(Crawl!$A450:$DZ450,1,Rules!$H$11),"")&amp;"",IF(AND(ISNUMBER(J451),N(J451)&gt;=Rules!$B$12,IFERROR(INDEX(Crawl!$A450:$DZ450,1,Rules!$H$13),"")&amp;""&lt;&gt;""),IFERROR(INDEX(Crawl!$A450:$DZ450,1,Rules!$H$13),"")&amp;"","")))</f>
        <v/>
      </c>
      <c r="J451" s="19">
        <f>IF(A451="","",IF(IFERROR(INDEX(Crawl!$A450:$DZ450,1,Rules!$H$14),"")&amp;""="","",IFERROR(INDEX(Crawl!$A450:$DZ450,1,Rules!$H$14),"")))</f>
        <v/>
      </c>
      <c r="K451">
        <f>IF(A451="","",IFERROR(SUMIFS('GSC current'!$J$2:$J$2001,'GSC current'!$I$2:$I$2001,B451),0))</f>
        <v/>
      </c>
      <c r="L451">
        <f>IF(A451="","",IFERROR(SUMIFS('GSC current'!$K$2:$K$2001,'GSC current'!$I$2:$I$2001,B451),0))</f>
        <v/>
      </c>
      <c r="M451" s="20">
        <f>IF(A451="","",IF(N(L451)&gt;0,K451/L451,""))</f>
        <v/>
      </c>
      <c r="N451" s="21">
        <f>IF(A451="","",IF(N(L451)&gt;0,SUMIFS('GSC current'!$L$2:$L$2001,'GSC current'!$I$2:$I$2001,B451)/L451,""))</f>
        <v/>
      </c>
      <c r="O451">
        <f>IF(A451="","",IFERROR(SUMIFS('GSC previous'!$J$2:$J$2001,'GSC previous'!$I$2:$I$2001,B451),0))</f>
        <v/>
      </c>
      <c r="P451" s="22">
        <f>IF(A451="","",IF(N(O451)&gt;0,(K451-O451)/O451,""))</f>
        <v/>
      </c>
      <c r="Q451">
        <f>IF(A451="","",IFERROR(SUMIFS(GA4!$P$2:$P$2001,GA4!$O$2:$O$2001,B451),0))</f>
        <v/>
      </c>
      <c r="R451" s="23">
        <f>IF(A451="","",IF(N(Q451)&gt;0,SUMIFS(GA4!$Q$2:$Q$2001,GA4!$O$2:$O$2001,B451)/Q451,""))</f>
        <v/>
      </c>
      <c r="S451">
        <f>IF(A451="","",IFERROR(SUMIFS(GA4!$R$2:$R$2001,GA4!$O$2:$O$2001,B451),0))</f>
        <v/>
      </c>
      <c r="T451">
        <f>IF(A451="","",IF(AND(ISNUMBER(F451),LEFT(C451&amp;"",1)="2"),IF(F451&lt;Rules!$B$9,"Yes","No"),"No"))</f>
        <v/>
      </c>
      <c r="U451">
        <f>IF(A451="","",IF(AND(N(O451)&gt;=Rules!$B$8,ISNUMBER(P451)),IF(P451&lt;=-Rules!$B$7,"Yes","No"),"No"))</f>
        <v/>
      </c>
      <c r="V451">
        <f>IF(A451="","",IF(AND(N(L451)&gt;=Rules!$B$6,ISNUMBER(N451)),IF(AND(N451&gt;=Rules!$B$10,N451&lt;=Rules!$B$11),"Yes","No"),"No"))</f>
        <v/>
      </c>
      <c r="W451">
        <f>IF(A451="","",IF(I451&lt;&gt;"","Yes","No"))</f>
        <v/>
      </c>
      <c r="X451">
        <f>IF(I451="","",IF(SUMIFS($K$3:$K$2002,$A$3:$A$2002,SUBSTITUTE(SUBSTITUTE(I451,"?","~?"),"*","~*"))&gt;N(K451),"Yes","No"))</f>
        <v/>
      </c>
      <c r="Y451">
        <f>IF(A451="","",IF(N(S451)&gt;0,"Yes","No"))</f>
        <v/>
      </c>
      <c r="Z451">
        <f>IF(A451="","",IF(AND(N(K451)&lt;Rules!$B$5,N(L451)&lt;Rules!$B$6,N(Q451)&lt;Rules!$B$13,Y451="No"),"Yes","No"))</f>
        <v/>
      </c>
      <c r="AA451">
        <f>IF(A451="","",IF(LEFT(C451&amp;"",1)="3","Redirect",IF(OR(LEFT(C451&amp;"",1)="4",LEFT(C451&amp;"",1)="5"),IF(OR(N(K451)&gt;0,N(AC451)&gt;=Rules!$B$14),"Redirect","Prune"),IF(D451="Non-Indexable","Keep",IF(AND(W451="Yes",X451="Yes",Y451="No"),"Merge",IF(OR(U451="Yes",V451="Yes",AND(T451="Yes",N(L451)&gt;=Rules!$B$6)),"Update",IF(Z451="Yes",IF(N(AC451)&gt;=Rules!$B$14,"Redirect","Prune"),"Keep")))))))</f>
        <v/>
      </c>
      <c r="AB451">
        <f>IF(A451="","",IF(LEFT(C451&amp;"",1)="3","Already redirects ("&amp;C451&amp;"). Update internal links to point at the final URL.",IF(OR(LEFT(C451&amp;"",1)="4",LEFT(C451&amp;"",1)="5"),IF(AA451="Redirect","Returns "&amp;C451&amp;" but still has "&amp;N(K451)&amp;" clicks and "&amp;N(AC451)&amp;" referring domains. 301 it to the closest live page.","Returns "&amp;C451&amp;" with no clicks or links. Remove internal links and let it 404 or 410."),IF(D451="Non-Indexable","Non-indexable ("&amp;E451&amp;"). Keep if that is intentional; otherwise fix the canonical or noindex.",IF(AA451="Merge","Overlaps with "&amp;I451&amp;IF(N(J451)&gt;0," (similarity "&amp;TEXT(J451,"0.00")&amp;")","")&amp;", which gets more clicks. Merge the useful parts into it and 301 this URL.",IF(AA451="Update",MID(IF(U451="Yes","; Clicks down "&amp;TEXT(-P451,"0%")&amp;" on the previous period","")&amp;IF(V451="Yes","; Average position "&amp;TEXT(N451,"0.0")&amp;" on "&amp;TEXT(L451,"#,##0")&amp;" impressions (striking distance)","")&amp;IF(AND(T451="Yes",N(L451)&gt;=Rules!$B$6),"; Thin ("&amp;F451&amp;" words) but has search demand",""),3,400),IF(AA451="Prune","Low value: "&amp;N(K451)&amp;" clicks, "&amp;N(L451)&amp;" impressions, "&amp;N(Q451)&amp;" sessions, no key events. Remove or noindex it and update internal links.",IF(AA451="Redirect","Low value but "&amp;N(AC451)&amp;" referring domains. 301 it to the closest relevant page to keep those links.",IF(AND(Z451="No",Y451="Yes",N(K451)&lt;Rules!$B$5),"Low search traffic but it converts (key events: "&amp;S451&amp;"). Keep it and link to it.",IF(W451="Yes","Stronger than the page it overlaps ("&amp;I451&amp;"). Keep; merge that page into this one.","Healthy: "&amp;N(K451)&amp;" clicks"&amp;IF(ISNUMBER(N451),", average position "&amp;TEXT(N451,"0.0"),"")&amp;". Keep and monitor."))))))))))</f>
        <v/>
      </c>
      <c r="AE451">
        <f>IF(A451="","",IF(AD451&lt;&gt;"",AD451,AA451))</f>
        <v/>
      </c>
    </row>
    <row r="452">
      <c r="A452">
        <f>IF(Crawl!A451="","",Crawl!A451)</f>
        <v/>
      </c>
      <c r="B452">
        <f>IF(A452="","",Crawl!EC451)</f>
        <v/>
      </c>
      <c r="C452">
        <f>IF(A452="","",IFERROR(INDEX(Crawl!$A451:$DZ451,1,Rules!$H$6),""))</f>
        <v/>
      </c>
      <c r="D452">
        <f>IF(A452="","",IFERROR(INDEX(Crawl!$A451:$DZ451,1,Rules!$H$7),"")&amp;"")</f>
        <v/>
      </c>
      <c r="E452">
        <f>IF(A452="","",IFERROR(INDEX(Crawl!$A451:$DZ451,1,Rules!$H$8),"")&amp;"")</f>
        <v/>
      </c>
      <c r="F452">
        <f>IF(A452="","",IFERROR(INDEX(Crawl!$A451:$DZ451,1,Rules!$H$9),""))</f>
        <v/>
      </c>
      <c r="G452">
        <f>IF(A452="","",IFERROR(INDEX(Crawl!$A451:$DZ451,1,Rules!$H$10),""))</f>
        <v/>
      </c>
      <c r="H452">
        <f>IF(A452="","",IFERROR(INDEX(Crawl!$A451:$DZ451,1,Rules!$H$12),""))</f>
        <v/>
      </c>
      <c r="I452">
        <f>IF(A452="","",IF(AND(N(H452)&gt;0,IFERROR(INDEX(Crawl!$A451:$DZ451,1,Rules!$H$11),"")&amp;""&lt;&gt;""),IFERROR(INDEX(Crawl!$A451:$DZ451,1,Rules!$H$11),"")&amp;"",IF(AND(ISNUMBER(J452),N(J452)&gt;=Rules!$B$12,IFERROR(INDEX(Crawl!$A451:$DZ451,1,Rules!$H$13),"")&amp;""&lt;&gt;""),IFERROR(INDEX(Crawl!$A451:$DZ451,1,Rules!$H$13),"")&amp;"","")))</f>
        <v/>
      </c>
      <c r="J452" s="19">
        <f>IF(A452="","",IF(IFERROR(INDEX(Crawl!$A451:$DZ451,1,Rules!$H$14),"")&amp;""="","",IFERROR(INDEX(Crawl!$A451:$DZ451,1,Rules!$H$14),"")))</f>
        <v/>
      </c>
      <c r="K452">
        <f>IF(A452="","",IFERROR(SUMIFS('GSC current'!$J$2:$J$2001,'GSC current'!$I$2:$I$2001,B452),0))</f>
        <v/>
      </c>
      <c r="L452">
        <f>IF(A452="","",IFERROR(SUMIFS('GSC current'!$K$2:$K$2001,'GSC current'!$I$2:$I$2001,B452),0))</f>
        <v/>
      </c>
      <c r="M452" s="20">
        <f>IF(A452="","",IF(N(L452)&gt;0,K452/L452,""))</f>
        <v/>
      </c>
      <c r="N452" s="21">
        <f>IF(A452="","",IF(N(L452)&gt;0,SUMIFS('GSC current'!$L$2:$L$2001,'GSC current'!$I$2:$I$2001,B452)/L452,""))</f>
        <v/>
      </c>
      <c r="O452">
        <f>IF(A452="","",IFERROR(SUMIFS('GSC previous'!$J$2:$J$2001,'GSC previous'!$I$2:$I$2001,B452),0))</f>
        <v/>
      </c>
      <c r="P452" s="22">
        <f>IF(A452="","",IF(N(O452)&gt;0,(K452-O452)/O452,""))</f>
        <v/>
      </c>
      <c r="Q452">
        <f>IF(A452="","",IFERROR(SUMIFS(GA4!$P$2:$P$2001,GA4!$O$2:$O$2001,B452),0))</f>
        <v/>
      </c>
      <c r="R452" s="23">
        <f>IF(A452="","",IF(N(Q452)&gt;0,SUMIFS(GA4!$Q$2:$Q$2001,GA4!$O$2:$O$2001,B452)/Q452,""))</f>
        <v/>
      </c>
      <c r="S452">
        <f>IF(A452="","",IFERROR(SUMIFS(GA4!$R$2:$R$2001,GA4!$O$2:$O$2001,B452),0))</f>
        <v/>
      </c>
      <c r="T452">
        <f>IF(A452="","",IF(AND(ISNUMBER(F452),LEFT(C452&amp;"",1)="2"),IF(F452&lt;Rules!$B$9,"Yes","No"),"No"))</f>
        <v/>
      </c>
      <c r="U452">
        <f>IF(A452="","",IF(AND(N(O452)&gt;=Rules!$B$8,ISNUMBER(P452)),IF(P452&lt;=-Rules!$B$7,"Yes","No"),"No"))</f>
        <v/>
      </c>
      <c r="V452">
        <f>IF(A452="","",IF(AND(N(L452)&gt;=Rules!$B$6,ISNUMBER(N452)),IF(AND(N452&gt;=Rules!$B$10,N452&lt;=Rules!$B$11),"Yes","No"),"No"))</f>
        <v/>
      </c>
      <c r="W452">
        <f>IF(A452="","",IF(I452&lt;&gt;"","Yes","No"))</f>
        <v/>
      </c>
      <c r="X452">
        <f>IF(I452="","",IF(SUMIFS($K$3:$K$2002,$A$3:$A$2002,SUBSTITUTE(SUBSTITUTE(I452,"?","~?"),"*","~*"))&gt;N(K452),"Yes","No"))</f>
        <v/>
      </c>
      <c r="Y452">
        <f>IF(A452="","",IF(N(S452)&gt;0,"Yes","No"))</f>
        <v/>
      </c>
      <c r="Z452">
        <f>IF(A452="","",IF(AND(N(K452)&lt;Rules!$B$5,N(L452)&lt;Rules!$B$6,N(Q452)&lt;Rules!$B$13,Y452="No"),"Yes","No"))</f>
        <v/>
      </c>
      <c r="AA452">
        <f>IF(A452="","",IF(LEFT(C452&amp;"",1)="3","Redirect",IF(OR(LEFT(C452&amp;"",1)="4",LEFT(C452&amp;"",1)="5"),IF(OR(N(K452)&gt;0,N(AC452)&gt;=Rules!$B$14),"Redirect","Prune"),IF(D452="Non-Indexable","Keep",IF(AND(W452="Yes",X452="Yes",Y452="No"),"Merge",IF(OR(U452="Yes",V452="Yes",AND(T452="Yes",N(L452)&gt;=Rules!$B$6)),"Update",IF(Z452="Yes",IF(N(AC452)&gt;=Rules!$B$14,"Redirect","Prune"),"Keep")))))))</f>
        <v/>
      </c>
      <c r="AB452">
        <f>IF(A452="","",IF(LEFT(C452&amp;"",1)="3","Already redirects ("&amp;C452&amp;"). Update internal links to point at the final URL.",IF(OR(LEFT(C452&amp;"",1)="4",LEFT(C452&amp;"",1)="5"),IF(AA452="Redirect","Returns "&amp;C452&amp;" but still has "&amp;N(K452)&amp;" clicks and "&amp;N(AC452)&amp;" referring domains. 301 it to the closest live page.","Returns "&amp;C452&amp;" with no clicks or links. Remove internal links and let it 404 or 410."),IF(D452="Non-Indexable","Non-indexable ("&amp;E452&amp;"). Keep if that is intentional; otherwise fix the canonical or noindex.",IF(AA452="Merge","Overlaps with "&amp;I452&amp;IF(N(J452)&gt;0," (similarity "&amp;TEXT(J452,"0.00")&amp;")","")&amp;", which gets more clicks. Merge the useful parts into it and 301 this URL.",IF(AA452="Update",MID(IF(U452="Yes","; Clicks down "&amp;TEXT(-P452,"0%")&amp;" on the previous period","")&amp;IF(V452="Yes","; Average position "&amp;TEXT(N452,"0.0")&amp;" on "&amp;TEXT(L452,"#,##0")&amp;" impressions (striking distance)","")&amp;IF(AND(T452="Yes",N(L452)&gt;=Rules!$B$6),"; Thin ("&amp;F452&amp;" words) but has search demand",""),3,400),IF(AA452="Prune","Low value: "&amp;N(K452)&amp;" clicks, "&amp;N(L452)&amp;" impressions, "&amp;N(Q452)&amp;" sessions, no key events. Remove or noindex it and update internal links.",IF(AA452="Redirect","Low value but "&amp;N(AC452)&amp;" referring domains. 301 it to the closest relevant page to keep those links.",IF(AND(Z452="No",Y452="Yes",N(K452)&lt;Rules!$B$5),"Low search traffic but it converts (key events: "&amp;S452&amp;"). Keep it and link to it.",IF(W452="Yes","Stronger than the page it overlaps ("&amp;I452&amp;"). Keep; merge that page into this one.","Healthy: "&amp;N(K452)&amp;" clicks"&amp;IF(ISNUMBER(N452),", average position "&amp;TEXT(N452,"0.0"),"")&amp;". Keep and monitor."))))))))))</f>
        <v/>
      </c>
      <c r="AE452">
        <f>IF(A452="","",IF(AD452&lt;&gt;"",AD452,AA452))</f>
        <v/>
      </c>
    </row>
    <row r="453">
      <c r="A453">
        <f>IF(Crawl!A452="","",Crawl!A452)</f>
        <v/>
      </c>
      <c r="B453">
        <f>IF(A453="","",Crawl!EC452)</f>
        <v/>
      </c>
      <c r="C453">
        <f>IF(A453="","",IFERROR(INDEX(Crawl!$A452:$DZ452,1,Rules!$H$6),""))</f>
        <v/>
      </c>
      <c r="D453">
        <f>IF(A453="","",IFERROR(INDEX(Crawl!$A452:$DZ452,1,Rules!$H$7),"")&amp;"")</f>
        <v/>
      </c>
      <c r="E453">
        <f>IF(A453="","",IFERROR(INDEX(Crawl!$A452:$DZ452,1,Rules!$H$8),"")&amp;"")</f>
        <v/>
      </c>
      <c r="F453">
        <f>IF(A453="","",IFERROR(INDEX(Crawl!$A452:$DZ452,1,Rules!$H$9),""))</f>
        <v/>
      </c>
      <c r="G453">
        <f>IF(A453="","",IFERROR(INDEX(Crawl!$A452:$DZ452,1,Rules!$H$10),""))</f>
        <v/>
      </c>
      <c r="H453">
        <f>IF(A453="","",IFERROR(INDEX(Crawl!$A452:$DZ452,1,Rules!$H$12),""))</f>
        <v/>
      </c>
      <c r="I453">
        <f>IF(A453="","",IF(AND(N(H453)&gt;0,IFERROR(INDEX(Crawl!$A452:$DZ452,1,Rules!$H$11),"")&amp;""&lt;&gt;""),IFERROR(INDEX(Crawl!$A452:$DZ452,1,Rules!$H$11),"")&amp;"",IF(AND(ISNUMBER(J453),N(J453)&gt;=Rules!$B$12,IFERROR(INDEX(Crawl!$A452:$DZ452,1,Rules!$H$13),"")&amp;""&lt;&gt;""),IFERROR(INDEX(Crawl!$A452:$DZ452,1,Rules!$H$13),"")&amp;"","")))</f>
        <v/>
      </c>
      <c r="J453" s="19">
        <f>IF(A453="","",IF(IFERROR(INDEX(Crawl!$A452:$DZ452,1,Rules!$H$14),"")&amp;""="","",IFERROR(INDEX(Crawl!$A452:$DZ452,1,Rules!$H$14),"")))</f>
        <v/>
      </c>
      <c r="K453">
        <f>IF(A453="","",IFERROR(SUMIFS('GSC current'!$J$2:$J$2001,'GSC current'!$I$2:$I$2001,B453),0))</f>
        <v/>
      </c>
      <c r="L453">
        <f>IF(A453="","",IFERROR(SUMIFS('GSC current'!$K$2:$K$2001,'GSC current'!$I$2:$I$2001,B453),0))</f>
        <v/>
      </c>
      <c r="M453" s="20">
        <f>IF(A453="","",IF(N(L453)&gt;0,K453/L453,""))</f>
        <v/>
      </c>
      <c r="N453" s="21">
        <f>IF(A453="","",IF(N(L453)&gt;0,SUMIFS('GSC current'!$L$2:$L$2001,'GSC current'!$I$2:$I$2001,B453)/L453,""))</f>
        <v/>
      </c>
      <c r="O453">
        <f>IF(A453="","",IFERROR(SUMIFS('GSC previous'!$J$2:$J$2001,'GSC previous'!$I$2:$I$2001,B453),0))</f>
        <v/>
      </c>
      <c r="P453" s="22">
        <f>IF(A453="","",IF(N(O453)&gt;0,(K453-O453)/O453,""))</f>
        <v/>
      </c>
      <c r="Q453">
        <f>IF(A453="","",IFERROR(SUMIFS(GA4!$P$2:$P$2001,GA4!$O$2:$O$2001,B453),0))</f>
        <v/>
      </c>
      <c r="R453" s="23">
        <f>IF(A453="","",IF(N(Q453)&gt;0,SUMIFS(GA4!$Q$2:$Q$2001,GA4!$O$2:$O$2001,B453)/Q453,""))</f>
        <v/>
      </c>
      <c r="S453">
        <f>IF(A453="","",IFERROR(SUMIFS(GA4!$R$2:$R$2001,GA4!$O$2:$O$2001,B453),0))</f>
        <v/>
      </c>
      <c r="T453">
        <f>IF(A453="","",IF(AND(ISNUMBER(F453),LEFT(C453&amp;"",1)="2"),IF(F453&lt;Rules!$B$9,"Yes","No"),"No"))</f>
        <v/>
      </c>
      <c r="U453">
        <f>IF(A453="","",IF(AND(N(O453)&gt;=Rules!$B$8,ISNUMBER(P453)),IF(P453&lt;=-Rules!$B$7,"Yes","No"),"No"))</f>
        <v/>
      </c>
      <c r="V453">
        <f>IF(A453="","",IF(AND(N(L453)&gt;=Rules!$B$6,ISNUMBER(N453)),IF(AND(N453&gt;=Rules!$B$10,N453&lt;=Rules!$B$11),"Yes","No"),"No"))</f>
        <v/>
      </c>
      <c r="W453">
        <f>IF(A453="","",IF(I453&lt;&gt;"","Yes","No"))</f>
        <v/>
      </c>
      <c r="X453">
        <f>IF(I453="","",IF(SUMIFS($K$3:$K$2002,$A$3:$A$2002,SUBSTITUTE(SUBSTITUTE(I453,"?","~?"),"*","~*"))&gt;N(K453),"Yes","No"))</f>
        <v/>
      </c>
      <c r="Y453">
        <f>IF(A453="","",IF(N(S453)&gt;0,"Yes","No"))</f>
        <v/>
      </c>
      <c r="Z453">
        <f>IF(A453="","",IF(AND(N(K453)&lt;Rules!$B$5,N(L453)&lt;Rules!$B$6,N(Q453)&lt;Rules!$B$13,Y453="No"),"Yes","No"))</f>
        <v/>
      </c>
      <c r="AA453">
        <f>IF(A453="","",IF(LEFT(C453&amp;"",1)="3","Redirect",IF(OR(LEFT(C453&amp;"",1)="4",LEFT(C453&amp;"",1)="5"),IF(OR(N(K453)&gt;0,N(AC453)&gt;=Rules!$B$14),"Redirect","Prune"),IF(D453="Non-Indexable","Keep",IF(AND(W453="Yes",X453="Yes",Y453="No"),"Merge",IF(OR(U453="Yes",V453="Yes",AND(T453="Yes",N(L453)&gt;=Rules!$B$6)),"Update",IF(Z453="Yes",IF(N(AC453)&gt;=Rules!$B$14,"Redirect","Prune"),"Keep")))))))</f>
        <v/>
      </c>
      <c r="AB453">
        <f>IF(A453="","",IF(LEFT(C453&amp;"",1)="3","Already redirects ("&amp;C453&amp;"). Update internal links to point at the final URL.",IF(OR(LEFT(C453&amp;"",1)="4",LEFT(C453&amp;"",1)="5"),IF(AA453="Redirect","Returns "&amp;C453&amp;" but still has "&amp;N(K453)&amp;" clicks and "&amp;N(AC453)&amp;" referring domains. 301 it to the closest live page.","Returns "&amp;C453&amp;" with no clicks or links. Remove internal links and let it 404 or 410."),IF(D453="Non-Indexable","Non-indexable ("&amp;E453&amp;"). Keep if that is intentional; otherwise fix the canonical or noindex.",IF(AA453="Merge","Overlaps with "&amp;I453&amp;IF(N(J453)&gt;0," (similarity "&amp;TEXT(J453,"0.00")&amp;")","")&amp;", which gets more clicks. Merge the useful parts into it and 301 this URL.",IF(AA453="Update",MID(IF(U453="Yes","; Clicks down "&amp;TEXT(-P453,"0%")&amp;" on the previous period","")&amp;IF(V453="Yes","; Average position "&amp;TEXT(N453,"0.0")&amp;" on "&amp;TEXT(L453,"#,##0")&amp;" impressions (striking distance)","")&amp;IF(AND(T453="Yes",N(L453)&gt;=Rules!$B$6),"; Thin ("&amp;F453&amp;" words) but has search demand",""),3,400),IF(AA453="Prune","Low value: "&amp;N(K453)&amp;" clicks, "&amp;N(L453)&amp;" impressions, "&amp;N(Q453)&amp;" sessions, no key events. Remove or noindex it and update internal links.",IF(AA453="Redirect","Low value but "&amp;N(AC453)&amp;" referring domains. 301 it to the closest relevant page to keep those links.",IF(AND(Z453="No",Y453="Yes",N(K453)&lt;Rules!$B$5),"Low search traffic but it converts (key events: "&amp;S453&amp;"). Keep it and link to it.",IF(W453="Yes","Stronger than the page it overlaps ("&amp;I453&amp;"). Keep; merge that page into this one.","Healthy: "&amp;N(K453)&amp;" clicks"&amp;IF(ISNUMBER(N453),", average position "&amp;TEXT(N453,"0.0"),"")&amp;". Keep and monitor."))))))))))</f>
        <v/>
      </c>
      <c r="AE453">
        <f>IF(A453="","",IF(AD453&lt;&gt;"",AD453,AA453))</f>
        <v/>
      </c>
    </row>
    <row r="454">
      <c r="A454">
        <f>IF(Crawl!A453="","",Crawl!A453)</f>
        <v/>
      </c>
      <c r="B454">
        <f>IF(A454="","",Crawl!EC453)</f>
        <v/>
      </c>
      <c r="C454">
        <f>IF(A454="","",IFERROR(INDEX(Crawl!$A453:$DZ453,1,Rules!$H$6),""))</f>
        <v/>
      </c>
      <c r="D454">
        <f>IF(A454="","",IFERROR(INDEX(Crawl!$A453:$DZ453,1,Rules!$H$7),"")&amp;"")</f>
        <v/>
      </c>
      <c r="E454">
        <f>IF(A454="","",IFERROR(INDEX(Crawl!$A453:$DZ453,1,Rules!$H$8),"")&amp;"")</f>
        <v/>
      </c>
      <c r="F454">
        <f>IF(A454="","",IFERROR(INDEX(Crawl!$A453:$DZ453,1,Rules!$H$9),""))</f>
        <v/>
      </c>
      <c r="G454">
        <f>IF(A454="","",IFERROR(INDEX(Crawl!$A453:$DZ453,1,Rules!$H$10),""))</f>
        <v/>
      </c>
      <c r="H454">
        <f>IF(A454="","",IFERROR(INDEX(Crawl!$A453:$DZ453,1,Rules!$H$12),""))</f>
        <v/>
      </c>
      <c r="I454">
        <f>IF(A454="","",IF(AND(N(H454)&gt;0,IFERROR(INDEX(Crawl!$A453:$DZ453,1,Rules!$H$11),"")&amp;""&lt;&gt;""),IFERROR(INDEX(Crawl!$A453:$DZ453,1,Rules!$H$11),"")&amp;"",IF(AND(ISNUMBER(J454),N(J454)&gt;=Rules!$B$12,IFERROR(INDEX(Crawl!$A453:$DZ453,1,Rules!$H$13),"")&amp;""&lt;&gt;""),IFERROR(INDEX(Crawl!$A453:$DZ453,1,Rules!$H$13),"")&amp;"","")))</f>
        <v/>
      </c>
      <c r="J454" s="19">
        <f>IF(A454="","",IF(IFERROR(INDEX(Crawl!$A453:$DZ453,1,Rules!$H$14),"")&amp;""="","",IFERROR(INDEX(Crawl!$A453:$DZ453,1,Rules!$H$14),"")))</f>
        <v/>
      </c>
      <c r="K454">
        <f>IF(A454="","",IFERROR(SUMIFS('GSC current'!$J$2:$J$2001,'GSC current'!$I$2:$I$2001,B454),0))</f>
        <v/>
      </c>
      <c r="L454">
        <f>IF(A454="","",IFERROR(SUMIFS('GSC current'!$K$2:$K$2001,'GSC current'!$I$2:$I$2001,B454),0))</f>
        <v/>
      </c>
      <c r="M454" s="20">
        <f>IF(A454="","",IF(N(L454)&gt;0,K454/L454,""))</f>
        <v/>
      </c>
      <c r="N454" s="21">
        <f>IF(A454="","",IF(N(L454)&gt;0,SUMIFS('GSC current'!$L$2:$L$2001,'GSC current'!$I$2:$I$2001,B454)/L454,""))</f>
        <v/>
      </c>
      <c r="O454">
        <f>IF(A454="","",IFERROR(SUMIFS('GSC previous'!$J$2:$J$2001,'GSC previous'!$I$2:$I$2001,B454),0))</f>
        <v/>
      </c>
      <c r="P454" s="22">
        <f>IF(A454="","",IF(N(O454)&gt;0,(K454-O454)/O454,""))</f>
        <v/>
      </c>
      <c r="Q454">
        <f>IF(A454="","",IFERROR(SUMIFS(GA4!$P$2:$P$2001,GA4!$O$2:$O$2001,B454),0))</f>
        <v/>
      </c>
      <c r="R454" s="23">
        <f>IF(A454="","",IF(N(Q454)&gt;0,SUMIFS(GA4!$Q$2:$Q$2001,GA4!$O$2:$O$2001,B454)/Q454,""))</f>
        <v/>
      </c>
      <c r="S454">
        <f>IF(A454="","",IFERROR(SUMIFS(GA4!$R$2:$R$2001,GA4!$O$2:$O$2001,B454),0))</f>
        <v/>
      </c>
      <c r="T454">
        <f>IF(A454="","",IF(AND(ISNUMBER(F454),LEFT(C454&amp;"",1)="2"),IF(F454&lt;Rules!$B$9,"Yes","No"),"No"))</f>
        <v/>
      </c>
      <c r="U454">
        <f>IF(A454="","",IF(AND(N(O454)&gt;=Rules!$B$8,ISNUMBER(P454)),IF(P454&lt;=-Rules!$B$7,"Yes","No"),"No"))</f>
        <v/>
      </c>
      <c r="V454">
        <f>IF(A454="","",IF(AND(N(L454)&gt;=Rules!$B$6,ISNUMBER(N454)),IF(AND(N454&gt;=Rules!$B$10,N454&lt;=Rules!$B$11),"Yes","No"),"No"))</f>
        <v/>
      </c>
      <c r="W454">
        <f>IF(A454="","",IF(I454&lt;&gt;"","Yes","No"))</f>
        <v/>
      </c>
      <c r="X454">
        <f>IF(I454="","",IF(SUMIFS($K$3:$K$2002,$A$3:$A$2002,SUBSTITUTE(SUBSTITUTE(I454,"?","~?"),"*","~*"))&gt;N(K454),"Yes","No"))</f>
        <v/>
      </c>
      <c r="Y454">
        <f>IF(A454="","",IF(N(S454)&gt;0,"Yes","No"))</f>
        <v/>
      </c>
      <c r="Z454">
        <f>IF(A454="","",IF(AND(N(K454)&lt;Rules!$B$5,N(L454)&lt;Rules!$B$6,N(Q454)&lt;Rules!$B$13,Y454="No"),"Yes","No"))</f>
        <v/>
      </c>
      <c r="AA454">
        <f>IF(A454="","",IF(LEFT(C454&amp;"",1)="3","Redirect",IF(OR(LEFT(C454&amp;"",1)="4",LEFT(C454&amp;"",1)="5"),IF(OR(N(K454)&gt;0,N(AC454)&gt;=Rules!$B$14),"Redirect","Prune"),IF(D454="Non-Indexable","Keep",IF(AND(W454="Yes",X454="Yes",Y454="No"),"Merge",IF(OR(U454="Yes",V454="Yes",AND(T454="Yes",N(L454)&gt;=Rules!$B$6)),"Update",IF(Z454="Yes",IF(N(AC454)&gt;=Rules!$B$14,"Redirect","Prune"),"Keep")))))))</f>
        <v/>
      </c>
      <c r="AB454">
        <f>IF(A454="","",IF(LEFT(C454&amp;"",1)="3","Already redirects ("&amp;C454&amp;"). Update internal links to point at the final URL.",IF(OR(LEFT(C454&amp;"",1)="4",LEFT(C454&amp;"",1)="5"),IF(AA454="Redirect","Returns "&amp;C454&amp;" but still has "&amp;N(K454)&amp;" clicks and "&amp;N(AC454)&amp;" referring domains. 301 it to the closest live page.","Returns "&amp;C454&amp;" with no clicks or links. Remove internal links and let it 404 or 410."),IF(D454="Non-Indexable","Non-indexable ("&amp;E454&amp;"). Keep if that is intentional; otherwise fix the canonical or noindex.",IF(AA454="Merge","Overlaps with "&amp;I454&amp;IF(N(J454)&gt;0," (similarity "&amp;TEXT(J454,"0.00")&amp;")","")&amp;", which gets more clicks. Merge the useful parts into it and 301 this URL.",IF(AA454="Update",MID(IF(U454="Yes","; Clicks down "&amp;TEXT(-P454,"0%")&amp;" on the previous period","")&amp;IF(V454="Yes","; Average position "&amp;TEXT(N454,"0.0")&amp;" on "&amp;TEXT(L454,"#,##0")&amp;" impressions (striking distance)","")&amp;IF(AND(T454="Yes",N(L454)&gt;=Rules!$B$6),"; Thin ("&amp;F454&amp;" words) but has search demand",""),3,400),IF(AA454="Prune","Low value: "&amp;N(K454)&amp;" clicks, "&amp;N(L454)&amp;" impressions, "&amp;N(Q454)&amp;" sessions, no key events. Remove or noindex it and update internal links.",IF(AA454="Redirect","Low value but "&amp;N(AC454)&amp;" referring domains. 301 it to the closest relevant page to keep those links.",IF(AND(Z454="No",Y454="Yes",N(K454)&lt;Rules!$B$5),"Low search traffic but it converts (key events: "&amp;S454&amp;"). Keep it and link to it.",IF(W454="Yes","Stronger than the page it overlaps ("&amp;I454&amp;"). Keep; merge that page into this one.","Healthy: "&amp;N(K454)&amp;" clicks"&amp;IF(ISNUMBER(N454),", average position "&amp;TEXT(N454,"0.0"),"")&amp;". Keep and monitor."))))))))))</f>
        <v/>
      </c>
      <c r="AE454">
        <f>IF(A454="","",IF(AD454&lt;&gt;"",AD454,AA454))</f>
        <v/>
      </c>
    </row>
    <row r="455">
      <c r="A455">
        <f>IF(Crawl!A454="","",Crawl!A454)</f>
        <v/>
      </c>
      <c r="B455">
        <f>IF(A455="","",Crawl!EC454)</f>
        <v/>
      </c>
      <c r="C455">
        <f>IF(A455="","",IFERROR(INDEX(Crawl!$A454:$DZ454,1,Rules!$H$6),""))</f>
        <v/>
      </c>
      <c r="D455">
        <f>IF(A455="","",IFERROR(INDEX(Crawl!$A454:$DZ454,1,Rules!$H$7),"")&amp;"")</f>
        <v/>
      </c>
      <c r="E455">
        <f>IF(A455="","",IFERROR(INDEX(Crawl!$A454:$DZ454,1,Rules!$H$8),"")&amp;"")</f>
        <v/>
      </c>
      <c r="F455">
        <f>IF(A455="","",IFERROR(INDEX(Crawl!$A454:$DZ454,1,Rules!$H$9),""))</f>
        <v/>
      </c>
      <c r="G455">
        <f>IF(A455="","",IFERROR(INDEX(Crawl!$A454:$DZ454,1,Rules!$H$10),""))</f>
        <v/>
      </c>
      <c r="H455">
        <f>IF(A455="","",IFERROR(INDEX(Crawl!$A454:$DZ454,1,Rules!$H$12),""))</f>
        <v/>
      </c>
      <c r="I455">
        <f>IF(A455="","",IF(AND(N(H455)&gt;0,IFERROR(INDEX(Crawl!$A454:$DZ454,1,Rules!$H$11),"")&amp;""&lt;&gt;""),IFERROR(INDEX(Crawl!$A454:$DZ454,1,Rules!$H$11),"")&amp;"",IF(AND(ISNUMBER(J455),N(J455)&gt;=Rules!$B$12,IFERROR(INDEX(Crawl!$A454:$DZ454,1,Rules!$H$13),"")&amp;""&lt;&gt;""),IFERROR(INDEX(Crawl!$A454:$DZ454,1,Rules!$H$13),"")&amp;"","")))</f>
        <v/>
      </c>
      <c r="J455" s="19">
        <f>IF(A455="","",IF(IFERROR(INDEX(Crawl!$A454:$DZ454,1,Rules!$H$14),"")&amp;""="","",IFERROR(INDEX(Crawl!$A454:$DZ454,1,Rules!$H$14),"")))</f>
        <v/>
      </c>
      <c r="K455">
        <f>IF(A455="","",IFERROR(SUMIFS('GSC current'!$J$2:$J$2001,'GSC current'!$I$2:$I$2001,B455),0))</f>
        <v/>
      </c>
      <c r="L455">
        <f>IF(A455="","",IFERROR(SUMIFS('GSC current'!$K$2:$K$2001,'GSC current'!$I$2:$I$2001,B455),0))</f>
        <v/>
      </c>
      <c r="M455" s="20">
        <f>IF(A455="","",IF(N(L455)&gt;0,K455/L455,""))</f>
        <v/>
      </c>
      <c r="N455" s="21">
        <f>IF(A455="","",IF(N(L455)&gt;0,SUMIFS('GSC current'!$L$2:$L$2001,'GSC current'!$I$2:$I$2001,B455)/L455,""))</f>
        <v/>
      </c>
      <c r="O455">
        <f>IF(A455="","",IFERROR(SUMIFS('GSC previous'!$J$2:$J$2001,'GSC previous'!$I$2:$I$2001,B455),0))</f>
        <v/>
      </c>
      <c r="P455" s="22">
        <f>IF(A455="","",IF(N(O455)&gt;0,(K455-O455)/O455,""))</f>
        <v/>
      </c>
      <c r="Q455">
        <f>IF(A455="","",IFERROR(SUMIFS(GA4!$P$2:$P$2001,GA4!$O$2:$O$2001,B455),0))</f>
        <v/>
      </c>
      <c r="R455" s="23">
        <f>IF(A455="","",IF(N(Q455)&gt;0,SUMIFS(GA4!$Q$2:$Q$2001,GA4!$O$2:$O$2001,B455)/Q455,""))</f>
        <v/>
      </c>
      <c r="S455">
        <f>IF(A455="","",IFERROR(SUMIFS(GA4!$R$2:$R$2001,GA4!$O$2:$O$2001,B455),0))</f>
        <v/>
      </c>
      <c r="T455">
        <f>IF(A455="","",IF(AND(ISNUMBER(F455),LEFT(C455&amp;"",1)="2"),IF(F455&lt;Rules!$B$9,"Yes","No"),"No"))</f>
        <v/>
      </c>
      <c r="U455">
        <f>IF(A455="","",IF(AND(N(O455)&gt;=Rules!$B$8,ISNUMBER(P455)),IF(P455&lt;=-Rules!$B$7,"Yes","No"),"No"))</f>
        <v/>
      </c>
      <c r="V455">
        <f>IF(A455="","",IF(AND(N(L455)&gt;=Rules!$B$6,ISNUMBER(N455)),IF(AND(N455&gt;=Rules!$B$10,N455&lt;=Rules!$B$11),"Yes","No"),"No"))</f>
        <v/>
      </c>
      <c r="W455">
        <f>IF(A455="","",IF(I455&lt;&gt;"","Yes","No"))</f>
        <v/>
      </c>
      <c r="X455">
        <f>IF(I455="","",IF(SUMIFS($K$3:$K$2002,$A$3:$A$2002,SUBSTITUTE(SUBSTITUTE(I455,"?","~?"),"*","~*"))&gt;N(K455),"Yes","No"))</f>
        <v/>
      </c>
      <c r="Y455">
        <f>IF(A455="","",IF(N(S455)&gt;0,"Yes","No"))</f>
        <v/>
      </c>
      <c r="Z455">
        <f>IF(A455="","",IF(AND(N(K455)&lt;Rules!$B$5,N(L455)&lt;Rules!$B$6,N(Q455)&lt;Rules!$B$13,Y455="No"),"Yes","No"))</f>
        <v/>
      </c>
      <c r="AA455">
        <f>IF(A455="","",IF(LEFT(C455&amp;"",1)="3","Redirect",IF(OR(LEFT(C455&amp;"",1)="4",LEFT(C455&amp;"",1)="5"),IF(OR(N(K455)&gt;0,N(AC455)&gt;=Rules!$B$14),"Redirect","Prune"),IF(D455="Non-Indexable","Keep",IF(AND(W455="Yes",X455="Yes",Y455="No"),"Merge",IF(OR(U455="Yes",V455="Yes",AND(T455="Yes",N(L455)&gt;=Rules!$B$6)),"Update",IF(Z455="Yes",IF(N(AC455)&gt;=Rules!$B$14,"Redirect","Prune"),"Keep")))))))</f>
        <v/>
      </c>
      <c r="AB455">
        <f>IF(A455="","",IF(LEFT(C455&amp;"",1)="3","Already redirects ("&amp;C455&amp;"). Update internal links to point at the final URL.",IF(OR(LEFT(C455&amp;"",1)="4",LEFT(C455&amp;"",1)="5"),IF(AA455="Redirect","Returns "&amp;C455&amp;" but still has "&amp;N(K455)&amp;" clicks and "&amp;N(AC455)&amp;" referring domains. 301 it to the closest live page.","Returns "&amp;C455&amp;" with no clicks or links. Remove internal links and let it 404 or 410."),IF(D455="Non-Indexable","Non-indexable ("&amp;E455&amp;"). Keep if that is intentional; otherwise fix the canonical or noindex.",IF(AA455="Merge","Overlaps with "&amp;I455&amp;IF(N(J455)&gt;0," (similarity "&amp;TEXT(J455,"0.00")&amp;")","")&amp;", which gets more clicks. Merge the useful parts into it and 301 this URL.",IF(AA455="Update",MID(IF(U455="Yes","; Clicks down "&amp;TEXT(-P455,"0%")&amp;" on the previous period","")&amp;IF(V455="Yes","; Average position "&amp;TEXT(N455,"0.0")&amp;" on "&amp;TEXT(L455,"#,##0")&amp;" impressions (striking distance)","")&amp;IF(AND(T455="Yes",N(L455)&gt;=Rules!$B$6),"; Thin ("&amp;F455&amp;" words) but has search demand",""),3,400),IF(AA455="Prune","Low value: "&amp;N(K455)&amp;" clicks, "&amp;N(L455)&amp;" impressions, "&amp;N(Q455)&amp;" sessions, no key events. Remove or noindex it and update internal links.",IF(AA455="Redirect","Low value but "&amp;N(AC455)&amp;" referring domains. 301 it to the closest relevant page to keep those links.",IF(AND(Z455="No",Y455="Yes",N(K455)&lt;Rules!$B$5),"Low search traffic but it converts (key events: "&amp;S455&amp;"). Keep it and link to it.",IF(W455="Yes","Stronger than the page it overlaps ("&amp;I455&amp;"). Keep; merge that page into this one.","Healthy: "&amp;N(K455)&amp;" clicks"&amp;IF(ISNUMBER(N455),", average position "&amp;TEXT(N455,"0.0"),"")&amp;". Keep and monitor."))))))))))</f>
        <v/>
      </c>
      <c r="AE455">
        <f>IF(A455="","",IF(AD455&lt;&gt;"",AD455,AA455))</f>
        <v/>
      </c>
    </row>
    <row r="456">
      <c r="A456">
        <f>IF(Crawl!A455="","",Crawl!A455)</f>
        <v/>
      </c>
      <c r="B456">
        <f>IF(A456="","",Crawl!EC455)</f>
        <v/>
      </c>
      <c r="C456">
        <f>IF(A456="","",IFERROR(INDEX(Crawl!$A455:$DZ455,1,Rules!$H$6),""))</f>
        <v/>
      </c>
      <c r="D456">
        <f>IF(A456="","",IFERROR(INDEX(Crawl!$A455:$DZ455,1,Rules!$H$7),"")&amp;"")</f>
        <v/>
      </c>
      <c r="E456">
        <f>IF(A456="","",IFERROR(INDEX(Crawl!$A455:$DZ455,1,Rules!$H$8),"")&amp;"")</f>
        <v/>
      </c>
      <c r="F456">
        <f>IF(A456="","",IFERROR(INDEX(Crawl!$A455:$DZ455,1,Rules!$H$9),""))</f>
        <v/>
      </c>
      <c r="G456">
        <f>IF(A456="","",IFERROR(INDEX(Crawl!$A455:$DZ455,1,Rules!$H$10),""))</f>
        <v/>
      </c>
      <c r="H456">
        <f>IF(A456="","",IFERROR(INDEX(Crawl!$A455:$DZ455,1,Rules!$H$12),""))</f>
        <v/>
      </c>
      <c r="I456">
        <f>IF(A456="","",IF(AND(N(H456)&gt;0,IFERROR(INDEX(Crawl!$A455:$DZ455,1,Rules!$H$11),"")&amp;""&lt;&gt;""),IFERROR(INDEX(Crawl!$A455:$DZ455,1,Rules!$H$11),"")&amp;"",IF(AND(ISNUMBER(J456),N(J456)&gt;=Rules!$B$12,IFERROR(INDEX(Crawl!$A455:$DZ455,1,Rules!$H$13),"")&amp;""&lt;&gt;""),IFERROR(INDEX(Crawl!$A455:$DZ455,1,Rules!$H$13),"")&amp;"","")))</f>
        <v/>
      </c>
      <c r="J456" s="19">
        <f>IF(A456="","",IF(IFERROR(INDEX(Crawl!$A455:$DZ455,1,Rules!$H$14),"")&amp;""="","",IFERROR(INDEX(Crawl!$A455:$DZ455,1,Rules!$H$14),"")))</f>
        <v/>
      </c>
      <c r="K456">
        <f>IF(A456="","",IFERROR(SUMIFS('GSC current'!$J$2:$J$2001,'GSC current'!$I$2:$I$2001,B456),0))</f>
        <v/>
      </c>
      <c r="L456">
        <f>IF(A456="","",IFERROR(SUMIFS('GSC current'!$K$2:$K$2001,'GSC current'!$I$2:$I$2001,B456),0))</f>
        <v/>
      </c>
      <c r="M456" s="20">
        <f>IF(A456="","",IF(N(L456)&gt;0,K456/L456,""))</f>
        <v/>
      </c>
      <c r="N456" s="21">
        <f>IF(A456="","",IF(N(L456)&gt;0,SUMIFS('GSC current'!$L$2:$L$2001,'GSC current'!$I$2:$I$2001,B456)/L456,""))</f>
        <v/>
      </c>
      <c r="O456">
        <f>IF(A456="","",IFERROR(SUMIFS('GSC previous'!$J$2:$J$2001,'GSC previous'!$I$2:$I$2001,B456),0))</f>
        <v/>
      </c>
      <c r="P456" s="22">
        <f>IF(A456="","",IF(N(O456)&gt;0,(K456-O456)/O456,""))</f>
        <v/>
      </c>
      <c r="Q456">
        <f>IF(A456="","",IFERROR(SUMIFS(GA4!$P$2:$P$2001,GA4!$O$2:$O$2001,B456),0))</f>
        <v/>
      </c>
      <c r="R456" s="23">
        <f>IF(A456="","",IF(N(Q456)&gt;0,SUMIFS(GA4!$Q$2:$Q$2001,GA4!$O$2:$O$2001,B456)/Q456,""))</f>
        <v/>
      </c>
      <c r="S456">
        <f>IF(A456="","",IFERROR(SUMIFS(GA4!$R$2:$R$2001,GA4!$O$2:$O$2001,B456),0))</f>
        <v/>
      </c>
      <c r="T456">
        <f>IF(A456="","",IF(AND(ISNUMBER(F456),LEFT(C456&amp;"",1)="2"),IF(F456&lt;Rules!$B$9,"Yes","No"),"No"))</f>
        <v/>
      </c>
      <c r="U456">
        <f>IF(A456="","",IF(AND(N(O456)&gt;=Rules!$B$8,ISNUMBER(P456)),IF(P456&lt;=-Rules!$B$7,"Yes","No"),"No"))</f>
        <v/>
      </c>
      <c r="V456">
        <f>IF(A456="","",IF(AND(N(L456)&gt;=Rules!$B$6,ISNUMBER(N456)),IF(AND(N456&gt;=Rules!$B$10,N456&lt;=Rules!$B$11),"Yes","No"),"No"))</f>
        <v/>
      </c>
      <c r="W456">
        <f>IF(A456="","",IF(I456&lt;&gt;"","Yes","No"))</f>
        <v/>
      </c>
      <c r="X456">
        <f>IF(I456="","",IF(SUMIFS($K$3:$K$2002,$A$3:$A$2002,SUBSTITUTE(SUBSTITUTE(I456,"?","~?"),"*","~*"))&gt;N(K456),"Yes","No"))</f>
        <v/>
      </c>
      <c r="Y456">
        <f>IF(A456="","",IF(N(S456)&gt;0,"Yes","No"))</f>
        <v/>
      </c>
      <c r="Z456">
        <f>IF(A456="","",IF(AND(N(K456)&lt;Rules!$B$5,N(L456)&lt;Rules!$B$6,N(Q456)&lt;Rules!$B$13,Y456="No"),"Yes","No"))</f>
        <v/>
      </c>
      <c r="AA456">
        <f>IF(A456="","",IF(LEFT(C456&amp;"",1)="3","Redirect",IF(OR(LEFT(C456&amp;"",1)="4",LEFT(C456&amp;"",1)="5"),IF(OR(N(K456)&gt;0,N(AC456)&gt;=Rules!$B$14),"Redirect","Prune"),IF(D456="Non-Indexable","Keep",IF(AND(W456="Yes",X456="Yes",Y456="No"),"Merge",IF(OR(U456="Yes",V456="Yes",AND(T456="Yes",N(L456)&gt;=Rules!$B$6)),"Update",IF(Z456="Yes",IF(N(AC456)&gt;=Rules!$B$14,"Redirect","Prune"),"Keep")))))))</f>
        <v/>
      </c>
      <c r="AB456">
        <f>IF(A456="","",IF(LEFT(C456&amp;"",1)="3","Already redirects ("&amp;C456&amp;"). Update internal links to point at the final URL.",IF(OR(LEFT(C456&amp;"",1)="4",LEFT(C456&amp;"",1)="5"),IF(AA456="Redirect","Returns "&amp;C456&amp;" but still has "&amp;N(K456)&amp;" clicks and "&amp;N(AC456)&amp;" referring domains. 301 it to the closest live page.","Returns "&amp;C456&amp;" with no clicks or links. Remove internal links and let it 404 or 410."),IF(D456="Non-Indexable","Non-indexable ("&amp;E456&amp;"). Keep if that is intentional; otherwise fix the canonical or noindex.",IF(AA456="Merge","Overlaps with "&amp;I456&amp;IF(N(J456)&gt;0," (similarity "&amp;TEXT(J456,"0.00")&amp;")","")&amp;", which gets more clicks. Merge the useful parts into it and 301 this URL.",IF(AA456="Update",MID(IF(U456="Yes","; Clicks down "&amp;TEXT(-P456,"0%")&amp;" on the previous period","")&amp;IF(V456="Yes","; Average position "&amp;TEXT(N456,"0.0")&amp;" on "&amp;TEXT(L456,"#,##0")&amp;" impressions (striking distance)","")&amp;IF(AND(T456="Yes",N(L456)&gt;=Rules!$B$6),"; Thin ("&amp;F456&amp;" words) but has search demand",""),3,400),IF(AA456="Prune","Low value: "&amp;N(K456)&amp;" clicks, "&amp;N(L456)&amp;" impressions, "&amp;N(Q456)&amp;" sessions, no key events. Remove or noindex it and update internal links.",IF(AA456="Redirect","Low value but "&amp;N(AC456)&amp;" referring domains. 301 it to the closest relevant page to keep those links.",IF(AND(Z456="No",Y456="Yes",N(K456)&lt;Rules!$B$5),"Low search traffic but it converts (key events: "&amp;S456&amp;"). Keep it and link to it.",IF(W456="Yes","Stronger than the page it overlaps ("&amp;I456&amp;"). Keep; merge that page into this one.","Healthy: "&amp;N(K456)&amp;" clicks"&amp;IF(ISNUMBER(N456),", average position "&amp;TEXT(N456,"0.0"),"")&amp;". Keep and monitor."))))))))))</f>
        <v/>
      </c>
      <c r="AE456">
        <f>IF(A456="","",IF(AD456&lt;&gt;"",AD456,AA456))</f>
        <v/>
      </c>
    </row>
    <row r="457">
      <c r="A457">
        <f>IF(Crawl!A456="","",Crawl!A456)</f>
        <v/>
      </c>
      <c r="B457">
        <f>IF(A457="","",Crawl!EC456)</f>
        <v/>
      </c>
      <c r="C457">
        <f>IF(A457="","",IFERROR(INDEX(Crawl!$A456:$DZ456,1,Rules!$H$6),""))</f>
        <v/>
      </c>
      <c r="D457">
        <f>IF(A457="","",IFERROR(INDEX(Crawl!$A456:$DZ456,1,Rules!$H$7),"")&amp;"")</f>
        <v/>
      </c>
      <c r="E457">
        <f>IF(A457="","",IFERROR(INDEX(Crawl!$A456:$DZ456,1,Rules!$H$8),"")&amp;"")</f>
        <v/>
      </c>
      <c r="F457">
        <f>IF(A457="","",IFERROR(INDEX(Crawl!$A456:$DZ456,1,Rules!$H$9),""))</f>
        <v/>
      </c>
      <c r="G457">
        <f>IF(A457="","",IFERROR(INDEX(Crawl!$A456:$DZ456,1,Rules!$H$10),""))</f>
        <v/>
      </c>
      <c r="H457">
        <f>IF(A457="","",IFERROR(INDEX(Crawl!$A456:$DZ456,1,Rules!$H$12),""))</f>
        <v/>
      </c>
      <c r="I457">
        <f>IF(A457="","",IF(AND(N(H457)&gt;0,IFERROR(INDEX(Crawl!$A456:$DZ456,1,Rules!$H$11),"")&amp;""&lt;&gt;""),IFERROR(INDEX(Crawl!$A456:$DZ456,1,Rules!$H$11),"")&amp;"",IF(AND(ISNUMBER(J457),N(J457)&gt;=Rules!$B$12,IFERROR(INDEX(Crawl!$A456:$DZ456,1,Rules!$H$13),"")&amp;""&lt;&gt;""),IFERROR(INDEX(Crawl!$A456:$DZ456,1,Rules!$H$13),"")&amp;"","")))</f>
        <v/>
      </c>
      <c r="J457" s="19">
        <f>IF(A457="","",IF(IFERROR(INDEX(Crawl!$A456:$DZ456,1,Rules!$H$14),"")&amp;""="","",IFERROR(INDEX(Crawl!$A456:$DZ456,1,Rules!$H$14),"")))</f>
        <v/>
      </c>
      <c r="K457">
        <f>IF(A457="","",IFERROR(SUMIFS('GSC current'!$J$2:$J$2001,'GSC current'!$I$2:$I$2001,B457),0))</f>
        <v/>
      </c>
      <c r="L457">
        <f>IF(A457="","",IFERROR(SUMIFS('GSC current'!$K$2:$K$2001,'GSC current'!$I$2:$I$2001,B457),0))</f>
        <v/>
      </c>
      <c r="M457" s="20">
        <f>IF(A457="","",IF(N(L457)&gt;0,K457/L457,""))</f>
        <v/>
      </c>
      <c r="N457" s="21">
        <f>IF(A457="","",IF(N(L457)&gt;0,SUMIFS('GSC current'!$L$2:$L$2001,'GSC current'!$I$2:$I$2001,B457)/L457,""))</f>
        <v/>
      </c>
      <c r="O457">
        <f>IF(A457="","",IFERROR(SUMIFS('GSC previous'!$J$2:$J$2001,'GSC previous'!$I$2:$I$2001,B457),0))</f>
        <v/>
      </c>
      <c r="P457" s="22">
        <f>IF(A457="","",IF(N(O457)&gt;0,(K457-O457)/O457,""))</f>
        <v/>
      </c>
      <c r="Q457">
        <f>IF(A457="","",IFERROR(SUMIFS(GA4!$P$2:$P$2001,GA4!$O$2:$O$2001,B457),0))</f>
        <v/>
      </c>
      <c r="R457" s="23">
        <f>IF(A457="","",IF(N(Q457)&gt;0,SUMIFS(GA4!$Q$2:$Q$2001,GA4!$O$2:$O$2001,B457)/Q457,""))</f>
        <v/>
      </c>
      <c r="S457">
        <f>IF(A457="","",IFERROR(SUMIFS(GA4!$R$2:$R$2001,GA4!$O$2:$O$2001,B457),0))</f>
        <v/>
      </c>
      <c r="T457">
        <f>IF(A457="","",IF(AND(ISNUMBER(F457),LEFT(C457&amp;"",1)="2"),IF(F457&lt;Rules!$B$9,"Yes","No"),"No"))</f>
        <v/>
      </c>
      <c r="U457">
        <f>IF(A457="","",IF(AND(N(O457)&gt;=Rules!$B$8,ISNUMBER(P457)),IF(P457&lt;=-Rules!$B$7,"Yes","No"),"No"))</f>
        <v/>
      </c>
      <c r="V457">
        <f>IF(A457="","",IF(AND(N(L457)&gt;=Rules!$B$6,ISNUMBER(N457)),IF(AND(N457&gt;=Rules!$B$10,N457&lt;=Rules!$B$11),"Yes","No"),"No"))</f>
        <v/>
      </c>
      <c r="W457">
        <f>IF(A457="","",IF(I457&lt;&gt;"","Yes","No"))</f>
        <v/>
      </c>
      <c r="X457">
        <f>IF(I457="","",IF(SUMIFS($K$3:$K$2002,$A$3:$A$2002,SUBSTITUTE(SUBSTITUTE(I457,"?","~?"),"*","~*"))&gt;N(K457),"Yes","No"))</f>
        <v/>
      </c>
      <c r="Y457">
        <f>IF(A457="","",IF(N(S457)&gt;0,"Yes","No"))</f>
        <v/>
      </c>
      <c r="Z457">
        <f>IF(A457="","",IF(AND(N(K457)&lt;Rules!$B$5,N(L457)&lt;Rules!$B$6,N(Q457)&lt;Rules!$B$13,Y457="No"),"Yes","No"))</f>
        <v/>
      </c>
      <c r="AA457">
        <f>IF(A457="","",IF(LEFT(C457&amp;"",1)="3","Redirect",IF(OR(LEFT(C457&amp;"",1)="4",LEFT(C457&amp;"",1)="5"),IF(OR(N(K457)&gt;0,N(AC457)&gt;=Rules!$B$14),"Redirect","Prune"),IF(D457="Non-Indexable","Keep",IF(AND(W457="Yes",X457="Yes",Y457="No"),"Merge",IF(OR(U457="Yes",V457="Yes",AND(T457="Yes",N(L457)&gt;=Rules!$B$6)),"Update",IF(Z457="Yes",IF(N(AC457)&gt;=Rules!$B$14,"Redirect","Prune"),"Keep")))))))</f>
        <v/>
      </c>
      <c r="AB457">
        <f>IF(A457="","",IF(LEFT(C457&amp;"",1)="3","Already redirects ("&amp;C457&amp;"). Update internal links to point at the final URL.",IF(OR(LEFT(C457&amp;"",1)="4",LEFT(C457&amp;"",1)="5"),IF(AA457="Redirect","Returns "&amp;C457&amp;" but still has "&amp;N(K457)&amp;" clicks and "&amp;N(AC457)&amp;" referring domains. 301 it to the closest live page.","Returns "&amp;C457&amp;" with no clicks or links. Remove internal links and let it 404 or 410."),IF(D457="Non-Indexable","Non-indexable ("&amp;E457&amp;"). Keep if that is intentional; otherwise fix the canonical or noindex.",IF(AA457="Merge","Overlaps with "&amp;I457&amp;IF(N(J457)&gt;0," (similarity "&amp;TEXT(J457,"0.00")&amp;")","")&amp;", which gets more clicks. Merge the useful parts into it and 301 this URL.",IF(AA457="Update",MID(IF(U457="Yes","; Clicks down "&amp;TEXT(-P457,"0%")&amp;" on the previous period","")&amp;IF(V457="Yes","; Average position "&amp;TEXT(N457,"0.0")&amp;" on "&amp;TEXT(L457,"#,##0")&amp;" impressions (striking distance)","")&amp;IF(AND(T457="Yes",N(L457)&gt;=Rules!$B$6),"; Thin ("&amp;F457&amp;" words) but has search demand",""),3,400),IF(AA457="Prune","Low value: "&amp;N(K457)&amp;" clicks, "&amp;N(L457)&amp;" impressions, "&amp;N(Q457)&amp;" sessions, no key events. Remove or noindex it and update internal links.",IF(AA457="Redirect","Low value but "&amp;N(AC457)&amp;" referring domains. 301 it to the closest relevant page to keep those links.",IF(AND(Z457="No",Y457="Yes",N(K457)&lt;Rules!$B$5),"Low search traffic but it converts (key events: "&amp;S457&amp;"). Keep it and link to it.",IF(W457="Yes","Stronger than the page it overlaps ("&amp;I457&amp;"). Keep; merge that page into this one.","Healthy: "&amp;N(K457)&amp;" clicks"&amp;IF(ISNUMBER(N457),", average position "&amp;TEXT(N457,"0.0"),"")&amp;". Keep and monitor."))))))))))</f>
        <v/>
      </c>
      <c r="AE457">
        <f>IF(A457="","",IF(AD457&lt;&gt;"",AD457,AA457))</f>
        <v/>
      </c>
    </row>
    <row r="458">
      <c r="A458">
        <f>IF(Crawl!A457="","",Crawl!A457)</f>
        <v/>
      </c>
      <c r="B458">
        <f>IF(A458="","",Crawl!EC457)</f>
        <v/>
      </c>
      <c r="C458">
        <f>IF(A458="","",IFERROR(INDEX(Crawl!$A457:$DZ457,1,Rules!$H$6),""))</f>
        <v/>
      </c>
      <c r="D458">
        <f>IF(A458="","",IFERROR(INDEX(Crawl!$A457:$DZ457,1,Rules!$H$7),"")&amp;"")</f>
        <v/>
      </c>
      <c r="E458">
        <f>IF(A458="","",IFERROR(INDEX(Crawl!$A457:$DZ457,1,Rules!$H$8),"")&amp;"")</f>
        <v/>
      </c>
      <c r="F458">
        <f>IF(A458="","",IFERROR(INDEX(Crawl!$A457:$DZ457,1,Rules!$H$9),""))</f>
        <v/>
      </c>
      <c r="G458">
        <f>IF(A458="","",IFERROR(INDEX(Crawl!$A457:$DZ457,1,Rules!$H$10),""))</f>
        <v/>
      </c>
      <c r="H458">
        <f>IF(A458="","",IFERROR(INDEX(Crawl!$A457:$DZ457,1,Rules!$H$12),""))</f>
        <v/>
      </c>
      <c r="I458">
        <f>IF(A458="","",IF(AND(N(H458)&gt;0,IFERROR(INDEX(Crawl!$A457:$DZ457,1,Rules!$H$11),"")&amp;""&lt;&gt;""),IFERROR(INDEX(Crawl!$A457:$DZ457,1,Rules!$H$11),"")&amp;"",IF(AND(ISNUMBER(J458),N(J458)&gt;=Rules!$B$12,IFERROR(INDEX(Crawl!$A457:$DZ457,1,Rules!$H$13),"")&amp;""&lt;&gt;""),IFERROR(INDEX(Crawl!$A457:$DZ457,1,Rules!$H$13),"")&amp;"","")))</f>
        <v/>
      </c>
      <c r="J458" s="19">
        <f>IF(A458="","",IF(IFERROR(INDEX(Crawl!$A457:$DZ457,1,Rules!$H$14),"")&amp;""="","",IFERROR(INDEX(Crawl!$A457:$DZ457,1,Rules!$H$14),"")))</f>
        <v/>
      </c>
      <c r="K458">
        <f>IF(A458="","",IFERROR(SUMIFS('GSC current'!$J$2:$J$2001,'GSC current'!$I$2:$I$2001,B458),0))</f>
        <v/>
      </c>
      <c r="L458">
        <f>IF(A458="","",IFERROR(SUMIFS('GSC current'!$K$2:$K$2001,'GSC current'!$I$2:$I$2001,B458),0))</f>
        <v/>
      </c>
      <c r="M458" s="20">
        <f>IF(A458="","",IF(N(L458)&gt;0,K458/L458,""))</f>
        <v/>
      </c>
      <c r="N458" s="21">
        <f>IF(A458="","",IF(N(L458)&gt;0,SUMIFS('GSC current'!$L$2:$L$2001,'GSC current'!$I$2:$I$2001,B458)/L458,""))</f>
        <v/>
      </c>
      <c r="O458">
        <f>IF(A458="","",IFERROR(SUMIFS('GSC previous'!$J$2:$J$2001,'GSC previous'!$I$2:$I$2001,B458),0))</f>
        <v/>
      </c>
      <c r="P458" s="22">
        <f>IF(A458="","",IF(N(O458)&gt;0,(K458-O458)/O458,""))</f>
        <v/>
      </c>
      <c r="Q458">
        <f>IF(A458="","",IFERROR(SUMIFS(GA4!$P$2:$P$2001,GA4!$O$2:$O$2001,B458),0))</f>
        <v/>
      </c>
      <c r="R458" s="23">
        <f>IF(A458="","",IF(N(Q458)&gt;0,SUMIFS(GA4!$Q$2:$Q$2001,GA4!$O$2:$O$2001,B458)/Q458,""))</f>
        <v/>
      </c>
      <c r="S458">
        <f>IF(A458="","",IFERROR(SUMIFS(GA4!$R$2:$R$2001,GA4!$O$2:$O$2001,B458),0))</f>
        <v/>
      </c>
      <c r="T458">
        <f>IF(A458="","",IF(AND(ISNUMBER(F458),LEFT(C458&amp;"",1)="2"),IF(F458&lt;Rules!$B$9,"Yes","No"),"No"))</f>
        <v/>
      </c>
      <c r="U458">
        <f>IF(A458="","",IF(AND(N(O458)&gt;=Rules!$B$8,ISNUMBER(P458)),IF(P458&lt;=-Rules!$B$7,"Yes","No"),"No"))</f>
        <v/>
      </c>
      <c r="V458">
        <f>IF(A458="","",IF(AND(N(L458)&gt;=Rules!$B$6,ISNUMBER(N458)),IF(AND(N458&gt;=Rules!$B$10,N458&lt;=Rules!$B$11),"Yes","No"),"No"))</f>
        <v/>
      </c>
      <c r="W458">
        <f>IF(A458="","",IF(I458&lt;&gt;"","Yes","No"))</f>
        <v/>
      </c>
      <c r="X458">
        <f>IF(I458="","",IF(SUMIFS($K$3:$K$2002,$A$3:$A$2002,SUBSTITUTE(SUBSTITUTE(I458,"?","~?"),"*","~*"))&gt;N(K458),"Yes","No"))</f>
        <v/>
      </c>
      <c r="Y458">
        <f>IF(A458="","",IF(N(S458)&gt;0,"Yes","No"))</f>
        <v/>
      </c>
      <c r="Z458">
        <f>IF(A458="","",IF(AND(N(K458)&lt;Rules!$B$5,N(L458)&lt;Rules!$B$6,N(Q458)&lt;Rules!$B$13,Y458="No"),"Yes","No"))</f>
        <v/>
      </c>
      <c r="AA458">
        <f>IF(A458="","",IF(LEFT(C458&amp;"",1)="3","Redirect",IF(OR(LEFT(C458&amp;"",1)="4",LEFT(C458&amp;"",1)="5"),IF(OR(N(K458)&gt;0,N(AC458)&gt;=Rules!$B$14),"Redirect","Prune"),IF(D458="Non-Indexable","Keep",IF(AND(W458="Yes",X458="Yes",Y458="No"),"Merge",IF(OR(U458="Yes",V458="Yes",AND(T458="Yes",N(L458)&gt;=Rules!$B$6)),"Update",IF(Z458="Yes",IF(N(AC458)&gt;=Rules!$B$14,"Redirect","Prune"),"Keep")))))))</f>
        <v/>
      </c>
      <c r="AB458">
        <f>IF(A458="","",IF(LEFT(C458&amp;"",1)="3","Already redirects ("&amp;C458&amp;"). Update internal links to point at the final URL.",IF(OR(LEFT(C458&amp;"",1)="4",LEFT(C458&amp;"",1)="5"),IF(AA458="Redirect","Returns "&amp;C458&amp;" but still has "&amp;N(K458)&amp;" clicks and "&amp;N(AC458)&amp;" referring domains. 301 it to the closest live page.","Returns "&amp;C458&amp;" with no clicks or links. Remove internal links and let it 404 or 410."),IF(D458="Non-Indexable","Non-indexable ("&amp;E458&amp;"). Keep if that is intentional; otherwise fix the canonical or noindex.",IF(AA458="Merge","Overlaps with "&amp;I458&amp;IF(N(J458)&gt;0," (similarity "&amp;TEXT(J458,"0.00")&amp;")","")&amp;", which gets more clicks. Merge the useful parts into it and 301 this URL.",IF(AA458="Update",MID(IF(U458="Yes","; Clicks down "&amp;TEXT(-P458,"0%")&amp;" on the previous period","")&amp;IF(V458="Yes","; Average position "&amp;TEXT(N458,"0.0")&amp;" on "&amp;TEXT(L458,"#,##0")&amp;" impressions (striking distance)","")&amp;IF(AND(T458="Yes",N(L458)&gt;=Rules!$B$6),"; Thin ("&amp;F458&amp;" words) but has search demand",""),3,400),IF(AA458="Prune","Low value: "&amp;N(K458)&amp;" clicks, "&amp;N(L458)&amp;" impressions, "&amp;N(Q458)&amp;" sessions, no key events. Remove or noindex it and update internal links.",IF(AA458="Redirect","Low value but "&amp;N(AC458)&amp;" referring domains. 301 it to the closest relevant page to keep those links.",IF(AND(Z458="No",Y458="Yes",N(K458)&lt;Rules!$B$5),"Low search traffic but it converts (key events: "&amp;S458&amp;"). Keep it and link to it.",IF(W458="Yes","Stronger than the page it overlaps ("&amp;I458&amp;"). Keep; merge that page into this one.","Healthy: "&amp;N(K458)&amp;" clicks"&amp;IF(ISNUMBER(N458),", average position "&amp;TEXT(N458,"0.0"),"")&amp;". Keep and monitor."))))))))))</f>
        <v/>
      </c>
      <c r="AE458">
        <f>IF(A458="","",IF(AD458&lt;&gt;"",AD458,AA458))</f>
        <v/>
      </c>
    </row>
    <row r="459">
      <c r="A459">
        <f>IF(Crawl!A458="","",Crawl!A458)</f>
        <v/>
      </c>
      <c r="B459">
        <f>IF(A459="","",Crawl!EC458)</f>
        <v/>
      </c>
      <c r="C459">
        <f>IF(A459="","",IFERROR(INDEX(Crawl!$A458:$DZ458,1,Rules!$H$6),""))</f>
        <v/>
      </c>
      <c r="D459">
        <f>IF(A459="","",IFERROR(INDEX(Crawl!$A458:$DZ458,1,Rules!$H$7),"")&amp;"")</f>
        <v/>
      </c>
      <c r="E459">
        <f>IF(A459="","",IFERROR(INDEX(Crawl!$A458:$DZ458,1,Rules!$H$8),"")&amp;"")</f>
        <v/>
      </c>
      <c r="F459">
        <f>IF(A459="","",IFERROR(INDEX(Crawl!$A458:$DZ458,1,Rules!$H$9),""))</f>
        <v/>
      </c>
      <c r="G459">
        <f>IF(A459="","",IFERROR(INDEX(Crawl!$A458:$DZ458,1,Rules!$H$10),""))</f>
        <v/>
      </c>
      <c r="H459">
        <f>IF(A459="","",IFERROR(INDEX(Crawl!$A458:$DZ458,1,Rules!$H$12),""))</f>
        <v/>
      </c>
      <c r="I459">
        <f>IF(A459="","",IF(AND(N(H459)&gt;0,IFERROR(INDEX(Crawl!$A458:$DZ458,1,Rules!$H$11),"")&amp;""&lt;&gt;""),IFERROR(INDEX(Crawl!$A458:$DZ458,1,Rules!$H$11),"")&amp;"",IF(AND(ISNUMBER(J459),N(J459)&gt;=Rules!$B$12,IFERROR(INDEX(Crawl!$A458:$DZ458,1,Rules!$H$13),"")&amp;""&lt;&gt;""),IFERROR(INDEX(Crawl!$A458:$DZ458,1,Rules!$H$13),"")&amp;"","")))</f>
        <v/>
      </c>
      <c r="J459" s="19">
        <f>IF(A459="","",IF(IFERROR(INDEX(Crawl!$A458:$DZ458,1,Rules!$H$14),"")&amp;""="","",IFERROR(INDEX(Crawl!$A458:$DZ458,1,Rules!$H$14),"")))</f>
        <v/>
      </c>
      <c r="K459">
        <f>IF(A459="","",IFERROR(SUMIFS('GSC current'!$J$2:$J$2001,'GSC current'!$I$2:$I$2001,B459),0))</f>
        <v/>
      </c>
      <c r="L459">
        <f>IF(A459="","",IFERROR(SUMIFS('GSC current'!$K$2:$K$2001,'GSC current'!$I$2:$I$2001,B459),0))</f>
        <v/>
      </c>
      <c r="M459" s="20">
        <f>IF(A459="","",IF(N(L459)&gt;0,K459/L459,""))</f>
        <v/>
      </c>
      <c r="N459" s="21">
        <f>IF(A459="","",IF(N(L459)&gt;0,SUMIFS('GSC current'!$L$2:$L$2001,'GSC current'!$I$2:$I$2001,B459)/L459,""))</f>
        <v/>
      </c>
      <c r="O459">
        <f>IF(A459="","",IFERROR(SUMIFS('GSC previous'!$J$2:$J$2001,'GSC previous'!$I$2:$I$2001,B459),0))</f>
        <v/>
      </c>
      <c r="P459" s="22">
        <f>IF(A459="","",IF(N(O459)&gt;0,(K459-O459)/O459,""))</f>
        <v/>
      </c>
      <c r="Q459">
        <f>IF(A459="","",IFERROR(SUMIFS(GA4!$P$2:$P$2001,GA4!$O$2:$O$2001,B459),0))</f>
        <v/>
      </c>
      <c r="R459" s="23">
        <f>IF(A459="","",IF(N(Q459)&gt;0,SUMIFS(GA4!$Q$2:$Q$2001,GA4!$O$2:$O$2001,B459)/Q459,""))</f>
        <v/>
      </c>
      <c r="S459">
        <f>IF(A459="","",IFERROR(SUMIFS(GA4!$R$2:$R$2001,GA4!$O$2:$O$2001,B459),0))</f>
        <v/>
      </c>
      <c r="T459">
        <f>IF(A459="","",IF(AND(ISNUMBER(F459),LEFT(C459&amp;"",1)="2"),IF(F459&lt;Rules!$B$9,"Yes","No"),"No"))</f>
        <v/>
      </c>
      <c r="U459">
        <f>IF(A459="","",IF(AND(N(O459)&gt;=Rules!$B$8,ISNUMBER(P459)),IF(P459&lt;=-Rules!$B$7,"Yes","No"),"No"))</f>
        <v/>
      </c>
      <c r="V459">
        <f>IF(A459="","",IF(AND(N(L459)&gt;=Rules!$B$6,ISNUMBER(N459)),IF(AND(N459&gt;=Rules!$B$10,N459&lt;=Rules!$B$11),"Yes","No"),"No"))</f>
        <v/>
      </c>
      <c r="W459">
        <f>IF(A459="","",IF(I459&lt;&gt;"","Yes","No"))</f>
        <v/>
      </c>
      <c r="X459">
        <f>IF(I459="","",IF(SUMIFS($K$3:$K$2002,$A$3:$A$2002,SUBSTITUTE(SUBSTITUTE(I459,"?","~?"),"*","~*"))&gt;N(K459),"Yes","No"))</f>
        <v/>
      </c>
      <c r="Y459">
        <f>IF(A459="","",IF(N(S459)&gt;0,"Yes","No"))</f>
        <v/>
      </c>
      <c r="Z459">
        <f>IF(A459="","",IF(AND(N(K459)&lt;Rules!$B$5,N(L459)&lt;Rules!$B$6,N(Q459)&lt;Rules!$B$13,Y459="No"),"Yes","No"))</f>
        <v/>
      </c>
      <c r="AA459">
        <f>IF(A459="","",IF(LEFT(C459&amp;"",1)="3","Redirect",IF(OR(LEFT(C459&amp;"",1)="4",LEFT(C459&amp;"",1)="5"),IF(OR(N(K459)&gt;0,N(AC459)&gt;=Rules!$B$14),"Redirect","Prune"),IF(D459="Non-Indexable","Keep",IF(AND(W459="Yes",X459="Yes",Y459="No"),"Merge",IF(OR(U459="Yes",V459="Yes",AND(T459="Yes",N(L459)&gt;=Rules!$B$6)),"Update",IF(Z459="Yes",IF(N(AC459)&gt;=Rules!$B$14,"Redirect","Prune"),"Keep")))))))</f>
        <v/>
      </c>
      <c r="AB459">
        <f>IF(A459="","",IF(LEFT(C459&amp;"",1)="3","Already redirects ("&amp;C459&amp;"). Update internal links to point at the final URL.",IF(OR(LEFT(C459&amp;"",1)="4",LEFT(C459&amp;"",1)="5"),IF(AA459="Redirect","Returns "&amp;C459&amp;" but still has "&amp;N(K459)&amp;" clicks and "&amp;N(AC459)&amp;" referring domains. 301 it to the closest live page.","Returns "&amp;C459&amp;" with no clicks or links. Remove internal links and let it 404 or 410."),IF(D459="Non-Indexable","Non-indexable ("&amp;E459&amp;"). Keep if that is intentional; otherwise fix the canonical or noindex.",IF(AA459="Merge","Overlaps with "&amp;I459&amp;IF(N(J459)&gt;0," (similarity "&amp;TEXT(J459,"0.00")&amp;")","")&amp;", which gets more clicks. Merge the useful parts into it and 301 this URL.",IF(AA459="Update",MID(IF(U459="Yes","; Clicks down "&amp;TEXT(-P459,"0%")&amp;" on the previous period","")&amp;IF(V459="Yes","; Average position "&amp;TEXT(N459,"0.0")&amp;" on "&amp;TEXT(L459,"#,##0")&amp;" impressions (striking distance)","")&amp;IF(AND(T459="Yes",N(L459)&gt;=Rules!$B$6),"; Thin ("&amp;F459&amp;" words) but has search demand",""),3,400),IF(AA459="Prune","Low value: "&amp;N(K459)&amp;" clicks, "&amp;N(L459)&amp;" impressions, "&amp;N(Q459)&amp;" sessions, no key events. Remove or noindex it and update internal links.",IF(AA459="Redirect","Low value but "&amp;N(AC459)&amp;" referring domains. 301 it to the closest relevant page to keep those links.",IF(AND(Z459="No",Y459="Yes",N(K459)&lt;Rules!$B$5),"Low search traffic but it converts (key events: "&amp;S459&amp;"). Keep it and link to it.",IF(W459="Yes","Stronger than the page it overlaps ("&amp;I459&amp;"). Keep; merge that page into this one.","Healthy: "&amp;N(K459)&amp;" clicks"&amp;IF(ISNUMBER(N459),", average position "&amp;TEXT(N459,"0.0"),"")&amp;". Keep and monitor."))))))))))</f>
        <v/>
      </c>
      <c r="AE459">
        <f>IF(A459="","",IF(AD459&lt;&gt;"",AD459,AA459))</f>
        <v/>
      </c>
    </row>
    <row r="460">
      <c r="A460">
        <f>IF(Crawl!A459="","",Crawl!A459)</f>
        <v/>
      </c>
      <c r="B460">
        <f>IF(A460="","",Crawl!EC459)</f>
        <v/>
      </c>
      <c r="C460">
        <f>IF(A460="","",IFERROR(INDEX(Crawl!$A459:$DZ459,1,Rules!$H$6),""))</f>
        <v/>
      </c>
      <c r="D460">
        <f>IF(A460="","",IFERROR(INDEX(Crawl!$A459:$DZ459,1,Rules!$H$7),"")&amp;"")</f>
        <v/>
      </c>
      <c r="E460">
        <f>IF(A460="","",IFERROR(INDEX(Crawl!$A459:$DZ459,1,Rules!$H$8),"")&amp;"")</f>
        <v/>
      </c>
      <c r="F460">
        <f>IF(A460="","",IFERROR(INDEX(Crawl!$A459:$DZ459,1,Rules!$H$9),""))</f>
        <v/>
      </c>
      <c r="G460">
        <f>IF(A460="","",IFERROR(INDEX(Crawl!$A459:$DZ459,1,Rules!$H$10),""))</f>
        <v/>
      </c>
      <c r="H460">
        <f>IF(A460="","",IFERROR(INDEX(Crawl!$A459:$DZ459,1,Rules!$H$12),""))</f>
        <v/>
      </c>
      <c r="I460">
        <f>IF(A460="","",IF(AND(N(H460)&gt;0,IFERROR(INDEX(Crawl!$A459:$DZ459,1,Rules!$H$11),"")&amp;""&lt;&gt;""),IFERROR(INDEX(Crawl!$A459:$DZ459,1,Rules!$H$11),"")&amp;"",IF(AND(ISNUMBER(J460),N(J460)&gt;=Rules!$B$12,IFERROR(INDEX(Crawl!$A459:$DZ459,1,Rules!$H$13),"")&amp;""&lt;&gt;""),IFERROR(INDEX(Crawl!$A459:$DZ459,1,Rules!$H$13),"")&amp;"","")))</f>
        <v/>
      </c>
      <c r="J460" s="19">
        <f>IF(A460="","",IF(IFERROR(INDEX(Crawl!$A459:$DZ459,1,Rules!$H$14),"")&amp;""="","",IFERROR(INDEX(Crawl!$A459:$DZ459,1,Rules!$H$14),"")))</f>
        <v/>
      </c>
      <c r="K460">
        <f>IF(A460="","",IFERROR(SUMIFS('GSC current'!$J$2:$J$2001,'GSC current'!$I$2:$I$2001,B460),0))</f>
        <v/>
      </c>
      <c r="L460">
        <f>IF(A460="","",IFERROR(SUMIFS('GSC current'!$K$2:$K$2001,'GSC current'!$I$2:$I$2001,B460),0))</f>
        <v/>
      </c>
      <c r="M460" s="20">
        <f>IF(A460="","",IF(N(L460)&gt;0,K460/L460,""))</f>
        <v/>
      </c>
      <c r="N460" s="21">
        <f>IF(A460="","",IF(N(L460)&gt;0,SUMIFS('GSC current'!$L$2:$L$2001,'GSC current'!$I$2:$I$2001,B460)/L460,""))</f>
        <v/>
      </c>
      <c r="O460">
        <f>IF(A460="","",IFERROR(SUMIFS('GSC previous'!$J$2:$J$2001,'GSC previous'!$I$2:$I$2001,B460),0))</f>
        <v/>
      </c>
      <c r="P460" s="22">
        <f>IF(A460="","",IF(N(O460)&gt;0,(K460-O460)/O460,""))</f>
        <v/>
      </c>
      <c r="Q460">
        <f>IF(A460="","",IFERROR(SUMIFS(GA4!$P$2:$P$2001,GA4!$O$2:$O$2001,B460),0))</f>
        <v/>
      </c>
      <c r="R460" s="23">
        <f>IF(A460="","",IF(N(Q460)&gt;0,SUMIFS(GA4!$Q$2:$Q$2001,GA4!$O$2:$O$2001,B460)/Q460,""))</f>
        <v/>
      </c>
      <c r="S460">
        <f>IF(A460="","",IFERROR(SUMIFS(GA4!$R$2:$R$2001,GA4!$O$2:$O$2001,B460),0))</f>
        <v/>
      </c>
      <c r="T460">
        <f>IF(A460="","",IF(AND(ISNUMBER(F460),LEFT(C460&amp;"",1)="2"),IF(F460&lt;Rules!$B$9,"Yes","No"),"No"))</f>
        <v/>
      </c>
      <c r="U460">
        <f>IF(A460="","",IF(AND(N(O460)&gt;=Rules!$B$8,ISNUMBER(P460)),IF(P460&lt;=-Rules!$B$7,"Yes","No"),"No"))</f>
        <v/>
      </c>
      <c r="V460">
        <f>IF(A460="","",IF(AND(N(L460)&gt;=Rules!$B$6,ISNUMBER(N460)),IF(AND(N460&gt;=Rules!$B$10,N460&lt;=Rules!$B$11),"Yes","No"),"No"))</f>
        <v/>
      </c>
      <c r="W460">
        <f>IF(A460="","",IF(I460&lt;&gt;"","Yes","No"))</f>
        <v/>
      </c>
      <c r="X460">
        <f>IF(I460="","",IF(SUMIFS($K$3:$K$2002,$A$3:$A$2002,SUBSTITUTE(SUBSTITUTE(I460,"?","~?"),"*","~*"))&gt;N(K460),"Yes","No"))</f>
        <v/>
      </c>
      <c r="Y460">
        <f>IF(A460="","",IF(N(S460)&gt;0,"Yes","No"))</f>
        <v/>
      </c>
      <c r="Z460">
        <f>IF(A460="","",IF(AND(N(K460)&lt;Rules!$B$5,N(L460)&lt;Rules!$B$6,N(Q460)&lt;Rules!$B$13,Y460="No"),"Yes","No"))</f>
        <v/>
      </c>
      <c r="AA460">
        <f>IF(A460="","",IF(LEFT(C460&amp;"",1)="3","Redirect",IF(OR(LEFT(C460&amp;"",1)="4",LEFT(C460&amp;"",1)="5"),IF(OR(N(K460)&gt;0,N(AC460)&gt;=Rules!$B$14),"Redirect","Prune"),IF(D460="Non-Indexable","Keep",IF(AND(W460="Yes",X460="Yes",Y460="No"),"Merge",IF(OR(U460="Yes",V460="Yes",AND(T460="Yes",N(L460)&gt;=Rules!$B$6)),"Update",IF(Z460="Yes",IF(N(AC460)&gt;=Rules!$B$14,"Redirect","Prune"),"Keep")))))))</f>
        <v/>
      </c>
      <c r="AB460">
        <f>IF(A460="","",IF(LEFT(C460&amp;"",1)="3","Already redirects ("&amp;C460&amp;"). Update internal links to point at the final URL.",IF(OR(LEFT(C460&amp;"",1)="4",LEFT(C460&amp;"",1)="5"),IF(AA460="Redirect","Returns "&amp;C460&amp;" but still has "&amp;N(K460)&amp;" clicks and "&amp;N(AC460)&amp;" referring domains. 301 it to the closest live page.","Returns "&amp;C460&amp;" with no clicks or links. Remove internal links and let it 404 or 410."),IF(D460="Non-Indexable","Non-indexable ("&amp;E460&amp;"). Keep if that is intentional; otherwise fix the canonical or noindex.",IF(AA460="Merge","Overlaps with "&amp;I460&amp;IF(N(J460)&gt;0," (similarity "&amp;TEXT(J460,"0.00")&amp;")","")&amp;", which gets more clicks. Merge the useful parts into it and 301 this URL.",IF(AA460="Update",MID(IF(U460="Yes","; Clicks down "&amp;TEXT(-P460,"0%")&amp;" on the previous period","")&amp;IF(V460="Yes","; Average position "&amp;TEXT(N460,"0.0")&amp;" on "&amp;TEXT(L460,"#,##0")&amp;" impressions (striking distance)","")&amp;IF(AND(T460="Yes",N(L460)&gt;=Rules!$B$6),"; Thin ("&amp;F460&amp;" words) but has search demand",""),3,400),IF(AA460="Prune","Low value: "&amp;N(K460)&amp;" clicks, "&amp;N(L460)&amp;" impressions, "&amp;N(Q460)&amp;" sessions, no key events. Remove or noindex it and update internal links.",IF(AA460="Redirect","Low value but "&amp;N(AC460)&amp;" referring domains. 301 it to the closest relevant page to keep those links.",IF(AND(Z460="No",Y460="Yes",N(K460)&lt;Rules!$B$5),"Low search traffic but it converts (key events: "&amp;S460&amp;"). Keep it and link to it.",IF(W460="Yes","Stronger than the page it overlaps ("&amp;I460&amp;"). Keep; merge that page into this one.","Healthy: "&amp;N(K460)&amp;" clicks"&amp;IF(ISNUMBER(N460),", average position "&amp;TEXT(N460,"0.0"),"")&amp;". Keep and monitor."))))))))))</f>
        <v/>
      </c>
      <c r="AE460">
        <f>IF(A460="","",IF(AD460&lt;&gt;"",AD460,AA460))</f>
        <v/>
      </c>
    </row>
    <row r="461">
      <c r="A461">
        <f>IF(Crawl!A460="","",Crawl!A460)</f>
        <v/>
      </c>
      <c r="B461">
        <f>IF(A461="","",Crawl!EC460)</f>
        <v/>
      </c>
      <c r="C461">
        <f>IF(A461="","",IFERROR(INDEX(Crawl!$A460:$DZ460,1,Rules!$H$6),""))</f>
        <v/>
      </c>
      <c r="D461">
        <f>IF(A461="","",IFERROR(INDEX(Crawl!$A460:$DZ460,1,Rules!$H$7),"")&amp;"")</f>
        <v/>
      </c>
      <c r="E461">
        <f>IF(A461="","",IFERROR(INDEX(Crawl!$A460:$DZ460,1,Rules!$H$8),"")&amp;"")</f>
        <v/>
      </c>
      <c r="F461">
        <f>IF(A461="","",IFERROR(INDEX(Crawl!$A460:$DZ460,1,Rules!$H$9),""))</f>
        <v/>
      </c>
      <c r="G461">
        <f>IF(A461="","",IFERROR(INDEX(Crawl!$A460:$DZ460,1,Rules!$H$10),""))</f>
        <v/>
      </c>
      <c r="H461">
        <f>IF(A461="","",IFERROR(INDEX(Crawl!$A460:$DZ460,1,Rules!$H$12),""))</f>
        <v/>
      </c>
      <c r="I461">
        <f>IF(A461="","",IF(AND(N(H461)&gt;0,IFERROR(INDEX(Crawl!$A460:$DZ460,1,Rules!$H$11),"")&amp;""&lt;&gt;""),IFERROR(INDEX(Crawl!$A460:$DZ460,1,Rules!$H$11),"")&amp;"",IF(AND(ISNUMBER(J461),N(J461)&gt;=Rules!$B$12,IFERROR(INDEX(Crawl!$A460:$DZ460,1,Rules!$H$13),"")&amp;""&lt;&gt;""),IFERROR(INDEX(Crawl!$A460:$DZ460,1,Rules!$H$13),"")&amp;"","")))</f>
        <v/>
      </c>
      <c r="J461" s="19">
        <f>IF(A461="","",IF(IFERROR(INDEX(Crawl!$A460:$DZ460,1,Rules!$H$14),"")&amp;""="","",IFERROR(INDEX(Crawl!$A460:$DZ460,1,Rules!$H$14),"")))</f>
        <v/>
      </c>
      <c r="K461">
        <f>IF(A461="","",IFERROR(SUMIFS('GSC current'!$J$2:$J$2001,'GSC current'!$I$2:$I$2001,B461),0))</f>
        <v/>
      </c>
      <c r="L461">
        <f>IF(A461="","",IFERROR(SUMIFS('GSC current'!$K$2:$K$2001,'GSC current'!$I$2:$I$2001,B461),0))</f>
        <v/>
      </c>
      <c r="M461" s="20">
        <f>IF(A461="","",IF(N(L461)&gt;0,K461/L461,""))</f>
        <v/>
      </c>
      <c r="N461" s="21">
        <f>IF(A461="","",IF(N(L461)&gt;0,SUMIFS('GSC current'!$L$2:$L$2001,'GSC current'!$I$2:$I$2001,B461)/L461,""))</f>
        <v/>
      </c>
      <c r="O461">
        <f>IF(A461="","",IFERROR(SUMIFS('GSC previous'!$J$2:$J$2001,'GSC previous'!$I$2:$I$2001,B461),0))</f>
        <v/>
      </c>
      <c r="P461" s="22">
        <f>IF(A461="","",IF(N(O461)&gt;0,(K461-O461)/O461,""))</f>
        <v/>
      </c>
      <c r="Q461">
        <f>IF(A461="","",IFERROR(SUMIFS(GA4!$P$2:$P$2001,GA4!$O$2:$O$2001,B461),0))</f>
        <v/>
      </c>
      <c r="R461" s="23">
        <f>IF(A461="","",IF(N(Q461)&gt;0,SUMIFS(GA4!$Q$2:$Q$2001,GA4!$O$2:$O$2001,B461)/Q461,""))</f>
        <v/>
      </c>
      <c r="S461">
        <f>IF(A461="","",IFERROR(SUMIFS(GA4!$R$2:$R$2001,GA4!$O$2:$O$2001,B461),0))</f>
        <v/>
      </c>
      <c r="T461">
        <f>IF(A461="","",IF(AND(ISNUMBER(F461),LEFT(C461&amp;"",1)="2"),IF(F461&lt;Rules!$B$9,"Yes","No"),"No"))</f>
        <v/>
      </c>
      <c r="U461">
        <f>IF(A461="","",IF(AND(N(O461)&gt;=Rules!$B$8,ISNUMBER(P461)),IF(P461&lt;=-Rules!$B$7,"Yes","No"),"No"))</f>
        <v/>
      </c>
      <c r="V461">
        <f>IF(A461="","",IF(AND(N(L461)&gt;=Rules!$B$6,ISNUMBER(N461)),IF(AND(N461&gt;=Rules!$B$10,N461&lt;=Rules!$B$11),"Yes","No"),"No"))</f>
        <v/>
      </c>
      <c r="W461">
        <f>IF(A461="","",IF(I461&lt;&gt;"","Yes","No"))</f>
        <v/>
      </c>
      <c r="X461">
        <f>IF(I461="","",IF(SUMIFS($K$3:$K$2002,$A$3:$A$2002,SUBSTITUTE(SUBSTITUTE(I461,"?","~?"),"*","~*"))&gt;N(K461),"Yes","No"))</f>
        <v/>
      </c>
      <c r="Y461">
        <f>IF(A461="","",IF(N(S461)&gt;0,"Yes","No"))</f>
        <v/>
      </c>
      <c r="Z461">
        <f>IF(A461="","",IF(AND(N(K461)&lt;Rules!$B$5,N(L461)&lt;Rules!$B$6,N(Q461)&lt;Rules!$B$13,Y461="No"),"Yes","No"))</f>
        <v/>
      </c>
      <c r="AA461">
        <f>IF(A461="","",IF(LEFT(C461&amp;"",1)="3","Redirect",IF(OR(LEFT(C461&amp;"",1)="4",LEFT(C461&amp;"",1)="5"),IF(OR(N(K461)&gt;0,N(AC461)&gt;=Rules!$B$14),"Redirect","Prune"),IF(D461="Non-Indexable","Keep",IF(AND(W461="Yes",X461="Yes",Y461="No"),"Merge",IF(OR(U461="Yes",V461="Yes",AND(T461="Yes",N(L461)&gt;=Rules!$B$6)),"Update",IF(Z461="Yes",IF(N(AC461)&gt;=Rules!$B$14,"Redirect","Prune"),"Keep")))))))</f>
        <v/>
      </c>
      <c r="AB461">
        <f>IF(A461="","",IF(LEFT(C461&amp;"",1)="3","Already redirects ("&amp;C461&amp;"). Update internal links to point at the final URL.",IF(OR(LEFT(C461&amp;"",1)="4",LEFT(C461&amp;"",1)="5"),IF(AA461="Redirect","Returns "&amp;C461&amp;" but still has "&amp;N(K461)&amp;" clicks and "&amp;N(AC461)&amp;" referring domains. 301 it to the closest live page.","Returns "&amp;C461&amp;" with no clicks or links. Remove internal links and let it 404 or 410."),IF(D461="Non-Indexable","Non-indexable ("&amp;E461&amp;"). Keep if that is intentional; otherwise fix the canonical or noindex.",IF(AA461="Merge","Overlaps with "&amp;I461&amp;IF(N(J461)&gt;0," (similarity "&amp;TEXT(J461,"0.00")&amp;")","")&amp;", which gets more clicks. Merge the useful parts into it and 301 this URL.",IF(AA461="Update",MID(IF(U461="Yes","; Clicks down "&amp;TEXT(-P461,"0%")&amp;" on the previous period","")&amp;IF(V461="Yes","; Average position "&amp;TEXT(N461,"0.0")&amp;" on "&amp;TEXT(L461,"#,##0")&amp;" impressions (striking distance)","")&amp;IF(AND(T461="Yes",N(L461)&gt;=Rules!$B$6),"; Thin ("&amp;F461&amp;" words) but has search demand",""),3,400),IF(AA461="Prune","Low value: "&amp;N(K461)&amp;" clicks, "&amp;N(L461)&amp;" impressions, "&amp;N(Q461)&amp;" sessions, no key events. Remove or noindex it and update internal links.",IF(AA461="Redirect","Low value but "&amp;N(AC461)&amp;" referring domains. 301 it to the closest relevant page to keep those links.",IF(AND(Z461="No",Y461="Yes",N(K461)&lt;Rules!$B$5),"Low search traffic but it converts (key events: "&amp;S461&amp;"). Keep it and link to it.",IF(W461="Yes","Stronger than the page it overlaps ("&amp;I461&amp;"). Keep; merge that page into this one.","Healthy: "&amp;N(K461)&amp;" clicks"&amp;IF(ISNUMBER(N461),", average position "&amp;TEXT(N461,"0.0"),"")&amp;". Keep and monitor."))))))))))</f>
        <v/>
      </c>
      <c r="AE461">
        <f>IF(A461="","",IF(AD461&lt;&gt;"",AD461,AA461))</f>
        <v/>
      </c>
    </row>
    <row r="462">
      <c r="A462">
        <f>IF(Crawl!A461="","",Crawl!A461)</f>
        <v/>
      </c>
      <c r="B462">
        <f>IF(A462="","",Crawl!EC461)</f>
        <v/>
      </c>
      <c r="C462">
        <f>IF(A462="","",IFERROR(INDEX(Crawl!$A461:$DZ461,1,Rules!$H$6),""))</f>
        <v/>
      </c>
      <c r="D462">
        <f>IF(A462="","",IFERROR(INDEX(Crawl!$A461:$DZ461,1,Rules!$H$7),"")&amp;"")</f>
        <v/>
      </c>
      <c r="E462">
        <f>IF(A462="","",IFERROR(INDEX(Crawl!$A461:$DZ461,1,Rules!$H$8),"")&amp;"")</f>
        <v/>
      </c>
      <c r="F462">
        <f>IF(A462="","",IFERROR(INDEX(Crawl!$A461:$DZ461,1,Rules!$H$9),""))</f>
        <v/>
      </c>
      <c r="G462">
        <f>IF(A462="","",IFERROR(INDEX(Crawl!$A461:$DZ461,1,Rules!$H$10),""))</f>
        <v/>
      </c>
      <c r="H462">
        <f>IF(A462="","",IFERROR(INDEX(Crawl!$A461:$DZ461,1,Rules!$H$12),""))</f>
        <v/>
      </c>
      <c r="I462">
        <f>IF(A462="","",IF(AND(N(H462)&gt;0,IFERROR(INDEX(Crawl!$A461:$DZ461,1,Rules!$H$11),"")&amp;""&lt;&gt;""),IFERROR(INDEX(Crawl!$A461:$DZ461,1,Rules!$H$11),"")&amp;"",IF(AND(ISNUMBER(J462),N(J462)&gt;=Rules!$B$12,IFERROR(INDEX(Crawl!$A461:$DZ461,1,Rules!$H$13),"")&amp;""&lt;&gt;""),IFERROR(INDEX(Crawl!$A461:$DZ461,1,Rules!$H$13),"")&amp;"","")))</f>
        <v/>
      </c>
      <c r="J462" s="19">
        <f>IF(A462="","",IF(IFERROR(INDEX(Crawl!$A461:$DZ461,1,Rules!$H$14),"")&amp;""="","",IFERROR(INDEX(Crawl!$A461:$DZ461,1,Rules!$H$14),"")))</f>
        <v/>
      </c>
      <c r="K462">
        <f>IF(A462="","",IFERROR(SUMIFS('GSC current'!$J$2:$J$2001,'GSC current'!$I$2:$I$2001,B462),0))</f>
        <v/>
      </c>
      <c r="L462">
        <f>IF(A462="","",IFERROR(SUMIFS('GSC current'!$K$2:$K$2001,'GSC current'!$I$2:$I$2001,B462),0))</f>
        <v/>
      </c>
      <c r="M462" s="20">
        <f>IF(A462="","",IF(N(L462)&gt;0,K462/L462,""))</f>
        <v/>
      </c>
      <c r="N462" s="21">
        <f>IF(A462="","",IF(N(L462)&gt;0,SUMIFS('GSC current'!$L$2:$L$2001,'GSC current'!$I$2:$I$2001,B462)/L462,""))</f>
        <v/>
      </c>
      <c r="O462">
        <f>IF(A462="","",IFERROR(SUMIFS('GSC previous'!$J$2:$J$2001,'GSC previous'!$I$2:$I$2001,B462),0))</f>
        <v/>
      </c>
      <c r="P462" s="22">
        <f>IF(A462="","",IF(N(O462)&gt;0,(K462-O462)/O462,""))</f>
        <v/>
      </c>
      <c r="Q462">
        <f>IF(A462="","",IFERROR(SUMIFS(GA4!$P$2:$P$2001,GA4!$O$2:$O$2001,B462),0))</f>
        <v/>
      </c>
      <c r="R462" s="23">
        <f>IF(A462="","",IF(N(Q462)&gt;0,SUMIFS(GA4!$Q$2:$Q$2001,GA4!$O$2:$O$2001,B462)/Q462,""))</f>
        <v/>
      </c>
      <c r="S462">
        <f>IF(A462="","",IFERROR(SUMIFS(GA4!$R$2:$R$2001,GA4!$O$2:$O$2001,B462),0))</f>
        <v/>
      </c>
      <c r="T462">
        <f>IF(A462="","",IF(AND(ISNUMBER(F462),LEFT(C462&amp;"",1)="2"),IF(F462&lt;Rules!$B$9,"Yes","No"),"No"))</f>
        <v/>
      </c>
      <c r="U462">
        <f>IF(A462="","",IF(AND(N(O462)&gt;=Rules!$B$8,ISNUMBER(P462)),IF(P462&lt;=-Rules!$B$7,"Yes","No"),"No"))</f>
        <v/>
      </c>
      <c r="V462">
        <f>IF(A462="","",IF(AND(N(L462)&gt;=Rules!$B$6,ISNUMBER(N462)),IF(AND(N462&gt;=Rules!$B$10,N462&lt;=Rules!$B$11),"Yes","No"),"No"))</f>
        <v/>
      </c>
      <c r="W462">
        <f>IF(A462="","",IF(I462&lt;&gt;"","Yes","No"))</f>
        <v/>
      </c>
      <c r="X462">
        <f>IF(I462="","",IF(SUMIFS($K$3:$K$2002,$A$3:$A$2002,SUBSTITUTE(SUBSTITUTE(I462,"?","~?"),"*","~*"))&gt;N(K462),"Yes","No"))</f>
        <v/>
      </c>
      <c r="Y462">
        <f>IF(A462="","",IF(N(S462)&gt;0,"Yes","No"))</f>
        <v/>
      </c>
      <c r="Z462">
        <f>IF(A462="","",IF(AND(N(K462)&lt;Rules!$B$5,N(L462)&lt;Rules!$B$6,N(Q462)&lt;Rules!$B$13,Y462="No"),"Yes","No"))</f>
        <v/>
      </c>
      <c r="AA462">
        <f>IF(A462="","",IF(LEFT(C462&amp;"",1)="3","Redirect",IF(OR(LEFT(C462&amp;"",1)="4",LEFT(C462&amp;"",1)="5"),IF(OR(N(K462)&gt;0,N(AC462)&gt;=Rules!$B$14),"Redirect","Prune"),IF(D462="Non-Indexable","Keep",IF(AND(W462="Yes",X462="Yes",Y462="No"),"Merge",IF(OR(U462="Yes",V462="Yes",AND(T462="Yes",N(L462)&gt;=Rules!$B$6)),"Update",IF(Z462="Yes",IF(N(AC462)&gt;=Rules!$B$14,"Redirect","Prune"),"Keep")))))))</f>
        <v/>
      </c>
      <c r="AB462">
        <f>IF(A462="","",IF(LEFT(C462&amp;"",1)="3","Already redirects ("&amp;C462&amp;"). Update internal links to point at the final URL.",IF(OR(LEFT(C462&amp;"",1)="4",LEFT(C462&amp;"",1)="5"),IF(AA462="Redirect","Returns "&amp;C462&amp;" but still has "&amp;N(K462)&amp;" clicks and "&amp;N(AC462)&amp;" referring domains. 301 it to the closest live page.","Returns "&amp;C462&amp;" with no clicks or links. Remove internal links and let it 404 or 410."),IF(D462="Non-Indexable","Non-indexable ("&amp;E462&amp;"). Keep if that is intentional; otherwise fix the canonical or noindex.",IF(AA462="Merge","Overlaps with "&amp;I462&amp;IF(N(J462)&gt;0," (similarity "&amp;TEXT(J462,"0.00")&amp;")","")&amp;", which gets more clicks. Merge the useful parts into it and 301 this URL.",IF(AA462="Update",MID(IF(U462="Yes","; Clicks down "&amp;TEXT(-P462,"0%")&amp;" on the previous period","")&amp;IF(V462="Yes","; Average position "&amp;TEXT(N462,"0.0")&amp;" on "&amp;TEXT(L462,"#,##0")&amp;" impressions (striking distance)","")&amp;IF(AND(T462="Yes",N(L462)&gt;=Rules!$B$6),"; Thin ("&amp;F462&amp;" words) but has search demand",""),3,400),IF(AA462="Prune","Low value: "&amp;N(K462)&amp;" clicks, "&amp;N(L462)&amp;" impressions, "&amp;N(Q462)&amp;" sessions, no key events. Remove or noindex it and update internal links.",IF(AA462="Redirect","Low value but "&amp;N(AC462)&amp;" referring domains. 301 it to the closest relevant page to keep those links.",IF(AND(Z462="No",Y462="Yes",N(K462)&lt;Rules!$B$5),"Low search traffic but it converts (key events: "&amp;S462&amp;"). Keep it and link to it.",IF(W462="Yes","Stronger than the page it overlaps ("&amp;I462&amp;"). Keep; merge that page into this one.","Healthy: "&amp;N(K462)&amp;" clicks"&amp;IF(ISNUMBER(N462),", average position "&amp;TEXT(N462,"0.0"),"")&amp;". Keep and monitor."))))))))))</f>
        <v/>
      </c>
      <c r="AE462">
        <f>IF(A462="","",IF(AD462&lt;&gt;"",AD462,AA462))</f>
        <v/>
      </c>
    </row>
    <row r="463">
      <c r="A463">
        <f>IF(Crawl!A462="","",Crawl!A462)</f>
        <v/>
      </c>
      <c r="B463">
        <f>IF(A463="","",Crawl!EC462)</f>
        <v/>
      </c>
      <c r="C463">
        <f>IF(A463="","",IFERROR(INDEX(Crawl!$A462:$DZ462,1,Rules!$H$6),""))</f>
        <v/>
      </c>
      <c r="D463">
        <f>IF(A463="","",IFERROR(INDEX(Crawl!$A462:$DZ462,1,Rules!$H$7),"")&amp;"")</f>
        <v/>
      </c>
      <c r="E463">
        <f>IF(A463="","",IFERROR(INDEX(Crawl!$A462:$DZ462,1,Rules!$H$8),"")&amp;"")</f>
        <v/>
      </c>
      <c r="F463">
        <f>IF(A463="","",IFERROR(INDEX(Crawl!$A462:$DZ462,1,Rules!$H$9),""))</f>
        <v/>
      </c>
      <c r="G463">
        <f>IF(A463="","",IFERROR(INDEX(Crawl!$A462:$DZ462,1,Rules!$H$10),""))</f>
        <v/>
      </c>
      <c r="H463">
        <f>IF(A463="","",IFERROR(INDEX(Crawl!$A462:$DZ462,1,Rules!$H$12),""))</f>
        <v/>
      </c>
      <c r="I463">
        <f>IF(A463="","",IF(AND(N(H463)&gt;0,IFERROR(INDEX(Crawl!$A462:$DZ462,1,Rules!$H$11),"")&amp;""&lt;&gt;""),IFERROR(INDEX(Crawl!$A462:$DZ462,1,Rules!$H$11),"")&amp;"",IF(AND(ISNUMBER(J463),N(J463)&gt;=Rules!$B$12,IFERROR(INDEX(Crawl!$A462:$DZ462,1,Rules!$H$13),"")&amp;""&lt;&gt;""),IFERROR(INDEX(Crawl!$A462:$DZ462,1,Rules!$H$13),"")&amp;"","")))</f>
        <v/>
      </c>
      <c r="J463" s="19">
        <f>IF(A463="","",IF(IFERROR(INDEX(Crawl!$A462:$DZ462,1,Rules!$H$14),"")&amp;""="","",IFERROR(INDEX(Crawl!$A462:$DZ462,1,Rules!$H$14),"")))</f>
        <v/>
      </c>
      <c r="K463">
        <f>IF(A463="","",IFERROR(SUMIFS('GSC current'!$J$2:$J$2001,'GSC current'!$I$2:$I$2001,B463),0))</f>
        <v/>
      </c>
      <c r="L463">
        <f>IF(A463="","",IFERROR(SUMIFS('GSC current'!$K$2:$K$2001,'GSC current'!$I$2:$I$2001,B463),0))</f>
        <v/>
      </c>
      <c r="M463" s="20">
        <f>IF(A463="","",IF(N(L463)&gt;0,K463/L463,""))</f>
        <v/>
      </c>
      <c r="N463" s="21">
        <f>IF(A463="","",IF(N(L463)&gt;0,SUMIFS('GSC current'!$L$2:$L$2001,'GSC current'!$I$2:$I$2001,B463)/L463,""))</f>
        <v/>
      </c>
      <c r="O463">
        <f>IF(A463="","",IFERROR(SUMIFS('GSC previous'!$J$2:$J$2001,'GSC previous'!$I$2:$I$2001,B463),0))</f>
        <v/>
      </c>
      <c r="P463" s="22">
        <f>IF(A463="","",IF(N(O463)&gt;0,(K463-O463)/O463,""))</f>
        <v/>
      </c>
      <c r="Q463">
        <f>IF(A463="","",IFERROR(SUMIFS(GA4!$P$2:$P$2001,GA4!$O$2:$O$2001,B463),0))</f>
        <v/>
      </c>
      <c r="R463" s="23">
        <f>IF(A463="","",IF(N(Q463)&gt;0,SUMIFS(GA4!$Q$2:$Q$2001,GA4!$O$2:$O$2001,B463)/Q463,""))</f>
        <v/>
      </c>
      <c r="S463">
        <f>IF(A463="","",IFERROR(SUMIFS(GA4!$R$2:$R$2001,GA4!$O$2:$O$2001,B463),0))</f>
        <v/>
      </c>
      <c r="T463">
        <f>IF(A463="","",IF(AND(ISNUMBER(F463),LEFT(C463&amp;"",1)="2"),IF(F463&lt;Rules!$B$9,"Yes","No"),"No"))</f>
        <v/>
      </c>
      <c r="U463">
        <f>IF(A463="","",IF(AND(N(O463)&gt;=Rules!$B$8,ISNUMBER(P463)),IF(P463&lt;=-Rules!$B$7,"Yes","No"),"No"))</f>
        <v/>
      </c>
      <c r="V463">
        <f>IF(A463="","",IF(AND(N(L463)&gt;=Rules!$B$6,ISNUMBER(N463)),IF(AND(N463&gt;=Rules!$B$10,N463&lt;=Rules!$B$11),"Yes","No"),"No"))</f>
        <v/>
      </c>
      <c r="W463">
        <f>IF(A463="","",IF(I463&lt;&gt;"","Yes","No"))</f>
        <v/>
      </c>
      <c r="X463">
        <f>IF(I463="","",IF(SUMIFS($K$3:$K$2002,$A$3:$A$2002,SUBSTITUTE(SUBSTITUTE(I463,"?","~?"),"*","~*"))&gt;N(K463),"Yes","No"))</f>
        <v/>
      </c>
      <c r="Y463">
        <f>IF(A463="","",IF(N(S463)&gt;0,"Yes","No"))</f>
        <v/>
      </c>
      <c r="Z463">
        <f>IF(A463="","",IF(AND(N(K463)&lt;Rules!$B$5,N(L463)&lt;Rules!$B$6,N(Q463)&lt;Rules!$B$13,Y463="No"),"Yes","No"))</f>
        <v/>
      </c>
      <c r="AA463">
        <f>IF(A463="","",IF(LEFT(C463&amp;"",1)="3","Redirect",IF(OR(LEFT(C463&amp;"",1)="4",LEFT(C463&amp;"",1)="5"),IF(OR(N(K463)&gt;0,N(AC463)&gt;=Rules!$B$14),"Redirect","Prune"),IF(D463="Non-Indexable","Keep",IF(AND(W463="Yes",X463="Yes",Y463="No"),"Merge",IF(OR(U463="Yes",V463="Yes",AND(T463="Yes",N(L463)&gt;=Rules!$B$6)),"Update",IF(Z463="Yes",IF(N(AC463)&gt;=Rules!$B$14,"Redirect","Prune"),"Keep")))))))</f>
        <v/>
      </c>
      <c r="AB463">
        <f>IF(A463="","",IF(LEFT(C463&amp;"",1)="3","Already redirects ("&amp;C463&amp;"). Update internal links to point at the final URL.",IF(OR(LEFT(C463&amp;"",1)="4",LEFT(C463&amp;"",1)="5"),IF(AA463="Redirect","Returns "&amp;C463&amp;" but still has "&amp;N(K463)&amp;" clicks and "&amp;N(AC463)&amp;" referring domains. 301 it to the closest live page.","Returns "&amp;C463&amp;" with no clicks or links. Remove internal links and let it 404 or 410."),IF(D463="Non-Indexable","Non-indexable ("&amp;E463&amp;"). Keep if that is intentional; otherwise fix the canonical or noindex.",IF(AA463="Merge","Overlaps with "&amp;I463&amp;IF(N(J463)&gt;0," (similarity "&amp;TEXT(J463,"0.00")&amp;")","")&amp;", which gets more clicks. Merge the useful parts into it and 301 this URL.",IF(AA463="Update",MID(IF(U463="Yes","; Clicks down "&amp;TEXT(-P463,"0%")&amp;" on the previous period","")&amp;IF(V463="Yes","; Average position "&amp;TEXT(N463,"0.0")&amp;" on "&amp;TEXT(L463,"#,##0")&amp;" impressions (striking distance)","")&amp;IF(AND(T463="Yes",N(L463)&gt;=Rules!$B$6),"; Thin ("&amp;F463&amp;" words) but has search demand",""),3,400),IF(AA463="Prune","Low value: "&amp;N(K463)&amp;" clicks, "&amp;N(L463)&amp;" impressions, "&amp;N(Q463)&amp;" sessions, no key events. Remove or noindex it and update internal links.",IF(AA463="Redirect","Low value but "&amp;N(AC463)&amp;" referring domains. 301 it to the closest relevant page to keep those links.",IF(AND(Z463="No",Y463="Yes",N(K463)&lt;Rules!$B$5),"Low search traffic but it converts (key events: "&amp;S463&amp;"). Keep it and link to it.",IF(W463="Yes","Stronger than the page it overlaps ("&amp;I463&amp;"). Keep; merge that page into this one.","Healthy: "&amp;N(K463)&amp;" clicks"&amp;IF(ISNUMBER(N463),", average position "&amp;TEXT(N463,"0.0"),"")&amp;". Keep and monitor."))))))))))</f>
        <v/>
      </c>
      <c r="AE463">
        <f>IF(A463="","",IF(AD463&lt;&gt;"",AD463,AA463))</f>
        <v/>
      </c>
    </row>
    <row r="464">
      <c r="A464">
        <f>IF(Crawl!A463="","",Crawl!A463)</f>
        <v/>
      </c>
      <c r="B464">
        <f>IF(A464="","",Crawl!EC463)</f>
        <v/>
      </c>
      <c r="C464">
        <f>IF(A464="","",IFERROR(INDEX(Crawl!$A463:$DZ463,1,Rules!$H$6),""))</f>
        <v/>
      </c>
      <c r="D464">
        <f>IF(A464="","",IFERROR(INDEX(Crawl!$A463:$DZ463,1,Rules!$H$7),"")&amp;"")</f>
        <v/>
      </c>
      <c r="E464">
        <f>IF(A464="","",IFERROR(INDEX(Crawl!$A463:$DZ463,1,Rules!$H$8),"")&amp;"")</f>
        <v/>
      </c>
      <c r="F464">
        <f>IF(A464="","",IFERROR(INDEX(Crawl!$A463:$DZ463,1,Rules!$H$9),""))</f>
        <v/>
      </c>
      <c r="G464">
        <f>IF(A464="","",IFERROR(INDEX(Crawl!$A463:$DZ463,1,Rules!$H$10),""))</f>
        <v/>
      </c>
      <c r="H464">
        <f>IF(A464="","",IFERROR(INDEX(Crawl!$A463:$DZ463,1,Rules!$H$12),""))</f>
        <v/>
      </c>
      <c r="I464">
        <f>IF(A464="","",IF(AND(N(H464)&gt;0,IFERROR(INDEX(Crawl!$A463:$DZ463,1,Rules!$H$11),"")&amp;""&lt;&gt;""),IFERROR(INDEX(Crawl!$A463:$DZ463,1,Rules!$H$11),"")&amp;"",IF(AND(ISNUMBER(J464),N(J464)&gt;=Rules!$B$12,IFERROR(INDEX(Crawl!$A463:$DZ463,1,Rules!$H$13),"")&amp;""&lt;&gt;""),IFERROR(INDEX(Crawl!$A463:$DZ463,1,Rules!$H$13),"")&amp;"","")))</f>
        <v/>
      </c>
      <c r="J464" s="19">
        <f>IF(A464="","",IF(IFERROR(INDEX(Crawl!$A463:$DZ463,1,Rules!$H$14),"")&amp;""="","",IFERROR(INDEX(Crawl!$A463:$DZ463,1,Rules!$H$14),"")))</f>
        <v/>
      </c>
      <c r="K464">
        <f>IF(A464="","",IFERROR(SUMIFS('GSC current'!$J$2:$J$2001,'GSC current'!$I$2:$I$2001,B464),0))</f>
        <v/>
      </c>
      <c r="L464">
        <f>IF(A464="","",IFERROR(SUMIFS('GSC current'!$K$2:$K$2001,'GSC current'!$I$2:$I$2001,B464),0))</f>
        <v/>
      </c>
      <c r="M464" s="20">
        <f>IF(A464="","",IF(N(L464)&gt;0,K464/L464,""))</f>
        <v/>
      </c>
      <c r="N464" s="21">
        <f>IF(A464="","",IF(N(L464)&gt;0,SUMIFS('GSC current'!$L$2:$L$2001,'GSC current'!$I$2:$I$2001,B464)/L464,""))</f>
        <v/>
      </c>
      <c r="O464">
        <f>IF(A464="","",IFERROR(SUMIFS('GSC previous'!$J$2:$J$2001,'GSC previous'!$I$2:$I$2001,B464),0))</f>
        <v/>
      </c>
      <c r="P464" s="22">
        <f>IF(A464="","",IF(N(O464)&gt;0,(K464-O464)/O464,""))</f>
        <v/>
      </c>
      <c r="Q464">
        <f>IF(A464="","",IFERROR(SUMIFS(GA4!$P$2:$P$2001,GA4!$O$2:$O$2001,B464),0))</f>
        <v/>
      </c>
      <c r="R464" s="23">
        <f>IF(A464="","",IF(N(Q464)&gt;0,SUMIFS(GA4!$Q$2:$Q$2001,GA4!$O$2:$O$2001,B464)/Q464,""))</f>
        <v/>
      </c>
      <c r="S464">
        <f>IF(A464="","",IFERROR(SUMIFS(GA4!$R$2:$R$2001,GA4!$O$2:$O$2001,B464),0))</f>
        <v/>
      </c>
      <c r="T464">
        <f>IF(A464="","",IF(AND(ISNUMBER(F464),LEFT(C464&amp;"",1)="2"),IF(F464&lt;Rules!$B$9,"Yes","No"),"No"))</f>
        <v/>
      </c>
      <c r="U464">
        <f>IF(A464="","",IF(AND(N(O464)&gt;=Rules!$B$8,ISNUMBER(P464)),IF(P464&lt;=-Rules!$B$7,"Yes","No"),"No"))</f>
        <v/>
      </c>
      <c r="V464">
        <f>IF(A464="","",IF(AND(N(L464)&gt;=Rules!$B$6,ISNUMBER(N464)),IF(AND(N464&gt;=Rules!$B$10,N464&lt;=Rules!$B$11),"Yes","No"),"No"))</f>
        <v/>
      </c>
      <c r="W464">
        <f>IF(A464="","",IF(I464&lt;&gt;"","Yes","No"))</f>
        <v/>
      </c>
      <c r="X464">
        <f>IF(I464="","",IF(SUMIFS($K$3:$K$2002,$A$3:$A$2002,SUBSTITUTE(SUBSTITUTE(I464,"?","~?"),"*","~*"))&gt;N(K464),"Yes","No"))</f>
        <v/>
      </c>
      <c r="Y464">
        <f>IF(A464="","",IF(N(S464)&gt;0,"Yes","No"))</f>
        <v/>
      </c>
      <c r="Z464">
        <f>IF(A464="","",IF(AND(N(K464)&lt;Rules!$B$5,N(L464)&lt;Rules!$B$6,N(Q464)&lt;Rules!$B$13,Y464="No"),"Yes","No"))</f>
        <v/>
      </c>
      <c r="AA464">
        <f>IF(A464="","",IF(LEFT(C464&amp;"",1)="3","Redirect",IF(OR(LEFT(C464&amp;"",1)="4",LEFT(C464&amp;"",1)="5"),IF(OR(N(K464)&gt;0,N(AC464)&gt;=Rules!$B$14),"Redirect","Prune"),IF(D464="Non-Indexable","Keep",IF(AND(W464="Yes",X464="Yes",Y464="No"),"Merge",IF(OR(U464="Yes",V464="Yes",AND(T464="Yes",N(L464)&gt;=Rules!$B$6)),"Update",IF(Z464="Yes",IF(N(AC464)&gt;=Rules!$B$14,"Redirect","Prune"),"Keep")))))))</f>
        <v/>
      </c>
      <c r="AB464">
        <f>IF(A464="","",IF(LEFT(C464&amp;"",1)="3","Already redirects ("&amp;C464&amp;"). Update internal links to point at the final URL.",IF(OR(LEFT(C464&amp;"",1)="4",LEFT(C464&amp;"",1)="5"),IF(AA464="Redirect","Returns "&amp;C464&amp;" but still has "&amp;N(K464)&amp;" clicks and "&amp;N(AC464)&amp;" referring domains. 301 it to the closest live page.","Returns "&amp;C464&amp;" with no clicks or links. Remove internal links and let it 404 or 410."),IF(D464="Non-Indexable","Non-indexable ("&amp;E464&amp;"). Keep if that is intentional; otherwise fix the canonical or noindex.",IF(AA464="Merge","Overlaps with "&amp;I464&amp;IF(N(J464)&gt;0," (similarity "&amp;TEXT(J464,"0.00")&amp;")","")&amp;", which gets more clicks. Merge the useful parts into it and 301 this URL.",IF(AA464="Update",MID(IF(U464="Yes","; Clicks down "&amp;TEXT(-P464,"0%")&amp;" on the previous period","")&amp;IF(V464="Yes","; Average position "&amp;TEXT(N464,"0.0")&amp;" on "&amp;TEXT(L464,"#,##0")&amp;" impressions (striking distance)","")&amp;IF(AND(T464="Yes",N(L464)&gt;=Rules!$B$6),"; Thin ("&amp;F464&amp;" words) but has search demand",""),3,400),IF(AA464="Prune","Low value: "&amp;N(K464)&amp;" clicks, "&amp;N(L464)&amp;" impressions, "&amp;N(Q464)&amp;" sessions, no key events. Remove or noindex it and update internal links.",IF(AA464="Redirect","Low value but "&amp;N(AC464)&amp;" referring domains. 301 it to the closest relevant page to keep those links.",IF(AND(Z464="No",Y464="Yes",N(K464)&lt;Rules!$B$5),"Low search traffic but it converts (key events: "&amp;S464&amp;"). Keep it and link to it.",IF(W464="Yes","Stronger than the page it overlaps ("&amp;I464&amp;"). Keep; merge that page into this one.","Healthy: "&amp;N(K464)&amp;" clicks"&amp;IF(ISNUMBER(N464),", average position "&amp;TEXT(N464,"0.0"),"")&amp;". Keep and monitor."))))))))))</f>
        <v/>
      </c>
      <c r="AE464">
        <f>IF(A464="","",IF(AD464&lt;&gt;"",AD464,AA464))</f>
        <v/>
      </c>
    </row>
    <row r="465">
      <c r="A465">
        <f>IF(Crawl!A464="","",Crawl!A464)</f>
        <v/>
      </c>
      <c r="B465">
        <f>IF(A465="","",Crawl!EC464)</f>
        <v/>
      </c>
      <c r="C465">
        <f>IF(A465="","",IFERROR(INDEX(Crawl!$A464:$DZ464,1,Rules!$H$6),""))</f>
        <v/>
      </c>
      <c r="D465">
        <f>IF(A465="","",IFERROR(INDEX(Crawl!$A464:$DZ464,1,Rules!$H$7),"")&amp;"")</f>
        <v/>
      </c>
      <c r="E465">
        <f>IF(A465="","",IFERROR(INDEX(Crawl!$A464:$DZ464,1,Rules!$H$8),"")&amp;"")</f>
        <v/>
      </c>
      <c r="F465">
        <f>IF(A465="","",IFERROR(INDEX(Crawl!$A464:$DZ464,1,Rules!$H$9),""))</f>
        <v/>
      </c>
      <c r="G465">
        <f>IF(A465="","",IFERROR(INDEX(Crawl!$A464:$DZ464,1,Rules!$H$10),""))</f>
        <v/>
      </c>
      <c r="H465">
        <f>IF(A465="","",IFERROR(INDEX(Crawl!$A464:$DZ464,1,Rules!$H$12),""))</f>
        <v/>
      </c>
      <c r="I465">
        <f>IF(A465="","",IF(AND(N(H465)&gt;0,IFERROR(INDEX(Crawl!$A464:$DZ464,1,Rules!$H$11),"")&amp;""&lt;&gt;""),IFERROR(INDEX(Crawl!$A464:$DZ464,1,Rules!$H$11),"")&amp;"",IF(AND(ISNUMBER(J465),N(J465)&gt;=Rules!$B$12,IFERROR(INDEX(Crawl!$A464:$DZ464,1,Rules!$H$13),"")&amp;""&lt;&gt;""),IFERROR(INDEX(Crawl!$A464:$DZ464,1,Rules!$H$13),"")&amp;"","")))</f>
        <v/>
      </c>
      <c r="J465" s="19">
        <f>IF(A465="","",IF(IFERROR(INDEX(Crawl!$A464:$DZ464,1,Rules!$H$14),"")&amp;""="","",IFERROR(INDEX(Crawl!$A464:$DZ464,1,Rules!$H$14),"")))</f>
        <v/>
      </c>
      <c r="K465">
        <f>IF(A465="","",IFERROR(SUMIFS('GSC current'!$J$2:$J$2001,'GSC current'!$I$2:$I$2001,B465),0))</f>
        <v/>
      </c>
      <c r="L465">
        <f>IF(A465="","",IFERROR(SUMIFS('GSC current'!$K$2:$K$2001,'GSC current'!$I$2:$I$2001,B465),0))</f>
        <v/>
      </c>
      <c r="M465" s="20">
        <f>IF(A465="","",IF(N(L465)&gt;0,K465/L465,""))</f>
        <v/>
      </c>
      <c r="N465" s="21">
        <f>IF(A465="","",IF(N(L465)&gt;0,SUMIFS('GSC current'!$L$2:$L$2001,'GSC current'!$I$2:$I$2001,B465)/L465,""))</f>
        <v/>
      </c>
      <c r="O465">
        <f>IF(A465="","",IFERROR(SUMIFS('GSC previous'!$J$2:$J$2001,'GSC previous'!$I$2:$I$2001,B465),0))</f>
        <v/>
      </c>
      <c r="P465" s="22">
        <f>IF(A465="","",IF(N(O465)&gt;0,(K465-O465)/O465,""))</f>
        <v/>
      </c>
      <c r="Q465">
        <f>IF(A465="","",IFERROR(SUMIFS(GA4!$P$2:$P$2001,GA4!$O$2:$O$2001,B465),0))</f>
        <v/>
      </c>
      <c r="R465" s="23">
        <f>IF(A465="","",IF(N(Q465)&gt;0,SUMIFS(GA4!$Q$2:$Q$2001,GA4!$O$2:$O$2001,B465)/Q465,""))</f>
        <v/>
      </c>
      <c r="S465">
        <f>IF(A465="","",IFERROR(SUMIFS(GA4!$R$2:$R$2001,GA4!$O$2:$O$2001,B465),0))</f>
        <v/>
      </c>
      <c r="T465">
        <f>IF(A465="","",IF(AND(ISNUMBER(F465),LEFT(C465&amp;"",1)="2"),IF(F465&lt;Rules!$B$9,"Yes","No"),"No"))</f>
        <v/>
      </c>
      <c r="U465">
        <f>IF(A465="","",IF(AND(N(O465)&gt;=Rules!$B$8,ISNUMBER(P465)),IF(P465&lt;=-Rules!$B$7,"Yes","No"),"No"))</f>
        <v/>
      </c>
      <c r="V465">
        <f>IF(A465="","",IF(AND(N(L465)&gt;=Rules!$B$6,ISNUMBER(N465)),IF(AND(N465&gt;=Rules!$B$10,N465&lt;=Rules!$B$11),"Yes","No"),"No"))</f>
        <v/>
      </c>
      <c r="W465">
        <f>IF(A465="","",IF(I465&lt;&gt;"","Yes","No"))</f>
        <v/>
      </c>
      <c r="X465">
        <f>IF(I465="","",IF(SUMIFS($K$3:$K$2002,$A$3:$A$2002,SUBSTITUTE(SUBSTITUTE(I465,"?","~?"),"*","~*"))&gt;N(K465),"Yes","No"))</f>
        <v/>
      </c>
      <c r="Y465">
        <f>IF(A465="","",IF(N(S465)&gt;0,"Yes","No"))</f>
        <v/>
      </c>
      <c r="Z465">
        <f>IF(A465="","",IF(AND(N(K465)&lt;Rules!$B$5,N(L465)&lt;Rules!$B$6,N(Q465)&lt;Rules!$B$13,Y465="No"),"Yes","No"))</f>
        <v/>
      </c>
      <c r="AA465">
        <f>IF(A465="","",IF(LEFT(C465&amp;"",1)="3","Redirect",IF(OR(LEFT(C465&amp;"",1)="4",LEFT(C465&amp;"",1)="5"),IF(OR(N(K465)&gt;0,N(AC465)&gt;=Rules!$B$14),"Redirect","Prune"),IF(D465="Non-Indexable","Keep",IF(AND(W465="Yes",X465="Yes",Y465="No"),"Merge",IF(OR(U465="Yes",V465="Yes",AND(T465="Yes",N(L465)&gt;=Rules!$B$6)),"Update",IF(Z465="Yes",IF(N(AC465)&gt;=Rules!$B$14,"Redirect","Prune"),"Keep")))))))</f>
        <v/>
      </c>
      <c r="AB465">
        <f>IF(A465="","",IF(LEFT(C465&amp;"",1)="3","Already redirects ("&amp;C465&amp;"). Update internal links to point at the final URL.",IF(OR(LEFT(C465&amp;"",1)="4",LEFT(C465&amp;"",1)="5"),IF(AA465="Redirect","Returns "&amp;C465&amp;" but still has "&amp;N(K465)&amp;" clicks and "&amp;N(AC465)&amp;" referring domains. 301 it to the closest live page.","Returns "&amp;C465&amp;" with no clicks or links. Remove internal links and let it 404 or 410."),IF(D465="Non-Indexable","Non-indexable ("&amp;E465&amp;"). Keep if that is intentional; otherwise fix the canonical or noindex.",IF(AA465="Merge","Overlaps with "&amp;I465&amp;IF(N(J465)&gt;0," (similarity "&amp;TEXT(J465,"0.00")&amp;")","")&amp;", which gets more clicks. Merge the useful parts into it and 301 this URL.",IF(AA465="Update",MID(IF(U465="Yes","; Clicks down "&amp;TEXT(-P465,"0%")&amp;" on the previous period","")&amp;IF(V465="Yes","; Average position "&amp;TEXT(N465,"0.0")&amp;" on "&amp;TEXT(L465,"#,##0")&amp;" impressions (striking distance)","")&amp;IF(AND(T465="Yes",N(L465)&gt;=Rules!$B$6),"; Thin ("&amp;F465&amp;" words) but has search demand",""),3,400),IF(AA465="Prune","Low value: "&amp;N(K465)&amp;" clicks, "&amp;N(L465)&amp;" impressions, "&amp;N(Q465)&amp;" sessions, no key events. Remove or noindex it and update internal links.",IF(AA465="Redirect","Low value but "&amp;N(AC465)&amp;" referring domains. 301 it to the closest relevant page to keep those links.",IF(AND(Z465="No",Y465="Yes",N(K465)&lt;Rules!$B$5),"Low search traffic but it converts (key events: "&amp;S465&amp;"). Keep it and link to it.",IF(W465="Yes","Stronger than the page it overlaps ("&amp;I465&amp;"). Keep; merge that page into this one.","Healthy: "&amp;N(K465)&amp;" clicks"&amp;IF(ISNUMBER(N465),", average position "&amp;TEXT(N465,"0.0"),"")&amp;". Keep and monitor."))))))))))</f>
        <v/>
      </c>
      <c r="AE465">
        <f>IF(A465="","",IF(AD465&lt;&gt;"",AD465,AA465))</f>
        <v/>
      </c>
    </row>
    <row r="466">
      <c r="A466">
        <f>IF(Crawl!A465="","",Crawl!A465)</f>
        <v/>
      </c>
      <c r="B466">
        <f>IF(A466="","",Crawl!EC465)</f>
        <v/>
      </c>
      <c r="C466">
        <f>IF(A466="","",IFERROR(INDEX(Crawl!$A465:$DZ465,1,Rules!$H$6),""))</f>
        <v/>
      </c>
      <c r="D466">
        <f>IF(A466="","",IFERROR(INDEX(Crawl!$A465:$DZ465,1,Rules!$H$7),"")&amp;"")</f>
        <v/>
      </c>
      <c r="E466">
        <f>IF(A466="","",IFERROR(INDEX(Crawl!$A465:$DZ465,1,Rules!$H$8),"")&amp;"")</f>
        <v/>
      </c>
      <c r="F466">
        <f>IF(A466="","",IFERROR(INDEX(Crawl!$A465:$DZ465,1,Rules!$H$9),""))</f>
        <v/>
      </c>
      <c r="G466">
        <f>IF(A466="","",IFERROR(INDEX(Crawl!$A465:$DZ465,1,Rules!$H$10),""))</f>
        <v/>
      </c>
      <c r="H466">
        <f>IF(A466="","",IFERROR(INDEX(Crawl!$A465:$DZ465,1,Rules!$H$12),""))</f>
        <v/>
      </c>
      <c r="I466">
        <f>IF(A466="","",IF(AND(N(H466)&gt;0,IFERROR(INDEX(Crawl!$A465:$DZ465,1,Rules!$H$11),"")&amp;""&lt;&gt;""),IFERROR(INDEX(Crawl!$A465:$DZ465,1,Rules!$H$11),"")&amp;"",IF(AND(ISNUMBER(J466),N(J466)&gt;=Rules!$B$12,IFERROR(INDEX(Crawl!$A465:$DZ465,1,Rules!$H$13),"")&amp;""&lt;&gt;""),IFERROR(INDEX(Crawl!$A465:$DZ465,1,Rules!$H$13),"")&amp;"","")))</f>
        <v/>
      </c>
      <c r="J466" s="19">
        <f>IF(A466="","",IF(IFERROR(INDEX(Crawl!$A465:$DZ465,1,Rules!$H$14),"")&amp;""="","",IFERROR(INDEX(Crawl!$A465:$DZ465,1,Rules!$H$14),"")))</f>
        <v/>
      </c>
      <c r="K466">
        <f>IF(A466="","",IFERROR(SUMIFS('GSC current'!$J$2:$J$2001,'GSC current'!$I$2:$I$2001,B466),0))</f>
        <v/>
      </c>
      <c r="L466">
        <f>IF(A466="","",IFERROR(SUMIFS('GSC current'!$K$2:$K$2001,'GSC current'!$I$2:$I$2001,B466),0))</f>
        <v/>
      </c>
      <c r="M466" s="20">
        <f>IF(A466="","",IF(N(L466)&gt;0,K466/L466,""))</f>
        <v/>
      </c>
      <c r="N466" s="21">
        <f>IF(A466="","",IF(N(L466)&gt;0,SUMIFS('GSC current'!$L$2:$L$2001,'GSC current'!$I$2:$I$2001,B466)/L466,""))</f>
        <v/>
      </c>
      <c r="O466">
        <f>IF(A466="","",IFERROR(SUMIFS('GSC previous'!$J$2:$J$2001,'GSC previous'!$I$2:$I$2001,B466),0))</f>
        <v/>
      </c>
      <c r="P466" s="22">
        <f>IF(A466="","",IF(N(O466)&gt;0,(K466-O466)/O466,""))</f>
        <v/>
      </c>
      <c r="Q466">
        <f>IF(A466="","",IFERROR(SUMIFS(GA4!$P$2:$P$2001,GA4!$O$2:$O$2001,B466),0))</f>
        <v/>
      </c>
      <c r="R466" s="23">
        <f>IF(A466="","",IF(N(Q466)&gt;0,SUMIFS(GA4!$Q$2:$Q$2001,GA4!$O$2:$O$2001,B466)/Q466,""))</f>
        <v/>
      </c>
      <c r="S466">
        <f>IF(A466="","",IFERROR(SUMIFS(GA4!$R$2:$R$2001,GA4!$O$2:$O$2001,B466),0))</f>
        <v/>
      </c>
      <c r="T466">
        <f>IF(A466="","",IF(AND(ISNUMBER(F466),LEFT(C466&amp;"",1)="2"),IF(F466&lt;Rules!$B$9,"Yes","No"),"No"))</f>
        <v/>
      </c>
      <c r="U466">
        <f>IF(A466="","",IF(AND(N(O466)&gt;=Rules!$B$8,ISNUMBER(P466)),IF(P466&lt;=-Rules!$B$7,"Yes","No"),"No"))</f>
        <v/>
      </c>
      <c r="V466">
        <f>IF(A466="","",IF(AND(N(L466)&gt;=Rules!$B$6,ISNUMBER(N466)),IF(AND(N466&gt;=Rules!$B$10,N466&lt;=Rules!$B$11),"Yes","No"),"No"))</f>
        <v/>
      </c>
      <c r="W466">
        <f>IF(A466="","",IF(I466&lt;&gt;"","Yes","No"))</f>
        <v/>
      </c>
      <c r="X466">
        <f>IF(I466="","",IF(SUMIFS($K$3:$K$2002,$A$3:$A$2002,SUBSTITUTE(SUBSTITUTE(I466,"?","~?"),"*","~*"))&gt;N(K466),"Yes","No"))</f>
        <v/>
      </c>
      <c r="Y466">
        <f>IF(A466="","",IF(N(S466)&gt;0,"Yes","No"))</f>
        <v/>
      </c>
      <c r="Z466">
        <f>IF(A466="","",IF(AND(N(K466)&lt;Rules!$B$5,N(L466)&lt;Rules!$B$6,N(Q466)&lt;Rules!$B$13,Y466="No"),"Yes","No"))</f>
        <v/>
      </c>
      <c r="AA466">
        <f>IF(A466="","",IF(LEFT(C466&amp;"",1)="3","Redirect",IF(OR(LEFT(C466&amp;"",1)="4",LEFT(C466&amp;"",1)="5"),IF(OR(N(K466)&gt;0,N(AC466)&gt;=Rules!$B$14),"Redirect","Prune"),IF(D466="Non-Indexable","Keep",IF(AND(W466="Yes",X466="Yes",Y466="No"),"Merge",IF(OR(U466="Yes",V466="Yes",AND(T466="Yes",N(L466)&gt;=Rules!$B$6)),"Update",IF(Z466="Yes",IF(N(AC466)&gt;=Rules!$B$14,"Redirect","Prune"),"Keep")))))))</f>
        <v/>
      </c>
      <c r="AB466">
        <f>IF(A466="","",IF(LEFT(C466&amp;"",1)="3","Already redirects ("&amp;C466&amp;"). Update internal links to point at the final URL.",IF(OR(LEFT(C466&amp;"",1)="4",LEFT(C466&amp;"",1)="5"),IF(AA466="Redirect","Returns "&amp;C466&amp;" but still has "&amp;N(K466)&amp;" clicks and "&amp;N(AC466)&amp;" referring domains. 301 it to the closest live page.","Returns "&amp;C466&amp;" with no clicks or links. Remove internal links and let it 404 or 410."),IF(D466="Non-Indexable","Non-indexable ("&amp;E466&amp;"). Keep if that is intentional; otherwise fix the canonical or noindex.",IF(AA466="Merge","Overlaps with "&amp;I466&amp;IF(N(J466)&gt;0," (similarity "&amp;TEXT(J466,"0.00")&amp;")","")&amp;", which gets more clicks. Merge the useful parts into it and 301 this URL.",IF(AA466="Update",MID(IF(U466="Yes","; Clicks down "&amp;TEXT(-P466,"0%")&amp;" on the previous period","")&amp;IF(V466="Yes","; Average position "&amp;TEXT(N466,"0.0")&amp;" on "&amp;TEXT(L466,"#,##0")&amp;" impressions (striking distance)","")&amp;IF(AND(T466="Yes",N(L466)&gt;=Rules!$B$6),"; Thin ("&amp;F466&amp;" words) but has search demand",""),3,400),IF(AA466="Prune","Low value: "&amp;N(K466)&amp;" clicks, "&amp;N(L466)&amp;" impressions, "&amp;N(Q466)&amp;" sessions, no key events. Remove or noindex it and update internal links.",IF(AA466="Redirect","Low value but "&amp;N(AC466)&amp;" referring domains. 301 it to the closest relevant page to keep those links.",IF(AND(Z466="No",Y466="Yes",N(K466)&lt;Rules!$B$5),"Low search traffic but it converts (key events: "&amp;S466&amp;"). Keep it and link to it.",IF(W466="Yes","Stronger than the page it overlaps ("&amp;I466&amp;"). Keep; merge that page into this one.","Healthy: "&amp;N(K466)&amp;" clicks"&amp;IF(ISNUMBER(N466),", average position "&amp;TEXT(N466,"0.0"),"")&amp;". Keep and monitor."))))))))))</f>
        <v/>
      </c>
      <c r="AE466">
        <f>IF(A466="","",IF(AD466&lt;&gt;"",AD466,AA466))</f>
        <v/>
      </c>
    </row>
    <row r="467">
      <c r="A467">
        <f>IF(Crawl!A466="","",Crawl!A466)</f>
        <v/>
      </c>
      <c r="B467">
        <f>IF(A467="","",Crawl!EC466)</f>
        <v/>
      </c>
      <c r="C467">
        <f>IF(A467="","",IFERROR(INDEX(Crawl!$A466:$DZ466,1,Rules!$H$6),""))</f>
        <v/>
      </c>
      <c r="D467">
        <f>IF(A467="","",IFERROR(INDEX(Crawl!$A466:$DZ466,1,Rules!$H$7),"")&amp;"")</f>
        <v/>
      </c>
      <c r="E467">
        <f>IF(A467="","",IFERROR(INDEX(Crawl!$A466:$DZ466,1,Rules!$H$8),"")&amp;"")</f>
        <v/>
      </c>
      <c r="F467">
        <f>IF(A467="","",IFERROR(INDEX(Crawl!$A466:$DZ466,1,Rules!$H$9),""))</f>
        <v/>
      </c>
      <c r="G467">
        <f>IF(A467="","",IFERROR(INDEX(Crawl!$A466:$DZ466,1,Rules!$H$10),""))</f>
        <v/>
      </c>
      <c r="H467">
        <f>IF(A467="","",IFERROR(INDEX(Crawl!$A466:$DZ466,1,Rules!$H$12),""))</f>
        <v/>
      </c>
      <c r="I467">
        <f>IF(A467="","",IF(AND(N(H467)&gt;0,IFERROR(INDEX(Crawl!$A466:$DZ466,1,Rules!$H$11),"")&amp;""&lt;&gt;""),IFERROR(INDEX(Crawl!$A466:$DZ466,1,Rules!$H$11),"")&amp;"",IF(AND(ISNUMBER(J467),N(J467)&gt;=Rules!$B$12,IFERROR(INDEX(Crawl!$A466:$DZ466,1,Rules!$H$13),"")&amp;""&lt;&gt;""),IFERROR(INDEX(Crawl!$A466:$DZ466,1,Rules!$H$13),"")&amp;"","")))</f>
        <v/>
      </c>
      <c r="J467" s="19">
        <f>IF(A467="","",IF(IFERROR(INDEX(Crawl!$A466:$DZ466,1,Rules!$H$14),"")&amp;""="","",IFERROR(INDEX(Crawl!$A466:$DZ466,1,Rules!$H$14),"")))</f>
        <v/>
      </c>
      <c r="K467">
        <f>IF(A467="","",IFERROR(SUMIFS('GSC current'!$J$2:$J$2001,'GSC current'!$I$2:$I$2001,B467),0))</f>
        <v/>
      </c>
      <c r="L467">
        <f>IF(A467="","",IFERROR(SUMIFS('GSC current'!$K$2:$K$2001,'GSC current'!$I$2:$I$2001,B467),0))</f>
        <v/>
      </c>
      <c r="M467" s="20">
        <f>IF(A467="","",IF(N(L467)&gt;0,K467/L467,""))</f>
        <v/>
      </c>
      <c r="N467" s="21">
        <f>IF(A467="","",IF(N(L467)&gt;0,SUMIFS('GSC current'!$L$2:$L$2001,'GSC current'!$I$2:$I$2001,B467)/L467,""))</f>
        <v/>
      </c>
      <c r="O467">
        <f>IF(A467="","",IFERROR(SUMIFS('GSC previous'!$J$2:$J$2001,'GSC previous'!$I$2:$I$2001,B467),0))</f>
        <v/>
      </c>
      <c r="P467" s="22">
        <f>IF(A467="","",IF(N(O467)&gt;0,(K467-O467)/O467,""))</f>
        <v/>
      </c>
      <c r="Q467">
        <f>IF(A467="","",IFERROR(SUMIFS(GA4!$P$2:$P$2001,GA4!$O$2:$O$2001,B467),0))</f>
        <v/>
      </c>
      <c r="R467" s="23">
        <f>IF(A467="","",IF(N(Q467)&gt;0,SUMIFS(GA4!$Q$2:$Q$2001,GA4!$O$2:$O$2001,B467)/Q467,""))</f>
        <v/>
      </c>
      <c r="S467">
        <f>IF(A467="","",IFERROR(SUMIFS(GA4!$R$2:$R$2001,GA4!$O$2:$O$2001,B467),0))</f>
        <v/>
      </c>
      <c r="T467">
        <f>IF(A467="","",IF(AND(ISNUMBER(F467),LEFT(C467&amp;"",1)="2"),IF(F467&lt;Rules!$B$9,"Yes","No"),"No"))</f>
        <v/>
      </c>
      <c r="U467">
        <f>IF(A467="","",IF(AND(N(O467)&gt;=Rules!$B$8,ISNUMBER(P467)),IF(P467&lt;=-Rules!$B$7,"Yes","No"),"No"))</f>
        <v/>
      </c>
      <c r="V467">
        <f>IF(A467="","",IF(AND(N(L467)&gt;=Rules!$B$6,ISNUMBER(N467)),IF(AND(N467&gt;=Rules!$B$10,N467&lt;=Rules!$B$11),"Yes","No"),"No"))</f>
        <v/>
      </c>
      <c r="W467">
        <f>IF(A467="","",IF(I467&lt;&gt;"","Yes","No"))</f>
        <v/>
      </c>
      <c r="X467">
        <f>IF(I467="","",IF(SUMIFS($K$3:$K$2002,$A$3:$A$2002,SUBSTITUTE(SUBSTITUTE(I467,"?","~?"),"*","~*"))&gt;N(K467),"Yes","No"))</f>
        <v/>
      </c>
      <c r="Y467">
        <f>IF(A467="","",IF(N(S467)&gt;0,"Yes","No"))</f>
        <v/>
      </c>
      <c r="Z467">
        <f>IF(A467="","",IF(AND(N(K467)&lt;Rules!$B$5,N(L467)&lt;Rules!$B$6,N(Q467)&lt;Rules!$B$13,Y467="No"),"Yes","No"))</f>
        <v/>
      </c>
      <c r="AA467">
        <f>IF(A467="","",IF(LEFT(C467&amp;"",1)="3","Redirect",IF(OR(LEFT(C467&amp;"",1)="4",LEFT(C467&amp;"",1)="5"),IF(OR(N(K467)&gt;0,N(AC467)&gt;=Rules!$B$14),"Redirect","Prune"),IF(D467="Non-Indexable","Keep",IF(AND(W467="Yes",X467="Yes",Y467="No"),"Merge",IF(OR(U467="Yes",V467="Yes",AND(T467="Yes",N(L467)&gt;=Rules!$B$6)),"Update",IF(Z467="Yes",IF(N(AC467)&gt;=Rules!$B$14,"Redirect","Prune"),"Keep")))))))</f>
        <v/>
      </c>
      <c r="AB467">
        <f>IF(A467="","",IF(LEFT(C467&amp;"",1)="3","Already redirects ("&amp;C467&amp;"). Update internal links to point at the final URL.",IF(OR(LEFT(C467&amp;"",1)="4",LEFT(C467&amp;"",1)="5"),IF(AA467="Redirect","Returns "&amp;C467&amp;" but still has "&amp;N(K467)&amp;" clicks and "&amp;N(AC467)&amp;" referring domains. 301 it to the closest live page.","Returns "&amp;C467&amp;" with no clicks or links. Remove internal links and let it 404 or 410."),IF(D467="Non-Indexable","Non-indexable ("&amp;E467&amp;"). Keep if that is intentional; otherwise fix the canonical or noindex.",IF(AA467="Merge","Overlaps with "&amp;I467&amp;IF(N(J467)&gt;0," (similarity "&amp;TEXT(J467,"0.00")&amp;")","")&amp;", which gets more clicks. Merge the useful parts into it and 301 this URL.",IF(AA467="Update",MID(IF(U467="Yes","; Clicks down "&amp;TEXT(-P467,"0%")&amp;" on the previous period","")&amp;IF(V467="Yes","; Average position "&amp;TEXT(N467,"0.0")&amp;" on "&amp;TEXT(L467,"#,##0")&amp;" impressions (striking distance)","")&amp;IF(AND(T467="Yes",N(L467)&gt;=Rules!$B$6),"; Thin ("&amp;F467&amp;" words) but has search demand",""),3,400),IF(AA467="Prune","Low value: "&amp;N(K467)&amp;" clicks, "&amp;N(L467)&amp;" impressions, "&amp;N(Q467)&amp;" sessions, no key events. Remove or noindex it and update internal links.",IF(AA467="Redirect","Low value but "&amp;N(AC467)&amp;" referring domains. 301 it to the closest relevant page to keep those links.",IF(AND(Z467="No",Y467="Yes",N(K467)&lt;Rules!$B$5),"Low search traffic but it converts (key events: "&amp;S467&amp;"). Keep it and link to it.",IF(W467="Yes","Stronger than the page it overlaps ("&amp;I467&amp;"). Keep; merge that page into this one.","Healthy: "&amp;N(K467)&amp;" clicks"&amp;IF(ISNUMBER(N467),", average position "&amp;TEXT(N467,"0.0"),"")&amp;". Keep and monitor."))))))))))</f>
        <v/>
      </c>
      <c r="AE467">
        <f>IF(A467="","",IF(AD467&lt;&gt;"",AD467,AA467))</f>
        <v/>
      </c>
    </row>
    <row r="468">
      <c r="A468">
        <f>IF(Crawl!A467="","",Crawl!A467)</f>
        <v/>
      </c>
      <c r="B468">
        <f>IF(A468="","",Crawl!EC467)</f>
        <v/>
      </c>
      <c r="C468">
        <f>IF(A468="","",IFERROR(INDEX(Crawl!$A467:$DZ467,1,Rules!$H$6),""))</f>
        <v/>
      </c>
      <c r="D468">
        <f>IF(A468="","",IFERROR(INDEX(Crawl!$A467:$DZ467,1,Rules!$H$7),"")&amp;"")</f>
        <v/>
      </c>
      <c r="E468">
        <f>IF(A468="","",IFERROR(INDEX(Crawl!$A467:$DZ467,1,Rules!$H$8),"")&amp;"")</f>
        <v/>
      </c>
      <c r="F468">
        <f>IF(A468="","",IFERROR(INDEX(Crawl!$A467:$DZ467,1,Rules!$H$9),""))</f>
        <v/>
      </c>
      <c r="G468">
        <f>IF(A468="","",IFERROR(INDEX(Crawl!$A467:$DZ467,1,Rules!$H$10),""))</f>
        <v/>
      </c>
      <c r="H468">
        <f>IF(A468="","",IFERROR(INDEX(Crawl!$A467:$DZ467,1,Rules!$H$12),""))</f>
        <v/>
      </c>
      <c r="I468">
        <f>IF(A468="","",IF(AND(N(H468)&gt;0,IFERROR(INDEX(Crawl!$A467:$DZ467,1,Rules!$H$11),"")&amp;""&lt;&gt;""),IFERROR(INDEX(Crawl!$A467:$DZ467,1,Rules!$H$11),"")&amp;"",IF(AND(ISNUMBER(J468),N(J468)&gt;=Rules!$B$12,IFERROR(INDEX(Crawl!$A467:$DZ467,1,Rules!$H$13),"")&amp;""&lt;&gt;""),IFERROR(INDEX(Crawl!$A467:$DZ467,1,Rules!$H$13),"")&amp;"","")))</f>
        <v/>
      </c>
      <c r="J468" s="19">
        <f>IF(A468="","",IF(IFERROR(INDEX(Crawl!$A467:$DZ467,1,Rules!$H$14),"")&amp;""="","",IFERROR(INDEX(Crawl!$A467:$DZ467,1,Rules!$H$14),"")))</f>
        <v/>
      </c>
      <c r="K468">
        <f>IF(A468="","",IFERROR(SUMIFS('GSC current'!$J$2:$J$2001,'GSC current'!$I$2:$I$2001,B468),0))</f>
        <v/>
      </c>
      <c r="L468">
        <f>IF(A468="","",IFERROR(SUMIFS('GSC current'!$K$2:$K$2001,'GSC current'!$I$2:$I$2001,B468),0))</f>
        <v/>
      </c>
      <c r="M468" s="20">
        <f>IF(A468="","",IF(N(L468)&gt;0,K468/L468,""))</f>
        <v/>
      </c>
      <c r="N468" s="21">
        <f>IF(A468="","",IF(N(L468)&gt;0,SUMIFS('GSC current'!$L$2:$L$2001,'GSC current'!$I$2:$I$2001,B468)/L468,""))</f>
        <v/>
      </c>
      <c r="O468">
        <f>IF(A468="","",IFERROR(SUMIFS('GSC previous'!$J$2:$J$2001,'GSC previous'!$I$2:$I$2001,B468),0))</f>
        <v/>
      </c>
      <c r="P468" s="22">
        <f>IF(A468="","",IF(N(O468)&gt;0,(K468-O468)/O468,""))</f>
        <v/>
      </c>
      <c r="Q468">
        <f>IF(A468="","",IFERROR(SUMIFS(GA4!$P$2:$P$2001,GA4!$O$2:$O$2001,B468),0))</f>
        <v/>
      </c>
      <c r="R468" s="23">
        <f>IF(A468="","",IF(N(Q468)&gt;0,SUMIFS(GA4!$Q$2:$Q$2001,GA4!$O$2:$O$2001,B468)/Q468,""))</f>
        <v/>
      </c>
      <c r="S468">
        <f>IF(A468="","",IFERROR(SUMIFS(GA4!$R$2:$R$2001,GA4!$O$2:$O$2001,B468),0))</f>
        <v/>
      </c>
      <c r="T468">
        <f>IF(A468="","",IF(AND(ISNUMBER(F468),LEFT(C468&amp;"",1)="2"),IF(F468&lt;Rules!$B$9,"Yes","No"),"No"))</f>
        <v/>
      </c>
      <c r="U468">
        <f>IF(A468="","",IF(AND(N(O468)&gt;=Rules!$B$8,ISNUMBER(P468)),IF(P468&lt;=-Rules!$B$7,"Yes","No"),"No"))</f>
        <v/>
      </c>
      <c r="V468">
        <f>IF(A468="","",IF(AND(N(L468)&gt;=Rules!$B$6,ISNUMBER(N468)),IF(AND(N468&gt;=Rules!$B$10,N468&lt;=Rules!$B$11),"Yes","No"),"No"))</f>
        <v/>
      </c>
      <c r="W468">
        <f>IF(A468="","",IF(I468&lt;&gt;"","Yes","No"))</f>
        <v/>
      </c>
      <c r="X468">
        <f>IF(I468="","",IF(SUMIFS($K$3:$K$2002,$A$3:$A$2002,SUBSTITUTE(SUBSTITUTE(I468,"?","~?"),"*","~*"))&gt;N(K468),"Yes","No"))</f>
        <v/>
      </c>
      <c r="Y468">
        <f>IF(A468="","",IF(N(S468)&gt;0,"Yes","No"))</f>
        <v/>
      </c>
      <c r="Z468">
        <f>IF(A468="","",IF(AND(N(K468)&lt;Rules!$B$5,N(L468)&lt;Rules!$B$6,N(Q468)&lt;Rules!$B$13,Y468="No"),"Yes","No"))</f>
        <v/>
      </c>
      <c r="AA468">
        <f>IF(A468="","",IF(LEFT(C468&amp;"",1)="3","Redirect",IF(OR(LEFT(C468&amp;"",1)="4",LEFT(C468&amp;"",1)="5"),IF(OR(N(K468)&gt;0,N(AC468)&gt;=Rules!$B$14),"Redirect","Prune"),IF(D468="Non-Indexable","Keep",IF(AND(W468="Yes",X468="Yes",Y468="No"),"Merge",IF(OR(U468="Yes",V468="Yes",AND(T468="Yes",N(L468)&gt;=Rules!$B$6)),"Update",IF(Z468="Yes",IF(N(AC468)&gt;=Rules!$B$14,"Redirect","Prune"),"Keep")))))))</f>
        <v/>
      </c>
      <c r="AB468">
        <f>IF(A468="","",IF(LEFT(C468&amp;"",1)="3","Already redirects ("&amp;C468&amp;"). Update internal links to point at the final URL.",IF(OR(LEFT(C468&amp;"",1)="4",LEFT(C468&amp;"",1)="5"),IF(AA468="Redirect","Returns "&amp;C468&amp;" but still has "&amp;N(K468)&amp;" clicks and "&amp;N(AC468)&amp;" referring domains. 301 it to the closest live page.","Returns "&amp;C468&amp;" with no clicks or links. Remove internal links and let it 404 or 410."),IF(D468="Non-Indexable","Non-indexable ("&amp;E468&amp;"). Keep if that is intentional; otherwise fix the canonical or noindex.",IF(AA468="Merge","Overlaps with "&amp;I468&amp;IF(N(J468)&gt;0," (similarity "&amp;TEXT(J468,"0.00")&amp;")","")&amp;", which gets more clicks. Merge the useful parts into it and 301 this URL.",IF(AA468="Update",MID(IF(U468="Yes","; Clicks down "&amp;TEXT(-P468,"0%")&amp;" on the previous period","")&amp;IF(V468="Yes","; Average position "&amp;TEXT(N468,"0.0")&amp;" on "&amp;TEXT(L468,"#,##0")&amp;" impressions (striking distance)","")&amp;IF(AND(T468="Yes",N(L468)&gt;=Rules!$B$6),"; Thin ("&amp;F468&amp;" words) but has search demand",""),3,400),IF(AA468="Prune","Low value: "&amp;N(K468)&amp;" clicks, "&amp;N(L468)&amp;" impressions, "&amp;N(Q468)&amp;" sessions, no key events. Remove or noindex it and update internal links.",IF(AA468="Redirect","Low value but "&amp;N(AC468)&amp;" referring domains. 301 it to the closest relevant page to keep those links.",IF(AND(Z468="No",Y468="Yes",N(K468)&lt;Rules!$B$5),"Low search traffic but it converts (key events: "&amp;S468&amp;"). Keep it and link to it.",IF(W468="Yes","Stronger than the page it overlaps ("&amp;I468&amp;"). Keep; merge that page into this one.","Healthy: "&amp;N(K468)&amp;" clicks"&amp;IF(ISNUMBER(N468),", average position "&amp;TEXT(N468,"0.0"),"")&amp;". Keep and monitor."))))))))))</f>
        <v/>
      </c>
      <c r="AE468">
        <f>IF(A468="","",IF(AD468&lt;&gt;"",AD468,AA468))</f>
        <v/>
      </c>
    </row>
    <row r="469">
      <c r="A469">
        <f>IF(Crawl!A468="","",Crawl!A468)</f>
        <v/>
      </c>
      <c r="B469">
        <f>IF(A469="","",Crawl!EC468)</f>
        <v/>
      </c>
      <c r="C469">
        <f>IF(A469="","",IFERROR(INDEX(Crawl!$A468:$DZ468,1,Rules!$H$6),""))</f>
        <v/>
      </c>
      <c r="D469">
        <f>IF(A469="","",IFERROR(INDEX(Crawl!$A468:$DZ468,1,Rules!$H$7),"")&amp;"")</f>
        <v/>
      </c>
      <c r="E469">
        <f>IF(A469="","",IFERROR(INDEX(Crawl!$A468:$DZ468,1,Rules!$H$8),"")&amp;"")</f>
        <v/>
      </c>
      <c r="F469">
        <f>IF(A469="","",IFERROR(INDEX(Crawl!$A468:$DZ468,1,Rules!$H$9),""))</f>
        <v/>
      </c>
      <c r="G469">
        <f>IF(A469="","",IFERROR(INDEX(Crawl!$A468:$DZ468,1,Rules!$H$10),""))</f>
        <v/>
      </c>
      <c r="H469">
        <f>IF(A469="","",IFERROR(INDEX(Crawl!$A468:$DZ468,1,Rules!$H$12),""))</f>
        <v/>
      </c>
      <c r="I469">
        <f>IF(A469="","",IF(AND(N(H469)&gt;0,IFERROR(INDEX(Crawl!$A468:$DZ468,1,Rules!$H$11),"")&amp;""&lt;&gt;""),IFERROR(INDEX(Crawl!$A468:$DZ468,1,Rules!$H$11),"")&amp;"",IF(AND(ISNUMBER(J469),N(J469)&gt;=Rules!$B$12,IFERROR(INDEX(Crawl!$A468:$DZ468,1,Rules!$H$13),"")&amp;""&lt;&gt;""),IFERROR(INDEX(Crawl!$A468:$DZ468,1,Rules!$H$13),"")&amp;"","")))</f>
        <v/>
      </c>
      <c r="J469" s="19">
        <f>IF(A469="","",IF(IFERROR(INDEX(Crawl!$A468:$DZ468,1,Rules!$H$14),"")&amp;""="","",IFERROR(INDEX(Crawl!$A468:$DZ468,1,Rules!$H$14),"")))</f>
        <v/>
      </c>
      <c r="K469">
        <f>IF(A469="","",IFERROR(SUMIFS('GSC current'!$J$2:$J$2001,'GSC current'!$I$2:$I$2001,B469),0))</f>
        <v/>
      </c>
      <c r="L469">
        <f>IF(A469="","",IFERROR(SUMIFS('GSC current'!$K$2:$K$2001,'GSC current'!$I$2:$I$2001,B469),0))</f>
        <v/>
      </c>
      <c r="M469" s="20">
        <f>IF(A469="","",IF(N(L469)&gt;0,K469/L469,""))</f>
        <v/>
      </c>
      <c r="N469" s="21">
        <f>IF(A469="","",IF(N(L469)&gt;0,SUMIFS('GSC current'!$L$2:$L$2001,'GSC current'!$I$2:$I$2001,B469)/L469,""))</f>
        <v/>
      </c>
      <c r="O469">
        <f>IF(A469="","",IFERROR(SUMIFS('GSC previous'!$J$2:$J$2001,'GSC previous'!$I$2:$I$2001,B469),0))</f>
        <v/>
      </c>
      <c r="P469" s="22">
        <f>IF(A469="","",IF(N(O469)&gt;0,(K469-O469)/O469,""))</f>
        <v/>
      </c>
      <c r="Q469">
        <f>IF(A469="","",IFERROR(SUMIFS(GA4!$P$2:$P$2001,GA4!$O$2:$O$2001,B469),0))</f>
        <v/>
      </c>
      <c r="R469" s="23">
        <f>IF(A469="","",IF(N(Q469)&gt;0,SUMIFS(GA4!$Q$2:$Q$2001,GA4!$O$2:$O$2001,B469)/Q469,""))</f>
        <v/>
      </c>
      <c r="S469">
        <f>IF(A469="","",IFERROR(SUMIFS(GA4!$R$2:$R$2001,GA4!$O$2:$O$2001,B469),0))</f>
        <v/>
      </c>
      <c r="T469">
        <f>IF(A469="","",IF(AND(ISNUMBER(F469),LEFT(C469&amp;"",1)="2"),IF(F469&lt;Rules!$B$9,"Yes","No"),"No"))</f>
        <v/>
      </c>
      <c r="U469">
        <f>IF(A469="","",IF(AND(N(O469)&gt;=Rules!$B$8,ISNUMBER(P469)),IF(P469&lt;=-Rules!$B$7,"Yes","No"),"No"))</f>
        <v/>
      </c>
      <c r="V469">
        <f>IF(A469="","",IF(AND(N(L469)&gt;=Rules!$B$6,ISNUMBER(N469)),IF(AND(N469&gt;=Rules!$B$10,N469&lt;=Rules!$B$11),"Yes","No"),"No"))</f>
        <v/>
      </c>
      <c r="W469">
        <f>IF(A469="","",IF(I469&lt;&gt;"","Yes","No"))</f>
        <v/>
      </c>
      <c r="X469">
        <f>IF(I469="","",IF(SUMIFS($K$3:$K$2002,$A$3:$A$2002,SUBSTITUTE(SUBSTITUTE(I469,"?","~?"),"*","~*"))&gt;N(K469),"Yes","No"))</f>
        <v/>
      </c>
      <c r="Y469">
        <f>IF(A469="","",IF(N(S469)&gt;0,"Yes","No"))</f>
        <v/>
      </c>
      <c r="Z469">
        <f>IF(A469="","",IF(AND(N(K469)&lt;Rules!$B$5,N(L469)&lt;Rules!$B$6,N(Q469)&lt;Rules!$B$13,Y469="No"),"Yes","No"))</f>
        <v/>
      </c>
      <c r="AA469">
        <f>IF(A469="","",IF(LEFT(C469&amp;"",1)="3","Redirect",IF(OR(LEFT(C469&amp;"",1)="4",LEFT(C469&amp;"",1)="5"),IF(OR(N(K469)&gt;0,N(AC469)&gt;=Rules!$B$14),"Redirect","Prune"),IF(D469="Non-Indexable","Keep",IF(AND(W469="Yes",X469="Yes",Y469="No"),"Merge",IF(OR(U469="Yes",V469="Yes",AND(T469="Yes",N(L469)&gt;=Rules!$B$6)),"Update",IF(Z469="Yes",IF(N(AC469)&gt;=Rules!$B$14,"Redirect","Prune"),"Keep")))))))</f>
        <v/>
      </c>
      <c r="AB469">
        <f>IF(A469="","",IF(LEFT(C469&amp;"",1)="3","Already redirects ("&amp;C469&amp;"). Update internal links to point at the final URL.",IF(OR(LEFT(C469&amp;"",1)="4",LEFT(C469&amp;"",1)="5"),IF(AA469="Redirect","Returns "&amp;C469&amp;" but still has "&amp;N(K469)&amp;" clicks and "&amp;N(AC469)&amp;" referring domains. 301 it to the closest live page.","Returns "&amp;C469&amp;" with no clicks or links. Remove internal links and let it 404 or 410."),IF(D469="Non-Indexable","Non-indexable ("&amp;E469&amp;"). Keep if that is intentional; otherwise fix the canonical or noindex.",IF(AA469="Merge","Overlaps with "&amp;I469&amp;IF(N(J469)&gt;0," (similarity "&amp;TEXT(J469,"0.00")&amp;")","")&amp;", which gets more clicks. Merge the useful parts into it and 301 this URL.",IF(AA469="Update",MID(IF(U469="Yes","; Clicks down "&amp;TEXT(-P469,"0%")&amp;" on the previous period","")&amp;IF(V469="Yes","; Average position "&amp;TEXT(N469,"0.0")&amp;" on "&amp;TEXT(L469,"#,##0")&amp;" impressions (striking distance)","")&amp;IF(AND(T469="Yes",N(L469)&gt;=Rules!$B$6),"; Thin ("&amp;F469&amp;" words) but has search demand",""),3,400),IF(AA469="Prune","Low value: "&amp;N(K469)&amp;" clicks, "&amp;N(L469)&amp;" impressions, "&amp;N(Q469)&amp;" sessions, no key events. Remove or noindex it and update internal links.",IF(AA469="Redirect","Low value but "&amp;N(AC469)&amp;" referring domains. 301 it to the closest relevant page to keep those links.",IF(AND(Z469="No",Y469="Yes",N(K469)&lt;Rules!$B$5),"Low search traffic but it converts (key events: "&amp;S469&amp;"). Keep it and link to it.",IF(W469="Yes","Stronger than the page it overlaps ("&amp;I469&amp;"). Keep; merge that page into this one.","Healthy: "&amp;N(K469)&amp;" clicks"&amp;IF(ISNUMBER(N469),", average position "&amp;TEXT(N469,"0.0"),"")&amp;". Keep and monitor."))))))))))</f>
        <v/>
      </c>
      <c r="AE469">
        <f>IF(A469="","",IF(AD469&lt;&gt;"",AD469,AA469))</f>
        <v/>
      </c>
    </row>
    <row r="470">
      <c r="A470">
        <f>IF(Crawl!A469="","",Crawl!A469)</f>
        <v/>
      </c>
      <c r="B470">
        <f>IF(A470="","",Crawl!EC469)</f>
        <v/>
      </c>
      <c r="C470">
        <f>IF(A470="","",IFERROR(INDEX(Crawl!$A469:$DZ469,1,Rules!$H$6),""))</f>
        <v/>
      </c>
      <c r="D470">
        <f>IF(A470="","",IFERROR(INDEX(Crawl!$A469:$DZ469,1,Rules!$H$7),"")&amp;"")</f>
        <v/>
      </c>
      <c r="E470">
        <f>IF(A470="","",IFERROR(INDEX(Crawl!$A469:$DZ469,1,Rules!$H$8),"")&amp;"")</f>
        <v/>
      </c>
      <c r="F470">
        <f>IF(A470="","",IFERROR(INDEX(Crawl!$A469:$DZ469,1,Rules!$H$9),""))</f>
        <v/>
      </c>
      <c r="G470">
        <f>IF(A470="","",IFERROR(INDEX(Crawl!$A469:$DZ469,1,Rules!$H$10),""))</f>
        <v/>
      </c>
      <c r="H470">
        <f>IF(A470="","",IFERROR(INDEX(Crawl!$A469:$DZ469,1,Rules!$H$12),""))</f>
        <v/>
      </c>
      <c r="I470">
        <f>IF(A470="","",IF(AND(N(H470)&gt;0,IFERROR(INDEX(Crawl!$A469:$DZ469,1,Rules!$H$11),"")&amp;""&lt;&gt;""),IFERROR(INDEX(Crawl!$A469:$DZ469,1,Rules!$H$11),"")&amp;"",IF(AND(ISNUMBER(J470),N(J470)&gt;=Rules!$B$12,IFERROR(INDEX(Crawl!$A469:$DZ469,1,Rules!$H$13),"")&amp;""&lt;&gt;""),IFERROR(INDEX(Crawl!$A469:$DZ469,1,Rules!$H$13),"")&amp;"","")))</f>
        <v/>
      </c>
      <c r="J470" s="19">
        <f>IF(A470="","",IF(IFERROR(INDEX(Crawl!$A469:$DZ469,1,Rules!$H$14),"")&amp;""="","",IFERROR(INDEX(Crawl!$A469:$DZ469,1,Rules!$H$14),"")))</f>
        <v/>
      </c>
      <c r="K470">
        <f>IF(A470="","",IFERROR(SUMIFS('GSC current'!$J$2:$J$2001,'GSC current'!$I$2:$I$2001,B470),0))</f>
        <v/>
      </c>
      <c r="L470">
        <f>IF(A470="","",IFERROR(SUMIFS('GSC current'!$K$2:$K$2001,'GSC current'!$I$2:$I$2001,B470),0))</f>
        <v/>
      </c>
      <c r="M470" s="20">
        <f>IF(A470="","",IF(N(L470)&gt;0,K470/L470,""))</f>
        <v/>
      </c>
      <c r="N470" s="21">
        <f>IF(A470="","",IF(N(L470)&gt;0,SUMIFS('GSC current'!$L$2:$L$2001,'GSC current'!$I$2:$I$2001,B470)/L470,""))</f>
        <v/>
      </c>
      <c r="O470">
        <f>IF(A470="","",IFERROR(SUMIFS('GSC previous'!$J$2:$J$2001,'GSC previous'!$I$2:$I$2001,B470),0))</f>
        <v/>
      </c>
      <c r="P470" s="22">
        <f>IF(A470="","",IF(N(O470)&gt;0,(K470-O470)/O470,""))</f>
        <v/>
      </c>
      <c r="Q470">
        <f>IF(A470="","",IFERROR(SUMIFS(GA4!$P$2:$P$2001,GA4!$O$2:$O$2001,B470),0))</f>
        <v/>
      </c>
      <c r="R470" s="23">
        <f>IF(A470="","",IF(N(Q470)&gt;0,SUMIFS(GA4!$Q$2:$Q$2001,GA4!$O$2:$O$2001,B470)/Q470,""))</f>
        <v/>
      </c>
      <c r="S470">
        <f>IF(A470="","",IFERROR(SUMIFS(GA4!$R$2:$R$2001,GA4!$O$2:$O$2001,B470),0))</f>
        <v/>
      </c>
      <c r="T470">
        <f>IF(A470="","",IF(AND(ISNUMBER(F470),LEFT(C470&amp;"",1)="2"),IF(F470&lt;Rules!$B$9,"Yes","No"),"No"))</f>
        <v/>
      </c>
      <c r="U470">
        <f>IF(A470="","",IF(AND(N(O470)&gt;=Rules!$B$8,ISNUMBER(P470)),IF(P470&lt;=-Rules!$B$7,"Yes","No"),"No"))</f>
        <v/>
      </c>
      <c r="V470">
        <f>IF(A470="","",IF(AND(N(L470)&gt;=Rules!$B$6,ISNUMBER(N470)),IF(AND(N470&gt;=Rules!$B$10,N470&lt;=Rules!$B$11),"Yes","No"),"No"))</f>
        <v/>
      </c>
      <c r="W470">
        <f>IF(A470="","",IF(I470&lt;&gt;"","Yes","No"))</f>
        <v/>
      </c>
      <c r="X470">
        <f>IF(I470="","",IF(SUMIFS($K$3:$K$2002,$A$3:$A$2002,SUBSTITUTE(SUBSTITUTE(I470,"?","~?"),"*","~*"))&gt;N(K470),"Yes","No"))</f>
        <v/>
      </c>
      <c r="Y470">
        <f>IF(A470="","",IF(N(S470)&gt;0,"Yes","No"))</f>
        <v/>
      </c>
      <c r="Z470">
        <f>IF(A470="","",IF(AND(N(K470)&lt;Rules!$B$5,N(L470)&lt;Rules!$B$6,N(Q470)&lt;Rules!$B$13,Y470="No"),"Yes","No"))</f>
        <v/>
      </c>
      <c r="AA470">
        <f>IF(A470="","",IF(LEFT(C470&amp;"",1)="3","Redirect",IF(OR(LEFT(C470&amp;"",1)="4",LEFT(C470&amp;"",1)="5"),IF(OR(N(K470)&gt;0,N(AC470)&gt;=Rules!$B$14),"Redirect","Prune"),IF(D470="Non-Indexable","Keep",IF(AND(W470="Yes",X470="Yes",Y470="No"),"Merge",IF(OR(U470="Yes",V470="Yes",AND(T470="Yes",N(L470)&gt;=Rules!$B$6)),"Update",IF(Z470="Yes",IF(N(AC470)&gt;=Rules!$B$14,"Redirect","Prune"),"Keep")))))))</f>
        <v/>
      </c>
      <c r="AB470">
        <f>IF(A470="","",IF(LEFT(C470&amp;"",1)="3","Already redirects ("&amp;C470&amp;"). Update internal links to point at the final URL.",IF(OR(LEFT(C470&amp;"",1)="4",LEFT(C470&amp;"",1)="5"),IF(AA470="Redirect","Returns "&amp;C470&amp;" but still has "&amp;N(K470)&amp;" clicks and "&amp;N(AC470)&amp;" referring domains. 301 it to the closest live page.","Returns "&amp;C470&amp;" with no clicks or links. Remove internal links and let it 404 or 410."),IF(D470="Non-Indexable","Non-indexable ("&amp;E470&amp;"). Keep if that is intentional; otherwise fix the canonical or noindex.",IF(AA470="Merge","Overlaps with "&amp;I470&amp;IF(N(J470)&gt;0," (similarity "&amp;TEXT(J470,"0.00")&amp;")","")&amp;", which gets more clicks. Merge the useful parts into it and 301 this URL.",IF(AA470="Update",MID(IF(U470="Yes","; Clicks down "&amp;TEXT(-P470,"0%")&amp;" on the previous period","")&amp;IF(V470="Yes","; Average position "&amp;TEXT(N470,"0.0")&amp;" on "&amp;TEXT(L470,"#,##0")&amp;" impressions (striking distance)","")&amp;IF(AND(T470="Yes",N(L470)&gt;=Rules!$B$6),"; Thin ("&amp;F470&amp;" words) but has search demand",""),3,400),IF(AA470="Prune","Low value: "&amp;N(K470)&amp;" clicks, "&amp;N(L470)&amp;" impressions, "&amp;N(Q470)&amp;" sessions, no key events. Remove or noindex it and update internal links.",IF(AA470="Redirect","Low value but "&amp;N(AC470)&amp;" referring domains. 301 it to the closest relevant page to keep those links.",IF(AND(Z470="No",Y470="Yes",N(K470)&lt;Rules!$B$5),"Low search traffic but it converts (key events: "&amp;S470&amp;"). Keep it and link to it.",IF(W470="Yes","Stronger than the page it overlaps ("&amp;I470&amp;"). Keep; merge that page into this one.","Healthy: "&amp;N(K470)&amp;" clicks"&amp;IF(ISNUMBER(N470),", average position "&amp;TEXT(N470,"0.0"),"")&amp;". Keep and monitor."))))))))))</f>
        <v/>
      </c>
      <c r="AE470">
        <f>IF(A470="","",IF(AD470&lt;&gt;"",AD470,AA470))</f>
        <v/>
      </c>
    </row>
    <row r="471">
      <c r="A471">
        <f>IF(Crawl!A470="","",Crawl!A470)</f>
        <v/>
      </c>
      <c r="B471">
        <f>IF(A471="","",Crawl!EC470)</f>
        <v/>
      </c>
      <c r="C471">
        <f>IF(A471="","",IFERROR(INDEX(Crawl!$A470:$DZ470,1,Rules!$H$6),""))</f>
        <v/>
      </c>
      <c r="D471">
        <f>IF(A471="","",IFERROR(INDEX(Crawl!$A470:$DZ470,1,Rules!$H$7),"")&amp;"")</f>
        <v/>
      </c>
      <c r="E471">
        <f>IF(A471="","",IFERROR(INDEX(Crawl!$A470:$DZ470,1,Rules!$H$8),"")&amp;"")</f>
        <v/>
      </c>
      <c r="F471">
        <f>IF(A471="","",IFERROR(INDEX(Crawl!$A470:$DZ470,1,Rules!$H$9),""))</f>
        <v/>
      </c>
      <c r="G471">
        <f>IF(A471="","",IFERROR(INDEX(Crawl!$A470:$DZ470,1,Rules!$H$10),""))</f>
        <v/>
      </c>
      <c r="H471">
        <f>IF(A471="","",IFERROR(INDEX(Crawl!$A470:$DZ470,1,Rules!$H$12),""))</f>
        <v/>
      </c>
      <c r="I471">
        <f>IF(A471="","",IF(AND(N(H471)&gt;0,IFERROR(INDEX(Crawl!$A470:$DZ470,1,Rules!$H$11),"")&amp;""&lt;&gt;""),IFERROR(INDEX(Crawl!$A470:$DZ470,1,Rules!$H$11),"")&amp;"",IF(AND(ISNUMBER(J471),N(J471)&gt;=Rules!$B$12,IFERROR(INDEX(Crawl!$A470:$DZ470,1,Rules!$H$13),"")&amp;""&lt;&gt;""),IFERROR(INDEX(Crawl!$A470:$DZ470,1,Rules!$H$13),"")&amp;"","")))</f>
        <v/>
      </c>
      <c r="J471" s="19">
        <f>IF(A471="","",IF(IFERROR(INDEX(Crawl!$A470:$DZ470,1,Rules!$H$14),"")&amp;""="","",IFERROR(INDEX(Crawl!$A470:$DZ470,1,Rules!$H$14),"")))</f>
        <v/>
      </c>
      <c r="K471">
        <f>IF(A471="","",IFERROR(SUMIFS('GSC current'!$J$2:$J$2001,'GSC current'!$I$2:$I$2001,B471),0))</f>
        <v/>
      </c>
      <c r="L471">
        <f>IF(A471="","",IFERROR(SUMIFS('GSC current'!$K$2:$K$2001,'GSC current'!$I$2:$I$2001,B471),0))</f>
        <v/>
      </c>
      <c r="M471" s="20">
        <f>IF(A471="","",IF(N(L471)&gt;0,K471/L471,""))</f>
        <v/>
      </c>
      <c r="N471" s="21">
        <f>IF(A471="","",IF(N(L471)&gt;0,SUMIFS('GSC current'!$L$2:$L$2001,'GSC current'!$I$2:$I$2001,B471)/L471,""))</f>
        <v/>
      </c>
      <c r="O471">
        <f>IF(A471="","",IFERROR(SUMIFS('GSC previous'!$J$2:$J$2001,'GSC previous'!$I$2:$I$2001,B471),0))</f>
        <v/>
      </c>
      <c r="P471" s="22">
        <f>IF(A471="","",IF(N(O471)&gt;0,(K471-O471)/O471,""))</f>
        <v/>
      </c>
      <c r="Q471">
        <f>IF(A471="","",IFERROR(SUMIFS(GA4!$P$2:$P$2001,GA4!$O$2:$O$2001,B471),0))</f>
        <v/>
      </c>
      <c r="R471" s="23">
        <f>IF(A471="","",IF(N(Q471)&gt;0,SUMIFS(GA4!$Q$2:$Q$2001,GA4!$O$2:$O$2001,B471)/Q471,""))</f>
        <v/>
      </c>
      <c r="S471">
        <f>IF(A471="","",IFERROR(SUMIFS(GA4!$R$2:$R$2001,GA4!$O$2:$O$2001,B471),0))</f>
        <v/>
      </c>
      <c r="T471">
        <f>IF(A471="","",IF(AND(ISNUMBER(F471),LEFT(C471&amp;"",1)="2"),IF(F471&lt;Rules!$B$9,"Yes","No"),"No"))</f>
        <v/>
      </c>
      <c r="U471">
        <f>IF(A471="","",IF(AND(N(O471)&gt;=Rules!$B$8,ISNUMBER(P471)),IF(P471&lt;=-Rules!$B$7,"Yes","No"),"No"))</f>
        <v/>
      </c>
      <c r="V471">
        <f>IF(A471="","",IF(AND(N(L471)&gt;=Rules!$B$6,ISNUMBER(N471)),IF(AND(N471&gt;=Rules!$B$10,N471&lt;=Rules!$B$11),"Yes","No"),"No"))</f>
        <v/>
      </c>
      <c r="W471">
        <f>IF(A471="","",IF(I471&lt;&gt;"","Yes","No"))</f>
        <v/>
      </c>
      <c r="X471">
        <f>IF(I471="","",IF(SUMIFS($K$3:$K$2002,$A$3:$A$2002,SUBSTITUTE(SUBSTITUTE(I471,"?","~?"),"*","~*"))&gt;N(K471),"Yes","No"))</f>
        <v/>
      </c>
      <c r="Y471">
        <f>IF(A471="","",IF(N(S471)&gt;0,"Yes","No"))</f>
        <v/>
      </c>
      <c r="Z471">
        <f>IF(A471="","",IF(AND(N(K471)&lt;Rules!$B$5,N(L471)&lt;Rules!$B$6,N(Q471)&lt;Rules!$B$13,Y471="No"),"Yes","No"))</f>
        <v/>
      </c>
      <c r="AA471">
        <f>IF(A471="","",IF(LEFT(C471&amp;"",1)="3","Redirect",IF(OR(LEFT(C471&amp;"",1)="4",LEFT(C471&amp;"",1)="5"),IF(OR(N(K471)&gt;0,N(AC471)&gt;=Rules!$B$14),"Redirect","Prune"),IF(D471="Non-Indexable","Keep",IF(AND(W471="Yes",X471="Yes",Y471="No"),"Merge",IF(OR(U471="Yes",V471="Yes",AND(T471="Yes",N(L471)&gt;=Rules!$B$6)),"Update",IF(Z471="Yes",IF(N(AC471)&gt;=Rules!$B$14,"Redirect","Prune"),"Keep")))))))</f>
        <v/>
      </c>
      <c r="AB471">
        <f>IF(A471="","",IF(LEFT(C471&amp;"",1)="3","Already redirects ("&amp;C471&amp;"). Update internal links to point at the final URL.",IF(OR(LEFT(C471&amp;"",1)="4",LEFT(C471&amp;"",1)="5"),IF(AA471="Redirect","Returns "&amp;C471&amp;" but still has "&amp;N(K471)&amp;" clicks and "&amp;N(AC471)&amp;" referring domains. 301 it to the closest live page.","Returns "&amp;C471&amp;" with no clicks or links. Remove internal links and let it 404 or 410."),IF(D471="Non-Indexable","Non-indexable ("&amp;E471&amp;"). Keep if that is intentional; otherwise fix the canonical or noindex.",IF(AA471="Merge","Overlaps with "&amp;I471&amp;IF(N(J471)&gt;0," (similarity "&amp;TEXT(J471,"0.00")&amp;")","")&amp;", which gets more clicks. Merge the useful parts into it and 301 this URL.",IF(AA471="Update",MID(IF(U471="Yes","; Clicks down "&amp;TEXT(-P471,"0%")&amp;" on the previous period","")&amp;IF(V471="Yes","; Average position "&amp;TEXT(N471,"0.0")&amp;" on "&amp;TEXT(L471,"#,##0")&amp;" impressions (striking distance)","")&amp;IF(AND(T471="Yes",N(L471)&gt;=Rules!$B$6),"; Thin ("&amp;F471&amp;" words) but has search demand",""),3,400),IF(AA471="Prune","Low value: "&amp;N(K471)&amp;" clicks, "&amp;N(L471)&amp;" impressions, "&amp;N(Q471)&amp;" sessions, no key events. Remove or noindex it and update internal links.",IF(AA471="Redirect","Low value but "&amp;N(AC471)&amp;" referring domains. 301 it to the closest relevant page to keep those links.",IF(AND(Z471="No",Y471="Yes",N(K471)&lt;Rules!$B$5),"Low search traffic but it converts (key events: "&amp;S471&amp;"). Keep it and link to it.",IF(W471="Yes","Stronger than the page it overlaps ("&amp;I471&amp;"). Keep; merge that page into this one.","Healthy: "&amp;N(K471)&amp;" clicks"&amp;IF(ISNUMBER(N471),", average position "&amp;TEXT(N471,"0.0"),"")&amp;". Keep and monitor."))))))))))</f>
        <v/>
      </c>
      <c r="AE471">
        <f>IF(A471="","",IF(AD471&lt;&gt;"",AD471,AA471))</f>
        <v/>
      </c>
    </row>
    <row r="472">
      <c r="A472">
        <f>IF(Crawl!A471="","",Crawl!A471)</f>
        <v/>
      </c>
      <c r="B472">
        <f>IF(A472="","",Crawl!EC471)</f>
        <v/>
      </c>
      <c r="C472">
        <f>IF(A472="","",IFERROR(INDEX(Crawl!$A471:$DZ471,1,Rules!$H$6),""))</f>
        <v/>
      </c>
      <c r="D472">
        <f>IF(A472="","",IFERROR(INDEX(Crawl!$A471:$DZ471,1,Rules!$H$7),"")&amp;"")</f>
        <v/>
      </c>
      <c r="E472">
        <f>IF(A472="","",IFERROR(INDEX(Crawl!$A471:$DZ471,1,Rules!$H$8),"")&amp;"")</f>
        <v/>
      </c>
      <c r="F472">
        <f>IF(A472="","",IFERROR(INDEX(Crawl!$A471:$DZ471,1,Rules!$H$9),""))</f>
        <v/>
      </c>
      <c r="G472">
        <f>IF(A472="","",IFERROR(INDEX(Crawl!$A471:$DZ471,1,Rules!$H$10),""))</f>
        <v/>
      </c>
      <c r="H472">
        <f>IF(A472="","",IFERROR(INDEX(Crawl!$A471:$DZ471,1,Rules!$H$12),""))</f>
        <v/>
      </c>
      <c r="I472">
        <f>IF(A472="","",IF(AND(N(H472)&gt;0,IFERROR(INDEX(Crawl!$A471:$DZ471,1,Rules!$H$11),"")&amp;""&lt;&gt;""),IFERROR(INDEX(Crawl!$A471:$DZ471,1,Rules!$H$11),"")&amp;"",IF(AND(ISNUMBER(J472),N(J472)&gt;=Rules!$B$12,IFERROR(INDEX(Crawl!$A471:$DZ471,1,Rules!$H$13),"")&amp;""&lt;&gt;""),IFERROR(INDEX(Crawl!$A471:$DZ471,1,Rules!$H$13),"")&amp;"","")))</f>
        <v/>
      </c>
      <c r="J472" s="19">
        <f>IF(A472="","",IF(IFERROR(INDEX(Crawl!$A471:$DZ471,1,Rules!$H$14),"")&amp;""="","",IFERROR(INDEX(Crawl!$A471:$DZ471,1,Rules!$H$14),"")))</f>
        <v/>
      </c>
      <c r="K472">
        <f>IF(A472="","",IFERROR(SUMIFS('GSC current'!$J$2:$J$2001,'GSC current'!$I$2:$I$2001,B472),0))</f>
        <v/>
      </c>
      <c r="L472">
        <f>IF(A472="","",IFERROR(SUMIFS('GSC current'!$K$2:$K$2001,'GSC current'!$I$2:$I$2001,B472),0))</f>
        <v/>
      </c>
      <c r="M472" s="20">
        <f>IF(A472="","",IF(N(L472)&gt;0,K472/L472,""))</f>
        <v/>
      </c>
      <c r="N472" s="21">
        <f>IF(A472="","",IF(N(L472)&gt;0,SUMIFS('GSC current'!$L$2:$L$2001,'GSC current'!$I$2:$I$2001,B472)/L472,""))</f>
        <v/>
      </c>
      <c r="O472">
        <f>IF(A472="","",IFERROR(SUMIFS('GSC previous'!$J$2:$J$2001,'GSC previous'!$I$2:$I$2001,B472),0))</f>
        <v/>
      </c>
      <c r="P472" s="22">
        <f>IF(A472="","",IF(N(O472)&gt;0,(K472-O472)/O472,""))</f>
        <v/>
      </c>
      <c r="Q472">
        <f>IF(A472="","",IFERROR(SUMIFS(GA4!$P$2:$P$2001,GA4!$O$2:$O$2001,B472),0))</f>
        <v/>
      </c>
      <c r="R472" s="23">
        <f>IF(A472="","",IF(N(Q472)&gt;0,SUMIFS(GA4!$Q$2:$Q$2001,GA4!$O$2:$O$2001,B472)/Q472,""))</f>
        <v/>
      </c>
      <c r="S472">
        <f>IF(A472="","",IFERROR(SUMIFS(GA4!$R$2:$R$2001,GA4!$O$2:$O$2001,B472),0))</f>
        <v/>
      </c>
      <c r="T472">
        <f>IF(A472="","",IF(AND(ISNUMBER(F472),LEFT(C472&amp;"",1)="2"),IF(F472&lt;Rules!$B$9,"Yes","No"),"No"))</f>
        <v/>
      </c>
      <c r="U472">
        <f>IF(A472="","",IF(AND(N(O472)&gt;=Rules!$B$8,ISNUMBER(P472)),IF(P472&lt;=-Rules!$B$7,"Yes","No"),"No"))</f>
        <v/>
      </c>
      <c r="V472">
        <f>IF(A472="","",IF(AND(N(L472)&gt;=Rules!$B$6,ISNUMBER(N472)),IF(AND(N472&gt;=Rules!$B$10,N472&lt;=Rules!$B$11),"Yes","No"),"No"))</f>
        <v/>
      </c>
      <c r="W472">
        <f>IF(A472="","",IF(I472&lt;&gt;"","Yes","No"))</f>
        <v/>
      </c>
      <c r="X472">
        <f>IF(I472="","",IF(SUMIFS($K$3:$K$2002,$A$3:$A$2002,SUBSTITUTE(SUBSTITUTE(I472,"?","~?"),"*","~*"))&gt;N(K472),"Yes","No"))</f>
        <v/>
      </c>
      <c r="Y472">
        <f>IF(A472="","",IF(N(S472)&gt;0,"Yes","No"))</f>
        <v/>
      </c>
      <c r="Z472">
        <f>IF(A472="","",IF(AND(N(K472)&lt;Rules!$B$5,N(L472)&lt;Rules!$B$6,N(Q472)&lt;Rules!$B$13,Y472="No"),"Yes","No"))</f>
        <v/>
      </c>
      <c r="AA472">
        <f>IF(A472="","",IF(LEFT(C472&amp;"",1)="3","Redirect",IF(OR(LEFT(C472&amp;"",1)="4",LEFT(C472&amp;"",1)="5"),IF(OR(N(K472)&gt;0,N(AC472)&gt;=Rules!$B$14),"Redirect","Prune"),IF(D472="Non-Indexable","Keep",IF(AND(W472="Yes",X472="Yes",Y472="No"),"Merge",IF(OR(U472="Yes",V472="Yes",AND(T472="Yes",N(L472)&gt;=Rules!$B$6)),"Update",IF(Z472="Yes",IF(N(AC472)&gt;=Rules!$B$14,"Redirect","Prune"),"Keep")))))))</f>
        <v/>
      </c>
      <c r="AB472">
        <f>IF(A472="","",IF(LEFT(C472&amp;"",1)="3","Already redirects ("&amp;C472&amp;"). Update internal links to point at the final URL.",IF(OR(LEFT(C472&amp;"",1)="4",LEFT(C472&amp;"",1)="5"),IF(AA472="Redirect","Returns "&amp;C472&amp;" but still has "&amp;N(K472)&amp;" clicks and "&amp;N(AC472)&amp;" referring domains. 301 it to the closest live page.","Returns "&amp;C472&amp;" with no clicks or links. Remove internal links and let it 404 or 410."),IF(D472="Non-Indexable","Non-indexable ("&amp;E472&amp;"). Keep if that is intentional; otherwise fix the canonical or noindex.",IF(AA472="Merge","Overlaps with "&amp;I472&amp;IF(N(J472)&gt;0," (similarity "&amp;TEXT(J472,"0.00")&amp;")","")&amp;", which gets more clicks. Merge the useful parts into it and 301 this URL.",IF(AA472="Update",MID(IF(U472="Yes","; Clicks down "&amp;TEXT(-P472,"0%")&amp;" on the previous period","")&amp;IF(V472="Yes","; Average position "&amp;TEXT(N472,"0.0")&amp;" on "&amp;TEXT(L472,"#,##0")&amp;" impressions (striking distance)","")&amp;IF(AND(T472="Yes",N(L472)&gt;=Rules!$B$6),"; Thin ("&amp;F472&amp;" words) but has search demand",""),3,400),IF(AA472="Prune","Low value: "&amp;N(K472)&amp;" clicks, "&amp;N(L472)&amp;" impressions, "&amp;N(Q472)&amp;" sessions, no key events. Remove or noindex it and update internal links.",IF(AA472="Redirect","Low value but "&amp;N(AC472)&amp;" referring domains. 301 it to the closest relevant page to keep those links.",IF(AND(Z472="No",Y472="Yes",N(K472)&lt;Rules!$B$5),"Low search traffic but it converts (key events: "&amp;S472&amp;"). Keep it and link to it.",IF(W472="Yes","Stronger than the page it overlaps ("&amp;I472&amp;"). Keep; merge that page into this one.","Healthy: "&amp;N(K472)&amp;" clicks"&amp;IF(ISNUMBER(N472),", average position "&amp;TEXT(N472,"0.0"),"")&amp;". Keep and monitor."))))))))))</f>
        <v/>
      </c>
      <c r="AE472">
        <f>IF(A472="","",IF(AD472&lt;&gt;"",AD472,AA472))</f>
        <v/>
      </c>
    </row>
    <row r="473">
      <c r="A473">
        <f>IF(Crawl!A472="","",Crawl!A472)</f>
        <v/>
      </c>
      <c r="B473">
        <f>IF(A473="","",Crawl!EC472)</f>
        <v/>
      </c>
      <c r="C473">
        <f>IF(A473="","",IFERROR(INDEX(Crawl!$A472:$DZ472,1,Rules!$H$6),""))</f>
        <v/>
      </c>
      <c r="D473">
        <f>IF(A473="","",IFERROR(INDEX(Crawl!$A472:$DZ472,1,Rules!$H$7),"")&amp;"")</f>
        <v/>
      </c>
      <c r="E473">
        <f>IF(A473="","",IFERROR(INDEX(Crawl!$A472:$DZ472,1,Rules!$H$8),"")&amp;"")</f>
        <v/>
      </c>
      <c r="F473">
        <f>IF(A473="","",IFERROR(INDEX(Crawl!$A472:$DZ472,1,Rules!$H$9),""))</f>
        <v/>
      </c>
      <c r="G473">
        <f>IF(A473="","",IFERROR(INDEX(Crawl!$A472:$DZ472,1,Rules!$H$10),""))</f>
        <v/>
      </c>
      <c r="H473">
        <f>IF(A473="","",IFERROR(INDEX(Crawl!$A472:$DZ472,1,Rules!$H$12),""))</f>
        <v/>
      </c>
      <c r="I473">
        <f>IF(A473="","",IF(AND(N(H473)&gt;0,IFERROR(INDEX(Crawl!$A472:$DZ472,1,Rules!$H$11),"")&amp;""&lt;&gt;""),IFERROR(INDEX(Crawl!$A472:$DZ472,1,Rules!$H$11),"")&amp;"",IF(AND(ISNUMBER(J473),N(J473)&gt;=Rules!$B$12,IFERROR(INDEX(Crawl!$A472:$DZ472,1,Rules!$H$13),"")&amp;""&lt;&gt;""),IFERROR(INDEX(Crawl!$A472:$DZ472,1,Rules!$H$13),"")&amp;"","")))</f>
        <v/>
      </c>
      <c r="J473" s="19">
        <f>IF(A473="","",IF(IFERROR(INDEX(Crawl!$A472:$DZ472,1,Rules!$H$14),"")&amp;""="","",IFERROR(INDEX(Crawl!$A472:$DZ472,1,Rules!$H$14),"")))</f>
        <v/>
      </c>
      <c r="K473">
        <f>IF(A473="","",IFERROR(SUMIFS('GSC current'!$J$2:$J$2001,'GSC current'!$I$2:$I$2001,B473),0))</f>
        <v/>
      </c>
      <c r="L473">
        <f>IF(A473="","",IFERROR(SUMIFS('GSC current'!$K$2:$K$2001,'GSC current'!$I$2:$I$2001,B473),0))</f>
        <v/>
      </c>
      <c r="M473" s="20">
        <f>IF(A473="","",IF(N(L473)&gt;0,K473/L473,""))</f>
        <v/>
      </c>
      <c r="N473" s="21">
        <f>IF(A473="","",IF(N(L473)&gt;0,SUMIFS('GSC current'!$L$2:$L$2001,'GSC current'!$I$2:$I$2001,B473)/L473,""))</f>
        <v/>
      </c>
      <c r="O473">
        <f>IF(A473="","",IFERROR(SUMIFS('GSC previous'!$J$2:$J$2001,'GSC previous'!$I$2:$I$2001,B473),0))</f>
        <v/>
      </c>
      <c r="P473" s="22">
        <f>IF(A473="","",IF(N(O473)&gt;0,(K473-O473)/O473,""))</f>
        <v/>
      </c>
      <c r="Q473">
        <f>IF(A473="","",IFERROR(SUMIFS(GA4!$P$2:$P$2001,GA4!$O$2:$O$2001,B473),0))</f>
        <v/>
      </c>
      <c r="R473" s="23">
        <f>IF(A473="","",IF(N(Q473)&gt;0,SUMIFS(GA4!$Q$2:$Q$2001,GA4!$O$2:$O$2001,B473)/Q473,""))</f>
        <v/>
      </c>
      <c r="S473">
        <f>IF(A473="","",IFERROR(SUMIFS(GA4!$R$2:$R$2001,GA4!$O$2:$O$2001,B473),0))</f>
        <v/>
      </c>
      <c r="T473">
        <f>IF(A473="","",IF(AND(ISNUMBER(F473),LEFT(C473&amp;"",1)="2"),IF(F473&lt;Rules!$B$9,"Yes","No"),"No"))</f>
        <v/>
      </c>
      <c r="U473">
        <f>IF(A473="","",IF(AND(N(O473)&gt;=Rules!$B$8,ISNUMBER(P473)),IF(P473&lt;=-Rules!$B$7,"Yes","No"),"No"))</f>
        <v/>
      </c>
      <c r="V473">
        <f>IF(A473="","",IF(AND(N(L473)&gt;=Rules!$B$6,ISNUMBER(N473)),IF(AND(N473&gt;=Rules!$B$10,N473&lt;=Rules!$B$11),"Yes","No"),"No"))</f>
        <v/>
      </c>
      <c r="W473">
        <f>IF(A473="","",IF(I473&lt;&gt;"","Yes","No"))</f>
        <v/>
      </c>
      <c r="X473">
        <f>IF(I473="","",IF(SUMIFS($K$3:$K$2002,$A$3:$A$2002,SUBSTITUTE(SUBSTITUTE(I473,"?","~?"),"*","~*"))&gt;N(K473),"Yes","No"))</f>
        <v/>
      </c>
      <c r="Y473">
        <f>IF(A473="","",IF(N(S473)&gt;0,"Yes","No"))</f>
        <v/>
      </c>
      <c r="Z473">
        <f>IF(A473="","",IF(AND(N(K473)&lt;Rules!$B$5,N(L473)&lt;Rules!$B$6,N(Q473)&lt;Rules!$B$13,Y473="No"),"Yes","No"))</f>
        <v/>
      </c>
      <c r="AA473">
        <f>IF(A473="","",IF(LEFT(C473&amp;"",1)="3","Redirect",IF(OR(LEFT(C473&amp;"",1)="4",LEFT(C473&amp;"",1)="5"),IF(OR(N(K473)&gt;0,N(AC473)&gt;=Rules!$B$14),"Redirect","Prune"),IF(D473="Non-Indexable","Keep",IF(AND(W473="Yes",X473="Yes",Y473="No"),"Merge",IF(OR(U473="Yes",V473="Yes",AND(T473="Yes",N(L473)&gt;=Rules!$B$6)),"Update",IF(Z473="Yes",IF(N(AC473)&gt;=Rules!$B$14,"Redirect","Prune"),"Keep")))))))</f>
        <v/>
      </c>
      <c r="AB473">
        <f>IF(A473="","",IF(LEFT(C473&amp;"",1)="3","Already redirects ("&amp;C473&amp;"). Update internal links to point at the final URL.",IF(OR(LEFT(C473&amp;"",1)="4",LEFT(C473&amp;"",1)="5"),IF(AA473="Redirect","Returns "&amp;C473&amp;" but still has "&amp;N(K473)&amp;" clicks and "&amp;N(AC473)&amp;" referring domains. 301 it to the closest live page.","Returns "&amp;C473&amp;" with no clicks or links. Remove internal links and let it 404 or 410."),IF(D473="Non-Indexable","Non-indexable ("&amp;E473&amp;"). Keep if that is intentional; otherwise fix the canonical or noindex.",IF(AA473="Merge","Overlaps with "&amp;I473&amp;IF(N(J473)&gt;0," (similarity "&amp;TEXT(J473,"0.00")&amp;")","")&amp;", which gets more clicks. Merge the useful parts into it and 301 this URL.",IF(AA473="Update",MID(IF(U473="Yes","; Clicks down "&amp;TEXT(-P473,"0%")&amp;" on the previous period","")&amp;IF(V473="Yes","; Average position "&amp;TEXT(N473,"0.0")&amp;" on "&amp;TEXT(L473,"#,##0")&amp;" impressions (striking distance)","")&amp;IF(AND(T473="Yes",N(L473)&gt;=Rules!$B$6),"; Thin ("&amp;F473&amp;" words) but has search demand",""),3,400),IF(AA473="Prune","Low value: "&amp;N(K473)&amp;" clicks, "&amp;N(L473)&amp;" impressions, "&amp;N(Q473)&amp;" sessions, no key events. Remove or noindex it and update internal links.",IF(AA473="Redirect","Low value but "&amp;N(AC473)&amp;" referring domains. 301 it to the closest relevant page to keep those links.",IF(AND(Z473="No",Y473="Yes",N(K473)&lt;Rules!$B$5),"Low search traffic but it converts (key events: "&amp;S473&amp;"). Keep it and link to it.",IF(W473="Yes","Stronger than the page it overlaps ("&amp;I473&amp;"). Keep; merge that page into this one.","Healthy: "&amp;N(K473)&amp;" clicks"&amp;IF(ISNUMBER(N473),", average position "&amp;TEXT(N473,"0.0"),"")&amp;". Keep and monitor."))))))))))</f>
        <v/>
      </c>
      <c r="AE473">
        <f>IF(A473="","",IF(AD473&lt;&gt;"",AD473,AA473))</f>
        <v/>
      </c>
    </row>
    <row r="474">
      <c r="A474">
        <f>IF(Crawl!A473="","",Crawl!A473)</f>
        <v/>
      </c>
      <c r="B474">
        <f>IF(A474="","",Crawl!EC473)</f>
        <v/>
      </c>
      <c r="C474">
        <f>IF(A474="","",IFERROR(INDEX(Crawl!$A473:$DZ473,1,Rules!$H$6),""))</f>
        <v/>
      </c>
      <c r="D474">
        <f>IF(A474="","",IFERROR(INDEX(Crawl!$A473:$DZ473,1,Rules!$H$7),"")&amp;"")</f>
        <v/>
      </c>
      <c r="E474">
        <f>IF(A474="","",IFERROR(INDEX(Crawl!$A473:$DZ473,1,Rules!$H$8),"")&amp;"")</f>
        <v/>
      </c>
      <c r="F474">
        <f>IF(A474="","",IFERROR(INDEX(Crawl!$A473:$DZ473,1,Rules!$H$9),""))</f>
        <v/>
      </c>
      <c r="G474">
        <f>IF(A474="","",IFERROR(INDEX(Crawl!$A473:$DZ473,1,Rules!$H$10),""))</f>
        <v/>
      </c>
      <c r="H474">
        <f>IF(A474="","",IFERROR(INDEX(Crawl!$A473:$DZ473,1,Rules!$H$12),""))</f>
        <v/>
      </c>
      <c r="I474">
        <f>IF(A474="","",IF(AND(N(H474)&gt;0,IFERROR(INDEX(Crawl!$A473:$DZ473,1,Rules!$H$11),"")&amp;""&lt;&gt;""),IFERROR(INDEX(Crawl!$A473:$DZ473,1,Rules!$H$11),"")&amp;"",IF(AND(ISNUMBER(J474),N(J474)&gt;=Rules!$B$12,IFERROR(INDEX(Crawl!$A473:$DZ473,1,Rules!$H$13),"")&amp;""&lt;&gt;""),IFERROR(INDEX(Crawl!$A473:$DZ473,1,Rules!$H$13),"")&amp;"","")))</f>
        <v/>
      </c>
      <c r="J474" s="19">
        <f>IF(A474="","",IF(IFERROR(INDEX(Crawl!$A473:$DZ473,1,Rules!$H$14),"")&amp;""="","",IFERROR(INDEX(Crawl!$A473:$DZ473,1,Rules!$H$14),"")))</f>
        <v/>
      </c>
      <c r="K474">
        <f>IF(A474="","",IFERROR(SUMIFS('GSC current'!$J$2:$J$2001,'GSC current'!$I$2:$I$2001,B474),0))</f>
        <v/>
      </c>
      <c r="L474">
        <f>IF(A474="","",IFERROR(SUMIFS('GSC current'!$K$2:$K$2001,'GSC current'!$I$2:$I$2001,B474),0))</f>
        <v/>
      </c>
      <c r="M474" s="20">
        <f>IF(A474="","",IF(N(L474)&gt;0,K474/L474,""))</f>
        <v/>
      </c>
      <c r="N474" s="21">
        <f>IF(A474="","",IF(N(L474)&gt;0,SUMIFS('GSC current'!$L$2:$L$2001,'GSC current'!$I$2:$I$2001,B474)/L474,""))</f>
        <v/>
      </c>
      <c r="O474">
        <f>IF(A474="","",IFERROR(SUMIFS('GSC previous'!$J$2:$J$2001,'GSC previous'!$I$2:$I$2001,B474),0))</f>
        <v/>
      </c>
      <c r="P474" s="22">
        <f>IF(A474="","",IF(N(O474)&gt;0,(K474-O474)/O474,""))</f>
        <v/>
      </c>
      <c r="Q474">
        <f>IF(A474="","",IFERROR(SUMIFS(GA4!$P$2:$P$2001,GA4!$O$2:$O$2001,B474),0))</f>
        <v/>
      </c>
      <c r="R474" s="23">
        <f>IF(A474="","",IF(N(Q474)&gt;0,SUMIFS(GA4!$Q$2:$Q$2001,GA4!$O$2:$O$2001,B474)/Q474,""))</f>
        <v/>
      </c>
      <c r="S474">
        <f>IF(A474="","",IFERROR(SUMIFS(GA4!$R$2:$R$2001,GA4!$O$2:$O$2001,B474),0))</f>
        <v/>
      </c>
      <c r="T474">
        <f>IF(A474="","",IF(AND(ISNUMBER(F474),LEFT(C474&amp;"",1)="2"),IF(F474&lt;Rules!$B$9,"Yes","No"),"No"))</f>
        <v/>
      </c>
      <c r="U474">
        <f>IF(A474="","",IF(AND(N(O474)&gt;=Rules!$B$8,ISNUMBER(P474)),IF(P474&lt;=-Rules!$B$7,"Yes","No"),"No"))</f>
        <v/>
      </c>
      <c r="V474">
        <f>IF(A474="","",IF(AND(N(L474)&gt;=Rules!$B$6,ISNUMBER(N474)),IF(AND(N474&gt;=Rules!$B$10,N474&lt;=Rules!$B$11),"Yes","No"),"No"))</f>
        <v/>
      </c>
      <c r="W474">
        <f>IF(A474="","",IF(I474&lt;&gt;"","Yes","No"))</f>
        <v/>
      </c>
      <c r="X474">
        <f>IF(I474="","",IF(SUMIFS($K$3:$K$2002,$A$3:$A$2002,SUBSTITUTE(SUBSTITUTE(I474,"?","~?"),"*","~*"))&gt;N(K474),"Yes","No"))</f>
        <v/>
      </c>
      <c r="Y474">
        <f>IF(A474="","",IF(N(S474)&gt;0,"Yes","No"))</f>
        <v/>
      </c>
      <c r="Z474">
        <f>IF(A474="","",IF(AND(N(K474)&lt;Rules!$B$5,N(L474)&lt;Rules!$B$6,N(Q474)&lt;Rules!$B$13,Y474="No"),"Yes","No"))</f>
        <v/>
      </c>
      <c r="AA474">
        <f>IF(A474="","",IF(LEFT(C474&amp;"",1)="3","Redirect",IF(OR(LEFT(C474&amp;"",1)="4",LEFT(C474&amp;"",1)="5"),IF(OR(N(K474)&gt;0,N(AC474)&gt;=Rules!$B$14),"Redirect","Prune"),IF(D474="Non-Indexable","Keep",IF(AND(W474="Yes",X474="Yes",Y474="No"),"Merge",IF(OR(U474="Yes",V474="Yes",AND(T474="Yes",N(L474)&gt;=Rules!$B$6)),"Update",IF(Z474="Yes",IF(N(AC474)&gt;=Rules!$B$14,"Redirect","Prune"),"Keep")))))))</f>
        <v/>
      </c>
      <c r="AB474">
        <f>IF(A474="","",IF(LEFT(C474&amp;"",1)="3","Already redirects ("&amp;C474&amp;"). Update internal links to point at the final URL.",IF(OR(LEFT(C474&amp;"",1)="4",LEFT(C474&amp;"",1)="5"),IF(AA474="Redirect","Returns "&amp;C474&amp;" but still has "&amp;N(K474)&amp;" clicks and "&amp;N(AC474)&amp;" referring domains. 301 it to the closest live page.","Returns "&amp;C474&amp;" with no clicks or links. Remove internal links and let it 404 or 410."),IF(D474="Non-Indexable","Non-indexable ("&amp;E474&amp;"). Keep if that is intentional; otherwise fix the canonical or noindex.",IF(AA474="Merge","Overlaps with "&amp;I474&amp;IF(N(J474)&gt;0," (similarity "&amp;TEXT(J474,"0.00")&amp;")","")&amp;", which gets more clicks. Merge the useful parts into it and 301 this URL.",IF(AA474="Update",MID(IF(U474="Yes","; Clicks down "&amp;TEXT(-P474,"0%")&amp;" on the previous period","")&amp;IF(V474="Yes","; Average position "&amp;TEXT(N474,"0.0")&amp;" on "&amp;TEXT(L474,"#,##0")&amp;" impressions (striking distance)","")&amp;IF(AND(T474="Yes",N(L474)&gt;=Rules!$B$6),"; Thin ("&amp;F474&amp;" words) but has search demand",""),3,400),IF(AA474="Prune","Low value: "&amp;N(K474)&amp;" clicks, "&amp;N(L474)&amp;" impressions, "&amp;N(Q474)&amp;" sessions, no key events. Remove or noindex it and update internal links.",IF(AA474="Redirect","Low value but "&amp;N(AC474)&amp;" referring domains. 301 it to the closest relevant page to keep those links.",IF(AND(Z474="No",Y474="Yes",N(K474)&lt;Rules!$B$5),"Low search traffic but it converts (key events: "&amp;S474&amp;"). Keep it and link to it.",IF(W474="Yes","Stronger than the page it overlaps ("&amp;I474&amp;"). Keep; merge that page into this one.","Healthy: "&amp;N(K474)&amp;" clicks"&amp;IF(ISNUMBER(N474),", average position "&amp;TEXT(N474,"0.0"),"")&amp;". Keep and monitor."))))))))))</f>
        <v/>
      </c>
      <c r="AE474">
        <f>IF(A474="","",IF(AD474&lt;&gt;"",AD474,AA474))</f>
        <v/>
      </c>
    </row>
    <row r="475">
      <c r="A475">
        <f>IF(Crawl!A474="","",Crawl!A474)</f>
        <v/>
      </c>
      <c r="B475">
        <f>IF(A475="","",Crawl!EC474)</f>
        <v/>
      </c>
      <c r="C475">
        <f>IF(A475="","",IFERROR(INDEX(Crawl!$A474:$DZ474,1,Rules!$H$6),""))</f>
        <v/>
      </c>
      <c r="D475">
        <f>IF(A475="","",IFERROR(INDEX(Crawl!$A474:$DZ474,1,Rules!$H$7),"")&amp;"")</f>
        <v/>
      </c>
      <c r="E475">
        <f>IF(A475="","",IFERROR(INDEX(Crawl!$A474:$DZ474,1,Rules!$H$8),"")&amp;"")</f>
        <v/>
      </c>
      <c r="F475">
        <f>IF(A475="","",IFERROR(INDEX(Crawl!$A474:$DZ474,1,Rules!$H$9),""))</f>
        <v/>
      </c>
      <c r="G475">
        <f>IF(A475="","",IFERROR(INDEX(Crawl!$A474:$DZ474,1,Rules!$H$10),""))</f>
        <v/>
      </c>
      <c r="H475">
        <f>IF(A475="","",IFERROR(INDEX(Crawl!$A474:$DZ474,1,Rules!$H$12),""))</f>
        <v/>
      </c>
      <c r="I475">
        <f>IF(A475="","",IF(AND(N(H475)&gt;0,IFERROR(INDEX(Crawl!$A474:$DZ474,1,Rules!$H$11),"")&amp;""&lt;&gt;""),IFERROR(INDEX(Crawl!$A474:$DZ474,1,Rules!$H$11),"")&amp;"",IF(AND(ISNUMBER(J475),N(J475)&gt;=Rules!$B$12,IFERROR(INDEX(Crawl!$A474:$DZ474,1,Rules!$H$13),"")&amp;""&lt;&gt;""),IFERROR(INDEX(Crawl!$A474:$DZ474,1,Rules!$H$13),"")&amp;"","")))</f>
        <v/>
      </c>
      <c r="J475" s="19">
        <f>IF(A475="","",IF(IFERROR(INDEX(Crawl!$A474:$DZ474,1,Rules!$H$14),"")&amp;""="","",IFERROR(INDEX(Crawl!$A474:$DZ474,1,Rules!$H$14),"")))</f>
        <v/>
      </c>
      <c r="K475">
        <f>IF(A475="","",IFERROR(SUMIFS('GSC current'!$J$2:$J$2001,'GSC current'!$I$2:$I$2001,B475),0))</f>
        <v/>
      </c>
      <c r="L475">
        <f>IF(A475="","",IFERROR(SUMIFS('GSC current'!$K$2:$K$2001,'GSC current'!$I$2:$I$2001,B475),0))</f>
        <v/>
      </c>
      <c r="M475" s="20">
        <f>IF(A475="","",IF(N(L475)&gt;0,K475/L475,""))</f>
        <v/>
      </c>
      <c r="N475" s="21">
        <f>IF(A475="","",IF(N(L475)&gt;0,SUMIFS('GSC current'!$L$2:$L$2001,'GSC current'!$I$2:$I$2001,B475)/L475,""))</f>
        <v/>
      </c>
      <c r="O475">
        <f>IF(A475="","",IFERROR(SUMIFS('GSC previous'!$J$2:$J$2001,'GSC previous'!$I$2:$I$2001,B475),0))</f>
        <v/>
      </c>
      <c r="P475" s="22">
        <f>IF(A475="","",IF(N(O475)&gt;0,(K475-O475)/O475,""))</f>
        <v/>
      </c>
      <c r="Q475">
        <f>IF(A475="","",IFERROR(SUMIFS(GA4!$P$2:$P$2001,GA4!$O$2:$O$2001,B475),0))</f>
        <v/>
      </c>
      <c r="R475" s="23">
        <f>IF(A475="","",IF(N(Q475)&gt;0,SUMIFS(GA4!$Q$2:$Q$2001,GA4!$O$2:$O$2001,B475)/Q475,""))</f>
        <v/>
      </c>
      <c r="S475">
        <f>IF(A475="","",IFERROR(SUMIFS(GA4!$R$2:$R$2001,GA4!$O$2:$O$2001,B475),0))</f>
        <v/>
      </c>
      <c r="T475">
        <f>IF(A475="","",IF(AND(ISNUMBER(F475),LEFT(C475&amp;"",1)="2"),IF(F475&lt;Rules!$B$9,"Yes","No"),"No"))</f>
        <v/>
      </c>
      <c r="U475">
        <f>IF(A475="","",IF(AND(N(O475)&gt;=Rules!$B$8,ISNUMBER(P475)),IF(P475&lt;=-Rules!$B$7,"Yes","No"),"No"))</f>
        <v/>
      </c>
      <c r="V475">
        <f>IF(A475="","",IF(AND(N(L475)&gt;=Rules!$B$6,ISNUMBER(N475)),IF(AND(N475&gt;=Rules!$B$10,N475&lt;=Rules!$B$11),"Yes","No"),"No"))</f>
        <v/>
      </c>
      <c r="W475">
        <f>IF(A475="","",IF(I475&lt;&gt;"","Yes","No"))</f>
        <v/>
      </c>
      <c r="X475">
        <f>IF(I475="","",IF(SUMIFS($K$3:$K$2002,$A$3:$A$2002,SUBSTITUTE(SUBSTITUTE(I475,"?","~?"),"*","~*"))&gt;N(K475),"Yes","No"))</f>
        <v/>
      </c>
      <c r="Y475">
        <f>IF(A475="","",IF(N(S475)&gt;0,"Yes","No"))</f>
        <v/>
      </c>
      <c r="Z475">
        <f>IF(A475="","",IF(AND(N(K475)&lt;Rules!$B$5,N(L475)&lt;Rules!$B$6,N(Q475)&lt;Rules!$B$13,Y475="No"),"Yes","No"))</f>
        <v/>
      </c>
      <c r="AA475">
        <f>IF(A475="","",IF(LEFT(C475&amp;"",1)="3","Redirect",IF(OR(LEFT(C475&amp;"",1)="4",LEFT(C475&amp;"",1)="5"),IF(OR(N(K475)&gt;0,N(AC475)&gt;=Rules!$B$14),"Redirect","Prune"),IF(D475="Non-Indexable","Keep",IF(AND(W475="Yes",X475="Yes",Y475="No"),"Merge",IF(OR(U475="Yes",V475="Yes",AND(T475="Yes",N(L475)&gt;=Rules!$B$6)),"Update",IF(Z475="Yes",IF(N(AC475)&gt;=Rules!$B$14,"Redirect","Prune"),"Keep")))))))</f>
        <v/>
      </c>
      <c r="AB475">
        <f>IF(A475="","",IF(LEFT(C475&amp;"",1)="3","Already redirects ("&amp;C475&amp;"). Update internal links to point at the final URL.",IF(OR(LEFT(C475&amp;"",1)="4",LEFT(C475&amp;"",1)="5"),IF(AA475="Redirect","Returns "&amp;C475&amp;" but still has "&amp;N(K475)&amp;" clicks and "&amp;N(AC475)&amp;" referring domains. 301 it to the closest live page.","Returns "&amp;C475&amp;" with no clicks or links. Remove internal links and let it 404 or 410."),IF(D475="Non-Indexable","Non-indexable ("&amp;E475&amp;"). Keep if that is intentional; otherwise fix the canonical or noindex.",IF(AA475="Merge","Overlaps with "&amp;I475&amp;IF(N(J475)&gt;0," (similarity "&amp;TEXT(J475,"0.00")&amp;")","")&amp;", which gets more clicks. Merge the useful parts into it and 301 this URL.",IF(AA475="Update",MID(IF(U475="Yes","; Clicks down "&amp;TEXT(-P475,"0%")&amp;" on the previous period","")&amp;IF(V475="Yes","; Average position "&amp;TEXT(N475,"0.0")&amp;" on "&amp;TEXT(L475,"#,##0")&amp;" impressions (striking distance)","")&amp;IF(AND(T475="Yes",N(L475)&gt;=Rules!$B$6),"; Thin ("&amp;F475&amp;" words) but has search demand",""),3,400),IF(AA475="Prune","Low value: "&amp;N(K475)&amp;" clicks, "&amp;N(L475)&amp;" impressions, "&amp;N(Q475)&amp;" sessions, no key events. Remove or noindex it and update internal links.",IF(AA475="Redirect","Low value but "&amp;N(AC475)&amp;" referring domains. 301 it to the closest relevant page to keep those links.",IF(AND(Z475="No",Y475="Yes",N(K475)&lt;Rules!$B$5),"Low search traffic but it converts (key events: "&amp;S475&amp;"). Keep it and link to it.",IF(W475="Yes","Stronger than the page it overlaps ("&amp;I475&amp;"). Keep; merge that page into this one.","Healthy: "&amp;N(K475)&amp;" clicks"&amp;IF(ISNUMBER(N475),", average position "&amp;TEXT(N475,"0.0"),"")&amp;". Keep and monitor."))))))))))</f>
        <v/>
      </c>
      <c r="AE475">
        <f>IF(A475="","",IF(AD475&lt;&gt;"",AD475,AA475))</f>
        <v/>
      </c>
    </row>
    <row r="476">
      <c r="A476">
        <f>IF(Crawl!A475="","",Crawl!A475)</f>
        <v/>
      </c>
      <c r="B476">
        <f>IF(A476="","",Crawl!EC475)</f>
        <v/>
      </c>
      <c r="C476">
        <f>IF(A476="","",IFERROR(INDEX(Crawl!$A475:$DZ475,1,Rules!$H$6),""))</f>
        <v/>
      </c>
      <c r="D476">
        <f>IF(A476="","",IFERROR(INDEX(Crawl!$A475:$DZ475,1,Rules!$H$7),"")&amp;"")</f>
        <v/>
      </c>
      <c r="E476">
        <f>IF(A476="","",IFERROR(INDEX(Crawl!$A475:$DZ475,1,Rules!$H$8),"")&amp;"")</f>
        <v/>
      </c>
      <c r="F476">
        <f>IF(A476="","",IFERROR(INDEX(Crawl!$A475:$DZ475,1,Rules!$H$9),""))</f>
        <v/>
      </c>
      <c r="G476">
        <f>IF(A476="","",IFERROR(INDEX(Crawl!$A475:$DZ475,1,Rules!$H$10),""))</f>
        <v/>
      </c>
      <c r="H476">
        <f>IF(A476="","",IFERROR(INDEX(Crawl!$A475:$DZ475,1,Rules!$H$12),""))</f>
        <v/>
      </c>
      <c r="I476">
        <f>IF(A476="","",IF(AND(N(H476)&gt;0,IFERROR(INDEX(Crawl!$A475:$DZ475,1,Rules!$H$11),"")&amp;""&lt;&gt;""),IFERROR(INDEX(Crawl!$A475:$DZ475,1,Rules!$H$11),"")&amp;"",IF(AND(ISNUMBER(J476),N(J476)&gt;=Rules!$B$12,IFERROR(INDEX(Crawl!$A475:$DZ475,1,Rules!$H$13),"")&amp;""&lt;&gt;""),IFERROR(INDEX(Crawl!$A475:$DZ475,1,Rules!$H$13),"")&amp;"","")))</f>
        <v/>
      </c>
      <c r="J476" s="19">
        <f>IF(A476="","",IF(IFERROR(INDEX(Crawl!$A475:$DZ475,1,Rules!$H$14),"")&amp;""="","",IFERROR(INDEX(Crawl!$A475:$DZ475,1,Rules!$H$14),"")))</f>
        <v/>
      </c>
      <c r="K476">
        <f>IF(A476="","",IFERROR(SUMIFS('GSC current'!$J$2:$J$2001,'GSC current'!$I$2:$I$2001,B476),0))</f>
        <v/>
      </c>
      <c r="L476">
        <f>IF(A476="","",IFERROR(SUMIFS('GSC current'!$K$2:$K$2001,'GSC current'!$I$2:$I$2001,B476),0))</f>
        <v/>
      </c>
      <c r="M476" s="20">
        <f>IF(A476="","",IF(N(L476)&gt;0,K476/L476,""))</f>
        <v/>
      </c>
      <c r="N476" s="21">
        <f>IF(A476="","",IF(N(L476)&gt;0,SUMIFS('GSC current'!$L$2:$L$2001,'GSC current'!$I$2:$I$2001,B476)/L476,""))</f>
        <v/>
      </c>
      <c r="O476">
        <f>IF(A476="","",IFERROR(SUMIFS('GSC previous'!$J$2:$J$2001,'GSC previous'!$I$2:$I$2001,B476),0))</f>
        <v/>
      </c>
      <c r="P476" s="22">
        <f>IF(A476="","",IF(N(O476)&gt;0,(K476-O476)/O476,""))</f>
        <v/>
      </c>
      <c r="Q476">
        <f>IF(A476="","",IFERROR(SUMIFS(GA4!$P$2:$P$2001,GA4!$O$2:$O$2001,B476),0))</f>
        <v/>
      </c>
      <c r="R476" s="23">
        <f>IF(A476="","",IF(N(Q476)&gt;0,SUMIFS(GA4!$Q$2:$Q$2001,GA4!$O$2:$O$2001,B476)/Q476,""))</f>
        <v/>
      </c>
      <c r="S476">
        <f>IF(A476="","",IFERROR(SUMIFS(GA4!$R$2:$R$2001,GA4!$O$2:$O$2001,B476),0))</f>
        <v/>
      </c>
      <c r="T476">
        <f>IF(A476="","",IF(AND(ISNUMBER(F476),LEFT(C476&amp;"",1)="2"),IF(F476&lt;Rules!$B$9,"Yes","No"),"No"))</f>
        <v/>
      </c>
      <c r="U476">
        <f>IF(A476="","",IF(AND(N(O476)&gt;=Rules!$B$8,ISNUMBER(P476)),IF(P476&lt;=-Rules!$B$7,"Yes","No"),"No"))</f>
        <v/>
      </c>
      <c r="V476">
        <f>IF(A476="","",IF(AND(N(L476)&gt;=Rules!$B$6,ISNUMBER(N476)),IF(AND(N476&gt;=Rules!$B$10,N476&lt;=Rules!$B$11),"Yes","No"),"No"))</f>
        <v/>
      </c>
      <c r="W476">
        <f>IF(A476="","",IF(I476&lt;&gt;"","Yes","No"))</f>
        <v/>
      </c>
      <c r="X476">
        <f>IF(I476="","",IF(SUMIFS($K$3:$K$2002,$A$3:$A$2002,SUBSTITUTE(SUBSTITUTE(I476,"?","~?"),"*","~*"))&gt;N(K476),"Yes","No"))</f>
        <v/>
      </c>
      <c r="Y476">
        <f>IF(A476="","",IF(N(S476)&gt;0,"Yes","No"))</f>
        <v/>
      </c>
      <c r="Z476">
        <f>IF(A476="","",IF(AND(N(K476)&lt;Rules!$B$5,N(L476)&lt;Rules!$B$6,N(Q476)&lt;Rules!$B$13,Y476="No"),"Yes","No"))</f>
        <v/>
      </c>
      <c r="AA476">
        <f>IF(A476="","",IF(LEFT(C476&amp;"",1)="3","Redirect",IF(OR(LEFT(C476&amp;"",1)="4",LEFT(C476&amp;"",1)="5"),IF(OR(N(K476)&gt;0,N(AC476)&gt;=Rules!$B$14),"Redirect","Prune"),IF(D476="Non-Indexable","Keep",IF(AND(W476="Yes",X476="Yes",Y476="No"),"Merge",IF(OR(U476="Yes",V476="Yes",AND(T476="Yes",N(L476)&gt;=Rules!$B$6)),"Update",IF(Z476="Yes",IF(N(AC476)&gt;=Rules!$B$14,"Redirect","Prune"),"Keep")))))))</f>
        <v/>
      </c>
      <c r="AB476">
        <f>IF(A476="","",IF(LEFT(C476&amp;"",1)="3","Already redirects ("&amp;C476&amp;"). Update internal links to point at the final URL.",IF(OR(LEFT(C476&amp;"",1)="4",LEFT(C476&amp;"",1)="5"),IF(AA476="Redirect","Returns "&amp;C476&amp;" but still has "&amp;N(K476)&amp;" clicks and "&amp;N(AC476)&amp;" referring domains. 301 it to the closest live page.","Returns "&amp;C476&amp;" with no clicks or links. Remove internal links and let it 404 or 410."),IF(D476="Non-Indexable","Non-indexable ("&amp;E476&amp;"). Keep if that is intentional; otherwise fix the canonical or noindex.",IF(AA476="Merge","Overlaps with "&amp;I476&amp;IF(N(J476)&gt;0," (similarity "&amp;TEXT(J476,"0.00")&amp;")","")&amp;", which gets more clicks. Merge the useful parts into it and 301 this URL.",IF(AA476="Update",MID(IF(U476="Yes","; Clicks down "&amp;TEXT(-P476,"0%")&amp;" on the previous period","")&amp;IF(V476="Yes","; Average position "&amp;TEXT(N476,"0.0")&amp;" on "&amp;TEXT(L476,"#,##0")&amp;" impressions (striking distance)","")&amp;IF(AND(T476="Yes",N(L476)&gt;=Rules!$B$6),"; Thin ("&amp;F476&amp;" words) but has search demand",""),3,400),IF(AA476="Prune","Low value: "&amp;N(K476)&amp;" clicks, "&amp;N(L476)&amp;" impressions, "&amp;N(Q476)&amp;" sessions, no key events. Remove or noindex it and update internal links.",IF(AA476="Redirect","Low value but "&amp;N(AC476)&amp;" referring domains. 301 it to the closest relevant page to keep those links.",IF(AND(Z476="No",Y476="Yes",N(K476)&lt;Rules!$B$5),"Low search traffic but it converts (key events: "&amp;S476&amp;"). Keep it and link to it.",IF(W476="Yes","Stronger than the page it overlaps ("&amp;I476&amp;"). Keep; merge that page into this one.","Healthy: "&amp;N(K476)&amp;" clicks"&amp;IF(ISNUMBER(N476),", average position "&amp;TEXT(N476,"0.0"),"")&amp;". Keep and monitor."))))))))))</f>
        <v/>
      </c>
      <c r="AE476">
        <f>IF(A476="","",IF(AD476&lt;&gt;"",AD476,AA476))</f>
        <v/>
      </c>
    </row>
    <row r="477">
      <c r="A477">
        <f>IF(Crawl!A476="","",Crawl!A476)</f>
        <v/>
      </c>
      <c r="B477">
        <f>IF(A477="","",Crawl!EC476)</f>
        <v/>
      </c>
      <c r="C477">
        <f>IF(A477="","",IFERROR(INDEX(Crawl!$A476:$DZ476,1,Rules!$H$6),""))</f>
        <v/>
      </c>
      <c r="D477">
        <f>IF(A477="","",IFERROR(INDEX(Crawl!$A476:$DZ476,1,Rules!$H$7),"")&amp;"")</f>
        <v/>
      </c>
      <c r="E477">
        <f>IF(A477="","",IFERROR(INDEX(Crawl!$A476:$DZ476,1,Rules!$H$8),"")&amp;"")</f>
        <v/>
      </c>
      <c r="F477">
        <f>IF(A477="","",IFERROR(INDEX(Crawl!$A476:$DZ476,1,Rules!$H$9),""))</f>
        <v/>
      </c>
      <c r="G477">
        <f>IF(A477="","",IFERROR(INDEX(Crawl!$A476:$DZ476,1,Rules!$H$10),""))</f>
        <v/>
      </c>
      <c r="H477">
        <f>IF(A477="","",IFERROR(INDEX(Crawl!$A476:$DZ476,1,Rules!$H$12),""))</f>
        <v/>
      </c>
      <c r="I477">
        <f>IF(A477="","",IF(AND(N(H477)&gt;0,IFERROR(INDEX(Crawl!$A476:$DZ476,1,Rules!$H$11),"")&amp;""&lt;&gt;""),IFERROR(INDEX(Crawl!$A476:$DZ476,1,Rules!$H$11),"")&amp;"",IF(AND(ISNUMBER(J477),N(J477)&gt;=Rules!$B$12,IFERROR(INDEX(Crawl!$A476:$DZ476,1,Rules!$H$13),"")&amp;""&lt;&gt;""),IFERROR(INDEX(Crawl!$A476:$DZ476,1,Rules!$H$13),"")&amp;"","")))</f>
        <v/>
      </c>
      <c r="J477" s="19">
        <f>IF(A477="","",IF(IFERROR(INDEX(Crawl!$A476:$DZ476,1,Rules!$H$14),"")&amp;""="","",IFERROR(INDEX(Crawl!$A476:$DZ476,1,Rules!$H$14),"")))</f>
        <v/>
      </c>
      <c r="K477">
        <f>IF(A477="","",IFERROR(SUMIFS('GSC current'!$J$2:$J$2001,'GSC current'!$I$2:$I$2001,B477),0))</f>
        <v/>
      </c>
      <c r="L477">
        <f>IF(A477="","",IFERROR(SUMIFS('GSC current'!$K$2:$K$2001,'GSC current'!$I$2:$I$2001,B477),0))</f>
        <v/>
      </c>
      <c r="M477" s="20">
        <f>IF(A477="","",IF(N(L477)&gt;0,K477/L477,""))</f>
        <v/>
      </c>
      <c r="N477" s="21">
        <f>IF(A477="","",IF(N(L477)&gt;0,SUMIFS('GSC current'!$L$2:$L$2001,'GSC current'!$I$2:$I$2001,B477)/L477,""))</f>
        <v/>
      </c>
      <c r="O477">
        <f>IF(A477="","",IFERROR(SUMIFS('GSC previous'!$J$2:$J$2001,'GSC previous'!$I$2:$I$2001,B477),0))</f>
        <v/>
      </c>
      <c r="P477" s="22">
        <f>IF(A477="","",IF(N(O477)&gt;0,(K477-O477)/O477,""))</f>
        <v/>
      </c>
      <c r="Q477">
        <f>IF(A477="","",IFERROR(SUMIFS(GA4!$P$2:$P$2001,GA4!$O$2:$O$2001,B477),0))</f>
        <v/>
      </c>
      <c r="R477" s="23">
        <f>IF(A477="","",IF(N(Q477)&gt;0,SUMIFS(GA4!$Q$2:$Q$2001,GA4!$O$2:$O$2001,B477)/Q477,""))</f>
        <v/>
      </c>
      <c r="S477">
        <f>IF(A477="","",IFERROR(SUMIFS(GA4!$R$2:$R$2001,GA4!$O$2:$O$2001,B477),0))</f>
        <v/>
      </c>
      <c r="T477">
        <f>IF(A477="","",IF(AND(ISNUMBER(F477),LEFT(C477&amp;"",1)="2"),IF(F477&lt;Rules!$B$9,"Yes","No"),"No"))</f>
        <v/>
      </c>
      <c r="U477">
        <f>IF(A477="","",IF(AND(N(O477)&gt;=Rules!$B$8,ISNUMBER(P477)),IF(P477&lt;=-Rules!$B$7,"Yes","No"),"No"))</f>
        <v/>
      </c>
      <c r="V477">
        <f>IF(A477="","",IF(AND(N(L477)&gt;=Rules!$B$6,ISNUMBER(N477)),IF(AND(N477&gt;=Rules!$B$10,N477&lt;=Rules!$B$11),"Yes","No"),"No"))</f>
        <v/>
      </c>
      <c r="W477">
        <f>IF(A477="","",IF(I477&lt;&gt;"","Yes","No"))</f>
        <v/>
      </c>
      <c r="X477">
        <f>IF(I477="","",IF(SUMIFS($K$3:$K$2002,$A$3:$A$2002,SUBSTITUTE(SUBSTITUTE(I477,"?","~?"),"*","~*"))&gt;N(K477),"Yes","No"))</f>
        <v/>
      </c>
      <c r="Y477">
        <f>IF(A477="","",IF(N(S477)&gt;0,"Yes","No"))</f>
        <v/>
      </c>
      <c r="Z477">
        <f>IF(A477="","",IF(AND(N(K477)&lt;Rules!$B$5,N(L477)&lt;Rules!$B$6,N(Q477)&lt;Rules!$B$13,Y477="No"),"Yes","No"))</f>
        <v/>
      </c>
      <c r="AA477">
        <f>IF(A477="","",IF(LEFT(C477&amp;"",1)="3","Redirect",IF(OR(LEFT(C477&amp;"",1)="4",LEFT(C477&amp;"",1)="5"),IF(OR(N(K477)&gt;0,N(AC477)&gt;=Rules!$B$14),"Redirect","Prune"),IF(D477="Non-Indexable","Keep",IF(AND(W477="Yes",X477="Yes",Y477="No"),"Merge",IF(OR(U477="Yes",V477="Yes",AND(T477="Yes",N(L477)&gt;=Rules!$B$6)),"Update",IF(Z477="Yes",IF(N(AC477)&gt;=Rules!$B$14,"Redirect","Prune"),"Keep")))))))</f>
        <v/>
      </c>
      <c r="AB477">
        <f>IF(A477="","",IF(LEFT(C477&amp;"",1)="3","Already redirects ("&amp;C477&amp;"). Update internal links to point at the final URL.",IF(OR(LEFT(C477&amp;"",1)="4",LEFT(C477&amp;"",1)="5"),IF(AA477="Redirect","Returns "&amp;C477&amp;" but still has "&amp;N(K477)&amp;" clicks and "&amp;N(AC477)&amp;" referring domains. 301 it to the closest live page.","Returns "&amp;C477&amp;" with no clicks or links. Remove internal links and let it 404 or 410."),IF(D477="Non-Indexable","Non-indexable ("&amp;E477&amp;"). Keep if that is intentional; otherwise fix the canonical or noindex.",IF(AA477="Merge","Overlaps with "&amp;I477&amp;IF(N(J477)&gt;0," (similarity "&amp;TEXT(J477,"0.00")&amp;")","")&amp;", which gets more clicks. Merge the useful parts into it and 301 this URL.",IF(AA477="Update",MID(IF(U477="Yes","; Clicks down "&amp;TEXT(-P477,"0%")&amp;" on the previous period","")&amp;IF(V477="Yes","; Average position "&amp;TEXT(N477,"0.0")&amp;" on "&amp;TEXT(L477,"#,##0")&amp;" impressions (striking distance)","")&amp;IF(AND(T477="Yes",N(L477)&gt;=Rules!$B$6),"; Thin ("&amp;F477&amp;" words) but has search demand",""),3,400),IF(AA477="Prune","Low value: "&amp;N(K477)&amp;" clicks, "&amp;N(L477)&amp;" impressions, "&amp;N(Q477)&amp;" sessions, no key events. Remove or noindex it and update internal links.",IF(AA477="Redirect","Low value but "&amp;N(AC477)&amp;" referring domains. 301 it to the closest relevant page to keep those links.",IF(AND(Z477="No",Y477="Yes",N(K477)&lt;Rules!$B$5),"Low search traffic but it converts (key events: "&amp;S477&amp;"). Keep it and link to it.",IF(W477="Yes","Stronger than the page it overlaps ("&amp;I477&amp;"). Keep; merge that page into this one.","Healthy: "&amp;N(K477)&amp;" clicks"&amp;IF(ISNUMBER(N477),", average position "&amp;TEXT(N477,"0.0"),"")&amp;". Keep and monitor."))))))))))</f>
        <v/>
      </c>
      <c r="AE477">
        <f>IF(A477="","",IF(AD477&lt;&gt;"",AD477,AA477))</f>
        <v/>
      </c>
    </row>
    <row r="478">
      <c r="A478">
        <f>IF(Crawl!A477="","",Crawl!A477)</f>
        <v/>
      </c>
      <c r="B478">
        <f>IF(A478="","",Crawl!EC477)</f>
        <v/>
      </c>
      <c r="C478">
        <f>IF(A478="","",IFERROR(INDEX(Crawl!$A477:$DZ477,1,Rules!$H$6),""))</f>
        <v/>
      </c>
      <c r="D478">
        <f>IF(A478="","",IFERROR(INDEX(Crawl!$A477:$DZ477,1,Rules!$H$7),"")&amp;"")</f>
        <v/>
      </c>
      <c r="E478">
        <f>IF(A478="","",IFERROR(INDEX(Crawl!$A477:$DZ477,1,Rules!$H$8),"")&amp;"")</f>
        <v/>
      </c>
      <c r="F478">
        <f>IF(A478="","",IFERROR(INDEX(Crawl!$A477:$DZ477,1,Rules!$H$9),""))</f>
        <v/>
      </c>
      <c r="G478">
        <f>IF(A478="","",IFERROR(INDEX(Crawl!$A477:$DZ477,1,Rules!$H$10),""))</f>
        <v/>
      </c>
      <c r="H478">
        <f>IF(A478="","",IFERROR(INDEX(Crawl!$A477:$DZ477,1,Rules!$H$12),""))</f>
        <v/>
      </c>
      <c r="I478">
        <f>IF(A478="","",IF(AND(N(H478)&gt;0,IFERROR(INDEX(Crawl!$A477:$DZ477,1,Rules!$H$11),"")&amp;""&lt;&gt;""),IFERROR(INDEX(Crawl!$A477:$DZ477,1,Rules!$H$11),"")&amp;"",IF(AND(ISNUMBER(J478),N(J478)&gt;=Rules!$B$12,IFERROR(INDEX(Crawl!$A477:$DZ477,1,Rules!$H$13),"")&amp;""&lt;&gt;""),IFERROR(INDEX(Crawl!$A477:$DZ477,1,Rules!$H$13),"")&amp;"","")))</f>
        <v/>
      </c>
      <c r="J478" s="19">
        <f>IF(A478="","",IF(IFERROR(INDEX(Crawl!$A477:$DZ477,1,Rules!$H$14),"")&amp;""="","",IFERROR(INDEX(Crawl!$A477:$DZ477,1,Rules!$H$14),"")))</f>
        <v/>
      </c>
      <c r="K478">
        <f>IF(A478="","",IFERROR(SUMIFS('GSC current'!$J$2:$J$2001,'GSC current'!$I$2:$I$2001,B478),0))</f>
        <v/>
      </c>
      <c r="L478">
        <f>IF(A478="","",IFERROR(SUMIFS('GSC current'!$K$2:$K$2001,'GSC current'!$I$2:$I$2001,B478),0))</f>
        <v/>
      </c>
      <c r="M478" s="20">
        <f>IF(A478="","",IF(N(L478)&gt;0,K478/L478,""))</f>
        <v/>
      </c>
      <c r="N478" s="21">
        <f>IF(A478="","",IF(N(L478)&gt;0,SUMIFS('GSC current'!$L$2:$L$2001,'GSC current'!$I$2:$I$2001,B478)/L478,""))</f>
        <v/>
      </c>
      <c r="O478">
        <f>IF(A478="","",IFERROR(SUMIFS('GSC previous'!$J$2:$J$2001,'GSC previous'!$I$2:$I$2001,B478),0))</f>
        <v/>
      </c>
      <c r="P478" s="22">
        <f>IF(A478="","",IF(N(O478)&gt;0,(K478-O478)/O478,""))</f>
        <v/>
      </c>
      <c r="Q478">
        <f>IF(A478="","",IFERROR(SUMIFS(GA4!$P$2:$P$2001,GA4!$O$2:$O$2001,B478),0))</f>
        <v/>
      </c>
      <c r="R478" s="23">
        <f>IF(A478="","",IF(N(Q478)&gt;0,SUMIFS(GA4!$Q$2:$Q$2001,GA4!$O$2:$O$2001,B478)/Q478,""))</f>
        <v/>
      </c>
      <c r="S478">
        <f>IF(A478="","",IFERROR(SUMIFS(GA4!$R$2:$R$2001,GA4!$O$2:$O$2001,B478),0))</f>
        <v/>
      </c>
      <c r="T478">
        <f>IF(A478="","",IF(AND(ISNUMBER(F478),LEFT(C478&amp;"",1)="2"),IF(F478&lt;Rules!$B$9,"Yes","No"),"No"))</f>
        <v/>
      </c>
      <c r="U478">
        <f>IF(A478="","",IF(AND(N(O478)&gt;=Rules!$B$8,ISNUMBER(P478)),IF(P478&lt;=-Rules!$B$7,"Yes","No"),"No"))</f>
        <v/>
      </c>
      <c r="V478">
        <f>IF(A478="","",IF(AND(N(L478)&gt;=Rules!$B$6,ISNUMBER(N478)),IF(AND(N478&gt;=Rules!$B$10,N478&lt;=Rules!$B$11),"Yes","No"),"No"))</f>
        <v/>
      </c>
      <c r="W478">
        <f>IF(A478="","",IF(I478&lt;&gt;"","Yes","No"))</f>
        <v/>
      </c>
      <c r="X478">
        <f>IF(I478="","",IF(SUMIFS($K$3:$K$2002,$A$3:$A$2002,SUBSTITUTE(SUBSTITUTE(I478,"?","~?"),"*","~*"))&gt;N(K478),"Yes","No"))</f>
        <v/>
      </c>
      <c r="Y478">
        <f>IF(A478="","",IF(N(S478)&gt;0,"Yes","No"))</f>
        <v/>
      </c>
      <c r="Z478">
        <f>IF(A478="","",IF(AND(N(K478)&lt;Rules!$B$5,N(L478)&lt;Rules!$B$6,N(Q478)&lt;Rules!$B$13,Y478="No"),"Yes","No"))</f>
        <v/>
      </c>
      <c r="AA478">
        <f>IF(A478="","",IF(LEFT(C478&amp;"",1)="3","Redirect",IF(OR(LEFT(C478&amp;"",1)="4",LEFT(C478&amp;"",1)="5"),IF(OR(N(K478)&gt;0,N(AC478)&gt;=Rules!$B$14),"Redirect","Prune"),IF(D478="Non-Indexable","Keep",IF(AND(W478="Yes",X478="Yes",Y478="No"),"Merge",IF(OR(U478="Yes",V478="Yes",AND(T478="Yes",N(L478)&gt;=Rules!$B$6)),"Update",IF(Z478="Yes",IF(N(AC478)&gt;=Rules!$B$14,"Redirect","Prune"),"Keep")))))))</f>
        <v/>
      </c>
      <c r="AB478">
        <f>IF(A478="","",IF(LEFT(C478&amp;"",1)="3","Already redirects ("&amp;C478&amp;"). Update internal links to point at the final URL.",IF(OR(LEFT(C478&amp;"",1)="4",LEFT(C478&amp;"",1)="5"),IF(AA478="Redirect","Returns "&amp;C478&amp;" but still has "&amp;N(K478)&amp;" clicks and "&amp;N(AC478)&amp;" referring domains. 301 it to the closest live page.","Returns "&amp;C478&amp;" with no clicks or links. Remove internal links and let it 404 or 410."),IF(D478="Non-Indexable","Non-indexable ("&amp;E478&amp;"). Keep if that is intentional; otherwise fix the canonical or noindex.",IF(AA478="Merge","Overlaps with "&amp;I478&amp;IF(N(J478)&gt;0," (similarity "&amp;TEXT(J478,"0.00")&amp;")","")&amp;", which gets more clicks. Merge the useful parts into it and 301 this URL.",IF(AA478="Update",MID(IF(U478="Yes","; Clicks down "&amp;TEXT(-P478,"0%")&amp;" on the previous period","")&amp;IF(V478="Yes","; Average position "&amp;TEXT(N478,"0.0")&amp;" on "&amp;TEXT(L478,"#,##0")&amp;" impressions (striking distance)","")&amp;IF(AND(T478="Yes",N(L478)&gt;=Rules!$B$6),"; Thin ("&amp;F478&amp;" words) but has search demand",""),3,400),IF(AA478="Prune","Low value: "&amp;N(K478)&amp;" clicks, "&amp;N(L478)&amp;" impressions, "&amp;N(Q478)&amp;" sessions, no key events. Remove or noindex it and update internal links.",IF(AA478="Redirect","Low value but "&amp;N(AC478)&amp;" referring domains. 301 it to the closest relevant page to keep those links.",IF(AND(Z478="No",Y478="Yes",N(K478)&lt;Rules!$B$5),"Low search traffic but it converts (key events: "&amp;S478&amp;"). Keep it and link to it.",IF(W478="Yes","Stronger than the page it overlaps ("&amp;I478&amp;"). Keep; merge that page into this one.","Healthy: "&amp;N(K478)&amp;" clicks"&amp;IF(ISNUMBER(N478),", average position "&amp;TEXT(N478,"0.0"),"")&amp;". Keep and monitor."))))))))))</f>
        <v/>
      </c>
      <c r="AE478">
        <f>IF(A478="","",IF(AD478&lt;&gt;"",AD478,AA478))</f>
        <v/>
      </c>
    </row>
    <row r="479">
      <c r="A479">
        <f>IF(Crawl!A478="","",Crawl!A478)</f>
        <v/>
      </c>
      <c r="B479">
        <f>IF(A479="","",Crawl!EC478)</f>
        <v/>
      </c>
      <c r="C479">
        <f>IF(A479="","",IFERROR(INDEX(Crawl!$A478:$DZ478,1,Rules!$H$6),""))</f>
        <v/>
      </c>
      <c r="D479">
        <f>IF(A479="","",IFERROR(INDEX(Crawl!$A478:$DZ478,1,Rules!$H$7),"")&amp;"")</f>
        <v/>
      </c>
      <c r="E479">
        <f>IF(A479="","",IFERROR(INDEX(Crawl!$A478:$DZ478,1,Rules!$H$8),"")&amp;"")</f>
        <v/>
      </c>
      <c r="F479">
        <f>IF(A479="","",IFERROR(INDEX(Crawl!$A478:$DZ478,1,Rules!$H$9),""))</f>
        <v/>
      </c>
      <c r="G479">
        <f>IF(A479="","",IFERROR(INDEX(Crawl!$A478:$DZ478,1,Rules!$H$10),""))</f>
        <v/>
      </c>
      <c r="H479">
        <f>IF(A479="","",IFERROR(INDEX(Crawl!$A478:$DZ478,1,Rules!$H$12),""))</f>
        <v/>
      </c>
      <c r="I479">
        <f>IF(A479="","",IF(AND(N(H479)&gt;0,IFERROR(INDEX(Crawl!$A478:$DZ478,1,Rules!$H$11),"")&amp;""&lt;&gt;""),IFERROR(INDEX(Crawl!$A478:$DZ478,1,Rules!$H$11),"")&amp;"",IF(AND(ISNUMBER(J479),N(J479)&gt;=Rules!$B$12,IFERROR(INDEX(Crawl!$A478:$DZ478,1,Rules!$H$13),"")&amp;""&lt;&gt;""),IFERROR(INDEX(Crawl!$A478:$DZ478,1,Rules!$H$13),"")&amp;"","")))</f>
        <v/>
      </c>
      <c r="J479" s="19">
        <f>IF(A479="","",IF(IFERROR(INDEX(Crawl!$A478:$DZ478,1,Rules!$H$14),"")&amp;""="","",IFERROR(INDEX(Crawl!$A478:$DZ478,1,Rules!$H$14),"")))</f>
        <v/>
      </c>
      <c r="K479">
        <f>IF(A479="","",IFERROR(SUMIFS('GSC current'!$J$2:$J$2001,'GSC current'!$I$2:$I$2001,B479),0))</f>
        <v/>
      </c>
      <c r="L479">
        <f>IF(A479="","",IFERROR(SUMIFS('GSC current'!$K$2:$K$2001,'GSC current'!$I$2:$I$2001,B479),0))</f>
        <v/>
      </c>
      <c r="M479" s="20">
        <f>IF(A479="","",IF(N(L479)&gt;0,K479/L479,""))</f>
        <v/>
      </c>
      <c r="N479" s="21">
        <f>IF(A479="","",IF(N(L479)&gt;0,SUMIFS('GSC current'!$L$2:$L$2001,'GSC current'!$I$2:$I$2001,B479)/L479,""))</f>
        <v/>
      </c>
      <c r="O479">
        <f>IF(A479="","",IFERROR(SUMIFS('GSC previous'!$J$2:$J$2001,'GSC previous'!$I$2:$I$2001,B479),0))</f>
        <v/>
      </c>
      <c r="P479" s="22">
        <f>IF(A479="","",IF(N(O479)&gt;0,(K479-O479)/O479,""))</f>
        <v/>
      </c>
      <c r="Q479">
        <f>IF(A479="","",IFERROR(SUMIFS(GA4!$P$2:$P$2001,GA4!$O$2:$O$2001,B479),0))</f>
        <v/>
      </c>
      <c r="R479" s="23">
        <f>IF(A479="","",IF(N(Q479)&gt;0,SUMIFS(GA4!$Q$2:$Q$2001,GA4!$O$2:$O$2001,B479)/Q479,""))</f>
        <v/>
      </c>
      <c r="S479">
        <f>IF(A479="","",IFERROR(SUMIFS(GA4!$R$2:$R$2001,GA4!$O$2:$O$2001,B479),0))</f>
        <v/>
      </c>
      <c r="T479">
        <f>IF(A479="","",IF(AND(ISNUMBER(F479),LEFT(C479&amp;"",1)="2"),IF(F479&lt;Rules!$B$9,"Yes","No"),"No"))</f>
        <v/>
      </c>
      <c r="U479">
        <f>IF(A479="","",IF(AND(N(O479)&gt;=Rules!$B$8,ISNUMBER(P479)),IF(P479&lt;=-Rules!$B$7,"Yes","No"),"No"))</f>
        <v/>
      </c>
      <c r="V479">
        <f>IF(A479="","",IF(AND(N(L479)&gt;=Rules!$B$6,ISNUMBER(N479)),IF(AND(N479&gt;=Rules!$B$10,N479&lt;=Rules!$B$11),"Yes","No"),"No"))</f>
        <v/>
      </c>
      <c r="W479">
        <f>IF(A479="","",IF(I479&lt;&gt;"","Yes","No"))</f>
        <v/>
      </c>
      <c r="X479">
        <f>IF(I479="","",IF(SUMIFS($K$3:$K$2002,$A$3:$A$2002,SUBSTITUTE(SUBSTITUTE(I479,"?","~?"),"*","~*"))&gt;N(K479),"Yes","No"))</f>
        <v/>
      </c>
      <c r="Y479">
        <f>IF(A479="","",IF(N(S479)&gt;0,"Yes","No"))</f>
        <v/>
      </c>
      <c r="Z479">
        <f>IF(A479="","",IF(AND(N(K479)&lt;Rules!$B$5,N(L479)&lt;Rules!$B$6,N(Q479)&lt;Rules!$B$13,Y479="No"),"Yes","No"))</f>
        <v/>
      </c>
      <c r="AA479">
        <f>IF(A479="","",IF(LEFT(C479&amp;"",1)="3","Redirect",IF(OR(LEFT(C479&amp;"",1)="4",LEFT(C479&amp;"",1)="5"),IF(OR(N(K479)&gt;0,N(AC479)&gt;=Rules!$B$14),"Redirect","Prune"),IF(D479="Non-Indexable","Keep",IF(AND(W479="Yes",X479="Yes",Y479="No"),"Merge",IF(OR(U479="Yes",V479="Yes",AND(T479="Yes",N(L479)&gt;=Rules!$B$6)),"Update",IF(Z479="Yes",IF(N(AC479)&gt;=Rules!$B$14,"Redirect","Prune"),"Keep")))))))</f>
        <v/>
      </c>
      <c r="AB479">
        <f>IF(A479="","",IF(LEFT(C479&amp;"",1)="3","Already redirects ("&amp;C479&amp;"). Update internal links to point at the final URL.",IF(OR(LEFT(C479&amp;"",1)="4",LEFT(C479&amp;"",1)="5"),IF(AA479="Redirect","Returns "&amp;C479&amp;" but still has "&amp;N(K479)&amp;" clicks and "&amp;N(AC479)&amp;" referring domains. 301 it to the closest live page.","Returns "&amp;C479&amp;" with no clicks or links. Remove internal links and let it 404 or 410."),IF(D479="Non-Indexable","Non-indexable ("&amp;E479&amp;"). Keep if that is intentional; otherwise fix the canonical or noindex.",IF(AA479="Merge","Overlaps with "&amp;I479&amp;IF(N(J479)&gt;0," (similarity "&amp;TEXT(J479,"0.00")&amp;")","")&amp;", which gets more clicks. Merge the useful parts into it and 301 this URL.",IF(AA479="Update",MID(IF(U479="Yes","; Clicks down "&amp;TEXT(-P479,"0%")&amp;" on the previous period","")&amp;IF(V479="Yes","; Average position "&amp;TEXT(N479,"0.0")&amp;" on "&amp;TEXT(L479,"#,##0")&amp;" impressions (striking distance)","")&amp;IF(AND(T479="Yes",N(L479)&gt;=Rules!$B$6),"; Thin ("&amp;F479&amp;" words) but has search demand",""),3,400),IF(AA479="Prune","Low value: "&amp;N(K479)&amp;" clicks, "&amp;N(L479)&amp;" impressions, "&amp;N(Q479)&amp;" sessions, no key events. Remove or noindex it and update internal links.",IF(AA479="Redirect","Low value but "&amp;N(AC479)&amp;" referring domains. 301 it to the closest relevant page to keep those links.",IF(AND(Z479="No",Y479="Yes",N(K479)&lt;Rules!$B$5),"Low search traffic but it converts (key events: "&amp;S479&amp;"). Keep it and link to it.",IF(W479="Yes","Stronger than the page it overlaps ("&amp;I479&amp;"). Keep; merge that page into this one.","Healthy: "&amp;N(K479)&amp;" clicks"&amp;IF(ISNUMBER(N479),", average position "&amp;TEXT(N479,"0.0"),"")&amp;". Keep and monitor."))))))))))</f>
        <v/>
      </c>
      <c r="AE479">
        <f>IF(A479="","",IF(AD479&lt;&gt;"",AD479,AA479))</f>
        <v/>
      </c>
    </row>
    <row r="480">
      <c r="A480">
        <f>IF(Crawl!A479="","",Crawl!A479)</f>
        <v/>
      </c>
      <c r="B480">
        <f>IF(A480="","",Crawl!EC479)</f>
        <v/>
      </c>
      <c r="C480">
        <f>IF(A480="","",IFERROR(INDEX(Crawl!$A479:$DZ479,1,Rules!$H$6),""))</f>
        <v/>
      </c>
      <c r="D480">
        <f>IF(A480="","",IFERROR(INDEX(Crawl!$A479:$DZ479,1,Rules!$H$7),"")&amp;"")</f>
        <v/>
      </c>
      <c r="E480">
        <f>IF(A480="","",IFERROR(INDEX(Crawl!$A479:$DZ479,1,Rules!$H$8),"")&amp;"")</f>
        <v/>
      </c>
      <c r="F480">
        <f>IF(A480="","",IFERROR(INDEX(Crawl!$A479:$DZ479,1,Rules!$H$9),""))</f>
        <v/>
      </c>
      <c r="G480">
        <f>IF(A480="","",IFERROR(INDEX(Crawl!$A479:$DZ479,1,Rules!$H$10),""))</f>
        <v/>
      </c>
      <c r="H480">
        <f>IF(A480="","",IFERROR(INDEX(Crawl!$A479:$DZ479,1,Rules!$H$12),""))</f>
        <v/>
      </c>
      <c r="I480">
        <f>IF(A480="","",IF(AND(N(H480)&gt;0,IFERROR(INDEX(Crawl!$A479:$DZ479,1,Rules!$H$11),"")&amp;""&lt;&gt;""),IFERROR(INDEX(Crawl!$A479:$DZ479,1,Rules!$H$11),"")&amp;"",IF(AND(ISNUMBER(J480),N(J480)&gt;=Rules!$B$12,IFERROR(INDEX(Crawl!$A479:$DZ479,1,Rules!$H$13),"")&amp;""&lt;&gt;""),IFERROR(INDEX(Crawl!$A479:$DZ479,1,Rules!$H$13),"")&amp;"","")))</f>
        <v/>
      </c>
      <c r="J480" s="19">
        <f>IF(A480="","",IF(IFERROR(INDEX(Crawl!$A479:$DZ479,1,Rules!$H$14),"")&amp;""="","",IFERROR(INDEX(Crawl!$A479:$DZ479,1,Rules!$H$14),"")))</f>
        <v/>
      </c>
      <c r="K480">
        <f>IF(A480="","",IFERROR(SUMIFS('GSC current'!$J$2:$J$2001,'GSC current'!$I$2:$I$2001,B480),0))</f>
        <v/>
      </c>
      <c r="L480">
        <f>IF(A480="","",IFERROR(SUMIFS('GSC current'!$K$2:$K$2001,'GSC current'!$I$2:$I$2001,B480),0))</f>
        <v/>
      </c>
      <c r="M480" s="20">
        <f>IF(A480="","",IF(N(L480)&gt;0,K480/L480,""))</f>
        <v/>
      </c>
      <c r="N480" s="21">
        <f>IF(A480="","",IF(N(L480)&gt;0,SUMIFS('GSC current'!$L$2:$L$2001,'GSC current'!$I$2:$I$2001,B480)/L480,""))</f>
        <v/>
      </c>
      <c r="O480">
        <f>IF(A480="","",IFERROR(SUMIFS('GSC previous'!$J$2:$J$2001,'GSC previous'!$I$2:$I$2001,B480),0))</f>
        <v/>
      </c>
      <c r="P480" s="22">
        <f>IF(A480="","",IF(N(O480)&gt;0,(K480-O480)/O480,""))</f>
        <v/>
      </c>
      <c r="Q480">
        <f>IF(A480="","",IFERROR(SUMIFS(GA4!$P$2:$P$2001,GA4!$O$2:$O$2001,B480),0))</f>
        <v/>
      </c>
      <c r="R480" s="23">
        <f>IF(A480="","",IF(N(Q480)&gt;0,SUMIFS(GA4!$Q$2:$Q$2001,GA4!$O$2:$O$2001,B480)/Q480,""))</f>
        <v/>
      </c>
      <c r="S480">
        <f>IF(A480="","",IFERROR(SUMIFS(GA4!$R$2:$R$2001,GA4!$O$2:$O$2001,B480),0))</f>
        <v/>
      </c>
      <c r="T480">
        <f>IF(A480="","",IF(AND(ISNUMBER(F480),LEFT(C480&amp;"",1)="2"),IF(F480&lt;Rules!$B$9,"Yes","No"),"No"))</f>
        <v/>
      </c>
      <c r="U480">
        <f>IF(A480="","",IF(AND(N(O480)&gt;=Rules!$B$8,ISNUMBER(P480)),IF(P480&lt;=-Rules!$B$7,"Yes","No"),"No"))</f>
        <v/>
      </c>
      <c r="V480">
        <f>IF(A480="","",IF(AND(N(L480)&gt;=Rules!$B$6,ISNUMBER(N480)),IF(AND(N480&gt;=Rules!$B$10,N480&lt;=Rules!$B$11),"Yes","No"),"No"))</f>
        <v/>
      </c>
      <c r="W480">
        <f>IF(A480="","",IF(I480&lt;&gt;"","Yes","No"))</f>
        <v/>
      </c>
      <c r="X480">
        <f>IF(I480="","",IF(SUMIFS($K$3:$K$2002,$A$3:$A$2002,SUBSTITUTE(SUBSTITUTE(I480,"?","~?"),"*","~*"))&gt;N(K480),"Yes","No"))</f>
        <v/>
      </c>
      <c r="Y480">
        <f>IF(A480="","",IF(N(S480)&gt;0,"Yes","No"))</f>
        <v/>
      </c>
      <c r="Z480">
        <f>IF(A480="","",IF(AND(N(K480)&lt;Rules!$B$5,N(L480)&lt;Rules!$B$6,N(Q480)&lt;Rules!$B$13,Y480="No"),"Yes","No"))</f>
        <v/>
      </c>
      <c r="AA480">
        <f>IF(A480="","",IF(LEFT(C480&amp;"",1)="3","Redirect",IF(OR(LEFT(C480&amp;"",1)="4",LEFT(C480&amp;"",1)="5"),IF(OR(N(K480)&gt;0,N(AC480)&gt;=Rules!$B$14),"Redirect","Prune"),IF(D480="Non-Indexable","Keep",IF(AND(W480="Yes",X480="Yes",Y480="No"),"Merge",IF(OR(U480="Yes",V480="Yes",AND(T480="Yes",N(L480)&gt;=Rules!$B$6)),"Update",IF(Z480="Yes",IF(N(AC480)&gt;=Rules!$B$14,"Redirect","Prune"),"Keep")))))))</f>
        <v/>
      </c>
      <c r="AB480">
        <f>IF(A480="","",IF(LEFT(C480&amp;"",1)="3","Already redirects ("&amp;C480&amp;"). Update internal links to point at the final URL.",IF(OR(LEFT(C480&amp;"",1)="4",LEFT(C480&amp;"",1)="5"),IF(AA480="Redirect","Returns "&amp;C480&amp;" but still has "&amp;N(K480)&amp;" clicks and "&amp;N(AC480)&amp;" referring domains. 301 it to the closest live page.","Returns "&amp;C480&amp;" with no clicks or links. Remove internal links and let it 404 or 410."),IF(D480="Non-Indexable","Non-indexable ("&amp;E480&amp;"). Keep if that is intentional; otherwise fix the canonical or noindex.",IF(AA480="Merge","Overlaps with "&amp;I480&amp;IF(N(J480)&gt;0," (similarity "&amp;TEXT(J480,"0.00")&amp;")","")&amp;", which gets more clicks. Merge the useful parts into it and 301 this URL.",IF(AA480="Update",MID(IF(U480="Yes","; Clicks down "&amp;TEXT(-P480,"0%")&amp;" on the previous period","")&amp;IF(V480="Yes","; Average position "&amp;TEXT(N480,"0.0")&amp;" on "&amp;TEXT(L480,"#,##0")&amp;" impressions (striking distance)","")&amp;IF(AND(T480="Yes",N(L480)&gt;=Rules!$B$6),"; Thin ("&amp;F480&amp;" words) but has search demand",""),3,400),IF(AA480="Prune","Low value: "&amp;N(K480)&amp;" clicks, "&amp;N(L480)&amp;" impressions, "&amp;N(Q480)&amp;" sessions, no key events. Remove or noindex it and update internal links.",IF(AA480="Redirect","Low value but "&amp;N(AC480)&amp;" referring domains. 301 it to the closest relevant page to keep those links.",IF(AND(Z480="No",Y480="Yes",N(K480)&lt;Rules!$B$5),"Low search traffic but it converts (key events: "&amp;S480&amp;"). Keep it and link to it.",IF(W480="Yes","Stronger than the page it overlaps ("&amp;I480&amp;"). Keep; merge that page into this one.","Healthy: "&amp;N(K480)&amp;" clicks"&amp;IF(ISNUMBER(N480),", average position "&amp;TEXT(N480,"0.0"),"")&amp;". Keep and monitor."))))))))))</f>
        <v/>
      </c>
      <c r="AE480">
        <f>IF(A480="","",IF(AD480&lt;&gt;"",AD480,AA480))</f>
        <v/>
      </c>
    </row>
    <row r="481">
      <c r="A481">
        <f>IF(Crawl!A480="","",Crawl!A480)</f>
        <v/>
      </c>
      <c r="B481">
        <f>IF(A481="","",Crawl!EC480)</f>
        <v/>
      </c>
      <c r="C481">
        <f>IF(A481="","",IFERROR(INDEX(Crawl!$A480:$DZ480,1,Rules!$H$6),""))</f>
        <v/>
      </c>
      <c r="D481">
        <f>IF(A481="","",IFERROR(INDEX(Crawl!$A480:$DZ480,1,Rules!$H$7),"")&amp;"")</f>
        <v/>
      </c>
      <c r="E481">
        <f>IF(A481="","",IFERROR(INDEX(Crawl!$A480:$DZ480,1,Rules!$H$8),"")&amp;"")</f>
        <v/>
      </c>
      <c r="F481">
        <f>IF(A481="","",IFERROR(INDEX(Crawl!$A480:$DZ480,1,Rules!$H$9),""))</f>
        <v/>
      </c>
      <c r="G481">
        <f>IF(A481="","",IFERROR(INDEX(Crawl!$A480:$DZ480,1,Rules!$H$10),""))</f>
        <v/>
      </c>
      <c r="H481">
        <f>IF(A481="","",IFERROR(INDEX(Crawl!$A480:$DZ480,1,Rules!$H$12),""))</f>
        <v/>
      </c>
      <c r="I481">
        <f>IF(A481="","",IF(AND(N(H481)&gt;0,IFERROR(INDEX(Crawl!$A480:$DZ480,1,Rules!$H$11),"")&amp;""&lt;&gt;""),IFERROR(INDEX(Crawl!$A480:$DZ480,1,Rules!$H$11),"")&amp;"",IF(AND(ISNUMBER(J481),N(J481)&gt;=Rules!$B$12,IFERROR(INDEX(Crawl!$A480:$DZ480,1,Rules!$H$13),"")&amp;""&lt;&gt;""),IFERROR(INDEX(Crawl!$A480:$DZ480,1,Rules!$H$13),"")&amp;"","")))</f>
        <v/>
      </c>
      <c r="J481" s="19">
        <f>IF(A481="","",IF(IFERROR(INDEX(Crawl!$A480:$DZ480,1,Rules!$H$14),"")&amp;""="","",IFERROR(INDEX(Crawl!$A480:$DZ480,1,Rules!$H$14),"")))</f>
        <v/>
      </c>
      <c r="K481">
        <f>IF(A481="","",IFERROR(SUMIFS('GSC current'!$J$2:$J$2001,'GSC current'!$I$2:$I$2001,B481),0))</f>
        <v/>
      </c>
      <c r="L481">
        <f>IF(A481="","",IFERROR(SUMIFS('GSC current'!$K$2:$K$2001,'GSC current'!$I$2:$I$2001,B481),0))</f>
        <v/>
      </c>
      <c r="M481" s="20">
        <f>IF(A481="","",IF(N(L481)&gt;0,K481/L481,""))</f>
        <v/>
      </c>
      <c r="N481" s="21">
        <f>IF(A481="","",IF(N(L481)&gt;0,SUMIFS('GSC current'!$L$2:$L$2001,'GSC current'!$I$2:$I$2001,B481)/L481,""))</f>
        <v/>
      </c>
      <c r="O481">
        <f>IF(A481="","",IFERROR(SUMIFS('GSC previous'!$J$2:$J$2001,'GSC previous'!$I$2:$I$2001,B481),0))</f>
        <v/>
      </c>
      <c r="P481" s="22">
        <f>IF(A481="","",IF(N(O481)&gt;0,(K481-O481)/O481,""))</f>
        <v/>
      </c>
      <c r="Q481">
        <f>IF(A481="","",IFERROR(SUMIFS(GA4!$P$2:$P$2001,GA4!$O$2:$O$2001,B481),0))</f>
        <v/>
      </c>
      <c r="R481" s="23">
        <f>IF(A481="","",IF(N(Q481)&gt;0,SUMIFS(GA4!$Q$2:$Q$2001,GA4!$O$2:$O$2001,B481)/Q481,""))</f>
        <v/>
      </c>
      <c r="S481">
        <f>IF(A481="","",IFERROR(SUMIFS(GA4!$R$2:$R$2001,GA4!$O$2:$O$2001,B481),0))</f>
        <v/>
      </c>
      <c r="T481">
        <f>IF(A481="","",IF(AND(ISNUMBER(F481),LEFT(C481&amp;"",1)="2"),IF(F481&lt;Rules!$B$9,"Yes","No"),"No"))</f>
        <v/>
      </c>
      <c r="U481">
        <f>IF(A481="","",IF(AND(N(O481)&gt;=Rules!$B$8,ISNUMBER(P481)),IF(P481&lt;=-Rules!$B$7,"Yes","No"),"No"))</f>
        <v/>
      </c>
      <c r="V481">
        <f>IF(A481="","",IF(AND(N(L481)&gt;=Rules!$B$6,ISNUMBER(N481)),IF(AND(N481&gt;=Rules!$B$10,N481&lt;=Rules!$B$11),"Yes","No"),"No"))</f>
        <v/>
      </c>
      <c r="W481">
        <f>IF(A481="","",IF(I481&lt;&gt;"","Yes","No"))</f>
        <v/>
      </c>
      <c r="X481">
        <f>IF(I481="","",IF(SUMIFS($K$3:$K$2002,$A$3:$A$2002,SUBSTITUTE(SUBSTITUTE(I481,"?","~?"),"*","~*"))&gt;N(K481),"Yes","No"))</f>
        <v/>
      </c>
      <c r="Y481">
        <f>IF(A481="","",IF(N(S481)&gt;0,"Yes","No"))</f>
        <v/>
      </c>
      <c r="Z481">
        <f>IF(A481="","",IF(AND(N(K481)&lt;Rules!$B$5,N(L481)&lt;Rules!$B$6,N(Q481)&lt;Rules!$B$13,Y481="No"),"Yes","No"))</f>
        <v/>
      </c>
      <c r="AA481">
        <f>IF(A481="","",IF(LEFT(C481&amp;"",1)="3","Redirect",IF(OR(LEFT(C481&amp;"",1)="4",LEFT(C481&amp;"",1)="5"),IF(OR(N(K481)&gt;0,N(AC481)&gt;=Rules!$B$14),"Redirect","Prune"),IF(D481="Non-Indexable","Keep",IF(AND(W481="Yes",X481="Yes",Y481="No"),"Merge",IF(OR(U481="Yes",V481="Yes",AND(T481="Yes",N(L481)&gt;=Rules!$B$6)),"Update",IF(Z481="Yes",IF(N(AC481)&gt;=Rules!$B$14,"Redirect","Prune"),"Keep")))))))</f>
        <v/>
      </c>
      <c r="AB481">
        <f>IF(A481="","",IF(LEFT(C481&amp;"",1)="3","Already redirects ("&amp;C481&amp;"). Update internal links to point at the final URL.",IF(OR(LEFT(C481&amp;"",1)="4",LEFT(C481&amp;"",1)="5"),IF(AA481="Redirect","Returns "&amp;C481&amp;" but still has "&amp;N(K481)&amp;" clicks and "&amp;N(AC481)&amp;" referring domains. 301 it to the closest live page.","Returns "&amp;C481&amp;" with no clicks or links. Remove internal links and let it 404 or 410."),IF(D481="Non-Indexable","Non-indexable ("&amp;E481&amp;"). Keep if that is intentional; otherwise fix the canonical or noindex.",IF(AA481="Merge","Overlaps with "&amp;I481&amp;IF(N(J481)&gt;0," (similarity "&amp;TEXT(J481,"0.00")&amp;")","")&amp;", which gets more clicks. Merge the useful parts into it and 301 this URL.",IF(AA481="Update",MID(IF(U481="Yes","; Clicks down "&amp;TEXT(-P481,"0%")&amp;" on the previous period","")&amp;IF(V481="Yes","; Average position "&amp;TEXT(N481,"0.0")&amp;" on "&amp;TEXT(L481,"#,##0")&amp;" impressions (striking distance)","")&amp;IF(AND(T481="Yes",N(L481)&gt;=Rules!$B$6),"; Thin ("&amp;F481&amp;" words) but has search demand",""),3,400),IF(AA481="Prune","Low value: "&amp;N(K481)&amp;" clicks, "&amp;N(L481)&amp;" impressions, "&amp;N(Q481)&amp;" sessions, no key events. Remove or noindex it and update internal links.",IF(AA481="Redirect","Low value but "&amp;N(AC481)&amp;" referring domains. 301 it to the closest relevant page to keep those links.",IF(AND(Z481="No",Y481="Yes",N(K481)&lt;Rules!$B$5),"Low search traffic but it converts (key events: "&amp;S481&amp;"). Keep it and link to it.",IF(W481="Yes","Stronger than the page it overlaps ("&amp;I481&amp;"). Keep; merge that page into this one.","Healthy: "&amp;N(K481)&amp;" clicks"&amp;IF(ISNUMBER(N481),", average position "&amp;TEXT(N481,"0.0"),"")&amp;". Keep and monitor."))))))))))</f>
        <v/>
      </c>
      <c r="AE481">
        <f>IF(A481="","",IF(AD481&lt;&gt;"",AD481,AA481))</f>
        <v/>
      </c>
    </row>
    <row r="482">
      <c r="A482">
        <f>IF(Crawl!A481="","",Crawl!A481)</f>
        <v/>
      </c>
      <c r="B482">
        <f>IF(A482="","",Crawl!EC481)</f>
        <v/>
      </c>
      <c r="C482">
        <f>IF(A482="","",IFERROR(INDEX(Crawl!$A481:$DZ481,1,Rules!$H$6),""))</f>
        <v/>
      </c>
      <c r="D482">
        <f>IF(A482="","",IFERROR(INDEX(Crawl!$A481:$DZ481,1,Rules!$H$7),"")&amp;"")</f>
        <v/>
      </c>
      <c r="E482">
        <f>IF(A482="","",IFERROR(INDEX(Crawl!$A481:$DZ481,1,Rules!$H$8),"")&amp;"")</f>
        <v/>
      </c>
      <c r="F482">
        <f>IF(A482="","",IFERROR(INDEX(Crawl!$A481:$DZ481,1,Rules!$H$9),""))</f>
        <v/>
      </c>
      <c r="G482">
        <f>IF(A482="","",IFERROR(INDEX(Crawl!$A481:$DZ481,1,Rules!$H$10),""))</f>
        <v/>
      </c>
      <c r="H482">
        <f>IF(A482="","",IFERROR(INDEX(Crawl!$A481:$DZ481,1,Rules!$H$12),""))</f>
        <v/>
      </c>
      <c r="I482">
        <f>IF(A482="","",IF(AND(N(H482)&gt;0,IFERROR(INDEX(Crawl!$A481:$DZ481,1,Rules!$H$11),"")&amp;""&lt;&gt;""),IFERROR(INDEX(Crawl!$A481:$DZ481,1,Rules!$H$11),"")&amp;"",IF(AND(ISNUMBER(J482),N(J482)&gt;=Rules!$B$12,IFERROR(INDEX(Crawl!$A481:$DZ481,1,Rules!$H$13),"")&amp;""&lt;&gt;""),IFERROR(INDEX(Crawl!$A481:$DZ481,1,Rules!$H$13),"")&amp;"","")))</f>
        <v/>
      </c>
      <c r="J482" s="19">
        <f>IF(A482="","",IF(IFERROR(INDEX(Crawl!$A481:$DZ481,1,Rules!$H$14),"")&amp;""="","",IFERROR(INDEX(Crawl!$A481:$DZ481,1,Rules!$H$14),"")))</f>
        <v/>
      </c>
      <c r="K482">
        <f>IF(A482="","",IFERROR(SUMIFS('GSC current'!$J$2:$J$2001,'GSC current'!$I$2:$I$2001,B482),0))</f>
        <v/>
      </c>
      <c r="L482">
        <f>IF(A482="","",IFERROR(SUMIFS('GSC current'!$K$2:$K$2001,'GSC current'!$I$2:$I$2001,B482),0))</f>
        <v/>
      </c>
      <c r="M482" s="20">
        <f>IF(A482="","",IF(N(L482)&gt;0,K482/L482,""))</f>
        <v/>
      </c>
      <c r="N482" s="21">
        <f>IF(A482="","",IF(N(L482)&gt;0,SUMIFS('GSC current'!$L$2:$L$2001,'GSC current'!$I$2:$I$2001,B482)/L482,""))</f>
        <v/>
      </c>
      <c r="O482">
        <f>IF(A482="","",IFERROR(SUMIFS('GSC previous'!$J$2:$J$2001,'GSC previous'!$I$2:$I$2001,B482),0))</f>
        <v/>
      </c>
      <c r="P482" s="22">
        <f>IF(A482="","",IF(N(O482)&gt;0,(K482-O482)/O482,""))</f>
        <v/>
      </c>
      <c r="Q482">
        <f>IF(A482="","",IFERROR(SUMIFS(GA4!$P$2:$P$2001,GA4!$O$2:$O$2001,B482),0))</f>
        <v/>
      </c>
      <c r="R482" s="23">
        <f>IF(A482="","",IF(N(Q482)&gt;0,SUMIFS(GA4!$Q$2:$Q$2001,GA4!$O$2:$O$2001,B482)/Q482,""))</f>
        <v/>
      </c>
      <c r="S482">
        <f>IF(A482="","",IFERROR(SUMIFS(GA4!$R$2:$R$2001,GA4!$O$2:$O$2001,B482),0))</f>
        <v/>
      </c>
      <c r="T482">
        <f>IF(A482="","",IF(AND(ISNUMBER(F482),LEFT(C482&amp;"",1)="2"),IF(F482&lt;Rules!$B$9,"Yes","No"),"No"))</f>
        <v/>
      </c>
      <c r="U482">
        <f>IF(A482="","",IF(AND(N(O482)&gt;=Rules!$B$8,ISNUMBER(P482)),IF(P482&lt;=-Rules!$B$7,"Yes","No"),"No"))</f>
        <v/>
      </c>
      <c r="V482">
        <f>IF(A482="","",IF(AND(N(L482)&gt;=Rules!$B$6,ISNUMBER(N482)),IF(AND(N482&gt;=Rules!$B$10,N482&lt;=Rules!$B$11),"Yes","No"),"No"))</f>
        <v/>
      </c>
      <c r="W482">
        <f>IF(A482="","",IF(I482&lt;&gt;"","Yes","No"))</f>
        <v/>
      </c>
      <c r="X482">
        <f>IF(I482="","",IF(SUMIFS($K$3:$K$2002,$A$3:$A$2002,SUBSTITUTE(SUBSTITUTE(I482,"?","~?"),"*","~*"))&gt;N(K482),"Yes","No"))</f>
        <v/>
      </c>
      <c r="Y482">
        <f>IF(A482="","",IF(N(S482)&gt;0,"Yes","No"))</f>
        <v/>
      </c>
      <c r="Z482">
        <f>IF(A482="","",IF(AND(N(K482)&lt;Rules!$B$5,N(L482)&lt;Rules!$B$6,N(Q482)&lt;Rules!$B$13,Y482="No"),"Yes","No"))</f>
        <v/>
      </c>
      <c r="AA482">
        <f>IF(A482="","",IF(LEFT(C482&amp;"",1)="3","Redirect",IF(OR(LEFT(C482&amp;"",1)="4",LEFT(C482&amp;"",1)="5"),IF(OR(N(K482)&gt;0,N(AC482)&gt;=Rules!$B$14),"Redirect","Prune"),IF(D482="Non-Indexable","Keep",IF(AND(W482="Yes",X482="Yes",Y482="No"),"Merge",IF(OR(U482="Yes",V482="Yes",AND(T482="Yes",N(L482)&gt;=Rules!$B$6)),"Update",IF(Z482="Yes",IF(N(AC482)&gt;=Rules!$B$14,"Redirect","Prune"),"Keep")))))))</f>
        <v/>
      </c>
      <c r="AB482">
        <f>IF(A482="","",IF(LEFT(C482&amp;"",1)="3","Already redirects ("&amp;C482&amp;"). Update internal links to point at the final URL.",IF(OR(LEFT(C482&amp;"",1)="4",LEFT(C482&amp;"",1)="5"),IF(AA482="Redirect","Returns "&amp;C482&amp;" but still has "&amp;N(K482)&amp;" clicks and "&amp;N(AC482)&amp;" referring domains. 301 it to the closest live page.","Returns "&amp;C482&amp;" with no clicks or links. Remove internal links and let it 404 or 410."),IF(D482="Non-Indexable","Non-indexable ("&amp;E482&amp;"). Keep if that is intentional; otherwise fix the canonical or noindex.",IF(AA482="Merge","Overlaps with "&amp;I482&amp;IF(N(J482)&gt;0," (similarity "&amp;TEXT(J482,"0.00")&amp;")","")&amp;", which gets more clicks. Merge the useful parts into it and 301 this URL.",IF(AA482="Update",MID(IF(U482="Yes","; Clicks down "&amp;TEXT(-P482,"0%")&amp;" on the previous period","")&amp;IF(V482="Yes","; Average position "&amp;TEXT(N482,"0.0")&amp;" on "&amp;TEXT(L482,"#,##0")&amp;" impressions (striking distance)","")&amp;IF(AND(T482="Yes",N(L482)&gt;=Rules!$B$6),"; Thin ("&amp;F482&amp;" words) but has search demand",""),3,400),IF(AA482="Prune","Low value: "&amp;N(K482)&amp;" clicks, "&amp;N(L482)&amp;" impressions, "&amp;N(Q482)&amp;" sessions, no key events. Remove or noindex it and update internal links.",IF(AA482="Redirect","Low value but "&amp;N(AC482)&amp;" referring domains. 301 it to the closest relevant page to keep those links.",IF(AND(Z482="No",Y482="Yes",N(K482)&lt;Rules!$B$5),"Low search traffic but it converts (key events: "&amp;S482&amp;"). Keep it and link to it.",IF(W482="Yes","Stronger than the page it overlaps ("&amp;I482&amp;"). Keep; merge that page into this one.","Healthy: "&amp;N(K482)&amp;" clicks"&amp;IF(ISNUMBER(N482),", average position "&amp;TEXT(N482,"0.0"),"")&amp;". Keep and monitor."))))))))))</f>
        <v/>
      </c>
      <c r="AE482">
        <f>IF(A482="","",IF(AD482&lt;&gt;"",AD482,AA482))</f>
        <v/>
      </c>
    </row>
    <row r="483">
      <c r="A483">
        <f>IF(Crawl!A482="","",Crawl!A482)</f>
        <v/>
      </c>
      <c r="B483">
        <f>IF(A483="","",Crawl!EC482)</f>
        <v/>
      </c>
      <c r="C483">
        <f>IF(A483="","",IFERROR(INDEX(Crawl!$A482:$DZ482,1,Rules!$H$6),""))</f>
        <v/>
      </c>
      <c r="D483">
        <f>IF(A483="","",IFERROR(INDEX(Crawl!$A482:$DZ482,1,Rules!$H$7),"")&amp;"")</f>
        <v/>
      </c>
      <c r="E483">
        <f>IF(A483="","",IFERROR(INDEX(Crawl!$A482:$DZ482,1,Rules!$H$8),"")&amp;"")</f>
        <v/>
      </c>
      <c r="F483">
        <f>IF(A483="","",IFERROR(INDEX(Crawl!$A482:$DZ482,1,Rules!$H$9),""))</f>
        <v/>
      </c>
      <c r="G483">
        <f>IF(A483="","",IFERROR(INDEX(Crawl!$A482:$DZ482,1,Rules!$H$10),""))</f>
        <v/>
      </c>
      <c r="H483">
        <f>IF(A483="","",IFERROR(INDEX(Crawl!$A482:$DZ482,1,Rules!$H$12),""))</f>
        <v/>
      </c>
      <c r="I483">
        <f>IF(A483="","",IF(AND(N(H483)&gt;0,IFERROR(INDEX(Crawl!$A482:$DZ482,1,Rules!$H$11),"")&amp;""&lt;&gt;""),IFERROR(INDEX(Crawl!$A482:$DZ482,1,Rules!$H$11),"")&amp;"",IF(AND(ISNUMBER(J483),N(J483)&gt;=Rules!$B$12,IFERROR(INDEX(Crawl!$A482:$DZ482,1,Rules!$H$13),"")&amp;""&lt;&gt;""),IFERROR(INDEX(Crawl!$A482:$DZ482,1,Rules!$H$13),"")&amp;"","")))</f>
        <v/>
      </c>
      <c r="J483" s="19">
        <f>IF(A483="","",IF(IFERROR(INDEX(Crawl!$A482:$DZ482,1,Rules!$H$14),"")&amp;""="","",IFERROR(INDEX(Crawl!$A482:$DZ482,1,Rules!$H$14),"")))</f>
        <v/>
      </c>
      <c r="K483">
        <f>IF(A483="","",IFERROR(SUMIFS('GSC current'!$J$2:$J$2001,'GSC current'!$I$2:$I$2001,B483),0))</f>
        <v/>
      </c>
      <c r="L483">
        <f>IF(A483="","",IFERROR(SUMIFS('GSC current'!$K$2:$K$2001,'GSC current'!$I$2:$I$2001,B483),0))</f>
        <v/>
      </c>
      <c r="M483" s="20">
        <f>IF(A483="","",IF(N(L483)&gt;0,K483/L483,""))</f>
        <v/>
      </c>
      <c r="N483" s="21">
        <f>IF(A483="","",IF(N(L483)&gt;0,SUMIFS('GSC current'!$L$2:$L$2001,'GSC current'!$I$2:$I$2001,B483)/L483,""))</f>
        <v/>
      </c>
      <c r="O483">
        <f>IF(A483="","",IFERROR(SUMIFS('GSC previous'!$J$2:$J$2001,'GSC previous'!$I$2:$I$2001,B483),0))</f>
        <v/>
      </c>
      <c r="P483" s="22">
        <f>IF(A483="","",IF(N(O483)&gt;0,(K483-O483)/O483,""))</f>
        <v/>
      </c>
      <c r="Q483">
        <f>IF(A483="","",IFERROR(SUMIFS(GA4!$P$2:$P$2001,GA4!$O$2:$O$2001,B483),0))</f>
        <v/>
      </c>
      <c r="R483" s="23">
        <f>IF(A483="","",IF(N(Q483)&gt;0,SUMIFS(GA4!$Q$2:$Q$2001,GA4!$O$2:$O$2001,B483)/Q483,""))</f>
        <v/>
      </c>
      <c r="S483">
        <f>IF(A483="","",IFERROR(SUMIFS(GA4!$R$2:$R$2001,GA4!$O$2:$O$2001,B483),0))</f>
        <v/>
      </c>
      <c r="T483">
        <f>IF(A483="","",IF(AND(ISNUMBER(F483),LEFT(C483&amp;"",1)="2"),IF(F483&lt;Rules!$B$9,"Yes","No"),"No"))</f>
        <v/>
      </c>
      <c r="U483">
        <f>IF(A483="","",IF(AND(N(O483)&gt;=Rules!$B$8,ISNUMBER(P483)),IF(P483&lt;=-Rules!$B$7,"Yes","No"),"No"))</f>
        <v/>
      </c>
      <c r="V483">
        <f>IF(A483="","",IF(AND(N(L483)&gt;=Rules!$B$6,ISNUMBER(N483)),IF(AND(N483&gt;=Rules!$B$10,N483&lt;=Rules!$B$11),"Yes","No"),"No"))</f>
        <v/>
      </c>
      <c r="W483">
        <f>IF(A483="","",IF(I483&lt;&gt;"","Yes","No"))</f>
        <v/>
      </c>
      <c r="X483">
        <f>IF(I483="","",IF(SUMIFS($K$3:$K$2002,$A$3:$A$2002,SUBSTITUTE(SUBSTITUTE(I483,"?","~?"),"*","~*"))&gt;N(K483),"Yes","No"))</f>
        <v/>
      </c>
      <c r="Y483">
        <f>IF(A483="","",IF(N(S483)&gt;0,"Yes","No"))</f>
        <v/>
      </c>
      <c r="Z483">
        <f>IF(A483="","",IF(AND(N(K483)&lt;Rules!$B$5,N(L483)&lt;Rules!$B$6,N(Q483)&lt;Rules!$B$13,Y483="No"),"Yes","No"))</f>
        <v/>
      </c>
      <c r="AA483">
        <f>IF(A483="","",IF(LEFT(C483&amp;"",1)="3","Redirect",IF(OR(LEFT(C483&amp;"",1)="4",LEFT(C483&amp;"",1)="5"),IF(OR(N(K483)&gt;0,N(AC483)&gt;=Rules!$B$14),"Redirect","Prune"),IF(D483="Non-Indexable","Keep",IF(AND(W483="Yes",X483="Yes",Y483="No"),"Merge",IF(OR(U483="Yes",V483="Yes",AND(T483="Yes",N(L483)&gt;=Rules!$B$6)),"Update",IF(Z483="Yes",IF(N(AC483)&gt;=Rules!$B$14,"Redirect","Prune"),"Keep")))))))</f>
        <v/>
      </c>
      <c r="AB483">
        <f>IF(A483="","",IF(LEFT(C483&amp;"",1)="3","Already redirects ("&amp;C483&amp;"). Update internal links to point at the final URL.",IF(OR(LEFT(C483&amp;"",1)="4",LEFT(C483&amp;"",1)="5"),IF(AA483="Redirect","Returns "&amp;C483&amp;" but still has "&amp;N(K483)&amp;" clicks and "&amp;N(AC483)&amp;" referring domains. 301 it to the closest live page.","Returns "&amp;C483&amp;" with no clicks or links. Remove internal links and let it 404 or 410."),IF(D483="Non-Indexable","Non-indexable ("&amp;E483&amp;"). Keep if that is intentional; otherwise fix the canonical or noindex.",IF(AA483="Merge","Overlaps with "&amp;I483&amp;IF(N(J483)&gt;0," (similarity "&amp;TEXT(J483,"0.00")&amp;")","")&amp;", which gets more clicks. Merge the useful parts into it and 301 this URL.",IF(AA483="Update",MID(IF(U483="Yes","; Clicks down "&amp;TEXT(-P483,"0%")&amp;" on the previous period","")&amp;IF(V483="Yes","; Average position "&amp;TEXT(N483,"0.0")&amp;" on "&amp;TEXT(L483,"#,##0")&amp;" impressions (striking distance)","")&amp;IF(AND(T483="Yes",N(L483)&gt;=Rules!$B$6),"; Thin ("&amp;F483&amp;" words) but has search demand",""),3,400),IF(AA483="Prune","Low value: "&amp;N(K483)&amp;" clicks, "&amp;N(L483)&amp;" impressions, "&amp;N(Q483)&amp;" sessions, no key events. Remove or noindex it and update internal links.",IF(AA483="Redirect","Low value but "&amp;N(AC483)&amp;" referring domains. 301 it to the closest relevant page to keep those links.",IF(AND(Z483="No",Y483="Yes",N(K483)&lt;Rules!$B$5),"Low search traffic but it converts (key events: "&amp;S483&amp;"). Keep it and link to it.",IF(W483="Yes","Stronger than the page it overlaps ("&amp;I483&amp;"). Keep; merge that page into this one.","Healthy: "&amp;N(K483)&amp;" clicks"&amp;IF(ISNUMBER(N483),", average position "&amp;TEXT(N483,"0.0"),"")&amp;". Keep and monitor."))))))))))</f>
        <v/>
      </c>
      <c r="AE483">
        <f>IF(A483="","",IF(AD483&lt;&gt;"",AD483,AA483))</f>
        <v/>
      </c>
    </row>
    <row r="484">
      <c r="A484">
        <f>IF(Crawl!A483="","",Crawl!A483)</f>
        <v/>
      </c>
      <c r="B484">
        <f>IF(A484="","",Crawl!EC483)</f>
        <v/>
      </c>
      <c r="C484">
        <f>IF(A484="","",IFERROR(INDEX(Crawl!$A483:$DZ483,1,Rules!$H$6),""))</f>
        <v/>
      </c>
      <c r="D484">
        <f>IF(A484="","",IFERROR(INDEX(Crawl!$A483:$DZ483,1,Rules!$H$7),"")&amp;"")</f>
        <v/>
      </c>
      <c r="E484">
        <f>IF(A484="","",IFERROR(INDEX(Crawl!$A483:$DZ483,1,Rules!$H$8),"")&amp;"")</f>
        <v/>
      </c>
      <c r="F484">
        <f>IF(A484="","",IFERROR(INDEX(Crawl!$A483:$DZ483,1,Rules!$H$9),""))</f>
        <v/>
      </c>
      <c r="G484">
        <f>IF(A484="","",IFERROR(INDEX(Crawl!$A483:$DZ483,1,Rules!$H$10),""))</f>
        <v/>
      </c>
      <c r="H484">
        <f>IF(A484="","",IFERROR(INDEX(Crawl!$A483:$DZ483,1,Rules!$H$12),""))</f>
        <v/>
      </c>
      <c r="I484">
        <f>IF(A484="","",IF(AND(N(H484)&gt;0,IFERROR(INDEX(Crawl!$A483:$DZ483,1,Rules!$H$11),"")&amp;""&lt;&gt;""),IFERROR(INDEX(Crawl!$A483:$DZ483,1,Rules!$H$11),"")&amp;"",IF(AND(ISNUMBER(J484),N(J484)&gt;=Rules!$B$12,IFERROR(INDEX(Crawl!$A483:$DZ483,1,Rules!$H$13),"")&amp;""&lt;&gt;""),IFERROR(INDEX(Crawl!$A483:$DZ483,1,Rules!$H$13),"")&amp;"","")))</f>
        <v/>
      </c>
      <c r="J484" s="19">
        <f>IF(A484="","",IF(IFERROR(INDEX(Crawl!$A483:$DZ483,1,Rules!$H$14),"")&amp;""="","",IFERROR(INDEX(Crawl!$A483:$DZ483,1,Rules!$H$14),"")))</f>
        <v/>
      </c>
      <c r="K484">
        <f>IF(A484="","",IFERROR(SUMIFS('GSC current'!$J$2:$J$2001,'GSC current'!$I$2:$I$2001,B484),0))</f>
        <v/>
      </c>
      <c r="L484">
        <f>IF(A484="","",IFERROR(SUMIFS('GSC current'!$K$2:$K$2001,'GSC current'!$I$2:$I$2001,B484),0))</f>
        <v/>
      </c>
      <c r="M484" s="20">
        <f>IF(A484="","",IF(N(L484)&gt;0,K484/L484,""))</f>
        <v/>
      </c>
      <c r="N484" s="21">
        <f>IF(A484="","",IF(N(L484)&gt;0,SUMIFS('GSC current'!$L$2:$L$2001,'GSC current'!$I$2:$I$2001,B484)/L484,""))</f>
        <v/>
      </c>
      <c r="O484">
        <f>IF(A484="","",IFERROR(SUMIFS('GSC previous'!$J$2:$J$2001,'GSC previous'!$I$2:$I$2001,B484),0))</f>
        <v/>
      </c>
      <c r="P484" s="22">
        <f>IF(A484="","",IF(N(O484)&gt;0,(K484-O484)/O484,""))</f>
        <v/>
      </c>
      <c r="Q484">
        <f>IF(A484="","",IFERROR(SUMIFS(GA4!$P$2:$P$2001,GA4!$O$2:$O$2001,B484),0))</f>
        <v/>
      </c>
      <c r="R484" s="23">
        <f>IF(A484="","",IF(N(Q484)&gt;0,SUMIFS(GA4!$Q$2:$Q$2001,GA4!$O$2:$O$2001,B484)/Q484,""))</f>
        <v/>
      </c>
      <c r="S484">
        <f>IF(A484="","",IFERROR(SUMIFS(GA4!$R$2:$R$2001,GA4!$O$2:$O$2001,B484),0))</f>
        <v/>
      </c>
      <c r="T484">
        <f>IF(A484="","",IF(AND(ISNUMBER(F484),LEFT(C484&amp;"",1)="2"),IF(F484&lt;Rules!$B$9,"Yes","No"),"No"))</f>
        <v/>
      </c>
      <c r="U484">
        <f>IF(A484="","",IF(AND(N(O484)&gt;=Rules!$B$8,ISNUMBER(P484)),IF(P484&lt;=-Rules!$B$7,"Yes","No"),"No"))</f>
        <v/>
      </c>
      <c r="V484">
        <f>IF(A484="","",IF(AND(N(L484)&gt;=Rules!$B$6,ISNUMBER(N484)),IF(AND(N484&gt;=Rules!$B$10,N484&lt;=Rules!$B$11),"Yes","No"),"No"))</f>
        <v/>
      </c>
      <c r="W484">
        <f>IF(A484="","",IF(I484&lt;&gt;"","Yes","No"))</f>
        <v/>
      </c>
      <c r="X484">
        <f>IF(I484="","",IF(SUMIFS($K$3:$K$2002,$A$3:$A$2002,SUBSTITUTE(SUBSTITUTE(I484,"?","~?"),"*","~*"))&gt;N(K484),"Yes","No"))</f>
        <v/>
      </c>
      <c r="Y484">
        <f>IF(A484="","",IF(N(S484)&gt;0,"Yes","No"))</f>
        <v/>
      </c>
      <c r="Z484">
        <f>IF(A484="","",IF(AND(N(K484)&lt;Rules!$B$5,N(L484)&lt;Rules!$B$6,N(Q484)&lt;Rules!$B$13,Y484="No"),"Yes","No"))</f>
        <v/>
      </c>
      <c r="AA484">
        <f>IF(A484="","",IF(LEFT(C484&amp;"",1)="3","Redirect",IF(OR(LEFT(C484&amp;"",1)="4",LEFT(C484&amp;"",1)="5"),IF(OR(N(K484)&gt;0,N(AC484)&gt;=Rules!$B$14),"Redirect","Prune"),IF(D484="Non-Indexable","Keep",IF(AND(W484="Yes",X484="Yes",Y484="No"),"Merge",IF(OR(U484="Yes",V484="Yes",AND(T484="Yes",N(L484)&gt;=Rules!$B$6)),"Update",IF(Z484="Yes",IF(N(AC484)&gt;=Rules!$B$14,"Redirect","Prune"),"Keep")))))))</f>
        <v/>
      </c>
      <c r="AB484">
        <f>IF(A484="","",IF(LEFT(C484&amp;"",1)="3","Already redirects ("&amp;C484&amp;"). Update internal links to point at the final URL.",IF(OR(LEFT(C484&amp;"",1)="4",LEFT(C484&amp;"",1)="5"),IF(AA484="Redirect","Returns "&amp;C484&amp;" but still has "&amp;N(K484)&amp;" clicks and "&amp;N(AC484)&amp;" referring domains. 301 it to the closest live page.","Returns "&amp;C484&amp;" with no clicks or links. Remove internal links and let it 404 or 410."),IF(D484="Non-Indexable","Non-indexable ("&amp;E484&amp;"). Keep if that is intentional; otherwise fix the canonical or noindex.",IF(AA484="Merge","Overlaps with "&amp;I484&amp;IF(N(J484)&gt;0," (similarity "&amp;TEXT(J484,"0.00")&amp;")","")&amp;", which gets more clicks. Merge the useful parts into it and 301 this URL.",IF(AA484="Update",MID(IF(U484="Yes","; Clicks down "&amp;TEXT(-P484,"0%")&amp;" on the previous period","")&amp;IF(V484="Yes","; Average position "&amp;TEXT(N484,"0.0")&amp;" on "&amp;TEXT(L484,"#,##0")&amp;" impressions (striking distance)","")&amp;IF(AND(T484="Yes",N(L484)&gt;=Rules!$B$6),"; Thin ("&amp;F484&amp;" words) but has search demand",""),3,400),IF(AA484="Prune","Low value: "&amp;N(K484)&amp;" clicks, "&amp;N(L484)&amp;" impressions, "&amp;N(Q484)&amp;" sessions, no key events. Remove or noindex it and update internal links.",IF(AA484="Redirect","Low value but "&amp;N(AC484)&amp;" referring domains. 301 it to the closest relevant page to keep those links.",IF(AND(Z484="No",Y484="Yes",N(K484)&lt;Rules!$B$5),"Low search traffic but it converts (key events: "&amp;S484&amp;"). Keep it and link to it.",IF(W484="Yes","Stronger than the page it overlaps ("&amp;I484&amp;"). Keep; merge that page into this one.","Healthy: "&amp;N(K484)&amp;" clicks"&amp;IF(ISNUMBER(N484),", average position "&amp;TEXT(N484,"0.0"),"")&amp;". Keep and monitor."))))))))))</f>
        <v/>
      </c>
      <c r="AE484">
        <f>IF(A484="","",IF(AD484&lt;&gt;"",AD484,AA484))</f>
        <v/>
      </c>
    </row>
    <row r="485">
      <c r="A485">
        <f>IF(Crawl!A484="","",Crawl!A484)</f>
        <v/>
      </c>
      <c r="B485">
        <f>IF(A485="","",Crawl!EC484)</f>
        <v/>
      </c>
      <c r="C485">
        <f>IF(A485="","",IFERROR(INDEX(Crawl!$A484:$DZ484,1,Rules!$H$6),""))</f>
        <v/>
      </c>
      <c r="D485">
        <f>IF(A485="","",IFERROR(INDEX(Crawl!$A484:$DZ484,1,Rules!$H$7),"")&amp;"")</f>
        <v/>
      </c>
      <c r="E485">
        <f>IF(A485="","",IFERROR(INDEX(Crawl!$A484:$DZ484,1,Rules!$H$8),"")&amp;"")</f>
        <v/>
      </c>
      <c r="F485">
        <f>IF(A485="","",IFERROR(INDEX(Crawl!$A484:$DZ484,1,Rules!$H$9),""))</f>
        <v/>
      </c>
      <c r="G485">
        <f>IF(A485="","",IFERROR(INDEX(Crawl!$A484:$DZ484,1,Rules!$H$10),""))</f>
        <v/>
      </c>
      <c r="H485">
        <f>IF(A485="","",IFERROR(INDEX(Crawl!$A484:$DZ484,1,Rules!$H$12),""))</f>
        <v/>
      </c>
      <c r="I485">
        <f>IF(A485="","",IF(AND(N(H485)&gt;0,IFERROR(INDEX(Crawl!$A484:$DZ484,1,Rules!$H$11),"")&amp;""&lt;&gt;""),IFERROR(INDEX(Crawl!$A484:$DZ484,1,Rules!$H$11),"")&amp;"",IF(AND(ISNUMBER(J485),N(J485)&gt;=Rules!$B$12,IFERROR(INDEX(Crawl!$A484:$DZ484,1,Rules!$H$13),"")&amp;""&lt;&gt;""),IFERROR(INDEX(Crawl!$A484:$DZ484,1,Rules!$H$13),"")&amp;"","")))</f>
        <v/>
      </c>
      <c r="J485" s="19">
        <f>IF(A485="","",IF(IFERROR(INDEX(Crawl!$A484:$DZ484,1,Rules!$H$14),"")&amp;""="","",IFERROR(INDEX(Crawl!$A484:$DZ484,1,Rules!$H$14),"")))</f>
        <v/>
      </c>
      <c r="K485">
        <f>IF(A485="","",IFERROR(SUMIFS('GSC current'!$J$2:$J$2001,'GSC current'!$I$2:$I$2001,B485),0))</f>
        <v/>
      </c>
      <c r="L485">
        <f>IF(A485="","",IFERROR(SUMIFS('GSC current'!$K$2:$K$2001,'GSC current'!$I$2:$I$2001,B485),0))</f>
        <v/>
      </c>
      <c r="M485" s="20">
        <f>IF(A485="","",IF(N(L485)&gt;0,K485/L485,""))</f>
        <v/>
      </c>
      <c r="N485" s="21">
        <f>IF(A485="","",IF(N(L485)&gt;0,SUMIFS('GSC current'!$L$2:$L$2001,'GSC current'!$I$2:$I$2001,B485)/L485,""))</f>
        <v/>
      </c>
      <c r="O485">
        <f>IF(A485="","",IFERROR(SUMIFS('GSC previous'!$J$2:$J$2001,'GSC previous'!$I$2:$I$2001,B485),0))</f>
        <v/>
      </c>
      <c r="P485" s="22">
        <f>IF(A485="","",IF(N(O485)&gt;0,(K485-O485)/O485,""))</f>
        <v/>
      </c>
      <c r="Q485">
        <f>IF(A485="","",IFERROR(SUMIFS(GA4!$P$2:$P$2001,GA4!$O$2:$O$2001,B485),0))</f>
        <v/>
      </c>
      <c r="R485" s="23">
        <f>IF(A485="","",IF(N(Q485)&gt;0,SUMIFS(GA4!$Q$2:$Q$2001,GA4!$O$2:$O$2001,B485)/Q485,""))</f>
        <v/>
      </c>
      <c r="S485">
        <f>IF(A485="","",IFERROR(SUMIFS(GA4!$R$2:$R$2001,GA4!$O$2:$O$2001,B485),0))</f>
        <v/>
      </c>
      <c r="T485">
        <f>IF(A485="","",IF(AND(ISNUMBER(F485),LEFT(C485&amp;"",1)="2"),IF(F485&lt;Rules!$B$9,"Yes","No"),"No"))</f>
        <v/>
      </c>
      <c r="U485">
        <f>IF(A485="","",IF(AND(N(O485)&gt;=Rules!$B$8,ISNUMBER(P485)),IF(P485&lt;=-Rules!$B$7,"Yes","No"),"No"))</f>
        <v/>
      </c>
      <c r="V485">
        <f>IF(A485="","",IF(AND(N(L485)&gt;=Rules!$B$6,ISNUMBER(N485)),IF(AND(N485&gt;=Rules!$B$10,N485&lt;=Rules!$B$11),"Yes","No"),"No"))</f>
        <v/>
      </c>
      <c r="W485">
        <f>IF(A485="","",IF(I485&lt;&gt;"","Yes","No"))</f>
        <v/>
      </c>
      <c r="X485">
        <f>IF(I485="","",IF(SUMIFS($K$3:$K$2002,$A$3:$A$2002,SUBSTITUTE(SUBSTITUTE(I485,"?","~?"),"*","~*"))&gt;N(K485),"Yes","No"))</f>
        <v/>
      </c>
      <c r="Y485">
        <f>IF(A485="","",IF(N(S485)&gt;0,"Yes","No"))</f>
        <v/>
      </c>
      <c r="Z485">
        <f>IF(A485="","",IF(AND(N(K485)&lt;Rules!$B$5,N(L485)&lt;Rules!$B$6,N(Q485)&lt;Rules!$B$13,Y485="No"),"Yes","No"))</f>
        <v/>
      </c>
      <c r="AA485">
        <f>IF(A485="","",IF(LEFT(C485&amp;"",1)="3","Redirect",IF(OR(LEFT(C485&amp;"",1)="4",LEFT(C485&amp;"",1)="5"),IF(OR(N(K485)&gt;0,N(AC485)&gt;=Rules!$B$14),"Redirect","Prune"),IF(D485="Non-Indexable","Keep",IF(AND(W485="Yes",X485="Yes",Y485="No"),"Merge",IF(OR(U485="Yes",V485="Yes",AND(T485="Yes",N(L485)&gt;=Rules!$B$6)),"Update",IF(Z485="Yes",IF(N(AC485)&gt;=Rules!$B$14,"Redirect","Prune"),"Keep")))))))</f>
        <v/>
      </c>
      <c r="AB485">
        <f>IF(A485="","",IF(LEFT(C485&amp;"",1)="3","Already redirects ("&amp;C485&amp;"). Update internal links to point at the final URL.",IF(OR(LEFT(C485&amp;"",1)="4",LEFT(C485&amp;"",1)="5"),IF(AA485="Redirect","Returns "&amp;C485&amp;" but still has "&amp;N(K485)&amp;" clicks and "&amp;N(AC485)&amp;" referring domains. 301 it to the closest live page.","Returns "&amp;C485&amp;" with no clicks or links. Remove internal links and let it 404 or 410."),IF(D485="Non-Indexable","Non-indexable ("&amp;E485&amp;"). Keep if that is intentional; otherwise fix the canonical or noindex.",IF(AA485="Merge","Overlaps with "&amp;I485&amp;IF(N(J485)&gt;0," (similarity "&amp;TEXT(J485,"0.00")&amp;")","")&amp;", which gets more clicks. Merge the useful parts into it and 301 this URL.",IF(AA485="Update",MID(IF(U485="Yes","; Clicks down "&amp;TEXT(-P485,"0%")&amp;" on the previous period","")&amp;IF(V485="Yes","; Average position "&amp;TEXT(N485,"0.0")&amp;" on "&amp;TEXT(L485,"#,##0")&amp;" impressions (striking distance)","")&amp;IF(AND(T485="Yes",N(L485)&gt;=Rules!$B$6),"; Thin ("&amp;F485&amp;" words) but has search demand",""),3,400),IF(AA485="Prune","Low value: "&amp;N(K485)&amp;" clicks, "&amp;N(L485)&amp;" impressions, "&amp;N(Q485)&amp;" sessions, no key events. Remove or noindex it and update internal links.",IF(AA485="Redirect","Low value but "&amp;N(AC485)&amp;" referring domains. 301 it to the closest relevant page to keep those links.",IF(AND(Z485="No",Y485="Yes",N(K485)&lt;Rules!$B$5),"Low search traffic but it converts (key events: "&amp;S485&amp;"). Keep it and link to it.",IF(W485="Yes","Stronger than the page it overlaps ("&amp;I485&amp;"). Keep; merge that page into this one.","Healthy: "&amp;N(K485)&amp;" clicks"&amp;IF(ISNUMBER(N485),", average position "&amp;TEXT(N485,"0.0"),"")&amp;". Keep and monitor."))))))))))</f>
        <v/>
      </c>
      <c r="AE485">
        <f>IF(A485="","",IF(AD485&lt;&gt;"",AD485,AA485))</f>
        <v/>
      </c>
    </row>
    <row r="486">
      <c r="A486">
        <f>IF(Crawl!A485="","",Crawl!A485)</f>
        <v/>
      </c>
      <c r="B486">
        <f>IF(A486="","",Crawl!EC485)</f>
        <v/>
      </c>
      <c r="C486">
        <f>IF(A486="","",IFERROR(INDEX(Crawl!$A485:$DZ485,1,Rules!$H$6),""))</f>
        <v/>
      </c>
      <c r="D486">
        <f>IF(A486="","",IFERROR(INDEX(Crawl!$A485:$DZ485,1,Rules!$H$7),"")&amp;"")</f>
        <v/>
      </c>
      <c r="E486">
        <f>IF(A486="","",IFERROR(INDEX(Crawl!$A485:$DZ485,1,Rules!$H$8),"")&amp;"")</f>
        <v/>
      </c>
      <c r="F486">
        <f>IF(A486="","",IFERROR(INDEX(Crawl!$A485:$DZ485,1,Rules!$H$9),""))</f>
        <v/>
      </c>
      <c r="G486">
        <f>IF(A486="","",IFERROR(INDEX(Crawl!$A485:$DZ485,1,Rules!$H$10),""))</f>
        <v/>
      </c>
      <c r="H486">
        <f>IF(A486="","",IFERROR(INDEX(Crawl!$A485:$DZ485,1,Rules!$H$12),""))</f>
        <v/>
      </c>
      <c r="I486">
        <f>IF(A486="","",IF(AND(N(H486)&gt;0,IFERROR(INDEX(Crawl!$A485:$DZ485,1,Rules!$H$11),"")&amp;""&lt;&gt;""),IFERROR(INDEX(Crawl!$A485:$DZ485,1,Rules!$H$11),"")&amp;"",IF(AND(ISNUMBER(J486),N(J486)&gt;=Rules!$B$12,IFERROR(INDEX(Crawl!$A485:$DZ485,1,Rules!$H$13),"")&amp;""&lt;&gt;""),IFERROR(INDEX(Crawl!$A485:$DZ485,1,Rules!$H$13),"")&amp;"","")))</f>
        <v/>
      </c>
      <c r="J486" s="19">
        <f>IF(A486="","",IF(IFERROR(INDEX(Crawl!$A485:$DZ485,1,Rules!$H$14),"")&amp;""="","",IFERROR(INDEX(Crawl!$A485:$DZ485,1,Rules!$H$14),"")))</f>
        <v/>
      </c>
      <c r="K486">
        <f>IF(A486="","",IFERROR(SUMIFS('GSC current'!$J$2:$J$2001,'GSC current'!$I$2:$I$2001,B486),0))</f>
        <v/>
      </c>
      <c r="L486">
        <f>IF(A486="","",IFERROR(SUMIFS('GSC current'!$K$2:$K$2001,'GSC current'!$I$2:$I$2001,B486),0))</f>
        <v/>
      </c>
      <c r="M486" s="20">
        <f>IF(A486="","",IF(N(L486)&gt;0,K486/L486,""))</f>
        <v/>
      </c>
      <c r="N486" s="21">
        <f>IF(A486="","",IF(N(L486)&gt;0,SUMIFS('GSC current'!$L$2:$L$2001,'GSC current'!$I$2:$I$2001,B486)/L486,""))</f>
        <v/>
      </c>
      <c r="O486">
        <f>IF(A486="","",IFERROR(SUMIFS('GSC previous'!$J$2:$J$2001,'GSC previous'!$I$2:$I$2001,B486),0))</f>
        <v/>
      </c>
      <c r="P486" s="22">
        <f>IF(A486="","",IF(N(O486)&gt;0,(K486-O486)/O486,""))</f>
        <v/>
      </c>
      <c r="Q486">
        <f>IF(A486="","",IFERROR(SUMIFS(GA4!$P$2:$P$2001,GA4!$O$2:$O$2001,B486),0))</f>
        <v/>
      </c>
      <c r="R486" s="23">
        <f>IF(A486="","",IF(N(Q486)&gt;0,SUMIFS(GA4!$Q$2:$Q$2001,GA4!$O$2:$O$2001,B486)/Q486,""))</f>
        <v/>
      </c>
      <c r="S486">
        <f>IF(A486="","",IFERROR(SUMIFS(GA4!$R$2:$R$2001,GA4!$O$2:$O$2001,B486),0))</f>
        <v/>
      </c>
      <c r="T486">
        <f>IF(A486="","",IF(AND(ISNUMBER(F486),LEFT(C486&amp;"",1)="2"),IF(F486&lt;Rules!$B$9,"Yes","No"),"No"))</f>
        <v/>
      </c>
      <c r="U486">
        <f>IF(A486="","",IF(AND(N(O486)&gt;=Rules!$B$8,ISNUMBER(P486)),IF(P486&lt;=-Rules!$B$7,"Yes","No"),"No"))</f>
        <v/>
      </c>
      <c r="V486">
        <f>IF(A486="","",IF(AND(N(L486)&gt;=Rules!$B$6,ISNUMBER(N486)),IF(AND(N486&gt;=Rules!$B$10,N486&lt;=Rules!$B$11),"Yes","No"),"No"))</f>
        <v/>
      </c>
      <c r="W486">
        <f>IF(A486="","",IF(I486&lt;&gt;"","Yes","No"))</f>
        <v/>
      </c>
      <c r="X486">
        <f>IF(I486="","",IF(SUMIFS($K$3:$K$2002,$A$3:$A$2002,SUBSTITUTE(SUBSTITUTE(I486,"?","~?"),"*","~*"))&gt;N(K486),"Yes","No"))</f>
        <v/>
      </c>
      <c r="Y486">
        <f>IF(A486="","",IF(N(S486)&gt;0,"Yes","No"))</f>
        <v/>
      </c>
      <c r="Z486">
        <f>IF(A486="","",IF(AND(N(K486)&lt;Rules!$B$5,N(L486)&lt;Rules!$B$6,N(Q486)&lt;Rules!$B$13,Y486="No"),"Yes","No"))</f>
        <v/>
      </c>
      <c r="AA486">
        <f>IF(A486="","",IF(LEFT(C486&amp;"",1)="3","Redirect",IF(OR(LEFT(C486&amp;"",1)="4",LEFT(C486&amp;"",1)="5"),IF(OR(N(K486)&gt;0,N(AC486)&gt;=Rules!$B$14),"Redirect","Prune"),IF(D486="Non-Indexable","Keep",IF(AND(W486="Yes",X486="Yes",Y486="No"),"Merge",IF(OR(U486="Yes",V486="Yes",AND(T486="Yes",N(L486)&gt;=Rules!$B$6)),"Update",IF(Z486="Yes",IF(N(AC486)&gt;=Rules!$B$14,"Redirect","Prune"),"Keep")))))))</f>
        <v/>
      </c>
      <c r="AB486">
        <f>IF(A486="","",IF(LEFT(C486&amp;"",1)="3","Already redirects ("&amp;C486&amp;"). Update internal links to point at the final URL.",IF(OR(LEFT(C486&amp;"",1)="4",LEFT(C486&amp;"",1)="5"),IF(AA486="Redirect","Returns "&amp;C486&amp;" but still has "&amp;N(K486)&amp;" clicks and "&amp;N(AC486)&amp;" referring domains. 301 it to the closest live page.","Returns "&amp;C486&amp;" with no clicks or links. Remove internal links and let it 404 or 410."),IF(D486="Non-Indexable","Non-indexable ("&amp;E486&amp;"). Keep if that is intentional; otherwise fix the canonical or noindex.",IF(AA486="Merge","Overlaps with "&amp;I486&amp;IF(N(J486)&gt;0," (similarity "&amp;TEXT(J486,"0.00")&amp;")","")&amp;", which gets more clicks. Merge the useful parts into it and 301 this URL.",IF(AA486="Update",MID(IF(U486="Yes","; Clicks down "&amp;TEXT(-P486,"0%")&amp;" on the previous period","")&amp;IF(V486="Yes","; Average position "&amp;TEXT(N486,"0.0")&amp;" on "&amp;TEXT(L486,"#,##0")&amp;" impressions (striking distance)","")&amp;IF(AND(T486="Yes",N(L486)&gt;=Rules!$B$6),"; Thin ("&amp;F486&amp;" words) but has search demand",""),3,400),IF(AA486="Prune","Low value: "&amp;N(K486)&amp;" clicks, "&amp;N(L486)&amp;" impressions, "&amp;N(Q486)&amp;" sessions, no key events. Remove or noindex it and update internal links.",IF(AA486="Redirect","Low value but "&amp;N(AC486)&amp;" referring domains. 301 it to the closest relevant page to keep those links.",IF(AND(Z486="No",Y486="Yes",N(K486)&lt;Rules!$B$5),"Low search traffic but it converts (key events: "&amp;S486&amp;"). Keep it and link to it.",IF(W486="Yes","Stronger than the page it overlaps ("&amp;I486&amp;"). Keep; merge that page into this one.","Healthy: "&amp;N(K486)&amp;" clicks"&amp;IF(ISNUMBER(N486),", average position "&amp;TEXT(N486,"0.0"),"")&amp;". Keep and monitor."))))))))))</f>
        <v/>
      </c>
      <c r="AE486">
        <f>IF(A486="","",IF(AD486&lt;&gt;"",AD486,AA486))</f>
        <v/>
      </c>
    </row>
    <row r="487">
      <c r="A487">
        <f>IF(Crawl!A486="","",Crawl!A486)</f>
        <v/>
      </c>
      <c r="B487">
        <f>IF(A487="","",Crawl!EC486)</f>
        <v/>
      </c>
      <c r="C487">
        <f>IF(A487="","",IFERROR(INDEX(Crawl!$A486:$DZ486,1,Rules!$H$6),""))</f>
        <v/>
      </c>
      <c r="D487">
        <f>IF(A487="","",IFERROR(INDEX(Crawl!$A486:$DZ486,1,Rules!$H$7),"")&amp;"")</f>
        <v/>
      </c>
      <c r="E487">
        <f>IF(A487="","",IFERROR(INDEX(Crawl!$A486:$DZ486,1,Rules!$H$8),"")&amp;"")</f>
        <v/>
      </c>
      <c r="F487">
        <f>IF(A487="","",IFERROR(INDEX(Crawl!$A486:$DZ486,1,Rules!$H$9),""))</f>
        <v/>
      </c>
      <c r="G487">
        <f>IF(A487="","",IFERROR(INDEX(Crawl!$A486:$DZ486,1,Rules!$H$10),""))</f>
        <v/>
      </c>
      <c r="H487">
        <f>IF(A487="","",IFERROR(INDEX(Crawl!$A486:$DZ486,1,Rules!$H$12),""))</f>
        <v/>
      </c>
      <c r="I487">
        <f>IF(A487="","",IF(AND(N(H487)&gt;0,IFERROR(INDEX(Crawl!$A486:$DZ486,1,Rules!$H$11),"")&amp;""&lt;&gt;""),IFERROR(INDEX(Crawl!$A486:$DZ486,1,Rules!$H$11),"")&amp;"",IF(AND(ISNUMBER(J487),N(J487)&gt;=Rules!$B$12,IFERROR(INDEX(Crawl!$A486:$DZ486,1,Rules!$H$13),"")&amp;""&lt;&gt;""),IFERROR(INDEX(Crawl!$A486:$DZ486,1,Rules!$H$13),"")&amp;"","")))</f>
        <v/>
      </c>
      <c r="J487" s="19">
        <f>IF(A487="","",IF(IFERROR(INDEX(Crawl!$A486:$DZ486,1,Rules!$H$14),"")&amp;""="","",IFERROR(INDEX(Crawl!$A486:$DZ486,1,Rules!$H$14),"")))</f>
        <v/>
      </c>
      <c r="K487">
        <f>IF(A487="","",IFERROR(SUMIFS('GSC current'!$J$2:$J$2001,'GSC current'!$I$2:$I$2001,B487),0))</f>
        <v/>
      </c>
      <c r="L487">
        <f>IF(A487="","",IFERROR(SUMIFS('GSC current'!$K$2:$K$2001,'GSC current'!$I$2:$I$2001,B487),0))</f>
        <v/>
      </c>
      <c r="M487" s="20">
        <f>IF(A487="","",IF(N(L487)&gt;0,K487/L487,""))</f>
        <v/>
      </c>
      <c r="N487" s="21">
        <f>IF(A487="","",IF(N(L487)&gt;0,SUMIFS('GSC current'!$L$2:$L$2001,'GSC current'!$I$2:$I$2001,B487)/L487,""))</f>
        <v/>
      </c>
      <c r="O487">
        <f>IF(A487="","",IFERROR(SUMIFS('GSC previous'!$J$2:$J$2001,'GSC previous'!$I$2:$I$2001,B487),0))</f>
        <v/>
      </c>
      <c r="P487" s="22">
        <f>IF(A487="","",IF(N(O487)&gt;0,(K487-O487)/O487,""))</f>
        <v/>
      </c>
      <c r="Q487">
        <f>IF(A487="","",IFERROR(SUMIFS(GA4!$P$2:$P$2001,GA4!$O$2:$O$2001,B487),0))</f>
        <v/>
      </c>
      <c r="R487" s="23">
        <f>IF(A487="","",IF(N(Q487)&gt;0,SUMIFS(GA4!$Q$2:$Q$2001,GA4!$O$2:$O$2001,B487)/Q487,""))</f>
        <v/>
      </c>
      <c r="S487">
        <f>IF(A487="","",IFERROR(SUMIFS(GA4!$R$2:$R$2001,GA4!$O$2:$O$2001,B487),0))</f>
        <v/>
      </c>
      <c r="T487">
        <f>IF(A487="","",IF(AND(ISNUMBER(F487),LEFT(C487&amp;"",1)="2"),IF(F487&lt;Rules!$B$9,"Yes","No"),"No"))</f>
        <v/>
      </c>
      <c r="U487">
        <f>IF(A487="","",IF(AND(N(O487)&gt;=Rules!$B$8,ISNUMBER(P487)),IF(P487&lt;=-Rules!$B$7,"Yes","No"),"No"))</f>
        <v/>
      </c>
      <c r="V487">
        <f>IF(A487="","",IF(AND(N(L487)&gt;=Rules!$B$6,ISNUMBER(N487)),IF(AND(N487&gt;=Rules!$B$10,N487&lt;=Rules!$B$11),"Yes","No"),"No"))</f>
        <v/>
      </c>
      <c r="W487">
        <f>IF(A487="","",IF(I487&lt;&gt;"","Yes","No"))</f>
        <v/>
      </c>
      <c r="X487">
        <f>IF(I487="","",IF(SUMIFS($K$3:$K$2002,$A$3:$A$2002,SUBSTITUTE(SUBSTITUTE(I487,"?","~?"),"*","~*"))&gt;N(K487),"Yes","No"))</f>
        <v/>
      </c>
      <c r="Y487">
        <f>IF(A487="","",IF(N(S487)&gt;0,"Yes","No"))</f>
        <v/>
      </c>
      <c r="Z487">
        <f>IF(A487="","",IF(AND(N(K487)&lt;Rules!$B$5,N(L487)&lt;Rules!$B$6,N(Q487)&lt;Rules!$B$13,Y487="No"),"Yes","No"))</f>
        <v/>
      </c>
      <c r="AA487">
        <f>IF(A487="","",IF(LEFT(C487&amp;"",1)="3","Redirect",IF(OR(LEFT(C487&amp;"",1)="4",LEFT(C487&amp;"",1)="5"),IF(OR(N(K487)&gt;0,N(AC487)&gt;=Rules!$B$14),"Redirect","Prune"),IF(D487="Non-Indexable","Keep",IF(AND(W487="Yes",X487="Yes",Y487="No"),"Merge",IF(OR(U487="Yes",V487="Yes",AND(T487="Yes",N(L487)&gt;=Rules!$B$6)),"Update",IF(Z487="Yes",IF(N(AC487)&gt;=Rules!$B$14,"Redirect","Prune"),"Keep")))))))</f>
        <v/>
      </c>
      <c r="AB487">
        <f>IF(A487="","",IF(LEFT(C487&amp;"",1)="3","Already redirects ("&amp;C487&amp;"). Update internal links to point at the final URL.",IF(OR(LEFT(C487&amp;"",1)="4",LEFT(C487&amp;"",1)="5"),IF(AA487="Redirect","Returns "&amp;C487&amp;" but still has "&amp;N(K487)&amp;" clicks and "&amp;N(AC487)&amp;" referring domains. 301 it to the closest live page.","Returns "&amp;C487&amp;" with no clicks or links. Remove internal links and let it 404 or 410."),IF(D487="Non-Indexable","Non-indexable ("&amp;E487&amp;"). Keep if that is intentional; otherwise fix the canonical or noindex.",IF(AA487="Merge","Overlaps with "&amp;I487&amp;IF(N(J487)&gt;0," (similarity "&amp;TEXT(J487,"0.00")&amp;")","")&amp;", which gets more clicks. Merge the useful parts into it and 301 this URL.",IF(AA487="Update",MID(IF(U487="Yes","; Clicks down "&amp;TEXT(-P487,"0%")&amp;" on the previous period","")&amp;IF(V487="Yes","; Average position "&amp;TEXT(N487,"0.0")&amp;" on "&amp;TEXT(L487,"#,##0")&amp;" impressions (striking distance)","")&amp;IF(AND(T487="Yes",N(L487)&gt;=Rules!$B$6),"; Thin ("&amp;F487&amp;" words) but has search demand",""),3,400),IF(AA487="Prune","Low value: "&amp;N(K487)&amp;" clicks, "&amp;N(L487)&amp;" impressions, "&amp;N(Q487)&amp;" sessions, no key events. Remove or noindex it and update internal links.",IF(AA487="Redirect","Low value but "&amp;N(AC487)&amp;" referring domains. 301 it to the closest relevant page to keep those links.",IF(AND(Z487="No",Y487="Yes",N(K487)&lt;Rules!$B$5),"Low search traffic but it converts (key events: "&amp;S487&amp;"). Keep it and link to it.",IF(W487="Yes","Stronger than the page it overlaps ("&amp;I487&amp;"). Keep; merge that page into this one.","Healthy: "&amp;N(K487)&amp;" clicks"&amp;IF(ISNUMBER(N487),", average position "&amp;TEXT(N487,"0.0"),"")&amp;". Keep and monitor."))))))))))</f>
        <v/>
      </c>
      <c r="AE487">
        <f>IF(A487="","",IF(AD487&lt;&gt;"",AD487,AA487))</f>
        <v/>
      </c>
    </row>
    <row r="488">
      <c r="A488">
        <f>IF(Crawl!A487="","",Crawl!A487)</f>
        <v/>
      </c>
      <c r="B488">
        <f>IF(A488="","",Crawl!EC487)</f>
        <v/>
      </c>
      <c r="C488">
        <f>IF(A488="","",IFERROR(INDEX(Crawl!$A487:$DZ487,1,Rules!$H$6),""))</f>
        <v/>
      </c>
      <c r="D488">
        <f>IF(A488="","",IFERROR(INDEX(Crawl!$A487:$DZ487,1,Rules!$H$7),"")&amp;"")</f>
        <v/>
      </c>
      <c r="E488">
        <f>IF(A488="","",IFERROR(INDEX(Crawl!$A487:$DZ487,1,Rules!$H$8),"")&amp;"")</f>
        <v/>
      </c>
      <c r="F488">
        <f>IF(A488="","",IFERROR(INDEX(Crawl!$A487:$DZ487,1,Rules!$H$9),""))</f>
        <v/>
      </c>
      <c r="G488">
        <f>IF(A488="","",IFERROR(INDEX(Crawl!$A487:$DZ487,1,Rules!$H$10),""))</f>
        <v/>
      </c>
      <c r="H488">
        <f>IF(A488="","",IFERROR(INDEX(Crawl!$A487:$DZ487,1,Rules!$H$12),""))</f>
        <v/>
      </c>
      <c r="I488">
        <f>IF(A488="","",IF(AND(N(H488)&gt;0,IFERROR(INDEX(Crawl!$A487:$DZ487,1,Rules!$H$11),"")&amp;""&lt;&gt;""),IFERROR(INDEX(Crawl!$A487:$DZ487,1,Rules!$H$11),"")&amp;"",IF(AND(ISNUMBER(J488),N(J488)&gt;=Rules!$B$12,IFERROR(INDEX(Crawl!$A487:$DZ487,1,Rules!$H$13),"")&amp;""&lt;&gt;""),IFERROR(INDEX(Crawl!$A487:$DZ487,1,Rules!$H$13),"")&amp;"","")))</f>
        <v/>
      </c>
      <c r="J488" s="19">
        <f>IF(A488="","",IF(IFERROR(INDEX(Crawl!$A487:$DZ487,1,Rules!$H$14),"")&amp;""="","",IFERROR(INDEX(Crawl!$A487:$DZ487,1,Rules!$H$14),"")))</f>
        <v/>
      </c>
      <c r="K488">
        <f>IF(A488="","",IFERROR(SUMIFS('GSC current'!$J$2:$J$2001,'GSC current'!$I$2:$I$2001,B488),0))</f>
        <v/>
      </c>
      <c r="L488">
        <f>IF(A488="","",IFERROR(SUMIFS('GSC current'!$K$2:$K$2001,'GSC current'!$I$2:$I$2001,B488),0))</f>
        <v/>
      </c>
      <c r="M488" s="20">
        <f>IF(A488="","",IF(N(L488)&gt;0,K488/L488,""))</f>
        <v/>
      </c>
      <c r="N488" s="21">
        <f>IF(A488="","",IF(N(L488)&gt;0,SUMIFS('GSC current'!$L$2:$L$2001,'GSC current'!$I$2:$I$2001,B488)/L488,""))</f>
        <v/>
      </c>
      <c r="O488">
        <f>IF(A488="","",IFERROR(SUMIFS('GSC previous'!$J$2:$J$2001,'GSC previous'!$I$2:$I$2001,B488),0))</f>
        <v/>
      </c>
      <c r="P488" s="22">
        <f>IF(A488="","",IF(N(O488)&gt;0,(K488-O488)/O488,""))</f>
        <v/>
      </c>
      <c r="Q488">
        <f>IF(A488="","",IFERROR(SUMIFS(GA4!$P$2:$P$2001,GA4!$O$2:$O$2001,B488),0))</f>
        <v/>
      </c>
      <c r="R488" s="23">
        <f>IF(A488="","",IF(N(Q488)&gt;0,SUMIFS(GA4!$Q$2:$Q$2001,GA4!$O$2:$O$2001,B488)/Q488,""))</f>
        <v/>
      </c>
      <c r="S488">
        <f>IF(A488="","",IFERROR(SUMIFS(GA4!$R$2:$R$2001,GA4!$O$2:$O$2001,B488),0))</f>
        <v/>
      </c>
      <c r="T488">
        <f>IF(A488="","",IF(AND(ISNUMBER(F488),LEFT(C488&amp;"",1)="2"),IF(F488&lt;Rules!$B$9,"Yes","No"),"No"))</f>
        <v/>
      </c>
      <c r="U488">
        <f>IF(A488="","",IF(AND(N(O488)&gt;=Rules!$B$8,ISNUMBER(P488)),IF(P488&lt;=-Rules!$B$7,"Yes","No"),"No"))</f>
        <v/>
      </c>
      <c r="V488">
        <f>IF(A488="","",IF(AND(N(L488)&gt;=Rules!$B$6,ISNUMBER(N488)),IF(AND(N488&gt;=Rules!$B$10,N488&lt;=Rules!$B$11),"Yes","No"),"No"))</f>
        <v/>
      </c>
      <c r="W488">
        <f>IF(A488="","",IF(I488&lt;&gt;"","Yes","No"))</f>
        <v/>
      </c>
      <c r="X488">
        <f>IF(I488="","",IF(SUMIFS($K$3:$K$2002,$A$3:$A$2002,SUBSTITUTE(SUBSTITUTE(I488,"?","~?"),"*","~*"))&gt;N(K488),"Yes","No"))</f>
        <v/>
      </c>
      <c r="Y488">
        <f>IF(A488="","",IF(N(S488)&gt;0,"Yes","No"))</f>
        <v/>
      </c>
      <c r="Z488">
        <f>IF(A488="","",IF(AND(N(K488)&lt;Rules!$B$5,N(L488)&lt;Rules!$B$6,N(Q488)&lt;Rules!$B$13,Y488="No"),"Yes","No"))</f>
        <v/>
      </c>
      <c r="AA488">
        <f>IF(A488="","",IF(LEFT(C488&amp;"",1)="3","Redirect",IF(OR(LEFT(C488&amp;"",1)="4",LEFT(C488&amp;"",1)="5"),IF(OR(N(K488)&gt;0,N(AC488)&gt;=Rules!$B$14),"Redirect","Prune"),IF(D488="Non-Indexable","Keep",IF(AND(W488="Yes",X488="Yes",Y488="No"),"Merge",IF(OR(U488="Yes",V488="Yes",AND(T488="Yes",N(L488)&gt;=Rules!$B$6)),"Update",IF(Z488="Yes",IF(N(AC488)&gt;=Rules!$B$14,"Redirect","Prune"),"Keep")))))))</f>
        <v/>
      </c>
      <c r="AB488">
        <f>IF(A488="","",IF(LEFT(C488&amp;"",1)="3","Already redirects ("&amp;C488&amp;"). Update internal links to point at the final URL.",IF(OR(LEFT(C488&amp;"",1)="4",LEFT(C488&amp;"",1)="5"),IF(AA488="Redirect","Returns "&amp;C488&amp;" but still has "&amp;N(K488)&amp;" clicks and "&amp;N(AC488)&amp;" referring domains. 301 it to the closest live page.","Returns "&amp;C488&amp;" with no clicks or links. Remove internal links and let it 404 or 410."),IF(D488="Non-Indexable","Non-indexable ("&amp;E488&amp;"). Keep if that is intentional; otherwise fix the canonical or noindex.",IF(AA488="Merge","Overlaps with "&amp;I488&amp;IF(N(J488)&gt;0," (similarity "&amp;TEXT(J488,"0.00")&amp;")","")&amp;", which gets more clicks. Merge the useful parts into it and 301 this URL.",IF(AA488="Update",MID(IF(U488="Yes","; Clicks down "&amp;TEXT(-P488,"0%")&amp;" on the previous period","")&amp;IF(V488="Yes","; Average position "&amp;TEXT(N488,"0.0")&amp;" on "&amp;TEXT(L488,"#,##0")&amp;" impressions (striking distance)","")&amp;IF(AND(T488="Yes",N(L488)&gt;=Rules!$B$6),"; Thin ("&amp;F488&amp;" words) but has search demand",""),3,400),IF(AA488="Prune","Low value: "&amp;N(K488)&amp;" clicks, "&amp;N(L488)&amp;" impressions, "&amp;N(Q488)&amp;" sessions, no key events. Remove or noindex it and update internal links.",IF(AA488="Redirect","Low value but "&amp;N(AC488)&amp;" referring domains. 301 it to the closest relevant page to keep those links.",IF(AND(Z488="No",Y488="Yes",N(K488)&lt;Rules!$B$5),"Low search traffic but it converts (key events: "&amp;S488&amp;"). Keep it and link to it.",IF(W488="Yes","Stronger than the page it overlaps ("&amp;I488&amp;"). Keep; merge that page into this one.","Healthy: "&amp;N(K488)&amp;" clicks"&amp;IF(ISNUMBER(N488),", average position "&amp;TEXT(N488,"0.0"),"")&amp;". Keep and monitor."))))))))))</f>
        <v/>
      </c>
      <c r="AE488">
        <f>IF(A488="","",IF(AD488&lt;&gt;"",AD488,AA488))</f>
        <v/>
      </c>
    </row>
    <row r="489">
      <c r="A489">
        <f>IF(Crawl!A488="","",Crawl!A488)</f>
        <v/>
      </c>
      <c r="B489">
        <f>IF(A489="","",Crawl!EC488)</f>
        <v/>
      </c>
      <c r="C489">
        <f>IF(A489="","",IFERROR(INDEX(Crawl!$A488:$DZ488,1,Rules!$H$6),""))</f>
        <v/>
      </c>
      <c r="D489">
        <f>IF(A489="","",IFERROR(INDEX(Crawl!$A488:$DZ488,1,Rules!$H$7),"")&amp;"")</f>
        <v/>
      </c>
      <c r="E489">
        <f>IF(A489="","",IFERROR(INDEX(Crawl!$A488:$DZ488,1,Rules!$H$8),"")&amp;"")</f>
        <v/>
      </c>
      <c r="F489">
        <f>IF(A489="","",IFERROR(INDEX(Crawl!$A488:$DZ488,1,Rules!$H$9),""))</f>
        <v/>
      </c>
      <c r="G489">
        <f>IF(A489="","",IFERROR(INDEX(Crawl!$A488:$DZ488,1,Rules!$H$10),""))</f>
        <v/>
      </c>
      <c r="H489">
        <f>IF(A489="","",IFERROR(INDEX(Crawl!$A488:$DZ488,1,Rules!$H$12),""))</f>
        <v/>
      </c>
      <c r="I489">
        <f>IF(A489="","",IF(AND(N(H489)&gt;0,IFERROR(INDEX(Crawl!$A488:$DZ488,1,Rules!$H$11),"")&amp;""&lt;&gt;""),IFERROR(INDEX(Crawl!$A488:$DZ488,1,Rules!$H$11),"")&amp;"",IF(AND(ISNUMBER(J489),N(J489)&gt;=Rules!$B$12,IFERROR(INDEX(Crawl!$A488:$DZ488,1,Rules!$H$13),"")&amp;""&lt;&gt;""),IFERROR(INDEX(Crawl!$A488:$DZ488,1,Rules!$H$13),"")&amp;"","")))</f>
        <v/>
      </c>
      <c r="J489" s="19">
        <f>IF(A489="","",IF(IFERROR(INDEX(Crawl!$A488:$DZ488,1,Rules!$H$14),"")&amp;""="","",IFERROR(INDEX(Crawl!$A488:$DZ488,1,Rules!$H$14),"")))</f>
        <v/>
      </c>
      <c r="K489">
        <f>IF(A489="","",IFERROR(SUMIFS('GSC current'!$J$2:$J$2001,'GSC current'!$I$2:$I$2001,B489),0))</f>
        <v/>
      </c>
      <c r="L489">
        <f>IF(A489="","",IFERROR(SUMIFS('GSC current'!$K$2:$K$2001,'GSC current'!$I$2:$I$2001,B489),0))</f>
        <v/>
      </c>
      <c r="M489" s="20">
        <f>IF(A489="","",IF(N(L489)&gt;0,K489/L489,""))</f>
        <v/>
      </c>
      <c r="N489" s="21">
        <f>IF(A489="","",IF(N(L489)&gt;0,SUMIFS('GSC current'!$L$2:$L$2001,'GSC current'!$I$2:$I$2001,B489)/L489,""))</f>
        <v/>
      </c>
      <c r="O489">
        <f>IF(A489="","",IFERROR(SUMIFS('GSC previous'!$J$2:$J$2001,'GSC previous'!$I$2:$I$2001,B489),0))</f>
        <v/>
      </c>
      <c r="P489" s="22">
        <f>IF(A489="","",IF(N(O489)&gt;0,(K489-O489)/O489,""))</f>
        <v/>
      </c>
      <c r="Q489">
        <f>IF(A489="","",IFERROR(SUMIFS(GA4!$P$2:$P$2001,GA4!$O$2:$O$2001,B489),0))</f>
        <v/>
      </c>
      <c r="R489" s="23">
        <f>IF(A489="","",IF(N(Q489)&gt;0,SUMIFS(GA4!$Q$2:$Q$2001,GA4!$O$2:$O$2001,B489)/Q489,""))</f>
        <v/>
      </c>
      <c r="S489">
        <f>IF(A489="","",IFERROR(SUMIFS(GA4!$R$2:$R$2001,GA4!$O$2:$O$2001,B489),0))</f>
        <v/>
      </c>
      <c r="T489">
        <f>IF(A489="","",IF(AND(ISNUMBER(F489),LEFT(C489&amp;"",1)="2"),IF(F489&lt;Rules!$B$9,"Yes","No"),"No"))</f>
        <v/>
      </c>
      <c r="U489">
        <f>IF(A489="","",IF(AND(N(O489)&gt;=Rules!$B$8,ISNUMBER(P489)),IF(P489&lt;=-Rules!$B$7,"Yes","No"),"No"))</f>
        <v/>
      </c>
      <c r="V489">
        <f>IF(A489="","",IF(AND(N(L489)&gt;=Rules!$B$6,ISNUMBER(N489)),IF(AND(N489&gt;=Rules!$B$10,N489&lt;=Rules!$B$11),"Yes","No"),"No"))</f>
        <v/>
      </c>
      <c r="W489">
        <f>IF(A489="","",IF(I489&lt;&gt;"","Yes","No"))</f>
        <v/>
      </c>
      <c r="X489">
        <f>IF(I489="","",IF(SUMIFS($K$3:$K$2002,$A$3:$A$2002,SUBSTITUTE(SUBSTITUTE(I489,"?","~?"),"*","~*"))&gt;N(K489),"Yes","No"))</f>
        <v/>
      </c>
      <c r="Y489">
        <f>IF(A489="","",IF(N(S489)&gt;0,"Yes","No"))</f>
        <v/>
      </c>
      <c r="Z489">
        <f>IF(A489="","",IF(AND(N(K489)&lt;Rules!$B$5,N(L489)&lt;Rules!$B$6,N(Q489)&lt;Rules!$B$13,Y489="No"),"Yes","No"))</f>
        <v/>
      </c>
      <c r="AA489">
        <f>IF(A489="","",IF(LEFT(C489&amp;"",1)="3","Redirect",IF(OR(LEFT(C489&amp;"",1)="4",LEFT(C489&amp;"",1)="5"),IF(OR(N(K489)&gt;0,N(AC489)&gt;=Rules!$B$14),"Redirect","Prune"),IF(D489="Non-Indexable","Keep",IF(AND(W489="Yes",X489="Yes",Y489="No"),"Merge",IF(OR(U489="Yes",V489="Yes",AND(T489="Yes",N(L489)&gt;=Rules!$B$6)),"Update",IF(Z489="Yes",IF(N(AC489)&gt;=Rules!$B$14,"Redirect","Prune"),"Keep")))))))</f>
        <v/>
      </c>
      <c r="AB489">
        <f>IF(A489="","",IF(LEFT(C489&amp;"",1)="3","Already redirects ("&amp;C489&amp;"). Update internal links to point at the final URL.",IF(OR(LEFT(C489&amp;"",1)="4",LEFT(C489&amp;"",1)="5"),IF(AA489="Redirect","Returns "&amp;C489&amp;" but still has "&amp;N(K489)&amp;" clicks and "&amp;N(AC489)&amp;" referring domains. 301 it to the closest live page.","Returns "&amp;C489&amp;" with no clicks or links. Remove internal links and let it 404 or 410."),IF(D489="Non-Indexable","Non-indexable ("&amp;E489&amp;"). Keep if that is intentional; otherwise fix the canonical or noindex.",IF(AA489="Merge","Overlaps with "&amp;I489&amp;IF(N(J489)&gt;0," (similarity "&amp;TEXT(J489,"0.00")&amp;")","")&amp;", which gets more clicks. Merge the useful parts into it and 301 this URL.",IF(AA489="Update",MID(IF(U489="Yes","; Clicks down "&amp;TEXT(-P489,"0%")&amp;" on the previous period","")&amp;IF(V489="Yes","; Average position "&amp;TEXT(N489,"0.0")&amp;" on "&amp;TEXT(L489,"#,##0")&amp;" impressions (striking distance)","")&amp;IF(AND(T489="Yes",N(L489)&gt;=Rules!$B$6),"; Thin ("&amp;F489&amp;" words) but has search demand",""),3,400),IF(AA489="Prune","Low value: "&amp;N(K489)&amp;" clicks, "&amp;N(L489)&amp;" impressions, "&amp;N(Q489)&amp;" sessions, no key events. Remove or noindex it and update internal links.",IF(AA489="Redirect","Low value but "&amp;N(AC489)&amp;" referring domains. 301 it to the closest relevant page to keep those links.",IF(AND(Z489="No",Y489="Yes",N(K489)&lt;Rules!$B$5),"Low search traffic but it converts (key events: "&amp;S489&amp;"). Keep it and link to it.",IF(W489="Yes","Stronger than the page it overlaps ("&amp;I489&amp;"). Keep; merge that page into this one.","Healthy: "&amp;N(K489)&amp;" clicks"&amp;IF(ISNUMBER(N489),", average position "&amp;TEXT(N489,"0.0"),"")&amp;". Keep and monitor."))))))))))</f>
        <v/>
      </c>
      <c r="AE489">
        <f>IF(A489="","",IF(AD489&lt;&gt;"",AD489,AA489))</f>
        <v/>
      </c>
    </row>
    <row r="490">
      <c r="A490">
        <f>IF(Crawl!A489="","",Crawl!A489)</f>
        <v/>
      </c>
      <c r="B490">
        <f>IF(A490="","",Crawl!EC489)</f>
        <v/>
      </c>
      <c r="C490">
        <f>IF(A490="","",IFERROR(INDEX(Crawl!$A489:$DZ489,1,Rules!$H$6),""))</f>
        <v/>
      </c>
      <c r="D490">
        <f>IF(A490="","",IFERROR(INDEX(Crawl!$A489:$DZ489,1,Rules!$H$7),"")&amp;"")</f>
        <v/>
      </c>
      <c r="E490">
        <f>IF(A490="","",IFERROR(INDEX(Crawl!$A489:$DZ489,1,Rules!$H$8),"")&amp;"")</f>
        <v/>
      </c>
      <c r="F490">
        <f>IF(A490="","",IFERROR(INDEX(Crawl!$A489:$DZ489,1,Rules!$H$9),""))</f>
        <v/>
      </c>
      <c r="G490">
        <f>IF(A490="","",IFERROR(INDEX(Crawl!$A489:$DZ489,1,Rules!$H$10),""))</f>
        <v/>
      </c>
      <c r="H490">
        <f>IF(A490="","",IFERROR(INDEX(Crawl!$A489:$DZ489,1,Rules!$H$12),""))</f>
        <v/>
      </c>
      <c r="I490">
        <f>IF(A490="","",IF(AND(N(H490)&gt;0,IFERROR(INDEX(Crawl!$A489:$DZ489,1,Rules!$H$11),"")&amp;""&lt;&gt;""),IFERROR(INDEX(Crawl!$A489:$DZ489,1,Rules!$H$11),"")&amp;"",IF(AND(ISNUMBER(J490),N(J490)&gt;=Rules!$B$12,IFERROR(INDEX(Crawl!$A489:$DZ489,1,Rules!$H$13),"")&amp;""&lt;&gt;""),IFERROR(INDEX(Crawl!$A489:$DZ489,1,Rules!$H$13),"")&amp;"","")))</f>
        <v/>
      </c>
      <c r="J490" s="19">
        <f>IF(A490="","",IF(IFERROR(INDEX(Crawl!$A489:$DZ489,1,Rules!$H$14),"")&amp;""="","",IFERROR(INDEX(Crawl!$A489:$DZ489,1,Rules!$H$14),"")))</f>
        <v/>
      </c>
      <c r="K490">
        <f>IF(A490="","",IFERROR(SUMIFS('GSC current'!$J$2:$J$2001,'GSC current'!$I$2:$I$2001,B490),0))</f>
        <v/>
      </c>
      <c r="L490">
        <f>IF(A490="","",IFERROR(SUMIFS('GSC current'!$K$2:$K$2001,'GSC current'!$I$2:$I$2001,B490),0))</f>
        <v/>
      </c>
      <c r="M490" s="20">
        <f>IF(A490="","",IF(N(L490)&gt;0,K490/L490,""))</f>
        <v/>
      </c>
      <c r="N490" s="21">
        <f>IF(A490="","",IF(N(L490)&gt;0,SUMIFS('GSC current'!$L$2:$L$2001,'GSC current'!$I$2:$I$2001,B490)/L490,""))</f>
        <v/>
      </c>
      <c r="O490">
        <f>IF(A490="","",IFERROR(SUMIFS('GSC previous'!$J$2:$J$2001,'GSC previous'!$I$2:$I$2001,B490),0))</f>
        <v/>
      </c>
      <c r="P490" s="22">
        <f>IF(A490="","",IF(N(O490)&gt;0,(K490-O490)/O490,""))</f>
        <v/>
      </c>
      <c r="Q490">
        <f>IF(A490="","",IFERROR(SUMIFS(GA4!$P$2:$P$2001,GA4!$O$2:$O$2001,B490),0))</f>
        <v/>
      </c>
      <c r="R490" s="23">
        <f>IF(A490="","",IF(N(Q490)&gt;0,SUMIFS(GA4!$Q$2:$Q$2001,GA4!$O$2:$O$2001,B490)/Q490,""))</f>
        <v/>
      </c>
      <c r="S490">
        <f>IF(A490="","",IFERROR(SUMIFS(GA4!$R$2:$R$2001,GA4!$O$2:$O$2001,B490),0))</f>
        <v/>
      </c>
      <c r="T490">
        <f>IF(A490="","",IF(AND(ISNUMBER(F490),LEFT(C490&amp;"",1)="2"),IF(F490&lt;Rules!$B$9,"Yes","No"),"No"))</f>
        <v/>
      </c>
      <c r="U490">
        <f>IF(A490="","",IF(AND(N(O490)&gt;=Rules!$B$8,ISNUMBER(P490)),IF(P490&lt;=-Rules!$B$7,"Yes","No"),"No"))</f>
        <v/>
      </c>
      <c r="V490">
        <f>IF(A490="","",IF(AND(N(L490)&gt;=Rules!$B$6,ISNUMBER(N490)),IF(AND(N490&gt;=Rules!$B$10,N490&lt;=Rules!$B$11),"Yes","No"),"No"))</f>
        <v/>
      </c>
      <c r="W490">
        <f>IF(A490="","",IF(I490&lt;&gt;"","Yes","No"))</f>
        <v/>
      </c>
      <c r="X490">
        <f>IF(I490="","",IF(SUMIFS($K$3:$K$2002,$A$3:$A$2002,SUBSTITUTE(SUBSTITUTE(I490,"?","~?"),"*","~*"))&gt;N(K490),"Yes","No"))</f>
        <v/>
      </c>
      <c r="Y490">
        <f>IF(A490="","",IF(N(S490)&gt;0,"Yes","No"))</f>
        <v/>
      </c>
      <c r="Z490">
        <f>IF(A490="","",IF(AND(N(K490)&lt;Rules!$B$5,N(L490)&lt;Rules!$B$6,N(Q490)&lt;Rules!$B$13,Y490="No"),"Yes","No"))</f>
        <v/>
      </c>
      <c r="AA490">
        <f>IF(A490="","",IF(LEFT(C490&amp;"",1)="3","Redirect",IF(OR(LEFT(C490&amp;"",1)="4",LEFT(C490&amp;"",1)="5"),IF(OR(N(K490)&gt;0,N(AC490)&gt;=Rules!$B$14),"Redirect","Prune"),IF(D490="Non-Indexable","Keep",IF(AND(W490="Yes",X490="Yes",Y490="No"),"Merge",IF(OR(U490="Yes",V490="Yes",AND(T490="Yes",N(L490)&gt;=Rules!$B$6)),"Update",IF(Z490="Yes",IF(N(AC490)&gt;=Rules!$B$14,"Redirect","Prune"),"Keep")))))))</f>
        <v/>
      </c>
      <c r="AB490">
        <f>IF(A490="","",IF(LEFT(C490&amp;"",1)="3","Already redirects ("&amp;C490&amp;"). Update internal links to point at the final URL.",IF(OR(LEFT(C490&amp;"",1)="4",LEFT(C490&amp;"",1)="5"),IF(AA490="Redirect","Returns "&amp;C490&amp;" but still has "&amp;N(K490)&amp;" clicks and "&amp;N(AC490)&amp;" referring domains. 301 it to the closest live page.","Returns "&amp;C490&amp;" with no clicks or links. Remove internal links and let it 404 or 410."),IF(D490="Non-Indexable","Non-indexable ("&amp;E490&amp;"). Keep if that is intentional; otherwise fix the canonical or noindex.",IF(AA490="Merge","Overlaps with "&amp;I490&amp;IF(N(J490)&gt;0," (similarity "&amp;TEXT(J490,"0.00")&amp;")","")&amp;", which gets more clicks. Merge the useful parts into it and 301 this URL.",IF(AA490="Update",MID(IF(U490="Yes","; Clicks down "&amp;TEXT(-P490,"0%")&amp;" on the previous period","")&amp;IF(V490="Yes","; Average position "&amp;TEXT(N490,"0.0")&amp;" on "&amp;TEXT(L490,"#,##0")&amp;" impressions (striking distance)","")&amp;IF(AND(T490="Yes",N(L490)&gt;=Rules!$B$6),"; Thin ("&amp;F490&amp;" words) but has search demand",""),3,400),IF(AA490="Prune","Low value: "&amp;N(K490)&amp;" clicks, "&amp;N(L490)&amp;" impressions, "&amp;N(Q490)&amp;" sessions, no key events. Remove or noindex it and update internal links.",IF(AA490="Redirect","Low value but "&amp;N(AC490)&amp;" referring domains. 301 it to the closest relevant page to keep those links.",IF(AND(Z490="No",Y490="Yes",N(K490)&lt;Rules!$B$5),"Low search traffic but it converts (key events: "&amp;S490&amp;"). Keep it and link to it.",IF(W490="Yes","Stronger than the page it overlaps ("&amp;I490&amp;"). Keep; merge that page into this one.","Healthy: "&amp;N(K490)&amp;" clicks"&amp;IF(ISNUMBER(N490),", average position "&amp;TEXT(N490,"0.0"),"")&amp;". Keep and monitor."))))))))))</f>
        <v/>
      </c>
      <c r="AE490">
        <f>IF(A490="","",IF(AD490&lt;&gt;"",AD490,AA490))</f>
        <v/>
      </c>
    </row>
    <row r="491">
      <c r="A491">
        <f>IF(Crawl!A490="","",Crawl!A490)</f>
        <v/>
      </c>
      <c r="B491">
        <f>IF(A491="","",Crawl!EC490)</f>
        <v/>
      </c>
      <c r="C491">
        <f>IF(A491="","",IFERROR(INDEX(Crawl!$A490:$DZ490,1,Rules!$H$6),""))</f>
        <v/>
      </c>
      <c r="D491">
        <f>IF(A491="","",IFERROR(INDEX(Crawl!$A490:$DZ490,1,Rules!$H$7),"")&amp;"")</f>
        <v/>
      </c>
      <c r="E491">
        <f>IF(A491="","",IFERROR(INDEX(Crawl!$A490:$DZ490,1,Rules!$H$8),"")&amp;"")</f>
        <v/>
      </c>
      <c r="F491">
        <f>IF(A491="","",IFERROR(INDEX(Crawl!$A490:$DZ490,1,Rules!$H$9),""))</f>
        <v/>
      </c>
      <c r="G491">
        <f>IF(A491="","",IFERROR(INDEX(Crawl!$A490:$DZ490,1,Rules!$H$10),""))</f>
        <v/>
      </c>
      <c r="H491">
        <f>IF(A491="","",IFERROR(INDEX(Crawl!$A490:$DZ490,1,Rules!$H$12),""))</f>
        <v/>
      </c>
      <c r="I491">
        <f>IF(A491="","",IF(AND(N(H491)&gt;0,IFERROR(INDEX(Crawl!$A490:$DZ490,1,Rules!$H$11),"")&amp;""&lt;&gt;""),IFERROR(INDEX(Crawl!$A490:$DZ490,1,Rules!$H$11),"")&amp;"",IF(AND(ISNUMBER(J491),N(J491)&gt;=Rules!$B$12,IFERROR(INDEX(Crawl!$A490:$DZ490,1,Rules!$H$13),"")&amp;""&lt;&gt;""),IFERROR(INDEX(Crawl!$A490:$DZ490,1,Rules!$H$13),"")&amp;"","")))</f>
        <v/>
      </c>
      <c r="J491" s="19">
        <f>IF(A491="","",IF(IFERROR(INDEX(Crawl!$A490:$DZ490,1,Rules!$H$14),"")&amp;""="","",IFERROR(INDEX(Crawl!$A490:$DZ490,1,Rules!$H$14),"")))</f>
        <v/>
      </c>
      <c r="K491">
        <f>IF(A491="","",IFERROR(SUMIFS('GSC current'!$J$2:$J$2001,'GSC current'!$I$2:$I$2001,B491),0))</f>
        <v/>
      </c>
      <c r="L491">
        <f>IF(A491="","",IFERROR(SUMIFS('GSC current'!$K$2:$K$2001,'GSC current'!$I$2:$I$2001,B491),0))</f>
        <v/>
      </c>
      <c r="M491" s="20">
        <f>IF(A491="","",IF(N(L491)&gt;0,K491/L491,""))</f>
        <v/>
      </c>
      <c r="N491" s="21">
        <f>IF(A491="","",IF(N(L491)&gt;0,SUMIFS('GSC current'!$L$2:$L$2001,'GSC current'!$I$2:$I$2001,B491)/L491,""))</f>
        <v/>
      </c>
      <c r="O491">
        <f>IF(A491="","",IFERROR(SUMIFS('GSC previous'!$J$2:$J$2001,'GSC previous'!$I$2:$I$2001,B491),0))</f>
        <v/>
      </c>
      <c r="P491" s="22">
        <f>IF(A491="","",IF(N(O491)&gt;0,(K491-O491)/O491,""))</f>
        <v/>
      </c>
      <c r="Q491">
        <f>IF(A491="","",IFERROR(SUMIFS(GA4!$P$2:$P$2001,GA4!$O$2:$O$2001,B491),0))</f>
        <v/>
      </c>
      <c r="R491" s="23">
        <f>IF(A491="","",IF(N(Q491)&gt;0,SUMIFS(GA4!$Q$2:$Q$2001,GA4!$O$2:$O$2001,B491)/Q491,""))</f>
        <v/>
      </c>
      <c r="S491">
        <f>IF(A491="","",IFERROR(SUMIFS(GA4!$R$2:$R$2001,GA4!$O$2:$O$2001,B491),0))</f>
        <v/>
      </c>
      <c r="T491">
        <f>IF(A491="","",IF(AND(ISNUMBER(F491),LEFT(C491&amp;"",1)="2"),IF(F491&lt;Rules!$B$9,"Yes","No"),"No"))</f>
        <v/>
      </c>
      <c r="U491">
        <f>IF(A491="","",IF(AND(N(O491)&gt;=Rules!$B$8,ISNUMBER(P491)),IF(P491&lt;=-Rules!$B$7,"Yes","No"),"No"))</f>
        <v/>
      </c>
      <c r="V491">
        <f>IF(A491="","",IF(AND(N(L491)&gt;=Rules!$B$6,ISNUMBER(N491)),IF(AND(N491&gt;=Rules!$B$10,N491&lt;=Rules!$B$11),"Yes","No"),"No"))</f>
        <v/>
      </c>
      <c r="W491">
        <f>IF(A491="","",IF(I491&lt;&gt;"","Yes","No"))</f>
        <v/>
      </c>
      <c r="X491">
        <f>IF(I491="","",IF(SUMIFS($K$3:$K$2002,$A$3:$A$2002,SUBSTITUTE(SUBSTITUTE(I491,"?","~?"),"*","~*"))&gt;N(K491),"Yes","No"))</f>
        <v/>
      </c>
      <c r="Y491">
        <f>IF(A491="","",IF(N(S491)&gt;0,"Yes","No"))</f>
        <v/>
      </c>
      <c r="Z491">
        <f>IF(A491="","",IF(AND(N(K491)&lt;Rules!$B$5,N(L491)&lt;Rules!$B$6,N(Q491)&lt;Rules!$B$13,Y491="No"),"Yes","No"))</f>
        <v/>
      </c>
      <c r="AA491">
        <f>IF(A491="","",IF(LEFT(C491&amp;"",1)="3","Redirect",IF(OR(LEFT(C491&amp;"",1)="4",LEFT(C491&amp;"",1)="5"),IF(OR(N(K491)&gt;0,N(AC491)&gt;=Rules!$B$14),"Redirect","Prune"),IF(D491="Non-Indexable","Keep",IF(AND(W491="Yes",X491="Yes",Y491="No"),"Merge",IF(OR(U491="Yes",V491="Yes",AND(T491="Yes",N(L491)&gt;=Rules!$B$6)),"Update",IF(Z491="Yes",IF(N(AC491)&gt;=Rules!$B$14,"Redirect","Prune"),"Keep")))))))</f>
        <v/>
      </c>
      <c r="AB491">
        <f>IF(A491="","",IF(LEFT(C491&amp;"",1)="3","Already redirects ("&amp;C491&amp;"). Update internal links to point at the final URL.",IF(OR(LEFT(C491&amp;"",1)="4",LEFT(C491&amp;"",1)="5"),IF(AA491="Redirect","Returns "&amp;C491&amp;" but still has "&amp;N(K491)&amp;" clicks and "&amp;N(AC491)&amp;" referring domains. 301 it to the closest live page.","Returns "&amp;C491&amp;" with no clicks or links. Remove internal links and let it 404 or 410."),IF(D491="Non-Indexable","Non-indexable ("&amp;E491&amp;"). Keep if that is intentional; otherwise fix the canonical or noindex.",IF(AA491="Merge","Overlaps with "&amp;I491&amp;IF(N(J491)&gt;0," (similarity "&amp;TEXT(J491,"0.00")&amp;")","")&amp;", which gets more clicks. Merge the useful parts into it and 301 this URL.",IF(AA491="Update",MID(IF(U491="Yes","; Clicks down "&amp;TEXT(-P491,"0%")&amp;" on the previous period","")&amp;IF(V491="Yes","; Average position "&amp;TEXT(N491,"0.0")&amp;" on "&amp;TEXT(L491,"#,##0")&amp;" impressions (striking distance)","")&amp;IF(AND(T491="Yes",N(L491)&gt;=Rules!$B$6),"; Thin ("&amp;F491&amp;" words) but has search demand",""),3,400),IF(AA491="Prune","Low value: "&amp;N(K491)&amp;" clicks, "&amp;N(L491)&amp;" impressions, "&amp;N(Q491)&amp;" sessions, no key events. Remove or noindex it and update internal links.",IF(AA491="Redirect","Low value but "&amp;N(AC491)&amp;" referring domains. 301 it to the closest relevant page to keep those links.",IF(AND(Z491="No",Y491="Yes",N(K491)&lt;Rules!$B$5),"Low search traffic but it converts (key events: "&amp;S491&amp;"). Keep it and link to it.",IF(W491="Yes","Stronger than the page it overlaps ("&amp;I491&amp;"). Keep; merge that page into this one.","Healthy: "&amp;N(K491)&amp;" clicks"&amp;IF(ISNUMBER(N491),", average position "&amp;TEXT(N491,"0.0"),"")&amp;". Keep and monitor."))))))))))</f>
        <v/>
      </c>
      <c r="AE491">
        <f>IF(A491="","",IF(AD491&lt;&gt;"",AD491,AA491))</f>
        <v/>
      </c>
    </row>
    <row r="492">
      <c r="A492">
        <f>IF(Crawl!A491="","",Crawl!A491)</f>
        <v/>
      </c>
      <c r="B492">
        <f>IF(A492="","",Crawl!EC491)</f>
        <v/>
      </c>
      <c r="C492">
        <f>IF(A492="","",IFERROR(INDEX(Crawl!$A491:$DZ491,1,Rules!$H$6),""))</f>
        <v/>
      </c>
      <c r="D492">
        <f>IF(A492="","",IFERROR(INDEX(Crawl!$A491:$DZ491,1,Rules!$H$7),"")&amp;"")</f>
        <v/>
      </c>
      <c r="E492">
        <f>IF(A492="","",IFERROR(INDEX(Crawl!$A491:$DZ491,1,Rules!$H$8),"")&amp;"")</f>
        <v/>
      </c>
      <c r="F492">
        <f>IF(A492="","",IFERROR(INDEX(Crawl!$A491:$DZ491,1,Rules!$H$9),""))</f>
        <v/>
      </c>
      <c r="G492">
        <f>IF(A492="","",IFERROR(INDEX(Crawl!$A491:$DZ491,1,Rules!$H$10),""))</f>
        <v/>
      </c>
      <c r="H492">
        <f>IF(A492="","",IFERROR(INDEX(Crawl!$A491:$DZ491,1,Rules!$H$12),""))</f>
        <v/>
      </c>
      <c r="I492">
        <f>IF(A492="","",IF(AND(N(H492)&gt;0,IFERROR(INDEX(Crawl!$A491:$DZ491,1,Rules!$H$11),"")&amp;""&lt;&gt;""),IFERROR(INDEX(Crawl!$A491:$DZ491,1,Rules!$H$11),"")&amp;"",IF(AND(ISNUMBER(J492),N(J492)&gt;=Rules!$B$12,IFERROR(INDEX(Crawl!$A491:$DZ491,1,Rules!$H$13),"")&amp;""&lt;&gt;""),IFERROR(INDEX(Crawl!$A491:$DZ491,1,Rules!$H$13),"")&amp;"","")))</f>
        <v/>
      </c>
      <c r="J492" s="19">
        <f>IF(A492="","",IF(IFERROR(INDEX(Crawl!$A491:$DZ491,1,Rules!$H$14),"")&amp;""="","",IFERROR(INDEX(Crawl!$A491:$DZ491,1,Rules!$H$14),"")))</f>
        <v/>
      </c>
      <c r="K492">
        <f>IF(A492="","",IFERROR(SUMIFS('GSC current'!$J$2:$J$2001,'GSC current'!$I$2:$I$2001,B492),0))</f>
        <v/>
      </c>
      <c r="L492">
        <f>IF(A492="","",IFERROR(SUMIFS('GSC current'!$K$2:$K$2001,'GSC current'!$I$2:$I$2001,B492),0))</f>
        <v/>
      </c>
      <c r="M492" s="20">
        <f>IF(A492="","",IF(N(L492)&gt;0,K492/L492,""))</f>
        <v/>
      </c>
      <c r="N492" s="21">
        <f>IF(A492="","",IF(N(L492)&gt;0,SUMIFS('GSC current'!$L$2:$L$2001,'GSC current'!$I$2:$I$2001,B492)/L492,""))</f>
        <v/>
      </c>
      <c r="O492">
        <f>IF(A492="","",IFERROR(SUMIFS('GSC previous'!$J$2:$J$2001,'GSC previous'!$I$2:$I$2001,B492),0))</f>
        <v/>
      </c>
      <c r="P492" s="22">
        <f>IF(A492="","",IF(N(O492)&gt;0,(K492-O492)/O492,""))</f>
        <v/>
      </c>
      <c r="Q492">
        <f>IF(A492="","",IFERROR(SUMIFS(GA4!$P$2:$P$2001,GA4!$O$2:$O$2001,B492),0))</f>
        <v/>
      </c>
      <c r="R492" s="23">
        <f>IF(A492="","",IF(N(Q492)&gt;0,SUMIFS(GA4!$Q$2:$Q$2001,GA4!$O$2:$O$2001,B492)/Q492,""))</f>
        <v/>
      </c>
      <c r="S492">
        <f>IF(A492="","",IFERROR(SUMIFS(GA4!$R$2:$R$2001,GA4!$O$2:$O$2001,B492),0))</f>
        <v/>
      </c>
      <c r="T492">
        <f>IF(A492="","",IF(AND(ISNUMBER(F492),LEFT(C492&amp;"",1)="2"),IF(F492&lt;Rules!$B$9,"Yes","No"),"No"))</f>
        <v/>
      </c>
      <c r="U492">
        <f>IF(A492="","",IF(AND(N(O492)&gt;=Rules!$B$8,ISNUMBER(P492)),IF(P492&lt;=-Rules!$B$7,"Yes","No"),"No"))</f>
        <v/>
      </c>
      <c r="V492">
        <f>IF(A492="","",IF(AND(N(L492)&gt;=Rules!$B$6,ISNUMBER(N492)),IF(AND(N492&gt;=Rules!$B$10,N492&lt;=Rules!$B$11),"Yes","No"),"No"))</f>
        <v/>
      </c>
      <c r="W492">
        <f>IF(A492="","",IF(I492&lt;&gt;"","Yes","No"))</f>
        <v/>
      </c>
      <c r="X492">
        <f>IF(I492="","",IF(SUMIFS($K$3:$K$2002,$A$3:$A$2002,SUBSTITUTE(SUBSTITUTE(I492,"?","~?"),"*","~*"))&gt;N(K492),"Yes","No"))</f>
        <v/>
      </c>
      <c r="Y492">
        <f>IF(A492="","",IF(N(S492)&gt;0,"Yes","No"))</f>
        <v/>
      </c>
      <c r="Z492">
        <f>IF(A492="","",IF(AND(N(K492)&lt;Rules!$B$5,N(L492)&lt;Rules!$B$6,N(Q492)&lt;Rules!$B$13,Y492="No"),"Yes","No"))</f>
        <v/>
      </c>
      <c r="AA492">
        <f>IF(A492="","",IF(LEFT(C492&amp;"",1)="3","Redirect",IF(OR(LEFT(C492&amp;"",1)="4",LEFT(C492&amp;"",1)="5"),IF(OR(N(K492)&gt;0,N(AC492)&gt;=Rules!$B$14),"Redirect","Prune"),IF(D492="Non-Indexable","Keep",IF(AND(W492="Yes",X492="Yes",Y492="No"),"Merge",IF(OR(U492="Yes",V492="Yes",AND(T492="Yes",N(L492)&gt;=Rules!$B$6)),"Update",IF(Z492="Yes",IF(N(AC492)&gt;=Rules!$B$14,"Redirect","Prune"),"Keep")))))))</f>
        <v/>
      </c>
      <c r="AB492">
        <f>IF(A492="","",IF(LEFT(C492&amp;"",1)="3","Already redirects ("&amp;C492&amp;"). Update internal links to point at the final URL.",IF(OR(LEFT(C492&amp;"",1)="4",LEFT(C492&amp;"",1)="5"),IF(AA492="Redirect","Returns "&amp;C492&amp;" but still has "&amp;N(K492)&amp;" clicks and "&amp;N(AC492)&amp;" referring domains. 301 it to the closest live page.","Returns "&amp;C492&amp;" with no clicks or links. Remove internal links and let it 404 or 410."),IF(D492="Non-Indexable","Non-indexable ("&amp;E492&amp;"). Keep if that is intentional; otherwise fix the canonical or noindex.",IF(AA492="Merge","Overlaps with "&amp;I492&amp;IF(N(J492)&gt;0," (similarity "&amp;TEXT(J492,"0.00")&amp;")","")&amp;", which gets more clicks. Merge the useful parts into it and 301 this URL.",IF(AA492="Update",MID(IF(U492="Yes","; Clicks down "&amp;TEXT(-P492,"0%")&amp;" on the previous period","")&amp;IF(V492="Yes","; Average position "&amp;TEXT(N492,"0.0")&amp;" on "&amp;TEXT(L492,"#,##0")&amp;" impressions (striking distance)","")&amp;IF(AND(T492="Yes",N(L492)&gt;=Rules!$B$6),"; Thin ("&amp;F492&amp;" words) but has search demand",""),3,400),IF(AA492="Prune","Low value: "&amp;N(K492)&amp;" clicks, "&amp;N(L492)&amp;" impressions, "&amp;N(Q492)&amp;" sessions, no key events. Remove or noindex it and update internal links.",IF(AA492="Redirect","Low value but "&amp;N(AC492)&amp;" referring domains. 301 it to the closest relevant page to keep those links.",IF(AND(Z492="No",Y492="Yes",N(K492)&lt;Rules!$B$5),"Low search traffic but it converts (key events: "&amp;S492&amp;"). Keep it and link to it.",IF(W492="Yes","Stronger than the page it overlaps ("&amp;I492&amp;"). Keep; merge that page into this one.","Healthy: "&amp;N(K492)&amp;" clicks"&amp;IF(ISNUMBER(N492),", average position "&amp;TEXT(N492,"0.0"),"")&amp;". Keep and monitor."))))))))))</f>
        <v/>
      </c>
      <c r="AE492">
        <f>IF(A492="","",IF(AD492&lt;&gt;"",AD492,AA492))</f>
        <v/>
      </c>
    </row>
    <row r="493">
      <c r="A493">
        <f>IF(Crawl!A492="","",Crawl!A492)</f>
        <v/>
      </c>
      <c r="B493">
        <f>IF(A493="","",Crawl!EC492)</f>
        <v/>
      </c>
      <c r="C493">
        <f>IF(A493="","",IFERROR(INDEX(Crawl!$A492:$DZ492,1,Rules!$H$6),""))</f>
        <v/>
      </c>
      <c r="D493">
        <f>IF(A493="","",IFERROR(INDEX(Crawl!$A492:$DZ492,1,Rules!$H$7),"")&amp;"")</f>
        <v/>
      </c>
      <c r="E493">
        <f>IF(A493="","",IFERROR(INDEX(Crawl!$A492:$DZ492,1,Rules!$H$8),"")&amp;"")</f>
        <v/>
      </c>
      <c r="F493">
        <f>IF(A493="","",IFERROR(INDEX(Crawl!$A492:$DZ492,1,Rules!$H$9),""))</f>
        <v/>
      </c>
      <c r="G493">
        <f>IF(A493="","",IFERROR(INDEX(Crawl!$A492:$DZ492,1,Rules!$H$10),""))</f>
        <v/>
      </c>
      <c r="H493">
        <f>IF(A493="","",IFERROR(INDEX(Crawl!$A492:$DZ492,1,Rules!$H$12),""))</f>
        <v/>
      </c>
      <c r="I493">
        <f>IF(A493="","",IF(AND(N(H493)&gt;0,IFERROR(INDEX(Crawl!$A492:$DZ492,1,Rules!$H$11),"")&amp;""&lt;&gt;""),IFERROR(INDEX(Crawl!$A492:$DZ492,1,Rules!$H$11),"")&amp;"",IF(AND(ISNUMBER(J493),N(J493)&gt;=Rules!$B$12,IFERROR(INDEX(Crawl!$A492:$DZ492,1,Rules!$H$13),"")&amp;""&lt;&gt;""),IFERROR(INDEX(Crawl!$A492:$DZ492,1,Rules!$H$13),"")&amp;"","")))</f>
        <v/>
      </c>
      <c r="J493" s="19">
        <f>IF(A493="","",IF(IFERROR(INDEX(Crawl!$A492:$DZ492,1,Rules!$H$14),"")&amp;""="","",IFERROR(INDEX(Crawl!$A492:$DZ492,1,Rules!$H$14),"")))</f>
        <v/>
      </c>
      <c r="K493">
        <f>IF(A493="","",IFERROR(SUMIFS('GSC current'!$J$2:$J$2001,'GSC current'!$I$2:$I$2001,B493),0))</f>
        <v/>
      </c>
      <c r="L493">
        <f>IF(A493="","",IFERROR(SUMIFS('GSC current'!$K$2:$K$2001,'GSC current'!$I$2:$I$2001,B493),0))</f>
        <v/>
      </c>
      <c r="M493" s="20">
        <f>IF(A493="","",IF(N(L493)&gt;0,K493/L493,""))</f>
        <v/>
      </c>
      <c r="N493" s="21">
        <f>IF(A493="","",IF(N(L493)&gt;0,SUMIFS('GSC current'!$L$2:$L$2001,'GSC current'!$I$2:$I$2001,B493)/L493,""))</f>
        <v/>
      </c>
      <c r="O493">
        <f>IF(A493="","",IFERROR(SUMIFS('GSC previous'!$J$2:$J$2001,'GSC previous'!$I$2:$I$2001,B493),0))</f>
        <v/>
      </c>
      <c r="P493" s="22">
        <f>IF(A493="","",IF(N(O493)&gt;0,(K493-O493)/O493,""))</f>
        <v/>
      </c>
      <c r="Q493">
        <f>IF(A493="","",IFERROR(SUMIFS(GA4!$P$2:$P$2001,GA4!$O$2:$O$2001,B493),0))</f>
        <v/>
      </c>
      <c r="R493" s="23">
        <f>IF(A493="","",IF(N(Q493)&gt;0,SUMIFS(GA4!$Q$2:$Q$2001,GA4!$O$2:$O$2001,B493)/Q493,""))</f>
        <v/>
      </c>
      <c r="S493">
        <f>IF(A493="","",IFERROR(SUMIFS(GA4!$R$2:$R$2001,GA4!$O$2:$O$2001,B493),0))</f>
        <v/>
      </c>
      <c r="T493">
        <f>IF(A493="","",IF(AND(ISNUMBER(F493),LEFT(C493&amp;"",1)="2"),IF(F493&lt;Rules!$B$9,"Yes","No"),"No"))</f>
        <v/>
      </c>
      <c r="U493">
        <f>IF(A493="","",IF(AND(N(O493)&gt;=Rules!$B$8,ISNUMBER(P493)),IF(P493&lt;=-Rules!$B$7,"Yes","No"),"No"))</f>
        <v/>
      </c>
      <c r="V493">
        <f>IF(A493="","",IF(AND(N(L493)&gt;=Rules!$B$6,ISNUMBER(N493)),IF(AND(N493&gt;=Rules!$B$10,N493&lt;=Rules!$B$11),"Yes","No"),"No"))</f>
        <v/>
      </c>
      <c r="W493">
        <f>IF(A493="","",IF(I493&lt;&gt;"","Yes","No"))</f>
        <v/>
      </c>
      <c r="X493">
        <f>IF(I493="","",IF(SUMIFS($K$3:$K$2002,$A$3:$A$2002,SUBSTITUTE(SUBSTITUTE(I493,"?","~?"),"*","~*"))&gt;N(K493),"Yes","No"))</f>
        <v/>
      </c>
      <c r="Y493">
        <f>IF(A493="","",IF(N(S493)&gt;0,"Yes","No"))</f>
        <v/>
      </c>
      <c r="Z493">
        <f>IF(A493="","",IF(AND(N(K493)&lt;Rules!$B$5,N(L493)&lt;Rules!$B$6,N(Q493)&lt;Rules!$B$13,Y493="No"),"Yes","No"))</f>
        <v/>
      </c>
      <c r="AA493">
        <f>IF(A493="","",IF(LEFT(C493&amp;"",1)="3","Redirect",IF(OR(LEFT(C493&amp;"",1)="4",LEFT(C493&amp;"",1)="5"),IF(OR(N(K493)&gt;0,N(AC493)&gt;=Rules!$B$14),"Redirect","Prune"),IF(D493="Non-Indexable","Keep",IF(AND(W493="Yes",X493="Yes",Y493="No"),"Merge",IF(OR(U493="Yes",V493="Yes",AND(T493="Yes",N(L493)&gt;=Rules!$B$6)),"Update",IF(Z493="Yes",IF(N(AC493)&gt;=Rules!$B$14,"Redirect","Prune"),"Keep")))))))</f>
        <v/>
      </c>
      <c r="AB493">
        <f>IF(A493="","",IF(LEFT(C493&amp;"",1)="3","Already redirects ("&amp;C493&amp;"). Update internal links to point at the final URL.",IF(OR(LEFT(C493&amp;"",1)="4",LEFT(C493&amp;"",1)="5"),IF(AA493="Redirect","Returns "&amp;C493&amp;" but still has "&amp;N(K493)&amp;" clicks and "&amp;N(AC493)&amp;" referring domains. 301 it to the closest live page.","Returns "&amp;C493&amp;" with no clicks or links. Remove internal links and let it 404 or 410."),IF(D493="Non-Indexable","Non-indexable ("&amp;E493&amp;"). Keep if that is intentional; otherwise fix the canonical or noindex.",IF(AA493="Merge","Overlaps with "&amp;I493&amp;IF(N(J493)&gt;0," (similarity "&amp;TEXT(J493,"0.00")&amp;")","")&amp;", which gets more clicks. Merge the useful parts into it and 301 this URL.",IF(AA493="Update",MID(IF(U493="Yes","; Clicks down "&amp;TEXT(-P493,"0%")&amp;" on the previous period","")&amp;IF(V493="Yes","; Average position "&amp;TEXT(N493,"0.0")&amp;" on "&amp;TEXT(L493,"#,##0")&amp;" impressions (striking distance)","")&amp;IF(AND(T493="Yes",N(L493)&gt;=Rules!$B$6),"; Thin ("&amp;F493&amp;" words) but has search demand",""),3,400),IF(AA493="Prune","Low value: "&amp;N(K493)&amp;" clicks, "&amp;N(L493)&amp;" impressions, "&amp;N(Q493)&amp;" sessions, no key events. Remove or noindex it and update internal links.",IF(AA493="Redirect","Low value but "&amp;N(AC493)&amp;" referring domains. 301 it to the closest relevant page to keep those links.",IF(AND(Z493="No",Y493="Yes",N(K493)&lt;Rules!$B$5),"Low search traffic but it converts (key events: "&amp;S493&amp;"). Keep it and link to it.",IF(W493="Yes","Stronger than the page it overlaps ("&amp;I493&amp;"). Keep; merge that page into this one.","Healthy: "&amp;N(K493)&amp;" clicks"&amp;IF(ISNUMBER(N493),", average position "&amp;TEXT(N493,"0.0"),"")&amp;". Keep and monitor."))))))))))</f>
        <v/>
      </c>
      <c r="AE493">
        <f>IF(A493="","",IF(AD493&lt;&gt;"",AD493,AA493))</f>
        <v/>
      </c>
    </row>
    <row r="494">
      <c r="A494">
        <f>IF(Crawl!A493="","",Crawl!A493)</f>
        <v/>
      </c>
      <c r="B494">
        <f>IF(A494="","",Crawl!EC493)</f>
        <v/>
      </c>
      <c r="C494">
        <f>IF(A494="","",IFERROR(INDEX(Crawl!$A493:$DZ493,1,Rules!$H$6),""))</f>
        <v/>
      </c>
      <c r="D494">
        <f>IF(A494="","",IFERROR(INDEX(Crawl!$A493:$DZ493,1,Rules!$H$7),"")&amp;"")</f>
        <v/>
      </c>
      <c r="E494">
        <f>IF(A494="","",IFERROR(INDEX(Crawl!$A493:$DZ493,1,Rules!$H$8),"")&amp;"")</f>
        <v/>
      </c>
      <c r="F494">
        <f>IF(A494="","",IFERROR(INDEX(Crawl!$A493:$DZ493,1,Rules!$H$9),""))</f>
        <v/>
      </c>
      <c r="G494">
        <f>IF(A494="","",IFERROR(INDEX(Crawl!$A493:$DZ493,1,Rules!$H$10),""))</f>
        <v/>
      </c>
      <c r="H494">
        <f>IF(A494="","",IFERROR(INDEX(Crawl!$A493:$DZ493,1,Rules!$H$12),""))</f>
        <v/>
      </c>
      <c r="I494">
        <f>IF(A494="","",IF(AND(N(H494)&gt;0,IFERROR(INDEX(Crawl!$A493:$DZ493,1,Rules!$H$11),"")&amp;""&lt;&gt;""),IFERROR(INDEX(Crawl!$A493:$DZ493,1,Rules!$H$11),"")&amp;"",IF(AND(ISNUMBER(J494),N(J494)&gt;=Rules!$B$12,IFERROR(INDEX(Crawl!$A493:$DZ493,1,Rules!$H$13),"")&amp;""&lt;&gt;""),IFERROR(INDEX(Crawl!$A493:$DZ493,1,Rules!$H$13),"")&amp;"","")))</f>
        <v/>
      </c>
      <c r="J494" s="19">
        <f>IF(A494="","",IF(IFERROR(INDEX(Crawl!$A493:$DZ493,1,Rules!$H$14),"")&amp;""="","",IFERROR(INDEX(Crawl!$A493:$DZ493,1,Rules!$H$14),"")))</f>
        <v/>
      </c>
      <c r="K494">
        <f>IF(A494="","",IFERROR(SUMIFS('GSC current'!$J$2:$J$2001,'GSC current'!$I$2:$I$2001,B494),0))</f>
        <v/>
      </c>
      <c r="L494">
        <f>IF(A494="","",IFERROR(SUMIFS('GSC current'!$K$2:$K$2001,'GSC current'!$I$2:$I$2001,B494),0))</f>
        <v/>
      </c>
      <c r="M494" s="20">
        <f>IF(A494="","",IF(N(L494)&gt;0,K494/L494,""))</f>
        <v/>
      </c>
      <c r="N494" s="21">
        <f>IF(A494="","",IF(N(L494)&gt;0,SUMIFS('GSC current'!$L$2:$L$2001,'GSC current'!$I$2:$I$2001,B494)/L494,""))</f>
        <v/>
      </c>
      <c r="O494">
        <f>IF(A494="","",IFERROR(SUMIFS('GSC previous'!$J$2:$J$2001,'GSC previous'!$I$2:$I$2001,B494),0))</f>
        <v/>
      </c>
      <c r="P494" s="22">
        <f>IF(A494="","",IF(N(O494)&gt;0,(K494-O494)/O494,""))</f>
        <v/>
      </c>
      <c r="Q494">
        <f>IF(A494="","",IFERROR(SUMIFS(GA4!$P$2:$P$2001,GA4!$O$2:$O$2001,B494),0))</f>
        <v/>
      </c>
      <c r="R494" s="23">
        <f>IF(A494="","",IF(N(Q494)&gt;0,SUMIFS(GA4!$Q$2:$Q$2001,GA4!$O$2:$O$2001,B494)/Q494,""))</f>
        <v/>
      </c>
      <c r="S494">
        <f>IF(A494="","",IFERROR(SUMIFS(GA4!$R$2:$R$2001,GA4!$O$2:$O$2001,B494),0))</f>
        <v/>
      </c>
      <c r="T494">
        <f>IF(A494="","",IF(AND(ISNUMBER(F494),LEFT(C494&amp;"",1)="2"),IF(F494&lt;Rules!$B$9,"Yes","No"),"No"))</f>
        <v/>
      </c>
      <c r="U494">
        <f>IF(A494="","",IF(AND(N(O494)&gt;=Rules!$B$8,ISNUMBER(P494)),IF(P494&lt;=-Rules!$B$7,"Yes","No"),"No"))</f>
        <v/>
      </c>
      <c r="V494">
        <f>IF(A494="","",IF(AND(N(L494)&gt;=Rules!$B$6,ISNUMBER(N494)),IF(AND(N494&gt;=Rules!$B$10,N494&lt;=Rules!$B$11),"Yes","No"),"No"))</f>
        <v/>
      </c>
      <c r="W494">
        <f>IF(A494="","",IF(I494&lt;&gt;"","Yes","No"))</f>
        <v/>
      </c>
      <c r="X494">
        <f>IF(I494="","",IF(SUMIFS($K$3:$K$2002,$A$3:$A$2002,SUBSTITUTE(SUBSTITUTE(I494,"?","~?"),"*","~*"))&gt;N(K494),"Yes","No"))</f>
        <v/>
      </c>
      <c r="Y494">
        <f>IF(A494="","",IF(N(S494)&gt;0,"Yes","No"))</f>
        <v/>
      </c>
      <c r="Z494">
        <f>IF(A494="","",IF(AND(N(K494)&lt;Rules!$B$5,N(L494)&lt;Rules!$B$6,N(Q494)&lt;Rules!$B$13,Y494="No"),"Yes","No"))</f>
        <v/>
      </c>
      <c r="AA494">
        <f>IF(A494="","",IF(LEFT(C494&amp;"",1)="3","Redirect",IF(OR(LEFT(C494&amp;"",1)="4",LEFT(C494&amp;"",1)="5"),IF(OR(N(K494)&gt;0,N(AC494)&gt;=Rules!$B$14),"Redirect","Prune"),IF(D494="Non-Indexable","Keep",IF(AND(W494="Yes",X494="Yes",Y494="No"),"Merge",IF(OR(U494="Yes",V494="Yes",AND(T494="Yes",N(L494)&gt;=Rules!$B$6)),"Update",IF(Z494="Yes",IF(N(AC494)&gt;=Rules!$B$14,"Redirect","Prune"),"Keep")))))))</f>
        <v/>
      </c>
      <c r="AB494">
        <f>IF(A494="","",IF(LEFT(C494&amp;"",1)="3","Already redirects ("&amp;C494&amp;"). Update internal links to point at the final URL.",IF(OR(LEFT(C494&amp;"",1)="4",LEFT(C494&amp;"",1)="5"),IF(AA494="Redirect","Returns "&amp;C494&amp;" but still has "&amp;N(K494)&amp;" clicks and "&amp;N(AC494)&amp;" referring domains. 301 it to the closest live page.","Returns "&amp;C494&amp;" with no clicks or links. Remove internal links and let it 404 or 410."),IF(D494="Non-Indexable","Non-indexable ("&amp;E494&amp;"). Keep if that is intentional; otherwise fix the canonical or noindex.",IF(AA494="Merge","Overlaps with "&amp;I494&amp;IF(N(J494)&gt;0," (similarity "&amp;TEXT(J494,"0.00")&amp;")","")&amp;", which gets more clicks. Merge the useful parts into it and 301 this URL.",IF(AA494="Update",MID(IF(U494="Yes","; Clicks down "&amp;TEXT(-P494,"0%")&amp;" on the previous period","")&amp;IF(V494="Yes","; Average position "&amp;TEXT(N494,"0.0")&amp;" on "&amp;TEXT(L494,"#,##0")&amp;" impressions (striking distance)","")&amp;IF(AND(T494="Yes",N(L494)&gt;=Rules!$B$6),"; Thin ("&amp;F494&amp;" words) but has search demand",""),3,400),IF(AA494="Prune","Low value: "&amp;N(K494)&amp;" clicks, "&amp;N(L494)&amp;" impressions, "&amp;N(Q494)&amp;" sessions, no key events. Remove or noindex it and update internal links.",IF(AA494="Redirect","Low value but "&amp;N(AC494)&amp;" referring domains. 301 it to the closest relevant page to keep those links.",IF(AND(Z494="No",Y494="Yes",N(K494)&lt;Rules!$B$5),"Low search traffic but it converts (key events: "&amp;S494&amp;"). Keep it and link to it.",IF(W494="Yes","Stronger than the page it overlaps ("&amp;I494&amp;"). Keep; merge that page into this one.","Healthy: "&amp;N(K494)&amp;" clicks"&amp;IF(ISNUMBER(N494),", average position "&amp;TEXT(N494,"0.0"),"")&amp;". Keep and monitor."))))))))))</f>
        <v/>
      </c>
      <c r="AE494">
        <f>IF(A494="","",IF(AD494&lt;&gt;"",AD494,AA494))</f>
        <v/>
      </c>
    </row>
    <row r="495">
      <c r="A495">
        <f>IF(Crawl!A494="","",Crawl!A494)</f>
        <v/>
      </c>
      <c r="B495">
        <f>IF(A495="","",Crawl!EC494)</f>
        <v/>
      </c>
      <c r="C495">
        <f>IF(A495="","",IFERROR(INDEX(Crawl!$A494:$DZ494,1,Rules!$H$6),""))</f>
        <v/>
      </c>
      <c r="D495">
        <f>IF(A495="","",IFERROR(INDEX(Crawl!$A494:$DZ494,1,Rules!$H$7),"")&amp;"")</f>
        <v/>
      </c>
      <c r="E495">
        <f>IF(A495="","",IFERROR(INDEX(Crawl!$A494:$DZ494,1,Rules!$H$8),"")&amp;"")</f>
        <v/>
      </c>
      <c r="F495">
        <f>IF(A495="","",IFERROR(INDEX(Crawl!$A494:$DZ494,1,Rules!$H$9),""))</f>
        <v/>
      </c>
      <c r="G495">
        <f>IF(A495="","",IFERROR(INDEX(Crawl!$A494:$DZ494,1,Rules!$H$10),""))</f>
        <v/>
      </c>
      <c r="H495">
        <f>IF(A495="","",IFERROR(INDEX(Crawl!$A494:$DZ494,1,Rules!$H$12),""))</f>
        <v/>
      </c>
      <c r="I495">
        <f>IF(A495="","",IF(AND(N(H495)&gt;0,IFERROR(INDEX(Crawl!$A494:$DZ494,1,Rules!$H$11),"")&amp;""&lt;&gt;""),IFERROR(INDEX(Crawl!$A494:$DZ494,1,Rules!$H$11),"")&amp;"",IF(AND(ISNUMBER(J495),N(J495)&gt;=Rules!$B$12,IFERROR(INDEX(Crawl!$A494:$DZ494,1,Rules!$H$13),"")&amp;""&lt;&gt;""),IFERROR(INDEX(Crawl!$A494:$DZ494,1,Rules!$H$13),"")&amp;"","")))</f>
        <v/>
      </c>
      <c r="J495" s="19">
        <f>IF(A495="","",IF(IFERROR(INDEX(Crawl!$A494:$DZ494,1,Rules!$H$14),"")&amp;""="","",IFERROR(INDEX(Crawl!$A494:$DZ494,1,Rules!$H$14),"")))</f>
        <v/>
      </c>
      <c r="K495">
        <f>IF(A495="","",IFERROR(SUMIFS('GSC current'!$J$2:$J$2001,'GSC current'!$I$2:$I$2001,B495),0))</f>
        <v/>
      </c>
      <c r="L495">
        <f>IF(A495="","",IFERROR(SUMIFS('GSC current'!$K$2:$K$2001,'GSC current'!$I$2:$I$2001,B495),0))</f>
        <v/>
      </c>
      <c r="M495" s="20">
        <f>IF(A495="","",IF(N(L495)&gt;0,K495/L495,""))</f>
        <v/>
      </c>
      <c r="N495" s="21">
        <f>IF(A495="","",IF(N(L495)&gt;0,SUMIFS('GSC current'!$L$2:$L$2001,'GSC current'!$I$2:$I$2001,B495)/L495,""))</f>
        <v/>
      </c>
      <c r="O495">
        <f>IF(A495="","",IFERROR(SUMIFS('GSC previous'!$J$2:$J$2001,'GSC previous'!$I$2:$I$2001,B495),0))</f>
        <v/>
      </c>
      <c r="P495" s="22">
        <f>IF(A495="","",IF(N(O495)&gt;0,(K495-O495)/O495,""))</f>
        <v/>
      </c>
      <c r="Q495">
        <f>IF(A495="","",IFERROR(SUMIFS(GA4!$P$2:$P$2001,GA4!$O$2:$O$2001,B495),0))</f>
        <v/>
      </c>
      <c r="R495" s="23">
        <f>IF(A495="","",IF(N(Q495)&gt;0,SUMIFS(GA4!$Q$2:$Q$2001,GA4!$O$2:$O$2001,B495)/Q495,""))</f>
        <v/>
      </c>
      <c r="S495">
        <f>IF(A495="","",IFERROR(SUMIFS(GA4!$R$2:$R$2001,GA4!$O$2:$O$2001,B495),0))</f>
        <v/>
      </c>
      <c r="T495">
        <f>IF(A495="","",IF(AND(ISNUMBER(F495),LEFT(C495&amp;"",1)="2"),IF(F495&lt;Rules!$B$9,"Yes","No"),"No"))</f>
        <v/>
      </c>
      <c r="U495">
        <f>IF(A495="","",IF(AND(N(O495)&gt;=Rules!$B$8,ISNUMBER(P495)),IF(P495&lt;=-Rules!$B$7,"Yes","No"),"No"))</f>
        <v/>
      </c>
      <c r="V495">
        <f>IF(A495="","",IF(AND(N(L495)&gt;=Rules!$B$6,ISNUMBER(N495)),IF(AND(N495&gt;=Rules!$B$10,N495&lt;=Rules!$B$11),"Yes","No"),"No"))</f>
        <v/>
      </c>
      <c r="W495">
        <f>IF(A495="","",IF(I495&lt;&gt;"","Yes","No"))</f>
        <v/>
      </c>
      <c r="X495">
        <f>IF(I495="","",IF(SUMIFS($K$3:$K$2002,$A$3:$A$2002,SUBSTITUTE(SUBSTITUTE(I495,"?","~?"),"*","~*"))&gt;N(K495),"Yes","No"))</f>
        <v/>
      </c>
      <c r="Y495">
        <f>IF(A495="","",IF(N(S495)&gt;0,"Yes","No"))</f>
        <v/>
      </c>
      <c r="Z495">
        <f>IF(A495="","",IF(AND(N(K495)&lt;Rules!$B$5,N(L495)&lt;Rules!$B$6,N(Q495)&lt;Rules!$B$13,Y495="No"),"Yes","No"))</f>
        <v/>
      </c>
      <c r="AA495">
        <f>IF(A495="","",IF(LEFT(C495&amp;"",1)="3","Redirect",IF(OR(LEFT(C495&amp;"",1)="4",LEFT(C495&amp;"",1)="5"),IF(OR(N(K495)&gt;0,N(AC495)&gt;=Rules!$B$14),"Redirect","Prune"),IF(D495="Non-Indexable","Keep",IF(AND(W495="Yes",X495="Yes",Y495="No"),"Merge",IF(OR(U495="Yes",V495="Yes",AND(T495="Yes",N(L495)&gt;=Rules!$B$6)),"Update",IF(Z495="Yes",IF(N(AC495)&gt;=Rules!$B$14,"Redirect","Prune"),"Keep")))))))</f>
        <v/>
      </c>
      <c r="AB495">
        <f>IF(A495="","",IF(LEFT(C495&amp;"",1)="3","Already redirects ("&amp;C495&amp;"). Update internal links to point at the final URL.",IF(OR(LEFT(C495&amp;"",1)="4",LEFT(C495&amp;"",1)="5"),IF(AA495="Redirect","Returns "&amp;C495&amp;" but still has "&amp;N(K495)&amp;" clicks and "&amp;N(AC495)&amp;" referring domains. 301 it to the closest live page.","Returns "&amp;C495&amp;" with no clicks or links. Remove internal links and let it 404 or 410."),IF(D495="Non-Indexable","Non-indexable ("&amp;E495&amp;"). Keep if that is intentional; otherwise fix the canonical or noindex.",IF(AA495="Merge","Overlaps with "&amp;I495&amp;IF(N(J495)&gt;0," (similarity "&amp;TEXT(J495,"0.00")&amp;")","")&amp;", which gets more clicks. Merge the useful parts into it and 301 this URL.",IF(AA495="Update",MID(IF(U495="Yes","; Clicks down "&amp;TEXT(-P495,"0%")&amp;" on the previous period","")&amp;IF(V495="Yes","; Average position "&amp;TEXT(N495,"0.0")&amp;" on "&amp;TEXT(L495,"#,##0")&amp;" impressions (striking distance)","")&amp;IF(AND(T495="Yes",N(L495)&gt;=Rules!$B$6),"; Thin ("&amp;F495&amp;" words) but has search demand",""),3,400),IF(AA495="Prune","Low value: "&amp;N(K495)&amp;" clicks, "&amp;N(L495)&amp;" impressions, "&amp;N(Q495)&amp;" sessions, no key events. Remove or noindex it and update internal links.",IF(AA495="Redirect","Low value but "&amp;N(AC495)&amp;" referring domains. 301 it to the closest relevant page to keep those links.",IF(AND(Z495="No",Y495="Yes",N(K495)&lt;Rules!$B$5),"Low search traffic but it converts (key events: "&amp;S495&amp;"). Keep it and link to it.",IF(W495="Yes","Stronger than the page it overlaps ("&amp;I495&amp;"). Keep; merge that page into this one.","Healthy: "&amp;N(K495)&amp;" clicks"&amp;IF(ISNUMBER(N495),", average position "&amp;TEXT(N495,"0.0"),"")&amp;". Keep and monitor."))))))))))</f>
        <v/>
      </c>
      <c r="AE495">
        <f>IF(A495="","",IF(AD495&lt;&gt;"",AD495,AA495))</f>
        <v/>
      </c>
    </row>
    <row r="496">
      <c r="A496">
        <f>IF(Crawl!A495="","",Crawl!A495)</f>
        <v/>
      </c>
      <c r="B496">
        <f>IF(A496="","",Crawl!EC495)</f>
        <v/>
      </c>
      <c r="C496">
        <f>IF(A496="","",IFERROR(INDEX(Crawl!$A495:$DZ495,1,Rules!$H$6),""))</f>
        <v/>
      </c>
      <c r="D496">
        <f>IF(A496="","",IFERROR(INDEX(Crawl!$A495:$DZ495,1,Rules!$H$7),"")&amp;"")</f>
        <v/>
      </c>
      <c r="E496">
        <f>IF(A496="","",IFERROR(INDEX(Crawl!$A495:$DZ495,1,Rules!$H$8),"")&amp;"")</f>
        <v/>
      </c>
      <c r="F496">
        <f>IF(A496="","",IFERROR(INDEX(Crawl!$A495:$DZ495,1,Rules!$H$9),""))</f>
        <v/>
      </c>
      <c r="G496">
        <f>IF(A496="","",IFERROR(INDEX(Crawl!$A495:$DZ495,1,Rules!$H$10),""))</f>
        <v/>
      </c>
      <c r="H496">
        <f>IF(A496="","",IFERROR(INDEX(Crawl!$A495:$DZ495,1,Rules!$H$12),""))</f>
        <v/>
      </c>
      <c r="I496">
        <f>IF(A496="","",IF(AND(N(H496)&gt;0,IFERROR(INDEX(Crawl!$A495:$DZ495,1,Rules!$H$11),"")&amp;""&lt;&gt;""),IFERROR(INDEX(Crawl!$A495:$DZ495,1,Rules!$H$11),"")&amp;"",IF(AND(ISNUMBER(J496),N(J496)&gt;=Rules!$B$12,IFERROR(INDEX(Crawl!$A495:$DZ495,1,Rules!$H$13),"")&amp;""&lt;&gt;""),IFERROR(INDEX(Crawl!$A495:$DZ495,1,Rules!$H$13),"")&amp;"","")))</f>
        <v/>
      </c>
      <c r="J496" s="19">
        <f>IF(A496="","",IF(IFERROR(INDEX(Crawl!$A495:$DZ495,1,Rules!$H$14),"")&amp;""="","",IFERROR(INDEX(Crawl!$A495:$DZ495,1,Rules!$H$14),"")))</f>
        <v/>
      </c>
      <c r="K496">
        <f>IF(A496="","",IFERROR(SUMIFS('GSC current'!$J$2:$J$2001,'GSC current'!$I$2:$I$2001,B496),0))</f>
        <v/>
      </c>
      <c r="L496">
        <f>IF(A496="","",IFERROR(SUMIFS('GSC current'!$K$2:$K$2001,'GSC current'!$I$2:$I$2001,B496),0))</f>
        <v/>
      </c>
      <c r="M496" s="20">
        <f>IF(A496="","",IF(N(L496)&gt;0,K496/L496,""))</f>
        <v/>
      </c>
      <c r="N496" s="21">
        <f>IF(A496="","",IF(N(L496)&gt;0,SUMIFS('GSC current'!$L$2:$L$2001,'GSC current'!$I$2:$I$2001,B496)/L496,""))</f>
        <v/>
      </c>
      <c r="O496">
        <f>IF(A496="","",IFERROR(SUMIFS('GSC previous'!$J$2:$J$2001,'GSC previous'!$I$2:$I$2001,B496),0))</f>
        <v/>
      </c>
      <c r="P496" s="22">
        <f>IF(A496="","",IF(N(O496)&gt;0,(K496-O496)/O496,""))</f>
        <v/>
      </c>
      <c r="Q496">
        <f>IF(A496="","",IFERROR(SUMIFS(GA4!$P$2:$P$2001,GA4!$O$2:$O$2001,B496),0))</f>
        <v/>
      </c>
      <c r="R496" s="23">
        <f>IF(A496="","",IF(N(Q496)&gt;0,SUMIFS(GA4!$Q$2:$Q$2001,GA4!$O$2:$O$2001,B496)/Q496,""))</f>
        <v/>
      </c>
      <c r="S496">
        <f>IF(A496="","",IFERROR(SUMIFS(GA4!$R$2:$R$2001,GA4!$O$2:$O$2001,B496),0))</f>
        <v/>
      </c>
      <c r="T496">
        <f>IF(A496="","",IF(AND(ISNUMBER(F496),LEFT(C496&amp;"",1)="2"),IF(F496&lt;Rules!$B$9,"Yes","No"),"No"))</f>
        <v/>
      </c>
      <c r="U496">
        <f>IF(A496="","",IF(AND(N(O496)&gt;=Rules!$B$8,ISNUMBER(P496)),IF(P496&lt;=-Rules!$B$7,"Yes","No"),"No"))</f>
        <v/>
      </c>
      <c r="V496">
        <f>IF(A496="","",IF(AND(N(L496)&gt;=Rules!$B$6,ISNUMBER(N496)),IF(AND(N496&gt;=Rules!$B$10,N496&lt;=Rules!$B$11),"Yes","No"),"No"))</f>
        <v/>
      </c>
      <c r="W496">
        <f>IF(A496="","",IF(I496&lt;&gt;"","Yes","No"))</f>
        <v/>
      </c>
      <c r="X496">
        <f>IF(I496="","",IF(SUMIFS($K$3:$K$2002,$A$3:$A$2002,SUBSTITUTE(SUBSTITUTE(I496,"?","~?"),"*","~*"))&gt;N(K496),"Yes","No"))</f>
        <v/>
      </c>
      <c r="Y496">
        <f>IF(A496="","",IF(N(S496)&gt;0,"Yes","No"))</f>
        <v/>
      </c>
      <c r="Z496">
        <f>IF(A496="","",IF(AND(N(K496)&lt;Rules!$B$5,N(L496)&lt;Rules!$B$6,N(Q496)&lt;Rules!$B$13,Y496="No"),"Yes","No"))</f>
        <v/>
      </c>
      <c r="AA496">
        <f>IF(A496="","",IF(LEFT(C496&amp;"",1)="3","Redirect",IF(OR(LEFT(C496&amp;"",1)="4",LEFT(C496&amp;"",1)="5"),IF(OR(N(K496)&gt;0,N(AC496)&gt;=Rules!$B$14),"Redirect","Prune"),IF(D496="Non-Indexable","Keep",IF(AND(W496="Yes",X496="Yes",Y496="No"),"Merge",IF(OR(U496="Yes",V496="Yes",AND(T496="Yes",N(L496)&gt;=Rules!$B$6)),"Update",IF(Z496="Yes",IF(N(AC496)&gt;=Rules!$B$14,"Redirect","Prune"),"Keep")))))))</f>
        <v/>
      </c>
      <c r="AB496">
        <f>IF(A496="","",IF(LEFT(C496&amp;"",1)="3","Already redirects ("&amp;C496&amp;"). Update internal links to point at the final URL.",IF(OR(LEFT(C496&amp;"",1)="4",LEFT(C496&amp;"",1)="5"),IF(AA496="Redirect","Returns "&amp;C496&amp;" but still has "&amp;N(K496)&amp;" clicks and "&amp;N(AC496)&amp;" referring domains. 301 it to the closest live page.","Returns "&amp;C496&amp;" with no clicks or links. Remove internal links and let it 404 or 410."),IF(D496="Non-Indexable","Non-indexable ("&amp;E496&amp;"). Keep if that is intentional; otherwise fix the canonical or noindex.",IF(AA496="Merge","Overlaps with "&amp;I496&amp;IF(N(J496)&gt;0," (similarity "&amp;TEXT(J496,"0.00")&amp;")","")&amp;", which gets more clicks. Merge the useful parts into it and 301 this URL.",IF(AA496="Update",MID(IF(U496="Yes","; Clicks down "&amp;TEXT(-P496,"0%")&amp;" on the previous period","")&amp;IF(V496="Yes","; Average position "&amp;TEXT(N496,"0.0")&amp;" on "&amp;TEXT(L496,"#,##0")&amp;" impressions (striking distance)","")&amp;IF(AND(T496="Yes",N(L496)&gt;=Rules!$B$6),"; Thin ("&amp;F496&amp;" words) but has search demand",""),3,400),IF(AA496="Prune","Low value: "&amp;N(K496)&amp;" clicks, "&amp;N(L496)&amp;" impressions, "&amp;N(Q496)&amp;" sessions, no key events. Remove or noindex it and update internal links.",IF(AA496="Redirect","Low value but "&amp;N(AC496)&amp;" referring domains. 301 it to the closest relevant page to keep those links.",IF(AND(Z496="No",Y496="Yes",N(K496)&lt;Rules!$B$5),"Low search traffic but it converts (key events: "&amp;S496&amp;"). Keep it and link to it.",IF(W496="Yes","Stronger than the page it overlaps ("&amp;I496&amp;"). Keep; merge that page into this one.","Healthy: "&amp;N(K496)&amp;" clicks"&amp;IF(ISNUMBER(N496),", average position "&amp;TEXT(N496,"0.0"),"")&amp;". Keep and monitor."))))))))))</f>
        <v/>
      </c>
      <c r="AE496">
        <f>IF(A496="","",IF(AD496&lt;&gt;"",AD496,AA496))</f>
        <v/>
      </c>
    </row>
    <row r="497">
      <c r="A497">
        <f>IF(Crawl!A496="","",Crawl!A496)</f>
        <v/>
      </c>
      <c r="B497">
        <f>IF(A497="","",Crawl!EC496)</f>
        <v/>
      </c>
      <c r="C497">
        <f>IF(A497="","",IFERROR(INDEX(Crawl!$A496:$DZ496,1,Rules!$H$6),""))</f>
        <v/>
      </c>
      <c r="D497">
        <f>IF(A497="","",IFERROR(INDEX(Crawl!$A496:$DZ496,1,Rules!$H$7),"")&amp;"")</f>
        <v/>
      </c>
      <c r="E497">
        <f>IF(A497="","",IFERROR(INDEX(Crawl!$A496:$DZ496,1,Rules!$H$8),"")&amp;"")</f>
        <v/>
      </c>
      <c r="F497">
        <f>IF(A497="","",IFERROR(INDEX(Crawl!$A496:$DZ496,1,Rules!$H$9),""))</f>
        <v/>
      </c>
      <c r="G497">
        <f>IF(A497="","",IFERROR(INDEX(Crawl!$A496:$DZ496,1,Rules!$H$10),""))</f>
        <v/>
      </c>
      <c r="H497">
        <f>IF(A497="","",IFERROR(INDEX(Crawl!$A496:$DZ496,1,Rules!$H$12),""))</f>
        <v/>
      </c>
      <c r="I497">
        <f>IF(A497="","",IF(AND(N(H497)&gt;0,IFERROR(INDEX(Crawl!$A496:$DZ496,1,Rules!$H$11),"")&amp;""&lt;&gt;""),IFERROR(INDEX(Crawl!$A496:$DZ496,1,Rules!$H$11),"")&amp;"",IF(AND(ISNUMBER(J497),N(J497)&gt;=Rules!$B$12,IFERROR(INDEX(Crawl!$A496:$DZ496,1,Rules!$H$13),"")&amp;""&lt;&gt;""),IFERROR(INDEX(Crawl!$A496:$DZ496,1,Rules!$H$13),"")&amp;"","")))</f>
        <v/>
      </c>
      <c r="J497" s="19">
        <f>IF(A497="","",IF(IFERROR(INDEX(Crawl!$A496:$DZ496,1,Rules!$H$14),"")&amp;""="","",IFERROR(INDEX(Crawl!$A496:$DZ496,1,Rules!$H$14),"")))</f>
        <v/>
      </c>
      <c r="K497">
        <f>IF(A497="","",IFERROR(SUMIFS('GSC current'!$J$2:$J$2001,'GSC current'!$I$2:$I$2001,B497),0))</f>
        <v/>
      </c>
      <c r="L497">
        <f>IF(A497="","",IFERROR(SUMIFS('GSC current'!$K$2:$K$2001,'GSC current'!$I$2:$I$2001,B497),0))</f>
        <v/>
      </c>
      <c r="M497" s="20">
        <f>IF(A497="","",IF(N(L497)&gt;0,K497/L497,""))</f>
        <v/>
      </c>
      <c r="N497" s="21">
        <f>IF(A497="","",IF(N(L497)&gt;0,SUMIFS('GSC current'!$L$2:$L$2001,'GSC current'!$I$2:$I$2001,B497)/L497,""))</f>
        <v/>
      </c>
      <c r="O497">
        <f>IF(A497="","",IFERROR(SUMIFS('GSC previous'!$J$2:$J$2001,'GSC previous'!$I$2:$I$2001,B497),0))</f>
        <v/>
      </c>
      <c r="P497" s="22">
        <f>IF(A497="","",IF(N(O497)&gt;0,(K497-O497)/O497,""))</f>
        <v/>
      </c>
      <c r="Q497">
        <f>IF(A497="","",IFERROR(SUMIFS(GA4!$P$2:$P$2001,GA4!$O$2:$O$2001,B497),0))</f>
        <v/>
      </c>
      <c r="R497" s="23">
        <f>IF(A497="","",IF(N(Q497)&gt;0,SUMIFS(GA4!$Q$2:$Q$2001,GA4!$O$2:$O$2001,B497)/Q497,""))</f>
        <v/>
      </c>
      <c r="S497">
        <f>IF(A497="","",IFERROR(SUMIFS(GA4!$R$2:$R$2001,GA4!$O$2:$O$2001,B497),0))</f>
        <v/>
      </c>
      <c r="T497">
        <f>IF(A497="","",IF(AND(ISNUMBER(F497),LEFT(C497&amp;"",1)="2"),IF(F497&lt;Rules!$B$9,"Yes","No"),"No"))</f>
        <v/>
      </c>
      <c r="U497">
        <f>IF(A497="","",IF(AND(N(O497)&gt;=Rules!$B$8,ISNUMBER(P497)),IF(P497&lt;=-Rules!$B$7,"Yes","No"),"No"))</f>
        <v/>
      </c>
      <c r="V497">
        <f>IF(A497="","",IF(AND(N(L497)&gt;=Rules!$B$6,ISNUMBER(N497)),IF(AND(N497&gt;=Rules!$B$10,N497&lt;=Rules!$B$11),"Yes","No"),"No"))</f>
        <v/>
      </c>
      <c r="W497">
        <f>IF(A497="","",IF(I497&lt;&gt;"","Yes","No"))</f>
        <v/>
      </c>
      <c r="X497">
        <f>IF(I497="","",IF(SUMIFS($K$3:$K$2002,$A$3:$A$2002,SUBSTITUTE(SUBSTITUTE(I497,"?","~?"),"*","~*"))&gt;N(K497),"Yes","No"))</f>
        <v/>
      </c>
      <c r="Y497">
        <f>IF(A497="","",IF(N(S497)&gt;0,"Yes","No"))</f>
        <v/>
      </c>
      <c r="Z497">
        <f>IF(A497="","",IF(AND(N(K497)&lt;Rules!$B$5,N(L497)&lt;Rules!$B$6,N(Q497)&lt;Rules!$B$13,Y497="No"),"Yes","No"))</f>
        <v/>
      </c>
      <c r="AA497">
        <f>IF(A497="","",IF(LEFT(C497&amp;"",1)="3","Redirect",IF(OR(LEFT(C497&amp;"",1)="4",LEFT(C497&amp;"",1)="5"),IF(OR(N(K497)&gt;0,N(AC497)&gt;=Rules!$B$14),"Redirect","Prune"),IF(D497="Non-Indexable","Keep",IF(AND(W497="Yes",X497="Yes",Y497="No"),"Merge",IF(OR(U497="Yes",V497="Yes",AND(T497="Yes",N(L497)&gt;=Rules!$B$6)),"Update",IF(Z497="Yes",IF(N(AC497)&gt;=Rules!$B$14,"Redirect","Prune"),"Keep")))))))</f>
        <v/>
      </c>
      <c r="AB497">
        <f>IF(A497="","",IF(LEFT(C497&amp;"",1)="3","Already redirects ("&amp;C497&amp;"). Update internal links to point at the final URL.",IF(OR(LEFT(C497&amp;"",1)="4",LEFT(C497&amp;"",1)="5"),IF(AA497="Redirect","Returns "&amp;C497&amp;" but still has "&amp;N(K497)&amp;" clicks and "&amp;N(AC497)&amp;" referring domains. 301 it to the closest live page.","Returns "&amp;C497&amp;" with no clicks or links. Remove internal links and let it 404 or 410."),IF(D497="Non-Indexable","Non-indexable ("&amp;E497&amp;"). Keep if that is intentional; otherwise fix the canonical or noindex.",IF(AA497="Merge","Overlaps with "&amp;I497&amp;IF(N(J497)&gt;0," (similarity "&amp;TEXT(J497,"0.00")&amp;")","")&amp;", which gets more clicks. Merge the useful parts into it and 301 this URL.",IF(AA497="Update",MID(IF(U497="Yes","; Clicks down "&amp;TEXT(-P497,"0%")&amp;" on the previous period","")&amp;IF(V497="Yes","; Average position "&amp;TEXT(N497,"0.0")&amp;" on "&amp;TEXT(L497,"#,##0")&amp;" impressions (striking distance)","")&amp;IF(AND(T497="Yes",N(L497)&gt;=Rules!$B$6),"; Thin ("&amp;F497&amp;" words) but has search demand",""),3,400),IF(AA497="Prune","Low value: "&amp;N(K497)&amp;" clicks, "&amp;N(L497)&amp;" impressions, "&amp;N(Q497)&amp;" sessions, no key events. Remove or noindex it and update internal links.",IF(AA497="Redirect","Low value but "&amp;N(AC497)&amp;" referring domains. 301 it to the closest relevant page to keep those links.",IF(AND(Z497="No",Y497="Yes",N(K497)&lt;Rules!$B$5),"Low search traffic but it converts (key events: "&amp;S497&amp;"). Keep it and link to it.",IF(W497="Yes","Stronger than the page it overlaps ("&amp;I497&amp;"). Keep; merge that page into this one.","Healthy: "&amp;N(K497)&amp;" clicks"&amp;IF(ISNUMBER(N497),", average position "&amp;TEXT(N497,"0.0"),"")&amp;". Keep and monitor."))))))))))</f>
        <v/>
      </c>
      <c r="AE497">
        <f>IF(A497="","",IF(AD497&lt;&gt;"",AD497,AA497))</f>
        <v/>
      </c>
    </row>
    <row r="498">
      <c r="A498">
        <f>IF(Crawl!A497="","",Crawl!A497)</f>
        <v/>
      </c>
      <c r="B498">
        <f>IF(A498="","",Crawl!EC497)</f>
        <v/>
      </c>
      <c r="C498">
        <f>IF(A498="","",IFERROR(INDEX(Crawl!$A497:$DZ497,1,Rules!$H$6),""))</f>
        <v/>
      </c>
      <c r="D498">
        <f>IF(A498="","",IFERROR(INDEX(Crawl!$A497:$DZ497,1,Rules!$H$7),"")&amp;"")</f>
        <v/>
      </c>
      <c r="E498">
        <f>IF(A498="","",IFERROR(INDEX(Crawl!$A497:$DZ497,1,Rules!$H$8),"")&amp;"")</f>
        <v/>
      </c>
      <c r="F498">
        <f>IF(A498="","",IFERROR(INDEX(Crawl!$A497:$DZ497,1,Rules!$H$9),""))</f>
        <v/>
      </c>
      <c r="G498">
        <f>IF(A498="","",IFERROR(INDEX(Crawl!$A497:$DZ497,1,Rules!$H$10),""))</f>
        <v/>
      </c>
      <c r="H498">
        <f>IF(A498="","",IFERROR(INDEX(Crawl!$A497:$DZ497,1,Rules!$H$12),""))</f>
        <v/>
      </c>
      <c r="I498">
        <f>IF(A498="","",IF(AND(N(H498)&gt;0,IFERROR(INDEX(Crawl!$A497:$DZ497,1,Rules!$H$11),"")&amp;""&lt;&gt;""),IFERROR(INDEX(Crawl!$A497:$DZ497,1,Rules!$H$11),"")&amp;"",IF(AND(ISNUMBER(J498),N(J498)&gt;=Rules!$B$12,IFERROR(INDEX(Crawl!$A497:$DZ497,1,Rules!$H$13),"")&amp;""&lt;&gt;""),IFERROR(INDEX(Crawl!$A497:$DZ497,1,Rules!$H$13),"")&amp;"","")))</f>
        <v/>
      </c>
      <c r="J498" s="19">
        <f>IF(A498="","",IF(IFERROR(INDEX(Crawl!$A497:$DZ497,1,Rules!$H$14),"")&amp;""="","",IFERROR(INDEX(Crawl!$A497:$DZ497,1,Rules!$H$14),"")))</f>
        <v/>
      </c>
      <c r="K498">
        <f>IF(A498="","",IFERROR(SUMIFS('GSC current'!$J$2:$J$2001,'GSC current'!$I$2:$I$2001,B498),0))</f>
        <v/>
      </c>
      <c r="L498">
        <f>IF(A498="","",IFERROR(SUMIFS('GSC current'!$K$2:$K$2001,'GSC current'!$I$2:$I$2001,B498),0))</f>
        <v/>
      </c>
      <c r="M498" s="20">
        <f>IF(A498="","",IF(N(L498)&gt;0,K498/L498,""))</f>
        <v/>
      </c>
      <c r="N498" s="21">
        <f>IF(A498="","",IF(N(L498)&gt;0,SUMIFS('GSC current'!$L$2:$L$2001,'GSC current'!$I$2:$I$2001,B498)/L498,""))</f>
        <v/>
      </c>
      <c r="O498">
        <f>IF(A498="","",IFERROR(SUMIFS('GSC previous'!$J$2:$J$2001,'GSC previous'!$I$2:$I$2001,B498),0))</f>
        <v/>
      </c>
      <c r="P498" s="22">
        <f>IF(A498="","",IF(N(O498)&gt;0,(K498-O498)/O498,""))</f>
        <v/>
      </c>
      <c r="Q498">
        <f>IF(A498="","",IFERROR(SUMIFS(GA4!$P$2:$P$2001,GA4!$O$2:$O$2001,B498),0))</f>
        <v/>
      </c>
      <c r="R498" s="23">
        <f>IF(A498="","",IF(N(Q498)&gt;0,SUMIFS(GA4!$Q$2:$Q$2001,GA4!$O$2:$O$2001,B498)/Q498,""))</f>
        <v/>
      </c>
      <c r="S498">
        <f>IF(A498="","",IFERROR(SUMIFS(GA4!$R$2:$R$2001,GA4!$O$2:$O$2001,B498),0))</f>
        <v/>
      </c>
      <c r="T498">
        <f>IF(A498="","",IF(AND(ISNUMBER(F498),LEFT(C498&amp;"",1)="2"),IF(F498&lt;Rules!$B$9,"Yes","No"),"No"))</f>
        <v/>
      </c>
      <c r="U498">
        <f>IF(A498="","",IF(AND(N(O498)&gt;=Rules!$B$8,ISNUMBER(P498)),IF(P498&lt;=-Rules!$B$7,"Yes","No"),"No"))</f>
        <v/>
      </c>
      <c r="V498">
        <f>IF(A498="","",IF(AND(N(L498)&gt;=Rules!$B$6,ISNUMBER(N498)),IF(AND(N498&gt;=Rules!$B$10,N498&lt;=Rules!$B$11),"Yes","No"),"No"))</f>
        <v/>
      </c>
      <c r="W498">
        <f>IF(A498="","",IF(I498&lt;&gt;"","Yes","No"))</f>
        <v/>
      </c>
      <c r="X498">
        <f>IF(I498="","",IF(SUMIFS($K$3:$K$2002,$A$3:$A$2002,SUBSTITUTE(SUBSTITUTE(I498,"?","~?"),"*","~*"))&gt;N(K498),"Yes","No"))</f>
        <v/>
      </c>
      <c r="Y498">
        <f>IF(A498="","",IF(N(S498)&gt;0,"Yes","No"))</f>
        <v/>
      </c>
      <c r="Z498">
        <f>IF(A498="","",IF(AND(N(K498)&lt;Rules!$B$5,N(L498)&lt;Rules!$B$6,N(Q498)&lt;Rules!$B$13,Y498="No"),"Yes","No"))</f>
        <v/>
      </c>
      <c r="AA498">
        <f>IF(A498="","",IF(LEFT(C498&amp;"",1)="3","Redirect",IF(OR(LEFT(C498&amp;"",1)="4",LEFT(C498&amp;"",1)="5"),IF(OR(N(K498)&gt;0,N(AC498)&gt;=Rules!$B$14),"Redirect","Prune"),IF(D498="Non-Indexable","Keep",IF(AND(W498="Yes",X498="Yes",Y498="No"),"Merge",IF(OR(U498="Yes",V498="Yes",AND(T498="Yes",N(L498)&gt;=Rules!$B$6)),"Update",IF(Z498="Yes",IF(N(AC498)&gt;=Rules!$B$14,"Redirect","Prune"),"Keep")))))))</f>
        <v/>
      </c>
      <c r="AB498">
        <f>IF(A498="","",IF(LEFT(C498&amp;"",1)="3","Already redirects ("&amp;C498&amp;"). Update internal links to point at the final URL.",IF(OR(LEFT(C498&amp;"",1)="4",LEFT(C498&amp;"",1)="5"),IF(AA498="Redirect","Returns "&amp;C498&amp;" but still has "&amp;N(K498)&amp;" clicks and "&amp;N(AC498)&amp;" referring domains. 301 it to the closest live page.","Returns "&amp;C498&amp;" with no clicks or links. Remove internal links and let it 404 or 410."),IF(D498="Non-Indexable","Non-indexable ("&amp;E498&amp;"). Keep if that is intentional; otherwise fix the canonical or noindex.",IF(AA498="Merge","Overlaps with "&amp;I498&amp;IF(N(J498)&gt;0," (similarity "&amp;TEXT(J498,"0.00")&amp;")","")&amp;", which gets more clicks. Merge the useful parts into it and 301 this URL.",IF(AA498="Update",MID(IF(U498="Yes","; Clicks down "&amp;TEXT(-P498,"0%")&amp;" on the previous period","")&amp;IF(V498="Yes","; Average position "&amp;TEXT(N498,"0.0")&amp;" on "&amp;TEXT(L498,"#,##0")&amp;" impressions (striking distance)","")&amp;IF(AND(T498="Yes",N(L498)&gt;=Rules!$B$6),"; Thin ("&amp;F498&amp;" words) but has search demand",""),3,400),IF(AA498="Prune","Low value: "&amp;N(K498)&amp;" clicks, "&amp;N(L498)&amp;" impressions, "&amp;N(Q498)&amp;" sessions, no key events. Remove or noindex it and update internal links.",IF(AA498="Redirect","Low value but "&amp;N(AC498)&amp;" referring domains. 301 it to the closest relevant page to keep those links.",IF(AND(Z498="No",Y498="Yes",N(K498)&lt;Rules!$B$5),"Low search traffic but it converts (key events: "&amp;S498&amp;"). Keep it and link to it.",IF(W498="Yes","Stronger than the page it overlaps ("&amp;I498&amp;"). Keep; merge that page into this one.","Healthy: "&amp;N(K498)&amp;" clicks"&amp;IF(ISNUMBER(N498),", average position "&amp;TEXT(N498,"0.0"),"")&amp;". Keep and monitor."))))))))))</f>
        <v/>
      </c>
      <c r="AE498">
        <f>IF(A498="","",IF(AD498&lt;&gt;"",AD498,AA498))</f>
        <v/>
      </c>
    </row>
    <row r="499">
      <c r="A499">
        <f>IF(Crawl!A498="","",Crawl!A498)</f>
        <v/>
      </c>
      <c r="B499">
        <f>IF(A499="","",Crawl!EC498)</f>
        <v/>
      </c>
      <c r="C499">
        <f>IF(A499="","",IFERROR(INDEX(Crawl!$A498:$DZ498,1,Rules!$H$6),""))</f>
        <v/>
      </c>
      <c r="D499">
        <f>IF(A499="","",IFERROR(INDEX(Crawl!$A498:$DZ498,1,Rules!$H$7),"")&amp;"")</f>
        <v/>
      </c>
      <c r="E499">
        <f>IF(A499="","",IFERROR(INDEX(Crawl!$A498:$DZ498,1,Rules!$H$8),"")&amp;"")</f>
        <v/>
      </c>
      <c r="F499">
        <f>IF(A499="","",IFERROR(INDEX(Crawl!$A498:$DZ498,1,Rules!$H$9),""))</f>
        <v/>
      </c>
      <c r="G499">
        <f>IF(A499="","",IFERROR(INDEX(Crawl!$A498:$DZ498,1,Rules!$H$10),""))</f>
        <v/>
      </c>
      <c r="H499">
        <f>IF(A499="","",IFERROR(INDEX(Crawl!$A498:$DZ498,1,Rules!$H$12),""))</f>
        <v/>
      </c>
      <c r="I499">
        <f>IF(A499="","",IF(AND(N(H499)&gt;0,IFERROR(INDEX(Crawl!$A498:$DZ498,1,Rules!$H$11),"")&amp;""&lt;&gt;""),IFERROR(INDEX(Crawl!$A498:$DZ498,1,Rules!$H$11),"")&amp;"",IF(AND(ISNUMBER(J499),N(J499)&gt;=Rules!$B$12,IFERROR(INDEX(Crawl!$A498:$DZ498,1,Rules!$H$13),"")&amp;""&lt;&gt;""),IFERROR(INDEX(Crawl!$A498:$DZ498,1,Rules!$H$13),"")&amp;"","")))</f>
        <v/>
      </c>
      <c r="J499" s="19">
        <f>IF(A499="","",IF(IFERROR(INDEX(Crawl!$A498:$DZ498,1,Rules!$H$14),"")&amp;""="","",IFERROR(INDEX(Crawl!$A498:$DZ498,1,Rules!$H$14),"")))</f>
        <v/>
      </c>
      <c r="K499">
        <f>IF(A499="","",IFERROR(SUMIFS('GSC current'!$J$2:$J$2001,'GSC current'!$I$2:$I$2001,B499),0))</f>
        <v/>
      </c>
      <c r="L499">
        <f>IF(A499="","",IFERROR(SUMIFS('GSC current'!$K$2:$K$2001,'GSC current'!$I$2:$I$2001,B499),0))</f>
        <v/>
      </c>
      <c r="M499" s="20">
        <f>IF(A499="","",IF(N(L499)&gt;0,K499/L499,""))</f>
        <v/>
      </c>
      <c r="N499" s="21">
        <f>IF(A499="","",IF(N(L499)&gt;0,SUMIFS('GSC current'!$L$2:$L$2001,'GSC current'!$I$2:$I$2001,B499)/L499,""))</f>
        <v/>
      </c>
      <c r="O499">
        <f>IF(A499="","",IFERROR(SUMIFS('GSC previous'!$J$2:$J$2001,'GSC previous'!$I$2:$I$2001,B499),0))</f>
        <v/>
      </c>
      <c r="P499" s="22">
        <f>IF(A499="","",IF(N(O499)&gt;0,(K499-O499)/O499,""))</f>
        <v/>
      </c>
      <c r="Q499">
        <f>IF(A499="","",IFERROR(SUMIFS(GA4!$P$2:$P$2001,GA4!$O$2:$O$2001,B499),0))</f>
        <v/>
      </c>
      <c r="R499" s="23">
        <f>IF(A499="","",IF(N(Q499)&gt;0,SUMIFS(GA4!$Q$2:$Q$2001,GA4!$O$2:$O$2001,B499)/Q499,""))</f>
        <v/>
      </c>
      <c r="S499">
        <f>IF(A499="","",IFERROR(SUMIFS(GA4!$R$2:$R$2001,GA4!$O$2:$O$2001,B499),0))</f>
        <v/>
      </c>
      <c r="T499">
        <f>IF(A499="","",IF(AND(ISNUMBER(F499),LEFT(C499&amp;"",1)="2"),IF(F499&lt;Rules!$B$9,"Yes","No"),"No"))</f>
        <v/>
      </c>
      <c r="U499">
        <f>IF(A499="","",IF(AND(N(O499)&gt;=Rules!$B$8,ISNUMBER(P499)),IF(P499&lt;=-Rules!$B$7,"Yes","No"),"No"))</f>
        <v/>
      </c>
      <c r="V499">
        <f>IF(A499="","",IF(AND(N(L499)&gt;=Rules!$B$6,ISNUMBER(N499)),IF(AND(N499&gt;=Rules!$B$10,N499&lt;=Rules!$B$11),"Yes","No"),"No"))</f>
        <v/>
      </c>
      <c r="W499">
        <f>IF(A499="","",IF(I499&lt;&gt;"","Yes","No"))</f>
        <v/>
      </c>
      <c r="X499">
        <f>IF(I499="","",IF(SUMIFS($K$3:$K$2002,$A$3:$A$2002,SUBSTITUTE(SUBSTITUTE(I499,"?","~?"),"*","~*"))&gt;N(K499),"Yes","No"))</f>
        <v/>
      </c>
      <c r="Y499">
        <f>IF(A499="","",IF(N(S499)&gt;0,"Yes","No"))</f>
        <v/>
      </c>
      <c r="Z499">
        <f>IF(A499="","",IF(AND(N(K499)&lt;Rules!$B$5,N(L499)&lt;Rules!$B$6,N(Q499)&lt;Rules!$B$13,Y499="No"),"Yes","No"))</f>
        <v/>
      </c>
      <c r="AA499">
        <f>IF(A499="","",IF(LEFT(C499&amp;"",1)="3","Redirect",IF(OR(LEFT(C499&amp;"",1)="4",LEFT(C499&amp;"",1)="5"),IF(OR(N(K499)&gt;0,N(AC499)&gt;=Rules!$B$14),"Redirect","Prune"),IF(D499="Non-Indexable","Keep",IF(AND(W499="Yes",X499="Yes",Y499="No"),"Merge",IF(OR(U499="Yes",V499="Yes",AND(T499="Yes",N(L499)&gt;=Rules!$B$6)),"Update",IF(Z499="Yes",IF(N(AC499)&gt;=Rules!$B$14,"Redirect","Prune"),"Keep")))))))</f>
        <v/>
      </c>
      <c r="AB499">
        <f>IF(A499="","",IF(LEFT(C499&amp;"",1)="3","Already redirects ("&amp;C499&amp;"). Update internal links to point at the final URL.",IF(OR(LEFT(C499&amp;"",1)="4",LEFT(C499&amp;"",1)="5"),IF(AA499="Redirect","Returns "&amp;C499&amp;" but still has "&amp;N(K499)&amp;" clicks and "&amp;N(AC499)&amp;" referring domains. 301 it to the closest live page.","Returns "&amp;C499&amp;" with no clicks or links. Remove internal links and let it 404 or 410."),IF(D499="Non-Indexable","Non-indexable ("&amp;E499&amp;"). Keep if that is intentional; otherwise fix the canonical or noindex.",IF(AA499="Merge","Overlaps with "&amp;I499&amp;IF(N(J499)&gt;0," (similarity "&amp;TEXT(J499,"0.00")&amp;")","")&amp;", which gets more clicks. Merge the useful parts into it and 301 this URL.",IF(AA499="Update",MID(IF(U499="Yes","; Clicks down "&amp;TEXT(-P499,"0%")&amp;" on the previous period","")&amp;IF(V499="Yes","; Average position "&amp;TEXT(N499,"0.0")&amp;" on "&amp;TEXT(L499,"#,##0")&amp;" impressions (striking distance)","")&amp;IF(AND(T499="Yes",N(L499)&gt;=Rules!$B$6),"; Thin ("&amp;F499&amp;" words) but has search demand",""),3,400),IF(AA499="Prune","Low value: "&amp;N(K499)&amp;" clicks, "&amp;N(L499)&amp;" impressions, "&amp;N(Q499)&amp;" sessions, no key events. Remove or noindex it and update internal links.",IF(AA499="Redirect","Low value but "&amp;N(AC499)&amp;" referring domains. 301 it to the closest relevant page to keep those links.",IF(AND(Z499="No",Y499="Yes",N(K499)&lt;Rules!$B$5),"Low search traffic but it converts (key events: "&amp;S499&amp;"). Keep it and link to it.",IF(W499="Yes","Stronger than the page it overlaps ("&amp;I499&amp;"). Keep; merge that page into this one.","Healthy: "&amp;N(K499)&amp;" clicks"&amp;IF(ISNUMBER(N499),", average position "&amp;TEXT(N499,"0.0"),"")&amp;". Keep and monitor."))))))))))</f>
        <v/>
      </c>
      <c r="AE499">
        <f>IF(A499="","",IF(AD499&lt;&gt;"",AD499,AA499))</f>
        <v/>
      </c>
    </row>
    <row r="500">
      <c r="A500">
        <f>IF(Crawl!A499="","",Crawl!A499)</f>
        <v/>
      </c>
      <c r="B500">
        <f>IF(A500="","",Crawl!EC499)</f>
        <v/>
      </c>
      <c r="C500">
        <f>IF(A500="","",IFERROR(INDEX(Crawl!$A499:$DZ499,1,Rules!$H$6),""))</f>
        <v/>
      </c>
      <c r="D500">
        <f>IF(A500="","",IFERROR(INDEX(Crawl!$A499:$DZ499,1,Rules!$H$7),"")&amp;"")</f>
        <v/>
      </c>
      <c r="E500">
        <f>IF(A500="","",IFERROR(INDEX(Crawl!$A499:$DZ499,1,Rules!$H$8),"")&amp;"")</f>
        <v/>
      </c>
      <c r="F500">
        <f>IF(A500="","",IFERROR(INDEX(Crawl!$A499:$DZ499,1,Rules!$H$9),""))</f>
        <v/>
      </c>
      <c r="G500">
        <f>IF(A500="","",IFERROR(INDEX(Crawl!$A499:$DZ499,1,Rules!$H$10),""))</f>
        <v/>
      </c>
      <c r="H500">
        <f>IF(A500="","",IFERROR(INDEX(Crawl!$A499:$DZ499,1,Rules!$H$12),""))</f>
        <v/>
      </c>
      <c r="I500">
        <f>IF(A500="","",IF(AND(N(H500)&gt;0,IFERROR(INDEX(Crawl!$A499:$DZ499,1,Rules!$H$11),"")&amp;""&lt;&gt;""),IFERROR(INDEX(Crawl!$A499:$DZ499,1,Rules!$H$11),"")&amp;"",IF(AND(ISNUMBER(J500),N(J500)&gt;=Rules!$B$12,IFERROR(INDEX(Crawl!$A499:$DZ499,1,Rules!$H$13),"")&amp;""&lt;&gt;""),IFERROR(INDEX(Crawl!$A499:$DZ499,1,Rules!$H$13),"")&amp;"","")))</f>
        <v/>
      </c>
      <c r="J500" s="19">
        <f>IF(A500="","",IF(IFERROR(INDEX(Crawl!$A499:$DZ499,1,Rules!$H$14),"")&amp;""="","",IFERROR(INDEX(Crawl!$A499:$DZ499,1,Rules!$H$14),"")))</f>
        <v/>
      </c>
      <c r="K500">
        <f>IF(A500="","",IFERROR(SUMIFS('GSC current'!$J$2:$J$2001,'GSC current'!$I$2:$I$2001,B500),0))</f>
        <v/>
      </c>
      <c r="L500">
        <f>IF(A500="","",IFERROR(SUMIFS('GSC current'!$K$2:$K$2001,'GSC current'!$I$2:$I$2001,B500),0))</f>
        <v/>
      </c>
      <c r="M500" s="20">
        <f>IF(A500="","",IF(N(L500)&gt;0,K500/L500,""))</f>
        <v/>
      </c>
      <c r="N500" s="21">
        <f>IF(A500="","",IF(N(L500)&gt;0,SUMIFS('GSC current'!$L$2:$L$2001,'GSC current'!$I$2:$I$2001,B500)/L500,""))</f>
        <v/>
      </c>
      <c r="O500">
        <f>IF(A500="","",IFERROR(SUMIFS('GSC previous'!$J$2:$J$2001,'GSC previous'!$I$2:$I$2001,B500),0))</f>
        <v/>
      </c>
      <c r="P500" s="22">
        <f>IF(A500="","",IF(N(O500)&gt;0,(K500-O500)/O500,""))</f>
        <v/>
      </c>
      <c r="Q500">
        <f>IF(A500="","",IFERROR(SUMIFS(GA4!$P$2:$P$2001,GA4!$O$2:$O$2001,B500),0))</f>
        <v/>
      </c>
      <c r="R500" s="23">
        <f>IF(A500="","",IF(N(Q500)&gt;0,SUMIFS(GA4!$Q$2:$Q$2001,GA4!$O$2:$O$2001,B500)/Q500,""))</f>
        <v/>
      </c>
      <c r="S500">
        <f>IF(A500="","",IFERROR(SUMIFS(GA4!$R$2:$R$2001,GA4!$O$2:$O$2001,B500),0))</f>
        <v/>
      </c>
      <c r="T500">
        <f>IF(A500="","",IF(AND(ISNUMBER(F500),LEFT(C500&amp;"",1)="2"),IF(F500&lt;Rules!$B$9,"Yes","No"),"No"))</f>
        <v/>
      </c>
      <c r="U500">
        <f>IF(A500="","",IF(AND(N(O500)&gt;=Rules!$B$8,ISNUMBER(P500)),IF(P500&lt;=-Rules!$B$7,"Yes","No"),"No"))</f>
        <v/>
      </c>
      <c r="V500">
        <f>IF(A500="","",IF(AND(N(L500)&gt;=Rules!$B$6,ISNUMBER(N500)),IF(AND(N500&gt;=Rules!$B$10,N500&lt;=Rules!$B$11),"Yes","No"),"No"))</f>
        <v/>
      </c>
      <c r="W500">
        <f>IF(A500="","",IF(I500&lt;&gt;"","Yes","No"))</f>
        <v/>
      </c>
      <c r="X500">
        <f>IF(I500="","",IF(SUMIFS($K$3:$K$2002,$A$3:$A$2002,SUBSTITUTE(SUBSTITUTE(I500,"?","~?"),"*","~*"))&gt;N(K500),"Yes","No"))</f>
        <v/>
      </c>
      <c r="Y500">
        <f>IF(A500="","",IF(N(S500)&gt;0,"Yes","No"))</f>
        <v/>
      </c>
      <c r="Z500">
        <f>IF(A500="","",IF(AND(N(K500)&lt;Rules!$B$5,N(L500)&lt;Rules!$B$6,N(Q500)&lt;Rules!$B$13,Y500="No"),"Yes","No"))</f>
        <v/>
      </c>
      <c r="AA500">
        <f>IF(A500="","",IF(LEFT(C500&amp;"",1)="3","Redirect",IF(OR(LEFT(C500&amp;"",1)="4",LEFT(C500&amp;"",1)="5"),IF(OR(N(K500)&gt;0,N(AC500)&gt;=Rules!$B$14),"Redirect","Prune"),IF(D500="Non-Indexable","Keep",IF(AND(W500="Yes",X500="Yes",Y500="No"),"Merge",IF(OR(U500="Yes",V500="Yes",AND(T500="Yes",N(L500)&gt;=Rules!$B$6)),"Update",IF(Z500="Yes",IF(N(AC500)&gt;=Rules!$B$14,"Redirect","Prune"),"Keep")))))))</f>
        <v/>
      </c>
      <c r="AB500">
        <f>IF(A500="","",IF(LEFT(C500&amp;"",1)="3","Already redirects ("&amp;C500&amp;"). Update internal links to point at the final URL.",IF(OR(LEFT(C500&amp;"",1)="4",LEFT(C500&amp;"",1)="5"),IF(AA500="Redirect","Returns "&amp;C500&amp;" but still has "&amp;N(K500)&amp;" clicks and "&amp;N(AC500)&amp;" referring domains. 301 it to the closest live page.","Returns "&amp;C500&amp;" with no clicks or links. Remove internal links and let it 404 or 410."),IF(D500="Non-Indexable","Non-indexable ("&amp;E500&amp;"). Keep if that is intentional; otherwise fix the canonical or noindex.",IF(AA500="Merge","Overlaps with "&amp;I500&amp;IF(N(J500)&gt;0," (similarity "&amp;TEXT(J500,"0.00")&amp;")","")&amp;", which gets more clicks. Merge the useful parts into it and 301 this URL.",IF(AA500="Update",MID(IF(U500="Yes","; Clicks down "&amp;TEXT(-P500,"0%")&amp;" on the previous period","")&amp;IF(V500="Yes","; Average position "&amp;TEXT(N500,"0.0")&amp;" on "&amp;TEXT(L500,"#,##0")&amp;" impressions (striking distance)","")&amp;IF(AND(T500="Yes",N(L500)&gt;=Rules!$B$6),"; Thin ("&amp;F500&amp;" words) but has search demand",""),3,400),IF(AA500="Prune","Low value: "&amp;N(K500)&amp;" clicks, "&amp;N(L500)&amp;" impressions, "&amp;N(Q500)&amp;" sessions, no key events. Remove or noindex it and update internal links.",IF(AA500="Redirect","Low value but "&amp;N(AC500)&amp;" referring domains. 301 it to the closest relevant page to keep those links.",IF(AND(Z500="No",Y500="Yes",N(K500)&lt;Rules!$B$5),"Low search traffic but it converts (key events: "&amp;S500&amp;"). Keep it and link to it.",IF(W500="Yes","Stronger than the page it overlaps ("&amp;I500&amp;"). Keep; merge that page into this one.","Healthy: "&amp;N(K500)&amp;" clicks"&amp;IF(ISNUMBER(N500),", average position "&amp;TEXT(N500,"0.0"),"")&amp;". Keep and monitor."))))))))))</f>
        <v/>
      </c>
      <c r="AE500">
        <f>IF(A500="","",IF(AD500&lt;&gt;"",AD500,AA500))</f>
        <v/>
      </c>
    </row>
    <row r="501">
      <c r="A501">
        <f>IF(Crawl!A500="","",Crawl!A500)</f>
        <v/>
      </c>
      <c r="B501">
        <f>IF(A501="","",Crawl!EC500)</f>
        <v/>
      </c>
      <c r="C501">
        <f>IF(A501="","",IFERROR(INDEX(Crawl!$A500:$DZ500,1,Rules!$H$6),""))</f>
        <v/>
      </c>
      <c r="D501">
        <f>IF(A501="","",IFERROR(INDEX(Crawl!$A500:$DZ500,1,Rules!$H$7),"")&amp;"")</f>
        <v/>
      </c>
      <c r="E501">
        <f>IF(A501="","",IFERROR(INDEX(Crawl!$A500:$DZ500,1,Rules!$H$8),"")&amp;"")</f>
        <v/>
      </c>
      <c r="F501">
        <f>IF(A501="","",IFERROR(INDEX(Crawl!$A500:$DZ500,1,Rules!$H$9),""))</f>
        <v/>
      </c>
      <c r="G501">
        <f>IF(A501="","",IFERROR(INDEX(Crawl!$A500:$DZ500,1,Rules!$H$10),""))</f>
        <v/>
      </c>
      <c r="H501">
        <f>IF(A501="","",IFERROR(INDEX(Crawl!$A500:$DZ500,1,Rules!$H$12),""))</f>
        <v/>
      </c>
      <c r="I501">
        <f>IF(A501="","",IF(AND(N(H501)&gt;0,IFERROR(INDEX(Crawl!$A500:$DZ500,1,Rules!$H$11),"")&amp;""&lt;&gt;""),IFERROR(INDEX(Crawl!$A500:$DZ500,1,Rules!$H$11),"")&amp;"",IF(AND(ISNUMBER(J501),N(J501)&gt;=Rules!$B$12,IFERROR(INDEX(Crawl!$A500:$DZ500,1,Rules!$H$13),"")&amp;""&lt;&gt;""),IFERROR(INDEX(Crawl!$A500:$DZ500,1,Rules!$H$13),"")&amp;"","")))</f>
        <v/>
      </c>
      <c r="J501" s="19">
        <f>IF(A501="","",IF(IFERROR(INDEX(Crawl!$A500:$DZ500,1,Rules!$H$14),"")&amp;""="","",IFERROR(INDEX(Crawl!$A500:$DZ500,1,Rules!$H$14),"")))</f>
        <v/>
      </c>
      <c r="K501">
        <f>IF(A501="","",IFERROR(SUMIFS('GSC current'!$J$2:$J$2001,'GSC current'!$I$2:$I$2001,B501),0))</f>
        <v/>
      </c>
      <c r="L501">
        <f>IF(A501="","",IFERROR(SUMIFS('GSC current'!$K$2:$K$2001,'GSC current'!$I$2:$I$2001,B501),0))</f>
        <v/>
      </c>
      <c r="M501" s="20">
        <f>IF(A501="","",IF(N(L501)&gt;0,K501/L501,""))</f>
        <v/>
      </c>
      <c r="N501" s="21">
        <f>IF(A501="","",IF(N(L501)&gt;0,SUMIFS('GSC current'!$L$2:$L$2001,'GSC current'!$I$2:$I$2001,B501)/L501,""))</f>
        <v/>
      </c>
      <c r="O501">
        <f>IF(A501="","",IFERROR(SUMIFS('GSC previous'!$J$2:$J$2001,'GSC previous'!$I$2:$I$2001,B501),0))</f>
        <v/>
      </c>
      <c r="P501" s="22">
        <f>IF(A501="","",IF(N(O501)&gt;0,(K501-O501)/O501,""))</f>
        <v/>
      </c>
      <c r="Q501">
        <f>IF(A501="","",IFERROR(SUMIFS(GA4!$P$2:$P$2001,GA4!$O$2:$O$2001,B501),0))</f>
        <v/>
      </c>
      <c r="R501" s="23">
        <f>IF(A501="","",IF(N(Q501)&gt;0,SUMIFS(GA4!$Q$2:$Q$2001,GA4!$O$2:$O$2001,B501)/Q501,""))</f>
        <v/>
      </c>
      <c r="S501">
        <f>IF(A501="","",IFERROR(SUMIFS(GA4!$R$2:$R$2001,GA4!$O$2:$O$2001,B501),0))</f>
        <v/>
      </c>
      <c r="T501">
        <f>IF(A501="","",IF(AND(ISNUMBER(F501),LEFT(C501&amp;"",1)="2"),IF(F501&lt;Rules!$B$9,"Yes","No"),"No"))</f>
        <v/>
      </c>
      <c r="U501">
        <f>IF(A501="","",IF(AND(N(O501)&gt;=Rules!$B$8,ISNUMBER(P501)),IF(P501&lt;=-Rules!$B$7,"Yes","No"),"No"))</f>
        <v/>
      </c>
      <c r="V501">
        <f>IF(A501="","",IF(AND(N(L501)&gt;=Rules!$B$6,ISNUMBER(N501)),IF(AND(N501&gt;=Rules!$B$10,N501&lt;=Rules!$B$11),"Yes","No"),"No"))</f>
        <v/>
      </c>
      <c r="W501">
        <f>IF(A501="","",IF(I501&lt;&gt;"","Yes","No"))</f>
        <v/>
      </c>
      <c r="X501">
        <f>IF(I501="","",IF(SUMIFS($K$3:$K$2002,$A$3:$A$2002,SUBSTITUTE(SUBSTITUTE(I501,"?","~?"),"*","~*"))&gt;N(K501),"Yes","No"))</f>
        <v/>
      </c>
      <c r="Y501">
        <f>IF(A501="","",IF(N(S501)&gt;0,"Yes","No"))</f>
        <v/>
      </c>
      <c r="Z501">
        <f>IF(A501="","",IF(AND(N(K501)&lt;Rules!$B$5,N(L501)&lt;Rules!$B$6,N(Q501)&lt;Rules!$B$13,Y501="No"),"Yes","No"))</f>
        <v/>
      </c>
      <c r="AA501">
        <f>IF(A501="","",IF(LEFT(C501&amp;"",1)="3","Redirect",IF(OR(LEFT(C501&amp;"",1)="4",LEFT(C501&amp;"",1)="5"),IF(OR(N(K501)&gt;0,N(AC501)&gt;=Rules!$B$14),"Redirect","Prune"),IF(D501="Non-Indexable","Keep",IF(AND(W501="Yes",X501="Yes",Y501="No"),"Merge",IF(OR(U501="Yes",V501="Yes",AND(T501="Yes",N(L501)&gt;=Rules!$B$6)),"Update",IF(Z501="Yes",IF(N(AC501)&gt;=Rules!$B$14,"Redirect","Prune"),"Keep")))))))</f>
        <v/>
      </c>
      <c r="AB501">
        <f>IF(A501="","",IF(LEFT(C501&amp;"",1)="3","Already redirects ("&amp;C501&amp;"). Update internal links to point at the final URL.",IF(OR(LEFT(C501&amp;"",1)="4",LEFT(C501&amp;"",1)="5"),IF(AA501="Redirect","Returns "&amp;C501&amp;" but still has "&amp;N(K501)&amp;" clicks and "&amp;N(AC501)&amp;" referring domains. 301 it to the closest live page.","Returns "&amp;C501&amp;" with no clicks or links. Remove internal links and let it 404 or 410."),IF(D501="Non-Indexable","Non-indexable ("&amp;E501&amp;"). Keep if that is intentional; otherwise fix the canonical or noindex.",IF(AA501="Merge","Overlaps with "&amp;I501&amp;IF(N(J501)&gt;0," (similarity "&amp;TEXT(J501,"0.00")&amp;")","")&amp;", which gets more clicks. Merge the useful parts into it and 301 this URL.",IF(AA501="Update",MID(IF(U501="Yes","; Clicks down "&amp;TEXT(-P501,"0%")&amp;" on the previous period","")&amp;IF(V501="Yes","; Average position "&amp;TEXT(N501,"0.0")&amp;" on "&amp;TEXT(L501,"#,##0")&amp;" impressions (striking distance)","")&amp;IF(AND(T501="Yes",N(L501)&gt;=Rules!$B$6),"; Thin ("&amp;F501&amp;" words) but has search demand",""),3,400),IF(AA501="Prune","Low value: "&amp;N(K501)&amp;" clicks, "&amp;N(L501)&amp;" impressions, "&amp;N(Q501)&amp;" sessions, no key events. Remove or noindex it and update internal links.",IF(AA501="Redirect","Low value but "&amp;N(AC501)&amp;" referring domains. 301 it to the closest relevant page to keep those links.",IF(AND(Z501="No",Y501="Yes",N(K501)&lt;Rules!$B$5),"Low search traffic but it converts (key events: "&amp;S501&amp;"). Keep it and link to it.",IF(W501="Yes","Stronger than the page it overlaps ("&amp;I501&amp;"). Keep; merge that page into this one.","Healthy: "&amp;N(K501)&amp;" clicks"&amp;IF(ISNUMBER(N501),", average position "&amp;TEXT(N501,"0.0"),"")&amp;". Keep and monitor."))))))))))</f>
        <v/>
      </c>
      <c r="AE501">
        <f>IF(A501="","",IF(AD501&lt;&gt;"",AD501,AA501))</f>
        <v/>
      </c>
    </row>
    <row r="502">
      <c r="A502">
        <f>IF(Crawl!A501="","",Crawl!A501)</f>
        <v/>
      </c>
      <c r="B502">
        <f>IF(A502="","",Crawl!EC501)</f>
        <v/>
      </c>
      <c r="C502">
        <f>IF(A502="","",IFERROR(INDEX(Crawl!$A501:$DZ501,1,Rules!$H$6),""))</f>
        <v/>
      </c>
      <c r="D502">
        <f>IF(A502="","",IFERROR(INDEX(Crawl!$A501:$DZ501,1,Rules!$H$7),"")&amp;"")</f>
        <v/>
      </c>
      <c r="E502">
        <f>IF(A502="","",IFERROR(INDEX(Crawl!$A501:$DZ501,1,Rules!$H$8),"")&amp;"")</f>
        <v/>
      </c>
      <c r="F502">
        <f>IF(A502="","",IFERROR(INDEX(Crawl!$A501:$DZ501,1,Rules!$H$9),""))</f>
        <v/>
      </c>
      <c r="G502">
        <f>IF(A502="","",IFERROR(INDEX(Crawl!$A501:$DZ501,1,Rules!$H$10),""))</f>
        <v/>
      </c>
      <c r="H502">
        <f>IF(A502="","",IFERROR(INDEX(Crawl!$A501:$DZ501,1,Rules!$H$12),""))</f>
        <v/>
      </c>
      <c r="I502">
        <f>IF(A502="","",IF(AND(N(H502)&gt;0,IFERROR(INDEX(Crawl!$A501:$DZ501,1,Rules!$H$11),"")&amp;""&lt;&gt;""),IFERROR(INDEX(Crawl!$A501:$DZ501,1,Rules!$H$11),"")&amp;"",IF(AND(ISNUMBER(J502),N(J502)&gt;=Rules!$B$12,IFERROR(INDEX(Crawl!$A501:$DZ501,1,Rules!$H$13),"")&amp;""&lt;&gt;""),IFERROR(INDEX(Crawl!$A501:$DZ501,1,Rules!$H$13),"")&amp;"","")))</f>
        <v/>
      </c>
      <c r="J502" s="19">
        <f>IF(A502="","",IF(IFERROR(INDEX(Crawl!$A501:$DZ501,1,Rules!$H$14),"")&amp;""="","",IFERROR(INDEX(Crawl!$A501:$DZ501,1,Rules!$H$14),"")))</f>
        <v/>
      </c>
      <c r="K502">
        <f>IF(A502="","",IFERROR(SUMIFS('GSC current'!$J$2:$J$2001,'GSC current'!$I$2:$I$2001,B502),0))</f>
        <v/>
      </c>
      <c r="L502">
        <f>IF(A502="","",IFERROR(SUMIFS('GSC current'!$K$2:$K$2001,'GSC current'!$I$2:$I$2001,B502),0))</f>
        <v/>
      </c>
      <c r="M502" s="20">
        <f>IF(A502="","",IF(N(L502)&gt;0,K502/L502,""))</f>
        <v/>
      </c>
      <c r="N502" s="21">
        <f>IF(A502="","",IF(N(L502)&gt;0,SUMIFS('GSC current'!$L$2:$L$2001,'GSC current'!$I$2:$I$2001,B502)/L502,""))</f>
        <v/>
      </c>
      <c r="O502">
        <f>IF(A502="","",IFERROR(SUMIFS('GSC previous'!$J$2:$J$2001,'GSC previous'!$I$2:$I$2001,B502),0))</f>
        <v/>
      </c>
      <c r="P502" s="22">
        <f>IF(A502="","",IF(N(O502)&gt;0,(K502-O502)/O502,""))</f>
        <v/>
      </c>
      <c r="Q502">
        <f>IF(A502="","",IFERROR(SUMIFS(GA4!$P$2:$P$2001,GA4!$O$2:$O$2001,B502),0))</f>
        <v/>
      </c>
      <c r="R502" s="23">
        <f>IF(A502="","",IF(N(Q502)&gt;0,SUMIFS(GA4!$Q$2:$Q$2001,GA4!$O$2:$O$2001,B502)/Q502,""))</f>
        <v/>
      </c>
      <c r="S502">
        <f>IF(A502="","",IFERROR(SUMIFS(GA4!$R$2:$R$2001,GA4!$O$2:$O$2001,B502),0))</f>
        <v/>
      </c>
      <c r="T502">
        <f>IF(A502="","",IF(AND(ISNUMBER(F502),LEFT(C502&amp;"",1)="2"),IF(F502&lt;Rules!$B$9,"Yes","No"),"No"))</f>
        <v/>
      </c>
      <c r="U502">
        <f>IF(A502="","",IF(AND(N(O502)&gt;=Rules!$B$8,ISNUMBER(P502)),IF(P502&lt;=-Rules!$B$7,"Yes","No"),"No"))</f>
        <v/>
      </c>
      <c r="V502">
        <f>IF(A502="","",IF(AND(N(L502)&gt;=Rules!$B$6,ISNUMBER(N502)),IF(AND(N502&gt;=Rules!$B$10,N502&lt;=Rules!$B$11),"Yes","No"),"No"))</f>
        <v/>
      </c>
      <c r="W502">
        <f>IF(A502="","",IF(I502&lt;&gt;"","Yes","No"))</f>
        <v/>
      </c>
      <c r="X502">
        <f>IF(I502="","",IF(SUMIFS($K$3:$K$2002,$A$3:$A$2002,SUBSTITUTE(SUBSTITUTE(I502,"?","~?"),"*","~*"))&gt;N(K502),"Yes","No"))</f>
        <v/>
      </c>
      <c r="Y502">
        <f>IF(A502="","",IF(N(S502)&gt;0,"Yes","No"))</f>
        <v/>
      </c>
      <c r="Z502">
        <f>IF(A502="","",IF(AND(N(K502)&lt;Rules!$B$5,N(L502)&lt;Rules!$B$6,N(Q502)&lt;Rules!$B$13,Y502="No"),"Yes","No"))</f>
        <v/>
      </c>
      <c r="AA502">
        <f>IF(A502="","",IF(LEFT(C502&amp;"",1)="3","Redirect",IF(OR(LEFT(C502&amp;"",1)="4",LEFT(C502&amp;"",1)="5"),IF(OR(N(K502)&gt;0,N(AC502)&gt;=Rules!$B$14),"Redirect","Prune"),IF(D502="Non-Indexable","Keep",IF(AND(W502="Yes",X502="Yes",Y502="No"),"Merge",IF(OR(U502="Yes",V502="Yes",AND(T502="Yes",N(L502)&gt;=Rules!$B$6)),"Update",IF(Z502="Yes",IF(N(AC502)&gt;=Rules!$B$14,"Redirect","Prune"),"Keep")))))))</f>
        <v/>
      </c>
      <c r="AB502">
        <f>IF(A502="","",IF(LEFT(C502&amp;"",1)="3","Already redirects ("&amp;C502&amp;"). Update internal links to point at the final URL.",IF(OR(LEFT(C502&amp;"",1)="4",LEFT(C502&amp;"",1)="5"),IF(AA502="Redirect","Returns "&amp;C502&amp;" but still has "&amp;N(K502)&amp;" clicks and "&amp;N(AC502)&amp;" referring domains. 301 it to the closest live page.","Returns "&amp;C502&amp;" with no clicks or links. Remove internal links and let it 404 or 410."),IF(D502="Non-Indexable","Non-indexable ("&amp;E502&amp;"). Keep if that is intentional; otherwise fix the canonical or noindex.",IF(AA502="Merge","Overlaps with "&amp;I502&amp;IF(N(J502)&gt;0," (similarity "&amp;TEXT(J502,"0.00")&amp;")","")&amp;", which gets more clicks. Merge the useful parts into it and 301 this URL.",IF(AA502="Update",MID(IF(U502="Yes","; Clicks down "&amp;TEXT(-P502,"0%")&amp;" on the previous period","")&amp;IF(V502="Yes","; Average position "&amp;TEXT(N502,"0.0")&amp;" on "&amp;TEXT(L502,"#,##0")&amp;" impressions (striking distance)","")&amp;IF(AND(T502="Yes",N(L502)&gt;=Rules!$B$6),"; Thin ("&amp;F502&amp;" words) but has search demand",""),3,400),IF(AA502="Prune","Low value: "&amp;N(K502)&amp;" clicks, "&amp;N(L502)&amp;" impressions, "&amp;N(Q502)&amp;" sessions, no key events. Remove or noindex it and update internal links.",IF(AA502="Redirect","Low value but "&amp;N(AC502)&amp;" referring domains. 301 it to the closest relevant page to keep those links.",IF(AND(Z502="No",Y502="Yes",N(K502)&lt;Rules!$B$5),"Low search traffic but it converts (key events: "&amp;S502&amp;"). Keep it and link to it.",IF(W502="Yes","Stronger than the page it overlaps ("&amp;I502&amp;"). Keep; merge that page into this one.","Healthy: "&amp;N(K502)&amp;" clicks"&amp;IF(ISNUMBER(N502),", average position "&amp;TEXT(N502,"0.0"),"")&amp;". Keep and monitor."))))))))))</f>
        <v/>
      </c>
      <c r="AE502">
        <f>IF(A502="","",IF(AD502&lt;&gt;"",AD502,AA502))</f>
        <v/>
      </c>
    </row>
    <row r="503">
      <c r="A503">
        <f>IF(Crawl!A502="","",Crawl!A502)</f>
        <v/>
      </c>
      <c r="B503">
        <f>IF(A503="","",Crawl!EC502)</f>
        <v/>
      </c>
      <c r="C503">
        <f>IF(A503="","",IFERROR(INDEX(Crawl!$A502:$DZ502,1,Rules!$H$6),""))</f>
        <v/>
      </c>
      <c r="D503">
        <f>IF(A503="","",IFERROR(INDEX(Crawl!$A502:$DZ502,1,Rules!$H$7),"")&amp;"")</f>
        <v/>
      </c>
      <c r="E503">
        <f>IF(A503="","",IFERROR(INDEX(Crawl!$A502:$DZ502,1,Rules!$H$8),"")&amp;"")</f>
        <v/>
      </c>
      <c r="F503">
        <f>IF(A503="","",IFERROR(INDEX(Crawl!$A502:$DZ502,1,Rules!$H$9),""))</f>
        <v/>
      </c>
      <c r="G503">
        <f>IF(A503="","",IFERROR(INDEX(Crawl!$A502:$DZ502,1,Rules!$H$10),""))</f>
        <v/>
      </c>
      <c r="H503">
        <f>IF(A503="","",IFERROR(INDEX(Crawl!$A502:$DZ502,1,Rules!$H$12),""))</f>
        <v/>
      </c>
      <c r="I503">
        <f>IF(A503="","",IF(AND(N(H503)&gt;0,IFERROR(INDEX(Crawl!$A502:$DZ502,1,Rules!$H$11),"")&amp;""&lt;&gt;""),IFERROR(INDEX(Crawl!$A502:$DZ502,1,Rules!$H$11),"")&amp;"",IF(AND(ISNUMBER(J503),N(J503)&gt;=Rules!$B$12,IFERROR(INDEX(Crawl!$A502:$DZ502,1,Rules!$H$13),"")&amp;""&lt;&gt;""),IFERROR(INDEX(Crawl!$A502:$DZ502,1,Rules!$H$13),"")&amp;"","")))</f>
        <v/>
      </c>
      <c r="J503" s="19">
        <f>IF(A503="","",IF(IFERROR(INDEX(Crawl!$A502:$DZ502,1,Rules!$H$14),"")&amp;""="","",IFERROR(INDEX(Crawl!$A502:$DZ502,1,Rules!$H$14),"")))</f>
        <v/>
      </c>
      <c r="K503">
        <f>IF(A503="","",IFERROR(SUMIFS('GSC current'!$J$2:$J$2001,'GSC current'!$I$2:$I$2001,B503),0))</f>
        <v/>
      </c>
      <c r="L503">
        <f>IF(A503="","",IFERROR(SUMIFS('GSC current'!$K$2:$K$2001,'GSC current'!$I$2:$I$2001,B503),0))</f>
        <v/>
      </c>
      <c r="M503" s="20">
        <f>IF(A503="","",IF(N(L503)&gt;0,K503/L503,""))</f>
        <v/>
      </c>
      <c r="N503" s="21">
        <f>IF(A503="","",IF(N(L503)&gt;0,SUMIFS('GSC current'!$L$2:$L$2001,'GSC current'!$I$2:$I$2001,B503)/L503,""))</f>
        <v/>
      </c>
      <c r="O503">
        <f>IF(A503="","",IFERROR(SUMIFS('GSC previous'!$J$2:$J$2001,'GSC previous'!$I$2:$I$2001,B503),0))</f>
        <v/>
      </c>
      <c r="P503" s="22">
        <f>IF(A503="","",IF(N(O503)&gt;0,(K503-O503)/O503,""))</f>
        <v/>
      </c>
      <c r="Q503">
        <f>IF(A503="","",IFERROR(SUMIFS(GA4!$P$2:$P$2001,GA4!$O$2:$O$2001,B503),0))</f>
        <v/>
      </c>
      <c r="R503" s="23">
        <f>IF(A503="","",IF(N(Q503)&gt;0,SUMIFS(GA4!$Q$2:$Q$2001,GA4!$O$2:$O$2001,B503)/Q503,""))</f>
        <v/>
      </c>
      <c r="S503">
        <f>IF(A503="","",IFERROR(SUMIFS(GA4!$R$2:$R$2001,GA4!$O$2:$O$2001,B503),0))</f>
        <v/>
      </c>
      <c r="T503">
        <f>IF(A503="","",IF(AND(ISNUMBER(F503),LEFT(C503&amp;"",1)="2"),IF(F503&lt;Rules!$B$9,"Yes","No"),"No"))</f>
        <v/>
      </c>
      <c r="U503">
        <f>IF(A503="","",IF(AND(N(O503)&gt;=Rules!$B$8,ISNUMBER(P503)),IF(P503&lt;=-Rules!$B$7,"Yes","No"),"No"))</f>
        <v/>
      </c>
      <c r="V503">
        <f>IF(A503="","",IF(AND(N(L503)&gt;=Rules!$B$6,ISNUMBER(N503)),IF(AND(N503&gt;=Rules!$B$10,N503&lt;=Rules!$B$11),"Yes","No"),"No"))</f>
        <v/>
      </c>
      <c r="W503">
        <f>IF(A503="","",IF(I503&lt;&gt;"","Yes","No"))</f>
        <v/>
      </c>
      <c r="X503">
        <f>IF(I503="","",IF(SUMIFS($K$3:$K$2002,$A$3:$A$2002,SUBSTITUTE(SUBSTITUTE(I503,"?","~?"),"*","~*"))&gt;N(K503),"Yes","No"))</f>
        <v/>
      </c>
      <c r="Y503">
        <f>IF(A503="","",IF(N(S503)&gt;0,"Yes","No"))</f>
        <v/>
      </c>
      <c r="Z503">
        <f>IF(A503="","",IF(AND(N(K503)&lt;Rules!$B$5,N(L503)&lt;Rules!$B$6,N(Q503)&lt;Rules!$B$13,Y503="No"),"Yes","No"))</f>
        <v/>
      </c>
      <c r="AA503">
        <f>IF(A503="","",IF(LEFT(C503&amp;"",1)="3","Redirect",IF(OR(LEFT(C503&amp;"",1)="4",LEFT(C503&amp;"",1)="5"),IF(OR(N(K503)&gt;0,N(AC503)&gt;=Rules!$B$14),"Redirect","Prune"),IF(D503="Non-Indexable","Keep",IF(AND(W503="Yes",X503="Yes",Y503="No"),"Merge",IF(OR(U503="Yes",V503="Yes",AND(T503="Yes",N(L503)&gt;=Rules!$B$6)),"Update",IF(Z503="Yes",IF(N(AC503)&gt;=Rules!$B$14,"Redirect","Prune"),"Keep")))))))</f>
        <v/>
      </c>
      <c r="AB503">
        <f>IF(A503="","",IF(LEFT(C503&amp;"",1)="3","Already redirects ("&amp;C503&amp;"). Update internal links to point at the final URL.",IF(OR(LEFT(C503&amp;"",1)="4",LEFT(C503&amp;"",1)="5"),IF(AA503="Redirect","Returns "&amp;C503&amp;" but still has "&amp;N(K503)&amp;" clicks and "&amp;N(AC503)&amp;" referring domains. 301 it to the closest live page.","Returns "&amp;C503&amp;" with no clicks or links. Remove internal links and let it 404 or 410."),IF(D503="Non-Indexable","Non-indexable ("&amp;E503&amp;"). Keep if that is intentional; otherwise fix the canonical or noindex.",IF(AA503="Merge","Overlaps with "&amp;I503&amp;IF(N(J503)&gt;0," (similarity "&amp;TEXT(J503,"0.00")&amp;")","")&amp;", which gets more clicks. Merge the useful parts into it and 301 this URL.",IF(AA503="Update",MID(IF(U503="Yes","; Clicks down "&amp;TEXT(-P503,"0%")&amp;" on the previous period","")&amp;IF(V503="Yes","; Average position "&amp;TEXT(N503,"0.0")&amp;" on "&amp;TEXT(L503,"#,##0")&amp;" impressions (striking distance)","")&amp;IF(AND(T503="Yes",N(L503)&gt;=Rules!$B$6),"; Thin ("&amp;F503&amp;" words) but has search demand",""),3,400),IF(AA503="Prune","Low value: "&amp;N(K503)&amp;" clicks, "&amp;N(L503)&amp;" impressions, "&amp;N(Q503)&amp;" sessions, no key events. Remove or noindex it and update internal links.",IF(AA503="Redirect","Low value but "&amp;N(AC503)&amp;" referring domains. 301 it to the closest relevant page to keep those links.",IF(AND(Z503="No",Y503="Yes",N(K503)&lt;Rules!$B$5),"Low search traffic but it converts (key events: "&amp;S503&amp;"). Keep it and link to it.",IF(W503="Yes","Stronger than the page it overlaps ("&amp;I503&amp;"). Keep; merge that page into this one.","Healthy: "&amp;N(K503)&amp;" clicks"&amp;IF(ISNUMBER(N503),", average position "&amp;TEXT(N503,"0.0"),"")&amp;". Keep and monitor."))))))))))</f>
        <v/>
      </c>
      <c r="AE503">
        <f>IF(A503="","",IF(AD503&lt;&gt;"",AD503,AA503))</f>
        <v/>
      </c>
    </row>
    <row r="504">
      <c r="A504">
        <f>IF(Crawl!A503="","",Crawl!A503)</f>
        <v/>
      </c>
      <c r="B504">
        <f>IF(A504="","",Crawl!EC503)</f>
        <v/>
      </c>
      <c r="C504">
        <f>IF(A504="","",IFERROR(INDEX(Crawl!$A503:$DZ503,1,Rules!$H$6),""))</f>
        <v/>
      </c>
      <c r="D504">
        <f>IF(A504="","",IFERROR(INDEX(Crawl!$A503:$DZ503,1,Rules!$H$7),"")&amp;"")</f>
        <v/>
      </c>
      <c r="E504">
        <f>IF(A504="","",IFERROR(INDEX(Crawl!$A503:$DZ503,1,Rules!$H$8),"")&amp;"")</f>
        <v/>
      </c>
      <c r="F504">
        <f>IF(A504="","",IFERROR(INDEX(Crawl!$A503:$DZ503,1,Rules!$H$9),""))</f>
        <v/>
      </c>
      <c r="G504">
        <f>IF(A504="","",IFERROR(INDEX(Crawl!$A503:$DZ503,1,Rules!$H$10),""))</f>
        <v/>
      </c>
      <c r="H504">
        <f>IF(A504="","",IFERROR(INDEX(Crawl!$A503:$DZ503,1,Rules!$H$12),""))</f>
        <v/>
      </c>
      <c r="I504">
        <f>IF(A504="","",IF(AND(N(H504)&gt;0,IFERROR(INDEX(Crawl!$A503:$DZ503,1,Rules!$H$11),"")&amp;""&lt;&gt;""),IFERROR(INDEX(Crawl!$A503:$DZ503,1,Rules!$H$11),"")&amp;"",IF(AND(ISNUMBER(J504),N(J504)&gt;=Rules!$B$12,IFERROR(INDEX(Crawl!$A503:$DZ503,1,Rules!$H$13),"")&amp;""&lt;&gt;""),IFERROR(INDEX(Crawl!$A503:$DZ503,1,Rules!$H$13),"")&amp;"","")))</f>
        <v/>
      </c>
      <c r="J504" s="19">
        <f>IF(A504="","",IF(IFERROR(INDEX(Crawl!$A503:$DZ503,1,Rules!$H$14),"")&amp;""="","",IFERROR(INDEX(Crawl!$A503:$DZ503,1,Rules!$H$14),"")))</f>
        <v/>
      </c>
      <c r="K504">
        <f>IF(A504="","",IFERROR(SUMIFS('GSC current'!$J$2:$J$2001,'GSC current'!$I$2:$I$2001,B504),0))</f>
        <v/>
      </c>
      <c r="L504">
        <f>IF(A504="","",IFERROR(SUMIFS('GSC current'!$K$2:$K$2001,'GSC current'!$I$2:$I$2001,B504),0))</f>
        <v/>
      </c>
      <c r="M504" s="20">
        <f>IF(A504="","",IF(N(L504)&gt;0,K504/L504,""))</f>
        <v/>
      </c>
      <c r="N504" s="21">
        <f>IF(A504="","",IF(N(L504)&gt;0,SUMIFS('GSC current'!$L$2:$L$2001,'GSC current'!$I$2:$I$2001,B504)/L504,""))</f>
        <v/>
      </c>
      <c r="O504">
        <f>IF(A504="","",IFERROR(SUMIFS('GSC previous'!$J$2:$J$2001,'GSC previous'!$I$2:$I$2001,B504),0))</f>
        <v/>
      </c>
      <c r="P504" s="22">
        <f>IF(A504="","",IF(N(O504)&gt;0,(K504-O504)/O504,""))</f>
        <v/>
      </c>
      <c r="Q504">
        <f>IF(A504="","",IFERROR(SUMIFS(GA4!$P$2:$P$2001,GA4!$O$2:$O$2001,B504),0))</f>
        <v/>
      </c>
      <c r="R504" s="23">
        <f>IF(A504="","",IF(N(Q504)&gt;0,SUMIFS(GA4!$Q$2:$Q$2001,GA4!$O$2:$O$2001,B504)/Q504,""))</f>
        <v/>
      </c>
      <c r="S504">
        <f>IF(A504="","",IFERROR(SUMIFS(GA4!$R$2:$R$2001,GA4!$O$2:$O$2001,B504),0))</f>
        <v/>
      </c>
      <c r="T504">
        <f>IF(A504="","",IF(AND(ISNUMBER(F504),LEFT(C504&amp;"",1)="2"),IF(F504&lt;Rules!$B$9,"Yes","No"),"No"))</f>
        <v/>
      </c>
      <c r="U504">
        <f>IF(A504="","",IF(AND(N(O504)&gt;=Rules!$B$8,ISNUMBER(P504)),IF(P504&lt;=-Rules!$B$7,"Yes","No"),"No"))</f>
        <v/>
      </c>
      <c r="V504">
        <f>IF(A504="","",IF(AND(N(L504)&gt;=Rules!$B$6,ISNUMBER(N504)),IF(AND(N504&gt;=Rules!$B$10,N504&lt;=Rules!$B$11),"Yes","No"),"No"))</f>
        <v/>
      </c>
      <c r="W504">
        <f>IF(A504="","",IF(I504&lt;&gt;"","Yes","No"))</f>
        <v/>
      </c>
      <c r="X504">
        <f>IF(I504="","",IF(SUMIFS($K$3:$K$2002,$A$3:$A$2002,SUBSTITUTE(SUBSTITUTE(I504,"?","~?"),"*","~*"))&gt;N(K504),"Yes","No"))</f>
        <v/>
      </c>
      <c r="Y504">
        <f>IF(A504="","",IF(N(S504)&gt;0,"Yes","No"))</f>
        <v/>
      </c>
      <c r="Z504">
        <f>IF(A504="","",IF(AND(N(K504)&lt;Rules!$B$5,N(L504)&lt;Rules!$B$6,N(Q504)&lt;Rules!$B$13,Y504="No"),"Yes","No"))</f>
        <v/>
      </c>
      <c r="AA504">
        <f>IF(A504="","",IF(LEFT(C504&amp;"",1)="3","Redirect",IF(OR(LEFT(C504&amp;"",1)="4",LEFT(C504&amp;"",1)="5"),IF(OR(N(K504)&gt;0,N(AC504)&gt;=Rules!$B$14),"Redirect","Prune"),IF(D504="Non-Indexable","Keep",IF(AND(W504="Yes",X504="Yes",Y504="No"),"Merge",IF(OR(U504="Yes",V504="Yes",AND(T504="Yes",N(L504)&gt;=Rules!$B$6)),"Update",IF(Z504="Yes",IF(N(AC504)&gt;=Rules!$B$14,"Redirect","Prune"),"Keep")))))))</f>
        <v/>
      </c>
      <c r="AB504">
        <f>IF(A504="","",IF(LEFT(C504&amp;"",1)="3","Already redirects ("&amp;C504&amp;"). Update internal links to point at the final URL.",IF(OR(LEFT(C504&amp;"",1)="4",LEFT(C504&amp;"",1)="5"),IF(AA504="Redirect","Returns "&amp;C504&amp;" but still has "&amp;N(K504)&amp;" clicks and "&amp;N(AC504)&amp;" referring domains. 301 it to the closest live page.","Returns "&amp;C504&amp;" with no clicks or links. Remove internal links and let it 404 or 410."),IF(D504="Non-Indexable","Non-indexable ("&amp;E504&amp;"). Keep if that is intentional; otherwise fix the canonical or noindex.",IF(AA504="Merge","Overlaps with "&amp;I504&amp;IF(N(J504)&gt;0," (similarity "&amp;TEXT(J504,"0.00")&amp;")","")&amp;", which gets more clicks. Merge the useful parts into it and 301 this URL.",IF(AA504="Update",MID(IF(U504="Yes","; Clicks down "&amp;TEXT(-P504,"0%")&amp;" on the previous period","")&amp;IF(V504="Yes","; Average position "&amp;TEXT(N504,"0.0")&amp;" on "&amp;TEXT(L504,"#,##0")&amp;" impressions (striking distance)","")&amp;IF(AND(T504="Yes",N(L504)&gt;=Rules!$B$6),"; Thin ("&amp;F504&amp;" words) but has search demand",""),3,400),IF(AA504="Prune","Low value: "&amp;N(K504)&amp;" clicks, "&amp;N(L504)&amp;" impressions, "&amp;N(Q504)&amp;" sessions, no key events. Remove or noindex it and update internal links.",IF(AA504="Redirect","Low value but "&amp;N(AC504)&amp;" referring domains. 301 it to the closest relevant page to keep those links.",IF(AND(Z504="No",Y504="Yes",N(K504)&lt;Rules!$B$5),"Low search traffic but it converts (key events: "&amp;S504&amp;"). Keep it and link to it.",IF(W504="Yes","Stronger than the page it overlaps ("&amp;I504&amp;"). Keep; merge that page into this one.","Healthy: "&amp;N(K504)&amp;" clicks"&amp;IF(ISNUMBER(N504),", average position "&amp;TEXT(N504,"0.0"),"")&amp;". Keep and monitor."))))))))))</f>
        <v/>
      </c>
      <c r="AE504">
        <f>IF(A504="","",IF(AD504&lt;&gt;"",AD504,AA504))</f>
        <v/>
      </c>
    </row>
    <row r="505">
      <c r="A505">
        <f>IF(Crawl!A504="","",Crawl!A504)</f>
        <v/>
      </c>
      <c r="B505">
        <f>IF(A505="","",Crawl!EC504)</f>
        <v/>
      </c>
      <c r="C505">
        <f>IF(A505="","",IFERROR(INDEX(Crawl!$A504:$DZ504,1,Rules!$H$6),""))</f>
        <v/>
      </c>
      <c r="D505">
        <f>IF(A505="","",IFERROR(INDEX(Crawl!$A504:$DZ504,1,Rules!$H$7),"")&amp;"")</f>
        <v/>
      </c>
      <c r="E505">
        <f>IF(A505="","",IFERROR(INDEX(Crawl!$A504:$DZ504,1,Rules!$H$8),"")&amp;"")</f>
        <v/>
      </c>
      <c r="F505">
        <f>IF(A505="","",IFERROR(INDEX(Crawl!$A504:$DZ504,1,Rules!$H$9),""))</f>
        <v/>
      </c>
      <c r="G505">
        <f>IF(A505="","",IFERROR(INDEX(Crawl!$A504:$DZ504,1,Rules!$H$10),""))</f>
        <v/>
      </c>
      <c r="H505">
        <f>IF(A505="","",IFERROR(INDEX(Crawl!$A504:$DZ504,1,Rules!$H$12),""))</f>
        <v/>
      </c>
      <c r="I505">
        <f>IF(A505="","",IF(AND(N(H505)&gt;0,IFERROR(INDEX(Crawl!$A504:$DZ504,1,Rules!$H$11),"")&amp;""&lt;&gt;""),IFERROR(INDEX(Crawl!$A504:$DZ504,1,Rules!$H$11),"")&amp;"",IF(AND(ISNUMBER(J505),N(J505)&gt;=Rules!$B$12,IFERROR(INDEX(Crawl!$A504:$DZ504,1,Rules!$H$13),"")&amp;""&lt;&gt;""),IFERROR(INDEX(Crawl!$A504:$DZ504,1,Rules!$H$13),"")&amp;"","")))</f>
        <v/>
      </c>
      <c r="J505" s="19">
        <f>IF(A505="","",IF(IFERROR(INDEX(Crawl!$A504:$DZ504,1,Rules!$H$14),"")&amp;""="","",IFERROR(INDEX(Crawl!$A504:$DZ504,1,Rules!$H$14),"")))</f>
        <v/>
      </c>
      <c r="K505">
        <f>IF(A505="","",IFERROR(SUMIFS('GSC current'!$J$2:$J$2001,'GSC current'!$I$2:$I$2001,B505),0))</f>
        <v/>
      </c>
      <c r="L505">
        <f>IF(A505="","",IFERROR(SUMIFS('GSC current'!$K$2:$K$2001,'GSC current'!$I$2:$I$2001,B505),0))</f>
        <v/>
      </c>
      <c r="M505" s="20">
        <f>IF(A505="","",IF(N(L505)&gt;0,K505/L505,""))</f>
        <v/>
      </c>
      <c r="N505" s="21">
        <f>IF(A505="","",IF(N(L505)&gt;0,SUMIFS('GSC current'!$L$2:$L$2001,'GSC current'!$I$2:$I$2001,B505)/L505,""))</f>
        <v/>
      </c>
      <c r="O505">
        <f>IF(A505="","",IFERROR(SUMIFS('GSC previous'!$J$2:$J$2001,'GSC previous'!$I$2:$I$2001,B505),0))</f>
        <v/>
      </c>
      <c r="P505" s="22">
        <f>IF(A505="","",IF(N(O505)&gt;0,(K505-O505)/O505,""))</f>
        <v/>
      </c>
      <c r="Q505">
        <f>IF(A505="","",IFERROR(SUMIFS(GA4!$P$2:$P$2001,GA4!$O$2:$O$2001,B505),0))</f>
        <v/>
      </c>
      <c r="R505" s="23">
        <f>IF(A505="","",IF(N(Q505)&gt;0,SUMIFS(GA4!$Q$2:$Q$2001,GA4!$O$2:$O$2001,B505)/Q505,""))</f>
        <v/>
      </c>
      <c r="S505">
        <f>IF(A505="","",IFERROR(SUMIFS(GA4!$R$2:$R$2001,GA4!$O$2:$O$2001,B505),0))</f>
        <v/>
      </c>
      <c r="T505">
        <f>IF(A505="","",IF(AND(ISNUMBER(F505),LEFT(C505&amp;"",1)="2"),IF(F505&lt;Rules!$B$9,"Yes","No"),"No"))</f>
        <v/>
      </c>
      <c r="U505">
        <f>IF(A505="","",IF(AND(N(O505)&gt;=Rules!$B$8,ISNUMBER(P505)),IF(P505&lt;=-Rules!$B$7,"Yes","No"),"No"))</f>
        <v/>
      </c>
      <c r="V505">
        <f>IF(A505="","",IF(AND(N(L505)&gt;=Rules!$B$6,ISNUMBER(N505)),IF(AND(N505&gt;=Rules!$B$10,N505&lt;=Rules!$B$11),"Yes","No"),"No"))</f>
        <v/>
      </c>
      <c r="W505">
        <f>IF(A505="","",IF(I505&lt;&gt;"","Yes","No"))</f>
        <v/>
      </c>
      <c r="X505">
        <f>IF(I505="","",IF(SUMIFS($K$3:$K$2002,$A$3:$A$2002,SUBSTITUTE(SUBSTITUTE(I505,"?","~?"),"*","~*"))&gt;N(K505),"Yes","No"))</f>
        <v/>
      </c>
      <c r="Y505">
        <f>IF(A505="","",IF(N(S505)&gt;0,"Yes","No"))</f>
        <v/>
      </c>
      <c r="Z505">
        <f>IF(A505="","",IF(AND(N(K505)&lt;Rules!$B$5,N(L505)&lt;Rules!$B$6,N(Q505)&lt;Rules!$B$13,Y505="No"),"Yes","No"))</f>
        <v/>
      </c>
      <c r="AA505">
        <f>IF(A505="","",IF(LEFT(C505&amp;"",1)="3","Redirect",IF(OR(LEFT(C505&amp;"",1)="4",LEFT(C505&amp;"",1)="5"),IF(OR(N(K505)&gt;0,N(AC505)&gt;=Rules!$B$14),"Redirect","Prune"),IF(D505="Non-Indexable","Keep",IF(AND(W505="Yes",X505="Yes",Y505="No"),"Merge",IF(OR(U505="Yes",V505="Yes",AND(T505="Yes",N(L505)&gt;=Rules!$B$6)),"Update",IF(Z505="Yes",IF(N(AC505)&gt;=Rules!$B$14,"Redirect","Prune"),"Keep")))))))</f>
        <v/>
      </c>
      <c r="AB505">
        <f>IF(A505="","",IF(LEFT(C505&amp;"",1)="3","Already redirects ("&amp;C505&amp;"). Update internal links to point at the final URL.",IF(OR(LEFT(C505&amp;"",1)="4",LEFT(C505&amp;"",1)="5"),IF(AA505="Redirect","Returns "&amp;C505&amp;" but still has "&amp;N(K505)&amp;" clicks and "&amp;N(AC505)&amp;" referring domains. 301 it to the closest live page.","Returns "&amp;C505&amp;" with no clicks or links. Remove internal links and let it 404 or 410."),IF(D505="Non-Indexable","Non-indexable ("&amp;E505&amp;"). Keep if that is intentional; otherwise fix the canonical or noindex.",IF(AA505="Merge","Overlaps with "&amp;I505&amp;IF(N(J505)&gt;0," (similarity "&amp;TEXT(J505,"0.00")&amp;")","")&amp;", which gets more clicks. Merge the useful parts into it and 301 this URL.",IF(AA505="Update",MID(IF(U505="Yes","; Clicks down "&amp;TEXT(-P505,"0%")&amp;" on the previous period","")&amp;IF(V505="Yes","; Average position "&amp;TEXT(N505,"0.0")&amp;" on "&amp;TEXT(L505,"#,##0")&amp;" impressions (striking distance)","")&amp;IF(AND(T505="Yes",N(L505)&gt;=Rules!$B$6),"; Thin ("&amp;F505&amp;" words) but has search demand",""),3,400),IF(AA505="Prune","Low value: "&amp;N(K505)&amp;" clicks, "&amp;N(L505)&amp;" impressions, "&amp;N(Q505)&amp;" sessions, no key events. Remove or noindex it and update internal links.",IF(AA505="Redirect","Low value but "&amp;N(AC505)&amp;" referring domains. 301 it to the closest relevant page to keep those links.",IF(AND(Z505="No",Y505="Yes",N(K505)&lt;Rules!$B$5),"Low search traffic but it converts (key events: "&amp;S505&amp;"). Keep it and link to it.",IF(W505="Yes","Stronger than the page it overlaps ("&amp;I505&amp;"). Keep; merge that page into this one.","Healthy: "&amp;N(K505)&amp;" clicks"&amp;IF(ISNUMBER(N505),", average position "&amp;TEXT(N505,"0.0"),"")&amp;". Keep and monitor."))))))))))</f>
        <v/>
      </c>
      <c r="AE505">
        <f>IF(A505="","",IF(AD505&lt;&gt;"",AD505,AA505))</f>
        <v/>
      </c>
    </row>
    <row r="506">
      <c r="A506">
        <f>IF(Crawl!A505="","",Crawl!A505)</f>
        <v/>
      </c>
      <c r="B506">
        <f>IF(A506="","",Crawl!EC505)</f>
        <v/>
      </c>
      <c r="C506">
        <f>IF(A506="","",IFERROR(INDEX(Crawl!$A505:$DZ505,1,Rules!$H$6),""))</f>
        <v/>
      </c>
      <c r="D506">
        <f>IF(A506="","",IFERROR(INDEX(Crawl!$A505:$DZ505,1,Rules!$H$7),"")&amp;"")</f>
        <v/>
      </c>
      <c r="E506">
        <f>IF(A506="","",IFERROR(INDEX(Crawl!$A505:$DZ505,1,Rules!$H$8),"")&amp;"")</f>
        <v/>
      </c>
      <c r="F506">
        <f>IF(A506="","",IFERROR(INDEX(Crawl!$A505:$DZ505,1,Rules!$H$9),""))</f>
        <v/>
      </c>
      <c r="G506">
        <f>IF(A506="","",IFERROR(INDEX(Crawl!$A505:$DZ505,1,Rules!$H$10),""))</f>
        <v/>
      </c>
      <c r="H506">
        <f>IF(A506="","",IFERROR(INDEX(Crawl!$A505:$DZ505,1,Rules!$H$12),""))</f>
        <v/>
      </c>
      <c r="I506">
        <f>IF(A506="","",IF(AND(N(H506)&gt;0,IFERROR(INDEX(Crawl!$A505:$DZ505,1,Rules!$H$11),"")&amp;""&lt;&gt;""),IFERROR(INDEX(Crawl!$A505:$DZ505,1,Rules!$H$11),"")&amp;"",IF(AND(ISNUMBER(J506),N(J506)&gt;=Rules!$B$12,IFERROR(INDEX(Crawl!$A505:$DZ505,1,Rules!$H$13),"")&amp;""&lt;&gt;""),IFERROR(INDEX(Crawl!$A505:$DZ505,1,Rules!$H$13),"")&amp;"","")))</f>
        <v/>
      </c>
      <c r="J506" s="19">
        <f>IF(A506="","",IF(IFERROR(INDEX(Crawl!$A505:$DZ505,1,Rules!$H$14),"")&amp;""="","",IFERROR(INDEX(Crawl!$A505:$DZ505,1,Rules!$H$14),"")))</f>
        <v/>
      </c>
      <c r="K506">
        <f>IF(A506="","",IFERROR(SUMIFS('GSC current'!$J$2:$J$2001,'GSC current'!$I$2:$I$2001,B506),0))</f>
        <v/>
      </c>
      <c r="L506">
        <f>IF(A506="","",IFERROR(SUMIFS('GSC current'!$K$2:$K$2001,'GSC current'!$I$2:$I$2001,B506),0))</f>
        <v/>
      </c>
      <c r="M506" s="20">
        <f>IF(A506="","",IF(N(L506)&gt;0,K506/L506,""))</f>
        <v/>
      </c>
      <c r="N506" s="21">
        <f>IF(A506="","",IF(N(L506)&gt;0,SUMIFS('GSC current'!$L$2:$L$2001,'GSC current'!$I$2:$I$2001,B506)/L506,""))</f>
        <v/>
      </c>
      <c r="O506">
        <f>IF(A506="","",IFERROR(SUMIFS('GSC previous'!$J$2:$J$2001,'GSC previous'!$I$2:$I$2001,B506),0))</f>
        <v/>
      </c>
      <c r="P506" s="22">
        <f>IF(A506="","",IF(N(O506)&gt;0,(K506-O506)/O506,""))</f>
        <v/>
      </c>
      <c r="Q506">
        <f>IF(A506="","",IFERROR(SUMIFS(GA4!$P$2:$P$2001,GA4!$O$2:$O$2001,B506),0))</f>
        <v/>
      </c>
      <c r="R506" s="23">
        <f>IF(A506="","",IF(N(Q506)&gt;0,SUMIFS(GA4!$Q$2:$Q$2001,GA4!$O$2:$O$2001,B506)/Q506,""))</f>
        <v/>
      </c>
      <c r="S506">
        <f>IF(A506="","",IFERROR(SUMIFS(GA4!$R$2:$R$2001,GA4!$O$2:$O$2001,B506),0))</f>
        <v/>
      </c>
      <c r="T506">
        <f>IF(A506="","",IF(AND(ISNUMBER(F506),LEFT(C506&amp;"",1)="2"),IF(F506&lt;Rules!$B$9,"Yes","No"),"No"))</f>
        <v/>
      </c>
      <c r="U506">
        <f>IF(A506="","",IF(AND(N(O506)&gt;=Rules!$B$8,ISNUMBER(P506)),IF(P506&lt;=-Rules!$B$7,"Yes","No"),"No"))</f>
        <v/>
      </c>
      <c r="V506">
        <f>IF(A506="","",IF(AND(N(L506)&gt;=Rules!$B$6,ISNUMBER(N506)),IF(AND(N506&gt;=Rules!$B$10,N506&lt;=Rules!$B$11),"Yes","No"),"No"))</f>
        <v/>
      </c>
      <c r="W506">
        <f>IF(A506="","",IF(I506&lt;&gt;"","Yes","No"))</f>
        <v/>
      </c>
      <c r="X506">
        <f>IF(I506="","",IF(SUMIFS($K$3:$K$2002,$A$3:$A$2002,SUBSTITUTE(SUBSTITUTE(I506,"?","~?"),"*","~*"))&gt;N(K506),"Yes","No"))</f>
        <v/>
      </c>
      <c r="Y506">
        <f>IF(A506="","",IF(N(S506)&gt;0,"Yes","No"))</f>
        <v/>
      </c>
      <c r="Z506">
        <f>IF(A506="","",IF(AND(N(K506)&lt;Rules!$B$5,N(L506)&lt;Rules!$B$6,N(Q506)&lt;Rules!$B$13,Y506="No"),"Yes","No"))</f>
        <v/>
      </c>
      <c r="AA506">
        <f>IF(A506="","",IF(LEFT(C506&amp;"",1)="3","Redirect",IF(OR(LEFT(C506&amp;"",1)="4",LEFT(C506&amp;"",1)="5"),IF(OR(N(K506)&gt;0,N(AC506)&gt;=Rules!$B$14),"Redirect","Prune"),IF(D506="Non-Indexable","Keep",IF(AND(W506="Yes",X506="Yes",Y506="No"),"Merge",IF(OR(U506="Yes",V506="Yes",AND(T506="Yes",N(L506)&gt;=Rules!$B$6)),"Update",IF(Z506="Yes",IF(N(AC506)&gt;=Rules!$B$14,"Redirect","Prune"),"Keep")))))))</f>
        <v/>
      </c>
      <c r="AB506">
        <f>IF(A506="","",IF(LEFT(C506&amp;"",1)="3","Already redirects ("&amp;C506&amp;"). Update internal links to point at the final URL.",IF(OR(LEFT(C506&amp;"",1)="4",LEFT(C506&amp;"",1)="5"),IF(AA506="Redirect","Returns "&amp;C506&amp;" but still has "&amp;N(K506)&amp;" clicks and "&amp;N(AC506)&amp;" referring domains. 301 it to the closest live page.","Returns "&amp;C506&amp;" with no clicks or links. Remove internal links and let it 404 or 410."),IF(D506="Non-Indexable","Non-indexable ("&amp;E506&amp;"). Keep if that is intentional; otherwise fix the canonical or noindex.",IF(AA506="Merge","Overlaps with "&amp;I506&amp;IF(N(J506)&gt;0," (similarity "&amp;TEXT(J506,"0.00")&amp;")","")&amp;", which gets more clicks. Merge the useful parts into it and 301 this URL.",IF(AA506="Update",MID(IF(U506="Yes","; Clicks down "&amp;TEXT(-P506,"0%")&amp;" on the previous period","")&amp;IF(V506="Yes","; Average position "&amp;TEXT(N506,"0.0")&amp;" on "&amp;TEXT(L506,"#,##0")&amp;" impressions (striking distance)","")&amp;IF(AND(T506="Yes",N(L506)&gt;=Rules!$B$6),"; Thin ("&amp;F506&amp;" words) but has search demand",""),3,400),IF(AA506="Prune","Low value: "&amp;N(K506)&amp;" clicks, "&amp;N(L506)&amp;" impressions, "&amp;N(Q506)&amp;" sessions, no key events. Remove or noindex it and update internal links.",IF(AA506="Redirect","Low value but "&amp;N(AC506)&amp;" referring domains. 301 it to the closest relevant page to keep those links.",IF(AND(Z506="No",Y506="Yes",N(K506)&lt;Rules!$B$5),"Low search traffic but it converts (key events: "&amp;S506&amp;"). Keep it and link to it.",IF(W506="Yes","Stronger than the page it overlaps ("&amp;I506&amp;"). Keep; merge that page into this one.","Healthy: "&amp;N(K506)&amp;" clicks"&amp;IF(ISNUMBER(N506),", average position "&amp;TEXT(N506,"0.0"),"")&amp;". Keep and monitor."))))))))))</f>
        <v/>
      </c>
      <c r="AE506">
        <f>IF(A506="","",IF(AD506&lt;&gt;"",AD506,AA506))</f>
        <v/>
      </c>
    </row>
    <row r="507">
      <c r="A507">
        <f>IF(Crawl!A506="","",Crawl!A506)</f>
        <v/>
      </c>
      <c r="B507">
        <f>IF(A507="","",Crawl!EC506)</f>
        <v/>
      </c>
      <c r="C507">
        <f>IF(A507="","",IFERROR(INDEX(Crawl!$A506:$DZ506,1,Rules!$H$6),""))</f>
        <v/>
      </c>
      <c r="D507">
        <f>IF(A507="","",IFERROR(INDEX(Crawl!$A506:$DZ506,1,Rules!$H$7),"")&amp;"")</f>
        <v/>
      </c>
      <c r="E507">
        <f>IF(A507="","",IFERROR(INDEX(Crawl!$A506:$DZ506,1,Rules!$H$8),"")&amp;"")</f>
        <v/>
      </c>
      <c r="F507">
        <f>IF(A507="","",IFERROR(INDEX(Crawl!$A506:$DZ506,1,Rules!$H$9),""))</f>
        <v/>
      </c>
      <c r="G507">
        <f>IF(A507="","",IFERROR(INDEX(Crawl!$A506:$DZ506,1,Rules!$H$10),""))</f>
        <v/>
      </c>
      <c r="H507">
        <f>IF(A507="","",IFERROR(INDEX(Crawl!$A506:$DZ506,1,Rules!$H$12),""))</f>
        <v/>
      </c>
      <c r="I507">
        <f>IF(A507="","",IF(AND(N(H507)&gt;0,IFERROR(INDEX(Crawl!$A506:$DZ506,1,Rules!$H$11),"")&amp;""&lt;&gt;""),IFERROR(INDEX(Crawl!$A506:$DZ506,1,Rules!$H$11),"")&amp;"",IF(AND(ISNUMBER(J507),N(J507)&gt;=Rules!$B$12,IFERROR(INDEX(Crawl!$A506:$DZ506,1,Rules!$H$13),"")&amp;""&lt;&gt;""),IFERROR(INDEX(Crawl!$A506:$DZ506,1,Rules!$H$13),"")&amp;"","")))</f>
        <v/>
      </c>
      <c r="J507" s="19">
        <f>IF(A507="","",IF(IFERROR(INDEX(Crawl!$A506:$DZ506,1,Rules!$H$14),"")&amp;""="","",IFERROR(INDEX(Crawl!$A506:$DZ506,1,Rules!$H$14),"")))</f>
        <v/>
      </c>
      <c r="K507">
        <f>IF(A507="","",IFERROR(SUMIFS('GSC current'!$J$2:$J$2001,'GSC current'!$I$2:$I$2001,B507),0))</f>
        <v/>
      </c>
      <c r="L507">
        <f>IF(A507="","",IFERROR(SUMIFS('GSC current'!$K$2:$K$2001,'GSC current'!$I$2:$I$2001,B507),0))</f>
        <v/>
      </c>
      <c r="M507" s="20">
        <f>IF(A507="","",IF(N(L507)&gt;0,K507/L507,""))</f>
        <v/>
      </c>
      <c r="N507" s="21">
        <f>IF(A507="","",IF(N(L507)&gt;0,SUMIFS('GSC current'!$L$2:$L$2001,'GSC current'!$I$2:$I$2001,B507)/L507,""))</f>
        <v/>
      </c>
      <c r="O507">
        <f>IF(A507="","",IFERROR(SUMIFS('GSC previous'!$J$2:$J$2001,'GSC previous'!$I$2:$I$2001,B507),0))</f>
        <v/>
      </c>
      <c r="P507" s="22">
        <f>IF(A507="","",IF(N(O507)&gt;0,(K507-O507)/O507,""))</f>
        <v/>
      </c>
      <c r="Q507">
        <f>IF(A507="","",IFERROR(SUMIFS(GA4!$P$2:$P$2001,GA4!$O$2:$O$2001,B507),0))</f>
        <v/>
      </c>
      <c r="R507" s="23">
        <f>IF(A507="","",IF(N(Q507)&gt;0,SUMIFS(GA4!$Q$2:$Q$2001,GA4!$O$2:$O$2001,B507)/Q507,""))</f>
        <v/>
      </c>
      <c r="S507">
        <f>IF(A507="","",IFERROR(SUMIFS(GA4!$R$2:$R$2001,GA4!$O$2:$O$2001,B507),0))</f>
        <v/>
      </c>
      <c r="T507">
        <f>IF(A507="","",IF(AND(ISNUMBER(F507),LEFT(C507&amp;"",1)="2"),IF(F507&lt;Rules!$B$9,"Yes","No"),"No"))</f>
        <v/>
      </c>
      <c r="U507">
        <f>IF(A507="","",IF(AND(N(O507)&gt;=Rules!$B$8,ISNUMBER(P507)),IF(P507&lt;=-Rules!$B$7,"Yes","No"),"No"))</f>
        <v/>
      </c>
      <c r="V507">
        <f>IF(A507="","",IF(AND(N(L507)&gt;=Rules!$B$6,ISNUMBER(N507)),IF(AND(N507&gt;=Rules!$B$10,N507&lt;=Rules!$B$11),"Yes","No"),"No"))</f>
        <v/>
      </c>
      <c r="W507">
        <f>IF(A507="","",IF(I507&lt;&gt;"","Yes","No"))</f>
        <v/>
      </c>
      <c r="X507">
        <f>IF(I507="","",IF(SUMIFS($K$3:$K$2002,$A$3:$A$2002,SUBSTITUTE(SUBSTITUTE(I507,"?","~?"),"*","~*"))&gt;N(K507),"Yes","No"))</f>
        <v/>
      </c>
      <c r="Y507">
        <f>IF(A507="","",IF(N(S507)&gt;0,"Yes","No"))</f>
        <v/>
      </c>
      <c r="Z507">
        <f>IF(A507="","",IF(AND(N(K507)&lt;Rules!$B$5,N(L507)&lt;Rules!$B$6,N(Q507)&lt;Rules!$B$13,Y507="No"),"Yes","No"))</f>
        <v/>
      </c>
      <c r="AA507">
        <f>IF(A507="","",IF(LEFT(C507&amp;"",1)="3","Redirect",IF(OR(LEFT(C507&amp;"",1)="4",LEFT(C507&amp;"",1)="5"),IF(OR(N(K507)&gt;0,N(AC507)&gt;=Rules!$B$14),"Redirect","Prune"),IF(D507="Non-Indexable","Keep",IF(AND(W507="Yes",X507="Yes",Y507="No"),"Merge",IF(OR(U507="Yes",V507="Yes",AND(T507="Yes",N(L507)&gt;=Rules!$B$6)),"Update",IF(Z507="Yes",IF(N(AC507)&gt;=Rules!$B$14,"Redirect","Prune"),"Keep")))))))</f>
        <v/>
      </c>
      <c r="AB507">
        <f>IF(A507="","",IF(LEFT(C507&amp;"",1)="3","Already redirects ("&amp;C507&amp;"). Update internal links to point at the final URL.",IF(OR(LEFT(C507&amp;"",1)="4",LEFT(C507&amp;"",1)="5"),IF(AA507="Redirect","Returns "&amp;C507&amp;" but still has "&amp;N(K507)&amp;" clicks and "&amp;N(AC507)&amp;" referring domains. 301 it to the closest live page.","Returns "&amp;C507&amp;" with no clicks or links. Remove internal links and let it 404 or 410."),IF(D507="Non-Indexable","Non-indexable ("&amp;E507&amp;"). Keep if that is intentional; otherwise fix the canonical or noindex.",IF(AA507="Merge","Overlaps with "&amp;I507&amp;IF(N(J507)&gt;0," (similarity "&amp;TEXT(J507,"0.00")&amp;")","")&amp;", which gets more clicks. Merge the useful parts into it and 301 this URL.",IF(AA507="Update",MID(IF(U507="Yes","; Clicks down "&amp;TEXT(-P507,"0%")&amp;" on the previous period","")&amp;IF(V507="Yes","; Average position "&amp;TEXT(N507,"0.0")&amp;" on "&amp;TEXT(L507,"#,##0")&amp;" impressions (striking distance)","")&amp;IF(AND(T507="Yes",N(L507)&gt;=Rules!$B$6),"; Thin ("&amp;F507&amp;" words) but has search demand",""),3,400),IF(AA507="Prune","Low value: "&amp;N(K507)&amp;" clicks, "&amp;N(L507)&amp;" impressions, "&amp;N(Q507)&amp;" sessions, no key events. Remove or noindex it and update internal links.",IF(AA507="Redirect","Low value but "&amp;N(AC507)&amp;" referring domains. 301 it to the closest relevant page to keep those links.",IF(AND(Z507="No",Y507="Yes",N(K507)&lt;Rules!$B$5),"Low search traffic but it converts (key events: "&amp;S507&amp;"). Keep it and link to it.",IF(W507="Yes","Stronger than the page it overlaps ("&amp;I507&amp;"). Keep; merge that page into this one.","Healthy: "&amp;N(K507)&amp;" clicks"&amp;IF(ISNUMBER(N507),", average position "&amp;TEXT(N507,"0.0"),"")&amp;". Keep and monitor."))))))))))</f>
        <v/>
      </c>
      <c r="AE507">
        <f>IF(A507="","",IF(AD507&lt;&gt;"",AD507,AA507))</f>
        <v/>
      </c>
    </row>
    <row r="508">
      <c r="A508">
        <f>IF(Crawl!A507="","",Crawl!A507)</f>
        <v/>
      </c>
      <c r="B508">
        <f>IF(A508="","",Crawl!EC507)</f>
        <v/>
      </c>
      <c r="C508">
        <f>IF(A508="","",IFERROR(INDEX(Crawl!$A507:$DZ507,1,Rules!$H$6),""))</f>
        <v/>
      </c>
      <c r="D508">
        <f>IF(A508="","",IFERROR(INDEX(Crawl!$A507:$DZ507,1,Rules!$H$7),"")&amp;"")</f>
        <v/>
      </c>
      <c r="E508">
        <f>IF(A508="","",IFERROR(INDEX(Crawl!$A507:$DZ507,1,Rules!$H$8),"")&amp;"")</f>
        <v/>
      </c>
      <c r="F508">
        <f>IF(A508="","",IFERROR(INDEX(Crawl!$A507:$DZ507,1,Rules!$H$9),""))</f>
        <v/>
      </c>
      <c r="G508">
        <f>IF(A508="","",IFERROR(INDEX(Crawl!$A507:$DZ507,1,Rules!$H$10),""))</f>
        <v/>
      </c>
      <c r="H508">
        <f>IF(A508="","",IFERROR(INDEX(Crawl!$A507:$DZ507,1,Rules!$H$12),""))</f>
        <v/>
      </c>
      <c r="I508">
        <f>IF(A508="","",IF(AND(N(H508)&gt;0,IFERROR(INDEX(Crawl!$A507:$DZ507,1,Rules!$H$11),"")&amp;""&lt;&gt;""),IFERROR(INDEX(Crawl!$A507:$DZ507,1,Rules!$H$11),"")&amp;"",IF(AND(ISNUMBER(J508),N(J508)&gt;=Rules!$B$12,IFERROR(INDEX(Crawl!$A507:$DZ507,1,Rules!$H$13),"")&amp;""&lt;&gt;""),IFERROR(INDEX(Crawl!$A507:$DZ507,1,Rules!$H$13),"")&amp;"","")))</f>
        <v/>
      </c>
      <c r="J508" s="19">
        <f>IF(A508="","",IF(IFERROR(INDEX(Crawl!$A507:$DZ507,1,Rules!$H$14),"")&amp;""="","",IFERROR(INDEX(Crawl!$A507:$DZ507,1,Rules!$H$14),"")))</f>
        <v/>
      </c>
      <c r="K508">
        <f>IF(A508="","",IFERROR(SUMIFS('GSC current'!$J$2:$J$2001,'GSC current'!$I$2:$I$2001,B508),0))</f>
        <v/>
      </c>
      <c r="L508">
        <f>IF(A508="","",IFERROR(SUMIFS('GSC current'!$K$2:$K$2001,'GSC current'!$I$2:$I$2001,B508),0))</f>
        <v/>
      </c>
      <c r="M508" s="20">
        <f>IF(A508="","",IF(N(L508)&gt;0,K508/L508,""))</f>
        <v/>
      </c>
      <c r="N508" s="21">
        <f>IF(A508="","",IF(N(L508)&gt;0,SUMIFS('GSC current'!$L$2:$L$2001,'GSC current'!$I$2:$I$2001,B508)/L508,""))</f>
        <v/>
      </c>
      <c r="O508">
        <f>IF(A508="","",IFERROR(SUMIFS('GSC previous'!$J$2:$J$2001,'GSC previous'!$I$2:$I$2001,B508),0))</f>
        <v/>
      </c>
      <c r="P508" s="22">
        <f>IF(A508="","",IF(N(O508)&gt;0,(K508-O508)/O508,""))</f>
        <v/>
      </c>
      <c r="Q508">
        <f>IF(A508="","",IFERROR(SUMIFS(GA4!$P$2:$P$2001,GA4!$O$2:$O$2001,B508),0))</f>
        <v/>
      </c>
      <c r="R508" s="23">
        <f>IF(A508="","",IF(N(Q508)&gt;0,SUMIFS(GA4!$Q$2:$Q$2001,GA4!$O$2:$O$2001,B508)/Q508,""))</f>
        <v/>
      </c>
      <c r="S508">
        <f>IF(A508="","",IFERROR(SUMIFS(GA4!$R$2:$R$2001,GA4!$O$2:$O$2001,B508),0))</f>
        <v/>
      </c>
      <c r="T508">
        <f>IF(A508="","",IF(AND(ISNUMBER(F508),LEFT(C508&amp;"",1)="2"),IF(F508&lt;Rules!$B$9,"Yes","No"),"No"))</f>
        <v/>
      </c>
      <c r="U508">
        <f>IF(A508="","",IF(AND(N(O508)&gt;=Rules!$B$8,ISNUMBER(P508)),IF(P508&lt;=-Rules!$B$7,"Yes","No"),"No"))</f>
        <v/>
      </c>
      <c r="V508">
        <f>IF(A508="","",IF(AND(N(L508)&gt;=Rules!$B$6,ISNUMBER(N508)),IF(AND(N508&gt;=Rules!$B$10,N508&lt;=Rules!$B$11),"Yes","No"),"No"))</f>
        <v/>
      </c>
      <c r="W508">
        <f>IF(A508="","",IF(I508&lt;&gt;"","Yes","No"))</f>
        <v/>
      </c>
      <c r="X508">
        <f>IF(I508="","",IF(SUMIFS($K$3:$K$2002,$A$3:$A$2002,SUBSTITUTE(SUBSTITUTE(I508,"?","~?"),"*","~*"))&gt;N(K508),"Yes","No"))</f>
        <v/>
      </c>
      <c r="Y508">
        <f>IF(A508="","",IF(N(S508)&gt;0,"Yes","No"))</f>
        <v/>
      </c>
      <c r="Z508">
        <f>IF(A508="","",IF(AND(N(K508)&lt;Rules!$B$5,N(L508)&lt;Rules!$B$6,N(Q508)&lt;Rules!$B$13,Y508="No"),"Yes","No"))</f>
        <v/>
      </c>
      <c r="AA508">
        <f>IF(A508="","",IF(LEFT(C508&amp;"",1)="3","Redirect",IF(OR(LEFT(C508&amp;"",1)="4",LEFT(C508&amp;"",1)="5"),IF(OR(N(K508)&gt;0,N(AC508)&gt;=Rules!$B$14),"Redirect","Prune"),IF(D508="Non-Indexable","Keep",IF(AND(W508="Yes",X508="Yes",Y508="No"),"Merge",IF(OR(U508="Yes",V508="Yes",AND(T508="Yes",N(L508)&gt;=Rules!$B$6)),"Update",IF(Z508="Yes",IF(N(AC508)&gt;=Rules!$B$14,"Redirect","Prune"),"Keep")))))))</f>
        <v/>
      </c>
      <c r="AB508">
        <f>IF(A508="","",IF(LEFT(C508&amp;"",1)="3","Already redirects ("&amp;C508&amp;"). Update internal links to point at the final URL.",IF(OR(LEFT(C508&amp;"",1)="4",LEFT(C508&amp;"",1)="5"),IF(AA508="Redirect","Returns "&amp;C508&amp;" but still has "&amp;N(K508)&amp;" clicks and "&amp;N(AC508)&amp;" referring domains. 301 it to the closest live page.","Returns "&amp;C508&amp;" with no clicks or links. Remove internal links and let it 404 or 410."),IF(D508="Non-Indexable","Non-indexable ("&amp;E508&amp;"). Keep if that is intentional; otherwise fix the canonical or noindex.",IF(AA508="Merge","Overlaps with "&amp;I508&amp;IF(N(J508)&gt;0," (similarity "&amp;TEXT(J508,"0.00")&amp;")","")&amp;", which gets more clicks. Merge the useful parts into it and 301 this URL.",IF(AA508="Update",MID(IF(U508="Yes","; Clicks down "&amp;TEXT(-P508,"0%")&amp;" on the previous period","")&amp;IF(V508="Yes","; Average position "&amp;TEXT(N508,"0.0")&amp;" on "&amp;TEXT(L508,"#,##0")&amp;" impressions (striking distance)","")&amp;IF(AND(T508="Yes",N(L508)&gt;=Rules!$B$6),"; Thin ("&amp;F508&amp;" words) but has search demand",""),3,400),IF(AA508="Prune","Low value: "&amp;N(K508)&amp;" clicks, "&amp;N(L508)&amp;" impressions, "&amp;N(Q508)&amp;" sessions, no key events. Remove or noindex it and update internal links.",IF(AA508="Redirect","Low value but "&amp;N(AC508)&amp;" referring domains. 301 it to the closest relevant page to keep those links.",IF(AND(Z508="No",Y508="Yes",N(K508)&lt;Rules!$B$5),"Low search traffic but it converts (key events: "&amp;S508&amp;"). Keep it and link to it.",IF(W508="Yes","Stronger than the page it overlaps ("&amp;I508&amp;"). Keep; merge that page into this one.","Healthy: "&amp;N(K508)&amp;" clicks"&amp;IF(ISNUMBER(N508),", average position "&amp;TEXT(N508,"0.0"),"")&amp;". Keep and monitor."))))))))))</f>
        <v/>
      </c>
      <c r="AE508">
        <f>IF(A508="","",IF(AD508&lt;&gt;"",AD508,AA508))</f>
        <v/>
      </c>
    </row>
    <row r="509">
      <c r="A509">
        <f>IF(Crawl!A508="","",Crawl!A508)</f>
        <v/>
      </c>
      <c r="B509">
        <f>IF(A509="","",Crawl!EC508)</f>
        <v/>
      </c>
      <c r="C509">
        <f>IF(A509="","",IFERROR(INDEX(Crawl!$A508:$DZ508,1,Rules!$H$6),""))</f>
        <v/>
      </c>
      <c r="D509">
        <f>IF(A509="","",IFERROR(INDEX(Crawl!$A508:$DZ508,1,Rules!$H$7),"")&amp;"")</f>
        <v/>
      </c>
      <c r="E509">
        <f>IF(A509="","",IFERROR(INDEX(Crawl!$A508:$DZ508,1,Rules!$H$8),"")&amp;"")</f>
        <v/>
      </c>
      <c r="F509">
        <f>IF(A509="","",IFERROR(INDEX(Crawl!$A508:$DZ508,1,Rules!$H$9),""))</f>
        <v/>
      </c>
      <c r="G509">
        <f>IF(A509="","",IFERROR(INDEX(Crawl!$A508:$DZ508,1,Rules!$H$10),""))</f>
        <v/>
      </c>
      <c r="H509">
        <f>IF(A509="","",IFERROR(INDEX(Crawl!$A508:$DZ508,1,Rules!$H$12),""))</f>
        <v/>
      </c>
      <c r="I509">
        <f>IF(A509="","",IF(AND(N(H509)&gt;0,IFERROR(INDEX(Crawl!$A508:$DZ508,1,Rules!$H$11),"")&amp;""&lt;&gt;""),IFERROR(INDEX(Crawl!$A508:$DZ508,1,Rules!$H$11),"")&amp;"",IF(AND(ISNUMBER(J509),N(J509)&gt;=Rules!$B$12,IFERROR(INDEX(Crawl!$A508:$DZ508,1,Rules!$H$13),"")&amp;""&lt;&gt;""),IFERROR(INDEX(Crawl!$A508:$DZ508,1,Rules!$H$13),"")&amp;"","")))</f>
        <v/>
      </c>
      <c r="J509" s="19">
        <f>IF(A509="","",IF(IFERROR(INDEX(Crawl!$A508:$DZ508,1,Rules!$H$14),"")&amp;""="","",IFERROR(INDEX(Crawl!$A508:$DZ508,1,Rules!$H$14),"")))</f>
        <v/>
      </c>
      <c r="K509">
        <f>IF(A509="","",IFERROR(SUMIFS('GSC current'!$J$2:$J$2001,'GSC current'!$I$2:$I$2001,B509),0))</f>
        <v/>
      </c>
      <c r="L509">
        <f>IF(A509="","",IFERROR(SUMIFS('GSC current'!$K$2:$K$2001,'GSC current'!$I$2:$I$2001,B509),0))</f>
        <v/>
      </c>
      <c r="M509" s="20">
        <f>IF(A509="","",IF(N(L509)&gt;0,K509/L509,""))</f>
        <v/>
      </c>
      <c r="N509" s="21">
        <f>IF(A509="","",IF(N(L509)&gt;0,SUMIFS('GSC current'!$L$2:$L$2001,'GSC current'!$I$2:$I$2001,B509)/L509,""))</f>
        <v/>
      </c>
      <c r="O509">
        <f>IF(A509="","",IFERROR(SUMIFS('GSC previous'!$J$2:$J$2001,'GSC previous'!$I$2:$I$2001,B509),0))</f>
        <v/>
      </c>
      <c r="P509" s="22">
        <f>IF(A509="","",IF(N(O509)&gt;0,(K509-O509)/O509,""))</f>
        <v/>
      </c>
      <c r="Q509">
        <f>IF(A509="","",IFERROR(SUMIFS(GA4!$P$2:$P$2001,GA4!$O$2:$O$2001,B509),0))</f>
        <v/>
      </c>
      <c r="R509" s="23">
        <f>IF(A509="","",IF(N(Q509)&gt;0,SUMIFS(GA4!$Q$2:$Q$2001,GA4!$O$2:$O$2001,B509)/Q509,""))</f>
        <v/>
      </c>
      <c r="S509">
        <f>IF(A509="","",IFERROR(SUMIFS(GA4!$R$2:$R$2001,GA4!$O$2:$O$2001,B509),0))</f>
        <v/>
      </c>
      <c r="T509">
        <f>IF(A509="","",IF(AND(ISNUMBER(F509),LEFT(C509&amp;"",1)="2"),IF(F509&lt;Rules!$B$9,"Yes","No"),"No"))</f>
        <v/>
      </c>
      <c r="U509">
        <f>IF(A509="","",IF(AND(N(O509)&gt;=Rules!$B$8,ISNUMBER(P509)),IF(P509&lt;=-Rules!$B$7,"Yes","No"),"No"))</f>
        <v/>
      </c>
      <c r="V509">
        <f>IF(A509="","",IF(AND(N(L509)&gt;=Rules!$B$6,ISNUMBER(N509)),IF(AND(N509&gt;=Rules!$B$10,N509&lt;=Rules!$B$11),"Yes","No"),"No"))</f>
        <v/>
      </c>
      <c r="W509">
        <f>IF(A509="","",IF(I509&lt;&gt;"","Yes","No"))</f>
        <v/>
      </c>
      <c r="X509">
        <f>IF(I509="","",IF(SUMIFS($K$3:$K$2002,$A$3:$A$2002,SUBSTITUTE(SUBSTITUTE(I509,"?","~?"),"*","~*"))&gt;N(K509),"Yes","No"))</f>
        <v/>
      </c>
      <c r="Y509">
        <f>IF(A509="","",IF(N(S509)&gt;0,"Yes","No"))</f>
        <v/>
      </c>
      <c r="Z509">
        <f>IF(A509="","",IF(AND(N(K509)&lt;Rules!$B$5,N(L509)&lt;Rules!$B$6,N(Q509)&lt;Rules!$B$13,Y509="No"),"Yes","No"))</f>
        <v/>
      </c>
      <c r="AA509">
        <f>IF(A509="","",IF(LEFT(C509&amp;"",1)="3","Redirect",IF(OR(LEFT(C509&amp;"",1)="4",LEFT(C509&amp;"",1)="5"),IF(OR(N(K509)&gt;0,N(AC509)&gt;=Rules!$B$14),"Redirect","Prune"),IF(D509="Non-Indexable","Keep",IF(AND(W509="Yes",X509="Yes",Y509="No"),"Merge",IF(OR(U509="Yes",V509="Yes",AND(T509="Yes",N(L509)&gt;=Rules!$B$6)),"Update",IF(Z509="Yes",IF(N(AC509)&gt;=Rules!$B$14,"Redirect","Prune"),"Keep")))))))</f>
        <v/>
      </c>
      <c r="AB509">
        <f>IF(A509="","",IF(LEFT(C509&amp;"",1)="3","Already redirects ("&amp;C509&amp;"). Update internal links to point at the final URL.",IF(OR(LEFT(C509&amp;"",1)="4",LEFT(C509&amp;"",1)="5"),IF(AA509="Redirect","Returns "&amp;C509&amp;" but still has "&amp;N(K509)&amp;" clicks and "&amp;N(AC509)&amp;" referring domains. 301 it to the closest live page.","Returns "&amp;C509&amp;" with no clicks or links. Remove internal links and let it 404 or 410."),IF(D509="Non-Indexable","Non-indexable ("&amp;E509&amp;"). Keep if that is intentional; otherwise fix the canonical or noindex.",IF(AA509="Merge","Overlaps with "&amp;I509&amp;IF(N(J509)&gt;0," (similarity "&amp;TEXT(J509,"0.00")&amp;")","")&amp;", which gets more clicks. Merge the useful parts into it and 301 this URL.",IF(AA509="Update",MID(IF(U509="Yes","; Clicks down "&amp;TEXT(-P509,"0%")&amp;" on the previous period","")&amp;IF(V509="Yes","; Average position "&amp;TEXT(N509,"0.0")&amp;" on "&amp;TEXT(L509,"#,##0")&amp;" impressions (striking distance)","")&amp;IF(AND(T509="Yes",N(L509)&gt;=Rules!$B$6),"; Thin ("&amp;F509&amp;" words) but has search demand",""),3,400),IF(AA509="Prune","Low value: "&amp;N(K509)&amp;" clicks, "&amp;N(L509)&amp;" impressions, "&amp;N(Q509)&amp;" sessions, no key events. Remove or noindex it and update internal links.",IF(AA509="Redirect","Low value but "&amp;N(AC509)&amp;" referring domains. 301 it to the closest relevant page to keep those links.",IF(AND(Z509="No",Y509="Yes",N(K509)&lt;Rules!$B$5),"Low search traffic but it converts (key events: "&amp;S509&amp;"). Keep it and link to it.",IF(W509="Yes","Stronger than the page it overlaps ("&amp;I509&amp;"). Keep; merge that page into this one.","Healthy: "&amp;N(K509)&amp;" clicks"&amp;IF(ISNUMBER(N509),", average position "&amp;TEXT(N509,"0.0"),"")&amp;". Keep and monitor."))))))))))</f>
        <v/>
      </c>
      <c r="AE509">
        <f>IF(A509="","",IF(AD509&lt;&gt;"",AD509,AA509))</f>
        <v/>
      </c>
    </row>
    <row r="510">
      <c r="A510">
        <f>IF(Crawl!A509="","",Crawl!A509)</f>
        <v/>
      </c>
      <c r="B510">
        <f>IF(A510="","",Crawl!EC509)</f>
        <v/>
      </c>
      <c r="C510">
        <f>IF(A510="","",IFERROR(INDEX(Crawl!$A509:$DZ509,1,Rules!$H$6),""))</f>
        <v/>
      </c>
      <c r="D510">
        <f>IF(A510="","",IFERROR(INDEX(Crawl!$A509:$DZ509,1,Rules!$H$7),"")&amp;"")</f>
        <v/>
      </c>
      <c r="E510">
        <f>IF(A510="","",IFERROR(INDEX(Crawl!$A509:$DZ509,1,Rules!$H$8),"")&amp;"")</f>
        <v/>
      </c>
      <c r="F510">
        <f>IF(A510="","",IFERROR(INDEX(Crawl!$A509:$DZ509,1,Rules!$H$9),""))</f>
        <v/>
      </c>
      <c r="G510">
        <f>IF(A510="","",IFERROR(INDEX(Crawl!$A509:$DZ509,1,Rules!$H$10),""))</f>
        <v/>
      </c>
      <c r="H510">
        <f>IF(A510="","",IFERROR(INDEX(Crawl!$A509:$DZ509,1,Rules!$H$12),""))</f>
        <v/>
      </c>
      <c r="I510">
        <f>IF(A510="","",IF(AND(N(H510)&gt;0,IFERROR(INDEX(Crawl!$A509:$DZ509,1,Rules!$H$11),"")&amp;""&lt;&gt;""),IFERROR(INDEX(Crawl!$A509:$DZ509,1,Rules!$H$11),"")&amp;"",IF(AND(ISNUMBER(J510),N(J510)&gt;=Rules!$B$12,IFERROR(INDEX(Crawl!$A509:$DZ509,1,Rules!$H$13),"")&amp;""&lt;&gt;""),IFERROR(INDEX(Crawl!$A509:$DZ509,1,Rules!$H$13),"")&amp;"","")))</f>
        <v/>
      </c>
      <c r="J510" s="19">
        <f>IF(A510="","",IF(IFERROR(INDEX(Crawl!$A509:$DZ509,1,Rules!$H$14),"")&amp;""="","",IFERROR(INDEX(Crawl!$A509:$DZ509,1,Rules!$H$14),"")))</f>
        <v/>
      </c>
      <c r="K510">
        <f>IF(A510="","",IFERROR(SUMIFS('GSC current'!$J$2:$J$2001,'GSC current'!$I$2:$I$2001,B510),0))</f>
        <v/>
      </c>
      <c r="L510">
        <f>IF(A510="","",IFERROR(SUMIFS('GSC current'!$K$2:$K$2001,'GSC current'!$I$2:$I$2001,B510),0))</f>
        <v/>
      </c>
      <c r="M510" s="20">
        <f>IF(A510="","",IF(N(L510)&gt;0,K510/L510,""))</f>
        <v/>
      </c>
      <c r="N510" s="21">
        <f>IF(A510="","",IF(N(L510)&gt;0,SUMIFS('GSC current'!$L$2:$L$2001,'GSC current'!$I$2:$I$2001,B510)/L510,""))</f>
        <v/>
      </c>
      <c r="O510">
        <f>IF(A510="","",IFERROR(SUMIFS('GSC previous'!$J$2:$J$2001,'GSC previous'!$I$2:$I$2001,B510),0))</f>
        <v/>
      </c>
      <c r="P510" s="22">
        <f>IF(A510="","",IF(N(O510)&gt;0,(K510-O510)/O510,""))</f>
        <v/>
      </c>
      <c r="Q510">
        <f>IF(A510="","",IFERROR(SUMIFS(GA4!$P$2:$P$2001,GA4!$O$2:$O$2001,B510),0))</f>
        <v/>
      </c>
      <c r="R510" s="23">
        <f>IF(A510="","",IF(N(Q510)&gt;0,SUMIFS(GA4!$Q$2:$Q$2001,GA4!$O$2:$O$2001,B510)/Q510,""))</f>
        <v/>
      </c>
      <c r="S510">
        <f>IF(A510="","",IFERROR(SUMIFS(GA4!$R$2:$R$2001,GA4!$O$2:$O$2001,B510),0))</f>
        <v/>
      </c>
      <c r="T510">
        <f>IF(A510="","",IF(AND(ISNUMBER(F510),LEFT(C510&amp;"",1)="2"),IF(F510&lt;Rules!$B$9,"Yes","No"),"No"))</f>
        <v/>
      </c>
      <c r="U510">
        <f>IF(A510="","",IF(AND(N(O510)&gt;=Rules!$B$8,ISNUMBER(P510)),IF(P510&lt;=-Rules!$B$7,"Yes","No"),"No"))</f>
        <v/>
      </c>
      <c r="V510">
        <f>IF(A510="","",IF(AND(N(L510)&gt;=Rules!$B$6,ISNUMBER(N510)),IF(AND(N510&gt;=Rules!$B$10,N510&lt;=Rules!$B$11),"Yes","No"),"No"))</f>
        <v/>
      </c>
      <c r="W510">
        <f>IF(A510="","",IF(I510&lt;&gt;"","Yes","No"))</f>
        <v/>
      </c>
      <c r="X510">
        <f>IF(I510="","",IF(SUMIFS($K$3:$K$2002,$A$3:$A$2002,SUBSTITUTE(SUBSTITUTE(I510,"?","~?"),"*","~*"))&gt;N(K510),"Yes","No"))</f>
        <v/>
      </c>
      <c r="Y510">
        <f>IF(A510="","",IF(N(S510)&gt;0,"Yes","No"))</f>
        <v/>
      </c>
      <c r="Z510">
        <f>IF(A510="","",IF(AND(N(K510)&lt;Rules!$B$5,N(L510)&lt;Rules!$B$6,N(Q510)&lt;Rules!$B$13,Y510="No"),"Yes","No"))</f>
        <v/>
      </c>
      <c r="AA510">
        <f>IF(A510="","",IF(LEFT(C510&amp;"",1)="3","Redirect",IF(OR(LEFT(C510&amp;"",1)="4",LEFT(C510&amp;"",1)="5"),IF(OR(N(K510)&gt;0,N(AC510)&gt;=Rules!$B$14),"Redirect","Prune"),IF(D510="Non-Indexable","Keep",IF(AND(W510="Yes",X510="Yes",Y510="No"),"Merge",IF(OR(U510="Yes",V510="Yes",AND(T510="Yes",N(L510)&gt;=Rules!$B$6)),"Update",IF(Z510="Yes",IF(N(AC510)&gt;=Rules!$B$14,"Redirect","Prune"),"Keep")))))))</f>
        <v/>
      </c>
      <c r="AB510">
        <f>IF(A510="","",IF(LEFT(C510&amp;"",1)="3","Already redirects ("&amp;C510&amp;"). Update internal links to point at the final URL.",IF(OR(LEFT(C510&amp;"",1)="4",LEFT(C510&amp;"",1)="5"),IF(AA510="Redirect","Returns "&amp;C510&amp;" but still has "&amp;N(K510)&amp;" clicks and "&amp;N(AC510)&amp;" referring domains. 301 it to the closest live page.","Returns "&amp;C510&amp;" with no clicks or links. Remove internal links and let it 404 or 410."),IF(D510="Non-Indexable","Non-indexable ("&amp;E510&amp;"). Keep if that is intentional; otherwise fix the canonical or noindex.",IF(AA510="Merge","Overlaps with "&amp;I510&amp;IF(N(J510)&gt;0," (similarity "&amp;TEXT(J510,"0.00")&amp;")","")&amp;", which gets more clicks. Merge the useful parts into it and 301 this URL.",IF(AA510="Update",MID(IF(U510="Yes","; Clicks down "&amp;TEXT(-P510,"0%")&amp;" on the previous period","")&amp;IF(V510="Yes","; Average position "&amp;TEXT(N510,"0.0")&amp;" on "&amp;TEXT(L510,"#,##0")&amp;" impressions (striking distance)","")&amp;IF(AND(T510="Yes",N(L510)&gt;=Rules!$B$6),"; Thin ("&amp;F510&amp;" words) but has search demand",""),3,400),IF(AA510="Prune","Low value: "&amp;N(K510)&amp;" clicks, "&amp;N(L510)&amp;" impressions, "&amp;N(Q510)&amp;" sessions, no key events. Remove or noindex it and update internal links.",IF(AA510="Redirect","Low value but "&amp;N(AC510)&amp;" referring domains. 301 it to the closest relevant page to keep those links.",IF(AND(Z510="No",Y510="Yes",N(K510)&lt;Rules!$B$5),"Low search traffic but it converts (key events: "&amp;S510&amp;"). Keep it and link to it.",IF(W510="Yes","Stronger than the page it overlaps ("&amp;I510&amp;"). Keep; merge that page into this one.","Healthy: "&amp;N(K510)&amp;" clicks"&amp;IF(ISNUMBER(N510),", average position "&amp;TEXT(N510,"0.0"),"")&amp;". Keep and monitor."))))))))))</f>
        <v/>
      </c>
      <c r="AE510">
        <f>IF(A510="","",IF(AD510&lt;&gt;"",AD510,AA510))</f>
        <v/>
      </c>
    </row>
    <row r="511">
      <c r="A511">
        <f>IF(Crawl!A510="","",Crawl!A510)</f>
        <v/>
      </c>
      <c r="B511">
        <f>IF(A511="","",Crawl!EC510)</f>
        <v/>
      </c>
      <c r="C511">
        <f>IF(A511="","",IFERROR(INDEX(Crawl!$A510:$DZ510,1,Rules!$H$6),""))</f>
        <v/>
      </c>
      <c r="D511">
        <f>IF(A511="","",IFERROR(INDEX(Crawl!$A510:$DZ510,1,Rules!$H$7),"")&amp;"")</f>
        <v/>
      </c>
      <c r="E511">
        <f>IF(A511="","",IFERROR(INDEX(Crawl!$A510:$DZ510,1,Rules!$H$8),"")&amp;"")</f>
        <v/>
      </c>
      <c r="F511">
        <f>IF(A511="","",IFERROR(INDEX(Crawl!$A510:$DZ510,1,Rules!$H$9),""))</f>
        <v/>
      </c>
      <c r="G511">
        <f>IF(A511="","",IFERROR(INDEX(Crawl!$A510:$DZ510,1,Rules!$H$10),""))</f>
        <v/>
      </c>
      <c r="H511">
        <f>IF(A511="","",IFERROR(INDEX(Crawl!$A510:$DZ510,1,Rules!$H$12),""))</f>
        <v/>
      </c>
      <c r="I511">
        <f>IF(A511="","",IF(AND(N(H511)&gt;0,IFERROR(INDEX(Crawl!$A510:$DZ510,1,Rules!$H$11),"")&amp;""&lt;&gt;""),IFERROR(INDEX(Crawl!$A510:$DZ510,1,Rules!$H$11),"")&amp;"",IF(AND(ISNUMBER(J511),N(J511)&gt;=Rules!$B$12,IFERROR(INDEX(Crawl!$A510:$DZ510,1,Rules!$H$13),"")&amp;""&lt;&gt;""),IFERROR(INDEX(Crawl!$A510:$DZ510,1,Rules!$H$13),"")&amp;"","")))</f>
        <v/>
      </c>
      <c r="J511" s="19">
        <f>IF(A511="","",IF(IFERROR(INDEX(Crawl!$A510:$DZ510,1,Rules!$H$14),"")&amp;""="","",IFERROR(INDEX(Crawl!$A510:$DZ510,1,Rules!$H$14),"")))</f>
        <v/>
      </c>
      <c r="K511">
        <f>IF(A511="","",IFERROR(SUMIFS('GSC current'!$J$2:$J$2001,'GSC current'!$I$2:$I$2001,B511),0))</f>
        <v/>
      </c>
      <c r="L511">
        <f>IF(A511="","",IFERROR(SUMIFS('GSC current'!$K$2:$K$2001,'GSC current'!$I$2:$I$2001,B511),0))</f>
        <v/>
      </c>
      <c r="M511" s="20">
        <f>IF(A511="","",IF(N(L511)&gt;0,K511/L511,""))</f>
        <v/>
      </c>
      <c r="N511" s="21">
        <f>IF(A511="","",IF(N(L511)&gt;0,SUMIFS('GSC current'!$L$2:$L$2001,'GSC current'!$I$2:$I$2001,B511)/L511,""))</f>
        <v/>
      </c>
      <c r="O511">
        <f>IF(A511="","",IFERROR(SUMIFS('GSC previous'!$J$2:$J$2001,'GSC previous'!$I$2:$I$2001,B511),0))</f>
        <v/>
      </c>
      <c r="P511" s="22">
        <f>IF(A511="","",IF(N(O511)&gt;0,(K511-O511)/O511,""))</f>
        <v/>
      </c>
      <c r="Q511">
        <f>IF(A511="","",IFERROR(SUMIFS(GA4!$P$2:$P$2001,GA4!$O$2:$O$2001,B511),0))</f>
        <v/>
      </c>
      <c r="R511" s="23">
        <f>IF(A511="","",IF(N(Q511)&gt;0,SUMIFS(GA4!$Q$2:$Q$2001,GA4!$O$2:$O$2001,B511)/Q511,""))</f>
        <v/>
      </c>
      <c r="S511">
        <f>IF(A511="","",IFERROR(SUMIFS(GA4!$R$2:$R$2001,GA4!$O$2:$O$2001,B511),0))</f>
        <v/>
      </c>
      <c r="T511">
        <f>IF(A511="","",IF(AND(ISNUMBER(F511),LEFT(C511&amp;"",1)="2"),IF(F511&lt;Rules!$B$9,"Yes","No"),"No"))</f>
        <v/>
      </c>
      <c r="U511">
        <f>IF(A511="","",IF(AND(N(O511)&gt;=Rules!$B$8,ISNUMBER(P511)),IF(P511&lt;=-Rules!$B$7,"Yes","No"),"No"))</f>
        <v/>
      </c>
      <c r="V511">
        <f>IF(A511="","",IF(AND(N(L511)&gt;=Rules!$B$6,ISNUMBER(N511)),IF(AND(N511&gt;=Rules!$B$10,N511&lt;=Rules!$B$11),"Yes","No"),"No"))</f>
        <v/>
      </c>
      <c r="W511">
        <f>IF(A511="","",IF(I511&lt;&gt;"","Yes","No"))</f>
        <v/>
      </c>
      <c r="X511">
        <f>IF(I511="","",IF(SUMIFS($K$3:$K$2002,$A$3:$A$2002,SUBSTITUTE(SUBSTITUTE(I511,"?","~?"),"*","~*"))&gt;N(K511),"Yes","No"))</f>
        <v/>
      </c>
      <c r="Y511">
        <f>IF(A511="","",IF(N(S511)&gt;0,"Yes","No"))</f>
        <v/>
      </c>
      <c r="Z511">
        <f>IF(A511="","",IF(AND(N(K511)&lt;Rules!$B$5,N(L511)&lt;Rules!$B$6,N(Q511)&lt;Rules!$B$13,Y511="No"),"Yes","No"))</f>
        <v/>
      </c>
      <c r="AA511">
        <f>IF(A511="","",IF(LEFT(C511&amp;"",1)="3","Redirect",IF(OR(LEFT(C511&amp;"",1)="4",LEFT(C511&amp;"",1)="5"),IF(OR(N(K511)&gt;0,N(AC511)&gt;=Rules!$B$14),"Redirect","Prune"),IF(D511="Non-Indexable","Keep",IF(AND(W511="Yes",X511="Yes",Y511="No"),"Merge",IF(OR(U511="Yes",V511="Yes",AND(T511="Yes",N(L511)&gt;=Rules!$B$6)),"Update",IF(Z511="Yes",IF(N(AC511)&gt;=Rules!$B$14,"Redirect","Prune"),"Keep")))))))</f>
        <v/>
      </c>
      <c r="AB511">
        <f>IF(A511="","",IF(LEFT(C511&amp;"",1)="3","Already redirects ("&amp;C511&amp;"). Update internal links to point at the final URL.",IF(OR(LEFT(C511&amp;"",1)="4",LEFT(C511&amp;"",1)="5"),IF(AA511="Redirect","Returns "&amp;C511&amp;" but still has "&amp;N(K511)&amp;" clicks and "&amp;N(AC511)&amp;" referring domains. 301 it to the closest live page.","Returns "&amp;C511&amp;" with no clicks or links. Remove internal links and let it 404 or 410."),IF(D511="Non-Indexable","Non-indexable ("&amp;E511&amp;"). Keep if that is intentional; otherwise fix the canonical or noindex.",IF(AA511="Merge","Overlaps with "&amp;I511&amp;IF(N(J511)&gt;0," (similarity "&amp;TEXT(J511,"0.00")&amp;")","")&amp;", which gets more clicks. Merge the useful parts into it and 301 this URL.",IF(AA511="Update",MID(IF(U511="Yes","; Clicks down "&amp;TEXT(-P511,"0%")&amp;" on the previous period","")&amp;IF(V511="Yes","; Average position "&amp;TEXT(N511,"0.0")&amp;" on "&amp;TEXT(L511,"#,##0")&amp;" impressions (striking distance)","")&amp;IF(AND(T511="Yes",N(L511)&gt;=Rules!$B$6),"; Thin ("&amp;F511&amp;" words) but has search demand",""),3,400),IF(AA511="Prune","Low value: "&amp;N(K511)&amp;" clicks, "&amp;N(L511)&amp;" impressions, "&amp;N(Q511)&amp;" sessions, no key events. Remove or noindex it and update internal links.",IF(AA511="Redirect","Low value but "&amp;N(AC511)&amp;" referring domains. 301 it to the closest relevant page to keep those links.",IF(AND(Z511="No",Y511="Yes",N(K511)&lt;Rules!$B$5),"Low search traffic but it converts (key events: "&amp;S511&amp;"). Keep it and link to it.",IF(W511="Yes","Stronger than the page it overlaps ("&amp;I511&amp;"). Keep; merge that page into this one.","Healthy: "&amp;N(K511)&amp;" clicks"&amp;IF(ISNUMBER(N511),", average position "&amp;TEXT(N511,"0.0"),"")&amp;". Keep and monitor."))))))))))</f>
        <v/>
      </c>
      <c r="AE511">
        <f>IF(A511="","",IF(AD511&lt;&gt;"",AD511,AA511))</f>
        <v/>
      </c>
    </row>
    <row r="512">
      <c r="A512">
        <f>IF(Crawl!A511="","",Crawl!A511)</f>
        <v/>
      </c>
      <c r="B512">
        <f>IF(A512="","",Crawl!EC511)</f>
        <v/>
      </c>
      <c r="C512">
        <f>IF(A512="","",IFERROR(INDEX(Crawl!$A511:$DZ511,1,Rules!$H$6),""))</f>
        <v/>
      </c>
      <c r="D512">
        <f>IF(A512="","",IFERROR(INDEX(Crawl!$A511:$DZ511,1,Rules!$H$7),"")&amp;"")</f>
        <v/>
      </c>
      <c r="E512">
        <f>IF(A512="","",IFERROR(INDEX(Crawl!$A511:$DZ511,1,Rules!$H$8),"")&amp;"")</f>
        <v/>
      </c>
      <c r="F512">
        <f>IF(A512="","",IFERROR(INDEX(Crawl!$A511:$DZ511,1,Rules!$H$9),""))</f>
        <v/>
      </c>
      <c r="G512">
        <f>IF(A512="","",IFERROR(INDEX(Crawl!$A511:$DZ511,1,Rules!$H$10),""))</f>
        <v/>
      </c>
      <c r="H512">
        <f>IF(A512="","",IFERROR(INDEX(Crawl!$A511:$DZ511,1,Rules!$H$12),""))</f>
        <v/>
      </c>
      <c r="I512">
        <f>IF(A512="","",IF(AND(N(H512)&gt;0,IFERROR(INDEX(Crawl!$A511:$DZ511,1,Rules!$H$11),"")&amp;""&lt;&gt;""),IFERROR(INDEX(Crawl!$A511:$DZ511,1,Rules!$H$11),"")&amp;"",IF(AND(ISNUMBER(J512),N(J512)&gt;=Rules!$B$12,IFERROR(INDEX(Crawl!$A511:$DZ511,1,Rules!$H$13),"")&amp;""&lt;&gt;""),IFERROR(INDEX(Crawl!$A511:$DZ511,1,Rules!$H$13),"")&amp;"","")))</f>
        <v/>
      </c>
      <c r="J512" s="19">
        <f>IF(A512="","",IF(IFERROR(INDEX(Crawl!$A511:$DZ511,1,Rules!$H$14),"")&amp;""="","",IFERROR(INDEX(Crawl!$A511:$DZ511,1,Rules!$H$14),"")))</f>
        <v/>
      </c>
      <c r="K512">
        <f>IF(A512="","",IFERROR(SUMIFS('GSC current'!$J$2:$J$2001,'GSC current'!$I$2:$I$2001,B512),0))</f>
        <v/>
      </c>
      <c r="L512">
        <f>IF(A512="","",IFERROR(SUMIFS('GSC current'!$K$2:$K$2001,'GSC current'!$I$2:$I$2001,B512),0))</f>
        <v/>
      </c>
      <c r="M512" s="20">
        <f>IF(A512="","",IF(N(L512)&gt;0,K512/L512,""))</f>
        <v/>
      </c>
      <c r="N512" s="21">
        <f>IF(A512="","",IF(N(L512)&gt;0,SUMIFS('GSC current'!$L$2:$L$2001,'GSC current'!$I$2:$I$2001,B512)/L512,""))</f>
        <v/>
      </c>
      <c r="O512">
        <f>IF(A512="","",IFERROR(SUMIFS('GSC previous'!$J$2:$J$2001,'GSC previous'!$I$2:$I$2001,B512),0))</f>
        <v/>
      </c>
      <c r="P512" s="22">
        <f>IF(A512="","",IF(N(O512)&gt;0,(K512-O512)/O512,""))</f>
        <v/>
      </c>
      <c r="Q512">
        <f>IF(A512="","",IFERROR(SUMIFS(GA4!$P$2:$P$2001,GA4!$O$2:$O$2001,B512),0))</f>
        <v/>
      </c>
      <c r="R512" s="23">
        <f>IF(A512="","",IF(N(Q512)&gt;0,SUMIFS(GA4!$Q$2:$Q$2001,GA4!$O$2:$O$2001,B512)/Q512,""))</f>
        <v/>
      </c>
      <c r="S512">
        <f>IF(A512="","",IFERROR(SUMIFS(GA4!$R$2:$R$2001,GA4!$O$2:$O$2001,B512),0))</f>
        <v/>
      </c>
      <c r="T512">
        <f>IF(A512="","",IF(AND(ISNUMBER(F512),LEFT(C512&amp;"",1)="2"),IF(F512&lt;Rules!$B$9,"Yes","No"),"No"))</f>
        <v/>
      </c>
      <c r="U512">
        <f>IF(A512="","",IF(AND(N(O512)&gt;=Rules!$B$8,ISNUMBER(P512)),IF(P512&lt;=-Rules!$B$7,"Yes","No"),"No"))</f>
        <v/>
      </c>
      <c r="V512">
        <f>IF(A512="","",IF(AND(N(L512)&gt;=Rules!$B$6,ISNUMBER(N512)),IF(AND(N512&gt;=Rules!$B$10,N512&lt;=Rules!$B$11),"Yes","No"),"No"))</f>
        <v/>
      </c>
      <c r="W512">
        <f>IF(A512="","",IF(I512&lt;&gt;"","Yes","No"))</f>
        <v/>
      </c>
      <c r="X512">
        <f>IF(I512="","",IF(SUMIFS($K$3:$K$2002,$A$3:$A$2002,SUBSTITUTE(SUBSTITUTE(I512,"?","~?"),"*","~*"))&gt;N(K512),"Yes","No"))</f>
        <v/>
      </c>
      <c r="Y512">
        <f>IF(A512="","",IF(N(S512)&gt;0,"Yes","No"))</f>
        <v/>
      </c>
      <c r="Z512">
        <f>IF(A512="","",IF(AND(N(K512)&lt;Rules!$B$5,N(L512)&lt;Rules!$B$6,N(Q512)&lt;Rules!$B$13,Y512="No"),"Yes","No"))</f>
        <v/>
      </c>
      <c r="AA512">
        <f>IF(A512="","",IF(LEFT(C512&amp;"",1)="3","Redirect",IF(OR(LEFT(C512&amp;"",1)="4",LEFT(C512&amp;"",1)="5"),IF(OR(N(K512)&gt;0,N(AC512)&gt;=Rules!$B$14),"Redirect","Prune"),IF(D512="Non-Indexable","Keep",IF(AND(W512="Yes",X512="Yes",Y512="No"),"Merge",IF(OR(U512="Yes",V512="Yes",AND(T512="Yes",N(L512)&gt;=Rules!$B$6)),"Update",IF(Z512="Yes",IF(N(AC512)&gt;=Rules!$B$14,"Redirect","Prune"),"Keep")))))))</f>
        <v/>
      </c>
      <c r="AB512">
        <f>IF(A512="","",IF(LEFT(C512&amp;"",1)="3","Already redirects ("&amp;C512&amp;"). Update internal links to point at the final URL.",IF(OR(LEFT(C512&amp;"",1)="4",LEFT(C512&amp;"",1)="5"),IF(AA512="Redirect","Returns "&amp;C512&amp;" but still has "&amp;N(K512)&amp;" clicks and "&amp;N(AC512)&amp;" referring domains. 301 it to the closest live page.","Returns "&amp;C512&amp;" with no clicks or links. Remove internal links and let it 404 or 410."),IF(D512="Non-Indexable","Non-indexable ("&amp;E512&amp;"). Keep if that is intentional; otherwise fix the canonical or noindex.",IF(AA512="Merge","Overlaps with "&amp;I512&amp;IF(N(J512)&gt;0," (similarity "&amp;TEXT(J512,"0.00")&amp;")","")&amp;", which gets more clicks. Merge the useful parts into it and 301 this URL.",IF(AA512="Update",MID(IF(U512="Yes","; Clicks down "&amp;TEXT(-P512,"0%")&amp;" on the previous period","")&amp;IF(V512="Yes","; Average position "&amp;TEXT(N512,"0.0")&amp;" on "&amp;TEXT(L512,"#,##0")&amp;" impressions (striking distance)","")&amp;IF(AND(T512="Yes",N(L512)&gt;=Rules!$B$6),"; Thin ("&amp;F512&amp;" words) but has search demand",""),3,400),IF(AA512="Prune","Low value: "&amp;N(K512)&amp;" clicks, "&amp;N(L512)&amp;" impressions, "&amp;N(Q512)&amp;" sessions, no key events. Remove or noindex it and update internal links.",IF(AA512="Redirect","Low value but "&amp;N(AC512)&amp;" referring domains. 301 it to the closest relevant page to keep those links.",IF(AND(Z512="No",Y512="Yes",N(K512)&lt;Rules!$B$5),"Low search traffic but it converts (key events: "&amp;S512&amp;"). Keep it and link to it.",IF(W512="Yes","Stronger than the page it overlaps ("&amp;I512&amp;"). Keep; merge that page into this one.","Healthy: "&amp;N(K512)&amp;" clicks"&amp;IF(ISNUMBER(N512),", average position "&amp;TEXT(N512,"0.0"),"")&amp;". Keep and monitor."))))))))))</f>
        <v/>
      </c>
      <c r="AE512">
        <f>IF(A512="","",IF(AD512&lt;&gt;"",AD512,AA512))</f>
        <v/>
      </c>
    </row>
    <row r="513">
      <c r="A513">
        <f>IF(Crawl!A512="","",Crawl!A512)</f>
        <v/>
      </c>
      <c r="B513">
        <f>IF(A513="","",Crawl!EC512)</f>
        <v/>
      </c>
      <c r="C513">
        <f>IF(A513="","",IFERROR(INDEX(Crawl!$A512:$DZ512,1,Rules!$H$6),""))</f>
        <v/>
      </c>
      <c r="D513">
        <f>IF(A513="","",IFERROR(INDEX(Crawl!$A512:$DZ512,1,Rules!$H$7),"")&amp;"")</f>
        <v/>
      </c>
      <c r="E513">
        <f>IF(A513="","",IFERROR(INDEX(Crawl!$A512:$DZ512,1,Rules!$H$8),"")&amp;"")</f>
        <v/>
      </c>
      <c r="F513">
        <f>IF(A513="","",IFERROR(INDEX(Crawl!$A512:$DZ512,1,Rules!$H$9),""))</f>
        <v/>
      </c>
      <c r="G513">
        <f>IF(A513="","",IFERROR(INDEX(Crawl!$A512:$DZ512,1,Rules!$H$10),""))</f>
        <v/>
      </c>
      <c r="H513">
        <f>IF(A513="","",IFERROR(INDEX(Crawl!$A512:$DZ512,1,Rules!$H$12),""))</f>
        <v/>
      </c>
      <c r="I513">
        <f>IF(A513="","",IF(AND(N(H513)&gt;0,IFERROR(INDEX(Crawl!$A512:$DZ512,1,Rules!$H$11),"")&amp;""&lt;&gt;""),IFERROR(INDEX(Crawl!$A512:$DZ512,1,Rules!$H$11),"")&amp;"",IF(AND(ISNUMBER(J513),N(J513)&gt;=Rules!$B$12,IFERROR(INDEX(Crawl!$A512:$DZ512,1,Rules!$H$13),"")&amp;""&lt;&gt;""),IFERROR(INDEX(Crawl!$A512:$DZ512,1,Rules!$H$13),"")&amp;"","")))</f>
        <v/>
      </c>
      <c r="J513" s="19">
        <f>IF(A513="","",IF(IFERROR(INDEX(Crawl!$A512:$DZ512,1,Rules!$H$14),"")&amp;""="","",IFERROR(INDEX(Crawl!$A512:$DZ512,1,Rules!$H$14),"")))</f>
        <v/>
      </c>
      <c r="K513">
        <f>IF(A513="","",IFERROR(SUMIFS('GSC current'!$J$2:$J$2001,'GSC current'!$I$2:$I$2001,B513),0))</f>
        <v/>
      </c>
      <c r="L513">
        <f>IF(A513="","",IFERROR(SUMIFS('GSC current'!$K$2:$K$2001,'GSC current'!$I$2:$I$2001,B513),0))</f>
        <v/>
      </c>
      <c r="M513" s="20">
        <f>IF(A513="","",IF(N(L513)&gt;0,K513/L513,""))</f>
        <v/>
      </c>
      <c r="N513" s="21">
        <f>IF(A513="","",IF(N(L513)&gt;0,SUMIFS('GSC current'!$L$2:$L$2001,'GSC current'!$I$2:$I$2001,B513)/L513,""))</f>
        <v/>
      </c>
      <c r="O513">
        <f>IF(A513="","",IFERROR(SUMIFS('GSC previous'!$J$2:$J$2001,'GSC previous'!$I$2:$I$2001,B513),0))</f>
        <v/>
      </c>
      <c r="P513" s="22">
        <f>IF(A513="","",IF(N(O513)&gt;0,(K513-O513)/O513,""))</f>
        <v/>
      </c>
      <c r="Q513">
        <f>IF(A513="","",IFERROR(SUMIFS(GA4!$P$2:$P$2001,GA4!$O$2:$O$2001,B513),0))</f>
        <v/>
      </c>
      <c r="R513" s="23">
        <f>IF(A513="","",IF(N(Q513)&gt;0,SUMIFS(GA4!$Q$2:$Q$2001,GA4!$O$2:$O$2001,B513)/Q513,""))</f>
        <v/>
      </c>
      <c r="S513">
        <f>IF(A513="","",IFERROR(SUMIFS(GA4!$R$2:$R$2001,GA4!$O$2:$O$2001,B513),0))</f>
        <v/>
      </c>
      <c r="T513">
        <f>IF(A513="","",IF(AND(ISNUMBER(F513),LEFT(C513&amp;"",1)="2"),IF(F513&lt;Rules!$B$9,"Yes","No"),"No"))</f>
        <v/>
      </c>
      <c r="U513">
        <f>IF(A513="","",IF(AND(N(O513)&gt;=Rules!$B$8,ISNUMBER(P513)),IF(P513&lt;=-Rules!$B$7,"Yes","No"),"No"))</f>
        <v/>
      </c>
      <c r="V513">
        <f>IF(A513="","",IF(AND(N(L513)&gt;=Rules!$B$6,ISNUMBER(N513)),IF(AND(N513&gt;=Rules!$B$10,N513&lt;=Rules!$B$11),"Yes","No"),"No"))</f>
        <v/>
      </c>
      <c r="W513">
        <f>IF(A513="","",IF(I513&lt;&gt;"","Yes","No"))</f>
        <v/>
      </c>
      <c r="X513">
        <f>IF(I513="","",IF(SUMIFS($K$3:$K$2002,$A$3:$A$2002,SUBSTITUTE(SUBSTITUTE(I513,"?","~?"),"*","~*"))&gt;N(K513),"Yes","No"))</f>
        <v/>
      </c>
      <c r="Y513">
        <f>IF(A513="","",IF(N(S513)&gt;0,"Yes","No"))</f>
        <v/>
      </c>
      <c r="Z513">
        <f>IF(A513="","",IF(AND(N(K513)&lt;Rules!$B$5,N(L513)&lt;Rules!$B$6,N(Q513)&lt;Rules!$B$13,Y513="No"),"Yes","No"))</f>
        <v/>
      </c>
      <c r="AA513">
        <f>IF(A513="","",IF(LEFT(C513&amp;"",1)="3","Redirect",IF(OR(LEFT(C513&amp;"",1)="4",LEFT(C513&amp;"",1)="5"),IF(OR(N(K513)&gt;0,N(AC513)&gt;=Rules!$B$14),"Redirect","Prune"),IF(D513="Non-Indexable","Keep",IF(AND(W513="Yes",X513="Yes",Y513="No"),"Merge",IF(OR(U513="Yes",V513="Yes",AND(T513="Yes",N(L513)&gt;=Rules!$B$6)),"Update",IF(Z513="Yes",IF(N(AC513)&gt;=Rules!$B$14,"Redirect","Prune"),"Keep")))))))</f>
        <v/>
      </c>
      <c r="AB513">
        <f>IF(A513="","",IF(LEFT(C513&amp;"",1)="3","Already redirects ("&amp;C513&amp;"). Update internal links to point at the final URL.",IF(OR(LEFT(C513&amp;"",1)="4",LEFT(C513&amp;"",1)="5"),IF(AA513="Redirect","Returns "&amp;C513&amp;" but still has "&amp;N(K513)&amp;" clicks and "&amp;N(AC513)&amp;" referring domains. 301 it to the closest live page.","Returns "&amp;C513&amp;" with no clicks or links. Remove internal links and let it 404 or 410."),IF(D513="Non-Indexable","Non-indexable ("&amp;E513&amp;"). Keep if that is intentional; otherwise fix the canonical or noindex.",IF(AA513="Merge","Overlaps with "&amp;I513&amp;IF(N(J513)&gt;0," (similarity "&amp;TEXT(J513,"0.00")&amp;")","")&amp;", which gets more clicks. Merge the useful parts into it and 301 this URL.",IF(AA513="Update",MID(IF(U513="Yes","; Clicks down "&amp;TEXT(-P513,"0%")&amp;" on the previous period","")&amp;IF(V513="Yes","; Average position "&amp;TEXT(N513,"0.0")&amp;" on "&amp;TEXT(L513,"#,##0")&amp;" impressions (striking distance)","")&amp;IF(AND(T513="Yes",N(L513)&gt;=Rules!$B$6),"; Thin ("&amp;F513&amp;" words) but has search demand",""),3,400),IF(AA513="Prune","Low value: "&amp;N(K513)&amp;" clicks, "&amp;N(L513)&amp;" impressions, "&amp;N(Q513)&amp;" sessions, no key events. Remove or noindex it and update internal links.",IF(AA513="Redirect","Low value but "&amp;N(AC513)&amp;" referring domains. 301 it to the closest relevant page to keep those links.",IF(AND(Z513="No",Y513="Yes",N(K513)&lt;Rules!$B$5),"Low search traffic but it converts (key events: "&amp;S513&amp;"). Keep it and link to it.",IF(W513="Yes","Stronger than the page it overlaps ("&amp;I513&amp;"). Keep; merge that page into this one.","Healthy: "&amp;N(K513)&amp;" clicks"&amp;IF(ISNUMBER(N513),", average position "&amp;TEXT(N513,"0.0"),"")&amp;". Keep and monitor."))))))))))</f>
        <v/>
      </c>
      <c r="AE513">
        <f>IF(A513="","",IF(AD513&lt;&gt;"",AD513,AA513))</f>
        <v/>
      </c>
    </row>
    <row r="514">
      <c r="A514">
        <f>IF(Crawl!A513="","",Crawl!A513)</f>
        <v/>
      </c>
      <c r="B514">
        <f>IF(A514="","",Crawl!EC513)</f>
        <v/>
      </c>
      <c r="C514">
        <f>IF(A514="","",IFERROR(INDEX(Crawl!$A513:$DZ513,1,Rules!$H$6),""))</f>
        <v/>
      </c>
      <c r="D514">
        <f>IF(A514="","",IFERROR(INDEX(Crawl!$A513:$DZ513,1,Rules!$H$7),"")&amp;"")</f>
        <v/>
      </c>
      <c r="E514">
        <f>IF(A514="","",IFERROR(INDEX(Crawl!$A513:$DZ513,1,Rules!$H$8),"")&amp;"")</f>
        <v/>
      </c>
      <c r="F514">
        <f>IF(A514="","",IFERROR(INDEX(Crawl!$A513:$DZ513,1,Rules!$H$9),""))</f>
        <v/>
      </c>
      <c r="G514">
        <f>IF(A514="","",IFERROR(INDEX(Crawl!$A513:$DZ513,1,Rules!$H$10),""))</f>
        <v/>
      </c>
      <c r="H514">
        <f>IF(A514="","",IFERROR(INDEX(Crawl!$A513:$DZ513,1,Rules!$H$12),""))</f>
        <v/>
      </c>
      <c r="I514">
        <f>IF(A514="","",IF(AND(N(H514)&gt;0,IFERROR(INDEX(Crawl!$A513:$DZ513,1,Rules!$H$11),"")&amp;""&lt;&gt;""),IFERROR(INDEX(Crawl!$A513:$DZ513,1,Rules!$H$11),"")&amp;"",IF(AND(ISNUMBER(J514),N(J514)&gt;=Rules!$B$12,IFERROR(INDEX(Crawl!$A513:$DZ513,1,Rules!$H$13),"")&amp;""&lt;&gt;""),IFERROR(INDEX(Crawl!$A513:$DZ513,1,Rules!$H$13),"")&amp;"","")))</f>
        <v/>
      </c>
      <c r="J514" s="19">
        <f>IF(A514="","",IF(IFERROR(INDEX(Crawl!$A513:$DZ513,1,Rules!$H$14),"")&amp;""="","",IFERROR(INDEX(Crawl!$A513:$DZ513,1,Rules!$H$14),"")))</f>
        <v/>
      </c>
      <c r="K514">
        <f>IF(A514="","",IFERROR(SUMIFS('GSC current'!$J$2:$J$2001,'GSC current'!$I$2:$I$2001,B514),0))</f>
        <v/>
      </c>
      <c r="L514">
        <f>IF(A514="","",IFERROR(SUMIFS('GSC current'!$K$2:$K$2001,'GSC current'!$I$2:$I$2001,B514),0))</f>
        <v/>
      </c>
      <c r="M514" s="20">
        <f>IF(A514="","",IF(N(L514)&gt;0,K514/L514,""))</f>
        <v/>
      </c>
      <c r="N514" s="21">
        <f>IF(A514="","",IF(N(L514)&gt;0,SUMIFS('GSC current'!$L$2:$L$2001,'GSC current'!$I$2:$I$2001,B514)/L514,""))</f>
        <v/>
      </c>
      <c r="O514">
        <f>IF(A514="","",IFERROR(SUMIFS('GSC previous'!$J$2:$J$2001,'GSC previous'!$I$2:$I$2001,B514),0))</f>
        <v/>
      </c>
      <c r="P514" s="22">
        <f>IF(A514="","",IF(N(O514)&gt;0,(K514-O514)/O514,""))</f>
        <v/>
      </c>
      <c r="Q514">
        <f>IF(A514="","",IFERROR(SUMIFS(GA4!$P$2:$P$2001,GA4!$O$2:$O$2001,B514),0))</f>
        <v/>
      </c>
      <c r="R514" s="23">
        <f>IF(A514="","",IF(N(Q514)&gt;0,SUMIFS(GA4!$Q$2:$Q$2001,GA4!$O$2:$O$2001,B514)/Q514,""))</f>
        <v/>
      </c>
      <c r="S514">
        <f>IF(A514="","",IFERROR(SUMIFS(GA4!$R$2:$R$2001,GA4!$O$2:$O$2001,B514),0))</f>
        <v/>
      </c>
      <c r="T514">
        <f>IF(A514="","",IF(AND(ISNUMBER(F514),LEFT(C514&amp;"",1)="2"),IF(F514&lt;Rules!$B$9,"Yes","No"),"No"))</f>
        <v/>
      </c>
      <c r="U514">
        <f>IF(A514="","",IF(AND(N(O514)&gt;=Rules!$B$8,ISNUMBER(P514)),IF(P514&lt;=-Rules!$B$7,"Yes","No"),"No"))</f>
        <v/>
      </c>
      <c r="V514">
        <f>IF(A514="","",IF(AND(N(L514)&gt;=Rules!$B$6,ISNUMBER(N514)),IF(AND(N514&gt;=Rules!$B$10,N514&lt;=Rules!$B$11),"Yes","No"),"No"))</f>
        <v/>
      </c>
      <c r="W514">
        <f>IF(A514="","",IF(I514&lt;&gt;"","Yes","No"))</f>
        <v/>
      </c>
      <c r="X514">
        <f>IF(I514="","",IF(SUMIFS($K$3:$K$2002,$A$3:$A$2002,SUBSTITUTE(SUBSTITUTE(I514,"?","~?"),"*","~*"))&gt;N(K514),"Yes","No"))</f>
        <v/>
      </c>
      <c r="Y514">
        <f>IF(A514="","",IF(N(S514)&gt;0,"Yes","No"))</f>
        <v/>
      </c>
      <c r="Z514">
        <f>IF(A514="","",IF(AND(N(K514)&lt;Rules!$B$5,N(L514)&lt;Rules!$B$6,N(Q514)&lt;Rules!$B$13,Y514="No"),"Yes","No"))</f>
        <v/>
      </c>
      <c r="AA514">
        <f>IF(A514="","",IF(LEFT(C514&amp;"",1)="3","Redirect",IF(OR(LEFT(C514&amp;"",1)="4",LEFT(C514&amp;"",1)="5"),IF(OR(N(K514)&gt;0,N(AC514)&gt;=Rules!$B$14),"Redirect","Prune"),IF(D514="Non-Indexable","Keep",IF(AND(W514="Yes",X514="Yes",Y514="No"),"Merge",IF(OR(U514="Yes",V514="Yes",AND(T514="Yes",N(L514)&gt;=Rules!$B$6)),"Update",IF(Z514="Yes",IF(N(AC514)&gt;=Rules!$B$14,"Redirect","Prune"),"Keep")))))))</f>
        <v/>
      </c>
      <c r="AB514">
        <f>IF(A514="","",IF(LEFT(C514&amp;"",1)="3","Already redirects ("&amp;C514&amp;"). Update internal links to point at the final URL.",IF(OR(LEFT(C514&amp;"",1)="4",LEFT(C514&amp;"",1)="5"),IF(AA514="Redirect","Returns "&amp;C514&amp;" but still has "&amp;N(K514)&amp;" clicks and "&amp;N(AC514)&amp;" referring domains. 301 it to the closest live page.","Returns "&amp;C514&amp;" with no clicks or links. Remove internal links and let it 404 or 410."),IF(D514="Non-Indexable","Non-indexable ("&amp;E514&amp;"). Keep if that is intentional; otherwise fix the canonical or noindex.",IF(AA514="Merge","Overlaps with "&amp;I514&amp;IF(N(J514)&gt;0," (similarity "&amp;TEXT(J514,"0.00")&amp;")","")&amp;", which gets more clicks. Merge the useful parts into it and 301 this URL.",IF(AA514="Update",MID(IF(U514="Yes","; Clicks down "&amp;TEXT(-P514,"0%")&amp;" on the previous period","")&amp;IF(V514="Yes","; Average position "&amp;TEXT(N514,"0.0")&amp;" on "&amp;TEXT(L514,"#,##0")&amp;" impressions (striking distance)","")&amp;IF(AND(T514="Yes",N(L514)&gt;=Rules!$B$6),"; Thin ("&amp;F514&amp;" words) but has search demand",""),3,400),IF(AA514="Prune","Low value: "&amp;N(K514)&amp;" clicks, "&amp;N(L514)&amp;" impressions, "&amp;N(Q514)&amp;" sessions, no key events. Remove or noindex it and update internal links.",IF(AA514="Redirect","Low value but "&amp;N(AC514)&amp;" referring domains. 301 it to the closest relevant page to keep those links.",IF(AND(Z514="No",Y514="Yes",N(K514)&lt;Rules!$B$5),"Low search traffic but it converts (key events: "&amp;S514&amp;"). Keep it and link to it.",IF(W514="Yes","Stronger than the page it overlaps ("&amp;I514&amp;"). Keep; merge that page into this one.","Healthy: "&amp;N(K514)&amp;" clicks"&amp;IF(ISNUMBER(N514),", average position "&amp;TEXT(N514,"0.0"),"")&amp;". Keep and monitor."))))))))))</f>
        <v/>
      </c>
      <c r="AE514">
        <f>IF(A514="","",IF(AD514&lt;&gt;"",AD514,AA514))</f>
        <v/>
      </c>
    </row>
    <row r="515">
      <c r="A515">
        <f>IF(Crawl!A514="","",Crawl!A514)</f>
        <v/>
      </c>
      <c r="B515">
        <f>IF(A515="","",Crawl!EC514)</f>
        <v/>
      </c>
      <c r="C515">
        <f>IF(A515="","",IFERROR(INDEX(Crawl!$A514:$DZ514,1,Rules!$H$6),""))</f>
        <v/>
      </c>
      <c r="D515">
        <f>IF(A515="","",IFERROR(INDEX(Crawl!$A514:$DZ514,1,Rules!$H$7),"")&amp;"")</f>
        <v/>
      </c>
      <c r="E515">
        <f>IF(A515="","",IFERROR(INDEX(Crawl!$A514:$DZ514,1,Rules!$H$8),"")&amp;"")</f>
        <v/>
      </c>
      <c r="F515">
        <f>IF(A515="","",IFERROR(INDEX(Crawl!$A514:$DZ514,1,Rules!$H$9),""))</f>
        <v/>
      </c>
      <c r="G515">
        <f>IF(A515="","",IFERROR(INDEX(Crawl!$A514:$DZ514,1,Rules!$H$10),""))</f>
        <v/>
      </c>
      <c r="H515">
        <f>IF(A515="","",IFERROR(INDEX(Crawl!$A514:$DZ514,1,Rules!$H$12),""))</f>
        <v/>
      </c>
      <c r="I515">
        <f>IF(A515="","",IF(AND(N(H515)&gt;0,IFERROR(INDEX(Crawl!$A514:$DZ514,1,Rules!$H$11),"")&amp;""&lt;&gt;""),IFERROR(INDEX(Crawl!$A514:$DZ514,1,Rules!$H$11),"")&amp;"",IF(AND(ISNUMBER(J515),N(J515)&gt;=Rules!$B$12,IFERROR(INDEX(Crawl!$A514:$DZ514,1,Rules!$H$13),"")&amp;""&lt;&gt;""),IFERROR(INDEX(Crawl!$A514:$DZ514,1,Rules!$H$13),"")&amp;"","")))</f>
        <v/>
      </c>
      <c r="J515" s="19">
        <f>IF(A515="","",IF(IFERROR(INDEX(Crawl!$A514:$DZ514,1,Rules!$H$14),"")&amp;""="","",IFERROR(INDEX(Crawl!$A514:$DZ514,1,Rules!$H$14),"")))</f>
        <v/>
      </c>
      <c r="K515">
        <f>IF(A515="","",IFERROR(SUMIFS('GSC current'!$J$2:$J$2001,'GSC current'!$I$2:$I$2001,B515),0))</f>
        <v/>
      </c>
      <c r="L515">
        <f>IF(A515="","",IFERROR(SUMIFS('GSC current'!$K$2:$K$2001,'GSC current'!$I$2:$I$2001,B515),0))</f>
        <v/>
      </c>
      <c r="M515" s="20">
        <f>IF(A515="","",IF(N(L515)&gt;0,K515/L515,""))</f>
        <v/>
      </c>
      <c r="N515" s="21">
        <f>IF(A515="","",IF(N(L515)&gt;0,SUMIFS('GSC current'!$L$2:$L$2001,'GSC current'!$I$2:$I$2001,B515)/L515,""))</f>
        <v/>
      </c>
      <c r="O515">
        <f>IF(A515="","",IFERROR(SUMIFS('GSC previous'!$J$2:$J$2001,'GSC previous'!$I$2:$I$2001,B515),0))</f>
        <v/>
      </c>
      <c r="P515" s="22">
        <f>IF(A515="","",IF(N(O515)&gt;0,(K515-O515)/O515,""))</f>
        <v/>
      </c>
      <c r="Q515">
        <f>IF(A515="","",IFERROR(SUMIFS(GA4!$P$2:$P$2001,GA4!$O$2:$O$2001,B515),0))</f>
        <v/>
      </c>
      <c r="R515" s="23">
        <f>IF(A515="","",IF(N(Q515)&gt;0,SUMIFS(GA4!$Q$2:$Q$2001,GA4!$O$2:$O$2001,B515)/Q515,""))</f>
        <v/>
      </c>
      <c r="S515">
        <f>IF(A515="","",IFERROR(SUMIFS(GA4!$R$2:$R$2001,GA4!$O$2:$O$2001,B515),0))</f>
        <v/>
      </c>
      <c r="T515">
        <f>IF(A515="","",IF(AND(ISNUMBER(F515),LEFT(C515&amp;"",1)="2"),IF(F515&lt;Rules!$B$9,"Yes","No"),"No"))</f>
        <v/>
      </c>
      <c r="U515">
        <f>IF(A515="","",IF(AND(N(O515)&gt;=Rules!$B$8,ISNUMBER(P515)),IF(P515&lt;=-Rules!$B$7,"Yes","No"),"No"))</f>
        <v/>
      </c>
      <c r="V515">
        <f>IF(A515="","",IF(AND(N(L515)&gt;=Rules!$B$6,ISNUMBER(N515)),IF(AND(N515&gt;=Rules!$B$10,N515&lt;=Rules!$B$11),"Yes","No"),"No"))</f>
        <v/>
      </c>
      <c r="W515">
        <f>IF(A515="","",IF(I515&lt;&gt;"","Yes","No"))</f>
        <v/>
      </c>
      <c r="X515">
        <f>IF(I515="","",IF(SUMIFS($K$3:$K$2002,$A$3:$A$2002,SUBSTITUTE(SUBSTITUTE(I515,"?","~?"),"*","~*"))&gt;N(K515),"Yes","No"))</f>
        <v/>
      </c>
      <c r="Y515">
        <f>IF(A515="","",IF(N(S515)&gt;0,"Yes","No"))</f>
        <v/>
      </c>
      <c r="Z515">
        <f>IF(A515="","",IF(AND(N(K515)&lt;Rules!$B$5,N(L515)&lt;Rules!$B$6,N(Q515)&lt;Rules!$B$13,Y515="No"),"Yes","No"))</f>
        <v/>
      </c>
      <c r="AA515">
        <f>IF(A515="","",IF(LEFT(C515&amp;"",1)="3","Redirect",IF(OR(LEFT(C515&amp;"",1)="4",LEFT(C515&amp;"",1)="5"),IF(OR(N(K515)&gt;0,N(AC515)&gt;=Rules!$B$14),"Redirect","Prune"),IF(D515="Non-Indexable","Keep",IF(AND(W515="Yes",X515="Yes",Y515="No"),"Merge",IF(OR(U515="Yes",V515="Yes",AND(T515="Yes",N(L515)&gt;=Rules!$B$6)),"Update",IF(Z515="Yes",IF(N(AC515)&gt;=Rules!$B$14,"Redirect","Prune"),"Keep")))))))</f>
        <v/>
      </c>
      <c r="AB515">
        <f>IF(A515="","",IF(LEFT(C515&amp;"",1)="3","Already redirects ("&amp;C515&amp;"). Update internal links to point at the final URL.",IF(OR(LEFT(C515&amp;"",1)="4",LEFT(C515&amp;"",1)="5"),IF(AA515="Redirect","Returns "&amp;C515&amp;" but still has "&amp;N(K515)&amp;" clicks and "&amp;N(AC515)&amp;" referring domains. 301 it to the closest live page.","Returns "&amp;C515&amp;" with no clicks or links. Remove internal links and let it 404 or 410."),IF(D515="Non-Indexable","Non-indexable ("&amp;E515&amp;"). Keep if that is intentional; otherwise fix the canonical or noindex.",IF(AA515="Merge","Overlaps with "&amp;I515&amp;IF(N(J515)&gt;0," (similarity "&amp;TEXT(J515,"0.00")&amp;")","")&amp;", which gets more clicks. Merge the useful parts into it and 301 this URL.",IF(AA515="Update",MID(IF(U515="Yes","; Clicks down "&amp;TEXT(-P515,"0%")&amp;" on the previous period","")&amp;IF(V515="Yes","; Average position "&amp;TEXT(N515,"0.0")&amp;" on "&amp;TEXT(L515,"#,##0")&amp;" impressions (striking distance)","")&amp;IF(AND(T515="Yes",N(L515)&gt;=Rules!$B$6),"; Thin ("&amp;F515&amp;" words) but has search demand",""),3,400),IF(AA515="Prune","Low value: "&amp;N(K515)&amp;" clicks, "&amp;N(L515)&amp;" impressions, "&amp;N(Q515)&amp;" sessions, no key events. Remove or noindex it and update internal links.",IF(AA515="Redirect","Low value but "&amp;N(AC515)&amp;" referring domains. 301 it to the closest relevant page to keep those links.",IF(AND(Z515="No",Y515="Yes",N(K515)&lt;Rules!$B$5),"Low search traffic but it converts (key events: "&amp;S515&amp;"). Keep it and link to it.",IF(W515="Yes","Stronger than the page it overlaps ("&amp;I515&amp;"). Keep; merge that page into this one.","Healthy: "&amp;N(K515)&amp;" clicks"&amp;IF(ISNUMBER(N515),", average position "&amp;TEXT(N515,"0.0"),"")&amp;". Keep and monitor."))))))))))</f>
        <v/>
      </c>
      <c r="AE515">
        <f>IF(A515="","",IF(AD515&lt;&gt;"",AD515,AA515))</f>
        <v/>
      </c>
    </row>
    <row r="516">
      <c r="A516">
        <f>IF(Crawl!A515="","",Crawl!A515)</f>
        <v/>
      </c>
      <c r="B516">
        <f>IF(A516="","",Crawl!EC515)</f>
        <v/>
      </c>
      <c r="C516">
        <f>IF(A516="","",IFERROR(INDEX(Crawl!$A515:$DZ515,1,Rules!$H$6),""))</f>
        <v/>
      </c>
      <c r="D516">
        <f>IF(A516="","",IFERROR(INDEX(Crawl!$A515:$DZ515,1,Rules!$H$7),"")&amp;"")</f>
        <v/>
      </c>
      <c r="E516">
        <f>IF(A516="","",IFERROR(INDEX(Crawl!$A515:$DZ515,1,Rules!$H$8),"")&amp;"")</f>
        <v/>
      </c>
      <c r="F516">
        <f>IF(A516="","",IFERROR(INDEX(Crawl!$A515:$DZ515,1,Rules!$H$9),""))</f>
        <v/>
      </c>
      <c r="G516">
        <f>IF(A516="","",IFERROR(INDEX(Crawl!$A515:$DZ515,1,Rules!$H$10),""))</f>
        <v/>
      </c>
      <c r="H516">
        <f>IF(A516="","",IFERROR(INDEX(Crawl!$A515:$DZ515,1,Rules!$H$12),""))</f>
        <v/>
      </c>
      <c r="I516">
        <f>IF(A516="","",IF(AND(N(H516)&gt;0,IFERROR(INDEX(Crawl!$A515:$DZ515,1,Rules!$H$11),"")&amp;""&lt;&gt;""),IFERROR(INDEX(Crawl!$A515:$DZ515,1,Rules!$H$11),"")&amp;"",IF(AND(ISNUMBER(J516),N(J516)&gt;=Rules!$B$12,IFERROR(INDEX(Crawl!$A515:$DZ515,1,Rules!$H$13),"")&amp;""&lt;&gt;""),IFERROR(INDEX(Crawl!$A515:$DZ515,1,Rules!$H$13),"")&amp;"","")))</f>
        <v/>
      </c>
      <c r="J516" s="19">
        <f>IF(A516="","",IF(IFERROR(INDEX(Crawl!$A515:$DZ515,1,Rules!$H$14),"")&amp;""="","",IFERROR(INDEX(Crawl!$A515:$DZ515,1,Rules!$H$14),"")))</f>
        <v/>
      </c>
      <c r="K516">
        <f>IF(A516="","",IFERROR(SUMIFS('GSC current'!$J$2:$J$2001,'GSC current'!$I$2:$I$2001,B516),0))</f>
        <v/>
      </c>
      <c r="L516">
        <f>IF(A516="","",IFERROR(SUMIFS('GSC current'!$K$2:$K$2001,'GSC current'!$I$2:$I$2001,B516),0))</f>
        <v/>
      </c>
      <c r="M516" s="20">
        <f>IF(A516="","",IF(N(L516)&gt;0,K516/L516,""))</f>
        <v/>
      </c>
      <c r="N516" s="21">
        <f>IF(A516="","",IF(N(L516)&gt;0,SUMIFS('GSC current'!$L$2:$L$2001,'GSC current'!$I$2:$I$2001,B516)/L516,""))</f>
        <v/>
      </c>
      <c r="O516">
        <f>IF(A516="","",IFERROR(SUMIFS('GSC previous'!$J$2:$J$2001,'GSC previous'!$I$2:$I$2001,B516),0))</f>
        <v/>
      </c>
      <c r="P516" s="22">
        <f>IF(A516="","",IF(N(O516)&gt;0,(K516-O516)/O516,""))</f>
        <v/>
      </c>
      <c r="Q516">
        <f>IF(A516="","",IFERROR(SUMIFS(GA4!$P$2:$P$2001,GA4!$O$2:$O$2001,B516),0))</f>
        <v/>
      </c>
      <c r="R516" s="23">
        <f>IF(A516="","",IF(N(Q516)&gt;0,SUMIFS(GA4!$Q$2:$Q$2001,GA4!$O$2:$O$2001,B516)/Q516,""))</f>
        <v/>
      </c>
      <c r="S516">
        <f>IF(A516="","",IFERROR(SUMIFS(GA4!$R$2:$R$2001,GA4!$O$2:$O$2001,B516),0))</f>
        <v/>
      </c>
      <c r="T516">
        <f>IF(A516="","",IF(AND(ISNUMBER(F516),LEFT(C516&amp;"",1)="2"),IF(F516&lt;Rules!$B$9,"Yes","No"),"No"))</f>
        <v/>
      </c>
      <c r="U516">
        <f>IF(A516="","",IF(AND(N(O516)&gt;=Rules!$B$8,ISNUMBER(P516)),IF(P516&lt;=-Rules!$B$7,"Yes","No"),"No"))</f>
        <v/>
      </c>
      <c r="V516">
        <f>IF(A516="","",IF(AND(N(L516)&gt;=Rules!$B$6,ISNUMBER(N516)),IF(AND(N516&gt;=Rules!$B$10,N516&lt;=Rules!$B$11),"Yes","No"),"No"))</f>
        <v/>
      </c>
      <c r="W516">
        <f>IF(A516="","",IF(I516&lt;&gt;"","Yes","No"))</f>
        <v/>
      </c>
      <c r="X516">
        <f>IF(I516="","",IF(SUMIFS($K$3:$K$2002,$A$3:$A$2002,SUBSTITUTE(SUBSTITUTE(I516,"?","~?"),"*","~*"))&gt;N(K516),"Yes","No"))</f>
        <v/>
      </c>
      <c r="Y516">
        <f>IF(A516="","",IF(N(S516)&gt;0,"Yes","No"))</f>
        <v/>
      </c>
      <c r="Z516">
        <f>IF(A516="","",IF(AND(N(K516)&lt;Rules!$B$5,N(L516)&lt;Rules!$B$6,N(Q516)&lt;Rules!$B$13,Y516="No"),"Yes","No"))</f>
        <v/>
      </c>
      <c r="AA516">
        <f>IF(A516="","",IF(LEFT(C516&amp;"",1)="3","Redirect",IF(OR(LEFT(C516&amp;"",1)="4",LEFT(C516&amp;"",1)="5"),IF(OR(N(K516)&gt;0,N(AC516)&gt;=Rules!$B$14),"Redirect","Prune"),IF(D516="Non-Indexable","Keep",IF(AND(W516="Yes",X516="Yes",Y516="No"),"Merge",IF(OR(U516="Yes",V516="Yes",AND(T516="Yes",N(L516)&gt;=Rules!$B$6)),"Update",IF(Z516="Yes",IF(N(AC516)&gt;=Rules!$B$14,"Redirect","Prune"),"Keep")))))))</f>
        <v/>
      </c>
      <c r="AB516">
        <f>IF(A516="","",IF(LEFT(C516&amp;"",1)="3","Already redirects ("&amp;C516&amp;"). Update internal links to point at the final URL.",IF(OR(LEFT(C516&amp;"",1)="4",LEFT(C516&amp;"",1)="5"),IF(AA516="Redirect","Returns "&amp;C516&amp;" but still has "&amp;N(K516)&amp;" clicks and "&amp;N(AC516)&amp;" referring domains. 301 it to the closest live page.","Returns "&amp;C516&amp;" with no clicks or links. Remove internal links and let it 404 or 410."),IF(D516="Non-Indexable","Non-indexable ("&amp;E516&amp;"). Keep if that is intentional; otherwise fix the canonical or noindex.",IF(AA516="Merge","Overlaps with "&amp;I516&amp;IF(N(J516)&gt;0," (similarity "&amp;TEXT(J516,"0.00")&amp;")","")&amp;", which gets more clicks. Merge the useful parts into it and 301 this URL.",IF(AA516="Update",MID(IF(U516="Yes","; Clicks down "&amp;TEXT(-P516,"0%")&amp;" on the previous period","")&amp;IF(V516="Yes","; Average position "&amp;TEXT(N516,"0.0")&amp;" on "&amp;TEXT(L516,"#,##0")&amp;" impressions (striking distance)","")&amp;IF(AND(T516="Yes",N(L516)&gt;=Rules!$B$6),"; Thin ("&amp;F516&amp;" words) but has search demand",""),3,400),IF(AA516="Prune","Low value: "&amp;N(K516)&amp;" clicks, "&amp;N(L516)&amp;" impressions, "&amp;N(Q516)&amp;" sessions, no key events. Remove or noindex it and update internal links.",IF(AA516="Redirect","Low value but "&amp;N(AC516)&amp;" referring domains. 301 it to the closest relevant page to keep those links.",IF(AND(Z516="No",Y516="Yes",N(K516)&lt;Rules!$B$5),"Low search traffic but it converts (key events: "&amp;S516&amp;"). Keep it and link to it.",IF(W516="Yes","Stronger than the page it overlaps ("&amp;I516&amp;"). Keep; merge that page into this one.","Healthy: "&amp;N(K516)&amp;" clicks"&amp;IF(ISNUMBER(N516),", average position "&amp;TEXT(N516,"0.0"),"")&amp;". Keep and monitor."))))))))))</f>
        <v/>
      </c>
      <c r="AE516">
        <f>IF(A516="","",IF(AD516&lt;&gt;"",AD516,AA516))</f>
        <v/>
      </c>
    </row>
    <row r="517">
      <c r="A517">
        <f>IF(Crawl!A516="","",Crawl!A516)</f>
        <v/>
      </c>
      <c r="B517">
        <f>IF(A517="","",Crawl!EC516)</f>
        <v/>
      </c>
      <c r="C517">
        <f>IF(A517="","",IFERROR(INDEX(Crawl!$A516:$DZ516,1,Rules!$H$6),""))</f>
        <v/>
      </c>
      <c r="D517">
        <f>IF(A517="","",IFERROR(INDEX(Crawl!$A516:$DZ516,1,Rules!$H$7),"")&amp;"")</f>
        <v/>
      </c>
      <c r="E517">
        <f>IF(A517="","",IFERROR(INDEX(Crawl!$A516:$DZ516,1,Rules!$H$8),"")&amp;"")</f>
        <v/>
      </c>
      <c r="F517">
        <f>IF(A517="","",IFERROR(INDEX(Crawl!$A516:$DZ516,1,Rules!$H$9),""))</f>
        <v/>
      </c>
      <c r="G517">
        <f>IF(A517="","",IFERROR(INDEX(Crawl!$A516:$DZ516,1,Rules!$H$10),""))</f>
        <v/>
      </c>
      <c r="H517">
        <f>IF(A517="","",IFERROR(INDEX(Crawl!$A516:$DZ516,1,Rules!$H$12),""))</f>
        <v/>
      </c>
      <c r="I517">
        <f>IF(A517="","",IF(AND(N(H517)&gt;0,IFERROR(INDEX(Crawl!$A516:$DZ516,1,Rules!$H$11),"")&amp;""&lt;&gt;""),IFERROR(INDEX(Crawl!$A516:$DZ516,1,Rules!$H$11),"")&amp;"",IF(AND(ISNUMBER(J517),N(J517)&gt;=Rules!$B$12,IFERROR(INDEX(Crawl!$A516:$DZ516,1,Rules!$H$13),"")&amp;""&lt;&gt;""),IFERROR(INDEX(Crawl!$A516:$DZ516,1,Rules!$H$13),"")&amp;"","")))</f>
        <v/>
      </c>
      <c r="J517" s="19">
        <f>IF(A517="","",IF(IFERROR(INDEX(Crawl!$A516:$DZ516,1,Rules!$H$14),"")&amp;""="","",IFERROR(INDEX(Crawl!$A516:$DZ516,1,Rules!$H$14),"")))</f>
        <v/>
      </c>
      <c r="K517">
        <f>IF(A517="","",IFERROR(SUMIFS('GSC current'!$J$2:$J$2001,'GSC current'!$I$2:$I$2001,B517),0))</f>
        <v/>
      </c>
      <c r="L517">
        <f>IF(A517="","",IFERROR(SUMIFS('GSC current'!$K$2:$K$2001,'GSC current'!$I$2:$I$2001,B517),0))</f>
        <v/>
      </c>
      <c r="M517" s="20">
        <f>IF(A517="","",IF(N(L517)&gt;0,K517/L517,""))</f>
        <v/>
      </c>
      <c r="N517" s="21">
        <f>IF(A517="","",IF(N(L517)&gt;0,SUMIFS('GSC current'!$L$2:$L$2001,'GSC current'!$I$2:$I$2001,B517)/L517,""))</f>
        <v/>
      </c>
      <c r="O517">
        <f>IF(A517="","",IFERROR(SUMIFS('GSC previous'!$J$2:$J$2001,'GSC previous'!$I$2:$I$2001,B517),0))</f>
        <v/>
      </c>
      <c r="P517" s="22">
        <f>IF(A517="","",IF(N(O517)&gt;0,(K517-O517)/O517,""))</f>
        <v/>
      </c>
      <c r="Q517">
        <f>IF(A517="","",IFERROR(SUMIFS(GA4!$P$2:$P$2001,GA4!$O$2:$O$2001,B517),0))</f>
        <v/>
      </c>
      <c r="R517" s="23">
        <f>IF(A517="","",IF(N(Q517)&gt;0,SUMIFS(GA4!$Q$2:$Q$2001,GA4!$O$2:$O$2001,B517)/Q517,""))</f>
        <v/>
      </c>
      <c r="S517">
        <f>IF(A517="","",IFERROR(SUMIFS(GA4!$R$2:$R$2001,GA4!$O$2:$O$2001,B517),0))</f>
        <v/>
      </c>
      <c r="T517">
        <f>IF(A517="","",IF(AND(ISNUMBER(F517),LEFT(C517&amp;"",1)="2"),IF(F517&lt;Rules!$B$9,"Yes","No"),"No"))</f>
        <v/>
      </c>
      <c r="U517">
        <f>IF(A517="","",IF(AND(N(O517)&gt;=Rules!$B$8,ISNUMBER(P517)),IF(P517&lt;=-Rules!$B$7,"Yes","No"),"No"))</f>
        <v/>
      </c>
      <c r="V517">
        <f>IF(A517="","",IF(AND(N(L517)&gt;=Rules!$B$6,ISNUMBER(N517)),IF(AND(N517&gt;=Rules!$B$10,N517&lt;=Rules!$B$11),"Yes","No"),"No"))</f>
        <v/>
      </c>
      <c r="W517">
        <f>IF(A517="","",IF(I517&lt;&gt;"","Yes","No"))</f>
        <v/>
      </c>
      <c r="X517">
        <f>IF(I517="","",IF(SUMIFS($K$3:$K$2002,$A$3:$A$2002,SUBSTITUTE(SUBSTITUTE(I517,"?","~?"),"*","~*"))&gt;N(K517),"Yes","No"))</f>
        <v/>
      </c>
      <c r="Y517">
        <f>IF(A517="","",IF(N(S517)&gt;0,"Yes","No"))</f>
        <v/>
      </c>
      <c r="Z517">
        <f>IF(A517="","",IF(AND(N(K517)&lt;Rules!$B$5,N(L517)&lt;Rules!$B$6,N(Q517)&lt;Rules!$B$13,Y517="No"),"Yes","No"))</f>
        <v/>
      </c>
      <c r="AA517">
        <f>IF(A517="","",IF(LEFT(C517&amp;"",1)="3","Redirect",IF(OR(LEFT(C517&amp;"",1)="4",LEFT(C517&amp;"",1)="5"),IF(OR(N(K517)&gt;0,N(AC517)&gt;=Rules!$B$14),"Redirect","Prune"),IF(D517="Non-Indexable","Keep",IF(AND(W517="Yes",X517="Yes",Y517="No"),"Merge",IF(OR(U517="Yes",V517="Yes",AND(T517="Yes",N(L517)&gt;=Rules!$B$6)),"Update",IF(Z517="Yes",IF(N(AC517)&gt;=Rules!$B$14,"Redirect","Prune"),"Keep")))))))</f>
        <v/>
      </c>
      <c r="AB517">
        <f>IF(A517="","",IF(LEFT(C517&amp;"",1)="3","Already redirects ("&amp;C517&amp;"). Update internal links to point at the final URL.",IF(OR(LEFT(C517&amp;"",1)="4",LEFT(C517&amp;"",1)="5"),IF(AA517="Redirect","Returns "&amp;C517&amp;" but still has "&amp;N(K517)&amp;" clicks and "&amp;N(AC517)&amp;" referring domains. 301 it to the closest live page.","Returns "&amp;C517&amp;" with no clicks or links. Remove internal links and let it 404 or 410."),IF(D517="Non-Indexable","Non-indexable ("&amp;E517&amp;"). Keep if that is intentional; otherwise fix the canonical or noindex.",IF(AA517="Merge","Overlaps with "&amp;I517&amp;IF(N(J517)&gt;0," (similarity "&amp;TEXT(J517,"0.00")&amp;")","")&amp;", which gets more clicks. Merge the useful parts into it and 301 this URL.",IF(AA517="Update",MID(IF(U517="Yes","; Clicks down "&amp;TEXT(-P517,"0%")&amp;" on the previous period","")&amp;IF(V517="Yes","; Average position "&amp;TEXT(N517,"0.0")&amp;" on "&amp;TEXT(L517,"#,##0")&amp;" impressions (striking distance)","")&amp;IF(AND(T517="Yes",N(L517)&gt;=Rules!$B$6),"; Thin ("&amp;F517&amp;" words) but has search demand",""),3,400),IF(AA517="Prune","Low value: "&amp;N(K517)&amp;" clicks, "&amp;N(L517)&amp;" impressions, "&amp;N(Q517)&amp;" sessions, no key events. Remove or noindex it and update internal links.",IF(AA517="Redirect","Low value but "&amp;N(AC517)&amp;" referring domains. 301 it to the closest relevant page to keep those links.",IF(AND(Z517="No",Y517="Yes",N(K517)&lt;Rules!$B$5),"Low search traffic but it converts (key events: "&amp;S517&amp;"). Keep it and link to it.",IF(W517="Yes","Stronger than the page it overlaps ("&amp;I517&amp;"). Keep; merge that page into this one.","Healthy: "&amp;N(K517)&amp;" clicks"&amp;IF(ISNUMBER(N517),", average position "&amp;TEXT(N517,"0.0"),"")&amp;". Keep and monitor."))))))))))</f>
        <v/>
      </c>
      <c r="AE517">
        <f>IF(A517="","",IF(AD517&lt;&gt;"",AD517,AA517))</f>
        <v/>
      </c>
    </row>
    <row r="518">
      <c r="A518">
        <f>IF(Crawl!A517="","",Crawl!A517)</f>
        <v/>
      </c>
      <c r="B518">
        <f>IF(A518="","",Crawl!EC517)</f>
        <v/>
      </c>
      <c r="C518">
        <f>IF(A518="","",IFERROR(INDEX(Crawl!$A517:$DZ517,1,Rules!$H$6),""))</f>
        <v/>
      </c>
      <c r="D518">
        <f>IF(A518="","",IFERROR(INDEX(Crawl!$A517:$DZ517,1,Rules!$H$7),"")&amp;"")</f>
        <v/>
      </c>
      <c r="E518">
        <f>IF(A518="","",IFERROR(INDEX(Crawl!$A517:$DZ517,1,Rules!$H$8),"")&amp;"")</f>
        <v/>
      </c>
      <c r="F518">
        <f>IF(A518="","",IFERROR(INDEX(Crawl!$A517:$DZ517,1,Rules!$H$9),""))</f>
        <v/>
      </c>
      <c r="G518">
        <f>IF(A518="","",IFERROR(INDEX(Crawl!$A517:$DZ517,1,Rules!$H$10),""))</f>
        <v/>
      </c>
      <c r="H518">
        <f>IF(A518="","",IFERROR(INDEX(Crawl!$A517:$DZ517,1,Rules!$H$12),""))</f>
        <v/>
      </c>
      <c r="I518">
        <f>IF(A518="","",IF(AND(N(H518)&gt;0,IFERROR(INDEX(Crawl!$A517:$DZ517,1,Rules!$H$11),"")&amp;""&lt;&gt;""),IFERROR(INDEX(Crawl!$A517:$DZ517,1,Rules!$H$11),"")&amp;"",IF(AND(ISNUMBER(J518),N(J518)&gt;=Rules!$B$12,IFERROR(INDEX(Crawl!$A517:$DZ517,1,Rules!$H$13),"")&amp;""&lt;&gt;""),IFERROR(INDEX(Crawl!$A517:$DZ517,1,Rules!$H$13),"")&amp;"","")))</f>
        <v/>
      </c>
      <c r="J518" s="19">
        <f>IF(A518="","",IF(IFERROR(INDEX(Crawl!$A517:$DZ517,1,Rules!$H$14),"")&amp;""="","",IFERROR(INDEX(Crawl!$A517:$DZ517,1,Rules!$H$14),"")))</f>
        <v/>
      </c>
      <c r="K518">
        <f>IF(A518="","",IFERROR(SUMIFS('GSC current'!$J$2:$J$2001,'GSC current'!$I$2:$I$2001,B518),0))</f>
        <v/>
      </c>
      <c r="L518">
        <f>IF(A518="","",IFERROR(SUMIFS('GSC current'!$K$2:$K$2001,'GSC current'!$I$2:$I$2001,B518),0))</f>
        <v/>
      </c>
      <c r="M518" s="20">
        <f>IF(A518="","",IF(N(L518)&gt;0,K518/L518,""))</f>
        <v/>
      </c>
      <c r="N518" s="21">
        <f>IF(A518="","",IF(N(L518)&gt;0,SUMIFS('GSC current'!$L$2:$L$2001,'GSC current'!$I$2:$I$2001,B518)/L518,""))</f>
        <v/>
      </c>
      <c r="O518">
        <f>IF(A518="","",IFERROR(SUMIFS('GSC previous'!$J$2:$J$2001,'GSC previous'!$I$2:$I$2001,B518),0))</f>
        <v/>
      </c>
      <c r="P518" s="22">
        <f>IF(A518="","",IF(N(O518)&gt;0,(K518-O518)/O518,""))</f>
        <v/>
      </c>
      <c r="Q518">
        <f>IF(A518="","",IFERROR(SUMIFS(GA4!$P$2:$P$2001,GA4!$O$2:$O$2001,B518),0))</f>
        <v/>
      </c>
      <c r="R518" s="23">
        <f>IF(A518="","",IF(N(Q518)&gt;0,SUMIFS(GA4!$Q$2:$Q$2001,GA4!$O$2:$O$2001,B518)/Q518,""))</f>
        <v/>
      </c>
      <c r="S518">
        <f>IF(A518="","",IFERROR(SUMIFS(GA4!$R$2:$R$2001,GA4!$O$2:$O$2001,B518),0))</f>
        <v/>
      </c>
      <c r="T518">
        <f>IF(A518="","",IF(AND(ISNUMBER(F518),LEFT(C518&amp;"",1)="2"),IF(F518&lt;Rules!$B$9,"Yes","No"),"No"))</f>
        <v/>
      </c>
      <c r="U518">
        <f>IF(A518="","",IF(AND(N(O518)&gt;=Rules!$B$8,ISNUMBER(P518)),IF(P518&lt;=-Rules!$B$7,"Yes","No"),"No"))</f>
        <v/>
      </c>
      <c r="V518">
        <f>IF(A518="","",IF(AND(N(L518)&gt;=Rules!$B$6,ISNUMBER(N518)),IF(AND(N518&gt;=Rules!$B$10,N518&lt;=Rules!$B$11),"Yes","No"),"No"))</f>
        <v/>
      </c>
      <c r="W518">
        <f>IF(A518="","",IF(I518&lt;&gt;"","Yes","No"))</f>
        <v/>
      </c>
      <c r="X518">
        <f>IF(I518="","",IF(SUMIFS($K$3:$K$2002,$A$3:$A$2002,SUBSTITUTE(SUBSTITUTE(I518,"?","~?"),"*","~*"))&gt;N(K518),"Yes","No"))</f>
        <v/>
      </c>
      <c r="Y518">
        <f>IF(A518="","",IF(N(S518)&gt;0,"Yes","No"))</f>
        <v/>
      </c>
      <c r="Z518">
        <f>IF(A518="","",IF(AND(N(K518)&lt;Rules!$B$5,N(L518)&lt;Rules!$B$6,N(Q518)&lt;Rules!$B$13,Y518="No"),"Yes","No"))</f>
        <v/>
      </c>
      <c r="AA518">
        <f>IF(A518="","",IF(LEFT(C518&amp;"",1)="3","Redirect",IF(OR(LEFT(C518&amp;"",1)="4",LEFT(C518&amp;"",1)="5"),IF(OR(N(K518)&gt;0,N(AC518)&gt;=Rules!$B$14),"Redirect","Prune"),IF(D518="Non-Indexable","Keep",IF(AND(W518="Yes",X518="Yes",Y518="No"),"Merge",IF(OR(U518="Yes",V518="Yes",AND(T518="Yes",N(L518)&gt;=Rules!$B$6)),"Update",IF(Z518="Yes",IF(N(AC518)&gt;=Rules!$B$14,"Redirect","Prune"),"Keep")))))))</f>
        <v/>
      </c>
      <c r="AB518">
        <f>IF(A518="","",IF(LEFT(C518&amp;"",1)="3","Already redirects ("&amp;C518&amp;"). Update internal links to point at the final URL.",IF(OR(LEFT(C518&amp;"",1)="4",LEFT(C518&amp;"",1)="5"),IF(AA518="Redirect","Returns "&amp;C518&amp;" but still has "&amp;N(K518)&amp;" clicks and "&amp;N(AC518)&amp;" referring domains. 301 it to the closest live page.","Returns "&amp;C518&amp;" with no clicks or links. Remove internal links and let it 404 or 410."),IF(D518="Non-Indexable","Non-indexable ("&amp;E518&amp;"). Keep if that is intentional; otherwise fix the canonical or noindex.",IF(AA518="Merge","Overlaps with "&amp;I518&amp;IF(N(J518)&gt;0," (similarity "&amp;TEXT(J518,"0.00")&amp;")","")&amp;", which gets more clicks. Merge the useful parts into it and 301 this URL.",IF(AA518="Update",MID(IF(U518="Yes","; Clicks down "&amp;TEXT(-P518,"0%")&amp;" on the previous period","")&amp;IF(V518="Yes","; Average position "&amp;TEXT(N518,"0.0")&amp;" on "&amp;TEXT(L518,"#,##0")&amp;" impressions (striking distance)","")&amp;IF(AND(T518="Yes",N(L518)&gt;=Rules!$B$6),"; Thin ("&amp;F518&amp;" words) but has search demand",""),3,400),IF(AA518="Prune","Low value: "&amp;N(K518)&amp;" clicks, "&amp;N(L518)&amp;" impressions, "&amp;N(Q518)&amp;" sessions, no key events. Remove or noindex it and update internal links.",IF(AA518="Redirect","Low value but "&amp;N(AC518)&amp;" referring domains. 301 it to the closest relevant page to keep those links.",IF(AND(Z518="No",Y518="Yes",N(K518)&lt;Rules!$B$5),"Low search traffic but it converts (key events: "&amp;S518&amp;"). Keep it and link to it.",IF(W518="Yes","Stronger than the page it overlaps ("&amp;I518&amp;"). Keep; merge that page into this one.","Healthy: "&amp;N(K518)&amp;" clicks"&amp;IF(ISNUMBER(N518),", average position "&amp;TEXT(N518,"0.0"),"")&amp;". Keep and monitor."))))))))))</f>
        <v/>
      </c>
      <c r="AE518">
        <f>IF(A518="","",IF(AD518&lt;&gt;"",AD518,AA518))</f>
        <v/>
      </c>
    </row>
    <row r="519">
      <c r="A519">
        <f>IF(Crawl!A518="","",Crawl!A518)</f>
        <v/>
      </c>
      <c r="B519">
        <f>IF(A519="","",Crawl!EC518)</f>
        <v/>
      </c>
      <c r="C519">
        <f>IF(A519="","",IFERROR(INDEX(Crawl!$A518:$DZ518,1,Rules!$H$6),""))</f>
        <v/>
      </c>
      <c r="D519">
        <f>IF(A519="","",IFERROR(INDEX(Crawl!$A518:$DZ518,1,Rules!$H$7),"")&amp;"")</f>
        <v/>
      </c>
      <c r="E519">
        <f>IF(A519="","",IFERROR(INDEX(Crawl!$A518:$DZ518,1,Rules!$H$8),"")&amp;"")</f>
        <v/>
      </c>
      <c r="F519">
        <f>IF(A519="","",IFERROR(INDEX(Crawl!$A518:$DZ518,1,Rules!$H$9),""))</f>
        <v/>
      </c>
      <c r="G519">
        <f>IF(A519="","",IFERROR(INDEX(Crawl!$A518:$DZ518,1,Rules!$H$10),""))</f>
        <v/>
      </c>
      <c r="H519">
        <f>IF(A519="","",IFERROR(INDEX(Crawl!$A518:$DZ518,1,Rules!$H$12),""))</f>
        <v/>
      </c>
      <c r="I519">
        <f>IF(A519="","",IF(AND(N(H519)&gt;0,IFERROR(INDEX(Crawl!$A518:$DZ518,1,Rules!$H$11),"")&amp;""&lt;&gt;""),IFERROR(INDEX(Crawl!$A518:$DZ518,1,Rules!$H$11),"")&amp;"",IF(AND(ISNUMBER(J519),N(J519)&gt;=Rules!$B$12,IFERROR(INDEX(Crawl!$A518:$DZ518,1,Rules!$H$13),"")&amp;""&lt;&gt;""),IFERROR(INDEX(Crawl!$A518:$DZ518,1,Rules!$H$13),"")&amp;"","")))</f>
        <v/>
      </c>
      <c r="J519" s="19">
        <f>IF(A519="","",IF(IFERROR(INDEX(Crawl!$A518:$DZ518,1,Rules!$H$14),"")&amp;""="","",IFERROR(INDEX(Crawl!$A518:$DZ518,1,Rules!$H$14),"")))</f>
        <v/>
      </c>
      <c r="K519">
        <f>IF(A519="","",IFERROR(SUMIFS('GSC current'!$J$2:$J$2001,'GSC current'!$I$2:$I$2001,B519),0))</f>
        <v/>
      </c>
      <c r="L519">
        <f>IF(A519="","",IFERROR(SUMIFS('GSC current'!$K$2:$K$2001,'GSC current'!$I$2:$I$2001,B519),0))</f>
        <v/>
      </c>
      <c r="M519" s="20">
        <f>IF(A519="","",IF(N(L519)&gt;0,K519/L519,""))</f>
        <v/>
      </c>
      <c r="N519" s="21">
        <f>IF(A519="","",IF(N(L519)&gt;0,SUMIFS('GSC current'!$L$2:$L$2001,'GSC current'!$I$2:$I$2001,B519)/L519,""))</f>
        <v/>
      </c>
      <c r="O519">
        <f>IF(A519="","",IFERROR(SUMIFS('GSC previous'!$J$2:$J$2001,'GSC previous'!$I$2:$I$2001,B519),0))</f>
        <v/>
      </c>
      <c r="P519" s="22">
        <f>IF(A519="","",IF(N(O519)&gt;0,(K519-O519)/O519,""))</f>
        <v/>
      </c>
      <c r="Q519">
        <f>IF(A519="","",IFERROR(SUMIFS(GA4!$P$2:$P$2001,GA4!$O$2:$O$2001,B519),0))</f>
        <v/>
      </c>
      <c r="R519" s="23">
        <f>IF(A519="","",IF(N(Q519)&gt;0,SUMIFS(GA4!$Q$2:$Q$2001,GA4!$O$2:$O$2001,B519)/Q519,""))</f>
        <v/>
      </c>
      <c r="S519">
        <f>IF(A519="","",IFERROR(SUMIFS(GA4!$R$2:$R$2001,GA4!$O$2:$O$2001,B519),0))</f>
        <v/>
      </c>
      <c r="T519">
        <f>IF(A519="","",IF(AND(ISNUMBER(F519),LEFT(C519&amp;"",1)="2"),IF(F519&lt;Rules!$B$9,"Yes","No"),"No"))</f>
        <v/>
      </c>
      <c r="U519">
        <f>IF(A519="","",IF(AND(N(O519)&gt;=Rules!$B$8,ISNUMBER(P519)),IF(P519&lt;=-Rules!$B$7,"Yes","No"),"No"))</f>
        <v/>
      </c>
      <c r="V519">
        <f>IF(A519="","",IF(AND(N(L519)&gt;=Rules!$B$6,ISNUMBER(N519)),IF(AND(N519&gt;=Rules!$B$10,N519&lt;=Rules!$B$11),"Yes","No"),"No"))</f>
        <v/>
      </c>
      <c r="W519">
        <f>IF(A519="","",IF(I519&lt;&gt;"","Yes","No"))</f>
        <v/>
      </c>
      <c r="X519">
        <f>IF(I519="","",IF(SUMIFS($K$3:$K$2002,$A$3:$A$2002,SUBSTITUTE(SUBSTITUTE(I519,"?","~?"),"*","~*"))&gt;N(K519),"Yes","No"))</f>
        <v/>
      </c>
      <c r="Y519">
        <f>IF(A519="","",IF(N(S519)&gt;0,"Yes","No"))</f>
        <v/>
      </c>
      <c r="Z519">
        <f>IF(A519="","",IF(AND(N(K519)&lt;Rules!$B$5,N(L519)&lt;Rules!$B$6,N(Q519)&lt;Rules!$B$13,Y519="No"),"Yes","No"))</f>
        <v/>
      </c>
      <c r="AA519">
        <f>IF(A519="","",IF(LEFT(C519&amp;"",1)="3","Redirect",IF(OR(LEFT(C519&amp;"",1)="4",LEFT(C519&amp;"",1)="5"),IF(OR(N(K519)&gt;0,N(AC519)&gt;=Rules!$B$14),"Redirect","Prune"),IF(D519="Non-Indexable","Keep",IF(AND(W519="Yes",X519="Yes",Y519="No"),"Merge",IF(OR(U519="Yes",V519="Yes",AND(T519="Yes",N(L519)&gt;=Rules!$B$6)),"Update",IF(Z519="Yes",IF(N(AC519)&gt;=Rules!$B$14,"Redirect","Prune"),"Keep")))))))</f>
        <v/>
      </c>
      <c r="AB519">
        <f>IF(A519="","",IF(LEFT(C519&amp;"",1)="3","Already redirects ("&amp;C519&amp;"). Update internal links to point at the final URL.",IF(OR(LEFT(C519&amp;"",1)="4",LEFT(C519&amp;"",1)="5"),IF(AA519="Redirect","Returns "&amp;C519&amp;" but still has "&amp;N(K519)&amp;" clicks and "&amp;N(AC519)&amp;" referring domains. 301 it to the closest live page.","Returns "&amp;C519&amp;" with no clicks or links. Remove internal links and let it 404 or 410."),IF(D519="Non-Indexable","Non-indexable ("&amp;E519&amp;"). Keep if that is intentional; otherwise fix the canonical or noindex.",IF(AA519="Merge","Overlaps with "&amp;I519&amp;IF(N(J519)&gt;0," (similarity "&amp;TEXT(J519,"0.00")&amp;")","")&amp;", which gets more clicks. Merge the useful parts into it and 301 this URL.",IF(AA519="Update",MID(IF(U519="Yes","; Clicks down "&amp;TEXT(-P519,"0%")&amp;" on the previous period","")&amp;IF(V519="Yes","; Average position "&amp;TEXT(N519,"0.0")&amp;" on "&amp;TEXT(L519,"#,##0")&amp;" impressions (striking distance)","")&amp;IF(AND(T519="Yes",N(L519)&gt;=Rules!$B$6),"; Thin ("&amp;F519&amp;" words) but has search demand",""),3,400),IF(AA519="Prune","Low value: "&amp;N(K519)&amp;" clicks, "&amp;N(L519)&amp;" impressions, "&amp;N(Q519)&amp;" sessions, no key events. Remove or noindex it and update internal links.",IF(AA519="Redirect","Low value but "&amp;N(AC519)&amp;" referring domains. 301 it to the closest relevant page to keep those links.",IF(AND(Z519="No",Y519="Yes",N(K519)&lt;Rules!$B$5),"Low search traffic but it converts (key events: "&amp;S519&amp;"). Keep it and link to it.",IF(W519="Yes","Stronger than the page it overlaps ("&amp;I519&amp;"). Keep; merge that page into this one.","Healthy: "&amp;N(K519)&amp;" clicks"&amp;IF(ISNUMBER(N519),", average position "&amp;TEXT(N519,"0.0"),"")&amp;". Keep and monitor."))))))))))</f>
        <v/>
      </c>
      <c r="AE519">
        <f>IF(A519="","",IF(AD519&lt;&gt;"",AD519,AA519))</f>
        <v/>
      </c>
    </row>
    <row r="520">
      <c r="A520">
        <f>IF(Crawl!A519="","",Crawl!A519)</f>
        <v/>
      </c>
      <c r="B520">
        <f>IF(A520="","",Crawl!EC519)</f>
        <v/>
      </c>
      <c r="C520">
        <f>IF(A520="","",IFERROR(INDEX(Crawl!$A519:$DZ519,1,Rules!$H$6),""))</f>
        <v/>
      </c>
      <c r="D520">
        <f>IF(A520="","",IFERROR(INDEX(Crawl!$A519:$DZ519,1,Rules!$H$7),"")&amp;"")</f>
        <v/>
      </c>
      <c r="E520">
        <f>IF(A520="","",IFERROR(INDEX(Crawl!$A519:$DZ519,1,Rules!$H$8),"")&amp;"")</f>
        <v/>
      </c>
      <c r="F520">
        <f>IF(A520="","",IFERROR(INDEX(Crawl!$A519:$DZ519,1,Rules!$H$9),""))</f>
        <v/>
      </c>
      <c r="G520">
        <f>IF(A520="","",IFERROR(INDEX(Crawl!$A519:$DZ519,1,Rules!$H$10),""))</f>
        <v/>
      </c>
      <c r="H520">
        <f>IF(A520="","",IFERROR(INDEX(Crawl!$A519:$DZ519,1,Rules!$H$12),""))</f>
        <v/>
      </c>
      <c r="I520">
        <f>IF(A520="","",IF(AND(N(H520)&gt;0,IFERROR(INDEX(Crawl!$A519:$DZ519,1,Rules!$H$11),"")&amp;""&lt;&gt;""),IFERROR(INDEX(Crawl!$A519:$DZ519,1,Rules!$H$11),"")&amp;"",IF(AND(ISNUMBER(J520),N(J520)&gt;=Rules!$B$12,IFERROR(INDEX(Crawl!$A519:$DZ519,1,Rules!$H$13),"")&amp;""&lt;&gt;""),IFERROR(INDEX(Crawl!$A519:$DZ519,1,Rules!$H$13),"")&amp;"","")))</f>
        <v/>
      </c>
      <c r="J520" s="19">
        <f>IF(A520="","",IF(IFERROR(INDEX(Crawl!$A519:$DZ519,1,Rules!$H$14),"")&amp;""="","",IFERROR(INDEX(Crawl!$A519:$DZ519,1,Rules!$H$14),"")))</f>
        <v/>
      </c>
      <c r="K520">
        <f>IF(A520="","",IFERROR(SUMIFS('GSC current'!$J$2:$J$2001,'GSC current'!$I$2:$I$2001,B520),0))</f>
        <v/>
      </c>
      <c r="L520">
        <f>IF(A520="","",IFERROR(SUMIFS('GSC current'!$K$2:$K$2001,'GSC current'!$I$2:$I$2001,B520),0))</f>
        <v/>
      </c>
      <c r="M520" s="20">
        <f>IF(A520="","",IF(N(L520)&gt;0,K520/L520,""))</f>
        <v/>
      </c>
      <c r="N520" s="21">
        <f>IF(A520="","",IF(N(L520)&gt;0,SUMIFS('GSC current'!$L$2:$L$2001,'GSC current'!$I$2:$I$2001,B520)/L520,""))</f>
        <v/>
      </c>
      <c r="O520">
        <f>IF(A520="","",IFERROR(SUMIFS('GSC previous'!$J$2:$J$2001,'GSC previous'!$I$2:$I$2001,B520),0))</f>
        <v/>
      </c>
      <c r="P520" s="22">
        <f>IF(A520="","",IF(N(O520)&gt;0,(K520-O520)/O520,""))</f>
        <v/>
      </c>
      <c r="Q520">
        <f>IF(A520="","",IFERROR(SUMIFS(GA4!$P$2:$P$2001,GA4!$O$2:$O$2001,B520),0))</f>
        <v/>
      </c>
      <c r="R520" s="23">
        <f>IF(A520="","",IF(N(Q520)&gt;0,SUMIFS(GA4!$Q$2:$Q$2001,GA4!$O$2:$O$2001,B520)/Q520,""))</f>
        <v/>
      </c>
      <c r="S520">
        <f>IF(A520="","",IFERROR(SUMIFS(GA4!$R$2:$R$2001,GA4!$O$2:$O$2001,B520),0))</f>
        <v/>
      </c>
      <c r="T520">
        <f>IF(A520="","",IF(AND(ISNUMBER(F520),LEFT(C520&amp;"",1)="2"),IF(F520&lt;Rules!$B$9,"Yes","No"),"No"))</f>
        <v/>
      </c>
      <c r="U520">
        <f>IF(A520="","",IF(AND(N(O520)&gt;=Rules!$B$8,ISNUMBER(P520)),IF(P520&lt;=-Rules!$B$7,"Yes","No"),"No"))</f>
        <v/>
      </c>
      <c r="V520">
        <f>IF(A520="","",IF(AND(N(L520)&gt;=Rules!$B$6,ISNUMBER(N520)),IF(AND(N520&gt;=Rules!$B$10,N520&lt;=Rules!$B$11),"Yes","No"),"No"))</f>
        <v/>
      </c>
      <c r="W520">
        <f>IF(A520="","",IF(I520&lt;&gt;"","Yes","No"))</f>
        <v/>
      </c>
      <c r="X520">
        <f>IF(I520="","",IF(SUMIFS($K$3:$K$2002,$A$3:$A$2002,SUBSTITUTE(SUBSTITUTE(I520,"?","~?"),"*","~*"))&gt;N(K520),"Yes","No"))</f>
        <v/>
      </c>
      <c r="Y520">
        <f>IF(A520="","",IF(N(S520)&gt;0,"Yes","No"))</f>
        <v/>
      </c>
      <c r="Z520">
        <f>IF(A520="","",IF(AND(N(K520)&lt;Rules!$B$5,N(L520)&lt;Rules!$B$6,N(Q520)&lt;Rules!$B$13,Y520="No"),"Yes","No"))</f>
        <v/>
      </c>
      <c r="AA520">
        <f>IF(A520="","",IF(LEFT(C520&amp;"",1)="3","Redirect",IF(OR(LEFT(C520&amp;"",1)="4",LEFT(C520&amp;"",1)="5"),IF(OR(N(K520)&gt;0,N(AC520)&gt;=Rules!$B$14),"Redirect","Prune"),IF(D520="Non-Indexable","Keep",IF(AND(W520="Yes",X520="Yes",Y520="No"),"Merge",IF(OR(U520="Yes",V520="Yes",AND(T520="Yes",N(L520)&gt;=Rules!$B$6)),"Update",IF(Z520="Yes",IF(N(AC520)&gt;=Rules!$B$14,"Redirect","Prune"),"Keep")))))))</f>
        <v/>
      </c>
      <c r="AB520">
        <f>IF(A520="","",IF(LEFT(C520&amp;"",1)="3","Already redirects ("&amp;C520&amp;"). Update internal links to point at the final URL.",IF(OR(LEFT(C520&amp;"",1)="4",LEFT(C520&amp;"",1)="5"),IF(AA520="Redirect","Returns "&amp;C520&amp;" but still has "&amp;N(K520)&amp;" clicks and "&amp;N(AC520)&amp;" referring domains. 301 it to the closest live page.","Returns "&amp;C520&amp;" with no clicks or links. Remove internal links and let it 404 or 410."),IF(D520="Non-Indexable","Non-indexable ("&amp;E520&amp;"). Keep if that is intentional; otherwise fix the canonical or noindex.",IF(AA520="Merge","Overlaps with "&amp;I520&amp;IF(N(J520)&gt;0," (similarity "&amp;TEXT(J520,"0.00")&amp;")","")&amp;", which gets more clicks. Merge the useful parts into it and 301 this URL.",IF(AA520="Update",MID(IF(U520="Yes","; Clicks down "&amp;TEXT(-P520,"0%")&amp;" on the previous period","")&amp;IF(V520="Yes","; Average position "&amp;TEXT(N520,"0.0")&amp;" on "&amp;TEXT(L520,"#,##0")&amp;" impressions (striking distance)","")&amp;IF(AND(T520="Yes",N(L520)&gt;=Rules!$B$6),"; Thin ("&amp;F520&amp;" words) but has search demand",""),3,400),IF(AA520="Prune","Low value: "&amp;N(K520)&amp;" clicks, "&amp;N(L520)&amp;" impressions, "&amp;N(Q520)&amp;" sessions, no key events. Remove or noindex it and update internal links.",IF(AA520="Redirect","Low value but "&amp;N(AC520)&amp;" referring domains. 301 it to the closest relevant page to keep those links.",IF(AND(Z520="No",Y520="Yes",N(K520)&lt;Rules!$B$5),"Low search traffic but it converts (key events: "&amp;S520&amp;"). Keep it and link to it.",IF(W520="Yes","Stronger than the page it overlaps ("&amp;I520&amp;"). Keep; merge that page into this one.","Healthy: "&amp;N(K520)&amp;" clicks"&amp;IF(ISNUMBER(N520),", average position "&amp;TEXT(N520,"0.0"),"")&amp;". Keep and monitor."))))))))))</f>
        <v/>
      </c>
      <c r="AE520">
        <f>IF(A520="","",IF(AD520&lt;&gt;"",AD520,AA520))</f>
        <v/>
      </c>
    </row>
    <row r="521">
      <c r="A521">
        <f>IF(Crawl!A520="","",Crawl!A520)</f>
        <v/>
      </c>
      <c r="B521">
        <f>IF(A521="","",Crawl!EC520)</f>
        <v/>
      </c>
      <c r="C521">
        <f>IF(A521="","",IFERROR(INDEX(Crawl!$A520:$DZ520,1,Rules!$H$6),""))</f>
        <v/>
      </c>
      <c r="D521">
        <f>IF(A521="","",IFERROR(INDEX(Crawl!$A520:$DZ520,1,Rules!$H$7),"")&amp;"")</f>
        <v/>
      </c>
      <c r="E521">
        <f>IF(A521="","",IFERROR(INDEX(Crawl!$A520:$DZ520,1,Rules!$H$8),"")&amp;"")</f>
        <v/>
      </c>
      <c r="F521">
        <f>IF(A521="","",IFERROR(INDEX(Crawl!$A520:$DZ520,1,Rules!$H$9),""))</f>
        <v/>
      </c>
      <c r="G521">
        <f>IF(A521="","",IFERROR(INDEX(Crawl!$A520:$DZ520,1,Rules!$H$10),""))</f>
        <v/>
      </c>
      <c r="H521">
        <f>IF(A521="","",IFERROR(INDEX(Crawl!$A520:$DZ520,1,Rules!$H$12),""))</f>
        <v/>
      </c>
      <c r="I521">
        <f>IF(A521="","",IF(AND(N(H521)&gt;0,IFERROR(INDEX(Crawl!$A520:$DZ520,1,Rules!$H$11),"")&amp;""&lt;&gt;""),IFERROR(INDEX(Crawl!$A520:$DZ520,1,Rules!$H$11),"")&amp;"",IF(AND(ISNUMBER(J521),N(J521)&gt;=Rules!$B$12,IFERROR(INDEX(Crawl!$A520:$DZ520,1,Rules!$H$13),"")&amp;""&lt;&gt;""),IFERROR(INDEX(Crawl!$A520:$DZ520,1,Rules!$H$13),"")&amp;"","")))</f>
        <v/>
      </c>
      <c r="J521" s="19">
        <f>IF(A521="","",IF(IFERROR(INDEX(Crawl!$A520:$DZ520,1,Rules!$H$14),"")&amp;""="","",IFERROR(INDEX(Crawl!$A520:$DZ520,1,Rules!$H$14),"")))</f>
        <v/>
      </c>
      <c r="K521">
        <f>IF(A521="","",IFERROR(SUMIFS('GSC current'!$J$2:$J$2001,'GSC current'!$I$2:$I$2001,B521),0))</f>
        <v/>
      </c>
      <c r="L521">
        <f>IF(A521="","",IFERROR(SUMIFS('GSC current'!$K$2:$K$2001,'GSC current'!$I$2:$I$2001,B521),0))</f>
        <v/>
      </c>
      <c r="M521" s="20">
        <f>IF(A521="","",IF(N(L521)&gt;0,K521/L521,""))</f>
        <v/>
      </c>
      <c r="N521" s="21">
        <f>IF(A521="","",IF(N(L521)&gt;0,SUMIFS('GSC current'!$L$2:$L$2001,'GSC current'!$I$2:$I$2001,B521)/L521,""))</f>
        <v/>
      </c>
      <c r="O521">
        <f>IF(A521="","",IFERROR(SUMIFS('GSC previous'!$J$2:$J$2001,'GSC previous'!$I$2:$I$2001,B521),0))</f>
        <v/>
      </c>
      <c r="P521" s="22">
        <f>IF(A521="","",IF(N(O521)&gt;0,(K521-O521)/O521,""))</f>
        <v/>
      </c>
      <c r="Q521">
        <f>IF(A521="","",IFERROR(SUMIFS(GA4!$P$2:$P$2001,GA4!$O$2:$O$2001,B521),0))</f>
        <v/>
      </c>
      <c r="R521" s="23">
        <f>IF(A521="","",IF(N(Q521)&gt;0,SUMIFS(GA4!$Q$2:$Q$2001,GA4!$O$2:$O$2001,B521)/Q521,""))</f>
        <v/>
      </c>
      <c r="S521">
        <f>IF(A521="","",IFERROR(SUMIFS(GA4!$R$2:$R$2001,GA4!$O$2:$O$2001,B521),0))</f>
        <v/>
      </c>
      <c r="T521">
        <f>IF(A521="","",IF(AND(ISNUMBER(F521),LEFT(C521&amp;"",1)="2"),IF(F521&lt;Rules!$B$9,"Yes","No"),"No"))</f>
        <v/>
      </c>
      <c r="U521">
        <f>IF(A521="","",IF(AND(N(O521)&gt;=Rules!$B$8,ISNUMBER(P521)),IF(P521&lt;=-Rules!$B$7,"Yes","No"),"No"))</f>
        <v/>
      </c>
      <c r="V521">
        <f>IF(A521="","",IF(AND(N(L521)&gt;=Rules!$B$6,ISNUMBER(N521)),IF(AND(N521&gt;=Rules!$B$10,N521&lt;=Rules!$B$11),"Yes","No"),"No"))</f>
        <v/>
      </c>
      <c r="W521">
        <f>IF(A521="","",IF(I521&lt;&gt;"","Yes","No"))</f>
        <v/>
      </c>
      <c r="X521">
        <f>IF(I521="","",IF(SUMIFS($K$3:$K$2002,$A$3:$A$2002,SUBSTITUTE(SUBSTITUTE(I521,"?","~?"),"*","~*"))&gt;N(K521),"Yes","No"))</f>
        <v/>
      </c>
      <c r="Y521">
        <f>IF(A521="","",IF(N(S521)&gt;0,"Yes","No"))</f>
        <v/>
      </c>
      <c r="Z521">
        <f>IF(A521="","",IF(AND(N(K521)&lt;Rules!$B$5,N(L521)&lt;Rules!$B$6,N(Q521)&lt;Rules!$B$13,Y521="No"),"Yes","No"))</f>
        <v/>
      </c>
      <c r="AA521">
        <f>IF(A521="","",IF(LEFT(C521&amp;"",1)="3","Redirect",IF(OR(LEFT(C521&amp;"",1)="4",LEFT(C521&amp;"",1)="5"),IF(OR(N(K521)&gt;0,N(AC521)&gt;=Rules!$B$14),"Redirect","Prune"),IF(D521="Non-Indexable","Keep",IF(AND(W521="Yes",X521="Yes",Y521="No"),"Merge",IF(OR(U521="Yes",V521="Yes",AND(T521="Yes",N(L521)&gt;=Rules!$B$6)),"Update",IF(Z521="Yes",IF(N(AC521)&gt;=Rules!$B$14,"Redirect","Prune"),"Keep")))))))</f>
        <v/>
      </c>
      <c r="AB521">
        <f>IF(A521="","",IF(LEFT(C521&amp;"",1)="3","Already redirects ("&amp;C521&amp;"). Update internal links to point at the final URL.",IF(OR(LEFT(C521&amp;"",1)="4",LEFT(C521&amp;"",1)="5"),IF(AA521="Redirect","Returns "&amp;C521&amp;" but still has "&amp;N(K521)&amp;" clicks and "&amp;N(AC521)&amp;" referring domains. 301 it to the closest live page.","Returns "&amp;C521&amp;" with no clicks or links. Remove internal links and let it 404 or 410."),IF(D521="Non-Indexable","Non-indexable ("&amp;E521&amp;"). Keep if that is intentional; otherwise fix the canonical or noindex.",IF(AA521="Merge","Overlaps with "&amp;I521&amp;IF(N(J521)&gt;0," (similarity "&amp;TEXT(J521,"0.00")&amp;")","")&amp;", which gets more clicks. Merge the useful parts into it and 301 this URL.",IF(AA521="Update",MID(IF(U521="Yes","; Clicks down "&amp;TEXT(-P521,"0%")&amp;" on the previous period","")&amp;IF(V521="Yes","; Average position "&amp;TEXT(N521,"0.0")&amp;" on "&amp;TEXT(L521,"#,##0")&amp;" impressions (striking distance)","")&amp;IF(AND(T521="Yes",N(L521)&gt;=Rules!$B$6),"; Thin ("&amp;F521&amp;" words) but has search demand",""),3,400),IF(AA521="Prune","Low value: "&amp;N(K521)&amp;" clicks, "&amp;N(L521)&amp;" impressions, "&amp;N(Q521)&amp;" sessions, no key events. Remove or noindex it and update internal links.",IF(AA521="Redirect","Low value but "&amp;N(AC521)&amp;" referring domains. 301 it to the closest relevant page to keep those links.",IF(AND(Z521="No",Y521="Yes",N(K521)&lt;Rules!$B$5),"Low search traffic but it converts (key events: "&amp;S521&amp;"). Keep it and link to it.",IF(W521="Yes","Stronger than the page it overlaps ("&amp;I521&amp;"). Keep; merge that page into this one.","Healthy: "&amp;N(K521)&amp;" clicks"&amp;IF(ISNUMBER(N521),", average position "&amp;TEXT(N521,"0.0"),"")&amp;". Keep and monitor."))))))))))</f>
        <v/>
      </c>
      <c r="AE521">
        <f>IF(A521="","",IF(AD521&lt;&gt;"",AD521,AA521))</f>
        <v/>
      </c>
    </row>
    <row r="522">
      <c r="A522">
        <f>IF(Crawl!A521="","",Crawl!A521)</f>
        <v/>
      </c>
      <c r="B522">
        <f>IF(A522="","",Crawl!EC521)</f>
        <v/>
      </c>
      <c r="C522">
        <f>IF(A522="","",IFERROR(INDEX(Crawl!$A521:$DZ521,1,Rules!$H$6),""))</f>
        <v/>
      </c>
      <c r="D522">
        <f>IF(A522="","",IFERROR(INDEX(Crawl!$A521:$DZ521,1,Rules!$H$7),"")&amp;"")</f>
        <v/>
      </c>
      <c r="E522">
        <f>IF(A522="","",IFERROR(INDEX(Crawl!$A521:$DZ521,1,Rules!$H$8),"")&amp;"")</f>
        <v/>
      </c>
      <c r="F522">
        <f>IF(A522="","",IFERROR(INDEX(Crawl!$A521:$DZ521,1,Rules!$H$9),""))</f>
        <v/>
      </c>
      <c r="G522">
        <f>IF(A522="","",IFERROR(INDEX(Crawl!$A521:$DZ521,1,Rules!$H$10),""))</f>
        <v/>
      </c>
      <c r="H522">
        <f>IF(A522="","",IFERROR(INDEX(Crawl!$A521:$DZ521,1,Rules!$H$12),""))</f>
        <v/>
      </c>
      <c r="I522">
        <f>IF(A522="","",IF(AND(N(H522)&gt;0,IFERROR(INDEX(Crawl!$A521:$DZ521,1,Rules!$H$11),"")&amp;""&lt;&gt;""),IFERROR(INDEX(Crawl!$A521:$DZ521,1,Rules!$H$11),"")&amp;"",IF(AND(ISNUMBER(J522),N(J522)&gt;=Rules!$B$12,IFERROR(INDEX(Crawl!$A521:$DZ521,1,Rules!$H$13),"")&amp;""&lt;&gt;""),IFERROR(INDEX(Crawl!$A521:$DZ521,1,Rules!$H$13),"")&amp;"","")))</f>
        <v/>
      </c>
      <c r="J522" s="19">
        <f>IF(A522="","",IF(IFERROR(INDEX(Crawl!$A521:$DZ521,1,Rules!$H$14),"")&amp;""="","",IFERROR(INDEX(Crawl!$A521:$DZ521,1,Rules!$H$14),"")))</f>
        <v/>
      </c>
      <c r="K522">
        <f>IF(A522="","",IFERROR(SUMIFS('GSC current'!$J$2:$J$2001,'GSC current'!$I$2:$I$2001,B522),0))</f>
        <v/>
      </c>
      <c r="L522">
        <f>IF(A522="","",IFERROR(SUMIFS('GSC current'!$K$2:$K$2001,'GSC current'!$I$2:$I$2001,B522),0))</f>
        <v/>
      </c>
      <c r="M522" s="20">
        <f>IF(A522="","",IF(N(L522)&gt;0,K522/L522,""))</f>
        <v/>
      </c>
      <c r="N522" s="21">
        <f>IF(A522="","",IF(N(L522)&gt;0,SUMIFS('GSC current'!$L$2:$L$2001,'GSC current'!$I$2:$I$2001,B522)/L522,""))</f>
        <v/>
      </c>
      <c r="O522">
        <f>IF(A522="","",IFERROR(SUMIFS('GSC previous'!$J$2:$J$2001,'GSC previous'!$I$2:$I$2001,B522),0))</f>
        <v/>
      </c>
      <c r="P522" s="22">
        <f>IF(A522="","",IF(N(O522)&gt;0,(K522-O522)/O522,""))</f>
        <v/>
      </c>
      <c r="Q522">
        <f>IF(A522="","",IFERROR(SUMIFS(GA4!$P$2:$P$2001,GA4!$O$2:$O$2001,B522),0))</f>
        <v/>
      </c>
      <c r="R522" s="23">
        <f>IF(A522="","",IF(N(Q522)&gt;0,SUMIFS(GA4!$Q$2:$Q$2001,GA4!$O$2:$O$2001,B522)/Q522,""))</f>
        <v/>
      </c>
      <c r="S522">
        <f>IF(A522="","",IFERROR(SUMIFS(GA4!$R$2:$R$2001,GA4!$O$2:$O$2001,B522),0))</f>
        <v/>
      </c>
      <c r="T522">
        <f>IF(A522="","",IF(AND(ISNUMBER(F522),LEFT(C522&amp;"",1)="2"),IF(F522&lt;Rules!$B$9,"Yes","No"),"No"))</f>
        <v/>
      </c>
      <c r="U522">
        <f>IF(A522="","",IF(AND(N(O522)&gt;=Rules!$B$8,ISNUMBER(P522)),IF(P522&lt;=-Rules!$B$7,"Yes","No"),"No"))</f>
        <v/>
      </c>
      <c r="V522">
        <f>IF(A522="","",IF(AND(N(L522)&gt;=Rules!$B$6,ISNUMBER(N522)),IF(AND(N522&gt;=Rules!$B$10,N522&lt;=Rules!$B$11),"Yes","No"),"No"))</f>
        <v/>
      </c>
      <c r="W522">
        <f>IF(A522="","",IF(I522&lt;&gt;"","Yes","No"))</f>
        <v/>
      </c>
      <c r="X522">
        <f>IF(I522="","",IF(SUMIFS($K$3:$K$2002,$A$3:$A$2002,SUBSTITUTE(SUBSTITUTE(I522,"?","~?"),"*","~*"))&gt;N(K522),"Yes","No"))</f>
        <v/>
      </c>
      <c r="Y522">
        <f>IF(A522="","",IF(N(S522)&gt;0,"Yes","No"))</f>
        <v/>
      </c>
      <c r="Z522">
        <f>IF(A522="","",IF(AND(N(K522)&lt;Rules!$B$5,N(L522)&lt;Rules!$B$6,N(Q522)&lt;Rules!$B$13,Y522="No"),"Yes","No"))</f>
        <v/>
      </c>
      <c r="AA522">
        <f>IF(A522="","",IF(LEFT(C522&amp;"",1)="3","Redirect",IF(OR(LEFT(C522&amp;"",1)="4",LEFT(C522&amp;"",1)="5"),IF(OR(N(K522)&gt;0,N(AC522)&gt;=Rules!$B$14),"Redirect","Prune"),IF(D522="Non-Indexable","Keep",IF(AND(W522="Yes",X522="Yes",Y522="No"),"Merge",IF(OR(U522="Yes",V522="Yes",AND(T522="Yes",N(L522)&gt;=Rules!$B$6)),"Update",IF(Z522="Yes",IF(N(AC522)&gt;=Rules!$B$14,"Redirect","Prune"),"Keep")))))))</f>
        <v/>
      </c>
      <c r="AB522">
        <f>IF(A522="","",IF(LEFT(C522&amp;"",1)="3","Already redirects ("&amp;C522&amp;"). Update internal links to point at the final URL.",IF(OR(LEFT(C522&amp;"",1)="4",LEFT(C522&amp;"",1)="5"),IF(AA522="Redirect","Returns "&amp;C522&amp;" but still has "&amp;N(K522)&amp;" clicks and "&amp;N(AC522)&amp;" referring domains. 301 it to the closest live page.","Returns "&amp;C522&amp;" with no clicks or links. Remove internal links and let it 404 or 410."),IF(D522="Non-Indexable","Non-indexable ("&amp;E522&amp;"). Keep if that is intentional; otherwise fix the canonical or noindex.",IF(AA522="Merge","Overlaps with "&amp;I522&amp;IF(N(J522)&gt;0," (similarity "&amp;TEXT(J522,"0.00")&amp;")","")&amp;", which gets more clicks. Merge the useful parts into it and 301 this URL.",IF(AA522="Update",MID(IF(U522="Yes","; Clicks down "&amp;TEXT(-P522,"0%")&amp;" on the previous period","")&amp;IF(V522="Yes","; Average position "&amp;TEXT(N522,"0.0")&amp;" on "&amp;TEXT(L522,"#,##0")&amp;" impressions (striking distance)","")&amp;IF(AND(T522="Yes",N(L522)&gt;=Rules!$B$6),"; Thin ("&amp;F522&amp;" words) but has search demand",""),3,400),IF(AA522="Prune","Low value: "&amp;N(K522)&amp;" clicks, "&amp;N(L522)&amp;" impressions, "&amp;N(Q522)&amp;" sessions, no key events. Remove or noindex it and update internal links.",IF(AA522="Redirect","Low value but "&amp;N(AC522)&amp;" referring domains. 301 it to the closest relevant page to keep those links.",IF(AND(Z522="No",Y522="Yes",N(K522)&lt;Rules!$B$5),"Low search traffic but it converts (key events: "&amp;S522&amp;"). Keep it and link to it.",IF(W522="Yes","Stronger than the page it overlaps ("&amp;I522&amp;"). Keep; merge that page into this one.","Healthy: "&amp;N(K522)&amp;" clicks"&amp;IF(ISNUMBER(N522),", average position "&amp;TEXT(N522,"0.0"),"")&amp;". Keep and monitor."))))))))))</f>
        <v/>
      </c>
      <c r="AE522">
        <f>IF(A522="","",IF(AD522&lt;&gt;"",AD522,AA522))</f>
        <v/>
      </c>
    </row>
    <row r="523">
      <c r="A523">
        <f>IF(Crawl!A522="","",Crawl!A522)</f>
        <v/>
      </c>
      <c r="B523">
        <f>IF(A523="","",Crawl!EC522)</f>
        <v/>
      </c>
      <c r="C523">
        <f>IF(A523="","",IFERROR(INDEX(Crawl!$A522:$DZ522,1,Rules!$H$6),""))</f>
        <v/>
      </c>
      <c r="D523">
        <f>IF(A523="","",IFERROR(INDEX(Crawl!$A522:$DZ522,1,Rules!$H$7),"")&amp;"")</f>
        <v/>
      </c>
      <c r="E523">
        <f>IF(A523="","",IFERROR(INDEX(Crawl!$A522:$DZ522,1,Rules!$H$8),"")&amp;"")</f>
        <v/>
      </c>
      <c r="F523">
        <f>IF(A523="","",IFERROR(INDEX(Crawl!$A522:$DZ522,1,Rules!$H$9),""))</f>
        <v/>
      </c>
      <c r="G523">
        <f>IF(A523="","",IFERROR(INDEX(Crawl!$A522:$DZ522,1,Rules!$H$10),""))</f>
        <v/>
      </c>
      <c r="H523">
        <f>IF(A523="","",IFERROR(INDEX(Crawl!$A522:$DZ522,1,Rules!$H$12),""))</f>
        <v/>
      </c>
      <c r="I523">
        <f>IF(A523="","",IF(AND(N(H523)&gt;0,IFERROR(INDEX(Crawl!$A522:$DZ522,1,Rules!$H$11),"")&amp;""&lt;&gt;""),IFERROR(INDEX(Crawl!$A522:$DZ522,1,Rules!$H$11),"")&amp;"",IF(AND(ISNUMBER(J523),N(J523)&gt;=Rules!$B$12,IFERROR(INDEX(Crawl!$A522:$DZ522,1,Rules!$H$13),"")&amp;""&lt;&gt;""),IFERROR(INDEX(Crawl!$A522:$DZ522,1,Rules!$H$13),"")&amp;"","")))</f>
        <v/>
      </c>
      <c r="J523" s="19">
        <f>IF(A523="","",IF(IFERROR(INDEX(Crawl!$A522:$DZ522,1,Rules!$H$14),"")&amp;""="","",IFERROR(INDEX(Crawl!$A522:$DZ522,1,Rules!$H$14),"")))</f>
        <v/>
      </c>
      <c r="K523">
        <f>IF(A523="","",IFERROR(SUMIFS('GSC current'!$J$2:$J$2001,'GSC current'!$I$2:$I$2001,B523),0))</f>
        <v/>
      </c>
      <c r="L523">
        <f>IF(A523="","",IFERROR(SUMIFS('GSC current'!$K$2:$K$2001,'GSC current'!$I$2:$I$2001,B523),0))</f>
        <v/>
      </c>
      <c r="M523" s="20">
        <f>IF(A523="","",IF(N(L523)&gt;0,K523/L523,""))</f>
        <v/>
      </c>
      <c r="N523" s="21">
        <f>IF(A523="","",IF(N(L523)&gt;0,SUMIFS('GSC current'!$L$2:$L$2001,'GSC current'!$I$2:$I$2001,B523)/L523,""))</f>
        <v/>
      </c>
      <c r="O523">
        <f>IF(A523="","",IFERROR(SUMIFS('GSC previous'!$J$2:$J$2001,'GSC previous'!$I$2:$I$2001,B523),0))</f>
        <v/>
      </c>
      <c r="P523" s="22">
        <f>IF(A523="","",IF(N(O523)&gt;0,(K523-O523)/O523,""))</f>
        <v/>
      </c>
      <c r="Q523">
        <f>IF(A523="","",IFERROR(SUMIFS(GA4!$P$2:$P$2001,GA4!$O$2:$O$2001,B523),0))</f>
        <v/>
      </c>
      <c r="R523" s="23">
        <f>IF(A523="","",IF(N(Q523)&gt;0,SUMIFS(GA4!$Q$2:$Q$2001,GA4!$O$2:$O$2001,B523)/Q523,""))</f>
        <v/>
      </c>
      <c r="S523">
        <f>IF(A523="","",IFERROR(SUMIFS(GA4!$R$2:$R$2001,GA4!$O$2:$O$2001,B523),0))</f>
        <v/>
      </c>
      <c r="T523">
        <f>IF(A523="","",IF(AND(ISNUMBER(F523),LEFT(C523&amp;"",1)="2"),IF(F523&lt;Rules!$B$9,"Yes","No"),"No"))</f>
        <v/>
      </c>
      <c r="U523">
        <f>IF(A523="","",IF(AND(N(O523)&gt;=Rules!$B$8,ISNUMBER(P523)),IF(P523&lt;=-Rules!$B$7,"Yes","No"),"No"))</f>
        <v/>
      </c>
      <c r="V523">
        <f>IF(A523="","",IF(AND(N(L523)&gt;=Rules!$B$6,ISNUMBER(N523)),IF(AND(N523&gt;=Rules!$B$10,N523&lt;=Rules!$B$11),"Yes","No"),"No"))</f>
        <v/>
      </c>
      <c r="W523">
        <f>IF(A523="","",IF(I523&lt;&gt;"","Yes","No"))</f>
        <v/>
      </c>
      <c r="X523">
        <f>IF(I523="","",IF(SUMIFS($K$3:$K$2002,$A$3:$A$2002,SUBSTITUTE(SUBSTITUTE(I523,"?","~?"),"*","~*"))&gt;N(K523),"Yes","No"))</f>
        <v/>
      </c>
      <c r="Y523">
        <f>IF(A523="","",IF(N(S523)&gt;0,"Yes","No"))</f>
        <v/>
      </c>
      <c r="Z523">
        <f>IF(A523="","",IF(AND(N(K523)&lt;Rules!$B$5,N(L523)&lt;Rules!$B$6,N(Q523)&lt;Rules!$B$13,Y523="No"),"Yes","No"))</f>
        <v/>
      </c>
      <c r="AA523">
        <f>IF(A523="","",IF(LEFT(C523&amp;"",1)="3","Redirect",IF(OR(LEFT(C523&amp;"",1)="4",LEFT(C523&amp;"",1)="5"),IF(OR(N(K523)&gt;0,N(AC523)&gt;=Rules!$B$14),"Redirect","Prune"),IF(D523="Non-Indexable","Keep",IF(AND(W523="Yes",X523="Yes",Y523="No"),"Merge",IF(OR(U523="Yes",V523="Yes",AND(T523="Yes",N(L523)&gt;=Rules!$B$6)),"Update",IF(Z523="Yes",IF(N(AC523)&gt;=Rules!$B$14,"Redirect","Prune"),"Keep")))))))</f>
        <v/>
      </c>
      <c r="AB523">
        <f>IF(A523="","",IF(LEFT(C523&amp;"",1)="3","Already redirects ("&amp;C523&amp;"). Update internal links to point at the final URL.",IF(OR(LEFT(C523&amp;"",1)="4",LEFT(C523&amp;"",1)="5"),IF(AA523="Redirect","Returns "&amp;C523&amp;" but still has "&amp;N(K523)&amp;" clicks and "&amp;N(AC523)&amp;" referring domains. 301 it to the closest live page.","Returns "&amp;C523&amp;" with no clicks or links. Remove internal links and let it 404 or 410."),IF(D523="Non-Indexable","Non-indexable ("&amp;E523&amp;"). Keep if that is intentional; otherwise fix the canonical or noindex.",IF(AA523="Merge","Overlaps with "&amp;I523&amp;IF(N(J523)&gt;0," (similarity "&amp;TEXT(J523,"0.00")&amp;")","")&amp;", which gets more clicks. Merge the useful parts into it and 301 this URL.",IF(AA523="Update",MID(IF(U523="Yes","; Clicks down "&amp;TEXT(-P523,"0%")&amp;" on the previous period","")&amp;IF(V523="Yes","; Average position "&amp;TEXT(N523,"0.0")&amp;" on "&amp;TEXT(L523,"#,##0")&amp;" impressions (striking distance)","")&amp;IF(AND(T523="Yes",N(L523)&gt;=Rules!$B$6),"; Thin ("&amp;F523&amp;" words) but has search demand",""),3,400),IF(AA523="Prune","Low value: "&amp;N(K523)&amp;" clicks, "&amp;N(L523)&amp;" impressions, "&amp;N(Q523)&amp;" sessions, no key events. Remove or noindex it and update internal links.",IF(AA523="Redirect","Low value but "&amp;N(AC523)&amp;" referring domains. 301 it to the closest relevant page to keep those links.",IF(AND(Z523="No",Y523="Yes",N(K523)&lt;Rules!$B$5),"Low search traffic but it converts (key events: "&amp;S523&amp;"). Keep it and link to it.",IF(W523="Yes","Stronger than the page it overlaps ("&amp;I523&amp;"). Keep; merge that page into this one.","Healthy: "&amp;N(K523)&amp;" clicks"&amp;IF(ISNUMBER(N523),", average position "&amp;TEXT(N523,"0.0"),"")&amp;". Keep and monitor."))))))))))</f>
        <v/>
      </c>
      <c r="AE523">
        <f>IF(A523="","",IF(AD523&lt;&gt;"",AD523,AA523))</f>
        <v/>
      </c>
    </row>
    <row r="524">
      <c r="A524">
        <f>IF(Crawl!A523="","",Crawl!A523)</f>
        <v/>
      </c>
      <c r="B524">
        <f>IF(A524="","",Crawl!EC523)</f>
        <v/>
      </c>
      <c r="C524">
        <f>IF(A524="","",IFERROR(INDEX(Crawl!$A523:$DZ523,1,Rules!$H$6),""))</f>
        <v/>
      </c>
      <c r="D524">
        <f>IF(A524="","",IFERROR(INDEX(Crawl!$A523:$DZ523,1,Rules!$H$7),"")&amp;"")</f>
        <v/>
      </c>
      <c r="E524">
        <f>IF(A524="","",IFERROR(INDEX(Crawl!$A523:$DZ523,1,Rules!$H$8),"")&amp;"")</f>
        <v/>
      </c>
      <c r="F524">
        <f>IF(A524="","",IFERROR(INDEX(Crawl!$A523:$DZ523,1,Rules!$H$9),""))</f>
        <v/>
      </c>
      <c r="G524">
        <f>IF(A524="","",IFERROR(INDEX(Crawl!$A523:$DZ523,1,Rules!$H$10),""))</f>
        <v/>
      </c>
      <c r="H524">
        <f>IF(A524="","",IFERROR(INDEX(Crawl!$A523:$DZ523,1,Rules!$H$12),""))</f>
        <v/>
      </c>
      <c r="I524">
        <f>IF(A524="","",IF(AND(N(H524)&gt;0,IFERROR(INDEX(Crawl!$A523:$DZ523,1,Rules!$H$11),"")&amp;""&lt;&gt;""),IFERROR(INDEX(Crawl!$A523:$DZ523,1,Rules!$H$11),"")&amp;"",IF(AND(ISNUMBER(J524),N(J524)&gt;=Rules!$B$12,IFERROR(INDEX(Crawl!$A523:$DZ523,1,Rules!$H$13),"")&amp;""&lt;&gt;""),IFERROR(INDEX(Crawl!$A523:$DZ523,1,Rules!$H$13),"")&amp;"","")))</f>
        <v/>
      </c>
      <c r="J524" s="19">
        <f>IF(A524="","",IF(IFERROR(INDEX(Crawl!$A523:$DZ523,1,Rules!$H$14),"")&amp;""="","",IFERROR(INDEX(Crawl!$A523:$DZ523,1,Rules!$H$14),"")))</f>
        <v/>
      </c>
      <c r="K524">
        <f>IF(A524="","",IFERROR(SUMIFS('GSC current'!$J$2:$J$2001,'GSC current'!$I$2:$I$2001,B524),0))</f>
        <v/>
      </c>
      <c r="L524">
        <f>IF(A524="","",IFERROR(SUMIFS('GSC current'!$K$2:$K$2001,'GSC current'!$I$2:$I$2001,B524),0))</f>
        <v/>
      </c>
      <c r="M524" s="20">
        <f>IF(A524="","",IF(N(L524)&gt;0,K524/L524,""))</f>
        <v/>
      </c>
      <c r="N524" s="21">
        <f>IF(A524="","",IF(N(L524)&gt;0,SUMIFS('GSC current'!$L$2:$L$2001,'GSC current'!$I$2:$I$2001,B524)/L524,""))</f>
        <v/>
      </c>
      <c r="O524">
        <f>IF(A524="","",IFERROR(SUMIFS('GSC previous'!$J$2:$J$2001,'GSC previous'!$I$2:$I$2001,B524),0))</f>
        <v/>
      </c>
      <c r="P524" s="22">
        <f>IF(A524="","",IF(N(O524)&gt;0,(K524-O524)/O524,""))</f>
        <v/>
      </c>
      <c r="Q524">
        <f>IF(A524="","",IFERROR(SUMIFS(GA4!$P$2:$P$2001,GA4!$O$2:$O$2001,B524),0))</f>
        <v/>
      </c>
      <c r="R524" s="23">
        <f>IF(A524="","",IF(N(Q524)&gt;0,SUMIFS(GA4!$Q$2:$Q$2001,GA4!$O$2:$O$2001,B524)/Q524,""))</f>
        <v/>
      </c>
      <c r="S524">
        <f>IF(A524="","",IFERROR(SUMIFS(GA4!$R$2:$R$2001,GA4!$O$2:$O$2001,B524),0))</f>
        <v/>
      </c>
      <c r="T524">
        <f>IF(A524="","",IF(AND(ISNUMBER(F524),LEFT(C524&amp;"",1)="2"),IF(F524&lt;Rules!$B$9,"Yes","No"),"No"))</f>
        <v/>
      </c>
      <c r="U524">
        <f>IF(A524="","",IF(AND(N(O524)&gt;=Rules!$B$8,ISNUMBER(P524)),IF(P524&lt;=-Rules!$B$7,"Yes","No"),"No"))</f>
        <v/>
      </c>
      <c r="V524">
        <f>IF(A524="","",IF(AND(N(L524)&gt;=Rules!$B$6,ISNUMBER(N524)),IF(AND(N524&gt;=Rules!$B$10,N524&lt;=Rules!$B$11),"Yes","No"),"No"))</f>
        <v/>
      </c>
      <c r="W524">
        <f>IF(A524="","",IF(I524&lt;&gt;"","Yes","No"))</f>
        <v/>
      </c>
      <c r="X524">
        <f>IF(I524="","",IF(SUMIFS($K$3:$K$2002,$A$3:$A$2002,SUBSTITUTE(SUBSTITUTE(I524,"?","~?"),"*","~*"))&gt;N(K524),"Yes","No"))</f>
        <v/>
      </c>
      <c r="Y524">
        <f>IF(A524="","",IF(N(S524)&gt;0,"Yes","No"))</f>
        <v/>
      </c>
      <c r="Z524">
        <f>IF(A524="","",IF(AND(N(K524)&lt;Rules!$B$5,N(L524)&lt;Rules!$B$6,N(Q524)&lt;Rules!$B$13,Y524="No"),"Yes","No"))</f>
        <v/>
      </c>
      <c r="AA524">
        <f>IF(A524="","",IF(LEFT(C524&amp;"",1)="3","Redirect",IF(OR(LEFT(C524&amp;"",1)="4",LEFT(C524&amp;"",1)="5"),IF(OR(N(K524)&gt;0,N(AC524)&gt;=Rules!$B$14),"Redirect","Prune"),IF(D524="Non-Indexable","Keep",IF(AND(W524="Yes",X524="Yes",Y524="No"),"Merge",IF(OR(U524="Yes",V524="Yes",AND(T524="Yes",N(L524)&gt;=Rules!$B$6)),"Update",IF(Z524="Yes",IF(N(AC524)&gt;=Rules!$B$14,"Redirect","Prune"),"Keep")))))))</f>
        <v/>
      </c>
      <c r="AB524">
        <f>IF(A524="","",IF(LEFT(C524&amp;"",1)="3","Already redirects ("&amp;C524&amp;"). Update internal links to point at the final URL.",IF(OR(LEFT(C524&amp;"",1)="4",LEFT(C524&amp;"",1)="5"),IF(AA524="Redirect","Returns "&amp;C524&amp;" but still has "&amp;N(K524)&amp;" clicks and "&amp;N(AC524)&amp;" referring domains. 301 it to the closest live page.","Returns "&amp;C524&amp;" with no clicks or links. Remove internal links and let it 404 or 410."),IF(D524="Non-Indexable","Non-indexable ("&amp;E524&amp;"). Keep if that is intentional; otherwise fix the canonical or noindex.",IF(AA524="Merge","Overlaps with "&amp;I524&amp;IF(N(J524)&gt;0," (similarity "&amp;TEXT(J524,"0.00")&amp;")","")&amp;", which gets more clicks. Merge the useful parts into it and 301 this URL.",IF(AA524="Update",MID(IF(U524="Yes","; Clicks down "&amp;TEXT(-P524,"0%")&amp;" on the previous period","")&amp;IF(V524="Yes","; Average position "&amp;TEXT(N524,"0.0")&amp;" on "&amp;TEXT(L524,"#,##0")&amp;" impressions (striking distance)","")&amp;IF(AND(T524="Yes",N(L524)&gt;=Rules!$B$6),"; Thin ("&amp;F524&amp;" words) but has search demand",""),3,400),IF(AA524="Prune","Low value: "&amp;N(K524)&amp;" clicks, "&amp;N(L524)&amp;" impressions, "&amp;N(Q524)&amp;" sessions, no key events. Remove or noindex it and update internal links.",IF(AA524="Redirect","Low value but "&amp;N(AC524)&amp;" referring domains. 301 it to the closest relevant page to keep those links.",IF(AND(Z524="No",Y524="Yes",N(K524)&lt;Rules!$B$5),"Low search traffic but it converts (key events: "&amp;S524&amp;"). Keep it and link to it.",IF(W524="Yes","Stronger than the page it overlaps ("&amp;I524&amp;"). Keep; merge that page into this one.","Healthy: "&amp;N(K524)&amp;" clicks"&amp;IF(ISNUMBER(N524),", average position "&amp;TEXT(N524,"0.0"),"")&amp;". Keep and monitor."))))))))))</f>
        <v/>
      </c>
      <c r="AE524">
        <f>IF(A524="","",IF(AD524&lt;&gt;"",AD524,AA524))</f>
        <v/>
      </c>
    </row>
    <row r="525">
      <c r="A525">
        <f>IF(Crawl!A524="","",Crawl!A524)</f>
        <v/>
      </c>
      <c r="B525">
        <f>IF(A525="","",Crawl!EC524)</f>
        <v/>
      </c>
      <c r="C525">
        <f>IF(A525="","",IFERROR(INDEX(Crawl!$A524:$DZ524,1,Rules!$H$6),""))</f>
        <v/>
      </c>
      <c r="D525">
        <f>IF(A525="","",IFERROR(INDEX(Crawl!$A524:$DZ524,1,Rules!$H$7),"")&amp;"")</f>
        <v/>
      </c>
      <c r="E525">
        <f>IF(A525="","",IFERROR(INDEX(Crawl!$A524:$DZ524,1,Rules!$H$8),"")&amp;"")</f>
        <v/>
      </c>
      <c r="F525">
        <f>IF(A525="","",IFERROR(INDEX(Crawl!$A524:$DZ524,1,Rules!$H$9),""))</f>
        <v/>
      </c>
      <c r="G525">
        <f>IF(A525="","",IFERROR(INDEX(Crawl!$A524:$DZ524,1,Rules!$H$10),""))</f>
        <v/>
      </c>
      <c r="H525">
        <f>IF(A525="","",IFERROR(INDEX(Crawl!$A524:$DZ524,1,Rules!$H$12),""))</f>
        <v/>
      </c>
      <c r="I525">
        <f>IF(A525="","",IF(AND(N(H525)&gt;0,IFERROR(INDEX(Crawl!$A524:$DZ524,1,Rules!$H$11),"")&amp;""&lt;&gt;""),IFERROR(INDEX(Crawl!$A524:$DZ524,1,Rules!$H$11),"")&amp;"",IF(AND(ISNUMBER(J525),N(J525)&gt;=Rules!$B$12,IFERROR(INDEX(Crawl!$A524:$DZ524,1,Rules!$H$13),"")&amp;""&lt;&gt;""),IFERROR(INDEX(Crawl!$A524:$DZ524,1,Rules!$H$13),"")&amp;"","")))</f>
        <v/>
      </c>
      <c r="J525" s="19">
        <f>IF(A525="","",IF(IFERROR(INDEX(Crawl!$A524:$DZ524,1,Rules!$H$14),"")&amp;""="","",IFERROR(INDEX(Crawl!$A524:$DZ524,1,Rules!$H$14),"")))</f>
        <v/>
      </c>
      <c r="K525">
        <f>IF(A525="","",IFERROR(SUMIFS('GSC current'!$J$2:$J$2001,'GSC current'!$I$2:$I$2001,B525),0))</f>
        <v/>
      </c>
      <c r="L525">
        <f>IF(A525="","",IFERROR(SUMIFS('GSC current'!$K$2:$K$2001,'GSC current'!$I$2:$I$2001,B525),0))</f>
        <v/>
      </c>
      <c r="M525" s="20">
        <f>IF(A525="","",IF(N(L525)&gt;0,K525/L525,""))</f>
        <v/>
      </c>
      <c r="N525" s="21">
        <f>IF(A525="","",IF(N(L525)&gt;0,SUMIFS('GSC current'!$L$2:$L$2001,'GSC current'!$I$2:$I$2001,B525)/L525,""))</f>
        <v/>
      </c>
      <c r="O525">
        <f>IF(A525="","",IFERROR(SUMIFS('GSC previous'!$J$2:$J$2001,'GSC previous'!$I$2:$I$2001,B525),0))</f>
        <v/>
      </c>
      <c r="P525" s="22">
        <f>IF(A525="","",IF(N(O525)&gt;0,(K525-O525)/O525,""))</f>
        <v/>
      </c>
      <c r="Q525">
        <f>IF(A525="","",IFERROR(SUMIFS(GA4!$P$2:$P$2001,GA4!$O$2:$O$2001,B525),0))</f>
        <v/>
      </c>
      <c r="R525" s="23">
        <f>IF(A525="","",IF(N(Q525)&gt;0,SUMIFS(GA4!$Q$2:$Q$2001,GA4!$O$2:$O$2001,B525)/Q525,""))</f>
        <v/>
      </c>
      <c r="S525">
        <f>IF(A525="","",IFERROR(SUMIFS(GA4!$R$2:$R$2001,GA4!$O$2:$O$2001,B525),0))</f>
        <v/>
      </c>
      <c r="T525">
        <f>IF(A525="","",IF(AND(ISNUMBER(F525),LEFT(C525&amp;"",1)="2"),IF(F525&lt;Rules!$B$9,"Yes","No"),"No"))</f>
        <v/>
      </c>
      <c r="U525">
        <f>IF(A525="","",IF(AND(N(O525)&gt;=Rules!$B$8,ISNUMBER(P525)),IF(P525&lt;=-Rules!$B$7,"Yes","No"),"No"))</f>
        <v/>
      </c>
      <c r="V525">
        <f>IF(A525="","",IF(AND(N(L525)&gt;=Rules!$B$6,ISNUMBER(N525)),IF(AND(N525&gt;=Rules!$B$10,N525&lt;=Rules!$B$11),"Yes","No"),"No"))</f>
        <v/>
      </c>
      <c r="W525">
        <f>IF(A525="","",IF(I525&lt;&gt;"","Yes","No"))</f>
        <v/>
      </c>
      <c r="X525">
        <f>IF(I525="","",IF(SUMIFS($K$3:$K$2002,$A$3:$A$2002,SUBSTITUTE(SUBSTITUTE(I525,"?","~?"),"*","~*"))&gt;N(K525),"Yes","No"))</f>
        <v/>
      </c>
      <c r="Y525">
        <f>IF(A525="","",IF(N(S525)&gt;0,"Yes","No"))</f>
        <v/>
      </c>
      <c r="Z525">
        <f>IF(A525="","",IF(AND(N(K525)&lt;Rules!$B$5,N(L525)&lt;Rules!$B$6,N(Q525)&lt;Rules!$B$13,Y525="No"),"Yes","No"))</f>
        <v/>
      </c>
      <c r="AA525">
        <f>IF(A525="","",IF(LEFT(C525&amp;"",1)="3","Redirect",IF(OR(LEFT(C525&amp;"",1)="4",LEFT(C525&amp;"",1)="5"),IF(OR(N(K525)&gt;0,N(AC525)&gt;=Rules!$B$14),"Redirect","Prune"),IF(D525="Non-Indexable","Keep",IF(AND(W525="Yes",X525="Yes",Y525="No"),"Merge",IF(OR(U525="Yes",V525="Yes",AND(T525="Yes",N(L525)&gt;=Rules!$B$6)),"Update",IF(Z525="Yes",IF(N(AC525)&gt;=Rules!$B$14,"Redirect","Prune"),"Keep")))))))</f>
        <v/>
      </c>
      <c r="AB525">
        <f>IF(A525="","",IF(LEFT(C525&amp;"",1)="3","Already redirects ("&amp;C525&amp;"). Update internal links to point at the final URL.",IF(OR(LEFT(C525&amp;"",1)="4",LEFT(C525&amp;"",1)="5"),IF(AA525="Redirect","Returns "&amp;C525&amp;" but still has "&amp;N(K525)&amp;" clicks and "&amp;N(AC525)&amp;" referring domains. 301 it to the closest live page.","Returns "&amp;C525&amp;" with no clicks or links. Remove internal links and let it 404 or 410."),IF(D525="Non-Indexable","Non-indexable ("&amp;E525&amp;"). Keep if that is intentional; otherwise fix the canonical or noindex.",IF(AA525="Merge","Overlaps with "&amp;I525&amp;IF(N(J525)&gt;0," (similarity "&amp;TEXT(J525,"0.00")&amp;")","")&amp;", which gets more clicks. Merge the useful parts into it and 301 this URL.",IF(AA525="Update",MID(IF(U525="Yes","; Clicks down "&amp;TEXT(-P525,"0%")&amp;" on the previous period","")&amp;IF(V525="Yes","; Average position "&amp;TEXT(N525,"0.0")&amp;" on "&amp;TEXT(L525,"#,##0")&amp;" impressions (striking distance)","")&amp;IF(AND(T525="Yes",N(L525)&gt;=Rules!$B$6),"; Thin ("&amp;F525&amp;" words) but has search demand",""),3,400),IF(AA525="Prune","Low value: "&amp;N(K525)&amp;" clicks, "&amp;N(L525)&amp;" impressions, "&amp;N(Q525)&amp;" sessions, no key events. Remove or noindex it and update internal links.",IF(AA525="Redirect","Low value but "&amp;N(AC525)&amp;" referring domains. 301 it to the closest relevant page to keep those links.",IF(AND(Z525="No",Y525="Yes",N(K525)&lt;Rules!$B$5),"Low search traffic but it converts (key events: "&amp;S525&amp;"). Keep it and link to it.",IF(W525="Yes","Stronger than the page it overlaps ("&amp;I525&amp;"). Keep; merge that page into this one.","Healthy: "&amp;N(K525)&amp;" clicks"&amp;IF(ISNUMBER(N525),", average position "&amp;TEXT(N525,"0.0"),"")&amp;". Keep and monitor."))))))))))</f>
        <v/>
      </c>
      <c r="AE525">
        <f>IF(A525="","",IF(AD525&lt;&gt;"",AD525,AA525))</f>
        <v/>
      </c>
    </row>
    <row r="526">
      <c r="A526">
        <f>IF(Crawl!A525="","",Crawl!A525)</f>
        <v/>
      </c>
      <c r="B526">
        <f>IF(A526="","",Crawl!EC525)</f>
        <v/>
      </c>
      <c r="C526">
        <f>IF(A526="","",IFERROR(INDEX(Crawl!$A525:$DZ525,1,Rules!$H$6),""))</f>
        <v/>
      </c>
      <c r="D526">
        <f>IF(A526="","",IFERROR(INDEX(Crawl!$A525:$DZ525,1,Rules!$H$7),"")&amp;"")</f>
        <v/>
      </c>
      <c r="E526">
        <f>IF(A526="","",IFERROR(INDEX(Crawl!$A525:$DZ525,1,Rules!$H$8),"")&amp;"")</f>
        <v/>
      </c>
      <c r="F526">
        <f>IF(A526="","",IFERROR(INDEX(Crawl!$A525:$DZ525,1,Rules!$H$9),""))</f>
        <v/>
      </c>
      <c r="G526">
        <f>IF(A526="","",IFERROR(INDEX(Crawl!$A525:$DZ525,1,Rules!$H$10),""))</f>
        <v/>
      </c>
      <c r="H526">
        <f>IF(A526="","",IFERROR(INDEX(Crawl!$A525:$DZ525,1,Rules!$H$12),""))</f>
        <v/>
      </c>
      <c r="I526">
        <f>IF(A526="","",IF(AND(N(H526)&gt;0,IFERROR(INDEX(Crawl!$A525:$DZ525,1,Rules!$H$11),"")&amp;""&lt;&gt;""),IFERROR(INDEX(Crawl!$A525:$DZ525,1,Rules!$H$11),"")&amp;"",IF(AND(ISNUMBER(J526),N(J526)&gt;=Rules!$B$12,IFERROR(INDEX(Crawl!$A525:$DZ525,1,Rules!$H$13),"")&amp;""&lt;&gt;""),IFERROR(INDEX(Crawl!$A525:$DZ525,1,Rules!$H$13),"")&amp;"","")))</f>
        <v/>
      </c>
      <c r="J526" s="19">
        <f>IF(A526="","",IF(IFERROR(INDEX(Crawl!$A525:$DZ525,1,Rules!$H$14),"")&amp;""="","",IFERROR(INDEX(Crawl!$A525:$DZ525,1,Rules!$H$14),"")))</f>
        <v/>
      </c>
      <c r="K526">
        <f>IF(A526="","",IFERROR(SUMIFS('GSC current'!$J$2:$J$2001,'GSC current'!$I$2:$I$2001,B526),0))</f>
        <v/>
      </c>
      <c r="L526">
        <f>IF(A526="","",IFERROR(SUMIFS('GSC current'!$K$2:$K$2001,'GSC current'!$I$2:$I$2001,B526),0))</f>
        <v/>
      </c>
      <c r="M526" s="20">
        <f>IF(A526="","",IF(N(L526)&gt;0,K526/L526,""))</f>
        <v/>
      </c>
      <c r="N526" s="21">
        <f>IF(A526="","",IF(N(L526)&gt;0,SUMIFS('GSC current'!$L$2:$L$2001,'GSC current'!$I$2:$I$2001,B526)/L526,""))</f>
        <v/>
      </c>
      <c r="O526">
        <f>IF(A526="","",IFERROR(SUMIFS('GSC previous'!$J$2:$J$2001,'GSC previous'!$I$2:$I$2001,B526),0))</f>
        <v/>
      </c>
      <c r="P526" s="22">
        <f>IF(A526="","",IF(N(O526)&gt;0,(K526-O526)/O526,""))</f>
        <v/>
      </c>
      <c r="Q526">
        <f>IF(A526="","",IFERROR(SUMIFS(GA4!$P$2:$P$2001,GA4!$O$2:$O$2001,B526),0))</f>
        <v/>
      </c>
      <c r="R526" s="23">
        <f>IF(A526="","",IF(N(Q526)&gt;0,SUMIFS(GA4!$Q$2:$Q$2001,GA4!$O$2:$O$2001,B526)/Q526,""))</f>
        <v/>
      </c>
      <c r="S526">
        <f>IF(A526="","",IFERROR(SUMIFS(GA4!$R$2:$R$2001,GA4!$O$2:$O$2001,B526),0))</f>
        <v/>
      </c>
      <c r="T526">
        <f>IF(A526="","",IF(AND(ISNUMBER(F526),LEFT(C526&amp;"",1)="2"),IF(F526&lt;Rules!$B$9,"Yes","No"),"No"))</f>
        <v/>
      </c>
      <c r="U526">
        <f>IF(A526="","",IF(AND(N(O526)&gt;=Rules!$B$8,ISNUMBER(P526)),IF(P526&lt;=-Rules!$B$7,"Yes","No"),"No"))</f>
        <v/>
      </c>
      <c r="V526">
        <f>IF(A526="","",IF(AND(N(L526)&gt;=Rules!$B$6,ISNUMBER(N526)),IF(AND(N526&gt;=Rules!$B$10,N526&lt;=Rules!$B$11),"Yes","No"),"No"))</f>
        <v/>
      </c>
      <c r="W526">
        <f>IF(A526="","",IF(I526&lt;&gt;"","Yes","No"))</f>
        <v/>
      </c>
      <c r="X526">
        <f>IF(I526="","",IF(SUMIFS($K$3:$K$2002,$A$3:$A$2002,SUBSTITUTE(SUBSTITUTE(I526,"?","~?"),"*","~*"))&gt;N(K526),"Yes","No"))</f>
        <v/>
      </c>
      <c r="Y526">
        <f>IF(A526="","",IF(N(S526)&gt;0,"Yes","No"))</f>
        <v/>
      </c>
      <c r="Z526">
        <f>IF(A526="","",IF(AND(N(K526)&lt;Rules!$B$5,N(L526)&lt;Rules!$B$6,N(Q526)&lt;Rules!$B$13,Y526="No"),"Yes","No"))</f>
        <v/>
      </c>
      <c r="AA526">
        <f>IF(A526="","",IF(LEFT(C526&amp;"",1)="3","Redirect",IF(OR(LEFT(C526&amp;"",1)="4",LEFT(C526&amp;"",1)="5"),IF(OR(N(K526)&gt;0,N(AC526)&gt;=Rules!$B$14),"Redirect","Prune"),IF(D526="Non-Indexable","Keep",IF(AND(W526="Yes",X526="Yes",Y526="No"),"Merge",IF(OR(U526="Yes",V526="Yes",AND(T526="Yes",N(L526)&gt;=Rules!$B$6)),"Update",IF(Z526="Yes",IF(N(AC526)&gt;=Rules!$B$14,"Redirect","Prune"),"Keep")))))))</f>
        <v/>
      </c>
      <c r="AB526">
        <f>IF(A526="","",IF(LEFT(C526&amp;"",1)="3","Already redirects ("&amp;C526&amp;"). Update internal links to point at the final URL.",IF(OR(LEFT(C526&amp;"",1)="4",LEFT(C526&amp;"",1)="5"),IF(AA526="Redirect","Returns "&amp;C526&amp;" but still has "&amp;N(K526)&amp;" clicks and "&amp;N(AC526)&amp;" referring domains. 301 it to the closest live page.","Returns "&amp;C526&amp;" with no clicks or links. Remove internal links and let it 404 or 410."),IF(D526="Non-Indexable","Non-indexable ("&amp;E526&amp;"). Keep if that is intentional; otherwise fix the canonical or noindex.",IF(AA526="Merge","Overlaps with "&amp;I526&amp;IF(N(J526)&gt;0," (similarity "&amp;TEXT(J526,"0.00")&amp;")","")&amp;", which gets more clicks. Merge the useful parts into it and 301 this URL.",IF(AA526="Update",MID(IF(U526="Yes","; Clicks down "&amp;TEXT(-P526,"0%")&amp;" on the previous period","")&amp;IF(V526="Yes","; Average position "&amp;TEXT(N526,"0.0")&amp;" on "&amp;TEXT(L526,"#,##0")&amp;" impressions (striking distance)","")&amp;IF(AND(T526="Yes",N(L526)&gt;=Rules!$B$6),"; Thin ("&amp;F526&amp;" words) but has search demand",""),3,400),IF(AA526="Prune","Low value: "&amp;N(K526)&amp;" clicks, "&amp;N(L526)&amp;" impressions, "&amp;N(Q526)&amp;" sessions, no key events. Remove or noindex it and update internal links.",IF(AA526="Redirect","Low value but "&amp;N(AC526)&amp;" referring domains. 301 it to the closest relevant page to keep those links.",IF(AND(Z526="No",Y526="Yes",N(K526)&lt;Rules!$B$5),"Low search traffic but it converts (key events: "&amp;S526&amp;"). Keep it and link to it.",IF(W526="Yes","Stronger than the page it overlaps ("&amp;I526&amp;"). Keep; merge that page into this one.","Healthy: "&amp;N(K526)&amp;" clicks"&amp;IF(ISNUMBER(N526),", average position "&amp;TEXT(N526,"0.0"),"")&amp;". Keep and monitor."))))))))))</f>
        <v/>
      </c>
      <c r="AE526">
        <f>IF(A526="","",IF(AD526&lt;&gt;"",AD526,AA526))</f>
        <v/>
      </c>
    </row>
    <row r="527">
      <c r="A527">
        <f>IF(Crawl!A526="","",Crawl!A526)</f>
        <v/>
      </c>
      <c r="B527">
        <f>IF(A527="","",Crawl!EC526)</f>
        <v/>
      </c>
      <c r="C527">
        <f>IF(A527="","",IFERROR(INDEX(Crawl!$A526:$DZ526,1,Rules!$H$6),""))</f>
        <v/>
      </c>
      <c r="D527">
        <f>IF(A527="","",IFERROR(INDEX(Crawl!$A526:$DZ526,1,Rules!$H$7),"")&amp;"")</f>
        <v/>
      </c>
      <c r="E527">
        <f>IF(A527="","",IFERROR(INDEX(Crawl!$A526:$DZ526,1,Rules!$H$8),"")&amp;"")</f>
        <v/>
      </c>
      <c r="F527">
        <f>IF(A527="","",IFERROR(INDEX(Crawl!$A526:$DZ526,1,Rules!$H$9),""))</f>
        <v/>
      </c>
      <c r="G527">
        <f>IF(A527="","",IFERROR(INDEX(Crawl!$A526:$DZ526,1,Rules!$H$10),""))</f>
        <v/>
      </c>
      <c r="H527">
        <f>IF(A527="","",IFERROR(INDEX(Crawl!$A526:$DZ526,1,Rules!$H$12),""))</f>
        <v/>
      </c>
      <c r="I527">
        <f>IF(A527="","",IF(AND(N(H527)&gt;0,IFERROR(INDEX(Crawl!$A526:$DZ526,1,Rules!$H$11),"")&amp;""&lt;&gt;""),IFERROR(INDEX(Crawl!$A526:$DZ526,1,Rules!$H$11),"")&amp;"",IF(AND(ISNUMBER(J527),N(J527)&gt;=Rules!$B$12,IFERROR(INDEX(Crawl!$A526:$DZ526,1,Rules!$H$13),"")&amp;""&lt;&gt;""),IFERROR(INDEX(Crawl!$A526:$DZ526,1,Rules!$H$13),"")&amp;"","")))</f>
        <v/>
      </c>
      <c r="J527" s="19">
        <f>IF(A527="","",IF(IFERROR(INDEX(Crawl!$A526:$DZ526,1,Rules!$H$14),"")&amp;""="","",IFERROR(INDEX(Crawl!$A526:$DZ526,1,Rules!$H$14),"")))</f>
        <v/>
      </c>
      <c r="K527">
        <f>IF(A527="","",IFERROR(SUMIFS('GSC current'!$J$2:$J$2001,'GSC current'!$I$2:$I$2001,B527),0))</f>
        <v/>
      </c>
      <c r="L527">
        <f>IF(A527="","",IFERROR(SUMIFS('GSC current'!$K$2:$K$2001,'GSC current'!$I$2:$I$2001,B527),0))</f>
        <v/>
      </c>
      <c r="M527" s="20">
        <f>IF(A527="","",IF(N(L527)&gt;0,K527/L527,""))</f>
        <v/>
      </c>
      <c r="N527" s="21">
        <f>IF(A527="","",IF(N(L527)&gt;0,SUMIFS('GSC current'!$L$2:$L$2001,'GSC current'!$I$2:$I$2001,B527)/L527,""))</f>
        <v/>
      </c>
      <c r="O527">
        <f>IF(A527="","",IFERROR(SUMIFS('GSC previous'!$J$2:$J$2001,'GSC previous'!$I$2:$I$2001,B527),0))</f>
        <v/>
      </c>
      <c r="P527" s="22">
        <f>IF(A527="","",IF(N(O527)&gt;0,(K527-O527)/O527,""))</f>
        <v/>
      </c>
      <c r="Q527">
        <f>IF(A527="","",IFERROR(SUMIFS(GA4!$P$2:$P$2001,GA4!$O$2:$O$2001,B527),0))</f>
        <v/>
      </c>
      <c r="R527" s="23">
        <f>IF(A527="","",IF(N(Q527)&gt;0,SUMIFS(GA4!$Q$2:$Q$2001,GA4!$O$2:$O$2001,B527)/Q527,""))</f>
        <v/>
      </c>
      <c r="S527">
        <f>IF(A527="","",IFERROR(SUMIFS(GA4!$R$2:$R$2001,GA4!$O$2:$O$2001,B527),0))</f>
        <v/>
      </c>
      <c r="T527">
        <f>IF(A527="","",IF(AND(ISNUMBER(F527),LEFT(C527&amp;"",1)="2"),IF(F527&lt;Rules!$B$9,"Yes","No"),"No"))</f>
        <v/>
      </c>
      <c r="U527">
        <f>IF(A527="","",IF(AND(N(O527)&gt;=Rules!$B$8,ISNUMBER(P527)),IF(P527&lt;=-Rules!$B$7,"Yes","No"),"No"))</f>
        <v/>
      </c>
      <c r="V527">
        <f>IF(A527="","",IF(AND(N(L527)&gt;=Rules!$B$6,ISNUMBER(N527)),IF(AND(N527&gt;=Rules!$B$10,N527&lt;=Rules!$B$11),"Yes","No"),"No"))</f>
        <v/>
      </c>
      <c r="W527">
        <f>IF(A527="","",IF(I527&lt;&gt;"","Yes","No"))</f>
        <v/>
      </c>
      <c r="X527">
        <f>IF(I527="","",IF(SUMIFS($K$3:$K$2002,$A$3:$A$2002,SUBSTITUTE(SUBSTITUTE(I527,"?","~?"),"*","~*"))&gt;N(K527),"Yes","No"))</f>
        <v/>
      </c>
      <c r="Y527">
        <f>IF(A527="","",IF(N(S527)&gt;0,"Yes","No"))</f>
        <v/>
      </c>
      <c r="Z527">
        <f>IF(A527="","",IF(AND(N(K527)&lt;Rules!$B$5,N(L527)&lt;Rules!$B$6,N(Q527)&lt;Rules!$B$13,Y527="No"),"Yes","No"))</f>
        <v/>
      </c>
      <c r="AA527">
        <f>IF(A527="","",IF(LEFT(C527&amp;"",1)="3","Redirect",IF(OR(LEFT(C527&amp;"",1)="4",LEFT(C527&amp;"",1)="5"),IF(OR(N(K527)&gt;0,N(AC527)&gt;=Rules!$B$14),"Redirect","Prune"),IF(D527="Non-Indexable","Keep",IF(AND(W527="Yes",X527="Yes",Y527="No"),"Merge",IF(OR(U527="Yes",V527="Yes",AND(T527="Yes",N(L527)&gt;=Rules!$B$6)),"Update",IF(Z527="Yes",IF(N(AC527)&gt;=Rules!$B$14,"Redirect","Prune"),"Keep")))))))</f>
        <v/>
      </c>
      <c r="AB527">
        <f>IF(A527="","",IF(LEFT(C527&amp;"",1)="3","Already redirects ("&amp;C527&amp;"). Update internal links to point at the final URL.",IF(OR(LEFT(C527&amp;"",1)="4",LEFT(C527&amp;"",1)="5"),IF(AA527="Redirect","Returns "&amp;C527&amp;" but still has "&amp;N(K527)&amp;" clicks and "&amp;N(AC527)&amp;" referring domains. 301 it to the closest live page.","Returns "&amp;C527&amp;" with no clicks or links. Remove internal links and let it 404 or 410."),IF(D527="Non-Indexable","Non-indexable ("&amp;E527&amp;"). Keep if that is intentional; otherwise fix the canonical or noindex.",IF(AA527="Merge","Overlaps with "&amp;I527&amp;IF(N(J527)&gt;0," (similarity "&amp;TEXT(J527,"0.00")&amp;")","")&amp;", which gets more clicks. Merge the useful parts into it and 301 this URL.",IF(AA527="Update",MID(IF(U527="Yes","; Clicks down "&amp;TEXT(-P527,"0%")&amp;" on the previous period","")&amp;IF(V527="Yes","; Average position "&amp;TEXT(N527,"0.0")&amp;" on "&amp;TEXT(L527,"#,##0")&amp;" impressions (striking distance)","")&amp;IF(AND(T527="Yes",N(L527)&gt;=Rules!$B$6),"; Thin ("&amp;F527&amp;" words) but has search demand",""),3,400),IF(AA527="Prune","Low value: "&amp;N(K527)&amp;" clicks, "&amp;N(L527)&amp;" impressions, "&amp;N(Q527)&amp;" sessions, no key events. Remove or noindex it and update internal links.",IF(AA527="Redirect","Low value but "&amp;N(AC527)&amp;" referring domains. 301 it to the closest relevant page to keep those links.",IF(AND(Z527="No",Y527="Yes",N(K527)&lt;Rules!$B$5),"Low search traffic but it converts (key events: "&amp;S527&amp;"). Keep it and link to it.",IF(W527="Yes","Stronger than the page it overlaps ("&amp;I527&amp;"). Keep; merge that page into this one.","Healthy: "&amp;N(K527)&amp;" clicks"&amp;IF(ISNUMBER(N527),", average position "&amp;TEXT(N527,"0.0"),"")&amp;". Keep and monitor."))))))))))</f>
        <v/>
      </c>
      <c r="AE527">
        <f>IF(A527="","",IF(AD527&lt;&gt;"",AD527,AA527))</f>
        <v/>
      </c>
    </row>
    <row r="528">
      <c r="A528">
        <f>IF(Crawl!A527="","",Crawl!A527)</f>
        <v/>
      </c>
      <c r="B528">
        <f>IF(A528="","",Crawl!EC527)</f>
        <v/>
      </c>
      <c r="C528">
        <f>IF(A528="","",IFERROR(INDEX(Crawl!$A527:$DZ527,1,Rules!$H$6),""))</f>
        <v/>
      </c>
      <c r="D528">
        <f>IF(A528="","",IFERROR(INDEX(Crawl!$A527:$DZ527,1,Rules!$H$7),"")&amp;"")</f>
        <v/>
      </c>
      <c r="E528">
        <f>IF(A528="","",IFERROR(INDEX(Crawl!$A527:$DZ527,1,Rules!$H$8),"")&amp;"")</f>
        <v/>
      </c>
      <c r="F528">
        <f>IF(A528="","",IFERROR(INDEX(Crawl!$A527:$DZ527,1,Rules!$H$9),""))</f>
        <v/>
      </c>
      <c r="G528">
        <f>IF(A528="","",IFERROR(INDEX(Crawl!$A527:$DZ527,1,Rules!$H$10),""))</f>
        <v/>
      </c>
      <c r="H528">
        <f>IF(A528="","",IFERROR(INDEX(Crawl!$A527:$DZ527,1,Rules!$H$12),""))</f>
        <v/>
      </c>
      <c r="I528">
        <f>IF(A528="","",IF(AND(N(H528)&gt;0,IFERROR(INDEX(Crawl!$A527:$DZ527,1,Rules!$H$11),"")&amp;""&lt;&gt;""),IFERROR(INDEX(Crawl!$A527:$DZ527,1,Rules!$H$11),"")&amp;"",IF(AND(ISNUMBER(J528),N(J528)&gt;=Rules!$B$12,IFERROR(INDEX(Crawl!$A527:$DZ527,1,Rules!$H$13),"")&amp;""&lt;&gt;""),IFERROR(INDEX(Crawl!$A527:$DZ527,1,Rules!$H$13),"")&amp;"","")))</f>
        <v/>
      </c>
      <c r="J528" s="19">
        <f>IF(A528="","",IF(IFERROR(INDEX(Crawl!$A527:$DZ527,1,Rules!$H$14),"")&amp;""="","",IFERROR(INDEX(Crawl!$A527:$DZ527,1,Rules!$H$14),"")))</f>
        <v/>
      </c>
      <c r="K528">
        <f>IF(A528="","",IFERROR(SUMIFS('GSC current'!$J$2:$J$2001,'GSC current'!$I$2:$I$2001,B528),0))</f>
        <v/>
      </c>
      <c r="L528">
        <f>IF(A528="","",IFERROR(SUMIFS('GSC current'!$K$2:$K$2001,'GSC current'!$I$2:$I$2001,B528),0))</f>
        <v/>
      </c>
      <c r="M528" s="20">
        <f>IF(A528="","",IF(N(L528)&gt;0,K528/L528,""))</f>
        <v/>
      </c>
      <c r="N528" s="21">
        <f>IF(A528="","",IF(N(L528)&gt;0,SUMIFS('GSC current'!$L$2:$L$2001,'GSC current'!$I$2:$I$2001,B528)/L528,""))</f>
        <v/>
      </c>
      <c r="O528">
        <f>IF(A528="","",IFERROR(SUMIFS('GSC previous'!$J$2:$J$2001,'GSC previous'!$I$2:$I$2001,B528),0))</f>
        <v/>
      </c>
      <c r="P528" s="22">
        <f>IF(A528="","",IF(N(O528)&gt;0,(K528-O528)/O528,""))</f>
        <v/>
      </c>
      <c r="Q528">
        <f>IF(A528="","",IFERROR(SUMIFS(GA4!$P$2:$P$2001,GA4!$O$2:$O$2001,B528),0))</f>
        <v/>
      </c>
      <c r="R528" s="23">
        <f>IF(A528="","",IF(N(Q528)&gt;0,SUMIFS(GA4!$Q$2:$Q$2001,GA4!$O$2:$O$2001,B528)/Q528,""))</f>
        <v/>
      </c>
      <c r="S528">
        <f>IF(A528="","",IFERROR(SUMIFS(GA4!$R$2:$R$2001,GA4!$O$2:$O$2001,B528),0))</f>
        <v/>
      </c>
      <c r="T528">
        <f>IF(A528="","",IF(AND(ISNUMBER(F528),LEFT(C528&amp;"",1)="2"),IF(F528&lt;Rules!$B$9,"Yes","No"),"No"))</f>
        <v/>
      </c>
      <c r="U528">
        <f>IF(A528="","",IF(AND(N(O528)&gt;=Rules!$B$8,ISNUMBER(P528)),IF(P528&lt;=-Rules!$B$7,"Yes","No"),"No"))</f>
        <v/>
      </c>
      <c r="V528">
        <f>IF(A528="","",IF(AND(N(L528)&gt;=Rules!$B$6,ISNUMBER(N528)),IF(AND(N528&gt;=Rules!$B$10,N528&lt;=Rules!$B$11),"Yes","No"),"No"))</f>
        <v/>
      </c>
      <c r="W528">
        <f>IF(A528="","",IF(I528&lt;&gt;"","Yes","No"))</f>
        <v/>
      </c>
      <c r="X528">
        <f>IF(I528="","",IF(SUMIFS($K$3:$K$2002,$A$3:$A$2002,SUBSTITUTE(SUBSTITUTE(I528,"?","~?"),"*","~*"))&gt;N(K528),"Yes","No"))</f>
        <v/>
      </c>
      <c r="Y528">
        <f>IF(A528="","",IF(N(S528)&gt;0,"Yes","No"))</f>
        <v/>
      </c>
      <c r="Z528">
        <f>IF(A528="","",IF(AND(N(K528)&lt;Rules!$B$5,N(L528)&lt;Rules!$B$6,N(Q528)&lt;Rules!$B$13,Y528="No"),"Yes","No"))</f>
        <v/>
      </c>
      <c r="AA528">
        <f>IF(A528="","",IF(LEFT(C528&amp;"",1)="3","Redirect",IF(OR(LEFT(C528&amp;"",1)="4",LEFT(C528&amp;"",1)="5"),IF(OR(N(K528)&gt;0,N(AC528)&gt;=Rules!$B$14),"Redirect","Prune"),IF(D528="Non-Indexable","Keep",IF(AND(W528="Yes",X528="Yes",Y528="No"),"Merge",IF(OR(U528="Yes",V528="Yes",AND(T528="Yes",N(L528)&gt;=Rules!$B$6)),"Update",IF(Z528="Yes",IF(N(AC528)&gt;=Rules!$B$14,"Redirect","Prune"),"Keep")))))))</f>
        <v/>
      </c>
      <c r="AB528">
        <f>IF(A528="","",IF(LEFT(C528&amp;"",1)="3","Already redirects ("&amp;C528&amp;"). Update internal links to point at the final URL.",IF(OR(LEFT(C528&amp;"",1)="4",LEFT(C528&amp;"",1)="5"),IF(AA528="Redirect","Returns "&amp;C528&amp;" but still has "&amp;N(K528)&amp;" clicks and "&amp;N(AC528)&amp;" referring domains. 301 it to the closest live page.","Returns "&amp;C528&amp;" with no clicks or links. Remove internal links and let it 404 or 410."),IF(D528="Non-Indexable","Non-indexable ("&amp;E528&amp;"). Keep if that is intentional; otherwise fix the canonical or noindex.",IF(AA528="Merge","Overlaps with "&amp;I528&amp;IF(N(J528)&gt;0," (similarity "&amp;TEXT(J528,"0.00")&amp;")","")&amp;", which gets more clicks. Merge the useful parts into it and 301 this URL.",IF(AA528="Update",MID(IF(U528="Yes","; Clicks down "&amp;TEXT(-P528,"0%")&amp;" on the previous period","")&amp;IF(V528="Yes","; Average position "&amp;TEXT(N528,"0.0")&amp;" on "&amp;TEXT(L528,"#,##0")&amp;" impressions (striking distance)","")&amp;IF(AND(T528="Yes",N(L528)&gt;=Rules!$B$6),"; Thin ("&amp;F528&amp;" words) but has search demand",""),3,400),IF(AA528="Prune","Low value: "&amp;N(K528)&amp;" clicks, "&amp;N(L528)&amp;" impressions, "&amp;N(Q528)&amp;" sessions, no key events. Remove or noindex it and update internal links.",IF(AA528="Redirect","Low value but "&amp;N(AC528)&amp;" referring domains. 301 it to the closest relevant page to keep those links.",IF(AND(Z528="No",Y528="Yes",N(K528)&lt;Rules!$B$5),"Low search traffic but it converts (key events: "&amp;S528&amp;"). Keep it and link to it.",IF(W528="Yes","Stronger than the page it overlaps ("&amp;I528&amp;"). Keep; merge that page into this one.","Healthy: "&amp;N(K528)&amp;" clicks"&amp;IF(ISNUMBER(N528),", average position "&amp;TEXT(N528,"0.0"),"")&amp;". Keep and monitor."))))))))))</f>
        <v/>
      </c>
      <c r="AE528">
        <f>IF(A528="","",IF(AD528&lt;&gt;"",AD528,AA528))</f>
        <v/>
      </c>
    </row>
    <row r="529">
      <c r="A529">
        <f>IF(Crawl!A528="","",Crawl!A528)</f>
        <v/>
      </c>
      <c r="B529">
        <f>IF(A529="","",Crawl!EC528)</f>
        <v/>
      </c>
      <c r="C529">
        <f>IF(A529="","",IFERROR(INDEX(Crawl!$A528:$DZ528,1,Rules!$H$6),""))</f>
        <v/>
      </c>
      <c r="D529">
        <f>IF(A529="","",IFERROR(INDEX(Crawl!$A528:$DZ528,1,Rules!$H$7),"")&amp;"")</f>
        <v/>
      </c>
      <c r="E529">
        <f>IF(A529="","",IFERROR(INDEX(Crawl!$A528:$DZ528,1,Rules!$H$8),"")&amp;"")</f>
        <v/>
      </c>
      <c r="F529">
        <f>IF(A529="","",IFERROR(INDEX(Crawl!$A528:$DZ528,1,Rules!$H$9),""))</f>
        <v/>
      </c>
      <c r="G529">
        <f>IF(A529="","",IFERROR(INDEX(Crawl!$A528:$DZ528,1,Rules!$H$10),""))</f>
        <v/>
      </c>
      <c r="H529">
        <f>IF(A529="","",IFERROR(INDEX(Crawl!$A528:$DZ528,1,Rules!$H$12),""))</f>
        <v/>
      </c>
      <c r="I529">
        <f>IF(A529="","",IF(AND(N(H529)&gt;0,IFERROR(INDEX(Crawl!$A528:$DZ528,1,Rules!$H$11),"")&amp;""&lt;&gt;""),IFERROR(INDEX(Crawl!$A528:$DZ528,1,Rules!$H$11),"")&amp;"",IF(AND(ISNUMBER(J529),N(J529)&gt;=Rules!$B$12,IFERROR(INDEX(Crawl!$A528:$DZ528,1,Rules!$H$13),"")&amp;""&lt;&gt;""),IFERROR(INDEX(Crawl!$A528:$DZ528,1,Rules!$H$13),"")&amp;"","")))</f>
        <v/>
      </c>
      <c r="J529" s="19">
        <f>IF(A529="","",IF(IFERROR(INDEX(Crawl!$A528:$DZ528,1,Rules!$H$14),"")&amp;""="","",IFERROR(INDEX(Crawl!$A528:$DZ528,1,Rules!$H$14),"")))</f>
        <v/>
      </c>
      <c r="K529">
        <f>IF(A529="","",IFERROR(SUMIFS('GSC current'!$J$2:$J$2001,'GSC current'!$I$2:$I$2001,B529),0))</f>
        <v/>
      </c>
      <c r="L529">
        <f>IF(A529="","",IFERROR(SUMIFS('GSC current'!$K$2:$K$2001,'GSC current'!$I$2:$I$2001,B529),0))</f>
        <v/>
      </c>
      <c r="M529" s="20">
        <f>IF(A529="","",IF(N(L529)&gt;0,K529/L529,""))</f>
        <v/>
      </c>
      <c r="N529" s="21">
        <f>IF(A529="","",IF(N(L529)&gt;0,SUMIFS('GSC current'!$L$2:$L$2001,'GSC current'!$I$2:$I$2001,B529)/L529,""))</f>
        <v/>
      </c>
      <c r="O529">
        <f>IF(A529="","",IFERROR(SUMIFS('GSC previous'!$J$2:$J$2001,'GSC previous'!$I$2:$I$2001,B529),0))</f>
        <v/>
      </c>
      <c r="P529" s="22">
        <f>IF(A529="","",IF(N(O529)&gt;0,(K529-O529)/O529,""))</f>
        <v/>
      </c>
      <c r="Q529">
        <f>IF(A529="","",IFERROR(SUMIFS(GA4!$P$2:$P$2001,GA4!$O$2:$O$2001,B529),0))</f>
        <v/>
      </c>
      <c r="R529" s="23">
        <f>IF(A529="","",IF(N(Q529)&gt;0,SUMIFS(GA4!$Q$2:$Q$2001,GA4!$O$2:$O$2001,B529)/Q529,""))</f>
        <v/>
      </c>
      <c r="S529">
        <f>IF(A529="","",IFERROR(SUMIFS(GA4!$R$2:$R$2001,GA4!$O$2:$O$2001,B529),0))</f>
        <v/>
      </c>
      <c r="T529">
        <f>IF(A529="","",IF(AND(ISNUMBER(F529),LEFT(C529&amp;"",1)="2"),IF(F529&lt;Rules!$B$9,"Yes","No"),"No"))</f>
        <v/>
      </c>
      <c r="U529">
        <f>IF(A529="","",IF(AND(N(O529)&gt;=Rules!$B$8,ISNUMBER(P529)),IF(P529&lt;=-Rules!$B$7,"Yes","No"),"No"))</f>
        <v/>
      </c>
      <c r="V529">
        <f>IF(A529="","",IF(AND(N(L529)&gt;=Rules!$B$6,ISNUMBER(N529)),IF(AND(N529&gt;=Rules!$B$10,N529&lt;=Rules!$B$11),"Yes","No"),"No"))</f>
        <v/>
      </c>
      <c r="W529">
        <f>IF(A529="","",IF(I529&lt;&gt;"","Yes","No"))</f>
        <v/>
      </c>
      <c r="X529">
        <f>IF(I529="","",IF(SUMIFS($K$3:$K$2002,$A$3:$A$2002,SUBSTITUTE(SUBSTITUTE(I529,"?","~?"),"*","~*"))&gt;N(K529),"Yes","No"))</f>
        <v/>
      </c>
      <c r="Y529">
        <f>IF(A529="","",IF(N(S529)&gt;0,"Yes","No"))</f>
        <v/>
      </c>
      <c r="Z529">
        <f>IF(A529="","",IF(AND(N(K529)&lt;Rules!$B$5,N(L529)&lt;Rules!$B$6,N(Q529)&lt;Rules!$B$13,Y529="No"),"Yes","No"))</f>
        <v/>
      </c>
      <c r="AA529">
        <f>IF(A529="","",IF(LEFT(C529&amp;"",1)="3","Redirect",IF(OR(LEFT(C529&amp;"",1)="4",LEFT(C529&amp;"",1)="5"),IF(OR(N(K529)&gt;0,N(AC529)&gt;=Rules!$B$14),"Redirect","Prune"),IF(D529="Non-Indexable","Keep",IF(AND(W529="Yes",X529="Yes",Y529="No"),"Merge",IF(OR(U529="Yes",V529="Yes",AND(T529="Yes",N(L529)&gt;=Rules!$B$6)),"Update",IF(Z529="Yes",IF(N(AC529)&gt;=Rules!$B$14,"Redirect","Prune"),"Keep")))))))</f>
        <v/>
      </c>
      <c r="AB529">
        <f>IF(A529="","",IF(LEFT(C529&amp;"",1)="3","Already redirects ("&amp;C529&amp;"). Update internal links to point at the final URL.",IF(OR(LEFT(C529&amp;"",1)="4",LEFT(C529&amp;"",1)="5"),IF(AA529="Redirect","Returns "&amp;C529&amp;" but still has "&amp;N(K529)&amp;" clicks and "&amp;N(AC529)&amp;" referring domains. 301 it to the closest live page.","Returns "&amp;C529&amp;" with no clicks or links. Remove internal links and let it 404 or 410."),IF(D529="Non-Indexable","Non-indexable ("&amp;E529&amp;"). Keep if that is intentional; otherwise fix the canonical or noindex.",IF(AA529="Merge","Overlaps with "&amp;I529&amp;IF(N(J529)&gt;0," (similarity "&amp;TEXT(J529,"0.00")&amp;")","")&amp;", which gets more clicks. Merge the useful parts into it and 301 this URL.",IF(AA529="Update",MID(IF(U529="Yes","; Clicks down "&amp;TEXT(-P529,"0%")&amp;" on the previous period","")&amp;IF(V529="Yes","; Average position "&amp;TEXT(N529,"0.0")&amp;" on "&amp;TEXT(L529,"#,##0")&amp;" impressions (striking distance)","")&amp;IF(AND(T529="Yes",N(L529)&gt;=Rules!$B$6),"; Thin ("&amp;F529&amp;" words) but has search demand",""),3,400),IF(AA529="Prune","Low value: "&amp;N(K529)&amp;" clicks, "&amp;N(L529)&amp;" impressions, "&amp;N(Q529)&amp;" sessions, no key events. Remove or noindex it and update internal links.",IF(AA529="Redirect","Low value but "&amp;N(AC529)&amp;" referring domains. 301 it to the closest relevant page to keep those links.",IF(AND(Z529="No",Y529="Yes",N(K529)&lt;Rules!$B$5),"Low search traffic but it converts (key events: "&amp;S529&amp;"). Keep it and link to it.",IF(W529="Yes","Stronger than the page it overlaps ("&amp;I529&amp;"). Keep; merge that page into this one.","Healthy: "&amp;N(K529)&amp;" clicks"&amp;IF(ISNUMBER(N529),", average position "&amp;TEXT(N529,"0.0"),"")&amp;". Keep and monitor."))))))))))</f>
        <v/>
      </c>
      <c r="AE529">
        <f>IF(A529="","",IF(AD529&lt;&gt;"",AD529,AA529))</f>
        <v/>
      </c>
    </row>
    <row r="530">
      <c r="A530">
        <f>IF(Crawl!A529="","",Crawl!A529)</f>
        <v/>
      </c>
      <c r="B530">
        <f>IF(A530="","",Crawl!EC529)</f>
        <v/>
      </c>
      <c r="C530">
        <f>IF(A530="","",IFERROR(INDEX(Crawl!$A529:$DZ529,1,Rules!$H$6),""))</f>
        <v/>
      </c>
      <c r="D530">
        <f>IF(A530="","",IFERROR(INDEX(Crawl!$A529:$DZ529,1,Rules!$H$7),"")&amp;"")</f>
        <v/>
      </c>
      <c r="E530">
        <f>IF(A530="","",IFERROR(INDEX(Crawl!$A529:$DZ529,1,Rules!$H$8),"")&amp;"")</f>
        <v/>
      </c>
      <c r="F530">
        <f>IF(A530="","",IFERROR(INDEX(Crawl!$A529:$DZ529,1,Rules!$H$9),""))</f>
        <v/>
      </c>
      <c r="G530">
        <f>IF(A530="","",IFERROR(INDEX(Crawl!$A529:$DZ529,1,Rules!$H$10),""))</f>
        <v/>
      </c>
      <c r="H530">
        <f>IF(A530="","",IFERROR(INDEX(Crawl!$A529:$DZ529,1,Rules!$H$12),""))</f>
        <v/>
      </c>
      <c r="I530">
        <f>IF(A530="","",IF(AND(N(H530)&gt;0,IFERROR(INDEX(Crawl!$A529:$DZ529,1,Rules!$H$11),"")&amp;""&lt;&gt;""),IFERROR(INDEX(Crawl!$A529:$DZ529,1,Rules!$H$11),"")&amp;"",IF(AND(ISNUMBER(J530),N(J530)&gt;=Rules!$B$12,IFERROR(INDEX(Crawl!$A529:$DZ529,1,Rules!$H$13),"")&amp;""&lt;&gt;""),IFERROR(INDEX(Crawl!$A529:$DZ529,1,Rules!$H$13),"")&amp;"","")))</f>
        <v/>
      </c>
      <c r="J530" s="19">
        <f>IF(A530="","",IF(IFERROR(INDEX(Crawl!$A529:$DZ529,1,Rules!$H$14),"")&amp;""="","",IFERROR(INDEX(Crawl!$A529:$DZ529,1,Rules!$H$14),"")))</f>
        <v/>
      </c>
      <c r="K530">
        <f>IF(A530="","",IFERROR(SUMIFS('GSC current'!$J$2:$J$2001,'GSC current'!$I$2:$I$2001,B530),0))</f>
        <v/>
      </c>
      <c r="L530">
        <f>IF(A530="","",IFERROR(SUMIFS('GSC current'!$K$2:$K$2001,'GSC current'!$I$2:$I$2001,B530),0))</f>
        <v/>
      </c>
      <c r="M530" s="20">
        <f>IF(A530="","",IF(N(L530)&gt;0,K530/L530,""))</f>
        <v/>
      </c>
      <c r="N530" s="21">
        <f>IF(A530="","",IF(N(L530)&gt;0,SUMIFS('GSC current'!$L$2:$L$2001,'GSC current'!$I$2:$I$2001,B530)/L530,""))</f>
        <v/>
      </c>
      <c r="O530">
        <f>IF(A530="","",IFERROR(SUMIFS('GSC previous'!$J$2:$J$2001,'GSC previous'!$I$2:$I$2001,B530),0))</f>
        <v/>
      </c>
      <c r="P530" s="22">
        <f>IF(A530="","",IF(N(O530)&gt;0,(K530-O530)/O530,""))</f>
        <v/>
      </c>
      <c r="Q530">
        <f>IF(A530="","",IFERROR(SUMIFS(GA4!$P$2:$P$2001,GA4!$O$2:$O$2001,B530),0))</f>
        <v/>
      </c>
      <c r="R530" s="23">
        <f>IF(A530="","",IF(N(Q530)&gt;0,SUMIFS(GA4!$Q$2:$Q$2001,GA4!$O$2:$O$2001,B530)/Q530,""))</f>
        <v/>
      </c>
      <c r="S530">
        <f>IF(A530="","",IFERROR(SUMIFS(GA4!$R$2:$R$2001,GA4!$O$2:$O$2001,B530),0))</f>
        <v/>
      </c>
      <c r="T530">
        <f>IF(A530="","",IF(AND(ISNUMBER(F530),LEFT(C530&amp;"",1)="2"),IF(F530&lt;Rules!$B$9,"Yes","No"),"No"))</f>
        <v/>
      </c>
      <c r="U530">
        <f>IF(A530="","",IF(AND(N(O530)&gt;=Rules!$B$8,ISNUMBER(P530)),IF(P530&lt;=-Rules!$B$7,"Yes","No"),"No"))</f>
        <v/>
      </c>
      <c r="V530">
        <f>IF(A530="","",IF(AND(N(L530)&gt;=Rules!$B$6,ISNUMBER(N530)),IF(AND(N530&gt;=Rules!$B$10,N530&lt;=Rules!$B$11),"Yes","No"),"No"))</f>
        <v/>
      </c>
      <c r="W530">
        <f>IF(A530="","",IF(I530&lt;&gt;"","Yes","No"))</f>
        <v/>
      </c>
      <c r="X530">
        <f>IF(I530="","",IF(SUMIFS($K$3:$K$2002,$A$3:$A$2002,SUBSTITUTE(SUBSTITUTE(I530,"?","~?"),"*","~*"))&gt;N(K530),"Yes","No"))</f>
        <v/>
      </c>
      <c r="Y530">
        <f>IF(A530="","",IF(N(S530)&gt;0,"Yes","No"))</f>
        <v/>
      </c>
      <c r="Z530">
        <f>IF(A530="","",IF(AND(N(K530)&lt;Rules!$B$5,N(L530)&lt;Rules!$B$6,N(Q530)&lt;Rules!$B$13,Y530="No"),"Yes","No"))</f>
        <v/>
      </c>
      <c r="AA530">
        <f>IF(A530="","",IF(LEFT(C530&amp;"",1)="3","Redirect",IF(OR(LEFT(C530&amp;"",1)="4",LEFT(C530&amp;"",1)="5"),IF(OR(N(K530)&gt;0,N(AC530)&gt;=Rules!$B$14),"Redirect","Prune"),IF(D530="Non-Indexable","Keep",IF(AND(W530="Yes",X530="Yes",Y530="No"),"Merge",IF(OR(U530="Yes",V530="Yes",AND(T530="Yes",N(L530)&gt;=Rules!$B$6)),"Update",IF(Z530="Yes",IF(N(AC530)&gt;=Rules!$B$14,"Redirect","Prune"),"Keep")))))))</f>
        <v/>
      </c>
      <c r="AB530">
        <f>IF(A530="","",IF(LEFT(C530&amp;"",1)="3","Already redirects ("&amp;C530&amp;"). Update internal links to point at the final URL.",IF(OR(LEFT(C530&amp;"",1)="4",LEFT(C530&amp;"",1)="5"),IF(AA530="Redirect","Returns "&amp;C530&amp;" but still has "&amp;N(K530)&amp;" clicks and "&amp;N(AC530)&amp;" referring domains. 301 it to the closest live page.","Returns "&amp;C530&amp;" with no clicks or links. Remove internal links and let it 404 or 410."),IF(D530="Non-Indexable","Non-indexable ("&amp;E530&amp;"). Keep if that is intentional; otherwise fix the canonical or noindex.",IF(AA530="Merge","Overlaps with "&amp;I530&amp;IF(N(J530)&gt;0," (similarity "&amp;TEXT(J530,"0.00")&amp;")","")&amp;", which gets more clicks. Merge the useful parts into it and 301 this URL.",IF(AA530="Update",MID(IF(U530="Yes","; Clicks down "&amp;TEXT(-P530,"0%")&amp;" on the previous period","")&amp;IF(V530="Yes","; Average position "&amp;TEXT(N530,"0.0")&amp;" on "&amp;TEXT(L530,"#,##0")&amp;" impressions (striking distance)","")&amp;IF(AND(T530="Yes",N(L530)&gt;=Rules!$B$6),"; Thin ("&amp;F530&amp;" words) but has search demand",""),3,400),IF(AA530="Prune","Low value: "&amp;N(K530)&amp;" clicks, "&amp;N(L530)&amp;" impressions, "&amp;N(Q530)&amp;" sessions, no key events. Remove or noindex it and update internal links.",IF(AA530="Redirect","Low value but "&amp;N(AC530)&amp;" referring domains. 301 it to the closest relevant page to keep those links.",IF(AND(Z530="No",Y530="Yes",N(K530)&lt;Rules!$B$5),"Low search traffic but it converts (key events: "&amp;S530&amp;"). Keep it and link to it.",IF(W530="Yes","Stronger than the page it overlaps ("&amp;I530&amp;"). Keep; merge that page into this one.","Healthy: "&amp;N(K530)&amp;" clicks"&amp;IF(ISNUMBER(N530),", average position "&amp;TEXT(N530,"0.0"),"")&amp;". Keep and monitor."))))))))))</f>
        <v/>
      </c>
      <c r="AE530">
        <f>IF(A530="","",IF(AD530&lt;&gt;"",AD530,AA530))</f>
        <v/>
      </c>
    </row>
    <row r="531">
      <c r="A531">
        <f>IF(Crawl!A530="","",Crawl!A530)</f>
        <v/>
      </c>
      <c r="B531">
        <f>IF(A531="","",Crawl!EC530)</f>
        <v/>
      </c>
      <c r="C531">
        <f>IF(A531="","",IFERROR(INDEX(Crawl!$A530:$DZ530,1,Rules!$H$6),""))</f>
        <v/>
      </c>
      <c r="D531">
        <f>IF(A531="","",IFERROR(INDEX(Crawl!$A530:$DZ530,1,Rules!$H$7),"")&amp;"")</f>
        <v/>
      </c>
      <c r="E531">
        <f>IF(A531="","",IFERROR(INDEX(Crawl!$A530:$DZ530,1,Rules!$H$8),"")&amp;"")</f>
        <v/>
      </c>
      <c r="F531">
        <f>IF(A531="","",IFERROR(INDEX(Crawl!$A530:$DZ530,1,Rules!$H$9),""))</f>
        <v/>
      </c>
      <c r="G531">
        <f>IF(A531="","",IFERROR(INDEX(Crawl!$A530:$DZ530,1,Rules!$H$10),""))</f>
        <v/>
      </c>
      <c r="H531">
        <f>IF(A531="","",IFERROR(INDEX(Crawl!$A530:$DZ530,1,Rules!$H$12),""))</f>
        <v/>
      </c>
      <c r="I531">
        <f>IF(A531="","",IF(AND(N(H531)&gt;0,IFERROR(INDEX(Crawl!$A530:$DZ530,1,Rules!$H$11),"")&amp;""&lt;&gt;""),IFERROR(INDEX(Crawl!$A530:$DZ530,1,Rules!$H$11),"")&amp;"",IF(AND(ISNUMBER(J531),N(J531)&gt;=Rules!$B$12,IFERROR(INDEX(Crawl!$A530:$DZ530,1,Rules!$H$13),"")&amp;""&lt;&gt;""),IFERROR(INDEX(Crawl!$A530:$DZ530,1,Rules!$H$13),"")&amp;"","")))</f>
        <v/>
      </c>
      <c r="J531" s="19">
        <f>IF(A531="","",IF(IFERROR(INDEX(Crawl!$A530:$DZ530,1,Rules!$H$14),"")&amp;""="","",IFERROR(INDEX(Crawl!$A530:$DZ530,1,Rules!$H$14),"")))</f>
        <v/>
      </c>
      <c r="K531">
        <f>IF(A531="","",IFERROR(SUMIFS('GSC current'!$J$2:$J$2001,'GSC current'!$I$2:$I$2001,B531),0))</f>
        <v/>
      </c>
      <c r="L531">
        <f>IF(A531="","",IFERROR(SUMIFS('GSC current'!$K$2:$K$2001,'GSC current'!$I$2:$I$2001,B531),0))</f>
        <v/>
      </c>
      <c r="M531" s="20">
        <f>IF(A531="","",IF(N(L531)&gt;0,K531/L531,""))</f>
        <v/>
      </c>
      <c r="N531" s="21">
        <f>IF(A531="","",IF(N(L531)&gt;0,SUMIFS('GSC current'!$L$2:$L$2001,'GSC current'!$I$2:$I$2001,B531)/L531,""))</f>
        <v/>
      </c>
      <c r="O531">
        <f>IF(A531="","",IFERROR(SUMIFS('GSC previous'!$J$2:$J$2001,'GSC previous'!$I$2:$I$2001,B531),0))</f>
        <v/>
      </c>
      <c r="P531" s="22">
        <f>IF(A531="","",IF(N(O531)&gt;0,(K531-O531)/O531,""))</f>
        <v/>
      </c>
      <c r="Q531">
        <f>IF(A531="","",IFERROR(SUMIFS(GA4!$P$2:$P$2001,GA4!$O$2:$O$2001,B531),0))</f>
        <v/>
      </c>
      <c r="R531" s="23">
        <f>IF(A531="","",IF(N(Q531)&gt;0,SUMIFS(GA4!$Q$2:$Q$2001,GA4!$O$2:$O$2001,B531)/Q531,""))</f>
        <v/>
      </c>
      <c r="S531">
        <f>IF(A531="","",IFERROR(SUMIFS(GA4!$R$2:$R$2001,GA4!$O$2:$O$2001,B531),0))</f>
        <v/>
      </c>
      <c r="T531">
        <f>IF(A531="","",IF(AND(ISNUMBER(F531),LEFT(C531&amp;"",1)="2"),IF(F531&lt;Rules!$B$9,"Yes","No"),"No"))</f>
        <v/>
      </c>
      <c r="U531">
        <f>IF(A531="","",IF(AND(N(O531)&gt;=Rules!$B$8,ISNUMBER(P531)),IF(P531&lt;=-Rules!$B$7,"Yes","No"),"No"))</f>
        <v/>
      </c>
      <c r="V531">
        <f>IF(A531="","",IF(AND(N(L531)&gt;=Rules!$B$6,ISNUMBER(N531)),IF(AND(N531&gt;=Rules!$B$10,N531&lt;=Rules!$B$11),"Yes","No"),"No"))</f>
        <v/>
      </c>
      <c r="W531">
        <f>IF(A531="","",IF(I531&lt;&gt;"","Yes","No"))</f>
        <v/>
      </c>
      <c r="X531">
        <f>IF(I531="","",IF(SUMIFS($K$3:$K$2002,$A$3:$A$2002,SUBSTITUTE(SUBSTITUTE(I531,"?","~?"),"*","~*"))&gt;N(K531),"Yes","No"))</f>
        <v/>
      </c>
      <c r="Y531">
        <f>IF(A531="","",IF(N(S531)&gt;0,"Yes","No"))</f>
        <v/>
      </c>
      <c r="Z531">
        <f>IF(A531="","",IF(AND(N(K531)&lt;Rules!$B$5,N(L531)&lt;Rules!$B$6,N(Q531)&lt;Rules!$B$13,Y531="No"),"Yes","No"))</f>
        <v/>
      </c>
      <c r="AA531">
        <f>IF(A531="","",IF(LEFT(C531&amp;"",1)="3","Redirect",IF(OR(LEFT(C531&amp;"",1)="4",LEFT(C531&amp;"",1)="5"),IF(OR(N(K531)&gt;0,N(AC531)&gt;=Rules!$B$14),"Redirect","Prune"),IF(D531="Non-Indexable","Keep",IF(AND(W531="Yes",X531="Yes",Y531="No"),"Merge",IF(OR(U531="Yes",V531="Yes",AND(T531="Yes",N(L531)&gt;=Rules!$B$6)),"Update",IF(Z531="Yes",IF(N(AC531)&gt;=Rules!$B$14,"Redirect","Prune"),"Keep")))))))</f>
        <v/>
      </c>
      <c r="AB531">
        <f>IF(A531="","",IF(LEFT(C531&amp;"",1)="3","Already redirects ("&amp;C531&amp;"). Update internal links to point at the final URL.",IF(OR(LEFT(C531&amp;"",1)="4",LEFT(C531&amp;"",1)="5"),IF(AA531="Redirect","Returns "&amp;C531&amp;" but still has "&amp;N(K531)&amp;" clicks and "&amp;N(AC531)&amp;" referring domains. 301 it to the closest live page.","Returns "&amp;C531&amp;" with no clicks or links. Remove internal links and let it 404 or 410."),IF(D531="Non-Indexable","Non-indexable ("&amp;E531&amp;"). Keep if that is intentional; otherwise fix the canonical or noindex.",IF(AA531="Merge","Overlaps with "&amp;I531&amp;IF(N(J531)&gt;0," (similarity "&amp;TEXT(J531,"0.00")&amp;")","")&amp;", which gets more clicks. Merge the useful parts into it and 301 this URL.",IF(AA531="Update",MID(IF(U531="Yes","; Clicks down "&amp;TEXT(-P531,"0%")&amp;" on the previous period","")&amp;IF(V531="Yes","; Average position "&amp;TEXT(N531,"0.0")&amp;" on "&amp;TEXT(L531,"#,##0")&amp;" impressions (striking distance)","")&amp;IF(AND(T531="Yes",N(L531)&gt;=Rules!$B$6),"; Thin ("&amp;F531&amp;" words) but has search demand",""),3,400),IF(AA531="Prune","Low value: "&amp;N(K531)&amp;" clicks, "&amp;N(L531)&amp;" impressions, "&amp;N(Q531)&amp;" sessions, no key events. Remove or noindex it and update internal links.",IF(AA531="Redirect","Low value but "&amp;N(AC531)&amp;" referring domains. 301 it to the closest relevant page to keep those links.",IF(AND(Z531="No",Y531="Yes",N(K531)&lt;Rules!$B$5),"Low search traffic but it converts (key events: "&amp;S531&amp;"). Keep it and link to it.",IF(W531="Yes","Stronger than the page it overlaps ("&amp;I531&amp;"). Keep; merge that page into this one.","Healthy: "&amp;N(K531)&amp;" clicks"&amp;IF(ISNUMBER(N531),", average position "&amp;TEXT(N531,"0.0"),"")&amp;". Keep and monitor."))))))))))</f>
        <v/>
      </c>
      <c r="AE531">
        <f>IF(A531="","",IF(AD531&lt;&gt;"",AD531,AA531))</f>
        <v/>
      </c>
    </row>
    <row r="532">
      <c r="A532">
        <f>IF(Crawl!A531="","",Crawl!A531)</f>
        <v/>
      </c>
      <c r="B532">
        <f>IF(A532="","",Crawl!EC531)</f>
        <v/>
      </c>
      <c r="C532">
        <f>IF(A532="","",IFERROR(INDEX(Crawl!$A531:$DZ531,1,Rules!$H$6),""))</f>
        <v/>
      </c>
      <c r="D532">
        <f>IF(A532="","",IFERROR(INDEX(Crawl!$A531:$DZ531,1,Rules!$H$7),"")&amp;"")</f>
        <v/>
      </c>
      <c r="E532">
        <f>IF(A532="","",IFERROR(INDEX(Crawl!$A531:$DZ531,1,Rules!$H$8),"")&amp;"")</f>
        <v/>
      </c>
      <c r="F532">
        <f>IF(A532="","",IFERROR(INDEX(Crawl!$A531:$DZ531,1,Rules!$H$9),""))</f>
        <v/>
      </c>
      <c r="G532">
        <f>IF(A532="","",IFERROR(INDEX(Crawl!$A531:$DZ531,1,Rules!$H$10),""))</f>
        <v/>
      </c>
      <c r="H532">
        <f>IF(A532="","",IFERROR(INDEX(Crawl!$A531:$DZ531,1,Rules!$H$12),""))</f>
        <v/>
      </c>
      <c r="I532">
        <f>IF(A532="","",IF(AND(N(H532)&gt;0,IFERROR(INDEX(Crawl!$A531:$DZ531,1,Rules!$H$11),"")&amp;""&lt;&gt;""),IFERROR(INDEX(Crawl!$A531:$DZ531,1,Rules!$H$11),"")&amp;"",IF(AND(ISNUMBER(J532),N(J532)&gt;=Rules!$B$12,IFERROR(INDEX(Crawl!$A531:$DZ531,1,Rules!$H$13),"")&amp;""&lt;&gt;""),IFERROR(INDEX(Crawl!$A531:$DZ531,1,Rules!$H$13),"")&amp;"","")))</f>
        <v/>
      </c>
      <c r="J532" s="19">
        <f>IF(A532="","",IF(IFERROR(INDEX(Crawl!$A531:$DZ531,1,Rules!$H$14),"")&amp;""="","",IFERROR(INDEX(Crawl!$A531:$DZ531,1,Rules!$H$14),"")))</f>
        <v/>
      </c>
      <c r="K532">
        <f>IF(A532="","",IFERROR(SUMIFS('GSC current'!$J$2:$J$2001,'GSC current'!$I$2:$I$2001,B532),0))</f>
        <v/>
      </c>
      <c r="L532">
        <f>IF(A532="","",IFERROR(SUMIFS('GSC current'!$K$2:$K$2001,'GSC current'!$I$2:$I$2001,B532),0))</f>
        <v/>
      </c>
      <c r="M532" s="20">
        <f>IF(A532="","",IF(N(L532)&gt;0,K532/L532,""))</f>
        <v/>
      </c>
      <c r="N532" s="21">
        <f>IF(A532="","",IF(N(L532)&gt;0,SUMIFS('GSC current'!$L$2:$L$2001,'GSC current'!$I$2:$I$2001,B532)/L532,""))</f>
        <v/>
      </c>
      <c r="O532">
        <f>IF(A532="","",IFERROR(SUMIFS('GSC previous'!$J$2:$J$2001,'GSC previous'!$I$2:$I$2001,B532),0))</f>
        <v/>
      </c>
      <c r="P532" s="22">
        <f>IF(A532="","",IF(N(O532)&gt;0,(K532-O532)/O532,""))</f>
        <v/>
      </c>
      <c r="Q532">
        <f>IF(A532="","",IFERROR(SUMIFS(GA4!$P$2:$P$2001,GA4!$O$2:$O$2001,B532),0))</f>
        <v/>
      </c>
      <c r="R532" s="23">
        <f>IF(A532="","",IF(N(Q532)&gt;0,SUMIFS(GA4!$Q$2:$Q$2001,GA4!$O$2:$O$2001,B532)/Q532,""))</f>
        <v/>
      </c>
      <c r="S532">
        <f>IF(A532="","",IFERROR(SUMIFS(GA4!$R$2:$R$2001,GA4!$O$2:$O$2001,B532),0))</f>
        <v/>
      </c>
      <c r="T532">
        <f>IF(A532="","",IF(AND(ISNUMBER(F532),LEFT(C532&amp;"",1)="2"),IF(F532&lt;Rules!$B$9,"Yes","No"),"No"))</f>
        <v/>
      </c>
      <c r="U532">
        <f>IF(A532="","",IF(AND(N(O532)&gt;=Rules!$B$8,ISNUMBER(P532)),IF(P532&lt;=-Rules!$B$7,"Yes","No"),"No"))</f>
        <v/>
      </c>
      <c r="V532">
        <f>IF(A532="","",IF(AND(N(L532)&gt;=Rules!$B$6,ISNUMBER(N532)),IF(AND(N532&gt;=Rules!$B$10,N532&lt;=Rules!$B$11),"Yes","No"),"No"))</f>
        <v/>
      </c>
      <c r="W532">
        <f>IF(A532="","",IF(I532&lt;&gt;"","Yes","No"))</f>
        <v/>
      </c>
      <c r="X532">
        <f>IF(I532="","",IF(SUMIFS($K$3:$K$2002,$A$3:$A$2002,SUBSTITUTE(SUBSTITUTE(I532,"?","~?"),"*","~*"))&gt;N(K532),"Yes","No"))</f>
        <v/>
      </c>
      <c r="Y532">
        <f>IF(A532="","",IF(N(S532)&gt;0,"Yes","No"))</f>
        <v/>
      </c>
      <c r="Z532">
        <f>IF(A532="","",IF(AND(N(K532)&lt;Rules!$B$5,N(L532)&lt;Rules!$B$6,N(Q532)&lt;Rules!$B$13,Y532="No"),"Yes","No"))</f>
        <v/>
      </c>
      <c r="AA532">
        <f>IF(A532="","",IF(LEFT(C532&amp;"",1)="3","Redirect",IF(OR(LEFT(C532&amp;"",1)="4",LEFT(C532&amp;"",1)="5"),IF(OR(N(K532)&gt;0,N(AC532)&gt;=Rules!$B$14),"Redirect","Prune"),IF(D532="Non-Indexable","Keep",IF(AND(W532="Yes",X532="Yes",Y532="No"),"Merge",IF(OR(U532="Yes",V532="Yes",AND(T532="Yes",N(L532)&gt;=Rules!$B$6)),"Update",IF(Z532="Yes",IF(N(AC532)&gt;=Rules!$B$14,"Redirect","Prune"),"Keep")))))))</f>
        <v/>
      </c>
      <c r="AB532">
        <f>IF(A532="","",IF(LEFT(C532&amp;"",1)="3","Already redirects ("&amp;C532&amp;"). Update internal links to point at the final URL.",IF(OR(LEFT(C532&amp;"",1)="4",LEFT(C532&amp;"",1)="5"),IF(AA532="Redirect","Returns "&amp;C532&amp;" but still has "&amp;N(K532)&amp;" clicks and "&amp;N(AC532)&amp;" referring domains. 301 it to the closest live page.","Returns "&amp;C532&amp;" with no clicks or links. Remove internal links and let it 404 or 410."),IF(D532="Non-Indexable","Non-indexable ("&amp;E532&amp;"). Keep if that is intentional; otherwise fix the canonical or noindex.",IF(AA532="Merge","Overlaps with "&amp;I532&amp;IF(N(J532)&gt;0," (similarity "&amp;TEXT(J532,"0.00")&amp;")","")&amp;", which gets more clicks. Merge the useful parts into it and 301 this URL.",IF(AA532="Update",MID(IF(U532="Yes","; Clicks down "&amp;TEXT(-P532,"0%")&amp;" on the previous period","")&amp;IF(V532="Yes","; Average position "&amp;TEXT(N532,"0.0")&amp;" on "&amp;TEXT(L532,"#,##0")&amp;" impressions (striking distance)","")&amp;IF(AND(T532="Yes",N(L532)&gt;=Rules!$B$6),"; Thin ("&amp;F532&amp;" words) but has search demand",""),3,400),IF(AA532="Prune","Low value: "&amp;N(K532)&amp;" clicks, "&amp;N(L532)&amp;" impressions, "&amp;N(Q532)&amp;" sessions, no key events. Remove or noindex it and update internal links.",IF(AA532="Redirect","Low value but "&amp;N(AC532)&amp;" referring domains. 301 it to the closest relevant page to keep those links.",IF(AND(Z532="No",Y532="Yes",N(K532)&lt;Rules!$B$5),"Low search traffic but it converts (key events: "&amp;S532&amp;"). Keep it and link to it.",IF(W532="Yes","Stronger than the page it overlaps ("&amp;I532&amp;"). Keep; merge that page into this one.","Healthy: "&amp;N(K532)&amp;" clicks"&amp;IF(ISNUMBER(N532),", average position "&amp;TEXT(N532,"0.0"),"")&amp;". Keep and monitor."))))))))))</f>
        <v/>
      </c>
      <c r="AE532">
        <f>IF(A532="","",IF(AD532&lt;&gt;"",AD532,AA532))</f>
        <v/>
      </c>
    </row>
    <row r="533">
      <c r="A533">
        <f>IF(Crawl!A532="","",Crawl!A532)</f>
        <v/>
      </c>
      <c r="B533">
        <f>IF(A533="","",Crawl!EC532)</f>
        <v/>
      </c>
      <c r="C533">
        <f>IF(A533="","",IFERROR(INDEX(Crawl!$A532:$DZ532,1,Rules!$H$6),""))</f>
        <v/>
      </c>
      <c r="D533">
        <f>IF(A533="","",IFERROR(INDEX(Crawl!$A532:$DZ532,1,Rules!$H$7),"")&amp;"")</f>
        <v/>
      </c>
      <c r="E533">
        <f>IF(A533="","",IFERROR(INDEX(Crawl!$A532:$DZ532,1,Rules!$H$8),"")&amp;"")</f>
        <v/>
      </c>
      <c r="F533">
        <f>IF(A533="","",IFERROR(INDEX(Crawl!$A532:$DZ532,1,Rules!$H$9),""))</f>
        <v/>
      </c>
      <c r="G533">
        <f>IF(A533="","",IFERROR(INDEX(Crawl!$A532:$DZ532,1,Rules!$H$10),""))</f>
        <v/>
      </c>
      <c r="H533">
        <f>IF(A533="","",IFERROR(INDEX(Crawl!$A532:$DZ532,1,Rules!$H$12),""))</f>
        <v/>
      </c>
      <c r="I533">
        <f>IF(A533="","",IF(AND(N(H533)&gt;0,IFERROR(INDEX(Crawl!$A532:$DZ532,1,Rules!$H$11),"")&amp;""&lt;&gt;""),IFERROR(INDEX(Crawl!$A532:$DZ532,1,Rules!$H$11),"")&amp;"",IF(AND(ISNUMBER(J533),N(J533)&gt;=Rules!$B$12,IFERROR(INDEX(Crawl!$A532:$DZ532,1,Rules!$H$13),"")&amp;""&lt;&gt;""),IFERROR(INDEX(Crawl!$A532:$DZ532,1,Rules!$H$13),"")&amp;"","")))</f>
        <v/>
      </c>
      <c r="J533" s="19">
        <f>IF(A533="","",IF(IFERROR(INDEX(Crawl!$A532:$DZ532,1,Rules!$H$14),"")&amp;""="","",IFERROR(INDEX(Crawl!$A532:$DZ532,1,Rules!$H$14),"")))</f>
        <v/>
      </c>
      <c r="K533">
        <f>IF(A533="","",IFERROR(SUMIFS('GSC current'!$J$2:$J$2001,'GSC current'!$I$2:$I$2001,B533),0))</f>
        <v/>
      </c>
      <c r="L533">
        <f>IF(A533="","",IFERROR(SUMIFS('GSC current'!$K$2:$K$2001,'GSC current'!$I$2:$I$2001,B533),0))</f>
        <v/>
      </c>
      <c r="M533" s="20">
        <f>IF(A533="","",IF(N(L533)&gt;0,K533/L533,""))</f>
        <v/>
      </c>
      <c r="N533" s="21">
        <f>IF(A533="","",IF(N(L533)&gt;0,SUMIFS('GSC current'!$L$2:$L$2001,'GSC current'!$I$2:$I$2001,B533)/L533,""))</f>
        <v/>
      </c>
      <c r="O533">
        <f>IF(A533="","",IFERROR(SUMIFS('GSC previous'!$J$2:$J$2001,'GSC previous'!$I$2:$I$2001,B533),0))</f>
        <v/>
      </c>
      <c r="P533" s="22">
        <f>IF(A533="","",IF(N(O533)&gt;0,(K533-O533)/O533,""))</f>
        <v/>
      </c>
      <c r="Q533">
        <f>IF(A533="","",IFERROR(SUMIFS(GA4!$P$2:$P$2001,GA4!$O$2:$O$2001,B533),0))</f>
        <v/>
      </c>
      <c r="R533" s="23">
        <f>IF(A533="","",IF(N(Q533)&gt;0,SUMIFS(GA4!$Q$2:$Q$2001,GA4!$O$2:$O$2001,B533)/Q533,""))</f>
        <v/>
      </c>
      <c r="S533">
        <f>IF(A533="","",IFERROR(SUMIFS(GA4!$R$2:$R$2001,GA4!$O$2:$O$2001,B533),0))</f>
        <v/>
      </c>
      <c r="T533">
        <f>IF(A533="","",IF(AND(ISNUMBER(F533),LEFT(C533&amp;"",1)="2"),IF(F533&lt;Rules!$B$9,"Yes","No"),"No"))</f>
        <v/>
      </c>
      <c r="U533">
        <f>IF(A533="","",IF(AND(N(O533)&gt;=Rules!$B$8,ISNUMBER(P533)),IF(P533&lt;=-Rules!$B$7,"Yes","No"),"No"))</f>
        <v/>
      </c>
      <c r="V533">
        <f>IF(A533="","",IF(AND(N(L533)&gt;=Rules!$B$6,ISNUMBER(N533)),IF(AND(N533&gt;=Rules!$B$10,N533&lt;=Rules!$B$11),"Yes","No"),"No"))</f>
        <v/>
      </c>
      <c r="W533">
        <f>IF(A533="","",IF(I533&lt;&gt;"","Yes","No"))</f>
        <v/>
      </c>
      <c r="X533">
        <f>IF(I533="","",IF(SUMIFS($K$3:$K$2002,$A$3:$A$2002,SUBSTITUTE(SUBSTITUTE(I533,"?","~?"),"*","~*"))&gt;N(K533),"Yes","No"))</f>
        <v/>
      </c>
      <c r="Y533">
        <f>IF(A533="","",IF(N(S533)&gt;0,"Yes","No"))</f>
        <v/>
      </c>
      <c r="Z533">
        <f>IF(A533="","",IF(AND(N(K533)&lt;Rules!$B$5,N(L533)&lt;Rules!$B$6,N(Q533)&lt;Rules!$B$13,Y533="No"),"Yes","No"))</f>
        <v/>
      </c>
      <c r="AA533">
        <f>IF(A533="","",IF(LEFT(C533&amp;"",1)="3","Redirect",IF(OR(LEFT(C533&amp;"",1)="4",LEFT(C533&amp;"",1)="5"),IF(OR(N(K533)&gt;0,N(AC533)&gt;=Rules!$B$14),"Redirect","Prune"),IF(D533="Non-Indexable","Keep",IF(AND(W533="Yes",X533="Yes",Y533="No"),"Merge",IF(OR(U533="Yes",V533="Yes",AND(T533="Yes",N(L533)&gt;=Rules!$B$6)),"Update",IF(Z533="Yes",IF(N(AC533)&gt;=Rules!$B$14,"Redirect","Prune"),"Keep")))))))</f>
        <v/>
      </c>
      <c r="AB533">
        <f>IF(A533="","",IF(LEFT(C533&amp;"",1)="3","Already redirects ("&amp;C533&amp;"). Update internal links to point at the final URL.",IF(OR(LEFT(C533&amp;"",1)="4",LEFT(C533&amp;"",1)="5"),IF(AA533="Redirect","Returns "&amp;C533&amp;" but still has "&amp;N(K533)&amp;" clicks and "&amp;N(AC533)&amp;" referring domains. 301 it to the closest live page.","Returns "&amp;C533&amp;" with no clicks or links. Remove internal links and let it 404 or 410."),IF(D533="Non-Indexable","Non-indexable ("&amp;E533&amp;"). Keep if that is intentional; otherwise fix the canonical or noindex.",IF(AA533="Merge","Overlaps with "&amp;I533&amp;IF(N(J533)&gt;0," (similarity "&amp;TEXT(J533,"0.00")&amp;")","")&amp;", which gets more clicks. Merge the useful parts into it and 301 this URL.",IF(AA533="Update",MID(IF(U533="Yes","; Clicks down "&amp;TEXT(-P533,"0%")&amp;" on the previous period","")&amp;IF(V533="Yes","; Average position "&amp;TEXT(N533,"0.0")&amp;" on "&amp;TEXT(L533,"#,##0")&amp;" impressions (striking distance)","")&amp;IF(AND(T533="Yes",N(L533)&gt;=Rules!$B$6),"; Thin ("&amp;F533&amp;" words) but has search demand",""),3,400),IF(AA533="Prune","Low value: "&amp;N(K533)&amp;" clicks, "&amp;N(L533)&amp;" impressions, "&amp;N(Q533)&amp;" sessions, no key events. Remove or noindex it and update internal links.",IF(AA533="Redirect","Low value but "&amp;N(AC533)&amp;" referring domains. 301 it to the closest relevant page to keep those links.",IF(AND(Z533="No",Y533="Yes",N(K533)&lt;Rules!$B$5),"Low search traffic but it converts (key events: "&amp;S533&amp;"). Keep it and link to it.",IF(W533="Yes","Stronger than the page it overlaps ("&amp;I533&amp;"). Keep; merge that page into this one.","Healthy: "&amp;N(K533)&amp;" clicks"&amp;IF(ISNUMBER(N533),", average position "&amp;TEXT(N533,"0.0"),"")&amp;". Keep and monitor."))))))))))</f>
        <v/>
      </c>
      <c r="AE533">
        <f>IF(A533="","",IF(AD533&lt;&gt;"",AD533,AA533))</f>
        <v/>
      </c>
    </row>
    <row r="534">
      <c r="A534">
        <f>IF(Crawl!A533="","",Crawl!A533)</f>
        <v/>
      </c>
      <c r="B534">
        <f>IF(A534="","",Crawl!EC533)</f>
        <v/>
      </c>
      <c r="C534">
        <f>IF(A534="","",IFERROR(INDEX(Crawl!$A533:$DZ533,1,Rules!$H$6),""))</f>
        <v/>
      </c>
      <c r="D534">
        <f>IF(A534="","",IFERROR(INDEX(Crawl!$A533:$DZ533,1,Rules!$H$7),"")&amp;"")</f>
        <v/>
      </c>
      <c r="E534">
        <f>IF(A534="","",IFERROR(INDEX(Crawl!$A533:$DZ533,1,Rules!$H$8),"")&amp;"")</f>
        <v/>
      </c>
      <c r="F534">
        <f>IF(A534="","",IFERROR(INDEX(Crawl!$A533:$DZ533,1,Rules!$H$9),""))</f>
        <v/>
      </c>
      <c r="G534">
        <f>IF(A534="","",IFERROR(INDEX(Crawl!$A533:$DZ533,1,Rules!$H$10),""))</f>
        <v/>
      </c>
      <c r="H534">
        <f>IF(A534="","",IFERROR(INDEX(Crawl!$A533:$DZ533,1,Rules!$H$12),""))</f>
        <v/>
      </c>
      <c r="I534">
        <f>IF(A534="","",IF(AND(N(H534)&gt;0,IFERROR(INDEX(Crawl!$A533:$DZ533,1,Rules!$H$11),"")&amp;""&lt;&gt;""),IFERROR(INDEX(Crawl!$A533:$DZ533,1,Rules!$H$11),"")&amp;"",IF(AND(ISNUMBER(J534),N(J534)&gt;=Rules!$B$12,IFERROR(INDEX(Crawl!$A533:$DZ533,1,Rules!$H$13),"")&amp;""&lt;&gt;""),IFERROR(INDEX(Crawl!$A533:$DZ533,1,Rules!$H$13),"")&amp;"","")))</f>
        <v/>
      </c>
      <c r="J534" s="19">
        <f>IF(A534="","",IF(IFERROR(INDEX(Crawl!$A533:$DZ533,1,Rules!$H$14),"")&amp;""="","",IFERROR(INDEX(Crawl!$A533:$DZ533,1,Rules!$H$14),"")))</f>
        <v/>
      </c>
      <c r="K534">
        <f>IF(A534="","",IFERROR(SUMIFS('GSC current'!$J$2:$J$2001,'GSC current'!$I$2:$I$2001,B534),0))</f>
        <v/>
      </c>
      <c r="L534">
        <f>IF(A534="","",IFERROR(SUMIFS('GSC current'!$K$2:$K$2001,'GSC current'!$I$2:$I$2001,B534),0))</f>
        <v/>
      </c>
      <c r="M534" s="20">
        <f>IF(A534="","",IF(N(L534)&gt;0,K534/L534,""))</f>
        <v/>
      </c>
      <c r="N534" s="21">
        <f>IF(A534="","",IF(N(L534)&gt;0,SUMIFS('GSC current'!$L$2:$L$2001,'GSC current'!$I$2:$I$2001,B534)/L534,""))</f>
        <v/>
      </c>
      <c r="O534">
        <f>IF(A534="","",IFERROR(SUMIFS('GSC previous'!$J$2:$J$2001,'GSC previous'!$I$2:$I$2001,B534),0))</f>
        <v/>
      </c>
      <c r="P534" s="22">
        <f>IF(A534="","",IF(N(O534)&gt;0,(K534-O534)/O534,""))</f>
        <v/>
      </c>
      <c r="Q534">
        <f>IF(A534="","",IFERROR(SUMIFS(GA4!$P$2:$P$2001,GA4!$O$2:$O$2001,B534),0))</f>
        <v/>
      </c>
      <c r="R534" s="23">
        <f>IF(A534="","",IF(N(Q534)&gt;0,SUMIFS(GA4!$Q$2:$Q$2001,GA4!$O$2:$O$2001,B534)/Q534,""))</f>
        <v/>
      </c>
      <c r="S534">
        <f>IF(A534="","",IFERROR(SUMIFS(GA4!$R$2:$R$2001,GA4!$O$2:$O$2001,B534),0))</f>
        <v/>
      </c>
      <c r="T534">
        <f>IF(A534="","",IF(AND(ISNUMBER(F534),LEFT(C534&amp;"",1)="2"),IF(F534&lt;Rules!$B$9,"Yes","No"),"No"))</f>
        <v/>
      </c>
      <c r="U534">
        <f>IF(A534="","",IF(AND(N(O534)&gt;=Rules!$B$8,ISNUMBER(P534)),IF(P534&lt;=-Rules!$B$7,"Yes","No"),"No"))</f>
        <v/>
      </c>
      <c r="V534">
        <f>IF(A534="","",IF(AND(N(L534)&gt;=Rules!$B$6,ISNUMBER(N534)),IF(AND(N534&gt;=Rules!$B$10,N534&lt;=Rules!$B$11),"Yes","No"),"No"))</f>
        <v/>
      </c>
      <c r="W534">
        <f>IF(A534="","",IF(I534&lt;&gt;"","Yes","No"))</f>
        <v/>
      </c>
      <c r="X534">
        <f>IF(I534="","",IF(SUMIFS($K$3:$K$2002,$A$3:$A$2002,SUBSTITUTE(SUBSTITUTE(I534,"?","~?"),"*","~*"))&gt;N(K534),"Yes","No"))</f>
        <v/>
      </c>
      <c r="Y534">
        <f>IF(A534="","",IF(N(S534)&gt;0,"Yes","No"))</f>
        <v/>
      </c>
      <c r="Z534">
        <f>IF(A534="","",IF(AND(N(K534)&lt;Rules!$B$5,N(L534)&lt;Rules!$B$6,N(Q534)&lt;Rules!$B$13,Y534="No"),"Yes","No"))</f>
        <v/>
      </c>
      <c r="AA534">
        <f>IF(A534="","",IF(LEFT(C534&amp;"",1)="3","Redirect",IF(OR(LEFT(C534&amp;"",1)="4",LEFT(C534&amp;"",1)="5"),IF(OR(N(K534)&gt;0,N(AC534)&gt;=Rules!$B$14),"Redirect","Prune"),IF(D534="Non-Indexable","Keep",IF(AND(W534="Yes",X534="Yes",Y534="No"),"Merge",IF(OR(U534="Yes",V534="Yes",AND(T534="Yes",N(L534)&gt;=Rules!$B$6)),"Update",IF(Z534="Yes",IF(N(AC534)&gt;=Rules!$B$14,"Redirect","Prune"),"Keep")))))))</f>
        <v/>
      </c>
      <c r="AB534">
        <f>IF(A534="","",IF(LEFT(C534&amp;"",1)="3","Already redirects ("&amp;C534&amp;"). Update internal links to point at the final URL.",IF(OR(LEFT(C534&amp;"",1)="4",LEFT(C534&amp;"",1)="5"),IF(AA534="Redirect","Returns "&amp;C534&amp;" but still has "&amp;N(K534)&amp;" clicks and "&amp;N(AC534)&amp;" referring domains. 301 it to the closest live page.","Returns "&amp;C534&amp;" with no clicks or links. Remove internal links and let it 404 or 410."),IF(D534="Non-Indexable","Non-indexable ("&amp;E534&amp;"). Keep if that is intentional; otherwise fix the canonical or noindex.",IF(AA534="Merge","Overlaps with "&amp;I534&amp;IF(N(J534)&gt;0," (similarity "&amp;TEXT(J534,"0.00")&amp;")","")&amp;", which gets more clicks. Merge the useful parts into it and 301 this URL.",IF(AA534="Update",MID(IF(U534="Yes","; Clicks down "&amp;TEXT(-P534,"0%")&amp;" on the previous period","")&amp;IF(V534="Yes","; Average position "&amp;TEXT(N534,"0.0")&amp;" on "&amp;TEXT(L534,"#,##0")&amp;" impressions (striking distance)","")&amp;IF(AND(T534="Yes",N(L534)&gt;=Rules!$B$6),"; Thin ("&amp;F534&amp;" words) but has search demand",""),3,400),IF(AA534="Prune","Low value: "&amp;N(K534)&amp;" clicks, "&amp;N(L534)&amp;" impressions, "&amp;N(Q534)&amp;" sessions, no key events. Remove or noindex it and update internal links.",IF(AA534="Redirect","Low value but "&amp;N(AC534)&amp;" referring domains. 301 it to the closest relevant page to keep those links.",IF(AND(Z534="No",Y534="Yes",N(K534)&lt;Rules!$B$5),"Low search traffic but it converts (key events: "&amp;S534&amp;"). Keep it and link to it.",IF(W534="Yes","Stronger than the page it overlaps ("&amp;I534&amp;"). Keep; merge that page into this one.","Healthy: "&amp;N(K534)&amp;" clicks"&amp;IF(ISNUMBER(N534),", average position "&amp;TEXT(N534,"0.0"),"")&amp;". Keep and monitor."))))))))))</f>
        <v/>
      </c>
      <c r="AE534">
        <f>IF(A534="","",IF(AD534&lt;&gt;"",AD534,AA534))</f>
        <v/>
      </c>
    </row>
    <row r="535">
      <c r="A535">
        <f>IF(Crawl!A534="","",Crawl!A534)</f>
        <v/>
      </c>
      <c r="B535">
        <f>IF(A535="","",Crawl!EC534)</f>
        <v/>
      </c>
      <c r="C535">
        <f>IF(A535="","",IFERROR(INDEX(Crawl!$A534:$DZ534,1,Rules!$H$6),""))</f>
        <v/>
      </c>
      <c r="D535">
        <f>IF(A535="","",IFERROR(INDEX(Crawl!$A534:$DZ534,1,Rules!$H$7),"")&amp;"")</f>
        <v/>
      </c>
      <c r="E535">
        <f>IF(A535="","",IFERROR(INDEX(Crawl!$A534:$DZ534,1,Rules!$H$8),"")&amp;"")</f>
        <v/>
      </c>
      <c r="F535">
        <f>IF(A535="","",IFERROR(INDEX(Crawl!$A534:$DZ534,1,Rules!$H$9),""))</f>
        <v/>
      </c>
      <c r="G535">
        <f>IF(A535="","",IFERROR(INDEX(Crawl!$A534:$DZ534,1,Rules!$H$10),""))</f>
        <v/>
      </c>
      <c r="H535">
        <f>IF(A535="","",IFERROR(INDEX(Crawl!$A534:$DZ534,1,Rules!$H$12),""))</f>
        <v/>
      </c>
      <c r="I535">
        <f>IF(A535="","",IF(AND(N(H535)&gt;0,IFERROR(INDEX(Crawl!$A534:$DZ534,1,Rules!$H$11),"")&amp;""&lt;&gt;""),IFERROR(INDEX(Crawl!$A534:$DZ534,1,Rules!$H$11),"")&amp;"",IF(AND(ISNUMBER(J535),N(J535)&gt;=Rules!$B$12,IFERROR(INDEX(Crawl!$A534:$DZ534,1,Rules!$H$13),"")&amp;""&lt;&gt;""),IFERROR(INDEX(Crawl!$A534:$DZ534,1,Rules!$H$13),"")&amp;"","")))</f>
        <v/>
      </c>
      <c r="J535" s="19">
        <f>IF(A535="","",IF(IFERROR(INDEX(Crawl!$A534:$DZ534,1,Rules!$H$14),"")&amp;""="","",IFERROR(INDEX(Crawl!$A534:$DZ534,1,Rules!$H$14),"")))</f>
        <v/>
      </c>
      <c r="K535">
        <f>IF(A535="","",IFERROR(SUMIFS('GSC current'!$J$2:$J$2001,'GSC current'!$I$2:$I$2001,B535),0))</f>
        <v/>
      </c>
      <c r="L535">
        <f>IF(A535="","",IFERROR(SUMIFS('GSC current'!$K$2:$K$2001,'GSC current'!$I$2:$I$2001,B535),0))</f>
        <v/>
      </c>
      <c r="M535" s="20">
        <f>IF(A535="","",IF(N(L535)&gt;0,K535/L535,""))</f>
        <v/>
      </c>
      <c r="N535" s="21">
        <f>IF(A535="","",IF(N(L535)&gt;0,SUMIFS('GSC current'!$L$2:$L$2001,'GSC current'!$I$2:$I$2001,B535)/L535,""))</f>
        <v/>
      </c>
      <c r="O535">
        <f>IF(A535="","",IFERROR(SUMIFS('GSC previous'!$J$2:$J$2001,'GSC previous'!$I$2:$I$2001,B535),0))</f>
        <v/>
      </c>
      <c r="P535" s="22">
        <f>IF(A535="","",IF(N(O535)&gt;0,(K535-O535)/O535,""))</f>
        <v/>
      </c>
      <c r="Q535">
        <f>IF(A535="","",IFERROR(SUMIFS(GA4!$P$2:$P$2001,GA4!$O$2:$O$2001,B535),0))</f>
        <v/>
      </c>
      <c r="R535" s="23">
        <f>IF(A535="","",IF(N(Q535)&gt;0,SUMIFS(GA4!$Q$2:$Q$2001,GA4!$O$2:$O$2001,B535)/Q535,""))</f>
        <v/>
      </c>
      <c r="S535">
        <f>IF(A535="","",IFERROR(SUMIFS(GA4!$R$2:$R$2001,GA4!$O$2:$O$2001,B535),0))</f>
        <v/>
      </c>
      <c r="T535">
        <f>IF(A535="","",IF(AND(ISNUMBER(F535),LEFT(C535&amp;"",1)="2"),IF(F535&lt;Rules!$B$9,"Yes","No"),"No"))</f>
        <v/>
      </c>
      <c r="U535">
        <f>IF(A535="","",IF(AND(N(O535)&gt;=Rules!$B$8,ISNUMBER(P535)),IF(P535&lt;=-Rules!$B$7,"Yes","No"),"No"))</f>
        <v/>
      </c>
      <c r="V535">
        <f>IF(A535="","",IF(AND(N(L535)&gt;=Rules!$B$6,ISNUMBER(N535)),IF(AND(N535&gt;=Rules!$B$10,N535&lt;=Rules!$B$11),"Yes","No"),"No"))</f>
        <v/>
      </c>
      <c r="W535">
        <f>IF(A535="","",IF(I535&lt;&gt;"","Yes","No"))</f>
        <v/>
      </c>
      <c r="X535">
        <f>IF(I535="","",IF(SUMIFS($K$3:$K$2002,$A$3:$A$2002,SUBSTITUTE(SUBSTITUTE(I535,"?","~?"),"*","~*"))&gt;N(K535),"Yes","No"))</f>
        <v/>
      </c>
      <c r="Y535">
        <f>IF(A535="","",IF(N(S535)&gt;0,"Yes","No"))</f>
        <v/>
      </c>
      <c r="Z535">
        <f>IF(A535="","",IF(AND(N(K535)&lt;Rules!$B$5,N(L535)&lt;Rules!$B$6,N(Q535)&lt;Rules!$B$13,Y535="No"),"Yes","No"))</f>
        <v/>
      </c>
      <c r="AA535">
        <f>IF(A535="","",IF(LEFT(C535&amp;"",1)="3","Redirect",IF(OR(LEFT(C535&amp;"",1)="4",LEFT(C535&amp;"",1)="5"),IF(OR(N(K535)&gt;0,N(AC535)&gt;=Rules!$B$14),"Redirect","Prune"),IF(D535="Non-Indexable","Keep",IF(AND(W535="Yes",X535="Yes",Y535="No"),"Merge",IF(OR(U535="Yes",V535="Yes",AND(T535="Yes",N(L535)&gt;=Rules!$B$6)),"Update",IF(Z535="Yes",IF(N(AC535)&gt;=Rules!$B$14,"Redirect","Prune"),"Keep")))))))</f>
        <v/>
      </c>
      <c r="AB535">
        <f>IF(A535="","",IF(LEFT(C535&amp;"",1)="3","Already redirects ("&amp;C535&amp;"). Update internal links to point at the final URL.",IF(OR(LEFT(C535&amp;"",1)="4",LEFT(C535&amp;"",1)="5"),IF(AA535="Redirect","Returns "&amp;C535&amp;" but still has "&amp;N(K535)&amp;" clicks and "&amp;N(AC535)&amp;" referring domains. 301 it to the closest live page.","Returns "&amp;C535&amp;" with no clicks or links. Remove internal links and let it 404 or 410."),IF(D535="Non-Indexable","Non-indexable ("&amp;E535&amp;"). Keep if that is intentional; otherwise fix the canonical or noindex.",IF(AA535="Merge","Overlaps with "&amp;I535&amp;IF(N(J535)&gt;0," (similarity "&amp;TEXT(J535,"0.00")&amp;")","")&amp;", which gets more clicks. Merge the useful parts into it and 301 this URL.",IF(AA535="Update",MID(IF(U535="Yes","; Clicks down "&amp;TEXT(-P535,"0%")&amp;" on the previous period","")&amp;IF(V535="Yes","; Average position "&amp;TEXT(N535,"0.0")&amp;" on "&amp;TEXT(L535,"#,##0")&amp;" impressions (striking distance)","")&amp;IF(AND(T535="Yes",N(L535)&gt;=Rules!$B$6),"; Thin ("&amp;F535&amp;" words) but has search demand",""),3,400),IF(AA535="Prune","Low value: "&amp;N(K535)&amp;" clicks, "&amp;N(L535)&amp;" impressions, "&amp;N(Q535)&amp;" sessions, no key events. Remove or noindex it and update internal links.",IF(AA535="Redirect","Low value but "&amp;N(AC535)&amp;" referring domains. 301 it to the closest relevant page to keep those links.",IF(AND(Z535="No",Y535="Yes",N(K535)&lt;Rules!$B$5),"Low search traffic but it converts (key events: "&amp;S535&amp;"). Keep it and link to it.",IF(W535="Yes","Stronger than the page it overlaps ("&amp;I535&amp;"). Keep; merge that page into this one.","Healthy: "&amp;N(K535)&amp;" clicks"&amp;IF(ISNUMBER(N535),", average position "&amp;TEXT(N535,"0.0"),"")&amp;". Keep and monitor."))))))))))</f>
        <v/>
      </c>
      <c r="AE535">
        <f>IF(A535="","",IF(AD535&lt;&gt;"",AD535,AA535))</f>
        <v/>
      </c>
    </row>
    <row r="536">
      <c r="A536">
        <f>IF(Crawl!A535="","",Crawl!A535)</f>
        <v/>
      </c>
      <c r="B536">
        <f>IF(A536="","",Crawl!EC535)</f>
        <v/>
      </c>
      <c r="C536">
        <f>IF(A536="","",IFERROR(INDEX(Crawl!$A535:$DZ535,1,Rules!$H$6),""))</f>
        <v/>
      </c>
      <c r="D536">
        <f>IF(A536="","",IFERROR(INDEX(Crawl!$A535:$DZ535,1,Rules!$H$7),"")&amp;"")</f>
        <v/>
      </c>
      <c r="E536">
        <f>IF(A536="","",IFERROR(INDEX(Crawl!$A535:$DZ535,1,Rules!$H$8),"")&amp;"")</f>
        <v/>
      </c>
      <c r="F536">
        <f>IF(A536="","",IFERROR(INDEX(Crawl!$A535:$DZ535,1,Rules!$H$9),""))</f>
        <v/>
      </c>
      <c r="G536">
        <f>IF(A536="","",IFERROR(INDEX(Crawl!$A535:$DZ535,1,Rules!$H$10),""))</f>
        <v/>
      </c>
      <c r="H536">
        <f>IF(A536="","",IFERROR(INDEX(Crawl!$A535:$DZ535,1,Rules!$H$12),""))</f>
        <v/>
      </c>
      <c r="I536">
        <f>IF(A536="","",IF(AND(N(H536)&gt;0,IFERROR(INDEX(Crawl!$A535:$DZ535,1,Rules!$H$11),"")&amp;""&lt;&gt;""),IFERROR(INDEX(Crawl!$A535:$DZ535,1,Rules!$H$11),"")&amp;"",IF(AND(ISNUMBER(J536),N(J536)&gt;=Rules!$B$12,IFERROR(INDEX(Crawl!$A535:$DZ535,1,Rules!$H$13),"")&amp;""&lt;&gt;""),IFERROR(INDEX(Crawl!$A535:$DZ535,1,Rules!$H$13),"")&amp;"","")))</f>
        <v/>
      </c>
      <c r="J536" s="19">
        <f>IF(A536="","",IF(IFERROR(INDEX(Crawl!$A535:$DZ535,1,Rules!$H$14),"")&amp;""="","",IFERROR(INDEX(Crawl!$A535:$DZ535,1,Rules!$H$14),"")))</f>
        <v/>
      </c>
      <c r="K536">
        <f>IF(A536="","",IFERROR(SUMIFS('GSC current'!$J$2:$J$2001,'GSC current'!$I$2:$I$2001,B536),0))</f>
        <v/>
      </c>
      <c r="L536">
        <f>IF(A536="","",IFERROR(SUMIFS('GSC current'!$K$2:$K$2001,'GSC current'!$I$2:$I$2001,B536),0))</f>
        <v/>
      </c>
      <c r="M536" s="20">
        <f>IF(A536="","",IF(N(L536)&gt;0,K536/L536,""))</f>
        <v/>
      </c>
      <c r="N536" s="21">
        <f>IF(A536="","",IF(N(L536)&gt;0,SUMIFS('GSC current'!$L$2:$L$2001,'GSC current'!$I$2:$I$2001,B536)/L536,""))</f>
        <v/>
      </c>
      <c r="O536">
        <f>IF(A536="","",IFERROR(SUMIFS('GSC previous'!$J$2:$J$2001,'GSC previous'!$I$2:$I$2001,B536),0))</f>
        <v/>
      </c>
      <c r="P536" s="22">
        <f>IF(A536="","",IF(N(O536)&gt;0,(K536-O536)/O536,""))</f>
        <v/>
      </c>
      <c r="Q536">
        <f>IF(A536="","",IFERROR(SUMIFS(GA4!$P$2:$P$2001,GA4!$O$2:$O$2001,B536),0))</f>
        <v/>
      </c>
      <c r="R536" s="23">
        <f>IF(A536="","",IF(N(Q536)&gt;0,SUMIFS(GA4!$Q$2:$Q$2001,GA4!$O$2:$O$2001,B536)/Q536,""))</f>
        <v/>
      </c>
      <c r="S536">
        <f>IF(A536="","",IFERROR(SUMIFS(GA4!$R$2:$R$2001,GA4!$O$2:$O$2001,B536),0))</f>
        <v/>
      </c>
      <c r="T536">
        <f>IF(A536="","",IF(AND(ISNUMBER(F536),LEFT(C536&amp;"",1)="2"),IF(F536&lt;Rules!$B$9,"Yes","No"),"No"))</f>
        <v/>
      </c>
      <c r="U536">
        <f>IF(A536="","",IF(AND(N(O536)&gt;=Rules!$B$8,ISNUMBER(P536)),IF(P536&lt;=-Rules!$B$7,"Yes","No"),"No"))</f>
        <v/>
      </c>
      <c r="V536">
        <f>IF(A536="","",IF(AND(N(L536)&gt;=Rules!$B$6,ISNUMBER(N536)),IF(AND(N536&gt;=Rules!$B$10,N536&lt;=Rules!$B$11),"Yes","No"),"No"))</f>
        <v/>
      </c>
      <c r="W536">
        <f>IF(A536="","",IF(I536&lt;&gt;"","Yes","No"))</f>
        <v/>
      </c>
      <c r="X536">
        <f>IF(I536="","",IF(SUMIFS($K$3:$K$2002,$A$3:$A$2002,SUBSTITUTE(SUBSTITUTE(I536,"?","~?"),"*","~*"))&gt;N(K536),"Yes","No"))</f>
        <v/>
      </c>
      <c r="Y536">
        <f>IF(A536="","",IF(N(S536)&gt;0,"Yes","No"))</f>
        <v/>
      </c>
      <c r="Z536">
        <f>IF(A536="","",IF(AND(N(K536)&lt;Rules!$B$5,N(L536)&lt;Rules!$B$6,N(Q536)&lt;Rules!$B$13,Y536="No"),"Yes","No"))</f>
        <v/>
      </c>
      <c r="AA536">
        <f>IF(A536="","",IF(LEFT(C536&amp;"",1)="3","Redirect",IF(OR(LEFT(C536&amp;"",1)="4",LEFT(C536&amp;"",1)="5"),IF(OR(N(K536)&gt;0,N(AC536)&gt;=Rules!$B$14),"Redirect","Prune"),IF(D536="Non-Indexable","Keep",IF(AND(W536="Yes",X536="Yes",Y536="No"),"Merge",IF(OR(U536="Yes",V536="Yes",AND(T536="Yes",N(L536)&gt;=Rules!$B$6)),"Update",IF(Z536="Yes",IF(N(AC536)&gt;=Rules!$B$14,"Redirect","Prune"),"Keep")))))))</f>
        <v/>
      </c>
      <c r="AB536">
        <f>IF(A536="","",IF(LEFT(C536&amp;"",1)="3","Already redirects ("&amp;C536&amp;"). Update internal links to point at the final URL.",IF(OR(LEFT(C536&amp;"",1)="4",LEFT(C536&amp;"",1)="5"),IF(AA536="Redirect","Returns "&amp;C536&amp;" but still has "&amp;N(K536)&amp;" clicks and "&amp;N(AC536)&amp;" referring domains. 301 it to the closest live page.","Returns "&amp;C536&amp;" with no clicks or links. Remove internal links and let it 404 or 410."),IF(D536="Non-Indexable","Non-indexable ("&amp;E536&amp;"). Keep if that is intentional; otherwise fix the canonical or noindex.",IF(AA536="Merge","Overlaps with "&amp;I536&amp;IF(N(J536)&gt;0," (similarity "&amp;TEXT(J536,"0.00")&amp;")","")&amp;", which gets more clicks. Merge the useful parts into it and 301 this URL.",IF(AA536="Update",MID(IF(U536="Yes","; Clicks down "&amp;TEXT(-P536,"0%")&amp;" on the previous period","")&amp;IF(V536="Yes","; Average position "&amp;TEXT(N536,"0.0")&amp;" on "&amp;TEXT(L536,"#,##0")&amp;" impressions (striking distance)","")&amp;IF(AND(T536="Yes",N(L536)&gt;=Rules!$B$6),"; Thin ("&amp;F536&amp;" words) but has search demand",""),3,400),IF(AA536="Prune","Low value: "&amp;N(K536)&amp;" clicks, "&amp;N(L536)&amp;" impressions, "&amp;N(Q536)&amp;" sessions, no key events. Remove or noindex it and update internal links.",IF(AA536="Redirect","Low value but "&amp;N(AC536)&amp;" referring domains. 301 it to the closest relevant page to keep those links.",IF(AND(Z536="No",Y536="Yes",N(K536)&lt;Rules!$B$5),"Low search traffic but it converts (key events: "&amp;S536&amp;"). Keep it and link to it.",IF(W536="Yes","Stronger than the page it overlaps ("&amp;I536&amp;"). Keep; merge that page into this one.","Healthy: "&amp;N(K536)&amp;" clicks"&amp;IF(ISNUMBER(N536),", average position "&amp;TEXT(N536,"0.0"),"")&amp;". Keep and monitor."))))))))))</f>
        <v/>
      </c>
      <c r="AE536">
        <f>IF(A536="","",IF(AD536&lt;&gt;"",AD536,AA536))</f>
        <v/>
      </c>
    </row>
    <row r="537">
      <c r="A537">
        <f>IF(Crawl!A536="","",Crawl!A536)</f>
        <v/>
      </c>
      <c r="B537">
        <f>IF(A537="","",Crawl!EC536)</f>
        <v/>
      </c>
      <c r="C537">
        <f>IF(A537="","",IFERROR(INDEX(Crawl!$A536:$DZ536,1,Rules!$H$6),""))</f>
        <v/>
      </c>
      <c r="D537">
        <f>IF(A537="","",IFERROR(INDEX(Crawl!$A536:$DZ536,1,Rules!$H$7),"")&amp;"")</f>
        <v/>
      </c>
      <c r="E537">
        <f>IF(A537="","",IFERROR(INDEX(Crawl!$A536:$DZ536,1,Rules!$H$8),"")&amp;"")</f>
        <v/>
      </c>
      <c r="F537">
        <f>IF(A537="","",IFERROR(INDEX(Crawl!$A536:$DZ536,1,Rules!$H$9),""))</f>
        <v/>
      </c>
      <c r="G537">
        <f>IF(A537="","",IFERROR(INDEX(Crawl!$A536:$DZ536,1,Rules!$H$10),""))</f>
        <v/>
      </c>
      <c r="H537">
        <f>IF(A537="","",IFERROR(INDEX(Crawl!$A536:$DZ536,1,Rules!$H$12),""))</f>
        <v/>
      </c>
      <c r="I537">
        <f>IF(A537="","",IF(AND(N(H537)&gt;0,IFERROR(INDEX(Crawl!$A536:$DZ536,1,Rules!$H$11),"")&amp;""&lt;&gt;""),IFERROR(INDEX(Crawl!$A536:$DZ536,1,Rules!$H$11),"")&amp;"",IF(AND(ISNUMBER(J537),N(J537)&gt;=Rules!$B$12,IFERROR(INDEX(Crawl!$A536:$DZ536,1,Rules!$H$13),"")&amp;""&lt;&gt;""),IFERROR(INDEX(Crawl!$A536:$DZ536,1,Rules!$H$13),"")&amp;"","")))</f>
        <v/>
      </c>
      <c r="J537" s="19">
        <f>IF(A537="","",IF(IFERROR(INDEX(Crawl!$A536:$DZ536,1,Rules!$H$14),"")&amp;""="","",IFERROR(INDEX(Crawl!$A536:$DZ536,1,Rules!$H$14),"")))</f>
        <v/>
      </c>
      <c r="K537">
        <f>IF(A537="","",IFERROR(SUMIFS('GSC current'!$J$2:$J$2001,'GSC current'!$I$2:$I$2001,B537),0))</f>
        <v/>
      </c>
      <c r="L537">
        <f>IF(A537="","",IFERROR(SUMIFS('GSC current'!$K$2:$K$2001,'GSC current'!$I$2:$I$2001,B537),0))</f>
        <v/>
      </c>
      <c r="M537" s="20">
        <f>IF(A537="","",IF(N(L537)&gt;0,K537/L537,""))</f>
        <v/>
      </c>
      <c r="N537" s="21">
        <f>IF(A537="","",IF(N(L537)&gt;0,SUMIFS('GSC current'!$L$2:$L$2001,'GSC current'!$I$2:$I$2001,B537)/L537,""))</f>
        <v/>
      </c>
      <c r="O537">
        <f>IF(A537="","",IFERROR(SUMIFS('GSC previous'!$J$2:$J$2001,'GSC previous'!$I$2:$I$2001,B537),0))</f>
        <v/>
      </c>
      <c r="P537" s="22">
        <f>IF(A537="","",IF(N(O537)&gt;0,(K537-O537)/O537,""))</f>
        <v/>
      </c>
      <c r="Q537">
        <f>IF(A537="","",IFERROR(SUMIFS(GA4!$P$2:$P$2001,GA4!$O$2:$O$2001,B537),0))</f>
        <v/>
      </c>
      <c r="R537" s="23">
        <f>IF(A537="","",IF(N(Q537)&gt;0,SUMIFS(GA4!$Q$2:$Q$2001,GA4!$O$2:$O$2001,B537)/Q537,""))</f>
        <v/>
      </c>
      <c r="S537">
        <f>IF(A537="","",IFERROR(SUMIFS(GA4!$R$2:$R$2001,GA4!$O$2:$O$2001,B537),0))</f>
        <v/>
      </c>
      <c r="T537">
        <f>IF(A537="","",IF(AND(ISNUMBER(F537),LEFT(C537&amp;"",1)="2"),IF(F537&lt;Rules!$B$9,"Yes","No"),"No"))</f>
        <v/>
      </c>
      <c r="U537">
        <f>IF(A537="","",IF(AND(N(O537)&gt;=Rules!$B$8,ISNUMBER(P537)),IF(P537&lt;=-Rules!$B$7,"Yes","No"),"No"))</f>
        <v/>
      </c>
      <c r="V537">
        <f>IF(A537="","",IF(AND(N(L537)&gt;=Rules!$B$6,ISNUMBER(N537)),IF(AND(N537&gt;=Rules!$B$10,N537&lt;=Rules!$B$11),"Yes","No"),"No"))</f>
        <v/>
      </c>
      <c r="W537">
        <f>IF(A537="","",IF(I537&lt;&gt;"","Yes","No"))</f>
        <v/>
      </c>
      <c r="X537">
        <f>IF(I537="","",IF(SUMIFS($K$3:$K$2002,$A$3:$A$2002,SUBSTITUTE(SUBSTITUTE(I537,"?","~?"),"*","~*"))&gt;N(K537),"Yes","No"))</f>
        <v/>
      </c>
      <c r="Y537">
        <f>IF(A537="","",IF(N(S537)&gt;0,"Yes","No"))</f>
        <v/>
      </c>
      <c r="Z537">
        <f>IF(A537="","",IF(AND(N(K537)&lt;Rules!$B$5,N(L537)&lt;Rules!$B$6,N(Q537)&lt;Rules!$B$13,Y537="No"),"Yes","No"))</f>
        <v/>
      </c>
      <c r="AA537">
        <f>IF(A537="","",IF(LEFT(C537&amp;"",1)="3","Redirect",IF(OR(LEFT(C537&amp;"",1)="4",LEFT(C537&amp;"",1)="5"),IF(OR(N(K537)&gt;0,N(AC537)&gt;=Rules!$B$14),"Redirect","Prune"),IF(D537="Non-Indexable","Keep",IF(AND(W537="Yes",X537="Yes",Y537="No"),"Merge",IF(OR(U537="Yes",V537="Yes",AND(T537="Yes",N(L537)&gt;=Rules!$B$6)),"Update",IF(Z537="Yes",IF(N(AC537)&gt;=Rules!$B$14,"Redirect","Prune"),"Keep")))))))</f>
        <v/>
      </c>
      <c r="AB537">
        <f>IF(A537="","",IF(LEFT(C537&amp;"",1)="3","Already redirects ("&amp;C537&amp;"). Update internal links to point at the final URL.",IF(OR(LEFT(C537&amp;"",1)="4",LEFT(C537&amp;"",1)="5"),IF(AA537="Redirect","Returns "&amp;C537&amp;" but still has "&amp;N(K537)&amp;" clicks and "&amp;N(AC537)&amp;" referring domains. 301 it to the closest live page.","Returns "&amp;C537&amp;" with no clicks or links. Remove internal links and let it 404 or 410."),IF(D537="Non-Indexable","Non-indexable ("&amp;E537&amp;"). Keep if that is intentional; otherwise fix the canonical or noindex.",IF(AA537="Merge","Overlaps with "&amp;I537&amp;IF(N(J537)&gt;0," (similarity "&amp;TEXT(J537,"0.00")&amp;")","")&amp;", which gets more clicks. Merge the useful parts into it and 301 this URL.",IF(AA537="Update",MID(IF(U537="Yes","; Clicks down "&amp;TEXT(-P537,"0%")&amp;" on the previous period","")&amp;IF(V537="Yes","; Average position "&amp;TEXT(N537,"0.0")&amp;" on "&amp;TEXT(L537,"#,##0")&amp;" impressions (striking distance)","")&amp;IF(AND(T537="Yes",N(L537)&gt;=Rules!$B$6),"; Thin ("&amp;F537&amp;" words) but has search demand",""),3,400),IF(AA537="Prune","Low value: "&amp;N(K537)&amp;" clicks, "&amp;N(L537)&amp;" impressions, "&amp;N(Q537)&amp;" sessions, no key events. Remove or noindex it and update internal links.",IF(AA537="Redirect","Low value but "&amp;N(AC537)&amp;" referring domains. 301 it to the closest relevant page to keep those links.",IF(AND(Z537="No",Y537="Yes",N(K537)&lt;Rules!$B$5),"Low search traffic but it converts (key events: "&amp;S537&amp;"). Keep it and link to it.",IF(W537="Yes","Stronger than the page it overlaps ("&amp;I537&amp;"). Keep; merge that page into this one.","Healthy: "&amp;N(K537)&amp;" clicks"&amp;IF(ISNUMBER(N537),", average position "&amp;TEXT(N537,"0.0"),"")&amp;". Keep and monitor."))))))))))</f>
        <v/>
      </c>
      <c r="AE537">
        <f>IF(A537="","",IF(AD537&lt;&gt;"",AD537,AA537))</f>
        <v/>
      </c>
    </row>
    <row r="538">
      <c r="A538">
        <f>IF(Crawl!A537="","",Crawl!A537)</f>
        <v/>
      </c>
      <c r="B538">
        <f>IF(A538="","",Crawl!EC537)</f>
        <v/>
      </c>
      <c r="C538">
        <f>IF(A538="","",IFERROR(INDEX(Crawl!$A537:$DZ537,1,Rules!$H$6),""))</f>
        <v/>
      </c>
      <c r="D538">
        <f>IF(A538="","",IFERROR(INDEX(Crawl!$A537:$DZ537,1,Rules!$H$7),"")&amp;"")</f>
        <v/>
      </c>
      <c r="E538">
        <f>IF(A538="","",IFERROR(INDEX(Crawl!$A537:$DZ537,1,Rules!$H$8),"")&amp;"")</f>
        <v/>
      </c>
      <c r="F538">
        <f>IF(A538="","",IFERROR(INDEX(Crawl!$A537:$DZ537,1,Rules!$H$9),""))</f>
        <v/>
      </c>
      <c r="G538">
        <f>IF(A538="","",IFERROR(INDEX(Crawl!$A537:$DZ537,1,Rules!$H$10),""))</f>
        <v/>
      </c>
      <c r="H538">
        <f>IF(A538="","",IFERROR(INDEX(Crawl!$A537:$DZ537,1,Rules!$H$12),""))</f>
        <v/>
      </c>
      <c r="I538">
        <f>IF(A538="","",IF(AND(N(H538)&gt;0,IFERROR(INDEX(Crawl!$A537:$DZ537,1,Rules!$H$11),"")&amp;""&lt;&gt;""),IFERROR(INDEX(Crawl!$A537:$DZ537,1,Rules!$H$11),"")&amp;"",IF(AND(ISNUMBER(J538),N(J538)&gt;=Rules!$B$12,IFERROR(INDEX(Crawl!$A537:$DZ537,1,Rules!$H$13),"")&amp;""&lt;&gt;""),IFERROR(INDEX(Crawl!$A537:$DZ537,1,Rules!$H$13),"")&amp;"","")))</f>
        <v/>
      </c>
      <c r="J538" s="19">
        <f>IF(A538="","",IF(IFERROR(INDEX(Crawl!$A537:$DZ537,1,Rules!$H$14),"")&amp;""="","",IFERROR(INDEX(Crawl!$A537:$DZ537,1,Rules!$H$14),"")))</f>
        <v/>
      </c>
      <c r="K538">
        <f>IF(A538="","",IFERROR(SUMIFS('GSC current'!$J$2:$J$2001,'GSC current'!$I$2:$I$2001,B538),0))</f>
        <v/>
      </c>
      <c r="L538">
        <f>IF(A538="","",IFERROR(SUMIFS('GSC current'!$K$2:$K$2001,'GSC current'!$I$2:$I$2001,B538),0))</f>
        <v/>
      </c>
      <c r="M538" s="20">
        <f>IF(A538="","",IF(N(L538)&gt;0,K538/L538,""))</f>
        <v/>
      </c>
      <c r="N538" s="21">
        <f>IF(A538="","",IF(N(L538)&gt;0,SUMIFS('GSC current'!$L$2:$L$2001,'GSC current'!$I$2:$I$2001,B538)/L538,""))</f>
        <v/>
      </c>
      <c r="O538">
        <f>IF(A538="","",IFERROR(SUMIFS('GSC previous'!$J$2:$J$2001,'GSC previous'!$I$2:$I$2001,B538),0))</f>
        <v/>
      </c>
      <c r="P538" s="22">
        <f>IF(A538="","",IF(N(O538)&gt;0,(K538-O538)/O538,""))</f>
        <v/>
      </c>
      <c r="Q538">
        <f>IF(A538="","",IFERROR(SUMIFS(GA4!$P$2:$P$2001,GA4!$O$2:$O$2001,B538),0))</f>
        <v/>
      </c>
      <c r="R538" s="23">
        <f>IF(A538="","",IF(N(Q538)&gt;0,SUMIFS(GA4!$Q$2:$Q$2001,GA4!$O$2:$O$2001,B538)/Q538,""))</f>
        <v/>
      </c>
      <c r="S538">
        <f>IF(A538="","",IFERROR(SUMIFS(GA4!$R$2:$R$2001,GA4!$O$2:$O$2001,B538),0))</f>
        <v/>
      </c>
      <c r="T538">
        <f>IF(A538="","",IF(AND(ISNUMBER(F538),LEFT(C538&amp;"",1)="2"),IF(F538&lt;Rules!$B$9,"Yes","No"),"No"))</f>
        <v/>
      </c>
      <c r="U538">
        <f>IF(A538="","",IF(AND(N(O538)&gt;=Rules!$B$8,ISNUMBER(P538)),IF(P538&lt;=-Rules!$B$7,"Yes","No"),"No"))</f>
        <v/>
      </c>
      <c r="V538">
        <f>IF(A538="","",IF(AND(N(L538)&gt;=Rules!$B$6,ISNUMBER(N538)),IF(AND(N538&gt;=Rules!$B$10,N538&lt;=Rules!$B$11),"Yes","No"),"No"))</f>
        <v/>
      </c>
      <c r="W538">
        <f>IF(A538="","",IF(I538&lt;&gt;"","Yes","No"))</f>
        <v/>
      </c>
      <c r="X538">
        <f>IF(I538="","",IF(SUMIFS($K$3:$K$2002,$A$3:$A$2002,SUBSTITUTE(SUBSTITUTE(I538,"?","~?"),"*","~*"))&gt;N(K538),"Yes","No"))</f>
        <v/>
      </c>
      <c r="Y538">
        <f>IF(A538="","",IF(N(S538)&gt;0,"Yes","No"))</f>
        <v/>
      </c>
      <c r="Z538">
        <f>IF(A538="","",IF(AND(N(K538)&lt;Rules!$B$5,N(L538)&lt;Rules!$B$6,N(Q538)&lt;Rules!$B$13,Y538="No"),"Yes","No"))</f>
        <v/>
      </c>
      <c r="AA538">
        <f>IF(A538="","",IF(LEFT(C538&amp;"",1)="3","Redirect",IF(OR(LEFT(C538&amp;"",1)="4",LEFT(C538&amp;"",1)="5"),IF(OR(N(K538)&gt;0,N(AC538)&gt;=Rules!$B$14),"Redirect","Prune"),IF(D538="Non-Indexable","Keep",IF(AND(W538="Yes",X538="Yes",Y538="No"),"Merge",IF(OR(U538="Yes",V538="Yes",AND(T538="Yes",N(L538)&gt;=Rules!$B$6)),"Update",IF(Z538="Yes",IF(N(AC538)&gt;=Rules!$B$14,"Redirect","Prune"),"Keep")))))))</f>
        <v/>
      </c>
      <c r="AB538">
        <f>IF(A538="","",IF(LEFT(C538&amp;"",1)="3","Already redirects ("&amp;C538&amp;"). Update internal links to point at the final URL.",IF(OR(LEFT(C538&amp;"",1)="4",LEFT(C538&amp;"",1)="5"),IF(AA538="Redirect","Returns "&amp;C538&amp;" but still has "&amp;N(K538)&amp;" clicks and "&amp;N(AC538)&amp;" referring domains. 301 it to the closest live page.","Returns "&amp;C538&amp;" with no clicks or links. Remove internal links and let it 404 or 410."),IF(D538="Non-Indexable","Non-indexable ("&amp;E538&amp;"). Keep if that is intentional; otherwise fix the canonical or noindex.",IF(AA538="Merge","Overlaps with "&amp;I538&amp;IF(N(J538)&gt;0," (similarity "&amp;TEXT(J538,"0.00")&amp;")","")&amp;", which gets more clicks. Merge the useful parts into it and 301 this URL.",IF(AA538="Update",MID(IF(U538="Yes","; Clicks down "&amp;TEXT(-P538,"0%")&amp;" on the previous period","")&amp;IF(V538="Yes","; Average position "&amp;TEXT(N538,"0.0")&amp;" on "&amp;TEXT(L538,"#,##0")&amp;" impressions (striking distance)","")&amp;IF(AND(T538="Yes",N(L538)&gt;=Rules!$B$6),"; Thin ("&amp;F538&amp;" words) but has search demand",""),3,400),IF(AA538="Prune","Low value: "&amp;N(K538)&amp;" clicks, "&amp;N(L538)&amp;" impressions, "&amp;N(Q538)&amp;" sessions, no key events. Remove or noindex it and update internal links.",IF(AA538="Redirect","Low value but "&amp;N(AC538)&amp;" referring domains. 301 it to the closest relevant page to keep those links.",IF(AND(Z538="No",Y538="Yes",N(K538)&lt;Rules!$B$5),"Low search traffic but it converts (key events: "&amp;S538&amp;"). Keep it and link to it.",IF(W538="Yes","Stronger than the page it overlaps ("&amp;I538&amp;"). Keep; merge that page into this one.","Healthy: "&amp;N(K538)&amp;" clicks"&amp;IF(ISNUMBER(N538),", average position "&amp;TEXT(N538,"0.0"),"")&amp;". Keep and monitor."))))))))))</f>
        <v/>
      </c>
      <c r="AE538">
        <f>IF(A538="","",IF(AD538&lt;&gt;"",AD538,AA538))</f>
        <v/>
      </c>
    </row>
    <row r="539">
      <c r="A539">
        <f>IF(Crawl!A538="","",Crawl!A538)</f>
        <v/>
      </c>
      <c r="B539">
        <f>IF(A539="","",Crawl!EC538)</f>
        <v/>
      </c>
      <c r="C539">
        <f>IF(A539="","",IFERROR(INDEX(Crawl!$A538:$DZ538,1,Rules!$H$6),""))</f>
        <v/>
      </c>
      <c r="D539">
        <f>IF(A539="","",IFERROR(INDEX(Crawl!$A538:$DZ538,1,Rules!$H$7),"")&amp;"")</f>
        <v/>
      </c>
      <c r="E539">
        <f>IF(A539="","",IFERROR(INDEX(Crawl!$A538:$DZ538,1,Rules!$H$8),"")&amp;"")</f>
        <v/>
      </c>
      <c r="F539">
        <f>IF(A539="","",IFERROR(INDEX(Crawl!$A538:$DZ538,1,Rules!$H$9),""))</f>
        <v/>
      </c>
      <c r="G539">
        <f>IF(A539="","",IFERROR(INDEX(Crawl!$A538:$DZ538,1,Rules!$H$10),""))</f>
        <v/>
      </c>
      <c r="H539">
        <f>IF(A539="","",IFERROR(INDEX(Crawl!$A538:$DZ538,1,Rules!$H$12),""))</f>
        <v/>
      </c>
      <c r="I539">
        <f>IF(A539="","",IF(AND(N(H539)&gt;0,IFERROR(INDEX(Crawl!$A538:$DZ538,1,Rules!$H$11),"")&amp;""&lt;&gt;""),IFERROR(INDEX(Crawl!$A538:$DZ538,1,Rules!$H$11),"")&amp;"",IF(AND(ISNUMBER(J539),N(J539)&gt;=Rules!$B$12,IFERROR(INDEX(Crawl!$A538:$DZ538,1,Rules!$H$13),"")&amp;""&lt;&gt;""),IFERROR(INDEX(Crawl!$A538:$DZ538,1,Rules!$H$13),"")&amp;"","")))</f>
        <v/>
      </c>
      <c r="J539" s="19">
        <f>IF(A539="","",IF(IFERROR(INDEX(Crawl!$A538:$DZ538,1,Rules!$H$14),"")&amp;""="","",IFERROR(INDEX(Crawl!$A538:$DZ538,1,Rules!$H$14),"")))</f>
        <v/>
      </c>
      <c r="K539">
        <f>IF(A539="","",IFERROR(SUMIFS('GSC current'!$J$2:$J$2001,'GSC current'!$I$2:$I$2001,B539),0))</f>
        <v/>
      </c>
      <c r="L539">
        <f>IF(A539="","",IFERROR(SUMIFS('GSC current'!$K$2:$K$2001,'GSC current'!$I$2:$I$2001,B539),0))</f>
        <v/>
      </c>
      <c r="M539" s="20">
        <f>IF(A539="","",IF(N(L539)&gt;0,K539/L539,""))</f>
        <v/>
      </c>
      <c r="N539" s="21">
        <f>IF(A539="","",IF(N(L539)&gt;0,SUMIFS('GSC current'!$L$2:$L$2001,'GSC current'!$I$2:$I$2001,B539)/L539,""))</f>
        <v/>
      </c>
      <c r="O539">
        <f>IF(A539="","",IFERROR(SUMIFS('GSC previous'!$J$2:$J$2001,'GSC previous'!$I$2:$I$2001,B539),0))</f>
        <v/>
      </c>
      <c r="P539" s="22">
        <f>IF(A539="","",IF(N(O539)&gt;0,(K539-O539)/O539,""))</f>
        <v/>
      </c>
      <c r="Q539">
        <f>IF(A539="","",IFERROR(SUMIFS(GA4!$P$2:$P$2001,GA4!$O$2:$O$2001,B539),0))</f>
        <v/>
      </c>
      <c r="R539" s="23">
        <f>IF(A539="","",IF(N(Q539)&gt;0,SUMIFS(GA4!$Q$2:$Q$2001,GA4!$O$2:$O$2001,B539)/Q539,""))</f>
        <v/>
      </c>
      <c r="S539">
        <f>IF(A539="","",IFERROR(SUMIFS(GA4!$R$2:$R$2001,GA4!$O$2:$O$2001,B539),0))</f>
        <v/>
      </c>
      <c r="T539">
        <f>IF(A539="","",IF(AND(ISNUMBER(F539),LEFT(C539&amp;"",1)="2"),IF(F539&lt;Rules!$B$9,"Yes","No"),"No"))</f>
        <v/>
      </c>
      <c r="U539">
        <f>IF(A539="","",IF(AND(N(O539)&gt;=Rules!$B$8,ISNUMBER(P539)),IF(P539&lt;=-Rules!$B$7,"Yes","No"),"No"))</f>
        <v/>
      </c>
      <c r="V539">
        <f>IF(A539="","",IF(AND(N(L539)&gt;=Rules!$B$6,ISNUMBER(N539)),IF(AND(N539&gt;=Rules!$B$10,N539&lt;=Rules!$B$11),"Yes","No"),"No"))</f>
        <v/>
      </c>
      <c r="W539">
        <f>IF(A539="","",IF(I539&lt;&gt;"","Yes","No"))</f>
        <v/>
      </c>
      <c r="X539">
        <f>IF(I539="","",IF(SUMIFS($K$3:$K$2002,$A$3:$A$2002,SUBSTITUTE(SUBSTITUTE(I539,"?","~?"),"*","~*"))&gt;N(K539),"Yes","No"))</f>
        <v/>
      </c>
      <c r="Y539">
        <f>IF(A539="","",IF(N(S539)&gt;0,"Yes","No"))</f>
        <v/>
      </c>
      <c r="Z539">
        <f>IF(A539="","",IF(AND(N(K539)&lt;Rules!$B$5,N(L539)&lt;Rules!$B$6,N(Q539)&lt;Rules!$B$13,Y539="No"),"Yes","No"))</f>
        <v/>
      </c>
      <c r="AA539">
        <f>IF(A539="","",IF(LEFT(C539&amp;"",1)="3","Redirect",IF(OR(LEFT(C539&amp;"",1)="4",LEFT(C539&amp;"",1)="5"),IF(OR(N(K539)&gt;0,N(AC539)&gt;=Rules!$B$14),"Redirect","Prune"),IF(D539="Non-Indexable","Keep",IF(AND(W539="Yes",X539="Yes",Y539="No"),"Merge",IF(OR(U539="Yes",V539="Yes",AND(T539="Yes",N(L539)&gt;=Rules!$B$6)),"Update",IF(Z539="Yes",IF(N(AC539)&gt;=Rules!$B$14,"Redirect","Prune"),"Keep")))))))</f>
        <v/>
      </c>
      <c r="AB539">
        <f>IF(A539="","",IF(LEFT(C539&amp;"",1)="3","Already redirects ("&amp;C539&amp;"). Update internal links to point at the final URL.",IF(OR(LEFT(C539&amp;"",1)="4",LEFT(C539&amp;"",1)="5"),IF(AA539="Redirect","Returns "&amp;C539&amp;" but still has "&amp;N(K539)&amp;" clicks and "&amp;N(AC539)&amp;" referring domains. 301 it to the closest live page.","Returns "&amp;C539&amp;" with no clicks or links. Remove internal links and let it 404 or 410."),IF(D539="Non-Indexable","Non-indexable ("&amp;E539&amp;"). Keep if that is intentional; otherwise fix the canonical or noindex.",IF(AA539="Merge","Overlaps with "&amp;I539&amp;IF(N(J539)&gt;0," (similarity "&amp;TEXT(J539,"0.00")&amp;")","")&amp;", which gets more clicks. Merge the useful parts into it and 301 this URL.",IF(AA539="Update",MID(IF(U539="Yes","; Clicks down "&amp;TEXT(-P539,"0%")&amp;" on the previous period","")&amp;IF(V539="Yes","; Average position "&amp;TEXT(N539,"0.0")&amp;" on "&amp;TEXT(L539,"#,##0")&amp;" impressions (striking distance)","")&amp;IF(AND(T539="Yes",N(L539)&gt;=Rules!$B$6),"; Thin ("&amp;F539&amp;" words) but has search demand",""),3,400),IF(AA539="Prune","Low value: "&amp;N(K539)&amp;" clicks, "&amp;N(L539)&amp;" impressions, "&amp;N(Q539)&amp;" sessions, no key events. Remove or noindex it and update internal links.",IF(AA539="Redirect","Low value but "&amp;N(AC539)&amp;" referring domains. 301 it to the closest relevant page to keep those links.",IF(AND(Z539="No",Y539="Yes",N(K539)&lt;Rules!$B$5),"Low search traffic but it converts (key events: "&amp;S539&amp;"). Keep it and link to it.",IF(W539="Yes","Stronger than the page it overlaps ("&amp;I539&amp;"). Keep; merge that page into this one.","Healthy: "&amp;N(K539)&amp;" clicks"&amp;IF(ISNUMBER(N539),", average position "&amp;TEXT(N539,"0.0"),"")&amp;". Keep and monitor."))))))))))</f>
        <v/>
      </c>
      <c r="AE539">
        <f>IF(A539="","",IF(AD539&lt;&gt;"",AD539,AA539))</f>
        <v/>
      </c>
    </row>
    <row r="540">
      <c r="A540">
        <f>IF(Crawl!A539="","",Crawl!A539)</f>
        <v/>
      </c>
      <c r="B540">
        <f>IF(A540="","",Crawl!EC539)</f>
        <v/>
      </c>
      <c r="C540">
        <f>IF(A540="","",IFERROR(INDEX(Crawl!$A539:$DZ539,1,Rules!$H$6),""))</f>
        <v/>
      </c>
      <c r="D540">
        <f>IF(A540="","",IFERROR(INDEX(Crawl!$A539:$DZ539,1,Rules!$H$7),"")&amp;"")</f>
        <v/>
      </c>
      <c r="E540">
        <f>IF(A540="","",IFERROR(INDEX(Crawl!$A539:$DZ539,1,Rules!$H$8),"")&amp;"")</f>
        <v/>
      </c>
      <c r="F540">
        <f>IF(A540="","",IFERROR(INDEX(Crawl!$A539:$DZ539,1,Rules!$H$9),""))</f>
        <v/>
      </c>
      <c r="G540">
        <f>IF(A540="","",IFERROR(INDEX(Crawl!$A539:$DZ539,1,Rules!$H$10),""))</f>
        <v/>
      </c>
      <c r="H540">
        <f>IF(A540="","",IFERROR(INDEX(Crawl!$A539:$DZ539,1,Rules!$H$12),""))</f>
        <v/>
      </c>
      <c r="I540">
        <f>IF(A540="","",IF(AND(N(H540)&gt;0,IFERROR(INDEX(Crawl!$A539:$DZ539,1,Rules!$H$11),"")&amp;""&lt;&gt;""),IFERROR(INDEX(Crawl!$A539:$DZ539,1,Rules!$H$11),"")&amp;"",IF(AND(ISNUMBER(J540),N(J540)&gt;=Rules!$B$12,IFERROR(INDEX(Crawl!$A539:$DZ539,1,Rules!$H$13),"")&amp;""&lt;&gt;""),IFERROR(INDEX(Crawl!$A539:$DZ539,1,Rules!$H$13),"")&amp;"","")))</f>
        <v/>
      </c>
      <c r="J540" s="19">
        <f>IF(A540="","",IF(IFERROR(INDEX(Crawl!$A539:$DZ539,1,Rules!$H$14),"")&amp;""="","",IFERROR(INDEX(Crawl!$A539:$DZ539,1,Rules!$H$14),"")))</f>
        <v/>
      </c>
      <c r="K540">
        <f>IF(A540="","",IFERROR(SUMIFS('GSC current'!$J$2:$J$2001,'GSC current'!$I$2:$I$2001,B540),0))</f>
        <v/>
      </c>
      <c r="L540">
        <f>IF(A540="","",IFERROR(SUMIFS('GSC current'!$K$2:$K$2001,'GSC current'!$I$2:$I$2001,B540),0))</f>
        <v/>
      </c>
      <c r="M540" s="20">
        <f>IF(A540="","",IF(N(L540)&gt;0,K540/L540,""))</f>
        <v/>
      </c>
      <c r="N540" s="21">
        <f>IF(A540="","",IF(N(L540)&gt;0,SUMIFS('GSC current'!$L$2:$L$2001,'GSC current'!$I$2:$I$2001,B540)/L540,""))</f>
        <v/>
      </c>
      <c r="O540">
        <f>IF(A540="","",IFERROR(SUMIFS('GSC previous'!$J$2:$J$2001,'GSC previous'!$I$2:$I$2001,B540),0))</f>
        <v/>
      </c>
      <c r="P540" s="22">
        <f>IF(A540="","",IF(N(O540)&gt;0,(K540-O540)/O540,""))</f>
        <v/>
      </c>
      <c r="Q540">
        <f>IF(A540="","",IFERROR(SUMIFS(GA4!$P$2:$P$2001,GA4!$O$2:$O$2001,B540),0))</f>
        <v/>
      </c>
      <c r="R540" s="23">
        <f>IF(A540="","",IF(N(Q540)&gt;0,SUMIFS(GA4!$Q$2:$Q$2001,GA4!$O$2:$O$2001,B540)/Q540,""))</f>
        <v/>
      </c>
      <c r="S540">
        <f>IF(A540="","",IFERROR(SUMIFS(GA4!$R$2:$R$2001,GA4!$O$2:$O$2001,B540),0))</f>
        <v/>
      </c>
      <c r="T540">
        <f>IF(A540="","",IF(AND(ISNUMBER(F540),LEFT(C540&amp;"",1)="2"),IF(F540&lt;Rules!$B$9,"Yes","No"),"No"))</f>
        <v/>
      </c>
      <c r="U540">
        <f>IF(A540="","",IF(AND(N(O540)&gt;=Rules!$B$8,ISNUMBER(P540)),IF(P540&lt;=-Rules!$B$7,"Yes","No"),"No"))</f>
        <v/>
      </c>
      <c r="V540">
        <f>IF(A540="","",IF(AND(N(L540)&gt;=Rules!$B$6,ISNUMBER(N540)),IF(AND(N540&gt;=Rules!$B$10,N540&lt;=Rules!$B$11),"Yes","No"),"No"))</f>
        <v/>
      </c>
      <c r="W540">
        <f>IF(A540="","",IF(I540&lt;&gt;"","Yes","No"))</f>
        <v/>
      </c>
      <c r="X540">
        <f>IF(I540="","",IF(SUMIFS($K$3:$K$2002,$A$3:$A$2002,SUBSTITUTE(SUBSTITUTE(I540,"?","~?"),"*","~*"))&gt;N(K540),"Yes","No"))</f>
        <v/>
      </c>
      <c r="Y540">
        <f>IF(A540="","",IF(N(S540)&gt;0,"Yes","No"))</f>
        <v/>
      </c>
      <c r="Z540">
        <f>IF(A540="","",IF(AND(N(K540)&lt;Rules!$B$5,N(L540)&lt;Rules!$B$6,N(Q540)&lt;Rules!$B$13,Y540="No"),"Yes","No"))</f>
        <v/>
      </c>
      <c r="AA540">
        <f>IF(A540="","",IF(LEFT(C540&amp;"",1)="3","Redirect",IF(OR(LEFT(C540&amp;"",1)="4",LEFT(C540&amp;"",1)="5"),IF(OR(N(K540)&gt;0,N(AC540)&gt;=Rules!$B$14),"Redirect","Prune"),IF(D540="Non-Indexable","Keep",IF(AND(W540="Yes",X540="Yes",Y540="No"),"Merge",IF(OR(U540="Yes",V540="Yes",AND(T540="Yes",N(L540)&gt;=Rules!$B$6)),"Update",IF(Z540="Yes",IF(N(AC540)&gt;=Rules!$B$14,"Redirect","Prune"),"Keep")))))))</f>
        <v/>
      </c>
      <c r="AB540">
        <f>IF(A540="","",IF(LEFT(C540&amp;"",1)="3","Already redirects ("&amp;C540&amp;"). Update internal links to point at the final URL.",IF(OR(LEFT(C540&amp;"",1)="4",LEFT(C540&amp;"",1)="5"),IF(AA540="Redirect","Returns "&amp;C540&amp;" but still has "&amp;N(K540)&amp;" clicks and "&amp;N(AC540)&amp;" referring domains. 301 it to the closest live page.","Returns "&amp;C540&amp;" with no clicks or links. Remove internal links and let it 404 or 410."),IF(D540="Non-Indexable","Non-indexable ("&amp;E540&amp;"). Keep if that is intentional; otherwise fix the canonical or noindex.",IF(AA540="Merge","Overlaps with "&amp;I540&amp;IF(N(J540)&gt;0," (similarity "&amp;TEXT(J540,"0.00")&amp;")","")&amp;", which gets more clicks. Merge the useful parts into it and 301 this URL.",IF(AA540="Update",MID(IF(U540="Yes","; Clicks down "&amp;TEXT(-P540,"0%")&amp;" on the previous period","")&amp;IF(V540="Yes","; Average position "&amp;TEXT(N540,"0.0")&amp;" on "&amp;TEXT(L540,"#,##0")&amp;" impressions (striking distance)","")&amp;IF(AND(T540="Yes",N(L540)&gt;=Rules!$B$6),"; Thin ("&amp;F540&amp;" words) but has search demand",""),3,400),IF(AA540="Prune","Low value: "&amp;N(K540)&amp;" clicks, "&amp;N(L540)&amp;" impressions, "&amp;N(Q540)&amp;" sessions, no key events. Remove or noindex it and update internal links.",IF(AA540="Redirect","Low value but "&amp;N(AC540)&amp;" referring domains. 301 it to the closest relevant page to keep those links.",IF(AND(Z540="No",Y540="Yes",N(K540)&lt;Rules!$B$5),"Low search traffic but it converts (key events: "&amp;S540&amp;"). Keep it and link to it.",IF(W540="Yes","Stronger than the page it overlaps ("&amp;I540&amp;"). Keep; merge that page into this one.","Healthy: "&amp;N(K540)&amp;" clicks"&amp;IF(ISNUMBER(N540),", average position "&amp;TEXT(N540,"0.0"),"")&amp;". Keep and monitor."))))))))))</f>
        <v/>
      </c>
      <c r="AE540">
        <f>IF(A540="","",IF(AD540&lt;&gt;"",AD540,AA540))</f>
        <v/>
      </c>
    </row>
    <row r="541">
      <c r="A541">
        <f>IF(Crawl!A540="","",Crawl!A540)</f>
        <v/>
      </c>
      <c r="B541">
        <f>IF(A541="","",Crawl!EC540)</f>
        <v/>
      </c>
      <c r="C541">
        <f>IF(A541="","",IFERROR(INDEX(Crawl!$A540:$DZ540,1,Rules!$H$6),""))</f>
        <v/>
      </c>
      <c r="D541">
        <f>IF(A541="","",IFERROR(INDEX(Crawl!$A540:$DZ540,1,Rules!$H$7),"")&amp;"")</f>
        <v/>
      </c>
      <c r="E541">
        <f>IF(A541="","",IFERROR(INDEX(Crawl!$A540:$DZ540,1,Rules!$H$8),"")&amp;"")</f>
        <v/>
      </c>
      <c r="F541">
        <f>IF(A541="","",IFERROR(INDEX(Crawl!$A540:$DZ540,1,Rules!$H$9),""))</f>
        <v/>
      </c>
      <c r="G541">
        <f>IF(A541="","",IFERROR(INDEX(Crawl!$A540:$DZ540,1,Rules!$H$10),""))</f>
        <v/>
      </c>
      <c r="H541">
        <f>IF(A541="","",IFERROR(INDEX(Crawl!$A540:$DZ540,1,Rules!$H$12),""))</f>
        <v/>
      </c>
      <c r="I541">
        <f>IF(A541="","",IF(AND(N(H541)&gt;0,IFERROR(INDEX(Crawl!$A540:$DZ540,1,Rules!$H$11),"")&amp;""&lt;&gt;""),IFERROR(INDEX(Crawl!$A540:$DZ540,1,Rules!$H$11),"")&amp;"",IF(AND(ISNUMBER(J541),N(J541)&gt;=Rules!$B$12,IFERROR(INDEX(Crawl!$A540:$DZ540,1,Rules!$H$13),"")&amp;""&lt;&gt;""),IFERROR(INDEX(Crawl!$A540:$DZ540,1,Rules!$H$13),"")&amp;"","")))</f>
        <v/>
      </c>
      <c r="J541" s="19">
        <f>IF(A541="","",IF(IFERROR(INDEX(Crawl!$A540:$DZ540,1,Rules!$H$14),"")&amp;""="","",IFERROR(INDEX(Crawl!$A540:$DZ540,1,Rules!$H$14),"")))</f>
        <v/>
      </c>
      <c r="K541">
        <f>IF(A541="","",IFERROR(SUMIFS('GSC current'!$J$2:$J$2001,'GSC current'!$I$2:$I$2001,B541),0))</f>
        <v/>
      </c>
      <c r="L541">
        <f>IF(A541="","",IFERROR(SUMIFS('GSC current'!$K$2:$K$2001,'GSC current'!$I$2:$I$2001,B541),0))</f>
        <v/>
      </c>
      <c r="M541" s="20">
        <f>IF(A541="","",IF(N(L541)&gt;0,K541/L541,""))</f>
        <v/>
      </c>
      <c r="N541" s="21">
        <f>IF(A541="","",IF(N(L541)&gt;0,SUMIFS('GSC current'!$L$2:$L$2001,'GSC current'!$I$2:$I$2001,B541)/L541,""))</f>
        <v/>
      </c>
      <c r="O541">
        <f>IF(A541="","",IFERROR(SUMIFS('GSC previous'!$J$2:$J$2001,'GSC previous'!$I$2:$I$2001,B541),0))</f>
        <v/>
      </c>
      <c r="P541" s="22">
        <f>IF(A541="","",IF(N(O541)&gt;0,(K541-O541)/O541,""))</f>
        <v/>
      </c>
      <c r="Q541">
        <f>IF(A541="","",IFERROR(SUMIFS(GA4!$P$2:$P$2001,GA4!$O$2:$O$2001,B541),0))</f>
        <v/>
      </c>
      <c r="R541" s="23">
        <f>IF(A541="","",IF(N(Q541)&gt;0,SUMIFS(GA4!$Q$2:$Q$2001,GA4!$O$2:$O$2001,B541)/Q541,""))</f>
        <v/>
      </c>
      <c r="S541">
        <f>IF(A541="","",IFERROR(SUMIFS(GA4!$R$2:$R$2001,GA4!$O$2:$O$2001,B541),0))</f>
        <v/>
      </c>
      <c r="T541">
        <f>IF(A541="","",IF(AND(ISNUMBER(F541),LEFT(C541&amp;"",1)="2"),IF(F541&lt;Rules!$B$9,"Yes","No"),"No"))</f>
        <v/>
      </c>
      <c r="U541">
        <f>IF(A541="","",IF(AND(N(O541)&gt;=Rules!$B$8,ISNUMBER(P541)),IF(P541&lt;=-Rules!$B$7,"Yes","No"),"No"))</f>
        <v/>
      </c>
      <c r="V541">
        <f>IF(A541="","",IF(AND(N(L541)&gt;=Rules!$B$6,ISNUMBER(N541)),IF(AND(N541&gt;=Rules!$B$10,N541&lt;=Rules!$B$11),"Yes","No"),"No"))</f>
        <v/>
      </c>
      <c r="W541">
        <f>IF(A541="","",IF(I541&lt;&gt;"","Yes","No"))</f>
        <v/>
      </c>
      <c r="X541">
        <f>IF(I541="","",IF(SUMIFS($K$3:$K$2002,$A$3:$A$2002,SUBSTITUTE(SUBSTITUTE(I541,"?","~?"),"*","~*"))&gt;N(K541),"Yes","No"))</f>
        <v/>
      </c>
      <c r="Y541">
        <f>IF(A541="","",IF(N(S541)&gt;0,"Yes","No"))</f>
        <v/>
      </c>
      <c r="Z541">
        <f>IF(A541="","",IF(AND(N(K541)&lt;Rules!$B$5,N(L541)&lt;Rules!$B$6,N(Q541)&lt;Rules!$B$13,Y541="No"),"Yes","No"))</f>
        <v/>
      </c>
      <c r="AA541">
        <f>IF(A541="","",IF(LEFT(C541&amp;"",1)="3","Redirect",IF(OR(LEFT(C541&amp;"",1)="4",LEFT(C541&amp;"",1)="5"),IF(OR(N(K541)&gt;0,N(AC541)&gt;=Rules!$B$14),"Redirect","Prune"),IF(D541="Non-Indexable","Keep",IF(AND(W541="Yes",X541="Yes",Y541="No"),"Merge",IF(OR(U541="Yes",V541="Yes",AND(T541="Yes",N(L541)&gt;=Rules!$B$6)),"Update",IF(Z541="Yes",IF(N(AC541)&gt;=Rules!$B$14,"Redirect","Prune"),"Keep")))))))</f>
        <v/>
      </c>
      <c r="AB541">
        <f>IF(A541="","",IF(LEFT(C541&amp;"",1)="3","Already redirects ("&amp;C541&amp;"). Update internal links to point at the final URL.",IF(OR(LEFT(C541&amp;"",1)="4",LEFT(C541&amp;"",1)="5"),IF(AA541="Redirect","Returns "&amp;C541&amp;" but still has "&amp;N(K541)&amp;" clicks and "&amp;N(AC541)&amp;" referring domains. 301 it to the closest live page.","Returns "&amp;C541&amp;" with no clicks or links. Remove internal links and let it 404 or 410."),IF(D541="Non-Indexable","Non-indexable ("&amp;E541&amp;"). Keep if that is intentional; otherwise fix the canonical or noindex.",IF(AA541="Merge","Overlaps with "&amp;I541&amp;IF(N(J541)&gt;0," (similarity "&amp;TEXT(J541,"0.00")&amp;")","")&amp;", which gets more clicks. Merge the useful parts into it and 301 this URL.",IF(AA541="Update",MID(IF(U541="Yes","; Clicks down "&amp;TEXT(-P541,"0%")&amp;" on the previous period","")&amp;IF(V541="Yes","; Average position "&amp;TEXT(N541,"0.0")&amp;" on "&amp;TEXT(L541,"#,##0")&amp;" impressions (striking distance)","")&amp;IF(AND(T541="Yes",N(L541)&gt;=Rules!$B$6),"; Thin ("&amp;F541&amp;" words) but has search demand",""),3,400),IF(AA541="Prune","Low value: "&amp;N(K541)&amp;" clicks, "&amp;N(L541)&amp;" impressions, "&amp;N(Q541)&amp;" sessions, no key events. Remove or noindex it and update internal links.",IF(AA541="Redirect","Low value but "&amp;N(AC541)&amp;" referring domains. 301 it to the closest relevant page to keep those links.",IF(AND(Z541="No",Y541="Yes",N(K541)&lt;Rules!$B$5),"Low search traffic but it converts (key events: "&amp;S541&amp;"). Keep it and link to it.",IF(W541="Yes","Stronger than the page it overlaps ("&amp;I541&amp;"). Keep; merge that page into this one.","Healthy: "&amp;N(K541)&amp;" clicks"&amp;IF(ISNUMBER(N541),", average position "&amp;TEXT(N541,"0.0"),"")&amp;". Keep and monitor."))))))))))</f>
        <v/>
      </c>
      <c r="AE541">
        <f>IF(A541="","",IF(AD541&lt;&gt;"",AD541,AA541))</f>
        <v/>
      </c>
    </row>
    <row r="542">
      <c r="A542">
        <f>IF(Crawl!A541="","",Crawl!A541)</f>
        <v/>
      </c>
      <c r="B542">
        <f>IF(A542="","",Crawl!EC541)</f>
        <v/>
      </c>
      <c r="C542">
        <f>IF(A542="","",IFERROR(INDEX(Crawl!$A541:$DZ541,1,Rules!$H$6),""))</f>
        <v/>
      </c>
      <c r="D542">
        <f>IF(A542="","",IFERROR(INDEX(Crawl!$A541:$DZ541,1,Rules!$H$7),"")&amp;"")</f>
        <v/>
      </c>
      <c r="E542">
        <f>IF(A542="","",IFERROR(INDEX(Crawl!$A541:$DZ541,1,Rules!$H$8),"")&amp;"")</f>
        <v/>
      </c>
      <c r="F542">
        <f>IF(A542="","",IFERROR(INDEX(Crawl!$A541:$DZ541,1,Rules!$H$9),""))</f>
        <v/>
      </c>
      <c r="G542">
        <f>IF(A542="","",IFERROR(INDEX(Crawl!$A541:$DZ541,1,Rules!$H$10),""))</f>
        <v/>
      </c>
      <c r="H542">
        <f>IF(A542="","",IFERROR(INDEX(Crawl!$A541:$DZ541,1,Rules!$H$12),""))</f>
        <v/>
      </c>
      <c r="I542">
        <f>IF(A542="","",IF(AND(N(H542)&gt;0,IFERROR(INDEX(Crawl!$A541:$DZ541,1,Rules!$H$11),"")&amp;""&lt;&gt;""),IFERROR(INDEX(Crawl!$A541:$DZ541,1,Rules!$H$11),"")&amp;"",IF(AND(ISNUMBER(J542),N(J542)&gt;=Rules!$B$12,IFERROR(INDEX(Crawl!$A541:$DZ541,1,Rules!$H$13),"")&amp;""&lt;&gt;""),IFERROR(INDEX(Crawl!$A541:$DZ541,1,Rules!$H$13),"")&amp;"","")))</f>
        <v/>
      </c>
      <c r="J542" s="19">
        <f>IF(A542="","",IF(IFERROR(INDEX(Crawl!$A541:$DZ541,1,Rules!$H$14),"")&amp;""="","",IFERROR(INDEX(Crawl!$A541:$DZ541,1,Rules!$H$14),"")))</f>
        <v/>
      </c>
      <c r="K542">
        <f>IF(A542="","",IFERROR(SUMIFS('GSC current'!$J$2:$J$2001,'GSC current'!$I$2:$I$2001,B542),0))</f>
        <v/>
      </c>
      <c r="L542">
        <f>IF(A542="","",IFERROR(SUMIFS('GSC current'!$K$2:$K$2001,'GSC current'!$I$2:$I$2001,B542),0))</f>
        <v/>
      </c>
      <c r="M542" s="20">
        <f>IF(A542="","",IF(N(L542)&gt;0,K542/L542,""))</f>
        <v/>
      </c>
      <c r="N542" s="21">
        <f>IF(A542="","",IF(N(L542)&gt;0,SUMIFS('GSC current'!$L$2:$L$2001,'GSC current'!$I$2:$I$2001,B542)/L542,""))</f>
        <v/>
      </c>
      <c r="O542">
        <f>IF(A542="","",IFERROR(SUMIFS('GSC previous'!$J$2:$J$2001,'GSC previous'!$I$2:$I$2001,B542),0))</f>
        <v/>
      </c>
      <c r="P542" s="22">
        <f>IF(A542="","",IF(N(O542)&gt;0,(K542-O542)/O542,""))</f>
        <v/>
      </c>
      <c r="Q542">
        <f>IF(A542="","",IFERROR(SUMIFS(GA4!$P$2:$P$2001,GA4!$O$2:$O$2001,B542),0))</f>
        <v/>
      </c>
      <c r="R542" s="23">
        <f>IF(A542="","",IF(N(Q542)&gt;0,SUMIFS(GA4!$Q$2:$Q$2001,GA4!$O$2:$O$2001,B542)/Q542,""))</f>
        <v/>
      </c>
      <c r="S542">
        <f>IF(A542="","",IFERROR(SUMIFS(GA4!$R$2:$R$2001,GA4!$O$2:$O$2001,B542),0))</f>
        <v/>
      </c>
      <c r="T542">
        <f>IF(A542="","",IF(AND(ISNUMBER(F542),LEFT(C542&amp;"",1)="2"),IF(F542&lt;Rules!$B$9,"Yes","No"),"No"))</f>
        <v/>
      </c>
      <c r="U542">
        <f>IF(A542="","",IF(AND(N(O542)&gt;=Rules!$B$8,ISNUMBER(P542)),IF(P542&lt;=-Rules!$B$7,"Yes","No"),"No"))</f>
        <v/>
      </c>
      <c r="V542">
        <f>IF(A542="","",IF(AND(N(L542)&gt;=Rules!$B$6,ISNUMBER(N542)),IF(AND(N542&gt;=Rules!$B$10,N542&lt;=Rules!$B$11),"Yes","No"),"No"))</f>
        <v/>
      </c>
      <c r="W542">
        <f>IF(A542="","",IF(I542&lt;&gt;"","Yes","No"))</f>
        <v/>
      </c>
      <c r="X542">
        <f>IF(I542="","",IF(SUMIFS($K$3:$K$2002,$A$3:$A$2002,SUBSTITUTE(SUBSTITUTE(I542,"?","~?"),"*","~*"))&gt;N(K542),"Yes","No"))</f>
        <v/>
      </c>
      <c r="Y542">
        <f>IF(A542="","",IF(N(S542)&gt;0,"Yes","No"))</f>
        <v/>
      </c>
      <c r="Z542">
        <f>IF(A542="","",IF(AND(N(K542)&lt;Rules!$B$5,N(L542)&lt;Rules!$B$6,N(Q542)&lt;Rules!$B$13,Y542="No"),"Yes","No"))</f>
        <v/>
      </c>
      <c r="AA542">
        <f>IF(A542="","",IF(LEFT(C542&amp;"",1)="3","Redirect",IF(OR(LEFT(C542&amp;"",1)="4",LEFT(C542&amp;"",1)="5"),IF(OR(N(K542)&gt;0,N(AC542)&gt;=Rules!$B$14),"Redirect","Prune"),IF(D542="Non-Indexable","Keep",IF(AND(W542="Yes",X542="Yes",Y542="No"),"Merge",IF(OR(U542="Yes",V542="Yes",AND(T542="Yes",N(L542)&gt;=Rules!$B$6)),"Update",IF(Z542="Yes",IF(N(AC542)&gt;=Rules!$B$14,"Redirect","Prune"),"Keep")))))))</f>
        <v/>
      </c>
      <c r="AB542">
        <f>IF(A542="","",IF(LEFT(C542&amp;"",1)="3","Already redirects ("&amp;C542&amp;"). Update internal links to point at the final URL.",IF(OR(LEFT(C542&amp;"",1)="4",LEFT(C542&amp;"",1)="5"),IF(AA542="Redirect","Returns "&amp;C542&amp;" but still has "&amp;N(K542)&amp;" clicks and "&amp;N(AC542)&amp;" referring domains. 301 it to the closest live page.","Returns "&amp;C542&amp;" with no clicks or links. Remove internal links and let it 404 or 410."),IF(D542="Non-Indexable","Non-indexable ("&amp;E542&amp;"). Keep if that is intentional; otherwise fix the canonical or noindex.",IF(AA542="Merge","Overlaps with "&amp;I542&amp;IF(N(J542)&gt;0," (similarity "&amp;TEXT(J542,"0.00")&amp;")","")&amp;", which gets more clicks. Merge the useful parts into it and 301 this URL.",IF(AA542="Update",MID(IF(U542="Yes","; Clicks down "&amp;TEXT(-P542,"0%")&amp;" on the previous period","")&amp;IF(V542="Yes","; Average position "&amp;TEXT(N542,"0.0")&amp;" on "&amp;TEXT(L542,"#,##0")&amp;" impressions (striking distance)","")&amp;IF(AND(T542="Yes",N(L542)&gt;=Rules!$B$6),"; Thin ("&amp;F542&amp;" words) but has search demand",""),3,400),IF(AA542="Prune","Low value: "&amp;N(K542)&amp;" clicks, "&amp;N(L542)&amp;" impressions, "&amp;N(Q542)&amp;" sessions, no key events. Remove or noindex it and update internal links.",IF(AA542="Redirect","Low value but "&amp;N(AC542)&amp;" referring domains. 301 it to the closest relevant page to keep those links.",IF(AND(Z542="No",Y542="Yes",N(K542)&lt;Rules!$B$5),"Low search traffic but it converts (key events: "&amp;S542&amp;"). Keep it and link to it.",IF(W542="Yes","Stronger than the page it overlaps ("&amp;I542&amp;"). Keep; merge that page into this one.","Healthy: "&amp;N(K542)&amp;" clicks"&amp;IF(ISNUMBER(N542),", average position "&amp;TEXT(N542,"0.0"),"")&amp;". Keep and monitor."))))))))))</f>
        <v/>
      </c>
      <c r="AE542">
        <f>IF(A542="","",IF(AD542&lt;&gt;"",AD542,AA542))</f>
        <v/>
      </c>
    </row>
    <row r="543">
      <c r="A543">
        <f>IF(Crawl!A542="","",Crawl!A542)</f>
        <v/>
      </c>
      <c r="B543">
        <f>IF(A543="","",Crawl!EC542)</f>
        <v/>
      </c>
      <c r="C543">
        <f>IF(A543="","",IFERROR(INDEX(Crawl!$A542:$DZ542,1,Rules!$H$6),""))</f>
        <v/>
      </c>
      <c r="D543">
        <f>IF(A543="","",IFERROR(INDEX(Crawl!$A542:$DZ542,1,Rules!$H$7),"")&amp;"")</f>
        <v/>
      </c>
      <c r="E543">
        <f>IF(A543="","",IFERROR(INDEX(Crawl!$A542:$DZ542,1,Rules!$H$8),"")&amp;"")</f>
        <v/>
      </c>
      <c r="F543">
        <f>IF(A543="","",IFERROR(INDEX(Crawl!$A542:$DZ542,1,Rules!$H$9),""))</f>
        <v/>
      </c>
      <c r="G543">
        <f>IF(A543="","",IFERROR(INDEX(Crawl!$A542:$DZ542,1,Rules!$H$10),""))</f>
        <v/>
      </c>
      <c r="H543">
        <f>IF(A543="","",IFERROR(INDEX(Crawl!$A542:$DZ542,1,Rules!$H$12),""))</f>
        <v/>
      </c>
      <c r="I543">
        <f>IF(A543="","",IF(AND(N(H543)&gt;0,IFERROR(INDEX(Crawl!$A542:$DZ542,1,Rules!$H$11),"")&amp;""&lt;&gt;""),IFERROR(INDEX(Crawl!$A542:$DZ542,1,Rules!$H$11),"")&amp;"",IF(AND(ISNUMBER(J543),N(J543)&gt;=Rules!$B$12,IFERROR(INDEX(Crawl!$A542:$DZ542,1,Rules!$H$13),"")&amp;""&lt;&gt;""),IFERROR(INDEX(Crawl!$A542:$DZ542,1,Rules!$H$13),"")&amp;"","")))</f>
        <v/>
      </c>
      <c r="J543" s="19">
        <f>IF(A543="","",IF(IFERROR(INDEX(Crawl!$A542:$DZ542,1,Rules!$H$14),"")&amp;""="","",IFERROR(INDEX(Crawl!$A542:$DZ542,1,Rules!$H$14),"")))</f>
        <v/>
      </c>
      <c r="K543">
        <f>IF(A543="","",IFERROR(SUMIFS('GSC current'!$J$2:$J$2001,'GSC current'!$I$2:$I$2001,B543),0))</f>
        <v/>
      </c>
      <c r="L543">
        <f>IF(A543="","",IFERROR(SUMIFS('GSC current'!$K$2:$K$2001,'GSC current'!$I$2:$I$2001,B543),0))</f>
        <v/>
      </c>
      <c r="M543" s="20">
        <f>IF(A543="","",IF(N(L543)&gt;0,K543/L543,""))</f>
        <v/>
      </c>
      <c r="N543" s="21">
        <f>IF(A543="","",IF(N(L543)&gt;0,SUMIFS('GSC current'!$L$2:$L$2001,'GSC current'!$I$2:$I$2001,B543)/L543,""))</f>
        <v/>
      </c>
      <c r="O543">
        <f>IF(A543="","",IFERROR(SUMIFS('GSC previous'!$J$2:$J$2001,'GSC previous'!$I$2:$I$2001,B543),0))</f>
        <v/>
      </c>
      <c r="P543" s="22">
        <f>IF(A543="","",IF(N(O543)&gt;0,(K543-O543)/O543,""))</f>
        <v/>
      </c>
      <c r="Q543">
        <f>IF(A543="","",IFERROR(SUMIFS(GA4!$P$2:$P$2001,GA4!$O$2:$O$2001,B543),0))</f>
        <v/>
      </c>
      <c r="R543" s="23">
        <f>IF(A543="","",IF(N(Q543)&gt;0,SUMIFS(GA4!$Q$2:$Q$2001,GA4!$O$2:$O$2001,B543)/Q543,""))</f>
        <v/>
      </c>
      <c r="S543">
        <f>IF(A543="","",IFERROR(SUMIFS(GA4!$R$2:$R$2001,GA4!$O$2:$O$2001,B543),0))</f>
        <v/>
      </c>
      <c r="T543">
        <f>IF(A543="","",IF(AND(ISNUMBER(F543),LEFT(C543&amp;"",1)="2"),IF(F543&lt;Rules!$B$9,"Yes","No"),"No"))</f>
        <v/>
      </c>
      <c r="U543">
        <f>IF(A543="","",IF(AND(N(O543)&gt;=Rules!$B$8,ISNUMBER(P543)),IF(P543&lt;=-Rules!$B$7,"Yes","No"),"No"))</f>
        <v/>
      </c>
      <c r="V543">
        <f>IF(A543="","",IF(AND(N(L543)&gt;=Rules!$B$6,ISNUMBER(N543)),IF(AND(N543&gt;=Rules!$B$10,N543&lt;=Rules!$B$11),"Yes","No"),"No"))</f>
        <v/>
      </c>
      <c r="W543">
        <f>IF(A543="","",IF(I543&lt;&gt;"","Yes","No"))</f>
        <v/>
      </c>
      <c r="X543">
        <f>IF(I543="","",IF(SUMIFS($K$3:$K$2002,$A$3:$A$2002,SUBSTITUTE(SUBSTITUTE(I543,"?","~?"),"*","~*"))&gt;N(K543),"Yes","No"))</f>
        <v/>
      </c>
      <c r="Y543">
        <f>IF(A543="","",IF(N(S543)&gt;0,"Yes","No"))</f>
        <v/>
      </c>
      <c r="Z543">
        <f>IF(A543="","",IF(AND(N(K543)&lt;Rules!$B$5,N(L543)&lt;Rules!$B$6,N(Q543)&lt;Rules!$B$13,Y543="No"),"Yes","No"))</f>
        <v/>
      </c>
      <c r="AA543">
        <f>IF(A543="","",IF(LEFT(C543&amp;"",1)="3","Redirect",IF(OR(LEFT(C543&amp;"",1)="4",LEFT(C543&amp;"",1)="5"),IF(OR(N(K543)&gt;0,N(AC543)&gt;=Rules!$B$14),"Redirect","Prune"),IF(D543="Non-Indexable","Keep",IF(AND(W543="Yes",X543="Yes",Y543="No"),"Merge",IF(OR(U543="Yes",V543="Yes",AND(T543="Yes",N(L543)&gt;=Rules!$B$6)),"Update",IF(Z543="Yes",IF(N(AC543)&gt;=Rules!$B$14,"Redirect","Prune"),"Keep")))))))</f>
        <v/>
      </c>
      <c r="AB543">
        <f>IF(A543="","",IF(LEFT(C543&amp;"",1)="3","Already redirects ("&amp;C543&amp;"). Update internal links to point at the final URL.",IF(OR(LEFT(C543&amp;"",1)="4",LEFT(C543&amp;"",1)="5"),IF(AA543="Redirect","Returns "&amp;C543&amp;" but still has "&amp;N(K543)&amp;" clicks and "&amp;N(AC543)&amp;" referring domains. 301 it to the closest live page.","Returns "&amp;C543&amp;" with no clicks or links. Remove internal links and let it 404 or 410."),IF(D543="Non-Indexable","Non-indexable ("&amp;E543&amp;"). Keep if that is intentional; otherwise fix the canonical or noindex.",IF(AA543="Merge","Overlaps with "&amp;I543&amp;IF(N(J543)&gt;0," (similarity "&amp;TEXT(J543,"0.00")&amp;")","")&amp;", which gets more clicks. Merge the useful parts into it and 301 this URL.",IF(AA543="Update",MID(IF(U543="Yes","; Clicks down "&amp;TEXT(-P543,"0%")&amp;" on the previous period","")&amp;IF(V543="Yes","; Average position "&amp;TEXT(N543,"0.0")&amp;" on "&amp;TEXT(L543,"#,##0")&amp;" impressions (striking distance)","")&amp;IF(AND(T543="Yes",N(L543)&gt;=Rules!$B$6),"; Thin ("&amp;F543&amp;" words) but has search demand",""),3,400),IF(AA543="Prune","Low value: "&amp;N(K543)&amp;" clicks, "&amp;N(L543)&amp;" impressions, "&amp;N(Q543)&amp;" sessions, no key events. Remove or noindex it and update internal links.",IF(AA543="Redirect","Low value but "&amp;N(AC543)&amp;" referring domains. 301 it to the closest relevant page to keep those links.",IF(AND(Z543="No",Y543="Yes",N(K543)&lt;Rules!$B$5),"Low search traffic but it converts (key events: "&amp;S543&amp;"). Keep it and link to it.",IF(W543="Yes","Stronger than the page it overlaps ("&amp;I543&amp;"). Keep; merge that page into this one.","Healthy: "&amp;N(K543)&amp;" clicks"&amp;IF(ISNUMBER(N543),", average position "&amp;TEXT(N543,"0.0"),"")&amp;". Keep and monitor."))))))))))</f>
        <v/>
      </c>
      <c r="AE543">
        <f>IF(A543="","",IF(AD543&lt;&gt;"",AD543,AA543))</f>
        <v/>
      </c>
    </row>
    <row r="544">
      <c r="A544">
        <f>IF(Crawl!A543="","",Crawl!A543)</f>
        <v/>
      </c>
      <c r="B544">
        <f>IF(A544="","",Crawl!EC543)</f>
        <v/>
      </c>
      <c r="C544">
        <f>IF(A544="","",IFERROR(INDEX(Crawl!$A543:$DZ543,1,Rules!$H$6),""))</f>
        <v/>
      </c>
      <c r="D544">
        <f>IF(A544="","",IFERROR(INDEX(Crawl!$A543:$DZ543,1,Rules!$H$7),"")&amp;"")</f>
        <v/>
      </c>
      <c r="E544">
        <f>IF(A544="","",IFERROR(INDEX(Crawl!$A543:$DZ543,1,Rules!$H$8),"")&amp;"")</f>
        <v/>
      </c>
      <c r="F544">
        <f>IF(A544="","",IFERROR(INDEX(Crawl!$A543:$DZ543,1,Rules!$H$9),""))</f>
        <v/>
      </c>
      <c r="G544">
        <f>IF(A544="","",IFERROR(INDEX(Crawl!$A543:$DZ543,1,Rules!$H$10),""))</f>
        <v/>
      </c>
      <c r="H544">
        <f>IF(A544="","",IFERROR(INDEX(Crawl!$A543:$DZ543,1,Rules!$H$12),""))</f>
        <v/>
      </c>
      <c r="I544">
        <f>IF(A544="","",IF(AND(N(H544)&gt;0,IFERROR(INDEX(Crawl!$A543:$DZ543,1,Rules!$H$11),"")&amp;""&lt;&gt;""),IFERROR(INDEX(Crawl!$A543:$DZ543,1,Rules!$H$11),"")&amp;"",IF(AND(ISNUMBER(J544),N(J544)&gt;=Rules!$B$12,IFERROR(INDEX(Crawl!$A543:$DZ543,1,Rules!$H$13),"")&amp;""&lt;&gt;""),IFERROR(INDEX(Crawl!$A543:$DZ543,1,Rules!$H$13),"")&amp;"","")))</f>
        <v/>
      </c>
      <c r="J544" s="19">
        <f>IF(A544="","",IF(IFERROR(INDEX(Crawl!$A543:$DZ543,1,Rules!$H$14),"")&amp;""="","",IFERROR(INDEX(Crawl!$A543:$DZ543,1,Rules!$H$14),"")))</f>
        <v/>
      </c>
      <c r="K544">
        <f>IF(A544="","",IFERROR(SUMIFS('GSC current'!$J$2:$J$2001,'GSC current'!$I$2:$I$2001,B544),0))</f>
        <v/>
      </c>
      <c r="L544">
        <f>IF(A544="","",IFERROR(SUMIFS('GSC current'!$K$2:$K$2001,'GSC current'!$I$2:$I$2001,B544),0))</f>
        <v/>
      </c>
      <c r="M544" s="20">
        <f>IF(A544="","",IF(N(L544)&gt;0,K544/L544,""))</f>
        <v/>
      </c>
      <c r="N544" s="21">
        <f>IF(A544="","",IF(N(L544)&gt;0,SUMIFS('GSC current'!$L$2:$L$2001,'GSC current'!$I$2:$I$2001,B544)/L544,""))</f>
        <v/>
      </c>
      <c r="O544">
        <f>IF(A544="","",IFERROR(SUMIFS('GSC previous'!$J$2:$J$2001,'GSC previous'!$I$2:$I$2001,B544),0))</f>
        <v/>
      </c>
      <c r="P544" s="22">
        <f>IF(A544="","",IF(N(O544)&gt;0,(K544-O544)/O544,""))</f>
        <v/>
      </c>
      <c r="Q544">
        <f>IF(A544="","",IFERROR(SUMIFS(GA4!$P$2:$P$2001,GA4!$O$2:$O$2001,B544),0))</f>
        <v/>
      </c>
      <c r="R544" s="23">
        <f>IF(A544="","",IF(N(Q544)&gt;0,SUMIFS(GA4!$Q$2:$Q$2001,GA4!$O$2:$O$2001,B544)/Q544,""))</f>
        <v/>
      </c>
      <c r="S544">
        <f>IF(A544="","",IFERROR(SUMIFS(GA4!$R$2:$R$2001,GA4!$O$2:$O$2001,B544),0))</f>
        <v/>
      </c>
      <c r="T544">
        <f>IF(A544="","",IF(AND(ISNUMBER(F544),LEFT(C544&amp;"",1)="2"),IF(F544&lt;Rules!$B$9,"Yes","No"),"No"))</f>
        <v/>
      </c>
      <c r="U544">
        <f>IF(A544="","",IF(AND(N(O544)&gt;=Rules!$B$8,ISNUMBER(P544)),IF(P544&lt;=-Rules!$B$7,"Yes","No"),"No"))</f>
        <v/>
      </c>
      <c r="V544">
        <f>IF(A544="","",IF(AND(N(L544)&gt;=Rules!$B$6,ISNUMBER(N544)),IF(AND(N544&gt;=Rules!$B$10,N544&lt;=Rules!$B$11),"Yes","No"),"No"))</f>
        <v/>
      </c>
      <c r="W544">
        <f>IF(A544="","",IF(I544&lt;&gt;"","Yes","No"))</f>
        <v/>
      </c>
      <c r="X544">
        <f>IF(I544="","",IF(SUMIFS($K$3:$K$2002,$A$3:$A$2002,SUBSTITUTE(SUBSTITUTE(I544,"?","~?"),"*","~*"))&gt;N(K544),"Yes","No"))</f>
        <v/>
      </c>
      <c r="Y544">
        <f>IF(A544="","",IF(N(S544)&gt;0,"Yes","No"))</f>
        <v/>
      </c>
      <c r="Z544">
        <f>IF(A544="","",IF(AND(N(K544)&lt;Rules!$B$5,N(L544)&lt;Rules!$B$6,N(Q544)&lt;Rules!$B$13,Y544="No"),"Yes","No"))</f>
        <v/>
      </c>
      <c r="AA544">
        <f>IF(A544="","",IF(LEFT(C544&amp;"",1)="3","Redirect",IF(OR(LEFT(C544&amp;"",1)="4",LEFT(C544&amp;"",1)="5"),IF(OR(N(K544)&gt;0,N(AC544)&gt;=Rules!$B$14),"Redirect","Prune"),IF(D544="Non-Indexable","Keep",IF(AND(W544="Yes",X544="Yes",Y544="No"),"Merge",IF(OR(U544="Yes",V544="Yes",AND(T544="Yes",N(L544)&gt;=Rules!$B$6)),"Update",IF(Z544="Yes",IF(N(AC544)&gt;=Rules!$B$14,"Redirect","Prune"),"Keep")))))))</f>
        <v/>
      </c>
      <c r="AB544">
        <f>IF(A544="","",IF(LEFT(C544&amp;"",1)="3","Already redirects ("&amp;C544&amp;"). Update internal links to point at the final URL.",IF(OR(LEFT(C544&amp;"",1)="4",LEFT(C544&amp;"",1)="5"),IF(AA544="Redirect","Returns "&amp;C544&amp;" but still has "&amp;N(K544)&amp;" clicks and "&amp;N(AC544)&amp;" referring domains. 301 it to the closest live page.","Returns "&amp;C544&amp;" with no clicks or links. Remove internal links and let it 404 or 410."),IF(D544="Non-Indexable","Non-indexable ("&amp;E544&amp;"). Keep if that is intentional; otherwise fix the canonical or noindex.",IF(AA544="Merge","Overlaps with "&amp;I544&amp;IF(N(J544)&gt;0," (similarity "&amp;TEXT(J544,"0.00")&amp;")","")&amp;", which gets more clicks. Merge the useful parts into it and 301 this URL.",IF(AA544="Update",MID(IF(U544="Yes","; Clicks down "&amp;TEXT(-P544,"0%")&amp;" on the previous period","")&amp;IF(V544="Yes","; Average position "&amp;TEXT(N544,"0.0")&amp;" on "&amp;TEXT(L544,"#,##0")&amp;" impressions (striking distance)","")&amp;IF(AND(T544="Yes",N(L544)&gt;=Rules!$B$6),"; Thin ("&amp;F544&amp;" words) but has search demand",""),3,400),IF(AA544="Prune","Low value: "&amp;N(K544)&amp;" clicks, "&amp;N(L544)&amp;" impressions, "&amp;N(Q544)&amp;" sessions, no key events. Remove or noindex it and update internal links.",IF(AA544="Redirect","Low value but "&amp;N(AC544)&amp;" referring domains. 301 it to the closest relevant page to keep those links.",IF(AND(Z544="No",Y544="Yes",N(K544)&lt;Rules!$B$5),"Low search traffic but it converts (key events: "&amp;S544&amp;"). Keep it and link to it.",IF(W544="Yes","Stronger than the page it overlaps ("&amp;I544&amp;"). Keep; merge that page into this one.","Healthy: "&amp;N(K544)&amp;" clicks"&amp;IF(ISNUMBER(N544),", average position "&amp;TEXT(N544,"0.0"),"")&amp;". Keep and monitor."))))))))))</f>
        <v/>
      </c>
      <c r="AE544">
        <f>IF(A544="","",IF(AD544&lt;&gt;"",AD544,AA544))</f>
        <v/>
      </c>
    </row>
    <row r="545">
      <c r="A545">
        <f>IF(Crawl!A544="","",Crawl!A544)</f>
        <v/>
      </c>
      <c r="B545">
        <f>IF(A545="","",Crawl!EC544)</f>
        <v/>
      </c>
      <c r="C545">
        <f>IF(A545="","",IFERROR(INDEX(Crawl!$A544:$DZ544,1,Rules!$H$6),""))</f>
        <v/>
      </c>
      <c r="D545">
        <f>IF(A545="","",IFERROR(INDEX(Crawl!$A544:$DZ544,1,Rules!$H$7),"")&amp;"")</f>
        <v/>
      </c>
      <c r="E545">
        <f>IF(A545="","",IFERROR(INDEX(Crawl!$A544:$DZ544,1,Rules!$H$8),"")&amp;"")</f>
        <v/>
      </c>
      <c r="F545">
        <f>IF(A545="","",IFERROR(INDEX(Crawl!$A544:$DZ544,1,Rules!$H$9),""))</f>
        <v/>
      </c>
      <c r="G545">
        <f>IF(A545="","",IFERROR(INDEX(Crawl!$A544:$DZ544,1,Rules!$H$10),""))</f>
        <v/>
      </c>
      <c r="H545">
        <f>IF(A545="","",IFERROR(INDEX(Crawl!$A544:$DZ544,1,Rules!$H$12),""))</f>
        <v/>
      </c>
      <c r="I545">
        <f>IF(A545="","",IF(AND(N(H545)&gt;0,IFERROR(INDEX(Crawl!$A544:$DZ544,1,Rules!$H$11),"")&amp;""&lt;&gt;""),IFERROR(INDEX(Crawl!$A544:$DZ544,1,Rules!$H$11),"")&amp;"",IF(AND(ISNUMBER(J545),N(J545)&gt;=Rules!$B$12,IFERROR(INDEX(Crawl!$A544:$DZ544,1,Rules!$H$13),"")&amp;""&lt;&gt;""),IFERROR(INDEX(Crawl!$A544:$DZ544,1,Rules!$H$13),"")&amp;"","")))</f>
        <v/>
      </c>
      <c r="J545" s="19">
        <f>IF(A545="","",IF(IFERROR(INDEX(Crawl!$A544:$DZ544,1,Rules!$H$14),"")&amp;""="","",IFERROR(INDEX(Crawl!$A544:$DZ544,1,Rules!$H$14),"")))</f>
        <v/>
      </c>
      <c r="K545">
        <f>IF(A545="","",IFERROR(SUMIFS('GSC current'!$J$2:$J$2001,'GSC current'!$I$2:$I$2001,B545),0))</f>
        <v/>
      </c>
      <c r="L545">
        <f>IF(A545="","",IFERROR(SUMIFS('GSC current'!$K$2:$K$2001,'GSC current'!$I$2:$I$2001,B545),0))</f>
        <v/>
      </c>
      <c r="M545" s="20">
        <f>IF(A545="","",IF(N(L545)&gt;0,K545/L545,""))</f>
        <v/>
      </c>
      <c r="N545" s="21">
        <f>IF(A545="","",IF(N(L545)&gt;0,SUMIFS('GSC current'!$L$2:$L$2001,'GSC current'!$I$2:$I$2001,B545)/L545,""))</f>
        <v/>
      </c>
      <c r="O545">
        <f>IF(A545="","",IFERROR(SUMIFS('GSC previous'!$J$2:$J$2001,'GSC previous'!$I$2:$I$2001,B545),0))</f>
        <v/>
      </c>
      <c r="P545" s="22">
        <f>IF(A545="","",IF(N(O545)&gt;0,(K545-O545)/O545,""))</f>
        <v/>
      </c>
      <c r="Q545">
        <f>IF(A545="","",IFERROR(SUMIFS(GA4!$P$2:$P$2001,GA4!$O$2:$O$2001,B545),0))</f>
        <v/>
      </c>
      <c r="R545" s="23">
        <f>IF(A545="","",IF(N(Q545)&gt;0,SUMIFS(GA4!$Q$2:$Q$2001,GA4!$O$2:$O$2001,B545)/Q545,""))</f>
        <v/>
      </c>
      <c r="S545">
        <f>IF(A545="","",IFERROR(SUMIFS(GA4!$R$2:$R$2001,GA4!$O$2:$O$2001,B545),0))</f>
        <v/>
      </c>
      <c r="T545">
        <f>IF(A545="","",IF(AND(ISNUMBER(F545),LEFT(C545&amp;"",1)="2"),IF(F545&lt;Rules!$B$9,"Yes","No"),"No"))</f>
        <v/>
      </c>
      <c r="U545">
        <f>IF(A545="","",IF(AND(N(O545)&gt;=Rules!$B$8,ISNUMBER(P545)),IF(P545&lt;=-Rules!$B$7,"Yes","No"),"No"))</f>
        <v/>
      </c>
      <c r="V545">
        <f>IF(A545="","",IF(AND(N(L545)&gt;=Rules!$B$6,ISNUMBER(N545)),IF(AND(N545&gt;=Rules!$B$10,N545&lt;=Rules!$B$11),"Yes","No"),"No"))</f>
        <v/>
      </c>
      <c r="W545">
        <f>IF(A545="","",IF(I545&lt;&gt;"","Yes","No"))</f>
        <v/>
      </c>
      <c r="X545">
        <f>IF(I545="","",IF(SUMIFS($K$3:$K$2002,$A$3:$A$2002,SUBSTITUTE(SUBSTITUTE(I545,"?","~?"),"*","~*"))&gt;N(K545),"Yes","No"))</f>
        <v/>
      </c>
      <c r="Y545">
        <f>IF(A545="","",IF(N(S545)&gt;0,"Yes","No"))</f>
        <v/>
      </c>
      <c r="Z545">
        <f>IF(A545="","",IF(AND(N(K545)&lt;Rules!$B$5,N(L545)&lt;Rules!$B$6,N(Q545)&lt;Rules!$B$13,Y545="No"),"Yes","No"))</f>
        <v/>
      </c>
      <c r="AA545">
        <f>IF(A545="","",IF(LEFT(C545&amp;"",1)="3","Redirect",IF(OR(LEFT(C545&amp;"",1)="4",LEFT(C545&amp;"",1)="5"),IF(OR(N(K545)&gt;0,N(AC545)&gt;=Rules!$B$14),"Redirect","Prune"),IF(D545="Non-Indexable","Keep",IF(AND(W545="Yes",X545="Yes",Y545="No"),"Merge",IF(OR(U545="Yes",V545="Yes",AND(T545="Yes",N(L545)&gt;=Rules!$B$6)),"Update",IF(Z545="Yes",IF(N(AC545)&gt;=Rules!$B$14,"Redirect","Prune"),"Keep")))))))</f>
        <v/>
      </c>
      <c r="AB545">
        <f>IF(A545="","",IF(LEFT(C545&amp;"",1)="3","Already redirects ("&amp;C545&amp;"). Update internal links to point at the final URL.",IF(OR(LEFT(C545&amp;"",1)="4",LEFT(C545&amp;"",1)="5"),IF(AA545="Redirect","Returns "&amp;C545&amp;" but still has "&amp;N(K545)&amp;" clicks and "&amp;N(AC545)&amp;" referring domains. 301 it to the closest live page.","Returns "&amp;C545&amp;" with no clicks or links. Remove internal links and let it 404 or 410."),IF(D545="Non-Indexable","Non-indexable ("&amp;E545&amp;"). Keep if that is intentional; otherwise fix the canonical or noindex.",IF(AA545="Merge","Overlaps with "&amp;I545&amp;IF(N(J545)&gt;0," (similarity "&amp;TEXT(J545,"0.00")&amp;")","")&amp;", which gets more clicks. Merge the useful parts into it and 301 this URL.",IF(AA545="Update",MID(IF(U545="Yes","; Clicks down "&amp;TEXT(-P545,"0%")&amp;" on the previous period","")&amp;IF(V545="Yes","; Average position "&amp;TEXT(N545,"0.0")&amp;" on "&amp;TEXT(L545,"#,##0")&amp;" impressions (striking distance)","")&amp;IF(AND(T545="Yes",N(L545)&gt;=Rules!$B$6),"; Thin ("&amp;F545&amp;" words) but has search demand",""),3,400),IF(AA545="Prune","Low value: "&amp;N(K545)&amp;" clicks, "&amp;N(L545)&amp;" impressions, "&amp;N(Q545)&amp;" sessions, no key events. Remove or noindex it and update internal links.",IF(AA545="Redirect","Low value but "&amp;N(AC545)&amp;" referring domains. 301 it to the closest relevant page to keep those links.",IF(AND(Z545="No",Y545="Yes",N(K545)&lt;Rules!$B$5),"Low search traffic but it converts (key events: "&amp;S545&amp;"). Keep it and link to it.",IF(W545="Yes","Stronger than the page it overlaps ("&amp;I545&amp;"). Keep; merge that page into this one.","Healthy: "&amp;N(K545)&amp;" clicks"&amp;IF(ISNUMBER(N545),", average position "&amp;TEXT(N545,"0.0"),"")&amp;". Keep and monitor."))))))))))</f>
        <v/>
      </c>
      <c r="AE545">
        <f>IF(A545="","",IF(AD545&lt;&gt;"",AD545,AA545))</f>
        <v/>
      </c>
    </row>
    <row r="546">
      <c r="A546">
        <f>IF(Crawl!A545="","",Crawl!A545)</f>
        <v/>
      </c>
      <c r="B546">
        <f>IF(A546="","",Crawl!EC545)</f>
        <v/>
      </c>
      <c r="C546">
        <f>IF(A546="","",IFERROR(INDEX(Crawl!$A545:$DZ545,1,Rules!$H$6),""))</f>
        <v/>
      </c>
      <c r="D546">
        <f>IF(A546="","",IFERROR(INDEX(Crawl!$A545:$DZ545,1,Rules!$H$7),"")&amp;"")</f>
        <v/>
      </c>
      <c r="E546">
        <f>IF(A546="","",IFERROR(INDEX(Crawl!$A545:$DZ545,1,Rules!$H$8),"")&amp;"")</f>
        <v/>
      </c>
      <c r="F546">
        <f>IF(A546="","",IFERROR(INDEX(Crawl!$A545:$DZ545,1,Rules!$H$9),""))</f>
        <v/>
      </c>
      <c r="G546">
        <f>IF(A546="","",IFERROR(INDEX(Crawl!$A545:$DZ545,1,Rules!$H$10),""))</f>
        <v/>
      </c>
      <c r="H546">
        <f>IF(A546="","",IFERROR(INDEX(Crawl!$A545:$DZ545,1,Rules!$H$12),""))</f>
        <v/>
      </c>
      <c r="I546">
        <f>IF(A546="","",IF(AND(N(H546)&gt;0,IFERROR(INDEX(Crawl!$A545:$DZ545,1,Rules!$H$11),"")&amp;""&lt;&gt;""),IFERROR(INDEX(Crawl!$A545:$DZ545,1,Rules!$H$11),"")&amp;"",IF(AND(ISNUMBER(J546),N(J546)&gt;=Rules!$B$12,IFERROR(INDEX(Crawl!$A545:$DZ545,1,Rules!$H$13),"")&amp;""&lt;&gt;""),IFERROR(INDEX(Crawl!$A545:$DZ545,1,Rules!$H$13),"")&amp;"","")))</f>
        <v/>
      </c>
      <c r="J546" s="19">
        <f>IF(A546="","",IF(IFERROR(INDEX(Crawl!$A545:$DZ545,1,Rules!$H$14),"")&amp;""="","",IFERROR(INDEX(Crawl!$A545:$DZ545,1,Rules!$H$14),"")))</f>
        <v/>
      </c>
      <c r="K546">
        <f>IF(A546="","",IFERROR(SUMIFS('GSC current'!$J$2:$J$2001,'GSC current'!$I$2:$I$2001,B546),0))</f>
        <v/>
      </c>
      <c r="L546">
        <f>IF(A546="","",IFERROR(SUMIFS('GSC current'!$K$2:$K$2001,'GSC current'!$I$2:$I$2001,B546),0))</f>
        <v/>
      </c>
      <c r="M546" s="20">
        <f>IF(A546="","",IF(N(L546)&gt;0,K546/L546,""))</f>
        <v/>
      </c>
      <c r="N546" s="21">
        <f>IF(A546="","",IF(N(L546)&gt;0,SUMIFS('GSC current'!$L$2:$L$2001,'GSC current'!$I$2:$I$2001,B546)/L546,""))</f>
        <v/>
      </c>
      <c r="O546">
        <f>IF(A546="","",IFERROR(SUMIFS('GSC previous'!$J$2:$J$2001,'GSC previous'!$I$2:$I$2001,B546),0))</f>
        <v/>
      </c>
      <c r="P546" s="22">
        <f>IF(A546="","",IF(N(O546)&gt;0,(K546-O546)/O546,""))</f>
        <v/>
      </c>
      <c r="Q546">
        <f>IF(A546="","",IFERROR(SUMIFS(GA4!$P$2:$P$2001,GA4!$O$2:$O$2001,B546),0))</f>
        <v/>
      </c>
      <c r="R546" s="23">
        <f>IF(A546="","",IF(N(Q546)&gt;0,SUMIFS(GA4!$Q$2:$Q$2001,GA4!$O$2:$O$2001,B546)/Q546,""))</f>
        <v/>
      </c>
      <c r="S546">
        <f>IF(A546="","",IFERROR(SUMIFS(GA4!$R$2:$R$2001,GA4!$O$2:$O$2001,B546),0))</f>
        <v/>
      </c>
      <c r="T546">
        <f>IF(A546="","",IF(AND(ISNUMBER(F546),LEFT(C546&amp;"",1)="2"),IF(F546&lt;Rules!$B$9,"Yes","No"),"No"))</f>
        <v/>
      </c>
      <c r="U546">
        <f>IF(A546="","",IF(AND(N(O546)&gt;=Rules!$B$8,ISNUMBER(P546)),IF(P546&lt;=-Rules!$B$7,"Yes","No"),"No"))</f>
        <v/>
      </c>
      <c r="V546">
        <f>IF(A546="","",IF(AND(N(L546)&gt;=Rules!$B$6,ISNUMBER(N546)),IF(AND(N546&gt;=Rules!$B$10,N546&lt;=Rules!$B$11),"Yes","No"),"No"))</f>
        <v/>
      </c>
      <c r="W546">
        <f>IF(A546="","",IF(I546&lt;&gt;"","Yes","No"))</f>
        <v/>
      </c>
      <c r="X546">
        <f>IF(I546="","",IF(SUMIFS($K$3:$K$2002,$A$3:$A$2002,SUBSTITUTE(SUBSTITUTE(I546,"?","~?"),"*","~*"))&gt;N(K546),"Yes","No"))</f>
        <v/>
      </c>
      <c r="Y546">
        <f>IF(A546="","",IF(N(S546)&gt;0,"Yes","No"))</f>
        <v/>
      </c>
      <c r="Z546">
        <f>IF(A546="","",IF(AND(N(K546)&lt;Rules!$B$5,N(L546)&lt;Rules!$B$6,N(Q546)&lt;Rules!$B$13,Y546="No"),"Yes","No"))</f>
        <v/>
      </c>
      <c r="AA546">
        <f>IF(A546="","",IF(LEFT(C546&amp;"",1)="3","Redirect",IF(OR(LEFT(C546&amp;"",1)="4",LEFT(C546&amp;"",1)="5"),IF(OR(N(K546)&gt;0,N(AC546)&gt;=Rules!$B$14),"Redirect","Prune"),IF(D546="Non-Indexable","Keep",IF(AND(W546="Yes",X546="Yes",Y546="No"),"Merge",IF(OR(U546="Yes",V546="Yes",AND(T546="Yes",N(L546)&gt;=Rules!$B$6)),"Update",IF(Z546="Yes",IF(N(AC546)&gt;=Rules!$B$14,"Redirect","Prune"),"Keep")))))))</f>
        <v/>
      </c>
      <c r="AB546">
        <f>IF(A546="","",IF(LEFT(C546&amp;"",1)="3","Already redirects ("&amp;C546&amp;"). Update internal links to point at the final URL.",IF(OR(LEFT(C546&amp;"",1)="4",LEFT(C546&amp;"",1)="5"),IF(AA546="Redirect","Returns "&amp;C546&amp;" but still has "&amp;N(K546)&amp;" clicks and "&amp;N(AC546)&amp;" referring domains. 301 it to the closest live page.","Returns "&amp;C546&amp;" with no clicks or links. Remove internal links and let it 404 or 410."),IF(D546="Non-Indexable","Non-indexable ("&amp;E546&amp;"). Keep if that is intentional; otherwise fix the canonical or noindex.",IF(AA546="Merge","Overlaps with "&amp;I546&amp;IF(N(J546)&gt;0," (similarity "&amp;TEXT(J546,"0.00")&amp;")","")&amp;", which gets more clicks. Merge the useful parts into it and 301 this URL.",IF(AA546="Update",MID(IF(U546="Yes","; Clicks down "&amp;TEXT(-P546,"0%")&amp;" on the previous period","")&amp;IF(V546="Yes","; Average position "&amp;TEXT(N546,"0.0")&amp;" on "&amp;TEXT(L546,"#,##0")&amp;" impressions (striking distance)","")&amp;IF(AND(T546="Yes",N(L546)&gt;=Rules!$B$6),"; Thin ("&amp;F546&amp;" words) but has search demand",""),3,400),IF(AA546="Prune","Low value: "&amp;N(K546)&amp;" clicks, "&amp;N(L546)&amp;" impressions, "&amp;N(Q546)&amp;" sessions, no key events. Remove or noindex it and update internal links.",IF(AA546="Redirect","Low value but "&amp;N(AC546)&amp;" referring domains. 301 it to the closest relevant page to keep those links.",IF(AND(Z546="No",Y546="Yes",N(K546)&lt;Rules!$B$5),"Low search traffic but it converts (key events: "&amp;S546&amp;"). Keep it and link to it.",IF(W546="Yes","Stronger than the page it overlaps ("&amp;I546&amp;"). Keep; merge that page into this one.","Healthy: "&amp;N(K546)&amp;" clicks"&amp;IF(ISNUMBER(N546),", average position "&amp;TEXT(N546,"0.0"),"")&amp;". Keep and monitor."))))))))))</f>
        <v/>
      </c>
      <c r="AE546">
        <f>IF(A546="","",IF(AD546&lt;&gt;"",AD546,AA546))</f>
        <v/>
      </c>
    </row>
    <row r="547">
      <c r="A547">
        <f>IF(Crawl!A546="","",Crawl!A546)</f>
        <v/>
      </c>
      <c r="B547">
        <f>IF(A547="","",Crawl!EC546)</f>
        <v/>
      </c>
      <c r="C547">
        <f>IF(A547="","",IFERROR(INDEX(Crawl!$A546:$DZ546,1,Rules!$H$6),""))</f>
        <v/>
      </c>
      <c r="D547">
        <f>IF(A547="","",IFERROR(INDEX(Crawl!$A546:$DZ546,1,Rules!$H$7),"")&amp;"")</f>
        <v/>
      </c>
      <c r="E547">
        <f>IF(A547="","",IFERROR(INDEX(Crawl!$A546:$DZ546,1,Rules!$H$8),"")&amp;"")</f>
        <v/>
      </c>
      <c r="F547">
        <f>IF(A547="","",IFERROR(INDEX(Crawl!$A546:$DZ546,1,Rules!$H$9),""))</f>
        <v/>
      </c>
      <c r="G547">
        <f>IF(A547="","",IFERROR(INDEX(Crawl!$A546:$DZ546,1,Rules!$H$10),""))</f>
        <v/>
      </c>
      <c r="H547">
        <f>IF(A547="","",IFERROR(INDEX(Crawl!$A546:$DZ546,1,Rules!$H$12),""))</f>
        <v/>
      </c>
      <c r="I547">
        <f>IF(A547="","",IF(AND(N(H547)&gt;0,IFERROR(INDEX(Crawl!$A546:$DZ546,1,Rules!$H$11),"")&amp;""&lt;&gt;""),IFERROR(INDEX(Crawl!$A546:$DZ546,1,Rules!$H$11),"")&amp;"",IF(AND(ISNUMBER(J547),N(J547)&gt;=Rules!$B$12,IFERROR(INDEX(Crawl!$A546:$DZ546,1,Rules!$H$13),"")&amp;""&lt;&gt;""),IFERROR(INDEX(Crawl!$A546:$DZ546,1,Rules!$H$13),"")&amp;"","")))</f>
        <v/>
      </c>
      <c r="J547" s="19">
        <f>IF(A547="","",IF(IFERROR(INDEX(Crawl!$A546:$DZ546,1,Rules!$H$14),"")&amp;""="","",IFERROR(INDEX(Crawl!$A546:$DZ546,1,Rules!$H$14),"")))</f>
        <v/>
      </c>
      <c r="K547">
        <f>IF(A547="","",IFERROR(SUMIFS('GSC current'!$J$2:$J$2001,'GSC current'!$I$2:$I$2001,B547),0))</f>
        <v/>
      </c>
      <c r="L547">
        <f>IF(A547="","",IFERROR(SUMIFS('GSC current'!$K$2:$K$2001,'GSC current'!$I$2:$I$2001,B547),0))</f>
        <v/>
      </c>
      <c r="M547" s="20">
        <f>IF(A547="","",IF(N(L547)&gt;0,K547/L547,""))</f>
        <v/>
      </c>
      <c r="N547" s="21">
        <f>IF(A547="","",IF(N(L547)&gt;0,SUMIFS('GSC current'!$L$2:$L$2001,'GSC current'!$I$2:$I$2001,B547)/L547,""))</f>
        <v/>
      </c>
      <c r="O547">
        <f>IF(A547="","",IFERROR(SUMIFS('GSC previous'!$J$2:$J$2001,'GSC previous'!$I$2:$I$2001,B547),0))</f>
        <v/>
      </c>
      <c r="P547" s="22">
        <f>IF(A547="","",IF(N(O547)&gt;0,(K547-O547)/O547,""))</f>
        <v/>
      </c>
      <c r="Q547">
        <f>IF(A547="","",IFERROR(SUMIFS(GA4!$P$2:$P$2001,GA4!$O$2:$O$2001,B547),0))</f>
        <v/>
      </c>
      <c r="R547" s="23">
        <f>IF(A547="","",IF(N(Q547)&gt;0,SUMIFS(GA4!$Q$2:$Q$2001,GA4!$O$2:$O$2001,B547)/Q547,""))</f>
        <v/>
      </c>
      <c r="S547">
        <f>IF(A547="","",IFERROR(SUMIFS(GA4!$R$2:$R$2001,GA4!$O$2:$O$2001,B547),0))</f>
        <v/>
      </c>
      <c r="T547">
        <f>IF(A547="","",IF(AND(ISNUMBER(F547),LEFT(C547&amp;"",1)="2"),IF(F547&lt;Rules!$B$9,"Yes","No"),"No"))</f>
        <v/>
      </c>
      <c r="U547">
        <f>IF(A547="","",IF(AND(N(O547)&gt;=Rules!$B$8,ISNUMBER(P547)),IF(P547&lt;=-Rules!$B$7,"Yes","No"),"No"))</f>
        <v/>
      </c>
      <c r="V547">
        <f>IF(A547="","",IF(AND(N(L547)&gt;=Rules!$B$6,ISNUMBER(N547)),IF(AND(N547&gt;=Rules!$B$10,N547&lt;=Rules!$B$11),"Yes","No"),"No"))</f>
        <v/>
      </c>
      <c r="W547">
        <f>IF(A547="","",IF(I547&lt;&gt;"","Yes","No"))</f>
        <v/>
      </c>
      <c r="X547">
        <f>IF(I547="","",IF(SUMIFS($K$3:$K$2002,$A$3:$A$2002,SUBSTITUTE(SUBSTITUTE(I547,"?","~?"),"*","~*"))&gt;N(K547),"Yes","No"))</f>
        <v/>
      </c>
      <c r="Y547">
        <f>IF(A547="","",IF(N(S547)&gt;0,"Yes","No"))</f>
        <v/>
      </c>
      <c r="Z547">
        <f>IF(A547="","",IF(AND(N(K547)&lt;Rules!$B$5,N(L547)&lt;Rules!$B$6,N(Q547)&lt;Rules!$B$13,Y547="No"),"Yes","No"))</f>
        <v/>
      </c>
      <c r="AA547">
        <f>IF(A547="","",IF(LEFT(C547&amp;"",1)="3","Redirect",IF(OR(LEFT(C547&amp;"",1)="4",LEFT(C547&amp;"",1)="5"),IF(OR(N(K547)&gt;0,N(AC547)&gt;=Rules!$B$14),"Redirect","Prune"),IF(D547="Non-Indexable","Keep",IF(AND(W547="Yes",X547="Yes",Y547="No"),"Merge",IF(OR(U547="Yes",V547="Yes",AND(T547="Yes",N(L547)&gt;=Rules!$B$6)),"Update",IF(Z547="Yes",IF(N(AC547)&gt;=Rules!$B$14,"Redirect","Prune"),"Keep")))))))</f>
        <v/>
      </c>
      <c r="AB547">
        <f>IF(A547="","",IF(LEFT(C547&amp;"",1)="3","Already redirects ("&amp;C547&amp;"). Update internal links to point at the final URL.",IF(OR(LEFT(C547&amp;"",1)="4",LEFT(C547&amp;"",1)="5"),IF(AA547="Redirect","Returns "&amp;C547&amp;" but still has "&amp;N(K547)&amp;" clicks and "&amp;N(AC547)&amp;" referring domains. 301 it to the closest live page.","Returns "&amp;C547&amp;" with no clicks or links. Remove internal links and let it 404 or 410."),IF(D547="Non-Indexable","Non-indexable ("&amp;E547&amp;"). Keep if that is intentional; otherwise fix the canonical or noindex.",IF(AA547="Merge","Overlaps with "&amp;I547&amp;IF(N(J547)&gt;0," (similarity "&amp;TEXT(J547,"0.00")&amp;")","")&amp;", which gets more clicks. Merge the useful parts into it and 301 this URL.",IF(AA547="Update",MID(IF(U547="Yes","; Clicks down "&amp;TEXT(-P547,"0%")&amp;" on the previous period","")&amp;IF(V547="Yes","; Average position "&amp;TEXT(N547,"0.0")&amp;" on "&amp;TEXT(L547,"#,##0")&amp;" impressions (striking distance)","")&amp;IF(AND(T547="Yes",N(L547)&gt;=Rules!$B$6),"; Thin ("&amp;F547&amp;" words) but has search demand",""),3,400),IF(AA547="Prune","Low value: "&amp;N(K547)&amp;" clicks, "&amp;N(L547)&amp;" impressions, "&amp;N(Q547)&amp;" sessions, no key events. Remove or noindex it and update internal links.",IF(AA547="Redirect","Low value but "&amp;N(AC547)&amp;" referring domains. 301 it to the closest relevant page to keep those links.",IF(AND(Z547="No",Y547="Yes",N(K547)&lt;Rules!$B$5),"Low search traffic but it converts (key events: "&amp;S547&amp;"). Keep it and link to it.",IF(W547="Yes","Stronger than the page it overlaps ("&amp;I547&amp;"). Keep; merge that page into this one.","Healthy: "&amp;N(K547)&amp;" clicks"&amp;IF(ISNUMBER(N547),", average position "&amp;TEXT(N547,"0.0"),"")&amp;". Keep and monitor."))))))))))</f>
        <v/>
      </c>
      <c r="AE547">
        <f>IF(A547="","",IF(AD547&lt;&gt;"",AD547,AA547))</f>
        <v/>
      </c>
    </row>
    <row r="548">
      <c r="A548">
        <f>IF(Crawl!A547="","",Crawl!A547)</f>
        <v/>
      </c>
      <c r="B548">
        <f>IF(A548="","",Crawl!EC547)</f>
        <v/>
      </c>
      <c r="C548">
        <f>IF(A548="","",IFERROR(INDEX(Crawl!$A547:$DZ547,1,Rules!$H$6),""))</f>
        <v/>
      </c>
      <c r="D548">
        <f>IF(A548="","",IFERROR(INDEX(Crawl!$A547:$DZ547,1,Rules!$H$7),"")&amp;"")</f>
        <v/>
      </c>
      <c r="E548">
        <f>IF(A548="","",IFERROR(INDEX(Crawl!$A547:$DZ547,1,Rules!$H$8),"")&amp;"")</f>
        <v/>
      </c>
      <c r="F548">
        <f>IF(A548="","",IFERROR(INDEX(Crawl!$A547:$DZ547,1,Rules!$H$9),""))</f>
        <v/>
      </c>
      <c r="G548">
        <f>IF(A548="","",IFERROR(INDEX(Crawl!$A547:$DZ547,1,Rules!$H$10),""))</f>
        <v/>
      </c>
      <c r="H548">
        <f>IF(A548="","",IFERROR(INDEX(Crawl!$A547:$DZ547,1,Rules!$H$12),""))</f>
        <v/>
      </c>
      <c r="I548">
        <f>IF(A548="","",IF(AND(N(H548)&gt;0,IFERROR(INDEX(Crawl!$A547:$DZ547,1,Rules!$H$11),"")&amp;""&lt;&gt;""),IFERROR(INDEX(Crawl!$A547:$DZ547,1,Rules!$H$11),"")&amp;"",IF(AND(ISNUMBER(J548),N(J548)&gt;=Rules!$B$12,IFERROR(INDEX(Crawl!$A547:$DZ547,1,Rules!$H$13),"")&amp;""&lt;&gt;""),IFERROR(INDEX(Crawl!$A547:$DZ547,1,Rules!$H$13),"")&amp;"","")))</f>
        <v/>
      </c>
      <c r="J548" s="19">
        <f>IF(A548="","",IF(IFERROR(INDEX(Crawl!$A547:$DZ547,1,Rules!$H$14),"")&amp;""="","",IFERROR(INDEX(Crawl!$A547:$DZ547,1,Rules!$H$14),"")))</f>
        <v/>
      </c>
      <c r="K548">
        <f>IF(A548="","",IFERROR(SUMIFS('GSC current'!$J$2:$J$2001,'GSC current'!$I$2:$I$2001,B548),0))</f>
        <v/>
      </c>
      <c r="L548">
        <f>IF(A548="","",IFERROR(SUMIFS('GSC current'!$K$2:$K$2001,'GSC current'!$I$2:$I$2001,B548),0))</f>
        <v/>
      </c>
      <c r="M548" s="20">
        <f>IF(A548="","",IF(N(L548)&gt;0,K548/L548,""))</f>
        <v/>
      </c>
      <c r="N548" s="21">
        <f>IF(A548="","",IF(N(L548)&gt;0,SUMIFS('GSC current'!$L$2:$L$2001,'GSC current'!$I$2:$I$2001,B548)/L548,""))</f>
        <v/>
      </c>
      <c r="O548">
        <f>IF(A548="","",IFERROR(SUMIFS('GSC previous'!$J$2:$J$2001,'GSC previous'!$I$2:$I$2001,B548),0))</f>
        <v/>
      </c>
      <c r="P548" s="22">
        <f>IF(A548="","",IF(N(O548)&gt;0,(K548-O548)/O548,""))</f>
        <v/>
      </c>
      <c r="Q548">
        <f>IF(A548="","",IFERROR(SUMIFS(GA4!$P$2:$P$2001,GA4!$O$2:$O$2001,B548),0))</f>
        <v/>
      </c>
      <c r="R548" s="23">
        <f>IF(A548="","",IF(N(Q548)&gt;0,SUMIFS(GA4!$Q$2:$Q$2001,GA4!$O$2:$O$2001,B548)/Q548,""))</f>
        <v/>
      </c>
      <c r="S548">
        <f>IF(A548="","",IFERROR(SUMIFS(GA4!$R$2:$R$2001,GA4!$O$2:$O$2001,B548),0))</f>
        <v/>
      </c>
      <c r="T548">
        <f>IF(A548="","",IF(AND(ISNUMBER(F548),LEFT(C548&amp;"",1)="2"),IF(F548&lt;Rules!$B$9,"Yes","No"),"No"))</f>
        <v/>
      </c>
      <c r="U548">
        <f>IF(A548="","",IF(AND(N(O548)&gt;=Rules!$B$8,ISNUMBER(P548)),IF(P548&lt;=-Rules!$B$7,"Yes","No"),"No"))</f>
        <v/>
      </c>
      <c r="V548">
        <f>IF(A548="","",IF(AND(N(L548)&gt;=Rules!$B$6,ISNUMBER(N548)),IF(AND(N548&gt;=Rules!$B$10,N548&lt;=Rules!$B$11),"Yes","No"),"No"))</f>
        <v/>
      </c>
      <c r="W548">
        <f>IF(A548="","",IF(I548&lt;&gt;"","Yes","No"))</f>
        <v/>
      </c>
      <c r="X548">
        <f>IF(I548="","",IF(SUMIFS($K$3:$K$2002,$A$3:$A$2002,SUBSTITUTE(SUBSTITUTE(I548,"?","~?"),"*","~*"))&gt;N(K548),"Yes","No"))</f>
        <v/>
      </c>
      <c r="Y548">
        <f>IF(A548="","",IF(N(S548)&gt;0,"Yes","No"))</f>
        <v/>
      </c>
      <c r="Z548">
        <f>IF(A548="","",IF(AND(N(K548)&lt;Rules!$B$5,N(L548)&lt;Rules!$B$6,N(Q548)&lt;Rules!$B$13,Y548="No"),"Yes","No"))</f>
        <v/>
      </c>
      <c r="AA548">
        <f>IF(A548="","",IF(LEFT(C548&amp;"",1)="3","Redirect",IF(OR(LEFT(C548&amp;"",1)="4",LEFT(C548&amp;"",1)="5"),IF(OR(N(K548)&gt;0,N(AC548)&gt;=Rules!$B$14),"Redirect","Prune"),IF(D548="Non-Indexable","Keep",IF(AND(W548="Yes",X548="Yes",Y548="No"),"Merge",IF(OR(U548="Yes",V548="Yes",AND(T548="Yes",N(L548)&gt;=Rules!$B$6)),"Update",IF(Z548="Yes",IF(N(AC548)&gt;=Rules!$B$14,"Redirect","Prune"),"Keep")))))))</f>
        <v/>
      </c>
      <c r="AB548">
        <f>IF(A548="","",IF(LEFT(C548&amp;"",1)="3","Already redirects ("&amp;C548&amp;"). Update internal links to point at the final URL.",IF(OR(LEFT(C548&amp;"",1)="4",LEFT(C548&amp;"",1)="5"),IF(AA548="Redirect","Returns "&amp;C548&amp;" but still has "&amp;N(K548)&amp;" clicks and "&amp;N(AC548)&amp;" referring domains. 301 it to the closest live page.","Returns "&amp;C548&amp;" with no clicks or links. Remove internal links and let it 404 or 410."),IF(D548="Non-Indexable","Non-indexable ("&amp;E548&amp;"). Keep if that is intentional; otherwise fix the canonical or noindex.",IF(AA548="Merge","Overlaps with "&amp;I548&amp;IF(N(J548)&gt;0," (similarity "&amp;TEXT(J548,"0.00")&amp;")","")&amp;", which gets more clicks. Merge the useful parts into it and 301 this URL.",IF(AA548="Update",MID(IF(U548="Yes","; Clicks down "&amp;TEXT(-P548,"0%")&amp;" on the previous period","")&amp;IF(V548="Yes","; Average position "&amp;TEXT(N548,"0.0")&amp;" on "&amp;TEXT(L548,"#,##0")&amp;" impressions (striking distance)","")&amp;IF(AND(T548="Yes",N(L548)&gt;=Rules!$B$6),"; Thin ("&amp;F548&amp;" words) but has search demand",""),3,400),IF(AA548="Prune","Low value: "&amp;N(K548)&amp;" clicks, "&amp;N(L548)&amp;" impressions, "&amp;N(Q548)&amp;" sessions, no key events. Remove or noindex it and update internal links.",IF(AA548="Redirect","Low value but "&amp;N(AC548)&amp;" referring domains. 301 it to the closest relevant page to keep those links.",IF(AND(Z548="No",Y548="Yes",N(K548)&lt;Rules!$B$5),"Low search traffic but it converts (key events: "&amp;S548&amp;"). Keep it and link to it.",IF(W548="Yes","Stronger than the page it overlaps ("&amp;I548&amp;"). Keep; merge that page into this one.","Healthy: "&amp;N(K548)&amp;" clicks"&amp;IF(ISNUMBER(N548),", average position "&amp;TEXT(N548,"0.0"),"")&amp;". Keep and monitor."))))))))))</f>
        <v/>
      </c>
      <c r="AE548">
        <f>IF(A548="","",IF(AD548&lt;&gt;"",AD548,AA548))</f>
        <v/>
      </c>
    </row>
    <row r="549">
      <c r="A549">
        <f>IF(Crawl!A548="","",Crawl!A548)</f>
        <v/>
      </c>
      <c r="B549">
        <f>IF(A549="","",Crawl!EC548)</f>
        <v/>
      </c>
      <c r="C549">
        <f>IF(A549="","",IFERROR(INDEX(Crawl!$A548:$DZ548,1,Rules!$H$6),""))</f>
        <v/>
      </c>
      <c r="D549">
        <f>IF(A549="","",IFERROR(INDEX(Crawl!$A548:$DZ548,1,Rules!$H$7),"")&amp;"")</f>
        <v/>
      </c>
      <c r="E549">
        <f>IF(A549="","",IFERROR(INDEX(Crawl!$A548:$DZ548,1,Rules!$H$8),"")&amp;"")</f>
        <v/>
      </c>
      <c r="F549">
        <f>IF(A549="","",IFERROR(INDEX(Crawl!$A548:$DZ548,1,Rules!$H$9),""))</f>
        <v/>
      </c>
      <c r="G549">
        <f>IF(A549="","",IFERROR(INDEX(Crawl!$A548:$DZ548,1,Rules!$H$10),""))</f>
        <v/>
      </c>
      <c r="H549">
        <f>IF(A549="","",IFERROR(INDEX(Crawl!$A548:$DZ548,1,Rules!$H$12),""))</f>
        <v/>
      </c>
      <c r="I549">
        <f>IF(A549="","",IF(AND(N(H549)&gt;0,IFERROR(INDEX(Crawl!$A548:$DZ548,1,Rules!$H$11),"")&amp;""&lt;&gt;""),IFERROR(INDEX(Crawl!$A548:$DZ548,1,Rules!$H$11),"")&amp;"",IF(AND(ISNUMBER(J549),N(J549)&gt;=Rules!$B$12,IFERROR(INDEX(Crawl!$A548:$DZ548,1,Rules!$H$13),"")&amp;""&lt;&gt;""),IFERROR(INDEX(Crawl!$A548:$DZ548,1,Rules!$H$13),"")&amp;"","")))</f>
        <v/>
      </c>
      <c r="J549" s="19">
        <f>IF(A549="","",IF(IFERROR(INDEX(Crawl!$A548:$DZ548,1,Rules!$H$14),"")&amp;""="","",IFERROR(INDEX(Crawl!$A548:$DZ548,1,Rules!$H$14),"")))</f>
        <v/>
      </c>
      <c r="K549">
        <f>IF(A549="","",IFERROR(SUMIFS('GSC current'!$J$2:$J$2001,'GSC current'!$I$2:$I$2001,B549),0))</f>
        <v/>
      </c>
      <c r="L549">
        <f>IF(A549="","",IFERROR(SUMIFS('GSC current'!$K$2:$K$2001,'GSC current'!$I$2:$I$2001,B549),0))</f>
        <v/>
      </c>
      <c r="M549" s="20">
        <f>IF(A549="","",IF(N(L549)&gt;0,K549/L549,""))</f>
        <v/>
      </c>
      <c r="N549" s="21">
        <f>IF(A549="","",IF(N(L549)&gt;0,SUMIFS('GSC current'!$L$2:$L$2001,'GSC current'!$I$2:$I$2001,B549)/L549,""))</f>
        <v/>
      </c>
      <c r="O549">
        <f>IF(A549="","",IFERROR(SUMIFS('GSC previous'!$J$2:$J$2001,'GSC previous'!$I$2:$I$2001,B549),0))</f>
        <v/>
      </c>
      <c r="P549" s="22">
        <f>IF(A549="","",IF(N(O549)&gt;0,(K549-O549)/O549,""))</f>
        <v/>
      </c>
      <c r="Q549">
        <f>IF(A549="","",IFERROR(SUMIFS(GA4!$P$2:$P$2001,GA4!$O$2:$O$2001,B549),0))</f>
        <v/>
      </c>
      <c r="R549" s="23">
        <f>IF(A549="","",IF(N(Q549)&gt;0,SUMIFS(GA4!$Q$2:$Q$2001,GA4!$O$2:$O$2001,B549)/Q549,""))</f>
        <v/>
      </c>
      <c r="S549">
        <f>IF(A549="","",IFERROR(SUMIFS(GA4!$R$2:$R$2001,GA4!$O$2:$O$2001,B549),0))</f>
        <v/>
      </c>
      <c r="T549">
        <f>IF(A549="","",IF(AND(ISNUMBER(F549),LEFT(C549&amp;"",1)="2"),IF(F549&lt;Rules!$B$9,"Yes","No"),"No"))</f>
        <v/>
      </c>
      <c r="U549">
        <f>IF(A549="","",IF(AND(N(O549)&gt;=Rules!$B$8,ISNUMBER(P549)),IF(P549&lt;=-Rules!$B$7,"Yes","No"),"No"))</f>
        <v/>
      </c>
      <c r="V549">
        <f>IF(A549="","",IF(AND(N(L549)&gt;=Rules!$B$6,ISNUMBER(N549)),IF(AND(N549&gt;=Rules!$B$10,N549&lt;=Rules!$B$11),"Yes","No"),"No"))</f>
        <v/>
      </c>
      <c r="W549">
        <f>IF(A549="","",IF(I549&lt;&gt;"","Yes","No"))</f>
        <v/>
      </c>
      <c r="X549">
        <f>IF(I549="","",IF(SUMIFS($K$3:$K$2002,$A$3:$A$2002,SUBSTITUTE(SUBSTITUTE(I549,"?","~?"),"*","~*"))&gt;N(K549),"Yes","No"))</f>
        <v/>
      </c>
      <c r="Y549">
        <f>IF(A549="","",IF(N(S549)&gt;0,"Yes","No"))</f>
        <v/>
      </c>
      <c r="Z549">
        <f>IF(A549="","",IF(AND(N(K549)&lt;Rules!$B$5,N(L549)&lt;Rules!$B$6,N(Q549)&lt;Rules!$B$13,Y549="No"),"Yes","No"))</f>
        <v/>
      </c>
      <c r="AA549">
        <f>IF(A549="","",IF(LEFT(C549&amp;"",1)="3","Redirect",IF(OR(LEFT(C549&amp;"",1)="4",LEFT(C549&amp;"",1)="5"),IF(OR(N(K549)&gt;0,N(AC549)&gt;=Rules!$B$14),"Redirect","Prune"),IF(D549="Non-Indexable","Keep",IF(AND(W549="Yes",X549="Yes",Y549="No"),"Merge",IF(OR(U549="Yes",V549="Yes",AND(T549="Yes",N(L549)&gt;=Rules!$B$6)),"Update",IF(Z549="Yes",IF(N(AC549)&gt;=Rules!$B$14,"Redirect","Prune"),"Keep")))))))</f>
        <v/>
      </c>
      <c r="AB549">
        <f>IF(A549="","",IF(LEFT(C549&amp;"",1)="3","Already redirects ("&amp;C549&amp;"). Update internal links to point at the final URL.",IF(OR(LEFT(C549&amp;"",1)="4",LEFT(C549&amp;"",1)="5"),IF(AA549="Redirect","Returns "&amp;C549&amp;" but still has "&amp;N(K549)&amp;" clicks and "&amp;N(AC549)&amp;" referring domains. 301 it to the closest live page.","Returns "&amp;C549&amp;" with no clicks or links. Remove internal links and let it 404 or 410."),IF(D549="Non-Indexable","Non-indexable ("&amp;E549&amp;"). Keep if that is intentional; otherwise fix the canonical or noindex.",IF(AA549="Merge","Overlaps with "&amp;I549&amp;IF(N(J549)&gt;0," (similarity "&amp;TEXT(J549,"0.00")&amp;")","")&amp;", which gets more clicks. Merge the useful parts into it and 301 this URL.",IF(AA549="Update",MID(IF(U549="Yes","; Clicks down "&amp;TEXT(-P549,"0%")&amp;" on the previous period","")&amp;IF(V549="Yes","; Average position "&amp;TEXT(N549,"0.0")&amp;" on "&amp;TEXT(L549,"#,##0")&amp;" impressions (striking distance)","")&amp;IF(AND(T549="Yes",N(L549)&gt;=Rules!$B$6),"; Thin ("&amp;F549&amp;" words) but has search demand",""),3,400),IF(AA549="Prune","Low value: "&amp;N(K549)&amp;" clicks, "&amp;N(L549)&amp;" impressions, "&amp;N(Q549)&amp;" sessions, no key events. Remove or noindex it and update internal links.",IF(AA549="Redirect","Low value but "&amp;N(AC549)&amp;" referring domains. 301 it to the closest relevant page to keep those links.",IF(AND(Z549="No",Y549="Yes",N(K549)&lt;Rules!$B$5),"Low search traffic but it converts (key events: "&amp;S549&amp;"). Keep it and link to it.",IF(W549="Yes","Stronger than the page it overlaps ("&amp;I549&amp;"). Keep; merge that page into this one.","Healthy: "&amp;N(K549)&amp;" clicks"&amp;IF(ISNUMBER(N549),", average position "&amp;TEXT(N549,"0.0"),"")&amp;". Keep and monitor."))))))))))</f>
        <v/>
      </c>
      <c r="AE549">
        <f>IF(A549="","",IF(AD549&lt;&gt;"",AD549,AA549))</f>
        <v/>
      </c>
    </row>
    <row r="550">
      <c r="A550">
        <f>IF(Crawl!A549="","",Crawl!A549)</f>
        <v/>
      </c>
      <c r="B550">
        <f>IF(A550="","",Crawl!EC549)</f>
        <v/>
      </c>
      <c r="C550">
        <f>IF(A550="","",IFERROR(INDEX(Crawl!$A549:$DZ549,1,Rules!$H$6),""))</f>
        <v/>
      </c>
      <c r="D550">
        <f>IF(A550="","",IFERROR(INDEX(Crawl!$A549:$DZ549,1,Rules!$H$7),"")&amp;"")</f>
        <v/>
      </c>
      <c r="E550">
        <f>IF(A550="","",IFERROR(INDEX(Crawl!$A549:$DZ549,1,Rules!$H$8),"")&amp;"")</f>
        <v/>
      </c>
      <c r="F550">
        <f>IF(A550="","",IFERROR(INDEX(Crawl!$A549:$DZ549,1,Rules!$H$9),""))</f>
        <v/>
      </c>
      <c r="G550">
        <f>IF(A550="","",IFERROR(INDEX(Crawl!$A549:$DZ549,1,Rules!$H$10),""))</f>
        <v/>
      </c>
      <c r="H550">
        <f>IF(A550="","",IFERROR(INDEX(Crawl!$A549:$DZ549,1,Rules!$H$12),""))</f>
        <v/>
      </c>
      <c r="I550">
        <f>IF(A550="","",IF(AND(N(H550)&gt;0,IFERROR(INDEX(Crawl!$A549:$DZ549,1,Rules!$H$11),"")&amp;""&lt;&gt;""),IFERROR(INDEX(Crawl!$A549:$DZ549,1,Rules!$H$11),"")&amp;"",IF(AND(ISNUMBER(J550),N(J550)&gt;=Rules!$B$12,IFERROR(INDEX(Crawl!$A549:$DZ549,1,Rules!$H$13),"")&amp;""&lt;&gt;""),IFERROR(INDEX(Crawl!$A549:$DZ549,1,Rules!$H$13),"")&amp;"","")))</f>
        <v/>
      </c>
      <c r="J550" s="19">
        <f>IF(A550="","",IF(IFERROR(INDEX(Crawl!$A549:$DZ549,1,Rules!$H$14),"")&amp;""="","",IFERROR(INDEX(Crawl!$A549:$DZ549,1,Rules!$H$14),"")))</f>
        <v/>
      </c>
      <c r="K550">
        <f>IF(A550="","",IFERROR(SUMIFS('GSC current'!$J$2:$J$2001,'GSC current'!$I$2:$I$2001,B550),0))</f>
        <v/>
      </c>
      <c r="L550">
        <f>IF(A550="","",IFERROR(SUMIFS('GSC current'!$K$2:$K$2001,'GSC current'!$I$2:$I$2001,B550),0))</f>
        <v/>
      </c>
      <c r="M550" s="20">
        <f>IF(A550="","",IF(N(L550)&gt;0,K550/L550,""))</f>
        <v/>
      </c>
      <c r="N550" s="21">
        <f>IF(A550="","",IF(N(L550)&gt;0,SUMIFS('GSC current'!$L$2:$L$2001,'GSC current'!$I$2:$I$2001,B550)/L550,""))</f>
        <v/>
      </c>
      <c r="O550">
        <f>IF(A550="","",IFERROR(SUMIFS('GSC previous'!$J$2:$J$2001,'GSC previous'!$I$2:$I$2001,B550),0))</f>
        <v/>
      </c>
      <c r="P550" s="22">
        <f>IF(A550="","",IF(N(O550)&gt;0,(K550-O550)/O550,""))</f>
        <v/>
      </c>
      <c r="Q550">
        <f>IF(A550="","",IFERROR(SUMIFS(GA4!$P$2:$P$2001,GA4!$O$2:$O$2001,B550),0))</f>
        <v/>
      </c>
      <c r="R550" s="23">
        <f>IF(A550="","",IF(N(Q550)&gt;0,SUMIFS(GA4!$Q$2:$Q$2001,GA4!$O$2:$O$2001,B550)/Q550,""))</f>
        <v/>
      </c>
      <c r="S550">
        <f>IF(A550="","",IFERROR(SUMIFS(GA4!$R$2:$R$2001,GA4!$O$2:$O$2001,B550),0))</f>
        <v/>
      </c>
      <c r="T550">
        <f>IF(A550="","",IF(AND(ISNUMBER(F550),LEFT(C550&amp;"",1)="2"),IF(F550&lt;Rules!$B$9,"Yes","No"),"No"))</f>
        <v/>
      </c>
      <c r="U550">
        <f>IF(A550="","",IF(AND(N(O550)&gt;=Rules!$B$8,ISNUMBER(P550)),IF(P550&lt;=-Rules!$B$7,"Yes","No"),"No"))</f>
        <v/>
      </c>
      <c r="V550">
        <f>IF(A550="","",IF(AND(N(L550)&gt;=Rules!$B$6,ISNUMBER(N550)),IF(AND(N550&gt;=Rules!$B$10,N550&lt;=Rules!$B$11),"Yes","No"),"No"))</f>
        <v/>
      </c>
      <c r="W550">
        <f>IF(A550="","",IF(I550&lt;&gt;"","Yes","No"))</f>
        <v/>
      </c>
      <c r="X550">
        <f>IF(I550="","",IF(SUMIFS($K$3:$K$2002,$A$3:$A$2002,SUBSTITUTE(SUBSTITUTE(I550,"?","~?"),"*","~*"))&gt;N(K550),"Yes","No"))</f>
        <v/>
      </c>
      <c r="Y550">
        <f>IF(A550="","",IF(N(S550)&gt;0,"Yes","No"))</f>
        <v/>
      </c>
      <c r="Z550">
        <f>IF(A550="","",IF(AND(N(K550)&lt;Rules!$B$5,N(L550)&lt;Rules!$B$6,N(Q550)&lt;Rules!$B$13,Y550="No"),"Yes","No"))</f>
        <v/>
      </c>
      <c r="AA550">
        <f>IF(A550="","",IF(LEFT(C550&amp;"",1)="3","Redirect",IF(OR(LEFT(C550&amp;"",1)="4",LEFT(C550&amp;"",1)="5"),IF(OR(N(K550)&gt;0,N(AC550)&gt;=Rules!$B$14),"Redirect","Prune"),IF(D550="Non-Indexable","Keep",IF(AND(W550="Yes",X550="Yes",Y550="No"),"Merge",IF(OR(U550="Yes",V550="Yes",AND(T550="Yes",N(L550)&gt;=Rules!$B$6)),"Update",IF(Z550="Yes",IF(N(AC550)&gt;=Rules!$B$14,"Redirect","Prune"),"Keep")))))))</f>
        <v/>
      </c>
      <c r="AB550">
        <f>IF(A550="","",IF(LEFT(C550&amp;"",1)="3","Already redirects ("&amp;C550&amp;"). Update internal links to point at the final URL.",IF(OR(LEFT(C550&amp;"",1)="4",LEFT(C550&amp;"",1)="5"),IF(AA550="Redirect","Returns "&amp;C550&amp;" but still has "&amp;N(K550)&amp;" clicks and "&amp;N(AC550)&amp;" referring domains. 301 it to the closest live page.","Returns "&amp;C550&amp;" with no clicks or links. Remove internal links and let it 404 or 410."),IF(D550="Non-Indexable","Non-indexable ("&amp;E550&amp;"). Keep if that is intentional; otherwise fix the canonical or noindex.",IF(AA550="Merge","Overlaps with "&amp;I550&amp;IF(N(J550)&gt;0," (similarity "&amp;TEXT(J550,"0.00")&amp;")","")&amp;", which gets more clicks. Merge the useful parts into it and 301 this URL.",IF(AA550="Update",MID(IF(U550="Yes","; Clicks down "&amp;TEXT(-P550,"0%")&amp;" on the previous period","")&amp;IF(V550="Yes","; Average position "&amp;TEXT(N550,"0.0")&amp;" on "&amp;TEXT(L550,"#,##0")&amp;" impressions (striking distance)","")&amp;IF(AND(T550="Yes",N(L550)&gt;=Rules!$B$6),"; Thin ("&amp;F550&amp;" words) but has search demand",""),3,400),IF(AA550="Prune","Low value: "&amp;N(K550)&amp;" clicks, "&amp;N(L550)&amp;" impressions, "&amp;N(Q550)&amp;" sessions, no key events. Remove or noindex it and update internal links.",IF(AA550="Redirect","Low value but "&amp;N(AC550)&amp;" referring domains. 301 it to the closest relevant page to keep those links.",IF(AND(Z550="No",Y550="Yes",N(K550)&lt;Rules!$B$5),"Low search traffic but it converts (key events: "&amp;S550&amp;"). Keep it and link to it.",IF(W550="Yes","Stronger than the page it overlaps ("&amp;I550&amp;"). Keep; merge that page into this one.","Healthy: "&amp;N(K550)&amp;" clicks"&amp;IF(ISNUMBER(N550),", average position "&amp;TEXT(N550,"0.0"),"")&amp;". Keep and monitor."))))))))))</f>
        <v/>
      </c>
      <c r="AE550">
        <f>IF(A550="","",IF(AD550&lt;&gt;"",AD550,AA550))</f>
        <v/>
      </c>
    </row>
    <row r="551">
      <c r="A551">
        <f>IF(Crawl!A550="","",Crawl!A550)</f>
        <v/>
      </c>
      <c r="B551">
        <f>IF(A551="","",Crawl!EC550)</f>
        <v/>
      </c>
      <c r="C551">
        <f>IF(A551="","",IFERROR(INDEX(Crawl!$A550:$DZ550,1,Rules!$H$6),""))</f>
        <v/>
      </c>
      <c r="D551">
        <f>IF(A551="","",IFERROR(INDEX(Crawl!$A550:$DZ550,1,Rules!$H$7),"")&amp;"")</f>
        <v/>
      </c>
      <c r="E551">
        <f>IF(A551="","",IFERROR(INDEX(Crawl!$A550:$DZ550,1,Rules!$H$8),"")&amp;"")</f>
        <v/>
      </c>
      <c r="F551">
        <f>IF(A551="","",IFERROR(INDEX(Crawl!$A550:$DZ550,1,Rules!$H$9),""))</f>
        <v/>
      </c>
      <c r="G551">
        <f>IF(A551="","",IFERROR(INDEX(Crawl!$A550:$DZ550,1,Rules!$H$10),""))</f>
        <v/>
      </c>
      <c r="H551">
        <f>IF(A551="","",IFERROR(INDEX(Crawl!$A550:$DZ550,1,Rules!$H$12),""))</f>
        <v/>
      </c>
      <c r="I551">
        <f>IF(A551="","",IF(AND(N(H551)&gt;0,IFERROR(INDEX(Crawl!$A550:$DZ550,1,Rules!$H$11),"")&amp;""&lt;&gt;""),IFERROR(INDEX(Crawl!$A550:$DZ550,1,Rules!$H$11),"")&amp;"",IF(AND(ISNUMBER(J551),N(J551)&gt;=Rules!$B$12,IFERROR(INDEX(Crawl!$A550:$DZ550,1,Rules!$H$13),"")&amp;""&lt;&gt;""),IFERROR(INDEX(Crawl!$A550:$DZ550,1,Rules!$H$13),"")&amp;"","")))</f>
        <v/>
      </c>
      <c r="J551" s="19">
        <f>IF(A551="","",IF(IFERROR(INDEX(Crawl!$A550:$DZ550,1,Rules!$H$14),"")&amp;""="","",IFERROR(INDEX(Crawl!$A550:$DZ550,1,Rules!$H$14),"")))</f>
        <v/>
      </c>
      <c r="K551">
        <f>IF(A551="","",IFERROR(SUMIFS('GSC current'!$J$2:$J$2001,'GSC current'!$I$2:$I$2001,B551),0))</f>
        <v/>
      </c>
      <c r="L551">
        <f>IF(A551="","",IFERROR(SUMIFS('GSC current'!$K$2:$K$2001,'GSC current'!$I$2:$I$2001,B551),0))</f>
        <v/>
      </c>
      <c r="M551" s="20">
        <f>IF(A551="","",IF(N(L551)&gt;0,K551/L551,""))</f>
        <v/>
      </c>
      <c r="N551" s="21">
        <f>IF(A551="","",IF(N(L551)&gt;0,SUMIFS('GSC current'!$L$2:$L$2001,'GSC current'!$I$2:$I$2001,B551)/L551,""))</f>
        <v/>
      </c>
      <c r="O551">
        <f>IF(A551="","",IFERROR(SUMIFS('GSC previous'!$J$2:$J$2001,'GSC previous'!$I$2:$I$2001,B551),0))</f>
        <v/>
      </c>
      <c r="P551" s="22">
        <f>IF(A551="","",IF(N(O551)&gt;0,(K551-O551)/O551,""))</f>
        <v/>
      </c>
      <c r="Q551">
        <f>IF(A551="","",IFERROR(SUMIFS(GA4!$P$2:$P$2001,GA4!$O$2:$O$2001,B551),0))</f>
        <v/>
      </c>
      <c r="R551" s="23">
        <f>IF(A551="","",IF(N(Q551)&gt;0,SUMIFS(GA4!$Q$2:$Q$2001,GA4!$O$2:$O$2001,B551)/Q551,""))</f>
        <v/>
      </c>
      <c r="S551">
        <f>IF(A551="","",IFERROR(SUMIFS(GA4!$R$2:$R$2001,GA4!$O$2:$O$2001,B551),0))</f>
        <v/>
      </c>
      <c r="T551">
        <f>IF(A551="","",IF(AND(ISNUMBER(F551),LEFT(C551&amp;"",1)="2"),IF(F551&lt;Rules!$B$9,"Yes","No"),"No"))</f>
        <v/>
      </c>
      <c r="U551">
        <f>IF(A551="","",IF(AND(N(O551)&gt;=Rules!$B$8,ISNUMBER(P551)),IF(P551&lt;=-Rules!$B$7,"Yes","No"),"No"))</f>
        <v/>
      </c>
      <c r="V551">
        <f>IF(A551="","",IF(AND(N(L551)&gt;=Rules!$B$6,ISNUMBER(N551)),IF(AND(N551&gt;=Rules!$B$10,N551&lt;=Rules!$B$11),"Yes","No"),"No"))</f>
        <v/>
      </c>
      <c r="W551">
        <f>IF(A551="","",IF(I551&lt;&gt;"","Yes","No"))</f>
        <v/>
      </c>
      <c r="X551">
        <f>IF(I551="","",IF(SUMIFS($K$3:$K$2002,$A$3:$A$2002,SUBSTITUTE(SUBSTITUTE(I551,"?","~?"),"*","~*"))&gt;N(K551),"Yes","No"))</f>
        <v/>
      </c>
      <c r="Y551">
        <f>IF(A551="","",IF(N(S551)&gt;0,"Yes","No"))</f>
        <v/>
      </c>
      <c r="Z551">
        <f>IF(A551="","",IF(AND(N(K551)&lt;Rules!$B$5,N(L551)&lt;Rules!$B$6,N(Q551)&lt;Rules!$B$13,Y551="No"),"Yes","No"))</f>
        <v/>
      </c>
      <c r="AA551">
        <f>IF(A551="","",IF(LEFT(C551&amp;"",1)="3","Redirect",IF(OR(LEFT(C551&amp;"",1)="4",LEFT(C551&amp;"",1)="5"),IF(OR(N(K551)&gt;0,N(AC551)&gt;=Rules!$B$14),"Redirect","Prune"),IF(D551="Non-Indexable","Keep",IF(AND(W551="Yes",X551="Yes",Y551="No"),"Merge",IF(OR(U551="Yes",V551="Yes",AND(T551="Yes",N(L551)&gt;=Rules!$B$6)),"Update",IF(Z551="Yes",IF(N(AC551)&gt;=Rules!$B$14,"Redirect","Prune"),"Keep")))))))</f>
        <v/>
      </c>
      <c r="AB551">
        <f>IF(A551="","",IF(LEFT(C551&amp;"",1)="3","Already redirects ("&amp;C551&amp;"). Update internal links to point at the final URL.",IF(OR(LEFT(C551&amp;"",1)="4",LEFT(C551&amp;"",1)="5"),IF(AA551="Redirect","Returns "&amp;C551&amp;" but still has "&amp;N(K551)&amp;" clicks and "&amp;N(AC551)&amp;" referring domains. 301 it to the closest live page.","Returns "&amp;C551&amp;" with no clicks or links. Remove internal links and let it 404 or 410."),IF(D551="Non-Indexable","Non-indexable ("&amp;E551&amp;"). Keep if that is intentional; otherwise fix the canonical or noindex.",IF(AA551="Merge","Overlaps with "&amp;I551&amp;IF(N(J551)&gt;0," (similarity "&amp;TEXT(J551,"0.00")&amp;")","")&amp;", which gets more clicks. Merge the useful parts into it and 301 this URL.",IF(AA551="Update",MID(IF(U551="Yes","; Clicks down "&amp;TEXT(-P551,"0%")&amp;" on the previous period","")&amp;IF(V551="Yes","; Average position "&amp;TEXT(N551,"0.0")&amp;" on "&amp;TEXT(L551,"#,##0")&amp;" impressions (striking distance)","")&amp;IF(AND(T551="Yes",N(L551)&gt;=Rules!$B$6),"; Thin ("&amp;F551&amp;" words) but has search demand",""),3,400),IF(AA551="Prune","Low value: "&amp;N(K551)&amp;" clicks, "&amp;N(L551)&amp;" impressions, "&amp;N(Q551)&amp;" sessions, no key events. Remove or noindex it and update internal links.",IF(AA551="Redirect","Low value but "&amp;N(AC551)&amp;" referring domains. 301 it to the closest relevant page to keep those links.",IF(AND(Z551="No",Y551="Yes",N(K551)&lt;Rules!$B$5),"Low search traffic but it converts (key events: "&amp;S551&amp;"). Keep it and link to it.",IF(W551="Yes","Stronger than the page it overlaps ("&amp;I551&amp;"). Keep; merge that page into this one.","Healthy: "&amp;N(K551)&amp;" clicks"&amp;IF(ISNUMBER(N551),", average position "&amp;TEXT(N551,"0.0"),"")&amp;". Keep and monitor."))))))))))</f>
        <v/>
      </c>
      <c r="AE551">
        <f>IF(A551="","",IF(AD551&lt;&gt;"",AD551,AA551))</f>
        <v/>
      </c>
    </row>
    <row r="552">
      <c r="A552">
        <f>IF(Crawl!A551="","",Crawl!A551)</f>
        <v/>
      </c>
      <c r="B552">
        <f>IF(A552="","",Crawl!EC551)</f>
        <v/>
      </c>
      <c r="C552">
        <f>IF(A552="","",IFERROR(INDEX(Crawl!$A551:$DZ551,1,Rules!$H$6),""))</f>
        <v/>
      </c>
      <c r="D552">
        <f>IF(A552="","",IFERROR(INDEX(Crawl!$A551:$DZ551,1,Rules!$H$7),"")&amp;"")</f>
        <v/>
      </c>
      <c r="E552">
        <f>IF(A552="","",IFERROR(INDEX(Crawl!$A551:$DZ551,1,Rules!$H$8),"")&amp;"")</f>
        <v/>
      </c>
      <c r="F552">
        <f>IF(A552="","",IFERROR(INDEX(Crawl!$A551:$DZ551,1,Rules!$H$9),""))</f>
        <v/>
      </c>
      <c r="G552">
        <f>IF(A552="","",IFERROR(INDEX(Crawl!$A551:$DZ551,1,Rules!$H$10),""))</f>
        <v/>
      </c>
      <c r="H552">
        <f>IF(A552="","",IFERROR(INDEX(Crawl!$A551:$DZ551,1,Rules!$H$12),""))</f>
        <v/>
      </c>
      <c r="I552">
        <f>IF(A552="","",IF(AND(N(H552)&gt;0,IFERROR(INDEX(Crawl!$A551:$DZ551,1,Rules!$H$11),"")&amp;""&lt;&gt;""),IFERROR(INDEX(Crawl!$A551:$DZ551,1,Rules!$H$11),"")&amp;"",IF(AND(ISNUMBER(J552),N(J552)&gt;=Rules!$B$12,IFERROR(INDEX(Crawl!$A551:$DZ551,1,Rules!$H$13),"")&amp;""&lt;&gt;""),IFERROR(INDEX(Crawl!$A551:$DZ551,1,Rules!$H$13),"")&amp;"","")))</f>
        <v/>
      </c>
      <c r="J552" s="19">
        <f>IF(A552="","",IF(IFERROR(INDEX(Crawl!$A551:$DZ551,1,Rules!$H$14),"")&amp;""="","",IFERROR(INDEX(Crawl!$A551:$DZ551,1,Rules!$H$14),"")))</f>
        <v/>
      </c>
      <c r="K552">
        <f>IF(A552="","",IFERROR(SUMIFS('GSC current'!$J$2:$J$2001,'GSC current'!$I$2:$I$2001,B552),0))</f>
        <v/>
      </c>
      <c r="L552">
        <f>IF(A552="","",IFERROR(SUMIFS('GSC current'!$K$2:$K$2001,'GSC current'!$I$2:$I$2001,B552),0))</f>
        <v/>
      </c>
      <c r="M552" s="20">
        <f>IF(A552="","",IF(N(L552)&gt;0,K552/L552,""))</f>
        <v/>
      </c>
      <c r="N552" s="21">
        <f>IF(A552="","",IF(N(L552)&gt;0,SUMIFS('GSC current'!$L$2:$L$2001,'GSC current'!$I$2:$I$2001,B552)/L552,""))</f>
        <v/>
      </c>
      <c r="O552">
        <f>IF(A552="","",IFERROR(SUMIFS('GSC previous'!$J$2:$J$2001,'GSC previous'!$I$2:$I$2001,B552),0))</f>
        <v/>
      </c>
      <c r="P552" s="22">
        <f>IF(A552="","",IF(N(O552)&gt;0,(K552-O552)/O552,""))</f>
        <v/>
      </c>
      <c r="Q552">
        <f>IF(A552="","",IFERROR(SUMIFS(GA4!$P$2:$P$2001,GA4!$O$2:$O$2001,B552),0))</f>
        <v/>
      </c>
      <c r="R552" s="23">
        <f>IF(A552="","",IF(N(Q552)&gt;0,SUMIFS(GA4!$Q$2:$Q$2001,GA4!$O$2:$O$2001,B552)/Q552,""))</f>
        <v/>
      </c>
      <c r="S552">
        <f>IF(A552="","",IFERROR(SUMIFS(GA4!$R$2:$R$2001,GA4!$O$2:$O$2001,B552),0))</f>
        <v/>
      </c>
      <c r="T552">
        <f>IF(A552="","",IF(AND(ISNUMBER(F552),LEFT(C552&amp;"",1)="2"),IF(F552&lt;Rules!$B$9,"Yes","No"),"No"))</f>
        <v/>
      </c>
      <c r="U552">
        <f>IF(A552="","",IF(AND(N(O552)&gt;=Rules!$B$8,ISNUMBER(P552)),IF(P552&lt;=-Rules!$B$7,"Yes","No"),"No"))</f>
        <v/>
      </c>
      <c r="V552">
        <f>IF(A552="","",IF(AND(N(L552)&gt;=Rules!$B$6,ISNUMBER(N552)),IF(AND(N552&gt;=Rules!$B$10,N552&lt;=Rules!$B$11),"Yes","No"),"No"))</f>
        <v/>
      </c>
      <c r="W552">
        <f>IF(A552="","",IF(I552&lt;&gt;"","Yes","No"))</f>
        <v/>
      </c>
      <c r="X552">
        <f>IF(I552="","",IF(SUMIFS($K$3:$K$2002,$A$3:$A$2002,SUBSTITUTE(SUBSTITUTE(I552,"?","~?"),"*","~*"))&gt;N(K552),"Yes","No"))</f>
        <v/>
      </c>
      <c r="Y552">
        <f>IF(A552="","",IF(N(S552)&gt;0,"Yes","No"))</f>
        <v/>
      </c>
      <c r="Z552">
        <f>IF(A552="","",IF(AND(N(K552)&lt;Rules!$B$5,N(L552)&lt;Rules!$B$6,N(Q552)&lt;Rules!$B$13,Y552="No"),"Yes","No"))</f>
        <v/>
      </c>
      <c r="AA552">
        <f>IF(A552="","",IF(LEFT(C552&amp;"",1)="3","Redirect",IF(OR(LEFT(C552&amp;"",1)="4",LEFT(C552&amp;"",1)="5"),IF(OR(N(K552)&gt;0,N(AC552)&gt;=Rules!$B$14),"Redirect","Prune"),IF(D552="Non-Indexable","Keep",IF(AND(W552="Yes",X552="Yes",Y552="No"),"Merge",IF(OR(U552="Yes",V552="Yes",AND(T552="Yes",N(L552)&gt;=Rules!$B$6)),"Update",IF(Z552="Yes",IF(N(AC552)&gt;=Rules!$B$14,"Redirect","Prune"),"Keep")))))))</f>
        <v/>
      </c>
      <c r="AB552">
        <f>IF(A552="","",IF(LEFT(C552&amp;"",1)="3","Already redirects ("&amp;C552&amp;"). Update internal links to point at the final URL.",IF(OR(LEFT(C552&amp;"",1)="4",LEFT(C552&amp;"",1)="5"),IF(AA552="Redirect","Returns "&amp;C552&amp;" but still has "&amp;N(K552)&amp;" clicks and "&amp;N(AC552)&amp;" referring domains. 301 it to the closest live page.","Returns "&amp;C552&amp;" with no clicks or links. Remove internal links and let it 404 or 410."),IF(D552="Non-Indexable","Non-indexable ("&amp;E552&amp;"). Keep if that is intentional; otherwise fix the canonical or noindex.",IF(AA552="Merge","Overlaps with "&amp;I552&amp;IF(N(J552)&gt;0," (similarity "&amp;TEXT(J552,"0.00")&amp;")","")&amp;", which gets more clicks. Merge the useful parts into it and 301 this URL.",IF(AA552="Update",MID(IF(U552="Yes","; Clicks down "&amp;TEXT(-P552,"0%")&amp;" on the previous period","")&amp;IF(V552="Yes","; Average position "&amp;TEXT(N552,"0.0")&amp;" on "&amp;TEXT(L552,"#,##0")&amp;" impressions (striking distance)","")&amp;IF(AND(T552="Yes",N(L552)&gt;=Rules!$B$6),"; Thin ("&amp;F552&amp;" words) but has search demand",""),3,400),IF(AA552="Prune","Low value: "&amp;N(K552)&amp;" clicks, "&amp;N(L552)&amp;" impressions, "&amp;N(Q552)&amp;" sessions, no key events. Remove or noindex it and update internal links.",IF(AA552="Redirect","Low value but "&amp;N(AC552)&amp;" referring domains. 301 it to the closest relevant page to keep those links.",IF(AND(Z552="No",Y552="Yes",N(K552)&lt;Rules!$B$5),"Low search traffic but it converts (key events: "&amp;S552&amp;"). Keep it and link to it.",IF(W552="Yes","Stronger than the page it overlaps ("&amp;I552&amp;"). Keep; merge that page into this one.","Healthy: "&amp;N(K552)&amp;" clicks"&amp;IF(ISNUMBER(N552),", average position "&amp;TEXT(N552,"0.0"),"")&amp;". Keep and monitor."))))))))))</f>
        <v/>
      </c>
      <c r="AE552">
        <f>IF(A552="","",IF(AD552&lt;&gt;"",AD552,AA552))</f>
        <v/>
      </c>
    </row>
    <row r="553">
      <c r="A553">
        <f>IF(Crawl!A552="","",Crawl!A552)</f>
        <v/>
      </c>
      <c r="B553">
        <f>IF(A553="","",Crawl!EC552)</f>
        <v/>
      </c>
      <c r="C553">
        <f>IF(A553="","",IFERROR(INDEX(Crawl!$A552:$DZ552,1,Rules!$H$6),""))</f>
        <v/>
      </c>
      <c r="D553">
        <f>IF(A553="","",IFERROR(INDEX(Crawl!$A552:$DZ552,1,Rules!$H$7),"")&amp;"")</f>
        <v/>
      </c>
      <c r="E553">
        <f>IF(A553="","",IFERROR(INDEX(Crawl!$A552:$DZ552,1,Rules!$H$8),"")&amp;"")</f>
        <v/>
      </c>
      <c r="F553">
        <f>IF(A553="","",IFERROR(INDEX(Crawl!$A552:$DZ552,1,Rules!$H$9),""))</f>
        <v/>
      </c>
      <c r="G553">
        <f>IF(A553="","",IFERROR(INDEX(Crawl!$A552:$DZ552,1,Rules!$H$10),""))</f>
        <v/>
      </c>
      <c r="H553">
        <f>IF(A553="","",IFERROR(INDEX(Crawl!$A552:$DZ552,1,Rules!$H$12),""))</f>
        <v/>
      </c>
      <c r="I553">
        <f>IF(A553="","",IF(AND(N(H553)&gt;0,IFERROR(INDEX(Crawl!$A552:$DZ552,1,Rules!$H$11),"")&amp;""&lt;&gt;""),IFERROR(INDEX(Crawl!$A552:$DZ552,1,Rules!$H$11),"")&amp;"",IF(AND(ISNUMBER(J553),N(J553)&gt;=Rules!$B$12,IFERROR(INDEX(Crawl!$A552:$DZ552,1,Rules!$H$13),"")&amp;""&lt;&gt;""),IFERROR(INDEX(Crawl!$A552:$DZ552,1,Rules!$H$13),"")&amp;"","")))</f>
        <v/>
      </c>
      <c r="J553" s="19">
        <f>IF(A553="","",IF(IFERROR(INDEX(Crawl!$A552:$DZ552,1,Rules!$H$14),"")&amp;""="","",IFERROR(INDEX(Crawl!$A552:$DZ552,1,Rules!$H$14),"")))</f>
        <v/>
      </c>
      <c r="K553">
        <f>IF(A553="","",IFERROR(SUMIFS('GSC current'!$J$2:$J$2001,'GSC current'!$I$2:$I$2001,B553),0))</f>
        <v/>
      </c>
      <c r="L553">
        <f>IF(A553="","",IFERROR(SUMIFS('GSC current'!$K$2:$K$2001,'GSC current'!$I$2:$I$2001,B553),0))</f>
        <v/>
      </c>
      <c r="M553" s="20">
        <f>IF(A553="","",IF(N(L553)&gt;0,K553/L553,""))</f>
        <v/>
      </c>
      <c r="N553" s="21">
        <f>IF(A553="","",IF(N(L553)&gt;0,SUMIFS('GSC current'!$L$2:$L$2001,'GSC current'!$I$2:$I$2001,B553)/L553,""))</f>
        <v/>
      </c>
      <c r="O553">
        <f>IF(A553="","",IFERROR(SUMIFS('GSC previous'!$J$2:$J$2001,'GSC previous'!$I$2:$I$2001,B553),0))</f>
        <v/>
      </c>
      <c r="P553" s="22">
        <f>IF(A553="","",IF(N(O553)&gt;0,(K553-O553)/O553,""))</f>
        <v/>
      </c>
      <c r="Q553">
        <f>IF(A553="","",IFERROR(SUMIFS(GA4!$P$2:$P$2001,GA4!$O$2:$O$2001,B553),0))</f>
        <v/>
      </c>
      <c r="R553" s="23">
        <f>IF(A553="","",IF(N(Q553)&gt;0,SUMIFS(GA4!$Q$2:$Q$2001,GA4!$O$2:$O$2001,B553)/Q553,""))</f>
        <v/>
      </c>
      <c r="S553">
        <f>IF(A553="","",IFERROR(SUMIFS(GA4!$R$2:$R$2001,GA4!$O$2:$O$2001,B553),0))</f>
        <v/>
      </c>
      <c r="T553">
        <f>IF(A553="","",IF(AND(ISNUMBER(F553),LEFT(C553&amp;"",1)="2"),IF(F553&lt;Rules!$B$9,"Yes","No"),"No"))</f>
        <v/>
      </c>
      <c r="U553">
        <f>IF(A553="","",IF(AND(N(O553)&gt;=Rules!$B$8,ISNUMBER(P553)),IF(P553&lt;=-Rules!$B$7,"Yes","No"),"No"))</f>
        <v/>
      </c>
      <c r="V553">
        <f>IF(A553="","",IF(AND(N(L553)&gt;=Rules!$B$6,ISNUMBER(N553)),IF(AND(N553&gt;=Rules!$B$10,N553&lt;=Rules!$B$11),"Yes","No"),"No"))</f>
        <v/>
      </c>
      <c r="W553">
        <f>IF(A553="","",IF(I553&lt;&gt;"","Yes","No"))</f>
        <v/>
      </c>
      <c r="X553">
        <f>IF(I553="","",IF(SUMIFS($K$3:$K$2002,$A$3:$A$2002,SUBSTITUTE(SUBSTITUTE(I553,"?","~?"),"*","~*"))&gt;N(K553),"Yes","No"))</f>
        <v/>
      </c>
      <c r="Y553">
        <f>IF(A553="","",IF(N(S553)&gt;0,"Yes","No"))</f>
        <v/>
      </c>
      <c r="Z553">
        <f>IF(A553="","",IF(AND(N(K553)&lt;Rules!$B$5,N(L553)&lt;Rules!$B$6,N(Q553)&lt;Rules!$B$13,Y553="No"),"Yes","No"))</f>
        <v/>
      </c>
      <c r="AA553">
        <f>IF(A553="","",IF(LEFT(C553&amp;"",1)="3","Redirect",IF(OR(LEFT(C553&amp;"",1)="4",LEFT(C553&amp;"",1)="5"),IF(OR(N(K553)&gt;0,N(AC553)&gt;=Rules!$B$14),"Redirect","Prune"),IF(D553="Non-Indexable","Keep",IF(AND(W553="Yes",X553="Yes",Y553="No"),"Merge",IF(OR(U553="Yes",V553="Yes",AND(T553="Yes",N(L553)&gt;=Rules!$B$6)),"Update",IF(Z553="Yes",IF(N(AC553)&gt;=Rules!$B$14,"Redirect","Prune"),"Keep")))))))</f>
        <v/>
      </c>
      <c r="AB553">
        <f>IF(A553="","",IF(LEFT(C553&amp;"",1)="3","Already redirects ("&amp;C553&amp;"). Update internal links to point at the final URL.",IF(OR(LEFT(C553&amp;"",1)="4",LEFT(C553&amp;"",1)="5"),IF(AA553="Redirect","Returns "&amp;C553&amp;" but still has "&amp;N(K553)&amp;" clicks and "&amp;N(AC553)&amp;" referring domains. 301 it to the closest live page.","Returns "&amp;C553&amp;" with no clicks or links. Remove internal links and let it 404 or 410."),IF(D553="Non-Indexable","Non-indexable ("&amp;E553&amp;"). Keep if that is intentional; otherwise fix the canonical or noindex.",IF(AA553="Merge","Overlaps with "&amp;I553&amp;IF(N(J553)&gt;0," (similarity "&amp;TEXT(J553,"0.00")&amp;")","")&amp;", which gets more clicks. Merge the useful parts into it and 301 this URL.",IF(AA553="Update",MID(IF(U553="Yes","; Clicks down "&amp;TEXT(-P553,"0%")&amp;" on the previous period","")&amp;IF(V553="Yes","; Average position "&amp;TEXT(N553,"0.0")&amp;" on "&amp;TEXT(L553,"#,##0")&amp;" impressions (striking distance)","")&amp;IF(AND(T553="Yes",N(L553)&gt;=Rules!$B$6),"; Thin ("&amp;F553&amp;" words) but has search demand",""),3,400),IF(AA553="Prune","Low value: "&amp;N(K553)&amp;" clicks, "&amp;N(L553)&amp;" impressions, "&amp;N(Q553)&amp;" sessions, no key events. Remove or noindex it and update internal links.",IF(AA553="Redirect","Low value but "&amp;N(AC553)&amp;" referring domains. 301 it to the closest relevant page to keep those links.",IF(AND(Z553="No",Y553="Yes",N(K553)&lt;Rules!$B$5),"Low search traffic but it converts (key events: "&amp;S553&amp;"). Keep it and link to it.",IF(W553="Yes","Stronger than the page it overlaps ("&amp;I553&amp;"). Keep; merge that page into this one.","Healthy: "&amp;N(K553)&amp;" clicks"&amp;IF(ISNUMBER(N553),", average position "&amp;TEXT(N553,"0.0"),"")&amp;". Keep and monitor."))))))))))</f>
        <v/>
      </c>
      <c r="AE553">
        <f>IF(A553="","",IF(AD553&lt;&gt;"",AD553,AA553))</f>
        <v/>
      </c>
    </row>
    <row r="554">
      <c r="A554">
        <f>IF(Crawl!A553="","",Crawl!A553)</f>
        <v/>
      </c>
      <c r="B554">
        <f>IF(A554="","",Crawl!EC553)</f>
        <v/>
      </c>
      <c r="C554">
        <f>IF(A554="","",IFERROR(INDEX(Crawl!$A553:$DZ553,1,Rules!$H$6),""))</f>
        <v/>
      </c>
      <c r="D554">
        <f>IF(A554="","",IFERROR(INDEX(Crawl!$A553:$DZ553,1,Rules!$H$7),"")&amp;"")</f>
        <v/>
      </c>
      <c r="E554">
        <f>IF(A554="","",IFERROR(INDEX(Crawl!$A553:$DZ553,1,Rules!$H$8),"")&amp;"")</f>
        <v/>
      </c>
      <c r="F554">
        <f>IF(A554="","",IFERROR(INDEX(Crawl!$A553:$DZ553,1,Rules!$H$9),""))</f>
        <v/>
      </c>
      <c r="G554">
        <f>IF(A554="","",IFERROR(INDEX(Crawl!$A553:$DZ553,1,Rules!$H$10),""))</f>
        <v/>
      </c>
      <c r="H554">
        <f>IF(A554="","",IFERROR(INDEX(Crawl!$A553:$DZ553,1,Rules!$H$12),""))</f>
        <v/>
      </c>
      <c r="I554">
        <f>IF(A554="","",IF(AND(N(H554)&gt;0,IFERROR(INDEX(Crawl!$A553:$DZ553,1,Rules!$H$11),"")&amp;""&lt;&gt;""),IFERROR(INDEX(Crawl!$A553:$DZ553,1,Rules!$H$11),"")&amp;"",IF(AND(ISNUMBER(J554),N(J554)&gt;=Rules!$B$12,IFERROR(INDEX(Crawl!$A553:$DZ553,1,Rules!$H$13),"")&amp;""&lt;&gt;""),IFERROR(INDEX(Crawl!$A553:$DZ553,1,Rules!$H$13),"")&amp;"","")))</f>
        <v/>
      </c>
      <c r="J554" s="19">
        <f>IF(A554="","",IF(IFERROR(INDEX(Crawl!$A553:$DZ553,1,Rules!$H$14),"")&amp;""="","",IFERROR(INDEX(Crawl!$A553:$DZ553,1,Rules!$H$14),"")))</f>
        <v/>
      </c>
      <c r="K554">
        <f>IF(A554="","",IFERROR(SUMIFS('GSC current'!$J$2:$J$2001,'GSC current'!$I$2:$I$2001,B554),0))</f>
        <v/>
      </c>
      <c r="L554">
        <f>IF(A554="","",IFERROR(SUMIFS('GSC current'!$K$2:$K$2001,'GSC current'!$I$2:$I$2001,B554),0))</f>
        <v/>
      </c>
      <c r="M554" s="20">
        <f>IF(A554="","",IF(N(L554)&gt;0,K554/L554,""))</f>
        <v/>
      </c>
      <c r="N554" s="21">
        <f>IF(A554="","",IF(N(L554)&gt;0,SUMIFS('GSC current'!$L$2:$L$2001,'GSC current'!$I$2:$I$2001,B554)/L554,""))</f>
        <v/>
      </c>
      <c r="O554">
        <f>IF(A554="","",IFERROR(SUMIFS('GSC previous'!$J$2:$J$2001,'GSC previous'!$I$2:$I$2001,B554),0))</f>
        <v/>
      </c>
      <c r="P554" s="22">
        <f>IF(A554="","",IF(N(O554)&gt;0,(K554-O554)/O554,""))</f>
        <v/>
      </c>
      <c r="Q554">
        <f>IF(A554="","",IFERROR(SUMIFS(GA4!$P$2:$P$2001,GA4!$O$2:$O$2001,B554),0))</f>
        <v/>
      </c>
      <c r="R554" s="23">
        <f>IF(A554="","",IF(N(Q554)&gt;0,SUMIFS(GA4!$Q$2:$Q$2001,GA4!$O$2:$O$2001,B554)/Q554,""))</f>
        <v/>
      </c>
      <c r="S554">
        <f>IF(A554="","",IFERROR(SUMIFS(GA4!$R$2:$R$2001,GA4!$O$2:$O$2001,B554),0))</f>
        <v/>
      </c>
      <c r="T554">
        <f>IF(A554="","",IF(AND(ISNUMBER(F554),LEFT(C554&amp;"",1)="2"),IF(F554&lt;Rules!$B$9,"Yes","No"),"No"))</f>
        <v/>
      </c>
      <c r="U554">
        <f>IF(A554="","",IF(AND(N(O554)&gt;=Rules!$B$8,ISNUMBER(P554)),IF(P554&lt;=-Rules!$B$7,"Yes","No"),"No"))</f>
        <v/>
      </c>
      <c r="V554">
        <f>IF(A554="","",IF(AND(N(L554)&gt;=Rules!$B$6,ISNUMBER(N554)),IF(AND(N554&gt;=Rules!$B$10,N554&lt;=Rules!$B$11),"Yes","No"),"No"))</f>
        <v/>
      </c>
      <c r="W554">
        <f>IF(A554="","",IF(I554&lt;&gt;"","Yes","No"))</f>
        <v/>
      </c>
      <c r="X554">
        <f>IF(I554="","",IF(SUMIFS($K$3:$K$2002,$A$3:$A$2002,SUBSTITUTE(SUBSTITUTE(I554,"?","~?"),"*","~*"))&gt;N(K554),"Yes","No"))</f>
        <v/>
      </c>
      <c r="Y554">
        <f>IF(A554="","",IF(N(S554)&gt;0,"Yes","No"))</f>
        <v/>
      </c>
      <c r="Z554">
        <f>IF(A554="","",IF(AND(N(K554)&lt;Rules!$B$5,N(L554)&lt;Rules!$B$6,N(Q554)&lt;Rules!$B$13,Y554="No"),"Yes","No"))</f>
        <v/>
      </c>
      <c r="AA554">
        <f>IF(A554="","",IF(LEFT(C554&amp;"",1)="3","Redirect",IF(OR(LEFT(C554&amp;"",1)="4",LEFT(C554&amp;"",1)="5"),IF(OR(N(K554)&gt;0,N(AC554)&gt;=Rules!$B$14),"Redirect","Prune"),IF(D554="Non-Indexable","Keep",IF(AND(W554="Yes",X554="Yes",Y554="No"),"Merge",IF(OR(U554="Yes",V554="Yes",AND(T554="Yes",N(L554)&gt;=Rules!$B$6)),"Update",IF(Z554="Yes",IF(N(AC554)&gt;=Rules!$B$14,"Redirect","Prune"),"Keep")))))))</f>
        <v/>
      </c>
      <c r="AB554">
        <f>IF(A554="","",IF(LEFT(C554&amp;"",1)="3","Already redirects ("&amp;C554&amp;"). Update internal links to point at the final URL.",IF(OR(LEFT(C554&amp;"",1)="4",LEFT(C554&amp;"",1)="5"),IF(AA554="Redirect","Returns "&amp;C554&amp;" but still has "&amp;N(K554)&amp;" clicks and "&amp;N(AC554)&amp;" referring domains. 301 it to the closest live page.","Returns "&amp;C554&amp;" with no clicks or links. Remove internal links and let it 404 or 410."),IF(D554="Non-Indexable","Non-indexable ("&amp;E554&amp;"). Keep if that is intentional; otherwise fix the canonical or noindex.",IF(AA554="Merge","Overlaps with "&amp;I554&amp;IF(N(J554)&gt;0," (similarity "&amp;TEXT(J554,"0.00")&amp;")","")&amp;", which gets more clicks. Merge the useful parts into it and 301 this URL.",IF(AA554="Update",MID(IF(U554="Yes","; Clicks down "&amp;TEXT(-P554,"0%")&amp;" on the previous period","")&amp;IF(V554="Yes","; Average position "&amp;TEXT(N554,"0.0")&amp;" on "&amp;TEXT(L554,"#,##0")&amp;" impressions (striking distance)","")&amp;IF(AND(T554="Yes",N(L554)&gt;=Rules!$B$6),"; Thin ("&amp;F554&amp;" words) but has search demand",""),3,400),IF(AA554="Prune","Low value: "&amp;N(K554)&amp;" clicks, "&amp;N(L554)&amp;" impressions, "&amp;N(Q554)&amp;" sessions, no key events. Remove or noindex it and update internal links.",IF(AA554="Redirect","Low value but "&amp;N(AC554)&amp;" referring domains. 301 it to the closest relevant page to keep those links.",IF(AND(Z554="No",Y554="Yes",N(K554)&lt;Rules!$B$5),"Low search traffic but it converts (key events: "&amp;S554&amp;"). Keep it and link to it.",IF(W554="Yes","Stronger than the page it overlaps ("&amp;I554&amp;"). Keep; merge that page into this one.","Healthy: "&amp;N(K554)&amp;" clicks"&amp;IF(ISNUMBER(N554),", average position "&amp;TEXT(N554,"0.0"),"")&amp;". Keep and monitor."))))))))))</f>
        <v/>
      </c>
      <c r="AE554">
        <f>IF(A554="","",IF(AD554&lt;&gt;"",AD554,AA554))</f>
        <v/>
      </c>
    </row>
    <row r="555">
      <c r="A555">
        <f>IF(Crawl!A554="","",Crawl!A554)</f>
        <v/>
      </c>
      <c r="B555">
        <f>IF(A555="","",Crawl!EC554)</f>
        <v/>
      </c>
      <c r="C555">
        <f>IF(A555="","",IFERROR(INDEX(Crawl!$A554:$DZ554,1,Rules!$H$6),""))</f>
        <v/>
      </c>
      <c r="D555">
        <f>IF(A555="","",IFERROR(INDEX(Crawl!$A554:$DZ554,1,Rules!$H$7),"")&amp;"")</f>
        <v/>
      </c>
      <c r="E555">
        <f>IF(A555="","",IFERROR(INDEX(Crawl!$A554:$DZ554,1,Rules!$H$8),"")&amp;"")</f>
        <v/>
      </c>
      <c r="F555">
        <f>IF(A555="","",IFERROR(INDEX(Crawl!$A554:$DZ554,1,Rules!$H$9),""))</f>
        <v/>
      </c>
      <c r="G555">
        <f>IF(A555="","",IFERROR(INDEX(Crawl!$A554:$DZ554,1,Rules!$H$10),""))</f>
        <v/>
      </c>
      <c r="H555">
        <f>IF(A555="","",IFERROR(INDEX(Crawl!$A554:$DZ554,1,Rules!$H$12),""))</f>
        <v/>
      </c>
      <c r="I555">
        <f>IF(A555="","",IF(AND(N(H555)&gt;0,IFERROR(INDEX(Crawl!$A554:$DZ554,1,Rules!$H$11),"")&amp;""&lt;&gt;""),IFERROR(INDEX(Crawl!$A554:$DZ554,1,Rules!$H$11),"")&amp;"",IF(AND(ISNUMBER(J555),N(J555)&gt;=Rules!$B$12,IFERROR(INDEX(Crawl!$A554:$DZ554,1,Rules!$H$13),"")&amp;""&lt;&gt;""),IFERROR(INDEX(Crawl!$A554:$DZ554,1,Rules!$H$13),"")&amp;"","")))</f>
        <v/>
      </c>
      <c r="J555" s="19">
        <f>IF(A555="","",IF(IFERROR(INDEX(Crawl!$A554:$DZ554,1,Rules!$H$14),"")&amp;""="","",IFERROR(INDEX(Crawl!$A554:$DZ554,1,Rules!$H$14),"")))</f>
        <v/>
      </c>
      <c r="K555">
        <f>IF(A555="","",IFERROR(SUMIFS('GSC current'!$J$2:$J$2001,'GSC current'!$I$2:$I$2001,B555),0))</f>
        <v/>
      </c>
      <c r="L555">
        <f>IF(A555="","",IFERROR(SUMIFS('GSC current'!$K$2:$K$2001,'GSC current'!$I$2:$I$2001,B555),0))</f>
        <v/>
      </c>
      <c r="M555" s="20">
        <f>IF(A555="","",IF(N(L555)&gt;0,K555/L555,""))</f>
        <v/>
      </c>
      <c r="N555" s="21">
        <f>IF(A555="","",IF(N(L555)&gt;0,SUMIFS('GSC current'!$L$2:$L$2001,'GSC current'!$I$2:$I$2001,B555)/L555,""))</f>
        <v/>
      </c>
      <c r="O555">
        <f>IF(A555="","",IFERROR(SUMIFS('GSC previous'!$J$2:$J$2001,'GSC previous'!$I$2:$I$2001,B555),0))</f>
        <v/>
      </c>
      <c r="P555" s="22">
        <f>IF(A555="","",IF(N(O555)&gt;0,(K555-O555)/O555,""))</f>
        <v/>
      </c>
      <c r="Q555">
        <f>IF(A555="","",IFERROR(SUMIFS(GA4!$P$2:$P$2001,GA4!$O$2:$O$2001,B555),0))</f>
        <v/>
      </c>
      <c r="R555" s="23">
        <f>IF(A555="","",IF(N(Q555)&gt;0,SUMIFS(GA4!$Q$2:$Q$2001,GA4!$O$2:$O$2001,B555)/Q555,""))</f>
        <v/>
      </c>
      <c r="S555">
        <f>IF(A555="","",IFERROR(SUMIFS(GA4!$R$2:$R$2001,GA4!$O$2:$O$2001,B555),0))</f>
        <v/>
      </c>
      <c r="T555">
        <f>IF(A555="","",IF(AND(ISNUMBER(F555),LEFT(C555&amp;"",1)="2"),IF(F555&lt;Rules!$B$9,"Yes","No"),"No"))</f>
        <v/>
      </c>
      <c r="U555">
        <f>IF(A555="","",IF(AND(N(O555)&gt;=Rules!$B$8,ISNUMBER(P555)),IF(P555&lt;=-Rules!$B$7,"Yes","No"),"No"))</f>
        <v/>
      </c>
      <c r="V555">
        <f>IF(A555="","",IF(AND(N(L555)&gt;=Rules!$B$6,ISNUMBER(N555)),IF(AND(N555&gt;=Rules!$B$10,N555&lt;=Rules!$B$11),"Yes","No"),"No"))</f>
        <v/>
      </c>
      <c r="W555">
        <f>IF(A555="","",IF(I555&lt;&gt;"","Yes","No"))</f>
        <v/>
      </c>
      <c r="X555">
        <f>IF(I555="","",IF(SUMIFS($K$3:$K$2002,$A$3:$A$2002,SUBSTITUTE(SUBSTITUTE(I555,"?","~?"),"*","~*"))&gt;N(K555),"Yes","No"))</f>
        <v/>
      </c>
      <c r="Y555">
        <f>IF(A555="","",IF(N(S555)&gt;0,"Yes","No"))</f>
        <v/>
      </c>
      <c r="Z555">
        <f>IF(A555="","",IF(AND(N(K555)&lt;Rules!$B$5,N(L555)&lt;Rules!$B$6,N(Q555)&lt;Rules!$B$13,Y555="No"),"Yes","No"))</f>
        <v/>
      </c>
      <c r="AA555">
        <f>IF(A555="","",IF(LEFT(C555&amp;"",1)="3","Redirect",IF(OR(LEFT(C555&amp;"",1)="4",LEFT(C555&amp;"",1)="5"),IF(OR(N(K555)&gt;0,N(AC555)&gt;=Rules!$B$14),"Redirect","Prune"),IF(D555="Non-Indexable","Keep",IF(AND(W555="Yes",X555="Yes",Y555="No"),"Merge",IF(OR(U555="Yes",V555="Yes",AND(T555="Yes",N(L555)&gt;=Rules!$B$6)),"Update",IF(Z555="Yes",IF(N(AC555)&gt;=Rules!$B$14,"Redirect","Prune"),"Keep")))))))</f>
        <v/>
      </c>
      <c r="AB555">
        <f>IF(A555="","",IF(LEFT(C555&amp;"",1)="3","Already redirects ("&amp;C555&amp;"). Update internal links to point at the final URL.",IF(OR(LEFT(C555&amp;"",1)="4",LEFT(C555&amp;"",1)="5"),IF(AA555="Redirect","Returns "&amp;C555&amp;" but still has "&amp;N(K555)&amp;" clicks and "&amp;N(AC555)&amp;" referring domains. 301 it to the closest live page.","Returns "&amp;C555&amp;" with no clicks or links. Remove internal links and let it 404 or 410."),IF(D555="Non-Indexable","Non-indexable ("&amp;E555&amp;"). Keep if that is intentional; otherwise fix the canonical or noindex.",IF(AA555="Merge","Overlaps with "&amp;I555&amp;IF(N(J555)&gt;0," (similarity "&amp;TEXT(J555,"0.00")&amp;")","")&amp;", which gets more clicks. Merge the useful parts into it and 301 this URL.",IF(AA555="Update",MID(IF(U555="Yes","; Clicks down "&amp;TEXT(-P555,"0%")&amp;" on the previous period","")&amp;IF(V555="Yes","; Average position "&amp;TEXT(N555,"0.0")&amp;" on "&amp;TEXT(L555,"#,##0")&amp;" impressions (striking distance)","")&amp;IF(AND(T555="Yes",N(L555)&gt;=Rules!$B$6),"; Thin ("&amp;F555&amp;" words) but has search demand",""),3,400),IF(AA555="Prune","Low value: "&amp;N(K555)&amp;" clicks, "&amp;N(L555)&amp;" impressions, "&amp;N(Q555)&amp;" sessions, no key events. Remove or noindex it and update internal links.",IF(AA555="Redirect","Low value but "&amp;N(AC555)&amp;" referring domains. 301 it to the closest relevant page to keep those links.",IF(AND(Z555="No",Y555="Yes",N(K555)&lt;Rules!$B$5),"Low search traffic but it converts (key events: "&amp;S555&amp;"). Keep it and link to it.",IF(W555="Yes","Stronger than the page it overlaps ("&amp;I555&amp;"). Keep; merge that page into this one.","Healthy: "&amp;N(K555)&amp;" clicks"&amp;IF(ISNUMBER(N555),", average position "&amp;TEXT(N555,"0.0"),"")&amp;". Keep and monitor."))))))))))</f>
        <v/>
      </c>
      <c r="AE555">
        <f>IF(A555="","",IF(AD555&lt;&gt;"",AD555,AA555))</f>
        <v/>
      </c>
    </row>
    <row r="556">
      <c r="A556">
        <f>IF(Crawl!A555="","",Crawl!A555)</f>
        <v/>
      </c>
      <c r="B556">
        <f>IF(A556="","",Crawl!EC555)</f>
        <v/>
      </c>
      <c r="C556">
        <f>IF(A556="","",IFERROR(INDEX(Crawl!$A555:$DZ555,1,Rules!$H$6),""))</f>
        <v/>
      </c>
      <c r="D556">
        <f>IF(A556="","",IFERROR(INDEX(Crawl!$A555:$DZ555,1,Rules!$H$7),"")&amp;"")</f>
        <v/>
      </c>
      <c r="E556">
        <f>IF(A556="","",IFERROR(INDEX(Crawl!$A555:$DZ555,1,Rules!$H$8),"")&amp;"")</f>
        <v/>
      </c>
      <c r="F556">
        <f>IF(A556="","",IFERROR(INDEX(Crawl!$A555:$DZ555,1,Rules!$H$9),""))</f>
        <v/>
      </c>
      <c r="G556">
        <f>IF(A556="","",IFERROR(INDEX(Crawl!$A555:$DZ555,1,Rules!$H$10),""))</f>
        <v/>
      </c>
      <c r="H556">
        <f>IF(A556="","",IFERROR(INDEX(Crawl!$A555:$DZ555,1,Rules!$H$12),""))</f>
        <v/>
      </c>
      <c r="I556">
        <f>IF(A556="","",IF(AND(N(H556)&gt;0,IFERROR(INDEX(Crawl!$A555:$DZ555,1,Rules!$H$11),"")&amp;""&lt;&gt;""),IFERROR(INDEX(Crawl!$A555:$DZ555,1,Rules!$H$11),"")&amp;"",IF(AND(ISNUMBER(J556),N(J556)&gt;=Rules!$B$12,IFERROR(INDEX(Crawl!$A555:$DZ555,1,Rules!$H$13),"")&amp;""&lt;&gt;""),IFERROR(INDEX(Crawl!$A555:$DZ555,1,Rules!$H$13),"")&amp;"","")))</f>
        <v/>
      </c>
      <c r="J556" s="19">
        <f>IF(A556="","",IF(IFERROR(INDEX(Crawl!$A555:$DZ555,1,Rules!$H$14),"")&amp;""="","",IFERROR(INDEX(Crawl!$A555:$DZ555,1,Rules!$H$14),"")))</f>
        <v/>
      </c>
      <c r="K556">
        <f>IF(A556="","",IFERROR(SUMIFS('GSC current'!$J$2:$J$2001,'GSC current'!$I$2:$I$2001,B556),0))</f>
        <v/>
      </c>
      <c r="L556">
        <f>IF(A556="","",IFERROR(SUMIFS('GSC current'!$K$2:$K$2001,'GSC current'!$I$2:$I$2001,B556),0))</f>
        <v/>
      </c>
      <c r="M556" s="20">
        <f>IF(A556="","",IF(N(L556)&gt;0,K556/L556,""))</f>
        <v/>
      </c>
      <c r="N556" s="21">
        <f>IF(A556="","",IF(N(L556)&gt;0,SUMIFS('GSC current'!$L$2:$L$2001,'GSC current'!$I$2:$I$2001,B556)/L556,""))</f>
        <v/>
      </c>
      <c r="O556">
        <f>IF(A556="","",IFERROR(SUMIFS('GSC previous'!$J$2:$J$2001,'GSC previous'!$I$2:$I$2001,B556),0))</f>
        <v/>
      </c>
      <c r="P556" s="22">
        <f>IF(A556="","",IF(N(O556)&gt;0,(K556-O556)/O556,""))</f>
        <v/>
      </c>
      <c r="Q556">
        <f>IF(A556="","",IFERROR(SUMIFS(GA4!$P$2:$P$2001,GA4!$O$2:$O$2001,B556),0))</f>
        <v/>
      </c>
      <c r="R556" s="23">
        <f>IF(A556="","",IF(N(Q556)&gt;0,SUMIFS(GA4!$Q$2:$Q$2001,GA4!$O$2:$O$2001,B556)/Q556,""))</f>
        <v/>
      </c>
      <c r="S556">
        <f>IF(A556="","",IFERROR(SUMIFS(GA4!$R$2:$R$2001,GA4!$O$2:$O$2001,B556),0))</f>
        <v/>
      </c>
      <c r="T556">
        <f>IF(A556="","",IF(AND(ISNUMBER(F556),LEFT(C556&amp;"",1)="2"),IF(F556&lt;Rules!$B$9,"Yes","No"),"No"))</f>
        <v/>
      </c>
      <c r="U556">
        <f>IF(A556="","",IF(AND(N(O556)&gt;=Rules!$B$8,ISNUMBER(P556)),IF(P556&lt;=-Rules!$B$7,"Yes","No"),"No"))</f>
        <v/>
      </c>
      <c r="V556">
        <f>IF(A556="","",IF(AND(N(L556)&gt;=Rules!$B$6,ISNUMBER(N556)),IF(AND(N556&gt;=Rules!$B$10,N556&lt;=Rules!$B$11),"Yes","No"),"No"))</f>
        <v/>
      </c>
      <c r="W556">
        <f>IF(A556="","",IF(I556&lt;&gt;"","Yes","No"))</f>
        <v/>
      </c>
      <c r="X556">
        <f>IF(I556="","",IF(SUMIFS($K$3:$K$2002,$A$3:$A$2002,SUBSTITUTE(SUBSTITUTE(I556,"?","~?"),"*","~*"))&gt;N(K556),"Yes","No"))</f>
        <v/>
      </c>
      <c r="Y556">
        <f>IF(A556="","",IF(N(S556)&gt;0,"Yes","No"))</f>
        <v/>
      </c>
      <c r="Z556">
        <f>IF(A556="","",IF(AND(N(K556)&lt;Rules!$B$5,N(L556)&lt;Rules!$B$6,N(Q556)&lt;Rules!$B$13,Y556="No"),"Yes","No"))</f>
        <v/>
      </c>
      <c r="AA556">
        <f>IF(A556="","",IF(LEFT(C556&amp;"",1)="3","Redirect",IF(OR(LEFT(C556&amp;"",1)="4",LEFT(C556&amp;"",1)="5"),IF(OR(N(K556)&gt;0,N(AC556)&gt;=Rules!$B$14),"Redirect","Prune"),IF(D556="Non-Indexable","Keep",IF(AND(W556="Yes",X556="Yes",Y556="No"),"Merge",IF(OR(U556="Yes",V556="Yes",AND(T556="Yes",N(L556)&gt;=Rules!$B$6)),"Update",IF(Z556="Yes",IF(N(AC556)&gt;=Rules!$B$14,"Redirect","Prune"),"Keep")))))))</f>
        <v/>
      </c>
      <c r="AB556">
        <f>IF(A556="","",IF(LEFT(C556&amp;"",1)="3","Already redirects ("&amp;C556&amp;"). Update internal links to point at the final URL.",IF(OR(LEFT(C556&amp;"",1)="4",LEFT(C556&amp;"",1)="5"),IF(AA556="Redirect","Returns "&amp;C556&amp;" but still has "&amp;N(K556)&amp;" clicks and "&amp;N(AC556)&amp;" referring domains. 301 it to the closest live page.","Returns "&amp;C556&amp;" with no clicks or links. Remove internal links and let it 404 or 410."),IF(D556="Non-Indexable","Non-indexable ("&amp;E556&amp;"). Keep if that is intentional; otherwise fix the canonical or noindex.",IF(AA556="Merge","Overlaps with "&amp;I556&amp;IF(N(J556)&gt;0," (similarity "&amp;TEXT(J556,"0.00")&amp;")","")&amp;", which gets more clicks. Merge the useful parts into it and 301 this URL.",IF(AA556="Update",MID(IF(U556="Yes","; Clicks down "&amp;TEXT(-P556,"0%")&amp;" on the previous period","")&amp;IF(V556="Yes","; Average position "&amp;TEXT(N556,"0.0")&amp;" on "&amp;TEXT(L556,"#,##0")&amp;" impressions (striking distance)","")&amp;IF(AND(T556="Yes",N(L556)&gt;=Rules!$B$6),"; Thin ("&amp;F556&amp;" words) but has search demand",""),3,400),IF(AA556="Prune","Low value: "&amp;N(K556)&amp;" clicks, "&amp;N(L556)&amp;" impressions, "&amp;N(Q556)&amp;" sessions, no key events. Remove or noindex it and update internal links.",IF(AA556="Redirect","Low value but "&amp;N(AC556)&amp;" referring domains. 301 it to the closest relevant page to keep those links.",IF(AND(Z556="No",Y556="Yes",N(K556)&lt;Rules!$B$5),"Low search traffic but it converts (key events: "&amp;S556&amp;"). Keep it and link to it.",IF(W556="Yes","Stronger than the page it overlaps ("&amp;I556&amp;"). Keep; merge that page into this one.","Healthy: "&amp;N(K556)&amp;" clicks"&amp;IF(ISNUMBER(N556),", average position "&amp;TEXT(N556,"0.0"),"")&amp;". Keep and monitor."))))))))))</f>
        <v/>
      </c>
      <c r="AE556">
        <f>IF(A556="","",IF(AD556&lt;&gt;"",AD556,AA556))</f>
        <v/>
      </c>
    </row>
    <row r="557">
      <c r="A557">
        <f>IF(Crawl!A556="","",Crawl!A556)</f>
        <v/>
      </c>
      <c r="B557">
        <f>IF(A557="","",Crawl!EC556)</f>
        <v/>
      </c>
      <c r="C557">
        <f>IF(A557="","",IFERROR(INDEX(Crawl!$A556:$DZ556,1,Rules!$H$6),""))</f>
        <v/>
      </c>
      <c r="D557">
        <f>IF(A557="","",IFERROR(INDEX(Crawl!$A556:$DZ556,1,Rules!$H$7),"")&amp;"")</f>
        <v/>
      </c>
      <c r="E557">
        <f>IF(A557="","",IFERROR(INDEX(Crawl!$A556:$DZ556,1,Rules!$H$8),"")&amp;"")</f>
        <v/>
      </c>
      <c r="F557">
        <f>IF(A557="","",IFERROR(INDEX(Crawl!$A556:$DZ556,1,Rules!$H$9),""))</f>
        <v/>
      </c>
      <c r="G557">
        <f>IF(A557="","",IFERROR(INDEX(Crawl!$A556:$DZ556,1,Rules!$H$10),""))</f>
        <v/>
      </c>
      <c r="H557">
        <f>IF(A557="","",IFERROR(INDEX(Crawl!$A556:$DZ556,1,Rules!$H$12),""))</f>
        <v/>
      </c>
      <c r="I557">
        <f>IF(A557="","",IF(AND(N(H557)&gt;0,IFERROR(INDEX(Crawl!$A556:$DZ556,1,Rules!$H$11),"")&amp;""&lt;&gt;""),IFERROR(INDEX(Crawl!$A556:$DZ556,1,Rules!$H$11),"")&amp;"",IF(AND(ISNUMBER(J557),N(J557)&gt;=Rules!$B$12,IFERROR(INDEX(Crawl!$A556:$DZ556,1,Rules!$H$13),"")&amp;""&lt;&gt;""),IFERROR(INDEX(Crawl!$A556:$DZ556,1,Rules!$H$13),"")&amp;"","")))</f>
        <v/>
      </c>
      <c r="J557" s="19">
        <f>IF(A557="","",IF(IFERROR(INDEX(Crawl!$A556:$DZ556,1,Rules!$H$14),"")&amp;""="","",IFERROR(INDEX(Crawl!$A556:$DZ556,1,Rules!$H$14),"")))</f>
        <v/>
      </c>
      <c r="K557">
        <f>IF(A557="","",IFERROR(SUMIFS('GSC current'!$J$2:$J$2001,'GSC current'!$I$2:$I$2001,B557),0))</f>
        <v/>
      </c>
      <c r="L557">
        <f>IF(A557="","",IFERROR(SUMIFS('GSC current'!$K$2:$K$2001,'GSC current'!$I$2:$I$2001,B557),0))</f>
        <v/>
      </c>
      <c r="M557" s="20">
        <f>IF(A557="","",IF(N(L557)&gt;0,K557/L557,""))</f>
        <v/>
      </c>
      <c r="N557" s="21">
        <f>IF(A557="","",IF(N(L557)&gt;0,SUMIFS('GSC current'!$L$2:$L$2001,'GSC current'!$I$2:$I$2001,B557)/L557,""))</f>
        <v/>
      </c>
      <c r="O557">
        <f>IF(A557="","",IFERROR(SUMIFS('GSC previous'!$J$2:$J$2001,'GSC previous'!$I$2:$I$2001,B557),0))</f>
        <v/>
      </c>
      <c r="P557" s="22">
        <f>IF(A557="","",IF(N(O557)&gt;0,(K557-O557)/O557,""))</f>
        <v/>
      </c>
      <c r="Q557">
        <f>IF(A557="","",IFERROR(SUMIFS(GA4!$P$2:$P$2001,GA4!$O$2:$O$2001,B557),0))</f>
        <v/>
      </c>
      <c r="R557" s="23">
        <f>IF(A557="","",IF(N(Q557)&gt;0,SUMIFS(GA4!$Q$2:$Q$2001,GA4!$O$2:$O$2001,B557)/Q557,""))</f>
        <v/>
      </c>
      <c r="S557">
        <f>IF(A557="","",IFERROR(SUMIFS(GA4!$R$2:$R$2001,GA4!$O$2:$O$2001,B557),0))</f>
        <v/>
      </c>
      <c r="T557">
        <f>IF(A557="","",IF(AND(ISNUMBER(F557),LEFT(C557&amp;"",1)="2"),IF(F557&lt;Rules!$B$9,"Yes","No"),"No"))</f>
        <v/>
      </c>
      <c r="U557">
        <f>IF(A557="","",IF(AND(N(O557)&gt;=Rules!$B$8,ISNUMBER(P557)),IF(P557&lt;=-Rules!$B$7,"Yes","No"),"No"))</f>
        <v/>
      </c>
      <c r="V557">
        <f>IF(A557="","",IF(AND(N(L557)&gt;=Rules!$B$6,ISNUMBER(N557)),IF(AND(N557&gt;=Rules!$B$10,N557&lt;=Rules!$B$11),"Yes","No"),"No"))</f>
        <v/>
      </c>
      <c r="W557">
        <f>IF(A557="","",IF(I557&lt;&gt;"","Yes","No"))</f>
        <v/>
      </c>
      <c r="X557">
        <f>IF(I557="","",IF(SUMIFS($K$3:$K$2002,$A$3:$A$2002,SUBSTITUTE(SUBSTITUTE(I557,"?","~?"),"*","~*"))&gt;N(K557),"Yes","No"))</f>
        <v/>
      </c>
      <c r="Y557">
        <f>IF(A557="","",IF(N(S557)&gt;0,"Yes","No"))</f>
        <v/>
      </c>
      <c r="Z557">
        <f>IF(A557="","",IF(AND(N(K557)&lt;Rules!$B$5,N(L557)&lt;Rules!$B$6,N(Q557)&lt;Rules!$B$13,Y557="No"),"Yes","No"))</f>
        <v/>
      </c>
      <c r="AA557">
        <f>IF(A557="","",IF(LEFT(C557&amp;"",1)="3","Redirect",IF(OR(LEFT(C557&amp;"",1)="4",LEFT(C557&amp;"",1)="5"),IF(OR(N(K557)&gt;0,N(AC557)&gt;=Rules!$B$14),"Redirect","Prune"),IF(D557="Non-Indexable","Keep",IF(AND(W557="Yes",X557="Yes",Y557="No"),"Merge",IF(OR(U557="Yes",V557="Yes",AND(T557="Yes",N(L557)&gt;=Rules!$B$6)),"Update",IF(Z557="Yes",IF(N(AC557)&gt;=Rules!$B$14,"Redirect","Prune"),"Keep")))))))</f>
        <v/>
      </c>
      <c r="AB557">
        <f>IF(A557="","",IF(LEFT(C557&amp;"",1)="3","Already redirects ("&amp;C557&amp;"). Update internal links to point at the final URL.",IF(OR(LEFT(C557&amp;"",1)="4",LEFT(C557&amp;"",1)="5"),IF(AA557="Redirect","Returns "&amp;C557&amp;" but still has "&amp;N(K557)&amp;" clicks and "&amp;N(AC557)&amp;" referring domains. 301 it to the closest live page.","Returns "&amp;C557&amp;" with no clicks or links. Remove internal links and let it 404 or 410."),IF(D557="Non-Indexable","Non-indexable ("&amp;E557&amp;"). Keep if that is intentional; otherwise fix the canonical or noindex.",IF(AA557="Merge","Overlaps with "&amp;I557&amp;IF(N(J557)&gt;0," (similarity "&amp;TEXT(J557,"0.00")&amp;")","")&amp;", which gets more clicks. Merge the useful parts into it and 301 this URL.",IF(AA557="Update",MID(IF(U557="Yes","; Clicks down "&amp;TEXT(-P557,"0%")&amp;" on the previous period","")&amp;IF(V557="Yes","; Average position "&amp;TEXT(N557,"0.0")&amp;" on "&amp;TEXT(L557,"#,##0")&amp;" impressions (striking distance)","")&amp;IF(AND(T557="Yes",N(L557)&gt;=Rules!$B$6),"; Thin ("&amp;F557&amp;" words) but has search demand",""),3,400),IF(AA557="Prune","Low value: "&amp;N(K557)&amp;" clicks, "&amp;N(L557)&amp;" impressions, "&amp;N(Q557)&amp;" sessions, no key events. Remove or noindex it and update internal links.",IF(AA557="Redirect","Low value but "&amp;N(AC557)&amp;" referring domains. 301 it to the closest relevant page to keep those links.",IF(AND(Z557="No",Y557="Yes",N(K557)&lt;Rules!$B$5),"Low search traffic but it converts (key events: "&amp;S557&amp;"). Keep it and link to it.",IF(W557="Yes","Stronger than the page it overlaps ("&amp;I557&amp;"). Keep; merge that page into this one.","Healthy: "&amp;N(K557)&amp;" clicks"&amp;IF(ISNUMBER(N557),", average position "&amp;TEXT(N557,"0.0"),"")&amp;". Keep and monitor."))))))))))</f>
        <v/>
      </c>
      <c r="AE557">
        <f>IF(A557="","",IF(AD557&lt;&gt;"",AD557,AA557))</f>
        <v/>
      </c>
    </row>
    <row r="558">
      <c r="A558">
        <f>IF(Crawl!A557="","",Crawl!A557)</f>
        <v/>
      </c>
      <c r="B558">
        <f>IF(A558="","",Crawl!EC557)</f>
        <v/>
      </c>
      <c r="C558">
        <f>IF(A558="","",IFERROR(INDEX(Crawl!$A557:$DZ557,1,Rules!$H$6),""))</f>
        <v/>
      </c>
      <c r="D558">
        <f>IF(A558="","",IFERROR(INDEX(Crawl!$A557:$DZ557,1,Rules!$H$7),"")&amp;"")</f>
        <v/>
      </c>
      <c r="E558">
        <f>IF(A558="","",IFERROR(INDEX(Crawl!$A557:$DZ557,1,Rules!$H$8),"")&amp;"")</f>
        <v/>
      </c>
      <c r="F558">
        <f>IF(A558="","",IFERROR(INDEX(Crawl!$A557:$DZ557,1,Rules!$H$9),""))</f>
        <v/>
      </c>
      <c r="G558">
        <f>IF(A558="","",IFERROR(INDEX(Crawl!$A557:$DZ557,1,Rules!$H$10),""))</f>
        <v/>
      </c>
      <c r="H558">
        <f>IF(A558="","",IFERROR(INDEX(Crawl!$A557:$DZ557,1,Rules!$H$12),""))</f>
        <v/>
      </c>
      <c r="I558">
        <f>IF(A558="","",IF(AND(N(H558)&gt;0,IFERROR(INDEX(Crawl!$A557:$DZ557,1,Rules!$H$11),"")&amp;""&lt;&gt;""),IFERROR(INDEX(Crawl!$A557:$DZ557,1,Rules!$H$11),"")&amp;"",IF(AND(ISNUMBER(J558),N(J558)&gt;=Rules!$B$12,IFERROR(INDEX(Crawl!$A557:$DZ557,1,Rules!$H$13),"")&amp;""&lt;&gt;""),IFERROR(INDEX(Crawl!$A557:$DZ557,1,Rules!$H$13),"")&amp;"","")))</f>
        <v/>
      </c>
      <c r="J558" s="19">
        <f>IF(A558="","",IF(IFERROR(INDEX(Crawl!$A557:$DZ557,1,Rules!$H$14),"")&amp;""="","",IFERROR(INDEX(Crawl!$A557:$DZ557,1,Rules!$H$14),"")))</f>
        <v/>
      </c>
      <c r="K558">
        <f>IF(A558="","",IFERROR(SUMIFS('GSC current'!$J$2:$J$2001,'GSC current'!$I$2:$I$2001,B558),0))</f>
        <v/>
      </c>
      <c r="L558">
        <f>IF(A558="","",IFERROR(SUMIFS('GSC current'!$K$2:$K$2001,'GSC current'!$I$2:$I$2001,B558),0))</f>
        <v/>
      </c>
      <c r="M558" s="20">
        <f>IF(A558="","",IF(N(L558)&gt;0,K558/L558,""))</f>
        <v/>
      </c>
      <c r="N558" s="21">
        <f>IF(A558="","",IF(N(L558)&gt;0,SUMIFS('GSC current'!$L$2:$L$2001,'GSC current'!$I$2:$I$2001,B558)/L558,""))</f>
        <v/>
      </c>
      <c r="O558">
        <f>IF(A558="","",IFERROR(SUMIFS('GSC previous'!$J$2:$J$2001,'GSC previous'!$I$2:$I$2001,B558),0))</f>
        <v/>
      </c>
      <c r="P558" s="22">
        <f>IF(A558="","",IF(N(O558)&gt;0,(K558-O558)/O558,""))</f>
        <v/>
      </c>
      <c r="Q558">
        <f>IF(A558="","",IFERROR(SUMIFS(GA4!$P$2:$P$2001,GA4!$O$2:$O$2001,B558),0))</f>
        <v/>
      </c>
      <c r="R558" s="23">
        <f>IF(A558="","",IF(N(Q558)&gt;0,SUMIFS(GA4!$Q$2:$Q$2001,GA4!$O$2:$O$2001,B558)/Q558,""))</f>
        <v/>
      </c>
      <c r="S558">
        <f>IF(A558="","",IFERROR(SUMIFS(GA4!$R$2:$R$2001,GA4!$O$2:$O$2001,B558),0))</f>
        <v/>
      </c>
      <c r="T558">
        <f>IF(A558="","",IF(AND(ISNUMBER(F558),LEFT(C558&amp;"",1)="2"),IF(F558&lt;Rules!$B$9,"Yes","No"),"No"))</f>
        <v/>
      </c>
      <c r="U558">
        <f>IF(A558="","",IF(AND(N(O558)&gt;=Rules!$B$8,ISNUMBER(P558)),IF(P558&lt;=-Rules!$B$7,"Yes","No"),"No"))</f>
        <v/>
      </c>
      <c r="V558">
        <f>IF(A558="","",IF(AND(N(L558)&gt;=Rules!$B$6,ISNUMBER(N558)),IF(AND(N558&gt;=Rules!$B$10,N558&lt;=Rules!$B$11),"Yes","No"),"No"))</f>
        <v/>
      </c>
      <c r="W558">
        <f>IF(A558="","",IF(I558&lt;&gt;"","Yes","No"))</f>
        <v/>
      </c>
      <c r="X558">
        <f>IF(I558="","",IF(SUMIFS($K$3:$K$2002,$A$3:$A$2002,SUBSTITUTE(SUBSTITUTE(I558,"?","~?"),"*","~*"))&gt;N(K558),"Yes","No"))</f>
        <v/>
      </c>
      <c r="Y558">
        <f>IF(A558="","",IF(N(S558)&gt;0,"Yes","No"))</f>
        <v/>
      </c>
      <c r="Z558">
        <f>IF(A558="","",IF(AND(N(K558)&lt;Rules!$B$5,N(L558)&lt;Rules!$B$6,N(Q558)&lt;Rules!$B$13,Y558="No"),"Yes","No"))</f>
        <v/>
      </c>
      <c r="AA558">
        <f>IF(A558="","",IF(LEFT(C558&amp;"",1)="3","Redirect",IF(OR(LEFT(C558&amp;"",1)="4",LEFT(C558&amp;"",1)="5"),IF(OR(N(K558)&gt;0,N(AC558)&gt;=Rules!$B$14),"Redirect","Prune"),IF(D558="Non-Indexable","Keep",IF(AND(W558="Yes",X558="Yes",Y558="No"),"Merge",IF(OR(U558="Yes",V558="Yes",AND(T558="Yes",N(L558)&gt;=Rules!$B$6)),"Update",IF(Z558="Yes",IF(N(AC558)&gt;=Rules!$B$14,"Redirect","Prune"),"Keep")))))))</f>
        <v/>
      </c>
      <c r="AB558">
        <f>IF(A558="","",IF(LEFT(C558&amp;"",1)="3","Already redirects ("&amp;C558&amp;"). Update internal links to point at the final URL.",IF(OR(LEFT(C558&amp;"",1)="4",LEFT(C558&amp;"",1)="5"),IF(AA558="Redirect","Returns "&amp;C558&amp;" but still has "&amp;N(K558)&amp;" clicks and "&amp;N(AC558)&amp;" referring domains. 301 it to the closest live page.","Returns "&amp;C558&amp;" with no clicks or links. Remove internal links and let it 404 or 410."),IF(D558="Non-Indexable","Non-indexable ("&amp;E558&amp;"). Keep if that is intentional; otherwise fix the canonical or noindex.",IF(AA558="Merge","Overlaps with "&amp;I558&amp;IF(N(J558)&gt;0," (similarity "&amp;TEXT(J558,"0.00")&amp;")","")&amp;", which gets more clicks. Merge the useful parts into it and 301 this URL.",IF(AA558="Update",MID(IF(U558="Yes","; Clicks down "&amp;TEXT(-P558,"0%")&amp;" on the previous period","")&amp;IF(V558="Yes","; Average position "&amp;TEXT(N558,"0.0")&amp;" on "&amp;TEXT(L558,"#,##0")&amp;" impressions (striking distance)","")&amp;IF(AND(T558="Yes",N(L558)&gt;=Rules!$B$6),"; Thin ("&amp;F558&amp;" words) but has search demand",""),3,400),IF(AA558="Prune","Low value: "&amp;N(K558)&amp;" clicks, "&amp;N(L558)&amp;" impressions, "&amp;N(Q558)&amp;" sessions, no key events. Remove or noindex it and update internal links.",IF(AA558="Redirect","Low value but "&amp;N(AC558)&amp;" referring domains. 301 it to the closest relevant page to keep those links.",IF(AND(Z558="No",Y558="Yes",N(K558)&lt;Rules!$B$5),"Low search traffic but it converts (key events: "&amp;S558&amp;"). Keep it and link to it.",IF(W558="Yes","Stronger than the page it overlaps ("&amp;I558&amp;"). Keep; merge that page into this one.","Healthy: "&amp;N(K558)&amp;" clicks"&amp;IF(ISNUMBER(N558),", average position "&amp;TEXT(N558,"0.0"),"")&amp;". Keep and monitor."))))))))))</f>
        <v/>
      </c>
      <c r="AE558">
        <f>IF(A558="","",IF(AD558&lt;&gt;"",AD558,AA558))</f>
        <v/>
      </c>
    </row>
    <row r="559">
      <c r="A559">
        <f>IF(Crawl!A558="","",Crawl!A558)</f>
        <v/>
      </c>
      <c r="B559">
        <f>IF(A559="","",Crawl!EC558)</f>
        <v/>
      </c>
      <c r="C559">
        <f>IF(A559="","",IFERROR(INDEX(Crawl!$A558:$DZ558,1,Rules!$H$6),""))</f>
        <v/>
      </c>
      <c r="D559">
        <f>IF(A559="","",IFERROR(INDEX(Crawl!$A558:$DZ558,1,Rules!$H$7),"")&amp;"")</f>
        <v/>
      </c>
      <c r="E559">
        <f>IF(A559="","",IFERROR(INDEX(Crawl!$A558:$DZ558,1,Rules!$H$8),"")&amp;"")</f>
        <v/>
      </c>
      <c r="F559">
        <f>IF(A559="","",IFERROR(INDEX(Crawl!$A558:$DZ558,1,Rules!$H$9),""))</f>
        <v/>
      </c>
      <c r="G559">
        <f>IF(A559="","",IFERROR(INDEX(Crawl!$A558:$DZ558,1,Rules!$H$10),""))</f>
        <v/>
      </c>
      <c r="H559">
        <f>IF(A559="","",IFERROR(INDEX(Crawl!$A558:$DZ558,1,Rules!$H$12),""))</f>
        <v/>
      </c>
      <c r="I559">
        <f>IF(A559="","",IF(AND(N(H559)&gt;0,IFERROR(INDEX(Crawl!$A558:$DZ558,1,Rules!$H$11),"")&amp;""&lt;&gt;""),IFERROR(INDEX(Crawl!$A558:$DZ558,1,Rules!$H$11),"")&amp;"",IF(AND(ISNUMBER(J559),N(J559)&gt;=Rules!$B$12,IFERROR(INDEX(Crawl!$A558:$DZ558,1,Rules!$H$13),"")&amp;""&lt;&gt;""),IFERROR(INDEX(Crawl!$A558:$DZ558,1,Rules!$H$13),"")&amp;"","")))</f>
        <v/>
      </c>
      <c r="J559" s="19">
        <f>IF(A559="","",IF(IFERROR(INDEX(Crawl!$A558:$DZ558,1,Rules!$H$14),"")&amp;""="","",IFERROR(INDEX(Crawl!$A558:$DZ558,1,Rules!$H$14),"")))</f>
        <v/>
      </c>
      <c r="K559">
        <f>IF(A559="","",IFERROR(SUMIFS('GSC current'!$J$2:$J$2001,'GSC current'!$I$2:$I$2001,B559),0))</f>
        <v/>
      </c>
      <c r="L559">
        <f>IF(A559="","",IFERROR(SUMIFS('GSC current'!$K$2:$K$2001,'GSC current'!$I$2:$I$2001,B559),0))</f>
        <v/>
      </c>
      <c r="M559" s="20">
        <f>IF(A559="","",IF(N(L559)&gt;0,K559/L559,""))</f>
        <v/>
      </c>
      <c r="N559" s="21">
        <f>IF(A559="","",IF(N(L559)&gt;0,SUMIFS('GSC current'!$L$2:$L$2001,'GSC current'!$I$2:$I$2001,B559)/L559,""))</f>
        <v/>
      </c>
      <c r="O559">
        <f>IF(A559="","",IFERROR(SUMIFS('GSC previous'!$J$2:$J$2001,'GSC previous'!$I$2:$I$2001,B559),0))</f>
        <v/>
      </c>
      <c r="P559" s="22">
        <f>IF(A559="","",IF(N(O559)&gt;0,(K559-O559)/O559,""))</f>
        <v/>
      </c>
      <c r="Q559">
        <f>IF(A559="","",IFERROR(SUMIFS(GA4!$P$2:$P$2001,GA4!$O$2:$O$2001,B559),0))</f>
        <v/>
      </c>
      <c r="R559" s="23">
        <f>IF(A559="","",IF(N(Q559)&gt;0,SUMIFS(GA4!$Q$2:$Q$2001,GA4!$O$2:$O$2001,B559)/Q559,""))</f>
        <v/>
      </c>
      <c r="S559">
        <f>IF(A559="","",IFERROR(SUMIFS(GA4!$R$2:$R$2001,GA4!$O$2:$O$2001,B559),0))</f>
        <v/>
      </c>
      <c r="T559">
        <f>IF(A559="","",IF(AND(ISNUMBER(F559),LEFT(C559&amp;"",1)="2"),IF(F559&lt;Rules!$B$9,"Yes","No"),"No"))</f>
        <v/>
      </c>
      <c r="U559">
        <f>IF(A559="","",IF(AND(N(O559)&gt;=Rules!$B$8,ISNUMBER(P559)),IF(P559&lt;=-Rules!$B$7,"Yes","No"),"No"))</f>
        <v/>
      </c>
      <c r="V559">
        <f>IF(A559="","",IF(AND(N(L559)&gt;=Rules!$B$6,ISNUMBER(N559)),IF(AND(N559&gt;=Rules!$B$10,N559&lt;=Rules!$B$11),"Yes","No"),"No"))</f>
        <v/>
      </c>
      <c r="W559">
        <f>IF(A559="","",IF(I559&lt;&gt;"","Yes","No"))</f>
        <v/>
      </c>
      <c r="X559">
        <f>IF(I559="","",IF(SUMIFS($K$3:$K$2002,$A$3:$A$2002,SUBSTITUTE(SUBSTITUTE(I559,"?","~?"),"*","~*"))&gt;N(K559),"Yes","No"))</f>
        <v/>
      </c>
      <c r="Y559">
        <f>IF(A559="","",IF(N(S559)&gt;0,"Yes","No"))</f>
        <v/>
      </c>
      <c r="Z559">
        <f>IF(A559="","",IF(AND(N(K559)&lt;Rules!$B$5,N(L559)&lt;Rules!$B$6,N(Q559)&lt;Rules!$B$13,Y559="No"),"Yes","No"))</f>
        <v/>
      </c>
      <c r="AA559">
        <f>IF(A559="","",IF(LEFT(C559&amp;"",1)="3","Redirect",IF(OR(LEFT(C559&amp;"",1)="4",LEFT(C559&amp;"",1)="5"),IF(OR(N(K559)&gt;0,N(AC559)&gt;=Rules!$B$14),"Redirect","Prune"),IF(D559="Non-Indexable","Keep",IF(AND(W559="Yes",X559="Yes",Y559="No"),"Merge",IF(OR(U559="Yes",V559="Yes",AND(T559="Yes",N(L559)&gt;=Rules!$B$6)),"Update",IF(Z559="Yes",IF(N(AC559)&gt;=Rules!$B$14,"Redirect","Prune"),"Keep")))))))</f>
        <v/>
      </c>
      <c r="AB559">
        <f>IF(A559="","",IF(LEFT(C559&amp;"",1)="3","Already redirects ("&amp;C559&amp;"). Update internal links to point at the final URL.",IF(OR(LEFT(C559&amp;"",1)="4",LEFT(C559&amp;"",1)="5"),IF(AA559="Redirect","Returns "&amp;C559&amp;" but still has "&amp;N(K559)&amp;" clicks and "&amp;N(AC559)&amp;" referring domains. 301 it to the closest live page.","Returns "&amp;C559&amp;" with no clicks or links. Remove internal links and let it 404 or 410."),IF(D559="Non-Indexable","Non-indexable ("&amp;E559&amp;"). Keep if that is intentional; otherwise fix the canonical or noindex.",IF(AA559="Merge","Overlaps with "&amp;I559&amp;IF(N(J559)&gt;0," (similarity "&amp;TEXT(J559,"0.00")&amp;")","")&amp;", which gets more clicks. Merge the useful parts into it and 301 this URL.",IF(AA559="Update",MID(IF(U559="Yes","; Clicks down "&amp;TEXT(-P559,"0%")&amp;" on the previous period","")&amp;IF(V559="Yes","; Average position "&amp;TEXT(N559,"0.0")&amp;" on "&amp;TEXT(L559,"#,##0")&amp;" impressions (striking distance)","")&amp;IF(AND(T559="Yes",N(L559)&gt;=Rules!$B$6),"; Thin ("&amp;F559&amp;" words) but has search demand",""),3,400),IF(AA559="Prune","Low value: "&amp;N(K559)&amp;" clicks, "&amp;N(L559)&amp;" impressions, "&amp;N(Q559)&amp;" sessions, no key events. Remove or noindex it and update internal links.",IF(AA559="Redirect","Low value but "&amp;N(AC559)&amp;" referring domains. 301 it to the closest relevant page to keep those links.",IF(AND(Z559="No",Y559="Yes",N(K559)&lt;Rules!$B$5),"Low search traffic but it converts (key events: "&amp;S559&amp;"). Keep it and link to it.",IF(W559="Yes","Stronger than the page it overlaps ("&amp;I559&amp;"). Keep; merge that page into this one.","Healthy: "&amp;N(K559)&amp;" clicks"&amp;IF(ISNUMBER(N559),", average position "&amp;TEXT(N559,"0.0"),"")&amp;". Keep and monitor."))))))))))</f>
        <v/>
      </c>
      <c r="AE559">
        <f>IF(A559="","",IF(AD559&lt;&gt;"",AD559,AA559))</f>
        <v/>
      </c>
    </row>
    <row r="560">
      <c r="A560">
        <f>IF(Crawl!A559="","",Crawl!A559)</f>
        <v/>
      </c>
      <c r="B560">
        <f>IF(A560="","",Crawl!EC559)</f>
        <v/>
      </c>
      <c r="C560">
        <f>IF(A560="","",IFERROR(INDEX(Crawl!$A559:$DZ559,1,Rules!$H$6),""))</f>
        <v/>
      </c>
      <c r="D560">
        <f>IF(A560="","",IFERROR(INDEX(Crawl!$A559:$DZ559,1,Rules!$H$7),"")&amp;"")</f>
        <v/>
      </c>
      <c r="E560">
        <f>IF(A560="","",IFERROR(INDEX(Crawl!$A559:$DZ559,1,Rules!$H$8),"")&amp;"")</f>
        <v/>
      </c>
      <c r="F560">
        <f>IF(A560="","",IFERROR(INDEX(Crawl!$A559:$DZ559,1,Rules!$H$9),""))</f>
        <v/>
      </c>
      <c r="G560">
        <f>IF(A560="","",IFERROR(INDEX(Crawl!$A559:$DZ559,1,Rules!$H$10),""))</f>
        <v/>
      </c>
      <c r="H560">
        <f>IF(A560="","",IFERROR(INDEX(Crawl!$A559:$DZ559,1,Rules!$H$12),""))</f>
        <v/>
      </c>
      <c r="I560">
        <f>IF(A560="","",IF(AND(N(H560)&gt;0,IFERROR(INDEX(Crawl!$A559:$DZ559,1,Rules!$H$11),"")&amp;""&lt;&gt;""),IFERROR(INDEX(Crawl!$A559:$DZ559,1,Rules!$H$11),"")&amp;"",IF(AND(ISNUMBER(J560),N(J560)&gt;=Rules!$B$12,IFERROR(INDEX(Crawl!$A559:$DZ559,1,Rules!$H$13),"")&amp;""&lt;&gt;""),IFERROR(INDEX(Crawl!$A559:$DZ559,1,Rules!$H$13),"")&amp;"","")))</f>
        <v/>
      </c>
      <c r="J560" s="19">
        <f>IF(A560="","",IF(IFERROR(INDEX(Crawl!$A559:$DZ559,1,Rules!$H$14),"")&amp;""="","",IFERROR(INDEX(Crawl!$A559:$DZ559,1,Rules!$H$14),"")))</f>
        <v/>
      </c>
      <c r="K560">
        <f>IF(A560="","",IFERROR(SUMIFS('GSC current'!$J$2:$J$2001,'GSC current'!$I$2:$I$2001,B560),0))</f>
        <v/>
      </c>
      <c r="L560">
        <f>IF(A560="","",IFERROR(SUMIFS('GSC current'!$K$2:$K$2001,'GSC current'!$I$2:$I$2001,B560),0))</f>
        <v/>
      </c>
      <c r="M560" s="20">
        <f>IF(A560="","",IF(N(L560)&gt;0,K560/L560,""))</f>
        <v/>
      </c>
      <c r="N560" s="21">
        <f>IF(A560="","",IF(N(L560)&gt;0,SUMIFS('GSC current'!$L$2:$L$2001,'GSC current'!$I$2:$I$2001,B560)/L560,""))</f>
        <v/>
      </c>
      <c r="O560">
        <f>IF(A560="","",IFERROR(SUMIFS('GSC previous'!$J$2:$J$2001,'GSC previous'!$I$2:$I$2001,B560),0))</f>
        <v/>
      </c>
      <c r="P560" s="22">
        <f>IF(A560="","",IF(N(O560)&gt;0,(K560-O560)/O560,""))</f>
        <v/>
      </c>
      <c r="Q560">
        <f>IF(A560="","",IFERROR(SUMIFS(GA4!$P$2:$P$2001,GA4!$O$2:$O$2001,B560),0))</f>
        <v/>
      </c>
      <c r="R560" s="23">
        <f>IF(A560="","",IF(N(Q560)&gt;0,SUMIFS(GA4!$Q$2:$Q$2001,GA4!$O$2:$O$2001,B560)/Q560,""))</f>
        <v/>
      </c>
      <c r="S560">
        <f>IF(A560="","",IFERROR(SUMIFS(GA4!$R$2:$R$2001,GA4!$O$2:$O$2001,B560),0))</f>
        <v/>
      </c>
      <c r="T560">
        <f>IF(A560="","",IF(AND(ISNUMBER(F560),LEFT(C560&amp;"",1)="2"),IF(F560&lt;Rules!$B$9,"Yes","No"),"No"))</f>
        <v/>
      </c>
      <c r="U560">
        <f>IF(A560="","",IF(AND(N(O560)&gt;=Rules!$B$8,ISNUMBER(P560)),IF(P560&lt;=-Rules!$B$7,"Yes","No"),"No"))</f>
        <v/>
      </c>
      <c r="V560">
        <f>IF(A560="","",IF(AND(N(L560)&gt;=Rules!$B$6,ISNUMBER(N560)),IF(AND(N560&gt;=Rules!$B$10,N560&lt;=Rules!$B$11),"Yes","No"),"No"))</f>
        <v/>
      </c>
      <c r="W560">
        <f>IF(A560="","",IF(I560&lt;&gt;"","Yes","No"))</f>
        <v/>
      </c>
      <c r="X560">
        <f>IF(I560="","",IF(SUMIFS($K$3:$K$2002,$A$3:$A$2002,SUBSTITUTE(SUBSTITUTE(I560,"?","~?"),"*","~*"))&gt;N(K560),"Yes","No"))</f>
        <v/>
      </c>
      <c r="Y560">
        <f>IF(A560="","",IF(N(S560)&gt;0,"Yes","No"))</f>
        <v/>
      </c>
      <c r="Z560">
        <f>IF(A560="","",IF(AND(N(K560)&lt;Rules!$B$5,N(L560)&lt;Rules!$B$6,N(Q560)&lt;Rules!$B$13,Y560="No"),"Yes","No"))</f>
        <v/>
      </c>
      <c r="AA560">
        <f>IF(A560="","",IF(LEFT(C560&amp;"",1)="3","Redirect",IF(OR(LEFT(C560&amp;"",1)="4",LEFT(C560&amp;"",1)="5"),IF(OR(N(K560)&gt;0,N(AC560)&gt;=Rules!$B$14),"Redirect","Prune"),IF(D560="Non-Indexable","Keep",IF(AND(W560="Yes",X560="Yes",Y560="No"),"Merge",IF(OR(U560="Yes",V560="Yes",AND(T560="Yes",N(L560)&gt;=Rules!$B$6)),"Update",IF(Z560="Yes",IF(N(AC560)&gt;=Rules!$B$14,"Redirect","Prune"),"Keep")))))))</f>
        <v/>
      </c>
      <c r="AB560">
        <f>IF(A560="","",IF(LEFT(C560&amp;"",1)="3","Already redirects ("&amp;C560&amp;"). Update internal links to point at the final URL.",IF(OR(LEFT(C560&amp;"",1)="4",LEFT(C560&amp;"",1)="5"),IF(AA560="Redirect","Returns "&amp;C560&amp;" but still has "&amp;N(K560)&amp;" clicks and "&amp;N(AC560)&amp;" referring domains. 301 it to the closest live page.","Returns "&amp;C560&amp;" with no clicks or links. Remove internal links and let it 404 or 410."),IF(D560="Non-Indexable","Non-indexable ("&amp;E560&amp;"). Keep if that is intentional; otherwise fix the canonical or noindex.",IF(AA560="Merge","Overlaps with "&amp;I560&amp;IF(N(J560)&gt;0," (similarity "&amp;TEXT(J560,"0.00")&amp;")","")&amp;", which gets more clicks. Merge the useful parts into it and 301 this URL.",IF(AA560="Update",MID(IF(U560="Yes","; Clicks down "&amp;TEXT(-P560,"0%")&amp;" on the previous period","")&amp;IF(V560="Yes","; Average position "&amp;TEXT(N560,"0.0")&amp;" on "&amp;TEXT(L560,"#,##0")&amp;" impressions (striking distance)","")&amp;IF(AND(T560="Yes",N(L560)&gt;=Rules!$B$6),"; Thin ("&amp;F560&amp;" words) but has search demand",""),3,400),IF(AA560="Prune","Low value: "&amp;N(K560)&amp;" clicks, "&amp;N(L560)&amp;" impressions, "&amp;N(Q560)&amp;" sessions, no key events. Remove or noindex it and update internal links.",IF(AA560="Redirect","Low value but "&amp;N(AC560)&amp;" referring domains. 301 it to the closest relevant page to keep those links.",IF(AND(Z560="No",Y560="Yes",N(K560)&lt;Rules!$B$5),"Low search traffic but it converts (key events: "&amp;S560&amp;"). Keep it and link to it.",IF(W560="Yes","Stronger than the page it overlaps ("&amp;I560&amp;"). Keep; merge that page into this one.","Healthy: "&amp;N(K560)&amp;" clicks"&amp;IF(ISNUMBER(N560),", average position "&amp;TEXT(N560,"0.0"),"")&amp;". Keep and monitor."))))))))))</f>
        <v/>
      </c>
      <c r="AE560">
        <f>IF(A560="","",IF(AD560&lt;&gt;"",AD560,AA560))</f>
        <v/>
      </c>
    </row>
    <row r="561">
      <c r="A561">
        <f>IF(Crawl!A560="","",Crawl!A560)</f>
        <v/>
      </c>
      <c r="B561">
        <f>IF(A561="","",Crawl!EC560)</f>
        <v/>
      </c>
      <c r="C561">
        <f>IF(A561="","",IFERROR(INDEX(Crawl!$A560:$DZ560,1,Rules!$H$6),""))</f>
        <v/>
      </c>
      <c r="D561">
        <f>IF(A561="","",IFERROR(INDEX(Crawl!$A560:$DZ560,1,Rules!$H$7),"")&amp;"")</f>
        <v/>
      </c>
      <c r="E561">
        <f>IF(A561="","",IFERROR(INDEX(Crawl!$A560:$DZ560,1,Rules!$H$8),"")&amp;"")</f>
        <v/>
      </c>
      <c r="F561">
        <f>IF(A561="","",IFERROR(INDEX(Crawl!$A560:$DZ560,1,Rules!$H$9),""))</f>
        <v/>
      </c>
      <c r="G561">
        <f>IF(A561="","",IFERROR(INDEX(Crawl!$A560:$DZ560,1,Rules!$H$10),""))</f>
        <v/>
      </c>
      <c r="H561">
        <f>IF(A561="","",IFERROR(INDEX(Crawl!$A560:$DZ560,1,Rules!$H$12),""))</f>
        <v/>
      </c>
      <c r="I561">
        <f>IF(A561="","",IF(AND(N(H561)&gt;0,IFERROR(INDEX(Crawl!$A560:$DZ560,1,Rules!$H$11),"")&amp;""&lt;&gt;""),IFERROR(INDEX(Crawl!$A560:$DZ560,1,Rules!$H$11),"")&amp;"",IF(AND(ISNUMBER(J561),N(J561)&gt;=Rules!$B$12,IFERROR(INDEX(Crawl!$A560:$DZ560,1,Rules!$H$13),"")&amp;""&lt;&gt;""),IFERROR(INDEX(Crawl!$A560:$DZ560,1,Rules!$H$13),"")&amp;"","")))</f>
        <v/>
      </c>
      <c r="J561" s="19">
        <f>IF(A561="","",IF(IFERROR(INDEX(Crawl!$A560:$DZ560,1,Rules!$H$14),"")&amp;""="","",IFERROR(INDEX(Crawl!$A560:$DZ560,1,Rules!$H$14),"")))</f>
        <v/>
      </c>
      <c r="K561">
        <f>IF(A561="","",IFERROR(SUMIFS('GSC current'!$J$2:$J$2001,'GSC current'!$I$2:$I$2001,B561),0))</f>
        <v/>
      </c>
      <c r="L561">
        <f>IF(A561="","",IFERROR(SUMIFS('GSC current'!$K$2:$K$2001,'GSC current'!$I$2:$I$2001,B561),0))</f>
        <v/>
      </c>
      <c r="M561" s="20">
        <f>IF(A561="","",IF(N(L561)&gt;0,K561/L561,""))</f>
        <v/>
      </c>
      <c r="N561" s="21">
        <f>IF(A561="","",IF(N(L561)&gt;0,SUMIFS('GSC current'!$L$2:$L$2001,'GSC current'!$I$2:$I$2001,B561)/L561,""))</f>
        <v/>
      </c>
      <c r="O561">
        <f>IF(A561="","",IFERROR(SUMIFS('GSC previous'!$J$2:$J$2001,'GSC previous'!$I$2:$I$2001,B561),0))</f>
        <v/>
      </c>
      <c r="P561" s="22">
        <f>IF(A561="","",IF(N(O561)&gt;0,(K561-O561)/O561,""))</f>
        <v/>
      </c>
      <c r="Q561">
        <f>IF(A561="","",IFERROR(SUMIFS(GA4!$P$2:$P$2001,GA4!$O$2:$O$2001,B561),0))</f>
        <v/>
      </c>
      <c r="R561" s="23">
        <f>IF(A561="","",IF(N(Q561)&gt;0,SUMIFS(GA4!$Q$2:$Q$2001,GA4!$O$2:$O$2001,B561)/Q561,""))</f>
        <v/>
      </c>
      <c r="S561">
        <f>IF(A561="","",IFERROR(SUMIFS(GA4!$R$2:$R$2001,GA4!$O$2:$O$2001,B561),0))</f>
        <v/>
      </c>
      <c r="T561">
        <f>IF(A561="","",IF(AND(ISNUMBER(F561),LEFT(C561&amp;"",1)="2"),IF(F561&lt;Rules!$B$9,"Yes","No"),"No"))</f>
        <v/>
      </c>
      <c r="U561">
        <f>IF(A561="","",IF(AND(N(O561)&gt;=Rules!$B$8,ISNUMBER(P561)),IF(P561&lt;=-Rules!$B$7,"Yes","No"),"No"))</f>
        <v/>
      </c>
      <c r="V561">
        <f>IF(A561="","",IF(AND(N(L561)&gt;=Rules!$B$6,ISNUMBER(N561)),IF(AND(N561&gt;=Rules!$B$10,N561&lt;=Rules!$B$11),"Yes","No"),"No"))</f>
        <v/>
      </c>
      <c r="W561">
        <f>IF(A561="","",IF(I561&lt;&gt;"","Yes","No"))</f>
        <v/>
      </c>
      <c r="X561">
        <f>IF(I561="","",IF(SUMIFS($K$3:$K$2002,$A$3:$A$2002,SUBSTITUTE(SUBSTITUTE(I561,"?","~?"),"*","~*"))&gt;N(K561),"Yes","No"))</f>
        <v/>
      </c>
      <c r="Y561">
        <f>IF(A561="","",IF(N(S561)&gt;0,"Yes","No"))</f>
        <v/>
      </c>
      <c r="Z561">
        <f>IF(A561="","",IF(AND(N(K561)&lt;Rules!$B$5,N(L561)&lt;Rules!$B$6,N(Q561)&lt;Rules!$B$13,Y561="No"),"Yes","No"))</f>
        <v/>
      </c>
      <c r="AA561">
        <f>IF(A561="","",IF(LEFT(C561&amp;"",1)="3","Redirect",IF(OR(LEFT(C561&amp;"",1)="4",LEFT(C561&amp;"",1)="5"),IF(OR(N(K561)&gt;0,N(AC561)&gt;=Rules!$B$14),"Redirect","Prune"),IF(D561="Non-Indexable","Keep",IF(AND(W561="Yes",X561="Yes",Y561="No"),"Merge",IF(OR(U561="Yes",V561="Yes",AND(T561="Yes",N(L561)&gt;=Rules!$B$6)),"Update",IF(Z561="Yes",IF(N(AC561)&gt;=Rules!$B$14,"Redirect","Prune"),"Keep")))))))</f>
        <v/>
      </c>
      <c r="AB561">
        <f>IF(A561="","",IF(LEFT(C561&amp;"",1)="3","Already redirects ("&amp;C561&amp;"). Update internal links to point at the final URL.",IF(OR(LEFT(C561&amp;"",1)="4",LEFT(C561&amp;"",1)="5"),IF(AA561="Redirect","Returns "&amp;C561&amp;" but still has "&amp;N(K561)&amp;" clicks and "&amp;N(AC561)&amp;" referring domains. 301 it to the closest live page.","Returns "&amp;C561&amp;" with no clicks or links. Remove internal links and let it 404 or 410."),IF(D561="Non-Indexable","Non-indexable ("&amp;E561&amp;"). Keep if that is intentional; otherwise fix the canonical or noindex.",IF(AA561="Merge","Overlaps with "&amp;I561&amp;IF(N(J561)&gt;0," (similarity "&amp;TEXT(J561,"0.00")&amp;")","")&amp;", which gets more clicks. Merge the useful parts into it and 301 this URL.",IF(AA561="Update",MID(IF(U561="Yes","; Clicks down "&amp;TEXT(-P561,"0%")&amp;" on the previous period","")&amp;IF(V561="Yes","; Average position "&amp;TEXT(N561,"0.0")&amp;" on "&amp;TEXT(L561,"#,##0")&amp;" impressions (striking distance)","")&amp;IF(AND(T561="Yes",N(L561)&gt;=Rules!$B$6),"; Thin ("&amp;F561&amp;" words) but has search demand",""),3,400),IF(AA561="Prune","Low value: "&amp;N(K561)&amp;" clicks, "&amp;N(L561)&amp;" impressions, "&amp;N(Q561)&amp;" sessions, no key events. Remove or noindex it and update internal links.",IF(AA561="Redirect","Low value but "&amp;N(AC561)&amp;" referring domains. 301 it to the closest relevant page to keep those links.",IF(AND(Z561="No",Y561="Yes",N(K561)&lt;Rules!$B$5),"Low search traffic but it converts (key events: "&amp;S561&amp;"). Keep it and link to it.",IF(W561="Yes","Stronger than the page it overlaps ("&amp;I561&amp;"). Keep; merge that page into this one.","Healthy: "&amp;N(K561)&amp;" clicks"&amp;IF(ISNUMBER(N561),", average position "&amp;TEXT(N561,"0.0"),"")&amp;". Keep and monitor."))))))))))</f>
        <v/>
      </c>
      <c r="AE561">
        <f>IF(A561="","",IF(AD561&lt;&gt;"",AD561,AA561))</f>
        <v/>
      </c>
    </row>
    <row r="562">
      <c r="A562">
        <f>IF(Crawl!A561="","",Crawl!A561)</f>
        <v/>
      </c>
      <c r="B562">
        <f>IF(A562="","",Crawl!EC561)</f>
        <v/>
      </c>
      <c r="C562">
        <f>IF(A562="","",IFERROR(INDEX(Crawl!$A561:$DZ561,1,Rules!$H$6),""))</f>
        <v/>
      </c>
      <c r="D562">
        <f>IF(A562="","",IFERROR(INDEX(Crawl!$A561:$DZ561,1,Rules!$H$7),"")&amp;"")</f>
        <v/>
      </c>
      <c r="E562">
        <f>IF(A562="","",IFERROR(INDEX(Crawl!$A561:$DZ561,1,Rules!$H$8),"")&amp;"")</f>
        <v/>
      </c>
      <c r="F562">
        <f>IF(A562="","",IFERROR(INDEX(Crawl!$A561:$DZ561,1,Rules!$H$9),""))</f>
        <v/>
      </c>
      <c r="G562">
        <f>IF(A562="","",IFERROR(INDEX(Crawl!$A561:$DZ561,1,Rules!$H$10),""))</f>
        <v/>
      </c>
      <c r="H562">
        <f>IF(A562="","",IFERROR(INDEX(Crawl!$A561:$DZ561,1,Rules!$H$12),""))</f>
        <v/>
      </c>
      <c r="I562">
        <f>IF(A562="","",IF(AND(N(H562)&gt;0,IFERROR(INDEX(Crawl!$A561:$DZ561,1,Rules!$H$11),"")&amp;""&lt;&gt;""),IFERROR(INDEX(Crawl!$A561:$DZ561,1,Rules!$H$11),"")&amp;"",IF(AND(ISNUMBER(J562),N(J562)&gt;=Rules!$B$12,IFERROR(INDEX(Crawl!$A561:$DZ561,1,Rules!$H$13),"")&amp;""&lt;&gt;""),IFERROR(INDEX(Crawl!$A561:$DZ561,1,Rules!$H$13),"")&amp;"","")))</f>
        <v/>
      </c>
      <c r="J562" s="19">
        <f>IF(A562="","",IF(IFERROR(INDEX(Crawl!$A561:$DZ561,1,Rules!$H$14),"")&amp;""="","",IFERROR(INDEX(Crawl!$A561:$DZ561,1,Rules!$H$14),"")))</f>
        <v/>
      </c>
      <c r="K562">
        <f>IF(A562="","",IFERROR(SUMIFS('GSC current'!$J$2:$J$2001,'GSC current'!$I$2:$I$2001,B562),0))</f>
        <v/>
      </c>
      <c r="L562">
        <f>IF(A562="","",IFERROR(SUMIFS('GSC current'!$K$2:$K$2001,'GSC current'!$I$2:$I$2001,B562),0))</f>
        <v/>
      </c>
      <c r="M562" s="20">
        <f>IF(A562="","",IF(N(L562)&gt;0,K562/L562,""))</f>
        <v/>
      </c>
      <c r="N562" s="21">
        <f>IF(A562="","",IF(N(L562)&gt;0,SUMIFS('GSC current'!$L$2:$L$2001,'GSC current'!$I$2:$I$2001,B562)/L562,""))</f>
        <v/>
      </c>
      <c r="O562">
        <f>IF(A562="","",IFERROR(SUMIFS('GSC previous'!$J$2:$J$2001,'GSC previous'!$I$2:$I$2001,B562),0))</f>
        <v/>
      </c>
      <c r="P562" s="22">
        <f>IF(A562="","",IF(N(O562)&gt;0,(K562-O562)/O562,""))</f>
        <v/>
      </c>
      <c r="Q562">
        <f>IF(A562="","",IFERROR(SUMIFS(GA4!$P$2:$P$2001,GA4!$O$2:$O$2001,B562),0))</f>
        <v/>
      </c>
      <c r="R562" s="23">
        <f>IF(A562="","",IF(N(Q562)&gt;0,SUMIFS(GA4!$Q$2:$Q$2001,GA4!$O$2:$O$2001,B562)/Q562,""))</f>
        <v/>
      </c>
      <c r="S562">
        <f>IF(A562="","",IFERROR(SUMIFS(GA4!$R$2:$R$2001,GA4!$O$2:$O$2001,B562),0))</f>
        <v/>
      </c>
      <c r="T562">
        <f>IF(A562="","",IF(AND(ISNUMBER(F562),LEFT(C562&amp;"",1)="2"),IF(F562&lt;Rules!$B$9,"Yes","No"),"No"))</f>
        <v/>
      </c>
      <c r="U562">
        <f>IF(A562="","",IF(AND(N(O562)&gt;=Rules!$B$8,ISNUMBER(P562)),IF(P562&lt;=-Rules!$B$7,"Yes","No"),"No"))</f>
        <v/>
      </c>
      <c r="V562">
        <f>IF(A562="","",IF(AND(N(L562)&gt;=Rules!$B$6,ISNUMBER(N562)),IF(AND(N562&gt;=Rules!$B$10,N562&lt;=Rules!$B$11),"Yes","No"),"No"))</f>
        <v/>
      </c>
      <c r="W562">
        <f>IF(A562="","",IF(I562&lt;&gt;"","Yes","No"))</f>
        <v/>
      </c>
      <c r="X562">
        <f>IF(I562="","",IF(SUMIFS($K$3:$K$2002,$A$3:$A$2002,SUBSTITUTE(SUBSTITUTE(I562,"?","~?"),"*","~*"))&gt;N(K562),"Yes","No"))</f>
        <v/>
      </c>
      <c r="Y562">
        <f>IF(A562="","",IF(N(S562)&gt;0,"Yes","No"))</f>
        <v/>
      </c>
      <c r="Z562">
        <f>IF(A562="","",IF(AND(N(K562)&lt;Rules!$B$5,N(L562)&lt;Rules!$B$6,N(Q562)&lt;Rules!$B$13,Y562="No"),"Yes","No"))</f>
        <v/>
      </c>
      <c r="AA562">
        <f>IF(A562="","",IF(LEFT(C562&amp;"",1)="3","Redirect",IF(OR(LEFT(C562&amp;"",1)="4",LEFT(C562&amp;"",1)="5"),IF(OR(N(K562)&gt;0,N(AC562)&gt;=Rules!$B$14),"Redirect","Prune"),IF(D562="Non-Indexable","Keep",IF(AND(W562="Yes",X562="Yes",Y562="No"),"Merge",IF(OR(U562="Yes",V562="Yes",AND(T562="Yes",N(L562)&gt;=Rules!$B$6)),"Update",IF(Z562="Yes",IF(N(AC562)&gt;=Rules!$B$14,"Redirect","Prune"),"Keep")))))))</f>
        <v/>
      </c>
      <c r="AB562">
        <f>IF(A562="","",IF(LEFT(C562&amp;"",1)="3","Already redirects ("&amp;C562&amp;"). Update internal links to point at the final URL.",IF(OR(LEFT(C562&amp;"",1)="4",LEFT(C562&amp;"",1)="5"),IF(AA562="Redirect","Returns "&amp;C562&amp;" but still has "&amp;N(K562)&amp;" clicks and "&amp;N(AC562)&amp;" referring domains. 301 it to the closest live page.","Returns "&amp;C562&amp;" with no clicks or links. Remove internal links and let it 404 or 410."),IF(D562="Non-Indexable","Non-indexable ("&amp;E562&amp;"). Keep if that is intentional; otherwise fix the canonical or noindex.",IF(AA562="Merge","Overlaps with "&amp;I562&amp;IF(N(J562)&gt;0," (similarity "&amp;TEXT(J562,"0.00")&amp;")","")&amp;", which gets more clicks. Merge the useful parts into it and 301 this URL.",IF(AA562="Update",MID(IF(U562="Yes","; Clicks down "&amp;TEXT(-P562,"0%")&amp;" on the previous period","")&amp;IF(V562="Yes","; Average position "&amp;TEXT(N562,"0.0")&amp;" on "&amp;TEXT(L562,"#,##0")&amp;" impressions (striking distance)","")&amp;IF(AND(T562="Yes",N(L562)&gt;=Rules!$B$6),"; Thin ("&amp;F562&amp;" words) but has search demand",""),3,400),IF(AA562="Prune","Low value: "&amp;N(K562)&amp;" clicks, "&amp;N(L562)&amp;" impressions, "&amp;N(Q562)&amp;" sessions, no key events. Remove or noindex it and update internal links.",IF(AA562="Redirect","Low value but "&amp;N(AC562)&amp;" referring domains. 301 it to the closest relevant page to keep those links.",IF(AND(Z562="No",Y562="Yes",N(K562)&lt;Rules!$B$5),"Low search traffic but it converts (key events: "&amp;S562&amp;"). Keep it and link to it.",IF(W562="Yes","Stronger than the page it overlaps ("&amp;I562&amp;"). Keep; merge that page into this one.","Healthy: "&amp;N(K562)&amp;" clicks"&amp;IF(ISNUMBER(N562),", average position "&amp;TEXT(N562,"0.0"),"")&amp;". Keep and monitor."))))))))))</f>
        <v/>
      </c>
      <c r="AE562">
        <f>IF(A562="","",IF(AD562&lt;&gt;"",AD562,AA562))</f>
        <v/>
      </c>
    </row>
    <row r="563">
      <c r="A563">
        <f>IF(Crawl!A562="","",Crawl!A562)</f>
        <v/>
      </c>
      <c r="B563">
        <f>IF(A563="","",Crawl!EC562)</f>
        <v/>
      </c>
      <c r="C563">
        <f>IF(A563="","",IFERROR(INDEX(Crawl!$A562:$DZ562,1,Rules!$H$6),""))</f>
        <v/>
      </c>
      <c r="D563">
        <f>IF(A563="","",IFERROR(INDEX(Crawl!$A562:$DZ562,1,Rules!$H$7),"")&amp;"")</f>
        <v/>
      </c>
      <c r="E563">
        <f>IF(A563="","",IFERROR(INDEX(Crawl!$A562:$DZ562,1,Rules!$H$8),"")&amp;"")</f>
        <v/>
      </c>
      <c r="F563">
        <f>IF(A563="","",IFERROR(INDEX(Crawl!$A562:$DZ562,1,Rules!$H$9),""))</f>
        <v/>
      </c>
      <c r="G563">
        <f>IF(A563="","",IFERROR(INDEX(Crawl!$A562:$DZ562,1,Rules!$H$10),""))</f>
        <v/>
      </c>
      <c r="H563">
        <f>IF(A563="","",IFERROR(INDEX(Crawl!$A562:$DZ562,1,Rules!$H$12),""))</f>
        <v/>
      </c>
      <c r="I563">
        <f>IF(A563="","",IF(AND(N(H563)&gt;0,IFERROR(INDEX(Crawl!$A562:$DZ562,1,Rules!$H$11),"")&amp;""&lt;&gt;""),IFERROR(INDEX(Crawl!$A562:$DZ562,1,Rules!$H$11),"")&amp;"",IF(AND(ISNUMBER(J563),N(J563)&gt;=Rules!$B$12,IFERROR(INDEX(Crawl!$A562:$DZ562,1,Rules!$H$13),"")&amp;""&lt;&gt;""),IFERROR(INDEX(Crawl!$A562:$DZ562,1,Rules!$H$13),"")&amp;"","")))</f>
        <v/>
      </c>
      <c r="J563" s="19">
        <f>IF(A563="","",IF(IFERROR(INDEX(Crawl!$A562:$DZ562,1,Rules!$H$14),"")&amp;""="","",IFERROR(INDEX(Crawl!$A562:$DZ562,1,Rules!$H$14),"")))</f>
        <v/>
      </c>
      <c r="K563">
        <f>IF(A563="","",IFERROR(SUMIFS('GSC current'!$J$2:$J$2001,'GSC current'!$I$2:$I$2001,B563),0))</f>
        <v/>
      </c>
      <c r="L563">
        <f>IF(A563="","",IFERROR(SUMIFS('GSC current'!$K$2:$K$2001,'GSC current'!$I$2:$I$2001,B563),0))</f>
        <v/>
      </c>
      <c r="M563" s="20">
        <f>IF(A563="","",IF(N(L563)&gt;0,K563/L563,""))</f>
        <v/>
      </c>
      <c r="N563" s="21">
        <f>IF(A563="","",IF(N(L563)&gt;0,SUMIFS('GSC current'!$L$2:$L$2001,'GSC current'!$I$2:$I$2001,B563)/L563,""))</f>
        <v/>
      </c>
      <c r="O563">
        <f>IF(A563="","",IFERROR(SUMIFS('GSC previous'!$J$2:$J$2001,'GSC previous'!$I$2:$I$2001,B563),0))</f>
        <v/>
      </c>
      <c r="P563" s="22">
        <f>IF(A563="","",IF(N(O563)&gt;0,(K563-O563)/O563,""))</f>
        <v/>
      </c>
      <c r="Q563">
        <f>IF(A563="","",IFERROR(SUMIFS(GA4!$P$2:$P$2001,GA4!$O$2:$O$2001,B563),0))</f>
        <v/>
      </c>
      <c r="R563" s="23">
        <f>IF(A563="","",IF(N(Q563)&gt;0,SUMIFS(GA4!$Q$2:$Q$2001,GA4!$O$2:$O$2001,B563)/Q563,""))</f>
        <v/>
      </c>
      <c r="S563">
        <f>IF(A563="","",IFERROR(SUMIFS(GA4!$R$2:$R$2001,GA4!$O$2:$O$2001,B563),0))</f>
        <v/>
      </c>
      <c r="T563">
        <f>IF(A563="","",IF(AND(ISNUMBER(F563),LEFT(C563&amp;"",1)="2"),IF(F563&lt;Rules!$B$9,"Yes","No"),"No"))</f>
        <v/>
      </c>
      <c r="U563">
        <f>IF(A563="","",IF(AND(N(O563)&gt;=Rules!$B$8,ISNUMBER(P563)),IF(P563&lt;=-Rules!$B$7,"Yes","No"),"No"))</f>
        <v/>
      </c>
      <c r="V563">
        <f>IF(A563="","",IF(AND(N(L563)&gt;=Rules!$B$6,ISNUMBER(N563)),IF(AND(N563&gt;=Rules!$B$10,N563&lt;=Rules!$B$11),"Yes","No"),"No"))</f>
        <v/>
      </c>
      <c r="W563">
        <f>IF(A563="","",IF(I563&lt;&gt;"","Yes","No"))</f>
        <v/>
      </c>
      <c r="X563">
        <f>IF(I563="","",IF(SUMIFS($K$3:$K$2002,$A$3:$A$2002,SUBSTITUTE(SUBSTITUTE(I563,"?","~?"),"*","~*"))&gt;N(K563),"Yes","No"))</f>
        <v/>
      </c>
      <c r="Y563">
        <f>IF(A563="","",IF(N(S563)&gt;0,"Yes","No"))</f>
        <v/>
      </c>
      <c r="Z563">
        <f>IF(A563="","",IF(AND(N(K563)&lt;Rules!$B$5,N(L563)&lt;Rules!$B$6,N(Q563)&lt;Rules!$B$13,Y563="No"),"Yes","No"))</f>
        <v/>
      </c>
      <c r="AA563">
        <f>IF(A563="","",IF(LEFT(C563&amp;"",1)="3","Redirect",IF(OR(LEFT(C563&amp;"",1)="4",LEFT(C563&amp;"",1)="5"),IF(OR(N(K563)&gt;0,N(AC563)&gt;=Rules!$B$14),"Redirect","Prune"),IF(D563="Non-Indexable","Keep",IF(AND(W563="Yes",X563="Yes",Y563="No"),"Merge",IF(OR(U563="Yes",V563="Yes",AND(T563="Yes",N(L563)&gt;=Rules!$B$6)),"Update",IF(Z563="Yes",IF(N(AC563)&gt;=Rules!$B$14,"Redirect","Prune"),"Keep")))))))</f>
        <v/>
      </c>
      <c r="AB563">
        <f>IF(A563="","",IF(LEFT(C563&amp;"",1)="3","Already redirects ("&amp;C563&amp;"). Update internal links to point at the final URL.",IF(OR(LEFT(C563&amp;"",1)="4",LEFT(C563&amp;"",1)="5"),IF(AA563="Redirect","Returns "&amp;C563&amp;" but still has "&amp;N(K563)&amp;" clicks and "&amp;N(AC563)&amp;" referring domains. 301 it to the closest live page.","Returns "&amp;C563&amp;" with no clicks or links. Remove internal links and let it 404 or 410."),IF(D563="Non-Indexable","Non-indexable ("&amp;E563&amp;"). Keep if that is intentional; otherwise fix the canonical or noindex.",IF(AA563="Merge","Overlaps with "&amp;I563&amp;IF(N(J563)&gt;0," (similarity "&amp;TEXT(J563,"0.00")&amp;")","")&amp;", which gets more clicks. Merge the useful parts into it and 301 this URL.",IF(AA563="Update",MID(IF(U563="Yes","; Clicks down "&amp;TEXT(-P563,"0%")&amp;" on the previous period","")&amp;IF(V563="Yes","; Average position "&amp;TEXT(N563,"0.0")&amp;" on "&amp;TEXT(L563,"#,##0")&amp;" impressions (striking distance)","")&amp;IF(AND(T563="Yes",N(L563)&gt;=Rules!$B$6),"; Thin ("&amp;F563&amp;" words) but has search demand",""),3,400),IF(AA563="Prune","Low value: "&amp;N(K563)&amp;" clicks, "&amp;N(L563)&amp;" impressions, "&amp;N(Q563)&amp;" sessions, no key events. Remove or noindex it and update internal links.",IF(AA563="Redirect","Low value but "&amp;N(AC563)&amp;" referring domains. 301 it to the closest relevant page to keep those links.",IF(AND(Z563="No",Y563="Yes",N(K563)&lt;Rules!$B$5),"Low search traffic but it converts (key events: "&amp;S563&amp;"). Keep it and link to it.",IF(W563="Yes","Stronger than the page it overlaps ("&amp;I563&amp;"). Keep; merge that page into this one.","Healthy: "&amp;N(K563)&amp;" clicks"&amp;IF(ISNUMBER(N563),", average position "&amp;TEXT(N563,"0.0"),"")&amp;". Keep and monitor."))))))))))</f>
        <v/>
      </c>
      <c r="AE563">
        <f>IF(A563="","",IF(AD563&lt;&gt;"",AD563,AA563))</f>
        <v/>
      </c>
    </row>
    <row r="564">
      <c r="A564">
        <f>IF(Crawl!A563="","",Crawl!A563)</f>
        <v/>
      </c>
      <c r="B564">
        <f>IF(A564="","",Crawl!EC563)</f>
        <v/>
      </c>
      <c r="C564">
        <f>IF(A564="","",IFERROR(INDEX(Crawl!$A563:$DZ563,1,Rules!$H$6),""))</f>
        <v/>
      </c>
      <c r="D564">
        <f>IF(A564="","",IFERROR(INDEX(Crawl!$A563:$DZ563,1,Rules!$H$7),"")&amp;"")</f>
        <v/>
      </c>
      <c r="E564">
        <f>IF(A564="","",IFERROR(INDEX(Crawl!$A563:$DZ563,1,Rules!$H$8),"")&amp;"")</f>
        <v/>
      </c>
      <c r="F564">
        <f>IF(A564="","",IFERROR(INDEX(Crawl!$A563:$DZ563,1,Rules!$H$9),""))</f>
        <v/>
      </c>
      <c r="G564">
        <f>IF(A564="","",IFERROR(INDEX(Crawl!$A563:$DZ563,1,Rules!$H$10),""))</f>
        <v/>
      </c>
      <c r="H564">
        <f>IF(A564="","",IFERROR(INDEX(Crawl!$A563:$DZ563,1,Rules!$H$12),""))</f>
        <v/>
      </c>
      <c r="I564">
        <f>IF(A564="","",IF(AND(N(H564)&gt;0,IFERROR(INDEX(Crawl!$A563:$DZ563,1,Rules!$H$11),"")&amp;""&lt;&gt;""),IFERROR(INDEX(Crawl!$A563:$DZ563,1,Rules!$H$11),"")&amp;"",IF(AND(ISNUMBER(J564),N(J564)&gt;=Rules!$B$12,IFERROR(INDEX(Crawl!$A563:$DZ563,1,Rules!$H$13),"")&amp;""&lt;&gt;""),IFERROR(INDEX(Crawl!$A563:$DZ563,1,Rules!$H$13),"")&amp;"","")))</f>
        <v/>
      </c>
      <c r="J564" s="19">
        <f>IF(A564="","",IF(IFERROR(INDEX(Crawl!$A563:$DZ563,1,Rules!$H$14),"")&amp;""="","",IFERROR(INDEX(Crawl!$A563:$DZ563,1,Rules!$H$14),"")))</f>
        <v/>
      </c>
      <c r="K564">
        <f>IF(A564="","",IFERROR(SUMIFS('GSC current'!$J$2:$J$2001,'GSC current'!$I$2:$I$2001,B564),0))</f>
        <v/>
      </c>
      <c r="L564">
        <f>IF(A564="","",IFERROR(SUMIFS('GSC current'!$K$2:$K$2001,'GSC current'!$I$2:$I$2001,B564),0))</f>
        <v/>
      </c>
      <c r="M564" s="20">
        <f>IF(A564="","",IF(N(L564)&gt;0,K564/L564,""))</f>
        <v/>
      </c>
      <c r="N564" s="21">
        <f>IF(A564="","",IF(N(L564)&gt;0,SUMIFS('GSC current'!$L$2:$L$2001,'GSC current'!$I$2:$I$2001,B564)/L564,""))</f>
        <v/>
      </c>
      <c r="O564">
        <f>IF(A564="","",IFERROR(SUMIFS('GSC previous'!$J$2:$J$2001,'GSC previous'!$I$2:$I$2001,B564),0))</f>
        <v/>
      </c>
      <c r="P564" s="22">
        <f>IF(A564="","",IF(N(O564)&gt;0,(K564-O564)/O564,""))</f>
        <v/>
      </c>
      <c r="Q564">
        <f>IF(A564="","",IFERROR(SUMIFS(GA4!$P$2:$P$2001,GA4!$O$2:$O$2001,B564),0))</f>
        <v/>
      </c>
      <c r="R564" s="23">
        <f>IF(A564="","",IF(N(Q564)&gt;0,SUMIFS(GA4!$Q$2:$Q$2001,GA4!$O$2:$O$2001,B564)/Q564,""))</f>
        <v/>
      </c>
      <c r="S564">
        <f>IF(A564="","",IFERROR(SUMIFS(GA4!$R$2:$R$2001,GA4!$O$2:$O$2001,B564),0))</f>
        <v/>
      </c>
      <c r="T564">
        <f>IF(A564="","",IF(AND(ISNUMBER(F564),LEFT(C564&amp;"",1)="2"),IF(F564&lt;Rules!$B$9,"Yes","No"),"No"))</f>
        <v/>
      </c>
      <c r="U564">
        <f>IF(A564="","",IF(AND(N(O564)&gt;=Rules!$B$8,ISNUMBER(P564)),IF(P564&lt;=-Rules!$B$7,"Yes","No"),"No"))</f>
        <v/>
      </c>
      <c r="V564">
        <f>IF(A564="","",IF(AND(N(L564)&gt;=Rules!$B$6,ISNUMBER(N564)),IF(AND(N564&gt;=Rules!$B$10,N564&lt;=Rules!$B$11),"Yes","No"),"No"))</f>
        <v/>
      </c>
      <c r="W564">
        <f>IF(A564="","",IF(I564&lt;&gt;"","Yes","No"))</f>
        <v/>
      </c>
      <c r="X564">
        <f>IF(I564="","",IF(SUMIFS($K$3:$K$2002,$A$3:$A$2002,SUBSTITUTE(SUBSTITUTE(I564,"?","~?"),"*","~*"))&gt;N(K564),"Yes","No"))</f>
        <v/>
      </c>
      <c r="Y564">
        <f>IF(A564="","",IF(N(S564)&gt;0,"Yes","No"))</f>
        <v/>
      </c>
      <c r="Z564">
        <f>IF(A564="","",IF(AND(N(K564)&lt;Rules!$B$5,N(L564)&lt;Rules!$B$6,N(Q564)&lt;Rules!$B$13,Y564="No"),"Yes","No"))</f>
        <v/>
      </c>
      <c r="AA564">
        <f>IF(A564="","",IF(LEFT(C564&amp;"",1)="3","Redirect",IF(OR(LEFT(C564&amp;"",1)="4",LEFT(C564&amp;"",1)="5"),IF(OR(N(K564)&gt;0,N(AC564)&gt;=Rules!$B$14),"Redirect","Prune"),IF(D564="Non-Indexable","Keep",IF(AND(W564="Yes",X564="Yes",Y564="No"),"Merge",IF(OR(U564="Yes",V564="Yes",AND(T564="Yes",N(L564)&gt;=Rules!$B$6)),"Update",IF(Z564="Yes",IF(N(AC564)&gt;=Rules!$B$14,"Redirect","Prune"),"Keep")))))))</f>
        <v/>
      </c>
      <c r="AB564">
        <f>IF(A564="","",IF(LEFT(C564&amp;"",1)="3","Already redirects ("&amp;C564&amp;"). Update internal links to point at the final URL.",IF(OR(LEFT(C564&amp;"",1)="4",LEFT(C564&amp;"",1)="5"),IF(AA564="Redirect","Returns "&amp;C564&amp;" but still has "&amp;N(K564)&amp;" clicks and "&amp;N(AC564)&amp;" referring domains. 301 it to the closest live page.","Returns "&amp;C564&amp;" with no clicks or links. Remove internal links and let it 404 or 410."),IF(D564="Non-Indexable","Non-indexable ("&amp;E564&amp;"). Keep if that is intentional; otherwise fix the canonical or noindex.",IF(AA564="Merge","Overlaps with "&amp;I564&amp;IF(N(J564)&gt;0," (similarity "&amp;TEXT(J564,"0.00")&amp;")","")&amp;", which gets more clicks. Merge the useful parts into it and 301 this URL.",IF(AA564="Update",MID(IF(U564="Yes","; Clicks down "&amp;TEXT(-P564,"0%")&amp;" on the previous period","")&amp;IF(V564="Yes","; Average position "&amp;TEXT(N564,"0.0")&amp;" on "&amp;TEXT(L564,"#,##0")&amp;" impressions (striking distance)","")&amp;IF(AND(T564="Yes",N(L564)&gt;=Rules!$B$6),"; Thin ("&amp;F564&amp;" words) but has search demand",""),3,400),IF(AA564="Prune","Low value: "&amp;N(K564)&amp;" clicks, "&amp;N(L564)&amp;" impressions, "&amp;N(Q564)&amp;" sessions, no key events. Remove or noindex it and update internal links.",IF(AA564="Redirect","Low value but "&amp;N(AC564)&amp;" referring domains. 301 it to the closest relevant page to keep those links.",IF(AND(Z564="No",Y564="Yes",N(K564)&lt;Rules!$B$5),"Low search traffic but it converts (key events: "&amp;S564&amp;"). Keep it and link to it.",IF(W564="Yes","Stronger than the page it overlaps ("&amp;I564&amp;"). Keep; merge that page into this one.","Healthy: "&amp;N(K564)&amp;" clicks"&amp;IF(ISNUMBER(N564),", average position "&amp;TEXT(N564,"0.0"),"")&amp;". Keep and monitor."))))))))))</f>
        <v/>
      </c>
      <c r="AE564">
        <f>IF(A564="","",IF(AD564&lt;&gt;"",AD564,AA564))</f>
        <v/>
      </c>
    </row>
    <row r="565">
      <c r="A565">
        <f>IF(Crawl!A564="","",Crawl!A564)</f>
        <v/>
      </c>
      <c r="B565">
        <f>IF(A565="","",Crawl!EC564)</f>
        <v/>
      </c>
      <c r="C565">
        <f>IF(A565="","",IFERROR(INDEX(Crawl!$A564:$DZ564,1,Rules!$H$6),""))</f>
        <v/>
      </c>
      <c r="D565">
        <f>IF(A565="","",IFERROR(INDEX(Crawl!$A564:$DZ564,1,Rules!$H$7),"")&amp;"")</f>
        <v/>
      </c>
      <c r="E565">
        <f>IF(A565="","",IFERROR(INDEX(Crawl!$A564:$DZ564,1,Rules!$H$8),"")&amp;"")</f>
        <v/>
      </c>
      <c r="F565">
        <f>IF(A565="","",IFERROR(INDEX(Crawl!$A564:$DZ564,1,Rules!$H$9),""))</f>
        <v/>
      </c>
      <c r="G565">
        <f>IF(A565="","",IFERROR(INDEX(Crawl!$A564:$DZ564,1,Rules!$H$10),""))</f>
        <v/>
      </c>
      <c r="H565">
        <f>IF(A565="","",IFERROR(INDEX(Crawl!$A564:$DZ564,1,Rules!$H$12),""))</f>
        <v/>
      </c>
      <c r="I565">
        <f>IF(A565="","",IF(AND(N(H565)&gt;0,IFERROR(INDEX(Crawl!$A564:$DZ564,1,Rules!$H$11),"")&amp;""&lt;&gt;""),IFERROR(INDEX(Crawl!$A564:$DZ564,1,Rules!$H$11),"")&amp;"",IF(AND(ISNUMBER(J565),N(J565)&gt;=Rules!$B$12,IFERROR(INDEX(Crawl!$A564:$DZ564,1,Rules!$H$13),"")&amp;""&lt;&gt;""),IFERROR(INDEX(Crawl!$A564:$DZ564,1,Rules!$H$13),"")&amp;"","")))</f>
        <v/>
      </c>
      <c r="J565" s="19">
        <f>IF(A565="","",IF(IFERROR(INDEX(Crawl!$A564:$DZ564,1,Rules!$H$14),"")&amp;""="","",IFERROR(INDEX(Crawl!$A564:$DZ564,1,Rules!$H$14),"")))</f>
        <v/>
      </c>
      <c r="K565">
        <f>IF(A565="","",IFERROR(SUMIFS('GSC current'!$J$2:$J$2001,'GSC current'!$I$2:$I$2001,B565),0))</f>
        <v/>
      </c>
      <c r="L565">
        <f>IF(A565="","",IFERROR(SUMIFS('GSC current'!$K$2:$K$2001,'GSC current'!$I$2:$I$2001,B565),0))</f>
        <v/>
      </c>
      <c r="M565" s="20">
        <f>IF(A565="","",IF(N(L565)&gt;0,K565/L565,""))</f>
        <v/>
      </c>
      <c r="N565" s="21">
        <f>IF(A565="","",IF(N(L565)&gt;0,SUMIFS('GSC current'!$L$2:$L$2001,'GSC current'!$I$2:$I$2001,B565)/L565,""))</f>
        <v/>
      </c>
      <c r="O565">
        <f>IF(A565="","",IFERROR(SUMIFS('GSC previous'!$J$2:$J$2001,'GSC previous'!$I$2:$I$2001,B565),0))</f>
        <v/>
      </c>
      <c r="P565" s="22">
        <f>IF(A565="","",IF(N(O565)&gt;0,(K565-O565)/O565,""))</f>
        <v/>
      </c>
      <c r="Q565">
        <f>IF(A565="","",IFERROR(SUMIFS(GA4!$P$2:$P$2001,GA4!$O$2:$O$2001,B565),0))</f>
        <v/>
      </c>
      <c r="R565" s="23">
        <f>IF(A565="","",IF(N(Q565)&gt;0,SUMIFS(GA4!$Q$2:$Q$2001,GA4!$O$2:$O$2001,B565)/Q565,""))</f>
        <v/>
      </c>
      <c r="S565">
        <f>IF(A565="","",IFERROR(SUMIFS(GA4!$R$2:$R$2001,GA4!$O$2:$O$2001,B565),0))</f>
        <v/>
      </c>
      <c r="T565">
        <f>IF(A565="","",IF(AND(ISNUMBER(F565),LEFT(C565&amp;"",1)="2"),IF(F565&lt;Rules!$B$9,"Yes","No"),"No"))</f>
        <v/>
      </c>
      <c r="U565">
        <f>IF(A565="","",IF(AND(N(O565)&gt;=Rules!$B$8,ISNUMBER(P565)),IF(P565&lt;=-Rules!$B$7,"Yes","No"),"No"))</f>
        <v/>
      </c>
      <c r="V565">
        <f>IF(A565="","",IF(AND(N(L565)&gt;=Rules!$B$6,ISNUMBER(N565)),IF(AND(N565&gt;=Rules!$B$10,N565&lt;=Rules!$B$11),"Yes","No"),"No"))</f>
        <v/>
      </c>
      <c r="W565">
        <f>IF(A565="","",IF(I565&lt;&gt;"","Yes","No"))</f>
        <v/>
      </c>
      <c r="X565">
        <f>IF(I565="","",IF(SUMIFS($K$3:$K$2002,$A$3:$A$2002,SUBSTITUTE(SUBSTITUTE(I565,"?","~?"),"*","~*"))&gt;N(K565),"Yes","No"))</f>
        <v/>
      </c>
      <c r="Y565">
        <f>IF(A565="","",IF(N(S565)&gt;0,"Yes","No"))</f>
        <v/>
      </c>
      <c r="Z565">
        <f>IF(A565="","",IF(AND(N(K565)&lt;Rules!$B$5,N(L565)&lt;Rules!$B$6,N(Q565)&lt;Rules!$B$13,Y565="No"),"Yes","No"))</f>
        <v/>
      </c>
      <c r="AA565">
        <f>IF(A565="","",IF(LEFT(C565&amp;"",1)="3","Redirect",IF(OR(LEFT(C565&amp;"",1)="4",LEFT(C565&amp;"",1)="5"),IF(OR(N(K565)&gt;0,N(AC565)&gt;=Rules!$B$14),"Redirect","Prune"),IF(D565="Non-Indexable","Keep",IF(AND(W565="Yes",X565="Yes",Y565="No"),"Merge",IF(OR(U565="Yes",V565="Yes",AND(T565="Yes",N(L565)&gt;=Rules!$B$6)),"Update",IF(Z565="Yes",IF(N(AC565)&gt;=Rules!$B$14,"Redirect","Prune"),"Keep")))))))</f>
        <v/>
      </c>
      <c r="AB565">
        <f>IF(A565="","",IF(LEFT(C565&amp;"",1)="3","Already redirects ("&amp;C565&amp;"). Update internal links to point at the final URL.",IF(OR(LEFT(C565&amp;"",1)="4",LEFT(C565&amp;"",1)="5"),IF(AA565="Redirect","Returns "&amp;C565&amp;" but still has "&amp;N(K565)&amp;" clicks and "&amp;N(AC565)&amp;" referring domains. 301 it to the closest live page.","Returns "&amp;C565&amp;" with no clicks or links. Remove internal links and let it 404 or 410."),IF(D565="Non-Indexable","Non-indexable ("&amp;E565&amp;"). Keep if that is intentional; otherwise fix the canonical or noindex.",IF(AA565="Merge","Overlaps with "&amp;I565&amp;IF(N(J565)&gt;0," (similarity "&amp;TEXT(J565,"0.00")&amp;")","")&amp;", which gets more clicks. Merge the useful parts into it and 301 this URL.",IF(AA565="Update",MID(IF(U565="Yes","; Clicks down "&amp;TEXT(-P565,"0%")&amp;" on the previous period","")&amp;IF(V565="Yes","; Average position "&amp;TEXT(N565,"0.0")&amp;" on "&amp;TEXT(L565,"#,##0")&amp;" impressions (striking distance)","")&amp;IF(AND(T565="Yes",N(L565)&gt;=Rules!$B$6),"; Thin ("&amp;F565&amp;" words) but has search demand",""),3,400),IF(AA565="Prune","Low value: "&amp;N(K565)&amp;" clicks, "&amp;N(L565)&amp;" impressions, "&amp;N(Q565)&amp;" sessions, no key events. Remove or noindex it and update internal links.",IF(AA565="Redirect","Low value but "&amp;N(AC565)&amp;" referring domains. 301 it to the closest relevant page to keep those links.",IF(AND(Z565="No",Y565="Yes",N(K565)&lt;Rules!$B$5),"Low search traffic but it converts (key events: "&amp;S565&amp;"). Keep it and link to it.",IF(W565="Yes","Stronger than the page it overlaps ("&amp;I565&amp;"). Keep; merge that page into this one.","Healthy: "&amp;N(K565)&amp;" clicks"&amp;IF(ISNUMBER(N565),", average position "&amp;TEXT(N565,"0.0"),"")&amp;". Keep and monitor."))))))))))</f>
        <v/>
      </c>
      <c r="AE565">
        <f>IF(A565="","",IF(AD565&lt;&gt;"",AD565,AA565))</f>
        <v/>
      </c>
    </row>
    <row r="566">
      <c r="A566">
        <f>IF(Crawl!A565="","",Crawl!A565)</f>
        <v/>
      </c>
      <c r="B566">
        <f>IF(A566="","",Crawl!EC565)</f>
        <v/>
      </c>
      <c r="C566">
        <f>IF(A566="","",IFERROR(INDEX(Crawl!$A565:$DZ565,1,Rules!$H$6),""))</f>
        <v/>
      </c>
      <c r="D566">
        <f>IF(A566="","",IFERROR(INDEX(Crawl!$A565:$DZ565,1,Rules!$H$7),"")&amp;"")</f>
        <v/>
      </c>
      <c r="E566">
        <f>IF(A566="","",IFERROR(INDEX(Crawl!$A565:$DZ565,1,Rules!$H$8),"")&amp;"")</f>
        <v/>
      </c>
      <c r="F566">
        <f>IF(A566="","",IFERROR(INDEX(Crawl!$A565:$DZ565,1,Rules!$H$9),""))</f>
        <v/>
      </c>
      <c r="G566">
        <f>IF(A566="","",IFERROR(INDEX(Crawl!$A565:$DZ565,1,Rules!$H$10),""))</f>
        <v/>
      </c>
      <c r="H566">
        <f>IF(A566="","",IFERROR(INDEX(Crawl!$A565:$DZ565,1,Rules!$H$12),""))</f>
        <v/>
      </c>
      <c r="I566">
        <f>IF(A566="","",IF(AND(N(H566)&gt;0,IFERROR(INDEX(Crawl!$A565:$DZ565,1,Rules!$H$11),"")&amp;""&lt;&gt;""),IFERROR(INDEX(Crawl!$A565:$DZ565,1,Rules!$H$11),"")&amp;"",IF(AND(ISNUMBER(J566),N(J566)&gt;=Rules!$B$12,IFERROR(INDEX(Crawl!$A565:$DZ565,1,Rules!$H$13),"")&amp;""&lt;&gt;""),IFERROR(INDEX(Crawl!$A565:$DZ565,1,Rules!$H$13),"")&amp;"","")))</f>
        <v/>
      </c>
      <c r="J566" s="19">
        <f>IF(A566="","",IF(IFERROR(INDEX(Crawl!$A565:$DZ565,1,Rules!$H$14),"")&amp;""="","",IFERROR(INDEX(Crawl!$A565:$DZ565,1,Rules!$H$14),"")))</f>
        <v/>
      </c>
      <c r="K566">
        <f>IF(A566="","",IFERROR(SUMIFS('GSC current'!$J$2:$J$2001,'GSC current'!$I$2:$I$2001,B566),0))</f>
        <v/>
      </c>
      <c r="L566">
        <f>IF(A566="","",IFERROR(SUMIFS('GSC current'!$K$2:$K$2001,'GSC current'!$I$2:$I$2001,B566),0))</f>
        <v/>
      </c>
      <c r="M566" s="20">
        <f>IF(A566="","",IF(N(L566)&gt;0,K566/L566,""))</f>
        <v/>
      </c>
      <c r="N566" s="21">
        <f>IF(A566="","",IF(N(L566)&gt;0,SUMIFS('GSC current'!$L$2:$L$2001,'GSC current'!$I$2:$I$2001,B566)/L566,""))</f>
        <v/>
      </c>
      <c r="O566">
        <f>IF(A566="","",IFERROR(SUMIFS('GSC previous'!$J$2:$J$2001,'GSC previous'!$I$2:$I$2001,B566),0))</f>
        <v/>
      </c>
      <c r="P566" s="22">
        <f>IF(A566="","",IF(N(O566)&gt;0,(K566-O566)/O566,""))</f>
        <v/>
      </c>
      <c r="Q566">
        <f>IF(A566="","",IFERROR(SUMIFS(GA4!$P$2:$P$2001,GA4!$O$2:$O$2001,B566),0))</f>
        <v/>
      </c>
      <c r="R566" s="23">
        <f>IF(A566="","",IF(N(Q566)&gt;0,SUMIFS(GA4!$Q$2:$Q$2001,GA4!$O$2:$O$2001,B566)/Q566,""))</f>
        <v/>
      </c>
      <c r="S566">
        <f>IF(A566="","",IFERROR(SUMIFS(GA4!$R$2:$R$2001,GA4!$O$2:$O$2001,B566),0))</f>
        <v/>
      </c>
      <c r="T566">
        <f>IF(A566="","",IF(AND(ISNUMBER(F566),LEFT(C566&amp;"",1)="2"),IF(F566&lt;Rules!$B$9,"Yes","No"),"No"))</f>
        <v/>
      </c>
      <c r="U566">
        <f>IF(A566="","",IF(AND(N(O566)&gt;=Rules!$B$8,ISNUMBER(P566)),IF(P566&lt;=-Rules!$B$7,"Yes","No"),"No"))</f>
        <v/>
      </c>
      <c r="V566">
        <f>IF(A566="","",IF(AND(N(L566)&gt;=Rules!$B$6,ISNUMBER(N566)),IF(AND(N566&gt;=Rules!$B$10,N566&lt;=Rules!$B$11),"Yes","No"),"No"))</f>
        <v/>
      </c>
      <c r="W566">
        <f>IF(A566="","",IF(I566&lt;&gt;"","Yes","No"))</f>
        <v/>
      </c>
      <c r="X566">
        <f>IF(I566="","",IF(SUMIFS($K$3:$K$2002,$A$3:$A$2002,SUBSTITUTE(SUBSTITUTE(I566,"?","~?"),"*","~*"))&gt;N(K566),"Yes","No"))</f>
        <v/>
      </c>
      <c r="Y566">
        <f>IF(A566="","",IF(N(S566)&gt;0,"Yes","No"))</f>
        <v/>
      </c>
      <c r="Z566">
        <f>IF(A566="","",IF(AND(N(K566)&lt;Rules!$B$5,N(L566)&lt;Rules!$B$6,N(Q566)&lt;Rules!$B$13,Y566="No"),"Yes","No"))</f>
        <v/>
      </c>
      <c r="AA566">
        <f>IF(A566="","",IF(LEFT(C566&amp;"",1)="3","Redirect",IF(OR(LEFT(C566&amp;"",1)="4",LEFT(C566&amp;"",1)="5"),IF(OR(N(K566)&gt;0,N(AC566)&gt;=Rules!$B$14),"Redirect","Prune"),IF(D566="Non-Indexable","Keep",IF(AND(W566="Yes",X566="Yes",Y566="No"),"Merge",IF(OR(U566="Yes",V566="Yes",AND(T566="Yes",N(L566)&gt;=Rules!$B$6)),"Update",IF(Z566="Yes",IF(N(AC566)&gt;=Rules!$B$14,"Redirect","Prune"),"Keep")))))))</f>
        <v/>
      </c>
      <c r="AB566">
        <f>IF(A566="","",IF(LEFT(C566&amp;"",1)="3","Already redirects ("&amp;C566&amp;"). Update internal links to point at the final URL.",IF(OR(LEFT(C566&amp;"",1)="4",LEFT(C566&amp;"",1)="5"),IF(AA566="Redirect","Returns "&amp;C566&amp;" but still has "&amp;N(K566)&amp;" clicks and "&amp;N(AC566)&amp;" referring domains. 301 it to the closest live page.","Returns "&amp;C566&amp;" with no clicks or links. Remove internal links and let it 404 or 410."),IF(D566="Non-Indexable","Non-indexable ("&amp;E566&amp;"). Keep if that is intentional; otherwise fix the canonical or noindex.",IF(AA566="Merge","Overlaps with "&amp;I566&amp;IF(N(J566)&gt;0," (similarity "&amp;TEXT(J566,"0.00")&amp;")","")&amp;", which gets more clicks. Merge the useful parts into it and 301 this URL.",IF(AA566="Update",MID(IF(U566="Yes","; Clicks down "&amp;TEXT(-P566,"0%")&amp;" on the previous period","")&amp;IF(V566="Yes","; Average position "&amp;TEXT(N566,"0.0")&amp;" on "&amp;TEXT(L566,"#,##0")&amp;" impressions (striking distance)","")&amp;IF(AND(T566="Yes",N(L566)&gt;=Rules!$B$6),"; Thin ("&amp;F566&amp;" words) but has search demand",""),3,400),IF(AA566="Prune","Low value: "&amp;N(K566)&amp;" clicks, "&amp;N(L566)&amp;" impressions, "&amp;N(Q566)&amp;" sessions, no key events. Remove or noindex it and update internal links.",IF(AA566="Redirect","Low value but "&amp;N(AC566)&amp;" referring domains. 301 it to the closest relevant page to keep those links.",IF(AND(Z566="No",Y566="Yes",N(K566)&lt;Rules!$B$5),"Low search traffic but it converts (key events: "&amp;S566&amp;"). Keep it and link to it.",IF(W566="Yes","Stronger than the page it overlaps ("&amp;I566&amp;"). Keep; merge that page into this one.","Healthy: "&amp;N(K566)&amp;" clicks"&amp;IF(ISNUMBER(N566),", average position "&amp;TEXT(N566,"0.0"),"")&amp;". Keep and monitor."))))))))))</f>
        <v/>
      </c>
      <c r="AE566">
        <f>IF(A566="","",IF(AD566&lt;&gt;"",AD566,AA566))</f>
        <v/>
      </c>
    </row>
    <row r="567">
      <c r="A567">
        <f>IF(Crawl!A566="","",Crawl!A566)</f>
        <v/>
      </c>
      <c r="B567">
        <f>IF(A567="","",Crawl!EC566)</f>
        <v/>
      </c>
      <c r="C567">
        <f>IF(A567="","",IFERROR(INDEX(Crawl!$A566:$DZ566,1,Rules!$H$6),""))</f>
        <v/>
      </c>
      <c r="D567">
        <f>IF(A567="","",IFERROR(INDEX(Crawl!$A566:$DZ566,1,Rules!$H$7),"")&amp;"")</f>
        <v/>
      </c>
      <c r="E567">
        <f>IF(A567="","",IFERROR(INDEX(Crawl!$A566:$DZ566,1,Rules!$H$8),"")&amp;"")</f>
        <v/>
      </c>
      <c r="F567">
        <f>IF(A567="","",IFERROR(INDEX(Crawl!$A566:$DZ566,1,Rules!$H$9),""))</f>
        <v/>
      </c>
      <c r="G567">
        <f>IF(A567="","",IFERROR(INDEX(Crawl!$A566:$DZ566,1,Rules!$H$10),""))</f>
        <v/>
      </c>
      <c r="H567">
        <f>IF(A567="","",IFERROR(INDEX(Crawl!$A566:$DZ566,1,Rules!$H$12),""))</f>
        <v/>
      </c>
      <c r="I567">
        <f>IF(A567="","",IF(AND(N(H567)&gt;0,IFERROR(INDEX(Crawl!$A566:$DZ566,1,Rules!$H$11),"")&amp;""&lt;&gt;""),IFERROR(INDEX(Crawl!$A566:$DZ566,1,Rules!$H$11),"")&amp;"",IF(AND(ISNUMBER(J567),N(J567)&gt;=Rules!$B$12,IFERROR(INDEX(Crawl!$A566:$DZ566,1,Rules!$H$13),"")&amp;""&lt;&gt;""),IFERROR(INDEX(Crawl!$A566:$DZ566,1,Rules!$H$13),"")&amp;"","")))</f>
        <v/>
      </c>
      <c r="J567" s="19">
        <f>IF(A567="","",IF(IFERROR(INDEX(Crawl!$A566:$DZ566,1,Rules!$H$14),"")&amp;""="","",IFERROR(INDEX(Crawl!$A566:$DZ566,1,Rules!$H$14),"")))</f>
        <v/>
      </c>
      <c r="K567">
        <f>IF(A567="","",IFERROR(SUMIFS('GSC current'!$J$2:$J$2001,'GSC current'!$I$2:$I$2001,B567),0))</f>
        <v/>
      </c>
      <c r="L567">
        <f>IF(A567="","",IFERROR(SUMIFS('GSC current'!$K$2:$K$2001,'GSC current'!$I$2:$I$2001,B567),0))</f>
        <v/>
      </c>
      <c r="M567" s="20">
        <f>IF(A567="","",IF(N(L567)&gt;0,K567/L567,""))</f>
        <v/>
      </c>
      <c r="N567" s="21">
        <f>IF(A567="","",IF(N(L567)&gt;0,SUMIFS('GSC current'!$L$2:$L$2001,'GSC current'!$I$2:$I$2001,B567)/L567,""))</f>
        <v/>
      </c>
      <c r="O567">
        <f>IF(A567="","",IFERROR(SUMIFS('GSC previous'!$J$2:$J$2001,'GSC previous'!$I$2:$I$2001,B567),0))</f>
        <v/>
      </c>
      <c r="P567" s="22">
        <f>IF(A567="","",IF(N(O567)&gt;0,(K567-O567)/O567,""))</f>
        <v/>
      </c>
      <c r="Q567">
        <f>IF(A567="","",IFERROR(SUMIFS(GA4!$P$2:$P$2001,GA4!$O$2:$O$2001,B567),0))</f>
        <v/>
      </c>
      <c r="R567" s="23">
        <f>IF(A567="","",IF(N(Q567)&gt;0,SUMIFS(GA4!$Q$2:$Q$2001,GA4!$O$2:$O$2001,B567)/Q567,""))</f>
        <v/>
      </c>
      <c r="S567">
        <f>IF(A567="","",IFERROR(SUMIFS(GA4!$R$2:$R$2001,GA4!$O$2:$O$2001,B567),0))</f>
        <v/>
      </c>
      <c r="T567">
        <f>IF(A567="","",IF(AND(ISNUMBER(F567),LEFT(C567&amp;"",1)="2"),IF(F567&lt;Rules!$B$9,"Yes","No"),"No"))</f>
        <v/>
      </c>
      <c r="U567">
        <f>IF(A567="","",IF(AND(N(O567)&gt;=Rules!$B$8,ISNUMBER(P567)),IF(P567&lt;=-Rules!$B$7,"Yes","No"),"No"))</f>
        <v/>
      </c>
      <c r="V567">
        <f>IF(A567="","",IF(AND(N(L567)&gt;=Rules!$B$6,ISNUMBER(N567)),IF(AND(N567&gt;=Rules!$B$10,N567&lt;=Rules!$B$11),"Yes","No"),"No"))</f>
        <v/>
      </c>
      <c r="W567">
        <f>IF(A567="","",IF(I567&lt;&gt;"","Yes","No"))</f>
        <v/>
      </c>
      <c r="X567">
        <f>IF(I567="","",IF(SUMIFS($K$3:$K$2002,$A$3:$A$2002,SUBSTITUTE(SUBSTITUTE(I567,"?","~?"),"*","~*"))&gt;N(K567),"Yes","No"))</f>
        <v/>
      </c>
      <c r="Y567">
        <f>IF(A567="","",IF(N(S567)&gt;0,"Yes","No"))</f>
        <v/>
      </c>
      <c r="Z567">
        <f>IF(A567="","",IF(AND(N(K567)&lt;Rules!$B$5,N(L567)&lt;Rules!$B$6,N(Q567)&lt;Rules!$B$13,Y567="No"),"Yes","No"))</f>
        <v/>
      </c>
      <c r="AA567">
        <f>IF(A567="","",IF(LEFT(C567&amp;"",1)="3","Redirect",IF(OR(LEFT(C567&amp;"",1)="4",LEFT(C567&amp;"",1)="5"),IF(OR(N(K567)&gt;0,N(AC567)&gt;=Rules!$B$14),"Redirect","Prune"),IF(D567="Non-Indexable","Keep",IF(AND(W567="Yes",X567="Yes",Y567="No"),"Merge",IF(OR(U567="Yes",V567="Yes",AND(T567="Yes",N(L567)&gt;=Rules!$B$6)),"Update",IF(Z567="Yes",IF(N(AC567)&gt;=Rules!$B$14,"Redirect","Prune"),"Keep")))))))</f>
        <v/>
      </c>
      <c r="AB567">
        <f>IF(A567="","",IF(LEFT(C567&amp;"",1)="3","Already redirects ("&amp;C567&amp;"). Update internal links to point at the final URL.",IF(OR(LEFT(C567&amp;"",1)="4",LEFT(C567&amp;"",1)="5"),IF(AA567="Redirect","Returns "&amp;C567&amp;" but still has "&amp;N(K567)&amp;" clicks and "&amp;N(AC567)&amp;" referring domains. 301 it to the closest live page.","Returns "&amp;C567&amp;" with no clicks or links. Remove internal links and let it 404 or 410."),IF(D567="Non-Indexable","Non-indexable ("&amp;E567&amp;"). Keep if that is intentional; otherwise fix the canonical or noindex.",IF(AA567="Merge","Overlaps with "&amp;I567&amp;IF(N(J567)&gt;0," (similarity "&amp;TEXT(J567,"0.00")&amp;")","")&amp;", which gets more clicks. Merge the useful parts into it and 301 this URL.",IF(AA567="Update",MID(IF(U567="Yes","; Clicks down "&amp;TEXT(-P567,"0%")&amp;" on the previous period","")&amp;IF(V567="Yes","; Average position "&amp;TEXT(N567,"0.0")&amp;" on "&amp;TEXT(L567,"#,##0")&amp;" impressions (striking distance)","")&amp;IF(AND(T567="Yes",N(L567)&gt;=Rules!$B$6),"; Thin ("&amp;F567&amp;" words) but has search demand",""),3,400),IF(AA567="Prune","Low value: "&amp;N(K567)&amp;" clicks, "&amp;N(L567)&amp;" impressions, "&amp;N(Q567)&amp;" sessions, no key events. Remove or noindex it and update internal links.",IF(AA567="Redirect","Low value but "&amp;N(AC567)&amp;" referring domains. 301 it to the closest relevant page to keep those links.",IF(AND(Z567="No",Y567="Yes",N(K567)&lt;Rules!$B$5),"Low search traffic but it converts (key events: "&amp;S567&amp;"). Keep it and link to it.",IF(W567="Yes","Stronger than the page it overlaps ("&amp;I567&amp;"). Keep; merge that page into this one.","Healthy: "&amp;N(K567)&amp;" clicks"&amp;IF(ISNUMBER(N567),", average position "&amp;TEXT(N567,"0.0"),"")&amp;". Keep and monitor."))))))))))</f>
        <v/>
      </c>
      <c r="AE567">
        <f>IF(A567="","",IF(AD567&lt;&gt;"",AD567,AA567))</f>
        <v/>
      </c>
    </row>
    <row r="568">
      <c r="A568">
        <f>IF(Crawl!A567="","",Crawl!A567)</f>
        <v/>
      </c>
      <c r="B568">
        <f>IF(A568="","",Crawl!EC567)</f>
        <v/>
      </c>
      <c r="C568">
        <f>IF(A568="","",IFERROR(INDEX(Crawl!$A567:$DZ567,1,Rules!$H$6),""))</f>
        <v/>
      </c>
      <c r="D568">
        <f>IF(A568="","",IFERROR(INDEX(Crawl!$A567:$DZ567,1,Rules!$H$7),"")&amp;"")</f>
        <v/>
      </c>
      <c r="E568">
        <f>IF(A568="","",IFERROR(INDEX(Crawl!$A567:$DZ567,1,Rules!$H$8),"")&amp;"")</f>
        <v/>
      </c>
      <c r="F568">
        <f>IF(A568="","",IFERROR(INDEX(Crawl!$A567:$DZ567,1,Rules!$H$9),""))</f>
        <v/>
      </c>
      <c r="G568">
        <f>IF(A568="","",IFERROR(INDEX(Crawl!$A567:$DZ567,1,Rules!$H$10),""))</f>
        <v/>
      </c>
      <c r="H568">
        <f>IF(A568="","",IFERROR(INDEX(Crawl!$A567:$DZ567,1,Rules!$H$12),""))</f>
        <v/>
      </c>
      <c r="I568">
        <f>IF(A568="","",IF(AND(N(H568)&gt;0,IFERROR(INDEX(Crawl!$A567:$DZ567,1,Rules!$H$11),"")&amp;""&lt;&gt;""),IFERROR(INDEX(Crawl!$A567:$DZ567,1,Rules!$H$11),"")&amp;"",IF(AND(ISNUMBER(J568),N(J568)&gt;=Rules!$B$12,IFERROR(INDEX(Crawl!$A567:$DZ567,1,Rules!$H$13),"")&amp;""&lt;&gt;""),IFERROR(INDEX(Crawl!$A567:$DZ567,1,Rules!$H$13),"")&amp;"","")))</f>
        <v/>
      </c>
      <c r="J568" s="19">
        <f>IF(A568="","",IF(IFERROR(INDEX(Crawl!$A567:$DZ567,1,Rules!$H$14),"")&amp;""="","",IFERROR(INDEX(Crawl!$A567:$DZ567,1,Rules!$H$14),"")))</f>
        <v/>
      </c>
      <c r="K568">
        <f>IF(A568="","",IFERROR(SUMIFS('GSC current'!$J$2:$J$2001,'GSC current'!$I$2:$I$2001,B568),0))</f>
        <v/>
      </c>
      <c r="L568">
        <f>IF(A568="","",IFERROR(SUMIFS('GSC current'!$K$2:$K$2001,'GSC current'!$I$2:$I$2001,B568),0))</f>
        <v/>
      </c>
      <c r="M568" s="20">
        <f>IF(A568="","",IF(N(L568)&gt;0,K568/L568,""))</f>
        <v/>
      </c>
      <c r="N568" s="21">
        <f>IF(A568="","",IF(N(L568)&gt;0,SUMIFS('GSC current'!$L$2:$L$2001,'GSC current'!$I$2:$I$2001,B568)/L568,""))</f>
        <v/>
      </c>
      <c r="O568">
        <f>IF(A568="","",IFERROR(SUMIFS('GSC previous'!$J$2:$J$2001,'GSC previous'!$I$2:$I$2001,B568),0))</f>
        <v/>
      </c>
      <c r="P568" s="22">
        <f>IF(A568="","",IF(N(O568)&gt;0,(K568-O568)/O568,""))</f>
        <v/>
      </c>
      <c r="Q568">
        <f>IF(A568="","",IFERROR(SUMIFS(GA4!$P$2:$P$2001,GA4!$O$2:$O$2001,B568),0))</f>
        <v/>
      </c>
      <c r="R568" s="23">
        <f>IF(A568="","",IF(N(Q568)&gt;0,SUMIFS(GA4!$Q$2:$Q$2001,GA4!$O$2:$O$2001,B568)/Q568,""))</f>
        <v/>
      </c>
      <c r="S568">
        <f>IF(A568="","",IFERROR(SUMIFS(GA4!$R$2:$R$2001,GA4!$O$2:$O$2001,B568),0))</f>
        <v/>
      </c>
      <c r="T568">
        <f>IF(A568="","",IF(AND(ISNUMBER(F568),LEFT(C568&amp;"",1)="2"),IF(F568&lt;Rules!$B$9,"Yes","No"),"No"))</f>
        <v/>
      </c>
      <c r="U568">
        <f>IF(A568="","",IF(AND(N(O568)&gt;=Rules!$B$8,ISNUMBER(P568)),IF(P568&lt;=-Rules!$B$7,"Yes","No"),"No"))</f>
        <v/>
      </c>
      <c r="V568">
        <f>IF(A568="","",IF(AND(N(L568)&gt;=Rules!$B$6,ISNUMBER(N568)),IF(AND(N568&gt;=Rules!$B$10,N568&lt;=Rules!$B$11),"Yes","No"),"No"))</f>
        <v/>
      </c>
      <c r="W568">
        <f>IF(A568="","",IF(I568&lt;&gt;"","Yes","No"))</f>
        <v/>
      </c>
      <c r="X568">
        <f>IF(I568="","",IF(SUMIFS($K$3:$K$2002,$A$3:$A$2002,SUBSTITUTE(SUBSTITUTE(I568,"?","~?"),"*","~*"))&gt;N(K568),"Yes","No"))</f>
        <v/>
      </c>
      <c r="Y568">
        <f>IF(A568="","",IF(N(S568)&gt;0,"Yes","No"))</f>
        <v/>
      </c>
      <c r="Z568">
        <f>IF(A568="","",IF(AND(N(K568)&lt;Rules!$B$5,N(L568)&lt;Rules!$B$6,N(Q568)&lt;Rules!$B$13,Y568="No"),"Yes","No"))</f>
        <v/>
      </c>
      <c r="AA568">
        <f>IF(A568="","",IF(LEFT(C568&amp;"",1)="3","Redirect",IF(OR(LEFT(C568&amp;"",1)="4",LEFT(C568&amp;"",1)="5"),IF(OR(N(K568)&gt;0,N(AC568)&gt;=Rules!$B$14),"Redirect","Prune"),IF(D568="Non-Indexable","Keep",IF(AND(W568="Yes",X568="Yes",Y568="No"),"Merge",IF(OR(U568="Yes",V568="Yes",AND(T568="Yes",N(L568)&gt;=Rules!$B$6)),"Update",IF(Z568="Yes",IF(N(AC568)&gt;=Rules!$B$14,"Redirect","Prune"),"Keep")))))))</f>
        <v/>
      </c>
      <c r="AB568">
        <f>IF(A568="","",IF(LEFT(C568&amp;"",1)="3","Already redirects ("&amp;C568&amp;"). Update internal links to point at the final URL.",IF(OR(LEFT(C568&amp;"",1)="4",LEFT(C568&amp;"",1)="5"),IF(AA568="Redirect","Returns "&amp;C568&amp;" but still has "&amp;N(K568)&amp;" clicks and "&amp;N(AC568)&amp;" referring domains. 301 it to the closest live page.","Returns "&amp;C568&amp;" with no clicks or links. Remove internal links and let it 404 or 410."),IF(D568="Non-Indexable","Non-indexable ("&amp;E568&amp;"). Keep if that is intentional; otherwise fix the canonical or noindex.",IF(AA568="Merge","Overlaps with "&amp;I568&amp;IF(N(J568)&gt;0," (similarity "&amp;TEXT(J568,"0.00")&amp;")","")&amp;", which gets more clicks. Merge the useful parts into it and 301 this URL.",IF(AA568="Update",MID(IF(U568="Yes","; Clicks down "&amp;TEXT(-P568,"0%")&amp;" on the previous period","")&amp;IF(V568="Yes","; Average position "&amp;TEXT(N568,"0.0")&amp;" on "&amp;TEXT(L568,"#,##0")&amp;" impressions (striking distance)","")&amp;IF(AND(T568="Yes",N(L568)&gt;=Rules!$B$6),"; Thin ("&amp;F568&amp;" words) but has search demand",""),3,400),IF(AA568="Prune","Low value: "&amp;N(K568)&amp;" clicks, "&amp;N(L568)&amp;" impressions, "&amp;N(Q568)&amp;" sessions, no key events. Remove or noindex it and update internal links.",IF(AA568="Redirect","Low value but "&amp;N(AC568)&amp;" referring domains. 301 it to the closest relevant page to keep those links.",IF(AND(Z568="No",Y568="Yes",N(K568)&lt;Rules!$B$5),"Low search traffic but it converts (key events: "&amp;S568&amp;"). Keep it and link to it.",IF(W568="Yes","Stronger than the page it overlaps ("&amp;I568&amp;"). Keep; merge that page into this one.","Healthy: "&amp;N(K568)&amp;" clicks"&amp;IF(ISNUMBER(N568),", average position "&amp;TEXT(N568,"0.0"),"")&amp;". Keep and monitor."))))))))))</f>
        <v/>
      </c>
      <c r="AE568">
        <f>IF(A568="","",IF(AD568&lt;&gt;"",AD568,AA568))</f>
        <v/>
      </c>
    </row>
    <row r="569">
      <c r="A569">
        <f>IF(Crawl!A568="","",Crawl!A568)</f>
        <v/>
      </c>
      <c r="B569">
        <f>IF(A569="","",Crawl!EC568)</f>
        <v/>
      </c>
      <c r="C569">
        <f>IF(A569="","",IFERROR(INDEX(Crawl!$A568:$DZ568,1,Rules!$H$6),""))</f>
        <v/>
      </c>
      <c r="D569">
        <f>IF(A569="","",IFERROR(INDEX(Crawl!$A568:$DZ568,1,Rules!$H$7),"")&amp;"")</f>
        <v/>
      </c>
      <c r="E569">
        <f>IF(A569="","",IFERROR(INDEX(Crawl!$A568:$DZ568,1,Rules!$H$8),"")&amp;"")</f>
        <v/>
      </c>
      <c r="F569">
        <f>IF(A569="","",IFERROR(INDEX(Crawl!$A568:$DZ568,1,Rules!$H$9),""))</f>
        <v/>
      </c>
      <c r="G569">
        <f>IF(A569="","",IFERROR(INDEX(Crawl!$A568:$DZ568,1,Rules!$H$10),""))</f>
        <v/>
      </c>
      <c r="H569">
        <f>IF(A569="","",IFERROR(INDEX(Crawl!$A568:$DZ568,1,Rules!$H$12),""))</f>
        <v/>
      </c>
      <c r="I569">
        <f>IF(A569="","",IF(AND(N(H569)&gt;0,IFERROR(INDEX(Crawl!$A568:$DZ568,1,Rules!$H$11),"")&amp;""&lt;&gt;""),IFERROR(INDEX(Crawl!$A568:$DZ568,1,Rules!$H$11),"")&amp;"",IF(AND(ISNUMBER(J569),N(J569)&gt;=Rules!$B$12,IFERROR(INDEX(Crawl!$A568:$DZ568,1,Rules!$H$13),"")&amp;""&lt;&gt;""),IFERROR(INDEX(Crawl!$A568:$DZ568,1,Rules!$H$13),"")&amp;"","")))</f>
        <v/>
      </c>
      <c r="J569" s="19">
        <f>IF(A569="","",IF(IFERROR(INDEX(Crawl!$A568:$DZ568,1,Rules!$H$14),"")&amp;""="","",IFERROR(INDEX(Crawl!$A568:$DZ568,1,Rules!$H$14),"")))</f>
        <v/>
      </c>
      <c r="K569">
        <f>IF(A569="","",IFERROR(SUMIFS('GSC current'!$J$2:$J$2001,'GSC current'!$I$2:$I$2001,B569),0))</f>
        <v/>
      </c>
      <c r="L569">
        <f>IF(A569="","",IFERROR(SUMIFS('GSC current'!$K$2:$K$2001,'GSC current'!$I$2:$I$2001,B569),0))</f>
        <v/>
      </c>
      <c r="M569" s="20">
        <f>IF(A569="","",IF(N(L569)&gt;0,K569/L569,""))</f>
        <v/>
      </c>
      <c r="N569" s="21">
        <f>IF(A569="","",IF(N(L569)&gt;0,SUMIFS('GSC current'!$L$2:$L$2001,'GSC current'!$I$2:$I$2001,B569)/L569,""))</f>
        <v/>
      </c>
      <c r="O569">
        <f>IF(A569="","",IFERROR(SUMIFS('GSC previous'!$J$2:$J$2001,'GSC previous'!$I$2:$I$2001,B569),0))</f>
        <v/>
      </c>
      <c r="P569" s="22">
        <f>IF(A569="","",IF(N(O569)&gt;0,(K569-O569)/O569,""))</f>
        <v/>
      </c>
      <c r="Q569">
        <f>IF(A569="","",IFERROR(SUMIFS(GA4!$P$2:$P$2001,GA4!$O$2:$O$2001,B569),0))</f>
        <v/>
      </c>
      <c r="R569" s="23">
        <f>IF(A569="","",IF(N(Q569)&gt;0,SUMIFS(GA4!$Q$2:$Q$2001,GA4!$O$2:$O$2001,B569)/Q569,""))</f>
        <v/>
      </c>
      <c r="S569">
        <f>IF(A569="","",IFERROR(SUMIFS(GA4!$R$2:$R$2001,GA4!$O$2:$O$2001,B569),0))</f>
        <v/>
      </c>
      <c r="T569">
        <f>IF(A569="","",IF(AND(ISNUMBER(F569),LEFT(C569&amp;"",1)="2"),IF(F569&lt;Rules!$B$9,"Yes","No"),"No"))</f>
        <v/>
      </c>
      <c r="U569">
        <f>IF(A569="","",IF(AND(N(O569)&gt;=Rules!$B$8,ISNUMBER(P569)),IF(P569&lt;=-Rules!$B$7,"Yes","No"),"No"))</f>
        <v/>
      </c>
      <c r="V569">
        <f>IF(A569="","",IF(AND(N(L569)&gt;=Rules!$B$6,ISNUMBER(N569)),IF(AND(N569&gt;=Rules!$B$10,N569&lt;=Rules!$B$11),"Yes","No"),"No"))</f>
        <v/>
      </c>
      <c r="W569">
        <f>IF(A569="","",IF(I569&lt;&gt;"","Yes","No"))</f>
        <v/>
      </c>
      <c r="X569">
        <f>IF(I569="","",IF(SUMIFS($K$3:$K$2002,$A$3:$A$2002,SUBSTITUTE(SUBSTITUTE(I569,"?","~?"),"*","~*"))&gt;N(K569),"Yes","No"))</f>
        <v/>
      </c>
      <c r="Y569">
        <f>IF(A569="","",IF(N(S569)&gt;0,"Yes","No"))</f>
        <v/>
      </c>
      <c r="Z569">
        <f>IF(A569="","",IF(AND(N(K569)&lt;Rules!$B$5,N(L569)&lt;Rules!$B$6,N(Q569)&lt;Rules!$B$13,Y569="No"),"Yes","No"))</f>
        <v/>
      </c>
      <c r="AA569">
        <f>IF(A569="","",IF(LEFT(C569&amp;"",1)="3","Redirect",IF(OR(LEFT(C569&amp;"",1)="4",LEFT(C569&amp;"",1)="5"),IF(OR(N(K569)&gt;0,N(AC569)&gt;=Rules!$B$14),"Redirect","Prune"),IF(D569="Non-Indexable","Keep",IF(AND(W569="Yes",X569="Yes",Y569="No"),"Merge",IF(OR(U569="Yes",V569="Yes",AND(T569="Yes",N(L569)&gt;=Rules!$B$6)),"Update",IF(Z569="Yes",IF(N(AC569)&gt;=Rules!$B$14,"Redirect","Prune"),"Keep")))))))</f>
        <v/>
      </c>
      <c r="AB569">
        <f>IF(A569="","",IF(LEFT(C569&amp;"",1)="3","Already redirects ("&amp;C569&amp;"). Update internal links to point at the final URL.",IF(OR(LEFT(C569&amp;"",1)="4",LEFT(C569&amp;"",1)="5"),IF(AA569="Redirect","Returns "&amp;C569&amp;" but still has "&amp;N(K569)&amp;" clicks and "&amp;N(AC569)&amp;" referring domains. 301 it to the closest live page.","Returns "&amp;C569&amp;" with no clicks or links. Remove internal links and let it 404 or 410."),IF(D569="Non-Indexable","Non-indexable ("&amp;E569&amp;"). Keep if that is intentional; otherwise fix the canonical or noindex.",IF(AA569="Merge","Overlaps with "&amp;I569&amp;IF(N(J569)&gt;0," (similarity "&amp;TEXT(J569,"0.00")&amp;")","")&amp;", which gets more clicks. Merge the useful parts into it and 301 this URL.",IF(AA569="Update",MID(IF(U569="Yes","; Clicks down "&amp;TEXT(-P569,"0%")&amp;" on the previous period","")&amp;IF(V569="Yes","; Average position "&amp;TEXT(N569,"0.0")&amp;" on "&amp;TEXT(L569,"#,##0")&amp;" impressions (striking distance)","")&amp;IF(AND(T569="Yes",N(L569)&gt;=Rules!$B$6),"; Thin ("&amp;F569&amp;" words) but has search demand",""),3,400),IF(AA569="Prune","Low value: "&amp;N(K569)&amp;" clicks, "&amp;N(L569)&amp;" impressions, "&amp;N(Q569)&amp;" sessions, no key events. Remove or noindex it and update internal links.",IF(AA569="Redirect","Low value but "&amp;N(AC569)&amp;" referring domains. 301 it to the closest relevant page to keep those links.",IF(AND(Z569="No",Y569="Yes",N(K569)&lt;Rules!$B$5),"Low search traffic but it converts (key events: "&amp;S569&amp;"). Keep it and link to it.",IF(W569="Yes","Stronger than the page it overlaps ("&amp;I569&amp;"). Keep; merge that page into this one.","Healthy: "&amp;N(K569)&amp;" clicks"&amp;IF(ISNUMBER(N569),", average position "&amp;TEXT(N569,"0.0"),"")&amp;". Keep and monitor."))))))))))</f>
        <v/>
      </c>
      <c r="AE569">
        <f>IF(A569="","",IF(AD569&lt;&gt;"",AD569,AA569))</f>
        <v/>
      </c>
    </row>
    <row r="570">
      <c r="A570">
        <f>IF(Crawl!A569="","",Crawl!A569)</f>
        <v/>
      </c>
      <c r="B570">
        <f>IF(A570="","",Crawl!EC569)</f>
        <v/>
      </c>
      <c r="C570">
        <f>IF(A570="","",IFERROR(INDEX(Crawl!$A569:$DZ569,1,Rules!$H$6),""))</f>
        <v/>
      </c>
      <c r="D570">
        <f>IF(A570="","",IFERROR(INDEX(Crawl!$A569:$DZ569,1,Rules!$H$7),"")&amp;"")</f>
        <v/>
      </c>
      <c r="E570">
        <f>IF(A570="","",IFERROR(INDEX(Crawl!$A569:$DZ569,1,Rules!$H$8),"")&amp;"")</f>
        <v/>
      </c>
      <c r="F570">
        <f>IF(A570="","",IFERROR(INDEX(Crawl!$A569:$DZ569,1,Rules!$H$9),""))</f>
        <v/>
      </c>
      <c r="G570">
        <f>IF(A570="","",IFERROR(INDEX(Crawl!$A569:$DZ569,1,Rules!$H$10),""))</f>
        <v/>
      </c>
      <c r="H570">
        <f>IF(A570="","",IFERROR(INDEX(Crawl!$A569:$DZ569,1,Rules!$H$12),""))</f>
        <v/>
      </c>
      <c r="I570">
        <f>IF(A570="","",IF(AND(N(H570)&gt;0,IFERROR(INDEX(Crawl!$A569:$DZ569,1,Rules!$H$11),"")&amp;""&lt;&gt;""),IFERROR(INDEX(Crawl!$A569:$DZ569,1,Rules!$H$11),"")&amp;"",IF(AND(ISNUMBER(J570),N(J570)&gt;=Rules!$B$12,IFERROR(INDEX(Crawl!$A569:$DZ569,1,Rules!$H$13),"")&amp;""&lt;&gt;""),IFERROR(INDEX(Crawl!$A569:$DZ569,1,Rules!$H$13),"")&amp;"","")))</f>
        <v/>
      </c>
      <c r="J570" s="19">
        <f>IF(A570="","",IF(IFERROR(INDEX(Crawl!$A569:$DZ569,1,Rules!$H$14),"")&amp;""="","",IFERROR(INDEX(Crawl!$A569:$DZ569,1,Rules!$H$14),"")))</f>
        <v/>
      </c>
      <c r="K570">
        <f>IF(A570="","",IFERROR(SUMIFS('GSC current'!$J$2:$J$2001,'GSC current'!$I$2:$I$2001,B570),0))</f>
        <v/>
      </c>
      <c r="L570">
        <f>IF(A570="","",IFERROR(SUMIFS('GSC current'!$K$2:$K$2001,'GSC current'!$I$2:$I$2001,B570),0))</f>
        <v/>
      </c>
      <c r="M570" s="20">
        <f>IF(A570="","",IF(N(L570)&gt;0,K570/L570,""))</f>
        <v/>
      </c>
      <c r="N570" s="21">
        <f>IF(A570="","",IF(N(L570)&gt;0,SUMIFS('GSC current'!$L$2:$L$2001,'GSC current'!$I$2:$I$2001,B570)/L570,""))</f>
        <v/>
      </c>
      <c r="O570">
        <f>IF(A570="","",IFERROR(SUMIFS('GSC previous'!$J$2:$J$2001,'GSC previous'!$I$2:$I$2001,B570),0))</f>
        <v/>
      </c>
      <c r="P570" s="22">
        <f>IF(A570="","",IF(N(O570)&gt;0,(K570-O570)/O570,""))</f>
        <v/>
      </c>
      <c r="Q570">
        <f>IF(A570="","",IFERROR(SUMIFS(GA4!$P$2:$P$2001,GA4!$O$2:$O$2001,B570),0))</f>
        <v/>
      </c>
      <c r="R570" s="23">
        <f>IF(A570="","",IF(N(Q570)&gt;0,SUMIFS(GA4!$Q$2:$Q$2001,GA4!$O$2:$O$2001,B570)/Q570,""))</f>
        <v/>
      </c>
      <c r="S570">
        <f>IF(A570="","",IFERROR(SUMIFS(GA4!$R$2:$R$2001,GA4!$O$2:$O$2001,B570),0))</f>
        <v/>
      </c>
      <c r="T570">
        <f>IF(A570="","",IF(AND(ISNUMBER(F570),LEFT(C570&amp;"",1)="2"),IF(F570&lt;Rules!$B$9,"Yes","No"),"No"))</f>
        <v/>
      </c>
      <c r="U570">
        <f>IF(A570="","",IF(AND(N(O570)&gt;=Rules!$B$8,ISNUMBER(P570)),IF(P570&lt;=-Rules!$B$7,"Yes","No"),"No"))</f>
        <v/>
      </c>
      <c r="V570">
        <f>IF(A570="","",IF(AND(N(L570)&gt;=Rules!$B$6,ISNUMBER(N570)),IF(AND(N570&gt;=Rules!$B$10,N570&lt;=Rules!$B$11),"Yes","No"),"No"))</f>
        <v/>
      </c>
      <c r="W570">
        <f>IF(A570="","",IF(I570&lt;&gt;"","Yes","No"))</f>
        <v/>
      </c>
      <c r="X570">
        <f>IF(I570="","",IF(SUMIFS($K$3:$K$2002,$A$3:$A$2002,SUBSTITUTE(SUBSTITUTE(I570,"?","~?"),"*","~*"))&gt;N(K570),"Yes","No"))</f>
        <v/>
      </c>
      <c r="Y570">
        <f>IF(A570="","",IF(N(S570)&gt;0,"Yes","No"))</f>
        <v/>
      </c>
      <c r="Z570">
        <f>IF(A570="","",IF(AND(N(K570)&lt;Rules!$B$5,N(L570)&lt;Rules!$B$6,N(Q570)&lt;Rules!$B$13,Y570="No"),"Yes","No"))</f>
        <v/>
      </c>
      <c r="AA570">
        <f>IF(A570="","",IF(LEFT(C570&amp;"",1)="3","Redirect",IF(OR(LEFT(C570&amp;"",1)="4",LEFT(C570&amp;"",1)="5"),IF(OR(N(K570)&gt;0,N(AC570)&gt;=Rules!$B$14),"Redirect","Prune"),IF(D570="Non-Indexable","Keep",IF(AND(W570="Yes",X570="Yes",Y570="No"),"Merge",IF(OR(U570="Yes",V570="Yes",AND(T570="Yes",N(L570)&gt;=Rules!$B$6)),"Update",IF(Z570="Yes",IF(N(AC570)&gt;=Rules!$B$14,"Redirect","Prune"),"Keep")))))))</f>
        <v/>
      </c>
      <c r="AB570">
        <f>IF(A570="","",IF(LEFT(C570&amp;"",1)="3","Already redirects ("&amp;C570&amp;"). Update internal links to point at the final URL.",IF(OR(LEFT(C570&amp;"",1)="4",LEFT(C570&amp;"",1)="5"),IF(AA570="Redirect","Returns "&amp;C570&amp;" but still has "&amp;N(K570)&amp;" clicks and "&amp;N(AC570)&amp;" referring domains. 301 it to the closest live page.","Returns "&amp;C570&amp;" with no clicks or links. Remove internal links and let it 404 or 410."),IF(D570="Non-Indexable","Non-indexable ("&amp;E570&amp;"). Keep if that is intentional; otherwise fix the canonical or noindex.",IF(AA570="Merge","Overlaps with "&amp;I570&amp;IF(N(J570)&gt;0," (similarity "&amp;TEXT(J570,"0.00")&amp;")","")&amp;", which gets more clicks. Merge the useful parts into it and 301 this URL.",IF(AA570="Update",MID(IF(U570="Yes","; Clicks down "&amp;TEXT(-P570,"0%")&amp;" on the previous period","")&amp;IF(V570="Yes","; Average position "&amp;TEXT(N570,"0.0")&amp;" on "&amp;TEXT(L570,"#,##0")&amp;" impressions (striking distance)","")&amp;IF(AND(T570="Yes",N(L570)&gt;=Rules!$B$6),"; Thin ("&amp;F570&amp;" words) but has search demand",""),3,400),IF(AA570="Prune","Low value: "&amp;N(K570)&amp;" clicks, "&amp;N(L570)&amp;" impressions, "&amp;N(Q570)&amp;" sessions, no key events. Remove or noindex it and update internal links.",IF(AA570="Redirect","Low value but "&amp;N(AC570)&amp;" referring domains. 301 it to the closest relevant page to keep those links.",IF(AND(Z570="No",Y570="Yes",N(K570)&lt;Rules!$B$5),"Low search traffic but it converts (key events: "&amp;S570&amp;"). Keep it and link to it.",IF(W570="Yes","Stronger than the page it overlaps ("&amp;I570&amp;"). Keep; merge that page into this one.","Healthy: "&amp;N(K570)&amp;" clicks"&amp;IF(ISNUMBER(N570),", average position "&amp;TEXT(N570,"0.0"),"")&amp;". Keep and monitor."))))))))))</f>
        <v/>
      </c>
      <c r="AE570">
        <f>IF(A570="","",IF(AD570&lt;&gt;"",AD570,AA570))</f>
        <v/>
      </c>
    </row>
    <row r="571">
      <c r="A571">
        <f>IF(Crawl!A570="","",Crawl!A570)</f>
        <v/>
      </c>
      <c r="B571">
        <f>IF(A571="","",Crawl!EC570)</f>
        <v/>
      </c>
      <c r="C571">
        <f>IF(A571="","",IFERROR(INDEX(Crawl!$A570:$DZ570,1,Rules!$H$6),""))</f>
        <v/>
      </c>
      <c r="D571">
        <f>IF(A571="","",IFERROR(INDEX(Crawl!$A570:$DZ570,1,Rules!$H$7),"")&amp;"")</f>
        <v/>
      </c>
      <c r="E571">
        <f>IF(A571="","",IFERROR(INDEX(Crawl!$A570:$DZ570,1,Rules!$H$8),"")&amp;"")</f>
        <v/>
      </c>
      <c r="F571">
        <f>IF(A571="","",IFERROR(INDEX(Crawl!$A570:$DZ570,1,Rules!$H$9),""))</f>
        <v/>
      </c>
      <c r="G571">
        <f>IF(A571="","",IFERROR(INDEX(Crawl!$A570:$DZ570,1,Rules!$H$10),""))</f>
        <v/>
      </c>
      <c r="H571">
        <f>IF(A571="","",IFERROR(INDEX(Crawl!$A570:$DZ570,1,Rules!$H$12),""))</f>
        <v/>
      </c>
      <c r="I571">
        <f>IF(A571="","",IF(AND(N(H571)&gt;0,IFERROR(INDEX(Crawl!$A570:$DZ570,1,Rules!$H$11),"")&amp;""&lt;&gt;""),IFERROR(INDEX(Crawl!$A570:$DZ570,1,Rules!$H$11),"")&amp;"",IF(AND(ISNUMBER(J571),N(J571)&gt;=Rules!$B$12,IFERROR(INDEX(Crawl!$A570:$DZ570,1,Rules!$H$13),"")&amp;""&lt;&gt;""),IFERROR(INDEX(Crawl!$A570:$DZ570,1,Rules!$H$13),"")&amp;"","")))</f>
        <v/>
      </c>
      <c r="J571" s="19">
        <f>IF(A571="","",IF(IFERROR(INDEX(Crawl!$A570:$DZ570,1,Rules!$H$14),"")&amp;""="","",IFERROR(INDEX(Crawl!$A570:$DZ570,1,Rules!$H$14),"")))</f>
        <v/>
      </c>
      <c r="K571">
        <f>IF(A571="","",IFERROR(SUMIFS('GSC current'!$J$2:$J$2001,'GSC current'!$I$2:$I$2001,B571),0))</f>
        <v/>
      </c>
      <c r="L571">
        <f>IF(A571="","",IFERROR(SUMIFS('GSC current'!$K$2:$K$2001,'GSC current'!$I$2:$I$2001,B571),0))</f>
        <v/>
      </c>
      <c r="M571" s="20">
        <f>IF(A571="","",IF(N(L571)&gt;0,K571/L571,""))</f>
        <v/>
      </c>
      <c r="N571" s="21">
        <f>IF(A571="","",IF(N(L571)&gt;0,SUMIFS('GSC current'!$L$2:$L$2001,'GSC current'!$I$2:$I$2001,B571)/L571,""))</f>
        <v/>
      </c>
      <c r="O571">
        <f>IF(A571="","",IFERROR(SUMIFS('GSC previous'!$J$2:$J$2001,'GSC previous'!$I$2:$I$2001,B571),0))</f>
        <v/>
      </c>
      <c r="P571" s="22">
        <f>IF(A571="","",IF(N(O571)&gt;0,(K571-O571)/O571,""))</f>
        <v/>
      </c>
      <c r="Q571">
        <f>IF(A571="","",IFERROR(SUMIFS(GA4!$P$2:$P$2001,GA4!$O$2:$O$2001,B571),0))</f>
        <v/>
      </c>
      <c r="R571" s="23">
        <f>IF(A571="","",IF(N(Q571)&gt;0,SUMIFS(GA4!$Q$2:$Q$2001,GA4!$O$2:$O$2001,B571)/Q571,""))</f>
        <v/>
      </c>
      <c r="S571">
        <f>IF(A571="","",IFERROR(SUMIFS(GA4!$R$2:$R$2001,GA4!$O$2:$O$2001,B571),0))</f>
        <v/>
      </c>
      <c r="T571">
        <f>IF(A571="","",IF(AND(ISNUMBER(F571),LEFT(C571&amp;"",1)="2"),IF(F571&lt;Rules!$B$9,"Yes","No"),"No"))</f>
        <v/>
      </c>
      <c r="U571">
        <f>IF(A571="","",IF(AND(N(O571)&gt;=Rules!$B$8,ISNUMBER(P571)),IF(P571&lt;=-Rules!$B$7,"Yes","No"),"No"))</f>
        <v/>
      </c>
      <c r="V571">
        <f>IF(A571="","",IF(AND(N(L571)&gt;=Rules!$B$6,ISNUMBER(N571)),IF(AND(N571&gt;=Rules!$B$10,N571&lt;=Rules!$B$11),"Yes","No"),"No"))</f>
        <v/>
      </c>
      <c r="W571">
        <f>IF(A571="","",IF(I571&lt;&gt;"","Yes","No"))</f>
        <v/>
      </c>
      <c r="X571">
        <f>IF(I571="","",IF(SUMIFS($K$3:$K$2002,$A$3:$A$2002,SUBSTITUTE(SUBSTITUTE(I571,"?","~?"),"*","~*"))&gt;N(K571),"Yes","No"))</f>
        <v/>
      </c>
      <c r="Y571">
        <f>IF(A571="","",IF(N(S571)&gt;0,"Yes","No"))</f>
        <v/>
      </c>
      <c r="Z571">
        <f>IF(A571="","",IF(AND(N(K571)&lt;Rules!$B$5,N(L571)&lt;Rules!$B$6,N(Q571)&lt;Rules!$B$13,Y571="No"),"Yes","No"))</f>
        <v/>
      </c>
      <c r="AA571">
        <f>IF(A571="","",IF(LEFT(C571&amp;"",1)="3","Redirect",IF(OR(LEFT(C571&amp;"",1)="4",LEFT(C571&amp;"",1)="5"),IF(OR(N(K571)&gt;0,N(AC571)&gt;=Rules!$B$14),"Redirect","Prune"),IF(D571="Non-Indexable","Keep",IF(AND(W571="Yes",X571="Yes",Y571="No"),"Merge",IF(OR(U571="Yes",V571="Yes",AND(T571="Yes",N(L571)&gt;=Rules!$B$6)),"Update",IF(Z571="Yes",IF(N(AC571)&gt;=Rules!$B$14,"Redirect","Prune"),"Keep")))))))</f>
        <v/>
      </c>
      <c r="AB571">
        <f>IF(A571="","",IF(LEFT(C571&amp;"",1)="3","Already redirects ("&amp;C571&amp;"). Update internal links to point at the final URL.",IF(OR(LEFT(C571&amp;"",1)="4",LEFT(C571&amp;"",1)="5"),IF(AA571="Redirect","Returns "&amp;C571&amp;" but still has "&amp;N(K571)&amp;" clicks and "&amp;N(AC571)&amp;" referring domains. 301 it to the closest live page.","Returns "&amp;C571&amp;" with no clicks or links. Remove internal links and let it 404 or 410."),IF(D571="Non-Indexable","Non-indexable ("&amp;E571&amp;"). Keep if that is intentional; otherwise fix the canonical or noindex.",IF(AA571="Merge","Overlaps with "&amp;I571&amp;IF(N(J571)&gt;0," (similarity "&amp;TEXT(J571,"0.00")&amp;")","")&amp;", which gets more clicks. Merge the useful parts into it and 301 this URL.",IF(AA571="Update",MID(IF(U571="Yes","; Clicks down "&amp;TEXT(-P571,"0%")&amp;" on the previous period","")&amp;IF(V571="Yes","; Average position "&amp;TEXT(N571,"0.0")&amp;" on "&amp;TEXT(L571,"#,##0")&amp;" impressions (striking distance)","")&amp;IF(AND(T571="Yes",N(L571)&gt;=Rules!$B$6),"; Thin ("&amp;F571&amp;" words) but has search demand",""),3,400),IF(AA571="Prune","Low value: "&amp;N(K571)&amp;" clicks, "&amp;N(L571)&amp;" impressions, "&amp;N(Q571)&amp;" sessions, no key events. Remove or noindex it and update internal links.",IF(AA571="Redirect","Low value but "&amp;N(AC571)&amp;" referring domains. 301 it to the closest relevant page to keep those links.",IF(AND(Z571="No",Y571="Yes",N(K571)&lt;Rules!$B$5),"Low search traffic but it converts (key events: "&amp;S571&amp;"). Keep it and link to it.",IF(W571="Yes","Stronger than the page it overlaps ("&amp;I571&amp;"). Keep; merge that page into this one.","Healthy: "&amp;N(K571)&amp;" clicks"&amp;IF(ISNUMBER(N571),", average position "&amp;TEXT(N571,"0.0"),"")&amp;". Keep and monitor."))))))))))</f>
        <v/>
      </c>
      <c r="AE571">
        <f>IF(A571="","",IF(AD571&lt;&gt;"",AD571,AA571))</f>
        <v/>
      </c>
    </row>
    <row r="572">
      <c r="A572">
        <f>IF(Crawl!A571="","",Crawl!A571)</f>
        <v/>
      </c>
      <c r="B572">
        <f>IF(A572="","",Crawl!EC571)</f>
        <v/>
      </c>
      <c r="C572">
        <f>IF(A572="","",IFERROR(INDEX(Crawl!$A571:$DZ571,1,Rules!$H$6),""))</f>
        <v/>
      </c>
      <c r="D572">
        <f>IF(A572="","",IFERROR(INDEX(Crawl!$A571:$DZ571,1,Rules!$H$7),"")&amp;"")</f>
        <v/>
      </c>
      <c r="E572">
        <f>IF(A572="","",IFERROR(INDEX(Crawl!$A571:$DZ571,1,Rules!$H$8),"")&amp;"")</f>
        <v/>
      </c>
      <c r="F572">
        <f>IF(A572="","",IFERROR(INDEX(Crawl!$A571:$DZ571,1,Rules!$H$9),""))</f>
        <v/>
      </c>
      <c r="G572">
        <f>IF(A572="","",IFERROR(INDEX(Crawl!$A571:$DZ571,1,Rules!$H$10),""))</f>
        <v/>
      </c>
      <c r="H572">
        <f>IF(A572="","",IFERROR(INDEX(Crawl!$A571:$DZ571,1,Rules!$H$12),""))</f>
        <v/>
      </c>
      <c r="I572">
        <f>IF(A572="","",IF(AND(N(H572)&gt;0,IFERROR(INDEX(Crawl!$A571:$DZ571,1,Rules!$H$11),"")&amp;""&lt;&gt;""),IFERROR(INDEX(Crawl!$A571:$DZ571,1,Rules!$H$11),"")&amp;"",IF(AND(ISNUMBER(J572),N(J572)&gt;=Rules!$B$12,IFERROR(INDEX(Crawl!$A571:$DZ571,1,Rules!$H$13),"")&amp;""&lt;&gt;""),IFERROR(INDEX(Crawl!$A571:$DZ571,1,Rules!$H$13),"")&amp;"","")))</f>
        <v/>
      </c>
      <c r="J572" s="19">
        <f>IF(A572="","",IF(IFERROR(INDEX(Crawl!$A571:$DZ571,1,Rules!$H$14),"")&amp;""="","",IFERROR(INDEX(Crawl!$A571:$DZ571,1,Rules!$H$14),"")))</f>
        <v/>
      </c>
      <c r="K572">
        <f>IF(A572="","",IFERROR(SUMIFS('GSC current'!$J$2:$J$2001,'GSC current'!$I$2:$I$2001,B572),0))</f>
        <v/>
      </c>
      <c r="L572">
        <f>IF(A572="","",IFERROR(SUMIFS('GSC current'!$K$2:$K$2001,'GSC current'!$I$2:$I$2001,B572),0))</f>
        <v/>
      </c>
      <c r="M572" s="20">
        <f>IF(A572="","",IF(N(L572)&gt;0,K572/L572,""))</f>
        <v/>
      </c>
      <c r="N572" s="21">
        <f>IF(A572="","",IF(N(L572)&gt;0,SUMIFS('GSC current'!$L$2:$L$2001,'GSC current'!$I$2:$I$2001,B572)/L572,""))</f>
        <v/>
      </c>
      <c r="O572">
        <f>IF(A572="","",IFERROR(SUMIFS('GSC previous'!$J$2:$J$2001,'GSC previous'!$I$2:$I$2001,B572),0))</f>
        <v/>
      </c>
      <c r="P572" s="22">
        <f>IF(A572="","",IF(N(O572)&gt;0,(K572-O572)/O572,""))</f>
        <v/>
      </c>
      <c r="Q572">
        <f>IF(A572="","",IFERROR(SUMIFS(GA4!$P$2:$P$2001,GA4!$O$2:$O$2001,B572),0))</f>
        <v/>
      </c>
      <c r="R572" s="23">
        <f>IF(A572="","",IF(N(Q572)&gt;0,SUMIFS(GA4!$Q$2:$Q$2001,GA4!$O$2:$O$2001,B572)/Q572,""))</f>
        <v/>
      </c>
      <c r="S572">
        <f>IF(A572="","",IFERROR(SUMIFS(GA4!$R$2:$R$2001,GA4!$O$2:$O$2001,B572),0))</f>
        <v/>
      </c>
      <c r="T572">
        <f>IF(A572="","",IF(AND(ISNUMBER(F572),LEFT(C572&amp;"",1)="2"),IF(F572&lt;Rules!$B$9,"Yes","No"),"No"))</f>
        <v/>
      </c>
      <c r="U572">
        <f>IF(A572="","",IF(AND(N(O572)&gt;=Rules!$B$8,ISNUMBER(P572)),IF(P572&lt;=-Rules!$B$7,"Yes","No"),"No"))</f>
        <v/>
      </c>
      <c r="V572">
        <f>IF(A572="","",IF(AND(N(L572)&gt;=Rules!$B$6,ISNUMBER(N572)),IF(AND(N572&gt;=Rules!$B$10,N572&lt;=Rules!$B$11),"Yes","No"),"No"))</f>
        <v/>
      </c>
      <c r="W572">
        <f>IF(A572="","",IF(I572&lt;&gt;"","Yes","No"))</f>
        <v/>
      </c>
      <c r="X572">
        <f>IF(I572="","",IF(SUMIFS($K$3:$K$2002,$A$3:$A$2002,SUBSTITUTE(SUBSTITUTE(I572,"?","~?"),"*","~*"))&gt;N(K572),"Yes","No"))</f>
        <v/>
      </c>
      <c r="Y572">
        <f>IF(A572="","",IF(N(S572)&gt;0,"Yes","No"))</f>
        <v/>
      </c>
      <c r="Z572">
        <f>IF(A572="","",IF(AND(N(K572)&lt;Rules!$B$5,N(L572)&lt;Rules!$B$6,N(Q572)&lt;Rules!$B$13,Y572="No"),"Yes","No"))</f>
        <v/>
      </c>
      <c r="AA572">
        <f>IF(A572="","",IF(LEFT(C572&amp;"",1)="3","Redirect",IF(OR(LEFT(C572&amp;"",1)="4",LEFT(C572&amp;"",1)="5"),IF(OR(N(K572)&gt;0,N(AC572)&gt;=Rules!$B$14),"Redirect","Prune"),IF(D572="Non-Indexable","Keep",IF(AND(W572="Yes",X572="Yes",Y572="No"),"Merge",IF(OR(U572="Yes",V572="Yes",AND(T572="Yes",N(L572)&gt;=Rules!$B$6)),"Update",IF(Z572="Yes",IF(N(AC572)&gt;=Rules!$B$14,"Redirect","Prune"),"Keep")))))))</f>
        <v/>
      </c>
      <c r="AB572">
        <f>IF(A572="","",IF(LEFT(C572&amp;"",1)="3","Already redirects ("&amp;C572&amp;"). Update internal links to point at the final URL.",IF(OR(LEFT(C572&amp;"",1)="4",LEFT(C572&amp;"",1)="5"),IF(AA572="Redirect","Returns "&amp;C572&amp;" but still has "&amp;N(K572)&amp;" clicks and "&amp;N(AC572)&amp;" referring domains. 301 it to the closest live page.","Returns "&amp;C572&amp;" with no clicks or links. Remove internal links and let it 404 or 410."),IF(D572="Non-Indexable","Non-indexable ("&amp;E572&amp;"). Keep if that is intentional; otherwise fix the canonical or noindex.",IF(AA572="Merge","Overlaps with "&amp;I572&amp;IF(N(J572)&gt;0," (similarity "&amp;TEXT(J572,"0.00")&amp;")","")&amp;", which gets more clicks. Merge the useful parts into it and 301 this URL.",IF(AA572="Update",MID(IF(U572="Yes","; Clicks down "&amp;TEXT(-P572,"0%")&amp;" on the previous period","")&amp;IF(V572="Yes","; Average position "&amp;TEXT(N572,"0.0")&amp;" on "&amp;TEXT(L572,"#,##0")&amp;" impressions (striking distance)","")&amp;IF(AND(T572="Yes",N(L572)&gt;=Rules!$B$6),"; Thin ("&amp;F572&amp;" words) but has search demand",""),3,400),IF(AA572="Prune","Low value: "&amp;N(K572)&amp;" clicks, "&amp;N(L572)&amp;" impressions, "&amp;N(Q572)&amp;" sessions, no key events. Remove or noindex it and update internal links.",IF(AA572="Redirect","Low value but "&amp;N(AC572)&amp;" referring domains. 301 it to the closest relevant page to keep those links.",IF(AND(Z572="No",Y572="Yes",N(K572)&lt;Rules!$B$5),"Low search traffic but it converts (key events: "&amp;S572&amp;"). Keep it and link to it.",IF(W572="Yes","Stronger than the page it overlaps ("&amp;I572&amp;"). Keep; merge that page into this one.","Healthy: "&amp;N(K572)&amp;" clicks"&amp;IF(ISNUMBER(N572),", average position "&amp;TEXT(N572,"0.0"),"")&amp;". Keep and monitor."))))))))))</f>
        <v/>
      </c>
      <c r="AE572">
        <f>IF(A572="","",IF(AD572&lt;&gt;"",AD572,AA572))</f>
        <v/>
      </c>
    </row>
    <row r="573">
      <c r="A573">
        <f>IF(Crawl!A572="","",Crawl!A572)</f>
        <v/>
      </c>
      <c r="B573">
        <f>IF(A573="","",Crawl!EC572)</f>
        <v/>
      </c>
      <c r="C573">
        <f>IF(A573="","",IFERROR(INDEX(Crawl!$A572:$DZ572,1,Rules!$H$6),""))</f>
        <v/>
      </c>
      <c r="D573">
        <f>IF(A573="","",IFERROR(INDEX(Crawl!$A572:$DZ572,1,Rules!$H$7),"")&amp;"")</f>
        <v/>
      </c>
      <c r="E573">
        <f>IF(A573="","",IFERROR(INDEX(Crawl!$A572:$DZ572,1,Rules!$H$8),"")&amp;"")</f>
        <v/>
      </c>
      <c r="F573">
        <f>IF(A573="","",IFERROR(INDEX(Crawl!$A572:$DZ572,1,Rules!$H$9),""))</f>
        <v/>
      </c>
      <c r="G573">
        <f>IF(A573="","",IFERROR(INDEX(Crawl!$A572:$DZ572,1,Rules!$H$10),""))</f>
        <v/>
      </c>
      <c r="H573">
        <f>IF(A573="","",IFERROR(INDEX(Crawl!$A572:$DZ572,1,Rules!$H$12),""))</f>
        <v/>
      </c>
      <c r="I573">
        <f>IF(A573="","",IF(AND(N(H573)&gt;0,IFERROR(INDEX(Crawl!$A572:$DZ572,1,Rules!$H$11),"")&amp;""&lt;&gt;""),IFERROR(INDEX(Crawl!$A572:$DZ572,1,Rules!$H$11),"")&amp;"",IF(AND(ISNUMBER(J573),N(J573)&gt;=Rules!$B$12,IFERROR(INDEX(Crawl!$A572:$DZ572,1,Rules!$H$13),"")&amp;""&lt;&gt;""),IFERROR(INDEX(Crawl!$A572:$DZ572,1,Rules!$H$13),"")&amp;"","")))</f>
        <v/>
      </c>
      <c r="J573" s="19">
        <f>IF(A573="","",IF(IFERROR(INDEX(Crawl!$A572:$DZ572,1,Rules!$H$14),"")&amp;""="","",IFERROR(INDEX(Crawl!$A572:$DZ572,1,Rules!$H$14),"")))</f>
        <v/>
      </c>
      <c r="K573">
        <f>IF(A573="","",IFERROR(SUMIFS('GSC current'!$J$2:$J$2001,'GSC current'!$I$2:$I$2001,B573),0))</f>
        <v/>
      </c>
      <c r="L573">
        <f>IF(A573="","",IFERROR(SUMIFS('GSC current'!$K$2:$K$2001,'GSC current'!$I$2:$I$2001,B573),0))</f>
        <v/>
      </c>
      <c r="M573" s="20">
        <f>IF(A573="","",IF(N(L573)&gt;0,K573/L573,""))</f>
        <v/>
      </c>
      <c r="N573" s="21">
        <f>IF(A573="","",IF(N(L573)&gt;0,SUMIFS('GSC current'!$L$2:$L$2001,'GSC current'!$I$2:$I$2001,B573)/L573,""))</f>
        <v/>
      </c>
      <c r="O573">
        <f>IF(A573="","",IFERROR(SUMIFS('GSC previous'!$J$2:$J$2001,'GSC previous'!$I$2:$I$2001,B573),0))</f>
        <v/>
      </c>
      <c r="P573" s="22">
        <f>IF(A573="","",IF(N(O573)&gt;0,(K573-O573)/O573,""))</f>
        <v/>
      </c>
      <c r="Q573">
        <f>IF(A573="","",IFERROR(SUMIFS(GA4!$P$2:$P$2001,GA4!$O$2:$O$2001,B573),0))</f>
        <v/>
      </c>
      <c r="R573" s="23">
        <f>IF(A573="","",IF(N(Q573)&gt;0,SUMIFS(GA4!$Q$2:$Q$2001,GA4!$O$2:$O$2001,B573)/Q573,""))</f>
        <v/>
      </c>
      <c r="S573">
        <f>IF(A573="","",IFERROR(SUMIFS(GA4!$R$2:$R$2001,GA4!$O$2:$O$2001,B573),0))</f>
        <v/>
      </c>
      <c r="T573">
        <f>IF(A573="","",IF(AND(ISNUMBER(F573),LEFT(C573&amp;"",1)="2"),IF(F573&lt;Rules!$B$9,"Yes","No"),"No"))</f>
        <v/>
      </c>
      <c r="U573">
        <f>IF(A573="","",IF(AND(N(O573)&gt;=Rules!$B$8,ISNUMBER(P573)),IF(P573&lt;=-Rules!$B$7,"Yes","No"),"No"))</f>
        <v/>
      </c>
      <c r="V573">
        <f>IF(A573="","",IF(AND(N(L573)&gt;=Rules!$B$6,ISNUMBER(N573)),IF(AND(N573&gt;=Rules!$B$10,N573&lt;=Rules!$B$11),"Yes","No"),"No"))</f>
        <v/>
      </c>
      <c r="W573">
        <f>IF(A573="","",IF(I573&lt;&gt;"","Yes","No"))</f>
        <v/>
      </c>
      <c r="X573">
        <f>IF(I573="","",IF(SUMIFS($K$3:$K$2002,$A$3:$A$2002,SUBSTITUTE(SUBSTITUTE(I573,"?","~?"),"*","~*"))&gt;N(K573),"Yes","No"))</f>
        <v/>
      </c>
      <c r="Y573">
        <f>IF(A573="","",IF(N(S573)&gt;0,"Yes","No"))</f>
        <v/>
      </c>
      <c r="Z573">
        <f>IF(A573="","",IF(AND(N(K573)&lt;Rules!$B$5,N(L573)&lt;Rules!$B$6,N(Q573)&lt;Rules!$B$13,Y573="No"),"Yes","No"))</f>
        <v/>
      </c>
      <c r="AA573">
        <f>IF(A573="","",IF(LEFT(C573&amp;"",1)="3","Redirect",IF(OR(LEFT(C573&amp;"",1)="4",LEFT(C573&amp;"",1)="5"),IF(OR(N(K573)&gt;0,N(AC573)&gt;=Rules!$B$14),"Redirect","Prune"),IF(D573="Non-Indexable","Keep",IF(AND(W573="Yes",X573="Yes",Y573="No"),"Merge",IF(OR(U573="Yes",V573="Yes",AND(T573="Yes",N(L573)&gt;=Rules!$B$6)),"Update",IF(Z573="Yes",IF(N(AC573)&gt;=Rules!$B$14,"Redirect","Prune"),"Keep")))))))</f>
        <v/>
      </c>
      <c r="AB573">
        <f>IF(A573="","",IF(LEFT(C573&amp;"",1)="3","Already redirects ("&amp;C573&amp;"). Update internal links to point at the final URL.",IF(OR(LEFT(C573&amp;"",1)="4",LEFT(C573&amp;"",1)="5"),IF(AA573="Redirect","Returns "&amp;C573&amp;" but still has "&amp;N(K573)&amp;" clicks and "&amp;N(AC573)&amp;" referring domains. 301 it to the closest live page.","Returns "&amp;C573&amp;" with no clicks or links. Remove internal links and let it 404 or 410."),IF(D573="Non-Indexable","Non-indexable ("&amp;E573&amp;"). Keep if that is intentional; otherwise fix the canonical or noindex.",IF(AA573="Merge","Overlaps with "&amp;I573&amp;IF(N(J573)&gt;0," (similarity "&amp;TEXT(J573,"0.00")&amp;")","")&amp;", which gets more clicks. Merge the useful parts into it and 301 this URL.",IF(AA573="Update",MID(IF(U573="Yes","; Clicks down "&amp;TEXT(-P573,"0%")&amp;" on the previous period","")&amp;IF(V573="Yes","; Average position "&amp;TEXT(N573,"0.0")&amp;" on "&amp;TEXT(L573,"#,##0")&amp;" impressions (striking distance)","")&amp;IF(AND(T573="Yes",N(L573)&gt;=Rules!$B$6),"; Thin ("&amp;F573&amp;" words) but has search demand",""),3,400),IF(AA573="Prune","Low value: "&amp;N(K573)&amp;" clicks, "&amp;N(L573)&amp;" impressions, "&amp;N(Q573)&amp;" sessions, no key events. Remove or noindex it and update internal links.",IF(AA573="Redirect","Low value but "&amp;N(AC573)&amp;" referring domains. 301 it to the closest relevant page to keep those links.",IF(AND(Z573="No",Y573="Yes",N(K573)&lt;Rules!$B$5),"Low search traffic but it converts (key events: "&amp;S573&amp;"). Keep it and link to it.",IF(W573="Yes","Stronger than the page it overlaps ("&amp;I573&amp;"). Keep; merge that page into this one.","Healthy: "&amp;N(K573)&amp;" clicks"&amp;IF(ISNUMBER(N573),", average position "&amp;TEXT(N573,"0.0"),"")&amp;". Keep and monitor."))))))))))</f>
        <v/>
      </c>
      <c r="AE573">
        <f>IF(A573="","",IF(AD573&lt;&gt;"",AD573,AA573))</f>
        <v/>
      </c>
    </row>
    <row r="574">
      <c r="A574">
        <f>IF(Crawl!A573="","",Crawl!A573)</f>
        <v/>
      </c>
      <c r="B574">
        <f>IF(A574="","",Crawl!EC573)</f>
        <v/>
      </c>
      <c r="C574">
        <f>IF(A574="","",IFERROR(INDEX(Crawl!$A573:$DZ573,1,Rules!$H$6),""))</f>
        <v/>
      </c>
      <c r="D574">
        <f>IF(A574="","",IFERROR(INDEX(Crawl!$A573:$DZ573,1,Rules!$H$7),"")&amp;"")</f>
        <v/>
      </c>
      <c r="E574">
        <f>IF(A574="","",IFERROR(INDEX(Crawl!$A573:$DZ573,1,Rules!$H$8),"")&amp;"")</f>
        <v/>
      </c>
      <c r="F574">
        <f>IF(A574="","",IFERROR(INDEX(Crawl!$A573:$DZ573,1,Rules!$H$9),""))</f>
        <v/>
      </c>
      <c r="G574">
        <f>IF(A574="","",IFERROR(INDEX(Crawl!$A573:$DZ573,1,Rules!$H$10),""))</f>
        <v/>
      </c>
      <c r="H574">
        <f>IF(A574="","",IFERROR(INDEX(Crawl!$A573:$DZ573,1,Rules!$H$12),""))</f>
        <v/>
      </c>
      <c r="I574">
        <f>IF(A574="","",IF(AND(N(H574)&gt;0,IFERROR(INDEX(Crawl!$A573:$DZ573,1,Rules!$H$11),"")&amp;""&lt;&gt;""),IFERROR(INDEX(Crawl!$A573:$DZ573,1,Rules!$H$11),"")&amp;"",IF(AND(ISNUMBER(J574),N(J574)&gt;=Rules!$B$12,IFERROR(INDEX(Crawl!$A573:$DZ573,1,Rules!$H$13),"")&amp;""&lt;&gt;""),IFERROR(INDEX(Crawl!$A573:$DZ573,1,Rules!$H$13),"")&amp;"","")))</f>
        <v/>
      </c>
      <c r="J574" s="19">
        <f>IF(A574="","",IF(IFERROR(INDEX(Crawl!$A573:$DZ573,1,Rules!$H$14),"")&amp;""="","",IFERROR(INDEX(Crawl!$A573:$DZ573,1,Rules!$H$14),"")))</f>
        <v/>
      </c>
      <c r="K574">
        <f>IF(A574="","",IFERROR(SUMIFS('GSC current'!$J$2:$J$2001,'GSC current'!$I$2:$I$2001,B574),0))</f>
        <v/>
      </c>
      <c r="L574">
        <f>IF(A574="","",IFERROR(SUMIFS('GSC current'!$K$2:$K$2001,'GSC current'!$I$2:$I$2001,B574),0))</f>
        <v/>
      </c>
      <c r="M574" s="20">
        <f>IF(A574="","",IF(N(L574)&gt;0,K574/L574,""))</f>
        <v/>
      </c>
      <c r="N574" s="21">
        <f>IF(A574="","",IF(N(L574)&gt;0,SUMIFS('GSC current'!$L$2:$L$2001,'GSC current'!$I$2:$I$2001,B574)/L574,""))</f>
        <v/>
      </c>
      <c r="O574">
        <f>IF(A574="","",IFERROR(SUMIFS('GSC previous'!$J$2:$J$2001,'GSC previous'!$I$2:$I$2001,B574),0))</f>
        <v/>
      </c>
      <c r="P574" s="22">
        <f>IF(A574="","",IF(N(O574)&gt;0,(K574-O574)/O574,""))</f>
        <v/>
      </c>
      <c r="Q574">
        <f>IF(A574="","",IFERROR(SUMIFS(GA4!$P$2:$P$2001,GA4!$O$2:$O$2001,B574),0))</f>
        <v/>
      </c>
      <c r="R574" s="23">
        <f>IF(A574="","",IF(N(Q574)&gt;0,SUMIFS(GA4!$Q$2:$Q$2001,GA4!$O$2:$O$2001,B574)/Q574,""))</f>
        <v/>
      </c>
      <c r="S574">
        <f>IF(A574="","",IFERROR(SUMIFS(GA4!$R$2:$R$2001,GA4!$O$2:$O$2001,B574),0))</f>
        <v/>
      </c>
      <c r="T574">
        <f>IF(A574="","",IF(AND(ISNUMBER(F574),LEFT(C574&amp;"",1)="2"),IF(F574&lt;Rules!$B$9,"Yes","No"),"No"))</f>
        <v/>
      </c>
      <c r="U574">
        <f>IF(A574="","",IF(AND(N(O574)&gt;=Rules!$B$8,ISNUMBER(P574)),IF(P574&lt;=-Rules!$B$7,"Yes","No"),"No"))</f>
        <v/>
      </c>
      <c r="V574">
        <f>IF(A574="","",IF(AND(N(L574)&gt;=Rules!$B$6,ISNUMBER(N574)),IF(AND(N574&gt;=Rules!$B$10,N574&lt;=Rules!$B$11),"Yes","No"),"No"))</f>
        <v/>
      </c>
      <c r="W574">
        <f>IF(A574="","",IF(I574&lt;&gt;"","Yes","No"))</f>
        <v/>
      </c>
      <c r="X574">
        <f>IF(I574="","",IF(SUMIFS($K$3:$K$2002,$A$3:$A$2002,SUBSTITUTE(SUBSTITUTE(I574,"?","~?"),"*","~*"))&gt;N(K574),"Yes","No"))</f>
        <v/>
      </c>
      <c r="Y574">
        <f>IF(A574="","",IF(N(S574)&gt;0,"Yes","No"))</f>
        <v/>
      </c>
      <c r="Z574">
        <f>IF(A574="","",IF(AND(N(K574)&lt;Rules!$B$5,N(L574)&lt;Rules!$B$6,N(Q574)&lt;Rules!$B$13,Y574="No"),"Yes","No"))</f>
        <v/>
      </c>
      <c r="AA574">
        <f>IF(A574="","",IF(LEFT(C574&amp;"",1)="3","Redirect",IF(OR(LEFT(C574&amp;"",1)="4",LEFT(C574&amp;"",1)="5"),IF(OR(N(K574)&gt;0,N(AC574)&gt;=Rules!$B$14),"Redirect","Prune"),IF(D574="Non-Indexable","Keep",IF(AND(W574="Yes",X574="Yes",Y574="No"),"Merge",IF(OR(U574="Yes",V574="Yes",AND(T574="Yes",N(L574)&gt;=Rules!$B$6)),"Update",IF(Z574="Yes",IF(N(AC574)&gt;=Rules!$B$14,"Redirect","Prune"),"Keep")))))))</f>
        <v/>
      </c>
      <c r="AB574">
        <f>IF(A574="","",IF(LEFT(C574&amp;"",1)="3","Already redirects ("&amp;C574&amp;"). Update internal links to point at the final URL.",IF(OR(LEFT(C574&amp;"",1)="4",LEFT(C574&amp;"",1)="5"),IF(AA574="Redirect","Returns "&amp;C574&amp;" but still has "&amp;N(K574)&amp;" clicks and "&amp;N(AC574)&amp;" referring domains. 301 it to the closest live page.","Returns "&amp;C574&amp;" with no clicks or links. Remove internal links and let it 404 or 410."),IF(D574="Non-Indexable","Non-indexable ("&amp;E574&amp;"). Keep if that is intentional; otherwise fix the canonical or noindex.",IF(AA574="Merge","Overlaps with "&amp;I574&amp;IF(N(J574)&gt;0," (similarity "&amp;TEXT(J574,"0.00")&amp;")","")&amp;", which gets more clicks. Merge the useful parts into it and 301 this URL.",IF(AA574="Update",MID(IF(U574="Yes","; Clicks down "&amp;TEXT(-P574,"0%")&amp;" on the previous period","")&amp;IF(V574="Yes","; Average position "&amp;TEXT(N574,"0.0")&amp;" on "&amp;TEXT(L574,"#,##0")&amp;" impressions (striking distance)","")&amp;IF(AND(T574="Yes",N(L574)&gt;=Rules!$B$6),"; Thin ("&amp;F574&amp;" words) but has search demand",""),3,400),IF(AA574="Prune","Low value: "&amp;N(K574)&amp;" clicks, "&amp;N(L574)&amp;" impressions, "&amp;N(Q574)&amp;" sessions, no key events. Remove or noindex it and update internal links.",IF(AA574="Redirect","Low value but "&amp;N(AC574)&amp;" referring domains. 301 it to the closest relevant page to keep those links.",IF(AND(Z574="No",Y574="Yes",N(K574)&lt;Rules!$B$5),"Low search traffic but it converts (key events: "&amp;S574&amp;"). Keep it and link to it.",IF(W574="Yes","Stronger than the page it overlaps ("&amp;I574&amp;"). Keep; merge that page into this one.","Healthy: "&amp;N(K574)&amp;" clicks"&amp;IF(ISNUMBER(N574),", average position "&amp;TEXT(N574,"0.0"),"")&amp;". Keep and monitor."))))))))))</f>
        <v/>
      </c>
      <c r="AE574">
        <f>IF(A574="","",IF(AD574&lt;&gt;"",AD574,AA574))</f>
        <v/>
      </c>
    </row>
    <row r="575">
      <c r="A575">
        <f>IF(Crawl!A574="","",Crawl!A574)</f>
        <v/>
      </c>
      <c r="B575">
        <f>IF(A575="","",Crawl!EC574)</f>
        <v/>
      </c>
      <c r="C575">
        <f>IF(A575="","",IFERROR(INDEX(Crawl!$A574:$DZ574,1,Rules!$H$6),""))</f>
        <v/>
      </c>
      <c r="D575">
        <f>IF(A575="","",IFERROR(INDEX(Crawl!$A574:$DZ574,1,Rules!$H$7),"")&amp;"")</f>
        <v/>
      </c>
      <c r="E575">
        <f>IF(A575="","",IFERROR(INDEX(Crawl!$A574:$DZ574,1,Rules!$H$8),"")&amp;"")</f>
        <v/>
      </c>
      <c r="F575">
        <f>IF(A575="","",IFERROR(INDEX(Crawl!$A574:$DZ574,1,Rules!$H$9),""))</f>
        <v/>
      </c>
      <c r="G575">
        <f>IF(A575="","",IFERROR(INDEX(Crawl!$A574:$DZ574,1,Rules!$H$10),""))</f>
        <v/>
      </c>
      <c r="H575">
        <f>IF(A575="","",IFERROR(INDEX(Crawl!$A574:$DZ574,1,Rules!$H$12),""))</f>
        <v/>
      </c>
      <c r="I575">
        <f>IF(A575="","",IF(AND(N(H575)&gt;0,IFERROR(INDEX(Crawl!$A574:$DZ574,1,Rules!$H$11),"")&amp;""&lt;&gt;""),IFERROR(INDEX(Crawl!$A574:$DZ574,1,Rules!$H$11),"")&amp;"",IF(AND(ISNUMBER(J575),N(J575)&gt;=Rules!$B$12,IFERROR(INDEX(Crawl!$A574:$DZ574,1,Rules!$H$13),"")&amp;""&lt;&gt;""),IFERROR(INDEX(Crawl!$A574:$DZ574,1,Rules!$H$13),"")&amp;"","")))</f>
        <v/>
      </c>
      <c r="J575" s="19">
        <f>IF(A575="","",IF(IFERROR(INDEX(Crawl!$A574:$DZ574,1,Rules!$H$14),"")&amp;""="","",IFERROR(INDEX(Crawl!$A574:$DZ574,1,Rules!$H$14),"")))</f>
        <v/>
      </c>
      <c r="K575">
        <f>IF(A575="","",IFERROR(SUMIFS('GSC current'!$J$2:$J$2001,'GSC current'!$I$2:$I$2001,B575),0))</f>
        <v/>
      </c>
      <c r="L575">
        <f>IF(A575="","",IFERROR(SUMIFS('GSC current'!$K$2:$K$2001,'GSC current'!$I$2:$I$2001,B575),0))</f>
        <v/>
      </c>
      <c r="M575" s="20">
        <f>IF(A575="","",IF(N(L575)&gt;0,K575/L575,""))</f>
        <v/>
      </c>
      <c r="N575" s="21">
        <f>IF(A575="","",IF(N(L575)&gt;0,SUMIFS('GSC current'!$L$2:$L$2001,'GSC current'!$I$2:$I$2001,B575)/L575,""))</f>
        <v/>
      </c>
      <c r="O575">
        <f>IF(A575="","",IFERROR(SUMIFS('GSC previous'!$J$2:$J$2001,'GSC previous'!$I$2:$I$2001,B575),0))</f>
        <v/>
      </c>
      <c r="P575" s="22">
        <f>IF(A575="","",IF(N(O575)&gt;0,(K575-O575)/O575,""))</f>
        <v/>
      </c>
      <c r="Q575">
        <f>IF(A575="","",IFERROR(SUMIFS(GA4!$P$2:$P$2001,GA4!$O$2:$O$2001,B575),0))</f>
        <v/>
      </c>
      <c r="R575" s="23">
        <f>IF(A575="","",IF(N(Q575)&gt;0,SUMIFS(GA4!$Q$2:$Q$2001,GA4!$O$2:$O$2001,B575)/Q575,""))</f>
        <v/>
      </c>
      <c r="S575">
        <f>IF(A575="","",IFERROR(SUMIFS(GA4!$R$2:$R$2001,GA4!$O$2:$O$2001,B575),0))</f>
        <v/>
      </c>
      <c r="T575">
        <f>IF(A575="","",IF(AND(ISNUMBER(F575),LEFT(C575&amp;"",1)="2"),IF(F575&lt;Rules!$B$9,"Yes","No"),"No"))</f>
        <v/>
      </c>
      <c r="U575">
        <f>IF(A575="","",IF(AND(N(O575)&gt;=Rules!$B$8,ISNUMBER(P575)),IF(P575&lt;=-Rules!$B$7,"Yes","No"),"No"))</f>
        <v/>
      </c>
      <c r="V575">
        <f>IF(A575="","",IF(AND(N(L575)&gt;=Rules!$B$6,ISNUMBER(N575)),IF(AND(N575&gt;=Rules!$B$10,N575&lt;=Rules!$B$11),"Yes","No"),"No"))</f>
        <v/>
      </c>
      <c r="W575">
        <f>IF(A575="","",IF(I575&lt;&gt;"","Yes","No"))</f>
        <v/>
      </c>
      <c r="X575">
        <f>IF(I575="","",IF(SUMIFS($K$3:$K$2002,$A$3:$A$2002,SUBSTITUTE(SUBSTITUTE(I575,"?","~?"),"*","~*"))&gt;N(K575),"Yes","No"))</f>
        <v/>
      </c>
      <c r="Y575">
        <f>IF(A575="","",IF(N(S575)&gt;0,"Yes","No"))</f>
        <v/>
      </c>
      <c r="Z575">
        <f>IF(A575="","",IF(AND(N(K575)&lt;Rules!$B$5,N(L575)&lt;Rules!$B$6,N(Q575)&lt;Rules!$B$13,Y575="No"),"Yes","No"))</f>
        <v/>
      </c>
      <c r="AA575">
        <f>IF(A575="","",IF(LEFT(C575&amp;"",1)="3","Redirect",IF(OR(LEFT(C575&amp;"",1)="4",LEFT(C575&amp;"",1)="5"),IF(OR(N(K575)&gt;0,N(AC575)&gt;=Rules!$B$14),"Redirect","Prune"),IF(D575="Non-Indexable","Keep",IF(AND(W575="Yes",X575="Yes",Y575="No"),"Merge",IF(OR(U575="Yes",V575="Yes",AND(T575="Yes",N(L575)&gt;=Rules!$B$6)),"Update",IF(Z575="Yes",IF(N(AC575)&gt;=Rules!$B$14,"Redirect","Prune"),"Keep")))))))</f>
        <v/>
      </c>
      <c r="AB575">
        <f>IF(A575="","",IF(LEFT(C575&amp;"",1)="3","Already redirects ("&amp;C575&amp;"). Update internal links to point at the final URL.",IF(OR(LEFT(C575&amp;"",1)="4",LEFT(C575&amp;"",1)="5"),IF(AA575="Redirect","Returns "&amp;C575&amp;" but still has "&amp;N(K575)&amp;" clicks and "&amp;N(AC575)&amp;" referring domains. 301 it to the closest live page.","Returns "&amp;C575&amp;" with no clicks or links. Remove internal links and let it 404 or 410."),IF(D575="Non-Indexable","Non-indexable ("&amp;E575&amp;"). Keep if that is intentional; otherwise fix the canonical or noindex.",IF(AA575="Merge","Overlaps with "&amp;I575&amp;IF(N(J575)&gt;0," (similarity "&amp;TEXT(J575,"0.00")&amp;")","")&amp;", which gets more clicks. Merge the useful parts into it and 301 this URL.",IF(AA575="Update",MID(IF(U575="Yes","; Clicks down "&amp;TEXT(-P575,"0%")&amp;" on the previous period","")&amp;IF(V575="Yes","; Average position "&amp;TEXT(N575,"0.0")&amp;" on "&amp;TEXT(L575,"#,##0")&amp;" impressions (striking distance)","")&amp;IF(AND(T575="Yes",N(L575)&gt;=Rules!$B$6),"; Thin ("&amp;F575&amp;" words) but has search demand",""),3,400),IF(AA575="Prune","Low value: "&amp;N(K575)&amp;" clicks, "&amp;N(L575)&amp;" impressions, "&amp;N(Q575)&amp;" sessions, no key events. Remove or noindex it and update internal links.",IF(AA575="Redirect","Low value but "&amp;N(AC575)&amp;" referring domains. 301 it to the closest relevant page to keep those links.",IF(AND(Z575="No",Y575="Yes",N(K575)&lt;Rules!$B$5),"Low search traffic but it converts (key events: "&amp;S575&amp;"). Keep it and link to it.",IF(W575="Yes","Stronger than the page it overlaps ("&amp;I575&amp;"). Keep; merge that page into this one.","Healthy: "&amp;N(K575)&amp;" clicks"&amp;IF(ISNUMBER(N575),", average position "&amp;TEXT(N575,"0.0"),"")&amp;". Keep and monitor."))))))))))</f>
        <v/>
      </c>
      <c r="AE575">
        <f>IF(A575="","",IF(AD575&lt;&gt;"",AD575,AA575))</f>
        <v/>
      </c>
    </row>
    <row r="576">
      <c r="A576">
        <f>IF(Crawl!A575="","",Crawl!A575)</f>
        <v/>
      </c>
      <c r="B576">
        <f>IF(A576="","",Crawl!EC575)</f>
        <v/>
      </c>
      <c r="C576">
        <f>IF(A576="","",IFERROR(INDEX(Crawl!$A575:$DZ575,1,Rules!$H$6),""))</f>
        <v/>
      </c>
      <c r="D576">
        <f>IF(A576="","",IFERROR(INDEX(Crawl!$A575:$DZ575,1,Rules!$H$7),"")&amp;"")</f>
        <v/>
      </c>
      <c r="E576">
        <f>IF(A576="","",IFERROR(INDEX(Crawl!$A575:$DZ575,1,Rules!$H$8),"")&amp;"")</f>
        <v/>
      </c>
      <c r="F576">
        <f>IF(A576="","",IFERROR(INDEX(Crawl!$A575:$DZ575,1,Rules!$H$9),""))</f>
        <v/>
      </c>
      <c r="G576">
        <f>IF(A576="","",IFERROR(INDEX(Crawl!$A575:$DZ575,1,Rules!$H$10),""))</f>
        <v/>
      </c>
      <c r="H576">
        <f>IF(A576="","",IFERROR(INDEX(Crawl!$A575:$DZ575,1,Rules!$H$12),""))</f>
        <v/>
      </c>
      <c r="I576">
        <f>IF(A576="","",IF(AND(N(H576)&gt;0,IFERROR(INDEX(Crawl!$A575:$DZ575,1,Rules!$H$11),"")&amp;""&lt;&gt;""),IFERROR(INDEX(Crawl!$A575:$DZ575,1,Rules!$H$11),"")&amp;"",IF(AND(ISNUMBER(J576),N(J576)&gt;=Rules!$B$12,IFERROR(INDEX(Crawl!$A575:$DZ575,1,Rules!$H$13),"")&amp;""&lt;&gt;""),IFERROR(INDEX(Crawl!$A575:$DZ575,1,Rules!$H$13),"")&amp;"","")))</f>
        <v/>
      </c>
      <c r="J576" s="19">
        <f>IF(A576="","",IF(IFERROR(INDEX(Crawl!$A575:$DZ575,1,Rules!$H$14),"")&amp;""="","",IFERROR(INDEX(Crawl!$A575:$DZ575,1,Rules!$H$14),"")))</f>
        <v/>
      </c>
      <c r="K576">
        <f>IF(A576="","",IFERROR(SUMIFS('GSC current'!$J$2:$J$2001,'GSC current'!$I$2:$I$2001,B576),0))</f>
        <v/>
      </c>
      <c r="L576">
        <f>IF(A576="","",IFERROR(SUMIFS('GSC current'!$K$2:$K$2001,'GSC current'!$I$2:$I$2001,B576),0))</f>
        <v/>
      </c>
      <c r="M576" s="20">
        <f>IF(A576="","",IF(N(L576)&gt;0,K576/L576,""))</f>
        <v/>
      </c>
      <c r="N576" s="21">
        <f>IF(A576="","",IF(N(L576)&gt;0,SUMIFS('GSC current'!$L$2:$L$2001,'GSC current'!$I$2:$I$2001,B576)/L576,""))</f>
        <v/>
      </c>
      <c r="O576">
        <f>IF(A576="","",IFERROR(SUMIFS('GSC previous'!$J$2:$J$2001,'GSC previous'!$I$2:$I$2001,B576),0))</f>
        <v/>
      </c>
      <c r="P576" s="22">
        <f>IF(A576="","",IF(N(O576)&gt;0,(K576-O576)/O576,""))</f>
        <v/>
      </c>
      <c r="Q576">
        <f>IF(A576="","",IFERROR(SUMIFS(GA4!$P$2:$P$2001,GA4!$O$2:$O$2001,B576),0))</f>
        <v/>
      </c>
      <c r="R576" s="23">
        <f>IF(A576="","",IF(N(Q576)&gt;0,SUMIFS(GA4!$Q$2:$Q$2001,GA4!$O$2:$O$2001,B576)/Q576,""))</f>
        <v/>
      </c>
      <c r="S576">
        <f>IF(A576="","",IFERROR(SUMIFS(GA4!$R$2:$R$2001,GA4!$O$2:$O$2001,B576),0))</f>
        <v/>
      </c>
      <c r="T576">
        <f>IF(A576="","",IF(AND(ISNUMBER(F576),LEFT(C576&amp;"",1)="2"),IF(F576&lt;Rules!$B$9,"Yes","No"),"No"))</f>
        <v/>
      </c>
      <c r="U576">
        <f>IF(A576="","",IF(AND(N(O576)&gt;=Rules!$B$8,ISNUMBER(P576)),IF(P576&lt;=-Rules!$B$7,"Yes","No"),"No"))</f>
        <v/>
      </c>
      <c r="V576">
        <f>IF(A576="","",IF(AND(N(L576)&gt;=Rules!$B$6,ISNUMBER(N576)),IF(AND(N576&gt;=Rules!$B$10,N576&lt;=Rules!$B$11),"Yes","No"),"No"))</f>
        <v/>
      </c>
      <c r="W576">
        <f>IF(A576="","",IF(I576&lt;&gt;"","Yes","No"))</f>
        <v/>
      </c>
      <c r="X576">
        <f>IF(I576="","",IF(SUMIFS($K$3:$K$2002,$A$3:$A$2002,SUBSTITUTE(SUBSTITUTE(I576,"?","~?"),"*","~*"))&gt;N(K576),"Yes","No"))</f>
        <v/>
      </c>
      <c r="Y576">
        <f>IF(A576="","",IF(N(S576)&gt;0,"Yes","No"))</f>
        <v/>
      </c>
      <c r="Z576">
        <f>IF(A576="","",IF(AND(N(K576)&lt;Rules!$B$5,N(L576)&lt;Rules!$B$6,N(Q576)&lt;Rules!$B$13,Y576="No"),"Yes","No"))</f>
        <v/>
      </c>
      <c r="AA576">
        <f>IF(A576="","",IF(LEFT(C576&amp;"",1)="3","Redirect",IF(OR(LEFT(C576&amp;"",1)="4",LEFT(C576&amp;"",1)="5"),IF(OR(N(K576)&gt;0,N(AC576)&gt;=Rules!$B$14),"Redirect","Prune"),IF(D576="Non-Indexable","Keep",IF(AND(W576="Yes",X576="Yes",Y576="No"),"Merge",IF(OR(U576="Yes",V576="Yes",AND(T576="Yes",N(L576)&gt;=Rules!$B$6)),"Update",IF(Z576="Yes",IF(N(AC576)&gt;=Rules!$B$14,"Redirect","Prune"),"Keep")))))))</f>
        <v/>
      </c>
      <c r="AB576">
        <f>IF(A576="","",IF(LEFT(C576&amp;"",1)="3","Already redirects ("&amp;C576&amp;"). Update internal links to point at the final URL.",IF(OR(LEFT(C576&amp;"",1)="4",LEFT(C576&amp;"",1)="5"),IF(AA576="Redirect","Returns "&amp;C576&amp;" but still has "&amp;N(K576)&amp;" clicks and "&amp;N(AC576)&amp;" referring domains. 301 it to the closest live page.","Returns "&amp;C576&amp;" with no clicks or links. Remove internal links and let it 404 or 410."),IF(D576="Non-Indexable","Non-indexable ("&amp;E576&amp;"). Keep if that is intentional; otherwise fix the canonical or noindex.",IF(AA576="Merge","Overlaps with "&amp;I576&amp;IF(N(J576)&gt;0," (similarity "&amp;TEXT(J576,"0.00")&amp;")","")&amp;", which gets more clicks. Merge the useful parts into it and 301 this URL.",IF(AA576="Update",MID(IF(U576="Yes","; Clicks down "&amp;TEXT(-P576,"0%")&amp;" on the previous period","")&amp;IF(V576="Yes","; Average position "&amp;TEXT(N576,"0.0")&amp;" on "&amp;TEXT(L576,"#,##0")&amp;" impressions (striking distance)","")&amp;IF(AND(T576="Yes",N(L576)&gt;=Rules!$B$6),"; Thin ("&amp;F576&amp;" words) but has search demand",""),3,400),IF(AA576="Prune","Low value: "&amp;N(K576)&amp;" clicks, "&amp;N(L576)&amp;" impressions, "&amp;N(Q576)&amp;" sessions, no key events. Remove or noindex it and update internal links.",IF(AA576="Redirect","Low value but "&amp;N(AC576)&amp;" referring domains. 301 it to the closest relevant page to keep those links.",IF(AND(Z576="No",Y576="Yes",N(K576)&lt;Rules!$B$5),"Low search traffic but it converts (key events: "&amp;S576&amp;"). Keep it and link to it.",IF(W576="Yes","Stronger than the page it overlaps ("&amp;I576&amp;"). Keep; merge that page into this one.","Healthy: "&amp;N(K576)&amp;" clicks"&amp;IF(ISNUMBER(N576),", average position "&amp;TEXT(N576,"0.0"),"")&amp;". Keep and monitor."))))))))))</f>
        <v/>
      </c>
      <c r="AE576">
        <f>IF(A576="","",IF(AD576&lt;&gt;"",AD576,AA576))</f>
        <v/>
      </c>
    </row>
    <row r="577">
      <c r="A577">
        <f>IF(Crawl!A576="","",Crawl!A576)</f>
        <v/>
      </c>
      <c r="B577">
        <f>IF(A577="","",Crawl!EC576)</f>
        <v/>
      </c>
      <c r="C577">
        <f>IF(A577="","",IFERROR(INDEX(Crawl!$A576:$DZ576,1,Rules!$H$6),""))</f>
        <v/>
      </c>
      <c r="D577">
        <f>IF(A577="","",IFERROR(INDEX(Crawl!$A576:$DZ576,1,Rules!$H$7),"")&amp;"")</f>
        <v/>
      </c>
      <c r="E577">
        <f>IF(A577="","",IFERROR(INDEX(Crawl!$A576:$DZ576,1,Rules!$H$8),"")&amp;"")</f>
        <v/>
      </c>
      <c r="F577">
        <f>IF(A577="","",IFERROR(INDEX(Crawl!$A576:$DZ576,1,Rules!$H$9),""))</f>
        <v/>
      </c>
      <c r="G577">
        <f>IF(A577="","",IFERROR(INDEX(Crawl!$A576:$DZ576,1,Rules!$H$10),""))</f>
        <v/>
      </c>
      <c r="H577">
        <f>IF(A577="","",IFERROR(INDEX(Crawl!$A576:$DZ576,1,Rules!$H$12),""))</f>
        <v/>
      </c>
      <c r="I577">
        <f>IF(A577="","",IF(AND(N(H577)&gt;0,IFERROR(INDEX(Crawl!$A576:$DZ576,1,Rules!$H$11),"")&amp;""&lt;&gt;""),IFERROR(INDEX(Crawl!$A576:$DZ576,1,Rules!$H$11),"")&amp;"",IF(AND(ISNUMBER(J577),N(J577)&gt;=Rules!$B$12,IFERROR(INDEX(Crawl!$A576:$DZ576,1,Rules!$H$13),"")&amp;""&lt;&gt;""),IFERROR(INDEX(Crawl!$A576:$DZ576,1,Rules!$H$13),"")&amp;"","")))</f>
        <v/>
      </c>
      <c r="J577" s="19">
        <f>IF(A577="","",IF(IFERROR(INDEX(Crawl!$A576:$DZ576,1,Rules!$H$14),"")&amp;""="","",IFERROR(INDEX(Crawl!$A576:$DZ576,1,Rules!$H$14),"")))</f>
        <v/>
      </c>
      <c r="K577">
        <f>IF(A577="","",IFERROR(SUMIFS('GSC current'!$J$2:$J$2001,'GSC current'!$I$2:$I$2001,B577),0))</f>
        <v/>
      </c>
      <c r="L577">
        <f>IF(A577="","",IFERROR(SUMIFS('GSC current'!$K$2:$K$2001,'GSC current'!$I$2:$I$2001,B577),0))</f>
        <v/>
      </c>
      <c r="M577" s="20">
        <f>IF(A577="","",IF(N(L577)&gt;0,K577/L577,""))</f>
        <v/>
      </c>
      <c r="N577" s="21">
        <f>IF(A577="","",IF(N(L577)&gt;0,SUMIFS('GSC current'!$L$2:$L$2001,'GSC current'!$I$2:$I$2001,B577)/L577,""))</f>
        <v/>
      </c>
      <c r="O577">
        <f>IF(A577="","",IFERROR(SUMIFS('GSC previous'!$J$2:$J$2001,'GSC previous'!$I$2:$I$2001,B577),0))</f>
        <v/>
      </c>
      <c r="P577" s="22">
        <f>IF(A577="","",IF(N(O577)&gt;0,(K577-O577)/O577,""))</f>
        <v/>
      </c>
      <c r="Q577">
        <f>IF(A577="","",IFERROR(SUMIFS(GA4!$P$2:$P$2001,GA4!$O$2:$O$2001,B577),0))</f>
        <v/>
      </c>
      <c r="R577" s="23">
        <f>IF(A577="","",IF(N(Q577)&gt;0,SUMIFS(GA4!$Q$2:$Q$2001,GA4!$O$2:$O$2001,B577)/Q577,""))</f>
        <v/>
      </c>
      <c r="S577">
        <f>IF(A577="","",IFERROR(SUMIFS(GA4!$R$2:$R$2001,GA4!$O$2:$O$2001,B577),0))</f>
        <v/>
      </c>
      <c r="T577">
        <f>IF(A577="","",IF(AND(ISNUMBER(F577),LEFT(C577&amp;"",1)="2"),IF(F577&lt;Rules!$B$9,"Yes","No"),"No"))</f>
        <v/>
      </c>
      <c r="U577">
        <f>IF(A577="","",IF(AND(N(O577)&gt;=Rules!$B$8,ISNUMBER(P577)),IF(P577&lt;=-Rules!$B$7,"Yes","No"),"No"))</f>
        <v/>
      </c>
      <c r="V577">
        <f>IF(A577="","",IF(AND(N(L577)&gt;=Rules!$B$6,ISNUMBER(N577)),IF(AND(N577&gt;=Rules!$B$10,N577&lt;=Rules!$B$11),"Yes","No"),"No"))</f>
        <v/>
      </c>
      <c r="W577">
        <f>IF(A577="","",IF(I577&lt;&gt;"","Yes","No"))</f>
        <v/>
      </c>
      <c r="X577">
        <f>IF(I577="","",IF(SUMIFS($K$3:$K$2002,$A$3:$A$2002,SUBSTITUTE(SUBSTITUTE(I577,"?","~?"),"*","~*"))&gt;N(K577),"Yes","No"))</f>
        <v/>
      </c>
      <c r="Y577">
        <f>IF(A577="","",IF(N(S577)&gt;0,"Yes","No"))</f>
        <v/>
      </c>
      <c r="Z577">
        <f>IF(A577="","",IF(AND(N(K577)&lt;Rules!$B$5,N(L577)&lt;Rules!$B$6,N(Q577)&lt;Rules!$B$13,Y577="No"),"Yes","No"))</f>
        <v/>
      </c>
      <c r="AA577">
        <f>IF(A577="","",IF(LEFT(C577&amp;"",1)="3","Redirect",IF(OR(LEFT(C577&amp;"",1)="4",LEFT(C577&amp;"",1)="5"),IF(OR(N(K577)&gt;0,N(AC577)&gt;=Rules!$B$14),"Redirect","Prune"),IF(D577="Non-Indexable","Keep",IF(AND(W577="Yes",X577="Yes",Y577="No"),"Merge",IF(OR(U577="Yes",V577="Yes",AND(T577="Yes",N(L577)&gt;=Rules!$B$6)),"Update",IF(Z577="Yes",IF(N(AC577)&gt;=Rules!$B$14,"Redirect","Prune"),"Keep")))))))</f>
        <v/>
      </c>
      <c r="AB577">
        <f>IF(A577="","",IF(LEFT(C577&amp;"",1)="3","Already redirects ("&amp;C577&amp;"). Update internal links to point at the final URL.",IF(OR(LEFT(C577&amp;"",1)="4",LEFT(C577&amp;"",1)="5"),IF(AA577="Redirect","Returns "&amp;C577&amp;" but still has "&amp;N(K577)&amp;" clicks and "&amp;N(AC577)&amp;" referring domains. 301 it to the closest live page.","Returns "&amp;C577&amp;" with no clicks or links. Remove internal links and let it 404 or 410."),IF(D577="Non-Indexable","Non-indexable ("&amp;E577&amp;"). Keep if that is intentional; otherwise fix the canonical or noindex.",IF(AA577="Merge","Overlaps with "&amp;I577&amp;IF(N(J577)&gt;0," (similarity "&amp;TEXT(J577,"0.00")&amp;")","")&amp;", which gets more clicks. Merge the useful parts into it and 301 this URL.",IF(AA577="Update",MID(IF(U577="Yes","; Clicks down "&amp;TEXT(-P577,"0%")&amp;" on the previous period","")&amp;IF(V577="Yes","; Average position "&amp;TEXT(N577,"0.0")&amp;" on "&amp;TEXT(L577,"#,##0")&amp;" impressions (striking distance)","")&amp;IF(AND(T577="Yes",N(L577)&gt;=Rules!$B$6),"; Thin ("&amp;F577&amp;" words) but has search demand",""),3,400),IF(AA577="Prune","Low value: "&amp;N(K577)&amp;" clicks, "&amp;N(L577)&amp;" impressions, "&amp;N(Q577)&amp;" sessions, no key events. Remove or noindex it and update internal links.",IF(AA577="Redirect","Low value but "&amp;N(AC577)&amp;" referring domains. 301 it to the closest relevant page to keep those links.",IF(AND(Z577="No",Y577="Yes",N(K577)&lt;Rules!$B$5),"Low search traffic but it converts (key events: "&amp;S577&amp;"). Keep it and link to it.",IF(W577="Yes","Stronger than the page it overlaps ("&amp;I577&amp;"). Keep; merge that page into this one.","Healthy: "&amp;N(K577)&amp;" clicks"&amp;IF(ISNUMBER(N577),", average position "&amp;TEXT(N577,"0.0"),"")&amp;". Keep and monitor."))))))))))</f>
        <v/>
      </c>
      <c r="AE577">
        <f>IF(A577="","",IF(AD577&lt;&gt;"",AD577,AA577))</f>
        <v/>
      </c>
    </row>
    <row r="578">
      <c r="A578">
        <f>IF(Crawl!A577="","",Crawl!A577)</f>
        <v/>
      </c>
      <c r="B578">
        <f>IF(A578="","",Crawl!EC577)</f>
        <v/>
      </c>
      <c r="C578">
        <f>IF(A578="","",IFERROR(INDEX(Crawl!$A577:$DZ577,1,Rules!$H$6),""))</f>
        <v/>
      </c>
      <c r="D578">
        <f>IF(A578="","",IFERROR(INDEX(Crawl!$A577:$DZ577,1,Rules!$H$7),"")&amp;"")</f>
        <v/>
      </c>
      <c r="E578">
        <f>IF(A578="","",IFERROR(INDEX(Crawl!$A577:$DZ577,1,Rules!$H$8),"")&amp;"")</f>
        <v/>
      </c>
      <c r="F578">
        <f>IF(A578="","",IFERROR(INDEX(Crawl!$A577:$DZ577,1,Rules!$H$9),""))</f>
        <v/>
      </c>
      <c r="G578">
        <f>IF(A578="","",IFERROR(INDEX(Crawl!$A577:$DZ577,1,Rules!$H$10),""))</f>
        <v/>
      </c>
      <c r="H578">
        <f>IF(A578="","",IFERROR(INDEX(Crawl!$A577:$DZ577,1,Rules!$H$12),""))</f>
        <v/>
      </c>
      <c r="I578">
        <f>IF(A578="","",IF(AND(N(H578)&gt;0,IFERROR(INDEX(Crawl!$A577:$DZ577,1,Rules!$H$11),"")&amp;""&lt;&gt;""),IFERROR(INDEX(Crawl!$A577:$DZ577,1,Rules!$H$11),"")&amp;"",IF(AND(ISNUMBER(J578),N(J578)&gt;=Rules!$B$12,IFERROR(INDEX(Crawl!$A577:$DZ577,1,Rules!$H$13),"")&amp;""&lt;&gt;""),IFERROR(INDEX(Crawl!$A577:$DZ577,1,Rules!$H$13),"")&amp;"","")))</f>
        <v/>
      </c>
      <c r="J578" s="19">
        <f>IF(A578="","",IF(IFERROR(INDEX(Crawl!$A577:$DZ577,1,Rules!$H$14),"")&amp;""="","",IFERROR(INDEX(Crawl!$A577:$DZ577,1,Rules!$H$14),"")))</f>
        <v/>
      </c>
      <c r="K578">
        <f>IF(A578="","",IFERROR(SUMIFS('GSC current'!$J$2:$J$2001,'GSC current'!$I$2:$I$2001,B578),0))</f>
        <v/>
      </c>
      <c r="L578">
        <f>IF(A578="","",IFERROR(SUMIFS('GSC current'!$K$2:$K$2001,'GSC current'!$I$2:$I$2001,B578),0))</f>
        <v/>
      </c>
      <c r="M578" s="20">
        <f>IF(A578="","",IF(N(L578)&gt;0,K578/L578,""))</f>
        <v/>
      </c>
      <c r="N578" s="21">
        <f>IF(A578="","",IF(N(L578)&gt;0,SUMIFS('GSC current'!$L$2:$L$2001,'GSC current'!$I$2:$I$2001,B578)/L578,""))</f>
        <v/>
      </c>
      <c r="O578">
        <f>IF(A578="","",IFERROR(SUMIFS('GSC previous'!$J$2:$J$2001,'GSC previous'!$I$2:$I$2001,B578),0))</f>
        <v/>
      </c>
      <c r="P578" s="22">
        <f>IF(A578="","",IF(N(O578)&gt;0,(K578-O578)/O578,""))</f>
        <v/>
      </c>
      <c r="Q578">
        <f>IF(A578="","",IFERROR(SUMIFS(GA4!$P$2:$P$2001,GA4!$O$2:$O$2001,B578),0))</f>
        <v/>
      </c>
      <c r="R578" s="23">
        <f>IF(A578="","",IF(N(Q578)&gt;0,SUMIFS(GA4!$Q$2:$Q$2001,GA4!$O$2:$O$2001,B578)/Q578,""))</f>
        <v/>
      </c>
      <c r="S578">
        <f>IF(A578="","",IFERROR(SUMIFS(GA4!$R$2:$R$2001,GA4!$O$2:$O$2001,B578),0))</f>
        <v/>
      </c>
      <c r="T578">
        <f>IF(A578="","",IF(AND(ISNUMBER(F578),LEFT(C578&amp;"",1)="2"),IF(F578&lt;Rules!$B$9,"Yes","No"),"No"))</f>
        <v/>
      </c>
      <c r="U578">
        <f>IF(A578="","",IF(AND(N(O578)&gt;=Rules!$B$8,ISNUMBER(P578)),IF(P578&lt;=-Rules!$B$7,"Yes","No"),"No"))</f>
        <v/>
      </c>
      <c r="V578">
        <f>IF(A578="","",IF(AND(N(L578)&gt;=Rules!$B$6,ISNUMBER(N578)),IF(AND(N578&gt;=Rules!$B$10,N578&lt;=Rules!$B$11),"Yes","No"),"No"))</f>
        <v/>
      </c>
      <c r="W578">
        <f>IF(A578="","",IF(I578&lt;&gt;"","Yes","No"))</f>
        <v/>
      </c>
      <c r="X578">
        <f>IF(I578="","",IF(SUMIFS($K$3:$K$2002,$A$3:$A$2002,SUBSTITUTE(SUBSTITUTE(I578,"?","~?"),"*","~*"))&gt;N(K578),"Yes","No"))</f>
        <v/>
      </c>
      <c r="Y578">
        <f>IF(A578="","",IF(N(S578)&gt;0,"Yes","No"))</f>
        <v/>
      </c>
      <c r="Z578">
        <f>IF(A578="","",IF(AND(N(K578)&lt;Rules!$B$5,N(L578)&lt;Rules!$B$6,N(Q578)&lt;Rules!$B$13,Y578="No"),"Yes","No"))</f>
        <v/>
      </c>
      <c r="AA578">
        <f>IF(A578="","",IF(LEFT(C578&amp;"",1)="3","Redirect",IF(OR(LEFT(C578&amp;"",1)="4",LEFT(C578&amp;"",1)="5"),IF(OR(N(K578)&gt;0,N(AC578)&gt;=Rules!$B$14),"Redirect","Prune"),IF(D578="Non-Indexable","Keep",IF(AND(W578="Yes",X578="Yes",Y578="No"),"Merge",IF(OR(U578="Yes",V578="Yes",AND(T578="Yes",N(L578)&gt;=Rules!$B$6)),"Update",IF(Z578="Yes",IF(N(AC578)&gt;=Rules!$B$14,"Redirect","Prune"),"Keep")))))))</f>
        <v/>
      </c>
      <c r="AB578">
        <f>IF(A578="","",IF(LEFT(C578&amp;"",1)="3","Already redirects ("&amp;C578&amp;"). Update internal links to point at the final URL.",IF(OR(LEFT(C578&amp;"",1)="4",LEFT(C578&amp;"",1)="5"),IF(AA578="Redirect","Returns "&amp;C578&amp;" but still has "&amp;N(K578)&amp;" clicks and "&amp;N(AC578)&amp;" referring domains. 301 it to the closest live page.","Returns "&amp;C578&amp;" with no clicks or links. Remove internal links and let it 404 or 410."),IF(D578="Non-Indexable","Non-indexable ("&amp;E578&amp;"). Keep if that is intentional; otherwise fix the canonical or noindex.",IF(AA578="Merge","Overlaps with "&amp;I578&amp;IF(N(J578)&gt;0," (similarity "&amp;TEXT(J578,"0.00")&amp;")","")&amp;", which gets more clicks. Merge the useful parts into it and 301 this URL.",IF(AA578="Update",MID(IF(U578="Yes","; Clicks down "&amp;TEXT(-P578,"0%")&amp;" on the previous period","")&amp;IF(V578="Yes","; Average position "&amp;TEXT(N578,"0.0")&amp;" on "&amp;TEXT(L578,"#,##0")&amp;" impressions (striking distance)","")&amp;IF(AND(T578="Yes",N(L578)&gt;=Rules!$B$6),"; Thin ("&amp;F578&amp;" words) but has search demand",""),3,400),IF(AA578="Prune","Low value: "&amp;N(K578)&amp;" clicks, "&amp;N(L578)&amp;" impressions, "&amp;N(Q578)&amp;" sessions, no key events. Remove or noindex it and update internal links.",IF(AA578="Redirect","Low value but "&amp;N(AC578)&amp;" referring domains. 301 it to the closest relevant page to keep those links.",IF(AND(Z578="No",Y578="Yes",N(K578)&lt;Rules!$B$5),"Low search traffic but it converts (key events: "&amp;S578&amp;"). Keep it and link to it.",IF(W578="Yes","Stronger than the page it overlaps ("&amp;I578&amp;"). Keep; merge that page into this one.","Healthy: "&amp;N(K578)&amp;" clicks"&amp;IF(ISNUMBER(N578),", average position "&amp;TEXT(N578,"0.0"),"")&amp;". Keep and monitor."))))))))))</f>
        <v/>
      </c>
      <c r="AE578">
        <f>IF(A578="","",IF(AD578&lt;&gt;"",AD578,AA578))</f>
        <v/>
      </c>
    </row>
    <row r="579">
      <c r="A579">
        <f>IF(Crawl!A578="","",Crawl!A578)</f>
        <v/>
      </c>
      <c r="B579">
        <f>IF(A579="","",Crawl!EC578)</f>
        <v/>
      </c>
      <c r="C579">
        <f>IF(A579="","",IFERROR(INDEX(Crawl!$A578:$DZ578,1,Rules!$H$6),""))</f>
        <v/>
      </c>
      <c r="D579">
        <f>IF(A579="","",IFERROR(INDEX(Crawl!$A578:$DZ578,1,Rules!$H$7),"")&amp;"")</f>
        <v/>
      </c>
      <c r="E579">
        <f>IF(A579="","",IFERROR(INDEX(Crawl!$A578:$DZ578,1,Rules!$H$8),"")&amp;"")</f>
        <v/>
      </c>
      <c r="F579">
        <f>IF(A579="","",IFERROR(INDEX(Crawl!$A578:$DZ578,1,Rules!$H$9),""))</f>
        <v/>
      </c>
      <c r="G579">
        <f>IF(A579="","",IFERROR(INDEX(Crawl!$A578:$DZ578,1,Rules!$H$10),""))</f>
        <v/>
      </c>
      <c r="H579">
        <f>IF(A579="","",IFERROR(INDEX(Crawl!$A578:$DZ578,1,Rules!$H$12),""))</f>
        <v/>
      </c>
      <c r="I579">
        <f>IF(A579="","",IF(AND(N(H579)&gt;0,IFERROR(INDEX(Crawl!$A578:$DZ578,1,Rules!$H$11),"")&amp;""&lt;&gt;""),IFERROR(INDEX(Crawl!$A578:$DZ578,1,Rules!$H$11),"")&amp;"",IF(AND(ISNUMBER(J579),N(J579)&gt;=Rules!$B$12,IFERROR(INDEX(Crawl!$A578:$DZ578,1,Rules!$H$13),"")&amp;""&lt;&gt;""),IFERROR(INDEX(Crawl!$A578:$DZ578,1,Rules!$H$13),"")&amp;"","")))</f>
        <v/>
      </c>
      <c r="J579" s="19">
        <f>IF(A579="","",IF(IFERROR(INDEX(Crawl!$A578:$DZ578,1,Rules!$H$14),"")&amp;""="","",IFERROR(INDEX(Crawl!$A578:$DZ578,1,Rules!$H$14),"")))</f>
        <v/>
      </c>
      <c r="K579">
        <f>IF(A579="","",IFERROR(SUMIFS('GSC current'!$J$2:$J$2001,'GSC current'!$I$2:$I$2001,B579),0))</f>
        <v/>
      </c>
      <c r="L579">
        <f>IF(A579="","",IFERROR(SUMIFS('GSC current'!$K$2:$K$2001,'GSC current'!$I$2:$I$2001,B579),0))</f>
        <v/>
      </c>
      <c r="M579" s="20">
        <f>IF(A579="","",IF(N(L579)&gt;0,K579/L579,""))</f>
        <v/>
      </c>
      <c r="N579" s="21">
        <f>IF(A579="","",IF(N(L579)&gt;0,SUMIFS('GSC current'!$L$2:$L$2001,'GSC current'!$I$2:$I$2001,B579)/L579,""))</f>
        <v/>
      </c>
      <c r="O579">
        <f>IF(A579="","",IFERROR(SUMIFS('GSC previous'!$J$2:$J$2001,'GSC previous'!$I$2:$I$2001,B579),0))</f>
        <v/>
      </c>
      <c r="P579" s="22">
        <f>IF(A579="","",IF(N(O579)&gt;0,(K579-O579)/O579,""))</f>
        <v/>
      </c>
      <c r="Q579">
        <f>IF(A579="","",IFERROR(SUMIFS(GA4!$P$2:$P$2001,GA4!$O$2:$O$2001,B579),0))</f>
        <v/>
      </c>
      <c r="R579" s="23">
        <f>IF(A579="","",IF(N(Q579)&gt;0,SUMIFS(GA4!$Q$2:$Q$2001,GA4!$O$2:$O$2001,B579)/Q579,""))</f>
        <v/>
      </c>
      <c r="S579">
        <f>IF(A579="","",IFERROR(SUMIFS(GA4!$R$2:$R$2001,GA4!$O$2:$O$2001,B579),0))</f>
        <v/>
      </c>
      <c r="T579">
        <f>IF(A579="","",IF(AND(ISNUMBER(F579),LEFT(C579&amp;"",1)="2"),IF(F579&lt;Rules!$B$9,"Yes","No"),"No"))</f>
        <v/>
      </c>
      <c r="U579">
        <f>IF(A579="","",IF(AND(N(O579)&gt;=Rules!$B$8,ISNUMBER(P579)),IF(P579&lt;=-Rules!$B$7,"Yes","No"),"No"))</f>
        <v/>
      </c>
      <c r="V579">
        <f>IF(A579="","",IF(AND(N(L579)&gt;=Rules!$B$6,ISNUMBER(N579)),IF(AND(N579&gt;=Rules!$B$10,N579&lt;=Rules!$B$11),"Yes","No"),"No"))</f>
        <v/>
      </c>
      <c r="W579">
        <f>IF(A579="","",IF(I579&lt;&gt;"","Yes","No"))</f>
        <v/>
      </c>
      <c r="X579">
        <f>IF(I579="","",IF(SUMIFS($K$3:$K$2002,$A$3:$A$2002,SUBSTITUTE(SUBSTITUTE(I579,"?","~?"),"*","~*"))&gt;N(K579),"Yes","No"))</f>
        <v/>
      </c>
      <c r="Y579">
        <f>IF(A579="","",IF(N(S579)&gt;0,"Yes","No"))</f>
        <v/>
      </c>
      <c r="Z579">
        <f>IF(A579="","",IF(AND(N(K579)&lt;Rules!$B$5,N(L579)&lt;Rules!$B$6,N(Q579)&lt;Rules!$B$13,Y579="No"),"Yes","No"))</f>
        <v/>
      </c>
      <c r="AA579">
        <f>IF(A579="","",IF(LEFT(C579&amp;"",1)="3","Redirect",IF(OR(LEFT(C579&amp;"",1)="4",LEFT(C579&amp;"",1)="5"),IF(OR(N(K579)&gt;0,N(AC579)&gt;=Rules!$B$14),"Redirect","Prune"),IF(D579="Non-Indexable","Keep",IF(AND(W579="Yes",X579="Yes",Y579="No"),"Merge",IF(OR(U579="Yes",V579="Yes",AND(T579="Yes",N(L579)&gt;=Rules!$B$6)),"Update",IF(Z579="Yes",IF(N(AC579)&gt;=Rules!$B$14,"Redirect","Prune"),"Keep")))))))</f>
        <v/>
      </c>
      <c r="AB579">
        <f>IF(A579="","",IF(LEFT(C579&amp;"",1)="3","Already redirects ("&amp;C579&amp;"). Update internal links to point at the final URL.",IF(OR(LEFT(C579&amp;"",1)="4",LEFT(C579&amp;"",1)="5"),IF(AA579="Redirect","Returns "&amp;C579&amp;" but still has "&amp;N(K579)&amp;" clicks and "&amp;N(AC579)&amp;" referring domains. 301 it to the closest live page.","Returns "&amp;C579&amp;" with no clicks or links. Remove internal links and let it 404 or 410."),IF(D579="Non-Indexable","Non-indexable ("&amp;E579&amp;"). Keep if that is intentional; otherwise fix the canonical or noindex.",IF(AA579="Merge","Overlaps with "&amp;I579&amp;IF(N(J579)&gt;0," (similarity "&amp;TEXT(J579,"0.00")&amp;")","")&amp;", which gets more clicks. Merge the useful parts into it and 301 this URL.",IF(AA579="Update",MID(IF(U579="Yes","; Clicks down "&amp;TEXT(-P579,"0%")&amp;" on the previous period","")&amp;IF(V579="Yes","; Average position "&amp;TEXT(N579,"0.0")&amp;" on "&amp;TEXT(L579,"#,##0")&amp;" impressions (striking distance)","")&amp;IF(AND(T579="Yes",N(L579)&gt;=Rules!$B$6),"; Thin ("&amp;F579&amp;" words) but has search demand",""),3,400),IF(AA579="Prune","Low value: "&amp;N(K579)&amp;" clicks, "&amp;N(L579)&amp;" impressions, "&amp;N(Q579)&amp;" sessions, no key events. Remove or noindex it and update internal links.",IF(AA579="Redirect","Low value but "&amp;N(AC579)&amp;" referring domains. 301 it to the closest relevant page to keep those links.",IF(AND(Z579="No",Y579="Yes",N(K579)&lt;Rules!$B$5),"Low search traffic but it converts (key events: "&amp;S579&amp;"). Keep it and link to it.",IF(W579="Yes","Stronger than the page it overlaps ("&amp;I579&amp;"). Keep; merge that page into this one.","Healthy: "&amp;N(K579)&amp;" clicks"&amp;IF(ISNUMBER(N579),", average position "&amp;TEXT(N579,"0.0"),"")&amp;". Keep and monitor."))))))))))</f>
        <v/>
      </c>
      <c r="AE579">
        <f>IF(A579="","",IF(AD579&lt;&gt;"",AD579,AA579))</f>
        <v/>
      </c>
    </row>
    <row r="580">
      <c r="A580">
        <f>IF(Crawl!A579="","",Crawl!A579)</f>
        <v/>
      </c>
      <c r="B580">
        <f>IF(A580="","",Crawl!EC579)</f>
        <v/>
      </c>
      <c r="C580">
        <f>IF(A580="","",IFERROR(INDEX(Crawl!$A579:$DZ579,1,Rules!$H$6),""))</f>
        <v/>
      </c>
      <c r="D580">
        <f>IF(A580="","",IFERROR(INDEX(Crawl!$A579:$DZ579,1,Rules!$H$7),"")&amp;"")</f>
        <v/>
      </c>
      <c r="E580">
        <f>IF(A580="","",IFERROR(INDEX(Crawl!$A579:$DZ579,1,Rules!$H$8),"")&amp;"")</f>
        <v/>
      </c>
      <c r="F580">
        <f>IF(A580="","",IFERROR(INDEX(Crawl!$A579:$DZ579,1,Rules!$H$9),""))</f>
        <v/>
      </c>
      <c r="G580">
        <f>IF(A580="","",IFERROR(INDEX(Crawl!$A579:$DZ579,1,Rules!$H$10),""))</f>
        <v/>
      </c>
      <c r="H580">
        <f>IF(A580="","",IFERROR(INDEX(Crawl!$A579:$DZ579,1,Rules!$H$12),""))</f>
        <v/>
      </c>
      <c r="I580">
        <f>IF(A580="","",IF(AND(N(H580)&gt;0,IFERROR(INDEX(Crawl!$A579:$DZ579,1,Rules!$H$11),"")&amp;""&lt;&gt;""),IFERROR(INDEX(Crawl!$A579:$DZ579,1,Rules!$H$11),"")&amp;"",IF(AND(ISNUMBER(J580),N(J580)&gt;=Rules!$B$12,IFERROR(INDEX(Crawl!$A579:$DZ579,1,Rules!$H$13),"")&amp;""&lt;&gt;""),IFERROR(INDEX(Crawl!$A579:$DZ579,1,Rules!$H$13),"")&amp;"","")))</f>
        <v/>
      </c>
      <c r="J580" s="19">
        <f>IF(A580="","",IF(IFERROR(INDEX(Crawl!$A579:$DZ579,1,Rules!$H$14),"")&amp;""="","",IFERROR(INDEX(Crawl!$A579:$DZ579,1,Rules!$H$14),"")))</f>
        <v/>
      </c>
      <c r="K580">
        <f>IF(A580="","",IFERROR(SUMIFS('GSC current'!$J$2:$J$2001,'GSC current'!$I$2:$I$2001,B580),0))</f>
        <v/>
      </c>
      <c r="L580">
        <f>IF(A580="","",IFERROR(SUMIFS('GSC current'!$K$2:$K$2001,'GSC current'!$I$2:$I$2001,B580),0))</f>
        <v/>
      </c>
      <c r="M580" s="20">
        <f>IF(A580="","",IF(N(L580)&gt;0,K580/L580,""))</f>
        <v/>
      </c>
      <c r="N580" s="21">
        <f>IF(A580="","",IF(N(L580)&gt;0,SUMIFS('GSC current'!$L$2:$L$2001,'GSC current'!$I$2:$I$2001,B580)/L580,""))</f>
        <v/>
      </c>
      <c r="O580">
        <f>IF(A580="","",IFERROR(SUMIFS('GSC previous'!$J$2:$J$2001,'GSC previous'!$I$2:$I$2001,B580),0))</f>
        <v/>
      </c>
      <c r="P580" s="22">
        <f>IF(A580="","",IF(N(O580)&gt;0,(K580-O580)/O580,""))</f>
        <v/>
      </c>
      <c r="Q580">
        <f>IF(A580="","",IFERROR(SUMIFS(GA4!$P$2:$P$2001,GA4!$O$2:$O$2001,B580),0))</f>
        <v/>
      </c>
      <c r="R580" s="23">
        <f>IF(A580="","",IF(N(Q580)&gt;0,SUMIFS(GA4!$Q$2:$Q$2001,GA4!$O$2:$O$2001,B580)/Q580,""))</f>
        <v/>
      </c>
      <c r="S580">
        <f>IF(A580="","",IFERROR(SUMIFS(GA4!$R$2:$R$2001,GA4!$O$2:$O$2001,B580),0))</f>
        <v/>
      </c>
      <c r="T580">
        <f>IF(A580="","",IF(AND(ISNUMBER(F580),LEFT(C580&amp;"",1)="2"),IF(F580&lt;Rules!$B$9,"Yes","No"),"No"))</f>
        <v/>
      </c>
      <c r="U580">
        <f>IF(A580="","",IF(AND(N(O580)&gt;=Rules!$B$8,ISNUMBER(P580)),IF(P580&lt;=-Rules!$B$7,"Yes","No"),"No"))</f>
        <v/>
      </c>
      <c r="V580">
        <f>IF(A580="","",IF(AND(N(L580)&gt;=Rules!$B$6,ISNUMBER(N580)),IF(AND(N580&gt;=Rules!$B$10,N580&lt;=Rules!$B$11),"Yes","No"),"No"))</f>
        <v/>
      </c>
      <c r="W580">
        <f>IF(A580="","",IF(I580&lt;&gt;"","Yes","No"))</f>
        <v/>
      </c>
      <c r="X580">
        <f>IF(I580="","",IF(SUMIFS($K$3:$K$2002,$A$3:$A$2002,SUBSTITUTE(SUBSTITUTE(I580,"?","~?"),"*","~*"))&gt;N(K580),"Yes","No"))</f>
        <v/>
      </c>
      <c r="Y580">
        <f>IF(A580="","",IF(N(S580)&gt;0,"Yes","No"))</f>
        <v/>
      </c>
      <c r="Z580">
        <f>IF(A580="","",IF(AND(N(K580)&lt;Rules!$B$5,N(L580)&lt;Rules!$B$6,N(Q580)&lt;Rules!$B$13,Y580="No"),"Yes","No"))</f>
        <v/>
      </c>
      <c r="AA580">
        <f>IF(A580="","",IF(LEFT(C580&amp;"",1)="3","Redirect",IF(OR(LEFT(C580&amp;"",1)="4",LEFT(C580&amp;"",1)="5"),IF(OR(N(K580)&gt;0,N(AC580)&gt;=Rules!$B$14),"Redirect","Prune"),IF(D580="Non-Indexable","Keep",IF(AND(W580="Yes",X580="Yes",Y580="No"),"Merge",IF(OR(U580="Yes",V580="Yes",AND(T580="Yes",N(L580)&gt;=Rules!$B$6)),"Update",IF(Z580="Yes",IF(N(AC580)&gt;=Rules!$B$14,"Redirect","Prune"),"Keep")))))))</f>
        <v/>
      </c>
      <c r="AB580">
        <f>IF(A580="","",IF(LEFT(C580&amp;"",1)="3","Already redirects ("&amp;C580&amp;"). Update internal links to point at the final URL.",IF(OR(LEFT(C580&amp;"",1)="4",LEFT(C580&amp;"",1)="5"),IF(AA580="Redirect","Returns "&amp;C580&amp;" but still has "&amp;N(K580)&amp;" clicks and "&amp;N(AC580)&amp;" referring domains. 301 it to the closest live page.","Returns "&amp;C580&amp;" with no clicks or links. Remove internal links and let it 404 or 410."),IF(D580="Non-Indexable","Non-indexable ("&amp;E580&amp;"). Keep if that is intentional; otherwise fix the canonical or noindex.",IF(AA580="Merge","Overlaps with "&amp;I580&amp;IF(N(J580)&gt;0," (similarity "&amp;TEXT(J580,"0.00")&amp;")","")&amp;", which gets more clicks. Merge the useful parts into it and 301 this URL.",IF(AA580="Update",MID(IF(U580="Yes","; Clicks down "&amp;TEXT(-P580,"0%")&amp;" on the previous period","")&amp;IF(V580="Yes","; Average position "&amp;TEXT(N580,"0.0")&amp;" on "&amp;TEXT(L580,"#,##0")&amp;" impressions (striking distance)","")&amp;IF(AND(T580="Yes",N(L580)&gt;=Rules!$B$6),"; Thin ("&amp;F580&amp;" words) but has search demand",""),3,400),IF(AA580="Prune","Low value: "&amp;N(K580)&amp;" clicks, "&amp;N(L580)&amp;" impressions, "&amp;N(Q580)&amp;" sessions, no key events. Remove or noindex it and update internal links.",IF(AA580="Redirect","Low value but "&amp;N(AC580)&amp;" referring domains. 301 it to the closest relevant page to keep those links.",IF(AND(Z580="No",Y580="Yes",N(K580)&lt;Rules!$B$5),"Low search traffic but it converts (key events: "&amp;S580&amp;"). Keep it and link to it.",IF(W580="Yes","Stronger than the page it overlaps ("&amp;I580&amp;"). Keep; merge that page into this one.","Healthy: "&amp;N(K580)&amp;" clicks"&amp;IF(ISNUMBER(N580),", average position "&amp;TEXT(N580,"0.0"),"")&amp;". Keep and monitor."))))))))))</f>
        <v/>
      </c>
      <c r="AE580">
        <f>IF(A580="","",IF(AD580&lt;&gt;"",AD580,AA580))</f>
        <v/>
      </c>
    </row>
    <row r="581">
      <c r="A581">
        <f>IF(Crawl!A580="","",Crawl!A580)</f>
        <v/>
      </c>
      <c r="B581">
        <f>IF(A581="","",Crawl!EC580)</f>
        <v/>
      </c>
      <c r="C581">
        <f>IF(A581="","",IFERROR(INDEX(Crawl!$A580:$DZ580,1,Rules!$H$6),""))</f>
        <v/>
      </c>
      <c r="D581">
        <f>IF(A581="","",IFERROR(INDEX(Crawl!$A580:$DZ580,1,Rules!$H$7),"")&amp;"")</f>
        <v/>
      </c>
      <c r="E581">
        <f>IF(A581="","",IFERROR(INDEX(Crawl!$A580:$DZ580,1,Rules!$H$8),"")&amp;"")</f>
        <v/>
      </c>
      <c r="F581">
        <f>IF(A581="","",IFERROR(INDEX(Crawl!$A580:$DZ580,1,Rules!$H$9),""))</f>
        <v/>
      </c>
      <c r="G581">
        <f>IF(A581="","",IFERROR(INDEX(Crawl!$A580:$DZ580,1,Rules!$H$10),""))</f>
        <v/>
      </c>
      <c r="H581">
        <f>IF(A581="","",IFERROR(INDEX(Crawl!$A580:$DZ580,1,Rules!$H$12),""))</f>
        <v/>
      </c>
      <c r="I581">
        <f>IF(A581="","",IF(AND(N(H581)&gt;0,IFERROR(INDEX(Crawl!$A580:$DZ580,1,Rules!$H$11),"")&amp;""&lt;&gt;""),IFERROR(INDEX(Crawl!$A580:$DZ580,1,Rules!$H$11),"")&amp;"",IF(AND(ISNUMBER(J581),N(J581)&gt;=Rules!$B$12,IFERROR(INDEX(Crawl!$A580:$DZ580,1,Rules!$H$13),"")&amp;""&lt;&gt;""),IFERROR(INDEX(Crawl!$A580:$DZ580,1,Rules!$H$13),"")&amp;"","")))</f>
        <v/>
      </c>
      <c r="J581" s="19">
        <f>IF(A581="","",IF(IFERROR(INDEX(Crawl!$A580:$DZ580,1,Rules!$H$14),"")&amp;""="","",IFERROR(INDEX(Crawl!$A580:$DZ580,1,Rules!$H$14),"")))</f>
        <v/>
      </c>
      <c r="K581">
        <f>IF(A581="","",IFERROR(SUMIFS('GSC current'!$J$2:$J$2001,'GSC current'!$I$2:$I$2001,B581),0))</f>
        <v/>
      </c>
      <c r="L581">
        <f>IF(A581="","",IFERROR(SUMIFS('GSC current'!$K$2:$K$2001,'GSC current'!$I$2:$I$2001,B581),0))</f>
        <v/>
      </c>
      <c r="M581" s="20">
        <f>IF(A581="","",IF(N(L581)&gt;0,K581/L581,""))</f>
        <v/>
      </c>
      <c r="N581" s="21">
        <f>IF(A581="","",IF(N(L581)&gt;0,SUMIFS('GSC current'!$L$2:$L$2001,'GSC current'!$I$2:$I$2001,B581)/L581,""))</f>
        <v/>
      </c>
      <c r="O581">
        <f>IF(A581="","",IFERROR(SUMIFS('GSC previous'!$J$2:$J$2001,'GSC previous'!$I$2:$I$2001,B581),0))</f>
        <v/>
      </c>
      <c r="P581" s="22">
        <f>IF(A581="","",IF(N(O581)&gt;0,(K581-O581)/O581,""))</f>
        <v/>
      </c>
      <c r="Q581">
        <f>IF(A581="","",IFERROR(SUMIFS(GA4!$P$2:$P$2001,GA4!$O$2:$O$2001,B581),0))</f>
        <v/>
      </c>
      <c r="R581" s="23">
        <f>IF(A581="","",IF(N(Q581)&gt;0,SUMIFS(GA4!$Q$2:$Q$2001,GA4!$O$2:$O$2001,B581)/Q581,""))</f>
        <v/>
      </c>
      <c r="S581">
        <f>IF(A581="","",IFERROR(SUMIFS(GA4!$R$2:$R$2001,GA4!$O$2:$O$2001,B581),0))</f>
        <v/>
      </c>
      <c r="T581">
        <f>IF(A581="","",IF(AND(ISNUMBER(F581),LEFT(C581&amp;"",1)="2"),IF(F581&lt;Rules!$B$9,"Yes","No"),"No"))</f>
        <v/>
      </c>
      <c r="U581">
        <f>IF(A581="","",IF(AND(N(O581)&gt;=Rules!$B$8,ISNUMBER(P581)),IF(P581&lt;=-Rules!$B$7,"Yes","No"),"No"))</f>
        <v/>
      </c>
      <c r="V581">
        <f>IF(A581="","",IF(AND(N(L581)&gt;=Rules!$B$6,ISNUMBER(N581)),IF(AND(N581&gt;=Rules!$B$10,N581&lt;=Rules!$B$11),"Yes","No"),"No"))</f>
        <v/>
      </c>
      <c r="W581">
        <f>IF(A581="","",IF(I581&lt;&gt;"","Yes","No"))</f>
        <v/>
      </c>
      <c r="X581">
        <f>IF(I581="","",IF(SUMIFS($K$3:$K$2002,$A$3:$A$2002,SUBSTITUTE(SUBSTITUTE(I581,"?","~?"),"*","~*"))&gt;N(K581),"Yes","No"))</f>
        <v/>
      </c>
      <c r="Y581">
        <f>IF(A581="","",IF(N(S581)&gt;0,"Yes","No"))</f>
        <v/>
      </c>
      <c r="Z581">
        <f>IF(A581="","",IF(AND(N(K581)&lt;Rules!$B$5,N(L581)&lt;Rules!$B$6,N(Q581)&lt;Rules!$B$13,Y581="No"),"Yes","No"))</f>
        <v/>
      </c>
      <c r="AA581">
        <f>IF(A581="","",IF(LEFT(C581&amp;"",1)="3","Redirect",IF(OR(LEFT(C581&amp;"",1)="4",LEFT(C581&amp;"",1)="5"),IF(OR(N(K581)&gt;0,N(AC581)&gt;=Rules!$B$14),"Redirect","Prune"),IF(D581="Non-Indexable","Keep",IF(AND(W581="Yes",X581="Yes",Y581="No"),"Merge",IF(OR(U581="Yes",V581="Yes",AND(T581="Yes",N(L581)&gt;=Rules!$B$6)),"Update",IF(Z581="Yes",IF(N(AC581)&gt;=Rules!$B$14,"Redirect","Prune"),"Keep")))))))</f>
        <v/>
      </c>
      <c r="AB581">
        <f>IF(A581="","",IF(LEFT(C581&amp;"",1)="3","Already redirects ("&amp;C581&amp;"). Update internal links to point at the final URL.",IF(OR(LEFT(C581&amp;"",1)="4",LEFT(C581&amp;"",1)="5"),IF(AA581="Redirect","Returns "&amp;C581&amp;" but still has "&amp;N(K581)&amp;" clicks and "&amp;N(AC581)&amp;" referring domains. 301 it to the closest live page.","Returns "&amp;C581&amp;" with no clicks or links. Remove internal links and let it 404 or 410."),IF(D581="Non-Indexable","Non-indexable ("&amp;E581&amp;"). Keep if that is intentional; otherwise fix the canonical or noindex.",IF(AA581="Merge","Overlaps with "&amp;I581&amp;IF(N(J581)&gt;0," (similarity "&amp;TEXT(J581,"0.00")&amp;")","")&amp;", which gets more clicks. Merge the useful parts into it and 301 this URL.",IF(AA581="Update",MID(IF(U581="Yes","; Clicks down "&amp;TEXT(-P581,"0%")&amp;" on the previous period","")&amp;IF(V581="Yes","; Average position "&amp;TEXT(N581,"0.0")&amp;" on "&amp;TEXT(L581,"#,##0")&amp;" impressions (striking distance)","")&amp;IF(AND(T581="Yes",N(L581)&gt;=Rules!$B$6),"; Thin ("&amp;F581&amp;" words) but has search demand",""),3,400),IF(AA581="Prune","Low value: "&amp;N(K581)&amp;" clicks, "&amp;N(L581)&amp;" impressions, "&amp;N(Q581)&amp;" sessions, no key events. Remove or noindex it and update internal links.",IF(AA581="Redirect","Low value but "&amp;N(AC581)&amp;" referring domains. 301 it to the closest relevant page to keep those links.",IF(AND(Z581="No",Y581="Yes",N(K581)&lt;Rules!$B$5),"Low search traffic but it converts (key events: "&amp;S581&amp;"). Keep it and link to it.",IF(W581="Yes","Stronger than the page it overlaps ("&amp;I581&amp;"). Keep; merge that page into this one.","Healthy: "&amp;N(K581)&amp;" clicks"&amp;IF(ISNUMBER(N581),", average position "&amp;TEXT(N581,"0.0"),"")&amp;". Keep and monitor."))))))))))</f>
        <v/>
      </c>
      <c r="AE581">
        <f>IF(A581="","",IF(AD581&lt;&gt;"",AD581,AA581))</f>
        <v/>
      </c>
    </row>
    <row r="582">
      <c r="A582">
        <f>IF(Crawl!A581="","",Crawl!A581)</f>
        <v/>
      </c>
      <c r="B582">
        <f>IF(A582="","",Crawl!EC581)</f>
        <v/>
      </c>
      <c r="C582">
        <f>IF(A582="","",IFERROR(INDEX(Crawl!$A581:$DZ581,1,Rules!$H$6),""))</f>
        <v/>
      </c>
      <c r="D582">
        <f>IF(A582="","",IFERROR(INDEX(Crawl!$A581:$DZ581,1,Rules!$H$7),"")&amp;"")</f>
        <v/>
      </c>
      <c r="E582">
        <f>IF(A582="","",IFERROR(INDEX(Crawl!$A581:$DZ581,1,Rules!$H$8),"")&amp;"")</f>
        <v/>
      </c>
      <c r="F582">
        <f>IF(A582="","",IFERROR(INDEX(Crawl!$A581:$DZ581,1,Rules!$H$9),""))</f>
        <v/>
      </c>
      <c r="G582">
        <f>IF(A582="","",IFERROR(INDEX(Crawl!$A581:$DZ581,1,Rules!$H$10),""))</f>
        <v/>
      </c>
      <c r="H582">
        <f>IF(A582="","",IFERROR(INDEX(Crawl!$A581:$DZ581,1,Rules!$H$12),""))</f>
        <v/>
      </c>
      <c r="I582">
        <f>IF(A582="","",IF(AND(N(H582)&gt;0,IFERROR(INDEX(Crawl!$A581:$DZ581,1,Rules!$H$11),"")&amp;""&lt;&gt;""),IFERROR(INDEX(Crawl!$A581:$DZ581,1,Rules!$H$11),"")&amp;"",IF(AND(ISNUMBER(J582),N(J582)&gt;=Rules!$B$12,IFERROR(INDEX(Crawl!$A581:$DZ581,1,Rules!$H$13),"")&amp;""&lt;&gt;""),IFERROR(INDEX(Crawl!$A581:$DZ581,1,Rules!$H$13),"")&amp;"","")))</f>
        <v/>
      </c>
      <c r="J582" s="19">
        <f>IF(A582="","",IF(IFERROR(INDEX(Crawl!$A581:$DZ581,1,Rules!$H$14),"")&amp;""="","",IFERROR(INDEX(Crawl!$A581:$DZ581,1,Rules!$H$14),"")))</f>
        <v/>
      </c>
      <c r="K582">
        <f>IF(A582="","",IFERROR(SUMIFS('GSC current'!$J$2:$J$2001,'GSC current'!$I$2:$I$2001,B582),0))</f>
        <v/>
      </c>
      <c r="L582">
        <f>IF(A582="","",IFERROR(SUMIFS('GSC current'!$K$2:$K$2001,'GSC current'!$I$2:$I$2001,B582),0))</f>
        <v/>
      </c>
      <c r="M582" s="20">
        <f>IF(A582="","",IF(N(L582)&gt;0,K582/L582,""))</f>
        <v/>
      </c>
      <c r="N582" s="21">
        <f>IF(A582="","",IF(N(L582)&gt;0,SUMIFS('GSC current'!$L$2:$L$2001,'GSC current'!$I$2:$I$2001,B582)/L582,""))</f>
        <v/>
      </c>
      <c r="O582">
        <f>IF(A582="","",IFERROR(SUMIFS('GSC previous'!$J$2:$J$2001,'GSC previous'!$I$2:$I$2001,B582),0))</f>
        <v/>
      </c>
      <c r="P582" s="22">
        <f>IF(A582="","",IF(N(O582)&gt;0,(K582-O582)/O582,""))</f>
        <v/>
      </c>
      <c r="Q582">
        <f>IF(A582="","",IFERROR(SUMIFS(GA4!$P$2:$P$2001,GA4!$O$2:$O$2001,B582),0))</f>
        <v/>
      </c>
      <c r="R582" s="23">
        <f>IF(A582="","",IF(N(Q582)&gt;0,SUMIFS(GA4!$Q$2:$Q$2001,GA4!$O$2:$O$2001,B582)/Q582,""))</f>
        <v/>
      </c>
      <c r="S582">
        <f>IF(A582="","",IFERROR(SUMIFS(GA4!$R$2:$R$2001,GA4!$O$2:$O$2001,B582),0))</f>
        <v/>
      </c>
      <c r="T582">
        <f>IF(A582="","",IF(AND(ISNUMBER(F582),LEFT(C582&amp;"",1)="2"),IF(F582&lt;Rules!$B$9,"Yes","No"),"No"))</f>
        <v/>
      </c>
      <c r="U582">
        <f>IF(A582="","",IF(AND(N(O582)&gt;=Rules!$B$8,ISNUMBER(P582)),IF(P582&lt;=-Rules!$B$7,"Yes","No"),"No"))</f>
        <v/>
      </c>
      <c r="V582">
        <f>IF(A582="","",IF(AND(N(L582)&gt;=Rules!$B$6,ISNUMBER(N582)),IF(AND(N582&gt;=Rules!$B$10,N582&lt;=Rules!$B$11),"Yes","No"),"No"))</f>
        <v/>
      </c>
      <c r="W582">
        <f>IF(A582="","",IF(I582&lt;&gt;"","Yes","No"))</f>
        <v/>
      </c>
      <c r="X582">
        <f>IF(I582="","",IF(SUMIFS($K$3:$K$2002,$A$3:$A$2002,SUBSTITUTE(SUBSTITUTE(I582,"?","~?"),"*","~*"))&gt;N(K582),"Yes","No"))</f>
        <v/>
      </c>
      <c r="Y582">
        <f>IF(A582="","",IF(N(S582)&gt;0,"Yes","No"))</f>
        <v/>
      </c>
      <c r="Z582">
        <f>IF(A582="","",IF(AND(N(K582)&lt;Rules!$B$5,N(L582)&lt;Rules!$B$6,N(Q582)&lt;Rules!$B$13,Y582="No"),"Yes","No"))</f>
        <v/>
      </c>
      <c r="AA582">
        <f>IF(A582="","",IF(LEFT(C582&amp;"",1)="3","Redirect",IF(OR(LEFT(C582&amp;"",1)="4",LEFT(C582&amp;"",1)="5"),IF(OR(N(K582)&gt;0,N(AC582)&gt;=Rules!$B$14),"Redirect","Prune"),IF(D582="Non-Indexable","Keep",IF(AND(W582="Yes",X582="Yes",Y582="No"),"Merge",IF(OR(U582="Yes",V582="Yes",AND(T582="Yes",N(L582)&gt;=Rules!$B$6)),"Update",IF(Z582="Yes",IF(N(AC582)&gt;=Rules!$B$14,"Redirect","Prune"),"Keep")))))))</f>
        <v/>
      </c>
      <c r="AB582">
        <f>IF(A582="","",IF(LEFT(C582&amp;"",1)="3","Already redirects ("&amp;C582&amp;"). Update internal links to point at the final URL.",IF(OR(LEFT(C582&amp;"",1)="4",LEFT(C582&amp;"",1)="5"),IF(AA582="Redirect","Returns "&amp;C582&amp;" but still has "&amp;N(K582)&amp;" clicks and "&amp;N(AC582)&amp;" referring domains. 301 it to the closest live page.","Returns "&amp;C582&amp;" with no clicks or links. Remove internal links and let it 404 or 410."),IF(D582="Non-Indexable","Non-indexable ("&amp;E582&amp;"). Keep if that is intentional; otherwise fix the canonical or noindex.",IF(AA582="Merge","Overlaps with "&amp;I582&amp;IF(N(J582)&gt;0," (similarity "&amp;TEXT(J582,"0.00")&amp;")","")&amp;", which gets more clicks. Merge the useful parts into it and 301 this URL.",IF(AA582="Update",MID(IF(U582="Yes","; Clicks down "&amp;TEXT(-P582,"0%")&amp;" on the previous period","")&amp;IF(V582="Yes","; Average position "&amp;TEXT(N582,"0.0")&amp;" on "&amp;TEXT(L582,"#,##0")&amp;" impressions (striking distance)","")&amp;IF(AND(T582="Yes",N(L582)&gt;=Rules!$B$6),"; Thin ("&amp;F582&amp;" words) but has search demand",""),3,400),IF(AA582="Prune","Low value: "&amp;N(K582)&amp;" clicks, "&amp;N(L582)&amp;" impressions, "&amp;N(Q582)&amp;" sessions, no key events. Remove or noindex it and update internal links.",IF(AA582="Redirect","Low value but "&amp;N(AC582)&amp;" referring domains. 301 it to the closest relevant page to keep those links.",IF(AND(Z582="No",Y582="Yes",N(K582)&lt;Rules!$B$5),"Low search traffic but it converts (key events: "&amp;S582&amp;"). Keep it and link to it.",IF(W582="Yes","Stronger than the page it overlaps ("&amp;I582&amp;"). Keep; merge that page into this one.","Healthy: "&amp;N(K582)&amp;" clicks"&amp;IF(ISNUMBER(N582),", average position "&amp;TEXT(N582,"0.0"),"")&amp;". Keep and monitor."))))))))))</f>
        <v/>
      </c>
      <c r="AE582">
        <f>IF(A582="","",IF(AD582&lt;&gt;"",AD582,AA582))</f>
        <v/>
      </c>
    </row>
    <row r="583">
      <c r="A583">
        <f>IF(Crawl!A582="","",Crawl!A582)</f>
        <v/>
      </c>
      <c r="B583">
        <f>IF(A583="","",Crawl!EC582)</f>
        <v/>
      </c>
      <c r="C583">
        <f>IF(A583="","",IFERROR(INDEX(Crawl!$A582:$DZ582,1,Rules!$H$6),""))</f>
        <v/>
      </c>
      <c r="D583">
        <f>IF(A583="","",IFERROR(INDEX(Crawl!$A582:$DZ582,1,Rules!$H$7),"")&amp;"")</f>
        <v/>
      </c>
      <c r="E583">
        <f>IF(A583="","",IFERROR(INDEX(Crawl!$A582:$DZ582,1,Rules!$H$8),"")&amp;"")</f>
        <v/>
      </c>
      <c r="F583">
        <f>IF(A583="","",IFERROR(INDEX(Crawl!$A582:$DZ582,1,Rules!$H$9),""))</f>
        <v/>
      </c>
      <c r="G583">
        <f>IF(A583="","",IFERROR(INDEX(Crawl!$A582:$DZ582,1,Rules!$H$10),""))</f>
        <v/>
      </c>
      <c r="H583">
        <f>IF(A583="","",IFERROR(INDEX(Crawl!$A582:$DZ582,1,Rules!$H$12),""))</f>
        <v/>
      </c>
      <c r="I583">
        <f>IF(A583="","",IF(AND(N(H583)&gt;0,IFERROR(INDEX(Crawl!$A582:$DZ582,1,Rules!$H$11),"")&amp;""&lt;&gt;""),IFERROR(INDEX(Crawl!$A582:$DZ582,1,Rules!$H$11),"")&amp;"",IF(AND(ISNUMBER(J583),N(J583)&gt;=Rules!$B$12,IFERROR(INDEX(Crawl!$A582:$DZ582,1,Rules!$H$13),"")&amp;""&lt;&gt;""),IFERROR(INDEX(Crawl!$A582:$DZ582,1,Rules!$H$13),"")&amp;"","")))</f>
        <v/>
      </c>
      <c r="J583" s="19">
        <f>IF(A583="","",IF(IFERROR(INDEX(Crawl!$A582:$DZ582,1,Rules!$H$14),"")&amp;""="","",IFERROR(INDEX(Crawl!$A582:$DZ582,1,Rules!$H$14),"")))</f>
        <v/>
      </c>
      <c r="K583">
        <f>IF(A583="","",IFERROR(SUMIFS('GSC current'!$J$2:$J$2001,'GSC current'!$I$2:$I$2001,B583),0))</f>
        <v/>
      </c>
      <c r="L583">
        <f>IF(A583="","",IFERROR(SUMIFS('GSC current'!$K$2:$K$2001,'GSC current'!$I$2:$I$2001,B583),0))</f>
        <v/>
      </c>
      <c r="M583" s="20">
        <f>IF(A583="","",IF(N(L583)&gt;0,K583/L583,""))</f>
        <v/>
      </c>
      <c r="N583" s="21">
        <f>IF(A583="","",IF(N(L583)&gt;0,SUMIFS('GSC current'!$L$2:$L$2001,'GSC current'!$I$2:$I$2001,B583)/L583,""))</f>
        <v/>
      </c>
      <c r="O583">
        <f>IF(A583="","",IFERROR(SUMIFS('GSC previous'!$J$2:$J$2001,'GSC previous'!$I$2:$I$2001,B583),0))</f>
        <v/>
      </c>
      <c r="P583" s="22">
        <f>IF(A583="","",IF(N(O583)&gt;0,(K583-O583)/O583,""))</f>
        <v/>
      </c>
      <c r="Q583">
        <f>IF(A583="","",IFERROR(SUMIFS(GA4!$P$2:$P$2001,GA4!$O$2:$O$2001,B583),0))</f>
        <v/>
      </c>
      <c r="R583" s="23">
        <f>IF(A583="","",IF(N(Q583)&gt;0,SUMIFS(GA4!$Q$2:$Q$2001,GA4!$O$2:$O$2001,B583)/Q583,""))</f>
        <v/>
      </c>
      <c r="S583">
        <f>IF(A583="","",IFERROR(SUMIFS(GA4!$R$2:$R$2001,GA4!$O$2:$O$2001,B583),0))</f>
        <v/>
      </c>
      <c r="T583">
        <f>IF(A583="","",IF(AND(ISNUMBER(F583),LEFT(C583&amp;"",1)="2"),IF(F583&lt;Rules!$B$9,"Yes","No"),"No"))</f>
        <v/>
      </c>
      <c r="U583">
        <f>IF(A583="","",IF(AND(N(O583)&gt;=Rules!$B$8,ISNUMBER(P583)),IF(P583&lt;=-Rules!$B$7,"Yes","No"),"No"))</f>
        <v/>
      </c>
      <c r="V583">
        <f>IF(A583="","",IF(AND(N(L583)&gt;=Rules!$B$6,ISNUMBER(N583)),IF(AND(N583&gt;=Rules!$B$10,N583&lt;=Rules!$B$11),"Yes","No"),"No"))</f>
        <v/>
      </c>
      <c r="W583">
        <f>IF(A583="","",IF(I583&lt;&gt;"","Yes","No"))</f>
        <v/>
      </c>
      <c r="X583">
        <f>IF(I583="","",IF(SUMIFS($K$3:$K$2002,$A$3:$A$2002,SUBSTITUTE(SUBSTITUTE(I583,"?","~?"),"*","~*"))&gt;N(K583),"Yes","No"))</f>
        <v/>
      </c>
      <c r="Y583">
        <f>IF(A583="","",IF(N(S583)&gt;0,"Yes","No"))</f>
        <v/>
      </c>
      <c r="Z583">
        <f>IF(A583="","",IF(AND(N(K583)&lt;Rules!$B$5,N(L583)&lt;Rules!$B$6,N(Q583)&lt;Rules!$B$13,Y583="No"),"Yes","No"))</f>
        <v/>
      </c>
      <c r="AA583">
        <f>IF(A583="","",IF(LEFT(C583&amp;"",1)="3","Redirect",IF(OR(LEFT(C583&amp;"",1)="4",LEFT(C583&amp;"",1)="5"),IF(OR(N(K583)&gt;0,N(AC583)&gt;=Rules!$B$14),"Redirect","Prune"),IF(D583="Non-Indexable","Keep",IF(AND(W583="Yes",X583="Yes",Y583="No"),"Merge",IF(OR(U583="Yes",V583="Yes",AND(T583="Yes",N(L583)&gt;=Rules!$B$6)),"Update",IF(Z583="Yes",IF(N(AC583)&gt;=Rules!$B$14,"Redirect","Prune"),"Keep")))))))</f>
        <v/>
      </c>
      <c r="AB583">
        <f>IF(A583="","",IF(LEFT(C583&amp;"",1)="3","Already redirects ("&amp;C583&amp;"). Update internal links to point at the final URL.",IF(OR(LEFT(C583&amp;"",1)="4",LEFT(C583&amp;"",1)="5"),IF(AA583="Redirect","Returns "&amp;C583&amp;" but still has "&amp;N(K583)&amp;" clicks and "&amp;N(AC583)&amp;" referring domains. 301 it to the closest live page.","Returns "&amp;C583&amp;" with no clicks or links. Remove internal links and let it 404 or 410."),IF(D583="Non-Indexable","Non-indexable ("&amp;E583&amp;"). Keep if that is intentional; otherwise fix the canonical or noindex.",IF(AA583="Merge","Overlaps with "&amp;I583&amp;IF(N(J583)&gt;0," (similarity "&amp;TEXT(J583,"0.00")&amp;")","")&amp;", which gets more clicks. Merge the useful parts into it and 301 this URL.",IF(AA583="Update",MID(IF(U583="Yes","; Clicks down "&amp;TEXT(-P583,"0%")&amp;" on the previous period","")&amp;IF(V583="Yes","; Average position "&amp;TEXT(N583,"0.0")&amp;" on "&amp;TEXT(L583,"#,##0")&amp;" impressions (striking distance)","")&amp;IF(AND(T583="Yes",N(L583)&gt;=Rules!$B$6),"; Thin ("&amp;F583&amp;" words) but has search demand",""),3,400),IF(AA583="Prune","Low value: "&amp;N(K583)&amp;" clicks, "&amp;N(L583)&amp;" impressions, "&amp;N(Q583)&amp;" sessions, no key events. Remove or noindex it and update internal links.",IF(AA583="Redirect","Low value but "&amp;N(AC583)&amp;" referring domains. 301 it to the closest relevant page to keep those links.",IF(AND(Z583="No",Y583="Yes",N(K583)&lt;Rules!$B$5),"Low search traffic but it converts (key events: "&amp;S583&amp;"). Keep it and link to it.",IF(W583="Yes","Stronger than the page it overlaps ("&amp;I583&amp;"). Keep; merge that page into this one.","Healthy: "&amp;N(K583)&amp;" clicks"&amp;IF(ISNUMBER(N583),", average position "&amp;TEXT(N583,"0.0"),"")&amp;". Keep and monitor."))))))))))</f>
        <v/>
      </c>
      <c r="AE583">
        <f>IF(A583="","",IF(AD583&lt;&gt;"",AD583,AA583))</f>
        <v/>
      </c>
    </row>
    <row r="584">
      <c r="A584">
        <f>IF(Crawl!A583="","",Crawl!A583)</f>
        <v/>
      </c>
      <c r="B584">
        <f>IF(A584="","",Crawl!EC583)</f>
        <v/>
      </c>
      <c r="C584">
        <f>IF(A584="","",IFERROR(INDEX(Crawl!$A583:$DZ583,1,Rules!$H$6),""))</f>
        <v/>
      </c>
      <c r="D584">
        <f>IF(A584="","",IFERROR(INDEX(Crawl!$A583:$DZ583,1,Rules!$H$7),"")&amp;"")</f>
        <v/>
      </c>
      <c r="E584">
        <f>IF(A584="","",IFERROR(INDEX(Crawl!$A583:$DZ583,1,Rules!$H$8),"")&amp;"")</f>
        <v/>
      </c>
      <c r="F584">
        <f>IF(A584="","",IFERROR(INDEX(Crawl!$A583:$DZ583,1,Rules!$H$9),""))</f>
        <v/>
      </c>
      <c r="G584">
        <f>IF(A584="","",IFERROR(INDEX(Crawl!$A583:$DZ583,1,Rules!$H$10),""))</f>
        <v/>
      </c>
      <c r="H584">
        <f>IF(A584="","",IFERROR(INDEX(Crawl!$A583:$DZ583,1,Rules!$H$12),""))</f>
        <v/>
      </c>
      <c r="I584">
        <f>IF(A584="","",IF(AND(N(H584)&gt;0,IFERROR(INDEX(Crawl!$A583:$DZ583,1,Rules!$H$11),"")&amp;""&lt;&gt;""),IFERROR(INDEX(Crawl!$A583:$DZ583,1,Rules!$H$11),"")&amp;"",IF(AND(ISNUMBER(J584),N(J584)&gt;=Rules!$B$12,IFERROR(INDEX(Crawl!$A583:$DZ583,1,Rules!$H$13),"")&amp;""&lt;&gt;""),IFERROR(INDEX(Crawl!$A583:$DZ583,1,Rules!$H$13),"")&amp;"","")))</f>
        <v/>
      </c>
      <c r="J584" s="19">
        <f>IF(A584="","",IF(IFERROR(INDEX(Crawl!$A583:$DZ583,1,Rules!$H$14),"")&amp;""="","",IFERROR(INDEX(Crawl!$A583:$DZ583,1,Rules!$H$14),"")))</f>
        <v/>
      </c>
      <c r="K584">
        <f>IF(A584="","",IFERROR(SUMIFS('GSC current'!$J$2:$J$2001,'GSC current'!$I$2:$I$2001,B584),0))</f>
        <v/>
      </c>
      <c r="L584">
        <f>IF(A584="","",IFERROR(SUMIFS('GSC current'!$K$2:$K$2001,'GSC current'!$I$2:$I$2001,B584),0))</f>
        <v/>
      </c>
      <c r="M584" s="20">
        <f>IF(A584="","",IF(N(L584)&gt;0,K584/L584,""))</f>
        <v/>
      </c>
      <c r="N584" s="21">
        <f>IF(A584="","",IF(N(L584)&gt;0,SUMIFS('GSC current'!$L$2:$L$2001,'GSC current'!$I$2:$I$2001,B584)/L584,""))</f>
        <v/>
      </c>
      <c r="O584">
        <f>IF(A584="","",IFERROR(SUMIFS('GSC previous'!$J$2:$J$2001,'GSC previous'!$I$2:$I$2001,B584),0))</f>
        <v/>
      </c>
      <c r="P584" s="22">
        <f>IF(A584="","",IF(N(O584)&gt;0,(K584-O584)/O584,""))</f>
        <v/>
      </c>
      <c r="Q584">
        <f>IF(A584="","",IFERROR(SUMIFS(GA4!$P$2:$P$2001,GA4!$O$2:$O$2001,B584),0))</f>
        <v/>
      </c>
      <c r="R584" s="23">
        <f>IF(A584="","",IF(N(Q584)&gt;0,SUMIFS(GA4!$Q$2:$Q$2001,GA4!$O$2:$O$2001,B584)/Q584,""))</f>
        <v/>
      </c>
      <c r="S584">
        <f>IF(A584="","",IFERROR(SUMIFS(GA4!$R$2:$R$2001,GA4!$O$2:$O$2001,B584),0))</f>
        <v/>
      </c>
      <c r="T584">
        <f>IF(A584="","",IF(AND(ISNUMBER(F584),LEFT(C584&amp;"",1)="2"),IF(F584&lt;Rules!$B$9,"Yes","No"),"No"))</f>
        <v/>
      </c>
      <c r="U584">
        <f>IF(A584="","",IF(AND(N(O584)&gt;=Rules!$B$8,ISNUMBER(P584)),IF(P584&lt;=-Rules!$B$7,"Yes","No"),"No"))</f>
        <v/>
      </c>
      <c r="V584">
        <f>IF(A584="","",IF(AND(N(L584)&gt;=Rules!$B$6,ISNUMBER(N584)),IF(AND(N584&gt;=Rules!$B$10,N584&lt;=Rules!$B$11),"Yes","No"),"No"))</f>
        <v/>
      </c>
      <c r="W584">
        <f>IF(A584="","",IF(I584&lt;&gt;"","Yes","No"))</f>
        <v/>
      </c>
      <c r="X584">
        <f>IF(I584="","",IF(SUMIFS($K$3:$K$2002,$A$3:$A$2002,SUBSTITUTE(SUBSTITUTE(I584,"?","~?"),"*","~*"))&gt;N(K584),"Yes","No"))</f>
        <v/>
      </c>
      <c r="Y584">
        <f>IF(A584="","",IF(N(S584)&gt;0,"Yes","No"))</f>
        <v/>
      </c>
      <c r="Z584">
        <f>IF(A584="","",IF(AND(N(K584)&lt;Rules!$B$5,N(L584)&lt;Rules!$B$6,N(Q584)&lt;Rules!$B$13,Y584="No"),"Yes","No"))</f>
        <v/>
      </c>
      <c r="AA584">
        <f>IF(A584="","",IF(LEFT(C584&amp;"",1)="3","Redirect",IF(OR(LEFT(C584&amp;"",1)="4",LEFT(C584&amp;"",1)="5"),IF(OR(N(K584)&gt;0,N(AC584)&gt;=Rules!$B$14),"Redirect","Prune"),IF(D584="Non-Indexable","Keep",IF(AND(W584="Yes",X584="Yes",Y584="No"),"Merge",IF(OR(U584="Yes",V584="Yes",AND(T584="Yes",N(L584)&gt;=Rules!$B$6)),"Update",IF(Z584="Yes",IF(N(AC584)&gt;=Rules!$B$14,"Redirect","Prune"),"Keep")))))))</f>
        <v/>
      </c>
      <c r="AB584">
        <f>IF(A584="","",IF(LEFT(C584&amp;"",1)="3","Already redirects ("&amp;C584&amp;"). Update internal links to point at the final URL.",IF(OR(LEFT(C584&amp;"",1)="4",LEFT(C584&amp;"",1)="5"),IF(AA584="Redirect","Returns "&amp;C584&amp;" but still has "&amp;N(K584)&amp;" clicks and "&amp;N(AC584)&amp;" referring domains. 301 it to the closest live page.","Returns "&amp;C584&amp;" with no clicks or links. Remove internal links and let it 404 or 410."),IF(D584="Non-Indexable","Non-indexable ("&amp;E584&amp;"). Keep if that is intentional; otherwise fix the canonical or noindex.",IF(AA584="Merge","Overlaps with "&amp;I584&amp;IF(N(J584)&gt;0," (similarity "&amp;TEXT(J584,"0.00")&amp;")","")&amp;", which gets more clicks. Merge the useful parts into it and 301 this URL.",IF(AA584="Update",MID(IF(U584="Yes","; Clicks down "&amp;TEXT(-P584,"0%")&amp;" on the previous period","")&amp;IF(V584="Yes","; Average position "&amp;TEXT(N584,"0.0")&amp;" on "&amp;TEXT(L584,"#,##0")&amp;" impressions (striking distance)","")&amp;IF(AND(T584="Yes",N(L584)&gt;=Rules!$B$6),"; Thin ("&amp;F584&amp;" words) but has search demand",""),3,400),IF(AA584="Prune","Low value: "&amp;N(K584)&amp;" clicks, "&amp;N(L584)&amp;" impressions, "&amp;N(Q584)&amp;" sessions, no key events. Remove or noindex it and update internal links.",IF(AA584="Redirect","Low value but "&amp;N(AC584)&amp;" referring domains. 301 it to the closest relevant page to keep those links.",IF(AND(Z584="No",Y584="Yes",N(K584)&lt;Rules!$B$5),"Low search traffic but it converts (key events: "&amp;S584&amp;"). Keep it and link to it.",IF(W584="Yes","Stronger than the page it overlaps ("&amp;I584&amp;"). Keep; merge that page into this one.","Healthy: "&amp;N(K584)&amp;" clicks"&amp;IF(ISNUMBER(N584),", average position "&amp;TEXT(N584,"0.0"),"")&amp;". Keep and monitor."))))))))))</f>
        <v/>
      </c>
      <c r="AE584">
        <f>IF(A584="","",IF(AD584&lt;&gt;"",AD584,AA584))</f>
        <v/>
      </c>
    </row>
    <row r="585">
      <c r="A585">
        <f>IF(Crawl!A584="","",Crawl!A584)</f>
        <v/>
      </c>
      <c r="B585">
        <f>IF(A585="","",Crawl!EC584)</f>
        <v/>
      </c>
      <c r="C585">
        <f>IF(A585="","",IFERROR(INDEX(Crawl!$A584:$DZ584,1,Rules!$H$6),""))</f>
        <v/>
      </c>
      <c r="D585">
        <f>IF(A585="","",IFERROR(INDEX(Crawl!$A584:$DZ584,1,Rules!$H$7),"")&amp;"")</f>
        <v/>
      </c>
      <c r="E585">
        <f>IF(A585="","",IFERROR(INDEX(Crawl!$A584:$DZ584,1,Rules!$H$8),"")&amp;"")</f>
        <v/>
      </c>
      <c r="F585">
        <f>IF(A585="","",IFERROR(INDEX(Crawl!$A584:$DZ584,1,Rules!$H$9),""))</f>
        <v/>
      </c>
      <c r="G585">
        <f>IF(A585="","",IFERROR(INDEX(Crawl!$A584:$DZ584,1,Rules!$H$10),""))</f>
        <v/>
      </c>
      <c r="H585">
        <f>IF(A585="","",IFERROR(INDEX(Crawl!$A584:$DZ584,1,Rules!$H$12),""))</f>
        <v/>
      </c>
      <c r="I585">
        <f>IF(A585="","",IF(AND(N(H585)&gt;0,IFERROR(INDEX(Crawl!$A584:$DZ584,1,Rules!$H$11),"")&amp;""&lt;&gt;""),IFERROR(INDEX(Crawl!$A584:$DZ584,1,Rules!$H$11),"")&amp;"",IF(AND(ISNUMBER(J585),N(J585)&gt;=Rules!$B$12,IFERROR(INDEX(Crawl!$A584:$DZ584,1,Rules!$H$13),"")&amp;""&lt;&gt;""),IFERROR(INDEX(Crawl!$A584:$DZ584,1,Rules!$H$13),"")&amp;"","")))</f>
        <v/>
      </c>
      <c r="J585" s="19">
        <f>IF(A585="","",IF(IFERROR(INDEX(Crawl!$A584:$DZ584,1,Rules!$H$14),"")&amp;""="","",IFERROR(INDEX(Crawl!$A584:$DZ584,1,Rules!$H$14),"")))</f>
        <v/>
      </c>
      <c r="K585">
        <f>IF(A585="","",IFERROR(SUMIFS('GSC current'!$J$2:$J$2001,'GSC current'!$I$2:$I$2001,B585),0))</f>
        <v/>
      </c>
      <c r="L585">
        <f>IF(A585="","",IFERROR(SUMIFS('GSC current'!$K$2:$K$2001,'GSC current'!$I$2:$I$2001,B585),0))</f>
        <v/>
      </c>
      <c r="M585" s="20">
        <f>IF(A585="","",IF(N(L585)&gt;0,K585/L585,""))</f>
        <v/>
      </c>
      <c r="N585" s="21">
        <f>IF(A585="","",IF(N(L585)&gt;0,SUMIFS('GSC current'!$L$2:$L$2001,'GSC current'!$I$2:$I$2001,B585)/L585,""))</f>
        <v/>
      </c>
      <c r="O585">
        <f>IF(A585="","",IFERROR(SUMIFS('GSC previous'!$J$2:$J$2001,'GSC previous'!$I$2:$I$2001,B585),0))</f>
        <v/>
      </c>
      <c r="P585" s="22">
        <f>IF(A585="","",IF(N(O585)&gt;0,(K585-O585)/O585,""))</f>
        <v/>
      </c>
      <c r="Q585">
        <f>IF(A585="","",IFERROR(SUMIFS(GA4!$P$2:$P$2001,GA4!$O$2:$O$2001,B585),0))</f>
        <v/>
      </c>
      <c r="R585" s="23">
        <f>IF(A585="","",IF(N(Q585)&gt;0,SUMIFS(GA4!$Q$2:$Q$2001,GA4!$O$2:$O$2001,B585)/Q585,""))</f>
        <v/>
      </c>
      <c r="S585">
        <f>IF(A585="","",IFERROR(SUMIFS(GA4!$R$2:$R$2001,GA4!$O$2:$O$2001,B585),0))</f>
        <v/>
      </c>
      <c r="T585">
        <f>IF(A585="","",IF(AND(ISNUMBER(F585),LEFT(C585&amp;"",1)="2"),IF(F585&lt;Rules!$B$9,"Yes","No"),"No"))</f>
        <v/>
      </c>
      <c r="U585">
        <f>IF(A585="","",IF(AND(N(O585)&gt;=Rules!$B$8,ISNUMBER(P585)),IF(P585&lt;=-Rules!$B$7,"Yes","No"),"No"))</f>
        <v/>
      </c>
      <c r="V585">
        <f>IF(A585="","",IF(AND(N(L585)&gt;=Rules!$B$6,ISNUMBER(N585)),IF(AND(N585&gt;=Rules!$B$10,N585&lt;=Rules!$B$11),"Yes","No"),"No"))</f>
        <v/>
      </c>
      <c r="W585">
        <f>IF(A585="","",IF(I585&lt;&gt;"","Yes","No"))</f>
        <v/>
      </c>
      <c r="X585">
        <f>IF(I585="","",IF(SUMIFS($K$3:$K$2002,$A$3:$A$2002,SUBSTITUTE(SUBSTITUTE(I585,"?","~?"),"*","~*"))&gt;N(K585),"Yes","No"))</f>
        <v/>
      </c>
      <c r="Y585">
        <f>IF(A585="","",IF(N(S585)&gt;0,"Yes","No"))</f>
        <v/>
      </c>
      <c r="Z585">
        <f>IF(A585="","",IF(AND(N(K585)&lt;Rules!$B$5,N(L585)&lt;Rules!$B$6,N(Q585)&lt;Rules!$B$13,Y585="No"),"Yes","No"))</f>
        <v/>
      </c>
      <c r="AA585">
        <f>IF(A585="","",IF(LEFT(C585&amp;"",1)="3","Redirect",IF(OR(LEFT(C585&amp;"",1)="4",LEFT(C585&amp;"",1)="5"),IF(OR(N(K585)&gt;0,N(AC585)&gt;=Rules!$B$14),"Redirect","Prune"),IF(D585="Non-Indexable","Keep",IF(AND(W585="Yes",X585="Yes",Y585="No"),"Merge",IF(OR(U585="Yes",V585="Yes",AND(T585="Yes",N(L585)&gt;=Rules!$B$6)),"Update",IF(Z585="Yes",IF(N(AC585)&gt;=Rules!$B$14,"Redirect","Prune"),"Keep")))))))</f>
        <v/>
      </c>
      <c r="AB585">
        <f>IF(A585="","",IF(LEFT(C585&amp;"",1)="3","Already redirects ("&amp;C585&amp;"). Update internal links to point at the final URL.",IF(OR(LEFT(C585&amp;"",1)="4",LEFT(C585&amp;"",1)="5"),IF(AA585="Redirect","Returns "&amp;C585&amp;" but still has "&amp;N(K585)&amp;" clicks and "&amp;N(AC585)&amp;" referring domains. 301 it to the closest live page.","Returns "&amp;C585&amp;" with no clicks or links. Remove internal links and let it 404 or 410."),IF(D585="Non-Indexable","Non-indexable ("&amp;E585&amp;"). Keep if that is intentional; otherwise fix the canonical or noindex.",IF(AA585="Merge","Overlaps with "&amp;I585&amp;IF(N(J585)&gt;0," (similarity "&amp;TEXT(J585,"0.00")&amp;")","")&amp;", which gets more clicks. Merge the useful parts into it and 301 this URL.",IF(AA585="Update",MID(IF(U585="Yes","; Clicks down "&amp;TEXT(-P585,"0%")&amp;" on the previous period","")&amp;IF(V585="Yes","; Average position "&amp;TEXT(N585,"0.0")&amp;" on "&amp;TEXT(L585,"#,##0")&amp;" impressions (striking distance)","")&amp;IF(AND(T585="Yes",N(L585)&gt;=Rules!$B$6),"; Thin ("&amp;F585&amp;" words) but has search demand",""),3,400),IF(AA585="Prune","Low value: "&amp;N(K585)&amp;" clicks, "&amp;N(L585)&amp;" impressions, "&amp;N(Q585)&amp;" sessions, no key events. Remove or noindex it and update internal links.",IF(AA585="Redirect","Low value but "&amp;N(AC585)&amp;" referring domains. 301 it to the closest relevant page to keep those links.",IF(AND(Z585="No",Y585="Yes",N(K585)&lt;Rules!$B$5),"Low search traffic but it converts (key events: "&amp;S585&amp;"). Keep it and link to it.",IF(W585="Yes","Stronger than the page it overlaps ("&amp;I585&amp;"). Keep; merge that page into this one.","Healthy: "&amp;N(K585)&amp;" clicks"&amp;IF(ISNUMBER(N585),", average position "&amp;TEXT(N585,"0.0"),"")&amp;". Keep and monitor."))))))))))</f>
        <v/>
      </c>
      <c r="AE585">
        <f>IF(A585="","",IF(AD585&lt;&gt;"",AD585,AA585))</f>
        <v/>
      </c>
    </row>
    <row r="586">
      <c r="A586">
        <f>IF(Crawl!A585="","",Crawl!A585)</f>
        <v/>
      </c>
      <c r="B586">
        <f>IF(A586="","",Crawl!EC585)</f>
        <v/>
      </c>
      <c r="C586">
        <f>IF(A586="","",IFERROR(INDEX(Crawl!$A585:$DZ585,1,Rules!$H$6),""))</f>
        <v/>
      </c>
      <c r="D586">
        <f>IF(A586="","",IFERROR(INDEX(Crawl!$A585:$DZ585,1,Rules!$H$7),"")&amp;"")</f>
        <v/>
      </c>
      <c r="E586">
        <f>IF(A586="","",IFERROR(INDEX(Crawl!$A585:$DZ585,1,Rules!$H$8),"")&amp;"")</f>
        <v/>
      </c>
      <c r="F586">
        <f>IF(A586="","",IFERROR(INDEX(Crawl!$A585:$DZ585,1,Rules!$H$9),""))</f>
        <v/>
      </c>
      <c r="G586">
        <f>IF(A586="","",IFERROR(INDEX(Crawl!$A585:$DZ585,1,Rules!$H$10),""))</f>
        <v/>
      </c>
      <c r="H586">
        <f>IF(A586="","",IFERROR(INDEX(Crawl!$A585:$DZ585,1,Rules!$H$12),""))</f>
        <v/>
      </c>
      <c r="I586">
        <f>IF(A586="","",IF(AND(N(H586)&gt;0,IFERROR(INDEX(Crawl!$A585:$DZ585,1,Rules!$H$11),"")&amp;""&lt;&gt;""),IFERROR(INDEX(Crawl!$A585:$DZ585,1,Rules!$H$11),"")&amp;"",IF(AND(ISNUMBER(J586),N(J586)&gt;=Rules!$B$12,IFERROR(INDEX(Crawl!$A585:$DZ585,1,Rules!$H$13),"")&amp;""&lt;&gt;""),IFERROR(INDEX(Crawl!$A585:$DZ585,1,Rules!$H$13),"")&amp;"","")))</f>
        <v/>
      </c>
      <c r="J586" s="19">
        <f>IF(A586="","",IF(IFERROR(INDEX(Crawl!$A585:$DZ585,1,Rules!$H$14),"")&amp;""="","",IFERROR(INDEX(Crawl!$A585:$DZ585,1,Rules!$H$14),"")))</f>
        <v/>
      </c>
      <c r="K586">
        <f>IF(A586="","",IFERROR(SUMIFS('GSC current'!$J$2:$J$2001,'GSC current'!$I$2:$I$2001,B586),0))</f>
        <v/>
      </c>
      <c r="L586">
        <f>IF(A586="","",IFERROR(SUMIFS('GSC current'!$K$2:$K$2001,'GSC current'!$I$2:$I$2001,B586),0))</f>
        <v/>
      </c>
      <c r="M586" s="20">
        <f>IF(A586="","",IF(N(L586)&gt;0,K586/L586,""))</f>
        <v/>
      </c>
      <c r="N586" s="21">
        <f>IF(A586="","",IF(N(L586)&gt;0,SUMIFS('GSC current'!$L$2:$L$2001,'GSC current'!$I$2:$I$2001,B586)/L586,""))</f>
        <v/>
      </c>
      <c r="O586">
        <f>IF(A586="","",IFERROR(SUMIFS('GSC previous'!$J$2:$J$2001,'GSC previous'!$I$2:$I$2001,B586),0))</f>
        <v/>
      </c>
      <c r="P586" s="22">
        <f>IF(A586="","",IF(N(O586)&gt;0,(K586-O586)/O586,""))</f>
        <v/>
      </c>
      <c r="Q586">
        <f>IF(A586="","",IFERROR(SUMIFS(GA4!$P$2:$P$2001,GA4!$O$2:$O$2001,B586),0))</f>
        <v/>
      </c>
      <c r="R586" s="23">
        <f>IF(A586="","",IF(N(Q586)&gt;0,SUMIFS(GA4!$Q$2:$Q$2001,GA4!$O$2:$O$2001,B586)/Q586,""))</f>
        <v/>
      </c>
      <c r="S586">
        <f>IF(A586="","",IFERROR(SUMIFS(GA4!$R$2:$R$2001,GA4!$O$2:$O$2001,B586),0))</f>
        <v/>
      </c>
      <c r="T586">
        <f>IF(A586="","",IF(AND(ISNUMBER(F586),LEFT(C586&amp;"",1)="2"),IF(F586&lt;Rules!$B$9,"Yes","No"),"No"))</f>
        <v/>
      </c>
      <c r="U586">
        <f>IF(A586="","",IF(AND(N(O586)&gt;=Rules!$B$8,ISNUMBER(P586)),IF(P586&lt;=-Rules!$B$7,"Yes","No"),"No"))</f>
        <v/>
      </c>
      <c r="V586">
        <f>IF(A586="","",IF(AND(N(L586)&gt;=Rules!$B$6,ISNUMBER(N586)),IF(AND(N586&gt;=Rules!$B$10,N586&lt;=Rules!$B$11),"Yes","No"),"No"))</f>
        <v/>
      </c>
      <c r="W586">
        <f>IF(A586="","",IF(I586&lt;&gt;"","Yes","No"))</f>
        <v/>
      </c>
      <c r="X586">
        <f>IF(I586="","",IF(SUMIFS($K$3:$K$2002,$A$3:$A$2002,SUBSTITUTE(SUBSTITUTE(I586,"?","~?"),"*","~*"))&gt;N(K586),"Yes","No"))</f>
        <v/>
      </c>
      <c r="Y586">
        <f>IF(A586="","",IF(N(S586)&gt;0,"Yes","No"))</f>
        <v/>
      </c>
      <c r="Z586">
        <f>IF(A586="","",IF(AND(N(K586)&lt;Rules!$B$5,N(L586)&lt;Rules!$B$6,N(Q586)&lt;Rules!$B$13,Y586="No"),"Yes","No"))</f>
        <v/>
      </c>
      <c r="AA586">
        <f>IF(A586="","",IF(LEFT(C586&amp;"",1)="3","Redirect",IF(OR(LEFT(C586&amp;"",1)="4",LEFT(C586&amp;"",1)="5"),IF(OR(N(K586)&gt;0,N(AC586)&gt;=Rules!$B$14),"Redirect","Prune"),IF(D586="Non-Indexable","Keep",IF(AND(W586="Yes",X586="Yes",Y586="No"),"Merge",IF(OR(U586="Yes",V586="Yes",AND(T586="Yes",N(L586)&gt;=Rules!$B$6)),"Update",IF(Z586="Yes",IF(N(AC586)&gt;=Rules!$B$14,"Redirect","Prune"),"Keep")))))))</f>
        <v/>
      </c>
      <c r="AB586">
        <f>IF(A586="","",IF(LEFT(C586&amp;"",1)="3","Already redirects ("&amp;C586&amp;"). Update internal links to point at the final URL.",IF(OR(LEFT(C586&amp;"",1)="4",LEFT(C586&amp;"",1)="5"),IF(AA586="Redirect","Returns "&amp;C586&amp;" but still has "&amp;N(K586)&amp;" clicks and "&amp;N(AC586)&amp;" referring domains. 301 it to the closest live page.","Returns "&amp;C586&amp;" with no clicks or links. Remove internal links and let it 404 or 410."),IF(D586="Non-Indexable","Non-indexable ("&amp;E586&amp;"). Keep if that is intentional; otherwise fix the canonical or noindex.",IF(AA586="Merge","Overlaps with "&amp;I586&amp;IF(N(J586)&gt;0," (similarity "&amp;TEXT(J586,"0.00")&amp;")","")&amp;", which gets more clicks. Merge the useful parts into it and 301 this URL.",IF(AA586="Update",MID(IF(U586="Yes","; Clicks down "&amp;TEXT(-P586,"0%")&amp;" on the previous period","")&amp;IF(V586="Yes","; Average position "&amp;TEXT(N586,"0.0")&amp;" on "&amp;TEXT(L586,"#,##0")&amp;" impressions (striking distance)","")&amp;IF(AND(T586="Yes",N(L586)&gt;=Rules!$B$6),"; Thin ("&amp;F586&amp;" words) but has search demand",""),3,400),IF(AA586="Prune","Low value: "&amp;N(K586)&amp;" clicks, "&amp;N(L586)&amp;" impressions, "&amp;N(Q586)&amp;" sessions, no key events. Remove or noindex it and update internal links.",IF(AA586="Redirect","Low value but "&amp;N(AC586)&amp;" referring domains. 301 it to the closest relevant page to keep those links.",IF(AND(Z586="No",Y586="Yes",N(K586)&lt;Rules!$B$5),"Low search traffic but it converts (key events: "&amp;S586&amp;"). Keep it and link to it.",IF(W586="Yes","Stronger than the page it overlaps ("&amp;I586&amp;"). Keep; merge that page into this one.","Healthy: "&amp;N(K586)&amp;" clicks"&amp;IF(ISNUMBER(N586),", average position "&amp;TEXT(N586,"0.0"),"")&amp;". Keep and monitor."))))))))))</f>
        <v/>
      </c>
      <c r="AE586">
        <f>IF(A586="","",IF(AD586&lt;&gt;"",AD586,AA586))</f>
        <v/>
      </c>
    </row>
    <row r="587">
      <c r="A587">
        <f>IF(Crawl!A586="","",Crawl!A586)</f>
        <v/>
      </c>
      <c r="B587">
        <f>IF(A587="","",Crawl!EC586)</f>
        <v/>
      </c>
      <c r="C587">
        <f>IF(A587="","",IFERROR(INDEX(Crawl!$A586:$DZ586,1,Rules!$H$6),""))</f>
        <v/>
      </c>
      <c r="D587">
        <f>IF(A587="","",IFERROR(INDEX(Crawl!$A586:$DZ586,1,Rules!$H$7),"")&amp;"")</f>
        <v/>
      </c>
      <c r="E587">
        <f>IF(A587="","",IFERROR(INDEX(Crawl!$A586:$DZ586,1,Rules!$H$8),"")&amp;"")</f>
        <v/>
      </c>
      <c r="F587">
        <f>IF(A587="","",IFERROR(INDEX(Crawl!$A586:$DZ586,1,Rules!$H$9),""))</f>
        <v/>
      </c>
      <c r="G587">
        <f>IF(A587="","",IFERROR(INDEX(Crawl!$A586:$DZ586,1,Rules!$H$10),""))</f>
        <v/>
      </c>
      <c r="H587">
        <f>IF(A587="","",IFERROR(INDEX(Crawl!$A586:$DZ586,1,Rules!$H$12),""))</f>
        <v/>
      </c>
      <c r="I587">
        <f>IF(A587="","",IF(AND(N(H587)&gt;0,IFERROR(INDEX(Crawl!$A586:$DZ586,1,Rules!$H$11),"")&amp;""&lt;&gt;""),IFERROR(INDEX(Crawl!$A586:$DZ586,1,Rules!$H$11),"")&amp;"",IF(AND(ISNUMBER(J587),N(J587)&gt;=Rules!$B$12,IFERROR(INDEX(Crawl!$A586:$DZ586,1,Rules!$H$13),"")&amp;""&lt;&gt;""),IFERROR(INDEX(Crawl!$A586:$DZ586,1,Rules!$H$13),"")&amp;"","")))</f>
        <v/>
      </c>
      <c r="J587" s="19">
        <f>IF(A587="","",IF(IFERROR(INDEX(Crawl!$A586:$DZ586,1,Rules!$H$14),"")&amp;""="","",IFERROR(INDEX(Crawl!$A586:$DZ586,1,Rules!$H$14),"")))</f>
        <v/>
      </c>
      <c r="K587">
        <f>IF(A587="","",IFERROR(SUMIFS('GSC current'!$J$2:$J$2001,'GSC current'!$I$2:$I$2001,B587),0))</f>
        <v/>
      </c>
      <c r="L587">
        <f>IF(A587="","",IFERROR(SUMIFS('GSC current'!$K$2:$K$2001,'GSC current'!$I$2:$I$2001,B587),0))</f>
        <v/>
      </c>
      <c r="M587" s="20">
        <f>IF(A587="","",IF(N(L587)&gt;0,K587/L587,""))</f>
        <v/>
      </c>
      <c r="N587" s="21">
        <f>IF(A587="","",IF(N(L587)&gt;0,SUMIFS('GSC current'!$L$2:$L$2001,'GSC current'!$I$2:$I$2001,B587)/L587,""))</f>
        <v/>
      </c>
      <c r="O587">
        <f>IF(A587="","",IFERROR(SUMIFS('GSC previous'!$J$2:$J$2001,'GSC previous'!$I$2:$I$2001,B587),0))</f>
        <v/>
      </c>
      <c r="P587" s="22">
        <f>IF(A587="","",IF(N(O587)&gt;0,(K587-O587)/O587,""))</f>
        <v/>
      </c>
      <c r="Q587">
        <f>IF(A587="","",IFERROR(SUMIFS(GA4!$P$2:$P$2001,GA4!$O$2:$O$2001,B587),0))</f>
        <v/>
      </c>
      <c r="R587" s="23">
        <f>IF(A587="","",IF(N(Q587)&gt;0,SUMIFS(GA4!$Q$2:$Q$2001,GA4!$O$2:$O$2001,B587)/Q587,""))</f>
        <v/>
      </c>
      <c r="S587">
        <f>IF(A587="","",IFERROR(SUMIFS(GA4!$R$2:$R$2001,GA4!$O$2:$O$2001,B587),0))</f>
        <v/>
      </c>
      <c r="T587">
        <f>IF(A587="","",IF(AND(ISNUMBER(F587),LEFT(C587&amp;"",1)="2"),IF(F587&lt;Rules!$B$9,"Yes","No"),"No"))</f>
        <v/>
      </c>
      <c r="U587">
        <f>IF(A587="","",IF(AND(N(O587)&gt;=Rules!$B$8,ISNUMBER(P587)),IF(P587&lt;=-Rules!$B$7,"Yes","No"),"No"))</f>
        <v/>
      </c>
      <c r="V587">
        <f>IF(A587="","",IF(AND(N(L587)&gt;=Rules!$B$6,ISNUMBER(N587)),IF(AND(N587&gt;=Rules!$B$10,N587&lt;=Rules!$B$11),"Yes","No"),"No"))</f>
        <v/>
      </c>
      <c r="W587">
        <f>IF(A587="","",IF(I587&lt;&gt;"","Yes","No"))</f>
        <v/>
      </c>
      <c r="X587">
        <f>IF(I587="","",IF(SUMIFS($K$3:$K$2002,$A$3:$A$2002,SUBSTITUTE(SUBSTITUTE(I587,"?","~?"),"*","~*"))&gt;N(K587),"Yes","No"))</f>
        <v/>
      </c>
      <c r="Y587">
        <f>IF(A587="","",IF(N(S587)&gt;0,"Yes","No"))</f>
        <v/>
      </c>
      <c r="Z587">
        <f>IF(A587="","",IF(AND(N(K587)&lt;Rules!$B$5,N(L587)&lt;Rules!$B$6,N(Q587)&lt;Rules!$B$13,Y587="No"),"Yes","No"))</f>
        <v/>
      </c>
      <c r="AA587">
        <f>IF(A587="","",IF(LEFT(C587&amp;"",1)="3","Redirect",IF(OR(LEFT(C587&amp;"",1)="4",LEFT(C587&amp;"",1)="5"),IF(OR(N(K587)&gt;0,N(AC587)&gt;=Rules!$B$14),"Redirect","Prune"),IF(D587="Non-Indexable","Keep",IF(AND(W587="Yes",X587="Yes",Y587="No"),"Merge",IF(OR(U587="Yes",V587="Yes",AND(T587="Yes",N(L587)&gt;=Rules!$B$6)),"Update",IF(Z587="Yes",IF(N(AC587)&gt;=Rules!$B$14,"Redirect","Prune"),"Keep")))))))</f>
        <v/>
      </c>
      <c r="AB587">
        <f>IF(A587="","",IF(LEFT(C587&amp;"",1)="3","Already redirects ("&amp;C587&amp;"). Update internal links to point at the final URL.",IF(OR(LEFT(C587&amp;"",1)="4",LEFT(C587&amp;"",1)="5"),IF(AA587="Redirect","Returns "&amp;C587&amp;" but still has "&amp;N(K587)&amp;" clicks and "&amp;N(AC587)&amp;" referring domains. 301 it to the closest live page.","Returns "&amp;C587&amp;" with no clicks or links. Remove internal links and let it 404 or 410."),IF(D587="Non-Indexable","Non-indexable ("&amp;E587&amp;"). Keep if that is intentional; otherwise fix the canonical or noindex.",IF(AA587="Merge","Overlaps with "&amp;I587&amp;IF(N(J587)&gt;0," (similarity "&amp;TEXT(J587,"0.00")&amp;")","")&amp;", which gets more clicks. Merge the useful parts into it and 301 this URL.",IF(AA587="Update",MID(IF(U587="Yes","; Clicks down "&amp;TEXT(-P587,"0%")&amp;" on the previous period","")&amp;IF(V587="Yes","; Average position "&amp;TEXT(N587,"0.0")&amp;" on "&amp;TEXT(L587,"#,##0")&amp;" impressions (striking distance)","")&amp;IF(AND(T587="Yes",N(L587)&gt;=Rules!$B$6),"; Thin ("&amp;F587&amp;" words) but has search demand",""),3,400),IF(AA587="Prune","Low value: "&amp;N(K587)&amp;" clicks, "&amp;N(L587)&amp;" impressions, "&amp;N(Q587)&amp;" sessions, no key events. Remove or noindex it and update internal links.",IF(AA587="Redirect","Low value but "&amp;N(AC587)&amp;" referring domains. 301 it to the closest relevant page to keep those links.",IF(AND(Z587="No",Y587="Yes",N(K587)&lt;Rules!$B$5),"Low search traffic but it converts (key events: "&amp;S587&amp;"). Keep it and link to it.",IF(W587="Yes","Stronger than the page it overlaps ("&amp;I587&amp;"). Keep; merge that page into this one.","Healthy: "&amp;N(K587)&amp;" clicks"&amp;IF(ISNUMBER(N587),", average position "&amp;TEXT(N587,"0.0"),"")&amp;". Keep and monitor."))))))))))</f>
        <v/>
      </c>
      <c r="AE587">
        <f>IF(A587="","",IF(AD587&lt;&gt;"",AD587,AA587))</f>
        <v/>
      </c>
    </row>
    <row r="588">
      <c r="A588">
        <f>IF(Crawl!A587="","",Crawl!A587)</f>
        <v/>
      </c>
      <c r="B588">
        <f>IF(A588="","",Crawl!EC587)</f>
        <v/>
      </c>
      <c r="C588">
        <f>IF(A588="","",IFERROR(INDEX(Crawl!$A587:$DZ587,1,Rules!$H$6),""))</f>
        <v/>
      </c>
      <c r="D588">
        <f>IF(A588="","",IFERROR(INDEX(Crawl!$A587:$DZ587,1,Rules!$H$7),"")&amp;"")</f>
        <v/>
      </c>
      <c r="E588">
        <f>IF(A588="","",IFERROR(INDEX(Crawl!$A587:$DZ587,1,Rules!$H$8),"")&amp;"")</f>
        <v/>
      </c>
      <c r="F588">
        <f>IF(A588="","",IFERROR(INDEX(Crawl!$A587:$DZ587,1,Rules!$H$9),""))</f>
        <v/>
      </c>
      <c r="G588">
        <f>IF(A588="","",IFERROR(INDEX(Crawl!$A587:$DZ587,1,Rules!$H$10),""))</f>
        <v/>
      </c>
      <c r="H588">
        <f>IF(A588="","",IFERROR(INDEX(Crawl!$A587:$DZ587,1,Rules!$H$12),""))</f>
        <v/>
      </c>
      <c r="I588">
        <f>IF(A588="","",IF(AND(N(H588)&gt;0,IFERROR(INDEX(Crawl!$A587:$DZ587,1,Rules!$H$11),"")&amp;""&lt;&gt;""),IFERROR(INDEX(Crawl!$A587:$DZ587,1,Rules!$H$11),"")&amp;"",IF(AND(ISNUMBER(J588),N(J588)&gt;=Rules!$B$12,IFERROR(INDEX(Crawl!$A587:$DZ587,1,Rules!$H$13),"")&amp;""&lt;&gt;""),IFERROR(INDEX(Crawl!$A587:$DZ587,1,Rules!$H$13),"")&amp;"","")))</f>
        <v/>
      </c>
      <c r="J588" s="19">
        <f>IF(A588="","",IF(IFERROR(INDEX(Crawl!$A587:$DZ587,1,Rules!$H$14),"")&amp;""="","",IFERROR(INDEX(Crawl!$A587:$DZ587,1,Rules!$H$14),"")))</f>
        <v/>
      </c>
      <c r="K588">
        <f>IF(A588="","",IFERROR(SUMIFS('GSC current'!$J$2:$J$2001,'GSC current'!$I$2:$I$2001,B588),0))</f>
        <v/>
      </c>
      <c r="L588">
        <f>IF(A588="","",IFERROR(SUMIFS('GSC current'!$K$2:$K$2001,'GSC current'!$I$2:$I$2001,B588),0))</f>
        <v/>
      </c>
      <c r="M588" s="20">
        <f>IF(A588="","",IF(N(L588)&gt;0,K588/L588,""))</f>
        <v/>
      </c>
      <c r="N588" s="21">
        <f>IF(A588="","",IF(N(L588)&gt;0,SUMIFS('GSC current'!$L$2:$L$2001,'GSC current'!$I$2:$I$2001,B588)/L588,""))</f>
        <v/>
      </c>
      <c r="O588">
        <f>IF(A588="","",IFERROR(SUMIFS('GSC previous'!$J$2:$J$2001,'GSC previous'!$I$2:$I$2001,B588),0))</f>
        <v/>
      </c>
      <c r="P588" s="22">
        <f>IF(A588="","",IF(N(O588)&gt;0,(K588-O588)/O588,""))</f>
        <v/>
      </c>
      <c r="Q588">
        <f>IF(A588="","",IFERROR(SUMIFS(GA4!$P$2:$P$2001,GA4!$O$2:$O$2001,B588),0))</f>
        <v/>
      </c>
      <c r="R588" s="23">
        <f>IF(A588="","",IF(N(Q588)&gt;0,SUMIFS(GA4!$Q$2:$Q$2001,GA4!$O$2:$O$2001,B588)/Q588,""))</f>
        <v/>
      </c>
      <c r="S588">
        <f>IF(A588="","",IFERROR(SUMIFS(GA4!$R$2:$R$2001,GA4!$O$2:$O$2001,B588),0))</f>
        <v/>
      </c>
      <c r="T588">
        <f>IF(A588="","",IF(AND(ISNUMBER(F588),LEFT(C588&amp;"",1)="2"),IF(F588&lt;Rules!$B$9,"Yes","No"),"No"))</f>
        <v/>
      </c>
      <c r="U588">
        <f>IF(A588="","",IF(AND(N(O588)&gt;=Rules!$B$8,ISNUMBER(P588)),IF(P588&lt;=-Rules!$B$7,"Yes","No"),"No"))</f>
        <v/>
      </c>
      <c r="V588">
        <f>IF(A588="","",IF(AND(N(L588)&gt;=Rules!$B$6,ISNUMBER(N588)),IF(AND(N588&gt;=Rules!$B$10,N588&lt;=Rules!$B$11),"Yes","No"),"No"))</f>
        <v/>
      </c>
      <c r="W588">
        <f>IF(A588="","",IF(I588&lt;&gt;"","Yes","No"))</f>
        <v/>
      </c>
      <c r="X588">
        <f>IF(I588="","",IF(SUMIFS($K$3:$K$2002,$A$3:$A$2002,SUBSTITUTE(SUBSTITUTE(I588,"?","~?"),"*","~*"))&gt;N(K588),"Yes","No"))</f>
        <v/>
      </c>
      <c r="Y588">
        <f>IF(A588="","",IF(N(S588)&gt;0,"Yes","No"))</f>
        <v/>
      </c>
      <c r="Z588">
        <f>IF(A588="","",IF(AND(N(K588)&lt;Rules!$B$5,N(L588)&lt;Rules!$B$6,N(Q588)&lt;Rules!$B$13,Y588="No"),"Yes","No"))</f>
        <v/>
      </c>
      <c r="AA588">
        <f>IF(A588="","",IF(LEFT(C588&amp;"",1)="3","Redirect",IF(OR(LEFT(C588&amp;"",1)="4",LEFT(C588&amp;"",1)="5"),IF(OR(N(K588)&gt;0,N(AC588)&gt;=Rules!$B$14),"Redirect","Prune"),IF(D588="Non-Indexable","Keep",IF(AND(W588="Yes",X588="Yes",Y588="No"),"Merge",IF(OR(U588="Yes",V588="Yes",AND(T588="Yes",N(L588)&gt;=Rules!$B$6)),"Update",IF(Z588="Yes",IF(N(AC588)&gt;=Rules!$B$14,"Redirect","Prune"),"Keep")))))))</f>
        <v/>
      </c>
      <c r="AB588">
        <f>IF(A588="","",IF(LEFT(C588&amp;"",1)="3","Already redirects ("&amp;C588&amp;"). Update internal links to point at the final URL.",IF(OR(LEFT(C588&amp;"",1)="4",LEFT(C588&amp;"",1)="5"),IF(AA588="Redirect","Returns "&amp;C588&amp;" but still has "&amp;N(K588)&amp;" clicks and "&amp;N(AC588)&amp;" referring domains. 301 it to the closest live page.","Returns "&amp;C588&amp;" with no clicks or links. Remove internal links and let it 404 or 410."),IF(D588="Non-Indexable","Non-indexable ("&amp;E588&amp;"). Keep if that is intentional; otherwise fix the canonical or noindex.",IF(AA588="Merge","Overlaps with "&amp;I588&amp;IF(N(J588)&gt;0," (similarity "&amp;TEXT(J588,"0.00")&amp;")","")&amp;", which gets more clicks. Merge the useful parts into it and 301 this URL.",IF(AA588="Update",MID(IF(U588="Yes","; Clicks down "&amp;TEXT(-P588,"0%")&amp;" on the previous period","")&amp;IF(V588="Yes","; Average position "&amp;TEXT(N588,"0.0")&amp;" on "&amp;TEXT(L588,"#,##0")&amp;" impressions (striking distance)","")&amp;IF(AND(T588="Yes",N(L588)&gt;=Rules!$B$6),"; Thin ("&amp;F588&amp;" words) but has search demand",""),3,400),IF(AA588="Prune","Low value: "&amp;N(K588)&amp;" clicks, "&amp;N(L588)&amp;" impressions, "&amp;N(Q588)&amp;" sessions, no key events. Remove or noindex it and update internal links.",IF(AA588="Redirect","Low value but "&amp;N(AC588)&amp;" referring domains. 301 it to the closest relevant page to keep those links.",IF(AND(Z588="No",Y588="Yes",N(K588)&lt;Rules!$B$5),"Low search traffic but it converts (key events: "&amp;S588&amp;"). Keep it and link to it.",IF(W588="Yes","Stronger than the page it overlaps ("&amp;I588&amp;"). Keep; merge that page into this one.","Healthy: "&amp;N(K588)&amp;" clicks"&amp;IF(ISNUMBER(N588),", average position "&amp;TEXT(N588,"0.0"),"")&amp;". Keep and monitor."))))))))))</f>
        <v/>
      </c>
      <c r="AE588">
        <f>IF(A588="","",IF(AD588&lt;&gt;"",AD588,AA588))</f>
        <v/>
      </c>
    </row>
    <row r="589">
      <c r="A589">
        <f>IF(Crawl!A588="","",Crawl!A588)</f>
        <v/>
      </c>
      <c r="B589">
        <f>IF(A589="","",Crawl!EC588)</f>
        <v/>
      </c>
      <c r="C589">
        <f>IF(A589="","",IFERROR(INDEX(Crawl!$A588:$DZ588,1,Rules!$H$6),""))</f>
        <v/>
      </c>
      <c r="D589">
        <f>IF(A589="","",IFERROR(INDEX(Crawl!$A588:$DZ588,1,Rules!$H$7),"")&amp;"")</f>
        <v/>
      </c>
      <c r="E589">
        <f>IF(A589="","",IFERROR(INDEX(Crawl!$A588:$DZ588,1,Rules!$H$8),"")&amp;"")</f>
        <v/>
      </c>
      <c r="F589">
        <f>IF(A589="","",IFERROR(INDEX(Crawl!$A588:$DZ588,1,Rules!$H$9),""))</f>
        <v/>
      </c>
      <c r="G589">
        <f>IF(A589="","",IFERROR(INDEX(Crawl!$A588:$DZ588,1,Rules!$H$10),""))</f>
        <v/>
      </c>
      <c r="H589">
        <f>IF(A589="","",IFERROR(INDEX(Crawl!$A588:$DZ588,1,Rules!$H$12),""))</f>
        <v/>
      </c>
      <c r="I589">
        <f>IF(A589="","",IF(AND(N(H589)&gt;0,IFERROR(INDEX(Crawl!$A588:$DZ588,1,Rules!$H$11),"")&amp;""&lt;&gt;""),IFERROR(INDEX(Crawl!$A588:$DZ588,1,Rules!$H$11),"")&amp;"",IF(AND(ISNUMBER(J589),N(J589)&gt;=Rules!$B$12,IFERROR(INDEX(Crawl!$A588:$DZ588,1,Rules!$H$13),"")&amp;""&lt;&gt;""),IFERROR(INDEX(Crawl!$A588:$DZ588,1,Rules!$H$13),"")&amp;"","")))</f>
        <v/>
      </c>
      <c r="J589" s="19">
        <f>IF(A589="","",IF(IFERROR(INDEX(Crawl!$A588:$DZ588,1,Rules!$H$14),"")&amp;""="","",IFERROR(INDEX(Crawl!$A588:$DZ588,1,Rules!$H$14),"")))</f>
        <v/>
      </c>
      <c r="K589">
        <f>IF(A589="","",IFERROR(SUMIFS('GSC current'!$J$2:$J$2001,'GSC current'!$I$2:$I$2001,B589),0))</f>
        <v/>
      </c>
      <c r="L589">
        <f>IF(A589="","",IFERROR(SUMIFS('GSC current'!$K$2:$K$2001,'GSC current'!$I$2:$I$2001,B589),0))</f>
        <v/>
      </c>
      <c r="M589" s="20">
        <f>IF(A589="","",IF(N(L589)&gt;0,K589/L589,""))</f>
        <v/>
      </c>
      <c r="N589" s="21">
        <f>IF(A589="","",IF(N(L589)&gt;0,SUMIFS('GSC current'!$L$2:$L$2001,'GSC current'!$I$2:$I$2001,B589)/L589,""))</f>
        <v/>
      </c>
      <c r="O589">
        <f>IF(A589="","",IFERROR(SUMIFS('GSC previous'!$J$2:$J$2001,'GSC previous'!$I$2:$I$2001,B589),0))</f>
        <v/>
      </c>
      <c r="P589" s="22">
        <f>IF(A589="","",IF(N(O589)&gt;0,(K589-O589)/O589,""))</f>
        <v/>
      </c>
      <c r="Q589">
        <f>IF(A589="","",IFERROR(SUMIFS(GA4!$P$2:$P$2001,GA4!$O$2:$O$2001,B589),0))</f>
        <v/>
      </c>
      <c r="R589" s="23">
        <f>IF(A589="","",IF(N(Q589)&gt;0,SUMIFS(GA4!$Q$2:$Q$2001,GA4!$O$2:$O$2001,B589)/Q589,""))</f>
        <v/>
      </c>
      <c r="S589">
        <f>IF(A589="","",IFERROR(SUMIFS(GA4!$R$2:$R$2001,GA4!$O$2:$O$2001,B589),0))</f>
        <v/>
      </c>
      <c r="T589">
        <f>IF(A589="","",IF(AND(ISNUMBER(F589),LEFT(C589&amp;"",1)="2"),IF(F589&lt;Rules!$B$9,"Yes","No"),"No"))</f>
        <v/>
      </c>
      <c r="U589">
        <f>IF(A589="","",IF(AND(N(O589)&gt;=Rules!$B$8,ISNUMBER(P589)),IF(P589&lt;=-Rules!$B$7,"Yes","No"),"No"))</f>
        <v/>
      </c>
      <c r="V589">
        <f>IF(A589="","",IF(AND(N(L589)&gt;=Rules!$B$6,ISNUMBER(N589)),IF(AND(N589&gt;=Rules!$B$10,N589&lt;=Rules!$B$11),"Yes","No"),"No"))</f>
        <v/>
      </c>
      <c r="W589">
        <f>IF(A589="","",IF(I589&lt;&gt;"","Yes","No"))</f>
        <v/>
      </c>
      <c r="X589">
        <f>IF(I589="","",IF(SUMIFS($K$3:$K$2002,$A$3:$A$2002,SUBSTITUTE(SUBSTITUTE(I589,"?","~?"),"*","~*"))&gt;N(K589),"Yes","No"))</f>
        <v/>
      </c>
      <c r="Y589">
        <f>IF(A589="","",IF(N(S589)&gt;0,"Yes","No"))</f>
        <v/>
      </c>
      <c r="Z589">
        <f>IF(A589="","",IF(AND(N(K589)&lt;Rules!$B$5,N(L589)&lt;Rules!$B$6,N(Q589)&lt;Rules!$B$13,Y589="No"),"Yes","No"))</f>
        <v/>
      </c>
      <c r="AA589">
        <f>IF(A589="","",IF(LEFT(C589&amp;"",1)="3","Redirect",IF(OR(LEFT(C589&amp;"",1)="4",LEFT(C589&amp;"",1)="5"),IF(OR(N(K589)&gt;0,N(AC589)&gt;=Rules!$B$14),"Redirect","Prune"),IF(D589="Non-Indexable","Keep",IF(AND(W589="Yes",X589="Yes",Y589="No"),"Merge",IF(OR(U589="Yes",V589="Yes",AND(T589="Yes",N(L589)&gt;=Rules!$B$6)),"Update",IF(Z589="Yes",IF(N(AC589)&gt;=Rules!$B$14,"Redirect","Prune"),"Keep")))))))</f>
        <v/>
      </c>
      <c r="AB589">
        <f>IF(A589="","",IF(LEFT(C589&amp;"",1)="3","Already redirects ("&amp;C589&amp;"). Update internal links to point at the final URL.",IF(OR(LEFT(C589&amp;"",1)="4",LEFT(C589&amp;"",1)="5"),IF(AA589="Redirect","Returns "&amp;C589&amp;" but still has "&amp;N(K589)&amp;" clicks and "&amp;N(AC589)&amp;" referring domains. 301 it to the closest live page.","Returns "&amp;C589&amp;" with no clicks or links. Remove internal links and let it 404 or 410."),IF(D589="Non-Indexable","Non-indexable ("&amp;E589&amp;"). Keep if that is intentional; otherwise fix the canonical or noindex.",IF(AA589="Merge","Overlaps with "&amp;I589&amp;IF(N(J589)&gt;0," (similarity "&amp;TEXT(J589,"0.00")&amp;")","")&amp;", which gets more clicks. Merge the useful parts into it and 301 this URL.",IF(AA589="Update",MID(IF(U589="Yes","; Clicks down "&amp;TEXT(-P589,"0%")&amp;" on the previous period","")&amp;IF(V589="Yes","; Average position "&amp;TEXT(N589,"0.0")&amp;" on "&amp;TEXT(L589,"#,##0")&amp;" impressions (striking distance)","")&amp;IF(AND(T589="Yes",N(L589)&gt;=Rules!$B$6),"; Thin ("&amp;F589&amp;" words) but has search demand",""),3,400),IF(AA589="Prune","Low value: "&amp;N(K589)&amp;" clicks, "&amp;N(L589)&amp;" impressions, "&amp;N(Q589)&amp;" sessions, no key events. Remove or noindex it and update internal links.",IF(AA589="Redirect","Low value but "&amp;N(AC589)&amp;" referring domains. 301 it to the closest relevant page to keep those links.",IF(AND(Z589="No",Y589="Yes",N(K589)&lt;Rules!$B$5),"Low search traffic but it converts (key events: "&amp;S589&amp;"). Keep it and link to it.",IF(W589="Yes","Stronger than the page it overlaps ("&amp;I589&amp;"). Keep; merge that page into this one.","Healthy: "&amp;N(K589)&amp;" clicks"&amp;IF(ISNUMBER(N589),", average position "&amp;TEXT(N589,"0.0"),"")&amp;". Keep and monitor."))))))))))</f>
        <v/>
      </c>
      <c r="AE589">
        <f>IF(A589="","",IF(AD589&lt;&gt;"",AD589,AA589))</f>
        <v/>
      </c>
    </row>
    <row r="590">
      <c r="A590">
        <f>IF(Crawl!A589="","",Crawl!A589)</f>
        <v/>
      </c>
      <c r="B590">
        <f>IF(A590="","",Crawl!EC589)</f>
        <v/>
      </c>
      <c r="C590">
        <f>IF(A590="","",IFERROR(INDEX(Crawl!$A589:$DZ589,1,Rules!$H$6),""))</f>
        <v/>
      </c>
      <c r="D590">
        <f>IF(A590="","",IFERROR(INDEX(Crawl!$A589:$DZ589,1,Rules!$H$7),"")&amp;"")</f>
        <v/>
      </c>
      <c r="E590">
        <f>IF(A590="","",IFERROR(INDEX(Crawl!$A589:$DZ589,1,Rules!$H$8),"")&amp;"")</f>
        <v/>
      </c>
      <c r="F590">
        <f>IF(A590="","",IFERROR(INDEX(Crawl!$A589:$DZ589,1,Rules!$H$9),""))</f>
        <v/>
      </c>
      <c r="G590">
        <f>IF(A590="","",IFERROR(INDEX(Crawl!$A589:$DZ589,1,Rules!$H$10),""))</f>
        <v/>
      </c>
      <c r="H590">
        <f>IF(A590="","",IFERROR(INDEX(Crawl!$A589:$DZ589,1,Rules!$H$12),""))</f>
        <v/>
      </c>
      <c r="I590">
        <f>IF(A590="","",IF(AND(N(H590)&gt;0,IFERROR(INDEX(Crawl!$A589:$DZ589,1,Rules!$H$11),"")&amp;""&lt;&gt;""),IFERROR(INDEX(Crawl!$A589:$DZ589,1,Rules!$H$11),"")&amp;"",IF(AND(ISNUMBER(J590),N(J590)&gt;=Rules!$B$12,IFERROR(INDEX(Crawl!$A589:$DZ589,1,Rules!$H$13),"")&amp;""&lt;&gt;""),IFERROR(INDEX(Crawl!$A589:$DZ589,1,Rules!$H$13),"")&amp;"","")))</f>
        <v/>
      </c>
      <c r="J590" s="19">
        <f>IF(A590="","",IF(IFERROR(INDEX(Crawl!$A589:$DZ589,1,Rules!$H$14),"")&amp;""="","",IFERROR(INDEX(Crawl!$A589:$DZ589,1,Rules!$H$14),"")))</f>
        <v/>
      </c>
      <c r="K590">
        <f>IF(A590="","",IFERROR(SUMIFS('GSC current'!$J$2:$J$2001,'GSC current'!$I$2:$I$2001,B590),0))</f>
        <v/>
      </c>
      <c r="L590">
        <f>IF(A590="","",IFERROR(SUMIFS('GSC current'!$K$2:$K$2001,'GSC current'!$I$2:$I$2001,B590),0))</f>
        <v/>
      </c>
      <c r="M590" s="20">
        <f>IF(A590="","",IF(N(L590)&gt;0,K590/L590,""))</f>
        <v/>
      </c>
      <c r="N590" s="21">
        <f>IF(A590="","",IF(N(L590)&gt;0,SUMIFS('GSC current'!$L$2:$L$2001,'GSC current'!$I$2:$I$2001,B590)/L590,""))</f>
        <v/>
      </c>
      <c r="O590">
        <f>IF(A590="","",IFERROR(SUMIFS('GSC previous'!$J$2:$J$2001,'GSC previous'!$I$2:$I$2001,B590),0))</f>
        <v/>
      </c>
      <c r="P590" s="22">
        <f>IF(A590="","",IF(N(O590)&gt;0,(K590-O590)/O590,""))</f>
        <v/>
      </c>
      <c r="Q590">
        <f>IF(A590="","",IFERROR(SUMIFS(GA4!$P$2:$P$2001,GA4!$O$2:$O$2001,B590),0))</f>
        <v/>
      </c>
      <c r="R590" s="23">
        <f>IF(A590="","",IF(N(Q590)&gt;0,SUMIFS(GA4!$Q$2:$Q$2001,GA4!$O$2:$O$2001,B590)/Q590,""))</f>
        <v/>
      </c>
      <c r="S590">
        <f>IF(A590="","",IFERROR(SUMIFS(GA4!$R$2:$R$2001,GA4!$O$2:$O$2001,B590),0))</f>
        <v/>
      </c>
      <c r="T590">
        <f>IF(A590="","",IF(AND(ISNUMBER(F590),LEFT(C590&amp;"",1)="2"),IF(F590&lt;Rules!$B$9,"Yes","No"),"No"))</f>
        <v/>
      </c>
      <c r="U590">
        <f>IF(A590="","",IF(AND(N(O590)&gt;=Rules!$B$8,ISNUMBER(P590)),IF(P590&lt;=-Rules!$B$7,"Yes","No"),"No"))</f>
        <v/>
      </c>
      <c r="V590">
        <f>IF(A590="","",IF(AND(N(L590)&gt;=Rules!$B$6,ISNUMBER(N590)),IF(AND(N590&gt;=Rules!$B$10,N590&lt;=Rules!$B$11),"Yes","No"),"No"))</f>
        <v/>
      </c>
      <c r="W590">
        <f>IF(A590="","",IF(I590&lt;&gt;"","Yes","No"))</f>
        <v/>
      </c>
      <c r="X590">
        <f>IF(I590="","",IF(SUMIFS($K$3:$K$2002,$A$3:$A$2002,SUBSTITUTE(SUBSTITUTE(I590,"?","~?"),"*","~*"))&gt;N(K590),"Yes","No"))</f>
        <v/>
      </c>
      <c r="Y590">
        <f>IF(A590="","",IF(N(S590)&gt;0,"Yes","No"))</f>
        <v/>
      </c>
      <c r="Z590">
        <f>IF(A590="","",IF(AND(N(K590)&lt;Rules!$B$5,N(L590)&lt;Rules!$B$6,N(Q590)&lt;Rules!$B$13,Y590="No"),"Yes","No"))</f>
        <v/>
      </c>
      <c r="AA590">
        <f>IF(A590="","",IF(LEFT(C590&amp;"",1)="3","Redirect",IF(OR(LEFT(C590&amp;"",1)="4",LEFT(C590&amp;"",1)="5"),IF(OR(N(K590)&gt;0,N(AC590)&gt;=Rules!$B$14),"Redirect","Prune"),IF(D590="Non-Indexable","Keep",IF(AND(W590="Yes",X590="Yes",Y590="No"),"Merge",IF(OR(U590="Yes",V590="Yes",AND(T590="Yes",N(L590)&gt;=Rules!$B$6)),"Update",IF(Z590="Yes",IF(N(AC590)&gt;=Rules!$B$14,"Redirect","Prune"),"Keep")))))))</f>
        <v/>
      </c>
      <c r="AB590">
        <f>IF(A590="","",IF(LEFT(C590&amp;"",1)="3","Already redirects ("&amp;C590&amp;"). Update internal links to point at the final URL.",IF(OR(LEFT(C590&amp;"",1)="4",LEFT(C590&amp;"",1)="5"),IF(AA590="Redirect","Returns "&amp;C590&amp;" but still has "&amp;N(K590)&amp;" clicks and "&amp;N(AC590)&amp;" referring domains. 301 it to the closest live page.","Returns "&amp;C590&amp;" with no clicks or links. Remove internal links and let it 404 or 410."),IF(D590="Non-Indexable","Non-indexable ("&amp;E590&amp;"). Keep if that is intentional; otherwise fix the canonical or noindex.",IF(AA590="Merge","Overlaps with "&amp;I590&amp;IF(N(J590)&gt;0," (similarity "&amp;TEXT(J590,"0.00")&amp;")","")&amp;", which gets more clicks. Merge the useful parts into it and 301 this URL.",IF(AA590="Update",MID(IF(U590="Yes","; Clicks down "&amp;TEXT(-P590,"0%")&amp;" on the previous period","")&amp;IF(V590="Yes","; Average position "&amp;TEXT(N590,"0.0")&amp;" on "&amp;TEXT(L590,"#,##0")&amp;" impressions (striking distance)","")&amp;IF(AND(T590="Yes",N(L590)&gt;=Rules!$B$6),"; Thin ("&amp;F590&amp;" words) but has search demand",""),3,400),IF(AA590="Prune","Low value: "&amp;N(K590)&amp;" clicks, "&amp;N(L590)&amp;" impressions, "&amp;N(Q590)&amp;" sessions, no key events. Remove or noindex it and update internal links.",IF(AA590="Redirect","Low value but "&amp;N(AC590)&amp;" referring domains. 301 it to the closest relevant page to keep those links.",IF(AND(Z590="No",Y590="Yes",N(K590)&lt;Rules!$B$5),"Low search traffic but it converts (key events: "&amp;S590&amp;"). Keep it and link to it.",IF(W590="Yes","Stronger than the page it overlaps ("&amp;I590&amp;"). Keep; merge that page into this one.","Healthy: "&amp;N(K590)&amp;" clicks"&amp;IF(ISNUMBER(N590),", average position "&amp;TEXT(N590,"0.0"),"")&amp;". Keep and monitor."))))))))))</f>
        <v/>
      </c>
      <c r="AE590">
        <f>IF(A590="","",IF(AD590&lt;&gt;"",AD590,AA590))</f>
        <v/>
      </c>
    </row>
    <row r="591">
      <c r="A591">
        <f>IF(Crawl!A590="","",Crawl!A590)</f>
        <v/>
      </c>
      <c r="B591">
        <f>IF(A591="","",Crawl!EC590)</f>
        <v/>
      </c>
      <c r="C591">
        <f>IF(A591="","",IFERROR(INDEX(Crawl!$A590:$DZ590,1,Rules!$H$6),""))</f>
        <v/>
      </c>
      <c r="D591">
        <f>IF(A591="","",IFERROR(INDEX(Crawl!$A590:$DZ590,1,Rules!$H$7),"")&amp;"")</f>
        <v/>
      </c>
      <c r="E591">
        <f>IF(A591="","",IFERROR(INDEX(Crawl!$A590:$DZ590,1,Rules!$H$8),"")&amp;"")</f>
        <v/>
      </c>
      <c r="F591">
        <f>IF(A591="","",IFERROR(INDEX(Crawl!$A590:$DZ590,1,Rules!$H$9),""))</f>
        <v/>
      </c>
      <c r="G591">
        <f>IF(A591="","",IFERROR(INDEX(Crawl!$A590:$DZ590,1,Rules!$H$10),""))</f>
        <v/>
      </c>
      <c r="H591">
        <f>IF(A591="","",IFERROR(INDEX(Crawl!$A590:$DZ590,1,Rules!$H$12),""))</f>
        <v/>
      </c>
      <c r="I591">
        <f>IF(A591="","",IF(AND(N(H591)&gt;0,IFERROR(INDEX(Crawl!$A590:$DZ590,1,Rules!$H$11),"")&amp;""&lt;&gt;""),IFERROR(INDEX(Crawl!$A590:$DZ590,1,Rules!$H$11),"")&amp;"",IF(AND(ISNUMBER(J591),N(J591)&gt;=Rules!$B$12,IFERROR(INDEX(Crawl!$A590:$DZ590,1,Rules!$H$13),"")&amp;""&lt;&gt;""),IFERROR(INDEX(Crawl!$A590:$DZ590,1,Rules!$H$13),"")&amp;"","")))</f>
        <v/>
      </c>
      <c r="J591" s="19">
        <f>IF(A591="","",IF(IFERROR(INDEX(Crawl!$A590:$DZ590,1,Rules!$H$14),"")&amp;""="","",IFERROR(INDEX(Crawl!$A590:$DZ590,1,Rules!$H$14),"")))</f>
        <v/>
      </c>
      <c r="K591">
        <f>IF(A591="","",IFERROR(SUMIFS('GSC current'!$J$2:$J$2001,'GSC current'!$I$2:$I$2001,B591),0))</f>
        <v/>
      </c>
      <c r="L591">
        <f>IF(A591="","",IFERROR(SUMIFS('GSC current'!$K$2:$K$2001,'GSC current'!$I$2:$I$2001,B591),0))</f>
        <v/>
      </c>
      <c r="M591" s="20">
        <f>IF(A591="","",IF(N(L591)&gt;0,K591/L591,""))</f>
        <v/>
      </c>
      <c r="N591" s="21">
        <f>IF(A591="","",IF(N(L591)&gt;0,SUMIFS('GSC current'!$L$2:$L$2001,'GSC current'!$I$2:$I$2001,B591)/L591,""))</f>
        <v/>
      </c>
      <c r="O591">
        <f>IF(A591="","",IFERROR(SUMIFS('GSC previous'!$J$2:$J$2001,'GSC previous'!$I$2:$I$2001,B591),0))</f>
        <v/>
      </c>
      <c r="P591" s="22">
        <f>IF(A591="","",IF(N(O591)&gt;0,(K591-O591)/O591,""))</f>
        <v/>
      </c>
      <c r="Q591">
        <f>IF(A591="","",IFERROR(SUMIFS(GA4!$P$2:$P$2001,GA4!$O$2:$O$2001,B591),0))</f>
        <v/>
      </c>
      <c r="R591" s="23">
        <f>IF(A591="","",IF(N(Q591)&gt;0,SUMIFS(GA4!$Q$2:$Q$2001,GA4!$O$2:$O$2001,B591)/Q591,""))</f>
        <v/>
      </c>
      <c r="S591">
        <f>IF(A591="","",IFERROR(SUMIFS(GA4!$R$2:$R$2001,GA4!$O$2:$O$2001,B591),0))</f>
        <v/>
      </c>
      <c r="T591">
        <f>IF(A591="","",IF(AND(ISNUMBER(F591),LEFT(C591&amp;"",1)="2"),IF(F591&lt;Rules!$B$9,"Yes","No"),"No"))</f>
        <v/>
      </c>
      <c r="U591">
        <f>IF(A591="","",IF(AND(N(O591)&gt;=Rules!$B$8,ISNUMBER(P591)),IF(P591&lt;=-Rules!$B$7,"Yes","No"),"No"))</f>
        <v/>
      </c>
      <c r="V591">
        <f>IF(A591="","",IF(AND(N(L591)&gt;=Rules!$B$6,ISNUMBER(N591)),IF(AND(N591&gt;=Rules!$B$10,N591&lt;=Rules!$B$11),"Yes","No"),"No"))</f>
        <v/>
      </c>
      <c r="W591">
        <f>IF(A591="","",IF(I591&lt;&gt;"","Yes","No"))</f>
        <v/>
      </c>
      <c r="X591">
        <f>IF(I591="","",IF(SUMIFS($K$3:$K$2002,$A$3:$A$2002,SUBSTITUTE(SUBSTITUTE(I591,"?","~?"),"*","~*"))&gt;N(K591),"Yes","No"))</f>
        <v/>
      </c>
      <c r="Y591">
        <f>IF(A591="","",IF(N(S591)&gt;0,"Yes","No"))</f>
        <v/>
      </c>
      <c r="Z591">
        <f>IF(A591="","",IF(AND(N(K591)&lt;Rules!$B$5,N(L591)&lt;Rules!$B$6,N(Q591)&lt;Rules!$B$13,Y591="No"),"Yes","No"))</f>
        <v/>
      </c>
      <c r="AA591">
        <f>IF(A591="","",IF(LEFT(C591&amp;"",1)="3","Redirect",IF(OR(LEFT(C591&amp;"",1)="4",LEFT(C591&amp;"",1)="5"),IF(OR(N(K591)&gt;0,N(AC591)&gt;=Rules!$B$14),"Redirect","Prune"),IF(D591="Non-Indexable","Keep",IF(AND(W591="Yes",X591="Yes",Y591="No"),"Merge",IF(OR(U591="Yes",V591="Yes",AND(T591="Yes",N(L591)&gt;=Rules!$B$6)),"Update",IF(Z591="Yes",IF(N(AC591)&gt;=Rules!$B$14,"Redirect","Prune"),"Keep")))))))</f>
        <v/>
      </c>
      <c r="AB591">
        <f>IF(A591="","",IF(LEFT(C591&amp;"",1)="3","Already redirects ("&amp;C591&amp;"). Update internal links to point at the final URL.",IF(OR(LEFT(C591&amp;"",1)="4",LEFT(C591&amp;"",1)="5"),IF(AA591="Redirect","Returns "&amp;C591&amp;" but still has "&amp;N(K591)&amp;" clicks and "&amp;N(AC591)&amp;" referring domains. 301 it to the closest live page.","Returns "&amp;C591&amp;" with no clicks or links. Remove internal links and let it 404 or 410."),IF(D591="Non-Indexable","Non-indexable ("&amp;E591&amp;"). Keep if that is intentional; otherwise fix the canonical or noindex.",IF(AA591="Merge","Overlaps with "&amp;I591&amp;IF(N(J591)&gt;0," (similarity "&amp;TEXT(J591,"0.00")&amp;")","")&amp;", which gets more clicks. Merge the useful parts into it and 301 this URL.",IF(AA591="Update",MID(IF(U591="Yes","; Clicks down "&amp;TEXT(-P591,"0%")&amp;" on the previous period","")&amp;IF(V591="Yes","; Average position "&amp;TEXT(N591,"0.0")&amp;" on "&amp;TEXT(L591,"#,##0")&amp;" impressions (striking distance)","")&amp;IF(AND(T591="Yes",N(L591)&gt;=Rules!$B$6),"; Thin ("&amp;F591&amp;" words) but has search demand",""),3,400),IF(AA591="Prune","Low value: "&amp;N(K591)&amp;" clicks, "&amp;N(L591)&amp;" impressions, "&amp;N(Q591)&amp;" sessions, no key events. Remove or noindex it and update internal links.",IF(AA591="Redirect","Low value but "&amp;N(AC591)&amp;" referring domains. 301 it to the closest relevant page to keep those links.",IF(AND(Z591="No",Y591="Yes",N(K591)&lt;Rules!$B$5),"Low search traffic but it converts (key events: "&amp;S591&amp;"). Keep it and link to it.",IF(W591="Yes","Stronger than the page it overlaps ("&amp;I591&amp;"). Keep; merge that page into this one.","Healthy: "&amp;N(K591)&amp;" clicks"&amp;IF(ISNUMBER(N591),", average position "&amp;TEXT(N591,"0.0"),"")&amp;". Keep and monitor."))))))))))</f>
        <v/>
      </c>
      <c r="AE591">
        <f>IF(A591="","",IF(AD591&lt;&gt;"",AD591,AA591))</f>
        <v/>
      </c>
    </row>
    <row r="592">
      <c r="A592">
        <f>IF(Crawl!A591="","",Crawl!A591)</f>
        <v/>
      </c>
      <c r="B592">
        <f>IF(A592="","",Crawl!EC591)</f>
        <v/>
      </c>
      <c r="C592">
        <f>IF(A592="","",IFERROR(INDEX(Crawl!$A591:$DZ591,1,Rules!$H$6),""))</f>
        <v/>
      </c>
      <c r="D592">
        <f>IF(A592="","",IFERROR(INDEX(Crawl!$A591:$DZ591,1,Rules!$H$7),"")&amp;"")</f>
        <v/>
      </c>
      <c r="E592">
        <f>IF(A592="","",IFERROR(INDEX(Crawl!$A591:$DZ591,1,Rules!$H$8),"")&amp;"")</f>
        <v/>
      </c>
      <c r="F592">
        <f>IF(A592="","",IFERROR(INDEX(Crawl!$A591:$DZ591,1,Rules!$H$9),""))</f>
        <v/>
      </c>
      <c r="G592">
        <f>IF(A592="","",IFERROR(INDEX(Crawl!$A591:$DZ591,1,Rules!$H$10),""))</f>
        <v/>
      </c>
      <c r="H592">
        <f>IF(A592="","",IFERROR(INDEX(Crawl!$A591:$DZ591,1,Rules!$H$12),""))</f>
        <v/>
      </c>
      <c r="I592">
        <f>IF(A592="","",IF(AND(N(H592)&gt;0,IFERROR(INDEX(Crawl!$A591:$DZ591,1,Rules!$H$11),"")&amp;""&lt;&gt;""),IFERROR(INDEX(Crawl!$A591:$DZ591,1,Rules!$H$11),"")&amp;"",IF(AND(ISNUMBER(J592),N(J592)&gt;=Rules!$B$12,IFERROR(INDEX(Crawl!$A591:$DZ591,1,Rules!$H$13),"")&amp;""&lt;&gt;""),IFERROR(INDEX(Crawl!$A591:$DZ591,1,Rules!$H$13),"")&amp;"","")))</f>
        <v/>
      </c>
      <c r="J592" s="19">
        <f>IF(A592="","",IF(IFERROR(INDEX(Crawl!$A591:$DZ591,1,Rules!$H$14),"")&amp;""="","",IFERROR(INDEX(Crawl!$A591:$DZ591,1,Rules!$H$14),"")))</f>
        <v/>
      </c>
      <c r="K592">
        <f>IF(A592="","",IFERROR(SUMIFS('GSC current'!$J$2:$J$2001,'GSC current'!$I$2:$I$2001,B592),0))</f>
        <v/>
      </c>
      <c r="L592">
        <f>IF(A592="","",IFERROR(SUMIFS('GSC current'!$K$2:$K$2001,'GSC current'!$I$2:$I$2001,B592),0))</f>
        <v/>
      </c>
      <c r="M592" s="20">
        <f>IF(A592="","",IF(N(L592)&gt;0,K592/L592,""))</f>
        <v/>
      </c>
      <c r="N592" s="21">
        <f>IF(A592="","",IF(N(L592)&gt;0,SUMIFS('GSC current'!$L$2:$L$2001,'GSC current'!$I$2:$I$2001,B592)/L592,""))</f>
        <v/>
      </c>
      <c r="O592">
        <f>IF(A592="","",IFERROR(SUMIFS('GSC previous'!$J$2:$J$2001,'GSC previous'!$I$2:$I$2001,B592),0))</f>
        <v/>
      </c>
      <c r="P592" s="22">
        <f>IF(A592="","",IF(N(O592)&gt;0,(K592-O592)/O592,""))</f>
        <v/>
      </c>
      <c r="Q592">
        <f>IF(A592="","",IFERROR(SUMIFS(GA4!$P$2:$P$2001,GA4!$O$2:$O$2001,B592),0))</f>
        <v/>
      </c>
      <c r="R592" s="23">
        <f>IF(A592="","",IF(N(Q592)&gt;0,SUMIFS(GA4!$Q$2:$Q$2001,GA4!$O$2:$O$2001,B592)/Q592,""))</f>
        <v/>
      </c>
      <c r="S592">
        <f>IF(A592="","",IFERROR(SUMIFS(GA4!$R$2:$R$2001,GA4!$O$2:$O$2001,B592),0))</f>
        <v/>
      </c>
      <c r="T592">
        <f>IF(A592="","",IF(AND(ISNUMBER(F592),LEFT(C592&amp;"",1)="2"),IF(F592&lt;Rules!$B$9,"Yes","No"),"No"))</f>
        <v/>
      </c>
      <c r="U592">
        <f>IF(A592="","",IF(AND(N(O592)&gt;=Rules!$B$8,ISNUMBER(P592)),IF(P592&lt;=-Rules!$B$7,"Yes","No"),"No"))</f>
        <v/>
      </c>
      <c r="V592">
        <f>IF(A592="","",IF(AND(N(L592)&gt;=Rules!$B$6,ISNUMBER(N592)),IF(AND(N592&gt;=Rules!$B$10,N592&lt;=Rules!$B$11),"Yes","No"),"No"))</f>
        <v/>
      </c>
      <c r="W592">
        <f>IF(A592="","",IF(I592&lt;&gt;"","Yes","No"))</f>
        <v/>
      </c>
      <c r="X592">
        <f>IF(I592="","",IF(SUMIFS($K$3:$K$2002,$A$3:$A$2002,SUBSTITUTE(SUBSTITUTE(I592,"?","~?"),"*","~*"))&gt;N(K592),"Yes","No"))</f>
        <v/>
      </c>
      <c r="Y592">
        <f>IF(A592="","",IF(N(S592)&gt;0,"Yes","No"))</f>
        <v/>
      </c>
      <c r="Z592">
        <f>IF(A592="","",IF(AND(N(K592)&lt;Rules!$B$5,N(L592)&lt;Rules!$B$6,N(Q592)&lt;Rules!$B$13,Y592="No"),"Yes","No"))</f>
        <v/>
      </c>
      <c r="AA592">
        <f>IF(A592="","",IF(LEFT(C592&amp;"",1)="3","Redirect",IF(OR(LEFT(C592&amp;"",1)="4",LEFT(C592&amp;"",1)="5"),IF(OR(N(K592)&gt;0,N(AC592)&gt;=Rules!$B$14),"Redirect","Prune"),IF(D592="Non-Indexable","Keep",IF(AND(W592="Yes",X592="Yes",Y592="No"),"Merge",IF(OR(U592="Yes",V592="Yes",AND(T592="Yes",N(L592)&gt;=Rules!$B$6)),"Update",IF(Z592="Yes",IF(N(AC592)&gt;=Rules!$B$14,"Redirect","Prune"),"Keep")))))))</f>
        <v/>
      </c>
      <c r="AB592">
        <f>IF(A592="","",IF(LEFT(C592&amp;"",1)="3","Already redirects ("&amp;C592&amp;"). Update internal links to point at the final URL.",IF(OR(LEFT(C592&amp;"",1)="4",LEFT(C592&amp;"",1)="5"),IF(AA592="Redirect","Returns "&amp;C592&amp;" but still has "&amp;N(K592)&amp;" clicks and "&amp;N(AC592)&amp;" referring domains. 301 it to the closest live page.","Returns "&amp;C592&amp;" with no clicks or links. Remove internal links and let it 404 or 410."),IF(D592="Non-Indexable","Non-indexable ("&amp;E592&amp;"). Keep if that is intentional; otherwise fix the canonical or noindex.",IF(AA592="Merge","Overlaps with "&amp;I592&amp;IF(N(J592)&gt;0," (similarity "&amp;TEXT(J592,"0.00")&amp;")","")&amp;", which gets more clicks. Merge the useful parts into it and 301 this URL.",IF(AA592="Update",MID(IF(U592="Yes","; Clicks down "&amp;TEXT(-P592,"0%")&amp;" on the previous period","")&amp;IF(V592="Yes","; Average position "&amp;TEXT(N592,"0.0")&amp;" on "&amp;TEXT(L592,"#,##0")&amp;" impressions (striking distance)","")&amp;IF(AND(T592="Yes",N(L592)&gt;=Rules!$B$6),"; Thin ("&amp;F592&amp;" words) but has search demand",""),3,400),IF(AA592="Prune","Low value: "&amp;N(K592)&amp;" clicks, "&amp;N(L592)&amp;" impressions, "&amp;N(Q592)&amp;" sessions, no key events. Remove or noindex it and update internal links.",IF(AA592="Redirect","Low value but "&amp;N(AC592)&amp;" referring domains. 301 it to the closest relevant page to keep those links.",IF(AND(Z592="No",Y592="Yes",N(K592)&lt;Rules!$B$5),"Low search traffic but it converts (key events: "&amp;S592&amp;"). Keep it and link to it.",IF(W592="Yes","Stronger than the page it overlaps ("&amp;I592&amp;"). Keep; merge that page into this one.","Healthy: "&amp;N(K592)&amp;" clicks"&amp;IF(ISNUMBER(N592),", average position "&amp;TEXT(N592,"0.0"),"")&amp;". Keep and monitor."))))))))))</f>
        <v/>
      </c>
      <c r="AE592">
        <f>IF(A592="","",IF(AD592&lt;&gt;"",AD592,AA592))</f>
        <v/>
      </c>
    </row>
    <row r="593">
      <c r="A593">
        <f>IF(Crawl!A592="","",Crawl!A592)</f>
        <v/>
      </c>
      <c r="B593">
        <f>IF(A593="","",Crawl!EC592)</f>
        <v/>
      </c>
      <c r="C593">
        <f>IF(A593="","",IFERROR(INDEX(Crawl!$A592:$DZ592,1,Rules!$H$6),""))</f>
        <v/>
      </c>
      <c r="D593">
        <f>IF(A593="","",IFERROR(INDEX(Crawl!$A592:$DZ592,1,Rules!$H$7),"")&amp;"")</f>
        <v/>
      </c>
      <c r="E593">
        <f>IF(A593="","",IFERROR(INDEX(Crawl!$A592:$DZ592,1,Rules!$H$8),"")&amp;"")</f>
        <v/>
      </c>
      <c r="F593">
        <f>IF(A593="","",IFERROR(INDEX(Crawl!$A592:$DZ592,1,Rules!$H$9),""))</f>
        <v/>
      </c>
      <c r="G593">
        <f>IF(A593="","",IFERROR(INDEX(Crawl!$A592:$DZ592,1,Rules!$H$10),""))</f>
        <v/>
      </c>
      <c r="H593">
        <f>IF(A593="","",IFERROR(INDEX(Crawl!$A592:$DZ592,1,Rules!$H$12),""))</f>
        <v/>
      </c>
      <c r="I593">
        <f>IF(A593="","",IF(AND(N(H593)&gt;0,IFERROR(INDEX(Crawl!$A592:$DZ592,1,Rules!$H$11),"")&amp;""&lt;&gt;""),IFERROR(INDEX(Crawl!$A592:$DZ592,1,Rules!$H$11),"")&amp;"",IF(AND(ISNUMBER(J593),N(J593)&gt;=Rules!$B$12,IFERROR(INDEX(Crawl!$A592:$DZ592,1,Rules!$H$13),"")&amp;""&lt;&gt;""),IFERROR(INDEX(Crawl!$A592:$DZ592,1,Rules!$H$13),"")&amp;"","")))</f>
        <v/>
      </c>
      <c r="J593" s="19">
        <f>IF(A593="","",IF(IFERROR(INDEX(Crawl!$A592:$DZ592,1,Rules!$H$14),"")&amp;""="","",IFERROR(INDEX(Crawl!$A592:$DZ592,1,Rules!$H$14),"")))</f>
        <v/>
      </c>
      <c r="K593">
        <f>IF(A593="","",IFERROR(SUMIFS('GSC current'!$J$2:$J$2001,'GSC current'!$I$2:$I$2001,B593),0))</f>
        <v/>
      </c>
      <c r="L593">
        <f>IF(A593="","",IFERROR(SUMIFS('GSC current'!$K$2:$K$2001,'GSC current'!$I$2:$I$2001,B593),0))</f>
        <v/>
      </c>
      <c r="M593" s="20">
        <f>IF(A593="","",IF(N(L593)&gt;0,K593/L593,""))</f>
        <v/>
      </c>
      <c r="N593" s="21">
        <f>IF(A593="","",IF(N(L593)&gt;0,SUMIFS('GSC current'!$L$2:$L$2001,'GSC current'!$I$2:$I$2001,B593)/L593,""))</f>
        <v/>
      </c>
      <c r="O593">
        <f>IF(A593="","",IFERROR(SUMIFS('GSC previous'!$J$2:$J$2001,'GSC previous'!$I$2:$I$2001,B593),0))</f>
        <v/>
      </c>
      <c r="P593" s="22">
        <f>IF(A593="","",IF(N(O593)&gt;0,(K593-O593)/O593,""))</f>
        <v/>
      </c>
      <c r="Q593">
        <f>IF(A593="","",IFERROR(SUMIFS(GA4!$P$2:$P$2001,GA4!$O$2:$O$2001,B593),0))</f>
        <v/>
      </c>
      <c r="R593" s="23">
        <f>IF(A593="","",IF(N(Q593)&gt;0,SUMIFS(GA4!$Q$2:$Q$2001,GA4!$O$2:$O$2001,B593)/Q593,""))</f>
        <v/>
      </c>
      <c r="S593">
        <f>IF(A593="","",IFERROR(SUMIFS(GA4!$R$2:$R$2001,GA4!$O$2:$O$2001,B593),0))</f>
        <v/>
      </c>
      <c r="T593">
        <f>IF(A593="","",IF(AND(ISNUMBER(F593),LEFT(C593&amp;"",1)="2"),IF(F593&lt;Rules!$B$9,"Yes","No"),"No"))</f>
        <v/>
      </c>
      <c r="U593">
        <f>IF(A593="","",IF(AND(N(O593)&gt;=Rules!$B$8,ISNUMBER(P593)),IF(P593&lt;=-Rules!$B$7,"Yes","No"),"No"))</f>
        <v/>
      </c>
      <c r="V593">
        <f>IF(A593="","",IF(AND(N(L593)&gt;=Rules!$B$6,ISNUMBER(N593)),IF(AND(N593&gt;=Rules!$B$10,N593&lt;=Rules!$B$11),"Yes","No"),"No"))</f>
        <v/>
      </c>
      <c r="W593">
        <f>IF(A593="","",IF(I593&lt;&gt;"","Yes","No"))</f>
        <v/>
      </c>
      <c r="X593">
        <f>IF(I593="","",IF(SUMIFS($K$3:$K$2002,$A$3:$A$2002,SUBSTITUTE(SUBSTITUTE(I593,"?","~?"),"*","~*"))&gt;N(K593),"Yes","No"))</f>
        <v/>
      </c>
      <c r="Y593">
        <f>IF(A593="","",IF(N(S593)&gt;0,"Yes","No"))</f>
        <v/>
      </c>
      <c r="Z593">
        <f>IF(A593="","",IF(AND(N(K593)&lt;Rules!$B$5,N(L593)&lt;Rules!$B$6,N(Q593)&lt;Rules!$B$13,Y593="No"),"Yes","No"))</f>
        <v/>
      </c>
      <c r="AA593">
        <f>IF(A593="","",IF(LEFT(C593&amp;"",1)="3","Redirect",IF(OR(LEFT(C593&amp;"",1)="4",LEFT(C593&amp;"",1)="5"),IF(OR(N(K593)&gt;0,N(AC593)&gt;=Rules!$B$14),"Redirect","Prune"),IF(D593="Non-Indexable","Keep",IF(AND(W593="Yes",X593="Yes",Y593="No"),"Merge",IF(OR(U593="Yes",V593="Yes",AND(T593="Yes",N(L593)&gt;=Rules!$B$6)),"Update",IF(Z593="Yes",IF(N(AC593)&gt;=Rules!$B$14,"Redirect","Prune"),"Keep")))))))</f>
        <v/>
      </c>
      <c r="AB593">
        <f>IF(A593="","",IF(LEFT(C593&amp;"",1)="3","Already redirects ("&amp;C593&amp;"). Update internal links to point at the final URL.",IF(OR(LEFT(C593&amp;"",1)="4",LEFT(C593&amp;"",1)="5"),IF(AA593="Redirect","Returns "&amp;C593&amp;" but still has "&amp;N(K593)&amp;" clicks and "&amp;N(AC593)&amp;" referring domains. 301 it to the closest live page.","Returns "&amp;C593&amp;" with no clicks or links. Remove internal links and let it 404 or 410."),IF(D593="Non-Indexable","Non-indexable ("&amp;E593&amp;"). Keep if that is intentional; otherwise fix the canonical or noindex.",IF(AA593="Merge","Overlaps with "&amp;I593&amp;IF(N(J593)&gt;0," (similarity "&amp;TEXT(J593,"0.00")&amp;")","")&amp;", which gets more clicks. Merge the useful parts into it and 301 this URL.",IF(AA593="Update",MID(IF(U593="Yes","; Clicks down "&amp;TEXT(-P593,"0%")&amp;" on the previous period","")&amp;IF(V593="Yes","; Average position "&amp;TEXT(N593,"0.0")&amp;" on "&amp;TEXT(L593,"#,##0")&amp;" impressions (striking distance)","")&amp;IF(AND(T593="Yes",N(L593)&gt;=Rules!$B$6),"; Thin ("&amp;F593&amp;" words) but has search demand",""),3,400),IF(AA593="Prune","Low value: "&amp;N(K593)&amp;" clicks, "&amp;N(L593)&amp;" impressions, "&amp;N(Q593)&amp;" sessions, no key events. Remove or noindex it and update internal links.",IF(AA593="Redirect","Low value but "&amp;N(AC593)&amp;" referring domains. 301 it to the closest relevant page to keep those links.",IF(AND(Z593="No",Y593="Yes",N(K593)&lt;Rules!$B$5),"Low search traffic but it converts (key events: "&amp;S593&amp;"). Keep it and link to it.",IF(W593="Yes","Stronger than the page it overlaps ("&amp;I593&amp;"). Keep; merge that page into this one.","Healthy: "&amp;N(K593)&amp;" clicks"&amp;IF(ISNUMBER(N593),", average position "&amp;TEXT(N593,"0.0"),"")&amp;". Keep and monitor."))))))))))</f>
        <v/>
      </c>
      <c r="AE593">
        <f>IF(A593="","",IF(AD593&lt;&gt;"",AD593,AA593))</f>
        <v/>
      </c>
    </row>
    <row r="594">
      <c r="A594">
        <f>IF(Crawl!A593="","",Crawl!A593)</f>
        <v/>
      </c>
      <c r="B594">
        <f>IF(A594="","",Crawl!EC593)</f>
        <v/>
      </c>
      <c r="C594">
        <f>IF(A594="","",IFERROR(INDEX(Crawl!$A593:$DZ593,1,Rules!$H$6),""))</f>
        <v/>
      </c>
      <c r="D594">
        <f>IF(A594="","",IFERROR(INDEX(Crawl!$A593:$DZ593,1,Rules!$H$7),"")&amp;"")</f>
        <v/>
      </c>
      <c r="E594">
        <f>IF(A594="","",IFERROR(INDEX(Crawl!$A593:$DZ593,1,Rules!$H$8),"")&amp;"")</f>
        <v/>
      </c>
      <c r="F594">
        <f>IF(A594="","",IFERROR(INDEX(Crawl!$A593:$DZ593,1,Rules!$H$9),""))</f>
        <v/>
      </c>
      <c r="G594">
        <f>IF(A594="","",IFERROR(INDEX(Crawl!$A593:$DZ593,1,Rules!$H$10),""))</f>
        <v/>
      </c>
      <c r="H594">
        <f>IF(A594="","",IFERROR(INDEX(Crawl!$A593:$DZ593,1,Rules!$H$12),""))</f>
        <v/>
      </c>
      <c r="I594">
        <f>IF(A594="","",IF(AND(N(H594)&gt;0,IFERROR(INDEX(Crawl!$A593:$DZ593,1,Rules!$H$11),"")&amp;""&lt;&gt;""),IFERROR(INDEX(Crawl!$A593:$DZ593,1,Rules!$H$11),"")&amp;"",IF(AND(ISNUMBER(J594),N(J594)&gt;=Rules!$B$12,IFERROR(INDEX(Crawl!$A593:$DZ593,1,Rules!$H$13),"")&amp;""&lt;&gt;""),IFERROR(INDEX(Crawl!$A593:$DZ593,1,Rules!$H$13),"")&amp;"","")))</f>
        <v/>
      </c>
      <c r="J594" s="19">
        <f>IF(A594="","",IF(IFERROR(INDEX(Crawl!$A593:$DZ593,1,Rules!$H$14),"")&amp;""="","",IFERROR(INDEX(Crawl!$A593:$DZ593,1,Rules!$H$14),"")))</f>
        <v/>
      </c>
      <c r="K594">
        <f>IF(A594="","",IFERROR(SUMIFS('GSC current'!$J$2:$J$2001,'GSC current'!$I$2:$I$2001,B594),0))</f>
        <v/>
      </c>
      <c r="L594">
        <f>IF(A594="","",IFERROR(SUMIFS('GSC current'!$K$2:$K$2001,'GSC current'!$I$2:$I$2001,B594),0))</f>
        <v/>
      </c>
      <c r="M594" s="20">
        <f>IF(A594="","",IF(N(L594)&gt;0,K594/L594,""))</f>
        <v/>
      </c>
      <c r="N594" s="21">
        <f>IF(A594="","",IF(N(L594)&gt;0,SUMIFS('GSC current'!$L$2:$L$2001,'GSC current'!$I$2:$I$2001,B594)/L594,""))</f>
        <v/>
      </c>
      <c r="O594">
        <f>IF(A594="","",IFERROR(SUMIFS('GSC previous'!$J$2:$J$2001,'GSC previous'!$I$2:$I$2001,B594),0))</f>
        <v/>
      </c>
      <c r="P594" s="22">
        <f>IF(A594="","",IF(N(O594)&gt;0,(K594-O594)/O594,""))</f>
        <v/>
      </c>
      <c r="Q594">
        <f>IF(A594="","",IFERROR(SUMIFS(GA4!$P$2:$P$2001,GA4!$O$2:$O$2001,B594),0))</f>
        <v/>
      </c>
      <c r="R594" s="23">
        <f>IF(A594="","",IF(N(Q594)&gt;0,SUMIFS(GA4!$Q$2:$Q$2001,GA4!$O$2:$O$2001,B594)/Q594,""))</f>
        <v/>
      </c>
      <c r="S594">
        <f>IF(A594="","",IFERROR(SUMIFS(GA4!$R$2:$R$2001,GA4!$O$2:$O$2001,B594),0))</f>
        <v/>
      </c>
      <c r="T594">
        <f>IF(A594="","",IF(AND(ISNUMBER(F594),LEFT(C594&amp;"",1)="2"),IF(F594&lt;Rules!$B$9,"Yes","No"),"No"))</f>
        <v/>
      </c>
      <c r="U594">
        <f>IF(A594="","",IF(AND(N(O594)&gt;=Rules!$B$8,ISNUMBER(P594)),IF(P594&lt;=-Rules!$B$7,"Yes","No"),"No"))</f>
        <v/>
      </c>
      <c r="V594">
        <f>IF(A594="","",IF(AND(N(L594)&gt;=Rules!$B$6,ISNUMBER(N594)),IF(AND(N594&gt;=Rules!$B$10,N594&lt;=Rules!$B$11),"Yes","No"),"No"))</f>
        <v/>
      </c>
      <c r="W594">
        <f>IF(A594="","",IF(I594&lt;&gt;"","Yes","No"))</f>
        <v/>
      </c>
      <c r="X594">
        <f>IF(I594="","",IF(SUMIFS($K$3:$K$2002,$A$3:$A$2002,SUBSTITUTE(SUBSTITUTE(I594,"?","~?"),"*","~*"))&gt;N(K594),"Yes","No"))</f>
        <v/>
      </c>
      <c r="Y594">
        <f>IF(A594="","",IF(N(S594)&gt;0,"Yes","No"))</f>
        <v/>
      </c>
      <c r="Z594">
        <f>IF(A594="","",IF(AND(N(K594)&lt;Rules!$B$5,N(L594)&lt;Rules!$B$6,N(Q594)&lt;Rules!$B$13,Y594="No"),"Yes","No"))</f>
        <v/>
      </c>
      <c r="AA594">
        <f>IF(A594="","",IF(LEFT(C594&amp;"",1)="3","Redirect",IF(OR(LEFT(C594&amp;"",1)="4",LEFT(C594&amp;"",1)="5"),IF(OR(N(K594)&gt;0,N(AC594)&gt;=Rules!$B$14),"Redirect","Prune"),IF(D594="Non-Indexable","Keep",IF(AND(W594="Yes",X594="Yes",Y594="No"),"Merge",IF(OR(U594="Yes",V594="Yes",AND(T594="Yes",N(L594)&gt;=Rules!$B$6)),"Update",IF(Z594="Yes",IF(N(AC594)&gt;=Rules!$B$14,"Redirect","Prune"),"Keep")))))))</f>
        <v/>
      </c>
      <c r="AB594">
        <f>IF(A594="","",IF(LEFT(C594&amp;"",1)="3","Already redirects ("&amp;C594&amp;"). Update internal links to point at the final URL.",IF(OR(LEFT(C594&amp;"",1)="4",LEFT(C594&amp;"",1)="5"),IF(AA594="Redirect","Returns "&amp;C594&amp;" but still has "&amp;N(K594)&amp;" clicks and "&amp;N(AC594)&amp;" referring domains. 301 it to the closest live page.","Returns "&amp;C594&amp;" with no clicks or links. Remove internal links and let it 404 or 410."),IF(D594="Non-Indexable","Non-indexable ("&amp;E594&amp;"). Keep if that is intentional; otherwise fix the canonical or noindex.",IF(AA594="Merge","Overlaps with "&amp;I594&amp;IF(N(J594)&gt;0," (similarity "&amp;TEXT(J594,"0.00")&amp;")","")&amp;", which gets more clicks. Merge the useful parts into it and 301 this URL.",IF(AA594="Update",MID(IF(U594="Yes","; Clicks down "&amp;TEXT(-P594,"0%")&amp;" on the previous period","")&amp;IF(V594="Yes","; Average position "&amp;TEXT(N594,"0.0")&amp;" on "&amp;TEXT(L594,"#,##0")&amp;" impressions (striking distance)","")&amp;IF(AND(T594="Yes",N(L594)&gt;=Rules!$B$6),"; Thin ("&amp;F594&amp;" words) but has search demand",""),3,400),IF(AA594="Prune","Low value: "&amp;N(K594)&amp;" clicks, "&amp;N(L594)&amp;" impressions, "&amp;N(Q594)&amp;" sessions, no key events. Remove or noindex it and update internal links.",IF(AA594="Redirect","Low value but "&amp;N(AC594)&amp;" referring domains. 301 it to the closest relevant page to keep those links.",IF(AND(Z594="No",Y594="Yes",N(K594)&lt;Rules!$B$5),"Low search traffic but it converts (key events: "&amp;S594&amp;"). Keep it and link to it.",IF(W594="Yes","Stronger than the page it overlaps ("&amp;I594&amp;"). Keep; merge that page into this one.","Healthy: "&amp;N(K594)&amp;" clicks"&amp;IF(ISNUMBER(N594),", average position "&amp;TEXT(N594,"0.0"),"")&amp;". Keep and monitor."))))))))))</f>
        <v/>
      </c>
      <c r="AE594">
        <f>IF(A594="","",IF(AD594&lt;&gt;"",AD594,AA594))</f>
        <v/>
      </c>
    </row>
    <row r="595">
      <c r="A595">
        <f>IF(Crawl!A594="","",Crawl!A594)</f>
        <v/>
      </c>
      <c r="B595">
        <f>IF(A595="","",Crawl!EC594)</f>
        <v/>
      </c>
      <c r="C595">
        <f>IF(A595="","",IFERROR(INDEX(Crawl!$A594:$DZ594,1,Rules!$H$6),""))</f>
        <v/>
      </c>
      <c r="D595">
        <f>IF(A595="","",IFERROR(INDEX(Crawl!$A594:$DZ594,1,Rules!$H$7),"")&amp;"")</f>
        <v/>
      </c>
      <c r="E595">
        <f>IF(A595="","",IFERROR(INDEX(Crawl!$A594:$DZ594,1,Rules!$H$8),"")&amp;"")</f>
        <v/>
      </c>
      <c r="F595">
        <f>IF(A595="","",IFERROR(INDEX(Crawl!$A594:$DZ594,1,Rules!$H$9),""))</f>
        <v/>
      </c>
      <c r="G595">
        <f>IF(A595="","",IFERROR(INDEX(Crawl!$A594:$DZ594,1,Rules!$H$10),""))</f>
        <v/>
      </c>
      <c r="H595">
        <f>IF(A595="","",IFERROR(INDEX(Crawl!$A594:$DZ594,1,Rules!$H$12),""))</f>
        <v/>
      </c>
      <c r="I595">
        <f>IF(A595="","",IF(AND(N(H595)&gt;0,IFERROR(INDEX(Crawl!$A594:$DZ594,1,Rules!$H$11),"")&amp;""&lt;&gt;""),IFERROR(INDEX(Crawl!$A594:$DZ594,1,Rules!$H$11),"")&amp;"",IF(AND(ISNUMBER(J595),N(J595)&gt;=Rules!$B$12,IFERROR(INDEX(Crawl!$A594:$DZ594,1,Rules!$H$13),"")&amp;""&lt;&gt;""),IFERROR(INDEX(Crawl!$A594:$DZ594,1,Rules!$H$13),"")&amp;"","")))</f>
        <v/>
      </c>
      <c r="J595" s="19">
        <f>IF(A595="","",IF(IFERROR(INDEX(Crawl!$A594:$DZ594,1,Rules!$H$14),"")&amp;""="","",IFERROR(INDEX(Crawl!$A594:$DZ594,1,Rules!$H$14),"")))</f>
        <v/>
      </c>
      <c r="K595">
        <f>IF(A595="","",IFERROR(SUMIFS('GSC current'!$J$2:$J$2001,'GSC current'!$I$2:$I$2001,B595),0))</f>
        <v/>
      </c>
      <c r="L595">
        <f>IF(A595="","",IFERROR(SUMIFS('GSC current'!$K$2:$K$2001,'GSC current'!$I$2:$I$2001,B595),0))</f>
        <v/>
      </c>
      <c r="M595" s="20">
        <f>IF(A595="","",IF(N(L595)&gt;0,K595/L595,""))</f>
        <v/>
      </c>
      <c r="N595" s="21">
        <f>IF(A595="","",IF(N(L595)&gt;0,SUMIFS('GSC current'!$L$2:$L$2001,'GSC current'!$I$2:$I$2001,B595)/L595,""))</f>
        <v/>
      </c>
      <c r="O595">
        <f>IF(A595="","",IFERROR(SUMIFS('GSC previous'!$J$2:$J$2001,'GSC previous'!$I$2:$I$2001,B595),0))</f>
        <v/>
      </c>
      <c r="P595" s="22">
        <f>IF(A595="","",IF(N(O595)&gt;0,(K595-O595)/O595,""))</f>
        <v/>
      </c>
      <c r="Q595">
        <f>IF(A595="","",IFERROR(SUMIFS(GA4!$P$2:$P$2001,GA4!$O$2:$O$2001,B595),0))</f>
        <v/>
      </c>
      <c r="R595" s="23">
        <f>IF(A595="","",IF(N(Q595)&gt;0,SUMIFS(GA4!$Q$2:$Q$2001,GA4!$O$2:$O$2001,B595)/Q595,""))</f>
        <v/>
      </c>
      <c r="S595">
        <f>IF(A595="","",IFERROR(SUMIFS(GA4!$R$2:$R$2001,GA4!$O$2:$O$2001,B595),0))</f>
        <v/>
      </c>
      <c r="T595">
        <f>IF(A595="","",IF(AND(ISNUMBER(F595),LEFT(C595&amp;"",1)="2"),IF(F595&lt;Rules!$B$9,"Yes","No"),"No"))</f>
        <v/>
      </c>
      <c r="U595">
        <f>IF(A595="","",IF(AND(N(O595)&gt;=Rules!$B$8,ISNUMBER(P595)),IF(P595&lt;=-Rules!$B$7,"Yes","No"),"No"))</f>
        <v/>
      </c>
      <c r="V595">
        <f>IF(A595="","",IF(AND(N(L595)&gt;=Rules!$B$6,ISNUMBER(N595)),IF(AND(N595&gt;=Rules!$B$10,N595&lt;=Rules!$B$11),"Yes","No"),"No"))</f>
        <v/>
      </c>
      <c r="W595">
        <f>IF(A595="","",IF(I595&lt;&gt;"","Yes","No"))</f>
        <v/>
      </c>
      <c r="X595">
        <f>IF(I595="","",IF(SUMIFS($K$3:$K$2002,$A$3:$A$2002,SUBSTITUTE(SUBSTITUTE(I595,"?","~?"),"*","~*"))&gt;N(K595),"Yes","No"))</f>
        <v/>
      </c>
      <c r="Y595">
        <f>IF(A595="","",IF(N(S595)&gt;0,"Yes","No"))</f>
        <v/>
      </c>
      <c r="Z595">
        <f>IF(A595="","",IF(AND(N(K595)&lt;Rules!$B$5,N(L595)&lt;Rules!$B$6,N(Q595)&lt;Rules!$B$13,Y595="No"),"Yes","No"))</f>
        <v/>
      </c>
      <c r="AA595">
        <f>IF(A595="","",IF(LEFT(C595&amp;"",1)="3","Redirect",IF(OR(LEFT(C595&amp;"",1)="4",LEFT(C595&amp;"",1)="5"),IF(OR(N(K595)&gt;0,N(AC595)&gt;=Rules!$B$14),"Redirect","Prune"),IF(D595="Non-Indexable","Keep",IF(AND(W595="Yes",X595="Yes",Y595="No"),"Merge",IF(OR(U595="Yes",V595="Yes",AND(T595="Yes",N(L595)&gt;=Rules!$B$6)),"Update",IF(Z595="Yes",IF(N(AC595)&gt;=Rules!$B$14,"Redirect","Prune"),"Keep")))))))</f>
        <v/>
      </c>
      <c r="AB595">
        <f>IF(A595="","",IF(LEFT(C595&amp;"",1)="3","Already redirects ("&amp;C595&amp;"). Update internal links to point at the final URL.",IF(OR(LEFT(C595&amp;"",1)="4",LEFT(C595&amp;"",1)="5"),IF(AA595="Redirect","Returns "&amp;C595&amp;" but still has "&amp;N(K595)&amp;" clicks and "&amp;N(AC595)&amp;" referring domains. 301 it to the closest live page.","Returns "&amp;C595&amp;" with no clicks or links. Remove internal links and let it 404 or 410."),IF(D595="Non-Indexable","Non-indexable ("&amp;E595&amp;"). Keep if that is intentional; otherwise fix the canonical or noindex.",IF(AA595="Merge","Overlaps with "&amp;I595&amp;IF(N(J595)&gt;0," (similarity "&amp;TEXT(J595,"0.00")&amp;")","")&amp;", which gets more clicks. Merge the useful parts into it and 301 this URL.",IF(AA595="Update",MID(IF(U595="Yes","; Clicks down "&amp;TEXT(-P595,"0%")&amp;" on the previous period","")&amp;IF(V595="Yes","; Average position "&amp;TEXT(N595,"0.0")&amp;" on "&amp;TEXT(L595,"#,##0")&amp;" impressions (striking distance)","")&amp;IF(AND(T595="Yes",N(L595)&gt;=Rules!$B$6),"; Thin ("&amp;F595&amp;" words) but has search demand",""),3,400),IF(AA595="Prune","Low value: "&amp;N(K595)&amp;" clicks, "&amp;N(L595)&amp;" impressions, "&amp;N(Q595)&amp;" sessions, no key events. Remove or noindex it and update internal links.",IF(AA595="Redirect","Low value but "&amp;N(AC595)&amp;" referring domains. 301 it to the closest relevant page to keep those links.",IF(AND(Z595="No",Y595="Yes",N(K595)&lt;Rules!$B$5),"Low search traffic but it converts (key events: "&amp;S595&amp;"). Keep it and link to it.",IF(W595="Yes","Stronger than the page it overlaps ("&amp;I595&amp;"). Keep; merge that page into this one.","Healthy: "&amp;N(K595)&amp;" clicks"&amp;IF(ISNUMBER(N595),", average position "&amp;TEXT(N595,"0.0"),"")&amp;". Keep and monitor."))))))))))</f>
        <v/>
      </c>
      <c r="AE595">
        <f>IF(A595="","",IF(AD595&lt;&gt;"",AD595,AA595))</f>
        <v/>
      </c>
    </row>
    <row r="596">
      <c r="A596">
        <f>IF(Crawl!A595="","",Crawl!A595)</f>
        <v/>
      </c>
      <c r="B596">
        <f>IF(A596="","",Crawl!EC595)</f>
        <v/>
      </c>
      <c r="C596">
        <f>IF(A596="","",IFERROR(INDEX(Crawl!$A595:$DZ595,1,Rules!$H$6),""))</f>
        <v/>
      </c>
      <c r="D596">
        <f>IF(A596="","",IFERROR(INDEX(Crawl!$A595:$DZ595,1,Rules!$H$7),"")&amp;"")</f>
        <v/>
      </c>
      <c r="E596">
        <f>IF(A596="","",IFERROR(INDEX(Crawl!$A595:$DZ595,1,Rules!$H$8),"")&amp;"")</f>
        <v/>
      </c>
      <c r="F596">
        <f>IF(A596="","",IFERROR(INDEX(Crawl!$A595:$DZ595,1,Rules!$H$9),""))</f>
        <v/>
      </c>
      <c r="G596">
        <f>IF(A596="","",IFERROR(INDEX(Crawl!$A595:$DZ595,1,Rules!$H$10),""))</f>
        <v/>
      </c>
      <c r="H596">
        <f>IF(A596="","",IFERROR(INDEX(Crawl!$A595:$DZ595,1,Rules!$H$12),""))</f>
        <v/>
      </c>
      <c r="I596">
        <f>IF(A596="","",IF(AND(N(H596)&gt;0,IFERROR(INDEX(Crawl!$A595:$DZ595,1,Rules!$H$11),"")&amp;""&lt;&gt;""),IFERROR(INDEX(Crawl!$A595:$DZ595,1,Rules!$H$11),"")&amp;"",IF(AND(ISNUMBER(J596),N(J596)&gt;=Rules!$B$12,IFERROR(INDEX(Crawl!$A595:$DZ595,1,Rules!$H$13),"")&amp;""&lt;&gt;""),IFERROR(INDEX(Crawl!$A595:$DZ595,1,Rules!$H$13),"")&amp;"","")))</f>
        <v/>
      </c>
      <c r="J596" s="19">
        <f>IF(A596="","",IF(IFERROR(INDEX(Crawl!$A595:$DZ595,1,Rules!$H$14),"")&amp;""="","",IFERROR(INDEX(Crawl!$A595:$DZ595,1,Rules!$H$14),"")))</f>
        <v/>
      </c>
      <c r="K596">
        <f>IF(A596="","",IFERROR(SUMIFS('GSC current'!$J$2:$J$2001,'GSC current'!$I$2:$I$2001,B596),0))</f>
        <v/>
      </c>
      <c r="L596">
        <f>IF(A596="","",IFERROR(SUMIFS('GSC current'!$K$2:$K$2001,'GSC current'!$I$2:$I$2001,B596),0))</f>
        <v/>
      </c>
      <c r="M596" s="20">
        <f>IF(A596="","",IF(N(L596)&gt;0,K596/L596,""))</f>
        <v/>
      </c>
      <c r="N596" s="21">
        <f>IF(A596="","",IF(N(L596)&gt;0,SUMIFS('GSC current'!$L$2:$L$2001,'GSC current'!$I$2:$I$2001,B596)/L596,""))</f>
        <v/>
      </c>
      <c r="O596">
        <f>IF(A596="","",IFERROR(SUMIFS('GSC previous'!$J$2:$J$2001,'GSC previous'!$I$2:$I$2001,B596),0))</f>
        <v/>
      </c>
      <c r="P596" s="22">
        <f>IF(A596="","",IF(N(O596)&gt;0,(K596-O596)/O596,""))</f>
        <v/>
      </c>
      <c r="Q596">
        <f>IF(A596="","",IFERROR(SUMIFS(GA4!$P$2:$P$2001,GA4!$O$2:$O$2001,B596),0))</f>
        <v/>
      </c>
      <c r="R596" s="23">
        <f>IF(A596="","",IF(N(Q596)&gt;0,SUMIFS(GA4!$Q$2:$Q$2001,GA4!$O$2:$O$2001,B596)/Q596,""))</f>
        <v/>
      </c>
      <c r="S596">
        <f>IF(A596="","",IFERROR(SUMIFS(GA4!$R$2:$R$2001,GA4!$O$2:$O$2001,B596),0))</f>
        <v/>
      </c>
      <c r="T596">
        <f>IF(A596="","",IF(AND(ISNUMBER(F596),LEFT(C596&amp;"",1)="2"),IF(F596&lt;Rules!$B$9,"Yes","No"),"No"))</f>
        <v/>
      </c>
      <c r="U596">
        <f>IF(A596="","",IF(AND(N(O596)&gt;=Rules!$B$8,ISNUMBER(P596)),IF(P596&lt;=-Rules!$B$7,"Yes","No"),"No"))</f>
        <v/>
      </c>
      <c r="V596">
        <f>IF(A596="","",IF(AND(N(L596)&gt;=Rules!$B$6,ISNUMBER(N596)),IF(AND(N596&gt;=Rules!$B$10,N596&lt;=Rules!$B$11),"Yes","No"),"No"))</f>
        <v/>
      </c>
      <c r="W596">
        <f>IF(A596="","",IF(I596&lt;&gt;"","Yes","No"))</f>
        <v/>
      </c>
      <c r="X596">
        <f>IF(I596="","",IF(SUMIFS($K$3:$K$2002,$A$3:$A$2002,SUBSTITUTE(SUBSTITUTE(I596,"?","~?"),"*","~*"))&gt;N(K596),"Yes","No"))</f>
        <v/>
      </c>
      <c r="Y596">
        <f>IF(A596="","",IF(N(S596)&gt;0,"Yes","No"))</f>
        <v/>
      </c>
      <c r="Z596">
        <f>IF(A596="","",IF(AND(N(K596)&lt;Rules!$B$5,N(L596)&lt;Rules!$B$6,N(Q596)&lt;Rules!$B$13,Y596="No"),"Yes","No"))</f>
        <v/>
      </c>
      <c r="AA596">
        <f>IF(A596="","",IF(LEFT(C596&amp;"",1)="3","Redirect",IF(OR(LEFT(C596&amp;"",1)="4",LEFT(C596&amp;"",1)="5"),IF(OR(N(K596)&gt;0,N(AC596)&gt;=Rules!$B$14),"Redirect","Prune"),IF(D596="Non-Indexable","Keep",IF(AND(W596="Yes",X596="Yes",Y596="No"),"Merge",IF(OR(U596="Yes",V596="Yes",AND(T596="Yes",N(L596)&gt;=Rules!$B$6)),"Update",IF(Z596="Yes",IF(N(AC596)&gt;=Rules!$B$14,"Redirect","Prune"),"Keep")))))))</f>
        <v/>
      </c>
      <c r="AB596">
        <f>IF(A596="","",IF(LEFT(C596&amp;"",1)="3","Already redirects ("&amp;C596&amp;"). Update internal links to point at the final URL.",IF(OR(LEFT(C596&amp;"",1)="4",LEFT(C596&amp;"",1)="5"),IF(AA596="Redirect","Returns "&amp;C596&amp;" but still has "&amp;N(K596)&amp;" clicks and "&amp;N(AC596)&amp;" referring domains. 301 it to the closest live page.","Returns "&amp;C596&amp;" with no clicks or links. Remove internal links and let it 404 or 410."),IF(D596="Non-Indexable","Non-indexable ("&amp;E596&amp;"). Keep if that is intentional; otherwise fix the canonical or noindex.",IF(AA596="Merge","Overlaps with "&amp;I596&amp;IF(N(J596)&gt;0," (similarity "&amp;TEXT(J596,"0.00")&amp;")","")&amp;", which gets more clicks. Merge the useful parts into it and 301 this URL.",IF(AA596="Update",MID(IF(U596="Yes","; Clicks down "&amp;TEXT(-P596,"0%")&amp;" on the previous period","")&amp;IF(V596="Yes","; Average position "&amp;TEXT(N596,"0.0")&amp;" on "&amp;TEXT(L596,"#,##0")&amp;" impressions (striking distance)","")&amp;IF(AND(T596="Yes",N(L596)&gt;=Rules!$B$6),"; Thin ("&amp;F596&amp;" words) but has search demand",""),3,400),IF(AA596="Prune","Low value: "&amp;N(K596)&amp;" clicks, "&amp;N(L596)&amp;" impressions, "&amp;N(Q596)&amp;" sessions, no key events. Remove or noindex it and update internal links.",IF(AA596="Redirect","Low value but "&amp;N(AC596)&amp;" referring domains. 301 it to the closest relevant page to keep those links.",IF(AND(Z596="No",Y596="Yes",N(K596)&lt;Rules!$B$5),"Low search traffic but it converts (key events: "&amp;S596&amp;"). Keep it and link to it.",IF(W596="Yes","Stronger than the page it overlaps ("&amp;I596&amp;"). Keep; merge that page into this one.","Healthy: "&amp;N(K596)&amp;" clicks"&amp;IF(ISNUMBER(N596),", average position "&amp;TEXT(N596,"0.0"),"")&amp;". Keep and monitor."))))))))))</f>
        <v/>
      </c>
      <c r="AE596">
        <f>IF(A596="","",IF(AD596&lt;&gt;"",AD596,AA596))</f>
        <v/>
      </c>
    </row>
    <row r="597">
      <c r="A597">
        <f>IF(Crawl!A596="","",Crawl!A596)</f>
        <v/>
      </c>
      <c r="B597">
        <f>IF(A597="","",Crawl!EC596)</f>
        <v/>
      </c>
      <c r="C597">
        <f>IF(A597="","",IFERROR(INDEX(Crawl!$A596:$DZ596,1,Rules!$H$6),""))</f>
        <v/>
      </c>
      <c r="D597">
        <f>IF(A597="","",IFERROR(INDEX(Crawl!$A596:$DZ596,1,Rules!$H$7),"")&amp;"")</f>
        <v/>
      </c>
      <c r="E597">
        <f>IF(A597="","",IFERROR(INDEX(Crawl!$A596:$DZ596,1,Rules!$H$8),"")&amp;"")</f>
        <v/>
      </c>
      <c r="F597">
        <f>IF(A597="","",IFERROR(INDEX(Crawl!$A596:$DZ596,1,Rules!$H$9),""))</f>
        <v/>
      </c>
      <c r="G597">
        <f>IF(A597="","",IFERROR(INDEX(Crawl!$A596:$DZ596,1,Rules!$H$10),""))</f>
        <v/>
      </c>
      <c r="H597">
        <f>IF(A597="","",IFERROR(INDEX(Crawl!$A596:$DZ596,1,Rules!$H$12),""))</f>
        <v/>
      </c>
      <c r="I597">
        <f>IF(A597="","",IF(AND(N(H597)&gt;0,IFERROR(INDEX(Crawl!$A596:$DZ596,1,Rules!$H$11),"")&amp;""&lt;&gt;""),IFERROR(INDEX(Crawl!$A596:$DZ596,1,Rules!$H$11),"")&amp;"",IF(AND(ISNUMBER(J597),N(J597)&gt;=Rules!$B$12,IFERROR(INDEX(Crawl!$A596:$DZ596,1,Rules!$H$13),"")&amp;""&lt;&gt;""),IFERROR(INDEX(Crawl!$A596:$DZ596,1,Rules!$H$13),"")&amp;"","")))</f>
        <v/>
      </c>
      <c r="J597" s="19">
        <f>IF(A597="","",IF(IFERROR(INDEX(Crawl!$A596:$DZ596,1,Rules!$H$14),"")&amp;""="","",IFERROR(INDEX(Crawl!$A596:$DZ596,1,Rules!$H$14),"")))</f>
        <v/>
      </c>
      <c r="K597">
        <f>IF(A597="","",IFERROR(SUMIFS('GSC current'!$J$2:$J$2001,'GSC current'!$I$2:$I$2001,B597),0))</f>
        <v/>
      </c>
      <c r="L597">
        <f>IF(A597="","",IFERROR(SUMIFS('GSC current'!$K$2:$K$2001,'GSC current'!$I$2:$I$2001,B597),0))</f>
        <v/>
      </c>
      <c r="M597" s="20">
        <f>IF(A597="","",IF(N(L597)&gt;0,K597/L597,""))</f>
        <v/>
      </c>
      <c r="N597" s="21">
        <f>IF(A597="","",IF(N(L597)&gt;0,SUMIFS('GSC current'!$L$2:$L$2001,'GSC current'!$I$2:$I$2001,B597)/L597,""))</f>
        <v/>
      </c>
      <c r="O597">
        <f>IF(A597="","",IFERROR(SUMIFS('GSC previous'!$J$2:$J$2001,'GSC previous'!$I$2:$I$2001,B597),0))</f>
        <v/>
      </c>
      <c r="P597" s="22">
        <f>IF(A597="","",IF(N(O597)&gt;0,(K597-O597)/O597,""))</f>
        <v/>
      </c>
      <c r="Q597">
        <f>IF(A597="","",IFERROR(SUMIFS(GA4!$P$2:$P$2001,GA4!$O$2:$O$2001,B597),0))</f>
        <v/>
      </c>
      <c r="R597" s="23">
        <f>IF(A597="","",IF(N(Q597)&gt;0,SUMIFS(GA4!$Q$2:$Q$2001,GA4!$O$2:$O$2001,B597)/Q597,""))</f>
        <v/>
      </c>
      <c r="S597">
        <f>IF(A597="","",IFERROR(SUMIFS(GA4!$R$2:$R$2001,GA4!$O$2:$O$2001,B597),0))</f>
        <v/>
      </c>
      <c r="T597">
        <f>IF(A597="","",IF(AND(ISNUMBER(F597),LEFT(C597&amp;"",1)="2"),IF(F597&lt;Rules!$B$9,"Yes","No"),"No"))</f>
        <v/>
      </c>
      <c r="U597">
        <f>IF(A597="","",IF(AND(N(O597)&gt;=Rules!$B$8,ISNUMBER(P597)),IF(P597&lt;=-Rules!$B$7,"Yes","No"),"No"))</f>
        <v/>
      </c>
      <c r="V597">
        <f>IF(A597="","",IF(AND(N(L597)&gt;=Rules!$B$6,ISNUMBER(N597)),IF(AND(N597&gt;=Rules!$B$10,N597&lt;=Rules!$B$11),"Yes","No"),"No"))</f>
        <v/>
      </c>
      <c r="W597">
        <f>IF(A597="","",IF(I597&lt;&gt;"","Yes","No"))</f>
        <v/>
      </c>
      <c r="X597">
        <f>IF(I597="","",IF(SUMIFS($K$3:$K$2002,$A$3:$A$2002,SUBSTITUTE(SUBSTITUTE(I597,"?","~?"),"*","~*"))&gt;N(K597),"Yes","No"))</f>
        <v/>
      </c>
      <c r="Y597">
        <f>IF(A597="","",IF(N(S597)&gt;0,"Yes","No"))</f>
        <v/>
      </c>
      <c r="Z597">
        <f>IF(A597="","",IF(AND(N(K597)&lt;Rules!$B$5,N(L597)&lt;Rules!$B$6,N(Q597)&lt;Rules!$B$13,Y597="No"),"Yes","No"))</f>
        <v/>
      </c>
      <c r="AA597">
        <f>IF(A597="","",IF(LEFT(C597&amp;"",1)="3","Redirect",IF(OR(LEFT(C597&amp;"",1)="4",LEFT(C597&amp;"",1)="5"),IF(OR(N(K597)&gt;0,N(AC597)&gt;=Rules!$B$14),"Redirect","Prune"),IF(D597="Non-Indexable","Keep",IF(AND(W597="Yes",X597="Yes",Y597="No"),"Merge",IF(OR(U597="Yes",V597="Yes",AND(T597="Yes",N(L597)&gt;=Rules!$B$6)),"Update",IF(Z597="Yes",IF(N(AC597)&gt;=Rules!$B$14,"Redirect","Prune"),"Keep")))))))</f>
        <v/>
      </c>
      <c r="AB597">
        <f>IF(A597="","",IF(LEFT(C597&amp;"",1)="3","Already redirects ("&amp;C597&amp;"). Update internal links to point at the final URL.",IF(OR(LEFT(C597&amp;"",1)="4",LEFT(C597&amp;"",1)="5"),IF(AA597="Redirect","Returns "&amp;C597&amp;" but still has "&amp;N(K597)&amp;" clicks and "&amp;N(AC597)&amp;" referring domains. 301 it to the closest live page.","Returns "&amp;C597&amp;" with no clicks or links. Remove internal links and let it 404 or 410."),IF(D597="Non-Indexable","Non-indexable ("&amp;E597&amp;"). Keep if that is intentional; otherwise fix the canonical or noindex.",IF(AA597="Merge","Overlaps with "&amp;I597&amp;IF(N(J597)&gt;0," (similarity "&amp;TEXT(J597,"0.00")&amp;")","")&amp;", which gets more clicks. Merge the useful parts into it and 301 this URL.",IF(AA597="Update",MID(IF(U597="Yes","; Clicks down "&amp;TEXT(-P597,"0%")&amp;" on the previous period","")&amp;IF(V597="Yes","; Average position "&amp;TEXT(N597,"0.0")&amp;" on "&amp;TEXT(L597,"#,##0")&amp;" impressions (striking distance)","")&amp;IF(AND(T597="Yes",N(L597)&gt;=Rules!$B$6),"; Thin ("&amp;F597&amp;" words) but has search demand",""),3,400),IF(AA597="Prune","Low value: "&amp;N(K597)&amp;" clicks, "&amp;N(L597)&amp;" impressions, "&amp;N(Q597)&amp;" sessions, no key events. Remove or noindex it and update internal links.",IF(AA597="Redirect","Low value but "&amp;N(AC597)&amp;" referring domains. 301 it to the closest relevant page to keep those links.",IF(AND(Z597="No",Y597="Yes",N(K597)&lt;Rules!$B$5),"Low search traffic but it converts (key events: "&amp;S597&amp;"). Keep it and link to it.",IF(W597="Yes","Stronger than the page it overlaps ("&amp;I597&amp;"). Keep; merge that page into this one.","Healthy: "&amp;N(K597)&amp;" clicks"&amp;IF(ISNUMBER(N597),", average position "&amp;TEXT(N597,"0.0"),"")&amp;". Keep and monitor."))))))))))</f>
        <v/>
      </c>
      <c r="AE597">
        <f>IF(A597="","",IF(AD597&lt;&gt;"",AD597,AA597))</f>
        <v/>
      </c>
    </row>
    <row r="598">
      <c r="A598">
        <f>IF(Crawl!A597="","",Crawl!A597)</f>
        <v/>
      </c>
      <c r="B598">
        <f>IF(A598="","",Crawl!EC597)</f>
        <v/>
      </c>
      <c r="C598">
        <f>IF(A598="","",IFERROR(INDEX(Crawl!$A597:$DZ597,1,Rules!$H$6),""))</f>
        <v/>
      </c>
      <c r="D598">
        <f>IF(A598="","",IFERROR(INDEX(Crawl!$A597:$DZ597,1,Rules!$H$7),"")&amp;"")</f>
        <v/>
      </c>
      <c r="E598">
        <f>IF(A598="","",IFERROR(INDEX(Crawl!$A597:$DZ597,1,Rules!$H$8),"")&amp;"")</f>
        <v/>
      </c>
      <c r="F598">
        <f>IF(A598="","",IFERROR(INDEX(Crawl!$A597:$DZ597,1,Rules!$H$9),""))</f>
        <v/>
      </c>
      <c r="G598">
        <f>IF(A598="","",IFERROR(INDEX(Crawl!$A597:$DZ597,1,Rules!$H$10),""))</f>
        <v/>
      </c>
      <c r="H598">
        <f>IF(A598="","",IFERROR(INDEX(Crawl!$A597:$DZ597,1,Rules!$H$12),""))</f>
        <v/>
      </c>
      <c r="I598">
        <f>IF(A598="","",IF(AND(N(H598)&gt;0,IFERROR(INDEX(Crawl!$A597:$DZ597,1,Rules!$H$11),"")&amp;""&lt;&gt;""),IFERROR(INDEX(Crawl!$A597:$DZ597,1,Rules!$H$11),"")&amp;"",IF(AND(ISNUMBER(J598),N(J598)&gt;=Rules!$B$12,IFERROR(INDEX(Crawl!$A597:$DZ597,1,Rules!$H$13),"")&amp;""&lt;&gt;""),IFERROR(INDEX(Crawl!$A597:$DZ597,1,Rules!$H$13),"")&amp;"","")))</f>
        <v/>
      </c>
      <c r="J598" s="19">
        <f>IF(A598="","",IF(IFERROR(INDEX(Crawl!$A597:$DZ597,1,Rules!$H$14),"")&amp;""="","",IFERROR(INDEX(Crawl!$A597:$DZ597,1,Rules!$H$14),"")))</f>
        <v/>
      </c>
      <c r="K598">
        <f>IF(A598="","",IFERROR(SUMIFS('GSC current'!$J$2:$J$2001,'GSC current'!$I$2:$I$2001,B598),0))</f>
        <v/>
      </c>
      <c r="L598">
        <f>IF(A598="","",IFERROR(SUMIFS('GSC current'!$K$2:$K$2001,'GSC current'!$I$2:$I$2001,B598),0))</f>
        <v/>
      </c>
      <c r="M598" s="20">
        <f>IF(A598="","",IF(N(L598)&gt;0,K598/L598,""))</f>
        <v/>
      </c>
      <c r="N598" s="21">
        <f>IF(A598="","",IF(N(L598)&gt;0,SUMIFS('GSC current'!$L$2:$L$2001,'GSC current'!$I$2:$I$2001,B598)/L598,""))</f>
        <v/>
      </c>
      <c r="O598">
        <f>IF(A598="","",IFERROR(SUMIFS('GSC previous'!$J$2:$J$2001,'GSC previous'!$I$2:$I$2001,B598),0))</f>
        <v/>
      </c>
      <c r="P598" s="22">
        <f>IF(A598="","",IF(N(O598)&gt;0,(K598-O598)/O598,""))</f>
        <v/>
      </c>
      <c r="Q598">
        <f>IF(A598="","",IFERROR(SUMIFS(GA4!$P$2:$P$2001,GA4!$O$2:$O$2001,B598),0))</f>
        <v/>
      </c>
      <c r="R598" s="23">
        <f>IF(A598="","",IF(N(Q598)&gt;0,SUMIFS(GA4!$Q$2:$Q$2001,GA4!$O$2:$O$2001,B598)/Q598,""))</f>
        <v/>
      </c>
      <c r="S598">
        <f>IF(A598="","",IFERROR(SUMIFS(GA4!$R$2:$R$2001,GA4!$O$2:$O$2001,B598),0))</f>
        <v/>
      </c>
      <c r="T598">
        <f>IF(A598="","",IF(AND(ISNUMBER(F598),LEFT(C598&amp;"",1)="2"),IF(F598&lt;Rules!$B$9,"Yes","No"),"No"))</f>
        <v/>
      </c>
      <c r="U598">
        <f>IF(A598="","",IF(AND(N(O598)&gt;=Rules!$B$8,ISNUMBER(P598)),IF(P598&lt;=-Rules!$B$7,"Yes","No"),"No"))</f>
        <v/>
      </c>
      <c r="V598">
        <f>IF(A598="","",IF(AND(N(L598)&gt;=Rules!$B$6,ISNUMBER(N598)),IF(AND(N598&gt;=Rules!$B$10,N598&lt;=Rules!$B$11),"Yes","No"),"No"))</f>
        <v/>
      </c>
      <c r="W598">
        <f>IF(A598="","",IF(I598&lt;&gt;"","Yes","No"))</f>
        <v/>
      </c>
      <c r="X598">
        <f>IF(I598="","",IF(SUMIFS($K$3:$K$2002,$A$3:$A$2002,SUBSTITUTE(SUBSTITUTE(I598,"?","~?"),"*","~*"))&gt;N(K598),"Yes","No"))</f>
        <v/>
      </c>
      <c r="Y598">
        <f>IF(A598="","",IF(N(S598)&gt;0,"Yes","No"))</f>
        <v/>
      </c>
      <c r="Z598">
        <f>IF(A598="","",IF(AND(N(K598)&lt;Rules!$B$5,N(L598)&lt;Rules!$B$6,N(Q598)&lt;Rules!$B$13,Y598="No"),"Yes","No"))</f>
        <v/>
      </c>
      <c r="AA598">
        <f>IF(A598="","",IF(LEFT(C598&amp;"",1)="3","Redirect",IF(OR(LEFT(C598&amp;"",1)="4",LEFT(C598&amp;"",1)="5"),IF(OR(N(K598)&gt;0,N(AC598)&gt;=Rules!$B$14),"Redirect","Prune"),IF(D598="Non-Indexable","Keep",IF(AND(W598="Yes",X598="Yes",Y598="No"),"Merge",IF(OR(U598="Yes",V598="Yes",AND(T598="Yes",N(L598)&gt;=Rules!$B$6)),"Update",IF(Z598="Yes",IF(N(AC598)&gt;=Rules!$B$14,"Redirect","Prune"),"Keep")))))))</f>
        <v/>
      </c>
      <c r="AB598">
        <f>IF(A598="","",IF(LEFT(C598&amp;"",1)="3","Already redirects ("&amp;C598&amp;"). Update internal links to point at the final URL.",IF(OR(LEFT(C598&amp;"",1)="4",LEFT(C598&amp;"",1)="5"),IF(AA598="Redirect","Returns "&amp;C598&amp;" but still has "&amp;N(K598)&amp;" clicks and "&amp;N(AC598)&amp;" referring domains. 301 it to the closest live page.","Returns "&amp;C598&amp;" with no clicks or links. Remove internal links and let it 404 or 410."),IF(D598="Non-Indexable","Non-indexable ("&amp;E598&amp;"). Keep if that is intentional; otherwise fix the canonical or noindex.",IF(AA598="Merge","Overlaps with "&amp;I598&amp;IF(N(J598)&gt;0," (similarity "&amp;TEXT(J598,"0.00")&amp;")","")&amp;", which gets more clicks. Merge the useful parts into it and 301 this URL.",IF(AA598="Update",MID(IF(U598="Yes","; Clicks down "&amp;TEXT(-P598,"0%")&amp;" on the previous period","")&amp;IF(V598="Yes","; Average position "&amp;TEXT(N598,"0.0")&amp;" on "&amp;TEXT(L598,"#,##0")&amp;" impressions (striking distance)","")&amp;IF(AND(T598="Yes",N(L598)&gt;=Rules!$B$6),"; Thin ("&amp;F598&amp;" words) but has search demand",""),3,400),IF(AA598="Prune","Low value: "&amp;N(K598)&amp;" clicks, "&amp;N(L598)&amp;" impressions, "&amp;N(Q598)&amp;" sessions, no key events. Remove or noindex it and update internal links.",IF(AA598="Redirect","Low value but "&amp;N(AC598)&amp;" referring domains. 301 it to the closest relevant page to keep those links.",IF(AND(Z598="No",Y598="Yes",N(K598)&lt;Rules!$B$5),"Low search traffic but it converts (key events: "&amp;S598&amp;"). Keep it and link to it.",IF(W598="Yes","Stronger than the page it overlaps ("&amp;I598&amp;"). Keep; merge that page into this one.","Healthy: "&amp;N(K598)&amp;" clicks"&amp;IF(ISNUMBER(N598),", average position "&amp;TEXT(N598,"0.0"),"")&amp;". Keep and monitor."))))))))))</f>
        <v/>
      </c>
      <c r="AE598">
        <f>IF(A598="","",IF(AD598&lt;&gt;"",AD598,AA598))</f>
        <v/>
      </c>
    </row>
    <row r="599">
      <c r="A599">
        <f>IF(Crawl!A598="","",Crawl!A598)</f>
        <v/>
      </c>
      <c r="B599">
        <f>IF(A599="","",Crawl!EC598)</f>
        <v/>
      </c>
      <c r="C599">
        <f>IF(A599="","",IFERROR(INDEX(Crawl!$A598:$DZ598,1,Rules!$H$6),""))</f>
        <v/>
      </c>
      <c r="D599">
        <f>IF(A599="","",IFERROR(INDEX(Crawl!$A598:$DZ598,1,Rules!$H$7),"")&amp;"")</f>
        <v/>
      </c>
      <c r="E599">
        <f>IF(A599="","",IFERROR(INDEX(Crawl!$A598:$DZ598,1,Rules!$H$8),"")&amp;"")</f>
        <v/>
      </c>
      <c r="F599">
        <f>IF(A599="","",IFERROR(INDEX(Crawl!$A598:$DZ598,1,Rules!$H$9),""))</f>
        <v/>
      </c>
      <c r="G599">
        <f>IF(A599="","",IFERROR(INDEX(Crawl!$A598:$DZ598,1,Rules!$H$10),""))</f>
        <v/>
      </c>
      <c r="H599">
        <f>IF(A599="","",IFERROR(INDEX(Crawl!$A598:$DZ598,1,Rules!$H$12),""))</f>
        <v/>
      </c>
      <c r="I599">
        <f>IF(A599="","",IF(AND(N(H599)&gt;0,IFERROR(INDEX(Crawl!$A598:$DZ598,1,Rules!$H$11),"")&amp;""&lt;&gt;""),IFERROR(INDEX(Crawl!$A598:$DZ598,1,Rules!$H$11),"")&amp;"",IF(AND(ISNUMBER(J599),N(J599)&gt;=Rules!$B$12,IFERROR(INDEX(Crawl!$A598:$DZ598,1,Rules!$H$13),"")&amp;""&lt;&gt;""),IFERROR(INDEX(Crawl!$A598:$DZ598,1,Rules!$H$13),"")&amp;"","")))</f>
        <v/>
      </c>
      <c r="J599" s="19">
        <f>IF(A599="","",IF(IFERROR(INDEX(Crawl!$A598:$DZ598,1,Rules!$H$14),"")&amp;""="","",IFERROR(INDEX(Crawl!$A598:$DZ598,1,Rules!$H$14),"")))</f>
        <v/>
      </c>
      <c r="K599">
        <f>IF(A599="","",IFERROR(SUMIFS('GSC current'!$J$2:$J$2001,'GSC current'!$I$2:$I$2001,B599),0))</f>
        <v/>
      </c>
      <c r="L599">
        <f>IF(A599="","",IFERROR(SUMIFS('GSC current'!$K$2:$K$2001,'GSC current'!$I$2:$I$2001,B599),0))</f>
        <v/>
      </c>
      <c r="M599" s="20">
        <f>IF(A599="","",IF(N(L599)&gt;0,K599/L599,""))</f>
        <v/>
      </c>
      <c r="N599" s="21">
        <f>IF(A599="","",IF(N(L599)&gt;0,SUMIFS('GSC current'!$L$2:$L$2001,'GSC current'!$I$2:$I$2001,B599)/L599,""))</f>
        <v/>
      </c>
      <c r="O599">
        <f>IF(A599="","",IFERROR(SUMIFS('GSC previous'!$J$2:$J$2001,'GSC previous'!$I$2:$I$2001,B599),0))</f>
        <v/>
      </c>
      <c r="P599" s="22">
        <f>IF(A599="","",IF(N(O599)&gt;0,(K599-O599)/O599,""))</f>
        <v/>
      </c>
      <c r="Q599">
        <f>IF(A599="","",IFERROR(SUMIFS(GA4!$P$2:$P$2001,GA4!$O$2:$O$2001,B599),0))</f>
        <v/>
      </c>
      <c r="R599" s="23">
        <f>IF(A599="","",IF(N(Q599)&gt;0,SUMIFS(GA4!$Q$2:$Q$2001,GA4!$O$2:$O$2001,B599)/Q599,""))</f>
        <v/>
      </c>
      <c r="S599">
        <f>IF(A599="","",IFERROR(SUMIFS(GA4!$R$2:$R$2001,GA4!$O$2:$O$2001,B599),0))</f>
        <v/>
      </c>
      <c r="T599">
        <f>IF(A599="","",IF(AND(ISNUMBER(F599),LEFT(C599&amp;"",1)="2"),IF(F599&lt;Rules!$B$9,"Yes","No"),"No"))</f>
        <v/>
      </c>
      <c r="U599">
        <f>IF(A599="","",IF(AND(N(O599)&gt;=Rules!$B$8,ISNUMBER(P599)),IF(P599&lt;=-Rules!$B$7,"Yes","No"),"No"))</f>
        <v/>
      </c>
      <c r="V599">
        <f>IF(A599="","",IF(AND(N(L599)&gt;=Rules!$B$6,ISNUMBER(N599)),IF(AND(N599&gt;=Rules!$B$10,N599&lt;=Rules!$B$11),"Yes","No"),"No"))</f>
        <v/>
      </c>
      <c r="W599">
        <f>IF(A599="","",IF(I599&lt;&gt;"","Yes","No"))</f>
        <v/>
      </c>
      <c r="X599">
        <f>IF(I599="","",IF(SUMIFS($K$3:$K$2002,$A$3:$A$2002,SUBSTITUTE(SUBSTITUTE(I599,"?","~?"),"*","~*"))&gt;N(K599),"Yes","No"))</f>
        <v/>
      </c>
      <c r="Y599">
        <f>IF(A599="","",IF(N(S599)&gt;0,"Yes","No"))</f>
        <v/>
      </c>
      <c r="Z599">
        <f>IF(A599="","",IF(AND(N(K599)&lt;Rules!$B$5,N(L599)&lt;Rules!$B$6,N(Q599)&lt;Rules!$B$13,Y599="No"),"Yes","No"))</f>
        <v/>
      </c>
      <c r="AA599">
        <f>IF(A599="","",IF(LEFT(C599&amp;"",1)="3","Redirect",IF(OR(LEFT(C599&amp;"",1)="4",LEFT(C599&amp;"",1)="5"),IF(OR(N(K599)&gt;0,N(AC599)&gt;=Rules!$B$14),"Redirect","Prune"),IF(D599="Non-Indexable","Keep",IF(AND(W599="Yes",X599="Yes",Y599="No"),"Merge",IF(OR(U599="Yes",V599="Yes",AND(T599="Yes",N(L599)&gt;=Rules!$B$6)),"Update",IF(Z599="Yes",IF(N(AC599)&gt;=Rules!$B$14,"Redirect","Prune"),"Keep")))))))</f>
        <v/>
      </c>
      <c r="AB599">
        <f>IF(A599="","",IF(LEFT(C599&amp;"",1)="3","Already redirects ("&amp;C599&amp;"). Update internal links to point at the final URL.",IF(OR(LEFT(C599&amp;"",1)="4",LEFT(C599&amp;"",1)="5"),IF(AA599="Redirect","Returns "&amp;C599&amp;" but still has "&amp;N(K599)&amp;" clicks and "&amp;N(AC599)&amp;" referring domains. 301 it to the closest live page.","Returns "&amp;C599&amp;" with no clicks or links. Remove internal links and let it 404 or 410."),IF(D599="Non-Indexable","Non-indexable ("&amp;E599&amp;"). Keep if that is intentional; otherwise fix the canonical or noindex.",IF(AA599="Merge","Overlaps with "&amp;I599&amp;IF(N(J599)&gt;0," (similarity "&amp;TEXT(J599,"0.00")&amp;")","")&amp;", which gets more clicks. Merge the useful parts into it and 301 this URL.",IF(AA599="Update",MID(IF(U599="Yes","; Clicks down "&amp;TEXT(-P599,"0%")&amp;" on the previous period","")&amp;IF(V599="Yes","; Average position "&amp;TEXT(N599,"0.0")&amp;" on "&amp;TEXT(L599,"#,##0")&amp;" impressions (striking distance)","")&amp;IF(AND(T599="Yes",N(L599)&gt;=Rules!$B$6),"; Thin ("&amp;F599&amp;" words) but has search demand",""),3,400),IF(AA599="Prune","Low value: "&amp;N(K599)&amp;" clicks, "&amp;N(L599)&amp;" impressions, "&amp;N(Q599)&amp;" sessions, no key events. Remove or noindex it and update internal links.",IF(AA599="Redirect","Low value but "&amp;N(AC599)&amp;" referring domains. 301 it to the closest relevant page to keep those links.",IF(AND(Z599="No",Y599="Yes",N(K599)&lt;Rules!$B$5),"Low search traffic but it converts (key events: "&amp;S599&amp;"). Keep it and link to it.",IF(W599="Yes","Stronger than the page it overlaps ("&amp;I599&amp;"). Keep; merge that page into this one.","Healthy: "&amp;N(K599)&amp;" clicks"&amp;IF(ISNUMBER(N599),", average position "&amp;TEXT(N599,"0.0"),"")&amp;". Keep and monitor."))))))))))</f>
        <v/>
      </c>
      <c r="AE599">
        <f>IF(A599="","",IF(AD599&lt;&gt;"",AD599,AA599))</f>
        <v/>
      </c>
    </row>
    <row r="600">
      <c r="A600">
        <f>IF(Crawl!A599="","",Crawl!A599)</f>
        <v/>
      </c>
      <c r="B600">
        <f>IF(A600="","",Crawl!EC599)</f>
        <v/>
      </c>
      <c r="C600">
        <f>IF(A600="","",IFERROR(INDEX(Crawl!$A599:$DZ599,1,Rules!$H$6),""))</f>
        <v/>
      </c>
      <c r="D600">
        <f>IF(A600="","",IFERROR(INDEX(Crawl!$A599:$DZ599,1,Rules!$H$7),"")&amp;"")</f>
        <v/>
      </c>
      <c r="E600">
        <f>IF(A600="","",IFERROR(INDEX(Crawl!$A599:$DZ599,1,Rules!$H$8),"")&amp;"")</f>
        <v/>
      </c>
      <c r="F600">
        <f>IF(A600="","",IFERROR(INDEX(Crawl!$A599:$DZ599,1,Rules!$H$9),""))</f>
        <v/>
      </c>
      <c r="G600">
        <f>IF(A600="","",IFERROR(INDEX(Crawl!$A599:$DZ599,1,Rules!$H$10),""))</f>
        <v/>
      </c>
      <c r="H600">
        <f>IF(A600="","",IFERROR(INDEX(Crawl!$A599:$DZ599,1,Rules!$H$12),""))</f>
        <v/>
      </c>
      <c r="I600">
        <f>IF(A600="","",IF(AND(N(H600)&gt;0,IFERROR(INDEX(Crawl!$A599:$DZ599,1,Rules!$H$11),"")&amp;""&lt;&gt;""),IFERROR(INDEX(Crawl!$A599:$DZ599,1,Rules!$H$11),"")&amp;"",IF(AND(ISNUMBER(J600),N(J600)&gt;=Rules!$B$12,IFERROR(INDEX(Crawl!$A599:$DZ599,1,Rules!$H$13),"")&amp;""&lt;&gt;""),IFERROR(INDEX(Crawl!$A599:$DZ599,1,Rules!$H$13),"")&amp;"","")))</f>
        <v/>
      </c>
      <c r="J600" s="19">
        <f>IF(A600="","",IF(IFERROR(INDEX(Crawl!$A599:$DZ599,1,Rules!$H$14),"")&amp;""="","",IFERROR(INDEX(Crawl!$A599:$DZ599,1,Rules!$H$14),"")))</f>
        <v/>
      </c>
      <c r="K600">
        <f>IF(A600="","",IFERROR(SUMIFS('GSC current'!$J$2:$J$2001,'GSC current'!$I$2:$I$2001,B600),0))</f>
        <v/>
      </c>
      <c r="L600">
        <f>IF(A600="","",IFERROR(SUMIFS('GSC current'!$K$2:$K$2001,'GSC current'!$I$2:$I$2001,B600),0))</f>
        <v/>
      </c>
      <c r="M600" s="20">
        <f>IF(A600="","",IF(N(L600)&gt;0,K600/L600,""))</f>
        <v/>
      </c>
      <c r="N600" s="21">
        <f>IF(A600="","",IF(N(L600)&gt;0,SUMIFS('GSC current'!$L$2:$L$2001,'GSC current'!$I$2:$I$2001,B600)/L600,""))</f>
        <v/>
      </c>
      <c r="O600">
        <f>IF(A600="","",IFERROR(SUMIFS('GSC previous'!$J$2:$J$2001,'GSC previous'!$I$2:$I$2001,B600),0))</f>
        <v/>
      </c>
      <c r="P600" s="22">
        <f>IF(A600="","",IF(N(O600)&gt;0,(K600-O600)/O600,""))</f>
        <v/>
      </c>
      <c r="Q600">
        <f>IF(A600="","",IFERROR(SUMIFS(GA4!$P$2:$P$2001,GA4!$O$2:$O$2001,B600),0))</f>
        <v/>
      </c>
      <c r="R600" s="23">
        <f>IF(A600="","",IF(N(Q600)&gt;0,SUMIFS(GA4!$Q$2:$Q$2001,GA4!$O$2:$O$2001,B600)/Q600,""))</f>
        <v/>
      </c>
      <c r="S600">
        <f>IF(A600="","",IFERROR(SUMIFS(GA4!$R$2:$R$2001,GA4!$O$2:$O$2001,B600),0))</f>
        <v/>
      </c>
      <c r="T600">
        <f>IF(A600="","",IF(AND(ISNUMBER(F600),LEFT(C600&amp;"",1)="2"),IF(F600&lt;Rules!$B$9,"Yes","No"),"No"))</f>
        <v/>
      </c>
      <c r="U600">
        <f>IF(A600="","",IF(AND(N(O600)&gt;=Rules!$B$8,ISNUMBER(P600)),IF(P600&lt;=-Rules!$B$7,"Yes","No"),"No"))</f>
        <v/>
      </c>
      <c r="V600">
        <f>IF(A600="","",IF(AND(N(L600)&gt;=Rules!$B$6,ISNUMBER(N600)),IF(AND(N600&gt;=Rules!$B$10,N600&lt;=Rules!$B$11),"Yes","No"),"No"))</f>
        <v/>
      </c>
      <c r="W600">
        <f>IF(A600="","",IF(I600&lt;&gt;"","Yes","No"))</f>
        <v/>
      </c>
      <c r="X600">
        <f>IF(I600="","",IF(SUMIFS($K$3:$K$2002,$A$3:$A$2002,SUBSTITUTE(SUBSTITUTE(I600,"?","~?"),"*","~*"))&gt;N(K600),"Yes","No"))</f>
        <v/>
      </c>
      <c r="Y600">
        <f>IF(A600="","",IF(N(S600)&gt;0,"Yes","No"))</f>
        <v/>
      </c>
      <c r="Z600">
        <f>IF(A600="","",IF(AND(N(K600)&lt;Rules!$B$5,N(L600)&lt;Rules!$B$6,N(Q600)&lt;Rules!$B$13,Y600="No"),"Yes","No"))</f>
        <v/>
      </c>
      <c r="AA600">
        <f>IF(A600="","",IF(LEFT(C600&amp;"",1)="3","Redirect",IF(OR(LEFT(C600&amp;"",1)="4",LEFT(C600&amp;"",1)="5"),IF(OR(N(K600)&gt;0,N(AC600)&gt;=Rules!$B$14),"Redirect","Prune"),IF(D600="Non-Indexable","Keep",IF(AND(W600="Yes",X600="Yes",Y600="No"),"Merge",IF(OR(U600="Yes",V600="Yes",AND(T600="Yes",N(L600)&gt;=Rules!$B$6)),"Update",IF(Z600="Yes",IF(N(AC600)&gt;=Rules!$B$14,"Redirect","Prune"),"Keep")))))))</f>
        <v/>
      </c>
      <c r="AB600">
        <f>IF(A600="","",IF(LEFT(C600&amp;"",1)="3","Already redirects ("&amp;C600&amp;"). Update internal links to point at the final URL.",IF(OR(LEFT(C600&amp;"",1)="4",LEFT(C600&amp;"",1)="5"),IF(AA600="Redirect","Returns "&amp;C600&amp;" but still has "&amp;N(K600)&amp;" clicks and "&amp;N(AC600)&amp;" referring domains. 301 it to the closest live page.","Returns "&amp;C600&amp;" with no clicks or links. Remove internal links and let it 404 or 410."),IF(D600="Non-Indexable","Non-indexable ("&amp;E600&amp;"). Keep if that is intentional; otherwise fix the canonical or noindex.",IF(AA600="Merge","Overlaps with "&amp;I600&amp;IF(N(J600)&gt;0," (similarity "&amp;TEXT(J600,"0.00")&amp;")","")&amp;", which gets more clicks. Merge the useful parts into it and 301 this URL.",IF(AA600="Update",MID(IF(U600="Yes","; Clicks down "&amp;TEXT(-P600,"0%")&amp;" on the previous period","")&amp;IF(V600="Yes","; Average position "&amp;TEXT(N600,"0.0")&amp;" on "&amp;TEXT(L600,"#,##0")&amp;" impressions (striking distance)","")&amp;IF(AND(T600="Yes",N(L600)&gt;=Rules!$B$6),"; Thin ("&amp;F600&amp;" words) but has search demand",""),3,400),IF(AA600="Prune","Low value: "&amp;N(K600)&amp;" clicks, "&amp;N(L600)&amp;" impressions, "&amp;N(Q600)&amp;" sessions, no key events. Remove or noindex it and update internal links.",IF(AA600="Redirect","Low value but "&amp;N(AC600)&amp;" referring domains. 301 it to the closest relevant page to keep those links.",IF(AND(Z600="No",Y600="Yes",N(K600)&lt;Rules!$B$5),"Low search traffic but it converts (key events: "&amp;S600&amp;"). Keep it and link to it.",IF(W600="Yes","Stronger than the page it overlaps ("&amp;I600&amp;"). Keep; merge that page into this one.","Healthy: "&amp;N(K600)&amp;" clicks"&amp;IF(ISNUMBER(N600),", average position "&amp;TEXT(N600,"0.0"),"")&amp;". Keep and monitor."))))))))))</f>
        <v/>
      </c>
      <c r="AE600">
        <f>IF(A600="","",IF(AD600&lt;&gt;"",AD600,AA600))</f>
        <v/>
      </c>
    </row>
    <row r="601">
      <c r="A601">
        <f>IF(Crawl!A600="","",Crawl!A600)</f>
        <v/>
      </c>
      <c r="B601">
        <f>IF(A601="","",Crawl!EC600)</f>
        <v/>
      </c>
      <c r="C601">
        <f>IF(A601="","",IFERROR(INDEX(Crawl!$A600:$DZ600,1,Rules!$H$6),""))</f>
        <v/>
      </c>
      <c r="D601">
        <f>IF(A601="","",IFERROR(INDEX(Crawl!$A600:$DZ600,1,Rules!$H$7),"")&amp;"")</f>
        <v/>
      </c>
      <c r="E601">
        <f>IF(A601="","",IFERROR(INDEX(Crawl!$A600:$DZ600,1,Rules!$H$8),"")&amp;"")</f>
        <v/>
      </c>
      <c r="F601">
        <f>IF(A601="","",IFERROR(INDEX(Crawl!$A600:$DZ600,1,Rules!$H$9),""))</f>
        <v/>
      </c>
      <c r="G601">
        <f>IF(A601="","",IFERROR(INDEX(Crawl!$A600:$DZ600,1,Rules!$H$10),""))</f>
        <v/>
      </c>
      <c r="H601">
        <f>IF(A601="","",IFERROR(INDEX(Crawl!$A600:$DZ600,1,Rules!$H$12),""))</f>
        <v/>
      </c>
      <c r="I601">
        <f>IF(A601="","",IF(AND(N(H601)&gt;0,IFERROR(INDEX(Crawl!$A600:$DZ600,1,Rules!$H$11),"")&amp;""&lt;&gt;""),IFERROR(INDEX(Crawl!$A600:$DZ600,1,Rules!$H$11),"")&amp;"",IF(AND(ISNUMBER(J601),N(J601)&gt;=Rules!$B$12,IFERROR(INDEX(Crawl!$A600:$DZ600,1,Rules!$H$13),"")&amp;""&lt;&gt;""),IFERROR(INDEX(Crawl!$A600:$DZ600,1,Rules!$H$13),"")&amp;"","")))</f>
        <v/>
      </c>
      <c r="J601" s="19">
        <f>IF(A601="","",IF(IFERROR(INDEX(Crawl!$A600:$DZ600,1,Rules!$H$14),"")&amp;""="","",IFERROR(INDEX(Crawl!$A600:$DZ600,1,Rules!$H$14),"")))</f>
        <v/>
      </c>
      <c r="K601">
        <f>IF(A601="","",IFERROR(SUMIFS('GSC current'!$J$2:$J$2001,'GSC current'!$I$2:$I$2001,B601),0))</f>
        <v/>
      </c>
      <c r="L601">
        <f>IF(A601="","",IFERROR(SUMIFS('GSC current'!$K$2:$K$2001,'GSC current'!$I$2:$I$2001,B601),0))</f>
        <v/>
      </c>
      <c r="M601" s="20">
        <f>IF(A601="","",IF(N(L601)&gt;0,K601/L601,""))</f>
        <v/>
      </c>
      <c r="N601" s="21">
        <f>IF(A601="","",IF(N(L601)&gt;0,SUMIFS('GSC current'!$L$2:$L$2001,'GSC current'!$I$2:$I$2001,B601)/L601,""))</f>
        <v/>
      </c>
      <c r="O601">
        <f>IF(A601="","",IFERROR(SUMIFS('GSC previous'!$J$2:$J$2001,'GSC previous'!$I$2:$I$2001,B601),0))</f>
        <v/>
      </c>
      <c r="P601" s="22">
        <f>IF(A601="","",IF(N(O601)&gt;0,(K601-O601)/O601,""))</f>
        <v/>
      </c>
      <c r="Q601">
        <f>IF(A601="","",IFERROR(SUMIFS(GA4!$P$2:$P$2001,GA4!$O$2:$O$2001,B601),0))</f>
        <v/>
      </c>
      <c r="R601" s="23">
        <f>IF(A601="","",IF(N(Q601)&gt;0,SUMIFS(GA4!$Q$2:$Q$2001,GA4!$O$2:$O$2001,B601)/Q601,""))</f>
        <v/>
      </c>
      <c r="S601">
        <f>IF(A601="","",IFERROR(SUMIFS(GA4!$R$2:$R$2001,GA4!$O$2:$O$2001,B601),0))</f>
        <v/>
      </c>
      <c r="T601">
        <f>IF(A601="","",IF(AND(ISNUMBER(F601),LEFT(C601&amp;"",1)="2"),IF(F601&lt;Rules!$B$9,"Yes","No"),"No"))</f>
        <v/>
      </c>
      <c r="U601">
        <f>IF(A601="","",IF(AND(N(O601)&gt;=Rules!$B$8,ISNUMBER(P601)),IF(P601&lt;=-Rules!$B$7,"Yes","No"),"No"))</f>
        <v/>
      </c>
      <c r="V601">
        <f>IF(A601="","",IF(AND(N(L601)&gt;=Rules!$B$6,ISNUMBER(N601)),IF(AND(N601&gt;=Rules!$B$10,N601&lt;=Rules!$B$11),"Yes","No"),"No"))</f>
        <v/>
      </c>
      <c r="W601">
        <f>IF(A601="","",IF(I601&lt;&gt;"","Yes","No"))</f>
        <v/>
      </c>
      <c r="X601">
        <f>IF(I601="","",IF(SUMIFS($K$3:$K$2002,$A$3:$A$2002,SUBSTITUTE(SUBSTITUTE(I601,"?","~?"),"*","~*"))&gt;N(K601),"Yes","No"))</f>
        <v/>
      </c>
      <c r="Y601">
        <f>IF(A601="","",IF(N(S601)&gt;0,"Yes","No"))</f>
        <v/>
      </c>
      <c r="Z601">
        <f>IF(A601="","",IF(AND(N(K601)&lt;Rules!$B$5,N(L601)&lt;Rules!$B$6,N(Q601)&lt;Rules!$B$13,Y601="No"),"Yes","No"))</f>
        <v/>
      </c>
      <c r="AA601">
        <f>IF(A601="","",IF(LEFT(C601&amp;"",1)="3","Redirect",IF(OR(LEFT(C601&amp;"",1)="4",LEFT(C601&amp;"",1)="5"),IF(OR(N(K601)&gt;0,N(AC601)&gt;=Rules!$B$14),"Redirect","Prune"),IF(D601="Non-Indexable","Keep",IF(AND(W601="Yes",X601="Yes",Y601="No"),"Merge",IF(OR(U601="Yes",V601="Yes",AND(T601="Yes",N(L601)&gt;=Rules!$B$6)),"Update",IF(Z601="Yes",IF(N(AC601)&gt;=Rules!$B$14,"Redirect","Prune"),"Keep")))))))</f>
        <v/>
      </c>
      <c r="AB601">
        <f>IF(A601="","",IF(LEFT(C601&amp;"",1)="3","Already redirects ("&amp;C601&amp;"). Update internal links to point at the final URL.",IF(OR(LEFT(C601&amp;"",1)="4",LEFT(C601&amp;"",1)="5"),IF(AA601="Redirect","Returns "&amp;C601&amp;" but still has "&amp;N(K601)&amp;" clicks and "&amp;N(AC601)&amp;" referring domains. 301 it to the closest live page.","Returns "&amp;C601&amp;" with no clicks or links. Remove internal links and let it 404 or 410."),IF(D601="Non-Indexable","Non-indexable ("&amp;E601&amp;"). Keep if that is intentional; otherwise fix the canonical or noindex.",IF(AA601="Merge","Overlaps with "&amp;I601&amp;IF(N(J601)&gt;0," (similarity "&amp;TEXT(J601,"0.00")&amp;")","")&amp;", which gets more clicks. Merge the useful parts into it and 301 this URL.",IF(AA601="Update",MID(IF(U601="Yes","; Clicks down "&amp;TEXT(-P601,"0%")&amp;" on the previous period","")&amp;IF(V601="Yes","; Average position "&amp;TEXT(N601,"0.0")&amp;" on "&amp;TEXT(L601,"#,##0")&amp;" impressions (striking distance)","")&amp;IF(AND(T601="Yes",N(L601)&gt;=Rules!$B$6),"; Thin ("&amp;F601&amp;" words) but has search demand",""),3,400),IF(AA601="Prune","Low value: "&amp;N(K601)&amp;" clicks, "&amp;N(L601)&amp;" impressions, "&amp;N(Q601)&amp;" sessions, no key events. Remove or noindex it and update internal links.",IF(AA601="Redirect","Low value but "&amp;N(AC601)&amp;" referring domains. 301 it to the closest relevant page to keep those links.",IF(AND(Z601="No",Y601="Yes",N(K601)&lt;Rules!$B$5),"Low search traffic but it converts (key events: "&amp;S601&amp;"). Keep it and link to it.",IF(W601="Yes","Stronger than the page it overlaps ("&amp;I601&amp;"). Keep; merge that page into this one.","Healthy: "&amp;N(K601)&amp;" clicks"&amp;IF(ISNUMBER(N601),", average position "&amp;TEXT(N601,"0.0"),"")&amp;". Keep and monitor."))))))))))</f>
        <v/>
      </c>
      <c r="AE601">
        <f>IF(A601="","",IF(AD601&lt;&gt;"",AD601,AA601))</f>
        <v/>
      </c>
    </row>
    <row r="602">
      <c r="A602">
        <f>IF(Crawl!A601="","",Crawl!A601)</f>
        <v/>
      </c>
      <c r="B602">
        <f>IF(A602="","",Crawl!EC601)</f>
        <v/>
      </c>
      <c r="C602">
        <f>IF(A602="","",IFERROR(INDEX(Crawl!$A601:$DZ601,1,Rules!$H$6),""))</f>
        <v/>
      </c>
      <c r="D602">
        <f>IF(A602="","",IFERROR(INDEX(Crawl!$A601:$DZ601,1,Rules!$H$7),"")&amp;"")</f>
        <v/>
      </c>
      <c r="E602">
        <f>IF(A602="","",IFERROR(INDEX(Crawl!$A601:$DZ601,1,Rules!$H$8),"")&amp;"")</f>
        <v/>
      </c>
      <c r="F602">
        <f>IF(A602="","",IFERROR(INDEX(Crawl!$A601:$DZ601,1,Rules!$H$9),""))</f>
        <v/>
      </c>
      <c r="G602">
        <f>IF(A602="","",IFERROR(INDEX(Crawl!$A601:$DZ601,1,Rules!$H$10),""))</f>
        <v/>
      </c>
      <c r="H602">
        <f>IF(A602="","",IFERROR(INDEX(Crawl!$A601:$DZ601,1,Rules!$H$12),""))</f>
        <v/>
      </c>
      <c r="I602">
        <f>IF(A602="","",IF(AND(N(H602)&gt;0,IFERROR(INDEX(Crawl!$A601:$DZ601,1,Rules!$H$11),"")&amp;""&lt;&gt;""),IFERROR(INDEX(Crawl!$A601:$DZ601,1,Rules!$H$11),"")&amp;"",IF(AND(ISNUMBER(J602),N(J602)&gt;=Rules!$B$12,IFERROR(INDEX(Crawl!$A601:$DZ601,1,Rules!$H$13),"")&amp;""&lt;&gt;""),IFERROR(INDEX(Crawl!$A601:$DZ601,1,Rules!$H$13),"")&amp;"","")))</f>
        <v/>
      </c>
      <c r="J602" s="19">
        <f>IF(A602="","",IF(IFERROR(INDEX(Crawl!$A601:$DZ601,1,Rules!$H$14),"")&amp;""="","",IFERROR(INDEX(Crawl!$A601:$DZ601,1,Rules!$H$14),"")))</f>
        <v/>
      </c>
      <c r="K602">
        <f>IF(A602="","",IFERROR(SUMIFS('GSC current'!$J$2:$J$2001,'GSC current'!$I$2:$I$2001,B602),0))</f>
        <v/>
      </c>
      <c r="L602">
        <f>IF(A602="","",IFERROR(SUMIFS('GSC current'!$K$2:$K$2001,'GSC current'!$I$2:$I$2001,B602),0))</f>
        <v/>
      </c>
      <c r="M602" s="20">
        <f>IF(A602="","",IF(N(L602)&gt;0,K602/L602,""))</f>
        <v/>
      </c>
      <c r="N602" s="21">
        <f>IF(A602="","",IF(N(L602)&gt;0,SUMIFS('GSC current'!$L$2:$L$2001,'GSC current'!$I$2:$I$2001,B602)/L602,""))</f>
        <v/>
      </c>
      <c r="O602">
        <f>IF(A602="","",IFERROR(SUMIFS('GSC previous'!$J$2:$J$2001,'GSC previous'!$I$2:$I$2001,B602),0))</f>
        <v/>
      </c>
      <c r="P602" s="22">
        <f>IF(A602="","",IF(N(O602)&gt;0,(K602-O602)/O602,""))</f>
        <v/>
      </c>
      <c r="Q602">
        <f>IF(A602="","",IFERROR(SUMIFS(GA4!$P$2:$P$2001,GA4!$O$2:$O$2001,B602),0))</f>
        <v/>
      </c>
      <c r="R602" s="23">
        <f>IF(A602="","",IF(N(Q602)&gt;0,SUMIFS(GA4!$Q$2:$Q$2001,GA4!$O$2:$O$2001,B602)/Q602,""))</f>
        <v/>
      </c>
      <c r="S602">
        <f>IF(A602="","",IFERROR(SUMIFS(GA4!$R$2:$R$2001,GA4!$O$2:$O$2001,B602),0))</f>
        <v/>
      </c>
      <c r="T602">
        <f>IF(A602="","",IF(AND(ISNUMBER(F602),LEFT(C602&amp;"",1)="2"),IF(F602&lt;Rules!$B$9,"Yes","No"),"No"))</f>
        <v/>
      </c>
      <c r="U602">
        <f>IF(A602="","",IF(AND(N(O602)&gt;=Rules!$B$8,ISNUMBER(P602)),IF(P602&lt;=-Rules!$B$7,"Yes","No"),"No"))</f>
        <v/>
      </c>
      <c r="V602">
        <f>IF(A602="","",IF(AND(N(L602)&gt;=Rules!$B$6,ISNUMBER(N602)),IF(AND(N602&gt;=Rules!$B$10,N602&lt;=Rules!$B$11),"Yes","No"),"No"))</f>
        <v/>
      </c>
      <c r="W602">
        <f>IF(A602="","",IF(I602&lt;&gt;"","Yes","No"))</f>
        <v/>
      </c>
      <c r="X602">
        <f>IF(I602="","",IF(SUMIFS($K$3:$K$2002,$A$3:$A$2002,SUBSTITUTE(SUBSTITUTE(I602,"?","~?"),"*","~*"))&gt;N(K602),"Yes","No"))</f>
        <v/>
      </c>
      <c r="Y602">
        <f>IF(A602="","",IF(N(S602)&gt;0,"Yes","No"))</f>
        <v/>
      </c>
      <c r="Z602">
        <f>IF(A602="","",IF(AND(N(K602)&lt;Rules!$B$5,N(L602)&lt;Rules!$B$6,N(Q602)&lt;Rules!$B$13,Y602="No"),"Yes","No"))</f>
        <v/>
      </c>
      <c r="AA602">
        <f>IF(A602="","",IF(LEFT(C602&amp;"",1)="3","Redirect",IF(OR(LEFT(C602&amp;"",1)="4",LEFT(C602&amp;"",1)="5"),IF(OR(N(K602)&gt;0,N(AC602)&gt;=Rules!$B$14),"Redirect","Prune"),IF(D602="Non-Indexable","Keep",IF(AND(W602="Yes",X602="Yes",Y602="No"),"Merge",IF(OR(U602="Yes",V602="Yes",AND(T602="Yes",N(L602)&gt;=Rules!$B$6)),"Update",IF(Z602="Yes",IF(N(AC602)&gt;=Rules!$B$14,"Redirect","Prune"),"Keep")))))))</f>
        <v/>
      </c>
      <c r="AB602">
        <f>IF(A602="","",IF(LEFT(C602&amp;"",1)="3","Already redirects ("&amp;C602&amp;"). Update internal links to point at the final URL.",IF(OR(LEFT(C602&amp;"",1)="4",LEFT(C602&amp;"",1)="5"),IF(AA602="Redirect","Returns "&amp;C602&amp;" but still has "&amp;N(K602)&amp;" clicks and "&amp;N(AC602)&amp;" referring domains. 301 it to the closest live page.","Returns "&amp;C602&amp;" with no clicks or links. Remove internal links and let it 404 or 410."),IF(D602="Non-Indexable","Non-indexable ("&amp;E602&amp;"). Keep if that is intentional; otherwise fix the canonical or noindex.",IF(AA602="Merge","Overlaps with "&amp;I602&amp;IF(N(J602)&gt;0," (similarity "&amp;TEXT(J602,"0.00")&amp;")","")&amp;", which gets more clicks. Merge the useful parts into it and 301 this URL.",IF(AA602="Update",MID(IF(U602="Yes","; Clicks down "&amp;TEXT(-P602,"0%")&amp;" on the previous period","")&amp;IF(V602="Yes","; Average position "&amp;TEXT(N602,"0.0")&amp;" on "&amp;TEXT(L602,"#,##0")&amp;" impressions (striking distance)","")&amp;IF(AND(T602="Yes",N(L602)&gt;=Rules!$B$6),"; Thin ("&amp;F602&amp;" words) but has search demand",""),3,400),IF(AA602="Prune","Low value: "&amp;N(K602)&amp;" clicks, "&amp;N(L602)&amp;" impressions, "&amp;N(Q602)&amp;" sessions, no key events. Remove or noindex it and update internal links.",IF(AA602="Redirect","Low value but "&amp;N(AC602)&amp;" referring domains. 301 it to the closest relevant page to keep those links.",IF(AND(Z602="No",Y602="Yes",N(K602)&lt;Rules!$B$5),"Low search traffic but it converts (key events: "&amp;S602&amp;"). Keep it and link to it.",IF(W602="Yes","Stronger than the page it overlaps ("&amp;I602&amp;"). Keep; merge that page into this one.","Healthy: "&amp;N(K602)&amp;" clicks"&amp;IF(ISNUMBER(N602),", average position "&amp;TEXT(N602,"0.0"),"")&amp;". Keep and monitor."))))))))))</f>
        <v/>
      </c>
      <c r="AE602">
        <f>IF(A602="","",IF(AD602&lt;&gt;"",AD602,AA602))</f>
        <v/>
      </c>
    </row>
    <row r="603">
      <c r="A603">
        <f>IF(Crawl!A602="","",Crawl!A602)</f>
        <v/>
      </c>
      <c r="B603">
        <f>IF(A603="","",Crawl!EC602)</f>
        <v/>
      </c>
      <c r="C603">
        <f>IF(A603="","",IFERROR(INDEX(Crawl!$A602:$DZ602,1,Rules!$H$6),""))</f>
        <v/>
      </c>
      <c r="D603">
        <f>IF(A603="","",IFERROR(INDEX(Crawl!$A602:$DZ602,1,Rules!$H$7),"")&amp;"")</f>
        <v/>
      </c>
      <c r="E603">
        <f>IF(A603="","",IFERROR(INDEX(Crawl!$A602:$DZ602,1,Rules!$H$8),"")&amp;"")</f>
        <v/>
      </c>
      <c r="F603">
        <f>IF(A603="","",IFERROR(INDEX(Crawl!$A602:$DZ602,1,Rules!$H$9),""))</f>
        <v/>
      </c>
      <c r="G603">
        <f>IF(A603="","",IFERROR(INDEX(Crawl!$A602:$DZ602,1,Rules!$H$10),""))</f>
        <v/>
      </c>
      <c r="H603">
        <f>IF(A603="","",IFERROR(INDEX(Crawl!$A602:$DZ602,1,Rules!$H$12),""))</f>
        <v/>
      </c>
      <c r="I603">
        <f>IF(A603="","",IF(AND(N(H603)&gt;0,IFERROR(INDEX(Crawl!$A602:$DZ602,1,Rules!$H$11),"")&amp;""&lt;&gt;""),IFERROR(INDEX(Crawl!$A602:$DZ602,1,Rules!$H$11),"")&amp;"",IF(AND(ISNUMBER(J603),N(J603)&gt;=Rules!$B$12,IFERROR(INDEX(Crawl!$A602:$DZ602,1,Rules!$H$13),"")&amp;""&lt;&gt;""),IFERROR(INDEX(Crawl!$A602:$DZ602,1,Rules!$H$13),"")&amp;"","")))</f>
        <v/>
      </c>
      <c r="J603" s="19">
        <f>IF(A603="","",IF(IFERROR(INDEX(Crawl!$A602:$DZ602,1,Rules!$H$14),"")&amp;""="","",IFERROR(INDEX(Crawl!$A602:$DZ602,1,Rules!$H$14),"")))</f>
        <v/>
      </c>
      <c r="K603">
        <f>IF(A603="","",IFERROR(SUMIFS('GSC current'!$J$2:$J$2001,'GSC current'!$I$2:$I$2001,B603),0))</f>
        <v/>
      </c>
      <c r="L603">
        <f>IF(A603="","",IFERROR(SUMIFS('GSC current'!$K$2:$K$2001,'GSC current'!$I$2:$I$2001,B603),0))</f>
        <v/>
      </c>
      <c r="M603" s="20">
        <f>IF(A603="","",IF(N(L603)&gt;0,K603/L603,""))</f>
        <v/>
      </c>
      <c r="N603" s="21">
        <f>IF(A603="","",IF(N(L603)&gt;0,SUMIFS('GSC current'!$L$2:$L$2001,'GSC current'!$I$2:$I$2001,B603)/L603,""))</f>
        <v/>
      </c>
      <c r="O603">
        <f>IF(A603="","",IFERROR(SUMIFS('GSC previous'!$J$2:$J$2001,'GSC previous'!$I$2:$I$2001,B603),0))</f>
        <v/>
      </c>
      <c r="P603" s="22">
        <f>IF(A603="","",IF(N(O603)&gt;0,(K603-O603)/O603,""))</f>
        <v/>
      </c>
      <c r="Q603">
        <f>IF(A603="","",IFERROR(SUMIFS(GA4!$P$2:$P$2001,GA4!$O$2:$O$2001,B603),0))</f>
        <v/>
      </c>
      <c r="R603" s="23">
        <f>IF(A603="","",IF(N(Q603)&gt;0,SUMIFS(GA4!$Q$2:$Q$2001,GA4!$O$2:$O$2001,B603)/Q603,""))</f>
        <v/>
      </c>
      <c r="S603">
        <f>IF(A603="","",IFERROR(SUMIFS(GA4!$R$2:$R$2001,GA4!$O$2:$O$2001,B603),0))</f>
        <v/>
      </c>
      <c r="T603">
        <f>IF(A603="","",IF(AND(ISNUMBER(F603),LEFT(C603&amp;"",1)="2"),IF(F603&lt;Rules!$B$9,"Yes","No"),"No"))</f>
        <v/>
      </c>
      <c r="U603">
        <f>IF(A603="","",IF(AND(N(O603)&gt;=Rules!$B$8,ISNUMBER(P603)),IF(P603&lt;=-Rules!$B$7,"Yes","No"),"No"))</f>
        <v/>
      </c>
      <c r="V603">
        <f>IF(A603="","",IF(AND(N(L603)&gt;=Rules!$B$6,ISNUMBER(N603)),IF(AND(N603&gt;=Rules!$B$10,N603&lt;=Rules!$B$11),"Yes","No"),"No"))</f>
        <v/>
      </c>
      <c r="W603">
        <f>IF(A603="","",IF(I603&lt;&gt;"","Yes","No"))</f>
        <v/>
      </c>
      <c r="X603">
        <f>IF(I603="","",IF(SUMIFS($K$3:$K$2002,$A$3:$A$2002,SUBSTITUTE(SUBSTITUTE(I603,"?","~?"),"*","~*"))&gt;N(K603),"Yes","No"))</f>
        <v/>
      </c>
      <c r="Y603">
        <f>IF(A603="","",IF(N(S603)&gt;0,"Yes","No"))</f>
        <v/>
      </c>
      <c r="Z603">
        <f>IF(A603="","",IF(AND(N(K603)&lt;Rules!$B$5,N(L603)&lt;Rules!$B$6,N(Q603)&lt;Rules!$B$13,Y603="No"),"Yes","No"))</f>
        <v/>
      </c>
      <c r="AA603">
        <f>IF(A603="","",IF(LEFT(C603&amp;"",1)="3","Redirect",IF(OR(LEFT(C603&amp;"",1)="4",LEFT(C603&amp;"",1)="5"),IF(OR(N(K603)&gt;0,N(AC603)&gt;=Rules!$B$14),"Redirect","Prune"),IF(D603="Non-Indexable","Keep",IF(AND(W603="Yes",X603="Yes",Y603="No"),"Merge",IF(OR(U603="Yes",V603="Yes",AND(T603="Yes",N(L603)&gt;=Rules!$B$6)),"Update",IF(Z603="Yes",IF(N(AC603)&gt;=Rules!$B$14,"Redirect","Prune"),"Keep")))))))</f>
        <v/>
      </c>
      <c r="AB603">
        <f>IF(A603="","",IF(LEFT(C603&amp;"",1)="3","Already redirects ("&amp;C603&amp;"). Update internal links to point at the final URL.",IF(OR(LEFT(C603&amp;"",1)="4",LEFT(C603&amp;"",1)="5"),IF(AA603="Redirect","Returns "&amp;C603&amp;" but still has "&amp;N(K603)&amp;" clicks and "&amp;N(AC603)&amp;" referring domains. 301 it to the closest live page.","Returns "&amp;C603&amp;" with no clicks or links. Remove internal links and let it 404 or 410."),IF(D603="Non-Indexable","Non-indexable ("&amp;E603&amp;"). Keep if that is intentional; otherwise fix the canonical or noindex.",IF(AA603="Merge","Overlaps with "&amp;I603&amp;IF(N(J603)&gt;0," (similarity "&amp;TEXT(J603,"0.00")&amp;")","")&amp;", which gets more clicks. Merge the useful parts into it and 301 this URL.",IF(AA603="Update",MID(IF(U603="Yes","; Clicks down "&amp;TEXT(-P603,"0%")&amp;" on the previous period","")&amp;IF(V603="Yes","; Average position "&amp;TEXT(N603,"0.0")&amp;" on "&amp;TEXT(L603,"#,##0")&amp;" impressions (striking distance)","")&amp;IF(AND(T603="Yes",N(L603)&gt;=Rules!$B$6),"; Thin ("&amp;F603&amp;" words) but has search demand",""),3,400),IF(AA603="Prune","Low value: "&amp;N(K603)&amp;" clicks, "&amp;N(L603)&amp;" impressions, "&amp;N(Q603)&amp;" sessions, no key events. Remove or noindex it and update internal links.",IF(AA603="Redirect","Low value but "&amp;N(AC603)&amp;" referring domains. 301 it to the closest relevant page to keep those links.",IF(AND(Z603="No",Y603="Yes",N(K603)&lt;Rules!$B$5),"Low search traffic but it converts (key events: "&amp;S603&amp;"). Keep it and link to it.",IF(W603="Yes","Stronger than the page it overlaps ("&amp;I603&amp;"). Keep; merge that page into this one.","Healthy: "&amp;N(K603)&amp;" clicks"&amp;IF(ISNUMBER(N603),", average position "&amp;TEXT(N603,"0.0"),"")&amp;". Keep and monitor."))))))))))</f>
        <v/>
      </c>
      <c r="AE603">
        <f>IF(A603="","",IF(AD603&lt;&gt;"",AD603,AA603))</f>
        <v/>
      </c>
    </row>
    <row r="604">
      <c r="A604">
        <f>IF(Crawl!A603="","",Crawl!A603)</f>
        <v/>
      </c>
      <c r="B604">
        <f>IF(A604="","",Crawl!EC603)</f>
        <v/>
      </c>
      <c r="C604">
        <f>IF(A604="","",IFERROR(INDEX(Crawl!$A603:$DZ603,1,Rules!$H$6),""))</f>
        <v/>
      </c>
      <c r="D604">
        <f>IF(A604="","",IFERROR(INDEX(Crawl!$A603:$DZ603,1,Rules!$H$7),"")&amp;"")</f>
        <v/>
      </c>
      <c r="E604">
        <f>IF(A604="","",IFERROR(INDEX(Crawl!$A603:$DZ603,1,Rules!$H$8),"")&amp;"")</f>
        <v/>
      </c>
      <c r="F604">
        <f>IF(A604="","",IFERROR(INDEX(Crawl!$A603:$DZ603,1,Rules!$H$9),""))</f>
        <v/>
      </c>
      <c r="G604">
        <f>IF(A604="","",IFERROR(INDEX(Crawl!$A603:$DZ603,1,Rules!$H$10),""))</f>
        <v/>
      </c>
      <c r="H604">
        <f>IF(A604="","",IFERROR(INDEX(Crawl!$A603:$DZ603,1,Rules!$H$12),""))</f>
        <v/>
      </c>
      <c r="I604">
        <f>IF(A604="","",IF(AND(N(H604)&gt;0,IFERROR(INDEX(Crawl!$A603:$DZ603,1,Rules!$H$11),"")&amp;""&lt;&gt;""),IFERROR(INDEX(Crawl!$A603:$DZ603,1,Rules!$H$11),"")&amp;"",IF(AND(ISNUMBER(J604),N(J604)&gt;=Rules!$B$12,IFERROR(INDEX(Crawl!$A603:$DZ603,1,Rules!$H$13),"")&amp;""&lt;&gt;""),IFERROR(INDEX(Crawl!$A603:$DZ603,1,Rules!$H$13),"")&amp;"","")))</f>
        <v/>
      </c>
      <c r="J604" s="19">
        <f>IF(A604="","",IF(IFERROR(INDEX(Crawl!$A603:$DZ603,1,Rules!$H$14),"")&amp;""="","",IFERROR(INDEX(Crawl!$A603:$DZ603,1,Rules!$H$14),"")))</f>
        <v/>
      </c>
      <c r="K604">
        <f>IF(A604="","",IFERROR(SUMIFS('GSC current'!$J$2:$J$2001,'GSC current'!$I$2:$I$2001,B604),0))</f>
        <v/>
      </c>
      <c r="L604">
        <f>IF(A604="","",IFERROR(SUMIFS('GSC current'!$K$2:$K$2001,'GSC current'!$I$2:$I$2001,B604),0))</f>
        <v/>
      </c>
      <c r="M604" s="20">
        <f>IF(A604="","",IF(N(L604)&gt;0,K604/L604,""))</f>
        <v/>
      </c>
      <c r="N604" s="21">
        <f>IF(A604="","",IF(N(L604)&gt;0,SUMIFS('GSC current'!$L$2:$L$2001,'GSC current'!$I$2:$I$2001,B604)/L604,""))</f>
        <v/>
      </c>
      <c r="O604">
        <f>IF(A604="","",IFERROR(SUMIFS('GSC previous'!$J$2:$J$2001,'GSC previous'!$I$2:$I$2001,B604),0))</f>
        <v/>
      </c>
      <c r="P604" s="22">
        <f>IF(A604="","",IF(N(O604)&gt;0,(K604-O604)/O604,""))</f>
        <v/>
      </c>
      <c r="Q604">
        <f>IF(A604="","",IFERROR(SUMIFS(GA4!$P$2:$P$2001,GA4!$O$2:$O$2001,B604),0))</f>
        <v/>
      </c>
      <c r="R604" s="23">
        <f>IF(A604="","",IF(N(Q604)&gt;0,SUMIFS(GA4!$Q$2:$Q$2001,GA4!$O$2:$O$2001,B604)/Q604,""))</f>
        <v/>
      </c>
      <c r="S604">
        <f>IF(A604="","",IFERROR(SUMIFS(GA4!$R$2:$R$2001,GA4!$O$2:$O$2001,B604),0))</f>
        <v/>
      </c>
      <c r="T604">
        <f>IF(A604="","",IF(AND(ISNUMBER(F604),LEFT(C604&amp;"",1)="2"),IF(F604&lt;Rules!$B$9,"Yes","No"),"No"))</f>
        <v/>
      </c>
      <c r="U604">
        <f>IF(A604="","",IF(AND(N(O604)&gt;=Rules!$B$8,ISNUMBER(P604)),IF(P604&lt;=-Rules!$B$7,"Yes","No"),"No"))</f>
        <v/>
      </c>
      <c r="V604">
        <f>IF(A604="","",IF(AND(N(L604)&gt;=Rules!$B$6,ISNUMBER(N604)),IF(AND(N604&gt;=Rules!$B$10,N604&lt;=Rules!$B$11),"Yes","No"),"No"))</f>
        <v/>
      </c>
      <c r="W604">
        <f>IF(A604="","",IF(I604&lt;&gt;"","Yes","No"))</f>
        <v/>
      </c>
      <c r="X604">
        <f>IF(I604="","",IF(SUMIFS($K$3:$K$2002,$A$3:$A$2002,SUBSTITUTE(SUBSTITUTE(I604,"?","~?"),"*","~*"))&gt;N(K604),"Yes","No"))</f>
        <v/>
      </c>
      <c r="Y604">
        <f>IF(A604="","",IF(N(S604)&gt;0,"Yes","No"))</f>
        <v/>
      </c>
      <c r="Z604">
        <f>IF(A604="","",IF(AND(N(K604)&lt;Rules!$B$5,N(L604)&lt;Rules!$B$6,N(Q604)&lt;Rules!$B$13,Y604="No"),"Yes","No"))</f>
        <v/>
      </c>
      <c r="AA604">
        <f>IF(A604="","",IF(LEFT(C604&amp;"",1)="3","Redirect",IF(OR(LEFT(C604&amp;"",1)="4",LEFT(C604&amp;"",1)="5"),IF(OR(N(K604)&gt;0,N(AC604)&gt;=Rules!$B$14),"Redirect","Prune"),IF(D604="Non-Indexable","Keep",IF(AND(W604="Yes",X604="Yes",Y604="No"),"Merge",IF(OR(U604="Yes",V604="Yes",AND(T604="Yes",N(L604)&gt;=Rules!$B$6)),"Update",IF(Z604="Yes",IF(N(AC604)&gt;=Rules!$B$14,"Redirect","Prune"),"Keep")))))))</f>
        <v/>
      </c>
      <c r="AB604">
        <f>IF(A604="","",IF(LEFT(C604&amp;"",1)="3","Already redirects ("&amp;C604&amp;"). Update internal links to point at the final URL.",IF(OR(LEFT(C604&amp;"",1)="4",LEFT(C604&amp;"",1)="5"),IF(AA604="Redirect","Returns "&amp;C604&amp;" but still has "&amp;N(K604)&amp;" clicks and "&amp;N(AC604)&amp;" referring domains. 301 it to the closest live page.","Returns "&amp;C604&amp;" with no clicks or links. Remove internal links and let it 404 or 410."),IF(D604="Non-Indexable","Non-indexable ("&amp;E604&amp;"). Keep if that is intentional; otherwise fix the canonical or noindex.",IF(AA604="Merge","Overlaps with "&amp;I604&amp;IF(N(J604)&gt;0," (similarity "&amp;TEXT(J604,"0.00")&amp;")","")&amp;", which gets more clicks. Merge the useful parts into it and 301 this URL.",IF(AA604="Update",MID(IF(U604="Yes","; Clicks down "&amp;TEXT(-P604,"0%")&amp;" on the previous period","")&amp;IF(V604="Yes","; Average position "&amp;TEXT(N604,"0.0")&amp;" on "&amp;TEXT(L604,"#,##0")&amp;" impressions (striking distance)","")&amp;IF(AND(T604="Yes",N(L604)&gt;=Rules!$B$6),"; Thin ("&amp;F604&amp;" words) but has search demand",""),3,400),IF(AA604="Prune","Low value: "&amp;N(K604)&amp;" clicks, "&amp;N(L604)&amp;" impressions, "&amp;N(Q604)&amp;" sessions, no key events. Remove or noindex it and update internal links.",IF(AA604="Redirect","Low value but "&amp;N(AC604)&amp;" referring domains. 301 it to the closest relevant page to keep those links.",IF(AND(Z604="No",Y604="Yes",N(K604)&lt;Rules!$B$5),"Low search traffic but it converts (key events: "&amp;S604&amp;"). Keep it and link to it.",IF(W604="Yes","Stronger than the page it overlaps ("&amp;I604&amp;"). Keep; merge that page into this one.","Healthy: "&amp;N(K604)&amp;" clicks"&amp;IF(ISNUMBER(N604),", average position "&amp;TEXT(N604,"0.0"),"")&amp;". Keep and monitor."))))))))))</f>
        <v/>
      </c>
      <c r="AE604">
        <f>IF(A604="","",IF(AD604&lt;&gt;"",AD604,AA604))</f>
        <v/>
      </c>
    </row>
    <row r="605">
      <c r="A605">
        <f>IF(Crawl!A604="","",Crawl!A604)</f>
        <v/>
      </c>
      <c r="B605">
        <f>IF(A605="","",Crawl!EC604)</f>
        <v/>
      </c>
      <c r="C605">
        <f>IF(A605="","",IFERROR(INDEX(Crawl!$A604:$DZ604,1,Rules!$H$6),""))</f>
        <v/>
      </c>
      <c r="D605">
        <f>IF(A605="","",IFERROR(INDEX(Crawl!$A604:$DZ604,1,Rules!$H$7),"")&amp;"")</f>
        <v/>
      </c>
      <c r="E605">
        <f>IF(A605="","",IFERROR(INDEX(Crawl!$A604:$DZ604,1,Rules!$H$8),"")&amp;"")</f>
        <v/>
      </c>
      <c r="F605">
        <f>IF(A605="","",IFERROR(INDEX(Crawl!$A604:$DZ604,1,Rules!$H$9),""))</f>
        <v/>
      </c>
      <c r="G605">
        <f>IF(A605="","",IFERROR(INDEX(Crawl!$A604:$DZ604,1,Rules!$H$10),""))</f>
        <v/>
      </c>
      <c r="H605">
        <f>IF(A605="","",IFERROR(INDEX(Crawl!$A604:$DZ604,1,Rules!$H$12),""))</f>
        <v/>
      </c>
      <c r="I605">
        <f>IF(A605="","",IF(AND(N(H605)&gt;0,IFERROR(INDEX(Crawl!$A604:$DZ604,1,Rules!$H$11),"")&amp;""&lt;&gt;""),IFERROR(INDEX(Crawl!$A604:$DZ604,1,Rules!$H$11),"")&amp;"",IF(AND(ISNUMBER(J605),N(J605)&gt;=Rules!$B$12,IFERROR(INDEX(Crawl!$A604:$DZ604,1,Rules!$H$13),"")&amp;""&lt;&gt;""),IFERROR(INDEX(Crawl!$A604:$DZ604,1,Rules!$H$13),"")&amp;"","")))</f>
        <v/>
      </c>
      <c r="J605" s="19">
        <f>IF(A605="","",IF(IFERROR(INDEX(Crawl!$A604:$DZ604,1,Rules!$H$14),"")&amp;""="","",IFERROR(INDEX(Crawl!$A604:$DZ604,1,Rules!$H$14),"")))</f>
        <v/>
      </c>
      <c r="K605">
        <f>IF(A605="","",IFERROR(SUMIFS('GSC current'!$J$2:$J$2001,'GSC current'!$I$2:$I$2001,B605),0))</f>
        <v/>
      </c>
      <c r="L605">
        <f>IF(A605="","",IFERROR(SUMIFS('GSC current'!$K$2:$K$2001,'GSC current'!$I$2:$I$2001,B605),0))</f>
        <v/>
      </c>
      <c r="M605" s="20">
        <f>IF(A605="","",IF(N(L605)&gt;0,K605/L605,""))</f>
        <v/>
      </c>
      <c r="N605" s="21">
        <f>IF(A605="","",IF(N(L605)&gt;0,SUMIFS('GSC current'!$L$2:$L$2001,'GSC current'!$I$2:$I$2001,B605)/L605,""))</f>
        <v/>
      </c>
      <c r="O605">
        <f>IF(A605="","",IFERROR(SUMIFS('GSC previous'!$J$2:$J$2001,'GSC previous'!$I$2:$I$2001,B605),0))</f>
        <v/>
      </c>
      <c r="P605" s="22">
        <f>IF(A605="","",IF(N(O605)&gt;0,(K605-O605)/O605,""))</f>
        <v/>
      </c>
      <c r="Q605">
        <f>IF(A605="","",IFERROR(SUMIFS(GA4!$P$2:$P$2001,GA4!$O$2:$O$2001,B605),0))</f>
        <v/>
      </c>
      <c r="R605" s="23">
        <f>IF(A605="","",IF(N(Q605)&gt;0,SUMIFS(GA4!$Q$2:$Q$2001,GA4!$O$2:$O$2001,B605)/Q605,""))</f>
        <v/>
      </c>
      <c r="S605">
        <f>IF(A605="","",IFERROR(SUMIFS(GA4!$R$2:$R$2001,GA4!$O$2:$O$2001,B605),0))</f>
        <v/>
      </c>
      <c r="T605">
        <f>IF(A605="","",IF(AND(ISNUMBER(F605),LEFT(C605&amp;"",1)="2"),IF(F605&lt;Rules!$B$9,"Yes","No"),"No"))</f>
        <v/>
      </c>
      <c r="U605">
        <f>IF(A605="","",IF(AND(N(O605)&gt;=Rules!$B$8,ISNUMBER(P605)),IF(P605&lt;=-Rules!$B$7,"Yes","No"),"No"))</f>
        <v/>
      </c>
      <c r="V605">
        <f>IF(A605="","",IF(AND(N(L605)&gt;=Rules!$B$6,ISNUMBER(N605)),IF(AND(N605&gt;=Rules!$B$10,N605&lt;=Rules!$B$11),"Yes","No"),"No"))</f>
        <v/>
      </c>
      <c r="W605">
        <f>IF(A605="","",IF(I605&lt;&gt;"","Yes","No"))</f>
        <v/>
      </c>
      <c r="X605">
        <f>IF(I605="","",IF(SUMIFS($K$3:$K$2002,$A$3:$A$2002,SUBSTITUTE(SUBSTITUTE(I605,"?","~?"),"*","~*"))&gt;N(K605),"Yes","No"))</f>
        <v/>
      </c>
      <c r="Y605">
        <f>IF(A605="","",IF(N(S605)&gt;0,"Yes","No"))</f>
        <v/>
      </c>
      <c r="Z605">
        <f>IF(A605="","",IF(AND(N(K605)&lt;Rules!$B$5,N(L605)&lt;Rules!$B$6,N(Q605)&lt;Rules!$B$13,Y605="No"),"Yes","No"))</f>
        <v/>
      </c>
      <c r="AA605">
        <f>IF(A605="","",IF(LEFT(C605&amp;"",1)="3","Redirect",IF(OR(LEFT(C605&amp;"",1)="4",LEFT(C605&amp;"",1)="5"),IF(OR(N(K605)&gt;0,N(AC605)&gt;=Rules!$B$14),"Redirect","Prune"),IF(D605="Non-Indexable","Keep",IF(AND(W605="Yes",X605="Yes",Y605="No"),"Merge",IF(OR(U605="Yes",V605="Yes",AND(T605="Yes",N(L605)&gt;=Rules!$B$6)),"Update",IF(Z605="Yes",IF(N(AC605)&gt;=Rules!$B$14,"Redirect","Prune"),"Keep")))))))</f>
        <v/>
      </c>
      <c r="AB605">
        <f>IF(A605="","",IF(LEFT(C605&amp;"",1)="3","Already redirects ("&amp;C605&amp;"). Update internal links to point at the final URL.",IF(OR(LEFT(C605&amp;"",1)="4",LEFT(C605&amp;"",1)="5"),IF(AA605="Redirect","Returns "&amp;C605&amp;" but still has "&amp;N(K605)&amp;" clicks and "&amp;N(AC605)&amp;" referring domains. 301 it to the closest live page.","Returns "&amp;C605&amp;" with no clicks or links. Remove internal links and let it 404 or 410."),IF(D605="Non-Indexable","Non-indexable ("&amp;E605&amp;"). Keep if that is intentional; otherwise fix the canonical or noindex.",IF(AA605="Merge","Overlaps with "&amp;I605&amp;IF(N(J605)&gt;0," (similarity "&amp;TEXT(J605,"0.00")&amp;")","")&amp;", which gets more clicks. Merge the useful parts into it and 301 this URL.",IF(AA605="Update",MID(IF(U605="Yes","; Clicks down "&amp;TEXT(-P605,"0%")&amp;" on the previous period","")&amp;IF(V605="Yes","; Average position "&amp;TEXT(N605,"0.0")&amp;" on "&amp;TEXT(L605,"#,##0")&amp;" impressions (striking distance)","")&amp;IF(AND(T605="Yes",N(L605)&gt;=Rules!$B$6),"; Thin ("&amp;F605&amp;" words) but has search demand",""),3,400),IF(AA605="Prune","Low value: "&amp;N(K605)&amp;" clicks, "&amp;N(L605)&amp;" impressions, "&amp;N(Q605)&amp;" sessions, no key events. Remove or noindex it and update internal links.",IF(AA605="Redirect","Low value but "&amp;N(AC605)&amp;" referring domains. 301 it to the closest relevant page to keep those links.",IF(AND(Z605="No",Y605="Yes",N(K605)&lt;Rules!$B$5),"Low search traffic but it converts (key events: "&amp;S605&amp;"). Keep it and link to it.",IF(W605="Yes","Stronger than the page it overlaps ("&amp;I605&amp;"). Keep; merge that page into this one.","Healthy: "&amp;N(K605)&amp;" clicks"&amp;IF(ISNUMBER(N605),", average position "&amp;TEXT(N605,"0.0"),"")&amp;". Keep and monitor."))))))))))</f>
        <v/>
      </c>
      <c r="AE605">
        <f>IF(A605="","",IF(AD605&lt;&gt;"",AD605,AA605))</f>
        <v/>
      </c>
    </row>
    <row r="606">
      <c r="A606">
        <f>IF(Crawl!A605="","",Crawl!A605)</f>
        <v/>
      </c>
      <c r="B606">
        <f>IF(A606="","",Crawl!EC605)</f>
        <v/>
      </c>
      <c r="C606">
        <f>IF(A606="","",IFERROR(INDEX(Crawl!$A605:$DZ605,1,Rules!$H$6),""))</f>
        <v/>
      </c>
      <c r="D606">
        <f>IF(A606="","",IFERROR(INDEX(Crawl!$A605:$DZ605,1,Rules!$H$7),"")&amp;"")</f>
        <v/>
      </c>
      <c r="E606">
        <f>IF(A606="","",IFERROR(INDEX(Crawl!$A605:$DZ605,1,Rules!$H$8),"")&amp;"")</f>
        <v/>
      </c>
      <c r="F606">
        <f>IF(A606="","",IFERROR(INDEX(Crawl!$A605:$DZ605,1,Rules!$H$9),""))</f>
        <v/>
      </c>
      <c r="G606">
        <f>IF(A606="","",IFERROR(INDEX(Crawl!$A605:$DZ605,1,Rules!$H$10),""))</f>
        <v/>
      </c>
      <c r="H606">
        <f>IF(A606="","",IFERROR(INDEX(Crawl!$A605:$DZ605,1,Rules!$H$12),""))</f>
        <v/>
      </c>
      <c r="I606">
        <f>IF(A606="","",IF(AND(N(H606)&gt;0,IFERROR(INDEX(Crawl!$A605:$DZ605,1,Rules!$H$11),"")&amp;""&lt;&gt;""),IFERROR(INDEX(Crawl!$A605:$DZ605,1,Rules!$H$11),"")&amp;"",IF(AND(ISNUMBER(J606),N(J606)&gt;=Rules!$B$12,IFERROR(INDEX(Crawl!$A605:$DZ605,1,Rules!$H$13),"")&amp;""&lt;&gt;""),IFERROR(INDEX(Crawl!$A605:$DZ605,1,Rules!$H$13),"")&amp;"","")))</f>
        <v/>
      </c>
      <c r="J606" s="19">
        <f>IF(A606="","",IF(IFERROR(INDEX(Crawl!$A605:$DZ605,1,Rules!$H$14),"")&amp;""="","",IFERROR(INDEX(Crawl!$A605:$DZ605,1,Rules!$H$14),"")))</f>
        <v/>
      </c>
      <c r="K606">
        <f>IF(A606="","",IFERROR(SUMIFS('GSC current'!$J$2:$J$2001,'GSC current'!$I$2:$I$2001,B606),0))</f>
        <v/>
      </c>
      <c r="L606">
        <f>IF(A606="","",IFERROR(SUMIFS('GSC current'!$K$2:$K$2001,'GSC current'!$I$2:$I$2001,B606),0))</f>
        <v/>
      </c>
      <c r="M606" s="20">
        <f>IF(A606="","",IF(N(L606)&gt;0,K606/L606,""))</f>
        <v/>
      </c>
      <c r="N606" s="21">
        <f>IF(A606="","",IF(N(L606)&gt;0,SUMIFS('GSC current'!$L$2:$L$2001,'GSC current'!$I$2:$I$2001,B606)/L606,""))</f>
        <v/>
      </c>
      <c r="O606">
        <f>IF(A606="","",IFERROR(SUMIFS('GSC previous'!$J$2:$J$2001,'GSC previous'!$I$2:$I$2001,B606),0))</f>
        <v/>
      </c>
      <c r="P606" s="22">
        <f>IF(A606="","",IF(N(O606)&gt;0,(K606-O606)/O606,""))</f>
        <v/>
      </c>
      <c r="Q606">
        <f>IF(A606="","",IFERROR(SUMIFS(GA4!$P$2:$P$2001,GA4!$O$2:$O$2001,B606),0))</f>
        <v/>
      </c>
      <c r="R606" s="23">
        <f>IF(A606="","",IF(N(Q606)&gt;0,SUMIFS(GA4!$Q$2:$Q$2001,GA4!$O$2:$O$2001,B606)/Q606,""))</f>
        <v/>
      </c>
      <c r="S606">
        <f>IF(A606="","",IFERROR(SUMIFS(GA4!$R$2:$R$2001,GA4!$O$2:$O$2001,B606),0))</f>
        <v/>
      </c>
      <c r="T606">
        <f>IF(A606="","",IF(AND(ISNUMBER(F606),LEFT(C606&amp;"",1)="2"),IF(F606&lt;Rules!$B$9,"Yes","No"),"No"))</f>
        <v/>
      </c>
      <c r="U606">
        <f>IF(A606="","",IF(AND(N(O606)&gt;=Rules!$B$8,ISNUMBER(P606)),IF(P606&lt;=-Rules!$B$7,"Yes","No"),"No"))</f>
        <v/>
      </c>
      <c r="V606">
        <f>IF(A606="","",IF(AND(N(L606)&gt;=Rules!$B$6,ISNUMBER(N606)),IF(AND(N606&gt;=Rules!$B$10,N606&lt;=Rules!$B$11),"Yes","No"),"No"))</f>
        <v/>
      </c>
      <c r="W606">
        <f>IF(A606="","",IF(I606&lt;&gt;"","Yes","No"))</f>
        <v/>
      </c>
      <c r="X606">
        <f>IF(I606="","",IF(SUMIFS($K$3:$K$2002,$A$3:$A$2002,SUBSTITUTE(SUBSTITUTE(I606,"?","~?"),"*","~*"))&gt;N(K606),"Yes","No"))</f>
        <v/>
      </c>
      <c r="Y606">
        <f>IF(A606="","",IF(N(S606)&gt;0,"Yes","No"))</f>
        <v/>
      </c>
      <c r="Z606">
        <f>IF(A606="","",IF(AND(N(K606)&lt;Rules!$B$5,N(L606)&lt;Rules!$B$6,N(Q606)&lt;Rules!$B$13,Y606="No"),"Yes","No"))</f>
        <v/>
      </c>
      <c r="AA606">
        <f>IF(A606="","",IF(LEFT(C606&amp;"",1)="3","Redirect",IF(OR(LEFT(C606&amp;"",1)="4",LEFT(C606&amp;"",1)="5"),IF(OR(N(K606)&gt;0,N(AC606)&gt;=Rules!$B$14),"Redirect","Prune"),IF(D606="Non-Indexable","Keep",IF(AND(W606="Yes",X606="Yes",Y606="No"),"Merge",IF(OR(U606="Yes",V606="Yes",AND(T606="Yes",N(L606)&gt;=Rules!$B$6)),"Update",IF(Z606="Yes",IF(N(AC606)&gt;=Rules!$B$14,"Redirect","Prune"),"Keep")))))))</f>
        <v/>
      </c>
      <c r="AB606">
        <f>IF(A606="","",IF(LEFT(C606&amp;"",1)="3","Already redirects ("&amp;C606&amp;"). Update internal links to point at the final URL.",IF(OR(LEFT(C606&amp;"",1)="4",LEFT(C606&amp;"",1)="5"),IF(AA606="Redirect","Returns "&amp;C606&amp;" but still has "&amp;N(K606)&amp;" clicks and "&amp;N(AC606)&amp;" referring domains. 301 it to the closest live page.","Returns "&amp;C606&amp;" with no clicks or links. Remove internal links and let it 404 or 410."),IF(D606="Non-Indexable","Non-indexable ("&amp;E606&amp;"). Keep if that is intentional; otherwise fix the canonical or noindex.",IF(AA606="Merge","Overlaps with "&amp;I606&amp;IF(N(J606)&gt;0," (similarity "&amp;TEXT(J606,"0.00")&amp;")","")&amp;", which gets more clicks. Merge the useful parts into it and 301 this URL.",IF(AA606="Update",MID(IF(U606="Yes","; Clicks down "&amp;TEXT(-P606,"0%")&amp;" on the previous period","")&amp;IF(V606="Yes","; Average position "&amp;TEXT(N606,"0.0")&amp;" on "&amp;TEXT(L606,"#,##0")&amp;" impressions (striking distance)","")&amp;IF(AND(T606="Yes",N(L606)&gt;=Rules!$B$6),"; Thin ("&amp;F606&amp;" words) but has search demand",""),3,400),IF(AA606="Prune","Low value: "&amp;N(K606)&amp;" clicks, "&amp;N(L606)&amp;" impressions, "&amp;N(Q606)&amp;" sessions, no key events. Remove or noindex it and update internal links.",IF(AA606="Redirect","Low value but "&amp;N(AC606)&amp;" referring domains. 301 it to the closest relevant page to keep those links.",IF(AND(Z606="No",Y606="Yes",N(K606)&lt;Rules!$B$5),"Low search traffic but it converts (key events: "&amp;S606&amp;"). Keep it and link to it.",IF(W606="Yes","Stronger than the page it overlaps ("&amp;I606&amp;"). Keep; merge that page into this one.","Healthy: "&amp;N(K606)&amp;" clicks"&amp;IF(ISNUMBER(N606),", average position "&amp;TEXT(N606,"0.0"),"")&amp;". Keep and monitor."))))))))))</f>
        <v/>
      </c>
      <c r="AE606">
        <f>IF(A606="","",IF(AD606&lt;&gt;"",AD606,AA606))</f>
        <v/>
      </c>
    </row>
    <row r="607">
      <c r="A607">
        <f>IF(Crawl!A606="","",Crawl!A606)</f>
        <v/>
      </c>
      <c r="B607">
        <f>IF(A607="","",Crawl!EC606)</f>
        <v/>
      </c>
      <c r="C607">
        <f>IF(A607="","",IFERROR(INDEX(Crawl!$A606:$DZ606,1,Rules!$H$6),""))</f>
        <v/>
      </c>
      <c r="D607">
        <f>IF(A607="","",IFERROR(INDEX(Crawl!$A606:$DZ606,1,Rules!$H$7),"")&amp;"")</f>
        <v/>
      </c>
      <c r="E607">
        <f>IF(A607="","",IFERROR(INDEX(Crawl!$A606:$DZ606,1,Rules!$H$8),"")&amp;"")</f>
        <v/>
      </c>
      <c r="F607">
        <f>IF(A607="","",IFERROR(INDEX(Crawl!$A606:$DZ606,1,Rules!$H$9),""))</f>
        <v/>
      </c>
      <c r="G607">
        <f>IF(A607="","",IFERROR(INDEX(Crawl!$A606:$DZ606,1,Rules!$H$10),""))</f>
        <v/>
      </c>
      <c r="H607">
        <f>IF(A607="","",IFERROR(INDEX(Crawl!$A606:$DZ606,1,Rules!$H$12),""))</f>
        <v/>
      </c>
      <c r="I607">
        <f>IF(A607="","",IF(AND(N(H607)&gt;0,IFERROR(INDEX(Crawl!$A606:$DZ606,1,Rules!$H$11),"")&amp;""&lt;&gt;""),IFERROR(INDEX(Crawl!$A606:$DZ606,1,Rules!$H$11),"")&amp;"",IF(AND(ISNUMBER(J607),N(J607)&gt;=Rules!$B$12,IFERROR(INDEX(Crawl!$A606:$DZ606,1,Rules!$H$13),"")&amp;""&lt;&gt;""),IFERROR(INDEX(Crawl!$A606:$DZ606,1,Rules!$H$13),"")&amp;"","")))</f>
        <v/>
      </c>
      <c r="J607" s="19">
        <f>IF(A607="","",IF(IFERROR(INDEX(Crawl!$A606:$DZ606,1,Rules!$H$14),"")&amp;""="","",IFERROR(INDEX(Crawl!$A606:$DZ606,1,Rules!$H$14),"")))</f>
        <v/>
      </c>
      <c r="K607">
        <f>IF(A607="","",IFERROR(SUMIFS('GSC current'!$J$2:$J$2001,'GSC current'!$I$2:$I$2001,B607),0))</f>
        <v/>
      </c>
      <c r="L607">
        <f>IF(A607="","",IFERROR(SUMIFS('GSC current'!$K$2:$K$2001,'GSC current'!$I$2:$I$2001,B607),0))</f>
        <v/>
      </c>
      <c r="M607" s="20">
        <f>IF(A607="","",IF(N(L607)&gt;0,K607/L607,""))</f>
        <v/>
      </c>
      <c r="N607" s="21">
        <f>IF(A607="","",IF(N(L607)&gt;0,SUMIFS('GSC current'!$L$2:$L$2001,'GSC current'!$I$2:$I$2001,B607)/L607,""))</f>
        <v/>
      </c>
      <c r="O607">
        <f>IF(A607="","",IFERROR(SUMIFS('GSC previous'!$J$2:$J$2001,'GSC previous'!$I$2:$I$2001,B607),0))</f>
        <v/>
      </c>
      <c r="P607" s="22">
        <f>IF(A607="","",IF(N(O607)&gt;0,(K607-O607)/O607,""))</f>
        <v/>
      </c>
      <c r="Q607">
        <f>IF(A607="","",IFERROR(SUMIFS(GA4!$P$2:$P$2001,GA4!$O$2:$O$2001,B607),0))</f>
        <v/>
      </c>
      <c r="R607" s="23">
        <f>IF(A607="","",IF(N(Q607)&gt;0,SUMIFS(GA4!$Q$2:$Q$2001,GA4!$O$2:$O$2001,B607)/Q607,""))</f>
        <v/>
      </c>
      <c r="S607">
        <f>IF(A607="","",IFERROR(SUMIFS(GA4!$R$2:$R$2001,GA4!$O$2:$O$2001,B607),0))</f>
        <v/>
      </c>
      <c r="T607">
        <f>IF(A607="","",IF(AND(ISNUMBER(F607),LEFT(C607&amp;"",1)="2"),IF(F607&lt;Rules!$B$9,"Yes","No"),"No"))</f>
        <v/>
      </c>
      <c r="U607">
        <f>IF(A607="","",IF(AND(N(O607)&gt;=Rules!$B$8,ISNUMBER(P607)),IF(P607&lt;=-Rules!$B$7,"Yes","No"),"No"))</f>
        <v/>
      </c>
      <c r="V607">
        <f>IF(A607="","",IF(AND(N(L607)&gt;=Rules!$B$6,ISNUMBER(N607)),IF(AND(N607&gt;=Rules!$B$10,N607&lt;=Rules!$B$11),"Yes","No"),"No"))</f>
        <v/>
      </c>
      <c r="W607">
        <f>IF(A607="","",IF(I607&lt;&gt;"","Yes","No"))</f>
        <v/>
      </c>
      <c r="X607">
        <f>IF(I607="","",IF(SUMIFS($K$3:$K$2002,$A$3:$A$2002,SUBSTITUTE(SUBSTITUTE(I607,"?","~?"),"*","~*"))&gt;N(K607),"Yes","No"))</f>
        <v/>
      </c>
      <c r="Y607">
        <f>IF(A607="","",IF(N(S607)&gt;0,"Yes","No"))</f>
        <v/>
      </c>
      <c r="Z607">
        <f>IF(A607="","",IF(AND(N(K607)&lt;Rules!$B$5,N(L607)&lt;Rules!$B$6,N(Q607)&lt;Rules!$B$13,Y607="No"),"Yes","No"))</f>
        <v/>
      </c>
      <c r="AA607">
        <f>IF(A607="","",IF(LEFT(C607&amp;"",1)="3","Redirect",IF(OR(LEFT(C607&amp;"",1)="4",LEFT(C607&amp;"",1)="5"),IF(OR(N(K607)&gt;0,N(AC607)&gt;=Rules!$B$14),"Redirect","Prune"),IF(D607="Non-Indexable","Keep",IF(AND(W607="Yes",X607="Yes",Y607="No"),"Merge",IF(OR(U607="Yes",V607="Yes",AND(T607="Yes",N(L607)&gt;=Rules!$B$6)),"Update",IF(Z607="Yes",IF(N(AC607)&gt;=Rules!$B$14,"Redirect","Prune"),"Keep")))))))</f>
        <v/>
      </c>
      <c r="AB607">
        <f>IF(A607="","",IF(LEFT(C607&amp;"",1)="3","Already redirects ("&amp;C607&amp;"). Update internal links to point at the final URL.",IF(OR(LEFT(C607&amp;"",1)="4",LEFT(C607&amp;"",1)="5"),IF(AA607="Redirect","Returns "&amp;C607&amp;" but still has "&amp;N(K607)&amp;" clicks and "&amp;N(AC607)&amp;" referring domains. 301 it to the closest live page.","Returns "&amp;C607&amp;" with no clicks or links. Remove internal links and let it 404 or 410."),IF(D607="Non-Indexable","Non-indexable ("&amp;E607&amp;"). Keep if that is intentional; otherwise fix the canonical or noindex.",IF(AA607="Merge","Overlaps with "&amp;I607&amp;IF(N(J607)&gt;0," (similarity "&amp;TEXT(J607,"0.00")&amp;")","")&amp;", which gets more clicks. Merge the useful parts into it and 301 this URL.",IF(AA607="Update",MID(IF(U607="Yes","; Clicks down "&amp;TEXT(-P607,"0%")&amp;" on the previous period","")&amp;IF(V607="Yes","; Average position "&amp;TEXT(N607,"0.0")&amp;" on "&amp;TEXT(L607,"#,##0")&amp;" impressions (striking distance)","")&amp;IF(AND(T607="Yes",N(L607)&gt;=Rules!$B$6),"; Thin ("&amp;F607&amp;" words) but has search demand",""),3,400),IF(AA607="Prune","Low value: "&amp;N(K607)&amp;" clicks, "&amp;N(L607)&amp;" impressions, "&amp;N(Q607)&amp;" sessions, no key events. Remove or noindex it and update internal links.",IF(AA607="Redirect","Low value but "&amp;N(AC607)&amp;" referring domains. 301 it to the closest relevant page to keep those links.",IF(AND(Z607="No",Y607="Yes",N(K607)&lt;Rules!$B$5),"Low search traffic but it converts (key events: "&amp;S607&amp;"). Keep it and link to it.",IF(W607="Yes","Stronger than the page it overlaps ("&amp;I607&amp;"). Keep; merge that page into this one.","Healthy: "&amp;N(K607)&amp;" clicks"&amp;IF(ISNUMBER(N607),", average position "&amp;TEXT(N607,"0.0"),"")&amp;". Keep and monitor."))))))))))</f>
        <v/>
      </c>
      <c r="AE607">
        <f>IF(A607="","",IF(AD607&lt;&gt;"",AD607,AA607))</f>
        <v/>
      </c>
    </row>
    <row r="608">
      <c r="A608">
        <f>IF(Crawl!A607="","",Crawl!A607)</f>
        <v/>
      </c>
      <c r="B608">
        <f>IF(A608="","",Crawl!EC607)</f>
        <v/>
      </c>
      <c r="C608">
        <f>IF(A608="","",IFERROR(INDEX(Crawl!$A607:$DZ607,1,Rules!$H$6),""))</f>
        <v/>
      </c>
      <c r="D608">
        <f>IF(A608="","",IFERROR(INDEX(Crawl!$A607:$DZ607,1,Rules!$H$7),"")&amp;"")</f>
        <v/>
      </c>
      <c r="E608">
        <f>IF(A608="","",IFERROR(INDEX(Crawl!$A607:$DZ607,1,Rules!$H$8),"")&amp;"")</f>
        <v/>
      </c>
      <c r="F608">
        <f>IF(A608="","",IFERROR(INDEX(Crawl!$A607:$DZ607,1,Rules!$H$9),""))</f>
        <v/>
      </c>
      <c r="G608">
        <f>IF(A608="","",IFERROR(INDEX(Crawl!$A607:$DZ607,1,Rules!$H$10),""))</f>
        <v/>
      </c>
      <c r="H608">
        <f>IF(A608="","",IFERROR(INDEX(Crawl!$A607:$DZ607,1,Rules!$H$12),""))</f>
        <v/>
      </c>
      <c r="I608">
        <f>IF(A608="","",IF(AND(N(H608)&gt;0,IFERROR(INDEX(Crawl!$A607:$DZ607,1,Rules!$H$11),"")&amp;""&lt;&gt;""),IFERROR(INDEX(Crawl!$A607:$DZ607,1,Rules!$H$11),"")&amp;"",IF(AND(ISNUMBER(J608),N(J608)&gt;=Rules!$B$12,IFERROR(INDEX(Crawl!$A607:$DZ607,1,Rules!$H$13),"")&amp;""&lt;&gt;""),IFERROR(INDEX(Crawl!$A607:$DZ607,1,Rules!$H$13),"")&amp;"","")))</f>
        <v/>
      </c>
      <c r="J608" s="19">
        <f>IF(A608="","",IF(IFERROR(INDEX(Crawl!$A607:$DZ607,1,Rules!$H$14),"")&amp;""="","",IFERROR(INDEX(Crawl!$A607:$DZ607,1,Rules!$H$14),"")))</f>
        <v/>
      </c>
      <c r="K608">
        <f>IF(A608="","",IFERROR(SUMIFS('GSC current'!$J$2:$J$2001,'GSC current'!$I$2:$I$2001,B608),0))</f>
        <v/>
      </c>
      <c r="L608">
        <f>IF(A608="","",IFERROR(SUMIFS('GSC current'!$K$2:$K$2001,'GSC current'!$I$2:$I$2001,B608),0))</f>
        <v/>
      </c>
      <c r="M608" s="20">
        <f>IF(A608="","",IF(N(L608)&gt;0,K608/L608,""))</f>
        <v/>
      </c>
      <c r="N608" s="21">
        <f>IF(A608="","",IF(N(L608)&gt;0,SUMIFS('GSC current'!$L$2:$L$2001,'GSC current'!$I$2:$I$2001,B608)/L608,""))</f>
        <v/>
      </c>
      <c r="O608">
        <f>IF(A608="","",IFERROR(SUMIFS('GSC previous'!$J$2:$J$2001,'GSC previous'!$I$2:$I$2001,B608),0))</f>
        <v/>
      </c>
      <c r="P608" s="22">
        <f>IF(A608="","",IF(N(O608)&gt;0,(K608-O608)/O608,""))</f>
        <v/>
      </c>
      <c r="Q608">
        <f>IF(A608="","",IFERROR(SUMIFS(GA4!$P$2:$P$2001,GA4!$O$2:$O$2001,B608),0))</f>
        <v/>
      </c>
      <c r="R608" s="23">
        <f>IF(A608="","",IF(N(Q608)&gt;0,SUMIFS(GA4!$Q$2:$Q$2001,GA4!$O$2:$O$2001,B608)/Q608,""))</f>
        <v/>
      </c>
      <c r="S608">
        <f>IF(A608="","",IFERROR(SUMIFS(GA4!$R$2:$R$2001,GA4!$O$2:$O$2001,B608),0))</f>
        <v/>
      </c>
      <c r="T608">
        <f>IF(A608="","",IF(AND(ISNUMBER(F608),LEFT(C608&amp;"",1)="2"),IF(F608&lt;Rules!$B$9,"Yes","No"),"No"))</f>
        <v/>
      </c>
      <c r="U608">
        <f>IF(A608="","",IF(AND(N(O608)&gt;=Rules!$B$8,ISNUMBER(P608)),IF(P608&lt;=-Rules!$B$7,"Yes","No"),"No"))</f>
        <v/>
      </c>
      <c r="V608">
        <f>IF(A608="","",IF(AND(N(L608)&gt;=Rules!$B$6,ISNUMBER(N608)),IF(AND(N608&gt;=Rules!$B$10,N608&lt;=Rules!$B$11),"Yes","No"),"No"))</f>
        <v/>
      </c>
      <c r="W608">
        <f>IF(A608="","",IF(I608&lt;&gt;"","Yes","No"))</f>
        <v/>
      </c>
      <c r="X608">
        <f>IF(I608="","",IF(SUMIFS($K$3:$K$2002,$A$3:$A$2002,SUBSTITUTE(SUBSTITUTE(I608,"?","~?"),"*","~*"))&gt;N(K608),"Yes","No"))</f>
        <v/>
      </c>
      <c r="Y608">
        <f>IF(A608="","",IF(N(S608)&gt;0,"Yes","No"))</f>
        <v/>
      </c>
      <c r="Z608">
        <f>IF(A608="","",IF(AND(N(K608)&lt;Rules!$B$5,N(L608)&lt;Rules!$B$6,N(Q608)&lt;Rules!$B$13,Y608="No"),"Yes","No"))</f>
        <v/>
      </c>
      <c r="AA608">
        <f>IF(A608="","",IF(LEFT(C608&amp;"",1)="3","Redirect",IF(OR(LEFT(C608&amp;"",1)="4",LEFT(C608&amp;"",1)="5"),IF(OR(N(K608)&gt;0,N(AC608)&gt;=Rules!$B$14),"Redirect","Prune"),IF(D608="Non-Indexable","Keep",IF(AND(W608="Yes",X608="Yes",Y608="No"),"Merge",IF(OR(U608="Yes",V608="Yes",AND(T608="Yes",N(L608)&gt;=Rules!$B$6)),"Update",IF(Z608="Yes",IF(N(AC608)&gt;=Rules!$B$14,"Redirect","Prune"),"Keep")))))))</f>
        <v/>
      </c>
      <c r="AB608">
        <f>IF(A608="","",IF(LEFT(C608&amp;"",1)="3","Already redirects ("&amp;C608&amp;"). Update internal links to point at the final URL.",IF(OR(LEFT(C608&amp;"",1)="4",LEFT(C608&amp;"",1)="5"),IF(AA608="Redirect","Returns "&amp;C608&amp;" but still has "&amp;N(K608)&amp;" clicks and "&amp;N(AC608)&amp;" referring domains. 301 it to the closest live page.","Returns "&amp;C608&amp;" with no clicks or links. Remove internal links and let it 404 or 410."),IF(D608="Non-Indexable","Non-indexable ("&amp;E608&amp;"). Keep if that is intentional; otherwise fix the canonical or noindex.",IF(AA608="Merge","Overlaps with "&amp;I608&amp;IF(N(J608)&gt;0," (similarity "&amp;TEXT(J608,"0.00")&amp;")","")&amp;", which gets more clicks. Merge the useful parts into it and 301 this URL.",IF(AA608="Update",MID(IF(U608="Yes","; Clicks down "&amp;TEXT(-P608,"0%")&amp;" on the previous period","")&amp;IF(V608="Yes","; Average position "&amp;TEXT(N608,"0.0")&amp;" on "&amp;TEXT(L608,"#,##0")&amp;" impressions (striking distance)","")&amp;IF(AND(T608="Yes",N(L608)&gt;=Rules!$B$6),"; Thin ("&amp;F608&amp;" words) but has search demand",""),3,400),IF(AA608="Prune","Low value: "&amp;N(K608)&amp;" clicks, "&amp;N(L608)&amp;" impressions, "&amp;N(Q608)&amp;" sessions, no key events. Remove or noindex it and update internal links.",IF(AA608="Redirect","Low value but "&amp;N(AC608)&amp;" referring domains. 301 it to the closest relevant page to keep those links.",IF(AND(Z608="No",Y608="Yes",N(K608)&lt;Rules!$B$5),"Low search traffic but it converts (key events: "&amp;S608&amp;"). Keep it and link to it.",IF(W608="Yes","Stronger than the page it overlaps ("&amp;I608&amp;"). Keep; merge that page into this one.","Healthy: "&amp;N(K608)&amp;" clicks"&amp;IF(ISNUMBER(N608),", average position "&amp;TEXT(N608,"0.0"),"")&amp;". Keep and monitor."))))))))))</f>
        <v/>
      </c>
      <c r="AE608">
        <f>IF(A608="","",IF(AD608&lt;&gt;"",AD608,AA608))</f>
        <v/>
      </c>
    </row>
    <row r="609">
      <c r="A609">
        <f>IF(Crawl!A608="","",Crawl!A608)</f>
        <v/>
      </c>
      <c r="B609">
        <f>IF(A609="","",Crawl!EC608)</f>
        <v/>
      </c>
      <c r="C609">
        <f>IF(A609="","",IFERROR(INDEX(Crawl!$A608:$DZ608,1,Rules!$H$6),""))</f>
        <v/>
      </c>
      <c r="D609">
        <f>IF(A609="","",IFERROR(INDEX(Crawl!$A608:$DZ608,1,Rules!$H$7),"")&amp;"")</f>
        <v/>
      </c>
      <c r="E609">
        <f>IF(A609="","",IFERROR(INDEX(Crawl!$A608:$DZ608,1,Rules!$H$8),"")&amp;"")</f>
        <v/>
      </c>
      <c r="F609">
        <f>IF(A609="","",IFERROR(INDEX(Crawl!$A608:$DZ608,1,Rules!$H$9),""))</f>
        <v/>
      </c>
      <c r="G609">
        <f>IF(A609="","",IFERROR(INDEX(Crawl!$A608:$DZ608,1,Rules!$H$10),""))</f>
        <v/>
      </c>
      <c r="H609">
        <f>IF(A609="","",IFERROR(INDEX(Crawl!$A608:$DZ608,1,Rules!$H$12),""))</f>
        <v/>
      </c>
      <c r="I609">
        <f>IF(A609="","",IF(AND(N(H609)&gt;0,IFERROR(INDEX(Crawl!$A608:$DZ608,1,Rules!$H$11),"")&amp;""&lt;&gt;""),IFERROR(INDEX(Crawl!$A608:$DZ608,1,Rules!$H$11),"")&amp;"",IF(AND(ISNUMBER(J609),N(J609)&gt;=Rules!$B$12,IFERROR(INDEX(Crawl!$A608:$DZ608,1,Rules!$H$13),"")&amp;""&lt;&gt;""),IFERROR(INDEX(Crawl!$A608:$DZ608,1,Rules!$H$13),"")&amp;"","")))</f>
        <v/>
      </c>
      <c r="J609" s="19">
        <f>IF(A609="","",IF(IFERROR(INDEX(Crawl!$A608:$DZ608,1,Rules!$H$14),"")&amp;""="","",IFERROR(INDEX(Crawl!$A608:$DZ608,1,Rules!$H$14),"")))</f>
        <v/>
      </c>
      <c r="K609">
        <f>IF(A609="","",IFERROR(SUMIFS('GSC current'!$J$2:$J$2001,'GSC current'!$I$2:$I$2001,B609),0))</f>
        <v/>
      </c>
      <c r="L609">
        <f>IF(A609="","",IFERROR(SUMIFS('GSC current'!$K$2:$K$2001,'GSC current'!$I$2:$I$2001,B609),0))</f>
        <v/>
      </c>
      <c r="M609" s="20">
        <f>IF(A609="","",IF(N(L609)&gt;0,K609/L609,""))</f>
        <v/>
      </c>
      <c r="N609" s="21">
        <f>IF(A609="","",IF(N(L609)&gt;0,SUMIFS('GSC current'!$L$2:$L$2001,'GSC current'!$I$2:$I$2001,B609)/L609,""))</f>
        <v/>
      </c>
      <c r="O609">
        <f>IF(A609="","",IFERROR(SUMIFS('GSC previous'!$J$2:$J$2001,'GSC previous'!$I$2:$I$2001,B609),0))</f>
        <v/>
      </c>
      <c r="P609" s="22">
        <f>IF(A609="","",IF(N(O609)&gt;0,(K609-O609)/O609,""))</f>
        <v/>
      </c>
      <c r="Q609">
        <f>IF(A609="","",IFERROR(SUMIFS(GA4!$P$2:$P$2001,GA4!$O$2:$O$2001,B609),0))</f>
        <v/>
      </c>
      <c r="R609" s="23">
        <f>IF(A609="","",IF(N(Q609)&gt;0,SUMIFS(GA4!$Q$2:$Q$2001,GA4!$O$2:$O$2001,B609)/Q609,""))</f>
        <v/>
      </c>
      <c r="S609">
        <f>IF(A609="","",IFERROR(SUMIFS(GA4!$R$2:$R$2001,GA4!$O$2:$O$2001,B609),0))</f>
        <v/>
      </c>
      <c r="T609">
        <f>IF(A609="","",IF(AND(ISNUMBER(F609),LEFT(C609&amp;"",1)="2"),IF(F609&lt;Rules!$B$9,"Yes","No"),"No"))</f>
        <v/>
      </c>
      <c r="U609">
        <f>IF(A609="","",IF(AND(N(O609)&gt;=Rules!$B$8,ISNUMBER(P609)),IF(P609&lt;=-Rules!$B$7,"Yes","No"),"No"))</f>
        <v/>
      </c>
      <c r="V609">
        <f>IF(A609="","",IF(AND(N(L609)&gt;=Rules!$B$6,ISNUMBER(N609)),IF(AND(N609&gt;=Rules!$B$10,N609&lt;=Rules!$B$11),"Yes","No"),"No"))</f>
        <v/>
      </c>
      <c r="W609">
        <f>IF(A609="","",IF(I609&lt;&gt;"","Yes","No"))</f>
        <v/>
      </c>
      <c r="X609">
        <f>IF(I609="","",IF(SUMIFS($K$3:$K$2002,$A$3:$A$2002,SUBSTITUTE(SUBSTITUTE(I609,"?","~?"),"*","~*"))&gt;N(K609),"Yes","No"))</f>
        <v/>
      </c>
      <c r="Y609">
        <f>IF(A609="","",IF(N(S609)&gt;0,"Yes","No"))</f>
        <v/>
      </c>
      <c r="Z609">
        <f>IF(A609="","",IF(AND(N(K609)&lt;Rules!$B$5,N(L609)&lt;Rules!$B$6,N(Q609)&lt;Rules!$B$13,Y609="No"),"Yes","No"))</f>
        <v/>
      </c>
      <c r="AA609">
        <f>IF(A609="","",IF(LEFT(C609&amp;"",1)="3","Redirect",IF(OR(LEFT(C609&amp;"",1)="4",LEFT(C609&amp;"",1)="5"),IF(OR(N(K609)&gt;0,N(AC609)&gt;=Rules!$B$14),"Redirect","Prune"),IF(D609="Non-Indexable","Keep",IF(AND(W609="Yes",X609="Yes",Y609="No"),"Merge",IF(OR(U609="Yes",V609="Yes",AND(T609="Yes",N(L609)&gt;=Rules!$B$6)),"Update",IF(Z609="Yes",IF(N(AC609)&gt;=Rules!$B$14,"Redirect","Prune"),"Keep")))))))</f>
        <v/>
      </c>
      <c r="AB609">
        <f>IF(A609="","",IF(LEFT(C609&amp;"",1)="3","Already redirects ("&amp;C609&amp;"). Update internal links to point at the final URL.",IF(OR(LEFT(C609&amp;"",1)="4",LEFT(C609&amp;"",1)="5"),IF(AA609="Redirect","Returns "&amp;C609&amp;" but still has "&amp;N(K609)&amp;" clicks and "&amp;N(AC609)&amp;" referring domains. 301 it to the closest live page.","Returns "&amp;C609&amp;" with no clicks or links. Remove internal links and let it 404 or 410."),IF(D609="Non-Indexable","Non-indexable ("&amp;E609&amp;"). Keep if that is intentional; otherwise fix the canonical or noindex.",IF(AA609="Merge","Overlaps with "&amp;I609&amp;IF(N(J609)&gt;0," (similarity "&amp;TEXT(J609,"0.00")&amp;")","")&amp;", which gets more clicks. Merge the useful parts into it and 301 this URL.",IF(AA609="Update",MID(IF(U609="Yes","; Clicks down "&amp;TEXT(-P609,"0%")&amp;" on the previous period","")&amp;IF(V609="Yes","; Average position "&amp;TEXT(N609,"0.0")&amp;" on "&amp;TEXT(L609,"#,##0")&amp;" impressions (striking distance)","")&amp;IF(AND(T609="Yes",N(L609)&gt;=Rules!$B$6),"; Thin ("&amp;F609&amp;" words) but has search demand",""),3,400),IF(AA609="Prune","Low value: "&amp;N(K609)&amp;" clicks, "&amp;N(L609)&amp;" impressions, "&amp;N(Q609)&amp;" sessions, no key events. Remove or noindex it and update internal links.",IF(AA609="Redirect","Low value but "&amp;N(AC609)&amp;" referring domains. 301 it to the closest relevant page to keep those links.",IF(AND(Z609="No",Y609="Yes",N(K609)&lt;Rules!$B$5),"Low search traffic but it converts (key events: "&amp;S609&amp;"). Keep it and link to it.",IF(W609="Yes","Stronger than the page it overlaps ("&amp;I609&amp;"). Keep; merge that page into this one.","Healthy: "&amp;N(K609)&amp;" clicks"&amp;IF(ISNUMBER(N609),", average position "&amp;TEXT(N609,"0.0"),"")&amp;". Keep and monitor."))))))))))</f>
        <v/>
      </c>
      <c r="AE609">
        <f>IF(A609="","",IF(AD609&lt;&gt;"",AD609,AA609))</f>
        <v/>
      </c>
    </row>
    <row r="610">
      <c r="A610">
        <f>IF(Crawl!A609="","",Crawl!A609)</f>
        <v/>
      </c>
      <c r="B610">
        <f>IF(A610="","",Crawl!EC609)</f>
        <v/>
      </c>
      <c r="C610">
        <f>IF(A610="","",IFERROR(INDEX(Crawl!$A609:$DZ609,1,Rules!$H$6),""))</f>
        <v/>
      </c>
      <c r="D610">
        <f>IF(A610="","",IFERROR(INDEX(Crawl!$A609:$DZ609,1,Rules!$H$7),"")&amp;"")</f>
        <v/>
      </c>
      <c r="E610">
        <f>IF(A610="","",IFERROR(INDEX(Crawl!$A609:$DZ609,1,Rules!$H$8),"")&amp;"")</f>
        <v/>
      </c>
      <c r="F610">
        <f>IF(A610="","",IFERROR(INDEX(Crawl!$A609:$DZ609,1,Rules!$H$9),""))</f>
        <v/>
      </c>
      <c r="G610">
        <f>IF(A610="","",IFERROR(INDEX(Crawl!$A609:$DZ609,1,Rules!$H$10),""))</f>
        <v/>
      </c>
      <c r="H610">
        <f>IF(A610="","",IFERROR(INDEX(Crawl!$A609:$DZ609,1,Rules!$H$12),""))</f>
        <v/>
      </c>
      <c r="I610">
        <f>IF(A610="","",IF(AND(N(H610)&gt;0,IFERROR(INDEX(Crawl!$A609:$DZ609,1,Rules!$H$11),"")&amp;""&lt;&gt;""),IFERROR(INDEX(Crawl!$A609:$DZ609,1,Rules!$H$11),"")&amp;"",IF(AND(ISNUMBER(J610),N(J610)&gt;=Rules!$B$12,IFERROR(INDEX(Crawl!$A609:$DZ609,1,Rules!$H$13),"")&amp;""&lt;&gt;""),IFERROR(INDEX(Crawl!$A609:$DZ609,1,Rules!$H$13),"")&amp;"","")))</f>
        <v/>
      </c>
      <c r="J610" s="19">
        <f>IF(A610="","",IF(IFERROR(INDEX(Crawl!$A609:$DZ609,1,Rules!$H$14),"")&amp;""="","",IFERROR(INDEX(Crawl!$A609:$DZ609,1,Rules!$H$14),"")))</f>
        <v/>
      </c>
      <c r="K610">
        <f>IF(A610="","",IFERROR(SUMIFS('GSC current'!$J$2:$J$2001,'GSC current'!$I$2:$I$2001,B610),0))</f>
        <v/>
      </c>
      <c r="L610">
        <f>IF(A610="","",IFERROR(SUMIFS('GSC current'!$K$2:$K$2001,'GSC current'!$I$2:$I$2001,B610),0))</f>
        <v/>
      </c>
      <c r="M610" s="20">
        <f>IF(A610="","",IF(N(L610)&gt;0,K610/L610,""))</f>
        <v/>
      </c>
      <c r="N610" s="21">
        <f>IF(A610="","",IF(N(L610)&gt;0,SUMIFS('GSC current'!$L$2:$L$2001,'GSC current'!$I$2:$I$2001,B610)/L610,""))</f>
        <v/>
      </c>
      <c r="O610">
        <f>IF(A610="","",IFERROR(SUMIFS('GSC previous'!$J$2:$J$2001,'GSC previous'!$I$2:$I$2001,B610),0))</f>
        <v/>
      </c>
      <c r="P610" s="22">
        <f>IF(A610="","",IF(N(O610)&gt;0,(K610-O610)/O610,""))</f>
        <v/>
      </c>
      <c r="Q610">
        <f>IF(A610="","",IFERROR(SUMIFS(GA4!$P$2:$P$2001,GA4!$O$2:$O$2001,B610),0))</f>
        <v/>
      </c>
      <c r="R610" s="23">
        <f>IF(A610="","",IF(N(Q610)&gt;0,SUMIFS(GA4!$Q$2:$Q$2001,GA4!$O$2:$O$2001,B610)/Q610,""))</f>
        <v/>
      </c>
      <c r="S610">
        <f>IF(A610="","",IFERROR(SUMIFS(GA4!$R$2:$R$2001,GA4!$O$2:$O$2001,B610),0))</f>
        <v/>
      </c>
      <c r="T610">
        <f>IF(A610="","",IF(AND(ISNUMBER(F610),LEFT(C610&amp;"",1)="2"),IF(F610&lt;Rules!$B$9,"Yes","No"),"No"))</f>
        <v/>
      </c>
      <c r="U610">
        <f>IF(A610="","",IF(AND(N(O610)&gt;=Rules!$B$8,ISNUMBER(P610)),IF(P610&lt;=-Rules!$B$7,"Yes","No"),"No"))</f>
        <v/>
      </c>
      <c r="V610">
        <f>IF(A610="","",IF(AND(N(L610)&gt;=Rules!$B$6,ISNUMBER(N610)),IF(AND(N610&gt;=Rules!$B$10,N610&lt;=Rules!$B$11),"Yes","No"),"No"))</f>
        <v/>
      </c>
      <c r="W610">
        <f>IF(A610="","",IF(I610&lt;&gt;"","Yes","No"))</f>
        <v/>
      </c>
      <c r="X610">
        <f>IF(I610="","",IF(SUMIFS($K$3:$K$2002,$A$3:$A$2002,SUBSTITUTE(SUBSTITUTE(I610,"?","~?"),"*","~*"))&gt;N(K610),"Yes","No"))</f>
        <v/>
      </c>
      <c r="Y610">
        <f>IF(A610="","",IF(N(S610)&gt;0,"Yes","No"))</f>
        <v/>
      </c>
      <c r="Z610">
        <f>IF(A610="","",IF(AND(N(K610)&lt;Rules!$B$5,N(L610)&lt;Rules!$B$6,N(Q610)&lt;Rules!$B$13,Y610="No"),"Yes","No"))</f>
        <v/>
      </c>
      <c r="AA610">
        <f>IF(A610="","",IF(LEFT(C610&amp;"",1)="3","Redirect",IF(OR(LEFT(C610&amp;"",1)="4",LEFT(C610&amp;"",1)="5"),IF(OR(N(K610)&gt;0,N(AC610)&gt;=Rules!$B$14),"Redirect","Prune"),IF(D610="Non-Indexable","Keep",IF(AND(W610="Yes",X610="Yes",Y610="No"),"Merge",IF(OR(U610="Yes",V610="Yes",AND(T610="Yes",N(L610)&gt;=Rules!$B$6)),"Update",IF(Z610="Yes",IF(N(AC610)&gt;=Rules!$B$14,"Redirect","Prune"),"Keep")))))))</f>
        <v/>
      </c>
      <c r="AB610">
        <f>IF(A610="","",IF(LEFT(C610&amp;"",1)="3","Already redirects ("&amp;C610&amp;"). Update internal links to point at the final URL.",IF(OR(LEFT(C610&amp;"",1)="4",LEFT(C610&amp;"",1)="5"),IF(AA610="Redirect","Returns "&amp;C610&amp;" but still has "&amp;N(K610)&amp;" clicks and "&amp;N(AC610)&amp;" referring domains. 301 it to the closest live page.","Returns "&amp;C610&amp;" with no clicks or links. Remove internal links and let it 404 or 410."),IF(D610="Non-Indexable","Non-indexable ("&amp;E610&amp;"). Keep if that is intentional; otherwise fix the canonical or noindex.",IF(AA610="Merge","Overlaps with "&amp;I610&amp;IF(N(J610)&gt;0," (similarity "&amp;TEXT(J610,"0.00")&amp;")","")&amp;", which gets more clicks. Merge the useful parts into it and 301 this URL.",IF(AA610="Update",MID(IF(U610="Yes","; Clicks down "&amp;TEXT(-P610,"0%")&amp;" on the previous period","")&amp;IF(V610="Yes","; Average position "&amp;TEXT(N610,"0.0")&amp;" on "&amp;TEXT(L610,"#,##0")&amp;" impressions (striking distance)","")&amp;IF(AND(T610="Yes",N(L610)&gt;=Rules!$B$6),"; Thin ("&amp;F610&amp;" words) but has search demand",""),3,400),IF(AA610="Prune","Low value: "&amp;N(K610)&amp;" clicks, "&amp;N(L610)&amp;" impressions, "&amp;N(Q610)&amp;" sessions, no key events. Remove or noindex it and update internal links.",IF(AA610="Redirect","Low value but "&amp;N(AC610)&amp;" referring domains. 301 it to the closest relevant page to keep those links.",IF(AND(Z610="No",Y610="Yes",N(K610)&lt;Rules!$B$5),"Low search traffic but it converts (key events: "&amp;S610&amp;"). Keep it and link to it.",IF(W610="Yes","Stronger than the page it overlaps ("&amp;I610&amp;"). Keep; merge that page into this one.","Healthy: "&amp;N(K610)&amp;" clicks"&amp;IF(ISNUMBER(N610),", average position "&amp;TEXT(N610,"0.0"),"")&amp;". Keep and monitor."))))))))))</f>
        <v/>
      </c>
      <c r="AE610">
        <f>IF(A610="","",IF(AD610&lt;&gt;"",AD610,AA610))</f>
        <v/>
      </c>
    </row>
    <row r="611">
      <c r="A611">
        <f>IF(Crawl!A610="","",Crawl!A610)</f>
        <v/>
      </c>
      <c r="B611">
        <f>IF(A611="","",Crawl!EC610)</f>
        <v/>
      </c>
      <c r="C611">
        <f>IF(A611="","",IFERROR(INDEX(Crawl!$A610:$DZ610,1,Rules!$H$6),""))</f>
        <v/>
      </c>
      <c r="D611">
        <f>IF(A611="","",IFERROR(INDEX(Crawl!$A610:$DZ610,1,Rules!$H$7),"")&amp;"")</f>
        <v/>
      </c>
      <c r="E611">
        <f>IF(A611="","",IFERROR(INDEX(Crawl!$A610:$DZ610,1,Rules!$H$8),"")&amp;"")</f>
        <v/>
      </c>
      <c r="F611">
        <f>IF(A611="","",IFERROR(INDEX(Crawl!$A610:$DZ610,1,Rules!$H$9),""))</f>
        <v/>
      </c>
      <c r="G611">
        <f>IF(A611="","",IFERROR(INDEX(Crawl!$A610:$DZ610,1,Rules!$H$10),""))</f>
        <v/>
      </c>
      <c r="H611">
        <f>IF(A611="","",IFERROR(INDEX(Crawl!$A610:$DZ610,1,Rules!$H$12),""))</f>
        <v/>
      </c>
      <c r="I611">
        <f>IF(A611="","",IF(AND(N(H611)&gt;0,IFERROR(INDEX(Crawl!$A610:$DZ610,1,Rules!$H$11),"")&amp;""&lt;&gt;""),IFERROR(INDEX(Crawl!$A610:$DZ610,1,Rules!$H$11),"")&amp;"",IF(AND(ISNUMBER(J611),N(J611)&gt;=Rules!$B$12,IFERROR(INDEX(Crawl!$A610:$DZ610,1,Rules!$H$13),"")&amp;""&lt;&gt;""),IFERROR(INDEX(Crawl!$A610:$DZ610,1,Rules!$H$13),"")&amp;"","")))</f>
        <v/>
      </c>
      <c r="J611" s="19">
        <f>IF(A611="","",IF(IFERROR(INDEX(Crawl!$A610:$DZ610,1,Rules!$H$14),"")&amp;""="","",IFERROR(INDEX(Crawl!$A610:$DZ610,1,Rules!$H$14),"")))</f>
        <v/>
      </c>
      <c r="K611">
        <f>IF(A611="","",IFERROR(SUMIFS('GSC current'!$J$2:$J$2001,'GSC current'!$I$2:$I$2001,B611),0))</f>
        <v/>
      </c>
      <c r="L611">
        <f>IF(A611="","",IFERROR(SUMIFS('GSC current'!$K$2:$K$2001,'GSC current'!$I$2:$I$2001,B611),0))</f>
        <v/>
      </c>
      <c r="M611" s="20">
        <f>IF(A611="","",IF(N(L611)&gt;0,K611/L611,""))</f>
        <v/>
      </c>
      <c r="N611" s="21">
        <f>IF(A611="","",IF(N(L611)&gt;0,SUMIFS('GSC current'!$L$2:$L$2001,'GSC current'!$I$2:$I$2001,B611)/L611,""))</f>
        <v/>
      </c>
      <c r="O611">
        <f>IF(A611="","",IFERROR(SUMIFS('GSC previous'!$J$2:$J$2001,'GSC previous'!$I$2:$I$2001,B611),0))</f>
        <v/>
      </c>
      <c r="P611" s="22">
        <f>IF(A611="","",IF(N(O611)&gt;0,(K611-O611)/O611,""))</f>
        <v/>
      </c>
      <c r="Q611">
        <f>IF(A611="","",IFERROR(SUMIFS(GA4!$P$2:$P$2001,GA4!$O$2:$O$2001,B611),0))</f>
        <v/>
      </c>
      <c r="R611" s="23">
        <f>IF(A611="","",IF(N(Q611)&gt;0,SUMIFS(GA4!$Q$2:$Q$2001,GA4!$O$2:$O$2001,B611)/Q611,""))</f>
        <v/>
      </c>
      <c r="S611">
        <f>IF(A611="","",IFERROR(SUMIFS(GA4!$R$2:$R$2001,GA4!$O$2:$O$2001,B611),0))</f>
        <v/>
      </c>
      <c r="T611">
        <f>IF(A611="","",IF(AND(ISNUMBER(F611),LEFT(C611&amp;"",1)="2"),IF(F611&lt;Rules!$B$9,"Yes","No"),"No"))</f>
        <v/>
      </c>
      <c r="U611">
        <f>IF(A611="","",IF(AND(N(O611)&gt;=Rules!$B$8,ISNUMBER(P611)),IF(P611&lt;=-Rules!$B$7,"Yes","No"),"No"))</f>
        <v/>
      </c>
      <c r="V611">
        <f>IF(A611="","",IF(AND(N(L611)&gt;=Rules!$B$6,ISNUMBER(N611)),IF(AND(N611&gt;=Rules!$B$10,N611&lt;=Rules!$B$11),"Yes","No"),"No"))</f>
        <v/>
      </c>
      <c r="W611">
        <f>IF(A611="","",IF(I611&lt;&gt;"","Yes","No"))</f>
        <v/>
      </c>
      <c r="X611">
        <f>IF(I611="","",IF(SUMIFS($K$3:$K$2002,$A$3:$A$2002,SUBSTITUTE(SUBSTITUTE(I611,"?","~?"),"*","~*"))&gt;N(K611),"Yes","No"))</f>
        <v/>
      </c>
      <c r="Y611">
        <f>IF(A611="","",IF(N(S611)&gt;0,"Yes","No"))</f>
        <v/>
      </c>
      <c r="Z611">
        <f>IF(A611="","",IF(AND(N(K611)&lt;Rules!$B$5,N(L611)&lt;Rules!$B$6,N(Q611)&lt;Rules!$B$13,Y611="No"),"Yes","No"))</f>
        <v/>
      </c>
      <c r="AA611">
        <f>IF(A611="","",IF(LEFT(C611&amp;"",1)="3","Redirect",IF(OR(LEFT(C611&amp;"",1)="4",LEFT(C611&amp;"",1)="5"),IF(OR(N(K611)&gt;0,N(AC611)&gt;=Rules!$B$14),"Redirect","Prune"),IF(D611="Non-Indexable","Keep",IF(AND(W611="Yes",X611="Yes",Y611="No"),"Merge",IF(OR(U611="Yes",V611="Yes",AND(T611="Yes",N(L611)&gt;=Rules!$B$6)),"Update",IF(Z611="Yes",IF(N(AC611)&gt;=Rules!$B$14,"Redirect","Prune"),"Keep")))))))</f>
        <v/>
      </c>
      <c r="AB611">
        <f>IF(A611="","",IF(LEFT(C611&amp;"",1)="3","Already redirects ("&amp;C611&amp;"). Update internal links to point at the final URL.",IF(OR(LEFT(C611&amp;"",1)="4",LEFT(C611&amp;"",1)="5"),IF(AA611="Redirect","Returns "&amp;C611&amp;" but still has "&amp;N(K611)&amp;" clicks and "&amp;N(AC611)&amp;" referring domains. 301 it to the closest live page.","Returns "&amp;C611&amp;" with no clicks or links. Remove internal links and let it 404 or 410."),IF(D611="Non-Indexable","Non-indexable ("&amp;E611&amp;"). Keep if that is intentional; otherwise fix the canonical or noindex.",IF(AA611="Merge","Overlaps with "&amp;I611&amp;IF(N(J611)&gt;0," (similarity "&amp;TEXT(J611,"0.00")&amp;")","")&amp;", which gets more clicks. Merge the useful parts into it and 301 this URL.",IF(AA611="Update",MID(IF(U611="Yes","; Clicks down "&amp;TEXT(-P611,"0%")&amp;" on the previous period","")&amp;IF(V611="Yes","; Average position "&amp;TEXT(N611,"0.0")&amp;" on "&amp;TEXT(L611,"#,##0")&amp;" impressions (striking distance)","")&amp;IF(AND(T611="Yes",N(L611)&gt;=Rules!$B$6),"; Thin ("&amp;F611&amp;" words) but has search demand",""),3,400),IF(AA611="Prune","Low value: "&amp;N(K611)&amp;" clicks, "&amp;N(L611)&amp;" impressions, "&amp;N(Q611)&amp;" sessions, no key events. Remove or noindex it and update internal links.",IF(AA611="Redirect","Low value but "&amp;N(AC611)&amp;" referring domains. 301 it to the closest relevant page to keep those links.",IF(AND(Z611="No",Y611="Yes",N(K611)&lt;Rules!$B$5),"Low search traffic but it converts (key events: "&amp;S611&amp;"). Keep it and link to it.",IF(W611="Yes","Stronger than the page it overlaps ("&amp;I611&amp;"). Keep; merge that page into this one.","Healthy: "&amp;N(K611)&amp;" clicks"&amp;IF(ISNUMBER(N611),", average position "&amp;TEXT(N611,"0.0"),"")&amp;". Keep and monitor."))))))))))</f>
        <v/>
      </c>
      <c r="AE611">
        <f>IF(A611="","",IF(AD611&lt;&gt;"",AD611,AA611))</f>
        <v/>
      </c>
    </row>
    <row r="612">
      <c r="A612">
        <f>IF(Crawl!A611="","",Crawl!A611)</f>
        <v/>
      </c>
      <c r="B612">
        <f>IF(A612="","",Crawl!EC611)</f>
        <v/>
      </c>
      <c r="C612">
        <f>IF(A612="","",IFERROR(INDEX(Crawl!$A611:$DZ611,1,Rules!$H$6),""))</f>
        <v/>
      </c>
      <c r="D612">
        <f>IF(A612="","",IFERROR(INDEX(Crawl!$A611:$DZ611,1,Rules!$H$7),"")&amp;"")</f>
        <v/>
      </c>
      <c r="E612">
        <f>IF(A612="","",IFERROR(INDEX(Crawl!$A611:$DZ611,1,Rules!$H$8),"")&amp;"")</f>
        <v/>
      </c>
      <c r="F612">
        <f>IF(A612="","",IFERROR(INDEX(Crawl!$A611:$DZ611,1,Rules!$H$9),""))</f>
        <v/>
      </c>
      <c r="G612">
        <f>IF(A612="","",IFERROR(INDEX(Crawl!$A611:$DZ611,1,Rules!$H$10),""))</f>
        <v/>
      </c>
      <c r="H612">
        <f>IF(A612="","",IFERROR(INDEX(Crawl!$A611:$DZ611,1,Rules!$H$12),""))</f>
        <v/>
      </c>
      <c r="I612">
        <f>IF(A612="","",IF(AND(N(H612)&gt;0,IFERROR(INDEX(Crawl!$A611:$DZ611,1,Rules!$H$11),"")&amp;""&lt;&gt;""),IFERROR(INDEX(Crawl!$A611:$DZ611,1,Rules!$H$11),"")&amp;"",IF(AND(ISNUMBER(J612),N(J612)&gt;=Rules!$B$12,IFERROR(INDEX(Crawl!$A611:$DZ611,1,Rules!$H$13),"")&amp;""&lt;&gt;""),IFERROR(INDEX(Crawl!$A611:$DZ611,1,Rules!$H$13),"")&amp;"","")))</f>
        <v/>
      </c>
      <c r="J612" s="19">
        <f>IF(A612="","",IF(IFERROR(INDEX(Crawl!$A611:$DZ611,1,Rules!$H$14),"")&amp;""="","",IFERROR(INDEX(Crawl!$A611:$DZ611,1,Rules!$H$14),"")))</f>
        <v/>
      </c>
      <c r="K612">
        <f>IF(A612="","",IFERROR(SUMIFS('GSC current'!$J$2:$J$2001,'GSC current'!$I$2:$I$2001,B612),0))</f>
        <v/>
      </c>
      <c r="L612">
        <f>IF(A612="","",IFERROR(SUMIFS('GSC current'!$K$2:$K$2001,'GSC current'!$I$2:$I$2001,B612),0))</f>
        <v/>
      </c>
      <c r="M612" s="20">
        <f>IF(A612="","",IF(N(L612)&gt;0,K612/L612,""))</f>
        <v/>
      </c>
      <c r="N612" s="21">
        <f>IF(A612="","",IF(N(L612)&gt;0,SUMIFS('GSC current'!$L$2:$L$2001,'GSC current'!$I$2:$I$2001,B612)/L612,""))</f>
        <v/>
      </c>
      <c r="O612">
        <f>IF(A612="","",IFERROR(SUMIFS('GSC previous'!$J$2:$J$2001,'GSC previous'!$I$2:$I$2001,B612),0))</f>
        <v/>
      </c>
      <c r="P612" s="22">
        <f>IF(A612="","",IF(N(O612)&gt;0,(K612-O612)/O612,""))</f>
        <v/>
      </c>
      <c r="Q612">
        <f>IF(A612="","",IFERROR(SUMIFS(GA4!$P$2:$P$2001,GA4!$O$2:$O$2001,B612),0))</f>
        <v/>
      </c>
      <c r="R612" s="23">
        <f>IF(A612="","",IF(N(Q612)&gt;0,SUMIFS(GA4!$Q$2:$Q$2001,GA4!$O$2:$O$2001,B612)/Q612,""))</f>
        <v/>
      </c>
      <c r="S612">
        <f>IF(A612="","",IFERROR(SUMIFS(GA4!$R$2:$R$2001,GA4!$O$2:$O$2001,B612),0))</f>
        <v/>
      </c>
      <c r="T612">
        <f>IF(A612="","",IF(AND(ISNUMBER(F612),LEFT(C612&amp;"",1)="2"),IF(F612&lt;Rules!$B$9,"Yes","No"),"No"))</f>
        <v/>
      </c>
      <c r="U612">
        <f>IF(A612="","",IF(AND(N(O612)&gt;=Rules!$B$8,ISNUMBER(P612)),IF(P612&lt;=-Rules!$B$7,"Yes","No"),"No"))</f>
        <v/>
      </c>
      <c r="V612">
        <f>IF(A612="","",IF(AND(N(L612)&gt;=Rules!$B$6,ISNUMBER(N612)),IF(AND(N612&gt;=Rules!$B$10,N612&lt;=Rules!$B$11),"Yes","No"),"No"))</f>
        <v/>
      </c>
      <c r="W612">
        <f>IF(A612="","",IF(I612&lt;&gt;"","Yes","No"))</f>
        <v/>
      </c>
      <c r="X612">
        <f>IF(I612="","",IF(SUMIFS($K$3:$K$2002,$A$3:$A$2002,SUBSTITUTE(SUBSTITUTE(I612,"?","~?"),"*","~*"))&gt;N(K612),"Yes","No"))</f>
        <v/>
      </c>
      <c r="Y612">
        <f>IF(A612="","",IF(N(S612)&gt;0,"Yes","No"))</f>
        <v/>
      </c>
      <c r="Z612">
        <f>IF(A612="","",IF(AND(N(K612)&lt;Rules!$B$5,N(L612)&lt;Rules!$B$6,N(Q612)&lt;Rules!$B$13,Y612="No"),"Yes","No"))</f>
        <v/>
      </c>
      <c r="AA612">
        <f>IF(A612="","",IF(LEFT(C612&amp;"",1)="3","Redirect",IF(OR(LEFT(C612&amp;"",1)="4",LEFT(C612&amp;"",1)="5"),IF(OR(N(K612)&gt;0,N(AC612)&gt;=Rules!$B$14),"Redirect","Prune"),IF(D612="Non-Indexable","Keep",IF(AND(W612="Yes",X612="Yes",Y612="No"),"Merge",IF(OR(U612="Yes",V612="Yes",AND(T612="Yes",N(L612)&gt;=Rules!$B$6)),"Update",IF(Z612="Yes",IF(N(AC612)&gt;=Rules!$B$14,"Redirect","Prune"),"Keep")))))))</f>
        <v/>
      </c>
      <c r="AB612">
        <f>IF(A612="","",IF(LEFT(C612&amp;"",1)="3","Already redirects ("&amp;C612&amp;"). Update internal links to point at the final URL.",IF(OR(LEFT(C612&amp;"",1)="4",LEFT(C612&amp;"",1)="5"),IF(AA612="Redirect","Returns "&amp;C612&amp;" but still has "&amp;N(K612)&amp;" clicks and "&amp;N(AC612)&amp;" referring domains. 301 it to the closest live page.","Returns "&amp;C612&amp;" with no clicks or links. Remove internal links and let it 404 or 410."),IF(D612="Non-Indexable","Non-indexable ("&amp;E612&amp;"). Keep if that is intentional; otherwise fix the canonical or noindex.",IF(AA612="Merge","Overlaps with "&amp;I612&amp;IF(N(J612)&gt;0," (similarity "&amp;TEXT(J612,"0.00")&amp;")","")&amp;", which gets more clicks. Merge the useful parts into it and 301 this URL.",IF(AA612="Update",MID(IF(U612="Yes","; Clicks down "&amp;TEXT(-P612,"0%")&amp;" on the previous period","")&amp;IF(V612="Yes","; Average position "&amp;TEXT(N612,"0.0")&amp;" on "&amp;TEXT(L612,"#,##0")&amp;" impressions (striking distance)","")&amp;IF(AND(T612="Yes",N(L612)&gt;=Rules!$B$6),"; Thin ("&amp;F612&amp;" words) but has search demand",""),3,400),IF(AA612="Prune","Low value: "&amp;N(K612)&amp;" clicks, "&amp;N(L612)&amp;" impressions, "&amp;N(Q612)&amp;" sessions, no key events. Remove or noindex it and update internal links.",IF(AA612="Redirect","Low value but "&amp;N(AC612)&amp;" referring domains. 301 it to the closest relevant page to keep those links.",IF(AND(Z612="No",Y612="Yes",N(K612)&lt;Rules!$B$5),"Low search traffic but it converts (key events: "&amp;S612&amp;"). Keep it and link to it.",IF(W612="Yes","Stronger than the page it overlaps ("&amp;I612&amp;"). Keep; merge that page into this one.","Healthy: "&amp;N(K612)&amp;" clicks"&amp;IF(ISNUMBER(N612),", average position "&amp;TEXT(N612,"0.0"),"")&amp;". Keep and monitor."))))))))))</f>
        <v/>
      </c>
      <c r="AE612">
        <f>IF(A612="","",IF(AD612&lt;&gt;"",AD612,AA612))</f>
        <v/>
      </c>
    </row>
    <row r="613">
      <c r="A613">
        <f>IF(Crawl!A612="","",Crawl!A612)</f>
        <v/>
      </c>
      <c r="B613">
        <f>IF(A613="","",Crawl!EC612)</f>
        <v/>
      </c>
      <c r="C613">
        <f>IF(A613="","",IFERROR(INDEX(Crawl!$A612:$DZ612,1,Rules!$H$6),""))</f>
        <v/>
      </c>
      <c r="D613">
        <f>IF(A613="","",IFERROR(INDEX(Crawl!$A612:$DZ612,1,Rules!$H$7),"")&amp;"")</f>
        <v/>
      </c>
      <c r="E613">
        <f>IF(A613="","",IFERROR(INDEX(Crawl!$A612:$DZ612,1,Rules!$H$8),"")&amp;"")</f>
        <v/>
      </c>
      <c r="F613">
        <f>IF(A613="","",IFERROR(INDEX(Crawl!$A612:$DZ612,1,Rules!$H$9),""))</f>
        <v/>
      </c>
      <c r="G613">
        <f>IF(A613="","",IFERROR(INDEX(Crawl!$A612:$DZ612,1,Rules!$H$10),""))</f>
        <v/>
      </c>
      <c r="H613">
        <f>IF(A613="","",IFERROR(INDEX(Crawl!$A612:$DZ612,1,Rules!$H$12),""))</f>
        <v/>
      </c>
      <c r="I613">
        <f>IF(A613="","",IF(AND(N(H613)&gt;0,IFERROR(INDEX(Crawl!$A612:$DZ612,1,Rules!$H$11),"")&amp;""&lt;&gt;""),IFERROR(INDEX(Crawl!$A612:$DZ612,1,Rules!$H$11),"")&amp;"",IF(AND(ISNUMBER(J613),N(J613)&gt;=Rules!$B$12,IFERROR(INDEX(Crawl!$A612:$DZ612,1,Rules!$H$13),"")&amp;""&lt;&gt;""),IFERROR(INDEX(Crawl!$A612:$DZ612,1,Rules!$H$13),"")&amp;"","")))</f>
        <v/>
      </c>
      <c r="J613" s="19">
        <f>IF(A613="","",IF(IFERROR(INDEX(Crawl!$A612:$DZ612,1,Rules!$H$14),"")&amp;""="","",IFERROR(INDEX(Crawl!$A612:$DZ612,1,Rules!$H$14),"")))</f>
        <v/>
      </c>
      <c r="K613">
        <f>IF(A613="","",IFERROR(SUMIFS('GSC current'!$J$2:$J$2001,'GSC current'!$I$2:$I$2001,B613),0))</f>
        <v/>
      </c>
      <c r="L613">
        <f>IF(A613="","",IFERROR(SUMIFS('GSC current'!$K$2:$K$2001,'GSC current'!$I$2:$I$2001,B613),0))</f>
        <v/>
      </c>
      <c r="M613" s="20">
        <f>IF(A613="","",IF(N(L613)&gt;0,K613/L613,""))</f>
        <v/>
      </c>
      <c r="N613" s="21">
        <f>IF(A613="","",IF(N(L613)&gt;0,SUMIFS('GSC current'!$L$2:$L$2001,'GSC current'!$I$2:$I$2001,B613)/L613,""))</f>
        <v/>
      </c>
      <c r="O613">
        <f>IF(A613="","",IFERROR(SUMIFS('GSC previous'!$J$2:$J$2001,'GSC previous'!$I$2:$I$2001,B613),0))</f>
        <v/>
      </c>
      <c r="P613" s="22">
        <f>IF(A613="","",IF(N(O613)&gt;0,(K613-O613)/O613,""))</f>
        <v/>
      </c>
      <c r="Q613">
        <f>IF(A613="","",IFERROR(SUMIFS(GA4!$P$2:$P$2001,GA4!$O$2:$O$2001,B613),0))</f>
        <v/>
      </c>
      <c r="R613" s="23">
        <f>IF(A613="","",IF(N(Q613)&gt;0,SUMIFS(GA4!$Q$2:$Q$2001,GA4!$O$2:$O$2001,B613)/Q613,""))</f>
        <v/>
      </c>
      <c r="S613">
        <f>IF(A613="","",IFERROR(SUMIFS(GA4!$R$2:$R$2001,GA4!$O$2:$O$2001,B613),0))</f>
        <v/>
      </c>
      <c r="T613">
        <f>IF(A613="","",IF(AND(ISNUMBER(F613),LEFT(C613&amp;"",1)="2"),IF(F613&lt;Rules!$B$9,"Yes","No"),"No"))</f>
        <v/>
      </c>
      <c r="U613">
        <f>IF(A613="","",IF(AND(N(O613)&gt;=Rules!$B$8,ISNUMBER(P613)),IF(P613&lt;=-Rules!$B$7,"Yes","No"),"No"))</f>
        <v/>
      </c>
      <c r="V613">
        <f>IF(A613="","",IF(AND(N(L613)&gt;=Rules!$B$6,ISNUMBER(N613)),IF(AND(N613&gt;=Rules!$B$10,N613&lt;=Rules!$B$11),"Yes","No"),"No"))</f>
        <v/>
      </c>
      <c r="W613">
        <f>IF(A613="","",IF(I613&lt;&gt;"","Yes","No"))</f>
        <v/>
      </c>
      <c r="X613">
        <f>IF(I613="","",IF(SUMIFS($K$3:$K$2002,$A$3:$A$2002,SUBSTITUTE(SUBSTITUTE(I613,"?","~?"),"*","~*"))&gt;N(K613),"Yes","No"))</f>
        <v/>
      </c>
      <c r="Y613">
        <f>IF(A613="","",IF(N(S613)&gt;0,"Yes","No"))</f>
        <v/>
      </c>
      <c r="Z613">
        <f>IF(A613="","",IF(AND(N(K613)&lt;Rules!$B$5,N(L613)&lt;Rules!$B$6,N(Q613)&lt;Rules!$B$13,Y613="No"),"Yes","No"))</f>
        <v/>
      </c>
      <c r="AA613">
        <f>IF(A613="","",IF(LEFT(C613&amp;"",1)="3","Redirect",IF(OR(LEFT(C613&amp;"",1)="4",LEFT(C613&amp;"",1)="5"),IF(OR(N(K613)&gt;0,N(AC613)&gt;=Rules!$B$14),"Redirect","Prune"),IF(D613="Non-Indexable","Keep",IF(AND(W613="Yes",X613="Yes",Y613="No"),"Merge",IF(OR(U613="Yes",V613="Yes",AND(T613="Yes",N(L613)&gt;=Rules!$B$6)),"Update",IF(Z613="Yes",IF(N(AC613)&gt;=Rules!$B$14,"Redirect","Prune"),"Keep")))))))</f>
        <v/>
      </c>
      <c r="AB613">
        <f>IF(A613="","",IF(LEFT(C613&amp;"",1)="3","Already redirects ("&amp;C613&amp;"). Update internal links to point at the final URL.",IF(OR(LEFT(C613&amp;"",1)="4",LEFT(C613&amp;"",1)="5"),IF(AA613="Redirect","Returns "&amp;C613&amp;" but still has "&amp;N(K613)&amp;" clicks and "&amp;N(AC613)&amp;" referring domains. 301 it to the closest live page.","Returns "&amp;C613&amp;" with no clicks or links. Remove internal links and let it 404 or 410."),IF(D613="Non-Indexable","Non-indexable ("&amp;E613&amp;"). Keep if that is intentional; otherwise fix the canonical or noindex.",IF(AA613="Merge","Overlaps with "&amp;I613&amp;IF(N(J613)&gt;0," (similarity "&amp;TEXT(J613,"0.00")&amp;")","")&amp;", which gets more clicks. Merge the useful parts into it and 301 this URL.",IF(AA613="Update",MID(IF(U613="Yes","; Clicks down "&amp;TEXT(-P613,"0%")&amp;" on the previous period","")&amp;IF(V613="Yes","; Average position "&amp;TEXT(N613,"0.0")&amp;" on "&amp;TEXT(L613,"#,##0")&amp;" impressions (striking distance)","")&amp;IF(AND(T613="Yes",N(L613)&gt;=Rules!$B$6),"; Thin ("&amp;F613&amp;" words) but has search demand",""),3,400),IF(AA613="Prune","Low value: "&amp;N(K613)&amp;" clicks, "&amp;N(L613)&amp;" impressions, "&amp;N(Q613)&amp;" sessions, no key events. Remove or noindex it and update internal links.",IF(AA613="Redirect","Low value but "&amp;N(AC613)&amp;" referring domains. 301 it to the closest relevant page to keep those links.",IF(AND(Z613="No",Y613="Yes",N(K613)&lt;Rules!$B$5),"Low search traffic but it converts (key events: "&amp;S613&amp;"). Keep it and link to it.",IF(W613="Yes","Stronger than the page it overlaps ("&amp;I613&amp;"). Keep; merge that page into this one.","Healthy: "&amp;N(K613)&amp;" clicks"&amp;IF(ISNUMBER(N613),", average position "&amp;TEXT(N613,"0.0"),"")&amp;". Keep and monitor."))))))))))</f>
        <v/>
      </c>
      <c r="AE613">
        <f>IF(A613="","",IF(AD613&lt;&gt;"",AD613,AA613))</f>
        <v/>
      </c>
    </row>
    <row r="614">
      <c r="A614">
        <f>IF(Crawl!A613="","",Crawl!A613)</f>
        <v/>
      </c>
      <c r="B614">
        <f>IF(A614="","",Crawl!EC613)</f>
        <v/>
      </c>
      <c r="C614">
        <f>IF(A614="","",IFERROR(INDEX(Crawl!$A613:$DZ613,1,Rules!$H$6),""))</f>
        <v/>
      </c>
      <c r="D614">
        <f>IF(A614="","",IFERROR(INDEX(Crawl!$A613:$DZ613,1,Rules!$H$7),"")&amp;"")</f>
        <v/>
      </c>
      <c r="E614">
        <f>IF(A614="","",IFERROR(INDEX(Crawl!$A613:$DZ613,1,Rules!$H$8),"")&amp;"")</f>
        <v/>
      </c>
      <c r="F614">
        <f>IF(A614="","",IFERROR(INDEX(Crawl!$A613:$DZ613,1,Rules!$H$9),""))</f>
        <v/>
      </c>
      <c r="G614">
        <f>IF(A614="","",IFERROR(INDEX(Crawl!$A613:$DZ613,1,Rules!$H$10),""))</f>
        <v/>
      </c>
      <c r="H614">
        <f>IF(A614="","",IFERROR(INDEX(Crawl!$A613:$DZ613,1,Rules!$H$12),""))</f>
        <v/>
      </c>
      <c r="I614">
        <f>IF(A614="","",IF(AND(N(H614)&gt;0,IFERROR(INDEX(Crawl!$A613:$DZ613,1,Rules!$H$11),"")&amp;""&lt;&gt;""),IFERROR(INDEX(Crawl!$A613:$DZ613,1,Rules!$H$11),"")&amp;"",IF(AND(ISNUMBER(J614),N(J614)&gt;=Rules!$B$12,IFERROR(INDEX(Crawl!$A613:$DZ613,1,Rules!$H$13),"")&amp;""&lt;&gt;""),IFERROR(INDEX(Crawl!$A613:$DZ613,1,Rules!$H$13),"")&amp;"","")))</f>
        <v/>
      </c>
      <c r="J614" s="19">
        <f>IF(A614="","",IF(IFERROR(INDEX(Crawl!$A613:$DZ613,1,Rules!$H$14),"")&amp;""="","",IFERROR(INDEX(Crawl!$A613:$DZ613,1,Rules!$H$14),"")))</f>
        <v/>
      </c>
      <c r="K614">
        <f>IF(A614="","",IFERROR(SUMIFS('GSC current'!$J$2:$J$2001,'GSC current'!$I$2:$I$2001,B614),0))</f>
        <v/>
      </c>
      <c r="L614">
        <f>IF(A614="","",IFERROR(SUMIFS('GSC current'!$K$2:$K$2001,'GSC current'!$I$2:$I$2001,B614),0))</f>
        <v/>
      </c>
      <c r="M614" s="20">
        <f>IF(A614="","",IF(N(L614)&gt;0,K614/L614,""))</f>
        <v/>
      </c>
      <c r="N614" s="21">
        <f>IF(A614="","",IF(N(L614)&gt;0,SUMIFS('GSC current'!$L$2:$L$2001,'GSC current'!$I$2:$I$2001,B614)/L614,""))</f>
        <v/>
      </c>
      <c r="O614">
        <f>IF(A614="","",IFERROR(SUMIFS('GSC previous'!$J$2:$J$2001,'GSC previous'!$I$2:$I$2001,B614),0))</f>
        <v/>
      </c>
      <c r="P614" s="22">
        <f>IF(A614="","",IF(N(O614)&gt;0,(K614-O614)/O614,""))</f>
        <v/>
      </c>
      <c r="Q614">
        <f>IF(A614="","",IFERROR(SUMIFS(GA4!$P$2:$P$2001,GA4!$O$2:$O$2001,B614),0))</f>
        <v/>
      </c>
      <c r="R614" s="23">
        <f>IF(A614="","",IF(N(Q614)&gt;0,SUMIFS(GA4!$Q$2:$Q$2001,GA4!$O$2:$O$2001,B614)/Q614,""))</f>
        <v/>
      </c>
      <c r="S614">
        <f>IF(A614="","",IFERROR(SUMIFS(GA4!$R$2:$R$2001,GA4!$O$2:$O$2001,B614),0))</f>
        <v/>
      </c>
      <c r="T614">
        <f>IF(A614="","",IF(AND(ISNUMBER(F614),LEFT(C614&amp;"",1)="2"),IF(F614&lt;Rules!$B$9,"Yes","No"),"No"))</f>
        <v/>
      </c>
      <c r="U614">
        <f>IF(A614="","",IF(AND(N(O614)&gt;=Rules!$B$8,ISNUMBER(P614)),IF(P614&lt;=-Rules!$B$7,"Yes","No"),"No"))</f>
        <v/>
      </c>
      <c r="V614">
        <f>IF(A614="","",IF(AND(N(L614)&gt;=Rules!$B$6,ISNUMBER(N614)),IF(AND(N614&gt;=Rules!$B$10,N614&lt;=Rules!$B$11),"Yes","No"),"No"))</f>
        <v/>
      </c>
      <c r="W614">
        <f>IF(A614="","",IF(I614&lt;&gt;"","Yes","No"))</f>
        <v/>
      </c>
      <c r="X614">
        <f>IF(I614="","",IF(SUMIFS($K$3:$K$2002,$A$3:$A$2002,SUBSTITUTE(SUBSTITUTE(I614,"?","~?"),"*","~*"))&gt;N(K614),"Yes","No"))</f>
        <v/>
      </c>
      <c r="Y614">
        <f>IF(A614="","",IF(N(S614)&gt;0,"Yes","No"))</f>
        <v/>
      </c>
      <c r="Z614">
        <f>IF(A614="","",IF(AND(N(K614)&lt;Rules!$B$5,N(L614)&lt;Rules!$B$6,N(Q614)&lt;Rules!$B$13,Y614="No"),"Yes","No"))</f>
        <v/>
      </c>
      <c r="AA614">
        <f>IF(A614="","",IF(LEFT(C614&amp;"",1)="3","Redirect",IF(OR(LEFT(C614&amp;"",1)="4",LEFT(C614&amp;"",1)="5"),IF(OR(N(K614)&gt;0,N(AC614)&gt;=Rules!$B$14),"Redirect","Prune"),IF(D614="Non-Indexable","Keep",IF(AND(W614="Yes",X614="Yes",Y614="No"),"Merge",IF(OR(U614="Yes",V614="Yes",AND(T614="Yes",N(L614)&gt;=Rules!$B$6)),"Update",IF(Z614="Yes",IF(N(AC614)&gt;=Rules!$B$14,"Redirect","Prune"),"Keep")))))))</f>
        <v/>
      </c>
      <c r="AB614">
        <f>IF(A614="","",IF(LEFT(C614&amp;"",1)="3","Already redirects ("&amp;C614&amp;"). Update internal links to point at the final URL.",IF(OR(LEFT(C614&amp;"",1)="4",LEFT(C614&amp;"",1)="5"),IF(AA614="Redirect","Returns "&amp;C614&amp;" but still has "&amp;N(K614)&amp;" clicks and "&amp;N(AC614)&amp;" referring domains. 301 it to the closest live page.","Returns "&amp;C614&amp;" with no clicks or links. Remove internal links and let it 404 or 410."),IF(D614="Non-Indexable","Non-indexable ("&amp;E614&amp;"). Keep if that is intentional; otherwise fix the canonical or noindex.",IF(AA614="Merge","Overlaps with "&amp;I614&amp;IF(N(J614)&gt;0," (similarity "&amp;TEXT(J614,"0.00")&amp;")","")&amp;", which gets more clicks. Merge the useful parts into it and 301 this URL.",IF(AA614="Update",MID(IF(U614="Yes","; Clicks down "&amp;TEXT(-P614,"0%")&amp;" on the previous period","")&amp;IF(V614="Yes","; Average position "&amp;TEXT(N614,"0.0")&amp;" on "&amp;TEXT(L614,"#,##0")&amp;" impressions (striking distance)","")&amp;IF(AND(T614="Yes",N(L614)&gt;=Rules!$B$6),"; Thin ("&amp;F614&amp;" words) but has search demand",""),3,400),IF(AA614="Prune","Low value: "&amp;N(K614)&amp;" clicks, "&amp;N(L614)&amp;" impressions, "&amp;N(Q614)&amp;" sessions, no key events. Remove or noindex it and update internal links.",IF(AA614="Redirect","Low value but "&amp;N(AC614)&amp;" referring domains. 301 it to the closest relevant page to keep those links.",IF(AND(Z614="No",Y614="Yes",N(K614)&lt;Rules!$B$5),"Low search traffic but it converts (key events: "&amp;S614&amp;"). Keep it and link to it.",IF(W614="Yes","Stronger than the page it overlaps ("&amp;I614&amp;"). Keep; merge that page into this one.","Healthy: "&amp;N(K614)&amp;" clicks"&amp;IF(ISNUMBER(N614),", average position "&amp;TEXT(N614,"0.0"),"")&amp;". Keep and monitor."))))))))))</f>
        <v/>
      </c>
      <c r="AE614">
        <f>IF(A614="","",IF(AD614&lt;&gt;"",AD614,AA614))</f>
        <v/>
      </c>
    </row>
    <row r="615">
      <c r="A615">
        <f>IF(Crawl!A614="","",Crawl!A614)</f>
        <v/>
      </c>
      <c r="B615">
        <f>IF(A615="","",Crawl!EC614)</f>
        <v/>
      </c>
      <c r="C615">
        <f>IF(A615="","",IFERROR(INDEX(Crawl!$A614:$DZ614,1,Rules!$H$6),""))</f>
        <v/>
      </c>
      <c r="D615">
        <f>IF(A615="","",IFERROR(INDEX(Crawl!$A614:$DZ614,1,Rules!$H$7),"")&amp;"")</f>
        <v/>
      </c>
      <c r="E615">
        <f>IF(A615="","",IFERROR(INDEX(Crawl!$A614:$DZ614,1,Rules!$H$8),"")&amp;"")</f>
        <v/>
      </c>
      <c r="F615">
        <f>IF(A615="","",IFERROR(INDEX(Crawl!$A614:$DZ614,1,Rules!$H$9),""))</f>
        <v/>
      </c>
      <c r="G615">
        <f>IF(A615="","",IFERROR(INDEX(Crawl!$A614:$DZ614,1,Rules!$H$10),""))</f>
        <v/>
      </c>
      <c r="H615">
        <f>IF(A615="","",IFERROR(INDEX(Crawl!$A614:$DZ614,1,Rules!$H$12),""))</f>
        <v/>
      </c>
      <c r="I615">
        <f>IF(A615="","",IF(AND(N(H615)&gt;0,IFERROR(INDEX(Crawl!$A614:$DZ614,1,Rules!$H$11),"")&amp;""&lt;&gt;""),IFERROR(INDEX(Crawl!$A614:$DZ614,1,Rules!$H$11),"")&amp;"",IF(AND(ISNUMBER(J615),N(J615)&gt;=Rules!$B$12,IFERROR(INDEX(Crawl!$A614:$DZ614,1,Rules!$H$13),"")&amp;""&lt;&gt;""),IFERROR(INDEX(Crawl!$A614:$DZ614,1,Rules!$H$13),"")&amp;"","")))</f>
        <v/>
      </c>
      <c r="J615" s="19">
        <f>IF(A615="","",IF(IFERROR(INDEX(Crawl!$A614:$DZ614,1,Rules!$H$14),"")&amp;""="","",IFERROR(INDEX(Crawl!$A614:$DZ614,1,Rules!$H$14),"")))</f>
        <v/>
      </c>
      <c r="K615">
        <f>IF(A615="","",IFERROR(SUMIFS('GSC current'!$J$2:$J$2001,'GSC current'!$I$2:$I$2001,B615),0))</f>
        <v/>
      </c>
      <c r="L615">
        <f>IF(A615="","",IFERROR(SUMIFS('GSC current'!$K$2:$K$2001,'GSC current'!$I$2:$I$2001,B615),0))</f>
        <v/>
      </c>
      <c r="M615" s="20">
        <f>IF(A615="","",IF(N(L615)&gt;0,K615/L615,""))</f>
        <v/>
      </c>
      <c r="N615" s="21">
        <f>IF(A615="","",IF(N(L615)&gt;0,SUMIFS('GSC current'!$L$2:$L$2001,'GSC current'!$I$2:$I$2001,B615)/L615,""))</f>
        <v/>
      </c>
      <c r="O615">
        <f>IF(A615="","",IFERROR(SUMIFS('GSC previous'!$J$2:$J$2001,'GSC previous'!$I$2:$I$2001,B615),0))</f>
        <v/>
      </c>
      <c r="P615" s="22">
        <f>IF(A615="","",IF(N(O615)&gt;0,(K615-O615)/O615,""))</f>
        <v/>
      </c>
      <c r="Q615">
        <f>IF(A615="","",IFERROR(SUMIFS(GA4!$P$2:$P$2001,GA4!$O$2:$O$2001,B615),0))</f>
        <v/>
      </c>
      <c r="R615" s="23">
        <f>IF(A615="","",IF(N(Q615)&gt;0,SUMIFS(GA4!$Q$2:$Q$2001,GA4!$O$2:$O$2001,B615)/Q615,""))</f>
        <v/>
      </c>
      <c r="S615">
        <f>IF(A615="","",IFERROR(SUMIFS(GA4!$R$2:$R$2001,GA4!$O$2:$O$2001,B615),0))</f>
        <v/>
      </c>
      <c r="T615">
        <f>IF(A615="","",IF(AND(ISNUMBER(F615),LEFT(C615&amp;"",1)="2"),IF(F615&lt;Rules!$B$9,"Yes","No"),"No"))</f>
        <v/>
      </c>
      <c r="U615">
        <f>IF(A615="","",IF(AND(N(O615)&gt;=Rules!$B$8,ISNUMBER(P615)),IF(P615&lt;=-Rules!$B$7,"Yes","No"),"No"))</f>
        <v/>
      </c>
      <c r="V615">
        <f>IF(A615="","",IF(AND(N(L615)&gt;=Rules!$B$6,ISNUMBER(N615)),IF(AND(N615&gt;=Rules!$B$10,N615&lt;=Rules!$B$11),"Yes","No"),"No"))</f>
        <v/>
      </c>
      <c r="W615">
        <f>IF(A615="","",IF(I615&lt;&gt;"","Yes","No"))</f>
        <v/>
      </c>
      <c r="X615">
        <f>IF(I615="","",IF(SUMIFS($K$3:$K$2002,$A$3:$A$2002,SUBSTITUTE(SUBSTITUTE(I615,"?","~?"),"*","~*"))&gt;N(K615),"Yes","No"))</f>
        <v/>
      </c>
      <c r="Y615">
        <f>IF(A615="","",IF(N(S615)&gt;0,"Yes","No"))</f>
        <v/>
      </c>
      <c r="Z615">
        <f>IF(A615="","",IF(AND(N(K615)&lt;Rules!$B$5,N(L615)&lt;Rules!$B$6,N(Q615)&lt;Rules!$B$13,Y615="No"),"Yes","No"))</f>
        <v/>
      </c>
      <c r="AA615">
        <f>IF(A615="","",IF(LEFT(C615&amp;"",1)="3","Redirect",IF(OR(LEFT(C615&amp;"",1)="4",LEFT(C615&amp;"",1)="5"),IF(OR(N(K615)&gt;0,N(AC615)&gt;=Rules!$B$14),"Redirect","Prune"),IF(D615="Non-Indexable","Keep",IF(AND(W615="Yes",X615="Yes",Y615="No"),"Merge",IF(OR(U615="Yes",V615="Yes",AND(T615="Yes",N(L615)&gt;=Rules!$B$6)),"Update",IF(Z615="Yes",IF(N(AC615)&gt;=Rules!$B$14,"Redirect","Prune"),"Keep")))))))</f>
        <v/>
      </c>
      <c r="AB615">
        <f>IF(A615="","",IF(LEFT(C615&amp;"",1)="3","Already redirects ("&amp;C615&amp;"). Update internal links to point at the final URL.",IF(OR(LEFT(C615&amp;"",1)="4",LEFT(C615&amp;"",1)="5"),IF(AA615="Redirect","Returns "&amp;C615&amp;" but still has "&amp;N(K615)&amp;" clicks and "&amp;N(AC615)&amp;" referring domains. 301 it to the closest live page.","Returns "&amp;C615&amp;" with no clicks or links. Remove internal links and let it 404 or 410."),IF(D615="Non-Indexable","Non-indexable ("&amp;E615&amp;"). Keep if that is intentional; otherwise fix the canonical or noindex.",IF(AA615="Merge","Overlaps with "&amp;I615&amp;IF(N(J615)&gt;0," (similarity "&amp;TEXT(J615,"0.00")&amp;")","")&amp;", which gets more clicks. Merge the useful parts into it and 301 this URL.",IF(AA615="Update",MID(IF(U615="Yes","; Clicks down "&amp;TEXT(-P615,"0%")&amp;" on the previous period","")&amp;IF(V615="Yes","; Average position "&amp;TEXT(N615,"0.0")&amp;" on "&amp;TEXT(L615,"#,##0")&amp;" impressions (striking distance)","")&amp;IF(AND(T615="Yes",N(L615)&gt;=Rules!$B$6),"; Thin ("&amp;F615&amp;" words) but has search demand",""),3,400),IF(AA615="Prune","Low value: "&amp;N(K615)&amp;" clicks, "&amp;N(L615)&amp;" impressions, "&amp;N(Q615)&amp;" sessions, no key events. Remove or noindex it and update internal links.",IF(AA615="Redirect","Low value but "&amp;N(AC615)&amp;" referring domains. 301 it to the closest relevant page to keep those links.",IF(AND(Z615="No",Y615="Yes",N(K615)&lt;Rules!$B$5),"Low search traffic but it converts (key events: "&amp;S615&amp;"). Keep it and link to it.",IF(W615="Yes","Stronger than the page it overlaps ("&amp;I615&amp;"). Keep; merge that page into this one.","Healthy: "&amp;N(K615)&amp;" clicks"&amp;IF(ISNUMBER(N615),", average position "&amp;TEXT(N615,"0.0"),"")&amp;". Keep and monitor."))))))))))</f>
        <v/>
      </c>
      <c r="AE615">
        <f>IF(A615="","",IF(AD615&lt;&gt;"",AD615,AA615))</f>
        <v/>
      </c>
    </row>
    <row r="616">
      <c r="A616">
        <f>IF(Crawl!A615="","",Crawl!A615)</f>
        <v/>
      </c>
      <c r="B616">
        <f>IF(A616="","",Crawl!EC615)</f>
        <v/>
      </c>
      <c r="C616">
        <f>IF(A616="","",IFERROR(INDEX(Crawl!$A615:$DZ615,1,Rules!$H$6),""))</f>
        <v/>
      </c>
      <c r="D616">
        <f>IF(A616="","",IFERROR(INDEX(Crawl!$A615:$DZ615,1,Rules!$H$7),"")&amp;"")</f>
        <v/>
      </c>
      <c r="E616">
        <f>IF(A616="","",IFERROR(INDEX(Crawl!$A615:$DZ615,1,Rules!$H$8),"")&amp;"")</f>
        <v/>
      </c>
      <c r="F616">
        <f>IF(A616="","",IFERROR(INDEX(Crawl!$A615:$DZ615,1,Rules!$H$9),""))</f>
        <v/>
      </c>
      <c r="G616">
        <f>IF(A616="","",IFERROR(INDEX(Crawl!$A615:$DZ615,1,Rules!$H$10),""))</f>
        <v/>
      </c>
      <c r="H616">
        <f>IF(A616="","",IFERROR(INDEX(Crawl!$A615:$DZ615,1,Rules!$H$12),""))</f>
        <v/>
      </c>
      <c r="I616">
        <f>IF(A616="","",IF(AND(N(H616)&gt;0,IFERROR(INDEX(Crawl!$A615:$DZ615,1,Rules!$H$11),"")&amp;""&lt;&gt;""),IFERROR(INDEX(Crawl!$A615:$DZ615,1,Rules!$H$11),"")&amp;"",IF(AND(ISNUMBER(J616),N(J616)&gt;=Rules!$B$12,IFERROR(INDEX(Crawl!$A615:$DZ615,1,Rules!$H$13),"")&amp;""&lt;&gt;""),IFERROR(INDEX(Crawl!$A615:$DZ615,1,Rules!$H$13),"")&amp;"","")))</f>
        <v/>
      </c>
      <c r="J616" s="19">
        <f>IF(A616="","",IF(IFERROR(INDEX(Crawl!$A615:$DZ615,1,Rules!$H$14),"")&amp;""="","",IFERROR(INDEX(Crawl!$A615:$DZ615,1,Rules!$H$14),"")))</f>
        <v/>
      </c>
      <c r="K616">
        <f>IF(A616="","",IFERROR(SUMIFS('GSC current'!$J$2:$J$2001,'GSC current'!$I$2:$I$2001,B616),0))</f>
        <v/>
      </c>
      <c r="L616">
        <f>IF(A616="","",IFERROR(SUMIFS('GSC current'!$K$2:$K$2001,'GSC current'!$I$2:$I$2001,B616),0))</f>
        <v/>
      </c>
      <c r="M616" s="20">
        <f>IF(A616="","",IF(N(L616)&gt;0,K616/L616,""))</f>
        <v/>
      </c>
      <c r="N616" s="21">
        <f>IF(A616="","",IF(N(L616)&gt;0,SUMIFS('GSC current'!$L$2:$L$2001,'GSC current'!$I$2:$I$2001,B616)/L616,""))</f>
        <v/>
      </c>
      <c r="O616">
        <f>IF(A616="","",IFERROR(SUMIFS('GSC previous'!$J$2:$J$2001,'GSC previous'!$I$2:$I$2001,B616),0))</f>
        <v/>
      </c>
      <c r="P616" s="22">
        <f>IF(A616="","",IF(N(O616)&gt;0,(K616-O616)/O616,""))</f>
        <v/>
      </c>
      <c r="Q616">
        <f>IF(A616="","",IFERROR(SUMIFS(GA4!$P$2:$P$2001,GA4!$O$2:$O$2001,B616),0))</f>
        <v/>
      </c>
      <c r="R616" s="23">
        <f>IF(A616="","",IF(N(Q616)&gt;0,SUMIFS(GA4!$Q$2:$Q$2001,GA4!$O$2:$O$2001,B616)/Q616,""))</f>
        <v/>
      </c>
      <c r="S616">
        <f>IF(A616="","",IFERROR(SUMIFS(GA4!$R$2:$R$2001,GA4!$O$2:$O$2001,B616),0))</f>
        <v/>
      </c>
      <c r="T616">
        <f>IF(A616="","",IF(AND(ISNUMBER(F616),LEFT(C616&amp;"",1)="2"),IF(F616&lt;Rules!$B$9,"Yes","No"),"No"))</f>
        <v/>
      </c>
      <c r="U616">
        <f>IF(A616="","",IF(AND(N(O616)&gt;=Rules!$B$8,ISNUMBER(P616)),IF(P616&lt;=-Rules!$B$7,"Yes","No"),"No"))</f>
        <v/>
      </c>
      <c r="V616">
        <f>IF(A616="","",IF(AND(N(L616)&gt;=Rules!$B$6,ISNUMBER(N616)),IF(AND(N616&gt;=Rules!$B$10,N616&lt;=Rules!$B$11),"Yes","No"),"No"))</f>
        <v/>
      </c>
      <c r="W616">
        <f>IF(A616="","",IF(I616&lt;&gt;"","Yes","No"))</f>
        <v/>
      </c>
      <c r="X616">
        <f>IF(I616="","",IF(SUMIFS($K$3:$K$2002,$A$3:$A$2002,SUBSTITUTE(SUBSTITUTE(I616,"?","~?"),"*","~*"))&gt;N(K616),"Yes","No"))</f>
        <v/>
      </c>
      <c r="Y616">
        <f>IF(A616="","",IF(N(S616)&gt;0,"Yes","No"))</f>
        <v/>
      </c>
      <c r="Z616">
        <f>IF(A616="","",IF(AND(N(K616)&lt;Rules!$B$5,N(L616)&lt;Rules!$B$6,N(Q616)&lt;Rules!$B$13,Y616="No"),"Yes","No"))</f>
        <v/>
      </c>
      <c r="AA616">
        <f>IF(A616="","",IF(LEFT(C616&amp;"",1)="3","Redirect",IF(OR(LEFT(C616&amp;"",1)="4",LEFT(C616&amp;"",1)="5"),IF(OR(N(K616)&gt;0,N(AC616)&gt;=Rules!$B$14),"Redirect","Prune"),IF(D616="Non-Indexable","Keep",IF(AND(W616="Yes",X616="Yes",Y616="No"),"Merge",IF(OR(U616="Yes",V616="Yes",AND(T616="Yes",N(L616)&gt;=Rules!$B$6)),"Update",IF(Z616="Yes",IF(N(AC616)&gt;=Rules!$B$14,"Redirect","Prune"),"Keep")))))))</f>
        <v/>
      </c>
      <c r="AB616">
        <f>IF(A616="","",IF(LEFT(C616&amp;"",1)="3","Already redirects ("&amp;C616&amp;"). Update internal links to point at the final URL.",IF(OR(LEFT(C616&amp;"",1)="4",LEFT(C616&amp;"",1)="5"),IF(AA616="Redirect","Returns "&amp;C616&amp;" but still has "&amp;N(K616)&amp;" clicks and "&amp;N(AC616)&amp;" referring domains. 301 it to the closest live page.","Returns "&amp;C616&amp;" with no clicks or links. Remove internal links and let it 404 or 410."),IF(D616="Non-Indexable","Non-indexable ("&amp;E616&amp;"). Keep if that is intentional; otherwise fix the canonical or noindex.",IF(AA616="Merge","Overlaps with "&amp;I616&amp;IF(N(J616)&gt;0," (similarity "&amp;TEXT(J616,"0.00")&amp;")","")&amp;", which gets more clicks. Merge the useful parts into it and 301 this URL.",IF(AA616="Update",MID(IF(U616="Yes","; Clicks down "&amp;TEXT(-P616,"0%")&amp;" on the previous period","")&amp;IF(V616="Yes","; Average position "&amp;TEXT(N616,"0.0")&amp;" on "&amp;TEXT(L616,"#,##0")&amp;" impressions (striking distance)","")&amp;IF(AND(T616="Yes",N(L616)&gt;=Rules!$B$6),"; Thin ("&amp;F616&amp;" words) but has search demand",""),3,400),IF(AA616="Prune","Low value: "&amp;N(K616)&amp;" clicks, "&amp;N(L616)&amp;" impressions, "&amp;N(Q616)&amp;" sessions, no key events. Remove or noindex it and update internal links.",IF(AA616="Redirect","Low value but "&amp;N(AC616)&amp;" referring domains. 301 it to the closest relevant page to keep those links.",IF(AND(Z616="No",Y616="Yes",N(K616)&lt;Rules!$B$5),"Low search traffic but it converts (key events: "&amp;S616&amp;"). Keep it and link to it.",IF(W616="Yes","Stronger than the page it overlaps ("&amp;I616&amp;"). Keep; merge that page into this one.","Healthy: "&amp;N(K616)&amp;" clicks"&amp;IF(ISNUMBER(N616),", average position "&amp;TEXT(N616,"0.0"),"")&amp;". Keep and monitor."))))))))))</f>
        <v/>
      </c>
      <c r="AE616">
        <f>IF(A616="","",IF(AD616&lt;&gt;"",AD616,AA616))</f>
        <v/>
      </c>
    </row>
    <row r="617">
      <c r="A617">
        <f>IF(Crawl!A616="","",Crawl!A616)</f>
        <v/>
      </c>
      <c r="B617">
        <f>IF(A617="","",Crawl!EC616)</f>
        <v/>
      </c>
      <c r="C617">
        <f>IF(A617="","",IFERROR(INDEX(Crawl!$A616:$DZ616,1,Rules!$H$6),""))</f>
        <v/>
      </c>
      <c r="D617">
        <f>IF(A617="","",IFERROR(INDEX(Crawl!$A616:$DZ616,1,Rules!$H$7),"")&amp;"")</f>
        <v/>
      </c>
      <c r="E617">
        <f>IF(A617="","",IFERROR(INDEX(Crawl!$A616:$DZ616,1,Rules!$H$8),"")&amp;"")</f>
        <v/>
      </c>
      <c r="F617">
        <f>IF(A617="","",IFERROR(INDEX(Crawl!$A616:$DZ616,1,Rules!$H$9),""))</f>
        <v/>
      </c>
      <c r="G617">
        <f>IF(A617="","",IFERROR(INDEX(Crawl!$A616:$DZ616,1,Rules!$H$10),""))</f>
        <v/>
      </c>
      <c r="H617">
        <f>IF(A617="","",IFERROR(INDEX(Crawl!$A616:$DZ616,1,Rules!$H$12),""))</f>
        <v/>
      </c>
      <c r="I617">
        <f>IF(A617="","",IF(AND(N(H617)&gt;0,IFERROR(INDEX(Crawl!$A616:$DZ616,1,Rules!$H$11),"")&amp;""&lt;&gt;""),IFERROR(INDEX(Crawl!$A616:$DZ616,1,Rules!$H$11),"")&amp;"",IF(AND(ISNUMBER(J617),N(J617)&gt;=Rules!$B$12,IFERROR(INDEX(Crawl!$A616:$DZ616,1,Rules!$H$13),"")&amp;""&lt;&gt;""),IFERROR(INDEX(Crawl!$A616:$DZ616,1,Rules!$H$13),"")&amp;"","")))</f>
        <v/>
      </c>
      <c r="J617" s="19">
        <f>IF(A617="","",IF(IFERROR(INDEX(Crawl!$A616:$DZ616,1,Rules!$H$14),"")&amp;""="","",IFERROR(INDEX(Crawl!$A616:$DZ616,1,Rules!$H$14),"")))</f>
        <v/>
      </c>
      <c r="K617">
        <f>IF(A617="","",IFERROR(SUMIFS('GSC current'!$J$2:$J$2001,'GSC current'!$I$2:$I$2001,B617),0))</f>
        <v/>
      </c>
      <c r="L617">
        <f>IF(A617="","",IFERROR(SUMIFS('GSC current'!$K$2:$K$2001,'GSC current'!$I$2:$I$2001,B617),0))</f>
        <v/>
      </c>
      <c r="M617" s="20">
        <f>IF(A617="","",IF(N(L617)&gt;0,K617/L617,""))</f>
        <v/>
      </c>
      <c r="N617" s="21">
        <f>IF(A617="","",IF(N(L617)&gt;0,SUMIFS('GSC current'!$L$2:$L$2001,'GSC current'!$I$2:$I$2001,B617)/L617,""))</f>
        <v/>
      </c>
      <c r="O617">
        <f>IF(A617="","",IFERROR(SUMIFS('GSC previous'!$J$2:$J$2001,'GSC previous'!$I$2:$I$2001,B617),0))</f>
        <v/>
      </c>
      <c r="P617" s="22">
        <f>IF(A617="","",IF(N(O617)&gt;0,(K617-O617)/O617,""))</f>
        <v/>
      </c>
      <c r="Q617">
        <f>IF(A617="","",IFERROR(SUMIFS(GA4!$P$2:$P$2001,GA4!$O$2:$O$2001,B617),0))</f>
        <v/>
      </c>
      <c r="R617" s="23">
        <f>IF(A617="","",IF(N(Q617)&gt;0,SUMIFS(GA4!$Q$2:$Q$2001,GA4!$O$2:$O$2001,B617)/Q617,""))</f>
        <v/>
      </c>
      <c r="S617">
        <f>IF(A617="","",IFERROR(SUMIFS(GA4!$R$2:$R$2001,GA4!$O$2:$O$2001,B617),0))</f>
        <v/>
      </c>
      <c r="T617">
        <f>IF(A617="","",IF(AND(ISNUMBER(F617),LEFT(C617&amp;"",1)="2"),IF(F617&lt;Rules!$B$9,"Yes","No"),"No"))</f>
        <v/>
      </c>
      <c r="U617">
        <f>IF(A617="","",IF(AND(N(O617)&gt;=Rules!$B$8,ISNUMBER(P617)),IF(P617&lt;=-Rules!$B$7,"Yes","No"),"No"))</f>
        <v/>
      </c>
      <c r="V617">
        <f>IF(A617="","",IF(AND(N(L617)&gt;=Rules!$B$6,ISNUMBER(N617)),IF(AND(N617&gt;=Rules!$B$10,N617&lt;=Rules!$B$11),"Yes","No"),"No"))</f>
        <v/>
      </c>
      <c r="W617">
        <f>IF(A617="","",IF(I617&lt;&gt;"","Yes","No"))</f>
        <v/>
      </c>
      <c r="X617">
        <f>IF(I617="","",IF(SUMIFS($K$3:$K$2002,$A$3:$A$2002,SUBSTITUTE(SUBSTITUTE(I617,"?","~?"),"*","~*"))&gt;N(K617),"Yes","No"))</f>
        <v/>
      </c>
      <c r="Y617">
        <f>IF(A617="","",IF(N(S617)&gt;0,"Yes","No"))</f>
        <v/>
      </c>
      <c r="Z617">
        <f>IF(A617="","",IF(AND(N(K617)&lt;Rules!$B$5,N(L617)&lt;Rules!$B$6,N(Q617)&lt;Rules!$B$13,Y617="No"),"Yes","No"))</f>
        <v/>
      </c>
      <c r="AA617">
        <f>IF(A617="","",IF(LEFT(C617&amp;"",1)="3","Redirect",IF(OR(LEFT(C617&amp;"",1)="4",LEFT(C617&amp;"",1)="5"),IF(OR(N(K617)&gt;0,N(AC617)&gt;=Rules!$B$14),"Redirect","Prune"),IF(D617="Non-Indexable","Keep",IF(AND(W617="Yes",X617="Yes",Y617="No"),"Merge",IF(OR(U617="Yes",V617="Yes",AND(T617="Yes",N(L617)&gt;=Rules!$B$6)),"Update",IF(Z617="Yes",IF(N(AC617)&gt;=Rules!$B$14,"Redirect","Prune"),"Keep")))))))</f>
        <v/>
      </c>
      <c r="AB617">
        <f>IF(A617="","",IF(LEFT(C617&amp;"",1)="3","Already redirects ("&amp;C617&amp;"). Update internal links to point at the final URL.",IF(OR(LEFT(C617&amp;"",1)="4",LEFT(C617&amp;"",1)="5"),IF(AA617="Redirect","Returns "&amp;C617&amp;" but still has "&amp;N(K617)&amp;" clicks and "&amp;N(AC617)&amp;" referring domains. 301 it to the closest live page.","Returns "&amp;C617&amp;" with no clicks or links. Remove internal links and let it 404 or 410."),IF(D617="Non-Indexable","Non-indexable ("&amp;E617&amp;"). Keep if that is intentional; otherwise fix the canonical or noindex.",IF(AA617="Merge","Overlaps with "&amp;I617&amp;IF(N(J617)&gt;0," (similarity "&amp;TEXT(J617,"0.00")&amp;")","")&amp;", which gets more clicks. Merge the useful parts into it and 301 this URL.",IF(AA617="Update",MID(IF(U617="Yes","; Clicks down "&amp;TEXT(-P617,"0%")&amp;" on the previous period","")&amp;IF(V617="Yes","; Average position "&amp;TEXT(N617,"0.0")&amp;" on "&amp;TEXT(L617,"#,##0")&amp;" impressions (striking distance)","")&amp;IF(AND(T617="Yes",N(L617)&gt;=Rules!$B$6),"; Thin ("&amp;F617&amp;" words) but has search demand",""),3,400),IF(AA617="Prune","Low value: "&amp;N(K617)&amp;" clicks, "&amp;N(L617)&amp;" impressions, "&amp;N(Q617)&amp;" sessions, no key events. Remove or noindex it and update internal links.",IF(AA617="Redirect","Low value but "&amp;N(AC617)&amp;" referring domains. 301 it to the closest relevant page to keep those links.",IF(AND(Z617="No",Y617="Yes",N(K617)&lt;Rules!$B$5),"Low search traffic but it converts (key events: "&amp;S617&amp;"). Keep it and link to it.",IF(W617="Yes","Stronger than the page it overlaps ("&amp;I617&amp;"). Keep; merge that page into this one.","Healthy: "&amp;N(K617)&amp;" clicks"&amp;IF(ISNUMBER(N617),", average position "&amp;TEXT(N617,"0.0"),"")&amp;". Keep and monitor."))))))))))</f>
        <v/>
      </c>
      <c r="AE617">
        <f>IF(A617="","",IF(AD617&lt;&gt;"",AD617,AA617))</f>
        <v/>
      </c>
    </row>
    <row r="618">
      <c r="A618">
        <f>IF(Crawl!A617="","",Crawl!A617)</f>
        <v/>
      </c>
      <c r="B618">
        <f>IF(A618="","",Crawl!EC617)</f>
        <v/>
      </c>
      <c r="C618">
        <f>IF(A618="","",IFERROR(INDEX(Crawl!$A617:$DZ617,1,Rules!$H$6),""))</f>
        <v/>
      </c>
      <c r="D618">
        <f>IF(A618="","",IFERROR(INDEX(Crawl!$A617:$DZ617,1,Rules!$H$7),"")&amp;"")</f>
        <v/>
      </c>
      <c r="E618">
        <f>IF(A618="","",IFERROR(INDEX(Crawl!$A617:$DZ617,1,Rules!$H$8),"")&amp;"")</f>
        <v/>
      </c>
      <c r="F618">
        <f>IF(A618="","",IFERROR(INDEX(Crawl!$A617:$DZ617,1,Rules!$H$9),""))</f>
        <v/>
      </c>
      <c r="G618">
        <f>IF(A618="","",IFERROR(INDEX(Crawl!$A617:$DZ617,1,Rules!$H$10),""))</f>
        <v/>
      </c>
      <c r="H618">
        <f>IF(A618="","",IFERROR(INDEX(Crawl!$A617:$DZ617,1,Rules!$H$12),""))</f>
        <v/>
      </c>
      <c r="I618">
        <f>IF(A618="","",IF(AND(N(H618)&gt;0,IFERROR(INDEX(Crawl!$A617:$DZ617,1,Rules!$H$11),"")&amp;""&lt;&gt;""),IFERROR(INDEX(Crawl!$A617:$DZ617,1,Rules!$H$11),"")&amp;"",IF(AND(ISNUMBER(J618),N(J618)&gt;=Rules!$B$12,IFERROR(INDEX(Crawl!$A617:$DZ617,1,Rules!$H$13),"")&amp;""&lt;&gt;""),IFERROR(INDEX(Crawl!$A617:$DZ617,1,Rules!$H$13),"")&amp;"","")))</f>
        <v/>
      </c>
      <c r="J618" s="19">
        <f>IF(A618="","",IF(IFERROR(INDEX(Crawl!$A617:$DZ617,1,Rules!$H$14),"")&amp;""="","",IFERROR(INDEX(Crawl!$A617:$DZ617,1,Rules!$H$14),"")))</f>
        <v/>
      </c>
      <c r="K618">
        <f>IF(A618="","",IFERROR(SUMIFS('GSC current'!$J$2:$J$2001,'GSC current'!$I$2:$I$2001,B618),0))</f>
        <v/>
      </c>
      <c r="L618">
        <f>IF(A618="","",IFERROR(SUMIFS('GSC current'!$K$2:$K$2001,'GSC current'!$I$2:$I$2001,B618),0))</f>
        <v/>
      </c>
      <c r="M618" s="20">
        <f>IF(A618="","",IF(N(L618)&gt;0,K618/L618,""))</f>
        <v/>
      </c>
      <c r="N618" s="21">
        <f>IF(A618="","",IF(N(L618)&gt;0,SUMIFS('GSC current'!$L$2:$L$2001,'GSC current'!$I$2:$I$2001,B618)/L618,""))</f>
        <v/>
      </c>
      <c r="O618">
        <f>IF(A618="","",IFERROR(SUMIFS('GSC previous'!$J$2:$J$2001,'GSC previous'!$I$2:$I$2001,B618),0))</f>
        <v/>
      </c>
      <c r="P618" s="22">
        <f>IF(A618="","",IF(N(O618)&gt;0,(K618-O618)/O618,""))</f>
        <v/>
      </c>
      <c r="Q618">
        <f>IF(A618="","",IFERROR(SUMIFS(GA4!$P$2:$P$2001,GA4!$O$2:$O$2001,B618),0))</f>
        <v/>
      </c>
      <c r="R618" s="23">
        <f>IF(A618="","",IF(N(Q618)&gt;0,SUMIFS(GA4!$Q$2:$Q$2001,GA4!$O$2:$O$2001,B618)/Q618,""))</f>
        <v/>
      </c>
      <c r="S618">
        <f>IF(A618="","",IFERROR(SUMIFS(GA4!$R$2:$R$2001,GA4!$O$2:$O$2001,B618),0))</f>
        <v/>
      </c>
      <c r="T618">
        <f>IF(A618="","",IF(AND(ISNUMBER(F618),LEFT(C618&amp;"",1)="2"),IF(F618&lt;Rules!$B$9,"Yes","No"),"No"))</f>
        <v/>
      </c>
      <c r="U618">
        <f>IF(A618="","",IF(AND(N(O618)&gt;=Rules!$B$8,ISNUMBER(P618)),IF(P618&lt;=-Rules!$B$7,"Yes","No"),"No"))</f>
        <v/>
      </c>
      <c r="V618">
        <f>IF(A618="","",IF(AND(N(L618)&gt;=Rules!$B$6,ISNUMBER(N618)),IF(AND(N618&gt;=Rules!$B$10,N618&lt;=Rules!$B$11),"Yes","No"),"No"))</f>
        <v/>
      </c>
      <c r="W618">
        <f>IF(A618="","",IF(I618&lt;&gt;"","Yes","No"))</f>
        <v/>
      </c>
      <c r="X618">
        <f>IF(I618="","",IF(SUMIFS($K$3:$K$2002,$A$3:$A$2002,SUBSTITUTE(SUBSTITUTE(I618,"?","~?"),"*","~*"))&gt;N(K618),"Yes","No"))</f>
        <v/>
      </c>
      <c r="Y618">
        <f>IF(A618="","",IF(N(S618)&gt;0,"Yes","No"))</f>
        <v/>
      </c>
      <c r="Z618">
        <f>IF(A618="","",IF(AND(N(K618)&lt;Rules!$B$5,N(L618)&lt;Rules!$B$6,N(Q618)&lt;Rules!$B$13,Y618="No"),"Yes","No"))</f>
        <v/>
      </c>
      <c r="AA618">
        <f>IF(A618="","",IF(LEFT(C618&amp;"",1)="3","Redirect",IF(OR(LEFT(C618&amp;"",1)="4",LEFT(C618&amp;"",1)="5"),IF(OR(N(K618)&gt;0,N(AC618)&gt;=Rules!$B$14),"Redirect","Prune"),IF(D618="Non-Indexable","Keep",IF(AND(W618="Yes",X618="Yes",Y618="No"),"Merge",IF(OR(U618="Yes",V618="Yes",AND(T618="Yes",N(L618)&gt;=Rules!$B$6)),"Update",IF(Z618="Yes",IF(N(AC618)&gt;=Rules!$B$14,"Redirect","Prune"),"Keep")))))))</f>
        <v/>
      </c>
      <c r="AB618">
        <f>IF(A618="","",IF(LEFT(C618&amp;"",1)="3","Already redirects ("&amp;C618&amp;"). Update internal links to point at the final URL.",IF(OR(LEFT(C618&amp;"",1)="4",LEFT(C618&amp;"",1)="5"),IF(AA618="Redirect","Returns "&amp;C618&amp;" but still has "&amp;N(K618)&amp;" clicks and "&amp;N(AC618)&amp;" referring domains. 301 it to the closest live page.","Returns "&amp;C618&amp;" with no clicks or links. Remove internal links and let it 404 or 410."),IF(D618="Non-Indexable","Non-indexable ("&amp;E618&amp;"). Keep if that is intentional; otherwise fix the canonical or noindex.",IF(AA618="Merge","Overlaps with "&amp;I618&amp;IF(N(J618)&gt;0," (similarity "&amp;TEXT(J618,"0.00")&amp;")","")&amp;", which gets more clicks. Merge the useful parts into it and 301 this URL.",IF(AA618="Update",MID(IF(U618="Yes","; Clicks down "&amp;TEXT(-P618,"0%")&amp;" on the previous period","")&amp;IF(V618="Yes","; Average position "&amp;TEXT(N618,"0.0")&amp;" on "&amp;TEXT(L618,"#,##0")&amp;" impressions (striking distance)","")&amp;IF(AND(T618="Yes",N(L618)&gt;=Rules!$B$6),"; Thin ("&amp;F618&amp;" words) but has search demand",""),3,400),IF(AA618="Prune","Low value: "&amp;N(K618)&amp;" clicks, "&amp;N(L618)&amp;" impressions, "&amp;N(Q618)&amp;" sessions, no key events. Remove or noindex it and update internal links.",IF(AA618="Redirect","Low value but "&amp;N(AC618)&amp;" referring domains. 301 it to the closest relevant page to keep those links.",IF(AND(Z618="No",Y618="Yes",N(K618)&lt;Rules!$B$5),"Low search traffic but it converts (key events: "&amp;S618&amp;"). Keep it and link to it.",IF(W618="Yes","Stronger than the page it overlaps ("&amp;I618&amp;"). Keep; merge that page into this one.","Healthy: "&amp;N(K618)&amp;" clicks"&amp;IF(ISNUMBER(N618),", average position "&amp;TEXT(N618,"0.0"),"")&amp;". Keep and monitor."))))))))))</f>
        <v/>
      </c>
      <c r="AE618">
        <f>IF(A618="","",IF(AD618&lt;&gt;"",AD618,AA618))</f>
        <v/>
      </c>
    </row>
    <row r="619">
      <c r="A619">
        <f>IF(Crawl!A618="","",Crawl!A618)</f>
        <v/>
      </c>
      <c r="B619">
        <f>IF(A619="","",Crawl!EC618)</f>
        <v/>
      </c>
      <c r="C619">
        <f>IF(A619="","",IFERROR(INDEX(Crawl!$A618:$DZ618,1,Rules!$H$6),""))</f>
        <v/>
      </c>
      <c r="D619">
        <f>IF(A619="","",IFERROR(INDEX(Crawl!$A618:$DZ618,1,Rules!$H$7),"")&amp;"")</f>
        <v/>
      </c>
      <c r="E619">
        <f>IF(A619="","",IFERROR(INDEX(Crawl!$A618:$DZ618,1,Rules!$H$8),"")&amp;"")</f>
        <v/>
      </c>
      <c r="F619">
        <f>IF(A619="","",IFERROR(INDEX(Crawl!$A618:$DZ618,1,Rules!$H$9),""))</f>
        <v/>
      </c>
      <c r="G619">
        <f>IF(A619="","",IFERROR(INDEX(Crawl!$A618:$DZ618,1,Rules!$H$10),""))</f>
        <v/>
      </c>
      <c r="H619">
        <f>IF(A619="","",IFERROR(INDEX(Crawl!$A618:$DZ618,1,Rules!$H$12),""))</f>
        <v/>
      </c>
      <c r="I619">
        <f>IF(A619="","",IF(AND(N(H619)&gt;0,IFERROR(INDEX(Crawl!$A618:$DZ618,1,Rules!$H$11),"")&amp;""&lt;&gt;""),IFERROR(INDEX(Crawl!$A618:$DZ618,1,Rules!$H$11),"")&amp;"",IF(AND(ISNUMBER(J619),N(J619)&gt;=Rules!$B$12,IFERROR(INDEX(Crawl!$A618:$DZ618,1,Rules!$H$13),"")&amp;""&lt;&gt;""),IFERROR(INDEX(Crawl!$A618:$DZ618,1,Rules!$H$13),"")&amp;"","")))</f>
        <v/>
      </c>
      <c r="J619" s="19">
        <f>IF(A619="","",IF(IFERROR(INDEX(Crawl!$A618:$DZ618,1,Rules!$H$14),"")&amp;""="","",IFERROR(INDEX(Crawl!$A618:$DZ618,1,Rules!$H$14),"")))</f>
        <v/>
      </c>
      <c r="K619">
        <f>IF(A619="","",IFERROR(SUMIFS('GSC current'!$J$2:$J$2001,'GSC current'!$I$2:$I$2001,B619),0))</f>
        <v/>
      </c>
      <c r="L619">
        <f>IF(A619="","",IFERROR(SUMIFS('GSC current'!$K$2:$K$2001,'GSC current'!$I$2:$I$2001,B619),0))</f>
        <v/>
      </c>
      <c r="M619" s="20">
        <f>IF(A619="","",IF(N(L619)&gt;0,K619/L619,""))</f>
        <v/>
      </c>
      <c r="N619" s="21">
        <f>IF(A619="","",IF(N(L619)&gt;0,SUMIFS('GSC current'!$L$2:$L$2001,'GSC current'!$I$2:$I$2001,B619)/L619,""))</f>
        <v/>
      </c>
      <c r="O619">
        <f>IF(A619="","",IFERROR(SUMIFS('GSC previous'!$J$2:$J$2001,'GSC previous'!$I$2:$I$2001,B619),0))</f>
        <v/>
      </c>
      <c r="P619" s="22">
        <f>IF(A619="","",IF(N(O619)&gt;0,(K619-O619)/O619,""))</f>
        <v/>
      </c>
      <c r="Q619">
        <f>IF(A619="","",IFERROR(SUMIFS(GA4!$P$2:$P$2001,GA4!$O$2:$O$2001,B619),0))</f>
        <v/>
      </c>
      <c r="R619" s="23">
        <f>IF(A619="","",IF(N(Q619)&gt;0,SUMIFS(GA4!$Q$2:$Q$2001,GA4!$O$2:$O$2001,B619)/Q619,""))</f>
        <v/>
      </c>
      <c r="S619">
        <f>IF(A619="","",IFERROR(SUMIFS(GA4!$R$2:$R$2001,GA4!$O$2:$O$2001,B619),0))</f>
        <v/>
      </c>
      <c r="T619">
        <f>IF(A619="","",IF(AND(ISNUMBER(F619),LEFT(C619&amp;"",1)="2"),IF(F619&lt;Rules!$B$9,"Yes","No"),"No"))</f>
        <v/>
      </c>
      <c r="U619">
        <f>IF(A619="","",IF(AND(N(O619)&gt;=Rules!$B$8,ISNUMBER(P619)),IF(P619&lt;=-Rules!$B$7,"Yes","No"),"No"))</f>
        <v/>
      </c>
      <c r="V619">
        <f>IF(A619="","",IF(AND(N(L619)&gt;=Rules!$B$6,ISNUMBER(N619)),IF(AND(N619&gt;=Rules!$B$10,N619&lt;=Rules!$B$11),"Yes","No"),"No"))</f>
        <v/>
      </c>
      <c r="W619">
        <f>IF(A619="","",IF(I619&lt;&gt;"","Yes","No"))</f>
        <v/>
      </c>
      <c r="X619">
        <f>IF(I619="","",IF(SUMIFS($K$3:$K$2002,$A$3:$A$2002,SUBSTITUTE(SUBSTITUTE(I619,"?","~?"),"*","~*"))&gt;N(K619),"Yes","No"))</f>
        <v/>
      </c>
      <c r="Y619">
        <f>IF(A619="","",IF(N(S619)&gt;0,"Yes","No"))</f>
        <v/>
      </c>
      <c r="Z619">
        <f>IF(A619="","",IF(AND(N(K619)&lt;Rules!$B$5,N(L619)&lt;Rules!$B$6,N(Q619)&lt;Rules!$B$13,Y619="No"),"Yes","No"))</f>
        <v/>
      </c>
      <c r="AA619">
        <f>IF(A619="","",IF(LEFT(C619&amp;"",1)="3","Redirect",IF(OR(LEFT(C619&amp;"",1)="4",LEFT(C619&amp;"",1)="5"),IF(OR(N(K619)&gt;0,N(AC619)&gt;=Rules!$B$14),"Redirect","Prune"),IF(D619="Non-Indexable","Keep",IF(AND(W619="Yes",X619="Yes",Y619="No"),"Merge",IF(OR(U619="Yes",V619="Yes",AND(T619="Yes",N(L619)&gt;=Rules!$B$6)),"Update",IF(Z619="Yes",IF(N(AC619)&gt;=Rules!$B$14,"Redirect","Prune"),"Keep")))))))</f>
        <v/>
      </c>
      <c r="AB619">
        <f>IF(A619="","",IF(LEFT(C619&amp;"",1)="3","Already redirects ("&amp;C619&amp;"). Update internal links to point at the final URL.",IF(OR(LEFT(C619&amp;"",1)="4",LEFT(C619&amp;"",1)="5"),IF(AA619="Redirect","Returns "&amp;C619&amp;" but still has "&amp;N(K619)&amp;" clicks and "&amp;N(AC619)&amp;" referring domains. 301 it to the closest live page.","Returns "&amp;C619&amp;" with no clicks or links. Remove internal links and let it 404 or 410."),IF(D619="Non-Indexable","Non-indexable ("&amp;E619&amp;"). Keep if that is intentional; otherwise fix the canonical or noindex.",IF(AA619="Merge","Overlaps with "&amp;I619&amp;IF(N(J619)&gt;0," (similarity "&amp;TEXT(J619,"0.00")&amp;")","")&amp;", which gets more clicks. Merge the useful parts into it and 301 this URL.",IF(AA619="Update",MID(IF(U619="Yes","; Clicks down "&amp;TEXT(-P619,"0%")&amp;" on the previous period","")&amp;IF(V619="Yes","; Average position "&amp;TEXT(N619,"0.0")&amp;" on "&amp;TEXT(L619,"#,##0")&amp;" impressions (striking distance)","")&amp;IF(AND(T619="Yes",N(L619)&gt;=Rules!$B$6),"; Thin ("&amp;F619&amp;" words) but has search demand",""),3,400),IF(AA619="Prune","Low value: "&amp;N(K619)&amp;" clicks, "&amp;N(L619)&amp;" impressions, "&amp;N(Q619)&amp;" sessions, no key events. Remove or noindex it and update internal links.",IF(AA619="Redirect","Low value but "&amp;N(AC619)&amp;" referring domains. 301 it to the closest relevant page to keep those links.",IF(AND(Z619="No",Y619="Yes",N(K619)&lt;Rules!$B$5),"Low search traffic but it converts (key events: "&amp;S619&amp;"). Keep it and link to it.",IF(W619="Yes","Stronger than the page it overlaps ("&amp;I619&amp;"). Keep; merge that page into this one.","Healthy: "&amp;N(K619)&amp;" clicks"&amp;IF(ISNUMBER(N619),", average position "&amp;TEXT(N619,"0.0"),"")&amp;". Keep and monitor."))))))))))</f>
        <v/>
      </c>
      <c r="AE619">
        <f>IF(A619="","",IF(AD619&lt;&gt;"",AD619,AA619))</f>
        <v/>
      </c>
    </row>
    <row r="620">
      <c r="A620">
        <f>IF(Crawl!A619="","",Crawl!A619)</f>
        <v/>
      </c>
      <c r="B620">
        <f>IF(A620="","",Crawl!EC619)</f>
        <v/>
      </c>
      <c r="C620">
        <f>IF(A620="","",IFERROR(INDEX(Crawl!$A619:$DZ619,1,Rules!$H$6),""))</f>
        <v/>
      </c>
      <c r="D620">
        <f>IF(A620="","",IFERROR(INDEX(Crawl!$A619:$DZ619,1,Rules!$H$7),"")&amp;"")</f>
        <v/>
      </c>
      <c r="E620">
        <f>IF(A620="","",IFERROR(INDEX(Crawl!$A619:$DZ619,1,Rules!$H$8),"")&amp;"")</f>
        <v/>
      </c>
      <c r="F620">
        <f>IF(A620="","",IFERROR(INDEX(Crawl!$A619:$DZ619,1,Rules!$H$9),""))</f>
        <v/>
      </c>
      <c r="G620">
        <f>IF(A620="","",IFERROR(INDEX(Crawl!$A619:$DZ619,1,Rules!$H$10),""))</f>
        <v/>
      </c>
      <c r="H620">
        <f>IF(A620="","",IFERROR(INDEX(Crawl!$A619:$DZ619,1,Rules!$H$12),""))</f>
        <v/>
      </c>
      <c r="I620">
        <f>IF(A620="","",IF(AND(N(H620)&gt;0,IFERROR(INDEX(Crawl!$A619:$DZ619,1,Rules!$H$11),"")&amp;""&lt;&gt;""),IFERROR(INDEX(Crawl!$A619:$DZ619,1,Rules!$H$11),"")&amp;"",IF(AND(ISNUMBER(J620),N(J620)&gt;=Rules!$B$12,IFERROR(INDEX(Crawl!$A619:$DZ619,1,Rules!$H$13),"")&amp;""&lt;&gt;""),IFERROR(INDEX(Crawl!$A619:$DZ619,1,Rules!$H$13),"")&amp;"","")))</f>
        <v/>
      </c>
      <c r="J620" s="19">
        <f>IF(A620="","",IF(IFERROR(INDEX(Crawl!$A619:$DZ619,1,Rules!$H$14),"")&amp;""="","",IFERROR(INDEX(Crawl!$A619:$DZ619,1,Rules!$H$14),"")))</f>
        <v/>
      </c>
      <c r="K620">
        <f>IF(A620="","",IFERROR(SUMIFS('GSC current'!$J$2:$J$2001,'GSC current'!$I$2:$I$2001,B620),0))</f>
        <v/>
      </c>
      <c r="L620">
        <f>IF(A620="","",IFERROR(SUMIFS('GSC current'!$K$2:$K$2001,'GSC current'!$I$2:$I$2001,B620),0))</f>
        <v/>
      </c>
      <c r="M620" s="20">
        <f>IF(A620="","",IF(N(L620)&gt;0,K620/L620,""))</f>
        <v/>
      </c>
      <c r="N620" s="21">
        <f>IF(A620="","",IF(N(L620)&gt;0,SUMIFS('GSC current'!$L$2:$L$2001,'GSC current'!$I$2:$I$2001,B620)/L620,""))</f>
        <v/>
      </c>
      <c r="O620">
        <f>IF(A620="","",IFERROR(SUMIFS('GSC previous'!$J$2:$J$2001,'GSC previous'!$I$2:$I$2001,B620),0))</f>
        <v/>
      </c>
      <c r="P620" s="22">
        <f>IF(A620="","",IF(N(O620)&gt;0,(K620-O620)/O620,""))</f>
        <v/>
      </c>
      <c r="Q620">
        <f>IF(A620="","",IFERROR(SUMIFS(GA4!$P$2:$P$2001,GA4!$O$2:$O$2001,B620),0))</f>
        <v/>
      </c>
      <c r="R620" s="23">
        <f>IF(A620="","",IF(N(Q620)&gt;0,SUMIFS(GA4!$Q$2:$Q$2001,GA4!$O$2:$O$2001,B620)/Q620,""))</f>
        <v/>
      </c>
      <c r="S620">
        <f>IF(A620="","",IFERROR(SUMIFS(GA4!$R$2:$R$2001,GA4!$O$2:$O$2001,B620),0))</f>
        <v/>
      </c>
      <c r="T620">
        <f>IF(A620="","",IF(AND(ISNUMBER(F620),LEFT(C620&amp;"",1)="2"),IF(F620&lt;Rules!$B$9,"Yes","No"),"No"))</f>
        <v/>
      </c>
      <c r="U620">
        <f>IF(A620="","",IF(AND(N(O620)&gt;=Rules!$B$8,ISNUMBER(P620)),IF(P620&lt;=-Rules!$B$7,"Yes","No"),"No"))</f>
        <v/>
      </c>
      <c r="V620">
        <f>IF(A620="","",IF(AND(N(L620)&gt;=Rules!$B$6,ISNUMBER(N620)),IF(AND(N620&gt;=Rules!$B$10,N620&lt;=Rules!$B$11),"Yes","No"),"No"))</f>
        <v/>
      </c>
      <c r="W620">
        <f>IF(A620="","",IF(I620&lt;&gt;"","Yes","No"))</f>
        <v/>
      </c>
      <c r="X620">
        <f>IF(I620="","",IF(SUMIFS($K$3:$K$2002,$A$3:$A$2002,SUBSTITUTE(SUBSTITUTE(I620,"?","~?"),"*","~*"))&gt;N(K620),"Yes","No"))</f>
        <v/>
      </c>
      <c r="Y620">
        <f>IF(A620="","",IF(N(S620)&gt;0,"Yes","No"))</f>
        <v/>
      </c>
      <c r="Z620">
        <f>IF(A620="","",IF(AND(N(K620)&lt;Rules!$B$5,N(L620)&lt;Rules!$B$6,N(Q620)&lt;Rules!$B$13,Y620="No"),"Yes","No"))</f>
        <v/>
      </c>
      <c r="AA620">
        <f>IF(A620="","",IF(LEFT(C620&amp;"",1)="3","Redirect",IF(OR(LEFT(C620&amp;"",1)="4",LEFT(C620&amp;"",1)="5"),IF(OR(N(K620)&gt;0,N(AC620)&gt;=Rules!$B$14),"Redirect","Prune"),IF(D620="Non-Indexable","Keep",IF(AND(W620="Yes",X620="Yes",Y620="No"),"Merge",IF(OR(U620="Yes",V620="Yes",AND(T620="Yes",N(L620)&gt;=Rules!$B$6)),"Update",IF(Z620="Yes",IF(N(AC620)&gt;=Rules!$B$14,"Redirect","Prune"),"Keep")))))))</f>
        <v/>
      </c>
      <c r="AB620">
        <f>IF(A620="","",IF(LEFT(C620&amp;"",1)="3","Already redirects ("&amp;C620&amp;"). Update internal links to point at the final URL.",IF(OR(LEFT(C620&amp;"",1)="4",LEFT(C620&amp;"",1)="5"),IF(AA620="Redirect","Returns "&amp;C620&amp;" but still has "&amp;N(K620)&amp;" clicks and "&amp;N(AC620)&amp;" referring domains. 301 it to the closest live page.","Returns "&amp;C620&amp;" with no clicks or links. Remove internal links and let it 404 or 410."),IF(D620="Non-Indexable","Non-indexable ("&amp;E620&amp;"). Keep if that is intentional; otherwise fix the canonical or noindex.",IF(AA620="Merge","Overlaps with "&amp;I620&amp;IF(N(J620)&gt;0," (similarity "&amp;TEXT(J620,"0.00")&amp;")","")&amp;", which gets more clicks. Merge the useful parts into it and 301 this URL.",IF(AA620="Update",MID(IF(U620="Yes","; Clicks down "&amp;TEXT(-P620,"0%")&amp;" on the previous period","")&amp;IF(V620="Yes","; Average position "&amp;TEXT(N620,"0.0")&amp;" on "&amp;TEXT(L620,"#,##0")&amp;" impressions (striking distance)","")&amp;IF(AND(T620="Yes",N(L620)&gt;=Rules!$B$6),"; Thin ("&amp;F620&amp;" words) but has search demand",""),3,400),IF(AA620="Prune","Low value: "&amp;N(K620)&amp;" clicks, "&amp;N(L620)&amp;" impressions, "&amp;N(Q620)&amp;" sessions, no key events. Remove or noindex it and update internal links.",IF(AA620="Redirect","Low value but "&amp;N(AC620)&amp;" referring domains. 301 it to the closest relevant page to keep those links.",IF(AND(Z620="No",Y620="Yes",N(K620)&lt;Rules!$B$5),"Low search traffic but it converts (key events: "&amp;S620&amp;"). Keep it and link to it.",IF(W620="Yes","Stronger than the page it overlaps ("&amp;I620&amp;"). Keep; merge that page into this one.","Healthy: "&amp;N(K620)&amp;" clicks"&amp;IF(ISNUMBER(N620),", average position "&amp;TEXT(N620,"0.0"),"")&amp;". Keep and monitor."))))))))))</f>
        <v/>
      </c>
      <c r="AE620">
        <f>IF(A620="","",IF(AD620&lt;&gt;"",AD620,AA620))</f>
        <v/>
      </c>
    </row>
    <row r="621">
      <c r="A621">
        <f>IF(Crawl!A620="","",Crawl!A620)</f>
        <v/>
      </c>
      <c r="B621">
        <f>IF(A621="","",Crawl!EC620)</f>
        <v/>
      </c>
      <c r="C621">
        <f>IF(A621="","",IFERROR(INDEX(Crawl!$A620:$DZ620,1,Rules!$H$6),""))</f>
        <v/>
      </c>
      <c r="D621">
        <f>IF(A621="","",IFERROR(INDEX(Crawl!$A620:$DZ620,1,Rules!$H$7),"")&amp;"")</f>
        <v/>
      </c>
      <c r="E621">
        <f>IF(A621="","",IFERROR(INDEX(Crawl!$A620:$DZ620,1,Rules!$H$8),"")&amp;"")</f>
        <v/>
      </c>
      <c r="F621">
        <f>IF(A621="","",IFERROR(INDEX(Crawl!$A620:$DZ620,1,Rules!$H$9),""))</f>
        <v/>
      </c>
      <c r="G621">
        <f>IF(A621="","",IFERROR(INDEX(Crawl!$A620:$DZ620,1,Rules!$H$10),""))</f>
        <v/>
      </c>
      <c r="H621">
        <f>IF(A621="","",IFERROR(INDEX(Crawl!$A620:$DZ620,1,Rules!$H$12),""))</f>
        <v/>
      </c>
      <c r="I621">
        <f>IF(A621="","",IF(AND(N(H621)&gt;0,IFERROR(INDEX(Crawl!$A620:$DZ620,1,Rules!$H$11),"")&amp;""&lt;&gt;""),IFERROR(INDEX(Crawl!$A620:$DZ620,1,Rules!$H$11),"")&amp;"",IF(AND(ISNUMBER(J621),N(J621)&gt;=Rules!$B$12,IFERROR(INDEX(Crawl!$A620:$DZ620,1,Rules!$H$13),"")&amp;""&lt;&gt;""),IFERROR(INDEX(Crawl!$A620:$DZ620,1,Rules!$H$13),"")&amp;"","")))</f>
        <v/>
      </c>
      <c r="J621" s="19">
        <f>IF(A621="","",IF(IFERROR(INDEX(Crawl!$A620:$DZ620,1,Rules!$H$14),"")&amp;""="","",IFERROR(INDEX(Crawl!$A620:$DZ620,1,Rules!$H$14),"")))</f>
        <v/>
      </c>
      <c r="K621">
        <f>IF(A621="","",IFERROR(SUMIFS('GSC current'!$J$2:$J$2001,'GSC current'!$I$2:$I$2001,B621),0))</f>
        <v/>
      </c>
      <c r="L621">
        <f>IF(A621="","",IFERROR(SUMIFS('GSC current'!$K$2:$K$2001,'GSC current'!$I$2:$I$2001,B621),0))</f>
        <v/>
      </c>
      <c r="M621" s="20">
        <f>IF(A621="","",IF(N(L621)&gt;0,K621/L621,""))</f>
        <v/>
      </c>
      <c r="N621" s="21">
        <f>IF(A621="","",IF(N(L621)&gt;0,SUMIFS('GSC current'!$L$2:$L$2001,'GSC current'!$I$2:$I$2001,B621)/L621,""))</f>
        <v/>
      </c>
      <c r="O621">
        <f>IF(A621="","",IFERROR(SUMIFS('GSC previous'!$J$2:$J$2001,'GSC previous'!$I$2:$I$2001,B621),0))</f>
        <v/>
      </c>
      <c r="P621" s="22">
        <f>IF(A621="","",IF(N(O621)&gt;0,(K621-O621)/O621,""))</f>
        <v/>
      </c>
      <c r="Q621">
        <f>IF(A621="","",IFERROR(SUMIFS(GA4!$P$2:$P$2001,GA4!$O$2:$O$2001,B621),0))</f>
        <v/>
      </c>
      <c r="R621" s="23">
        <f>IF(A621="","",IF(N(Q621)&gt;0,SUMIFS(GA4!$Q$2:$Q$2001,GA4!$O$2:$O$2001,B621)/Q621,""))</f>
        <v/>
      </c>
      <c r="S621">
        <f>IF(A621="","",IFERROR(SUMIFS(GA4!$R$2:$R$2001,GA4!$O$2:$O$2001,B621),0))</f>
        <v/>
      </c>
      <c r="T621">
        <f>IF(A621="","",IF(AND(ISNUMBER(F621),LEFT(C621&amp;"",1)="2"),IF(F621&lt;Rules!$B$9,"Yes","No"),"No"))</f>
        <v/>
      </c>
      <c r="U621">
        <f>IF(A621="","",IF(AND(N(O621)&gt;=Rules!$B$8,ISNUMBER(P621)),IF(P621&lt;=-Rules!$B$7,"Yes","No"),"No"))</f>
        <v/>
      </c>
      <c r="V621">
        <f>IF(A621="","",IF(AND(N(L621)&gt;=Rules!$B$6,ISNUMBER(N621)),IF(AND(N621&gt;=Rules!$B$10,N621&lt;=Rules!$B$11),"Yes","No"),"No"))</f>
        <v/>
      </c>
      <c r="W621">
        <f>IF(A621="","",IF(I621&lt;&gt;"","Yes","No"))</f>
        <v/>
      </c>
      <c r="X621">
        <f>IF(I621="","",IF(SUMIFS($K$3:$K$2002,$A$3:$A$2002,SUBSTITUTE(SUBSTITUTE(I621,"?","~?"),"*","~*"))&gt;N(K621),"Yes","No"))</f>
        <v/>
      </c>
      <c r="Y621">
        <f>IF(A621="","",IF(N(S621)&gt;0,"Yes","No"))</f>
        <v/>
      </c>
      <c r="Z621">
        <f>IF(A621="","",IF(AND(N(K621)&lt;Rules!$B$5,N(L621)&lt;Rules!$B$6,N(Q621)&lt;Rules!$B$13,Y621="No"),"Yes","No"))</f>
        <v/>
      </c>
      <c r="AA621">
        <f>IF(A621="","",IF(LEFT(C621&amp;"",1)="3","Redirect",IF(OR(LEFT(C621&amp;"",1)="4",LEFT(C621&amp;"",1)="5"),IF(OR(N(K621)&gt;0,N(AC621)&gt;=Rules!$B$14),"Redirect","Prune"),IF(D621="Non-Indexable","Keep",IF(AND(W621="Yes",X621="Yes",Y621="No"),"Merge",IF(OR(U621="Yes",V621="Yes",AND(T621="Yes",N(L621)&gt;=Rules!$B$6)),"Update",IF(Z621="Yes",IF(N(AC621)&gt;=Rules!$B$14,"Redirect","Prune"),"Keep")))))))</f>
        <v/>
      </c>
      <c r="AB621">
        <f>IF(A621="","",IF(LEFT(C621&amp;"",1)="3","Already redirects ("&amp;C621&amp;"). Update internal links to point at the final URL.",IF(OR(LEFT(C621&amp;"",1)="4",LEFT(C621&amp;"",1)="5"),IF(AA621="Redirect","Returns "&amp;C621&amp;" but still has "&amp;N(K621)&amp;" clicks and "&amp;N(AC621)&amp;" referring domains. 301 it to the closest live page.","Returns "&amp;C621&amp;" with no clicks or links. Remove internal links and let it 404 or 410."),IF(D621="Non-Indexable","Non-indexable ("&amp;E621&amp;"). Keep if that is intentional; otherwise fix the canonical or noindex.",IF(AA621="Merge","Overlaps with "&amp;I621&amp;IF(N(J621)&gt;0," (similarity "&amp;TEXT(J621,"0.00")&amp;")","")&amp;", which gets more clicks. Merge the useful parts into it and 301 this URL.",IF(AA621="Update",MID(IF(U621="Yes","; Clicks down "&amp;TEXT(-P621,"0%")&amp;" on the previous period","")&amp;IF(V621="Yes","; Average position "&amp;TEXT(N621,"0.0")&amp;" on "&amp;TEXT(L621,"#,##0")&amp;" impressions (striking distance)","")&amp;IF(AND(T621="Yes",N(L621)&gt;=Rules!$B$6),"; Thin ("&amp;F621&amp;" words) but has search demand",""),3,400),IF(AA621="Prune","Low value: "&amp;N(K621)&amp;" clicks, "&amp;N(L621)&amp;" impressions, "&amp;N(Q621)&amp;" sessions, no key events. Remove or noindex it and update internal links.",IF(AA621="Redirect","Low value but "&amp;N(AC621)&amp;" referring domains. 301 it to the closest relevant page to keep those links.",IF(AND(Z621="No",Y621="Yes",N(K621)&lt;Rules!$B$5),"Low search traffic but it converts (key events: "&amp;S621&amp;"). Keep it and link to it.",IF(W621="Yes","Stronger than the page it overlaps ("&amp;I621&amp;"). Keep; merge that page into this one.","Healthy: "&amp;N(K621)&amp;" clicks"&amp;IF(ISNUMBER(N621),", average position "&amp;TEXT(N621,"0.0"),"")&amp;". Keep and monitor."))))))))))</f>
        <v/>
      </c>
      <c r="AE621">
        <f>IF(A621="","",IF(AD621&lt;&gt;"",AD621,AA621))</f>
        <v/>
      </c>
    </row>
    <row r="622">
      <c r="A622">
        <f>IF(Crawl!A621="","",Crawl!A621)</f>
        <v/>
      </c>
      <c r="B622">
        <f>IF(A622="","",Crawl!EC621)</f>
        <v/>
      </c>
      <c r="C622">
        <f>IF(A622="","",IFERROR(INDEX(Crawl!$A621:$DZ621,1,Rules!$H$6),""))</f>
        <v/>
      </c>
      <c r="D622">
        <f>IF(A622="","",IFERROR(INDEX(Crawl!$A621:$DZ621,1,Rules!$H$7),"")&amp;"")</f>
        <v/>
      </c>
      <c r="E622">
        <f>IF(A622="","",IFERROR(INDEX(Crawl!$A621:$DZ621,1,Rules!$H$8),"")&amp;"")</f>
        <v/>
      </c>
      <c r="F622">
        <f>IF(A622="","",IFERROR(INDEX(Crawl!$A621:$DZ621,1,Rules!$H$9),""))</f>
        <v/>
      </c>
      <c r="G622">
        <f>IF(A622="","",IFERROR(INDEX(Crawl!$A621:$DZ621,1,Rules!$H$10),""))</f>
        <v/>
      </c>
      <c r="H622">
        <f>IF(A622="","",IFERROR(INDEX(Crawl!$A621:$DZ621,1,Rules!$H$12),""))</f>
        <v/>
      </c>
      <c r="I622">
        <f>IF(A622="","",IF(AND(N(H622)&gt;0,IFERROR(INDEX(Crawl!$A621:$DZ621,1,Rules!$H$11),"")&amp;""&lt;&gt;""),IFERROR(INDEX(Crawl!$A621:$DZ621,1,Rules!$H$11),"")&amp;"",IF(AND(ISNUMBER(J622),N(J622)&gt;=Rules!$B$12,IFERROR(INDEX(Crawl!$A621:$DZ621,1,Rules!$H$13),"")&amp;""&lt;&gt;""),IFERROR(INDEX(Crawl!$A621:$DZ621,1,Rules!$H$13),"")&amp;"","")))</f>
        <v/>
      </c>
      <c r="J622" s="19">
        <f>IF(A622="","",IF(IFERROR(INDEX(Crawl!$A621:$DZ621,1,Rules!$H$14),"")&amp;""="","",IFERROR(INDEX(Crawl!$A621:$DZ621,1,Rules!$H$14),"")))</f>
        <v/>
      </c>
      <c r="K622">
        <f>IF(A622="","",IFERROR(SUMIFS('GSC current'!$J$2:$J$2001,'GSC current'!$I$2:$I$2001,B622),0))</f>
        <v/>
      </c>
      <c r="L622">
        <f>IF(A622="","",IFERROR(SUMIFS('GSC current'!$K$2:$K$2001,'GSC current'!$I$2:$I$2001,B622),0))</f>
        <v/>
      </c>
      <c r="M622" s="20">
        <f>IF(A622="","",IF(N(L622)&gt;0,K622/L622,""))</f>
        <v/>
      </c>
      <c r="N622" s="21">
        <f>IF(A622="","",IF(N(L622)&gt;0,SUMIFS('GSC current'!$L$2:$L$2001,'GSC current'!$I$2:$I$2001,B622)/L622,""))</f>
        <v/>
      </c>
      <c r="O622">
        <f>IF(A622="","",IFERROR(SUMIFS('GSC previous'!$J$2:$J$2001,'GSC previous'!$I$2:$I$2001,B622),0))</f>
        <v/>
      </c>
      <c r="P622" s="22">
        <f>IF(A622="","",IF(N(O622)&gt;0,(K622-O622)/O622,""))</f>
        <v/>
      </c>
      <c r="Q622">
        <f>IF(A622="","",IFERROR(SUMIFS(GA4!$P$2:$P$2001,GA4!$O$2:$O$2001,B622),0))</f>
        <v/>
      </c>
      <c r="R622" s="23">
        <f>IF(A622="","",IF(N(Q622)&gt;0,SUMIFS(GA4!$Q$2:$Q$2001,GA4!$O$2:$O$2001,B622)/Q622,""))</f>
        <v/>
      </c>
      <c r="S622">
        <f>IF(A622="","",IFERROR(SUMIFS(GA4!$R$2:$R$2001,GA4!$O$2:$O$2001,B622),0))</f>
        <v/>
      </c>
      <c r="T622">
        <f>IF(A622="","",IF(AND(ISNUMBER(F622),LEFT(C622&amp;"",1)="2"),IF(F622&lt;Rules!$B$9,"Yes","No"),"No"))</f>
        <v/>
      </c>
      <c r="U622">
        <f>IF(A622="","",IF(AND(N(O622)&gt;=Rules!$B$8,ISNUMBER(P622)),IF(P622&lt;=-Rules!$B$7,"Yes","No"),"No"))</f>
        <v/>
      </c>
      <c r="V622">
        <f>IF(A622="","",IF(AND(N(L622)&gt;=Rules!$B$6,ISNUMBER(N622)),IF(AND(N622&gt;=Rules!$B$10,N622&lt;=Rules!$B$11),"Yes","No"),"No"))</f>
        <v/>
      </c>
      <c r="W622">
        <f>IF(A622="","",IF(I622&lt;&gt;"","Yes","No"))</f>
        <v/>
      </c>
      <c r="X622">
        <f>IF(I622="","",IF(SUMIFS($K$3:$K$2002,$A$3:$A$2002,SUBSTITUTE(SUBSTITUTE(I622,"?","~?"),"*","~*"))&gt;N(K622),"Yes","No"))</f>
        <v/>
      </c>
      <c r="Y622">
        <f>IF(A622="","",IF(N(S622)&gt;0,"Yes","No"))</f>
        <v/>
      </c>
      <c r="Z622">
        <f>IF(A622="","",IF(AND(N(K622)&lt;Rules!$B$5,N(L622)&lt;Rules!$B$6,N(Q622)&lt;Rules!$B$13,Y622="No"),"Yes","No"))</f>
        <v/>
      </c>
      <c r="AA622">
        <f>IF(A622="","",IF(LEFT(C622&amp;"",1)="3","Redirect",IF(OR(LEFT(C622&amp;"",1)="4",LEFT(C622&amp;"",1)="5"),IF(OR(N(K622)&gt;0,N(AC622)&gt;=Rules!$B$14),"Redirect","Prune"),IF(D622="Non-Indexable","Keep",IF(AND(W622="Yes",X622="Yes",Y622="No"),"Merge",IF(OR(U622="Yes",V622="Yes",AND(T622="Yes",N(L622)&gt;=Rules!$B$6)),"Update",IF(Z622="Yes",IF(N(AC622)&gt;=Rules!$B$14,"Redirect","Prune"),"Keep")))))))</f>
        <v/>
      </c>
      <c r="AB622">
        <f>IF(A622="","",IF(LEFT(C622&amp;"",1)="3","Already redirects ("&amp;C622&amp;"). Update internal links to point at the final URL.",IF(OR(LEFT(C622&amp;"",1)="4",LEFT(C622&amp;"",1)="5"),IF(AA622="Redirect","Returns "&amp;C622&amp;" but still has "&amp;N(K622)&amp;" clicks and "&amp;N(AC622)&amp;" referring domains. 301 it to the closest live page.","Returns "&amp;C622&amp;" with no clicks or links. Remove internal links and let it 404 or 410."),IF(D622="Non-Indexable","Non-indexable ("&amp;E622&amp;"). Keep if that is intentional; otherwise fix the canonical or noindex.",IF(AA622="Merge","Overlaps with "&amp;I622&amp;IF(N(J622)&gt;0," (similarity "&amp;TEXT(J622,"0.00")&amp;")","")&amp;", which gets more clicks. Merge the useful parts into it and 301 this URL.",IF(AA622="Update",MID(IF(U622="Yes","; Clicks down "&amp;TEXT(-P622,"0%")&amp;" on the previous period","")&amp;IF(V622="Yes","; Average position "&amp;TEXT(N622,"0.0")&amp;" on "&amp;TEXT(L622,"#,##0")&amp;" impressions (striking distance)","")&amp;IF(AND(T622="Yes",N(L622)&gt;=Rules!$B$6),"; Thin ("&amp;F622&amp;" words) but has search demand",""),3,400),IF(AA622="Prune","Low value: "&amp;N(K622)&amp;" clicks, "&amp;N(L622)&amp;" impressions, "&amp;N(Q622)&amp;" sessions, no key events. Remove or noindex it and update internal links.",IF(AA622="Redirect","Low value but "&amp;N(AC622)&amp;" referring domains. 301 it to the closest relevant page to keep those links.",IF(AND(Z622="No",Y622="Yes",N(K622)&lt;Rules!$B$5),"Low search traffic but it converts (key events: "&amp;S622&amp;"). Keep it and link to it.",IF(W622="Yes","Stronger than the page it overlaps ("&amp;I622&amp;"). Keep; merge that page into this one.","Healthy: "&amp;N(K622)&amp;" clicks"&amp;IF(ISNUMBER(N622),", average position "&amp;TEXT(N622,"0.0"),"")&amp;". Keep and monitor."))))))))))</f>
        <v/>
      </c>
      <c r="AE622">
        <f>IF(A622="","",IF(AD622&lt;&gt;"",AD622,AA622))</f>
        <v/>
      </c>
    </row>
    <row r="623">
      <c r="A623">
        <f>IF(Crawl!A622="","",Crawl!A622)</f>
        <v/>
      </c>
      <c r="B623">
        <f>IF(A623="","",Crawl!EC622)</f>
        <v/>
      </c>
      <c r="C623">
        <f>IF(A623="","",IFERROR(INDEX(Crawl!$A622:$DZ622,1,Rules!$H$6),""))</f>
        <v/>
      </c>
      <c r="D623">
        <f>IF(A623="","",IFERROR(INDEX(Crawl!$A622:$DZ622,1,Rules!$H$7),"")&amp;"")</f>
        <v/>
      </c>
      <c r="E623">
        <f>IF(A623="","",IFERROR(INDEX(Crawl!$A622:$DZ622,1,Rules!$H$8),"")&amp;"")</f>
        <v/>
      </c>
      <c r="F623">
        <f>IF(A623="","",IFERROR(INDEX(Crawl!$A622:$DZ622,1,Rules!$H$9),""))</f>
        <v/>
      </c>
      <c r="G623">
        <f>IF(A623="","",IFERROR(INDEX(Crawl!$A622:$DZ622,1,Rules!$H$10),""))</f>
        <v/>
      </c>
      <c r="H623">
        <f>IF(A623="","",IFERROR(INDEX(Crawl!$A622:$DZ622,1,Rules!$H$12),""))</f>
        <v/>
      </c>
      <c r="I623">
        <f>IF(A623="","",IF(AND(N(H623)&gt;0,IFERROR(INDEX(Crawl!$A622:$DZ622,1,Rules!$H$11),"")&amp;""&lt;&gt;""),IFERROR(INDEX(Crawl!$A622:$DZ622,1,Rules!$H$11),"")&amp;"",IF(AND(ISNUMBER(J623),N(J623)&gt;=Rules!$B$12,IFERROR(INDEX(Crawl!$A622:$DZ622,1,Rules!$H$13),"")&amp;""&lt;&gt;""),IFERROR(INDEX(Crawl!$A622:$DZ622,1,Rules!$H$13),"")&amp;"","")))</f>
        <v/>
      </c>
      <c r="J623" s="19">
        <f>IF(A623="","",IF(IFERROR(INDEX(Crawl!$A622:$DZ622,1,Rules!$H$14),"")&amp;""="","",IFERROR(INDEX(Crawl!$A622:$DZ622,1,Rules!$H$14),"")))</f>
        <v/>
      </c>
      <c r="K623">
        <f>IF(A623="","",IFERROR(SUMIFS('GSC current'!$J$2:$J$2001,'GSC current'!$I$2:$I$2001,B623),0))</f>
        <v/>
      </c>
      <c r="L623">
        <f>IF(A623="","",IFERROR(SUMIFS('GSC current'!$K$2:$K$2001,'GSC current'!$I$2:$I$2001,B623),0))</f>
        <v/>
      </c>
      <c r="M623" s="20">
        <f>IF(A623="","",IF(N(L623)&gt;0,K623/L623,""))</f>
        <v/>
      </c>
      <c r="N623" s="21">
        <f>IF(A623="","",IF(N(L623)&gt;0,SUMIFS('GSC current'!$L$2:$L$2001,'GSC current'!$I$2:$I$2001,B623)/L623,""))</f>
        <v/>
      </c>
      <c r="O623">
        <f>IF(A623="","",IFERROR(SUMIFS('GSC previous'!$J$2:$J$2001,'GSC previous'!$I$2:$I$2001,B623),0))</f>
        <v/>
      </c>
      <c r="P623" s="22">
        <f>IF(A623="","",IF(N(O623)&gt;0,(K623-O623)/O623,""))</f>
        <v/>
      </c>
      <c r="Q623">
        <f>IF(A623="","",IFERROR(SUMIFS(GA4!$P$2:$P$2001,GA4!$O$2:$O$2001,B623),0))</f>
        <v/>
      </c>
      <c r="R623" s="23">
        <f>IF(A623="","",IF(N(Q623)&gt;0,SUMIFS(GA4!$Q$2:$Q$2001,GA4!$O$2:$O$2001,B623)/Q623,""))</f>
        <v/>
      </c>
      <c r="S623">
        <f>IF(A623="","",IFERROR(SUMIFS(GA4!$R$2:$R$2001,GA4!$O$2:$O$2001,B623),0))</f>
        <v/>
      </c>
      <c r="T623">
        <f>IF(A623="","",IF(AND(ISNUMBER(F623),LEFT(C623&amp;"",1)="2"),IF(F623&lt;Rules!$B$9,"Yes","No"),"No"))</f>
        <v/>
      </c>
      <c r="U623">
        <f>IF(A623="","",IF(AND(N(O623)&gt;=Rules!$B$8,ISNUMBER(P623)),IF(P623&lt;=-Rules!$B$7,"Yes","No"),"No"))</f>
        <v/>
      </c>
      <c r="V623">
        <f>IF(A623="","",IF(AND(N(L623)&gt;=Rules!$B$6,ISNUMBER(N623)),IF(AND(N623&gt;=Rules!$B$10,N623&lt;=Rules!$B$11),"Yes","No"),"No"))</f>
        <v/>
      </c>
      <c r="W623">
        <f>IF(A623="","",IF(I623&lt;&gt;"","Yes","No"))</f>
        <v/>
      </c>
      <c r="X623">
        <f>IF(I623="","",IF(SUMIFS($K$3:$K$2002,$A$3:$A$2002,SUBSTITUTE(SUBSTITUTE(I623,"?","~?"),"*","~*"))&gt;N(K623),"Yes","No"))</f>
        <v/>
      </c>
      <c r="Y623">
        <f>IF(A623="","",IF(N(S623)&gt;0,"Yes","No"))</f>
        <v/>
      </c>
      <c r="Z623">
        <f>IF(A623="","",IF(AND(N(K623)&lt;Rules!$B$5,N(L623)&lt;Rules!$B$6,N(Q623)&lt;Rules!$B$13,Y623="No"),"Yes","No"))</f>
        <v/>
      </c>
      <c r="AA623">
        <f>IF(A623="","",IF(LEFT(C623&amp;"",1)="3","Redirect",IF(OR(LEFT(C623&amp;"",1)="4",LEFT(C623&amp;"",1)="5"),IF(OR(N(K623)&gt;0,N(AC623)&gt;=Rules!$B$14),"Redirect","Prune"),IF(D623="Non-Indexable","Keep",IF(AND(W623="Yes",X623="Yes",Y623="No"),"Merge",IF(OR(U623="Yes",V623="Yes",AND(T623="Yes",N(L623)&gt;=Rules!$B$6)),"Update",IF(Z623="Yes",IF(N(AC623)&gt;=Rules!$B$14,"Redirect","Prune"),"Keep")))))))</f>
        <v/>
      </c>
      <c r="AB623">
        <f>IF(A623="","",IF(LEFT(C623&amp;"",1)="3","Already redirects ("&amp;C623&amp;"). Update internal links to point at the final URL.",IF(OR(LEFT(C623&amp;"",1)="4",LEFT(C623&amp;"",1)="5"),IF(AA623="Redirect","Returns "&amp;C623&amp;" but still has "&amp;N(K623)&amp;" clicks and "&amp;N(AC623)&amp;" referring domains. 301 it to the closest live page.","Returns "&amp;C623&amp;" with no clicks or links. Remove internal links and let it 404 or 410."),IF(D623="Non-Indexable","Non-indexable ("&amp;E623&amp;"). Keep if that is intentional; otherwise fix the canonical or noindex.",IF(AA623="Merge","Overlaps with "&amp;I623&amp;IF(N(J623)&gt;0," (similarity "&amp;TEXT(J623,"0.00")&amp;")","")&amp;", which gets more clicks. Merge the useful parts into it and 301 this URL.",IF(AA623="Update",MID(IF(U623="Yes","; Clicks down "&amp;TEXT(-P623,"0%")&amp;" on the previous period","")&amp;IF(V623="Yes","; Average position "&amp;TEXT(N623,"0.0")&amp;" on "&amp;TEXT(L623,"#,##0")&amp;" impressions (striking distance)","")&amp;IF(AND(T623="Yes",N(L623)&gt;=Rules!$B$6),"; Thin ("&amp;F623&amp;" words) but has search demand",""),3,400),IF(AA623="Prune","Low value: "&amp;N(K623)&amp;" clicks, "&amp;N(L623)&amp;" impressions, "&amp;N(Q623)&amp;" sessions, no key events. Remove or noindex it and update internal links.",IF(AA623="Redirect","Low value but "&amp;N(AC623)&amp;" referring domains. 301 it to the closest relevant page to keep those links.",IF(AND(Z623="No",Y623="Yes",N(K623)&lt;Rules!$B$5),"Low search traffic but it converts (key events: "&amp;S623&amp;"). Keep it and link to it.",IF(W623="Yes","Stronger than the page it overlaps ("&amp;I623&amp;"). Keep; merge that page into this one.","Healthy: "&amp;N(K623)&amp;" clicks"&amp;IF(ISNUMBER(N623),", average position "&amp;TEXT(N623,"0.0"),"")&amp;". Keep and monitor."))))))))))</f>
        <v/>
      </c>
      <c r="AE623">
        <f>IF(A623="","",IF(AD623&lt;&gt;"",AD623,AA623))</f>
        <v/>
      </c>
    </row>
    <row r="624">
      <c r="A624">
        <f>IF(Crawl!A623="","",Crawl!A623)</f>
        <v/>
      </c>
      <c r="B624">
        <f>IF(A624="","",Crawl!EC623)</f>
        <v/>
      </c>
      <c r="C624">
        <f>IF(A624="","",IFERROR(INDEX(Crawl!$A623:$DZ623,1,Rules!$H$6),""))</f>
        <v/>
      </c>
      <c r="D624">
        <f>IF(A624="","",IFERROR(INDEX(Crawl!$A623:$DZ623,1,Rules!$H$7),"")&amp;"")</f>
        <v/>
      </c>
      <c r="E624">
        <f>IF(A624="","",IFERROR(INDEX(Crawl!$A623:$DZ623,1,Rules!$H$8),"")&amp;"")</f>
        <v/>
      </c>
      <c r="F624">
        <f>IF(A624="","",IFERROR(INDEX(Crawl!$A623:$DZ623,1,Rules!$H$9),""))</f>
        <v/>
      </c>
      <c r="G624">
        <f>IF(A624="","",IFERROR(INDEX(Crawl!$A623:$DZ623,1,Rules!$H$10),""))</f>
        <v/>
      </c>
      <c r="H624">
        <f>IF(A624="","",IFERROR(INDEX(Crawl!$A623:$DZ623,1,Rules!$H$12),""))</f>
        <v/>
      </c>
      <c r="I624">
        <f>IF(A624="","",IF(AND(N(H624)&gt;0,IFERROR(INDEX(Crawl!$A623:$DZ623,1,Rules!$H$11),"")&amp;""&lt;&gt;""),IFERROR(INDEX(Crawl!$A623:$DZ623,1,Rules!$H$11),"")&amp;"",IF(AND(ISNUMBER(J624),N(J624)&gt;=Rules!$B$12,IFERROR(INDEX(Crawl!$A623:$DZ623,1,Rules!$H$13),"")&amp;""&lt;&gt;""),IFERROR(INDEX(Crawl!$A623:$DZ623,1,Rules!$H$13),"")&amp;"","")))</f>
        <v/>
      </c>
      <c r="J624" s="19">
        <f>IF(A624="","",IF(IFERROR(INDEX(Crawl!$A623:$DZ623,1,Rules!$H$14),"")&amp;""="","",IFERROR(INDEX(Crawl!$A623:$DZ623,1,Rules!$H$14),"")))</f>
        <v/>
      </c>
      <c r="K624">
        <f>IF(A624="","",IFERROR(SUMIFS('GSC current'!$J$2:$J$2001,'GSC current'!$I$2:$I$2001,B624),0))</f>
        <v/>
      </c>
      <c r="L624">
        <f>IF(A624="","",IFERROR(SUMIFS('GSC current'!$K$2:$K$2001,'GSC current'!$I$2:$I$2001,B624),0))</f>
        <v/>
      </c>
      <c r="M624" s="20">
        <f>IF(A624="","",IF(N(L624)&gt;0,K624/L624,""))</f>
        <v/>
      </c>
      <c r="N624" s="21">
        <f>IF(A624="","",IF(N(L624)&gt;0,SUMIFS('GSC current'!$L$2:$L$2001,'GSC current'!$I$2:$I$2001,B624)/L624,""))</f>
        <v/>
      </c>
      <c r="O624">
        <f>IF(A624="","",IFERROR(SUMIFS('GSC previous'!$J$2:$J$2001,'GSC previous'!$I$2:$I$2001,B624),0))</f>
        <v/>
      </c>
      <c r="P624" s="22">
        <f>IF(A624="","",IF(N(O624)&gt;0,(K624-O624)/O624,""))</f>
        <v/>
      </c>
      <c r="Q624">
        <f>IF(A624="","",IFERROR(SUMIFS(GA4!$P$2:$P$2001,GA4!$O$2:$O$2001,B624),0))</f>
        <v/>
      </c>
      <c r="R624" s="23">
        <f>IF(A624="","",IF(N(Q624)&gt;0,SUMIFS(GA4!$Q$2:$Q$2001,GA4!$O$2:$O$2001,B624)/Q624,""))</f>
        <v/>
      </c>
      <c r="S624">
        <f>IF(A624="","",IFERROR(SUMIFS(GA4!$R$2:$R$2001,GA4!$O$2:$O$2001,B624),0))</f>
        <v/>
      </c>
      <c r="T624">
        <f>IF(A624="","",IF(AND(ISNUMBER(F624),LEFT(C624&amp;"",1)="2"),IF(F624&lt;Rules!$B$9,"Yes","No"),"No"))</f>
        <v/>
      </c>
      <c r="U624">
        <f>IF(A624="","",IF(AND(N(O624)&gt;=Rules!$B$8,ISNUMBER(P624)),IF(P624&lt;=-Rules!$B$7,"Yes","No"),"No"))</f>
        <v/>
      </c>
      <c r="V624">
        <f>IF(A624="","",IF(AND(N(L624)&gt;=Rules!$B$6,ISNUMBER(N624)),IF(AND(N624&gt;=Rules!$B$10,N624&lt;=Rules!$B$11),"Yes","No"),"No"))</f>
        <v/>
      </c>
      <c r="W624">
        <f>IF(A624="","",IF(I624&lt;&gt;"","Yes","No"))</f>
        <v/>
      </c>
      <c r="X624">
        <f>IF(I624="","",IF(SUMIFS($K$3:$K$2002,$A$3:$A$2002,SUBSTITUTE(SUBSTITUTE(I624,"?","~?"),"*","~*"))&gt;N(K624),"Yes","No"))</f>
        <v/>
      </c>
      <c r="Y624">
        <f>IF(A624="","",IF(N(S624)&gt;0,"Yes","No"))</f>
        <v/>
      </c>
      <c r="Z624">
        <f>IF(A624="","",IF(AND(N(K624)&lt;Rules!$B$5,N(L624)&lt;Rules!$B$6,N(Q624)&lt;Rules!$B$13,Y624="No"),"Yes","No"))</f>
        <v/>
      </c>
      <c r="AA624">
        <f>IF(A624="","",IF(LEFT(C624&amp;"",1)="3","Redirect",IF(OR(LEFT(C624&amp;"",1)="4",LEFT(C624&amp;"",1)="5"),IF(OR(N(K624)&gt;0,N(AC624)&gt;=Rules!$B$14),"Redirect","Prune"),IF(D624="Non-Indexable","Keep",IF(AND(W624="Yes",X624="Yes",Y624="No"),"Merge",IF(OR(U624="Yes",V624="Yes",AND(T624="Yes",N(L624)&gt;=Rules!$B$6)),"Update",IF(Z624="Yes",IF(N(AC624)&gt;=Rules!$B$14,"Redirect","Prune"),"Keep")))))))</f>
        <v/>
      </c>
      <c r="AB624">
        <f>IF(A624="","",IF(LEFT(C624&amp;"",1)="3","Already redirects ("&amp;C624&amp;"). Update internal links to point at the final URL.",IF(OR(LEFT(C624&amp;"",1)="4",LEFT(C624&amp;"",1)="5"),IF(AA624="Redirect","Returns "&amp;C624&amp;" but still has "&amp;N(K624)&amp;" clicks and "&amp;N(AC624)&amp;" referring domains. 301 it to the closest live page.","Returns "&amp;C624&amp;" with no clicks or links. Remove internal links and let it 404 or 410."),IF(D624="Non-Indexable","Non-indexable ("&amp;E624&amp;"). Keep if that is intentional; otherwise fix the canonical or noindex.",IF(AA624="Merge","Overlaps with "&amp;I624&amp;IF(N(J624)&gt;0," (similarity "&amp;TEXT(J624,"0.00")&amp;")","")&amp;", which gets more clicks. Merge the useful parts into it and 301 this URL.",IF(AA624="Update",MID(IF(U624="Yes","; Clicks down "&amp;TEXT(-P624,"0%")&amp;" on the previous period","")&amp;IF(V624="Yes","; Average position "&amp;TEXT(N624,"0.0")&amp;" on "&amp;TEXT(L624,"#,##0")&amp;" impressions (striking distance)","")&amp;IF(AND(T624="Yes",N(L624)&gt;=Rules!$B$6),"; Thin ("&amp;F624&amp;" words) but has search demand",""),3,400),IF(AA624="Prune","Low value: "&amp;N(K624)&amp;" clicks, "&amp;N(L624)&amp;" impressions, "&amp;N(Q624)&amp;" sessions, no key events. Remove or noindex it and update internal links.",IF(AA624="Redirect","Low value but "&amp;N(AC624)&amp;" referring domains. 301 it to the closest relevant page to keep those links.",IF(AND(Z624="No",Y624="Yes",N(K624)&lt;Rules!$B$5),"Low search traffic but it converts (key events: "&amp;S624&amp;"). Keep it and link to it.",IF(W624="Yes","Stronger than the page it overlaps ("&amp;I624&amp;"). Keep; merge that page into this one.","Healthy: "&amp;N(K624)&amp;" clicks"&amp;IF(ISNUMBER(N624),", average position "&amp;TEXT(N624,"0.0"),"")&amp;". Keep and monitor."))))))))))</f>
        <v/>
      </c>
      <c r="AE624">
        <f>IF(A624="","",IF(AD624&lt;&gt;"",AD624,AA624))</f>
        <v/>
      </c>
    </row>
    <row r="625">
      <c r="A625">
        <f>IF(Crawl!A624="","",Crawl!A624)</f>
        <v/>
      </c>
      <c r="B625">
        <f>IF(A625="","",Crawl!EC624)</f>
        <v/>
      </c>
      <c r="C625">
        <f>IF(A625="","",IFERROR(INDEX(Crawl!$A624:$DZ624,1,Rules!$H$6),""))</f>
        <v/>
      </c>
      <c r="D625">
        <f>IF(A625="","",IFERROR(INDEX(Crawl!$A624:$DZ624,1,Rules!$H$7),"")&amp;"")</f>
        <v/>
      </c>
      <c r="E625">
        <f>IF(A625="","",IFERROR(INDEX(Crawl!$A624:$DZ624,1,Rules!$H$8),"")&amp;"")</f>
        <v/>
      </c>
      <c r="F625">
        <f>IF(A625="","",IFERROR(INDEX(Crawl!$A624:$DZ624,1,Rules!$H$9),""))</f>
        <v/>
      </c>
      <c r="G625">
        <f>IF(A625="","",IFERROR(INDEX(Crawl!$A624:$DZ624,1,Rules!$H$10),""))</f>
        <v/>
      </c>
      <c r="H625">
        <f>IF(A625="","",IFERROR(INDEX(Crawl!$A624:$DZ624,1,Rules!$H$12),""))</f>
        <v/>
      </c>
      <c r="I625">
        <f>IF(A625="","",IF(AND(N(H625)&gt;0,IFERROR(INDEX(Crawl!$A624:$DZ624,1,Rules!$H$11),"")&amp;""&lt;&gt;""),IFERROR(INDEX(Crawl!$A624:$DZ624,1,Rules!$H$11),"")&amp;"",IF(AND(ISNUMBER(J625),N(J625)&gt;=Rules!$B$12,IFERROR(INDEX(Crawl!$A624:$DZ624,1,Rules!$H$13),"")&amp;""&lt;&gt;""),IFERROR(INDEX(Crawl!$A624:$DZ624,1,Rules!$H$13),"")&amp;"","")))</f>
        <v/>
      </c>
      <c r="J625" s="19">
        <f>IF(A625="","",IF(IFERROR(INDEX(Crawl!$A624:$DZ624,1,Rules!$H$14),"")&amp;""="","",IFERROR(INDEX(Crawl!$A624:$DZ624,1,Rules!$H$14),"")))</f>
        <v/>
      </c>
      <c r="K625">
        <f>IF(A625="","",IFERROR(SUMIFS('GSC current'!$J$2:$J$2001,'GSC current'!$I$2:$I$2001,B625),0))</f>
        <v/>
      </c>
      <c r="L625">
        <f>IF(A625="","",IFERROR(SUMIFS('GSC current'!$K$2:$K$2001,'GSC current'!$I$2:$I$2001,B625),0))</f>
        <v/>
      </c>
      <c r="M625" s="20">
        <f>IF(A625="","",IF(N(L625)&gt;0,K625/L625,""))</f>
        <v/>
      </c>
      <c r="N625" s="21">
        <f>IF(A625="","",IF(N(L625)&gt;0,SUMIFS('GSC current'!$L$2:$L$2001,'GSC current'!$I$2:$I$2001,B625)/L625,""))</f>
        <v/>
      </c>
      <c r="O625">
        <f>IF(A625="","",IFERROR(SUMIFS('GSC previous'!$J$2:$J$2001,'GSC previous'!$I$2:$I$2001,B625),0))</f>
        <v/>
      </c>
      <c r="P625" s="22">
        <f>IF(A625="","",IF(N(O625)&gt;0,(K625-O625)/O625,""))</f>
        <v/>
      </c>
      <c r="Q625">
        <f>IF(A625="","",IFERROR(SUMIFS(GA4!$P$2:$P$2001,GA4!$O$2:$O$2001,B625),0))</f>
        <v/>
      </c>
      <c r="R625" s="23">
        <f>IF(A625="","",IF(N(Q625)&gt;0,SUMIFS(GA4!$Q$2:$Q$2001,GA4!$O$2:$O$2001,B625)/Q625,""))</f>
        <v/>
      </c>
      <c r="S625">
        <f>IF(A625="","",IFERROR(SUMIFS(GA4!$R$2:$R$2001,GA4!$O$2:$O$2001,B625),0))</f>
        <v/>
      </c>
      <c r="T625">
        <f>IF(A625="","",IF(AND(ISNUMBER(F625),LEFT(C625&amp;"",1)="2"),IF(F625&lt;Rules!$B$9,"Yes","No"),"No"))</f>
        <v/>
      </c>
      <c r="U625">
        <f>IF(A625="","",IF(AND(N(O625)&gt;=Rules!$B$8,ISNUMBER(P625)),IF(P625&lt;=-Rules!$B$7,"Yes","No"),"No"))</f>
        <v/>
      </c>
      <c r="V625">
        <f>IF(A625="","",IF(AND(N(L625)&gt;=Rules!$B$6,ISNUMBER(N625)),IF(AND(N625&gt;=Rules!$B$10,N625&lt;=Rules!$B$11),"Yes","No"),"No"))</f>
        <v/>
      </c>
      <c r="W625">
        <f>IF(A625="","",IF(I625&lt;&gt;"","Yes","No"))</f>
        <v/>
      </c>
      <c r="X625">
        <f>IF(I625="","",IF(SUMIFS($K$3:$K$2002,$A$3:$A$2002,SUBSTITUTE(SUBSTITUTE(I625,"?","~?"),"*","~*"))&gt;N(K625),"Yes","No"))</f>
        <v/>
      </c>
      <c r="Y625">
        <f>IF(A625="","",IF(N(S625)&gt;0,"Yes","No"))</f>
        <v/>
      </c>
      <c r="Z625">
        <f>IF(A625="","",IF(AND(N(K625)&lt;Rules!$B$5,N(L625)&lt;Rules!$B$6,N(Q625)&lt;Rules!$B$13,Y625="No"),"Yes","No"))</f>
        <v/>
      </c>
      <c r="AA625">
        <f>IF(A625="","",IF(LEFT(C625&amp;"",1)="3","Redirect",IF(OR(LEFT(C625&amp;"",1)="4",LEFT(C625&amp;"",1)="5"),IF(OR(N(K625)&gt;0,N(AC625)&gt;=Rules!$B$14),"Redirect","Prune"),IF(D625="Non-Indexable","Keep",IF(AND(W625="Yes",X625="Yes",Y625="No"),"Merge",IF(OR(U625="Yes",V625="Yes",AND(T625="Yes",N(L625)&gt;=Rules!$B$6)),"Update",IF(Z625="Yes",IF(N(AC625)&gt;=Rules!$B$14,"Redirect","Prune"),"Keep")))))))</f>
        <v/>
      </c>
      <c r="AB625">
        <f>IF(A625="","",IF(LEFT(C625&amp;"",1)="3","Already redirects ("&amp;C625&amp;"). Update internal links to point at the final URL.",IF(OR(LEFT(C625&amp;"",1)="4",LEFT(C625&amp;"",1)="5"),IF(AA625="Redirect","Returns "&amp;C625&amp;" but still has "&amp;N(K625)&amp;" clicks and "&amp;N(AC625)&amp;" referring domains. 301 it to the closest live page.","Returns "&amp;C625&amp;" with no clicks or links. Remove internal links and let it 404 or 410."),IF(D625="Non-Indexable","Non-indexable ("&amp;E625&amp;"). Keep if that is intentional; otherwise fix the canonical or noindex.",IF(AA625="Merge","Overlaps with "&amp;I625&amp;IF(N(J625)&gt;0," (similarity "&amp;TEXT(J625,"0.00")&amp;")","")&amp;", which gets more clicks. Merge the useful parts into it and 301 this URL.",IF(AA625="Update",MID(IF(U625="Yes","; Clicks down "&amp;TEXT(-P625,"0%")&amp;" on the previous period","")&amp;IF(V625="Yes","; Average position "&amp;TEXT(N625,"0.0")&amp;" on "&amp;TEXT(L625,"#,##0")&amp;" impressions (striking distance)","")&amp;IF(AND(T625="Yes",N(L625)&gt;=Rules!$B$6),"; Thin ("&amp;F625&amp;" words) but has search demand",""),3,400),IF(AA625="Prune","Low value: "&amp;N(K625)&amp;" clicks, "&amp;N(L625)&amp;" impressions, "&amp;N(Q625)&amp;" sessions, no key events. Remove or noindex it and update internal links.",IF(AA625="Redirect","Low value but "&amp;N(AC625)&amp;" referring domains. 301 it to the closest relevant page to keep those links.",IF(AND(Z625="No",Y625="Yes",N(K625)&lt;Rules!$B$5),"Low search traffic but it converts (key events: "&amp;S625&amp;"). Keep it and link to it.",IF(W625="Yes","Stronger than the page it overlaps ("&amp;I625&amp;"). Keep; merge that page into this one.","Healthy: "&amp;N(K625)&amp;" clicks"&amp;IF(ISNUMBER(N625),", average position "&amp;TEXT(N625,"0.0"),"")&amp;". Keep and monitor."))))))))))</f>
        <v/>
      </c>
      <c r="AE625">
        <f>IF(A625="","",IF(AD625&lt;&gt;"",AD625,AA625))</f>
        <v/>
      </c>
    </row>
    <row r="626">
      <c r="A626">
        <f>IF(Crawl!A625="","",Crawl!A625)</f>
        <v/>
      </c>
      <c r="B626">
        <f>IF(A626="","",Crawl!EC625)</f>
        <v/>
      </c>
      <c r="C626">
        <f>IF(A626="","",IFERROR(INDEX(Crawl!$A625:$DZ625,1,Rules!$H$6),""))</f>
        <v/>
      </c>
      <c r="D626">
        <f>IF(A626="","",IFERROR(INDEX(Crawl!$A625:$DZ625,1,Rules!$H$7),"")&amp;"")</f>
        <v/>
      </c>
      <c r="E626">
        <f>IF(A626="","",IFERROR(INDEX(Crawl!$A625:$DZ625,1,Rules!$H$8),"")&amp;"")</f>
        <v/>
      </c>
      <c r="F626">
        <f>IF(A626="","",IFERROR(INDEX(Crawl!$A625:$DZ625,1,Rules!$H$9),""))</f>
        <v/>
      </c>
      <c r="G626">
        <f>IF(A626="","",IFERROR(INDEX(Crawl!$A625:$DZ625,1,Rules!$H$10),""))</f>
        <v/>
      </c>
      <c r="H626">
        <f>IF(A626="","",IFERROR(INDEX(Crawl!$A625:$DZ625,1,Rules!$H$12),""))</f>
        <v/>
      </c>
      <c r="I626">
        <f>IF(A626="","",IF(AND(N(H626)&gt;0,IFERROR(INDEX(Crawl!$A625:$DZ625,1,Rules!$H$11),"")&amp;""&lt;&gt;""),IFERROR(INDEX(Crawl!$A625:$DZ625,1,Rules!$H$11),"")&amp;"",IF(AND(ISNUMBER(J626),N(J626)&gt;=Rules!$B$12,IFERROR(INDEX(Crawl!$A625:$DZ625,1,Rules!$H$13),"")&amp;""&lt;&gt;""),IFERROR(INDEX(Crawl!$A625:$DZ625,1,Rules!$H$13),"")&amp;"","")))</f>
        <v/>
      </c>
      <c r="J626" s="19">
        <f>IF(A626="","",IF(IFERROR(INDEX(Crawl!$A625:$DZ625,1,Rules!$H$14),"")&amp;""="","",IFERROR(INDEX(Crawl!$A625:$DZ625,1,Rules!$H$14),"")))</f>
        <v/>
      </c>
      <c r="K626">
        <f>IF(A626="","",IFERROR(SUMIFS('GSC current'!$J$2:$J$2001,'GSC current'!$I$2:$I$2001,B626),0))</f>
        <v/>
      </c>
      <c r="L626">
        <f>IF(A626="","",IFERROR(SUMIFS('GSC current'!$K$2:$K$2001,'GSC current'!$I$2:$I$2001,B626),0))</f>
        <v/>
      </c>
      <c r="M626" s="20">
        <f>IF(A626="","",IF(N(L626)&gt;0,K626/L626,""))</f>
        <v/>
      </c>
      <c r="N626" s="21">
        <f>IF(A626="","",IF(N(L626)&gt;0,SUMIFS('GSC current'!$L$2:$L$2001,'GSC current'!$I$2:$I$2001,B626)/L626,""))</f>
        <v/>
      </c>
      <c r="O626">
        <f>IF(A626="","",IFERROR(SUMIFS('GSC previous'!$J$2:$J$2001,'GSC previous'!$I$2:$I$2001,B626),0))</f>
        <v/>
      </c>
      <c r="P626" s="22">
        <f>IF(A626="","",IF(N(O626)&gt;0,(K626-O626)/O626,""))</f>
        <v/>
      </c>
      <c r="Q626">
        <f>IF(A626="","",IFERROR(SUMIFS(GA4!$P$2:$P$2001,GA4!$O$2:$O$2001,B626),0))</f>
        <v/>
      </c>
      <c r="R626" s="23">
        <f>IF(A626="","",IF(N(Q626)&gt;0,SUMIFS(GA4!$Q$2:$Q$2001,GA4!$O$2:$O$2001,B626)/Q626,""))</f>
        <v/>
      </c>
      <c r="S626">
        <f>IF(A626="","",IFERROR(SUMIFS(GA4!$R$2:$R$2001,GA4!$O$2:$O$2001,B626),0))</f>
        <v/>
      </c>
      <c r="T626">
        <f>IF(A626="","",IF(AND(ISNUMBER(F626),LEFT(C626&amp;"",1)="2"),IF(F626&lt;Rules!$B$9,"Yes","No"),"No"))</f>
        <v/>
      </c>
      <c r="U626">
        <f>IF(A626="","",IF(AND(N(O626)&gt;=Rules!$B$8,ISNUMBER(P626)),IF(P626&lt;=-Rules!$B$7,"Yes","No"),"No"))</f>
        <v/>
      </c>
      <c r="V626">
        <f>IF(A626="","",IF(AND(N(L626)&gt;=Rules!$B$6,ISNUMBER(N626)),IF(AND(N626&gt;=Rules!$B$10,N626&lt;=Rules!$B$11),"Yes","No"),"No"))</f>
        <v/>
      </c>
      <c r="W626">
        <f>IF(A626="","",IF(I626&lt;&gt;"","Yes","No"))</f>
        <v/>
      </c>
      <c r="X626">
        <f>IF(I626="","",IF(SUMIFS($K$3:$K$2002,$A$3:$A$2002,SUBSTITUTE(SUBSTITUTE(I626,"?","~?"),"*","~*"))&gt;N(K626),"Yes","No"))</f>
        <v/>
      </c>
      <c r="Y626">
        <f>IF(A626="","",IF(N(S626)&gt;0,"Yes","No"))</f>
        <v/>
      </c>
      <c r="Z626">
        <f>IF(A626="","",IF(AND(N(K626)&lt;Rules!$B$5,N(L626)&lt;Rules!$B$6,N(Q626)&lt;Rules!$B$13,Y626="No"),"Yes","No"))</f>
        <v/>
      </c>
      <c r="AA626">
        <f>IF(A626="","",IF(LEFT(C626&amp;"",1)="3","Redirect",IF(OR(LEFT(C626&amp;"",1)="4",LEFT(C626&amp;"",1)="5"),IF(OR(N(K626)&gt;0,N(AC626)&gt;=Rules!$B$14),"Redirect","Prune"),IF(D626="Non-Indexable","Keep",IF(AND(W626="Yes",X626="Yes",Y626="No"),"Merge",IF(OR(U626="Yes",V626="Yes",AND(T626="Yes",N(L626)&gt;=Rules!$B$6)),"Update",IF(Z626="Yes",IF(N(AC626)&gt;=Rules!$B$14,"Redirect","Prune"),"Keep")))))))</f>
        <v/>
      </c>
      <c r="AB626">
        <f>IF(A626="","",IF(LEFT(C626&amp;"",1)="3","Already redirects ("&amp;C626&amp;"). Update internal links to point at the final URL.",IF(OR(LEFT(C626&amp;"",1)="4",LEFT(C626&amp;"",1)="5"),IF(AA626="Redirect","Returns "&amp;C626&amp;" but still has "&amp;N(K626)&amp;" clicks and "&amp;N(AC626)&amp;" referring domains. 301 it to the closest live page.","Returns "&amp;C626&amp;" with no clicks or links. Remove internal links and let it 404 or 410."),IF(D626="Non-Indexable","Non-indexable ("&amp;E626&amp;"). Keep if that is intentional; otherwise fix the canonical or noindex.",IF(AA626="Merge","Overlaps with "&amp;I626&amp;IF(N(J626)&gt;0," (similarity "&amp;TEXT(J626,"0.00")&amp;")","")&amp;", which gets more clicks. Merge the useful parts into it and 301 this URL.",IF(AA626="Update",MID(IF(U626="Yes","; Clicks down "&amp;TEXT(-P626,"0%")&amp;" on the previous period","")&amp;IF(V626="Yes","; Average position "&amp;TEXT(N626,"0.0")&amp;" on "&amp;TEXT(L626,"#,##0")&amp;" impressions (striking distance)","")&amp;IF(AND(T626="Yes",N(L626)&gt;=Rules!$B$6),"; Thin ("&amp;F626&amp;" words) but has search demand",""),3,400),IF(AA626="Prune","Low value: "&amp;N(K626)&amp;" clicks, "&amp;N(L626)&amp;" impressions, "&amp;N(Q626)&amp;" sessions, no key events. Remove or noindex it and update internal links.",IF(AA626="Redirect","Low value but "&amp;N(AC626)&amp;" referring domains. 301 it to the closest relevant page to keep those links.",IF(AND(Z626="No",Y626="Yes",N(K626)&lt;Rules!$B$5),"Low search traffic but it converts (key events: "&amp;S626&amp;"). Keep it and link to it.",IF(W626="Yes","Stronger than the page it overlaps ("&amp;I626&amp;"). Keep; merge that page into this one.","Healthy: "&amp;N(K626)&amp;" clicks"&amp;IF(ISNUMBER(N626),", average position "&amp;TEXT(N626,"0.0"),"")&amp;". Keep and monitor."))))))))))</f>
        <v/>
      </c>
      <c r="AE626">
        <f>IF(A626="","",IF(AD626&lt;&gt;"",AD626,AA626))</f>
        <v/>
      </c>
    </row>
    <row r="627">
      <c r="A627">
        <f>IF(Crawl!A626="","",Crawl!A626)</f>
        <v/>
      </c>
      <c r="B627">
        <f>IF(A627="","",Crawl!EC626)</f>
        <v/>
      </c>
      <c r="C627">
        <f>IF(A627="","",IFERROR(INDEX(Crawl!$A626:$DZ626,1,Rules!$H$6),""))</f>
        <v/>
      </c>
      <c r="D627">
        <f>IF(A627="","",IFERROR(INDEX(Crawl!$A626:$DZ626,1,Rules!$H$7),"")&amp;"")</f>
        <v/>
      </c>
      <c r="E627">
        <f>IF(A627="","",IFERROR(INDEX(Crawl!$A626:$DZ626,1,Rules!$H$8),"")&amp;"")</f>
        <v/>
      </c>
      <c r="F627">
        <f>IF(A627="","",IFERROR(INDEX(Crawl!$A626:$DZ626,1,Rules!$H$9),""))</f>
        <v/>
      </c>
      <c r="G627">
        <f>IF(A627="","",IFERROR(INDEX(Crawl!$A626:$DZ626,1,Rules!$H$10),""))</f>
        <v/>
      </c>
      <c r="H627">
        <f>IF(A627="","",IFERROR(INDEX(Crawl!$A626:$DZ626,1,Rules!$H$12),""))</f>
        <v/>
      </c>
      <c r="I627">
        <f>IF(A627="","",IF(AND(N(H627)&gt;0,IFERROR(INDEX(Crawl!$A626:$DZ626,1,Rules!$H$11),"")&amp;""&lt;&gt;""),IFERROR(INDEX(Crawl!$A626:$DZ626,1,Rules!$H$11),"")&amp;"",IF(AND(ISNUMBER(J627),N(J627)&gt;=Rules!$B$12,IFERROR(INDEX(Crawl!$A626:$DZ626,1,Rules!$H$13),"")&amp;""&lt;&gt;""),IFERROR(INDEX(Crawl!$A626:$DZ626,1,Rules!$H$13),"")&amp;"","")))</f>
        <v/>
      </c>
      <c r="J627" s="19">
        <f>IF(A627="","",IF(IFERROR(INDEX(Crawl!$A626:$DZ626,1,Rules!$H$14),"")&amp;""="","",IFERROR(INDEX(Crawl!$A626:$DZ626,1,Rules!$H$14),"")))</f>
        <v/>
      </c>
      <c r="K627">
        <f>IF(A627="","",IFERROR(SUMIFS('GSC current'!$J$2:$J$2001,'GSC current'!$I$2:$I$2001,B627),0))</f>
        <v/>
      </c>
      <c r="L627">
        <f>IF(A627="","",IFERROR(SUMIFS('GSC current'!$K$2:$K$2001,'GSC current'!$I$2:$I$2001,B627),0))</f>
        <v/>
      </c>
      <c r="M627" s="20">
        <f>IF(A627="","",IF(N(L627)&gt;0,K627/L627,""))</f>
        <v/>
      </c>
      <c r="N627" s="21">
        <f>IF(A627="","",IF(N(L627)&gt;0,SUMIFS('GSC current'!$L$2:$L$2001,'GSC current'!$I$2:$I$2001,B627)/L627,""))</f>
        <v/>
      </c>
      <c r="O627">
        <f>IF(A627="","",IFERROR(SUMIFS('GSC previous'!$J$2:$J$2001,'GSC previous'!$I$2:$I$2001,B627),0))</f>
        <v/>
      </c>
      <c r="P627" s="22">
        <f>IF(A627="","",IF(N(O627)&gt;0,(K627-O627)/O627,""))</f>
        <v/>
      </c>
      <c r="Q627">
        <f>IF(A627="","",IFERROR(SUMIFS(GA4!$P$2:$P$2001,GA4!$O$2:$O$2001,B627),0))</f>
        <v/>
      </c>
      <c r="R627" s="23">
        <f>IF(A627="","",IF(N(Q627)&gt;0,SUMIFS(GA4!$Q$2:$Q$2001,GA4!$O$2:$O$2001,B627)/Q627,""))</f>
        <v/>
      </c>
      <c r="S627">
        <f>IF(A627="","",IFERROR(SUMIFS(GA4!$R$2:$R$2001,GA4!$O$2:$O$2001,B627),0))</f>
        <v/>
      </c>
      <c r="T627">
        <f>IF(A627="","",IF(AND(ISNUMBER(F627),LEFT(C627&amp;"",1)="2"),IF(F627&lt;Rules!$B$9,"Yes","No"),"No"))</f>
        <v/>
      </c>
      <c r="U627">
        <f>IF(A627="","",IF(AND(N(O627)&gt;=Rules!$B$8,ISNUMBER(P627)),IF(P627&lt;=-Rules!$B$7,"Yes","No"),"No"))</f>
        <v/>
      </c>
      <c r="V627">
        <f>IF(A627="","",IF(AND(N(L627)&gt;=Rules!$B$6,ISNUMBER(N627)),IF(AND(N627&gt;=Rules!$B$10,N627&lt;=Rules!$B$11),"Yes","No"),"No"))</f>
        <v/>
      </c>
      <c r="W627">
        <f>IF(A627="","",IF(I627&lt;&gt;"","Yes","No"))</f>
        <v/>
      </c>
      <c r="X627">
        <f>IF(I627="","",IF(SUMIFS($K$3:$K$2002,$A$3:$A$2002,SUBSTITUTE(SUBSTITUTE(I627,"?","~?"),"*","~*"))&gt;N(K627),"Yes","No"))</f>
        <v/>
      </c>
      <c r="Y627">
        <f>IF(A627="","",IF(N(S627)&gt;0,"Yes","No"))</f>
        <v/>
      </c>
      <c r="Z627">
        <f>IF(A627="","",IF(AND(N(K627)&lt;Rules!$B$5,N(L627)&lt;Rules!$B$6,N(Q627)&lt;Rules!$B$13,Y627="No"),"Yes","No"))</f>
        <v/>
      </c>
      <c r="AA627">
        <f>IF(A627="","",IF(LEFT(C627&amp;"",1)="3","Redirect",IF(OR(LEFT(C627&amp;"",1)="4",LEFT(C627&amp;"",1)="5"),IF(OR(N(K627)&gt;0,N(AC627)&gt;=Rules!$B$14),"Redirect","Prune"),IF(D627="Non-Indexable","Keep",IF(AND(W627="Yes",X627="Yes",Y627="No"),"Merge",IF(OR(U627="Yes",V627="Yes",AND(T627="Yes",N(L627)&gt;=Rules!$B$6)),"Update",IF(Z627="Yes",IF(N(AC627)&gt;=Rules!$B$14,"Redirect","Prune"),"Keep")))))))</f>
        <v/>
      </c>
      <c r="AB627">
        <f>IF(A627="","",IF(LEFT(C627&amp;"",1)="3","Already redirects ("&amp;C627&amp;"). Update internal links to point at the final URL.",IF(OR(LEFT(C627&amp;"",1)="4",LEFT(C627&amp;"",1)="5"),IF(AA627="Redirect","Returns "&amp;C627&amp;" but still has "&amp;N(K627)&amp;" clicks and "&amp;N(AC627)&amp;" referring domains. 301 it to the closest live page.","Returns "&amp;C627&amp;" with no clicks or links. Remove internal links and let it 404 or 410."),IF(D627="Non-Indexable","Non-indexable ("&amp;E627&amp;"). Keep if that is intentional; otherwise fix the canonical or noindex.",IF(AA627="Merge","Overlaps with "&amp;I627&amp;IF(N(J627)&gt;0," (similarity "&amp;TEXT(J627,"0.00")&amp;")","")&amp;", which gets more clicks. Merge the useful parts into it and 301 this URL.",IF(AA627="Update",MID(IF(U627="Yes","; Clicks down "&amp;TEXT(-P627,"0%")&amp;" on the previous period","")&amp;IF(V627="Yes","; Average position "&amp;TEXT(N627,"0.0")&amp;" on "&amp;TEXT(L627,"#,##0")&amp;" impressions (striking distance)","")&amp;IF(AND(T627="Yes",N(L627)&gt;=Rules!$B$6),"; Thin ("&amp;F627&amp;" words) but has search demand",""),3,400),IF(AA627="Prune","Low value: "&amp;N(K627)&amp;" clicks, "&amp;N(L627)&amp;" impressions, "&amp;N(Q627)&amp;" sessions, no key events. Remove or noindex it and update internal links.",IF(AA627="Redirect","Low value but "&amp;N(AC627)&amp;" referring domains. 301 it to the closest relevant page to keep those links.",IF(AND(Z627="No",Y627="Yes",N(K627)&lt;Rules!$B$5),"Low search traffic but it converts (key events: "&amp;S627&amp;"). Keep it and link to it.",IF(W627="Yes","Stronger than the page it overlaps ("&amp;I627&amp;"). Keep; merge that page into this one.","Healthy: "&amp;N(K627)&amp;" clicks"&amp;IF(ISNUMBER(N627),", average position "&amp;TEXT(N627,"0.0"),"")&amp;". Keep and monitor."))))))))))</f>
        <v/>
      </c>
      <c r="AE627">
        <f>IF(A627="","",IF(AD627&lt;&gt;"",AD627,AA627))</f>
        <v/>
      </c>
    </row>
    <row r="628">
      <c r="A628">
        <f>IF(Crawl!A627="","",Crawl!A627)</f>
        <v/>
      </c>
      <c r="B628">
        <f>IF(A628="","",Crawl!EC627)</f>
        <v/>
      </c>
      <c r="C628">
        <f>IF(A628="","",IFERROR(INDEX(Crawl!$A627:$DZ627,1,Rules!$H$6),""))</f>
        <v/>
      </c>
      <c r="D628">
        <f>IF(A628="","",IFERROR(INDEX(Crawl!$A627:$DZ627,1,Rules!$H$7),"")&amp;"")</f>
        <v/>
      </c>
      <c r="E628">
        <f>IF(A628="","",IFERROR(INDEX(Crawl!$A627:$DZ627,1,Rules!$H$8),"")&amp;"")</f>
        <v/>
      </c>
      <c r="F628">
        <f>IF(A628="","",IFERROR(INDEX(Crawl!$A627:$DZ627,1,Rules!$H$9),""))</f>
        <v/>
      </c>
      <c r="G628">
        <f>IF(A628="","",IFERROR(INDEX(Crawl!$A627:$DZ627,1,Rules!$H$10),""))</f>
        <v/>
      </c>
      <c r="H628">
        <f>IF(A628="","",IFERROR(INDEX(Crawl!$A627:$DZ627,1,Rules!$H$12),""))</f>
        <v/>
      </c>
      <c r="I628">
        <f>IF(A628="","",IF(AND(N(H628)&gt;0,IFERROR(INDEX(Crawl!$A627:$DZ627,1,Rules!$H$11),"")&amp;""&lt;&gt;""),IFERROR(INDEX(Crawl!$A627:$DZ627,1,Rules!$H$11),"")&amp;"",IF(AND(ISNUMBER(J628),N(J628)&gt;=Rules!$B$12,IFERROR(INDEX(Crawl!$A627:$DZ627,1,Rules!$H$13),"")&amp;""&lt;&gt;""),IFERROR(INDEX(Crawl!$A627:$DZ627,1,Rules!$H$13),"")&amp;"","")))</f>
        <v/>
      </c>
      <c r="J628" s="19">
        <f>IF(A628="","",IF(IFERROR(INDEX(Crawl!$A627:$DZ627,1,Rules!$H$14),"")&amp;""="","",IFERROR(INDEX(Crawl!$A627:$DZ627,1,Rules!$H$14),"")))</f>
        <v/>
      </c>
      <c r="K628">
        <f>IF(A628="","",IFERROR(SUMIFS('GSC current'!$J$2:$J$2001,'GSC current'!$I$2:$I$2001,B628),0))</f>
        <v/>
      </c>
      <c r="L628">
        <f>IF(A628="","",IFERROR(SUMIFS('GSC current'!$K$2:$K$2001,'GSC current'!$I$2:$I$2001,B628),0))</f>
        <v/>
      </c>
      <c r="M628" s="20">
        <f>IF(A628="","",IF(N(L628)&gt;0,K628/L628,""))</f>
        <v/>
      </c>
      <c r="N628" s="21">
        <f>IF(A628="","",IF(N(L628)&gt;0,SUMIFS('GSC current'!$L$2:$L$2001,'GSC current'!$I$2:$I$2001,B628)/L628,""))</f>
        <v/>
      </c>
      <c r="O628">
        <f>IF(A628="","",IFERROR(SUMIFS('GSC previous'!$J$2:$J$2001,'GSC previous'!$I$2:$I$2001,B628),0))</f>
        <v/>
      </c>
      <c r="P628" s="22">
        <f>IF(A628="","",IF(N(O628)&gt;0,(K628-O628)/O628,""))</f>
        <v/>
      </c>
      <c r="Q628">
        <f>IF(A628="","",IFERROR(SUMIFS(GA4!$P$2:$P$2001,GA4!$O$2:$O$2001,B628),0))</f>
        <v/>
      </c>
      <c r="R628" s="23">
        <f>IF(A628="","",IF(N(Q628)&gt;0,SUMIFS(GA4!$Q$2:$Q$2001,GA4!$O$2:$O$2001,B628)/Q628,""))</f>
        <v/>
      </c>
      <c r="S628">
        <f>IF(A628="","",IFERROR(SUMIFS(GA4!$R$2:$R$2001,GA4!$O$2:$O$2001,B628),0))</f>
        <v/>
      </c>
      <c r="T628">
        <f>IF(A628="","",IF(AND(ISNUMBER(F628),LEFT(C628&amp;"",1)="2"),IF(F628&lt;Rules!$B$9,"Yes","No"),"No"))</f>
        <v/>
      </c>
      <c r="U628">
        <f>IF(A628="","",IF(AND(N(O628)&gt;=Rules!$B$8,ISNUMBER(P628)),IF(P628&lt;=-Rules!$B$7,"Yes","No"),"No"))</f>
        <v/>
      </c>
      <c r="V628">
        <f>IF(A628="","",IF(AND(N(L628)&gt;=Rules!$B$6,ISNUMBER(N628)),IF(AND(N628&gt;=Rules!$B$10,N628&lt;=Rules!$B$11),"Yes","No"),"No"))</f>
        <v/>
      </c>
      <c r="W628">
        <f>IF(A628="","",IF(I628&lt;&gt;"","Yes","No"))</f>
        <v/>
      </c>
      <c r="X628">
        <f>IF(I628="","",IF(SUMIFS($K$3:$K$2002,$A$3:$A$2002,SUBSTITUTE(SUBSTITUTE(I628,"?","~?"),"*","~*"))&gt;N(K628),"Yes","No"))</f>
        <v/>
      </c>
      <c r="Y628">
        <f>IF(A628="","",IF(N(S628)&gt;0,"Yes","No"))</f>
        <v/>
      </c>
      <c r="Z628">
        <f>IF(A628="","",IF(AND(N(K628)&lt;Rules!$B$5,N(L628)&lt;Rules!$B$6,N(Q628)&lt;Rules!$B$13,Y628="No"),"Yes","No"))</f>
        <v/>
      </c>
      <c r="AA628">
        <f>IF(A628="","",IF(LEFT(C628&amp;"",1)="3","Redirect",IF(OR(LEFT(C628&amp;"",1)="4",LEFT(C628&amp;"",1)="5"),IF(OR(N(K628)&gt;0,N(AC628)&gt;=Rules!$B$14),"Redirect","Prune"),IF(D628="Non-Indexable","Keep",IF(AND(W628="Yes",X628="Yes",Y628="No"),"Merge",IF(OR(U628="Yes",V628="Yes",AND(T628="Yes",N(L628)&gt;=Rules!$B$6)),"Update",IF(Z628="Yes",IF(N(AC628)&gt;=Rules!$B$14,"Redirect","Prune"),"Keep")))))))</f>
        <v/>
      </c>
      <c r="AB628">
        <f>IF(A628="","",IF(LEFT(C628&amp;"",1)="3","Already redirects ("&amp;C628&amp;"). Update internal links to point at the final URL.",IF(OR(LEFT(C628&amp;"",1)="4",LEFT(C628&amp;"",1)="5"),IF(AA628="Redirect","Returns "&amp;C628&amp;" but still has "&amp;N(K628)&amp;" clicks and "&amp;N(AC628)&amp;" referring domains. 301 it to the closest live page.","Returns "&amp;C628&amp;" with no clicks or links. Remove internal links and let it 404 or 410."),IF(D628="Non-Indexable","Non-indexable ("&amp;E628&amp;"). Keep if that is intentional; otherwise fix the canonical or noindex.",IF(AA628="Merge","Overlaps with "&amp;I628&amp;IF(N(J628)&gt;0," (similarity "&amp;TEXT(J628,"0.00")&amp;")","")&amp;", which gets more clicks. Merge the useful parts into it and 301 this URL.",IF(AA628="Update",MID(IF(U628="Yes","; Clicks down "&amp;TEXT(-P628,"0%")&amp;" on the previous period","")&amp;IF(V628="Yes","; Average position "&amp;TEXT(N628,"0.0")&amp;" on "&amp;TEXT(L628,"#,##0")&amp;" impressions (striking distance)","")&amp;IF(AND(T628="Yes",N(L628)&gt;=Rules!$B$6),"; Thin ("&amp;F628&amp;" words) but has search demand",""),3,400),IF(AA628="Prune","Low value: "&amp;N(K628)&amp;" clicks, "&amp;N(L628)&amp;" impressions, "&amp;N(Q628)&amp;" sessions, no key events. Remove or noindex it and update internal links.",IF(AA628="Redirect","Low value but "&amp;N(AC628)&amp;" referring domains. 301 it to the closest relevant page to keep those links.",IF(AND(Z628="No",Y628="Yes",N(K628)&lt;Rules!$B$5),"Low search traffic but it converts (key events: "&amp;S628&amp;"). Keep it and link to it.",IF(W628="Yes","Stronger than the page it overlaps ("&amp;I628&amp;"). Keep; merge that page into this one.","Healthy: "&amp;N(K628)&amp;" clicks"&amp;IF(ISNUMBER(N628),", average position "&amp;TEXT(N628,"0.0"),"")&amp;". Keep and monitor."))))))))))</f>
        <v/>
      </c>
      <c r="AE628">
        <f>IF(A628="","",IF(AD628&lt;&gt;"",AD628,AA628))</f>
        <v/>
      </c>
    </row>
    <row r="629">
      <c r="A629">
        <f>IF(Crawl!A628="","",Crawl!A628)</f>
        <v/>
      </c>
      <c r="B629">
        <f>IF(A629="","",Crawl!EC628)</f>
        <v/>
      </c>
      <c r="C629">
        <f>IF(A629="","",IFERROR(INDEX(Crawl!$A628:$DZ628,1,Rules!$H$6),""))</f>
        <v/>
      </c>
      <c r="D629">
        <f>IF(A629="","",IFERROR(INDEX(Crawl!$A628:$DZ628,1,Rules!$H$7),"")&amp;"")</f>
        <v/>
      </c>
      <c r="E629">
        <f>IF(A629="","",IFERROR(INDEX(Crawl!$A628:$DZ628,1,Rules!$H$8),"")&amp;"")</f>
        <v/>
      </c>
      <c r="F629">
        <f>IF(A629="","",IFERROR(INDEX(Crawl!$A628:$DZ628,1,Rules!$H$9),""))</f>
        <v/>
      </c>
      <c r="G629">
        <f>IF(A629="","",IFERROR(INDEX(Crawl!$A628:$DZ628,1,Rules!$H$10),""))</f>
        <v/>
      </c>
      <c r="H629">
        <f>IF(A629="","",IFERROR(INDEX(Crawl!$A628:$DZ628,1,Rules!$H$12),""))</f>
        <v/>
      </c>
      <c r="I629">
        <f>IF(A629="","",IF(AND(N(H629)&gt;0,IFERROR(INDEX(Crawl!$A628:$DZ628,1,Rules!$H$11),"")&amp;""&lt;&gt;""),IFERROR(INDEX(Crawl!$A628:$DZ628,1,Rules!$H$11),"")&amp;"",IF(AND(ISNUMBER(J629),N(J629)&gt;=Rules!$B$12,IFERROR(INDEX(Crawl!$A628:$DZ628,1,Rules!$H$13),"")&amp;""&lt;&gt;""),IFERROR(INDEX(Crawl!$A628:$DZ628,1,Rules!$H$13),"")&amp;"","")))</f>
        <v/>
      </c>
      <c r="J629" s="19">
        <f>IF(A629="","",IF(IFERROR(INDEX(Crawl!$A628:$DZ628,1,Rules!$H$14),"")&amp;""="","",IFERROR(INDEX(Crawl!$A628:$DZ628,1,Rules!$H$14),"")))</f>
        <v/>
      </c>
      <c r="K629">
        <f>IF(A629="","",IFERROR(SUMIFS('GSC current'!$J$2:$J$2001,'GSC current'!$I$2:$I$2001,B629),0))</f>
        <v/>
      </c>
      <c r="L629">
        <f>IF(A629="","",IFERROR(SUMIFS('GSC current'!$K$2:$K$2001,'GSC current'!$I$2:$I$2001,B629),0))</f>
        <v/>
      </c>
      <c r="M629" s="20">
        <f>IF(A629="","",IF(N(L629)&gt;0,K629/L629,""))</f>
        <v/>
      </c>
      <c r="N629" s="21">
        <f>IF(A629="","",IF(N(L629)&gt;0,SUMIFS('GSC current'!$L$2:$L$2001,'GSC current'!$I$2:$I$2001,B629)/L629,""))</f>
        <v/>
      </c>
      <c r="O629">
        <f>IF(A629="","",IFERROR(SUMIFS('GSC previous'!$J$2:$J$2001,'GSC previous'!$I$2:$I$2001,B629),0))</f>
        <v/>
      </c>
      <c r="P629" s="22">
        <f>IF(A629="","",IF(N(O629)&gt;0,(K629-O629)/O629,""))</f>
        <v/>
      </c>
      <c r="Q629">
        <f>IF(A629="","",IFERROR(SUMIFS(GA4!$P$2:$P$2001,GA4!$O$2:$O$2001,B629),0))</f>
        <v/>
      </c>
      <c r="R629" s="23">
        <f>IF(A629="","",IF(N(Q629)&gt;0,SUMIFS(GA4!$Q$2:$Q$2001,GA4!$O$2:$O$2001,B629)/Q629,""))</f>
        <v/>
      </c>
      <c r="S629">
        <f>IF(A629="","",IFERROR(SUMIFS(GA4!$R$2:$R$2001,GA4!$O$2:$O$2001,B629),0))</f>
        <v/>
      </c>
      <c r="T629">
        <f>IF(A629="","",IF(AND(ISNUMBER(F629),LEFT(C629&amp;"",1)="2"),IF(F629&lt;Rules!$B$9,"Yes","No"),"No"))</f>
        <v/>
      </c>
      <c r="U629">
        <f>IF(A629="","",IF(AND(N(O629)&gt;=Rules!$B$8,ISNUMBER(P629)),IF(P629&lt;=-Rules!$B$7,"Yes","No"),"No"))</f>
        <v/>
      </c>
      <c r="V629">
        <f>IF(A629="","",IF(AND(N(L629)&gt;=Rules!$B$6,ISNUMBER(N629)),IF(AND(N629&gt;=Rules!$B$10,N629&lt;=Rules!$B$11),"Yes","No"),"No"))</f>
        <v/>
      </c>
      <c r="W629">
        <f>IF(A629="","",IF(I629&lt;&gt;"","Yes","No"))</f>
        <v/>
      </c>
      <c r="X629">
        <f>IF(I629="","",IF(SUMIFS($K$3:$K$2002,$A$3:$A$2002,SUBSTITUTE(SUBSTITUTE(I629,"?","~?"),"*","~*"))&gt;N(K629),"Yes","No"))</f>
        <v/>
      </c>
      <c r="Y629">
        <f>IF(A629="","",IF(N(S629)&gt;0,"Yes","No"))</f>
        <v/>
      </c>
      <c r="Z629">
        <f>IF(A629="","",IF(AND(N(K629)&lt;Rules!$B$5,N(L629)&lt;Rules!$B$6,N(Q629)&lt;Rules!$B$13,Y629="No"),"Yes","No"))</f>
        <v/>
      </c>
      <c r="AA629">
        <f>IF(A629="","",IF(LEFT(C629&amp;"",1)="3","Redirect",IF(OR(LEFT(C629&amp;"",1)="4",LEFT(C629&amp;"",1)="5"),IF(OR(N(K629)&gt;0,N(AC629)&gt;=Rules!$B$14),"Redirect","Prune"),IF(D629="Non-Indexable","Keep",IF(AND(W629="Yes",X629="Yes",Y629="No"),"Merge",IF(OR(U629="Yes",V629="Yes",AND(T629="Yes",N(L629)&gt;=Rules!$B$6)),"Update",IF(Z629="Yes",IF(N(AC629)&gt;=Rules!$B$14,"Redirect","Prune"),"Keep")))))))</f>
        <v/>
      </c>
      <c r="AB629">
        <f>IF(A629="","",IF(LEFT(C629&amp;"",1)="3","Already redirects ("&amp;C629&amp;"). Update internal links to point at the final URL.",IF(OR(LEFT(C629&amp;"",1)="4",LEFT(C629&amp;"",1)="5"),IF(AA629="Redirect","Returns "&amp;C629&amp;" but still has "&amp;N(K629)&amp;" clicks and "&amp;N(AC629)&amp;" referring domains. 301 it to the closest live page.","Returns "&amp;C629&amp;" with no clicks or links. Remove internal links and let it 404 or 410."),IF(D629="Non-Indexable","Non-indexable ("&amp;E629&amp;"). Keep if that is intentional; otherwise fix the canonical or noindex.",IF(AA629="Merge","Overlaps with "&amp;I629&amp;IF(N(J629)&gt;0," (similarity "&amp;TEXT(J629,"0.00")&amp;")","")&amp;", which gets more clicks. Merge the useful parts into it and 301 this URL.",IF(AA629="Update",MID(IF(U629="Yes","; Clicks down "&amp;TEXT(-P629,"0%")&amp;" on the previous period","")&amp;IF(V629="Yes","; Average position "&amp;TEXT(N629,"0.0")&amp;" on "&amp;TEXT(L629,"#,##0")&amp;" impressions (striking distance)","")&amp;IF(AND(T629="Yes",N(L629)&gt;=Rules!$B$6),"; Thin ("&amp;F629&amp;" words) but has search demand",""),3,400),IF(AA629="Prune","Low value: "&amp;N(K629)&amp;" clicks, "&amp;N(L629)&amp;" impressions, "&amp;N(Q629)&amp;" sessions, no key events. Remove or noindex it and update internal links.",IF(AA629="Redirect","Low value but "&amp;N(AC629)&amp;" referring domains. 301 it to the closest relevant page to keep those links.",IF(AND(Z629="No",Y629="Yes",N(K629)&lt;Rules!$B$5),"Low search traffic but it converts (key events: "&amp;S629&amp;"). Keep it and link to it.",IF(W629="Yes","Stronger than the page it overlaps ("&amp;I629&amp;"). Keep; merge that page into this one.","Healthy: "&amp;N(K629)&amp;" clicks"&amp;IF(ISNUMBER(N629),", average position "&amp;TEXT(N629,"0.0"),"")&amp;". Keep and monitor."))))))))))</f>
        <v/>
      </c>
      <c r="AE629">
        <f>IF(A629="","",IF(AD629&lt;&gt;"",AD629,AA629))</f>
        <v/>
      </c>
    </row>
    <row r="630">
      <c r="A630">
        <f>IF(Crawl!A629="","",Crawl!A629)</f>
        <v/>
      </c>
      <c r="B630">
        <f>IF(A630="","",Crawl!EC629)</f>
        <v/>
      </c>
      <c r="C630">
        <f>IF(A630="","",IFERROR(INDEX(Crawl!$A629:$DZ629,1,Rules!$H$6),""))</f>
        <v/>
      </c>
      <c r="D630">
        <f>IF(A630="","",IFERROR(INDEX(Crawl!$A629:$DZ629,1,Rules!$H$7),"")&amp;"")</f>
        <v/>
      </c>
      <c r="E630">
        <f>IF(A630="","",IFERROR(INDEX(Crawl!$A629:$DZ629,1,Rules!$H$8),"")&amp;"")</f>
        <v/>
      </c>
      <c r="F630">
        <f>IF(A630="","",IFERROR(INDEX(Crawl!$A629:$DZ629,1,Rules!$H$9),""))</f>
        <v/>
      </c>
      <c r="G630">
        <f>IF(A630="","",IFERROR(INDEX(Crawl!$A629:$DZ629,1,Rules!$H$10),""))</f>
        <v/>
      </c>
      <c r="H630">
        <f>IF(A630="","",IFERROR(INDEX(Crawl!$A629:$DZ629,1,Rules!$H$12),""))</f>
        <v/>
      </c>
      <c r="I630">
        <f>IF(A630="","",IF(AND(N(H630)&gt;0,IFERROR(INDEX(Crawl!$A629:$DZ629,1,Rules!$H$11),"")&amp;""&lt;&gt;""),IFERROR(INDEX(Crawl!$A629:$DZ629,1,Rules!$H$11),"")&amp;"",IF(AND(ISNUMBER(J630),N(J630)&gt;=Rules!$B$12,IFERROR(INDEX(Crawl!$A629:$DZ629,1,Rules!$H$13),"")&amp;""&lt;&gt;""),IFERROR(INDEX(Crawl!$A629:$DZ629,1,Rules!$H$13),"")&amp;"","")))</f>
        <v/>
      </c>
      <c r="J630" s="19">
        <f>IF(A630="","",IF(IFERROR(INDEX(Crawl!$A629:$DZ629,1,Rules!$H$14),"")&amp;""="","",IFERROR(INDEX(Crawl!$A629:$DZ629,1,Rules!$H$14),"")))</f>
        <v/>
      </c>
      <c r="K630">
        <f>IF(A630="","",IFERROR(SUMIFS('GSC current'!$J$2:$J$2001,'GSC current'!$I$2:$I$2001,B630),0))</f>
        <v/>
      </c>
      <c r="L630">
        <f>IF(A630="","",IFERROR(SUMIFS('GSC current'!$K$2:$K$2001,'GSC current'!$I$2:$I$2001,B630),0))</f>
        <v/>
      </c>
      <c r="M630" s="20">
        <f>IF(A630="","",IF(N(L630)&gt;0,K630/L630,""))</f>
        <v/>
      </c>
      <c r="N630" s="21">
        <f>IF(A630="","",IF(N(L630)&gt;0,SUMIFS('GSC current'!$L$2:$L$2001,'GSC current'!$I$2:$I$2001,B630)/L630,""))</f>
        <v/>
      </c>
      <c r="O630">
        <f>IF(A630="","",IFERROR(SUMIFS('GSC previous'!$J$2:$J$2001,'GSC previous'!$I$2:$I$2001,B630),0))</f>
        <v/>
      </c>
      <c r="P630" s="22">
        <f>IF(A630="","",IF(N(O630)&gt;0,(K630-O630)/O630,""))</f>
        <v/>
      </c>
      <c r="Q630">
        <f>IF(A630="","",IFERROR(SUMIFS(GA4!$P$2:$P$2001,GA4!$O$2:$O$2001,B630),0))</f>
        <v/>
      </c>
      <c r="R630" s="23">
        <f>IF(A630="","",IF(N(Q630)&gt;0,SUMIFS(GA4!$Q$2:$Q$2001,GA4!$O$2:$O$2001,B630)/Q630,""))</f>
        <v/>
      </c>
      <c r="S630">
        <f>IF(A630="","",IFERROR(SUMIFS(GA4!$R$2:$R$2001,GA4!$O$2:$O$2001,B630),0))</f>
        <v/>
      </c>
      <c r="T630">
        <f>IF(A630="","",IF(AND(ISNUMBER(F630),LEFT(C630&amp;"",1)="2"),IF(F630&lt;Rules!$B$9,"Yes","No"),"No"))</f>
        <v/>
      </c>
      <c r="U630">
        <f>IF(A630="","",IF(AND(N(O630)&gt;=Rules!$B$8,ISNUMBER(P630)),IF(P630&lt;=-Rules!$B$7,"Yes","No"),"No"))</f>
        <v/>
      </c>
      <c r="V630">
        <f>IF(A630="","",IF(AND(N(L630)&gt;=Rules!$B$6,ISNUMBER(N630)),IF(AND(N630&gt;=Rules!$B$10,N630&lt;=Rules!$B$11),"Yes","No"),"No"))</f>
        <v/>
      </c>
      <c r="W630">
        <f>IF(A630="","",IF(I630&lt;&gt;"","Yes","No"))</f>
        <v/>
      </c>
      <c r="X630">
        <f>IF(I630="","",IF(SUMIFS($K$3:$K$2002,$A$3:$A$2002,SUBSTITUTE(SUBSTITUTE(I630,"?","~?"),"*","~*"))&gt;N(K630),"Yes","No"))</f>
        <v/>
      </c>
      <c r="Y630">
        <f>IF(A630="","",IF(N(S630)&gt;0,"Yes","No"))</f>
        <v/>
      </c>
      <c r="Z630">
        <f>IF(A630="","",IF(AND(N(K630)&lt;Rules!$B$5,N(L630)&lt;Rules!$B$6,N(Q630)&lt;Rules!$B$13,Y630="No"),"Yes","No"))</f>
        <v/>
      </c>
      <c r="AA630">
        <f>IF(A630="","",IF(LEFT(C630&amp;"",1)="3","Redirect",IF(OR(LEFT(C630&amp;"",1)="4",LEFT(C630&amp;"",1)="5"),IF(OR(N(K630)&gt;0,N(AC630)&gt;=Rules!$B$14),"Redirect","Prune"),IF(D630="Non-Indexable","Keep",IF(AND(W630="Yes",X630="Yes",Y630="No"),"Merge",IF(OR(U630="Yes",V630="Yes",AND(T630="Yes",N(L630)&gt;=Rules!$B$6)),"Update",IF(Z630="Yes",IF(N(AC630)&gt;=Rules!$B$14,"Redirect","Prune"),"Keep")))))))</f>
        <v/>
      </c>
      <c r="AB630">
        <f>IF(A630="","",IF(LEFT(C630&amp;"",1)="3","Already redirects ("&amp;C630&amp;"). Update internal links to point at the final URL.",IF(OR(LEFT(C630&amp;"",1)="4",LEFT(C630&amp;"",1)="5"),IF(AA630="Redirect","Returns "&amp;C630&amp;" but still has "&amp;N(K630)&amp;" clicks and "&amp;N(AC630)&amp;" referring domains. 301 it to the closest live page.","Returns "&amp;C630&amp;" with no clicks or links. Remove internal links and let it 404 or 410."),IF(D630="Non-Indexable","Non-indexable ("&amp;E630&amp;"). Keep if that is intentional; otherwise fix the canonical or noindex.",IF(AA630="Merge","Overlaps with "&amp;I630&amp;IF(N(J630)&gt;0," (similarity "&amp;TEXT(J630,"0.00")&amp;")","")&amp;", which gets more clicks. Merge the useful parts into it and 301 this URL.",IF(AA630="Update",MID(IF(U630="Yes","; Clicks down "&amp;TEXT(-P630,"0%")&amp;" on the previous period","")&amp;IF(V630="Yes","; Average position "&amp;TEXT(N630,"0.0")&amp;" on "&amp;TEXT(L630,"#,##0")&amp;" impressions (striking distance)","")&amp;IF(AND(T630="Yes",N(L630)&gt;=Rules!$B$6),"; Thin ("&amp;F630&amp;" words) but has search demand",""),3,400),IF(AA630="Prune","Low value: "&amp;N(K630)&amp;" clicks, "&amp;N(L630)&amp;" impressions, "&amp;N(Q630)&amp;" sessions, no key events. Remove or noindex it and update internal links.",IF(AA630="Redirect","Low value but "&amp;N(AC630)&amp;" referring domains. 301 it to the closest relevant page to keep those links.",IF(AND(Z630="No",Y630="Yes",N(K630)&lt;Rules!$B$5),"Low search traffic but it converts (key events: "&amp;S630&amp;"). Keep it and link to it.",IF(W630="Yes","Stronger than the page it overlaps ("&amp;I630&amp;"). Keep; merge that page into this one.","Healthy: "&amp;N(K630)&amp;" clicks"&amp;IF(ISNUMBER(N630),", average position "&amp;TEXT(N630,"0.0"),"")&amp;". Keep and monitor."))))))))))</f>
        <v/>
      </c>
      <c r="AE630">
        <f>IF(A630="","",IF(AD630&lt;&gt;"",AD630,AA630))</f>
        <v/>
      </c>
    </row>
    <row r="631">
      <c r="A631">
        <f>IF(Crawl!A630="","",Crawl!A630)</f>
        <v/>
      </c>
      <c r="B631">
        <f>IF(A631="","",Crawl!EC630)</f>
        <v/>
      </c>
      <c r="C631">
        <f>IF(A631="","",IFERROR(INDEX(Crawl!$A630:$DZ630,1,Rules!$H$6),""))</f>
        <v/>
      </c>
      <c r="D631">
        <f>IF(A631="","",IFERROR(INDEX(Crawl!$A630:$DZ630,1,Rules!$H$7),"")&amp;"")</f>
        <v/>
      </c>
      <c r="E631">
        <f>IF(A631="","",IFERROR(INDEX(Crawl!$A630:$DZ630,1,Rules!$H$8),"")&amp;"")</f>
        <v/>
      </c>
      <c r="F631">
        <f>IF(A631="","",IFERROR(INDEX(Crawl!$A630:$DZ630,1,Rules!$H$9),""))</f>
        <v/>
      </c>
      <c r="G631">
        <f>IF(A631="","",IFERROR(INDEX(Crawl!$A630:$DZ630,1,Rules!$H$10),""))</f>
        <v/>
      </c>
      <c r="H631">
        <f>IF(A631="","",IFERROR(INDEX(Crawl!$A630:$DZ630,1,Rules!$H$12),""))</f>
        <v/>
      </c>
      <c r="I631">
        <f>IF(A631="","",IF(AND(N(H631)&gt;0,IFERROR(INDEX(Crawl!$A630:$DZ630,1,Rules!$H$11),"")&amp;""&lt;&gt;""),IFERROR(INDEX(Crawl!$A630:$DZ630,1,Rules!$H$11),"")&amp;"",IF(AND(ISNUMBER(J631),N(J631)&gt;=Rules!$B$12,IFERROR(INDEX(Crawl!$A630:$DZ630,1,Rules!$H$13),"")&amp;""&lt;&gt;""),IFERROR(INDEX(Crawl!$A630:$DZ630,1,Rules!$H$13),"")&amp;"","")))</f>
        <v/>
      </c>
      <c r="J631" s="19">
        <f>IF(A631="","",IF(IFERROR(INDEX(Crawl!$A630:$DZ630,1,Rules!$H$14),"")&amp;""="","",IFERROR(INDEX(Crawl!$A630:$DZ630,1,Rules!$H$14),"")))</f>
        <v/>
      </c>
      <c r="K631">
        <f>IF(A631="","",IFERROR(SUMIFS('GSC current'!$J$2:$J$2001,'GSC current'!$I$2:$I$2001,B631),0))</f>
        <v/>
      </c>
      <c r="L631">
        <f>IF(A631="","",IFERROR(SUMIFS('GSC current'!$K$2:$K$2001,'GSC current'!$I$2:$I$2001,B631),0))</f>
        <v/>
      </c>
      <c r="M631" s="20">
        <f>IF(A631="","",IF(N(L631)&gt;0,K631/L631,""))</f>
        <v/>
      </c>
      <c r="N631" s="21">
        <f>IF(A631="","",IF(N(L631)&gt;0,SUMIFS('GSC current'!$L$2:$L$2001,'GSC current'!$I$2:$I$2001,B631)/L631,""))</f>
        <v/>
      </c>
      <c r="O631">
        <f>IF(A631="","",IFERROR(SUMIFS('GSC previous'!$J$2:$J$2001,'GSC previous'!$I$2:$I$2001,B631),0))</f>
        <v/>
      </c>
      <c r="P631" s="22">
        <f>IF(A631="","",IF(N(O631)&gt;0,(K631-O631)/O631,""))</f>
        <v/>
      </c>
      <c r="Q631">
        <f>IF(A631="","",IFERROR(SUMIFS(GA4!$P$2:$P$2001,GA4!$O$2:$O$2001,B631),0))</f>
        <v/>
      </c>
      <c r="R631" s="23">
        <f>IF(A631="","",IF(N(Q631)&gt;0,SUMIFS(GA4!$Q$2:$Q$2001,GA4!$O$2:$O$2001,B631)/Q631,""))</f>
        <v/>
      </c>
      <c r="S631">
        <f>IF(A631="","",IFERROR(SUMIFS(GA4!$R$2:$R$2001,GA4!$O$2:$O$2001,B631),0))</f>
        <v/>
      </c>
      <c r="T631">
        <f>IF(A631="","",IF(AND(ISNUMBER(F631),LEFT(C631&amp;"",1)="2"),IF(F631&lt;Rules!$B$9,"Yes","No"),"No"))</f>
        <v/>
      </c>
      <c r="U631">
        <f>IF(A631="","",IF(AND(N(O631)&gt;=Rules!$B$8,ISNUMBER(P631)),IF(P631&lt;=-Rules!$B$7,"Yes","No"),"No"))</f>
        <v/>
      </c>
      <c r="V631">
        <f>IF(A631="","",IF(AND(N(L631)&gt;=Rules!$B$6,ISNUMBER(N631)),IF(AND(N631&gt;=Rules!$B$10,N631&lt;=Rules!$B$11),"Yes","No"),"No"))</f>
        <v/>
      </c>
      <c r="W631">
        <f>IF(A631="","",IF(I631&lt;&gt;"","Yes","No"))</f>
        <v/>
      </c>
      <c r="X631">
        <f>IF(I631="","",IF(SUMIFS($K$3:$K$2002,$A$3:$A$2002,SUBSTITUTE(SUBSTITUTE(I631,"?","~?"),"*","~*"))&gt;N(K631),"Yes","No"))</f>
        <v/>
      </c>
      <c r="Y631">
        <f>IF(A631="","",IF(N(S631)&gt;0,"Yes","No"))</f>
        <v/>
      </c>
      <c r="Z631">
        <f>IF(A631="","",IF(AND(N(K631)&lt;Rules!$B$5,N(L631)&lt;Rules!$B$6,N(Q631)&lt;Rules!$B$13,Y631="No"),"Yes","No"))</f>
        <v/>
      </c>
      <c r="AA631">
        <f>IF(A631="","",IF(LEFT(C631&amp;"",1)="3","Redirect",IF(OR(LEFT(C631&amp;"",1)="4",LEFT(C631&amp;"",1)="5"),IF(OR(N(K631)&gt;0,N(AC631)&gt;=Rules!$B$14),"Redirect","Prune"),IF(D631="Non-Indexable","Keep",IF(AND(W631="Yes",X631="Yes",Y631="No"),"Merge",IF(OR(U631="Yes",V631="Yes",AND(T631="Yes",N(L631)&gt;=Rules!$B$6)),"Update",IF(Z631="Yes",IF(N(AC631)&gt;=Rules!$B$14,"Redirect","Prune"),"Keep")))))))</f>
        <v/>
      </c>
      <c r="AB631">
        <f>IF(A631="","",IF(LEFT(C631&amp;"",1)="3","Already redirects ("&amp;C631&amp;"). Update internal links to point at the final URL.",IF(OR(LEFT(C631&amp;"",1)="4",LEFT(C631&amp;"",1)="5"),IF(AA631="Redirect","Returns "&amp;C631&amp;" but still has "&amp;N(K631)&amp;" clicks and "&amp;N(AC631)&amp;" referring domains. 301 it to the closest live page.","Returns "&amp;C631&amp;" with no clicks or links. Remove internal links and let it 404 or 410."),IF(D631="Non-Indexable","Non-indexable ("&amp;E631&amp;"). Keep if that is intentional; otherwise fix the canonical or noindex.",IF(AA631="Merge","Overlaps with "&amp;I631&amp;IF(N(J631)&gt;0," (similarity "&amp;TEXT(J631,"0.00")&amp;")","")&amp;", which gets more clicks. Merge the useful parts into it and 301 this URL.",IF(AA631="Update",MID(IF(U631="Yes","; Clicks down "&amp;TEXT(-P631,"0%")&amp;" on the previous period","")&amp;IF(V631="Yes","; Average position "&amp;TEXT(N631,"0.0")&amp;" on "&amp;TEXT(L631,"#,##0")&amp;" impressions (striking distance)","")&amp;IF(AND(T631="Yes",N(L631)&gt;=Rules!$B$6),"; Thin ("&amp;F631&amp;" words) but has search demand",""),3,400),IF(AA631="Prune","Low value: "&amp;N(K631)&amp;" clicks, "&amp;N(L631)&amp;" impressions, "&amp;N(Q631)&amp;" sessions, no key events. Remove or noindex it and update internal links.",IF(AA631="Redirect","Low value but "&amp;N(AC631)&amp;" referring domains. 301 it to the closest relevant page to keep those links.",IF(AND(Z631="No",Y631="Yes",N(K631)&lt;Rules!$B$5),"Low search traffic but it converts (key events: "&amp;S631&amp;"). Keep it and link to it.",IF(W631="Yes","Stronger than the page it overlaps ("&amp;I631&amp;"). Keep; merge that page into this one.","Healthy: "&amp;N(K631)&amp;" clicks"&amp;IF(ISNUMBER(N631),", average position "&amp;TEXT(N631,"0.0"),"")&amp;". Keep and monitor."))))))))))</f>
        <v/>
      </c>
      <c r="AE631">
        <f>IF(A631="","",IF(AD631&lt;&gt;"",AD631,AA631))</f>
        <v/>
      </c>
    </row>
    <row r="632">
      <c r="A632">
        <f>IF(Crawl!A631="","",Crawl!A631)</f>
        <v/>
      </c>
      <c r="B632">
        <f>IF(A632="","",Crawl!EC631)</f>
        <v/>
      </c>
      <c r="C632">
        <f>IF(A632="","",IFERROR(INDEX(Crawl!$A631:$DZ631,1,Rules!$H$6),""))</f>
        <v/>
      </c>
      <c r="D632">
        <f>IF(A632="","",IFERROR(INDEX(Crawl!$A631:$DZ631,1,Rules!$H$7),"")&amp;"")</f>
        <v/>
      </c>
      <c r="E632">
        <f>IF(A632="","",IFERROR(INDEX(Crawl!$A631:$DZ631,1,Rules!$H$8),"")&amp;"")</f>
        <v/>
      </c>
      <c r="F632">
        <f>IF(A632="","",IFERROR(INDEX(Crawl!$A631:$DZ631,1,Rules!$H$9),""))</f>
        <v/>
      </c>
      <c r="G632">
        <f>IF(A632="","",IFERROR(INDEX(Crawl!$A631:$DZ631,1,Rules!$H$10),""))</f>
        <v/>
      </c>
      <c r="H632">
        <f>IF(A632="","",IFERROR(INDEX(Crawl!$A631:$DZ631,1,Rules!$H$12),""))</f>
        <v/>
      </c>
      <c r="I632">
        <f>IF(A632="","",IF(AND(N(H632)&gt;0,IFERROR(INDEX(Crawl!$A631:$DZ631,1,Rules!$H$11),"")&amp;""&lt;&gt;""),IFERROR(INDEX(Crawl!$A631:$DZ631,1,Rules!$H$11),"")&amp;"",IF(AND(ISNUMBER(J632),N(J632)&gt;=Rules!$B$12,IFERROR(INDEX(Crawl!$A631:$DZ631,1,Rules!$H$13),"")&amp;""&lt;&gt;""),IFERROR(INDEX(Crawl!$A631:$DZ631,1,Rules!$H$13),"")&amp;"","")))</f>
        <v/>
      </c>
      <c r="J632" s="19">
        <f>IF(A632="","",IF(IFERROR(INDEX(Crawl!$A631:$DZ631,1,Rules!$H$14),"")&amp;""="","",IFERROR(INDEX(Crawl!$A631:$DZ631,1,Rules!$H$14),"")))</f>
        <v/>
      </c>
      <c r="K632">
        <f>IF(A632="","",IFERROR(SUMIFS('GSC current'!$J$2:$J$2001,'GSC current'!$I$2:$I$2001,B632),0))</f>
        <v/>
      </c>
      <c r="L632">
        <f>IF(A632="","",IFERROR(SUMIFS('GSC current'!$K$2:$K$2001,'GSC current'!$I$2:$I$2001,B632),0))</f>
        <v/>
      </c>
      <c r="M632" s="20">
        <f>IF(A632="","",IF(N(L632)&gt;0,K632/L632,""))</f>
        <v/>
      </c>
      <c r="N632" s="21">
        <f>IF(A632="","",IF(N(L632)&gt;0,SUMIFS('GSC current'!$L$2:$L$2001,'GSC current'!$I$2:$I$2001,B632)/L632,""))</f>
        <v/>
      </c>
      <c r="O632">
        <f>IF(A632="","",IFERROR(SUMIFS('GSC previous'!$J$2:$J$2001,'GSC previous'!$I$2:$I$2001,B632),0))</f>
        <v/>
      </c>
      <c r="P632" s="22">
        <f>IF(A632="","",IF(N(O632)&gt;0,(K632-O632)/O632,""))</f>
        <v/>
      </c>
      <c r="Q632">
        <f>IF(A632="","",IFERROR(SUMIFS(GA4!$P$2:$P$2001,GA4!$O$2:$O$2001,B632),0))</f>
        <v/>
      </c>
      <c r="R632" s="23">
        <f>IF(A632="","",IF(N(Q632)&gt;0,SUMIFS(GA4!$Q$2:$Q$2001,GA4!$O$2:$O$2001,B632)/Q632,""))</f>
        <v/>
      </c>
      <c r="S632">
        <f>IF(A632="","",IFERROR(SUMIFS(GA4!$R$2:$R$2001,GA4!$O$2:$O$2001,B632),0))</f>
        <v/>
      </c>
      <c r="T632">
        <f>IF(A632="","",IF(AND(ISNUMBER(F632),LEFT(C632&amp;"",1)="2"),IF(F632&lt;Rules!$B$9,"Yes","No"),"No"))</f>
        <v/>
      </c>
      <c r="U632">
        <f>IF(A632="","",IF(AND(N(O632)&gt;=Rules!$B$8,ISNUMBER(P632)),IF(P632&lt;=-Rules!$B$7,"Yes","No"),"No"))</f>
        <v/>
      </c>
      <c r="V632">
        <f>IF(A632="","",IF(AND(N(L632)&gt;=Rules!$B$6,ISNUMBER(N632)),IF(AND(N632&gt;=Rules!$B$10,N632&lt;=Rules!$B$11),"Yes","No"),"No"))</f>
        <v/>
      </c>
      <c r="W632">
        <f>IF(A632="","",IF(I632&lt;&gt;"","Yes","No"))</f>
        <v/>
      </c>
      <c r="X632">
        <f>IF(I632="","",IF(SUMIFS($K$3:$K$2002,$A$3:$A$2002,SUBSTITUTE(SUBSTITUTE(I632,"?","~?"),"*","~*"))&gt;N(K632),"Yes","No"))</f>
        <v/>
      </c>
      <c r="Y632">
        <f>IF(A632="","",IF(N(S632)&gt;0,"Yes","No"))</f>
        <v/>
      </c>
      <c r="Z632">
        <f>IF(A632="","",IF(AND(N(K632)&lt;Rules!$B$5,N(L632)&lt;Rules!$B$6,N(Q632)&lt;Rules!$B$13,Y632="No"),"Yes","No"))</f>
        <v/>
      </c>
      <c r="AA632">
        <f>IF(A632="","",IF(LEFT(C632&amp;"",1)="3","Redirect",IF(OR(LEFT(C632&amp;"",1)="4",LEFT(C632&amp;"",1)="5"),IF(OR(N(K632)&gt;0,N(AC632)&gt;=Rules!$B$14),"Redirect","Prune"),IF(D632="Non-Indexable","Keep",IF(AND(W632="Yes",X632="Yes",Y632="No"),"Merge",IF(OR(U632="Yes",V632="Yes",AND(T632="Yes",N(L632)&gt;=Rules!$B$6)),"Update",IF(Z632="Yes",IF(N(AC632)&gt;=Rules!$B$14,"Redirect","Prune"),"Keep")))))))</f>
        <v/>
      </c>
      <c r="AB632">
        <f>IF(A632="","",IF(LEFT(C632&amp;"",1)="3","Already redirects ("&amp;C632&amp;"). Update internal links to point at the final URL.",IF(OR(LEFT(C632&amp;"",1)="4",LEFT(C632&amp;"",1)="5"),IF(AA632="Redirect","Returns "&amp;C632&amp;" but still has "&amp;N(K632)&amp;" clicks and "&amp;N(AC632)&amp;" referring domains. 301 it to the closest live page.","Returns "&amp;C632&amp;" with no clicks or links. Remove internal links and let it 404 or 410."),IF(D632="Non-Indexable","Non-indexable ("&amp;E632&amp;"). Keep if that is intentional; otherwise fix the canonical or noindex.",IF(AA632="Merge","Overlaps with "&amp;I632&amp;IF(N(J632)&gt;0," (similarity "&amp;TEXT(J632,"0.00")&amp;")","")&amp;", which gets more clicks. Merge the useful parts into it and 301 this URL.",IF(AA632="Update",MID(IF(U632="Yes","; Clicks down "&amp;TEXT(-P632,"0%")&amp;" on the previous period","")&amp;IF(V632="Yes","; Average position "&amp;TEXT(N632,"0.0")&amp;" on "&amp;TEXT(L632,"#,##0")&amp;" impressions (striking distance)","")&amp;IF(AND(T632="Yes",N(L632)&gt;=Rules!$B$6),"; Thin ("&amp;F632&amp;" words) but has search demand",""),3,400),IF(AA632="Prune","Low value: "&amp;N(K632)&amp;" clicks, "&amp;N(L632)&amp;" impressions, "&amp;N(Q632)&amp;" sessions, no key events. Remove or noindex it and update internal links.",IF(AA632="Redirect","Low value but "&amp;N(AC632)&amp;" referring domains. 301 it to the closest relevant page to keep those links.",IF(AND(Z632="No",Y632="Yes",N(K632)&lt;Rules!$B$5),"Low search traffic but it converts (key events: "&amp;S632&amp;"). Keep it and link to it.",IF(W632="Yes","Stronger than the page it overlaps ("&amp;I632&amp;"). Keep; merge that page into this one.","Healthy: "&amp;N(K632)&amp;" clicks"&amp;IF(ISNUMBER(N632),", average position "&amp;TEXT(N632,"0.0"),"")&amp;". Keep and monitor."))))))))))</f>
        <v/>
      </c>
      <c r="AE632">
        <f>IF(A632="","",IF(AD632&lt;&gt;"",AD632,AA632))</f>
        <v/>
      </c>
    </row>
    <row r="633">
      <c r="A633">
        <f>IF(Crawl!A632="","",Crawl!A632)</f>
        <v/>
      </c>
      <c r="B633">
        <f>IF(A633="","",Crawl!EC632)</f>
        <v/>
      </c>
      <c r="C633">
        <f>IF(A633="","",IFERROR(INDEX(Crawl!$A632:$DZ632,1,Rules!$H$6),""))</f>
        <v/>
      </c>
      <c r="D633">
        <f>IF(A633="","",IFERROR(INDEX(Crawl!$A632:$DZ632,1,Rules!$H$7),"")&amp;"")</f>
        <v/>
      </c>
      <c r="E633">
        <f>IF(A633="","",IFERROR(INDEX(Crawl!$A632:$DZ632,1,Rules!$H$8),"")&amp;"")</f>
        <v/>
      </c>
      <c r="F633">
        <f>IF(A633="","",IFERROR(INDEX(Crawl!$A632:$DZ632,1,Rules!$H$9),""))</f>
        <v/>
      </c>
      <c r="G633">
        <f>IF(A633="","",IFERROR(INDEX(Crawl!$A632:$DZ632,1,Rules!$H$10),""))</f>
        <v/>
      </c>
      <c r="H633">
        <f>IF(A633="","",IFERROR(INDEX(Crawl!$A632:$DZ632,1,Rules!$H$12),""))</f>
        <v/>
      </c>
      <c r="I633">
        <f>IF(A633="","",IF(AND(N(H633)&gt;0,IFERROR(INDEX(Crawl!$A632:$DZ632,1,Rules!$H$11),"")&amp;""&lt;&gt;""),IFERROR(INDEX(Crawl!$A632:$DZ632,1,Rules!$H$11),"")&amp;"",IF(AND(ISNUMBER(J633),N(J633)&gt;=Rules!$B$12,IFERROR(INDEX(Crawl!$A632:$DZ632,1,Rules!$H$13),"")&amp;""&lt;&gt;""),IFERROR(INDEX(Crawl!$A632:$DZ632,1,Rules!$H$13),"")&amp;"","")))</f>
        <v/>
      </c>
      <c r="J633" s="19">
        <f>IF(A633="","",IF(IFERROR(INDEX(Crawl!$A632:$DZ632,1,Rules!$H$14),"")&amp;""="","",IFERROR(INDEX(Crawl!$A632:$DZ632,1,Rules!$H$14),"")))</f>
        <v/>
      </c>
      <c r="K633">
        <f>IF(A633="","",IFERROR(SUMIFS('GSC current'!$J$2:$J$2001,'GSC current'!$I$2:$I$2001,B633),0))</f>
        <v/>
      </c>
      <c r="L633">
        <f>IF(A633="","",IFERROR(SUMIFS('GSC current'!$K$2:$K$2001,'GSC current'!$I$2:$I$2001,B633),0))</f>
        <v/>
      </c>
      <c r="M633" s="20">
        <f>IF(A633="","",IF(N(L633)&gt;0,K633/L633,""))</f>
        <v/>
      </c>
      <c r="N633" s="21">
        <f>IF(A633="","",IF(N(L633)&gt;0,SUMIFS('GSC current'!$L$2:$L$2001,'GSC current'!$I$2:$I$2001,B633)/L633,""))</f>
        <v/>
      </c>
      <c r="O633">
        <f>IF(A633="","",IFERROR(SUMIFS('GSC previous'!$J$2:$J$2001,'GSC previous'!$I$2:$I$2001,B633),0))</f>
        <v/>
      </c>
      <c r="P633" s="22">
        <f>IF(A633="","",IF(N(O633)&gt;0,(K633-O633)/O633,""))</f>
        <v/>
      </c>
      <c r="Q633">
        <f>IF(A633="","",IFERROR(SUMIFS(GA4!$P$2:$P$2001,GA4!$O$2:$O$2001,B633),0))</f>
        <v/>
      </c>
      <c r="R633" s="23">
        <f>IF(A633="","",IF(N(Q633)&gt;0,SUMIFS(GA4!$Q$2:$Q$2001,GA4!$O$2:$O$2001,B633)/Q633,""))</f>
        <v/>
      </c>
      <c r="S633">
        <f>IF(A633="","",IFERROR(SUMIFS(GA4!$R$2:$R$2001,GA4!$O$2:$O$2001,B633),0))</f>
        <v/>
      </c>
      <c r="T633">
        <f>IF(A633="","",IF(AND(ISNUMBER(F633),LEFT(C633&amp;"",1)="2"),IF(F633&lt;Rules!$B$9,"Yes","No"),"No"))</f>
        <v/>
      </c>
      <c r="U633">
        <f>IF(A633="","",IF(AND(N(O633)&gt;=Rules!$B$8,ISNUMBER(P633)),IF(P633&lt;=-Rules!$B$7,"Yes","No"),"No"))</f>
        <v/>
      </c>
      <c r="V633">
        <f>IF(A633="","",IF(AND(N(L633)&gt;=Rules!$B$6,ISNUMBER(N633)),IF(AND(N633&gt;=Rules!$B$10,N633&lt;=Rules!$B$11),"Yes","No"),"No"))</f>
        <v/>
      </c>
      <c r="W633">
        <f>IF(A633="","",IF(I633&lt;&gt;"","Yes","No"))</f>
        <v/>
      </c>
      <c r="X633">
        <f>IF(I633="","",IF(SUMIFS($K$3:$K$2002,$A$3:$A$2002,SUBSTITUTE(SUBSTITUTE(I633,"?","~?"),"*","~*"))&gt;N(K633),"Yes","No"))</f>
        <v/>
      </c>
      <c r="Y633">
        <f>IF(A633="","",IF(N(S633)&gt;0,"Yes","No"))</f>
        <v/>
      </c>
      <c r="Z633">
        <f>IF(A633="","",IF(AND(N(K633)&lt;Rules!$B$5,N(L633)&lt;Rules!$B$6,N(Q633)&lt;Rules!$B$13,Y633="No"),"Yes","No"))</f>
        <v/>
      </c>
      <c r="AA633">
        <f>IF(A633="","",IF(LEFT(C633&amp;"",1)="3","Redirect",IF(OR(LEFT(C633&amp;"",1)="4",LEFT(C633&amp;"",1)="5"),IF(OR(N(K633)&gt;0,N(AC633)&gt;=Rules!$B$14),"Redirect","Prune"),IF(D633="Non-Indexable","Keep",IF(AND(W633="Yes",X633="Yes",Y633="No"),"Merge",IF(OR(U633="Yes",V633="Yes",AND(T633="Yes",N(L633)&gt;=Rules!$B$6)),"Update",IF(Z633="Yes",IF(N(AC633)&gt;=Rules!$B$14,"Redirect","Prune"),"Keep")))))))</f>
        <v/>
      </c>
      <c r="AB633">
        <f>IF(A633="","",IF(LEFT(C633&amp;"",1)="3","Already redirects ("&amp;C633&amp;"). Update internal links to point at the final URL.",IF(OR(LEFT(C633&amp;"",1)="4",LEFT(C633&amp;"",1)="5"),IF(AA633="Redirect","Returns "&amp;C633&amp;" but still has "&amp;N(K633)&amp;" clicks and "&amp;N(AC633)&amp;" referring domains. 301 it to the closest live page.","Returns "&amp;C633&amp;" with no clicks or links. Remove internal links and let it 404 or 410."),IF(D633="Non-Indexable","Non-indexable ("&amp;E633&amp;"). Keep if that is intentional; otherwise fix the canonical or noindex.",IF(AA633="Merge","Overlaps with "&amp;I633&amp;IF(N(J633)&gt;0," (similarity "&amp;TEXT(J633,"0.00")&amp;")","")&amp;", which gets more clicks. Merge the useful parts into it and 301 this URL.",IF(AA633="Update",MID(IF(U633="Yes","; Clicks down "&amp;TEXT(-P633,"0%")&amp;" on the previous period","")&amp;IF(V633="Yes","; Average position "&amp;TEXT(N633,"0.0")&amp;" on "&amp;TEXT(L633,"#,##0")&amp;" impressions (striking distance)","")&amp;IF(AND(T633="Yes",N(L633)&gt;=Rules!$B$6),"; Thin ("&amp;F633&amp;" words) but has search demand",""),3,400),IF(AA633="Prune","Low value: "&amp;N(K633)&amp;" clicks, "&amp;N(L633)&amp;" impressions, "&amp;N(Q633)&amp;" sessions, no key events. Remove or noindex it and update internal links.",IF(AA633="Redirect","Low value but "&amp;N(AC633)&amp;" referring domains. 301 it to the closest relevant page to keep those links.",IF(AND(Z633="No",Y633="Yes",N(K633)&lt;Rules!$B$5),"Low search traffic but it converts (key events: "&amp;S633&amp;"). Keep it and link to it.",IF(W633="Yes","Stronger than the page it overlaps ("&amp;I633&amp;"). Keep; merge that page into this one.","Healthy: "&amp;N(K633)&amp;" clicks"&amp;IF(ISNUMBER(N633),", average position "&amp;TEXT(N633,"0.0"),"")&amp;". Keep and monitor."))))))))))</f>
        <v/>
      </c>
      <c r="AE633">
        <f>IF(A633="","",IF(AD633&lt;&gt;"",AD633,AA633))</f>
        <v/>
      </c>
    </row>
    <row r="634">
      <c r="A634">
        <f>IF(Crawl!A633="","",Crawl!A633)</f>
        <v/>
      </c>
      <c r="B634">
        <f>IF(A634="","",Crawl!EC633)</f>
        <v/>
      </c>
      <c r="C634">
        <f>IF(A634="","",IFERROR(INDEX(Crawl!$A633:$DZ633,1,Rules!$H$6),""))</f>
        <v/>
      </c>
      <c r="D634">
        <f>IF(A634="","",IFERROR(INDEX(Crawl!$A633:$DZ633,1,Rules!$H$7),"")&amp;"")</f>
        <v/>
      </c>
      <c r="E634">
        <f>IF(A634="","",IFERROR(INDEX(Crawl!$A633:$DZ633,1,Rules!$H$8),"")&amp;"")</f>
        <v/>
      </c>
      <c r="F634">
        <f>IF(A634="","",IFERROR(INDEX(Crawl!$A633:$DZ633,1,Rules!$H$9),""))</f>
        <v/>
      </c>
      <c r="G634">
        <f>IF(A634="","",IFERROR(INDEX(Crawl!$A633:$DZ633,1,Rules!$H$10),""))</f>
        <v/>
      </c>
      <c r="H634">
        <f>IF(A634="","",IFERROR(INDEX(Crawl!$A633:$DZ633,1,Rules!$H$12),""))</f>
        <v/>
      </c>
      <c r="I634">
        <f>IF(A634="","",IF(AND(N(H634)&gt;0,IFERROR(INDEX(Crawl!$A633:$DZ633,1,Rules!$H$11),"")&amp;""&lt;&gt;""),IFERROR(INDEX(Crawl!$A633:$DZ633,1,Rules!$H$11),"")&amp;"",IF(AND(ISNUMBER(J634),N(J634)&gt;=Rules!$B$12,IFERROR(INDEX(Crawl!$A633:$DZ633,1,Rules!$H$13),"")&amp;""&lt;&gt;""),IFERROR(INDEX(Crawl!$A633:$DZ633,1,Rules!$H$13),"")&amp;"","")))</f>
        <v/>
      </c>
      <c r="J634" s="19">
        <f>IF(A634="","",IF(IFERROR(INDEX(Crawl!$A633:$DZ633,1,Rules!$H$14),"")&amp;""="","",IFERROR(INDEX(Crawl!$A633:$DZ633,1,Rules!$H$14),"")))</f>
        <v/>
      </c>
      <c r="K634">
        <f>IF(A634="","",IFERROR(SUMIFS('GSC current'!$J$2:$J$2001,'GSC current'!$I$2:$I$2001,B634),0))</f>
        <v/>
      </c>
      <c r="L634">
        <f>IF(A634="","",IFERROR(SUMIFS('GSC current'!$K$2:$K$2001,'GSC current'!$I$2:$I$2001,B634),0))</f>
        <v/>
      </c>
      <c r="M634" s="20">
        <f>IF(A634="","",IF(N(L634)&gt;0,K634/L634,""))</f>
        <v/>
      </c>
      <c r="N634" s="21">
        <f>IF(A634="","",IF(N(L634)&gt;0,SUMIFS('GSC current'!$L$2:$L$2001,'GSC current'!$I$2:$I$2001,B634)/L634,""))</f>
        <v/>
      </c>
      <c r="O634">
        <f>IF(A634="","",IFERROR(SUMIFS('GSC previous'!$J$2:$J$2001,'GSC previous'!$I$2:$I$2001,B634),0))</f>
        <v/>
      </c>
      <c r="P634" s="22">
        <f>IF(A634="","",IF(N(O634)&gt;0,(K634-O634)/O634,""))</f>
        <v/>
      </c>
      <c r="Q634">
        <f>IF(A634="","",IFERROR(SUMIFS(GA4!$P$2:$P$2001,GA4!$O$2:$O$2001,B634),0))</f>
        <v/>
      </c>
      <c r="R634" s="23">
        <f>IF(A634="","",IF(N(Q634)&gt;0,SUMIFS(GA4!$Q$2:$Q$2001,GA4!$O$2:$O$2001,B634)/Q634,""))</f>
        <v/>
      </c>
      <c r="S634">
        <f>IF(A634="","",IFERROR(SUMIFS(GA4!$R$2:$R$2001,GA4!$O$2:$O$2001,B634),0))</f>
        <v/>
      </c>
      <c r="T634">
        <f>IF(A634="","",IF(AND(ISNUMBER(F634),LEFT(C634&amp;"",1)="2"),IF(F634&lt;Rules!$B$9,"Yes","No"),"No"))</f>
        <v/>
      </c>
      <c r="U634">
        <f>IF(A634="","",IF(AND(N(O634)&gt;=Rules!$B$8,ISNUMBER(P634)),IF(P634&lt;=-Rules!$B$7,"Yes","No"),"No"))</f>
        <v/>
      </c>
      <c r="V634">
        <f>IF(A634="","",IF(AND(N(L634)&gt;=Rules!$B$6,ISNUMBER(N634)),IF(AND(N634&gt;=Rules!$B$10,N634&lt;=Rules!$B$11),"Yes","No"),"No"))</f>
        <v/>
      </c>
      <c r="W634">
        <f>IF(A634="","",IF(I634&lt;&gt;"","Yes","No"))</f>
        <v/>
      </c>
      <c r="X634">
        <f>IF(I634="","",IF(SUMIFS($K$3:$K$2002,$A$3:$A$2002,SUBSTITUTE(SUBSTITUTE(I634,"?","~?"),"*","~*"))&gt;N(K634),"Yes","No"))</f>
        <v/>
      </c>
      <c r="Y634">
        <f>IF(A634="","",IF(N(S634)&gt;0,"Yes","No"))</f>
        <v/>
      </c>
      <c r="Z634">
        <f>IF(A634="","",IF(AND(N(K634)&lt;Rules!$B$5,N(L634)&lt;Rules!$B$6,N(Q634)&lt;Rules!$B$13,Y634="No"),"Yes","No"))</f>
        <v/>
      </c>
      <c r="AA634">
        <f>IF(A634="","",IF(LEFT(C634&amp;"",1)="3","Redirect",IF(OR(LEFT(C634&amp;"",1)="4",LEFT(C634&amp;"",1)="5"),IF(OR(N(K634)&gt;0,N(AC634)&gt;=Rules!$B$14),"Redirect","Prune"),IF(D634="Non-Indexable","Keep",IF(AND(W634="Yes",X634="Yes",Y634="No"),"Merge",IF(OR(U634="Yes",V634="Yes",AND(T634="Yes",N(L634)&gt;=Rules!$B$6)),"Update",IF(Z634="Yes",IF(N(AC634)&gt;=Rules!$B$14,"Redirect","Prune"),"Keep")))))))</f>
        <v/>
      </c>
      <c r="AB634">
        <f>IF(A634="","",IF(LEFT(C634&amp;"",1)="3","Already redirects ("&amp;C634&amp;"). Update internal links to point at the final URL.",IF(OR(LEFT(C634&amp;"",1)="4",LEFT(C634&amp;"",1)="5"),IF(AA634="Redirect","Returns "&amp;C634&amp;" but still has "&amp;N(K634)&amp;" clicks and "&amp;N(AC634)&amp;" referring domains. 301 it to the closest live page.","Returns "&amp;C634&amp;" with no clicks or links. Remove internal links and let it 404 or 410."),IF(D634="Non-Indexable","Non-indexable ("&amp;E634&amp;"). Keep if that is intentional; otherwise fix the canonical or noindex.",IF(AA634="Merge","Overlaps with "&amp;I634&amp;IF(N(J634)&gt;0," (similarity "&amp;TEXT(J634,"0.00")&amp;")","")&amp;", which gets more clicks. Merge the useful parts into it and 301 this URL.",IF(AA634="Update",MID(IF(U634="Yes","; Clicks down "&amp;TEXT(-P634,"0%")&amp;" on the previous period","")&amp;IF(V634="Yes","; Average position "&amp;TEXT(N634,"0.0")&amp;" on "&amp;TEXT(L634,"#,##0")&amp;" impressions (striking distance)","")&amp;IF(AND(T634="Yes",N(L634)&gt;=Rules!$B$6),"; Thin ("&amp;F634&amp;" words) but has search demand",""),3,400),IF(AA634="Prune","Low value: "&amp;N(K634)&amp;" clicks, "&amp;N(L634)&amp;" impressions, "&amp;N(Q634)&amp;" sessions, no key events. Remove or noindex it and update internal links.",IF(AA634="Redirect","Low value but "&amp;N(AC634)&amp;" referring domains. 301 it to the closest relevant page to keep those links.",IF(AND(Z634="No",Y634="Yes",N(K634)&lt;Rules!$B$5),"Low search traffic but it converts (key events: "&amp;S634&amp;"). Keep it and link to it.",IF(W634="Yes","Stronger than the page it overlaps ("&amp;I634&amp;"). Keep; merge that page into this one.","Healthy: "&amp;N(K634)&amp;" clicks"&amp;IF(ISNUMBER(N634),", average position "&amp;TEXT(N634,"0.0"),"")&amp;". Keep and monitor."))))))))))</f>
        <v/>
      </c>
      <c r="AE634">
        <f>IF(A634="","",IF(AD634&lt;&gt;"",AD634,AA634))</f>
        <v/>
      </c>
    </row>
    <row r="635">
      <c r="A635">
        <f>IF(Crawl!A634="","",Crawl!A634)</f>
        <v/>
      </c>
      <c r="B635">
        <f>IF(A635="","",Crawl!EC634)</f>
        <v/>
      </c>
      <c r="C635">
        <f>IF(A635="","",IFERROR(INDEX(Crawl!$A634:$DZ634,1,Rules!$H$6),""))</f>
        <v/>
      </c>
      <c r="D635">
        <f>IF(A635="","",IFERROR(INDEX(Crawl!$A634:$DZ634,1,Rules!$H$7),"")&amp;"")</f>
        <v/>
      </c>
      <c r="E635">
        <f>IF(A635="","",IFERROR(INDEX(Crawl!$A634:$DZ634,1,Rules!$H$8),"")&amp;"")</f>
        <v/>
      </c>
      <c r="F635">
        <f>IF(A635="","",IFERROR(INDEX(Crawl!$A634:$DZ634,1,Rules!$H$9),""))</f>
        <v/>
      </c>
      <c r="G635">
        <f>IF(A635="","",IFERROR(INDEX(Crawl!$A634:$DZ634,1,Rules!$H$10),""))</f>
        <v/>
      </c>
      <c r="H635">
        <f>IF(A635="","",IFERROR(INDEX(Crawl!$A634:$DZ634,1,Rules!$H$12),""))</f>
        <v/>
      </c>
      <c r="I635">
        <f>IF(A635="","",IF(AND(N(H635)&gt;0,IFERROR(INDEX(Crawl!$A634:$DZ634,1,Rules!$H$11),"")&amp;""&lt;&gt;""),IFERROR(INDEX(Crawl!$A634:$DZ634,1,Rules!$H$11),"")&amp;"",IF(AND(ISNUMBER(J635),N(J635)&gt;=Rules!$B$12,IFERROR(INDEX(Crawl!$A634:$DZ634,1,Rules!$H$13),"")&amp;""&lt;&gt;""),IFERROR(INDEX(Crawl!$A634:$DZ634,1,Rules!$H$13),"")&amp;"","")))</f>
        <v/>
      </c>
      <c r="J635" s="19">
        <f>IF(A635="","",IF(IFERROR(INDEX(Crawl!$A634:$DZ634,1,Rules!$H$14),"")&amp;""="","",IFERROR(INDEX(Crawl!$A634:$DZ634,1,Rules!$H$14),"")))</f>
        <v/>
      </c>
      <c r="K635">
        <f>IF(A635="","",IFERROR(SUMIFS('GSC current'!$J$2:$J$2001,'GSC current'!$I$2:$I$2001,B635),0))</f>
        <v/>
      </c>
      <c r="L635">
        <f>IF(A635="","",IFERROR(SUMIFS('GSC current'!$K$2:$K$2001,'GSC current'!$I$2:$I$2001,B635),0))</f>
        <v/>
      </c>
      <c r="M635" s="20">
        <f>IF(A635="","",IF(N(L635)&gt;0,K635/L635,""))</f>
        <v/>
      </c>
      <c r="N635" s="21">
        <f>IF(A635="","",IF(N(L635)&gt;0,SUMIFS('GSC current'!$L$2:$L$2001,'GSC current'!$I$2:$I$2001,B635)/L635,""))</f>
        <v/>
      </c>
      <c r="O635">
        <f>IF(A635="","",IFERROR(SUMIFS('GSC previous'!$J$2:$J$2001,'GSC previous'!$I$2:$I$2001,B635),0))</f>
        <v/>
      </c>
      <c r="P635" s="22">
        <f>IF(A635="","",IF(N(O635)&gt;0,(K635-O635)/O635,""))</f>
        <v/>
      </c>
      <c r="Q635">
        <f>IF(A635="","",IFERROR(SUMIFS(GA4!$P$2:$P$2001,GA4!$O$2:$O$2001,B635),0))</f>
        <v/>
      </c>
      <c r="R635" s="23">
        <f>IF(A635="","",IF(N(Q635)&gt;0,SUMIFS(GA4!$Q$2:$Q$2001,GA4!$O$2:$O$2001,B635)/Q635,""))</f>
        <v/>
      </c>
      <c r="S635">
        <f>IF(A635="","",IFERROR(SUMIFS(GA4!$R$2:$R$2001,GA4!$O$2:$O$2001,B635),0))</f>
        <v/>
      </c>
      <c r="T635">
        <f>IF(A635="","",IF(AND(ISNUMBER(F635),LEFT(C635&amp;"",1)="2"),IF(F635&lt;Rules!$B$9,"Yes","No"),"No"))</f>
        <v/>
      </c>
      <c r="U635">
        <f>IF(A635="","",IF(AND(N(O635)&gt;=Rules!$B$8,ISNUMBER(P635)),IF(P635&lt;=-Rules!$B$7,"Yes","No"),"No"))</f>
        <v/>
      </c>
      <c r="V635">
        <f>IF(A635="","",IF(AND(N(L635)&gt;=Rules!$B$6,ISNUMBER(N635)),IF(AND(N635&gt;=Rules!$B$10,N635&lt;=Rules!$B$11),"Yes","No"),"No"))</f>
        <v/>
      </c>
      <c r="W635">
        <f>IF(A635="","",IF(I635&lt;&gt;"","Yes","No"))</f>
        <v/>
      </c>
      <c r="X635">
        <f>IF(I635="","",IF(SUMIFS($K$3:$K$2002,$A$3:$A$2002,SUBSTITUTE(SUBSTITUTE(I635,"?","~?"),"*","~*"))&gt;N(K635),"Yes","No"))</f>
        <v/>
      </c>
      <c r="Y635">
        <f>IF(A635="","",IF(N(S635)&gt;0,"Yes","No"))</f>
        <v/>
      </c>
      <c r="Z635">
        <f>IF(A635="","",IF(AND(N(K635)&lt;Rules!$B$5,N(L635)&lt;Rules!$B$6,N(Q635)&lt;Rules!$B$13,Y635="No"),"Yes","No"))</f>
        <v/>
      </c>
      <c r="AA635">
        <f>IF(A635="","",IF(LEFT(C635&amp;"",1)="3","Redirect",IF(OR(LEFT(C635&amp;"",1)="4",LEFT(C635&amp;"",1)="5"),IF(OR(N(K635)&gt;0,N(AC635)&gt;=Rules!$B$14),"Redirect","Prune"),IF(D635="Non-Indexable","Keep",IF(AND(W635="Yes",X635="Yes",Y635="No"),"Merge",IF(OR(U635="Yes",V635="Yes",AND(T635="Yes",N(L635)&gt;=Rules!$B$6)),"Update",IF(Z635="Yes",IF(N(AC635)&gt;=Rules!$B$14,"Redirect","Prune"),"Keep")))))))</f>
        <v/>
      </c>
      <c r="AB635">
        <f>IF(A635="","",IF(LEFT(C635&amp;"",1)="3","Already redirects ("&amp;C635&amp;"). Update internal links to point at the final URL.",IF(OR(LEFT(C635&amp;"",1)="4",LEFT(C635&amp;"",1)="5"),IF(AA635="Redirect","Returns "&amp;C635&amp;" but still has "&amp;N(K635)&amp;" clicks and "&amp;N(AC635)&amp;" referring domains. 301 it to the closest live page.","Returns "&amp;C635&amp;" with no clicks or links. Remove internal links and let it 404 or 410."),IF(D635="Non-Indexable","Non-indexable ("&amp;E635&amp;"). Keep if that is intentional; otherwise fix the canonical or noindex.",IF(AA635="Merge","Overlaps with "&amp;I635&amp;IF(N(J635)&gt;0," (similarity "&amp;TEXT(J635,"0.00")&amp;")","")&amp;", which gets more clicks. Merge the useful parts into it and 301 this URL.",IF(AA635="Update",MID(IF(U635="Yes","; Clicks down "&amp;TEXT(-P635,"0%")&amp;" on the previous period","")&amp;IF(V635="Yes","; Average position "&amp;TEXT(N635,"0.0")&amp;" on "&amp;TEXT(L635,"#,##0")&amp;" impressions (striking distance)","")&amp;IF(AND(T635="Yes",N(L635)&gt;=Rules!$B$6),"; Thin ("&amp;F635&amp;" words) but has search demand",""),3,400),IF(AA635="Prune","Low value: "&amp;N(K635)&amp;" clicks, "&amp;N(L635)&amp;" impressions, "&amp;N(Q635)&amp;" sessions, no key events. Remove or noindex it and update internal links.",IF(AA635="Redirect","Low value but "&amp;N(AC635)&amp;" referring domains. 301 it to the closest relevant page to keep those links.",IF(AND(Z635="No",Y635="Yes",N(K635)&lt;Rules!$B$5),"Low search traffic but it converts (key events: "&amp;S635&amp;"). Keep it and link to it.",IF(W635="Yes","Stronger than the page it overlaps ("&amp;I635&amp;"). Keep; merge that page into this one.","Healthy: "&amp;N(K635)&amp;" clicks"&amp;IF(ISNUMBER(N635),", average position "&amp;TEXT(N635,"0.0"),"")&amp;". Keep and monitor."))))))))))</f>
        <v/>
      </c>
      <c r="AE635">
        <f>IF(A635="","",IF(AD635&lt;&gt;"",AD635,AA635))</f>
        <v/>
      </c>
    </row>
    <row r="636">
      <c r="A636">
        <f>IF(Crawl!A635="","",Crawl!A635)</f>
        <v/>
      </c>
      <c r="B636">
        <f>IF(A636="","",Crawl!EC635)</f>
        <v/>
      </c>
      <c r="C636">
        <f>IF(A636="","",IFERROR(INDEX(Crawl!$A635:$DZ635,1,Rules!$H$6),""))</f>
        <v/>
      </c>
      <c r="D636">
        <f>IF(A636="","",IFERROR(INDEX(Crawl!$A635:$DZ635,1,Rules!$H$7),"")&amp;"")</f>
        <v/>
      </c>
      <c r="E636">
        <f>IF(A636="","",IFERROR(INDEX(Crawl!$A635:$DZ635,1,Rules!$H$8),"")&amp;"")</f>
        <v/>
      </c>
      <c r="F636">
        <f>IF(A636="","",IFERROR(INDEX(Crawl!$A635:$DZ635,1,Rules!$H$9),""))</f>
        <v/>
      </c>
      <c r="G636">
        <f>IF(A636="","",IFERROR(INDEX(Crawl!$A635:$DZ635,1,Rules!$H$10),""))</f>
        <v/>
      </c>
      <c r="H636">
        <f>IF(A636="","",IFERROR(INDEX(Crawl!$A635:$DZ635,1,Rules!$H$12),""))</f>
        <v/>
      </c>
      <c r="I636">
        <f>IF(A636="","",IF(AND(N(H636)&gt;0,IFERROR(INDEX(Crawl!$A635:$DZ635,1,Rules!$H$11),"")&amp;""&lt;&gt;""),IFERROR(INDEX(Crawl!$A635:$DZ635,1,Rules!$H$11),"")&amp;"",IF(AND(ISNUMBER(J636),N(J636)&gt;=Rules!$B$12,IFERROR(INDEX(Crawl!$A635:$DZ635,1,Rules!$H$13),"")&amp;""&lt;&gt;""),IFERROR(INDEX(Crawl!$A635:$DZ635,1,Rules!$H$13),"")&amp;"","")))</f>
        <v/>
      </c>
      <c r="J636" s="19">
        <f>IF(A636="","",IF(IFERROR(INDEX(Crawl!$A635:$DZ635,1,Rules!$H$14),"")&amp;""="","",IFERROR(INDEX(Crawl!$A635:$DZ635,1,Rules!$H$14),"")))</f>
        <v/>
      </c>
      <c r="K636">
        <f>IF(A636="","",IFERROR(SUMIFS('GSC current'!$J$2:$J$2001,'GSC current'!$I$2:$I$2001,B636),0))</f>
        <v/>
      </c>
      <c r="L636">
        <f>IF(A636="","",IFERROR(SUMIFS('GSC current'!$K$2:$K$2001,'GSC current'!$I$2:$I$2001,B636),0))</f>
        <v/>
      </c>
      <c r="M636" s="20">
        <f>IF(A636="","",IF(N(L636)&gt;0,K636/L636,""))</f>
        <v/>
      </c>
      <c r="N636" s="21">
        <f>IF(A636="","",IF(N(L636)&gt;0,SUMIFS('GSC current'!$L$2:$L$2001,'GSC current'!$I$2:$I$2001,B636)/L636,""))</f>
        <v/>
      </c>
      <c r="O636">
        <f>IF(A636="","",IFERROR(SUMIFS('GSC previous'!$J$2:$J$2001,'GSC previous'!$I$2:$I$2001,B636),0))</f>
        <v/>
      </c>
      <c r="P636" s="22">
        <f>IF(A636="","",IF(N(O636)&gt;0,(K636-O636)/O636,""))</f>
        <v/>
      </c>
      <c r="Q636">
        <f>IF(A636="","",IFERROR(SUMIFS(GA4!$P$2:$P$2001,GA4!$O$2:$O$2001,B636),0))</f>
        <v/>
      </c>
      <c r="R636" s="23">
        <f>IF(A636="","",IF(N(Q636)&gt;0,SUMIFS(GA4!$Q$2:$Q$2001,GA4!$O$2:$O$2001,B636)/Q636,""))</f>
        <v/>
      </c>
      <c r="S636">
        <f>IF(A636="","",IFERROR(SUMIFS(GA4!$R$2:$R$2001,GA4!$O$2:$O$2001,B636),0))</f>
        <v/>
      </c>
      <c r="T636">
        <f>IF(A636="","",IF(AND(ISNUMBER(F636),LEFT(C636&amp;"",1)="2"),IF(F636&lt;Rules!$B$9,"Yes","No"),"No"))</f>
        <v/>
      </c>
      <c r="U636">
        <f>IF(A636="","",IF(AND(N(O636)&gt;=Rules!$B$8,ISNUMBER(P636)),IF(P636&lt;=-Rules!$B$7,"Yes","No"),"No"))</f>
        <v/>
      </c>
      <c r="V636">
        <f>IF(A636="","",IF(AND(N(L636)&gt;=Rules!$B$6,ISNUMBER(N636)),IF(AND(N636&gt;=Rules!$B$10,N636&lt;=Rules!$B$11),"Yes","No"),"No"))</f>
        <v/>
      </c>
      <c r="W636">
        <f>IF(A636="","",IF(I636&lt;&gt;"","Yes","No"))</f>
        <v/>
      </c>
      <c r="X636">
        <f>IF(I636="","",IF(SUMIFS($K$3:$K$2002,$A$3:$A$2002,SUBSTITUTE(SUBSTITUTE(I636,"?","~?"),"*","~*"))&gt;N(K636),"Yes","No"))</f>
        <v/>
      </c>
      <c r="Y636">
        <f>IF(A636="","",IF(N(S636)&gt;0,"Yes","No"))</f>
        <v/>
      </c>
      <c r="Z636">
        <f>IF(A636="","",IF(AND(N(K636)&lt;Rules!$B$5,N(L636)&lt;Rules!$B$6,N(Q636)&lt;Rules!$B$13,Y636="No"),"Yes","No"))</f>
        <v/>
      </c>
      <c r="AA636">
        <f>IF(A636="","",IF(LEFT(C636&amp;"",1)="3","Redirect",IF(OR(LEFT(C636&amp;"",1)="4",LEFT(C636&amp;"",1)="5"),IF(OR(N(K636)&gt;0,N(AC636)&gt;=Rules!$B$14),"Redirect","Prune"),IF(D636="Non-Indexable","Keep",IF(AND(W636="Yes",X636="Yes",Y636="No"),"Merge",IF(OR(U636="Yes",V636="Yes",AND(T636="Yes",N(L636)&gt;=Rules!$B$6)),"Update",IF(Z636="Yes",IF(N(AC636)&gt;=Rules!$B$14,"Redirect","Prune"),"Keep")))))))</f>
        <v/>
      </c>
      <c r="AB636">
        <f>IF(A636="","",IF(LEFT(C636&amp;"",1)="3","Already redirects ("&amp;C636&amp;"). Update internal links to point at the final URL.",IF(OR(LEFT(C636&amp;"",1)="4",LEFT(C636&amp;"",1)="5"),IF(AA636="Redirect","Returns "&amp;C636&amp;" but still has "&amp;N(K636)&amp;" clicks and "&amp;N(AC636)&amp;" referring domains. 301 it to the closest live page.","Returns "&amp;C636&amp;" with no clicks or links. Remove internal links and let it 404 or 410."),IF(D636="Non-Indexable","Non-indexable ("&amp;E636&amp;"). Keep if that is intentional; otherwise fix the canonical or noindex.",IF(AA636="Merge","Overlaps with "&amp;I636&amp;IF(N(J636)&gt;0," (similarity "&amp;TEXT(J636,"0.00")&amp;")","")&amp;", which gets more clicks. Merge the useful parts into it and 301 this URL.",IF(AA636="Update",MID(IF(U636="Yes","; Clicks down "&amp;TEXT(-P636,"0%")&amp;" on the previous period","")&amp;IF(V636="Yes","; Average position "&amp;TEXT(N636,"0.0")&amp;" on "&amp;TEXT(L636,"#,##0")&amp;" impressions (striking distance)","")&amp;IF(AND(T636="Yes",N(L636)&gt;=Rules!$B$6),"; Thin ("&amp;F636&amp;" words) but has search demand",""),3,400),IF(AA636="Prune","Low value: "&amp;N(K636)&amp;" clicks, "&amp;N(L636)&amp;" impressions, "&amp;N(Q636)&amp;" sessions, no key events. Remove or noindex it and update internal links.",IF(AA636="Redirect","Low value but "&amp;N(AC636)&amp;" referring domains. 301 it to the closest relevant page to keep those links.",IF(AND(Z636="No",Y636="Yes",N(K636)&lt;Rules!$B$5),"Low search traffic but it converts (key events: "&amp;S636&amp;"). Keep it and link to it.",IF(W636="Yes","Stronger than the page it overlaps ("&amp;I636&amp;"). Keep; merge that page into this one.","Healthy: "&amp;N(K636)&amp;" clicks"&amp;IF(ISNUMBER(N636),", average position "&amp;TEXT(N636,"0.0"),"")&amp;". Keep and monitor."))))))))))</f>
        <v/>
      </c>
      <c r="AE636">
        <f>IF(A636="","",IF(AD636&lt;&gt;"",AD636,AA636))</f>
        <v/>
      </c>
    </row>
    <row r="637">
      <c r="A637">
        <f>IF(Crawl!A636="","",Crawl!A636)</f>
        <v/>
      </c>
      <c r="B637">
        <f>IF(A637="","",Crawl!EC636)</f>
        <v/>
      </c>
      <c r="C637">
        <f>IF(A637="","",IFERROR(INDEX(Crawl!$A636:$DZ636,1,Rules!$H$6),""))</f>
        <v/>
      </c>
      <c r="D637">
        <f>IF(A637="","",IFERROR(INDEX(Crawl!$A636:$DZ636,1,Rules!$H$7),"")&amp;"")</f>
        <v/>
      </c>
      <c r="E637">
        <f>IF(A637="","",IFERROR(INDEX(Crawl!$A636:$DZ636,1,Rules!$H$8),"")&amp;"")</f>
        <v/>
      </c>
      <c r="F637">
        <f>IF(A637="","",IFERROR(INDEX(Crawl!$A636:$DZ636,1,Rules!$H$9),""))</f>
        <v/>
      </c>
      <c r="G637">
        <f>IF(A637="","",IFERROR(INDEX(Crawl!$A636:$DZ636,1,Rules!$H$10),""))</f>
        <v/>
      </c>
      <c r="H637">
        <f>IF(A637="","",IFERROR(INDEX(Crawl!$A636:$DZ636,1,Rules!$H$12),""))</f>
        <v/>
      </c>
      <c r="I637">
        <f>IF(A637="","",IF(AND(N(H637)&gt;0,IFERROR(INDEX(Crawl!$A636:$DZ636,1,Rules!$H$11),"")&amp;""&lt;&gt;""),IFERROR(INDEX(Crawl!$A636:$DZ636,1,Rules!$H$11),"")&amp;"",IF(AND(ISNUMBER(J637),N(J637)&gt;=Rules!$B$12,IFERROR(INDEX(Crawl!$A636:$DZ636,1,Rules!$H$13),"")&amp;""&lt;&gt;""),IFERROR(INDEX(Crawl!$A636:$DZ636,1,Rules!$H$13),"")&amp;"","")))</f>
        <v/>
      </c>
      <c r="J637" s="19">
        <f>IF(A637="","",IF(IFERROR(INDEX(Crawl!$A636:$DZ636,1,Rules!$H$14),"")&amp;""="","",IFERROR(INDEX(Crawl!$A636:$DZ636,1,Rules!$H$14),"")))</f>
        <v/>
      </c>
      <c r="K637">
        <f>IF(A637="","",IFERROR(SUMIFS('GSC current'!$J$2:$J$2001,'GSC current'!$I$2:$I$2001,B637),0))</f>
        <v/>
      </c>
      <c r="L637">
        <f>IF(A637="","",IFERROR(SUMIFS('GSC current'!$K$2:$K$2001,'GSC current'!$I$2:$I$2001,B637),0))</f>
        <v/>
      </c>
      <c r="M637" s="20">
        <f>IF(A637="","",IF(N(L637)&gt;0,K637/L637,""))</f>
        <v/>
      </c>
      <c r="N637" s="21">
        <f>IF(A637="","",IF(N(L637)&gt;0,SUMIFS('GSC current'!$L$2:$L$2001,'GSC current'!$I$2:$I$2001,B637)/L637,""))</f>
        <v/>
      </c>
      <c r="O637">
        <f>IF(A637="","",IFERROR(SUMIFS('GSC previous'!$J$2:$J$2001,'GSC previous'!$I$2:$I$2001,B637),0))</f>
        <v/>
      </c>
      <c r="P637" s="22">
        <f>IF(A637="","",IF(N(O637)&gt;0,(K637-O637)/O637,""))</f>
        <v/>
      </c>
      <c r="Q637">
        <f>IF(A637="","",IFERROR(SUMIFS(GA4!$P$2:$P$2001,GA4!$O$2:$O$2001,B637),0))</f>
        <v/>
      </c>
      <c r="R637" s="23">
        <f>IF(A637="","",IF(N(Q637)&gt;0,SUMIFS(GA4!$Q$2:$Q$2001,GA4!$O$2:$O$2001,B637)/Q637,""))</f>
        <v/>
      </c>
      <c r="S637">
        <f>IF(A637="","",IFERROR(SUMIFS(GA4!$R$2:$R$2001,GA4!$O$2:$O$2001,B637),0))</f>
        <v/>
      </c>
      <c r="T637">
        <f>IF(A637="","",IF(AND(ISNUMBER(F637),LEFT(C637&amp;"",1)="2"),IF(F637&lt;Rules!$B$9,"Yes","No"),"No"))</f>
        <v/>
      </c>
      <c r="U637">
        <f>IF(A637="","",IF(AND(N(O637)&gt;=Rules!$B$8,ISNUMBER(P637)),IF(P637&lt;=-Rules!$B$7,"Yes","No"),"No"))</f>
        <v/>
      </c>
      <c r="V637">
        <f>IF(A637="","",IF(AND(N(L637)&gt;=Rules!$B$6,ISNUMBER(N637)),IF(AND(N637&gt;=Rules!$B$10,N637&lt;=Rules!$B$11),"Yes","No"),"No"))</f>
        <v/>
      </c>
      <c r="W637">
        <f>IF(A637="","",IF(I637&lt;&gt;"","Yes","No"))</f>
        <v/>
      </c>
      <c r="X637">
        <f>IF(I637="","",IF(SUMIFS($K$3:$K$2002,$A$3:$A$2002,SUBSTITUTE(SUBSTITUTE(I637,"?","~?"),"*","~*"))&gt;N(K637),"Yes","No"))</f>
        <v/>
      </c>
      <c r="Y637">
        <f>IF(A637="","",IF(N(S637)&gt;0,"Yes","No"))</f>
        <v/>
      </c>
      <c r="Z637">
        <f>IF(A637="","",IF(AND(N(K637)&lt;Rules!$B$5,N(L637)&lt;Rules!$B$6,N(Q637)&lt;Rules!$B$13,Y637="No"),"Yes","No"))</f>
        <v/>
      </c>
      <c r="AA637">
        <f>IF(A637="","",IF(LEFT(C637&amp;"",1)="3","Redirect",IF(OR(LEFT(C637&amp;"",1)="4",LEFT(C637&amp;"",1)="5"),IF(OR(N(K637)&gt;0,N(AC637)&gt;=Rules!$B$14),"Redirect","Prune"),IF(D637="Non-Indexable","Keep",IF(AND(W637="Yes",X637="Yes",Y637="No"),"Merge",IF(OR(U637="Yes",V637="Yes",AND(T637="Yes",N(L637)&gt;=Rules!$B$6)),"Update",IF(Z637="Yes",IF(N(AC637)&gt;=Rules!$B$14,"Redirect","Prune"),"Keep")))))))</f>
        <v/>
      </c>
      <c r="AB637">
        <f>IF(A637="","",IF(LEFT(C637&amp;"",1)="3","Already redirects ("&amp;C637&amp;"). Update internal links to point at the final URL.",IF(OR(LEFT(C637&amp;"",1)="4",LEFT(C637&amp;"",1)="5"),IF(AA637="Redirect","Returns "&amp;C637&amp;" but still has "&amp;N(K637)&amp;" clicks and "&amp;N(AC637)&amp;" referring domains. 301 it to the closest live page.","Returns "&amp;C637&amp;" with no clicks or links. Remove internal links and let it 404 or 410."),IF(D637="Non-Indexable","Non-indexable ("&amp;E637&amp;"). Keep if that is intentional; otherwise fix the canonical or noindex.",IF(AA637="Merge","Overlaps with "&amp;I637&amp;IF(N(J637)&gt;0," (similarity "&amp;TEXT(J637,"0.00")&amp;")","")&amp;", which gets more clicks. Merge the useful parts into it and 301 this URL.",IF(AA637="Update",MID(IF(U637="Yes","; Clicks down "&amp;TEXT(-P637,"0%")&amp;" on the previous period","")&amp;IF(V637="Yes","; Average position "&amp;TEXT(N637,"0.0")&amp;" on "&amp;TEXT(L637,"#,##0")&amp;" impressions (striking distance)","")&amp;IF(AND(T637="Yes",N(L637)&gt;=Rules!$B$6),"; Thin ("&amp;F637&amp;" words) but has search demand",""),3,400),IF(AA637="Prune","Low value: "&amp;N(K637)&amp;" clicks, "&amp;N(L637)&amp;" impressions, "&amp;N(Q637)&amp;" sessions, no key events. Remove or noindex it and update internal links.",IF(AA637="Redirect","Low value but "&amp;N(AC637)&amp;" referring domains. 301 it to the closest relevant page to keep those links.",IF(AND(Z637="No",Y637="Yes",N(K637)&lt;Rules!$B$5),"Low search traffic but it converts (key events: "&amp;S637&amp;"). Keep it and link to it.",IF(W637="Yes","Stronger than the page it overlaps ("&amp;I637&amp;"). Keep; merge that page into this one.","Healthy: "&amp;N(K637)&amp;" clicks"&amp;IF(ISNUMBER(N637),", average position "&amp;TEXT(N637,"0.0"),"")&amp;". Keep and monitor."))))))))))</f>
        <v/>
      </c>
      <c r="AE637">
        <f>IF(A637="","",IF(AD637&lt;&gt;"",AD637,AA637))</f>
        <v/>
      </c>
    </row>
    <row r="638">
      <c r="A638">
        <f>IF(Crawl!A637="","",Crawl!A637)</f>
        <v/>
      </c>
      <c r="B638">
        <f>IF(A638="","",Crawl!EC637)</f>
        <v/>
      </c>
      <c r="C638">
        <f>IF(A638="","",IFERROR(INDEX(Crawl!$A637:$DZ637,1,Rules!$H$6),""))</f>
        <v/>
      </c>
      <c r="D638">
        <f>IF(A638="","",IFERROR(INDEX(Crawl!$A637:$DZ637,1,Rules!$H$7),"")&amp;"")</f>
        <v/>
      </c>
      <c r="E638">
        <f>IF(A638="","",IFERROR(INDEX(Crawl!$A637:$DZ637,1,Rules!$H$8),"")&amp;"")</f>
        <v/>
      </c>
      <c r="F638">
        <f>IF(A638="","",IFERROR(INDEX(Crawl!$A637:$DZ637,1,Rules!$H$9),""))</f>
        <v/>
      </c>
      <c r="G638">
        <f>IF(A638="","",IFERROR(INDEX(Crawl!$A637:$DZ637,1,Rules!$H$10),""))</f>
        <v/>
      </c>
      <c r="H638">
        <f>IF(A638="","",IFERROR(INDEX(Crawl!$A637:$DZ637,1,Rules!$H$12),""))</f>
        <v/>
      </c>
      <c r="I638">
        <f>IF(A638="","",IF(AND(N(H638)&gt;0,IFERROR(INDEX(Crawl!$A637:$DZ637,1,Rules!$H$11),"")&amp;""&lt;&gt;""),IFERROR(INDEX(Crawl!$A637:$DZ637,1,Rules!$H$11),"")&amp;"",IF(AND(ISNUMBER(J638),N(J638)&gt;=Rules!$B$12,IFERROR(INDEX(Crawl!$A637:$DZ637,1,Rules!$H$13),"")&amp;""&lt;&gt;""),IFERROR(INDEX(Crawl!$A637:$DZ637,1,Rules!$H$13),"")&amp;"","")))</f>
        <v/>
      </c>
      <c r="J638" s="19">
        <f>IF(A638="","",IF(IFERROR(INDEX(Crawl!$A637:$DZ637,1,Rules!$H$14),"")&amp;""="","",IFERROR(INDEX(Crawl!$A637:$DZ637,1,Rules!$H$14),"")))</f>
        <v/>
      </c>
      <c r="K638">
        <f>IF(A638="","",IFERROR(SUMIFS('GSC current'!$J$2:$J$2001,'GSC current'!$I$2:$I$2001,B638),0))</f>
        <v/>
      </c>
      <c r="L638">
        <f>IF(A638="","",IFERROR(SUMIFS('GSC current'!$K$2:$K$2001,'GSC current'!$I$2:$I$2001,B638),0))</f>
        <v/>
      </c>
      <c r="M638" s="20">
        <f>IF(A638="","",IF(N(L638)&gt;0,K638/L638,""))</f>
        <v/>
      </c>
      <c r="N638" s="21">
        <f>IF(A638="","",IF(N(L638)&gt;0,SUMIFS('GSC current'!$L$2:$L$2001,'GSC current'!$I$2:$I$2001,B638)/L638,""))</f>
        <v/>
      </c>
      <c r="O638">
        <f>IF(A638="","",IFERROR(SUMIFS('GSC previous'!$J$2:$J$2001,'GSC previous'!$I$2:$I$2001,B638),0))</f>
        <v/>
      </c>
      <c r="P638" s="22">
        <f>IF(A638="","",IF(N(O638)&gt;0,(K638-O638)/O638,""))</f>
        <v/>
      </c>
      <c r="Q638">
        <f>IF(A638="","",IFERROR(SUMIFS(GA4!$P$2:$P$2001,GA4!$O$2:$O$2001,B638),0))</f>
        <v/>
      </c>
      <c r="R638" s="23">
        <f>IF(A638="","",IF(N(Q638)&gt;0,SUMIFS(GA4!$Q$2:$Q$2001,GA4!$O$2:$O$2001,B638)/Q638,""))</f>
        <v/>
      </c>
      <c r="S638">
        <f>IF(A638="","",IFERROR(SUMIFS(GA4!$R$2:$R$2001,GA4!$O$2:$O$2001,B638),0))</f>
        <v/>
      </c>
      <c r="T638">
        <f>IF(A638="","",IF(AND(ISNUMBER(F638),LEFT(C638&amp;"",1)="2"),IF(F638&lt;Rules!$B$9,"Yes","No"),"No"))</f>
        <v/>
      </c>
      <c r="U638">
        <f>IF(A638="","",IF(AND(N(O638)&gt;=Rules!$B$8,ISNUMBER(P638)),IF(P638&lt;=-Rules!$B$7,"Yes","No"),"No"))</f>
        <v/>
      </c>
      <c r="V638">
        <f>IF(A638="","",IF(AND(N(L638)&gt;=Rules!$B$6,ISNUMBER(N638)),IF(AND(N638&gt;=Rules!$B$10,N638&lt;=Rules!$B$11),"Yes","No"),"No"))</f>
        <v/>
      </c>
      <c r="W638">
        <f>IF(A638="","",IF(I638&lt;&gt;"","Yes","No"))</f>
        <v/>
      </c>
      <c r="X638">
        <f>IF(I638="","",IF(SUMIFS($K$3:$K$2002,$A$3:$A$2002,SUBSTITUTE(SUBSTITUTE(I638,"?","~?"),"*","~*"))&gt;N(K638),"Yes","No"))</f>
        <v/>
      </c>
      <c r="Y638">
        <f>IF(A638="","",IF(N(S638)&gt;0,"Yes","No"))</f>
        <v/>
      </c>
      <c r="Z638">
        <f>IF(A638="","",IF(AND(N(K638)&lt;Rules!$B$5,N(L638)&lt;Rules!$B$6,N(Q638)&lt;Rules!$B$13,Y638="No"),"Yes","No"))</f>
        <v/>
      </c>
      <c r="AA638">
        <f>IF(A638="","",IF(LEFT(C638&amp;"",1)="3","Redirect",IF(OR(LEFT(C638&amp;"",1)="4",LEFT(C638&amp;"",1)="5"),IF(OR(N(K638)&gt;0,N(AC638)&gt;=Rules!$B$14),"Redirect","Prune"),IF(D638="Non-Indexable","Keep",IF(AND(W638="Yes",X638="Yes",Y638="No"),"Merge",IF(OR(U638="Yes",V638="Yes",AND(T638="Yes",N(L638)&gt;=Rules!$B$6)),"Update",IF(Z638="Yes",IF(N(AC638)&gt;=Rules!$B$14,"Redirect","Prune"),"Keep")))))))</f>
        <v/>
      </c>
      <c r="AB638">
        <f>IF(A638="","",IF(LEFT(C638&amp;"",1)="3","Already redirects ("&amp;C638&amp;"). Update internal links to point at the final URL.",IF(OR(LEFT(C638&amp;"",1)="4",LEFT(C638&amp;"",1)="5"),IF(AA638="Redirect","Returns "&amp;C638&amp;" but still has "&amp;N(K638)&amp;" clicks and "&amp;N(AC638)&amp;" referring domains. 301 it to the closest live page.","Returns "&amp;C638&amp;" with no clicks or links. Remove internal links and let it 404 or 410."),IF(D638="Non-Indexable","Non-indexable ("&amp;E638&amp;"). Keep if that is intentional; otherwise fix the canonical or noindex.",IF(AA638="Merge","Overlaps with "&amp;I638&amp;IF(N(J638)&gt;0," (similarity "&amp;TEXT(J638,"0.00")&amp;")","")&amp;", which gets more clicks. Merge the useful parts into it and 301 this URL.",IF(AA638="Update",MID(IF(U638="Yes","; Clicks down "&amp;TEXT(-P638,"0%")&amp;" on the previous period","")&amp;IF(V638="Yes","; Average position "&amp;TEXT(N638,"0.0")&amp;" on "&amp;TEXT(L638,"#,##0")&amp;" impressions (striking distance)","")&amp;IF(AND(T638="Yes",N(L638)&gt;=Rules!$B$6),"; Thin ("&amp;F638&amp;" words) but has search demand",""),3,400),IF(AA638="Prune","Low value: "&amp;N(K638)&amp;" clicks, "&amp;N(L638)&amp;" impressions, "&amp;N(Q638)&amp;" sessions, no key events. Remove or noindex it and update internal links.",IF(AA638="Redirect","Low value but "&amp;N(AC638)&amp;" referring domains. 301 it to the closest relevant page to keep those links.",IF(AND(Z638="No",Y638="Yes",N(K638)&lt;Rules!$B$5),"Low search traffic but it converts (key events: "&amp;S638&amp;"). Keep it and link to it.",IF(W638="Yes","Stronger than the page it overlaps ("&amp;I638&amp;"). Keep; merge that page into this one.","Healthy: "&amp;N(K638)&amp;" clicks"&amp;IF(ISNUMBER(N638),", average position "&amp;TEXT(N638,"0.0"),"")&amp;". Keep and monitor."))))))))))</f>
        <v/>
      </c>
      <c r="AE638">
        <f>IF(A638="","",IF(AD638&lt;&gt;"",AD638,AA638))</f>
        <v/>
      </c>
    </row>
    <row r="639">
      <c r="A639">
        <f>IF(Crawl!A638="","",Crawl!A638)</f>
        <v/>
      </c>
      <c r="B639">
        <f>IF(A639="","",Crawl!EC638)</f>
        <v/>
      </c>
      <c r="C639">
        <f>IF(A639="","",IFERROR(INDEX(Crawl!$A638:$DZ638,1,Rules!$H$6),""))</f>
        <v/>
      </c>
      <c r="D639">
        <f>IF(A639="","",IFERROR(INDEX(Crawl!$A638:$DZ638,1,Rules!$H$7),"")&amp;"")</f>
        <v/>
      </c>
      <c r="E639">
        <f>IF(A639="","",IFERROR(INDEX(Crawl!$A638:$DZ638,1,Rules!$H$8),"")&amp;"")</f>
        <v/>
      </c>
      <c r="F639">
        <f>IF(A639="","",IFERROR(INDEX(Crawl!$A638:$DZ638,1,Rules!$H$9),""))</f>
        <v/>
      </c>
      <c r="G639">
        <f>IF(A639="","",IFERROR(INDEX(Crawl!$A638:$DZ638,1,Rules!$H$10),""))</f>
        <v/>
      </c>
      <c r="H639">
        <f>IF(A639="","",IFERROR(INDEX(Crawl!$A638:$DZ638,1,Rules!$H$12),""))</f>
        <v/>
      </c>
      <c r="I639">
        <f>IF(A639="","",IF(AND(N(H639)&gt;0,IFERROR(INDEX(Crawl!$A638:$DZ638,1,Rules!$H$11),"")&amp;""&lt;&gt;""),IFERROR(INDEX(Crawl!$A638:$DZ638,1,Rules!$H$11),"")&amp;"",IF(AND(ISNUMBER(J639),N(J639)&gt;=Rules!$B$12,IFERROR(INDEX(Crawl!$A638:$DZ638,1,Rules!$H$13),"")&amp;""&lt;&gt;""),IFERROR(INDEX(Crawl!$A638:$DZ638,1,Rules!$H$13),"")&amp;"","")))</f>
        <v/>
      </c>
      <c r="J639" s="19">
        <f>IF(A639="","",IF(IFERROR(INDEX(Crawl!$A638:$DZ638,1,Rules!$H$14),"")&amp;""="","",IFERROR(INDEX(Crawl!$A638:$DZ638,1,Rules!$H$14),"")))</f>
        <v/>
      </c>
      <c r="K639">
        <f>IF(A639="","",IFERROR(SUMIFS('GSC current'!$J$2:$J$2001,'GSC current'!$I$2:$I$2001,B639),0))</f>
        <v/>
      </c>
      <c r="L639">
        <f>IF(A639="","",IFERROR(SUMIFS('GSC current'!$K$2:$K$2001,'GSC current'!$I$2:$I$2001,B639),0))</f>
        <v/>
      </c>
      <c r="M639" s="20">
        <f>IF(A639="","",IF(N(L639)&gt;0,K639/L639,""))</f>
        <v/>
      </c>
      <c r="N639" s="21">
        <f>IF(A639="","",IF(N(L639)&gt;0,SUMIFS('GSC current'!$L$2:$L$2001,'GSC current'!$I$2:$I$2001,B639)/L639,""))</f>
        <v/>
      </c>
      <c r="O639">
        <f>IF(A639="","",IFERROR(SUMIFS('GSC previous'!$J$2:$J$2001,'GSC previous'!$I$2:$I$2001,B639),0))</f>
        <v/>
      </c>
      <c r="P639" s="22">
        <f>IF(A639="","",IF(N(O639)&gt;0,(K639-O639)/O639,""))</f>
        <v/>
      </c>
      <c r="Q639">
        <f>IF(A639="","",IFERROR(SUMIFS(GA4!$P$2:$P$2001,GA4!$O$2:$O$2001,B639),0))</f>
        <v/>
      </c>
      <c r="R639" s="23">
        <f>IF(A639="","",IF(N(Q639)&gt;0,SUMIFS(GA4!$Q$2:$Q$2001,GA4!$O$2:$O$2001,B639)/Q639,""))</f>
        <v/>
      </c>
      <c r="S639">
        <f>IF(A639="","",IFERROR(SUMIFS(GA4!$R$2:$R$2001,GA4!$O$2:$O$2001,B639),0))</f>
        <v/>
      </c>
      <c r="T639">
        <f>IF(A639="","",IF(AND(ISNUMBER(F639),LEFT(C639&amp;"",1)="2"),IF(F639&lt;Rules!$B$9,"Yes","No"),"No"))</f>
        <v/>
      </c>
      <c r="U639">
        <f>IF(A639="","",IF(AND(N(O639)&gt;=Rules!$B$8,ISNUMBER(P639)),IF(P639&lt;=-Rules!$B$7,"Yes","No"),"No"))</f>
        <v/>
      </c>
      <c r="V639">
        <f>IF(A639="","",IF(AND(N(L639)&gt;=Rules!$B$6,ISNUMBER(N639)),IF(AND(N639&gt;=Rules!$B$10,N639&lt;=Rules!$B$11),"Yes","No"),"No"))</f>
        <v/>
      </c>
      <c r="W639">
        <f>IF(A639="","",IF(I639&lt;&gt;"","Yes","No"))</f>
        <v/>
      </c>
      <c r="X639">
        <f>IF(I639="","",IF(SUMIFS($K$3:$K$2002,$A$3:$A$2002,SUBSTITUTE(SUBSTITUTE(I639,"?","~?"),"*","~*"))&gt;N(K639),"Yes","No"))</f>
        <v/>
      </c>
      <c r="Y639">
        <f>IF(A639="","",IF(N(S639)&gt;0,"Yes","No"))</f>
        <v/>
      </c>
      <c r="Z639">
        <f>IF(A639="","",IF(AND(N(K639)&lt;Rules!$B$5,N(L639)&lt;Rules!$B$6,N(Q639)&lt;Rules!$B$13,Y639="No"),"Yes","No"))</f>
        <v/>
      </c>
      <c r="AA639">
        <f>IF(A639="","",IF(LEFT(C639&amp;"",1)="3","Redirect",IF(OR(LEFT(C639&amp;"",1)="4",LEFT(C639&amp;"",1)="5"),IF(OR(N(K639)&gt;0,N(AC639)&gt;=Rules!$B$14),"Redirect","Prune"),IF(D639="Non-Indexable","Keep",IF(AND(W639="Yes",X639="Yes",Y639="No"),"Merge",IF(OR(U639="Yes",V639="Yes",AND(T639="Yes",N(L639)&gt;=Rules!$B$6)),"Update",IF(Z639="Yes",IF(N(AC639)&gt;=Rules!$B$14,"Redirect","Prune"),"Keep")))))))</f>
        <v/>
      </c>
      <c r="AB639">
        <f>IF(A639="","",IF(LEFT(C639&amp;"",1)="3","Already redirects ("&amp;C639&amp;"). Update internal links to point at the final URL.",IF(OR(LEFT(C639&amp;"",1)="4",LEFT(C639&amp;"",1)="5"),IF(AA639="Redirect","Returns "&amp;C639&amp;" but still has "&amp;N(K639)&amp;" clicks and "&amp;N(AC639)&amp;" referring domains. 301 it to the closest live page.","Returns "&amp;C639&amp;" with no clicks or links. Remove internal links and let it 404 or 410."),IF(D639="Non-Indexable","Non-indexable ("&amp;E639&amp;"). Keep if that is intentional; otherwise fix the canonical or noindex.",IF(AA639="Merge","Overlaps with "&amp;I639&amp;IF(N(J639)&gt;0," (similarity "&amp;TEXT(J639,"0.00")&amp;")","")&amp;", which gets more clicks. Merge the useful parts into it and 301 this URL.",IF(AA639="Update",MID(IF(U639="Yes","; Clicks down "&amp;TEXT(-P639,"0%")&amp;" on the previous period","")&amp;IF(V639="Yes","; Average position "&amp;TEXT(N639,"0.0")&amp;" on "&amp;TEXT(L639,"#,##0")&amp;" impressions (striking distance)","")&amp;IF(AND(T639="Yes",N(L639)&gt;=Rules!$B$6),"; Thin ("&amp;F639&amp;" words) but has search demand",""),3,400),IF(AA639="Prune","Low value: "&amp;N(K639)&amp;" clicks, "&amp;N(L639)&amp;" impressions, "&amp;N(Q639)&amp;" sessions, no key events. Remove or noindex it and update internal links.",IF(AA639="Redirect","Low value but "&amp;N(AC639)&amp;" referring domains. 301 it to the closest relevant page to keep those links.",IF(AND(Z639="No",Y639="Yes",N(K639)&lt;Rules!$B$5),"Low search traffic but it converts (key events: "&amp;S639&amp;"). Keep it and link to it.",IF(W639="Yes","Stronger than the page it overlaps ("&amp;I639&amp;"). Keep; merge that page into this one.","Healthy: "&amp;N(K639)&amp;" clicks"&amp;IF(ISNUMBER(N639),", average position "&amp;TEXT(N639,"0.0"),"")&amp;". Keep and monitor."))))))))))</f>
        <v/>
      </c>
      <c r="AE639">
        <f>IF(A639="","",IF(AD639&lt;&gt;"",AD639,AA639))</f>
        <v/>
      </c>
    </row>
    <row r="640">
      <c r="A640">
        <f>IF(Crawl!A639="","",Crawl!A639)</f>
        <v/>
      </c>
      <c r="B640">
        <f>IF(A640="","",Crawl!EC639)</f>
        <v/>
      </c>
      <c r="C640">
        <f>IF(A640="","",IFERROR(INDEX(Crawl!$A639:$DZ639,1,Rules!$H$6),""))</f>
        <v/>
      </c>
      <c r="D640">
        <f>IF(A640="","",IFERROR(INDEX(Crawl!$A639:$DZ639,1,Rules!$H$7),"")&amp;"")</f>
        <v/>
      </c>
      <c r="E640">
        <f>IF(A640="","",IFERROR(INDEX(Crawl!$A639:$DZ639,1,Rules!$H$8),"")&amp;"")</f>
        <v/>
      </c>
      <c r="F640">
        <f>IF(A640="","",IFERROR(INDEX(Crawl!$A639:$DZ639,1,Rules!$H$9),""))</f>
        <v/>
      </c>
      <c r="G640">
        <f>IF(A640="","",IFERROR(INDEX(Crawl!$A639:$DZ639,1,Rules!$H$10),""))</f>
        <v/>
      </c>
      <c r="H640">
        <f>IF(A640="","",IFERROR(INDEX(Crawl!$A639:$DZ639,1,Rules!$H$12),""))</f>
        <v/>
      </c>
      <c r="I640">
        <f>IF(A640="","",IF(AND(N(H640)&gt;0,IFERROR(INDEX(Crawl!$A639:$DZ639,1,Rules!$H$11),"")&amp;""&lt;&gt;""),IFERROR(INDEX(Crawl!$A639:$DZ639,1,Rules!$H$11),"")&amp;"",IF(AND(ISNUMBER(J640),N(J640)&gt;=Rules!$B$12,IFERROR(INDEX(Crawl!$A639:$DZ639,1,Rules!$H$13),"")&amp;""&lt;&gt;""),IFERROR(INDEX(Crawl!$A639:$DZ639,1,Rules!$H$13),"")&amp;"","")))</f>
        <v/>
      </c>
      <c r="J640" s="19">
        <f>IF(A640="","",IF(IFERROR(INDEX(Crawl!$A639:$DZ639,1,Rules!$H$14),"")&amp;""="","",IFERROR(INDEX(Crawl!$A639:$DZ639,1,Rules!$H$14),"")))</f>
        <v/>
      </c>
      <c r="K640">
        <f>IF(A640="","",IFERROR(SUMIFS('GSC current'!$J$2:$J$2001,'GSC current'!$I$2:$I$2001,B640),0))</f>
        <v/>
      </c>
      <c r="L640">
        <f>IF(A640="","",IFERROR(SUMIFS('GSC current'!$K$2:$K$2001,'GSC current'!$I$2:$I$2001,B640),0))</f>
        <v/>
      </c>
      <c r="M640" s="20">
        <f>IF(A640="","",IF(N(L640)&gt;0,K640/L640,""))</f>
        <v/>
      </c>
      <c r="N640" s="21">
        <f>IF(A640="","",IF(N(L640)&gt;0,SUMIFS('GSC current'!$L$2:$L$2001,'GSC current'!$I$2:$I$2001,B640)/L640,""))</f>
        <v/>
      </c>
      <c r="O640">
        <f>IF(A640="","",IFERROR(SUMIFS('GSC previous'!$J$2:$J$2001,'GSC previous'!$I$2:$I$2001,B640),0))</f>
        <v/>
      </c>
      <c r="P640" s="22">
        <f>IF(A640="","",IF(N(O640)&gt;0,(K640-O640)/O640,""))</f>
        <v/>
      </c>
      <c r="Q640">
        <f>IF(A640="","",IFERROR(SUMIFS(GA4!$P$2:$P$2001,GA4!$O$2:$O$2001,B640),0))</f>
        <v/>
      </c>
      <c r="R640" s="23">
        <f>IF(A640="","",IF(N(Q640)&gt;0,SUMIFS(GA4!$Q$2:$Q$2001,GA4!$O$2:$O$2001,B640)/Q640,""))</f>
        <v/>
      </c>
      <c r="S640">
        <f>IF(A640="","",IFERROR(SUMIFS(GA4!$R$2:$R$2001,GA4!$O$2:$O$2001,B640),0))</f>
        <v/>
      </c>
      <c r="T640">
        <f>IF(A640="","",IF(AND(ISNUMBER(F640),LEFT(C640&amp;"",1)="2"),IF(F640&lt;Rules!$B$9,"Yes","No"),"No"))</f>
        <v/>
      </c>
      <c r="U640">
        <f>IF(A640="","",IF(AND(N(O640)&gt;=Rules!$B$8,ISNUMBER(P640)),IF(P640&lt;=-Rules!$B$7,"Yes","No"),"No"))</f>
        <v/>
      </c>
      <c r="V640">
        <f>IF(A640="","",IF(AND(N(L640)&gt;=Rules!$B$6,ISNUMBER(N640)),IF(AND(N640&gt;=Rules!$B$10,N640&lt;=Rules!$B$11),"Yes","No"),"No"))</f>
        <v/>
      </c>
      <c r="W640">
        <f>IF(A640="","",IF(I640&lt;&gt;"","Yes","No"))</f>
        <v/>
      </c>
      <c r="X640">
        <f>IF(I640="","",IF(SUMIFS($K$3:$K$2002,$A$3:$A$2002,SUBSTITUTE(SUBSTITUTE(I640,"?","~?"),"*","~*"))&gt;N(K640),"Yes","No"))</f>
        <v/>
      </c>
      <c r="Y640">
        <f>IF(A640="","",IF(N(S640)&gt;0,"Yes","No"))</f>
        <v/>
      </c>
      <c r="Z640">
        <f>IF(A640="","",IF(AND(N(K640)&lt;Rules!$B$5,N(L640)&lt;Rules!$B$6,N(Q640)&lt;Rules!$B$13,Y640="No"),"Yes","No"))</f>
        <v/>
      </c>
      <c r="AA640">
        <f>IF(A640="","",IF(LEFT(C640&amp;"",1)="3","Redirect",IF(OR(LEFT(C640&amp;"",1)="4",LEFT(C640&amp;"",1)="5"),IF(OR(N(K640)&gt;0,N(AC640)&gt;=Rules!$B$14),"Redirect","Prune"),IF(D640="Non-Indexable","Keep",IF(AND(W640="Yes",X640="Yes",Y640="No"),"Merge",IF(OR(U640="Yes",V640="Yes",AND(T640="Yes",N(L640)&gt;=Rules!$B$6)),"Update",IF(Z640="Yes",IF(N(AC640)&gt;=Rules!$B$14,"Redirect","Prune"),"Keep")))))))</f>
        <v/>
      </c>
      <c r="AB640">
        <f>IF(A640="","",IF(LEFT(C640&amp;"",1)="3","Already redirects ("&amp;C640&amp;"). Update internal links to point at the final URL.",IF(OR(LEFT(C640&amp;"",1)="4",LEFT(C640&amp;"",1)="5"),IF(AA640="Redirect","Returns "&amp;C640&amp;" but still has "&amp;N(K640)&amp;" clicks and "&amp;N(AC640)&amp;" referring domains. 301 it to the closest live page.","Returns "&amp;C640&amp;" with no clicks or links. Remove internal links and let it 404 or 410."),IF(D640="Non-Indexable","Non-indexable ("&amp;E640&amp;"). Keep if that is intentional; otherwise fix the canonical or noindex.",IF(AA640="Merge","Overlaps with "&amp;I640&amp;IF(N(J640)&gt;0," (similarity "&amp;TEXT(J640,"0.00")&amp;")","")&amp;", which gets more clicks. Merge the useful parts into it and 301 this URL.",IF(AA640="Update",MID(IF(U640="Yes","; Clicks down "&amp;TEXT(-P640,"0%")&amp;" on the previous period","")&amp;IF(V640="Yes","; Average position "&amp;TEXT(N640,"0.0")&amp;" on "&amp;TEXT(L640,"#,##0")&amp;" impressions (striking distance)","")&amp;IF(AND(T640="Yes",N(L640)&gt;=Rules!$B$6),"; Thin ("&amp;F640&amp;" words) but has search demand",""),3,400),IF(AA640="Prune","Low value: "&amp;N(K640)&amp;" clicks, "&amp;N(L640)&amp;" impressions, "&amp;N(Q640)&amp;" sessions, no key events. Remove or noindex it and update internal links.",IF(AA640="Redirect","Low value but "&amp;N(AC640)&amp;" referring domains. 301 it to the closest relevant page to keep those links.",IF(AND(Z640="No",Y640="Yes",N(K640)&lt;Rules!$B$5),"Low search traffic but it converts (key events: "&amp;S640&amp;"). Keep it and link to it.",IF(W640="Yes","Stronger than the page it overlaps ("&amp;I640&amp;"). Keep; merge that page into this one.","Healthy: "&amp;N(K640)&amp;" clicks"&amp;IF(ISNUMBER(N640),", average position "&amp;TEXT(N640,"0.0"),"")&amp;". Keep and monitor."))))))))))</f>
        <v/>
      </c>
      <c r="AE640">
        <f>IF(A640="","",IF(AD640&lt;&gt;"",AD640,AA640))</f>
        <v/>
      </c>
    </row>
    <row r="641">
      <c r="A641">
        <f>IF(Crawl!A640="","",Crawl!A640)</f>
        <v/>
      </c>
      <c r="B641">
        <f>IF(A641="","",Crawl!EC640)</f>
        <v/>
      </c>
      <c r="C641">
        <f>IF(A641="","",IFERROR(INDEX(Crawl!$A640:$DZ640,1,Rules!$H$6),""))</f>
        <v/>
      </c>
      <c r="D641">
        <f>IF(A641="","",IFERROR(INDEX(Crawl!$A640:$DZ640,1,Rules!$H$7),"")&amp;"")</f>
        <v/>
      </c>
      <c r="E641">
        <f>IF(A641="","",IFERROR(INDEX(Crawl!$A640:$DZ640,1,Rules!$H$8),"")&amp;"")</f>
        <v/>
      </c>
      <c r="F641">
        <f>IF(A641="","",IFERROR(INDEX(Crawl!$A640:$DZ640,1,Rules!$H$9),""))</f>
        <v/>
      </c>
      <c r="G641">
        <f>IF(A641="","",IFERROR(INDEX(Crawl!$A640:$DZ640,1,Rules!$H$10),""))</f>
        <v/>
      </c>
      <c r="H641">
        <f>IF(A641="","",IFERROR(INDEX(Crawl!$A640:$DZ640,1,Rules!$H$12),""))</f>
        <v/>
      </c>
      <c r="I641">
        <f>IF(A641="","",IF(AND(N(H641)&gt;0,IFERROR(INDEX(Crawl!$A640:$DZ640,1,Rules!$H$11),"")&amp;""&lt;&gt;""),IFERROR(INDEX(Crawl!$A640:$DZ640,1,Rules!$H$11),"")&amp;"",IF(AND(ISNUMBER(J641),N(J641)&gt;=Rules!$B$12,IFERROR(INDEX(Crawl!$A640:$DZ640,1,Rules!$H$13),"")&amp;""&lt;&gt;""),IFERROR(INDEX(Crawl!$A640:$DZ640,1,Rules!$H$13),"")&amp;"","")))</f>
        <v/>
      </c>
      <c r="J641" s="19">
        <f>IF(A641="","",IF(IFERROR(INDEX(Crawl!$A640:$DZ640,1,Rules!$H$14),"")&amp;""="","",IFERROR(INDEX(Crawl!$A640:$DZ640,1,Rules!$H$14),"")))</f>
        <v/>
      </c>
      <c r="K641">
        <f>IF(A641="","",IFERROR(SUMIFS('GSC current'!$J$2:$J$2001,'GSC current'!$I$2:$I$2001,B641),0))</f>
        <v/>
      </c>
      <c r="L641">
        <f>IF(A641="","",IFERROR(SUMIFS('GSC current'!$K$2:$K$2001,'GSC current'!$I$2:$I$2001,B641),0))</f>
        <v/>
      </c>
      <c r="M641" s="20">
        <f>IF(A641="","",IF(N(L641)&gt;0,K641/L641,""))</f>
        <v/>
      </c>
      <c r="N641" s="21">
        <f>IF(A641="","",IF(N(L641)&gt;0,SUMIFS('GSC current'!$L$2:$L$2001,'GSC current'!$I$2:$I$2001,B641)/L641,""))</f>
        <v/>
      </c>
      <c r="O641">
        <f>IF(A641="","",IFERROR(SUMIFS('GSC previous'!$J$2:$J$2001,'GSC previous'!$I$2:$I$2001,B641),0))</f>
        <v/>
      </c>
      <c r="P641" s="22">
        <f>IF(A641="","",IF(N(O641)&gt;0,(K641-O641)/O641,""))</f>
        <v/>
      </c>
      <c r="Q641">
        <f>IF(A641="","",IFERROR(SUMIFS(GA4!$P$2:$P$2001,GA4!$O$2:$O$2001,B641),0))</f>
        <v/>
      </c>
      <c r="R641" s="23">
        <f>IF(A641="","",IF(N(Q641)&gt;0,SUMIFS(GA4!$Q$2:$Q$2001,GA4!$O$2:$O$2001,B641)/Q641,""))</f>
        <v/>
      </c>
      <c r="S641">
        <f>IF(A641="","",IFERROR(SUMIFS(GA4!$R$2:$R$2001,GA4!$O$2:$O$2001,B641),0))</f>
        <v/>
      </c>
      <c r="T641">
        <f>IF(A641="","",IF(AND(ISNUMBER(F641),LEFT(C641&amp;"",1)="2"),IF(F641&lt;Rules!$B$9,"Yes","No"),"No"))</f>
        <v/>
      </c>
      <c r="U641">
        <f>IF(A641="","",IF(AND(N(O641)&gt;=Rules!$B$8,ISNUMBER(P641)),IF(P641&lt;=-Rules!$B$7,"Yes","No"),"No"))</f>
        <v/>
      </c>
      <c r="V641">
        <f>IF(A641="","",IF(AND(N(L641)&gt;=Rules!$B$6,ISNUMBER(N641)),IF(AND(N641&gt;=Rules!$B$10,N641&lt;=Rules!$B$11),"Yes","No"),"No"))</f>
        <v/>
      </c>
      <c r="W641">
        <f>IF(A641="","",IF(I641&lt;&gt;"","Yes","No"))</f>
        <v/>
      </c>
      <c r="X641">
        <f>IF(I641="","",IF(SUMIFS($K$3:$K$2002,$A$3:$A$2002,SUBSTITUTE(SUBSTITUTE(I641,"?","~?"),"*","~*"))&gt;N(K641),"Yes","No"))</f>
        <v/>
      </c>
      <c r="Y641">
        <f>IF(A641="","",IF(N(S641)&gt;0,"Yes","No"))</f>
        <v/>
      </c>
      <c r="Z641">
        <f>IF(A641="","",IF(AND(N(K641)&lt;Rules!$B$5,N(L641)&lt;Rules!$B$6,N(Q641)&lt;Rules!$B$13,Y641="No"),"Yes","No"))</f>
        <v/>
      </c>
      <c r="AA641">
        <f>IF(A641="","",IF(LEFT(C641&amp;"",1)="3","Redirect",IF(OR(LEFT(C641&amp;"",1)="4",LEFT(C641&amp;"",1)="5"),IF(OR(N(K641)&gt;0,N(AC641)&gt;=Rules!$B$14),"Redirect","Prune"),IF(D641="Non-Indexable","Keep",IF(AND(W641="Yes",X641="Yes",Y641="No"),"Merge",IF(OR(U641="Yes",V641="Yes",AND(T641="Yes",N(L641)&gt;=Rules!$B$6)),"Update",IF(Z641="Yes",IF(N(AC641)&gt;=Rules!$B$14,"Redirect","Prune"),"Keep")))))))</f>
        <v/>
      </c>
      <c r="AB641">
        <f>IF(A641="","",IF(LEFT(C641&amp;"",1)="3","Already redirects ("&amp;C641&amp;"). Update internal links to point at the final URL.",IF(OR(LEFT(C641&amp;"",1)="4",LEFT(C641&amp;"",1)="5"),IF(AA641="Redirect","Returns "&amp;C641&amp;" but still has "&amp;N(K641)&amp;" clicks and "&amp;N(AC641)&amp;" referring domains. 301 it to the closest live page.","Returns "&amp;C641&amp;" with no clicks or links. Remove internal links and let it 404 or 410."),IF(D641="Non-Indexable","Non-indexable ("&amp;E641&amp;"). Keep if that is intentional; otherwise fix the canonical or noindex.",IF(AA641="Merge","Overlaps with "&amp;I641&amp;IF(N(J641)&gt;0," (similarity "&amp;TEXT(J641,"0.00")&amp;")","")&amp;", which gets more clicks. Merge the useful parts into it and 301 this URL.",IF(AA641="Update",MID(IF(U641="Yes","; Clicks down "&amp;TEXT(-P641,"0%")&amp;" on the previous period","")&amp;IF(V641="Yes","; Average position "&amp;TEXT(N641,"0.0")&amp;" on "&amp;TEXT(L641,"#,##0")&amp;" impressions (striking distance)","")&amp;IF(AND(T641="Yes",N(L641)&gt;=Rules!$B$6),"; Thin ("&amp;F641&amp;" words) but has search demand",""),3,400),IF(AA641="Prune","Low value: "&amp;N(K641)&amp;" clicks, "&amp;N(L641)&amp;" impressions, "&amp;N(Q641)&amp;" sessions, no key events. Remove or noindex it and update internal links.",IF(AA641="Redirect","Low value but "&amp;N(AC641)&amp;" referring domains. 301 it to the closest relevant page to keep those links.",IF(AND(Z641="No",Y641="Yes",N(K641)&lt;Rules!$B$5),"Low search traffic but it converts (key events: "&amp;S641&amp;"). Keep it and link to it.",IF(W641="Yes","Stronger than the page it overlaps ("&amp;I641&amp;"). Keep; merge that page into this one.","Healthy: "&amp;N(K641)&amp;" clicks"&amp;IF(ISNUMBER(N641),", average position "&amp;TEXT(N641,"0.0"),"")&amp;". Keep and monitor."))))))))))</f>
        <v/>
      </c>
      <c r="AE641">
        <f>IF(A641="","",IF(AD641&lt;&gt;"",AD641,AA641))</f>
        <v/>
      </c>
    </row>
    <row r="642">
      <c r="A642">
        <f>IF(Crawl!A641="","",Crawl!A641)</f>
        <v/>
      </c>
      <c r="B642">
        <f>IF(A642="","",Crawl!EC641)</f>
        <v/>
      </c>
      <c r="C642">
        <f>IF(A642="","",IFERROR(INDEX(Crawl!$A641:$DZ641,1,Rules!$H$6),""))</f>
        <v/>
      </c>
      <c r="D642">
        <f>IF(A642="","",IFERROR(INDEX(Crawl!$A641:$DZ641,1,Rules!$H$7),"")&amp;"")</f>
        <v/>
      </c>
      <c r="E642">
        <f>IF(A642="","",IFERROR(INDEX(Crawl!$A641:$DZ641,1,Rules!$H$8),"")&amp;"")</f>
        <v/>
      </c>
      <c r="F642">
        <f>IF(A642="","",IFERROR(INDEX(Crawl!$A641:$DZ641,1,Rules!$H$9),""))</f>
        <v/>
      </c>
      <c r="G642">
        <f>IF(A642="","",IFERROR(INDEX(Crawl!$A641:$DZ641,1,Rules!$H$10),""))</f>
        <v/>
      </c>
      <c r="H642">
        <f>IF(A642="","",IFERROR(INDEX(Crawl!$A641:$DZ641,1,Rules!$H$12),""))</f>
        <v/>
      </c>
      <c r="I642">
        <f>IF(A642="","",IF(AND(N(H642)&gt;0,IFERROR(INDEX(Crawl!$A641:$DZ641,1,Rules!$H$11),"")&amp;""&lt;&gt;""),IFERROR(INDEX(Crawl!$A641:$DZ641,1,Rules!$H$11),"")&amp;"",IF(AND(ISNUMBER(J642),N(J642)&gt;=Rules!$B$12,IFERROR(INDEX(Crawl!$A641:$DZ641,1,Rules!$H$13),"")&amp;""&lt;&gt;""),IFERROR(INDEX(Crawl!$A641:$DZ641,1,Rules!$H$13),"")&amp;"","")))</f>
        <v/>
      </c>
      <c r="J642" s="19">
        <f>IF(A642="","",IF(IFERROR(INDEX(Crawl!$A641:$DZ641,1,Rules!$H$14),"")&amp;""="","",IFERROR(INDEX(Crawl!$A641:$DZ641,1,Rules!$H$14),"")))</f>
        <v/>
      </c>
      <c r="K642">
        <f>IF(A642="","",IFERROR(SUMIFS('GSC current'!$J$2:$J$2001,'GSC current'!$I$2:$I$2001,B642),0))</f>
        <v/>
      </c>
      <c r="L642">
        <f>IF(A642="","",IFERROR(SUMIFS('GSC current'!$K$2:$K$2001,'GSC current'!$I$2:$I$2001,B642),0))</f>
        <v/>
      </c>
      <c r="M642" s="20">
        <f>IF(A642="","",IF(N(L642)&gt;0,K642/L642,""))</f>
        <v/>
      </c>
      <c r="N642" s="21">
        <f>IF(A642="","",IF(N(L642)&gt;0,SUMIFS('GSC current'!$L$2:$L$2001,'GSC current'!$I$2:$I$2001,B642)/L642,""))</f>
        <v/>
      </c>
      <c r="O642">
        <f>IF(A642="","",IFERROR(SUMIFS('GSC previous'!$J$2:$J$2001,'GSC previous'!$I$2:$I$2001,B642),0))</f>
        <v/>
      </c>
      <c r="P642" s="22">
        <f>IF(A642="","",IF(N(O642)&gt;0,(K642-O642)/O642,""))</f>
        <v/>
      </c>
      <c r="Q642">
        <f>IF(A642="","",IFERROR(SUMIFS(GA4!$P$2:$P$2001,GA4!$O$2:$O$2001,B642),0))</f>
        <v/>
      </c>
      <c r="R642" s="23">
        <f>IF(A642="","",IF(N(Q642)&gt;0,SUMIFS(GA4!$Q$2:$Q$2001,GA4!$O$2:$O$2001,B642)/Q642,""))</f>
        <v/>
      </c>
      <c r="S642">
        <f>IF(A642="","",IFERROR(SUMIFS(GA4!$R$2:$R$2001,GA4!$O$2:$O$2001,B642),0))</f>
        <v/>
      </c>
      <c r="T642">
        <f>IF(A642="","",IF(AND(ISNUMBER(F642),LEFT(C642&amp;"",1)="2"),IF(F642&lt;Rules!$B$9,"Yes","No"),"No"))</f>
        <v/>
      </c>
      <c r="U642">
        <f>IF(A642="","",IF(AND(N(O642)&gt;=Rules!$B$8,ISNUMBER(P642)),IF(P642&lt;=-Rules!$B$7,"Yes","No"),"No"))</f>
        <v/>
      </c>
      <c r="V642">
        <f>IF(A642="","",IF(AND(N(L642)&gt;=Rules!$B$6,ISNUMBER(N642)),IF(AND(N642&gt;=Rules!$B$10,N642&lt;=Rules!$B$11),"Yes","No"),"No"))</f>
        <v/>
      </c>
      <c r="W642">
        <f>IF(A642="","",IF(I642&lt;&gt;"","Yes","No"))</f>
        <v/>
      </c>
      <c r="X642">
        <f>IF(I642="","",IF(SUMIFS($K$3:$K$2002,$A$3:$A$2002,SUBSTITUTE(SUBSTITUTE(I642,"?","~?"),"*","~*"))&gt;N(K642),"Yes","No"))</f>
        <v/>
      </c>
      <c r="Y642">
        <f>IF(A642="","",IF(N(S642)&gt;0,"Yes","No"))</f>
        <v/>
      </c>
      <c r="Z642">
        <f>IF(A642="","",IF(AND(N(K642)&lt;Rules!$B$5,N(L642)&lt;Rules!$B$6,N(Q642)&lt;Rules!$B$13,Y642="No"),"Yes","No"))</f>
        <v/>
      </c>
      <c r="AA642">
        <f>IF(A642="","",IF(LEFT(C642&amp;"",1)="3","Redirect",IF(OR(LEFT(C642&amp;"",1)="4",LEFT(C642&amp;"",1)="5"),IF(OR(N(K642)&gt;0,N(AC642)&gt;=Rules!$B$14),"Redirect","Prune"),IF(D642="Non-Indexable","Keep",IF(AND(W642="Yes",X642="Yes",Y642="No"),"Merge",IF(OR(U642="Yes",V642="Yes",AND(T642="Yes",N(L642)&gt;=Rules!$B$6)),"Update",IF(Z642="Yes",IF(N(AC642)&gt;=Rules!$B$14,"Redirect","Prune"),"Keep")))))))</f>
        <v/>
      </c>
      <c r="AB642">
        <f>IF(A642="","",IF(LEFT(C642&amp;"",1)="3","Already redirects ("&amp;C642&amp;"). Update internal links to point at the final URL.",IF(OR(LEFT(C642&amp;"",1)="4",LEFT(C642&amp;"",1)="5"),IF(AA642="Redirect","Returns "&amp;C642&amp;" but still has "&amp;N(K642)&amp;" clicks and "&amp;N(AC642)&amp;" referring domains. 301 it to the closest live page.","Returns "&amp;C642&amp;" with no clicks or links. Remove internal links and let it 404 or 410."),IF(D642="Non-Indexable","Non-indexable ("&amp;E642&amp;"). Keep if that is intentional; otherwise fix the canonical or noindex.",IF(AA642="Merge","Overlaps with "&amp;I642&amp;IF(N(J642)&gt;0," (similarity "&amp;TEXT(J642,"0.00")&amp;")","")&amp;", which gets more clicks. Merge the useful parts into it and 301 this URL.",IF(AA642="Update",MID(IF(U642="Yes","; Clicks down "&amp;TEXT(-P642,"0%")&amp;" on the previous period","")&amp;IF(V642="Yes","; Average position "&amp;TEXT(N642,"0.0")&amp;" on "&amp;TEXT(L642,"#,##0")&amp;" impressions (striking distance)","")&amp;IF(AND(T642="Yes",N(L642)&gt;=Rules!$B$6),"; Thin ("&amp;F642&amp;" words) but has search demand",""),3,400),IF(AA642="Prune","Low value: "&amp;N(K642)&amp;" clicks, "&amp;N(L642)&amp;" impressions, "&amp;N(Q642)&amp;" sessions, no key events. Remove or noindex it and update internal links.",IF(AA642="Redirect","Low value but "&amp;N(AC642)&amp;" referring domains. 301 it to the closest relevant page to keep those links.",IF(AND(Z642="No",Y642="Yes",N(K642)&lt;Rules!$B$5),"Low search traffic but it converts (key events: "&amp;S642&amp;"). Keep it and link to it.",IF(W642="Yes","Stronger than the page it overlaps ("&amp;I642&amp;"). Keep; merge that page into this one.","Healthy: "&amp;N(K642)&amp;" clicks"&amp;IF(ISNUMBER(N642),", average position "&amp;TEXT(N642,"0.0"),"")&amp;". Keep and monitor."))))))))))</f>
        <v/>
      </c>
      <c r="AE642">
        <f>IF(A642="","",IF(AD642&lt;&gt;"",AD642,AA642))</f>
        <v/>
      </c>
    </row>
    <row r="643">
      <c r="A643">
        <f>IF(Crawl!A642="","",Crawl!A642)</f>
        <v/>
      </c>
      <c r="B643">
        <f>IF(A643="","",Crawl!EC642)</f>
        <v/>
      </c>
      <c r="C643">
        <f>IF(A643="","",IFERROR(INDEX(Crawl!$A642:$DZ642,1,Rules!$H$6),""))</f>
        <v/>
      </c>
      <c r="D643">
        <f>IF(A643="","",IFERROR(INDEX(Crawl!$A642:$DZ642,1,Rules!$H$7),"")&amp;"")</f>
        <v/>
      </c>
      <c r="E643">
        <f>IF(A643="","",IFERROR(INDEX(Crawl!$A642:$DZ642,1,Rules!$H$8),"")&amp;"")</f>
        <v/>
      </c>
      <c r="F643">
        <f>IF(A643="","",IFERROR(INDEX(Crawl!$A642:$DZ642,1,Rules!$H$9),""))</f>
        <v/>
      </c>
      <c r="G643">
        <f>IF(A643="","",IFERROR(INDEX(Crawl!$A642:$DZ642,1,Rules!$H$10),""))</f>
        <v/>
      </c>
      <c r="H643">
        <f>IF(A643="","",IFERROR(INDEX(Crawl!$A642:$DZ642,1,Rules!$H$12),""))</f>
        <v/>
      </c>
      <c r="I643">
        <f>IF(A643="","",IF(AND(N(H643)&gt;0,IFERROR(INDEX(Crawl!$A642:$DZ642,1,Rules!$H$11),"")&amp;""&lt;&gt;""),IFERROR(INDEX(Crawl!$A642:$DZ642,1,Rules!$H$11),"")&amp;"",IF(AND(ISNUMBER(J643),N(J643)&gt;=Rules!$B$12,IFERROR(INDEX(Crawl!$A642:$DZ642,1,Rules!$H$13),"")&amp;""&lt;&gt;""),IFERROR(INDEX(Crawl!$A642:$DZ642,1,Rules!$H$13),"")&amp;"","")))</f>
        <v/>
      </c>
      <c r="J643" s="19">
        <f>IF(A643="","",IF(IFERROR(INDEX(Crawl!$A642:$DZ642,1,Rules!$H$14),"")&amp;""="","",IFERROR(INDEX(Crawl!$A642:$DZ642,1,Rules!$H$14),"")))</f>
        <v/>
      </c>
      <c r="K643">
        <f>IF(A643="","",IFERROR(SUMIFS('GSC current'!$J$2:$J$2001,'GSC current'!$I$2:$I$2001,B643),0))</f>
        <v/>
      </c>
      <c r="L643">
        <f>IF(A643="","",IFERROR(SUMIFS('GSC current'!$K$2:$K$2001,'GSC current'!$I$2:$I$2001,B643),0))</f>
        <v/>
      </c>
      <c r="M643" s="20">
        <f>IF(A643="","",IF(N(L643)&gt;0,K643/L643,""))</f>
        <v/>
      </c>
      <c r="N643" s="21">
        <f>IF(A643="","",IF(N(L643)&gt;0,SUMIFS('GSC current'!$L$2:$L$2001,'GSC current'!$I$2:$I$2001,B643)/L643,""))</f>
        <v/>
      </c>
      <c r="O643">
        <f>IF(A643="","",IFERROR(SUMIFS('GSC previous'!$J$2:$J$2001,'GSC previous'!$I$2:$I$2001,B643),0))</f>
        <v/>
      </c>
      <c r="P643" s="22">
        <f>IF(A643="","",IF(N(O643)&gt;0,(K643-O643)/O643,""))</f>
        <v/>
      </c>
      <c r="Q643">
        <f>IF(A643="","",IFERROR(SUMIFS(GA4!$P$2:$P$2001,GA4!$O$2:$O$2001,B643),0))</f>
        <v/>
      </c>
      <c r="R643" s="23">
        <f>IF(A643="","",IF(N(Q643)&gt;0,SUMIFS(GA4!$Q$2:$Q$2001,GA4!$O$2:$O$2001,B643)/Q643,""))</f>
        <v/>
      </c>
      <c r="S643">
        <f>IF(A643="","",IFERROR(SUMIFS(GA4!$R$2:$R$2001,GA4!$O$2:$O$2001,B643),0))</f>
        <v/>
      </c>
      <c r="T643">
        <f>IF(A643="","",IF(AND(ISNUMBER(F643),LEFT(C643&amp;"",1)="2"),IF(F643&lt;Rules!$B$9,"Yes","No"),"No"))</f>
        <v/>
      </c>
      <c r="U643">
        <f>IF(A643="","",IF(AND(N(O643)&gt;=Rules!$B$8,ISNUMBER(P643)),IF(P643&lt;=-Rules!$B$7,"Yes","No"),"No"))</f>
        <v/>
      </c>
      <c r="V643">
        <f>IF(A643="","",IF(AND(N(L643)&gt;=Rules!$B$6,ISNUMBER(N643)),IF(AND(N643&gt;=Rules!$B$10,N643&lt;=Rules!$B$11),"Yes","No"),"No"))</f>
        <v/>
      </c>
      <c r="W643">
        <f>IF(A643="","",IF(I643&lt;&gt;"","Yes","No"))</f>
        <v/>
      </c>
      <c r="X643">
        <f>IF(I643="","",IF(SUMIFS($K$3:$K$2002,$A$3:$A$2002,SUBSTITUTE(SUBSTITUTE(I643,"?","~?"),"*","~*"))&gt;N(K643),"Yes","No"))</f>
        <v/>
      </c>
      <c r="Y643">
        <f>IF(A643="","",IF(N(S643)&gt;0,"Yes","No"))</f>
        <v/>
      </c>
      <c r="Z643">
        <f>IF(A643="","",IF(AND(N(K643)&lt;Rules!$B$5,N(L643)&lt;Rules!$B$6,N(Q643)&lt;Rules!$B$13,Y643="No"),"Yes","No"))</f>
        <v/>
      </c>
      <c r="AA643">
        <f>IF(A643="","",IF(LEFT(C643&amp;"",1)="3","Redirect",IF(OR(LEFT(C643&amp;"",1)="4",LEFT(C643&amp;"",1)="5"),IF(OR(N(K643)&gt;0,N(AC643)&gt;=Rules!$B$14),"Redirect","Prune"),IF(D643="Non-Indexable","Keep",IF(AND(W643="Yes",X643="Yes",Y643="No"),"Merge",IF(OR(U643="Yes",V643="Yes",AND(T643="Yes",N(L643)&gt;=Rules!$B$6)),"Update",IF(Z643="Yes",IF(N(AC643)&gt;=Rules!$B$14,"Redirect","Prune"),"Keep")))))))</f>
        <v/>
      </c>
      <c r="AB643">
        <f>IF(A643="","",IF(LEFT(C643&amp;"",1)="3","Already redirects ("&amp;C643&amp;"). Update internal links to point at the final URL.",IF(OR(LEFT(C643&amp;"",1)="4",LEFT(C643&amp;"",1)="5"),IF(AA643="Redirect","Returns "&amp;C643&amp;" but still has "&amp;N(K643)&amp;" clicks and "&amp;N(AC643)&amp;" referring domains. 301 it to the closest live page.","Returns "&amp;C643&amp;" with no clicks or links. Remove internal links and let it 404 or 410."),IF(D643="Non-Indexable","Non-indexable ("&amp;E643&amp;"). Keep if that is intentional; otherwise fix the canonical or noindex.",IF(AA643="Merge","Overlaps with "&amp;I643&amp;IF(N(J643)&gt;0," (similarity "&amp;TEXT(J643,"0.00")&amp;")","")&amp;", which gets more clicks. Merge the useful parts into it and 301 this URL.",IF(AA643="Update",MID(IF(U643="Yes","; Clicks down "&amp;TEXT(-P643,"0%")&amp;" on the previous period","")&amp;IF(V643="Yes","; Average position "&amp;TEXT(N643,"0.0")&amp;" on "&amp;TEXT(L643,"#,##0")&amp;" impressions (striking distance)","")&amp;IF(AND(T643="Yes",N(L643)&gt;=Rules!$B$6),"; Thin ("&amp;F643&amp;" words) but has search demand",""),3,400),IF(AA643="Prune","Low value: "&amp;N(K643)&amp;" clicks, "&amp;N(L643)&amp;" impressions, "&amp;N(Q643)&amp;" sessions, no key events. Remove or noindex it and update internal links.",IF(AA643="Redirect","Low value but "&amp;N(AC643)&amp;" referring domains. 301 it to the closest relevant page to keep those links.",IF(AND(Z643="No",Y643="Yes",N(K643)&lt;Rules!$B$5),"Low search traffic but it converts (key events: "&amp;S643&amp;"). Keep it and link to it.",IF(W643="Yes","Stronger than the page it overlaps ("&amp;I643&amp;"). Keep; merge that page into this one.","Healthy: "&amp;N(K643)&amp;" clicks"&amp;IF(ISNUMBER(N643),", average position "&amp;TEXT(N643,"0.0"),"")&amp;". Keep and monitor."))))))))))</f>
        <v/>
      </c>
      <c r="AE643">
        <f>IF(A643="","",IF(AD643&lt;&gt;"",AD643,AA643))</f>
        <v/>
      </c>
    </row>
    <row r="644">
      <c r="A644">
        <f>IF(Crawl!A643="","",Crawl!A643)</f>
        <v/>
      </c>
      <c r="B644">
        <f>IF(A644="","",Crawl!EC643)</f>
        <v/>
      </c>
      <c r="C644">
        <f>IF(A644="","",IFERROR(INDEX(Crawl!$A643:$DZ643,1,Rules!$H$6),""))</f>
        <v/>
      </c>
      <c r="D644">
        <f>IF(A644="","",IFERROR(INDEX(Crawl!$A643:$DZ643,1,Rules!$H$7),"")&amp;"")</f>
        <v/>
      </c>
      <c r="E644">
        <f>IF(A644="","",IFERROR(INDEX(Crawl!$A643:$DZ643,1,Rules!$H$8),"")&amp;"")</f>
        <v/>
      </c>
      <c r="F644">
        <f>IF(A644="","",IFERROR(INDEX(Crawl!$A643:$DZ643,1,Rules!$H$9),""))</f>
        <v/>
      </c>
      <c r="G644">
        <f>IF(A644="","",IFERROR(INDEX(Crawl!$A643:$DZ643,1,Rules!$H$10),""))</f>
        <v/>
      </c>
      <c r="H644">
        <f>IF(A644="","",IFERROR(INDEX(Crawl!$A643:$DZ643,1,Rules!$H$12),""))</f>
        <v/>
      </c>
      <c r="I644">
        <f>IF(A644="","",IF(AND(N(H644)&gt;0,IFERROR(INDEX(Crawl!$A643:$DZ643,1,Rules!$H$11),"")&amp;""&lt;&gt;""),IFERROR(INDEX(Crawl!$A643:$DZ643,1,Rules!$H$11),"")&amp;"",IF(AND(ISNUMBER(J644),N(J644)&gt;=Rules!$B$12,IFERROR(INDEX(Crawl!$A643:$DZ643,1,Rules!$H$13),"")&amp;""&lt;&gt;""),IFERROR(INDEX(Crawl!$A643:$DZ643,1,Rules!$H$13),"")&amp;"","")))</f>
        <v/>
      </c>
      <c r="J644" s="19">
        <f>IF(A644="","",IF(IFERROR(INDEX(Crawl!$A643:$DZ643,1,Rules!$H$14),"")&amp;""="","",IFERROR(INDEX(Crawl!$A643:$DZ643,1,Rules!$H$14),"")))</f>
        <v/>
      </c>
      <c r="K644">
        <f>IF(A644="","",IFERROR(SUMIFS('GSC current'!$J$2:$J$2001,'GSC current'!$I$2:$I$2001,B644),0))</f>
        <v/>
      </c>
      <c r="L644">
        <f>IF(A644="","",IFERROR(SUMIFS('GSC current'!$K$2:$K$2001,'GSC current'!$I$2:$I$2001,B644),0))</f>
        <v/>
      </c>
      <c r="M644" s="20">
        <f>IF(A644="","",IF(N(L644)&gt;0,K644/L644,""))</f>
        <v/>
      </c>
      <c r="N644" s="21">
        <f>IF(A644="","",IF(N(L644)&gt;0,SUMIFS('GSC current'!$L$2:$L$2001,'GSC current'!$I$2:$I$2001,B644)/L644,""))</f>
        <v/>
      </c>
      <c r="O644">
        <f>IF(A644="","",IFERROR(SUMIFS('GSC previous'!$J$2:$J$2001,'GSC previous'!$I$2:$I$2001,B644),0))</f>
        <v/>
      </c>
      <c r="P644" s="22">
        <f>IF(A644="","",IF(N(O644)&gt;0,(K644-O644)/O644,""))</f>
        <v/>
      </c>
      <c r="Q644">
        <f>IF(A644="","",IFERROR(SUMIFS(GA4!$P$2:$P$2001,GA4!$O$2:$O$2001,B644),0))</f>
        <v/>
      </c>
      <c r="R644" s="23">
        <f>IF(A644="","",IF(N(Q644)&gt;0,SUMIFS(GA4!$Q$2:$Q$2001,GA4!$O$2:$O$2001,B644)/Q644,""))</f>
        <v/>
      </c>
      <c r="S644">
        <f>IF(A644="","",IFERROR(SUMIFS(GA4!$R$2:$R$2001,GA4!$O$2:$O$2001,B644),0))</f>
        <v/>
      </c>
      <c r="T644">
        <f>IF(A644="","",IF(AND(ISNUMBER(F644),LEFT(C644&amp;"",1)="2"),IF(F644&lt;Rules!$B$9,"Yes","No"),"No"))</f>
        <v/>
      </c>
      <c r="U644">
        <f>IF(A644="","",IF(AND(N(O644)&gt;=Rules!$B$8,ISNUMBER(P644)),IF(P644&lt;=-Rules!$B$7,"Yes","No"),"No"))</f>
        <v/>
      </c>
      <c r="V644">
        <f>IF(A644="","",IF(AND(N(L644)&gt;=Rules!$B$6,ISNUMBER(N644)),IF(AND(N644&gt;=Rules!$B$10,N644&lt;=Rules!$B$11),"Yes","No"),"No"))</f>
        <v/>
      </c>
      <c r="W644">
        <f>IF(A644="","",IF(I644&lt;&gt;"","Yes","No"))</f>
        <v/>
      </c>
      <c r="X644">
        <f>IF(I644="","",IF(SUMIFS($K$3:$K$2002,$A$3:$A$2002,SUBSTITUTE(SUBSTITUTE(I644,"?","~?"),"*","~*"))&gt;N(K644),"Yes","No"))</f>
        <v/>
      </c>
      <c r="Y644">
        <f>IF(A644="","",IF(N(S644)&gt;0,"Yes","No"))</f>
        <v/>
      </c>
      <c r="Z644">
        <f>IF(A644="","",IF(AND(N(K644)&lt;Rules!$B$5,N(L644)&lt;Rules!$B$6,N(Q644)&lt;Rules!$B$13,Y644="No"),"Yes","No"))</f>
        <v/>
      </c>
      <c r="AA644">
        <f>IF(A644="","",IF(LEFT(C644&amp;"",1)="3","Redirect",IF(OR(LEFT(C644&amp;"",1)="4",LEFT(C644&amp;"",1)="5"),IF(OR(N(K644)&gt;0,N(AC644)&gt;=Rules!$B$14),"Redirect","Prune"),IF(D644="Non-Indexable","Keep",IF(AND(W644="Yes",X644="Yes",Y644="No"),"Merge",IF(OR(U644="Yes",V644="Yes",AND(T644="Yes",N(L644)&gt;=Rules!$B$6)),"Update",IF(Z644="Yes",IF(N(AC644)&gt;=Rules!$B$14,"Redirect","Prune"),"Keep")))))))</f>
        <v/>
      </c>
      <c r="AB644">
        <f>IF(A644="","",IF(LEFT(C644&amp;"",1)="3","Already redirects ("&amp;C644&amp;"). Update internal links to point at the final URL.",IF(OR(LEFT(C644&amp;"",1)="4",LEFT(C644&amp;"",1)="5"),IF(AA644="Redirect","Returns "&amp;C644&amp;" but still has "&amp;N(K644)&amp;" clicks and "&amp;N(AC644)&amp;" referring domains. 301 it to the closest live page.","Returns "&amp;C644&amp;" with no clicks or links. Remove internal links and let it 404 or 410."),IF(D644="Non-Indexable","Non-indexable ("&amp;E644&amp;"). Keep if that is intentional; otherwise fix the canonical or noindex.",IF(AA644="Merge","Overlaps with "&amp;I644&amp;IF(N(J644)&gt;0," (similarity "&amp;TEXT(J644,"0.00")&amp;")","")&amp;", which gets more clicks. Merge the useful parts into it and 301 this URL.",IF(AA644="Update",MID(IF(U644="Yes","; Clicks down "&amp;TEXT(-P644,"0%")&amp;" on the previous period","")&amp;IF(V644="Yes","; Average position "&amp;TEXT(N644,"0.0")&amp;" on "&amp;TEXT(L644,"#,##0")&amp;" impressions (striking distance)","")&amp;IF(AND(T644="Yes",N(L644)&gt;=Rules!$B$6),"; Thin ("&amp;F644&amp;" words) but has search demand",""),3,400),IF(AA644="Prune","Low value: "&amp;N(K644)&amp;" clicks, "&amp;N(L644)&amp;" impressions, "&amp;N(Q644)&amp;" sessions, no key events. Remove or noindex it and update internal links.",IF(AA644="Redirect","Low value but "&amp;N(AC644)&amp;" referring domains. 301 it to the closest relevant page to keep those links.",IF(AND(Z644="No",Y644="Yes",N(K644)&lt;Rules!$B$5),"Low search traffic but it converts (key events: "&amp;S644&amp;"). Keep it and link to it.",IF(W644="Yes","Stronger than the page it overlaps ("&amp;I644&amp;"). Keep; merge that page into this one.","Healthy: "&amp;N(K644)&amp;" clicks"&amp;IF(ISNUMBER(N644),", average position "&amp;TEXT(N644,"0.0"),"")&amp;". Keep and monitor."))))))))))</f>
        <v/>
      </c>
      <c r="AE644">
        <f>IF(A644="","",IF(AD644&lt;&gt;"",AD644,AA644))</f>
        <v/>
      </c>
    </row>
    <row r="645">
      <c r="A645">
        <f>IF(Crawl!A644="","",Crawl!A644)</f>
        <v/>
      </c>
      <c r="B645">
        <f>IF(A645="","",Crawl!EC644)</f>
        <v/>
      </c>
      <c r="C645">
        <f>IF(A645="","",IFERROR(INDEX(Crawl!$A644:$DZ644,1,Rules!$H$6),""))</f>
        <v/>
      </c>
      <c r="D645">
        <f>IF(A645="","",IFERROR(INDEX(Crawl!$A644:$DZ644,1,Rules!$H$7),"")&amp;"")</f>
        <v/>
      </c>
      <c r="E645">
        <f>IF(A645="","",IFERROR(INDEX(Crawl!$A644:$DZ644,1,Rules!$H$8),"")&amp;"")</f>
        <v/>
      </c>
      <c r="F645">
        <f>IF(A645="","",IFERROR(INDEX(Crawl!$A644:$DZ644,1,Rules!$H$9),""))</f>
        <v/>
      </c>
      <c r="G645">
        <f>IF(A645="","",IFERROR(INDEX(Crawl!$A644:$DZ644,1,Rules!$H$10),""))</f>
        <v/>
      </c>
      <c r="H645">
        <f>IF(A645="","",IFERROR(INDEX(Crawl!$A644:$DZ644,1,Rules!$H$12),""))</f>
        <v/>
      </c>
      <c r="I645">
        <f>IF(A645="","",IF(AND(N(H645)&gt;0,IFERROR(INDEX(Crawl!$A644:$DZ644,1,Rules!$H$11),"")&amp;""&lt;&gt;""),IFERROR(INDEX(Crawl!$A644:$DZ644,1,Rules!$H$11),"")&amp;"",IF(AND(ISNUMBER(J645),N(J645)&gt;=Rules!$B$12,IFERROR(INDEX(Crawl!$A644:$DZ644,1,Rules!$H$13),"")&amp;""&lt;&gt;""),IFERROR(INDEX(Crawl!$A644:$DZ644,1,Rules!$H$13),"")&amp;"","")))</f>
        <v/>
      </c>
      <c r="J645" s="19">
        <f>IF(A645="","",IF(IFERROR(INDEX(Crawl!$A644:$DZ644,1,Rules!$H$14),"")&amp;""="","",IFERROR(INDEX(Crawl!$A644:$DZ644,1,Rules!$H$14),"")))</f>
        <v/>
      </c>
      <c r="K645">
        <f>IF(A645="","",IFERROR(SUMIFS('GSC current'!$J$2:$J$2001,'GSC current'!$I$2:$I$2001,B645),0))</f>
        <v/>
      </c>
      <c r="L645">
        <f>IF(A645="","",IFERROR(SUMIFS('GSC current'!$K$2:$K$2001,'GSC current'!$I$2:$I$2001,B645),0))</f>
        <v/>
      </c>
      <c r="M645" s="20">
        <f>IF(A645="","",IF(N(L645)&gt;0,K645/L645,""))</f>
        <v/>
      </c>
      <c r="N645" s="21">
        <f>IF(A645="","",IF(N(L645)&gt;0,SUMIFS('GSC current'!$L$2:$L$2001,'GSC current'!$I$2:$I$2001,B645)/L645,""))</f>
        <v/>
      </c>
      <c r="O645">
        <f>IF(A645="","",IFERROR(SUMIFS('GSC previous'!$J$2:$J$2001,'GSC previous'!$I$2:$I$2001,B645),0))</f>
        <v/>
      </c>
      <c r="P645" s="22">
        <f>IF(A645="","",IF(N(O645)&gt;0,(K645-O645)/O645,""))</f>
        <v/>
      </c>
      <c r="Q645">
        <f>IF(A645="","",IFERROR(SUMIFS(GA4!$P$2:$P$2001,GA4!$O$2:$O$2001,B645),0))</f>
        <v/>
      </c>
      <c r="R645" s="23">
        <f>IF(A645="","",IF(N(Q645)&gt;0,SUMIFS(GA4!$Q$2:$Q$2001,GA4!$O$2:$O$2001,B645)/Q645,""))</f>
        <v/>
      </c>
      <c r="S645">
        <f>IF(A645="","",IFERROR(SUMIFS(GA4!$R$2:$R$2001,GA4!$O$2:$O$2001,B645),0))</f>
        <v/>
      </c>
      <c r="T645">
        <f>IF(A645="","",IF(AND(ISNUMBER(F645),LEFT(C645&amp;"",1)="2"),IF(F645&lt;Rules!$B$9,"Yes","No"),"No"))</f>
        <v/>
      </c>
      <c r="U645">
        <f>IF(A645="","",IF(AND(N(O645)&gt;=Rules!$B$8,ISNUMBER(P645)),IF(P645&lt;=-Rules!$B$7,"Yes","No"),"No"))</f>
        <v/>
      </c>
      <c r="V645">
        <f>IF(A645="","",IF(AND(N(L645)&gt;=Rules!$B$6,ISNUMBER(N645)),IF(AND(N645&gt;=Rules!$B$10,N645&lt;=Rules!$B$11),"Yes","No"),"No"))</f>
        <v/>
      </c>
      <c r="W645">
        <f>IF(A645="","",IF(I645&lt;&gt;"","Yes","No"))</f>
        <v/>
      </c>
      <c r="X645">
        <f>IF(I645="","",IF(SUMIFS($K$3:$K$2002,$A$3:$A$2002,SUBSTITUTE(SUBSTITUTE(I645,"?","~?"),"*","~*"))&gt;N(K645),"Yes","No"))</f>
        <v/>
      </c>
      <c r="Y645">
        <f>IF(A645="","",IF(N(S645)&gt;0,"Yes","No"))</f>
        <v/>
      </c>
      <c r="Z645">
        <f>IF(A645="","",IF(AND(N(K645)&lt;Rules!$B$5,N(L645)&lt;Rules!$B$6,N(Q645)&lt;Rules!$B$13,Y645="No"),"Yes","No"))</f>
        <v/>
      </c>
      <c r="AA645">
        <f>IF(A645="","",IF(LEFT(C645&amp;"",1)="3","Redirect",IF(OR(LEFT(C645&amp;"",1)="4",LEFT(C645&amp;"",1)="5"),IF(OR(N(K645)&gt;0,N(AC645)&gt;=Rules!$B$14),"Redirect","Prune"),IF(D645="Non-Indexable","Keep",IF(AND(W645="Yes",X645="Yes",Y645="No"),"Merge",IF(OR(U645="Yes",V645="Yes",AND(T645="Yes",N(L645)&gt;=Rules!$B$6)),"Update",IF(Z645="Yes",IF(N(AC645)&gt;=Rules!$B$14,"Redirect","Prune"),"Keep")))))))</f>
        <v/>
      </c>
      <c r="AB645">
        <f>IF(A645="","",IF(LEFT(C645&amp;"",1)="3","Already redirects ("&amp;C645&amp;"). Update internal links to point at the final URL.",IF(OR(LEFT(C645&amp;"",1)="4",LEFT(C645&amp;"",1)="5"),IF(AA645="Redirect","Returns "&amp;C645&amp;" but still has "&amp;N(K645)&amp;" clicks and "&amp;N(AC645)&amp;" referring domains. 301 it to the closest live page.","Returns "&amp;C645&amp;" with no clicks or links. Remove internal links and let it 404 or 410."),IF(D645="Non-Indexable","Non-indexable ("&amp;E645&amp;"). Keep if that is intentional; otherwise fix the canonical or noindex.",IF(AA645="Merge","Overlaps with "&amp;I645&amp;IF(N(J645)&gt;0," (similarity "&amp;TEXT(J645,"0.00")&amp;")","")&amp;", which gets more clicks. Merge the useful parts into it and 301 this URL.",IF(AA645="Update",MID(IF(U645="Yes","; Clicks down "&amp;TEXT(-P645,"0%")&amp;" on the previous period","")&amp;IF(V645="Yes","; Average position "&amp;TEXT(N645,"0.0")&amp;" on "&amp;TEXT(L645,"#,##0")&amp;" impressions (striking distance)","")&amp;IF(AND(T645="Yes",N(L645)&gt;=Rules!$B$6),"; Thin ("&amp;F645&amp;" words) but has search demand",""),3,400),IF(AA645="Prune","Low value: "&amp;N(K645)&amp;" clicks, "&amp;N(L645)&amp;" impressions, "&amp;N(Q645)&amp;" sessions, no key events. Remove or noindex it and update internal links.",IF(AA645="Redirect","Low value but "&amp;N(AC645)&amp;" referring domains. 301 it to the closest relevant page to keep those links.",IF(AND(Z645="No",Y645="Yes",N(K645)&lt;Rules!$B$5),"Low search traffic but it converts (key events: "&amp;S645&amp;"). Keep it and link to it.",IF(W645="Yes","Stronger than the page it overlaps ("&amp;I645&amp;"). Keep; merge that page into this one.","Healthy: "&amp;N(K645)&amp;" clicks"&amp;IF(ISNUMBER(N645),", average position "&amp;TEXT(N645,"0.0"),"")&amp;". Keep and monitor."))))))))))</f>
        <v/>
      </c>
      <c r="AE645">
        <f>IF(A645="","",IF(AD645&lt;&gt;"",AD645,AA645))</f>
        <v/>
      </c>
    </row>
    <row r="646">
      <c r="A646">
        <f>IF(Crawl!A645="","",Crawl!A645)</f>
        <v/>
      </c>
      <c r="B646">
        <f>IF(A646="","",Crawl!EC645)</f>
        <v/>
      </c>
      <c r="C646">
        <f>IF(A646="","",IFERROR(INDEX(Crawl!$A645:$DZ645,1,Rules!$H$6),""))</f>
        <v/>
      </c>
      <c r="D646">
        <f>IF(A646="","",IFERROR(INDEX(Crawl!$A645:$DZ645,1,Rules!$H$7),"")&amp;"")</f>
        <v/>
      </c>
      <c r="E646">
        <f>IF(A646="","",IFERROR(INDEX(Crawl!$A645:$DZ645,1,Rules!$H$8),"")&amp;"")</f>
        <v/>
      </c>
      <c r="F646">
        <f>IF(A646="","",IFERROR(INDEX(Crawl!$A645:$DZ645,1,Rules!$H$9),""))</f>
        <v/>
      </c>
      <c r="G646">
        <f>IF(A646="","",IFERROR(INDEX(Crawl!$A645:$DZ645,1,Rules!$H$10),""))</f>
        <v/>
      </c>
      <c r="H646">
        <f>IF(A646="","",IFERROR(INDEX(Crawl!$A645:$DZ645,1,Rules!$H$12),""))</f>
        <v/>
      </c>
      <c r="I646">
        <f>IF(A646="","",IF(AND(N(H646)&gt;0,IFERROR(INDEX(Crawl!$A645:$DZ645,1,Rules!$H$11),"")&amp;""&lt;&gt;""),IFERROR(INDEX(Crawl!$A645:$DZ645,1,Rules!$H$11),"")&amp;"",IF(AND(ISNUMBER(J646),N(J646)&gt;=Rules!$B$12,IFERROR(INDEX(Crawl!$A645:$DZ645,1,Rules!$H$13),"")&amp;""&lt;&gt;""),IFERROR(INDEX(Crawl!$A645:$DZ645,1,Rules!$H$13),"")&amp;"","")))</f>
        <v/>
      </c>
      <c r="J646" s="19">
        <f>IF(A646="","",IF(IFERROR(INDEX(Crawl!$A645:$DZ645,1,Rules!$H$14),"")&amp;""="","",IFERROR(INDEX(Crawl!$A645:$DZ645,1,Rules!$H$14),"")))</f>
        <v/>
      </c>
      <c r="K646">
        <f>IF(A646="","",IFERROR(SUMIFS('GSC current'!$J$2:$J$2001,'GSC current'!$I$2:$I$2001,B646),0))</f>
        <v/>
      </c>
      <c r="L646">
        <f>IF(A646="","",IFERROR(SUMIFS('GSC current'!$K$2:$K$2001,'GSC current'!$I$2:$I$2001,B646),0))</f>
        <v/>
      </c>
      <c r="M646" s="20">
        <f>IF(A646="","",IF(N(L646)&gt;0,K646/L646,""))</f>
        <v/>
      </c>
      <c r="N646" s="21">
        <f>IF(A646="","",IF(N(L646)&gt;0,SUMIFS('GSC current'!$L$2:$L$2001,'GSC current'!$I$2:$I$2001,B646)/L646,""))</f>
        <v/>
      </c>
      <c r="O646">
        <f>IF(A646="","",IFERROR(SUMIFS('GSC previous'!$J$2:$J$2001,'GSC previous'!$I$2:$I$2001,B646),0))</f>
        <v/>
      </c>
      <c r="P646" s="22">
        <f>IF(A646="","",IF(N(O646)&gt;0,(K646-O646)/O646,""))</f>
        <v/>
      </c>
      <c r="Q646">
        <f>IF(A646="","",IFERROR(SUMIFS(GA4!$P$2:$P$2001,GA4!$O$2:$O$2001,B646),0))</f>
        <v/>
      </c>
      <c r="R646" s="23">
        <f>IF(A646="","",IF(N(Q646)&gt;0,SUMIFS(GA4!$Q$2:$Q$2001,GA4!$O$2:$O$2001,B646)/Q646,""))</f>
        <v/>
      </c>
      <c r="S646">
        <f>IF(A646="","",IFERROR(SUMIFS(GA4!$R$2:$R$2001,GA4!$O$2:$O$2001,B646),0))</f>
        <v/>
      </c>
      <c r="T646">
        <f>IF(A646="","",IF(AND(ISNUMBER(F646),LEFT(C646&amp;"",1)="2"),IF(F646&lt;Rules!$B$9,"Yes","No"),"No"))</f>
        <v/>
      </c>
      <c r="U646">
        <f>IF(A646="","",IF(AND(N(O646)&gt;=Rules!$B$8,ISNUMBER(P646)),IF(P646&lt;=-Rules!$B$7,"Yes","No"),"No"))</f>
        <v/>
      </c>
      <c r="V646">
        <f>IF(A646="","",IF(AND(N(L646)&gt;=Rules!$B$6,ISNUMBER(N646)),IF(AND(N646&gt;=Rules!$B$10,N646&lt;=Rules!$B$11),"Yes","No"),"No"))</f>
        <v/>
      </c>
      <c r="W646">
        <f>IF(A646="","",IF(I646&lt;&gt;"","Yes","No"))</f>
        <v/>
      </c>
      <c r="X646">
        <f>IF(I646="","",IF(SUMIFS($K$3:$K$2002,$A$3:$A$2002,SUBSTITUTE(SUBSTITUTE(I646,"?","~?"),"*","~*"))&gt;N(K646),"Yes","No"))</f>
        <v/>
      </c>
      <c r="Y646">
        <f>IF(A646="","",IF(N(S646)&gt;0,"Yes","No"))</f>
        <v/>
      </c>
      <c r="Z646">
        <f>IF(A646="","",IF(AND(N(K646)&lt;Rules!$B$5,N(L646)&lt;Rules!$B$6,N(Q646)&lt;Rules!$B$13,Y646="No"),"Yes","No"))</f>
        <v/>
      </c>
      <c r="AA646">
        <f>IF(A646="","",IF(LEFT(C646&amp;"",1)="3","Redirect",IF(OR(LEFT(C646&amp;"",1)="4",LEFT(C646&amp;"",1)="5"),IF(OR(N(K646)&gt;0,N(AC646)&gt;=Rules!$B$14),"Redirect","Prune"),IF(D646="Non-Indexable","Keep",IF(AND(W646="Yes",X646="Yes",Y646="No"),"Merge",IF(OR(U646="Yes",V646="Yes",AND(T646="Yes",N(L646)&gt;=Rules!$B$6)),"Update",IF(Z646="Yes",IF(N(AC646)&gt;=Rules!$B$14,"Redirect","Prune"),"Keep")))))))</f>
        <v/>
      </c>
      <c r="AB646">
        <f>IF(A646="","",IF(LEFT(C646&amp;"",1)="3","Already redirects ("&amp;C646&amp;"). Update internal links to point at the final URL.",IF(OR(LEFT(C646&amp;"",1)="4",LEFT(C646&amp;"",1)="5"),IF(AA646="Redirect","Returns "&amp;C646&amp;" but still has "&amp;N(K646)&amp;" clicks and "&amp;N(AC646)&amp;" referring domains. 301 it to the closest live page.","Returns "&amp;C646&amp;" with no clicks or links. Remove internal links and let it 404 or 410."),IF(D646="Non-Indexable","Non-indexable ("&amp;E646&amp;"). Keep if that is intentional; otherwise fix the canonical or noindex.",IF(AA646="Merge","Overlaps with "&amp;I646&amp;IF(N(J646)&gt;0," (similarity "&amp;TEXT(J646,"0.00")&amp;")","")&amp;", which gets more clicks. Merge the useful parts into it and 301 this URL.",IF(AA646="Update",MID(IF(U646="Yes","; Clicks down "&amp;TEXT(-P646,"0%")&amp;" on the previous period","")&amp;IF(V646="Yes","; Average position "&amp;TEXT(N646,"0.0")&amp;" on "&amp;TEXT(L646,"#,##0")&amp;" impressions (striking distance)","")&amp;IF(AND(T646="Yes",N(L646)&gt;=Rules!$B$6),"; Thin ("&amp;F646&amp;" words) but has search demand",""),3,400),IF(AA646="Prune","Low value: "&amp;N(K646)&amp;" clicks, "&amp;N(L646)&amp;" impressions, "&amp;N(Q646)&amp;" sessions, no key events. Remove or noindex it and update internal links.",IF(AA646="Redirect","Low value but "&amp;N(AC646)&amp;" referring domains. 301 it to the closest relevant page to keep those links.",IF(AND(Z646="No",Y646="Yes",N(K646)&lt;Rules!$B$5),"Low search traffic but it converts (key events: "&amp;S646&amp;"). Keep it and link to it.",IF(W646="Yes","Stronger than the page it overlaps ("&amp;I646&amp;"). Keep; merge that page into this one.","Healthy: "&amp;N(K646)&amp;" clicks"&amp;IF(ISNUMBER(N646),", average position "&amp;TEXT(N646,"0.0"),"")&amp;". Keep and monitor."))))))))))</f>
        <v/>
      </c>
      <c r="AE646">
        <f>IF(A646="","",IF(AD646&lt;&gt;"",AD646,AA646))</f>
        <v/>
      </c>
    </row>
    <row r="647">
      <c r="A647">
        <f>IF(Crawl!A646="","",Crawl!A646)</f>
        <v/>
      </c>
      <c r="B647">
        <f>IF(A647="","",Crawl!EC646)</f>
        <v/>
      </c>
      <c r="C647">
        <f>IF(A647="","",IFERROR(INDEX(Crawl!$A646:$DZ646,1,Rules!$H$6),""))</f>
        <v/>
      </c>
      <c r="D647">
        <f>IF(A647="","",IFERROR(INDEX(Crawl!$A646:$DZ646,1,Rules!$H$7),"")&amp;"")</f>
        <v/>
      </c>
      <c r="E647">
        <f>IF(A647="","",IFERROR(INDEX(Crawl!$A646:$DZ646,1,Rules!$H$8),"")&amp;"")</f>
        <v/>
      </c>
      <c r="F647">
        <f>IF(A647="","",IFERROR(INDEX(Crawl!$A646:$DZ646,1,Rules!$H$9),""))</f>
        <v/>
      </c>
      <c r="G647">
        <f>IF(A647="","",IFERROR(INDEX(Crawl!$A646:$DZ646,1,Rules!$H$10),""))</f>
        <v/>
      </c>
      <c r="H647">
        <f>IF(A647="","",IFERROR(INDEX(Crawl!$A646:$DZ646,1,Rules!$H$12),""))</f>
        <v/>
      </c>
      <c r="I647">
        <f>IF(A647="","",IF(AND(N(H647)&gt;0,IFERROR(INDEX(Crawl!$A646:$DZ646,1,Rules!$H$11),"")&amp;""&lt;&gt;""),IFERROR(INDEX(Crawl!$A646:$DZ646,1,Rules!$H$11),"")&amp;"",IF(AND(ISNUMBER(J647),N(J647)&gt;=Rules!$B$12,IFERROR(INDEX(Crawl!$A646:$DZ646,1,Rules!$H$13),"")&amp;""&lt;&gt;""),IFERROR(INDEX(Crawl!$A646:$DZ646,1,Rules!$H$13),"")&amp;"","")))</f>
        <v/>
      </c>
      <c r="J647" s="19">
        <f>IF(A647="","",IF(IFERROR(INDEX(Crawl!$A646:$DZ646,1,Rules!$H$14),"")&amp;""="","",IFERROR(INDEX(Crawl!$A646:$DZ646,1,Rules!$H$14),"")))</f>
        <v/>
      </c>
      <c r="K647">
        <f>IF(A647="","",IFERROR(SUMIFS('GSC current'!$J$2:$J$2001,'GSC current'!$I$2:$I$2001,B647),0))</f>
        <v/>
      </c>
      <c r="L647">
        <f>IF(A647="","",IFERROR(SUMIFS('GSC current'!$K$2:$K$2001,'GSC current'!$I$2:$I$2001,B647),0))</f>
        <v/>
      </c>
      <c r="M647" s="20">
        <f>IF(A647="","",IF(N(L647)&gt;0,K647/L647,""))</f>
        <v/>
      </c>
      <c r="N647" s="21">
        <f>IF(A647="","",IF(N(L647)&gt;0,SUMIFS('GSC current'!$L$2:$L$2001,'GSC current'!$I$2:$I$2001,B647)/L647,""))</f>
        <v/>
      </c>
      <c r="O647">
        <f>IF(A647="","",IFERROR(SUMIFS('GSC previous'!$J$2:$J$2001,'GSC previous'!$I$2:$I$2001,B647),0))</f>
        <v/>
      </c>
      <c r="P647" s="22">
        <f>IF(A647="","",IF(N(O647)&gt;0,(K647-O647)/O647,""))</f>
        <v/>
      </c>
      <c r="Q647">
        <f>IF(A647="","",IFERROR(SUMIFS(GA4!$P$2:$P$2001,GA4!$O$2:$O$2001,B647),0))</f>
        <v/>
      </c>
      <c r="R647" s="23">
        <f>IF(A647="","",IF(N(Q647)&gt;0,SUMIFS(GA4!$Q$2:$Q$2001,GA4!$O$2:$O$2001,B647)/Q647,""))</f>
        <v/>
      </c>
      <c r="S647">
        <f>IF(A647="","",IFERROR(SUMIFS(GA4!$R$2:$R$2001,GA4!$O$2:$O$2001,B647),0))</f>
        <v/>
      </c>
      <c r="T647">
        <f>IF(A647="","",IF(AND(ISNUMBER(F647),LEFT(C647&amp;"",1)="2"),IF(F647&lt;Rules!$B$9,"Yes","No"),"No"))</f>
        <v/>
      </c>
      <c r="U647">
        <f>IF(A647="","",IF(AND(N(O647)&gt;=Rules!$B$8,ISNUMBER(P647)),IF(P647&lt;=-Rules!$B$7,"Yes","No"),"No"))</f>
        <v/>
      </c>
      <c r="V647">
        <f>IF(A647="","",IF(AND(N(L647)&gt;=Rules!$B$6,ISNUMBER(N647)),IF(AND(N647&gt;=Rules!$B$10,N647&lt;=Rules!$B$11),"Yes","No"),"No"))</f>
        <v/>
      </c>
      <c r="W647">
        <f>IF(A647="","",IF(I647&lt;&gt;"","Yes","No"))</f>
        <v/>
      </c>
      <c r="X647">
        <f>IF(I647="","",IF(SUMIFS($K$3:$K$2002,$A$3:$A$2002,SUBSTITUTE(SUBSTITUTE(I647,"?","~?"),"*","~*"))&gt;N(K647),"Yes","No"))</f>
        <v/>
      </c>
      <c r="Y647">
        <f>IF(A647="","",IF(N(S647)&gt;0,"Yes","No"))</f>
        <v/>
      </c>
      <c r="Z647">
        <f>IF(A647="","",IF(AND(N(K647)&lt;Rules!$B$5,N(L647)&lt;Rules!$B$6,N(Q647)&lt;Rules!$B$13,Y647="No"),"Yes","No"))</f>
        <v/>
      </c>
      <c r="AA647">
        <f>IF(A647="","",IF(LEFT(C647&amp;"",1)="3","Redirect",IF(OR(LEFT(C647&amp;"",1)="4",LEFT(C647&amp;"",1)="5"),IF(OR(N(K647)&gt;0,N(AC647)&gt;=Rules!$B$14),"Redirect","Prune"),IF(D647="Non-Indexable","Keep",IF(AND(W647="Yes",X647="Yes",Y647="No"),"Merge",IF(OR(U647="Yes",V647="Yes",AND(T647="Yes",N(L647)&gt;=Rules!$B$6)),"Update",IF(Z647="Yes",IF(N(AC647)&gt;=Rules!$B$14,"Redirect","Prune"),"Keep")))))))</f>
        <v/>
      </c>
      <c r="AB647">
        <f>IF(A647="","",IF(LEFT(C647&amp;"",1)="3","Already redirects ("&amp;C647&amp;"). Update internal links to point at the final URL.",IF(OR(LEFT(C647&amp;"",1)="4",LEFT(C647&amp;"",1)="5"),IF(AA647="Redirect","Returns "&amp;C647&amp;" but still has "&amp;N(K647)&amp;" clicks and "&amp;N(AC647)&amp;" referring domains. 301 it to the closest live page.","Returns "&amp;C647&amp;" with no clicks or links. Remove internal links and let it 404 or 410."),IF(D647="Non-Indexable","Non-indexable ("&amp;E647&amp;"). Keep if that is intentional; otherwise fix the canonical or noindex.",IF(AA647="Merge","Overlaps with "&amp;I647&amp;IF(N(J647)&gt;0," (similarity "&amp;TEXT(J647,"0.00")&amp;")","")&amp;", which gets more clicks. Merge the useful parts into it and 301 this URL.",IF(AA647="Update",MID(IF(U647="Yes","; Clicks down "&amp;TEXT(-P647,"0%")&amp;" on the previous period","")&amp;IF(V647="Yes","; Average position "&amp;TEXT(N647,"0.0")&amp;" on "&amp;TEXT(L647,"#,##0")&amp;" impressions (striking distance)","")&amp;IF(AND(T647="Yes",N(L647)&gt;=Rules!$B$6),"; Thin ("&amp;F647&amp;" words) but has search demand",""),3,400),IF(AA647="Prune","Low value: "&amp;N(K647)&amp;" clicks, "&amp;N(L647)&amp;" impressions, "&amp;N(Q647)&amp;" sessions, no key events. Remove or noindex it and update internal links.",IF(AA647="Redirect","Low value but "&amp;N(AC647)&amp;" referring domains. 301 it to the closest relevant page to keep those links.",IF(AND(Z647="No",Y647="Yes",N(K647)&lt;Rules!$B$5),"Low search traffic but it converts (key events: "&amp;S647&amp;"). Keep it and link to it.",IF(W647="Yes","Stronger than the page it overlaps ("&amp;I647&amp;"). Keep; merge that page into this one.","Healthy: "&amp;N(K647)&amp;" clicks"&amp;IF(ISNUMBER(N647),", average position "&amp;TEXT(N647,"0.0"),"")&amp;". Keep and monitor."))))))))))</f>
        <v/>
      </c>
      <c r="AE647">
        <f>IF(A647="","",IF(AD647&lt;&gt;"",AD647,AA647))</f>
        <v/>
      </c>
    </row>
    <row r="648">
      <c r="A648">
        <f>IF(Crawl!A647="","",Crawl!A647)</f>
        <v/>
      </c>
      <c r="B648">
        <f>IF(A648="","",Crawl!EC647)</f>
        <v/>
      </c>
      <c r="C648">
        <f>IF(A648="","",IFERROR(INDEX(Crawl!$A647:$DZ647,1,Rules!$H$6),""))</f>
        <v/>
      </c>
      <c r="D648">
        <f>IF(A648="","",IFERROR(INDEX(Crawl!$A647:$DZ647,1,Rules!$H$7),"")&amp;"")</f>
        <v/>
      </c>
      <c r="E648">
        <f>IF(A648="","",IFERROR(INDEX(Crawl!$A647:$DZ647,1,Rules!$H$8),"")&amp;"")</f>
        <v/>
      </c>
      <c r="F648">
        <f>IF(A648="","",IFERROR(INDEX(Crawl!$A647:$DZ647,1,Rules!$H$9),""))</f>
        <v/>
      </c>
      <c r="G648">
        <f>IF(A648="","",IFERROR(INDEX(Crawl!$A647:$DZ647,1,Rules!$H$10),""))</f>
        <v/>
      </c>
      <c r="H648">
        <f>IF(A648="","",IFERROR(INDEX(Crawl!$A647:$DZ647,1,Rules!$H$12),""))</f>
        <v/>
      </c>
      <c r="I648">
        <f>IF(A648="","",IF(AND(N(H648)&gt;0,IFERROR(INDEX(Crawl!$A647:$DZ647,1,Rules!$H$11),"")&amp;""&lt;&gt;""),IFERROR(INDEX(Crawl!$A647:$DZ647,1,Rules!$H$11),"")&amp;"",IF(AND(ISNUMBER(J648),N(J648)&gt;=Rules!$B$12,IFERROR(INDEX(Crawl!$A647:$DZ647,1,Rules!$H$13),"")&amp;""&lt;&gt;""),IFERROR(INDEX(Crawl!$A647:$DZ647,1,Rules!$H$13),"")&amp;"","")))</f>
        <v/>
      </c>
      <c r="J648" s="19">
        <f>IF(A648="","",IF(IFERROR(INDEX(Crawl!$A647:$DZ647,1,Rules!$H$14),"")&amp;""="","",IFERROR(INDEX(Crawl!$A647:$DZ647,1,Rules!$H$14),"")))</f>
        <v/>
      </c>
      <c r="K648">
        <f>IF(A648="","",IFERROR(SUMIFS('GSC current'!$J$2:$J$2001,'GSC current'!$I$2:$I$2001,B648),0))</f>
        <v/>
      </c>
      <c r="L648">
        <f>IF(A648="","",IFERROR(SUMIFS('GSC current'!$K$2:$K$2001,'GSC current'!$I$2:$I$2001,B648),0))</f>
        <v/>
      </c>
      <c r="M648" s="20">
        <f>IF(A648="","",IF(N(L648)&gt;0,K648/L648,""))</f>
        <v/>
      </c>
      <c r="N648" s="21">
        <f>IF(A648="","",IF(N(L648)&gt;0,SUMIFS('GSC current'!$L$2:$L$2001,'GSC current'!$I$2:$I$2001,B648)/L648,""))</f>
        <v/>
      </c>
      <c r="O648">
        <f>IF(A648="","",IFERROR(SUMIFS('GSC previous'!$J$2:$J$2001,'GSC previous'!$I$2:$I$2001,B648),0))</f>
        <v/>
      </c>
      <c r="P648" s="22">
        <f>IF(A648="","",IF(N(O648)&gt;0,(K648-O648)/O648,""))</f>
        <v/>
      </c>
      <c r="Q648">
        <f>IF(A648="","",IFERROR(SUMIFS(GA4!$P$2:$P$2001,GA4!$O$2:$O$2001,B648),0))</f>
        <v/>
      </c>
      <c r="R648" s="23">
        <f>IF(A648="","",IF(N(Q648)&gt;0,SUMIFS(GA4!$Q$2:$Q$2001,GA4!$O$2:$O$2001,B648)/Q648,""))</f>
        <v/>
      </c>
      <c r="S648">
        <f>IF(A648="","",IFERROR(SUMIFS(GA4!$R$2:$R$2001,GA4!$O$2:$O$2001,B648),0))</f>
        <v/>
      </c>
      <c r="T648">
        <f>IF(A648="","",IF(AND(ISNUMBER(F648),LEFT(C648&amp;"",1)="2"),IF(F648&lt;Rules!$B$9,"Yes","No"),"No"))</f>
        <v/>
      </c>
      <c r="U648">
        <f>IF(A648="","",IF(AND(N(O648)&gt;=Rules!$B$8,ISNUMBER(P648)),IF(P648&lt;=-Rules!$B$7,"Yes","No"),"No"))</f>
        <v/>
      </c>
      <c r="V648">
        <f>IF(A648="","",IF(AND(N(L648)&gt;=Rules!$B$6,ISNUMBER(N648)),IF(AND(N648&gt;=Rules!$B$10,N648&lt;=Rules!$B$11),"Yes","No"),"No"))</f>
        <v/>
      </c>
      <c r="W648">
        <f>IF(A648="","",IF(I648&lt;&gt;"","Yes","No"))</f>
        <v/>
      </c>
      <c r="X648">
        <f>IF(I648="","",IF(SUMIFS($K$3:$K$2002,$A$3:$A$2002,SUBSTITUTE(SUBSTITUTE(I648,"?","~?"),"*","~*"))&gt;N(K648),"Yes","No"))</f>
        <v/>
      </c>
      <c r="Y648">
        <f>IF(A648="","",IF(N(S648)&gt;0,"Yes","No"))</f>
        <v/>
      </c>
      <c r="Z648">
        <f>IF(A648="","",IF(AND(N(K648)&lt;Rules!$B$5,N(L648)&lt;Rules!$B$6,N(Q648)&lt;Rules!$B$13,Y648="No"),"Yes","No"))</f>
        <v/>
      </c>
      <c r="AA648">
        <f>IF(A648="","",IF(LEFT(C648&amp;"",1)="3","Redirect",IF(OR(LEFT(C648&amp;"",1)="4",LEFT(C648&amp;"",1)="5"),IF(OR(N(K648)&gt;0,N(AC648)&gt;=Rules!$B$14),"Redirect","Prune"),IF(D648="Non-Indexable","Keep",IF(AND(W648="Yes",X648="Yes",Y648="No"),"Merge",IF(OR(U648="Yes",V648="Yes",AND(T648="Yes",N(L648)&gt;=Rules!$B$6)),"Update",IF(Z648="Yes",IF(N(AC648)&gt;=Rules!$B$14,"Redirect","Prune"),"Keep")))))))</f>
        <v/>
      </c>
      <c r="AB648">
        <f>IF(A648="","",IF(LEFT(C648&amp;"",1)="3","Already redirects ("&amp;C648&amp;"). Update internal links to point at the final URL.",IF(OR(LEFT(C648&amp;"",1)="4",LEFT(C648&amp;"",1)="5"),IF(AA648="Redirect","Returns "&amp;C648&amp;" but still has "&amp;N(K648)&amp;" clicks and "&amp;N(AC648)&amp;" referring domains. 301 it to the closest live page.","Returns "&amp;C648&amp;" with no clicks or links. Remove internal links and let it 404 or 410."),IF(D648="Non-Indexable","Non-indexable ("&amp;E648&amp;"). Keep if that is intentional; otherwise fix the canonical or noindex.",IF(AA648="Merge","Overlaps with "&amp;I648&amp;IF(N(J648)&gt;0," (similarity "&amp;TEXT(J648,"0.00")&amp;")","")&amp;", which gets more clicks. Merge the useful parts into it and 301 this URL.",IF(AA648="Update",MID(IF(U648="Yes","; Clicks down "&amp;TEXT(-P648,"0%")&amp;" on the previous period","")&amp;IF(V648="Yes","; Average position "&amp;TEXT(N648,"0.0")&amp;" on "&amp;TEXT(L648,"#,##0")&amp;" impressions (striking distance)","")&amp;IF(AND(T648="Yes",N(L648)&gt;=Rules!$B$6),"; Thin ("&amp;F648&amp;" words) but has search demand",""),3,400),IF(AA648="Prune","Low value: "&amp;N(K648)&amp;" clicks, "&amp;N(L648)&amp;" impressions, "&amp;N(Q648)&amp;" sessions, no key events. Remove or noindex it and update internal links.",IF(AA648="Redirect","Low value but "&amp;N(AC648)&amp;" referring domains. 301 it to the closest relevant page to keep those links.",IF(AND(Z648="No",Y648="Yes",N(K648)&lt;Rules!$B$5),"Low search traffic but it converts (key events: "&amp;S648&amp;"). Keep it and link to it.",IF(W648="Yes","Stronger than the page it overlaps ("&amp;I648&amp;"). Keep; merge that page into this one.","Healthy: "&amp;N(K648)&amp;" clicks"&amp;IF(ISNUMBER(N648),", average position "&amp;TEXT(N648,"0.0"),"")&amp;". Keep and monitor."))))))))))</f>
        <v/>
      </c>
      <c r="AE648">
        <f>IF(A648="","",IF(AD648&lt;&gt;"",AD648,AA648))</f>
        <v/>
      </c>
    </row>
    <row r="649">
      <c r="A649">
        <f>IF(Crawl!A648="","",Crawl!A648)</f>
        <v/>
      </c>
      <c r="B649">
        <f>IF(A649="","",Crawl!EC648)</f>
        <v/>
      </c>
      <c r="C649">
        <f>IF(A649="","",IFERROR(INDEX(Crawl!$A648:$DZ648,1,Rules!$H$6),""))</f>
        <v/>
      </c>
      <c r="D649">
        <f>IF(A649="","",IFERROR(INDEX(Crawl!$A648:$DZ648,1,Rules!$H$7),"")&amp;"")</f>
        <v/>
      </c>
      <c r="E649">
        <f>IF(A649="","",IFERROR(INDEX(Crawl!$A648:$DZ648,1,Rules!$H$8),"")&amp;"")</f>
        <v/>
      </c>
      <c r="F649">
        <f>IF(A649="","",IFERROR(INDEX(Crawl!$A648:$DZ648,1,Rules!$H$9),""))</f>
        <v/>
      </c>
      <c r="G649">
        <f>IF(A649="","",IFERROR(INDEX(Crawl!$A648:$DZ648,1,Rules!$H$10),""))</f>
        <v/>
      </c>
      <c r="H649">
        <f>IF(A649="","",IFERROR(INDEX(Crawl!$A648:$DZ648,1,Rules!$H$12),""))</f>
        <v/>
      </c>
      <c r="I649">
        <f>IF(A649="","",IF(AND(N(H649)&gt;0,IFERROR(INDEX(Crawl!$A648:$DZ648,1,Rules!$H$11),"")&amp;""&lt;&gt;""),IFERROR(INDEX(Crawl!$A648:$DZ648,1,Rules!$H$11),"")&amp;"",IF(AND(ISNUMBER(J649),N(J649)&gt;=Rules!$B$12,IFERROR(INDEX(Crawl!$A648:$DZ648,1,Rules!$H$13),"")&amp;""&lt;&gt;""),IFERROR(INDEX(Crawl!$A648:$DZ648,1,Rules!$H$13),"")&amp;"","")))</f>
        <v/>
      </c>
      <c r="J649" s="19">
        <f>IF(A649="","",IF(IFERROR(INDEX(Crawl!$A648:$DZ648,1,Rules!$H$14),"")&amp;""="","",IFERROR(INDEX(Crawl!$A648:$DZ648,1,Rules!$H$14),"")))</f>
        <v/>
      </c>
      <c r="K649">
        <f>IF(A649="","",IFERROR(SUMIFS('GSC current'!$J$2:$J$2001,'GSC current'!$I$2:$I$2001,B649),0))</f>
        <v/>
      </c>
      <c r="L649">
        <f>IF(A649="","",IFERROR(SUMIFS('GSC current'!$K$2:$K$2001,'GSC current'!$I$2:$I$2001,B649),0))</f>
        <v/>
      </c>
      <c r="M649" s="20">
        <f>IF(A649="","",IF(N(L649)&gt;0,K649/L649,""))</f>
        <v/>
      </c>
      <c r="N649" s="21">
        <f>IF(A649="","",IF(N(L649)&gt;0,SUMIFS('GSC current'!$L$2:$L$2001,'GSC current'!$I$2:$I$2001,B649)/L649,""))</f>
        <v/>
      </c>
      <c r="O649">
        <f>IF(A649="","",IFERROR(SUMIFS('GSC previous'!$J$2:$J$2001,'GSC previous'!$I$2:$I$2001,B649),0))</f>
        <v/>
      </c>
      <c r="P649" s="22">
        <f>IF(A649="","",IF(N(O649)&gt;0,(K649-O649)/O649,""))</f>
        <v/>
      </c>
      <c r="Q649">
        <f>IF(A649="","",IFERROR(SUMIFS(GA4!$P$2:$P$2001,GA4!$O$2:$O$2001,B649),0))</f>
        <v/>
      </c>
      <c r="R649" s="23">
        <f>IF(A649="","",IF(N(Q649)&gt;0,SUMIFS(GA4!$Q$2:$Q$2001,GA4!$O$2:$O$2001,B649)/Q649,""))</f>
        <v/>
      </c>
      <c r="S649">
        <f>IF(A649="","",IFERROR(SUMIFS(GA4!$R$2:$R$2001,GA4!$O$2:$O$2001,B649),0))</f>
        <v/>
      </c>
      <c r="T649">
        <f>IF(A649="","",IF(AND(ISNUMBER(F649),LEFT(C649&amp;"",1)="2"),IF(F649&lt;Rules!$B$9,"Yes","No"),"No"))</f>
        <v/>
      </c>
      <c r="U649">
        <f>IF(A649="","",IF(AND(N(O649)&gt;=Rules!$B$8,ISNUMBER(P649)),IF(P649&lt;=-Rules!$B$7,"Yes","No"),"No"))</f>
        <v/>
      </c>
      <c r="V649">
        <f>IF(A649="","",IF(AND(N(L649)&gt;=Rules!$B$6,ISNUMBER(N649)),IF(AND(N649&gt;=Rules!$B$10,N649&lt;=Rules!$B$11),"Yes","No"),"No"))</f>
        <v/>
      </c>
      <c r="W649">
        <f>IF(A649="","",IF(I649&lt;&gt;"","Yes","No"))</f>
        <v/>
      </c>
      <c r="X649">
        <f>IF(I649="","",IF(SUMIFS($K$3:$K$2002,$A$3:$A$2002,SUBSTITUTE(SUBSTITUTE(I649,"?","~?"),"*","~*"))&gt;N(K649),"Yes","No"))</f>
        <v/>
      </c>
      <c r="Y649">
        <f>IF(A649="","",IF(N(S649)&gt;0,"Yes","No"))</f>
        <v/>
      </c>
      <c r="Z649">
        <f>IF(A649="","",IF(AND(N(K649)&lt;Rules!$B$5,N(L649)&lt;Rules!$B$6,N(Q649)&lt;Rules!$B$13,Y649="No"),"Yes","No"))</f>
        <v/>
      </c>
      <c r="AA649">
        <f>IF(A649="","",IF(LEFT(C649&amp;"",1)="3","Redirect",IF(OR(LEFT(C649&amp;"",1)="4",LEFT(C649&amp;"",1)="5"),IF(OR(N(K649)&gt;0,N(AC649)&gt;=Rules!$B$14),"Redirect","Prune"),IF(D649="Non-Indexable","Keep",IF(AND(W649="Yes",X649="Yes",Y649="No"),"Merge",IF(OR(U649="Yes",V649="Yes",AND(T649="Yes",N(L649)&gt;=Rules!$B$6)),"Update",IF(Z649="Yes",IF(N(AC649)&gt;=Rules!$B$14,"Redirect","Prune"),"Keep")))))))</f>
        <v/>
      </c>
      <c r="AB649">
        <f>IF(A649="","",IF(LEFT(C649&amp;"",1)="3","Already redirects ("&amp;C649&amp;"). Update internal links to point at the final URL.",IF(OR(LEFT(C649&amp;"",1)="4",LEFT(C649&amp;"",1)="5"),IF(AA649="Redirect","Returns "&amp;C649&amp;" but still has "&amp;N(K649)&amp;" clicks and "&amp;N(AC649)&amp;" referring domains. 301 it to the closest live page.","Returns "&amp;C649&amp;" with no clicks or links. Remove internal links and let it 404 or 410."),IF(D649="Non-Indexable","Non-indexable ("&amp;E649&amp;"). Keep if that is intentional; otherwise fix the canonical or noindex.",IF(AA649="Merge","Overlaps with "&amp;I649&amp;IF(N(J649)&gt;0," (similarity "&amp;TEXT(J649,"0.00")&amp;")","")&amp;", which gets more clicks. Merge the useful parts into it and 301 this URL.",IF(AA649="Update",MID(IF(U649="Yes","; Clicks down "&amp;TEXT(-P649,"0%")&amp;" on the previous period","")&amp;IF(V649="Yes","; Average position "&amp;TEXT(N649,"0.0")&amp;" on "&amp;TEXT(L649,"#,##0")&amp;" impressions (striking distance)","")&amp;IF(AND(T649="Yes",N(L649)&gt;=Rules!$B$6),"; Thin ("&amp;F649&amp;" words) but has search demand",""),3,400),IF(AA649="Prune","Low value: "&amp;N(K649)&amp;" clicks, "&amp;N(L649)&amp;" impressions, "&amp;N(Q649)&amp;" sessions, no key events. Remove or noindex it and update internal links.",IF(AA649="Redirect","Low value but "&amp;N(AC649)&amp;" referring domains. 301 it to the closest relevant page to keep those links.",IF(AND(Z649="No",Y649="Yes",N(K649)&lt;Rules!$B$5),"Low search traffic but it converts (key events: "&amp;S649&amp;"). Keep it and link to it.",IF(W649="Yes","Stronger than the page it overlaps ("&amp;I649&amp;"). Keep; merge that page into this one.","Healthy: "&amp;N(K649)&amp;" clicks"&amp;IF(ISNUMBER(N649),", average position "&amp;TEXT(N649,"0.0"),"")&amp;". Keep and monitor."))))))))))</f>
        <v/>
      </c>
      <c r="AE649">
        <f>IF(A649="","",IF(AD649&lt;&gt;"",AD649,AA649))</f>
        <v/>
      </c>
    </row>
    <row r="650">
      <c r="A650">
        <f>IF(Crawl!A649="","",Crawl!A649)</f>
        <v/>
      </c>
      <c r="B650">
        <f>IF(A650="","",Crawl!EC649)</f>
        <v/>
      </c>
      <c r="C650">
        <f>IF(A650="","",IFERROR(INDEX(Crawl!$A649:$DZ649,1,Rules!$H$6),""))</f>
        <v/>
      </c>
      <c r="D650">
        <f>IF(A650="","",IFERROR(INDEX(Crawl!$A649:$DZ649,1,Rules!$H$7),"")&amp;"")</f>
        <v/>
      </c>
      <c r="E650">
        <f>IF(A650="","",IFERROR(INDEX(Crawl!$A649:$DZ649,1,Rules!$H$8),"")&amp;"")</f>
        <v/>
      </c>
      <c r="F650">
        <f>IF(A650="","",IFERROR(INDEX(Crawl!$A649:$DZ649,1,Rules!$H$9),""))</f>
        <v/>
      </c>
      <c r="G650">
        <f>IF(A650="","",IFERROR(INDEX(Crawl!$A649:$DZ649,1,Rules!$H$10),""))</f>
        <v/>
      </c>
      <c r="H650">
        <f>IF(A650="","",IFERROR(INDEX(Crawl!$A649:$DZ649,1,Rules!$H$12),""))</f>
        <v/>
      </c>
      <c r="I650">
        <f>IF(A650="","",IF(AND(N(H650)&gt;0,IFERROR(INDEX(Crawl!$A649:$DZ649,1,Rules!$H$11),"")&amp;""&lt;&gt;""),IFERROR(INDEX(Crawl!$A649:$DZ649,1,Rules!$H$11),"")&amp;"",IF(AND(ISNUMBER(J650),N(J650)&gt;=Rules!$B$12,IFERROR(INDEX(Crawl!$A649:$DZ649,1,Rules!$H$13),"")&amp;""&lt;&gt;""),IFERROR(INDEX(Crawl!$A649:$DZ649,1,Rules!$H$13),"")&amp;"","")))</f>
        <v/>
      </c>
      <c r="J650" s="19">
        <f>IF(A650="","",IF(IFERROR(INDEX(Crawl!$A649:$DZ649,1,Rules!$H$14),"")&amp;""="","",IFERROR(INDEX(Crawl!$A649:$DZ649,1,Rules!$H$14),"")))</f>
        <v/>
      </c>
      <c r="K650">
        <f>IF(A650="","",IFERROR(SUMIFS('GSC current'!$J$2:$J$2001,'GSC current'!$I$2:$I$2001,B650),0))</f>
        <v/>
      </c>
      <c r="L650">
        <f>IF(A650="","",IFERROR(SUMIFS('GSC current'!$K$2:$K$2001,'GSC current'!$I$2:$I$2001,B650),0))</f>
        <v/>
      </c>
      <c r="M650" s="20">
        <f>IF(A650="","",IF(N(L650)&gt;0,K650/L650,""))</f>
        <v/>
      </c>
      <c r="N650" s="21">
        <f>IF(A650="","",IF(N(L650)&gt;0,SUMIFS('GSC current'!$L$2:$L$2001,'GSC current'!$I$2:$I$2001,B650)/L650,""))</f>
        <v/>
      </c>
      <c r="O650">
        <f>IF(A650="","",IFERROR(SUMIFS('GSC previous'!$J$2:$J$2001,'GSC previous'!$I$2:$I$2001,B650),0))</f>
        <v/>
      </c>
      <c r="P650" s="22">
        <f>IF(A650="","",IF(N(O650)&gt;0,(K650-O650)/O650,""))</f>
        <v/>
      </c>
      <c r="Q650">
        <f>IF(A650="","",IFERROR(SUMIFS(GA4!$P$2:$P$2001,GA4!$O$2:$O$2001,B650),0))</f>
        <v/>
      </c>
      <c r="R650" s="23">
        <f>IF(A650="","",IF(N(Q650)&gt;0,SUMIFS(GA4!$Q$2:$Q$2001,GA4!$O$2:$O$2001,B650)/Q650,""))</f>
        <v/>
      </c>
      <c r="S650">
        <f>IF(A650="","",IFERROR(SUMIFS(GA4!$R$2:$R$2001,GA4!$O$2:$O$2001,B650),0))</f>
        <v/>
      </c>
      <c r="T650">
        <f>IF(A650="","",IF(AND(ISNUMBER(F650),LEFT(C650&amp;"",1)="2"),IF(F650&lt;Rules!$B$9,"Yes","No"),"No"))</f>
        <v/>
      </c>
      <c r="U650">
        <f>IF(A650="","",IF(AND(N(O650)&gt;=Rules!$B$8,ISNUMBER(P650)),IF(P650&lt;=-Rules!$B$7,"Yes","No"),"No"))</f>
        <v/>
      </c>
      <c r="V650">
        <f>IF(A650="","",IF(AND(N(L650)&gt;=Rules!$B$6,ISNUMBER(N650)),IF(AND(N650&gt;=Rules!$B$10,N650&lt;=Rules!$B$11),"Yes","No"),"No"))</f>
        <v/>
      </c>
      <c r="W650">
        <f>IF(A650="","",IF(I650&lt;&gt;"","Yes","No"))</f>
        <v/>
      </c>
      <c r="X650">
        <f>IF(I650="","",IF(SUMIFS($K$3:$K$2002,$A$3:$A$2002,SUBSTITUTE(SUBSTITUTE(I650,"?","~?"),"*","~*"))&gt;N(K650),"Yes","No"))</f>
        <v/>
      </c>
      <c r="Y650">
        <f>IF(A650="","",IF(N(S650)&gt;0,"Yes","No"))</f>
        <v/>
      </c>
      <c r="Z650">
        <f>IF(A650="","",IF(AND(N(K650)&lt;Rules!$B$5,N(L650)&lt;Rules!$B$6,N(Q650)&lt;Rules!$B$13,Y650="No"),"Yes","No"))</f>
        <v/>
      </c>
      <c r="AA650">
        <f>IF(A650="","",IF(LEFT(C650&amp;"",1)="3","Redirect",IF(OR(LEFT(C650&amp;"",1)="4",LEFT(C650&amp;"",1)="5"),IF(OR(N(K650)&gt;0,N(AC650)&gt;=Rules!$B$14),"Redirect","Prune"),IF(D650="Non-Indexable","Keep",IF(AND(W650="Yes",X650="Yes",Y650="No"),"Merge",IF(OR(U650="Yes",V650="Yes",AND(T650="Yes",N(L650)&gt;=Rules!$B$6)),"Update",IF(Z650="Yes",IF(N(AC650)&gt;=Rules!$B$14,"Redirect","Prune"),"Keep")))))))</f>
        <v/>
      </c>
      <c r="AB650">
        <f>IF(A650="","",IF(LEFT(C650&amp;"",1)="3","Already redirects ("&amp;C650&amp;"). Update internal links to point at the final URL.",IF(OR(LEFT(C650&amp;"",1)="4",LEFT(C650&amp;"",1)="5"),IF(AA650="Redirect","Returns "&amp;C650&amp;" but still has "&amp;N(K650)&amp;" clicks and "&amp;N(AC650)&amp;" referring domains. 301 it to the closest live page.","Returns "&amp;C650&amp;" with no clicks or links. Remove internal links and let it 404 or 410."),IF(D650="Non-Indexable","Non-indexable ("&amp;E650&amp;"). Keep if that is intentional; otherwise fix the canonical or noindex.",IF(AA650="Merge","Overlaps with "&amp;I650&amp;IF(N(J650)&gt;0," (similarity "&amp;TEXT(J650,"0.00")&amp;")","")&amp;", which gets more clicks. Merge the useful parts into it and 301 this URL.",IF(AA650="Update",MID(IF(U650="Yes","; Clicks down "&amp;TEXT(-P650,"0%")&amp;" on the previous period","")&amp;IF(V650="Yes","; Average position "&amp;TEXT(N650,"0.0")&amp;" on "&amp;TEXT(L650,"#,##0")&amp;" impressions (striking distance)","")&amp;IF(AND(T650="Yes",N(L650)&gt;=Rules!$B$6),"; Thin ("&amp;F650&amp;" words) but has search demand",""),3,400),IF(AA650="Prune","Low value: "&amp;N(K650)&amp;" clicks, "&amp;N(L650)&amp;" impressions, "&amp;N(Q650)&amp;" sessions, no key events. Remove or noindex it and update internal links.",IF(AA650="Redirect","Low value but "&amp;N(AC650)&amp;" referring domains. 301 it to the closest relevant page to keep those links.",IF(AND(Z650="No",Y650="Yes",N(K650)&lt;Rules!$B$5),"Low search traffic but it converts (key events: "&amp;S650&amp;"). Keep it and link to it.",IF(W650="Yes","Stronger than the page it overlaps ("&amp;I650&amp;"). Keep; merge that page into this one.","Healthy: "&amp;N(K650)&amp;" clicks"&amp;IF(ISNUMBER(N650),", average position "&amp;TEXT(N650,"0.0"),"")&amp;". Keep and monitor."))))))))))</f>
        <v/>
      </c>
      <c r="AE650">
        <f>IF(A650="","",IF(AD650&lt;&gt;"",AD650,AA650))</f>
        <v/>
      </c>
    </row>
    <row r="651">
      <c r="A651">
        <f>IF(Crawl!A650="","",Crawl!A650)</f>
        <v/>
      </c>
      <c r="B651">
        <f>IF(A651="","",Crawl!EC650)</f>
        <v/>
      </c>
      <c r="C651">
        <f>IF(A651="","",IFERROR(INDEX(Crawl!$A650:$DZ650,1,Rules!$H$6),""))</f>
        <v/>
      </c>
      <c r="D651">
        <f>IF(A651="","",IFERROR(INDEX(Crawl!$A650:$DZ650,1,Rules!$H$7),"")&amp;"")</f>
        <v/>
      </c>
      <c r="E651">
        <f>IF(A651="","",IFERROR(INDEX(Crawl!$A650:$DZ650,1,Rules!$H$8),"")&amp;"")</f>
        <v/>
      </c>
      <c r="F651">
        <f>IF(A651="","",IFERROR(INDEX(Crawl!$A650:$DZ650,1,Rules!$H$9),""))</f>
        <v/>
      </c>
      <c r="G651">
        <f>IF(A651="","",IFERROR(INDEX(Crawl!$A650:$DZ650,1,Rules!$H$10),""))</f>
        <v/>
      </c>
      <c r="H651">
        <f>IF(A651="","",IFERROR(INDEX(Crawl!$A650:$DZ650,1,Rules!$H$12),""))</f>
        <v/>
      </c>
      <c r="I651">
        <f>IF(A651="","",IF(AND(N(H651)&gt;0,IFERROR(INDEX(Crawl!$A650:$DZ650,1,Rules!$H$11),"")&amp;""&lt;&gt;""),IFERROR(INDEX(Crawl!$A650:$DZ650,1,Rules!$H$11),"")&amp;"",IF(AND(ISNUMBER(J651),N(J651)&gt;=Rules!$B$12,IFERROR(INDEX(Crawl!$A650:$DZ650,1,Rules!$H$13),"")&amp;""&lt;&gt;""),IFERROR(INDEX(Crawl!$A650:$DZ650,1,Rules!$H$13),"")&amp;"","")))</f>
        <v/>
      </c>
      <c r="J651" s="19">
        <f>IF(A651="","",IF(IFERROR(INDEX(Crawl!$A650:$DZ650,1,Rules!$H$14),"")&amp;""="","",IFERROR(INDEX(Crawl!$A650:$DZ650,1,Rules!$H$14),"")))</f>
        <v/>
      </c>
      <c r="K651">
        <f>IF(A651="","",IFERROR(SUMIFS('GSC current'!$J$2:$J$2001,'GSC current'!$I$2:$I$2001,B651),0))</f>
        <v/>
      </c>
      <c r="L651">
        <f>IF(A651="","",IFERROR(SUMIFS('GSC current'!$K$2:$K$2001,'GSC current'!$I$2:$I$2001,B651),0))</f>
        <v/>
      </c>
      <c r="M651" s="20">
        <f>IF(A651="","",IF(N(L651)&gt;0,K651/L651,""))</f>
        <v/>
      </c>
      <c r="N651" s="21">
        <f>IF(A651="","",IF(N(L651)&gt;0,SUMIFS('GSC current'!$L$2:$L$2001,'GSC current'!$I$2:$I$2001,B651)/L651,""))</f>
        <v/>
      </c>
      <c r="O651">
        <f>IF(A651="","",IFERROR(SUMIFS('GSC previous'!$J$2:$J$2001,'GSC previous'!$I$2:$I$2001,B651),0))</f>
        <v/>
      </c>
      <c r="P651" s="22">
        <f>IF(A651="","",IF(N(O651)&gt;0,(K651-O651)/O651,""))</f>
        <v/>
      </c>
      <c r="Q651">
        <f>IF(A651="","",IFERROR(SUMIFS(GA4!$P$2:$P$2001,GA4!$O$2:$O$2001,B651),0))</f>
        <v/>
      </c>
      <c r="R651" s="23">
        <f>IF(A651="","",IF(N(Q651)&gt;0,SUMIFS(GA4!$Q$2:$Q$2001,GA4!$O$2:$O$2001,B651)/Q651,""))</f>
        <v/>
      </c>
      <c r="S651">
        <f>IF(A651="","",IFERROR(SUMIFS(GA4!$R$2:$R$2001,GA4!$O$2:$O$2001,B651),0))</f>
        <v/>
      </c>
      <c r="T651">
        <f>IF(A651="","",IF(AND(ISNUMBER(F651),LEFT(C651&amp;"",1)="2"),IF(F651&lt;Rules!$B$9,"Yes","No"),"No"))</f>
        <v/>
      </c>
      <c r="U651">
        <f>IF(A651="","",IF(AND(N(O651)&gt;=Rules!$B$8,ISNUMBER(P651)),IF(P651&lt;=-Rules!$B$7,"Yes","No"),"No"))</f>
        <v/>
      </c>
      <c r="V651">
        <f>IF(A651="","",IF(AND(N(L651)&gt;=Rules!$B$6,ISNUMBER(N651)),IF(AND(N651&gt;=Rules!$B$10,N651&lt;=Rules!$B$11),"Yes","No"),"No"))</f>
        <v/>
      </c>
      <c r="W651">
        <f>IF(A651="","",IF(I651&lt;&gt;"","Yes","No"))</f>
        <v/>
      </c>
      <c r="X651">
        <f>IF(I651="","",IF(SUMIFS($K$3:$K$2002,$A$3:$A$2002,SUBSTITUTE(SUBSTITUTE(I651,"?","~?"),"*","~*"))&gt;N(K651),"Yes","No"))</f>
        <v/>
      </c>
      <c r="Y651">
        <f>IF(A651="","",IF(N(S651)&gt;0,"Yes","No"))</f>
        <v/>
      </c>
      <c r="Z651">
        <f>IF(A651="","",IF(AND(N(K651)&lt;Rules!$B$5,N(L651)&lt;Rules!$B$6,N(Q651)&lt;Rules!$B$13,Y651="No"),"Yes","No"))</f>
        <v/>
      </c>
      <c r="AA651">
        <f>IF(A651="","",IF(LEFT(C651&amp;"",1)="3","Redirect",IF(OR(LEFT(C651&amp;"",1)="4",LEFT(C651&amp;"",1)="5"),IF(OR(N(K651)&gt;0,N(AC651)&gt;=Rules!$B$14),"Redirect","Prune"),IF(D651="Non-Indexable","Keep",IF(AND(W651="Yes",X651="Yes",Y651="No"),"Merge",IF(OR(U651="Yes",V651="Yes",AND(T651="Yes",N(L651)&gt;=Rules!$B$6)),"Update",IF(Z651="Yes",IF(N(AC651)&gt;=Rules!$B$14,"Redirect","Prune"),"Keep")))))))</f>
        <v/>
      </c>
      <c r="AB651">
        <f>IF(A651="","",IF(LEFT(C651&amp;"",1)="3","Already redirects ("&amp;C651&amp;"). Update internal links to point at the final URL.",IF(OR(LEFT(C651&amp;"",1)="4",LEFT(C651&amp;"",1)="5"),IF(AA651="Redirect","Returns "&amp;C651&amp;" but still has "&amp;N(K651)&amp;" clicks and "&amp;N(AC651)&amp;" referring domains. 301 it to the closest live page.","Returns "&amp;C651&amp;" with no clicks or links. Remove internal links and let it 404 or 410."),IF(D651="Non-Indexable","Non-indexable ("&amp;E651&amp;"). Keep if that is intentional; otherwise fix the canonical or noindex.",IF(AA651="Merge","Overlaps with "&amp;I651&amp;IF(N(J651)&gt;0," (similarity "&amp;TEXT(J651,"0.00")&amp;")","")&amp;", which gets more clicks. Merge the useful parts into it and 301 this URL.",IF(AA651="Update",MID(IF(U651="Yes","; Clicks down "&amp;TEXT(-P651,"0%")&amp;" on the previous period","")&amp;IF(V651="Yes","; Average position "&amp;TEXT(N651,"0.0")&amp;" on "&amp;TEXT(L651,"#,##0")&amp;" impressions (striking distance)","")&amp;IF(AND(T651="Yes",N(L651)&gt;=Rules!$B$6),"; Thin ("&amp;F651&amp;" words) but has search demand",""),3,400),IF(AA651="Prune","Low value: "&amp;N(K651)&amp;" clicks, "&amp;N(L651)&amp;" impressions, "&amp;N(Q651)&amp;" sessions, no key events. Remove or noindex it and update internal links.",IF(AA651="Redirect","Low value but "&amp;N(AC651)&amp;" referring domains. 301 it to the closest relevant page to keep those links.",IF(AND(Z651="No",Y651="Yes",N(K651)&lt;Rules!$B$5),"Low search traffic but it converts (key events: "&amp;S651&amp;"). Keep it and link to it.",IF(W651="Yes","Stronger than the page it overlaps ("&amp;I651&amp;"). Keep; merge that page into this one.","Healthy: "&amp;N(K651)&amp;" clicks"&amp;IF(ISNUMBER(N651),", average position "&amp;TEXT(N651,"0.0"),"")&amp;". Keep and monitor."))))))))))</f>
        <v/>
      </c>
      <c r="AE651">
        <f>IF(A651="","",IF(AD651&lt;&gt;"",AD651,AA651))</f>
        <v/>
      </c>
    </row>
    <row r="652">
      <c r="A652">
        <f>IF(Crawl!A651="","",Crawl!A651)</f>
        <v/>
      </c>
      <c r="B652">
        <f>IF(A652="","",Crawl!EC651)</f>
        <v/>
      </c>
      <c r="C652">
        <f>IF(A652="","",IFERROR(INDEX(Crawl!$A651:$DZ651,1,Rules!$H$6),""))</f>
        <v/>
      </c>
      <c r="D652">
        <f>IF(A652="","",IFERROR(INDEX(Crawl!$A651:$DZ651,1,Rules!$H$7),"")&amp;"")</f>
        <v/>
      </c>
      <c r="E652">
        <f>IF(A652="","",IFERROR(INDEX(Crawl!$A651:$DZ651,1,Rules!$H$8),"")&amp;"")</f>
        <v/>
      </c>
      <c r="F652">
        <f>IF(A652="","",IFERROR(INDEX(Crawl!$A651:$DZ651,1,Rules!$H$9),""))</f>
        <v/>
      </c>
      <c r="G652">
        <f>IF(A652="","",IFERROR(INDEX(Crawl!$A651:$DZ651,1,Rules!$H$10),""))</f>
        <v/>
      </c>
      <c r="H652">
        <f>IF(A652="","",IFERROR(INDEX(Crawl!$A651:$DZ651,1,Rules!$H$12),""))</f>
        <v/>
      </c>
      <c r="I652">
        <f>IF(A652="","",IF(AND(N(H652)&gt;0,IFERROR(INDEX(Crawl!$A651:$DZ651,1,Rules!$H$11),"")&amp;""&lt;&gt;""),IFERROR(INDEX(Crawl!$A651:$DZ651,1,Rules!$H$11),"")&amp;"",IF(AND(ISNUMBER(J652),N(J652)&gt;=Rules!$B$12,IFERROR(INDEX(Crawl!$A651:$DZ651,1,Rules!$H$13),"")&amp;""&lt;&gt;""),IFERROR(INDEX(Crawl!$A651:$DZ651,1,Rules!$H$13),"")&amp;"","")))</f>
        <v/>
      </c>
      <c r="J652" s="19">
        <f>IF(A652="","",IF(IFERROR(INDEX(Crawl!$A651:$DZ651,1,Rules!$H$14),"")&amp;""="","",IFERROR(INDEX(Crawl!$A651:$DZ651,1,Rules!$H$14),"")))</f>
        <v/>
      </c>
      <c r="K652">
        <f>IF(A652="","",IFERROR(SUMIFS('GSC current'!$J$2:$J$2001,'GSC current'!$I$2:$I$2001,B652),0))</f>
        <v/>
      </c>
      <c r="L652">
        <f>IF(A652="","",IFERROR(SUMIFS('GSC current'!$K$2:$K$2001,'GSC current'!$I$2:$I$2001,B652),0))</f>
        <v/>
      </c>
      <c r="M652" s="20">
        <f>IF(A652="","",IF(N(L652)&gt;0,K652/L652,""))</f>
        <v/>
      </c>
      <c r="N652" s="21">
        <f>IF(A652="","",IF(N(L652)&gt;0,SUMIFS('GSC current'!$L$2:$L$2001,'GSC current'!$I$2:$I$2001,B652)/L652,""))</f>
        <v/>
      </c>
      <c r="O652">
        <f>IF(A652="","",IFERROR(SUMIFS('GSC previous'!$J$2:$J$2001,'GSC previous'!$I$2:$I$2001,B652),0))</f>
        <v/>
      </c>
      <c r="P652" s="22">
        <f>IF(A652="","",IF(N(O652)&gt;0,(K652-O652)/O652,""))</f>
        <v/>
      </c>
      <c r="Q652">
        <f>IF(A652="","",IFERROR(SUMIFS(GA4!$P$2:$P$2001,GA4!$O$2:$O$2001,B652),0))</f>
        <v/>
      </c>
      <c r="R652" s="23">
        <f>IF(A652="","",IF(N(Q652)&gt;0,SUMIFS(GA4!$Q$2:$Q$2001,GA4!$O$2:$O$2001,B652)/Q652,""))</f>
        <v/>
      </c>
      <c r="S652">
        <f>IF(A652="","",IFERROR(SUMIFS(GA4!$R$2:$R$2001,GA4!$O$2:$O$2001,B652),0))</f>
        <v/>
      </c>
      <c r="T652">
        <f>IF(A652="","",IF(AND(ISNUMBER(F652),LEFT(C652&amp;"",1)="2"),IF(F652&lt;Rules!$B$9,"Yes","No"),"No"))</f>
        <v/>
      </c>
      <c r="U652">
        <f>IF(A652="","",IF(AND(N(O652)&gt;=Rules!$B$8,ISNUMBER(P652)),IF(P652&lt;=-Rules!$B$7,"Yes","No"),"No"))</f>
        <v/>
      </c>
      <c r="V652">
        <f>IF(A652="","",IF(AND(N(L652)&gt;=Rules!$B$6,ISNUMBER(N652)),IF(AND(N652&gt;=Rules!$B$10,N652&lt;=Rules!$B$11),"Yes","No"),"No"))</f>
        <v/>
      </c>
      <c r="W652">
        <f>IF(A652="","",IF(I652&lt;&gt;"","Yes","No"))</f>
        <v/>
      </c>
      <c r="X652">
        <f>IF(I652="","",IF(SUMIFS($K$3:$K$2002,$A$3:$A$2002,SUBSTITUTE(SUBSTITUTE(I652,"?","~?"),"*","~*"))&gt;N(K652),"Yes","No"))</f>
        <v/>
      </c>
      <c r="Y652">
        <f>IF(A652="","",IF(N(S652)&gt;0,"Yes","No"))</f>
        <v/>
      </c>
      <c r="Z652">
        <f>IF(A652="","",IF(AND(N(K652)&lt;Rules!$B$5,N(L652)&lt;Rules!$B$6,N(Q652)&lt;Rules!$B$13,Y652="No"),"Yes","No"))</f>
        <v/>
      </c>
      <c r="AA652">
        <f>IF(A652="","",IF(LEFT(C652&amp;"",1)="3","Redirect",IF(OR(LEFT(C652&amp;"",1)="4",LEFT(C652&amp;"",1)="5"),IF(OR(N(K652)&gt;0,N(AC652)&gt;=Rules!$B$14),"Redirect","Prune"),IF(D652="Non-Indexable","Keep",IF(AND(W652="Yes",X652="Yes",Y652="No"),"Merge",IF(OR(U652="Yes",V652="Yes",AND(T652="Yes",N(L652)&gt;=Rules!$B$6)),"Update",IF(Z652="Yes",IF(N(AC652)&gt;=Rules!$B$14,"Redirect","Prune"),"Keep")))))))</f>
        <v/>
      </c>
      <c r="AB652">
        <f>IF(A652="","",IF(LEFT(C652&amp;"",1)="3","Already redirects ("&amp;C652&amp;"). Update internal links to point at the final URL.",IF(OR(LEFT(C652&amp;"",1)="4",LEFT(C652&amp;"",1)="5"),IF(AA652="Redirect","Returns "&amp;C652&amp;" but still has "&amp;N(K652)&amp;" clicks and "&amp;N(AC652)&amp;" referring domains. 301 it to the closest live page.","Returns "&amp;C652&amp;" with no clicks or links. Remove internal links and let it 404 or 410."),IF(D652="Non-Indexable","Non-indexable ("&amp;E652&amp;"). Keep if that is intentional; otherwise fix the canonical or noindex.",IF(AA652="Merge","Overlaps with "&amp;I652&amp;IF(N(J652)&gt;0," (similarity "&amp;TEXT(J652,"0.00")&amp;")","")&amp;", which gets more clicks. Merge the useful parts into it and 301 this URL.",IF(AA652="Update",MID(IF(U652="Yes","; Clicks down "&amp;TEXT(-P652,"0%")&amp;" on the previous period","")&amp;IF(V652="Yes","; Average position "&amp;TEXT(N652,"0.0")&amp;" on "&amp;TEXT(L652,"#,##0")&amp;" impressions (striking distance)","")&amp;IF(AND(T652="Yes",N(L652)&gt;=Rules!$B$6),"; Thin ("&amp;F652&amp;" words) but has search demand",""),3,400),IF(AA652="Prune","Low value: "&amp;N(K652)&amp;" clicks, "&amp;N(L652)&amp;" impressions, "&amp;N(Q652)&amp;" sessions, no key events. Remove or noindex it and update internal links.",IF(AA652="Redirect","Low value but "&amp;N(AC652)&amp;" referring domains. 301 it to the closest relevant page to keep those links.",IF(AND(Z652="No",Y652="Yes",N(K652)&lt;Rules!$B$5),"Low search traffic but it converts (key events: "&amp;S652&amp;"). Keep it and link to it.",IF(W652="Yes","Stronger than the page it overlaps ("&amp;I652&amp;"). Keep; merge that page into this one.","Healthy: "&amp;N(K652)&amp;" clicks"&amp;IF(ISNUMBER(N652),", average position "&amp;TEXT(N652,"0.0"),"")&amp;". Keep and monitor."))))))))))</f>
        <v/>
      </c>
      <c r="AE652">
        <f>IF(A652="","",IF(AD652&lt;&gt;"",AD652,AA652))</f>
        <v/>
      </c>
    </row>
    <row r="653">
      <c r="A653">
        <f>IF(Crawl!A652="","",Crawl!A652)</f>
        <v/>
      </c>
      <c r="B653">
        <f>IF(A653="","",Crawl!EC652)</f>
        <v/>
      </c>
      <c r="C653">
        <f>IF(A653="","",IFERROR(INDEX(Crawl!$A652:$DZ652,1,Rules!$H$6),""))</f>
        <v/>
      </c>
      <c r="D653">
        <f>IF(A653="","",IFERROR(INDEX(Crawl!$A652:$DZ652,1,Rules!$H$7),"")&amp;"")</f>
        <v/>
      </c>
      <c r="E653">
        <f>IF(A653="","",IFERROR(INDEX(Crawl!$A652:$DZ652,1,Rules!$H$8),"")&amp;"")</f>
        <v/>
      </c>
      <c r="F653">
        <f>IF(A653="","",IFERROR(INDEX(Crawl!$A652:$DZ652,1,Rules!$H$9),""))</f>
        <v/>
      </c>
      <c r="G653">
        <f>IF(A653="","",IFERROR(INDEX(Crawl!$A652:$DZ652,1,Rules!$H$10),""))</f>
        <v/>
      </c>
      <c r="H653">
        <f>IF(A653="","",IFERROR(INDEX(Crawl!$A652:$DZ652,1,Rules!$H$12),""))</f>
        <v/>
      </c>
      <c r="I653">
        <f>IF(A653="","",IF(AND(N(H653)&gt;0,IFERROR(INDEX(Crawl!$A652:$DZ652,1,Rules!$H$11),"")&amp;""&lt;&gt;""),IFERROR(INDEX(Crawl!$A652:$DZ652,1,Rules!$H$11),"")&amp;"",IF(AND(ISNUMBER(J653),N(J653)&gt;=Rules!$B$12,IFERROR(INDEX(Crawl!$A652:$DZ652,1,Rules!$H$13),"")&amp;""&lt;&gt;""),IFERROR(INDEX(Crawl!$A652:$DZ652,1,Rules!$H$13),"")&amp;"","")))</f>
        <v/>
      </c>
      <c r="J653" s="19">
        <f>IF(A653="","",IF(IFERROR(INDEX(Crawl!$A652:$DZ652,1,Rules!$H$14),"")&amp;""="","",IFERROR(INDEX(Crawl!$A652:$DZ652,1,Rules!$H$14),"")))</f>
        <v/>
      </c>
      <c r="K653">
        <f>IF(A653="","",IFERROR(SUMIFS('GSC current'!$J$2:$J$2001,'GSC current'!$I$2:$I$2001,B653),0))</f>
        <v/>
      </c>
      <c r="L653">
        <f>IF(A653="","",IFERROR(SUMIFS('GSC current'!$K$2:$K$2001,'GSC current'!$I$2:$I$2001,B653),0))</f>
        <v/>
      </c>
      <c r="M653" s="20">
        <f>IF(A653="","",IF(N(L653)&gt;0,K653/L653,""))</f>
        <v/>
      </c>
      <c r="N653" s="21">
        <f>IF(A653="","",IF(N(L653)&gt;0,SUMIFS('GSC current'!$L$2:$L$2001,'GSC current'!$I$2:$I$2001,B653)/L653,""))</f>
        <v/>
      </c>
      <c r="O653">
        <f>IF(A653="","",IFERROR(SUMIFS('GSC previous'!$J$2:$J$2001,'GSC previous'!$I$2:$I$2001,B653),0))</f>
        <v/>
      </c>
      <c r="P653" s="22">
        <f>IF(A653="","",IF(N(O653)&gt;0,(K653-O653)/O653,""))</f>
        <v/>
      </c>
      <c r="Q653">
        <f>IF(A653="","",IFERROR(SUMIFS(GA4!$P$2:$P$2001,GA4!$O$2:$O$2001,B653),0))</f>
        <v/>
      </c>
      <c r="R653" s="23">
        <f>IF(A653="","",IF(N(Q653)&gt;0,SUMIFS(GA4!$Q$2:$Q$2001,GA4!$O$2:$O$2001,B653)/Q653,""))</f>
        <v/>
      </c>
      <c r="S653">
        <f>IF(A653="","",IFERROR(SUMIFS(GA4!$R$2:$R$2001,GA4!$O$2:$O$2001,B653),0))</f>
        <v/>
      </c>
      <c r="T653">
        <f>IF(A653="","",IF(AND(ISNUMBER(F653),LEFT(C653&amp;"",1)="2"),IF(F653&lt;Rules!$B$9,"Yes","No"),"No"))</f>
        <v/>
      </c>
      <c r="U653">
        <f>IF(A653="","",IF(AND(N(O653)&gt;=Rules!$B$8,ISNUMBER(P653)),IF(P653&lt;=-Rules!$B$7,"Yes","No"),"No"))</f>
        <v/>
      </c>
      <c r="V653">
        <f>IF(A653="","",IF(AND(N(L653)&gt;=Rules!$B$6,ISNUMBER(N653)),IF(AND(N653&gt;=Rules!$B$10,N653&lt;=Rules!$B$11),"Yes","No"),"No"))</f>
        <v/>
      </c>
      <c r="W653">
        <f>IF(A653="","",IF(I653&lt;&gt;"","Yes","No"))</f>
        <v/>
      </c>
      <c r="X653">
        <f>IF(I653="","",IF(SUMIFS($K$3:$K$2002,$A$3:$A$2002,SUBSTITUTE(SUBSTITUTE(I653,"?","~?"),"*","~*"))&gt;N(K653),"Yes","No"))</f>
        <v/>
      </c>
      <c r="Y653">
        <f>IF(A653="","",IF(N(S653)&gt;0,"Yes","No"))</f>
        <v/>
      </c>
      <c r="Z653">
        <f>IF(A653="","",IF(AND(N(K653)&lt;Rules!$B$5,N(L653)&lt;Rules!$B$6,N(Q653)&lt;Rules!$B$13,Y653="No"),"Yes","No"))</f>
        <v/>
      </c>
      <c r="AA653">
        <f>IF(A653="","",IF(LEFT(C653&amp;"",1)="3","Redirect",IF(OR(LEFT(C653&amp;"",1)="4",LEFT(C653&amp;"",1)="5"),IF(OR(N(K653)&gt;0,N(AC653)&gt;=Rules!$B$14),"Redirect","Prune"),IF(D653="Non-Indexable","Keep",IF(AND(W653="Yes",X653="Yes",Y653="No"),"Merge",IF(OR(U653="Yes",V653="Yes",AND(T653="Yes",N(L653)&gt;=Rules!$B$6)),"Update",IF(Z653="Yes",IF(N(AC653)&gt;=Rules!$B$14,"Redirect","Prune"),"Keep")))))))</f>
        <v/>
      </c>
      <c r="AB653">
        <f>IF(A653="","",IF(LEFT(C653&amp;"",1)="3","Already redirects ("&amp;C653&amp;"). Update internal links to point at the final URL.",IF(OR(LEFT(C653&amp;"",1)="4",LEFT(C653&amp;"",1)="5"),IF(AA653="Redirect","Returns "&amp;C653&amp;" but still has "&amp;N(K653)&amp;" clicks and "&amp;N(AC653)&amp;" referring domains. 301 it to the closest live page.","Returns "&amp;C653&amp;" with no clicks or links. Remove internal links and let it 404 or 410."),IF(D653="Non-Indexable","Non-indexable ("&amp;E653&amp;"). Keep if that is intentional; otherwise fix the canonical or noindex.",IF(AA653="Merge","Overlaps with "&amp;I653&amp;IF(N(J653)&gt;0," (similarity "&amp;TEXT(J653,"0.00")&amp;")","")&amp;", which gets more clicks. Merge the useful parts into it and 301 this URL.",IF(AA653="Update",MID(IF(U653="Yes","; Clicks down "&amp;TEXT(-P653,"0%")&amp;" on the previous period","")&amp;IF(V653="Yes","; Average position "&amp;TEXT(N653,"0.0")&amp;" on "&amp;TEXT(L653,"#,##0")&amp;" impressions (striking distance)","")&amp;IF(AND(T653="Yes",N(L653)&gt;=Rules!$B$6),"; Thin ("&amp;F653&amp;" words) but has search demand",""),3,400),IF(AA653="Prune","Low value: "&amp;N(K653)&amp;" clicks, "&amp;N(L653)&amp;" impressions, "&amp;N(Q653)&amp;" sessions, no key events. Remove or noindex it and update internal links.",IF(AA653="Redirect","Low value but "&amp;N(AC653)&amp;" referring domains. 301 it to the closest relevant page to keep those links.",IF(AND(Z653="No",Y653="Yes",N(K653)&lt;Rules!$B$5),"Low search traffic but it converts (key events: "&amp;S653&amp;"). Keep it and link to it.",IF(W653="Yes","Stronger than the page it overlaps ("&amp;I653&amp;"). Keep; merge that page into this one.","Healthy: "&amp;N(K653)&amp;" clicks"&amp;IF(ISNUMBER(N653),", average position "&amp;TEXT(N653,"0.0"),"")&amp;". Keep and monitor."))))))))))</f>
        <v/>
      </c>
      <c r="AE653">
        <f>IF(A653="","",IF(AD653&lt;&gt;"",AD653,AA653))</f>
        <v/>
      </c>
    </row>
    <row r="654">
      <c r="A654">
        <f>IF(Crawl!A653="","",Crawl!A653)</f>
        <v/>
      </c>
      <c r="B654">
        <f>IF(A654="","",Crawl!EC653)</f>
        <v/>
      </c>
      <c r="C654">
        <f>IF(A654="","",IFERROR(INDEX(Crawl!$A653:$DZ653,1,Rules!$H$6),""))</f>
        <v/>
      </c>
      <c r="D654">
        <f>IF(A654="","",IFERROR(INDEX(Crawl!$A653:$DZ653,1,Rules!$H$7),"")&amp;"")</f>
        <v/>
      </c>
      <c r="E654">
        <f>IF(A654="","",IFERROR(INDEX(Crawl!$A653:$DZ653,1,Rules!$H$8),"")&amp;"")</f>
        <v/>
      </c>
      <c r="F654">
        <f>IF(A654="","",IFERROR(INDEX(Crawl!$A653:$DZ653,1,Rules!$H$9),""))</f>
        <v/>
      </c>
      <c r="G654">
        <f>IF(A654="","",IFERROR(INDEX(Crawl!$A653:$DZ653,1,Rules!$H$10),""))</f>
        <v/>
      </c>
      <c r="H654">
        <f>IF(A654="","",IFERROR(INDEX(Crawl!$A653:$DZ653,1,Rules!$H$12),""))</f>
        <v/>
      </c>
      <c r="I654">
        <f>IF(A654="","",IF(AND(N(H654)&gt;0,IFERROR(INDEX(Crawl!$A653:$DZ653,1,Rules!$H$11),"")&amp;""&lt;&gt;""),IFERROR(INDEX(Crawl!$A653:$DZ653,1,Rules!$H$11),"")&amp;"",IF(AND(ISNUMBER(J654),N(J654)&gt;=Rules!$B$12,IFERROR(INDEX(Crawl!$A653:$DZ653,1,Rules!$H$13),"")&amp;""&lt;&gt;""),IFERROR(INDEX(Crawl!$A653:$DZ653,1,Rules!$H$13),"")&amp;"","")))</f>
        <v/>
      </c>
      <c r="J654" s="19">
        <f>IF(A654="","",IF(IFERROR(INDEX(Crawl!$A653:$DZ653,1,Rules!$H$14),"")&amp;""="","",IFERROR(INDEX(Crawl!$A653:$DZ653,1,Rules!$H$14),"")))</f>
        <v/>
      </c>
      <c r="K654">
        <f>IF(A654="","",IFERROR(SUMIFS('GSC current'!$J$2:$J$2001,'GSC current'!$I$2:$I$2001,B654),0))</f>
        <v/>
      </c>
      <c r="L654">
        <f>IF(A654="","",IFERROR(SUMIFS('GSC current'!$K$2:$K$2001,'GSC current'!$I$2:$I$2001,B654),0))</f>
        <v/>
      </c>
      <c r="M654" s="20">
        <f>IF(A654="","",IF(N(L654)&gt;0,K654/L654,""))</f>
        <v/>
      </c>
      <c r="N654" s="21">
        <f>IF(A654="","",IF(N(L654)&gt;0,SUMIFS('GSC current'!$L$2:$L$2001,'GSC current'!$I$2:$I$2001,B654)/L654,""))</f>
        <v/>
      </c>
      <c r="O654">
        <f>IF(A654="","",IFERROR(SUMIFS('GSC previous'!$J$2:$J$2001,'GSC previous'!$I$2:$I$2001,B654),0))</f>
        <v/>
      </c>
      <c r="P654" s="22">
        <f>IF(A654="","",IF(N(O654)&gt;0,(K654-O654)/O654,""))</f>
        <v/>
      </c>
      <c r="Q654">
        <f>IF(A654="","",IFERROR(SUMIFS(GA4!$P$2:$P$2001,GA4!$O$2:$O$2001,B654),0))</f>
        <v/>
      </c>
      <c r="R654" s="23">
        <f>IF(A654="","",IF(N(Q654)&gt;0,SUMIFS(GA4!$Q$2:$Q$2001,GA4!$O$2:$O$2001,B654)/Q654,""))</f>
        <v/>
      </c>
      <c r="S654">
        <f>IF(A654="","",IFERROR(SUMIFS(GA4!$R$2:$R$2001,GA4!$O$2:$O$2001,B654),0))</f>
        <v/>
      </c>
      <c r="T654">
        <f>IF(A654="","",IF(AND(ISNUMBER(F654),LEFT(C654&amp;"",1)="2"),IF(F654&lt;Rules!$B$9,"Yes","No"),"No"))</f>
        <v/>
      </c>
      <c r="U654">
        <f>IF(A654="","",IF(AND(N(O654)&gt;=Rules!$B$8,ISNUMBER(P654)),IF(P654&lt;=-Rules!$B$7,"Yes","No"),"No"))</f>
        <v/>
      </c>
      <c r="V654">
        <f>IF(A654="","",IF(AND(N(L654)&gt;=Rules!$B$6,ISNUMBER(N654)),IF(AND(N654&gt;=Rules!$B$10,N654&lt;=Rules!$B$11),"Yes","No"),"No"))</f>
        <v/>
      </c>
      <c r="W654">
        <f>IF(A654="","",IF(I654&lt;&gt;"","Yes","No"))</f>
        <v/>
      </c>
      <c r="X654">
        <f>IF(I654="","",IF(SUMIFS($K$3:$K$2002,$A$3:$A$2002,SUBSTITUTE(SUBSTITUTE(I654,"?","~?"),"*","~*"))&gt;N(K654),"Yes","No"))</f>
        <v/>
      </c>
      <c r="Y654">
        <f>IF(A654="","",IF(N(S654)&gt;0,"Yes","No"))</f>
        <v/>
      </c>
      <c r="Z654">
        <f>IF(A654="","",IF(AND(N(K654)&lt;Rules!$B$5,N(L654)&lt;Rules!$B$6,N(Q654)&lt;Rules!$B$13,Y654="No"),"Yes","No"))</f>
        <v/>
      </c>
      <c r="AA654">
        <f>IF(A654="","",IF(LEFT(C654&amp;"",1)="3","Redirect",IF(OR(LEFT(C654&amp;"",1)="4",LEFT(C654&amp;"",1)="5"),IF(OR(N(K654)&gt;0,N(AC654)&gt;=Rules!$B$14),"Redirect","Prune"),IF(D654="Non-Indexable","Keep",IF(AND(W654="Yes",X654="Yes",Y654="No"),"Merge",IF(OR(U654="Yes",V654="Yes",AND(T654="Yes",N(L654)&gt;=Rules!$B$6)),"Update",IF(Z654="Yes",IF(N(AC654)&gt;=Rules!$B$14,"Redirect","Prune"),"Keep")))))))</f>
        <v/>
      </c>
      <c r="AB654">
        <f>IF(A654="","",IF(LEFT(C654&amp;"",1)="3","Already redirects ("&amp;C654&amp;"). Update internal links to point at the final URL.",IF(OR(LEFT(C654&amp;"",1)="4",LEFT(C654&amp;"",1)="5"),IF(AA654="Redirect","Returns "&amp;C654&amp;" but still has "&amp;N(K654)&amp;" clicks and "&amp;N(AC654)&amp;" referring domains. 301 it to the closest live page.","Returns "&amp;C654&amp;" with no clicks or links. Remove internal links and let it 404 or 410."),IF(D654="Non-Indexable","Non-indexable ("&amp;E654&amp;"). Keep if that is intentional; otherwise fix the canonical or noindex.",IF(AA654="Merge","Overlaps with "&amp;I654&amp;IF(N(J654)&gt;0," (similarity "&amp;TEXT(J654,"0.00")&amp;")","")&amp;", which gets more clicks. Merge the useful parts into it and 301 this URL.",IF(AA654="Update",MID(IF(U654="Yes","; Clicks down "&amp;TEXT(-P654,"0%")&amp;" on the previous period","")&amp;IF(V654="Yes","; Average position "&amp;TEXT(N654,"0.0")&amp;" on "&amp;TEXT(L654,"#,##0")&amp;" impressions (striking distance)","")&amp;IF(AND(T654="Yes",N(L654)&gt;=Rules!$B$6),"; Thin ("&amp;F654&amp;" words) but has search demand",""),3,400),IF(AA654="Prune","Low value: "&amp;N(K654)&amp;" clicks, "&amp;N(L654)&amp;" impressions, "&amp;N(Q654)&amp;" sessions, no key events. Remove or noindex it and update internal links.",IF(AA654="Redirect","Low value but "&amp;N(AC654)&amp;" referring domains. 301 it to the closest relevant page to keep those links.",IF(AND(Z654="No",Y654="Yes",N(K654)&lt;Rules!$B$5),"Low search traffic but it converts (key events: "&amp;S654&amp;"). Keep it and link to it.",IF(W654="Yes","Stronger than the page it overlaps ("&amp;I654&amp;"). Keep; merge that page into this one.","Healthy: "&amp;N(K654)&amp;" clicks"&amp;IF(ISNUMBER(N654),", average position "&amp;TEXT(N654,"0.0"),"")&amp;". Keep and monitor."))))))))))</f>
        <v/>
      </c>
      <c r="AE654">
        <f>IF(A654="","",IF(AD654&lt;&gt;"",AD654,AA654))</f>
        <v/>
      </c>
    </row>
    <row r="655">
      <c r="A655">
        <f>IF(Crawl!A654="","",Crawl!A654)</f>
        <v/>
      </c>
      <c r="B655">
        <f>IF(A655="","",Crawl!EC654)</f>
        <v/>
      </c>
      <c r="C655">
        <f>IF(A655="","",IFERROR(INDEX(Crawl!$A654:$DZ654,1,Rules!$H$6),""))</f>
        <v/>
      </c>
      <c r="D655">
        <f>IF(A655="","",IFERROR(INDEX(Crawl!$A654:$DZ654,1,Rules!$H$7),"")&amp;"")</f>
        <v/>
      </c>
      <c r="E655">
        <f>IF(A655="","",IFERROR(INDEX(Crawl!$A654:$DZ654,1,Rules!$H$8),"")&amp;"")</f>
        <v/>
      </c>
      <c r="F655">
        <f>IF(A655="","",IFERROR(INDEX(Crawl!$A654:$DZ654,1,Rules!$H$9),""))</f>
        <v/>
      </c>
      <c r="G655">
        <f>IF(A655="","",IFERROR(INDEX(Crawl!$A654:$DZ654,1,Rules!$H$10),""))</f>
        <v/>
      </c>
      <c r="H655">
        <f>IF(A655="","",IFERROR(INDEX(Crawl!$A654:$DZ654,1,Rules!$H$12),""))</f>
        <v/>
      </c>
      <c r="I655">
        <f>IF(A655="","",IF(AND(N(H655)&gt;0,IFERROR(INDEX(Crawl!$A654:$DZ654,1,Rules!$H$11),"")&amp;""&lt;&gt;""),IFERROR(INDEX(Crawl!$A654:$DZ654,1,Rules!$H$11),"")&amp;"",IF(AND(ISNUMBER(J655),N(J655)&gt;=Rules!$B$12,IFERROR(INDEX(Crawl!$A654:$DZ654,1,Rules!$H$13),"")&amp;""&lt;&gt;""),IFERROR(INDEX(Crawl!$A654:$DZ654,1,Rules!$H$13),"")&amp;"","")))</f>
        <v/>
      </c>
      <c r="J655" s="19">
        <f>IF(A655="","",IF(IFERROR(INDEX(Crawl!$A654:$DZ654,1,Rules!$H$14),"")&amp;""="","",IFERROR(INDEX(Crawl!$A654:$DZ654,1,Rules!$H$14),"")))</f>
        <v/>
      </c>
      <c r="K655">
        <f>IF(A655="","",IFERROR(SUMIFS('GSC current'!$J$2:$J$2001,'GSC current'!$I$2:$I$2001,B655),0))</f>
        <v/>
      </c>
      <c r="L655">
        <f>IF(A655="","",IFERROR(SUMIFS('GSC current'!$K$2:$K$2001,'GSC current'!$I$2:$I$2001,B655),0))</f>
        <v/>
      </c>
      <c r="M655" s="20">
        <f>IF(A655="","",IF(N(L655)&gt;0,K655/L655,""))</f>
        <v/>
      </c>
      <c r="N655" s="21">
        <f>IF(A655="","",IF(N(L655)&gt;0,SUMIFS('GSC current'!$L$2:$L$2001,'GSC current'!$I$2:$I$2001,B655)/L655,""))</f>
        <v/>
      </c>
      <c r="O655">
        <f>IF(A655="","",IFERROR(SUMIFS('GSC previous'!$J$2:$J$2001,'GSC previous'!$I$2:$I$2001,B655),0))</f>
        <v/>
      </c>
      <c r="P655" s="22">
        <f>IF(A655="","",IF(N(O655)&gt;0,(K655-O655)/O655,""))</f>
        <v/>
      </c>
      <c r="Q655">
        <f>IF(A655="","",IFERROR(SUMIFS(GA4!$P$2:$P$2001,GA4!$O$2:$O$2001,B655),0))</f>
        <v/>
      </c>
      <c r="R655" s="23">
        <f>IF(A655="","",IF(N(Q655)&gt;0,SUMIFS(GA4!$Q$2:$Q$2001,GA4!$O$2:$O$2001,B655)/Q655,""))</f>
        <v/>
      </c>
      <c r="S655">
        <f>IF(A655="","",IFERROR(SUMIFS(GA4!$R$2:$R$2001,GA4!$O$2:$O$2001,B655),0))</f>
        <v/>
      </c>
      <c r="T655">
        <f>IF(A655="","",IF(AND(ISNUMBER(F655),LEFT(C655&amp;"",1)="2"),IF(F655&lt;Rules!$B$9,"Yes","No"),"No"))</f>
        <v/>
      </c>
      <c r="U655">
        <f>IF(A655="","",IF(AND(N(O655)&gt;=Rules!$B$8,ISNUMBER(P655)),IF(P655&lt;=-Rules!$B$7,"Yes","No"),"No"))</f>
        <v/>
      </c>
      <c r="V655">
        <f>IF(A655="","",IF(AND(N(L655)&gt;=Rules!$B$6,ISNUMBER(N655)),IF(AND(N655&gt;=Rules!$B$10,N655&lt;=Rules!$B$11),"Yes","No"),"No"))</f>
        <v/>
      </c>
      <c r="W655">
        <f>IF(A655="","",IF(I655&lt;&gt;"","Yes","No"))</f>
        <v/>
      </c>
      <c r="X655">
        <f>IF(I655="","",IF(SUMIFS($K$3:$K$2002,$A$3:$A$2002,SUBSTITUTE(SUBSTITUTE(I655,"?","~?"),"*","~*"))&gt;N(K655),"Yes","No"))</f>
        <v/>
      </c>
      <c r="Y655">
        <f>IF(A655="","",IF(N(S655)&gt;0,"Yes","No"))</f>
        <v/>
      </c>
      <c r="Z655">
        <f>IF(A655="","",IF(AND(N(K655)&lt;Rules!$B$5,N(L655)&lt;Rules!$B$6,N(Q655)&lt;Rules!$B$13,Y655="No"),"Yes","No"))</f>
        <v/>
      </c>
      <c r="AA655">
        <f>IF(A655="","",IF(LEFT(C655&amp;"",1)="3","Redirect",IF(OR(LEFT(C655&amp;"",1)="4",LEFT(C655&amp;"",1)="5"),IF(OR(N(K655)&gt;0,N(AC655)&gt;=Rules!$B$14),"Redirect","Prune"),IF(D655="Non-Indexable","Keep",IF(AND(W655="Yes",X655="Yes",Y655="No"),"Merge",IF(OR(U655="Yes",V655="Yes",AND(T655="Yes",N(L655)&gt;=Rules!$B$6)),"Update",IF(Z655="Yes",IF(N(AC655)&gt;=Rules!$B$14,"Redirect","Prune"),"Keep")))))))</f>
        <v/>
      </c>
      <c r="AB655">
        <f>IF(A655="","",IF(LEFT(C655&amp;"",1)="3","Already redirects ("&amp;C655&amp;"). Update internal links to point at the final URL.",IF(OR(LEFT(C655&amp;"",1)="4",LEFT(C655&amp;"",1)="5"),IF(AA655="Redirect","Returns "&amp;C655&amp;" but still has "&amp;N(K655)&amp;" clicks and "&amp;N(AC655)&amp;" referring domains. 301 it to the closest live page.","Returns "&amp;C655&amp;" with no clicks or links. Remove internal links and let it 404 or 410."),IF(D655="Non-Indexable","Non-indexable ("&amp;E655&amp;"). Keep if that is intentional; otherwise fix the canonical or noindex.",IF(AA655="Merge","Overlaps with "&amp;I655&amp;IF(N(J655)&gt;0," (similarity "&amp;TEXT(J655,"0.00")&amp;")","")&amp;", which gets more clicks. Merge the useful parts into it and 301 this URL.",IF(AA655="Update",MID(IF(U655="Yes","; Clicks down "&amp;TEXT(-P655,"0%")&amp;" on the previous period","")&amp;IF(V655="Yes","; Average position "&amp;TEXT(N655,"0.0")&amp;" on "&amp;TEXT(L655,"#,##0")&amp;" impressions (striking distance)","")&amp;IF(AND(T655="Yes",N(L655)&gt;=Rules!$B$6),"; Thin ("&amp;F655&amp;" words) but has search demand",""),3,400),IF(AA655="Prune","Low value: "&amp;N(K655)&amp;" clicks, "&amp;N(L655)&amp;" impressions, "&amp;N(Q655)&amp;" sessions, no key events. Remove or noindex it and update internal links.",IF(AA655="Redirect","Low value but "&amp;N(AC655)&amp;" referring domains. 301 it to the closest relevant page to keep those links.",IF(AND(Z655="No",Y655="Yes",N(K655)&lt;Rules!$B$5),"Low search traffic but it converts (key events: "&amp;S655&amp;"). Keep it and link to it.",IF(W655="Yes","Stronger than the page it overlaps ("&amp;I655&amp;"). Keep; merge that page into this one.","Healthy: "&amp;N(K655)&amp;" clicks"&amp;IF(ISNUMBER(N655),", average position "&amp;TEXT(N655,"0.0"),"")&amp;". Keep and monitor."))))))))))</f>
        <v/>
      </c>
      <c r="AE655">
        <f>IF(A655="","",IF(AD655&lt;&gt;"",AD655,AA655))</f>
        <v/>
      </c>
    </row>
    <row r="656">
      <c r="A656">
        <f>IF(Crawl!A655="","",Crawl!A655)</f>
        <v/>
      </c>
      <c r="B656">
        <f>IF(A656="","",Crawl!EC655)</f>
        <v/>
      </c>
      <c r="C656">
        <f>IF(A656="","",IFERROR(INDEX(Crawl!$A655:$DZ655,1,Rules!$H$6),""))</f>
        <v/>
      </c>
      <c r="D656">
        <f>IF(A656="","",IFERROR(INDEX(Crawl!$A655:$DZ655,1,Rules!$H$7),"")&amp;"")</f>
        <v/>
      </c>
      <c r="E656">
        <f>IF(A656="","",IFERROR(INDEX(Crawl!$A655:$DZ655,1,Rules!$H$8),"")&amp;"")</f>
        <v/>
      </c>
      <c r="F656">
        <f>IF(A656="","",IFERROR(INDEX(Crawl!$A655:$DZ655,1,Rules!$H$9),""))</f>
        <v/>
      </c>
      <c r="G656">
        <f>IF(A656="","",IFERROR(INDEX(Crawl!$A655:$DZ655,1,Rules!$H$10),""))</f>
        <v/>
      </c>
      <c r="H656">
        <f>IF(A656="","",IFERROR(INDEX(Crawl!$A655:$DZ655,1,Rules!$H$12),""))</f>
        <v/>
      </c>
      <c r="I656">
        <f>IF(A656="","",IF(AND(N(H656)&gt;0,IFERROR(INDEX(Crawl!$A655:$DZ655,1,Rules!$H$11),"")&amp;""&lt;&gt;""),IFERROR(INDEX(Crawl!$A655:$DZ655,1,Rules!$H$11),"")&amp;"",IF(AND(ISNUMBER(J656),N(J656)&gt;=Rules!$B$12,IFERROR(INDEX(Crawl!$A655:$DZ655,1,Rules!$H$13),"")&amp;""&lt;&gt;""),IFERROR(INDEX(Crawl!$A655:$DZ655,1,Rules!$H$13),"")&amp;"","")))</f>
        <v/>
      </c>
      <c r="J656" s="19">
        <f>IF(A656="","",IF(IFERROR(INDEX(Crawl!$A655:$DZ655,1,Rules!$H$14),"")&amp;""="","",IFERROR(INDEX(Crawl!$A655:$DZ655,1,Rules!$H$14),"")))</f>
        <v/>
      </c>
      <c r="K656">
        <f>IF(A656="","",IFERROR(SUMIFS('GSC current'!$J$2:$J$2001,'GSC current'!$I$2:$I$2001,B656),0))</f>
        <v/>
      </c>
      <c r="L656">
        <f>IF(A656="","",IFERROR(SUMIFS('GSC current'!$K$2:$K$2001,'GSC current'!$I$2:$I$2001,B656),0))</f>
        <v/>
      </c>
      <c r="M656" s="20">
        <f>IF(A656="","",IF(N(L656)&gt;0,K656/L656,""))</f>
        <v/>
      </c>
      <c r="N656" s="21">
        <f>IF(A656="","",IF(N(L656)&gt;0,SUMIFS('GSC current'!$L$2:$L$2001,'GSC current'!$I$2:$I$2001,B656)/L656,""))</f>
        <v/>
      </c>
      <c r="O656">
        <f>IF(A656="","",IFERROR(SUMIFS('GSC previous'!$J$2:$J$2001,'GSC previous'!$I$2:$I$2001,B656),0))</f>
        <v/>
      </c>
      <c r="P656" s="22">
        <f>IF(A656="","",IF(N(O656)&gt;0,(K656-O656)/O656,""))</f>
        <v/>
      </c>
      <c r="Q656">
        <f>IF(A656="","",IFERROR(SUMIFS(GA4!$P$2:$P$2001,GA4!$O$2:$O$2001,B656),0))</f>
        <v/>
      </c>
      <c r="R656" s="23">
        <f>IF(A656="","",IF(N(Q656)&gt;0,SUMIFS(GA4!$Q$2:$Q$2001,GA4!$O$2:$O$2001,B656)/Q656,""))</f>
        <v/>
      </c>
      <c r="S656">
        <f>IF(A656="","",IFERROR(SUMIFS(GA4!$R$2:$R$2001,GA4!$O$2:$O$2001,B656),0))</f>
        <v/>
      </c>
      <c r="T656">
        <f>IF(A656="","",IF(AND(ISNUMBER(F656),LEFT(C656&amp;"",1)="2"),IF(F656&lt;Rules!$B$9,"Yes","No"),"No"))</f>
        <v/>
      </c>
      <c r="U656">
        <f>IF(A656="","",IF(AND(N(O656)&gt;=Rules!$B$8,ISNUMBER(P656)),IF(P656&lt;=-Rules!$B$7,"Yes","No"),"No"))</f>
        <v/>
      </c>
      <c r="V656">
        <f>IF(A656="","",IF(AND(N(L656)&gt;=Rules!$B$6,ISNUMBER(N656)),IF(AND(N656&gt;=Rules!$B$10,N656&lt;=Rules!$B$11),"Yes","No"),"No"))</f>
        <v/>
      </c>
      <c r="W656">
        <f>IF(A656="","",IF(I656&lt;&gt;"","Yes","No"))</f>
        <v/>
      </c>
      <c r="X656">
        <f>IF(I656="","",IF(SUMIFS($K$3:$K$2002,$A$3:$A$2002,SUBSTITUTE(SUBSTITUTE(I656,"?","~?"),"*","~*"))&gt;N(K656),"Yes","No"))</f>
        <v/>
      </c>
      <c r="Y656">
        <f>IF(A656="","",IF(N(S656)&gt;0,"Yes","No"))</f>
        <v/>
      </c>
      <c r="Z656">
        <f>IF(A656="","",IF(AND(N(K656)&lt;Rules!$B$5,N(L656)&lt;Rules!$B$6,N(Q656)&lt;Rules!$B$13,Y656="No"),"Yes","No"))</f>
        <v/>
      </c>
      <c r="AA656">
        <f>IF(A656="","",IF(LEFT(C656&amp;"",1)="3","Redirect",IF(OR(LEFT(C656&amp;"",1)="4",LEFT(C656&amp;"",1)="5"),IF(OR(N(K656)&gt;0,N(AC656)&gt;=Rules!$B$14),"Redirect","Prune"),IF(D656="Non-Indexable","Keep",IF(AND(W656="Yes",X656="Yes",Y656="No"),"Merge",IF(OR(U656="Yes",V656="Yes",AND(T656="Yes",N(L656)&gt;=Rules!$B$6)),"Update",IF(Z656="Yes",IF(N(AC656)&gt;=Rules!$B$14,"Redirect","Prune"),"Keep")))))))</f>
        <v/>
      </c>
      <c r="AB656">
        <f>IF(A656="","",IF(LEFT(C656&amp;"",1)="3","Already redirects ("&amp;C656&amp;"). Update internal links to point at the final URL.",IF(OR(LEFT(C656&amp;"",1)="4",LEFT(C656&amp;"",1)="5"),IF(AA656="Redirect","Returns "&amp;C656&amp;" but still has "&amp;N(K656)&amp;" clicks and "&amp;N(AC656)&amp;" referring domains. 301 it to the closest live page.","Returns "&amp;C656&amp;" with no clicks or links. Remove internal links and let it 404 or 410."),IF(D656="Non-Indexable","Non-indexable ("&amp;E656&amp;"). Keep if that is intentional; otherwise fix the canonical or noindex.",IF(AA656="Merge","Overlaps with "&amp;I656&amp;IF(N(J656)&gt;0," (similarity "&amp;TEXT(J656,"0.00")&amp;")","")&amp;", which gets more clicks. Merge the useful parts into it and 301 this URL.",IF(AA656="Update",MID(IF(U656="Yes","; Clicks down "&amp;TEXT(-P656,"0%")&amp;" on the previous period","")&amp;IF(V656="Yes","; Average position "&amp;TEXT(N656,"0.0")&amp;" on "&amp;TEXT(L656,"#,##0")&amp;" impressions (striking distance)","")&amp;IF(AND(T656="Yes",N(L656)&gt;=Rules!$B$6),"; Thin ("&amp;F656&amp;" words) but has search demand",""),3,400),IF(AA656="Prune","Low value: "&amp;N(K656)&amp;" clicks, "&amp;N(L656)&amp;" impressions, "&amp;N(Q656)&amp;" sessions, no key events. Remove or noindex it and update internal links.",IF(AA656="Redirect","Low value but "&amp;N(AC656)&amp;" referring domains. 301 it to the closest relevant page to keep those links.",IF(AND(Z656="No",Y656="Yes",N(K656)&lt;Rules!$B$5),"Low search traffic but it converts (key events: "&amp;S656&amp;"). Keep it and link to it.",IF(W656="Yes","Stronger than the page it overlaps ("&amp;I656&amp;"). Keep; merge that page into this one.","Healthy: "&amp;N(K656)&amp;" clicks"&amp;IF(ISNUMBER(N656),", average position "&amp;TEXT(N656,"0.0"),"")&amp;". Keep and monitor."))))))))))</f>
        <v/>
      </c>
      <c r="AE656">
        <f>IF(A656="","",IF(AD656&lt;&gt;"",AD656,AA656))</f>
        <v/>
      </c>
    </row>
    <row r="657">
      <c r="A657">
        <f>IF(Crawl!A656="","",Crawl!A656)</f>
        <v/>
      </c>
      <c r="B657">
        <f>IF(A657="","",Crawl!EC656)</f>
        <v/>
      </c>
      <c r="C657">
        <f>IF(A657="","",IFERROR(INDEX(Crawl!$A656:$DZ656,1,Rules!$H$6),""))</f>
        <v/>
      </c>
      <c r="D657">
        <f>IF(A657="","",IFERROR(INDEX(Crawl!$A656:$DZ656,1,Rules!$H$7),"")&amp;"")</f>
        <v/>
      </c>
      <c r="E657">
        <f>IF(A657="","",IFERROR(INDEX(Crawl!$A656:$DZ656,1,Rules!$H$8),"")&amp;"")</f>
        <v/>
      </c>
      <c r="F657">
        <f>IF(A657="","",IFERROR(INDEX(Crawl!$A656:$DZ656,1,Rules!$H$9),""))</f>
        <v/>
      </c>
      <c r="G657">
        <f>IF(A657="","",IFERROR(INDEX(Crawl!$A656:$DZ656,1,Rules!$H$10),""))</f>
        <v/>
      </c>
      <c r="H657">
        <f>IF(A657="","",IFERROR(INDEX(Crawl!$A656:$DZ656,1,Rules!$H$12),""))</f>
        <v/>
      </c>
      <c r="I657">
        <f>IF(A657="","",IF(AND(N(H657)&gt;0,IFERROR(INDEX(Crawl!$A656:$DZ656,1,Rules!$H$11),"")&amp;""&lt;&gt;""),IFERROR(INDEX(Crawl!$A656:$DZ656,1,Rules!$H$11),"")&amp;"",IF(AND(ISNUMBER(J657),N(J657)&gt;=Rules!$B$12,IFERROR(INDEX(Crawl!$A656:$DZ656,1,Rules!$H$13),"")&amp;""&lt;&gt;""),IFERROR(INDEX(Crawl!$A656:$DZ656,1,Rules!$H$13),"")&amp;"","")))</f>
        <v/>
      </c>
      <c r="J657" s="19">
        <f>IF(A657="","",IF(IFERROR(INDEX(Crawl!$A656:$DZ656,1,Rules!$H$14),"")&amp;""="","",IFERROR(INDEX(Crawl!$A656:$DZ656,1,Rules!$H$14),"")))</f>
        <v/>
      </c>
      <c r="K657">
        <f>IF(A657="","",IFERROR(SUMIFS('GSC current'!$J$2:$J$2001,'GSC current'!$I$2:$I$2001,B657),0))</f>
        <v/>
      </c>
      <c r="L657">
        <f>IF(A657="","",IFERROR(SUMIFS('GSC current'!$K$2:$K$2001,'GSC current'!$I$2:$I$2001,B657),0))</f>
        <v/>
      </c>
      <c r="M657" s="20">
        <f>IF(A657="","",IF(N(L657)&gt;0,K657/L657,""))</f>
        <v/>
      </c>
      <c r="N657" s="21">
        <f>IF(A657="","",IF(N(L657)&gt;0,SUMIFS('GSC current'!$L$2:$L$2001,'GSC current'!$I$2:$I$2001,B657)/L657,""))</f>
        <v/>
      </c>
      <c r="O657">
        <f>IF(A657="","",IFERROR(SUMIFS('GSC previous'!$J$2:$J$2001,'GSC previous'!$I$2:$I$2001,B657),0))</f>
        <v/>
      </c>
      <c r="P657" s="22">
        <f>IF(A657="","",IF(N(O657)&gt;0,(K657-O657)/O657,""))</f>
        <v/>
      </c>
      <c r="Q657">
        <f>IF(A657="","",IFERROR(SUMIFS(GA4!$P$2:$P$2001,GA4!$O$2:$O$2001,B657),0))</f>
        <v/>
      </c>
      <c r="R657" s="23">
        <f>IF(A657="","",IF(N(Q657)&gt;0,SUMIFS(GA4!$Q$2:$Q$2001,GA4!$O$2:$O$2001,B657)/Q657,""))</f>
        <v/>
      </c>
      <c r="S657">
        <f>IF(A657="","",IFERROR(SUMIFS(GA4!$R$2:$R$2001,GA4!$O$2:$O$2001,B657),0))</f>
        <v/>
      </c>
      <c r="T657">
        <f>IF(A657="","",IF(AND(ISNUMBER(F657),LEFT(C657&amp;"",1)="2"),IF(F657&lt;Rules!$B$9,"Yes","No"),"No"))</f>
        <v/>
      </c>
      <c r="U657">
        <f>IF(A657="","",IF(AND(N(O657)&gt;=Rules!$B$8,ISNUMBER(P657)),IF(P657&lt;=-Rules!$B$7,"Yes","No"),"No"))</f>
        <v/>
      </c>
      <c r="V657">
        <f>IF(A657="","",IF(AND(N(L657)&gt;=Rules!$B$6,ISNUMBER(N657)),IF(AND(N657&gt;=Rules!$B$10,N657&lt;=Rules!$B$11),"Yes","No"),"No"))</f>
        <v/>
      </c>
      <c r="W657">
        <f>IF(A657="","",IF(I657&lt;&gt;"","Yes","No"))</f>
        <v/>
      </c>
      <c r="X657">
        <f>IF(I657="","",IF(SUMIFS($K$3:$K$2002,$A$3:$A$2002,SUBSTITUTE(SUBSTITUTE(I657,"?","~?"),"*","~*"))&gt;N(K657),"Yes","No"))</f>
        <v/>
      </c>
      <c r="Y657">
        <f>IF(A657="","",IF(N(S657)&gt;0,"Yes","No"))</f>
        <v/>
      </c>
      <c r="Z657">
        <f>IF(A657="","",IF(AND(N(K657)&lt;Rules!$B$5,N(L657)&lt;Rules!$B$6,N(Q657)&lt;Rules!$B$13,Y657="No"),"Yes","No"))</f>
        <v/>
      </c>
      <c r="AA657">
        <f>IF(A657="","",IF(LEFT(C657&amp;"",1)="3","Redirect",IF(OR(LEFT(C657&amp;"",1)="4",LEFT(C657&amp;"",1)="5"),IF(OR(N(K657)&gt;0,N(AC657)&gt;=Rules!$B$14),"Redirect","Prune"),IF(D657="Non-Indexable","Keep",IF(AND(W657="Yes",X657="Yes",Y657="No"),"Merge",IF(OR(U657="Yes",V657="Yes",AND(T657="Yes",N(L657)&gt;=Rules!$B$6)),"Update",IF(Z657="Yes",IF(N(AC657)&gt;=Rules!$B$14,"Redirect","Prune"),"Keep")))))))</f>
        <v/>
      </c>
      <c r="AB657">
        <f>IF(A657="","",IF(LEFT(C657&amp;"",1)="3","Already redirects ("&amp;C657&amp;"). Update internal links to point at the final URL.",IF(OR(LEFT(C657&amp;"",1)="4",LEFT(C657&amp;"",1)="5"),IF(AA657="Redirect","Returns "&amp;C657&amp;" but still has "&amp;N(K657)&amp;" clicks and "&amp;N(AC657)&amp;" referring domains. 301 it to the closest live page.","Returns "&amp;C657&amp;" with no clicks or links. Remove internal links and let it 404 or 410."),IF(D657="Non-Indexable","Non-indexable ("&amp;E657&amp;"). Keep if that is intentional; otherwise fix the canonical or noindex.",IF(AA657="Merge","Overlaps with "&amp;I657&amp;IF(N(J657)&gt;0," (similarity "&amp;TEXT(J657,"0.00")&amp;")","")&amp;", which gets more clicks. Merge the useful parts into it and 301 this URL.",IF(AA657="Update",MID(IF(U657="Yes","; Clicks down "&amp;TEXT(-P657,"0%")&amp;" on the previous period","")&amp;IF(V657="Yes","; Average position "&amp;TEXT(N657,"0.0")&amp;" on "&amp;TEXT(L657,"#,##0")&amp;" impressions (striking distance)","")&amp;IF(AND(T657="Yes",N(L657)&gt;=Rules!$B$6),"; Thin ("&amp;F657&amp;" words) but has search demand",""),3,400),IF(AA657="Prune","Low value: "&amp;N(K657)&amp;" clicks, "&amp;N(L657)&amp;" impressions, "&amp;N(Q657)&amp;" sessions, no key events. Remove or noindex it and update internal links.",IF(AA657="Redirect","Low value but "&amp;N(AC657)&amp;" referring domains. 301 it to the closest relevant page to keep those links.",IF(AND(Z657="No",Y657="Yes",N(K657)&lt;Rules!$B$5),"Low search traffic but it converts (key events: "&amp;S657&amp;"). Keep it and link to it.",IF(W657="Yes","Stronger than the page it overlaps ("&amp;I657&amp;"). Keep; merge that page into this one.","Healthy: "&amp;N(K657)&amp;" clicks"&amp;IF(ISNUMBER(N657),", average position "&amp;TEXT(N657,"0.0"),"")&amp;". Keep and monitor."))))))))))</f>
        <v/>
      </c>
      <c r="AE657">
        <f>IF(A657="","",IF(AD657&lt;&gt;"",AD657,AA657))</f>
        <v/>
      </c>
    </row>
    <row r="658">
      <c r="A658">
        <f>IF(Crawl!A657="","",Crawl!A657)</f>
        <v/>
      </c>
      <c r="B658">
        <f>IF(A658="","",Crawl!EC657)</f>
        <v/>
      </c>
      <c r="C658">
        <f>IF(A658="","",IFERROR(INDEX(Crawl!$A657:$DZ657,1,Rules!$H$6),""))</f>
        <v/>
      </c>
      <c r="D658">
        <f>IF(A658="","",IFERROR(INDEX(Crawl!$A657:$DZ657,1,Rules!$H$7),"")&amp;"")</f>
        <v/>
      </c>
      <c r="E658">
        <f>IF(A658="","",IFERROR(INDEX(Crawl!$A657:$DZ657,1,Rules!$H$8),"")&amp;"")</f>
        <v/>
      </c>
      <c r="F658">
        <f>IF(A658="","",IFERROR(INDEX(Crawl!$A657:$DZ657,1,Rules!$H$9),""))</f>
        <v/>
      </c>
      <c r="G658">
        <f>IF(A658="","",IFERROR(INDEX(Crawl!$A657:$DZ657,1,Rules!$H$10),""))</f>
        <v/>
      </c>
      <c r="H658">
        <f>IF(A658="","",IFERROR(INDEX(Crawl!$A657:$DZ657,1,Rules!$H$12),""))</f>
        <v/>
      </c>
      <c r="I658">
        <f>IF(A658="","",IF(AND(N(H658)&gt;0,IFERROR(INDEX(Crawl!$A657:$DZ657,1,Rules!$H$11),"")&amp;""&lt;&gt;""),IFERROR(INDEX(Crawl!$A657:$DZ657,1,Rules!$H$11),"")&amp;"",IF(AND(ISNUMBER(J658),N(J658)&gt;=Rules!$B$12,IFERROR(INDEX(Crawl!$A657:$DZ657,1,Rules!$H$13),"")&amp;""&lt;&gt;""),IFERROR(INDEX(Crawl!$A657:$DZ657,1,Rules!$H$13),"")&amp;"","")))</f>
        <v/>
      </c>
      <c r="J658" s="19">
        <f>IF(A658="","",IF(IFERROR(INDEX(Crawl!$A657:$DZ657,1,Rules!$H$14),"")&amp;""="","",IFERROR(INDEX(Crawl!$A657:$DZ657,1,Rules!$H$14),"")))</f>
        <v/>
      </c>
      <c r="K658">
        <f>IF(A658="","",IFERROR(SUMIFS('GSC current'!$J$2:$J$2001,'GSC current'!$I$2:$I$2001,B658),0))</f>
        <v/>
      </c>
      <c r="L658">
        <f>IF(A658="","",IFERROR(SUMIFS('GSC current'!$K$2:$K$2001,'GSC current'!$I$2:$I$2001,B658),0))</f>
        <v/>
      </c>
      <c r="M658" s="20">
        <f>IF(A658="","",IF(N(L658)&gt;0,K658/L658,""))</f>
        <v/>
      </c>
      <c r="N658" s="21">
        <f>IF(A658="","",IF(N(L658)&gt;0,SUMIFS('GSC current'!$L$2:$L$2001,'GSC current'!$I$2:$I$2001,B658)/L658,""))</f>
        <v/>
      </c>
      <c r="O658">
        <f>IF(A658="","",IFERROR(SUMIFS('GSC previous'!$J$2:$J$2001,'GSC previous'!$I$2:$I$2001,B658),0))</f>
        <v/>
      </c>
      <c r="P658" s="22">
        <f>IF(A658="","",IF(N(O658)&gt;0,(K658-O658)/O658,""))</f>
        <v/>
      </c>
      <c r="Q658">
        <f>IF(A658="","",IFERROR(SUMIFS(GA4!$P$2:$P$2001,GA4!$O$2:$O$2001,B658),0))</f>
        <v/>
      </c>
      <c r="R658" s="23">
        <f>IF(A658="","",IF(N(Q658)&gt;0,SUMIFS(GA4!$Q$2:$Q$2001,GA4!$O$2:$O$2001,B658)/Q658,""))</f>
        <v/>
      </c>
      <c r="S658">
        <f>IF(A658="","",IFERROR(SUMIFS(GA4!$R$2:$R$2001,GA4!$O$2:$O$2001,B658),0))</f>
        <v/>
      </c>
      <c r="T658">
        <f>IF(A658="","",IF(AND(ISNUMBER(F658),LEFT(C658&amp;"",1)="2"),IF(F658&lt;Rules!$B$9,"Yes","No"),"No"))</f>
        <v/>
      </c>
      <c r="U658">
        <f>IF(A658="","",IF(AND(N(O658)&gt;=Rules!$B$8,ISNUMBER(P658)),IF(P658&lt;=-Rules!$B$7,"Yes","No"),"No"))</f>
        <v/>
      </c>
      <c r="V658">
        <f>IF(A658="","",IF(AND(N(L658)&gt;=Rules!$B$6,ISNUMBER(N658)),IF(AND(N658&gt;=Rules!$B$10,N658&lt;=Rules!$B$11),"Yes","No"),"No"))</f>
        <v/>
      </c>
      <c r="W658">
        <f>IF(A658="","",IF(I658&lt;&gt;"","Yes","No"))</f>
        <v/>
      </c>
      <c r="X658">
        <f>IF(I658="","",IF(SUMIFS($K$3:$K$2002,$A$3:$A$2002,SUBSTITUTE(SUBSTITUTE(I658,"?","~?"),"*","~*"))&gt;N(K658),"Yes","No"))</f>
        <v/>
      </c>
      <c r="Y658">
        <f>IF(A658="","",IF(N(S658)&gt;0,"Yes","No"))</f>
        <v/>
      </c>
      <c r="Z658">
        <f>IF(A658="","",IF(AND(N(K658)&lt;Rules!$B$5,N(L658)&lt;Rules!$B$6,N(Q658)&lt;Rules!$B$13,Y658="No"),"Yes","No"))</f>
        <v/>
      </c>
      <c r="AA658">
        <f>IF(A658="","",IF(LEFT(C658&amp;"",1)="3","Redirect",IF(OR(LEFT(C658&amp;"",1)="4",LEFT(C658&amp;"",1)="5"),IF(OR(N(K658)&gt;0,N(AC658)&gt;=Rules!$B$14),"Redirect","Prune"),IF(D658="Non-Indexable","Keep",IF(AND(W658="Yes",X658="Yes",Y658="No"),"Merge",IF(OR(U658="Yes",V658="Yes",AND(T658="Yes",N(L658)&gt;=Rules!$B$6)),"Update",IF(Z658="Yes",IF(N(AC658)&gt;=Rules!$B$14,"Redirect","Prune"),"Keep")))))))</f>
        <v/>
      </c>
      <c r="AB658">
        <f>IF(A658="","",IF(LEFT(C658&amp;"",1)="3","Already redirects ("&amp;C658&amp;"). Update internal links to point at the final URL.",IF(OR(LEFT(C658&amp;"",1)="4",LEFT(C658&amp;"",1)="5"),IF(AA658="Redirect","Returns "&amp;C658&amp;" but still has "&amp;N(K658)&amp;" clicks and "&amp;N(AC658)&amp;" referring domains. 301 it to the closest live page.","Returns "&amp;C658&amp;" with no clicks or links. Remove internal links and let it 404 or 410."),IF(D658="Non-Indexable","Non-indexable ("&amp;E658&amp;"). Keep if that is intentional; otherwise fix the canonical or noindex.",IF(AA658="Merge","Overlaps with "&amp;I658&amp;IF(N(J658)&gt;0," (similarity "&amp;TEXT(J658,"0.00")&amp;")","")&amp;", which gets more clicks. Merge the useful parts into it and 301 this URL.",IF(AA658="Update",MID(IF(U658="Yes","; Clicks down "&amp;TEXT(-P658,"0%")&amp;" on the previous period","")&amp;IF(V658="Yes","; Average position "&amp;TEXT(N658,"0.0")&amp;" on "&amp;TEXT(L658,"#,##0")&amp;" impressions (striking distance)","")&amp;IF(AND(T658="Yes",N(L658)&gt;=Rules!$B$6),"; Thin ("&amp;F658&amp;" words) but has search demand",""),3,400),IF(AA658="Prune","Low value: "&amp;N(K658)&amp;" clicks, "&amp;N(L658)&amp;" impressions, "&amp;N(Q658)&amp;" sessions, no key events. Remove or noindex it and update internal links.",IF(AA658="Redirect","Low value but "&amp;N(AC658)&amp;" referring domains. 301 it to the closest relevant page to keep those links.",IF(AND(Z658="No",Y658="Yes",N(K658)&lt;Rules!$B$5),"Low search traffic but it converts (key events: "&amp;S658&amp;"). Keep it and link to it.",IF(W658="Yes","Stronger than the page it overlaps ("&amp;I658&amp;"). Keep; merge that page into this one.","Healthy: "&amp;N(K658)&amp;" clicks"&amp;IF(ISNUMBER(N658),", average position "&amp;TEXT(N658,"0.0"),"")&amp;". Keep and monitor."))))))))))</f>
        <v/>
      </c>
      <c r="AE658">
        <f>IF(A658="","",IF(AD658&lt;&gt;"",AD658,AA658))</f>
        <v/>
      </c>
    </row>
    <row r="659">
      <c r="A659">
        <f>IF(Crawl!A658="","",Crawl!A658)</f>
        <v/>
      </c>
      <c r="B659">
        <f>IF(A659="","",Crawl!EC658)</f>
        <v/>
      </c>
      <c r="C659">
        <f>IF(A659="","",IFERROR(INDEX(Crawl!$A658:$DZ658,1,Rules!$H$6),""))</f>
        <v/>
      </c>
      <c r="D659">
        <f>IF(A659="","",IFERROR(INDEX(Crawl!$A658:$DZ658,1,Rules!$H$7),"")&amp;"")</f>
        <v/>
      </c>
      <c r="E659">
        <f>IF(A659="","",IFERROR(INDEX(Crawl!$A658:$DZ658,1,Rules!$H$8),"")&amp;"")</f>
        <v/>
      </c>
      <c r="F659">
        <f>IF(A659="","",IFERROR(INDEX(Crawl!$A658:$DZ658,1,Rules!$H$9),""))</f>
        <v/>
      </c>
      <c r="G659">
        <f>IF(A659="","",IFERROR(INDEX(Crawl!$A658:$DZ658,1,Rules!$H$10),""))</f>
        <v/>
      </c>
      <c r="H659">
        <f>IF(A659="","",IFERROR(INDEX(Crawl!$A658:$DZ658,1,Rules!$H$12),""))</f>
        <v/>
      </c>
      <c r="I659">
        <f>IF(A659="","",IF(AND(N(H659)&gt;0,IFERROR(INDEX(Crawl!$A658:$DZ658,1,Rules!$H$11),"")&amp;""&lt;&gt;""),IFERROR(INDEX(Crawl!$A658:$DZ658,1,Rules!$H$11),"")&amp;"",IF(AND(ISNUMBER(J659),N(J659)&gt;=Rules!$B$12,IFERROR(INDEX(Crawl!$A658:$DZ658,1,Rules!$H$13),"")&amp;""&lt;&gt;""),IFERROR(INDEX(Crawl!$A658:$DZ658,1,Rules!$H$13),"")&amp;"","")))</f>
        <v/>
      </c>
      <c r="J659" s="19">
        <f>IF(A659="","",IF(IFERROR(INDEX(Crawl!$A658:$DZ658,1,Rules!$H$14),"")&amp;""="","",IFERROR(INDEX(Crawl!$A658:$DZ658,1,Rules!$H$14),"")))</f>
        <v/>
      </c>
      <c r="K659">
        <f>IF(A659="","",IFERROR(SUMIFS('GSC current'!$J$2:$J$2001,'GSC current'!$I$2:$I$2001,B659),0))</f>
        <v/>
      </c>
      <c r="L659">
        <f>IF(A659="","",IFERROR(SUMIFS('GSC current'!$K$2:$K$2001,'GSC current'!$I$2:$I$2001,B659),0))</f>
        <v/>
      </c>
      <c r="M659" s="20">
        <f>IF(A659="","",IF(N(L659)&gt;0,K659/L659,""))</f>
        <v/>
      </c>
      <c r="N659" s="21">
        <f>IF(A659="","",IF(N(L659)&gt;0,SUMIFS('GSC current'!$L$2:$L$2001,'GSC current'!$I$2:$I$2001,B659)/L659,""))</f>
        <v/>
      </c>
      <c r="O659">
        <f>IF(A659="","",IFERROR(SUMIFS('GSC previous'!$J$2:$J$2001,'GSC previous'!$I$2:$I$2001,B659),0))</f>
        <v/>
      </c>
      <c r="P659" s="22">
        <f>IF(A659="","",IF(N(O659)&gt;0,(K659-O659)/O659,""))</f>
        <v/>
      </c>
      <c r="Q659">
        <f>IF(A659="","",IFERROR(SUMIFS(GA4!$P$2:$P$2001,GA4!$O$2:$O$2001,B659),0))</f>
        <v/>
      </c>
      <c r="R659" s="23">
        <f>IF(A659="","",IF(N(Q659)&gt;0,SUMIFS(GA4!$Q$2:$Q$2001,GA4!$O$2:$O$2001,B659)/Q659,""))</f>
        <v/>
      </c>
      <c r="S659">
        <f>IF(A659="","",IFERROR(SUMIFS(GA4!$R$2:$R$2001,GA4!$O$2:$O$2001,B659),0))</f>
        <v/>
      </c>
      <c r="T659">
        <f>IF(A659="","",IF(AND(ISNUMBER(F659),LEFT(C659&amp;"",1)="2"),IF(F659&lt;Rules!$B$9,"Yes","No"),"No"))</f>
        <v/>
      </c>
      <c r="U659">
        <f>IF(A659="","",IF(AND(N(O659)&gt;=Rules!$B$8,ISNUMBER(P659)),IF(P659&lt;=-Rules!$B$7,"Yes","No"),"No"))</f>
        <v/>
      </c>
      <c r="V659">
        <f>IF(A659="","",IF(AND(N(L659)&gt;=Rules!$B$6,ISNUMBER(N659)),IF(AND(N659&gt;=Rules!$B$10,N659&lt;=Rules!$B$11),"Yes","No"),"No"))</f>
        <v/>
      </c>
      <c r="W659">
        <f>IF(A659="","",IF(I659&lt;&gt;"","Yes","No"))</f>
        <v/>
      </c>
      <c r="X659">
        <f>IF(I659="","",IF(SUMIFS($K$3:$K$2002,$A$3:$A$2002,SUBSTITUTE(SUBSTITUTE(I659,"?","~?"),"*","~*"))&gt;N(K659),"Yes","No"))</f>
        <v/>
      </c>
      <c r="Y659">
        <f>IF(A659="","",IF(N(S659)&gt;0,"Yes","No"))</f>
        <v/>
      </c>
      <c r="Z659">
        <f>IF(A659="","",IF(AND(N(K659)&lt;Rules!$B$5,N(L659)&lt;Rules!$B$6,N(Q659)&lt;Rules!$B$13,Y659="No"),"Yes","No"))</f>
        <v/>
      </c>
      <c r="AA659">
        <f>IF(A659="","",IF(LEFT(C659&amp;"",1)="3","Redirect",IF(OR(LEFT(C659&amp;"",1)="4",LEFT(C659&amp;"",1)="5"),IF(OR(N(K659)&gt;0,N(AC659)&gt;=Rules!$B$14),"Redirect","Prune"),IF(D659="Non-Indexable","Keep",IF(AND(W659="Yes",X659="Yes",Y659="No"),"Merge",IF(OR(U659="Yes",V659="Yes",AND(T659="Yes",N(L659)&gt;=Rules!$B$6)),"Update",IF(Z659="Yes",IF(N(AC659)&gt;=Rules!$B$14,"Redirect","Prune"),"Keep")))))))</f>
        <v/>
      </c>
      <c r="AB659">
        <f>IF(A659="","",IF(LEFT(C659&amp;"",1)="3","Already redirects ("&amp;C659&amp;"). Update internal links to point at the final URL.",IF(OR(LEFT(C659&amp;"",1)="4",LEFT(C659&amp;"",1)="5"),IF(AA659="Redirect","Returns "&amp;C659&amp;" but still has "&amp;N(K659)&amp;" clicks and "&amp;N(AC659)&amp;" referring domains. 301 it to the closest live page.","Returns "&amp;C659&amp;" with no clicks or links. Remove internal links and let it 404 or 410."),IF(D659="Non-Indexable","Non-indexable ("&amp;E659&amp;"). Keep if that is intentional; otherwise fix the canonical or noindex.",IF(AA659="Merge","Overlaps with "&amp;I659&amp;IF(N(J659)&gt;0," (similarity "&amp;TEXT(J659,"0.00")&amp;")","")&amp;", which gets more clicks. Merge the useful parts into it and 301 this URL.",IF(AA659="Update",MID(IF(U659="Yes","; Clicks down "&amp;TEXT(-P659,"0%")&amp;" on the previous period","")&amp;IF(V659="Yes","; Average position "&amp;TEXT(N659,"0.0")&amp;" on "&amp;TEXT(L659,"#,##0")&amp;" impressions (striking distance)","")&amp;IF(AND(T659="Yes",N(L659)&gt;=Rules!$B$6),"; Thin ("&amp;F659&amp;" words) but has search demand",""),3,400),IF(AA659="Prune","Low value: "&amp;N(K659)&amp;" clicks, "&amp;N(L659)&amp;" impressions, "&amp;N(Q659)&amp;" sessions, no key events. Remove or noindex it and update internal links.",IF(AA659="Redirect","Low value but "&amp;N(AC659)&amp;" referring domains. 301 it to the closest relevant page to keep those links.",IF(AND(Z659="No",Y659="Yes",N(K659)&lt;Rules!$B$5),"Low search traffic but it converts (key events: "&amp;S659&amp;"). Keep it and link to it.",IF(W659="Yes","Stronger than the page it overlaps ("&amp;I659&amp;"). Keep; merge that page into this one.","Healthy: "&amp;N(K659)&amp;" clicks"&amp;IF(ISNUMBER(N659),", average position "&amp;TEXT(N659,"0.0"),"")&amp;". Keep and monitor."))))))))))</f>
        <v/>
      </c>
      <c r="AE659">
        <f>IF(A659="","",IF(AD659&lt;&gt;"",AD659,AA659))</f>
        <v/>
      </c>
    </row>
    <row r="660">
      <c r="A660">
        <f>IF(Crawl!A659="","",Crawl!A659)</f>
        <v/>
      </c>
      <c r="B660">
        <f>IF(A660="","",Crawl!EC659)</f>
        <v/>
      </c>
      <c r="C660">
        <f>IF(A660="","",IFERROR(INDEX(Crawl!$A659:$DZ659,1,Rules!$H$6),""))</f>
        <v/>
      </c>
      <c r="D660">
        <f>IF(A660="","",IFERROR(INDEX(Crawl!$A659:$DZ659,1,Rules!$H$7),"")&amp;"")</f>
        <v/>
      </c>
      <c r="E660">
        <f>IF(A660="","",IFERROR(INDEX(Crawl!$A659:$DZ659,1,Rules!$H$8),"")&amp;"")</f>
        <v/>
      </c>
      <c r="F660">
        <f>IF(A660="","",IFERROR(INDEX(Crawl!$A659:$DZ659,1,Rules!$H$9),""))</f>
        <v/>
      </c>
      <c r="G660">
        <f>IF(A660="","",IFERROR(INDEX(Crawl!$A659:$DZ659,1,Rules!$H$10),""))</f>
        <v/>
      </c>
      <c r="H660">
        <f>IF(A660="","",IFERROR(INDEX(Crawl!$A659:$DZ659,1,Rules!$H$12),""))</f>
        <v/>
      </c>
      <c r="I660">
        <f>IF(A660="","",IF(AND(N(H660)&gt;0,IFERROR(INDEX(Crawl!$A659:$DZ659,1,Rules!$H$11),"")&amp;""&lt;&gt;""),IFERROR(INDEX(Crawl!$A659:$DZ659,1,Rules!$H$11),"")&amp;"",IF(AND(ISNUMBER(J660),N(J660)&gt;=Rules!$B$12,IFERROR(INDEX(Crawl!$A659:$DZ659,1,Rules!$H$13),"")&amp;""&lt;&gt;""),IFERROR(INDEX(Crawl!$A659:$DZ659,1,Rules!$H$13),"")&amp;"","")))</f>
        <v/>
      </c>
      <c r="J660" s="19">
        <f>IF(A660="","",IF(IFERROR(INDEX(Crawl!$A659:$DZ659,1,Rules!$H$14),"")&amp;""="","",IFERROR(INDEX(Crawl!$A659:$DZ659,1,Rules!$H$14),"")))</f>
        <v/>
      </c>
      <c r="K660">
        <f>IF(A660="","",IFERROR(SUMIFS('GSC current'!$J$2:$J$2001,'GSC current'!$I$2:$I$2001,B660),0))</f>
        <v/>
      </c>
      <c r="L660">
        <f>IF(A660="","",IFERROR(SUMIFS('GSC current'!$K$2:$K$2001,'GSC current'!$I$2:$I$2001,B660),0))</f>
        <v/>
      </c>
      <c r="M660" s="20">
        <f>IF(A660="","",IF(N(L660)&gt;0,K660/L660,""))</f>
        <v/>
      </c>
      <c r="N660" s="21">
        <f>IF(A660="","",IF(N(L660)&gt;0,SUMIFS('GSC current'!$L$2:$L$2001,'GSC current'!$I$2:$I$2001,B660)/L660,""))</f>
        <v/>
      </c>
      <c r="O660">
        <f>IF(A660="","",IFERROR(SUMIFS('GSC previous'!$J$2:$J$2001,'GSC previous'!$I$2:$I$2001,B660),0))</f>
        <v/>
      </c>
      <c r="P660" s="22">
        <f>IF(A660="","",IF(N(O660)&gt;0,(K660-O660)/O660,""))</f>
        <v/>
      </c>
      <c r="Q660">
        <f>IF(A660="","",IFERROR(SUMIFS(GA4!$P$2:$P$2001,GA4!$O$2:$O$2001,B660),0))</f>
        <v/>
      </c>
      <c r="R660" s="23">
        <f>IF(A660="","",IF(N(Q660)&gt;0,SUMIFS(GA4!$Q$2:$Q$2001,GA4!$O$2:$O$2001,B660)/Q660,""))</f>
        <v/>
      </c>
      <c r="S660">
        <f>IF(A660="","",IFERROR(SUMIFS(GA4!$R$2:$R$2001,GA4!$O$2:$O$2001,B660),0))</f>
        <v/>
      </c>
      <c r="T660">
        <f>IF(A660="","",IF(AND(ISNUMBER(F660),LEFT(C660&amp;"",1)="2"),IF(F660&lt;Rules!$B$9,"Yes","No"),"No"))</f>
        <v/>
      </c>
      <c r="U660">
        <f>IF(A660="","",IF(AND(N(O660)&gt;=Rules!$B$8,ISNUMBER(P660)),IF(P660&lt;=-Rules!$B$7,"Yes","No"),"No"))</f>
        <v/>
      </c>
      <c r="V660">
        <f>IF(A660="","",IF(AND(N(L660)&gt;=Rules!$B$6,ISNUMBER(N660)),IF(AND(N660&gt;=Rules!$B$10,N660&lt;=Rules!$B$11),"Yes","No"),"No"))</f>
        <v/>
      </c>
      <c r="W660">
        <f>IF(A660="","",IF(I660&lt;&gt;"","Yes","No"))</f>
        <v/>
      </c>
      <c r="X660">
        <f>IF(I660="","",IF(SUMIFS($K$3:$K$2002,$A$3:$A$2002,SUBSTITUTE(SUBSTITUTE(I660,"?","~?"),"*","~*"))&gt;N(K660),"Yes","No"))</f>
        <v/>
      </c>
      <c r="Y660">
        <f>IF(A660="","",IF(N(S660)&gt;0,"Yes","No"))</f>
        <v/>
      </c>
      <c r="Z660">
        <f>IF(A660="","",IF(AND(N(K660)&lt;Rules!$B$5,N(L660)&lt;Rules!$B$6,N(Q660)&lt;Rules!$B$13,Y660="No"),"Yes","No"))</f>
        <v/>
      </c>
      <c r="AA660">
        <f>IF(A660="","",IF(LEFT(C660&amp;"",1)="3","Redirect",IF(OR(LEFT(C660&amp;"",1)="4",LEFT(C660&amp;"",1)="5"),IF(OR(N(K660)&gt;0,N(AC660)&gt;=Rules!$B$14),"Redirect","Prune"),IF(D660="Non-Indexable","Keep",IF(AND(W660="Yes",X660="Yes",Y660="No"),"Merge",IF(OR(U660="Yes",V660="Yes",AND(T660="Yes",N(L660)&gt;=Rules!$B$6)),"Update",IF(Z660="Yes",IF(N(AC660)&gt;=Rules!$B$14,"Redirect","Prune"),"Keep")))))))</f>
        <v/>
      </c>
      <c r="AB660">
        <f>IF(A660="","",IF(LEFT(C660&amp;"",1)="3","Already redirects ("&amp;C660&amp;"). Update internal links to point at the final URL.",IF(OR(LEFT(C660&amp;"",1)="4",LEFT(C660&amp;"",1)="5"),IF(AA660="Redirect","Returns "&amp;C660&amp;" but still has "&amp;N(K660)&amp;" clicks and "&amp;N(AC660)&amp;" referring domains. 301 it to the closest live page.","Returns "&amp;C660&amp;" with no clicks or links. Remove internal links and let it 404 or 410."),IF(D660="Non-Indexable","Non-indexable ("&amp;E660&amp;"). Keep if that is intentional; otherwise fix the canonical or noindex.",IF(AA660="Merge","Overlaps with "&amp;I660&amp;IF(N(J660)&gt;0," (similarity "&amp;TEXT(J660,"0.00")&amp;")","")&amp;", which gets more clicks. Merge the useful parts into it and 301 this URL.",IF(AA660="Update",MID(IF(U660="Yes","; Clicks down "&amp;TEXT(-P660,"0%")&amp;" on the previous period","")&amp;IF(V660="Yes","; Average position "&amp;TEXT(N660,"0.0")&amp;" on "&amp;TEXT(L660,"#,##0")&amp;" impressions (striking distance)","")&amp;IF(AND(T660="Yes",N(L660)&gt;=Rules!$B$6),"; Thin ("&amp;F660&amp;" words) but has search demand",""),3,400),IF(AA660="Prune","Low value: "&amp;N(K660)&amp;" clicks, "&amp;N(L660)&amp;" impressions, "&amp;N(Q660)&amp;" sessions, no key events. Remove or noindex it and update internal links.",IF(AA660="Redirect","Low value but "&amp;N(AC660)&amp;" referring domains. 301 it to the closest relevant page to keep those links.",IF(AND(Z660="No",Y660="Yes",N(K660)&lt;Rules!$B$5),"Low search traffic but it converts (key events: "&amp;S660&amp;"). Keep it and link to it.",IF(W660="Yes","Stronger than the page it overlaps ("&amp;I660&amp;"). Keep; merge that page into this one.","Healthy: "&amp;N(K660)&amp;" clicks"&amp;IF(ISNUMBER(N660),", average position "&amp;TEXT(N660,"0.0"),"")&amp;". Keep and monitor."))))))))))</f>
        <v/>
      </c>
      <c r="AE660">
        <f>IF(A660="","",IF(AD660&lt;&gt;"",AD660,AA660))</f>
        <v/>
      </c>
    </row>
    <row r="661">
      <c r="A661">
        <f>IF(Crawl!A660="","",Crawl!A660)</f>
        <v/>
      </c>
      <c r="B661">
        <f>IF(A661="","",Crawl!EC660)</f>
        <v/>
      </c>
      <c r="C661">
        <f>IF(A661="","",IFERROR(INDEX(Crawl!$A660:$DZ660,1,Rules!$H$6),""))</f>
        <v/>
      </c>
      <c r="D661">
        <f>IF(A661="","",IFERROR(INDEX(Crawl!$A660:$DZ660,1,Rules!$H$7),"")&amp;"")</f>
        <v/>
      </c>
      <c r="E661">
        <f>IF(A661="","",IFERROR(INDEX(Crawl!$A660:$DZ660,1,Rules!$H$8),"")&amp;"")</f>
        <v/>
      </c>
      <c r="F661">
        <f>IF(A661="","",IFERROR(INDEX(Crawl!$A660:$DZ660,1,Rules!$H$9),""))</f>
        <v/>
      </c>
      <c r="G661">
        <f>IF(A661="","",IFERROR(INDEX(Crawl!$A660:$DZ660,1,Rules!$H$10),""))</f>
        <v/>
      </c>
      <c r="H661">
        <f>IF(A661="","",IFERROR(INDEX(Crawl!$A660:$DZ660,1,Rules!$H$12),""))</f>
        <v/>
      </c>
      <c r="I661">
        <f>IF(A661="","",IF(AND(N(H661)&gt;0,IFERROR(INDEX(Crawl!$A660:$DZ660,1,Rules!$H$11),"")&amp;""&lt;&gt;""),IFERROR(INDEX(Crawl!$A660:$DZ660,1,Rules!$H$11),"")&amp;"",IF(AND(ISNUMBER(J661),N(J661)&gt;=Rules!$B$12,IFERROR(INDEX(Crawl!$A660:$DZ660,1,Rules!$H$13),"")&amp;""&lt;&gt;""),IFERROR(INDEX(Crawl!$A660:$DZ660,1,Rules!$H$13),"")&amp;"","")))</f>
        <v/>
      </c>
      <c r="J661" s="19">
        <f>IF(A661="","",IF(IFERROR(INDEX(Crawl!$A660:$DZ660,1,Rules!$H$14),"")&amp;""="","",IFERROR(INDEX(Crawl!$A660:$DZ660,1,Rules!$H$14),"")))</f>
        <v/>
      </c>
      <c r="K661">
        <f>IF(A661="","",IFERROR(SUMIFS('GSC current'!$J$2:$J$2001,'GSC current'!$I$2:$I$2001,B661),0))</f>
        <v/>
      </c>
      <c r="L661">
        <f>IF(A661="","",IFERROR(SUMIFS('GSC current'!$K$2:$K$2001,'GSC current'!$I$2:$I$2001,B661),0))</f>
        <v/>
      </c>
      <c r="M661" s="20">
        <f>IF(A661="","",IF(N(L661)&gt;0,K661/L661,""))</f>
        <v/>
      </c>
      <c r="N661" s="21">
        <f>IF(A661="","",IF(N(L661)&gt;0,SUMIFS('GSC current'!$L$2:$L$2001,'GSC current'!$I$2:$I$2001,B661)/L661,""))</f>
        <v/>
      </c>
      <c r="O661">
        <f>IF(A661="","",IFERROR(SUMIFS('GSC previous'!$J$2:$J$2001,'GSC previous'!$I$2:$I$2001,B661),0))</f>
        <v/>
      </c>
      <c r="P661" s="22">
        <f>IF(A661="","",IF(N(O661)&gt;0,(K661-O661)/O661,""))</f>
        <v/>
      </c>
      <c r="Q661">
        <f>IF(A661="","",IFERROR(SUMIFS(GA4!$P$2:$P$2001,GA4!$O$2:$O$2001,B661),0))</f>
        <v/>
      </c>
      <c r="R661" s="23">
        <f>IF(A661="","",IF(N(Q661)&gt;0,SUMIFS(GA4!$Q$2:$Q$2001,GA4!$O$2:$O$2001,B661)/Q661,""))</f>
        <v/>
      </c>
      <c r="S661">
        <f>IF(A661="","",IFERROR(SUMIFS(GA4!$R$2:$R$2001,GA4!$O$2:$O$2001,B661),0))</f>
        <v/>
      </c>
      <c r="T661">
        <f>IF(A661="","",IF(AND(ISNUMBER(F661),LEFT(C661&amp;"",1)="2"),IF(F661&lt;Rules!$B$9,"Yes","No"),"No"))</f>
        <v/>
      </c>
      <c r="U661">
        <f>IF(A661="","",IF(AND(N(O661)&gt;=Rules!$B$8,ISNUMBER(P661)),IF(P661&lt;=-Rules!$B$7,"Yes","No"),"No"))</f>
        <v/>
      </c>
      <c r="V661">
        <f>IF(A661="","",IF(AND(N(L661)&gt;=Rules!$B$6,ISNUMBER(N661)),IF(AND(N661&gt;=Rules!$B$10,N661&lt;=Rules!$B$11),"Yes","No"),"No"))</f>
        <v/>
      </c>
      <c r="W661">
        <f>IF(A661="","",IF(I661&lt;&gt;"","Yes","No"))</f>
        <v/>
      </c>
      <c r="X661">
        <f>IF(I661="","",IF(SUMIFS($K$3:$K$2002,$A$3:$A$2002,SUBSTITUTE(SUBSTITUTE(I661,"?","~?"),"*","~*"))&gt;N(K661),"Yes","No"))</f>
        <v/>
      </c>
      <c r="Y661">
        <f>IF(A661="","",IF(N(S661)&gt;0,"Yes","No"))</f>
        <v/>
      </c>
      <c r="Z661">
        <f>IF(A661="","",IF(AND(N(K661)&lt;Rules!$B$5,N(L661)&lt;Rules!$B$6,N(Q661)&lt;Rules!$B$13,Y661="No"),"Yes","No"))</f>
        <v/>
      </c>
      <c r="AA661">
        <f>IF(A661="","",IF(LEFT(C661&amp;"",1)="3","Redirect",IF(OR(LEFT(C661&amp;"",1)="4",LEFT(C661&amp;"",1)="5"),IF(OR(N(K661)&gt;0,N(AC661)&gt;=Rules!$B$14),"Redirect","Prune"),IF(D661="Non-Indexable","Keep",IF(AND(W661="Yes",X661="Yes",Y661="No"),"Merge",IF(OR(U661="Yes",V661="Yes",AND(T661="Yes",N(L661)&gt;=Rules!$B$6)),"Update",IF(Z661="Yes",IF(N(AC661)&gt;=Rules!$B$14,"Redirect","Prune"),"Keep")))))))</f>
        <v/>
      </c>
      <c r="AB661">
        <f>IF(A661="","",IF(LEFT(C661&amp;"",1)="3","Already redirects ("&amp;C661&amp;"). Update internal links to point at the final URL.",IF(OR(LEFT(C661&amp;"",1)="4",LEFT(C661&amp;"",1)="5"),IF(AA661="Redirect","Returns "&amp;C661&amp;" but still has "&amp;N(K661)&amp;" clicks and "&amp;N(AC661)&amp;" referring domains. 301 it to the closest live page.","Returns "&amp;C661&amp;" with no clicks or links. Remove internal links and let it 404 or 410."),IF(D661="Non-Indexable","Non-indexable ("&amp;E661&amp;"). Keep if that is intentional; otherwise fix the canonical or noindex.",IF(AA661="Merge","Overlaps with "&amp;I661&amp;IF(N(J661)&gt;0," (similarity "&amp;TEXT(J661,"0.00")&amp;")","")&amp;", which gets more clicks. Merge the useful parts into it and 301 this URL.",IF(AA661="Update",MID(IF(U661="Yes","; Clicks down "&amp;TEXT(-P661,"0%")&amp;" on the previous period","")&amp;IF(V661="Yes","; Average position "&amp;TEXT(N661,"0.0")&amp;" on "&amp;TEXT(L661,"#,##0")&amp;" impressions (striking distance)","")&amp;IF(AND(T661="Yes",N(L661)&gt;=Rules!$B$6),"; Thin ("&amp;F661&amp;" words) but has search demand",""),3,400),IF(AA661="Prune","Low value: "&amp;N(K661)&amp;" clicks, "&amp;N(L661)&amp;" impressions, "&amp;N(Q661)&amp;" sessions, no key events. Remove or noindex it and update internal links.",IF(AA661="Redirect","Low value but "&amp;N(AC661)&amp;" referring domains. 301 it to the closest relevant page to keep those links.",IF(AND(Z661="No",Y661="Yes",N(K661)&lt;Rules!$B$5),"Low search traffic but it converts (key events: "&amp;S661&amp;"). Keep it and link to it.",IF(W661="Yes","Stronger than the page it overlaps ("&amp;I661&amp;"). Keep; merge that page into this one.","Healthy: "&amp;N(K661)&amp;" clicks"&amp;IF(ISNUMBER(N661),", average position "&amp;TEXT(N661,"0.0"),"")&amp;". Keep and monitor."))))))))))</f>
        <v/>
      </c>
      <c r="AE661">
        <f>IF(A661="","",IF(AD661&lt;&gt;"",AD661,AA661))</f>
        <v/>
      </c>
    </row>
    <row r="662">
      <c r="A662">
        <f>IF(Crawl!A661="","",Crawl!A661)</f>
        <v/>
      </c>
      <c r="B662">
        <f>IF(A662="","",Crawl!EC661)</f>
        <v/>
      </c>
      <c r="C662">
        <f>IF(A662="","",IFERROR(INDEX(Crawl!$A661:$DZ661,1,Rules!$H$6),""))</f>
        <v/>
      </c>
      <c r="D662">
        <f>IF(A662="","",IFERROR(INDEX(Crawl!$A661:$DZ661,1,Rules!$H$7),"")&amp;"")</f>
        <v/>
      </c>
      <c r="E662">
        <f>IF(A662="","",IFERROR(INDEX(Crawl!$A661:$DZ661,1,Rules!$H$8),"")&amp;"")</f>
        <v/>
      </c>
      <c r="F662">
        <f>IF(A662="","",IFERROR(INDEX(Crawl!$A661:$DZ661,1,Rules!$H$9),""))</f>
        <v/>
      </c>
      <c r="G662">
        <f>IF(A662="","",IFERROR(INDEX(Crawl!$A661:$DZ661,1,Rules!$H$10),""))</f>
        <v/>
      </c>
      <c r="H662">
        <f>IF(A662="","",IFERROR(INDEX(Crawl!$A661:$DZ661,1,Rules!$H$12),""))</f>
        <v/>
      </c>
      <c r="I662">
        <f>IF(A662="","",IF(AND(N(H662)&gt;0,IFERROR(INDEX(Crawl!$A661:$DZ661,1,Rules!$H$11),"")&amp;""&lt;&gt;""),IFERROR(INDEX(Crawl!$A661:$DZ661,1,Rules!$H$11),"")&amp;"",IF(AND(ISNUMBER(J662),N(J662)&gt;=Rules!$B$12,IFERROR(INDEX(Crawl!$A661:$DZ661,1,Rules!$H$13),"")&amp;""&lt;&gt;""),IFERROR(INDEX(Crawl!$A661:$DZ661,1,Rules!$H$13),"")&amp;"","")))</f>
        <v/>
      </c>
      <c r="J662" s="19">
        <f>IF(A662="","",IF(IFERROR(INDEX(Crawl!$A661:$DZ661,1,Rules!$H$14),"")&amp;""="","",IFERROR(INDEX(Crawl!$A661:$DZ661,1,Rules!$H$14),"")))</f>
        <v/>
      </c>
      <c r="K662">
        <f>IF(A662="","",IFERROR(SUMIFS('GSC current'!$J$2:$J$2001,'GSC current'!$I$2:$I$2001,B662),0))</f>
        <v/>
      </c>
      <c r="L662">
        <f>IF(A662="","",IFERROR(SUMIFS('GSC current'!$K$2:$K$2001,'GSC current'!$I$2:$I$2001,B662),0))</f>
        <v/>
      </c>
      <c r="M662" s="20">
        <f>IF(A662="","",IF(N(L662)&gt;0,K662/L662,""))</f>
        <v/>
      </c>
      <c r="N662" s="21">
        <f>IF(A662="","",IF(N(L662)&gt;0,SUMIFS('GSC current'!$L$2:$L$2001,'GSC current'!$I$2:$I$2001,B662)/L662,""))</f>
        <v/>
      </c>
      <c r="O662">
        <f>IF(A662="","",IFERROR(SUMIFS('GSC previous'!$J$2:$J$2001,'GSC previous'!$I$2:$I$2001,B662),0))</f>
        <v/>
      </c>
      <c r="P662" s="22">
        <f>IF(A662="","",IF(N(O662)&gt;0,(K662-O662)/O662,""))</f>
        <v/>
      </c>
      <c r="Q662">
        <f>IF(A662="","",IFERROR(SUMIFS(GA4!$P$2:$P$2001,GA4!$O$2:$O$2001,B662),0))</f>
        <v/>
      </c>
      <c r="R662" s="23">
        <f>IF(A662="","",IF(N(Q662)&gt;0,SUMIFS(GA4!$Q$2:$Q$2001,GA4!$O$2:$O$2001,B662)/Q662,""))</f>
        <v/>
      </c>
      <c r="S662">
        <f>IF(A662="","",IFERROR(SUMIFS(GA4!$R$2:$R$2001,GA4!$O$2:$O$2001,B662),0))</f>
        <v/>
      </c>
      <c r="T662">
        <f>IF(A662="","",IF(AND(ISNUMBER(F662),LEFT(C662&amp;"",1)="2"),IF(F662&lt;Rules!$B$9,"Yes","No"),"No"))</f>
        <v/>
      </c>
      <c r="U662">
        <f>IF(A662="","",IF(AND(N(O662)&gt;=Rules!$B$8,ISNUMBER(P662)),IF(P662&lt;=-Rules!$B$7,"Yes","No"),"No"))</f>
        <v/>
      </c>
      <c r="V662">
        <f>IF(A662="","",IF(AND(N(L662)&gt;=Rules!$B$6,ISNUMBER(N662)),IF(AND(N662&gt;=Rules!$B$10,N662&lt;=Rules!$B$11),"Yes","No"),"No"))</f>
        <v/>
      </c>
      <c r="W662">
        <f>IF(A662="","",IF(I662&lt;&gt;"","Yes","No"))</f>
        <v/>
      </c>
      <c r="X662">
        <f>IF(I662="","",IF(SUMIFS($K$3:$K$2002,$A$3:$A$2002,SUBSTITUTE(SUBSTITUTE(I662,"?","~?"),"*","~*"))&gt;N(K662),"Yes","No"))</f>
        <v/>
      </c>
      <c r="Y662">
        <f>IF(A662="","",IF(N(S662)&gt;0,"Yes","No"))</f>
        <v/>
      </c>
      <c r="Z662">
        <f>IF(A662="","",IF(AND(N(K662)&lt;Rules!$B$5,N(L662)&lt;Rules!$B$6,N(Q662)&lt;Rules!$B$13,Y662="No"),"Yes","No"))</f>
        <v/>
      </c>
      <c r="AA662">
        <f>IF(A662="","",IF(LEFT(C662&amp;"",1)="3","Redirect",IF(OR(LEFT(C662&amp;"",1)="4",LEFT(C662&amp;"",1)="5"),IF(OR(N(K662)&gt;0,N(AC662)&gt;=Rules!$B$14),"Redirect","Prune"),IF(D662="Non-Indexable","Keep",IF(AND(W662="Yes",X662="Yes",Y662="No"),"Merge",IF(OR(U662="Yes",V662="Yes",AND(T662="Yes",N(L662)&gt;=Rules!$B$6)),"Update",IF(Z662="Yes",IF(N(AC662)&gt;=Rules!$B$14,"Redirect","Prune"),"Keep")))))))</f>
        <v/>
      </c>
      <c r="AB662">
        <f>IF(A662="","",IF(LEFT(C662&amp;"",1)="3","Already redirects ("&amp;C662&amp;"). Update internal links to point at the final URL.",IF(OR(LEFT(C662&amp;"",1)="4",LEFT(C662&amp;"",1)="5"),IF(AA662="Redirect","Returns "&amp;C662&amp;" but still has "&amp;N(K662)&amp;" clicks and "&amp;N(AC662)&amp;" referring domains. 301 it to the closest live page.","Returns "&amp;C662&amp;" with no clicks or links. Remove internal links and let it 404 or 410."),IF(D662="Non-Indexable","Non-indexable ("&amp;E662&amp;"). Keep if that is intentional; otherwise fix the canonical or noindex.",IF(AA662="Merge","Overlaps with "&amp;I662&amp;IF(N(J662)&gt;0," (similarity "&amp;TEXT(J662,"0.00")&amp;")","")&amp;", which gets more clicks. Merge the useful parts into it and 301 this URL.",IF(AA662="Update",MID(IF(U662="Yes","; Clicks down "&amp;TEXT(-P662,"0%")&amp;" on the previous period","")&amp;IF(V662="Yes","; Average position "&amp;TEXT(N662,"0.0")&amp;" on "&amp;TEXT(L662,"#,##0")&amp;" impressions (striking distance)","")&amp;IF(AND(T662="Yes",N(L662)&gt;=Rules!$B$6),"; Thin ("&amp;F662&amp;" words) but has search demand",""),3,400),IF(AA662="Prune","Low value: "&amp;N(K662)&amp;" clicks, "&amp;N(L662)&amp;" impressions, "&amp;N(Q662)&amp;" sessions, no key events. Remove or noindex it and update internal links.",IF(AA662="Redirect","Low value but "&amp;N(AC662)&amp;" referring domains. 301 it to the closest relevant page to keep those links.",IF(AND(Z662="No",Y662="Yes",N(K662)&lt;Rules!$B$5),"Low search traffic but it converts (key events: "&amp;S662&amp;"). Keep it and link to it.",IF(W662="Yes","Stronger than the page it overlaps ("&amp;I662&amp;"). Keep; merge that page into this one.","Healthy: "&amp;N(K662)&amp;" clicks"&amp;IF(ISNUMBER(N662),", average position "&amp;TEXT(N662,"0.0"),"")&amp;". Keep and monitor."))))))))))</f>
        <v/>
      </c>
      <c r="AE662">
        <f>IF(A662="","",IF(AD662&lt;&gt;"",AD662,AA662))</f>
        <v/>
      </c>
    </row>
    <row r="663">
      <c r="A663">
        <f>IF(Crawl!A662="","",Crawl!A662)</f>
        <v/>
      </c>
      <c r="B663">
        <f>IF(A663="","",Crawl!EC662)</f>
        <v/>
      </c>
      <c r="C663">
        <f>IF(A663="","",IFERROR(INDEX(Crawl!$A662:$DZ662,1,Rules!$H$6),""))</f>
        <v/>
      </c>
      <c r="D663">
        <f>IF(A663="","",IFERROR(INDEX(Crawl!$A662:$DZ662,1,Rules!$H$7),"")&amp;"")</f>
        <v/>
      </c>
      <c r="E663">
        <f>IF(A663="","",IFERROR(INDEX(Crawl!$A662:$DZ662,1,Rules!$H$8),"")&amp;"")</f>
        <v/>
      </c>
      <c r="F663">
        <f>IF(A663="","",IFERROR(INDEX(Crawl!$A662:$DZ662,1,Rules!$H$9),""))</f>
        <v/>
      </c>
      <c r="G663">
        <f>IF(A663="","",IFERROR(INDEX(Crawl!$A662:$DZ662,1,Rules!$H$10),""))</f>
        <v/>
      </c>
      <c r="H663">
        <f>IF(A663="","",IFERROR(INDEX(Crawl!$A662:$DZ662,1,Rules!$H$12),""))</f>
        <v/>
      </c>
      <c r="I663">
        <f>IF(A663="","",IF(AND(N(H663)&gt;0,IFERROR(INDEX(Crawl!$A662:$DZ662,1,Rules!$H$11),"")&amp;""&lt;&gt;""),IFERROR(INDEX(Crawl!$A662:$DZ662,1,Rules!$H$11),"")&amp;"",IF(AND(ISNUMBER(J663),N(J663)&gt;=Rules!$B$12,IFERROR(INDEX(Crawl!$A662:$DZ662,1,Rules!$H$13),"")&amp;""&lt;&gt;""),IFERROR(INDEX(Crawl!$A662:$DZ662,1,Rules!$H$13),"")&amp;"","")))</f>
        <v/>
      </c>
      <c r="J663" s="19">
        <f>IF(A663="","",IF(IFERROR(INDEX(Crawl!$A662:$DZ662,1,Rules!$H$14),"")&amp;""="","",IFERROR(INDEX(Crawl!$A662:$DZ662,1,Rules!$H$14),"")))</f>
        <v/>
      </c>
      <c r="K663">
        <f>IF(A663="","",IFERROR(SUMIFS('GSC current'!$J$2:$J$2001,'GSC current'!$I$2:$I$2001,B663),0))</f>
        <v/>
      </c>
      <c r="L663">
        <f>IF(A663="","",IFERROR(SUMIFS('GSC current'!$K$2:$K$2001,'GSC current'!$I$2:$I$2001,B663),0))</f>
        <v/>
      </c>
      <c r="M663" s="20">
        <f>IF(A663="","",IF(N(L663)&gt;0,K663/L663,""))</f>
        <v/>
      </c>
      <c r="N663" s="21">
        <f>IF(A663="","",IF(N(L663)&gt;0,SUMIFS('GSC current'!$L$2:$L$2001,'GSC current'!$I$2:$I$2001,B663)/L663,""))</f>
        <v/>
      </c>
      <c r="O663">
        <f>IF(A663="","",IFERROR(SUMIFS('GSC previous'!$J$2:$J$2001,'GSC previous'!$I$2:$I$2001,B663),0))</f>
        <v/>
      </c>
      <c r="P663" s="22">
        <f>IF(A663="","",IF(N(O663)&gt;0,(K663-O663)/O663,""))</f>
        <v/>
      </c>
      <c r="Q663">
        <f>IF(A663="","",IFERROR(SUMIFS(GA4!$P$2:$P$2001,GA4!$O$2:$O$2001,B663),0))</f>
        <v/>
      </c>
      <c r="R663" s="23">
        <f>IF(A663="","",IF(N(Q663)&gt;0,SUMIFS(GA4!$Q$2:$Q$2001,GA4!$O$2:$O$2001,B663)/Q663,""))</f>
        <v/>
      </c>
      <c r="S663">
        <f>IF(A663="","",IFERROR(SUMIFS(GA4!$R$2:$R$2001,GA4!$O$2:$O$2001,B663),0))</f>
        <v/>
      </c>
      <c r="T663">
        <f>IF(A663="","",IF(AND(ISNUMBER(F663),LEFT(C663&amp;"",1)="2"),IF(F663&lt;Rules!$B$9,"Yes","No"),"No"))</f>
        <v/>
      </c>
      <c r="U663">
        <f>IF(A663="","",IF(AND(N(O663)&gt;=Rules!$B$8,ISNUMBER(P663)),IF(P663&lt;=-Rules!$B$7,"Yes","No"),"No"))</f>
        <v/>
      </c>
      <c r="V663">
        <f>IF(A663="","",IF(AND(N(L663)&gt;=Rules!$B$6,ISNUMBER(N663)),IF(AND(N663&gt;=Rules!$B$10,N663&lt;=Rules!$B$11),"Yes","No"),"No"))</f>
        <v/>
      </c>
      <c r="W663">
        <f>IF(A663="","",IF(I663&lt;&gt;"","Yes","No"))</f>
        <v/>
      </c>
      <c r="X663">
        <f>IF(I663="","",IF(SUMIFS($K$3:$K$2002,$A$3:$A$2002,SUBSTITUTE(SUBSTITUTE(I663,"?","~?"),"*","~*"))&gt;N(K663),"Yes","No"))</f>
        <v/>
      </c>
      <c r="Y663">
        <f>IF(A663="","",IF(N(S663)&gt;0,"Yes","No"))</f>
        <v/>
      </c>
      <c r="Z663">
        <f>IF(A663="","",IF(AND(N(K663)&lt;Rules!$B$5,N(L663)&lt;Rules!$B$6,N(Q663)&lt;Rules!$B$13,Y663="No"),"Yes","No"))</f>
        <v/>
      </c>
      <c r="AA663">
        <f>IF(A663="","",IF(LEFT(C663&amp;"",1)="3","Redirect",IF(OR(LEFT(C663&amp;"",1)="4",LEFT(C663&amp;"",1)="5"),IF(OR(N(K663)&gt;0,N(AC663)&gt;=Rules!$B$14),"Redirect","Prune"),IF(D663="Non-Indexable","Keep",IF(AND(W663="Yes",X663="Yes",Y663="No"),"Merge",IF(OR(U663="Yes",V663="Yes",AND(T663="Yes",N(L663)&gt;=Rules!$B$6)),"Update",IF(Z663="Yes",IF(N(AC663)&gt;=Rules!$B$14,"Redirect","Prune"),"Keep")))))))</f>
        <v/>
      </c>
      <c r="AB663">
        <f>IF(A663="","",IF(LEFT(C663&amp;"",1)="3","Already redirects ("&amp;C663&amp;"). Update internal links to point at the final URL.",IF(OR(LEFT(C663&amp;"",1)="4",LEFT(C663&amp;"",1)="5"),IF(AA663="Redirect","Returns "&amp;C663&amp;" but still has "&amp;N(K663)&amp;" clicks and "&amp;N(AC663)&amp;" referring domains. 301 it to the closest live page.","Returns "&amp;C663&amp;" with no clicks or links. Remove internal links and let it 404 or 410."),IF(D663="Non-Indexable","Non-indexable ("&amp;E663&amp;"). Keep if that is intentional; otherwise fix the canonical or noindex.",IF(AA663="Merge","Overlaps with "&amp;I663&amp;IF(N(J663)&gt;0," (similarity "&amp;TEXT(J663,"0.00")&amp;")","")&amp;", which gets more clicks. Merge the useful parts into it and 301 this URL.",IF(AA663="Update",MID(IF(U663="Yes","; Clicks down "&amp;TEXT(-P663,"0%")&amp;" on the previous period","")&amp;IF(V663="Yes","; Average position "&amp;TEXT(N663,"0.0")&amp;" on "&amp;TEXT(L663,"#,##0")&amp;" impressions (striking distance)","")&amp;IF(AND(T663="Yes",N(L663)&gt;=Rules!$B$6),"; Thin ("&amp;F663&amp;" words) but has search demand",""),3,400),IF(AA663="Prune","Low value: "&amp;N(K663)&amp;" clicks, "&amp;N(L663)&amp;" impressions, "&amp;N(Q663)&amp;" sessions, no key events. Remove or noindex it and update internal links.",IF(AA663="Redirect","Low value but "&amp;N(AC663)&amp;" referring domains. 301 it to the closest relevant page to keep those links.",IF(AND(Z663="No",Y663="Yes",N(K663)&lt;Rules!$B$5),"Low search traffic but it converts (key events: "&amp;S663&amp;"). Keep it and link to it.",IF(W663="Yes","Stronger than the page it overlaps ("&amp;I663&amp;"). Keep; merge that page into this one.","Healthy: "&amp;N(K663)&amp;" clicks"&amp;IF(ISNUMBER(N663),", average position "&amp;TEXT(N663,"0.0"),"")&amp;". Keep and monitor."))))))))))</f>
        <v/>
      </c>
      <c r="AE663">
        <f>IF(A663="","",IF(AD663&lt;&gt;"",AD663,AA663))</f>
        <v/>
      </c>
    </row>
    <row r="664">
      <c r="A664">
        <f>IF(Crawl!A663="","",Crawl!A663)</f>
        <v/>
      </c>
      <c r="B664">
        <f>IF(A664="","",Crawl!EC663)</f>
        <v/>
      </c>
      <c r="C664">
        <f>IF(A664="","",IFERROR(INDEX(Crawl!$A663:$DZ663,1,Rules!$H$6),""))</f>
        <v/>
      </c>
      <c r="D664">
        <f>IF(A664="","",IFERROR(INDEX(Crawl!$A663:$DZ663,1,Rules!$H$7),"")&amp;"")</f>
        <v/>
      </c>
      <c r="E664">
        <f>IF(A664="","",IFERROR(INDEX(Crawl!$A663:$DZ663,1,Rules!$H$8),"")&amp;"")</f>
        <v/>
      </c>
      <c r="F664">
        <f>IF(A664="","",IFERROR(INDEX(Crawl!$A663:$DZ663,1,Rules!$H$9),""))</f>
        <v/>
      </c>
      <c r="G664">
        <f>IF(A664="","",IFERROR(INDEX(Crawl!$A663:$DZ663,1,Rules!$H$10),""))</f>
        <v/>
      </c>
      <c r="H664">
        <f>IF(A664="","",IFERROR(INDEX(Crawl!$A663:$DZ663,1,Rules!$H$12),""))</f>
        <v/>
      </c>
      <c r="I664">
        <f>IF(A664="","",IF(AND(N(H664)&gt;0,IFERROR(INDEX(Crawl!$A663:$DZ663,1,Rules!$H$11),"")&amp;""&lt;&gt;""),IFERROR(INDEX(Crawl!$A663:$DZ663,1,Rules!$H$11),"")&amp;"",IF(AND(ISNUMBER(J664),N(J664)&gt;=Rules!$B$12,IFERROR(INDEX(Crawl!$A663:$DZ663,1,Rules!$H$13),"")&amp;""&lt;&gt;""),IFERROR(INDEX(Crawl!$A663:$DZ663,1,Rules!$H$13),"")&amp;"","")))</f>
        <v/>
      </c>
      <c r="J664" s="19">
        <f>IF(A664="","",IF(IFERROR(INDEX(Crawl!$A663:$DZ663,1,Rules!$H$14),"")&amp;""="","",IFERROR(INDEX(Crawl!$A663:$DZ663,1,Rules!$H$14),"")))</f>
        <v/>
      </c>
      <c r="K664">
        <f>IF(A664="","",IFERROR(SUMIFS('GSC current'!$J$2:$J$2001,'GSC current'!$I$2:$I$2001,B664),0))</f>
        <v/>
      </c>
      <c r="L664">
        <f>IF(A664="","",IFERROR(SUMIFS('GSC current'!$K$2:$K$2001,'GSC current'!$I$2:$I$2001,B664),0))</f>
        <v/>
      </c>
      <c r="M664" s="20">
        <f>IF(A664="","",IF(N(L664)&gt;0,K664/L664,""))</f>
        <v/>
      </c>
      <c r="N664" s="21">
        <f>IF(A664="","",IF(N(L664)&gt;0,SUMIFS('GSC current'!$L$2:$L$2001,'GSC current'!$I$2:$I$2001,B664)/L664,""))</f>
        <v/>
      </c>
      <c r="O664">
        <f>IF(A664="","",IFERROR(SUMIFS('GSC previous'!$J$2:$J$2001,'GSC previous'!$I$2:$I$2001,B664),0))</f>
        <v/>
      </c>
      <c r="P664" s="22">
        <f>IF(A664="","",IF(N(O664)&gt;0,(K664-O664)/O664,""))</f>
        <v/>
      </c>
      <c r="Q664">
        <f>IF(A664="","",IFERROR(SUMIFS(GA4!$P$2:$P$2001,GA4!$O$2:$O$2001,B664),0))</f>
        <v/>
      </c>
      <c r="R664" s="23">
        <f>IF(A664="","",IF(N(Q664)&gt;0,SUMIFS(GA4!$Q$2:$Q$2001,GA4!$O$2:$O$2001,B664)/Q664,""))</f>
        <v/>
      </c>
      <c r="S664">
        <f>IF(A664="","",IFERROR(SUMIFS(GA4!$R$2:$R$2001,GA4!$O$2:$O$2001,B664),0))</f>
        <v/>
      </c>
      <c r="T664">
        <f>IF(A664="","",IF(AND(ISNUMBER(F664),LEFT(C664&amp;"",1)="2"),IF(F664&lt;Rules!$B$9,"Yes","No"),"No"))</f>
        <v/>
      </c>
      <c r="U664">
        <f>IF(A664="","",IF(AND(N(O664)&gt;=Rules!$B$8,ISNUMBER(P664)),IF(P664&lt;=-Rules!$B$7,"Yes","No"),"No"))</f>
        <v/>
      </c>
      <c r="V664">
        <f>IF(A664="","",IF(AND(N(L664)&gt;=Rules!$B$6,ISNUMBER(N664)),IF(AND(N664&gt;=Rules!$B$10,N664&lt;=Rules!$B$11),"Yes","No"),"No"))</f>
        <v/>
      </c>
      <c r="W664">
        <f>IF(A664="","",IF(I664&lt;&gt;"","Yes","No"))</f>
        <v/>
      </c>
      <c r="X664">
        <f>IF(I664="","",IF(SUMIFS($K$3:$K$2002,$A$3:$A$2002,SUBSTITUTE(SUBSTITUTE(I664,"?","~?"),"*","~*"))&gt;N(K664),"Yes","No"))</f>
        <v/>
      </c>
      <c r="Y664">
        <f>IF(A664="","",IF(N(S664)&gt;0,"Yes","No"))</f>
        <v/>
      </c>
      <c r="Z664">
        <f>IF(A664="","",IF(AND(N(K664)&lt;Rules!$B$5,N(L664)&lt;Rules!$B$6,N(Q664)&lt;Rules!$B$13,Y664="No"),"Yes","No"))</f>
        <v/>
      </c>
      <c r="AA664">
        <f>IF(A664="","",IF(LEFT(C664&amp;"",1)="3","Redirect",IF(OR(LEFT(C664&amp;"",1)="4",LEFT(C664&amp;"",1)="5"),IF(OR(N(K664)&gt;0,N(AC664)&gt;=Rules!$B$14),"Redirect","Prune"),IF(D664="Non-Indexable","Keep",IF(AND(W664="Yes",X664="Yes",Y664="No"),"Merge",IF(OR(U664="Yes",V664="Yes",AND(T664="Yes",N(L664)&gt;=Rules!$B$6)),"Update",IF(Z664="Yes",IF(N(AC664)&gt;=Rules!$B$14,"Redirect","Prune"),"Keep")))))))</f>
        <v/>
      </c>
      <c r="AB664">
        <f>IF(A664="","",IF(LEFT(C664&amp;"",1)="3","Already redirects ("&amp;C664&amp;"). Update internal links to point at the final URL.",IF(OR(LEFT(C664&amp;"",1)="4",LEFT(C664&amp;"",1)="5"),IF(AA664="Redirect","Returns "&amp;C664&amp;" but still has "&amp;N(K664)&amp;" clicks and "&amp;N(AC664)&amp;" referring domains. 301 it to the closest live page.","Returns "&amp;C664&amp;" with no clicks or links. Remove internal links and let it 404 or 410."),IF(D664="Non-Indexable","Non-indexable ("&amp;E664&amp;"). Keep if that is intentional; otherwise fix the canonical or noindex.",IF(AA664="Merge","Overlaps with "&amp;I664&amp;IF(N(J664)&gt;0," (similarity "&amp;TEXT(J664,"0.00")&amp;")","")&amp;", which gets more clicks. Merge the useful parts into it and 301 this URL.",IF(AA664="Update",MID(IF(U664="Yes","; Clicks down "&amp;TEXT(-P664,"0%")&amp;" on the previous period","")&amp;IF(V664="Yes","; Average position "&amp;TEXT(N664,"0.0")&amp;" on "&amp;TEXT(L664,"#,##0")&amp;" impressions (striking distance)","")&amp;IF(AND(T664="Yes",N(L664)&gt;=Rules!$B$6),"; Thin ("&amp;F664&amp;" words) but has search demand",""),3,400),IF(AA664="Prune","Low value: "&amp;N(K664)&amp;" clicks, "&amp;N(L664)&amp;" impressions, "&amp;N(Q664)&amp;" sessions, no key events. Remove or noindex it and update internal links.",IF(AA664="Redirect","Low value but "&amp;N(AC664)&amp;" referring domains. 301 it to the closest relevant page to keep those links.",IF(AND(Z664="No",Y664="Yes",N(K664)&lt;Rules!$B$5),"Low search traffic but it converts (key events: "&amp;S664&amp;"). Keep it and link to it.",IF(W664="Yes","Stronger than the page it overlaps ("&amp;I664&amp;"). Keep; merge that page into this one.","Healthy: "&amp;N(K664)&amp;" clicks"&amp;IF(ISNUMBER(N664),", average position "&amp;TEXT(N664,"0.0"),"")&amp;". Keep and monitor."))))))))))</f>
        <v/>
      </c>
      <c r="AE664">
        <f>IF(A664="","",IF(AD664&lt;&gt;"",AD664,AA664))</f>
        <v/>
      </c>
    </row>
    <row r="665">
      <c r="A665">
        <f>IF(Crawl!A664="","",Crawl!A664)</f>
        <v/>
      </c>
      <c r="B665">
        <f>IF(A665="","",Crawl!EC664)</f>
        <v/>
      </c>
      <c r="C665">
        <f>IF(A665="","",IFERROR(INDEX(Crawl!$A664:$DZ664,1,Rules!$H$6),""))</f>
        <v/>
      </c>
      <c r="D665">
        <f>IF(A665="","",IFERROR(INDEX(Crawl!$A664:$DZ664,1,Rules!$H$7),"")&amp;"")</f>
        <v/>
      </c>
      <c r="E665">
        <f>IF(A665="","",IFERROR(INDEX(Crawl!$A664:$DZ664,1,Rules!$H$8),"")&amp;"")</f>
        <v/>
      </c>
      <c r="F665">
        <f>IF(A665="","",IFERROR(INDEX(Crawl!$A664:$DZ664,1,Rules!$H$9),""))</f>
        <v/>
      </c>
      <c r="G665">
        <f>IF(A665="","",IFERROR(INDEX(Crawl!$A664:$DZ664,1,Rules!$H$10),""))</f>
        <v/>
      </c>
      <c r="H665">
        <f>IF(A665="","",IFERROR(INDEX(Crawl!$A664:$DZ664,1,Rules!$H$12),""))</f>
        <v/>
      </c>
      <c r="I665">
        <f>IF(A665="","",IF(AND(N(H665)&gt;0,IFERROR(INDEX(Crawl!$A664:$DZ664,1,Rules!$H$11),"")&amp;""&lt;&gt;""),IFERROR(INDEX(Crawl!$A664:$DZ664,1,Rules!$H$11),"")&amp;"",IF(AND(ISNUMBER(J665),N(J665)&gt;=Rules!$B$12,IFERROR(INDEX(Crawl!$A664:$DZ664,1,Rules!$H$13),"")&amp;""&lt;&gt;""),IFERROR(INDEX(Crawl!$A664:$DZ664,1,Rules!$H$13),"")&amp;"","")))</f>
        <v/>
      </c>
      <c r="J665" s="19">
        <f>IF(A665="","",IF(IFERROR(INDEX(Crawl!$A664:$DZ664,1,Rules!$H$14),"")&amp;""="","",IFERROR(INDEX(Crawl!$A664:$DZ664,1,Rules!$H$14),"")))</f>
        <v/>
      </c>
      <c r="K665">
        <f>IF(A665="","",IFERROR(SUMIFS('GSC current'!$J$2:$J$2001,'GSC current'!$I$2:$I$2001,B665),0))</f>
        <v/>
      </c>
      <c r="L665">
        <f>IF(A665="","",IFERROR(SUMIFS('GSC current'!$K$2:$K$2001,'GSC current'!$I$2:$I$2001,B665),0))</f>
        <v/>
      </c>
      <c r="M665" s="20">
        <f>IF(A665="","",IF(N(L665)&gt;0,K665/L665,""))</f>
        <v/>
      </c>
      <c r="N665" s="21">
        <f>IF(A665="","",IF(N(L665)&gt;0,SUMIFS('GSC current'!$L$2:$L$2001,'GSC current'!$I$2:$I$2001,B665)/L665,""))</f>
        <v/>
      </c>
      <c r="O665">
        <f>IF(A665="","",IFERROR(SUMIFS('GSC previous'!$J$2:$J$2001,'GSC previous'!$I$2:$I$2001,B665),0))</f>
        <v/>
      </c>
      <c r="P665" s="22">
        <f>IF(A665="","",IF(N(O665)&gt;0,(K665-O665)/O665,""))</f>
        <v/>
      </c>
      <c r="Q665">
        <f>IF(A665="","",IFERROR(SUMIFS(GA4!$P$2:$P$2001,GA4!$O$2:$O$2001,B665),0))</f>
        <v/>
      </c>
      <c r="R665" s="23">
        <f>IF(A665="","",IF(N(Q665)&gt;0,SUMIFS(GA4!$Q$2:$Q$2001,GA4!$O$2:$O$2001,B665)/Q665,""))</f>
        <v/>
      </c>
      <c r="S665">
        <f>IF(A665="","",IFERROR(SUMIFS(GA4!$R$2:$R$2001,GA4!$O$2:$O$2001,B665),0))</f>
        <v/>
      </c>
      <c r="T665">
        <f>IF(A665="","",IF(AND(ISNUMBER(F665),LEFT(C665&amp;"",1)="2"),IF(F665&lt;Rules!$B$9,"Yes","No"),"No"))</f>
        <v/>
      </c>
      <c r="U665">
        <f>IF(A665="","",IF(AND(N(O665)&gt;=Rules!$B$8,ISNUMBER(P665)),IF(P665&lt;=-Rules!$B$7,"Yes","No"),"No"))</f>
        <v/>
      </c>
      <c r="V665">
        <f>IF(A665="","",IF(AND(N(L665)&gt;=Rules!$B$6,ISNUMBER(N665)),IF(AND(N665&gt;=Rules!$B$10,N665&lt;=Rules!$B$11),"Yes","No"),"No"))</f>
        <v/>
      </c>
      <c r="W665">
        <f>IF(A665="","",IF(I665&lt;&gt;"","Yes","No"))</f>
        <v/>
      </c>
      <c r="X665">
        <f>IF(I665="","",IF(SUMIFS($K$3:$K$2002,$A$3:$A$2002,SUBSTITUTE(SUBSTITUTE(I665,"?","~?"),"*","~*"))&gt;N(K665),"Yes","No"))</f>
        <v/>
      </c>
      <c r="Y665">
        <f>IF(A665="","",IF(N(S665)&gt;0,"Yes","No"))</f>
        <v/>
      </c>
      <c r="Z665">
        <f>IF(A665="","",IF(AND(N(K665)&lt;Rules!$B$5,N(L665)&lt;Rules!$B$6,N(Q665)&lt;Rules!$B$13,Y665="No"),"Yes","No"))</f>
        <v/>
      </c>
      <c r="AA665">
        <f>IF(A665="","",IF(LEFT(C665&amp;"",1)="3","Redirect",IF(OR(LEFT(C665&amp;"",1)="4",LEFT(C665&amp;"",1)="5"),IF(OR(N(K665)&gt;0,N(AC665)&gt;=Rules!$B$14),"Redirect","Prune"),IF(D665="Non-Indexable","Keep",IF(AND(W665="Yes",X665="Yes",Y665="No"),"Merge",IF(OR(U665="Yes",V665="Yes",AND(T665="Yes",N(L665)&gt;=Rules!$B$6)),"Update",IF(Z665="Yes",IF(N(AC665)&gt;=Rules!$B$14,"Redirect","Prune"),"Keep")))))))</f>
        <v/>
      </c>
      <c r="AB665">
        <f>IF(A665="","",IF(LEFT(C665&amp;"",1)="3","Already redirects ("&amp;C665&amp;"). Update internal links to point at the final URL.",IF(OR(LEFT(C665&amp;"",1)="4",LEFT(C665&amp;"",1)="5"),IF(AA665="Redirect","Returns "&amp;C665&amp;" but still has "&amp;N(K665)&amp;" clicks and "&amp;N(AC665)&amp;" referring domains. 301 it to the closest live page.","Returns "&amp;C665&amp;" with no clicks or links. Remove internal links and let it 404 or 410."),IF(D665="Non-Indexable","Non-indexable ("&amp;E665&amp;"). Keep if that is intentional; otherwise fix the canonical or noindex.",IF(AA665="Merge","Overlaps with "&amp;I665&amp;IF(N(J665)&gt;0," (similarity "&amp;TEXT(J665,"0.00")&amp;")","")&amp;", which gets more clicks. Merge the useful parts into it and 301 this URL.",IF(AA665="Update",MID(IF(U665="Yes","; Clicks down "&amp;TEXT(-P665,"0%")&amp;" on the previous period","")&amp;IF(V665="Yes","; Average position "&amp;TEXT(N665,"0.0")&amp;" on "&amp;TEXT(L665,"#,##0")&amp;" impressions (striking distance)","")&amp;IF(AND(T665="Yes",N(L665)&gt;=Rules!$B$6),"; Thin ("&amp;F665&amp;" words) but has search demand",""),3,400),IF(AA665="Prune","Low value: "&amp;N(K665)&amp;" clicks, "&amp;N(L665)&amp;" impressions, "&amp;N(Q665)&amp;" sessions, no key events. Remove or noindex it and update internal links.",IF(AA665="Redirect","Low value but "&amp;N(AC665)&amp;" referring domains. 301 it to the closest relevant page to keep those links.",IF(AND(Z665="No",Y665="Yes",N(K665)&lt;Rules!$B$5),"Low search traffic but it converts (key events: "&amp;S665&amp;"). Keep it and link to it.",IF(W665="Yes","Stronger than the page it overlaps ("&amp;I665&amp;"). Keep; merge that page into this one.","Healthy: "&amp;N(K665)&amp;" clicks"&amp;IF(ISNUMBER(N665),", average position "&amp;TEXT(N665,"0.0"),"")&amp;". Keep and monitor."))))))))))</f>
        <v/>
      </c>
      <c r="AE665">
        <f>IF(A665="","",IF(AD665&lt;&gt;"",AD665,AA665))</f>
        <v/>
      </c>
    </row>
    <row r="666">
      <c r="A666">
        <f>IF(Crawl!A665="","",Crawl!A665)</f>
        <v/>
      </c>
      <c r="B666">
        <f>IF(A666="","",Crawl!EC665)</f>
        <v/>
      </c>
      <c r="C666">
        <f>IF(A666="","",IFERROR(INDEX(Crawl!$A665:$DZ665,1,Rules!$H$6),""))</f>
        <v/>
      </c>
      <c r="D666">
        <f>IF(A666="","",IFERROR(INDEX(Crawl!$A665:$DZ665,1,Rules!$H$7),"")&amp;"")</f>
        <v/>
      </c>
      <c r="E666">
        <f>IF(A666="","",IFERROR(INDEX(Crawl!$A665:$DZ665,1,Rules!$H$8),"")&amp;"")</f>
        <v/>
      </c>
      <c r="F666">
        <f>IF(A666="","",IFERROR(INDEX(Crawl!$A665:$DZ665,1,Rules!$H$9),""))</f>
        <v/>
      </c>
      <c r="G666">
        <f>IF(A666="","",IFERROR(INDEX(Crawl!$A665:$DZ665,1,Rules!$H$10),""))</f>
        <v/>
      </c>
      <c r="H666">
        <f>IF(A666="","",IFERROR(INDEX(Crawl!$A665:$DZ665,1,Rules!$H$12),""))</f>
        <v/>
      </c>
      <c r="I666">
        <f>IF(A666="","",IF(AND(N(H666)&gt;0,IFERROR(INDEX(Crawl!$A665:$DZ665,1,Rules!$H$11),"")&amp;""&lt;&gt;""),IFERROR(INDEX(Crawl!$A665:$DZ665,1,Rules!$H$11),"")&amp;"",IF(AND(ISNUMBER(J666),N(J666)&gt;=Rules!$B$12,IFERROR(INDEX(Crawl!$A665:$DZ665,1,Rules!$H$13),"")&amp;""&lt;&gt;""),IFERROR(INDEX(Crawl!$A665:$DZ665,1,Rules!$H$13),"")&amp;"","")))</f>
        <v/>
      </c>
      <c r="J666" s="19">
        <f>IF(A666="","",IF(IFERROR(INDEX(Crawl!$A665:$DZ665,1,Rules!$H$14),"")&amp;""="","",IFERROR(INDEX(Crawl!$A665:$DZ665,1,Rules!$H$14),"")))</f>
        <v/>
      </c>
      <c r="K666">
        <f>IF(A666="","",IFERROR(SUMIFS('GSC current'!$J$2:$J$2001,'GSC current'!$I$2:$I$2001,B666),0))</f>
        <v/>
      </c>
      <c r="L666">
        <f>IF(A666="","",IFERROR(SUMIFS('GSC current'!$K$2:$K$2001,'GSC current'!$I$2:$I$2001,B666),0))</f>
        <v/>
      </c>
      <c r="M666" s="20">
        <f>IF(A666="","",IF(N(L666)&gt;0,K666/L666,""))</f>
        <v/>
      </c>
      <c r="N666" s="21">
        <f>IF(A666="","",IF(N(L666)&gt;0,SUMIFS('GSC current'!$L$2:$L$2001,'GSC current'!$I$2:$I$2001,B666)/L666,""))</f>
        <v/>
      </c>
      <c r="O666">
        <f>IF(A666="","",IFERROR(SUMIFS('GSC previous'!$J$2:$J$2001,'GSC previous'!$I$2:$I$2001,B666),0))</f>
        <v/>
      </c>
      <c r="P666" s="22">
        <f>IF(A666="","",IF(N(O666)&gt;0,(K666-O666)/O666,""))</f>
        <v/>
      </c>
      <c r="Q666">
        <f>IF(A666="","",IFERROR(SUMIFS(GA4!$P$2:$P$2001,GA4!$O$2:$O$2001,B666),0))</f>
        <v/>
      </c>
      <c r="R666" s="23">
        <f>IF(A666="","",IF(N(Q666)&gt;0,SUMIFS(GA4!$Q$2:$Q$2001,GA4!$O$2:$O$2001,B666)/Q666,""))</f>
        <v/>
      </c>
      <c r="S666">
        <f>IF(A666="","",IFERROR(SUMIFS(GA4!$R$2:$R$2001,GA4!$O$2:$O$2001,B666),0))</f>
        <v/>
      </c>
      <c r="T666">
        <f>IF(A666="","",IF(AND(ISNUMBER(F666),LEFT(C666&amp;"",1)="2"),IF(F666&lt;Rules!$B$9,"Yes","No"),"No"))</f>
        <v/>
      </c>
      <c r="U666">
        <f>IF(A666="","",IF(AND(N(O666)&gt;=Rules!$B$8,ISNUMBER(P666)),IF(P666&lt;=-Rules!$B$7,"Yes","No"),"No"))</f>
        <v/>
      </c>
      <c r="V666">
        <f>IF(A666="","",IF(AND(N(L666)&gt;=Rules!$B$6,ISNUMBER(N666)),IF(AND(N666&gt;=Rules!$B$10,N666&lt;=Rules!$B$11),"Yes","No"),"No"))</f>
        <v/>
      </c>
      <c r="W666">
        <f>IF(A666="","",IF(I666&lt;&gt;"","Yes","No"))</f>
        <v/>
      </c>
      <c r="X666">
        <f>IF(I666="","",IF(SUMIFS($K$3:$K$2002,$A$3:$A$2002,SUBSTITUTE(SUBSTITUTE(I666,"?","~?"),"*","~*"))&gt;N(K666),"Yes","No"))</f>
        <v/>
      </c>
      <c r="Y666">
        <f>IF(A666="","",IF(N(S666)&gt;0,"Yes","No"))</f>
        <v/>
      </c>
      <c r="Z666">
        <f>IF(A666="","",IF(AND(N(K666)&lt;Rules!$B$5,N(L666)&lt;Rules!$B$6,N(Q666)&lt;Rules!$B$13,Y666="No"),"Yes","No"))</f>
        <v/>
      </c>
      <c r="AA666">
        <f>IF(A666="","",IF(LEFT(C666&amp;"",1)="3","Redirect",IF(OR(LEFT(C666&amp;"",1)="4",LEFT(C666&amp;"",1)="5"),IF(OR(N(K666)&gt;0,N(AC666)&gt;=Rules!$B$14),"Redirect","Prune"),IF(D666="Non-Indexable","Keep",IF(AND(W666="Yes",X666="Yes",Y666="No"),"Merge",IF(OR(U666="Yes",V666="Yes",AND(T666="Yes",N(L666)&gt;=Rules!$B$6)),"Update",IF(Z666="Yes",IF(N(AC666)&gt;=Rules!$B$14,"Redirect","Prune"),"Keep")))))))</f>
        <v/>
      </c>
      <c r="AB666">
        <f>IF(A666="","",IF(LEFT(C666&amp;"",1)="3","Already redirects ("&amp;C666&amp;"). Update internal links to point at the final URL.",IF(OR(LEFT(C666&amp;"",1)="4",LEFT(C666&amp;"",1)="5"),IF(AA666="Redirect","Returns "&amp;C666&amp;" but still has "&amp;N(K666)&amp;" clicks and "&amp;N(AC666)&amp;" referring domains. 301 it to the closest live page.","Returns "&amp;C666&amp;" with no clicks or links. Remove internal links and let it 404 or 410."),IF(D666="Non-Indexable","Non-indexable ("&amp;E666&amp;"). Keep if that is intentional; otherwise fix the canonical or noindex.",IF(AA666="Merge","Overlaps with "&amp;I666&amp;IF(N(J666)&gt;0," (similarity "&amp;TEXT(J666,"0.00")&amp;")","")&amp;", which gets more clicks. Merge the useful parts into it and 301 this URL.",IF(AA666="Update",MID(IF(U666="Yes","; Clicks down "&amp;TEXT(-P666,"0%")&amp;" on the previous period","")&amp;IF(V666="Yes","; Average position "&amp;TEXT(N666,"0.0")&amp;" on "&amp;TEXT(L666,"#,##0")&amp;" impressions (striking distance)","")&amp;IF(AND(T666="Yes",N(L666)&gt;=Rules!$B$6),"; Thin ("&amp;F666&amp;" words) but has search demand",""),3,400),IF(AA666="Prune","Low value: "&amp;N(K666)&amp;" clicks, "&amp;N(L666)&amp;" impressions, "&amp;N(Q666)&amp;" sessions, no key events. Remove or noindex it and update internal links.",IF(AA666="Redirect","Low value but "&amp;N(AC666)&amp;" referring domains. 301 it to the closest relevant page to keep those links.",IF(AND(Z666="No",Y666="Yes",N(K666)&lt;Rules!$B$5),"Low search traffic but it converts (key events: "&amp;S666&amp;"). Keep it and link to it.",IF(W666="Yes","Stronger than the page it overlaps ("&amp;I666&amp;"). Keep; merge that page into this one.","Healthy: "&amp;N(K666)&amp;" clicks"&amp;IF(ISNUMBER(N666),", average position "&amp;TEXT(N666,"0.0"),"")&amp;". Keep and monitor."))))))))))</f>
        <v/>
      </c>
      <c r="AE666">
        <f>IF(A666="","",IF(AD666&lt;&gt;"",AD666,AA666))</f>
        <v/>
      </c>
    </row>
    <row r="667">
      <c r="A667">
        <f>IF(Crawl!A666="","",Crawl!A666)</f>
        <v/>
      </c>
      <c r="B667">
        <f>IF(A667="","",Crawl!EC666)</f>
        <v/>
      </c>
      <c r="C667">
        <f>IF(A667="","",IFERROR(INDEX(Crawl!$A666:$DZ666,1,Rules!$H$6),""))</f>
        <v/>
      </c>
      <c r="D667">
        <f>IF(A667="","",IFERROR(INDEX(Crawl!$A666:$DZ666,1,Rules!$H$7),"")&amp;"")</f>
        <v/>
      </c>
      <c r="E667">
        <f>IF(A667="","",IFERROR(INDEX(Crawl!$A666:$DZ666,1,Rules!$H$8),"")&amp;"")</f>
        <v/>
      </c>
      <c r="F667">
        <f>IF(A667="","",IFERROR(INDEX(Crawl!$A666:$DZ666,1,Rules!$H$9),""))</f>
        <v/>
      </c>
      <c r="G667">
        <f>IF(A667="","",IFERROR(INDEX(Crawl!$A666:$DZ666,1,Rules!$H$10),""))</f>
        <v/>
      </c>
      <c r="H667">
        <f>IF(A667="","",IFERROR(INDEX(Crawl!$A666:$DZ666,1,Rules!$H$12),""))</f>
        <v/>
      </c>
      <c r="I667">
        <f>IF(A667="","",IF(AND(N(H667)&gt;0,IFERROR(INDEX(Crawl!$A666:$DZ666,1,Rules!$H$11),"")&amp;""&lt;&gt;""),IFERROR(INDEX(Crawl!$A666:$DZ666,1,Rules!$H$11),"")&amp;"",IF(AND(ISNUMBER(J667),N(J667)&gt;=Rules!$B$12,IFERROR(INDEX(Crawl!$A666:$DZ666,1,Rules!$H$13),"")&amp;""&lt;&gt;""),IFERROR(INDEX(Crawl!$A666:$DZ666,1,Rules!$H$13),"")&amp;"","")))</f>
        <v/>
      </c>
      <c r="J667" s="19">
        <f>IF(A667="","",IF(IFERROR(INDEX(Crawl!$A666:$DZ666,1,Rules!$H$14),"")&amp;""="","",IFERROR(INDEX(Crawl!$A666:$DZ666,1,Rules!$H$14),"")))</f>
        <v/>
      </c>
      <c r="K667">
        <f>IF(A667="","",IFERROR(SUMIFS('GSC current'!$J$2:$J$2001,'GSC current'!$I$2:$I$2001,B667),0))</f>
        <v/>
      </c>
      <c r="L667">
        <f>IF(A667="","",IFERROR(SUMIFS('GSC current'!$K$2:$K$2001,'GSC current'!$I$2:$I$2001,B667),0))</f>
        <v/>
      </c>
      <c r="M667" s="20">
        <f>IF(A667="","",IF(N(L667)&gt;0,K667/L667,""))</f>
        <v/>
      </c>
      <c r="N667" s="21">
        <f>IF(A667="","",IF(N(L667)&gt;0,SUMIFS('GSC current'!$L$2:$L$2001,'GSC current'!$I$2:$I$2001,B667)/L667,""))</f>
        <v/>
      </c>
      <c r="O667">
        <f>IF(A667="","",IFERROR(SUMIFS('GSC previous'!$J$2:$J$2001,'GSC previous'!$I$2:$I$2001,B667),0))</f>
        <v/>
      </c>
      <c r="P667" s="22">
        <f>IF(A667="","",IF(N(O667)&gt;0,(K667-O667)/O667,""))</f>
        <v/>
      </c>
      <c r="Q667">
        <f>IF(A667="","",IFERROR(SUMIFS(GA4!$P$2:$P$2001,GA4!$O$2:$O$2001,B667),0))</f>
        <v/>
      </c>
      <c r="R667" s="23">
        <f>IF(A667="","",IF(N(Q667)&gt;0,SUMIFS(GA4!$Q$2:$Q$2001,GA4!$O$2:$O$2001,B667)/Q667,""))</f>
        <v/>
      </c>
      <c r="S667">
        <f>IF(A667="","",IFERROR(SUMIFS(GA4!$R$2:$R$2001,GA4!$O$2:$O$2001,B667),0))</f>
        <v/>
      </c>
      <c r="T667">
        <f>IF(A667="","",IF(AND(ISNUMBER(F667),LEFT(C667&amp;"",1)="2"),IF(F667&lt;Rules!$B$9,"Yes","No"),"No"))</f>
        <v/>
      </c>
      <c r="U667">
        <f>IF(A667="","",IF(AND(N(O667)&gt;=Rules!$B$8,ISNUMBER(P667)),IF(P667&lt;=-Rules!$B$7,"Yes","No"),"No"))</f>
        <v/>
      </c>
      <c r="V667">
        <f>IF(A667="","",IF(AND(N(L667)&gt;=Rules!$B$6,ISNUMBER(N667)),IF(AND(N667&gt;=Rules!$B$10,N667&lt;=Rules!$B$11),"Yes","No"),"No"))</f>
        <v/>
      </c>
      <c r="W667">
        <f>IF(A667="","",IF(I667&lt;&gt;"","Yes","No"))</f>
        <v/>
      </c>
      <c r="X667">
        <f>IF(I667="","",IF(SUMIFS($K$3:$K$2002,$A$3:$A$2002,SUBSTITUTE(SUBSTITUTE(I667,"?","~?"),"*","~*"))&gt;N(K667),"Yes","No"))</f>
        <v/>
      </c>
      <c r="Y667">
        <f>IF(A667="","",IF(N(S667)&gt;0,"Yes","No"))</f>
        <v/>
      </c>
      <c r="Z667">
        <f>IF(A667="","",IF(AND(N(K667)&lt;Rules!$B$5,N(L667)&lt;Rules!$B$6,N(Q667)&lt;Rules!$B$13,Y667="No"),"Yes","No"))</f>
        <v/>
      </c>
      <c r="AA667">
        <f>IF(A667="","",IF(LEFT(C667&amp;"",1)="3","Redirect",IF(OR(LEFT(C667&amp;"",1)="4",LEFT(C667&amp;"",1)="5"),IF(OR(N(K667)&gt;0,N(AC667)&gt;=Rules!$B$14),"Redirect","Prune"),IF(D667="Non-Indexable","Keep",IF(AND(W667="Yes",X667="Yes",Y667="No"),"Merge",IF(OR(U667="Yes",V667="Yes",AND(T667="Yes",N(L667)&gt;=Rules!$B$6)),"Update",IF(Z667="Yes",IF(N(AC667)&gt;=Rules!$B$14,"Redirect","Prune"),"Keep")))))))</f>
        <v/>
      </c>
      <c r="AB667">
        <f>IF(A667="","",IF(LEFT(C667&amp;"",1)="3","Already redirects ("&amp;C667&amp;"). Update internal links to point at the final URL.",IF(OR(LEFT(C667&amp;"",1)="4",LEFT(C667&amp;"",1)="5"),IF(AA667="Redirect","Returns "&amp;C667&amp;" but still has "&amp;N(K667)&amp;" clicks and "&amp;N(AC667)&amp;" referring domains. 301 it to the closest live page.","Returns "&amp;C667&amp;" with no clicks or links. Remove internal links and let it 404 or 410."),IF(D667="Non-Indexable","Non-indexable ("&amp;E667&amp;"). Keep if that is intentional; otherwise fix the canonical or noindex.",IF(AA667="Merge","Overlaps with "&amp;I667&amp;IF(N(J667)&gt;0," (similarity "&amp;TEXT(J667,"0.00")&amp;")","")&amp;", which gets more clicks. Merge the useful parts into it and 301 this URL.",IF(AA667="Update",MID(IF(U667="Yes","; Clicks down "&amp;TEXT(-P667,"0%")&amp;" on the previous period","")&amp;IF(V667="Yes","; Average position "&amp;TEXT(N667,"0.0")&amp;" on "&amp;TEXT(L667,"#,##0")&amp;" impressions (striking distance)","")&amp;IF(AND(T667="Yes",N(L667)&gt;=Rules!$B$6),"; Thin ("&amp;F667&amp;" words) but has search demand",""),3,400),IF(AA667="Prune","Low value: "&amp;N(K667)&amp;" clicks, "&amp;N(L667)&amp;" impressions, "&amp;N(Q667)&amp;" sessions, no key events. Remove or noindex it and update internal links.",IF(AA667="Redirect","Low value but "&amp;N(AC667)&amp;" referring domains. 301 it to the closest relevant page to keep those links.",IF(AND(Z667="No",Y667="Yes",N(K667)&lt;Rules!$B$5),"Low search traffic but it converts (key events: "&amp;S667&amp;"). Keep it and link to it.",IF(W667="Yes","Stronger than the page it overlaps ("&amp;I667&amp;"). Keep; merge that page into this one.","Healthy: "&amp;N(K667)&amp;" clicks"&amp;IF(ISNUMBER(N667),", average position "&amp;TEXT(N667,"0.0"),"")&amp;". Keep and monitor."))))))))))</f>
        <v/>
      </c>
      <c r="AE667">
        <f>IF(A667="","",IF(AD667&lt;&gt;"",AD667,AA667))</f>
        <v/>
      </c>
    </row>
    <row r="668">
      <c r="A668">
        <f>IF(Crawl!A667="","",Crawl!A667)</f>
        <v/>
      </c>
      <c r="B668">
        <f>IF(A668="","",Crawl!EC667)</f>
        <v/>
      </c>
      <c r="C668">
        <f>IF(A668="","",IFERROR(INDEX(Crawl!$A667:$DZ667,1,Rules!$H$6),""))</f>
        <v/>
      </c>
      <c r="D668">
        <f>IF(A668="","",IFERROR(INDEX(Crawl!$A667:$DZ667,1,Rules!$H$7),"")&amp;"")</f>
        <v/>
      </c>
      <c r="E668">
        <f>IF(A668="","",IFERROR(INDEX(Crawl!$A667:$DZ667,1,Rules!$H$8),"")&amp;"")</f>
        <v/>
      </c>
      <c r="F668">
        <f>IF(A668="","",IFERROR(INDEX(Crawl!$A667:$DZ667,1,Rules!$H$9),""))</f>
        <v/>
      </c>
      <c r="G668">
        <f>IF(A668="","",IFERROR(INDEX(Crawl!$A667:$DZ667,1,Rules!$H$10),""))</f>
        <v/>
      </c>
      <c r="H668">
        <f>IF(A668="","",IFERROR(INDEX(Crawl!$A667:$DZ667,1,Rules!$H$12),""))</f>
        <v/>
      </c>
      <c r="I668">
        <f>IF(A668="","",IF(AND(N(H668)&gt;0,IFERROR(INDEX(Crawl!$A667:$DZ667,1,Rules!$H$11),"")&amp;""&lt;&gt;""),IFERROR(INDEX(Crawl!$A667:$DZ667,1,Rules!$H$11),"")&amp;"",IF(AND(ISNUMBER(J668),N(J668)&gt;=Rules!$B$12,IFERROR(INDEX(Crawl!$A667:$DZ667,1,Rules!$H$13),"")&amp;""&lt;&gt;""),IFERROR(INDEX(Crawl!$A667:$DZ667,1,Rules!$H$13),"")&amp;"","")))</f>
        <v/>
      </c>
      <c r="J668" s="19">
        <f>IF(A668="","",IF(IFERROR(INDEX(Crawl!$A667:$DZ667,1,Rules!$H$14),"")&amp;""="","",IFERROR(INDEX(Crawl!$A667:$DZ667,1,Rules!$H$14),"")))</f>
        <v/>
      </c>
      <c r="K668">
        <f>IF(A668="","",IFERROR(SUMIFS('GSC current'!$J$2:$J$2001,'GSC current'!$I$2:$I$2001,B668),0))</f>
        <v/>
      </c>
      <c r="L668">
        <f>IF(A668="","",IFERROR(SUMIFS('GSC current'!$K$2:$K$2001,'GSC current'!$I$2:$I$2001,B668),0))</f>
        <v/>
      </c>
      <c r="M668" s="20">
        <f>IF(A668="","",IF(N(L668)&gt;0,K668/L668,""))</f>
        <v/>
      </c>
      <c r="N668" s="21">
        <f>IF(A668="","",IF(N(L668)&gt;0,SUMIFS('GSC current'!$L$2:$L$2001,'GSC current'!$I$2:$I$2001,B668)/L668,""))</f>
        <v/>
      </c>
      <c r="O668">
        <f>IF(A668="","",IFERROR(SUMIFS('GSC previous'!$J$2:$J$2001,'GSC previous'!$I$2:$I$2001,B668),0))</f>
        <v/>
      </c>
      <c r="P668" s="22">
        <f>IF(A668="","",IF(N(O668)&gt;0,(K668-O668)/O668,""))</f>
        <v/>
      </c>
      <c r="Q668">
        <f>IF(A668="","",IFERROR(SUMIFS(GA4!$P$2:$P$2001,GA4!$O$2:$O$2001,B668),0))</f>
        <v/>
      </c>
      <c r="R668" s="23">
        <f>IF(A668="","",IF(N(Q668)&gt;0,SUMIFS(GA4!$Q$2:$Q$2001,GA4!$O$2:$O$2001,B668)/Q668,""))</f>
        <v/>
      </c>
      <c r="S668">
        <f>IF(A668="","",IFERROR(SUMIFS(GA4!$R$2:$R$2001,GA4!$O$2:$O$2001,B668),0))</f>
        <v/>
      </c>
      <c r="T668">
        <f>IF(A668="","",IF(AND(ISNUMBER(F668),LEFT(C668&amp;"",1)="2"),IF(F668&lt;Rules!$B$9,"Yes","No"),"No"))</f>
        <v/>
      </c>
      <c r="U668">
        <f>IF(A668="","",IF(AND(N(O668)&gt;=Rules!$B$8,ISNUMBER(P668)),IF(P668&lt;=-Rules!$B$7,"Yes","No"),"No"))</f>
        <v/>
      </c>
      <c r="V668">
        <f>IF(A668="","",IF(AND(N(L668)&gt;=Rules!$B$6,ISNUMBER(N668)),IF(AND(N668&gt;=Rules!$B$10,N668&lt;=Rules!$B$11),"Yes","No"),"No"))</f>
        <v/>
      </c>
      <c r="W668">
        <f>IF(A668="","",IF(I668&lt;&gt;"","Yes","No"))</f>
        <v/>
      </c>
      <c r="X668">
        <f>IF(I668="","",IF(SUMIFS($K$3:$K$2002,$A$3:$A$2002,SUBSTITUTE(SUBSTITUTE(I668,"?","~?"),"*","~*"))&gt;N(K668),"Yes","No"))</f>
        <v/>
      </c>
      <c r="Y668">
        <f>IF(A668="","",IF(N(S668)&gt;0,"Yes","No"))</f>
        <v/>
      </c>
      <c r="Z668">
        <f>IF(A668="","",IF(AND(N(K668)&lt;Rules!$B$5,N(L668)&lt;Rules!$B$6,N(Q668)&lt;Rules!$B$13,Y668="No"),"Yes","No"))</f>
        <v/>
      </c>
      <c r="AA668">
        <f>IF(A668="","",IF(LEFT(C668&amp;"",1)="3","Redirect",IF(OR(LEFT(C668&amp;"",1)="4",LEFT(C668&amp;"",1)="5"),IF(OR(N(K668)&gt;0,N(AC668)&gt;=Rules!$B$14),"Redirect","Prune"),IF(D668="Non-Indexable","Keep",IF(AND(W668="Yes",X668="Yes",Y668="No"),"Merge",IF(OR(U668="Yes",V668="Yes",AND(T668="Yes",N(L668)&gt;=Rules!$B$6)),"Update",IF(Z668="Yes",IF(N(AC668)&gt;=Rules!$B$14,"Redirect","Prune"),"Keep")))))))</f>
        <v/>
      </c>
      <c r="AB668">
        <f>IF(A668="","",IF(LEFT(C668&amp;"",1)="3","Already redirects ("&amp;C668&amp;"). Update internal links to point at the final URL.",IF(OR(LEFT(C668&amp;"",1)="4",LEFT(C668&amp;"",1)="5"),IF(AA668="Redirect","Returns "&amp;C668&amp;" but still has "&amp;N(K668)&amp;" clicks and "&amp;N(AC668)&amp;" referring domains. 301 it to the closest live page.","Returns "&amp;C668&amp;" with no clicks or links. Remove internal links and let it 404 or 410."),IF(D668="Non-Indexable","Non-indexable ("&amp;E668&amp;"). Keep if that is intentional; otherwise fix the canonical or noindex.",IF(AA668="Merge","Overlaps with "&amp;I668&amp;IF(N(J668)&gt;0," (similarity "&amp;TEXT(J668,"0.00")&amp;")","")&amp;", which gets more clicks. Merge the useful parts into it and 301 this URL.",IF(AA668="Update",MID(IF(U668="Yes","; Clicks down "&amp;TEXT(-P668,"0%")&amp;" on the previous period","")&amp;IF(V668="Yes","; Average position "&amp;TEXT(N668,"0.0")&amp;" on "&amp;TEXT(L668,"#,##0")&amp;" impressions (striking distance)","")&amp;IF(AND(T668="Yes",N(L668)&gt;=Rules!$B$6),"; Thin ("&amp;F668&amp;" words) but has search demand",""),3,400),IF(AA668="Prune","Low value: "&amp;N(K668)&amp;" clicks, "&amp;N(L668)&amp;" impressions, "&amp;N(Q668)&amp;" sessions, no key events. Remove or noindex it and update internal links.",IF(AA668="Redirect","Low value but "&amp;N(AC668)&amp;" referring domains. 301 it to the closest relevant page to keep those links.",IF(AND(Z668="No",Y668="Yes",N(K668)&lt;Rules!$B$5),"Low search traffic but it converts (key events: "&amp;S668&amp;"). Keep it and link to it.",IF(W668="Yes","Stronger than the page it overlaps ("&amp;I668&amp;"). Keep; merge that page into this one.","Healthy: "&amp;N(K668)&amp;" clicks"&amp;IF(ISNUMBER(N668),", average position "&amp;TEXT(N668,"0.0"),"")&amp;". Keep and monitor."))))))))))</f>
        <v/>
      </c>
      <c r="AE668">
        <f>IF(A668="","",IF(AD668&lt;&gt;"",AD668,AA668))</f>
        <v/>
      </c>
    </row>
    <row r="669">
      <c r="A669">
        <f>IF(Crawl!A668="","",Crawl!A668)</f>
        <v/>
      </c>
      <c r="B669">
        <f>IF(A669="","",Crawl!EC668)</f>
        <v/>
      </c>
      <c r="C669">
        <f>IF(A669="","",IFERROR(INDEX(Crawl!$A668:$DZ668,1,Rules!$H$6),""))</f>
        <v/>
      </c>
      <c r="D669">
        <f>IF(A669="","",IFERROR(INDEX(Crawl!$A668:$DZ668,1,Rules!$H$7),"")&amp;"")</f>
        <v/>
      </c>
      <c r="E669">
        <f>IF(A669="","",IFERROR(INDEX(Crawl!$A668:$DZ668,1,Rules!$H$8),"")&amp;"")</f>
        <v/>
      </c>
      <c r="F669">
        <f>IF(A669="","",IFERROR(INDEX(Crawl!$A668:$DZ668,1,Rules!$H$9),""))</f>
        <v/>
      </c>
      <c r="G669">
        <f>IF(A669="","",IFERROR(INDEX(Crawl!$A668:$DZ668,1,Rules!$H$10),""))</f>
        <v/>
      </c>
      <c r="H669">
        <f>IF(A669="","",IFERROR(INDEX(Crawl!$A668:$DZ668,1,Rules!$H$12),""))</f>
        <v/>
      </c>
      <c r="I669">
        <f>IF(A669="","",IF(AND(N(H669)&gt;0,IFERROR(INDEX(Crawl!$A668:$DZ668,1,Rules!$H$11),"")&amp;""&lt;&gt;""),IFERROR(INDEX(Crawl!$A668:$DZ668,1,Rules!$H$11),"")&amp;"",IF(AND(ISNUMBER(J669),N(J669)&gt;=Rules!$B$12,IFERROR(INDEX(Crawl!$A668:$DZ668,1,Rules!$H$13),"")&amp;""&lt;&gt;""),IFERROR(INDEX(Crawl!$A668:$DZ668,1,Rules!$H$13),"")&amp;"","")))</f>
        <v/>
      </c>
      <c r="J669" s="19">
        <f>IF(A669="","",IF(IFERROR(INDEX(Crawl!$A668:$DZ668,1,Rules!$H$14),"")&amp;""="","",IFERROR(INDEX(Crawl!$A668:$DZ668,1,Rules!$H$14),"")))</f>
        <v/>
      </c>
      <c r="K669">
        <f>IF(A669="","",IFERROR(SUMIFS('GSC current'!$J$2:$J$2001,'GSC current'!$I$2:$I$2001,B669),0))</f>
        <v/>
      </c>
      <c r="L669">
        <f>IF(A669="","",IFERROR(SUMIFS('GSC current'!$K$2:$K$2001,'GSC current'!$I$2:$I$2001,B669),0))</f>
        <v/>
      </c>
      <c r="M669" s="20">
        <f>IF(A669="","",IF(N(L669)&gt;0,K669/L669,""))</f>
        <v/>
      </c>
      <c r="N669" s="21">
        <f>IF(A669="","",IF(N(L669)&gt;0,SUMIFS('GSC current'!$L$2:$L$2001,'GSC current'!$I$2:$I$2001,B669)/L669,""))</f>
        <v/>
      </c>
      <c r="O669">
        <f>IF(A669="","",IFERROR(SUMIFS('GSC previous'!$J$2:$J$2001,'GSC previous'!$I$2:$I$2001,B669),0))</f>
        <v/>
      </c>
      <c r="P669" s="22">
        <f>IF(A669="","",IF(N(O669)&gt;0,(K669-O669)/O669,""))</f>
        <v/>
      </c>
      <c r="Q669">
        <f>IF(A669="","",IFERROR(SUMIFS(GA4!$P$2:$P$2001,GA4!$O$2:$O$2001,B669),0))</f>
        <v/>
      </c>
      <c r="R669" s="23">
        <f>IF(A669="","",IF(N(Q669)&gt;0,SUMIFS(GA4!$Q$2:$Q$2001,GA4!$O$2:$O$2001,B669)/Q669,""))</f>
        <v/>
      </c>
      <c r="S669">
        <f>IF(A669="","",IFERROR(SUMIFS(GA4!$R$2:$R$2001,GA4!$O$2:$O$2001,B669),0))</f>
        <v/>
      </c>
      <c r="T669">
        <f>IF(A669="","",IF(AND(ISNUMBER(F669),LEFT(C669&amp;"",1)="2"),IF(F669&lt;Rules!$B$9,"Yes","No"),"No"))</f>
        <v/>
      </c>
      <c r="U669">
        <f>IF(A669="","",IF(AND(N(O669)&gt;=Rules!$B$8,ISNUMBER(P669)),IF(P669&lt;=-Rules!$B$7,"Yes","No"),"No"))</f>
        <v/>
      </c>
      <c r="V669">
        <f>IF(A669="","",IF(AND(N(L669)&gt;=Rules!$B$6,ISNUMBER(N669)),IF(AND(N669&gt;=Rules!$B$10,N669&lt;=Rules!$B$11),"Yes","No"),"No"))</f>
        <v/>
      </c>
      <c r="W669">
        <f>IF(A669="","",IF(I669&lt;&gt;"","Yes","No"))</f>
        <v/>
      </c>
      <c r="X669">
        <f>IF(I669="","",IF(SUMIFS($K$3:$K$2002,$A$3:$A$2002,SUBSTITUTE(SUBSTITUTE(I669,"?","~?"),"*","~*"))&gt;N(K669),"Yes","No"))</f>
        <v/>
      </c>
      <c r="Y669">
        <f>IF(A669="","",IF(N(S669)&gt;0,"Yes","No"))</f>
        <v/>
      </c>
      <c r="Z669">
        <f>IF(A669="","",IF(AND(N(K669)&lt;Rules!$B$5,N(L669)&lt;Rules!$B$6,N(Q669)&lt;Rules!$B$13,Y669="No"),"Yes","No"))</f>
        <v/>
      </c>
      <c r="AA669">
        <f>IF(A669="","",IF(LEFT(C669&amp;"",1)="3","Redirect",IF(OR(LEFT(C669&amp;"",1)="4",LEFT(C669&amp;"",1)="5"),IF(OR(N(K669)&gt;0,N(AC669)&gt;=Rules!$B$14),"Redirect","Prune"),IF(D669="Non-Indexable","Keep",IF(AND(W669="Yes",X669="Yes",Y669="No"),"Merge",IF(OR(U669="Yes",V669="Yes",AND(T669="Yes",N(L669)&gt;=Rules!$B$6)),"Update",IF(Z669="Yes",IF(N(AC669)&gt;=Rules!$B$14,"Redirect","Prune"),"Keep")))))))</f>
        <v/>
      </c>
      <c r="AB669">
        <f>IF(A669="","",IF(LEFT(C669&amp;"",1)="3","Already redirects ("&amp;C669&amp;"). Update internal links to point at the final URL.",IF(OR(LEFT(C669&amp;"",1)="4",LEFT(C669&amp;"",1)="5"),IF(AA669="Redirect","Returns "&amp;C669&amp;" but still has "&amp;N(K669)&amp;" clicks and "&amp;N(AC669)&amp;" referring domains. 301 it to the closest live page.","Returns "&amp;C669&amp;" with no clicks or links. Remove internal links and let it 404 or 410."),IF(D669="Non-Indexable","Non-indexable ("&amp;E669&amp;"). Keep if that is intentional; otherwise fix the canonical or noindex.",IF(AA669="Merge","Overlaps with "&amp;I669&amp;IF(N(J669)&gt;0," (similarity "&amp;TEXT(J669,"0.00")&amp;")","")&amp;", which gets more clicks. Merge the useful parts into it and 301 this URL.",IF(AA669="Update",MID(IF(U669="Yes","; Clicks down "&amp;TEXT(-P669,"0%")&amp;" on the previous period","")&amp;IF(V669="Yes","; Average position "&amp;TEXT(N669,"0.0")&amp;" on "&amp;TEXT(L669,"#,##0")&amp;" impressions (striking distance)","")&amp;IF(AND(T669="Yes",N(L669)&gt;=Rules!$B$6),"; Thin ("&amp;F669&amp;" words) but has search demand",""),3,400),IF(AA669="Prune","Low value: "&amp;N(K669)&amp;" clicks, "&amp;N(L669)&amp;" impressions, "&amp;N(Q669)&amp;" sessions, no key events. Remove or noindex it and update internal links.",IF(AA669="Redirect","Low value but "&amp;N(AC669)&amp;" referring domains. 301 it to the closest relevant page to keep those links.",IF(AND(Z669="No",Y669="Yes",N(K669)&lt;Rules!$B$5),"Low search traffic but it converts (key events: "&amp;S669&amp;"). Keep it and link to it.",IF(W669="Yes","Stronger than the page it overlaps ("&amp;I669&amp;"). Keep; merge that page into this one.","Healthy: "&amp;N(K669)&amp;" clicks"&amp;IF(ISNUMBER(N669),", average position "&amp;TEXT(N669,"0.0"),"")&amp;". Keep and monitor."))))))))))</f>
        <v/>
      </c>
      <c r="AE669">
        <f>IF(A669="","",IF(AD669&lt;&gt;"",AD669,AA669))</f>
        <v/>
      </c>
    </row>
    <row r="670">
      <c r="A670">
        <f>IF(Crawl!A669="","",Crawl!A669)</f>
        <v/>
      </c>
      <c r="B670">
        <f>IF(A670="","",Crawl!EC669)</f>
        <v/>
      </c>
      <c r="C670">
        <f>IF(A670="","",IFERROR(INDEX(Crawl!$A669:$DZ669,1,Rules!$H$6),""))</f>
        <v/>
      </c>
      <c r="D670">
        <f>IF(A670="","",IFERROR(INDEX(Crawl!$A669:$DZ669,1,Rules!$H$7),"")&amp;"")</f>
        <v/>
      </c>
      <c r="E670">
        <f>IF(A670="","",IFERROR(INDEX(Crawl!$A669:$DZ669,1,Rules!$H$8),"")&amp;"")</f>
        <v/>
      </c>
      <c r="F670">
        <f>IF(A670="","",IFERROR(INDEX(Crawl!$A669:$DZ669,1,Rules!$H$9),""))</f>
        <v/>
      </c>
      <c r="G670">
        <f>IF(A670="","",IFERROR(INDEX(Crawl!$A669:$DZ669,1,Rules!$H$10),""))</f>
        <v/>
      </c>
      <c r="H670">
        <f>IF(A670="","",IFERROR(INDEX(Crawl!$A669:$DZ669,1,Rules!$H$12),""))</f>
        <v/>
      </c>
      <c r="I670">
        <f>IF(A670="","",IF(AND(N(H670)&gt;0,IFERROR(INDEX(Crawl!$A669:$DZ669,1,Rules!$H$11),"")&amp;""&lt;&gt;""),IFERROR(INDEX(Crawl!$A669:$DZ669,1,Rules!$H$11),"")&amp;"",IF(AND(ISNUMBER(J670),N(J670)&gt;=Rules!$B$12,IFERROR(INDEX(Crawl!$A669:$DZ669,1,Rules!$H$13),"")&amp;""&lt;&gt;""),IFERROR(INDEX(Crawl!$A669:$DZ669,1,Rules!$H$13),"")&amp;"","")))</f>
        <v/>
      </c>
      <c r="J670" s="19">
        <f>IF(A670="","",IF(IFERROR(INDEX(Crawl!$A669:$DZ669,1,Rules!$H$14),"")&amp;""="","",IFERROR(INDEX(Crawl!$A669:$DZ669,1,Rules!$H$14),"")))</f>
        <v/>
      </c>
      <c r="K670">
        <f>IF(A670="","",IFERROR(SUMIFS('GSC current'!$J$2:$J$2001,'GSC current'!$I$2:$I$2001,B670),0))</f>
        <v/>
      </c>
      <c r="L670">
        <f>IF(A670="","",IFERROR(SUMIFS('GSC current'!$K$2:$K$2001,'GSC current'!$I$2:$I$2001,B670),0))</f>
        <v/>
      </c>
      <c r="M670" s="20">
        <f>IF(A670="","",IF(N(L670)&gt;0,K670/L670,""))</f>
        <v/>
      </c>
      <c r="N670" s="21">
        <f>IF(A670="","",IF(N(L670)&gt;0,SUMIFS('GSC current'!$L$2:$L$2001,'GSC current'!$I$2:$I$2001,B670)/L670,""))</f>
        <v/>
      </c>
      <c r="O670">
        <f>IF(A670="","",IFERROR(SUMIFS('GSC previous'!$J$2:$J$2001,'GSC previous'!$I$2:$I$2001,B670),0))</f>
        <v/>
      </c>
      <c r="P670" s="22">
        <f>IF(A670="","",IF(N(O670)&gt;0,(K670-O670)/O670,""))</f>
        <v/>
      </c>
      <c r="Q670">
        <f>IF(A670="","",IFERROR(SUMIFS(GA4!$P$2:$P$2001,GA4!$O$2:$O$2001,B670),0))</f>
        <v/>
      </c>
      <c r="R670" s="23">
        <f>IF(A670="","",IF(N(Q670)&gt;0,SUMIFS(GA4!$Q$2:$Q$2001,GA4!$O$2:$O$2001,B670)/Q670,""))</f>
        <v/>
      </c>
      <c r="S670">
        <f>IF(A670="","",IFERROR(SUMIFS(GA4!$R$2:$R$2001,GA4!$O$2:$O$2001,B670),0))</f>
        <v/>
      </c>
      <c r="T670">
        <f>IF(A670="","",IF(AND(ISNUMBER(F670),LEFT(C670&amp;"",1)="2"),IF(F670&lt;Rules!$B$9,"Yes","No"),"No"))</f>
        <v/>
      </c>
      <c r="U670">
        <f>IF(A670="","",IF(AND(N(O670)&gt;=Rules!$B$8,ISNUMBER(P670)),IF(P670&lt;=-Rules!$B$7,"Yes","No"),"No"))</f>
        <v/>
      </c>
      <c r="V670">
        <f>IF(A670="","",IF(AND(N(L670)&gt;=Rules!$B$6,ISNUMBER(N670)),IF(AND(N670&gt;=Rules!$B$10,N670&lt;=Rules!$B$11),"Yes","No"),"No"))</f>
        <v/>
      </c>
      <c r="W670">
        <f>IF(A670="","",IF(I670&lt;&gt;"","Yes","No"))</f>
        <v/>
      </c>
      <c r="X670">
        <f>IF(I670="","",IF(SUMIFS($K$3:$K$2002,$A$3:$A$2002,SUBSTITUTE(SUBSTITUTE(I670,"?","~?"),"*","~*"))&gt;N(K670),"Yes","No"))</f>
        <v/>
      </c>
      <c r="Y670">
        <f>IF(A670="","",IF(N(S670)&gt;0,"Yes","No"))</f>
        <v/>
      </c>
      <c r="Z670">
        <f>IF(A670="","",IF(AND(N(K670)&lt;Rules!$B$5,N(L670)&lt;Rules!$B$6,N(Q670)&lt;Rules!$B$13,Y670="No"),"Yes","No"))</f>
        <v/>
      </c>
      <c r="AA670">
        <f>IF(A670="","",IF(LEFT(C670&amp;"",1)="3","Redirect",IF(OR(LEFT(C670&amp;"",1)="4",LEFT(C670&amp;"",1)="5"),IF(OR(N(K670)&gt;0,N(AC670)&gt;=Rules!$B$14),"Redirect","Prune"),IF(D670="Non-Indexable","Keep",IF(AND(W670="Yes",X670="Yes",Y670="No"),"Merge",IF(OR(U670="Yes",V670="Yes",AND(T670="Yes",N(L670)&gt;=Rules!$B$6)),"Update",IF(Z670="Yes",IF(N(AC670)&gt;=Rules!$B$14,"Redirect","Prune"),"Keep")))))))</f>
        <v/>
      </c>
      <c r="AB670">
        <f>IF(A670="","",IF(LEFT(C670&amp;"",1)="3","Already redirects ("&amp;C670&amp;"). Update internal links to point at the final URL.",IF(OR(LEFT(C670&amp;"",1)="4",LEFT(C670&amp;"",1)="5"),IF(AA670="Redirect","Returns "&amp;C670&amp;" but still has "&amp;N(K670)&amp;" clicks and "&amp;N(AC670)&amp;" referring domains. 301 it to the closest live page.","Returns "&amp;C670&amp;" with no clicks or links. Remove internal links and let it 404 or 410."),IF(D670="Non-Indexable","Non-indexable ("&amp;E670&amp;"). Keep if that is intentional; otherwise fix the canonical or noindex.",IF(AA670="Merge","Overlaps with "&amp;I670&amp;IF(N(J670)&gt;0," (similarity "&amp;TEXT(J670,"0.00")&amp;")","")&amp;", which gets more clicks. Merge the useful parts into it and 301 this URL.",IF(AA670="Update",MID(IF(U670="Yes","; Clicks down "&amp;TEXT(-P670,"0%")&amp;" on the previous period","")&amp;IF(V670="Yes","; Average position "&amp;TEXT(N670,"0.0")&amp;" on "&amp;TEXT(L670,"#,##0")&amp;" impressions (striking distance)","")&amp;IF(AND(T670="Yes",N(L670)&gt;=Rules!$B$6),"; Thin ("&amp;F670&amp;" words) but has search demand",""),3,400),IF(AA670="Prune","Low value: "&amp;N(K670)&amp;" clicks, "&amp;N(L670)&amp;" impressions, "&amp;N(Q670)&amp;" sessions, no key events. Remove or noindex it and update internal links.",IF(AA670="Redirect","Low value but "&amp;N(AC670)&amp;" referring domains. 301 it to the closest relevant page to keep those links.",IF(AND(Z670="No",Y670="Yes",N(K670)&lt;Rules!$B$5),"Low search traffic but it converts (key events: "&amp;S670&amp;"). Keep it and link to it.",IF(W670="Yes","Stronger than the page it overlaps ("&amp;I670&amp;"). Keep; merge that page into this one.","Healthy: "&amp;N(K670)&amp;" clicks"&amp;IF(ISNUMBER(N670),", average position "&amp;TEXT(N670,"0.0"),"")&amp;". Keep and monitor."))))))))))</f>
        <v/>
      </c>
      <c r="AE670">
        <f>IF(A670="","",IF(AD670&lt;&gt;"",AD670,AA670))</f>
        <v/>
      </c>
    </row>
    <row r="671">
      <c r="A671">
        <f>IF(Crawl!A670="","",Crawl!A670)</f>
        <v/>
      </c>
      <c r="B671">
        <f>IF(A671="","",Crawl!EC670)</f>
        <v/>
      </c>
      <c r="C671">
        <f>IF(A671="","",IFERROR(INDEX(Crawl!$A670:$DZ670,1,Rules!$H$6),""))</f>
        <v/>
      </c>
      <c r="D671">
        <f>IF(A671="","",IFERROR(INDEX(Crawl!$A670:$DZ670,1,Rules!$H$7),"")&amp;"")</f>
        <v/>
      </c>
      <c r="E671">
        <f>IF(A671="","",IFERROR(INDEX(Crawl!$A670:$DZ670,1,Rules!$H$8),"")&amp;"")</f>
        <v/>
      </c>
      <c r="F671">
        <f>IF(A671="","",IFERROR(INDEX(Crawl!$A670:$DZ670,1,Rules!$H$9),""))</f>
        <v/>
      </c>
      <c r="G671">
        <f>IF(A671="","",IFERROR(INDEX(Crawl!$A670:$DZ670,1,Rules!$H$10),""))</f>
        <v/>
      </c>
      <c r="H671">
        <f>IF(A671="","",IFERROR(INDEX(Crawl!$A670:$DZ670,1,Rules!$H$12),""))</f>
        <v/>
      </c>
      <c r="I671">
        <f>IF(A671="","",IF(AND(N(H671)&gt;0,IFERROR(INDEX(Crawl!$A670:$DZ670,1,Rules!$H$11),"")&amp;""&lt;&gt;""),IFERROR(INDEX(Crawl!$A670:$DZ670,1,Rules!$H$11),"")&amp;"",IF(AND(ISNUMBER(J671),N(J671)&gt;=Rules!$B$12,IFERROR(INDEX(Crawl!$A670:$DZ670,1,Rules!$H$13),"")&amp;""&lt;&gt;""),IFERROR(INDEX(Crawl!$A670:$DZ670,1,Rules!$H$13),"")&amp;"","")))</f>
        <v/>
      </c>
      <c r="J671" s="19">
        <f>IF(A671="","",IF(IFERROR(INDEX(Crawl!$A670:$DZ670,1,Rules!$H$14),"")&amp;""="","",IFERROR(INDEX(Crawl!$A670:$DZ670,1,Rules!$H$14),"")))</f>
        <v/>
      </c>
      <c r="K671">
        <f>IF(A671="","",IFERROR(SUMIFS('GSC current'!$J$2:$J$2001,'GSC current'!$I$2:$I$2001,B671),0))</f>
        <v/>
      </c>
      <c r="L671">
        <f>IF(A671="","",IFERROR(SUMIFS('GSC current'!$K$2:$K$2001,'GSC current'!$I$2:$I$2001,B671),0))</f>
        <v/>
      </c>
      <c r="M671" s="20">
        <f>IF(A671="","",IF(N(L671)&gt;0,K671/L671,""))</f>
        <v/>
      </c>
      <c r="N671" s="21">
        <f>IF(A671="","",IF(N(L671)&gt;0,SUMIFS('GSC current'!$L$2:$L$2001,'GSC current'!$I$2:$I$2001,B671)/L671,""))</f>
        <v/>
      </c>
      <c r="O671">
        <f>IF(A671="","",IFERROR(SUMIFS('GSC previous'!$J$2:$J$2001,'GSC previous'!$I$2:$I$2001,B671),0))</f>
        <v/>
      </c>
      <c r="P671" s="22">
        <f>IF(A671="","",IF(N(O671)&gt;0,(K671-O671)/O671,""))</f>
        <v/>
      </c>
      <c r="Q671">
        <f>IF(A671="","",IFERROR(SUMIFS(GA4!$P$2:$P$2001,GA4!$O$2:$O$2001,B671),0))</f>
        <v/>
      </c>
      <c r="R671" s="23">
        <f>IF(A671="","",IF(N(Q671)&gt;0,SUMIFS(GA4!$Q$2:$Q$2001,GA4!$O$2:$O$2001,B671)/Q671,""))</f>
        <v/>
      </c>
      <c r="S671">
        <f>IF(A671="","",IFERROR(SUMIFS(GA4!$R$2:$R$2001,GA4!$O$2:$O$2001,B671),0))</f>
        <v/>
      </c>
      <c r="T671">
        <f>IF(A671="","",IF(AND(ISNUMBER(F671),LEFT(C671&amp;"",1)="2"),IF(F671&lt;Rules!$B$9,"Yes","No"),"No"))</f>
        <v/>
      </c>
      <c r="U671">
        <f>IF(A671="","",IF(AND(N(O671)&gt;=Rules!$B$8,ISNUMBER(P671)),IF(P671&lt;=-Rules!$B$7,"Yes","No"),"No"))</f>
        <v/>
      </c>
      <c r="V671">
        <f>IF(A671="","",IF(AND(N(L671)&gt;=Rules!$B$6,ISNUMBER(N671)),IF(AND(N671&gt;=Rules!$B$10,N671&lt;=Rules!$B$11),"Yes","No"),"No"))</f>
        <v/>
      </c>
      <c r="W671">
        <f>IF(A671="","",IF(I671&lt;&gt;"","Yes","No"))</f>
        <v/>
      </c>
      <c r="X671">
        <f>IF(I671="","",IF(SUMIFS($K$3:$K$2002,$A$3:$A$2002,SUBSTITUTE(SUBSTITUTE(I671,"?","~?"),"*","~*"))&gt;N(K671),"Yes","No"))</f>
        <v/>
      </c>
      <c r="Y671">
        <f>IF(A671="","",IF(N(S671)&gt;0,"Yes","No"))</f>
        <v/>
      </c>
      <c r="Z671">
        <f>IF(A671="","",IF(AND(N(K671)&lt;Rules!$B$5,N(L671)&lt;Rules!$B$6,N(Q671)&lt;Rules!$B$13,Y671="No"),"Yes","No"))</f>
        <v/>
      </c>
      <c r="AA671">
        <f>IF(A671="","",IF(LEFT(C671&amp;"",1)="3","Redirect",IF(OR(LEFT(C671&amp;"",1)="4",LEFT(C671&amp;"",1)="5"),IF(OR(N(K671)&gt;0,N(AC671)&gt;=Rules!$B$14),"Redirect","Prune"),IF(D671="Non-Indexable","Keep",IF(AND(W671="Yes",X671="Yes",Y671="No"),"Merge",IF(OR(U671="Yes",V671="Yes",AND(T671="Yes",N(L671)&gt;=Rules!$B$6)),"Update",IF(Z671="Yes",IF(N(AC671)&gt;=Rules!$B$14,"Redirect","Prune"),"Keep")))))))</f>
        <v/>
      </c>
      <c r="AB671">
        <f>IF(A671="","",IF(LEFT(C671&amp;"",1)="3","Already redirects ("&amp;C671&amp;"). Update internal links to point at the final URL.",IF(OR(LEFT(C671&amp;"",1)="4",LEFT(C671&amp;"",1)="5"),IF(AA671="Redirect","Returns "&amp;C671&amp;" but still has "&amp;N(K671)&amp;" clicks and "&amp;N(AC671)&amp;" referring domains. 301 it to the closest live page.","Returns "&amp;C671&amp;" with no clicks or links. Remove internal links and let it 404 or 410."),IF(D671="Non-Indexable","Non-indexable ("&amp;E671&amp;"). Keep if that is intentional; otherwise fix the canonical or noindex.",IF(AA671="Merge","Overlaps with "&amp;I671&amp;IF(N(J671)&gt;0," (similarity "&amp;TEXT(J671,"0.00")&amp;")","")&amp;", which gets more clicks. Merge the useful parts into it and 301 this URL.",IF(AA671="Update",MID(IF(U671="Yes","; Clicks down "&amp;TEXT(-P671,"0%")&amp;" on the previous period","")&amp;IF(V671="Yes","; Average position "&amp;TEXT(N671,"0.0")&amp;" on "&amp;TEXT(L671,"#,##0")&amp;" impressions (striking distance)","")&amp;IF(AND(T671="Yes",N(L671)&gt;=Rules!$B$6),"; Thin ("&amp;F671&amp;" words) but has search demand",""),3,400),IF(AA671="Prune","Low value: "&amp;N(K671)&amp;" clicks, "&amp;N(L671)&amp;" impressions, "&amp;N(Q671)&amp;" sessions, no key events. Remove or noindex it and update internal links.",IF(AA671="Redirect","Low value but "&amp;N(AC671)&amp;" referring domains. 301 it to the closest relevant page to keep those links.",IF(AND(Z671="No",Y671="Yes",N(K671)&lt;Rules!$B$5),"Low search traffic but it converts (key events: "&amp;S671&amp;"). Keep it and link to it.",IF(W671="Yes","Stronger than the page it overlaps ("&amp;I671&amp;"). Keep; merge that page into this one.","Healthy: "&amp;N(K671)&amp;" clicks"&amp;IF(ISNUMBER(N671),", average position "&amp;TEXT(N671,"0.0"),"")&amp;". Keep and monitor."))))))))))</f>
        <v/>
      </c>
      <c r="AE671">
        <f>IF(A671="","",IF(AD671&lt;&gt;"",AD671,AA671))</f>
        <v/>
      </c>
    </row>
    <row r="672">
      <c r="A672">
        <f>IF(Crawl!A671="","",Crawl!A671)</f>
        <v/>
      </c>
      <c r="B672">
        <f>IF(A672="","",Crawl!EC671)</f>
        <v/>
      </c>
      <c r="C672">
        <f>IF(A672="","",IFERROR(INDEX(Crawl!$A671:$DZ671,1,Rules!$H$6),""))</f>
        <v/>
      </c>
      <c r="D672">
        <f>IF(A672="","",IFERROR(INDEX(Crawl!$A671:$DZ671,1,Rules!$H$7),"")&amp;"")</f>
        <v/>
      </c>
      <c r="E672">
        <f>IF(A672="","",IFERROR(INDEX(Crawl!$A671:$DZ671,1,Rules!$H$8),"")&amp;"")</f>
        <v/>
      </c>
      <c r="F672">
        <f>IF(A672="","",IFERROR(INDEX(Crawl!$A671:$DZ671,1,Rules!$H$9),""))</f>
        <v/>
      </c>
      <c r="G672">
        <f>IF(A672="","",IFERROR(INDEX(Crawl!$A671:$DZ671,1,Rules!$H$10),""))</f>
        <v/>
      </c>
      <c r="H672">
        <f>IF(A672="","",IFERROR(INDEX(Crawl!$A671:$DZ671,1,Rules!$H$12),""))</f>
        <v/>
      </c>
      <c r="I672">
        <f>IF(A672="","",IF(AND(N(H672)&gt;0,IFERROR(INDEX(Crawl!$A671:$DZ671,1,Rules!$H$11),"")&amp;""&lt;&gt;""),IFERROR(INDEX(Crawl!$A671:$DZ671,1,Rules!$H$11),"")&amp;"",IF(AND(ISNUMBER(J672),N(J672)&gt;=Rules!$B$12,IFERROR(INDEX(Crawl!$A671:$DZ671,1,Rules!$H$13),"")&amp;""&lt;&gt;""),IFERROR(INDEX(Crawl!$A671:$DZ671,1,Rules!$H$13),"")&amp;"","")))</f>
        <v/>
      </c>
      <c r="J672" s="19">
        <f>IF(A672="","",IF(IFERROR(INDEX(Crawl!$A671:$DZ671,1,Rules!$H$14),"")&amp;""="","",IFERROR(INDEX(Crawl!$A671:$DZ671,1,Rules!$H$14),"")))</f>
        <v/>
      </c>
      <c r="K672">
        <f>IF(A672="","",IFERROR(SUMIFS('GSC current'!$J$2:$J$2001,'GSC current'!$I$2:$I$2001,B672),0))</f>
        <v/>
      </c>
      <c r="L672">
        <f>IF(A672="","",IFERROR(SUMIFS('GSC current'!$K$2:$K$2001,'GSC current'!$I$2:$I$2001,B672),0))</f>
        <v/>
      </c>
      <c r="M672" s="20">
        <f>IF(A672="","",IF(N(L672)&gt;0,K672/L672,""))</f>
        <v/>
      </c>
      <c r="N672" s="21">
        <f>IF(A672="","",IF(N(L672)&gt;0,SUMIFS('GSC current'!$L$2:$L$2001,'GSC current'!$I$2:$I$2001,B672)/L672,""))</f>
        <v/>
      </c>
      <c r="O672">
        <f>IF(A672="","",IFERROR(SUMIFS('GSC previous'!$J$2:$J$2001,'GSC previous'!$I$2:$I$2001,B672),0))</f>
        <v/>
      </c>
      <c r="P672" s="22">
        <f>IF(A672="","",IF(N(O672)&gt;0,(K672-O672)/O672,""))</f>
        <v/>
      </c>
      <c r="Q672">
        <f>IF(A672="","",IFERROR(SUMIFS(GA4!$P$2:$P$2001,GA4!$O$2:$O$2001,B672),0))</f>
        <v/>
      </c>
      <c r="R672" s="23">
        <f>IF(A672="","",IF(N(Q672)&gt;0,SUMIFS(GA4!$Q$2:$Q$2001,GA4!$O$2:$O$2001,B672)/Q672,""))</f>
        <v/>
      </c>
      <c r="S672">
        <f>IF(A672="","",IFERROR(SUMIFS(GA4!$R$2:$R$2001,GA4!$O$2:$O$2001,B672),0))</f>
        <v/>
      </c>
      <c r="T672">
        <f>IF(A672="","",IF(AND(ISNUMBER(F672),LEFT(C672&amp;"",1)="2"),IF(F672&lt;Rules!$B$9,"Yes","No"),"No"))</f>
        <v/>
      </c>
      <c r="U672">
        <f>IF(A672="","",IF(AND(N(O672)&gt;=Rules!$B$8,ISNUMBER(P672)),IF(P672&lt;=-Rules!$B$7,"Yes","No"),"No"))</f>
        <v/>
      </c>
      <c r="V672">
        <f>IF(A672="","",IF(AND(N(L672)&gt;=Rules!$B$6,ISNUMBER(N672)),IF(AND(N672&gt;=Rules!$B$10,N672&lt;=Rules!$B$11),"Yes","No"),"No"))</f>
        <v/>
      </c>
      <c r="W672">
        <f>IF(A672="","",IF(I672&lt;&gt;"","Yes","No"))</f>
        <v/>
      </c>
      <c r="X672">
        <f>IF(I672="","",IF(SUMIFS($K$3:$K$2002,$A$3:$A$2002,SUBSTITUTE(SUBSTITUTE(I672,"?","~?"),"*","~*"))&gt;N(K672),"Yes","No"))</f>
        <v/>
      </c>
      <c r="Y672">
        <f>IF(A672="","",IF(N(S672)&gt;0,"Yes","No"))</f>
        <v/>
      </c>
      <c r="Z672">
        <f>IF(A672="","",IF(AND(N(K672)&lt;Rules!$B$5,N(L672)&lt;Rules!$B$6,N(Q672)&lt;Rules!$B$13,Y672="No"),"Yes","No"))</f>
        <v/>
      </c>
      <c r="AA672">
        <f>IF(A672="","",IF(LEFT(C672&amp;"",1)="3","Redirect",IF(OR(LEFT(C672&amp;"",1)="4",LEFT(C672&amp;"",1)="5"),IF(OR(N(K672)&gt;0,N(AC672)&gt;=Rules!$B$14),"Redirect","Prune"),IF(D672="Non-Indexable","Keep",IF(AND(W672="Yes",X672="Yes",Y672="No"),"Merge",IF(OR(U672="Yes",V672="Yes",AND(T672="Yes",N(L672)&gt;=Rules!$B$6)),"Update",IF(Z672="Yes",IF(N(AC672)&gt;=Rules!$B$14,"Redirect","Prune"),"Keep")))))))</f>
        <v/>
      </c>
      <c r="AB672">
        <f>IF(A672="","",IF(LEFT(C672&amp;"",1)="3","Already redirects ("&amp;C672&amp;"). Update internal links to point at the final URL.",IF(OR(LEFT(C672&amp;"",1)="4",LEFT(C672&amp;"",1)="5"),IF(AA672="Redirect","Returns "&amp;C672&amp;" but still has "&amp;N(K672)&amp;" clicks and "&amp;N(AC672)&amp;" referring domains. 301 it to the closest live page.","Returns "&amp;C672&amp;" with no clicks or links. Remove internal links and let it 404 or 410."),IF(D672="Non-Indexable","Non-indexable ("&amp;E672&amp;"). Keep if that is intentional; otherwise fix the canonical or noindex.",IF(AA672="Merge","Overlaps with "&amp;I672&amp;IF(N(J672)&gt;0," (similarity "&amp;TEXT(J672,"0.00")&amp;")","")&amp;", which gets more clicks. Merge the useful parts into it and 301 this URL.",IF(AA672="Update",MID(IF(U672="Yes","; Clicks down "&amp;TEXT(-P672,"0%")&amp;" on the previous period","")&amp;IF(V672="Yes","; Average position "&amp;TEXT(N672,"0.0")&amp;" on "&amp;TEXT(L672,"#,##0")&amp;" impressions (striking distance)","")&amp;IF(AND(T672="Yes",N(L672)&gt;=Rules!$B$6),"; Thin ("&amp;F672&amp;" words) but has search demand",""),3,400),IF(AA672="Prune","Low value: "&amp;N(K672)&amp;" clicks, "&amp;N(L672)&amp;" impressions, "&amp;N(Q672)&amp;" sessions, no key events. Remove or noindex it and update internal links.",IF(AA672="Redirect","Low value but "&amp;N(AC672)&amp;" referring domains. 301 it to the closest relevant page to keep those links.",IF(AND(Z672="No",Y672="Yes",N(K672)&lt;Rules!$B$5),"Low search traffic but it converts (key events: "&amp;S672&amp;"). Keep it and link to it.",IF(W672="Yes","Stronger than the page it overlaps ("&amp;I672&amp;"). Keep; merge that page into this one.","Healthy: "&amp;N(K672)&amp;" clicks"&amp;IF(ISNUMBER(N672),", average position "&amp;TEXT(N672,"0.0"),"")&amp;". Keep and monitor."))))))))))</f>
        <v/>
      </c>
      <c r="AE672">
        <f>IF(A672="","",IF(AD672&lt;&gt;"",AD672,AA672))</f>
        <v/>
      </c>
    </row>
    <row r="673">
      <c r="A673">
        <f>IF(Crawl!A672="","",Crawl!A672)</f>
        <v/>
      </c>
      <c r="B673">
        <f>IF(A673="","",Crawl!EC672)</f>
        <v/>
      </c>
      <c r="C673">
        <f>IF(A673="","",IFERROR(INDEX(Crawl!$A672:$DZ672,1,Rules!$H$6),""))</f>
        <v/>
      </c>
      <c r="D673">
        <f>IF(A673="","",IFERROR(INDEX(Crawl!$A672:$DZ672,1,Rules!$H$7),"")&amp;"")</f>
        <v/>
      </c>
      <c r="E673">
        <f>IF(A673="","",IFERROR(INDEX(Crawl!$A672:$DZ672,1,Rules!$H$8),"")&amp;"")</f>
        <v/>
      </c>
      <c r="F673">
        <f>IF(A673="","",IFERROR(INDEX(Crawl!$A672:$DZ672,1,Rules!$H$9),""))</f>
        <v/>
      </c>
      <c r="G673">
        <f>IF(A673="","",IFERROR(INDEX(Crawl!$A672:$DZ672,1,Rules!$H$10),""))</f>
        <v/>
      </c>
      <c r="H673">
        <f>IF(A673="","",IFERROR(INDEX(Crawl!$A672:$DZ672,1,Rules!$H$12),""))</f>
        <v/>
      </c>
      <c r="I673">
        <f>IF(A673="","",IF(AND(N(H673)&gt;0,IFERROR(INDEX(Crawl!$A672:$DZ672,1,Rules!$H$11),"")&amp;""&lt;&gt;""),IFERROR(INDEX(Crawl!$A672:$DZ672,1,Rules!$H$11),"")&amp;"",IF(AND(ISNUMBER(J673),N(J673)&gt;=Rules!$B$12,IFERROR(INDEX(Crawl!$A672:$DZ672,1,Rules!$H$13),"")&amp;""&lt;&gt;""),IFERROR(INDEX(Crawl!$A672:$DZ672,1,Rules!$H$13),"")&amp;"","")))</f>
        <v/>
      </c>
      <c r="J673" s="19">
        <f>IF(A673="","",IF(IFERROR(INDEX(Crawl!$A672:$DZ672,1,Rules!$H$14),"")&amp;""="","",IFERROR(INDEX(Crawl!$A672:$DZ672,1,Rules!$H$14),"")))</f>
        <v/>
      </c>
      <c r="K673">
        <f>IF(A673="","",IFERROR(SUMIFS('GSC current'!$J$2:$J$2001,'GSC current'!$I$2:$I$2001,B673),0))</f>
        <v/>
      </c>
      <c r="L673">
        <f>IF(A673="","",IFERROR(SUMIFS('GSC current'!$K$2:$K$2001,'GSC current'!$I$2:$I$2001,B673),0))</f>
        <v/>
      </c>
      <c r="M673" s="20">
        <f>IF(A673="","",IF(N(L673)&gt;0,K673/L673,""))</f>
        <v/>
      </c>
      <c r="N673" s="21">
        <f>IF(A673="","",IF(N(L673)&gt;0,SUMIFS('GSC current'!$L$2:$L$2001,'GSC current'!$I$2:$I$2001,B673)/L673,""))</f>
        <v/>
      </c>
      <c r="O673">
        <f>IF(A673="","",IFERROR(SUMIFS('GSC previous'!$J$2:$J$2001,'GSC previous'!$I$2:$I$2001,B673),0))</f>
        <v/>
      </c>
      <c r="P673" s="22">
        <f>IF(A673="","",IF(N(O673)&gt;0,(K673-O673)/O673,""))</f>
        <v/>
      </c>
      <c r="Q673">
        <f>IF(A673="","",IFERROR(SUMIFS(GA4!$P$2:$P$2001,GA4!$O$2:$O$2001,B673),0))</f>
        <v/>
      </c>
      <c r="R673" s="23">
        <f>IF(A673="","",IF(N(Q673)&gt;0,SUMIFS(GA4!$Q$2:$Q$2001,GA4!$O$2:$O$2001,B673)/Q673,""))</f>
        <v/>
      </c>
      <c r="S673">
        <f>IF(A673="","",IFERROR(SUMIFS(GA4!$R$2:$R$2001,GA4!$O$2:$O$2001,B673),0))</f>
        <v/>
      </c>
      <c r="T673">
        <f>IF(A673="","",IF(AND(ISNUMBER(F673),LEFT(C673&amp;"",1)="2"),IF(F673&lt;Rules!$B$9,"Yes","No"),"No"))</f>
        <v/>
      </c>
      <c r="U673">
        <f>IF(A673="","",IF(AND(N(O673)&gt;=Rules!$B$8,ISNUMBER(P673)),IF(P673&lt;=-Rules!$B$7,"Yes","No"),"No"))</f>
        <v/>
      </c>
      <c r="V673">
        <f>IF(A673="","",IF(AND(N(L673)&gt;=Rules!$B$6,ISNUMBER(N673)),IF(AND(N673&gt;=Rules!$B$10,N673&lt;=Rules!$B$11),"Yes","No"),"No"))</f>
        <v/>
      </c>
      <c r="W673">
        <f>IF(A673="","",IF(I673&lt;&gt;"","Yes","No"))</f>
        <v/>
      </c>
      <c r="X673">
        <f>IF(I673="","",IF(SUMIFS($K$3:$K$2002,$A$3:$A$2002,SUBSTITUTE(SUBSTITUTE(I673,"?","~?"),"*","~*"))&gt;N(K673),"Yes","No"))</f>
        <v/>
      </c>
      <c r="Y673">
        <f>IF(A673="","",IF(N(S673)&gt;0,"Yes","No"))</f>
        <v/>
      </c>
      <c r="Z673">
        <f>IF(A673="","",IF(AND(N(K673)&lt;Rules!$B$5,N(L673)&lt;Rules!$B$6,N(Q673)&lt;Rules!$B$13,Y673="No"),"Yes","No"))</f>
        <v/>
      </c>
      <c r="AA673">
        <f>IF(A673="","",IF(LEFT(C673&amp;"",1)="3","Redirect",IF(OR(LEFT(C673&amp;"",1)="4",LEFT(C673&amp;"",1)="5"),IF(OR(N(K673)&gt;0,N(AC673)&gt;=Rules!$B$14),"Redirect","Prune"),IF(D673="Non-Indexable","Keep",IF(AND(W673="Yes",X673="Yes",Y673="No"),"Merge",IF(OR(U673="Yes",V673="Yes",AND(T673="Yes",N(L673)&gt;=Rules!$B$6)),"Update",IF(Z673="Yes",IF(N(AC673)&gt;=Rules!$B$14,"Redirect","Prune"),"Keep")))))))</f>
        <v/>
      </c>
      <c r="AB673">
        <f>IF(A673="","",IF(LEFT(C673&amp;"",1)="3","Already redirects ("&amp;C673&amp;"). Update internal links to point at the final URL.",IF(OR(LEFT(C673&amp;"",1)="4",LEFT(C673&amp;"",1)="5"),IF(AA673="Redirect","Returns "&amp;C673&amp;" but still has "&amp;N(K673)&amp;" clicks and "&amp;N(AC673)&amp;" referring domains. 301 it to the closest live page.","Returns "&amp;C673&amp;" with no clicks or links. Remove internal links and let it 404 or 410."),IF(D673="Non-Indexable","Non-indexable ("&amp;E673&amp;"). Keep if that is intentional; otherwise fix the canonical or noindex.",IF(AA673="Merge","Overlaps with "&amp;I673&amp;IF(N(J673)&gt;0," (similarity "&amp;TEXT(J673,"0.00")&amp;")","")&amp;", which gets more clicks. Merge the useful parts into it and 301 this URL.",IF(AA673="Update",MID(IF(U673="Yes","; Clicks down "&amp;TEXT(-P673,"0%")&amp;" on the previous period","")&amp;IF(V673="Yes","; Average position "&amp;TEXT(N673,"0.0")&amp;" on "&amp;TEXT(L673,"#,##0")&amp;" impressions (striking distance)","")&amp;IF(AND(T673="Yes",N(L673)&gt;=Rules!$B$6),"; Thin ("&amp;F673&amp;" words) but has search demand",""),3,400),IF(AA673="Prune","Low value: "&amp;N(K673)&amp;" clicks, "&amp;N(L673)&amp;" impressions, "&amp;N(Q673)&amp;" sessions, no key events. Remove or noindex it and update internal links.",IF(AA673="Redirect","Low value but "&amp;N(AC673)&amp;" referring domains. 301 it to the closest relevant page to keep those links.",IF(AND(Z673="No",Y673="Yes",N(K673)&lt;Rules!$B$5),"Low search traffic but it converts (key events: "&amp;S673&amp;"). Keep it and link to it.",IF(W673="Yes","Stronger than the page it overlaps ("&amp;I673&amp;"). Keep; merge that page into this one.","Healthy: "&amp;N(K673)&amp;" clicks"&amp;IF(ISNUMBER(N673),", average position "&amp;TEXT(N673,"0.0"),"")&amp;". Keep and monitor."))))))))))</f>
        <v/>
      </c>
      <c r="AE673">
        <f>IF(A673="","",IF(AD673&lt;&gt;"",AD673,AA673))</f>
        <v/>
      </c>
    </row>
    <row r="674">
      <c r="A674">
        <f>IF(Crawl!A673="","",Crawl!A673)</f>
        <v/>
      </c>
      <c r="B674">
        <f>IF(A674="","",Crawl!EC673)</f>
        <v/>
      </c>
      <c r="C674">
        <f>IF(A674="","",IFERROR(INDEX(Crawl!$A673:$DZ673,1,Rules!$H$6),""))</f>
        <v/>
      </c>
      <c r="D674">
        <f>IF(A674="","",IFERROR(INDEX(Crawl!$A673:$DZ673,1,Rules!$H$7),"")&amp;"")</f>
        <v/>
      </c>
      <c r="E674">
        <f>IF(A674="","",IFERROR(INDEX(Crawl!$A673:$DZ673,1,Rules!$H$8),"")&amp;"")</f>
        <v/>
      </c>
      <c r="F674">
        <f>IF(A674="","",IFERROR(INDEX(Crawl!$A673:$DZ673,1,Rules!$H$9),""))</f>
        <v/>
      </c>
      <c r="G674">
        <f>IF(A674="","",IFERROR(INDEX(Crawl!$A673:$DZ673,1,Rules!$H$10),""))</f>
        <v/>
      </c>
      <c r="H674">
        <f>IF(A674="","",IFERROR(INDEX(Crawl!$A673:$DZ673,1,Rules!$H$12),""))</f>
        <v/>
      </c>
      <c r="I674">
        <f>IF(A674="","",IF(AND(N(H674)&gt;0,IFERROR(INDEX(Crawl!$A673:$DZ673,1,Rules!$H$11),"")&amp;""&lt;&gt;""),IFERROR(INDEX(Crawl!$A673:$DZ673,1,Rules!$H$11),"")&amp;"",IF(AND(ISNUMBER(J674),N(J674)&gt;=Rules!$B$12,IFERROR(INDEX(Crawl!$A673:$DZ673,1,Rules!$H$13),"")&amp;""&lt;&gt;""),IFERROR(INDEX(Crawl!$A673:$DZ673,1,Rules!$H$13),"")&amp;"","")))</f>
        <v/>
      </c>
      <c r="J674" s="19">
        <f>IF(A674="","",IF(IFERROR(INDEX(Crawl!$A673:$DZ673,1,Rules!$H$14),"")&amp;""="","",IFERROR(INDEX(Crawl!$A673:$DZ673,1,Rules!$H$14),"")))</f>
        <v/>
      </c>
      <c r="K674">
        <f>IF(A674="","",IFERROR(SUMIFS('GSC current'!$J$2:$J$2001,'GSC current'!$I$2:$I$2001,B674),0))</f>
        <v/>
      </c>
      <c r="L674">
        <f>IF(A674="","",IFERROR(SUMIFS('GSC current'!$K$2:$K$2001,'GSC current'!$I$2:$I$2001,B674),0))</f>
        <v/>
      </c>
      <c r="M674" s="20">
        <f>IF(A674="","",IF(N(L674)&gt;0,K674/L674,""))</f>
        <v/>
      </c>
      <c r="N674" s="21">
        <f>IF(A674="","",IF(N(L674)&gt;0,SUMIFS('GSC current'!$L$2:$L$2001,'GSC current'!$I$2:$I$2001,B674)/L674,""))</f>
        <v/>
      </c>
      <c r="O674">
        <f>IF(A674="","",IFERROR(SUMIFS('GSC previous'!$J$2:$J$2001,'GSC previous'!$I$2:$I$2001,B674),0))</f>
        <v/>
      </c>
      <c r="P674" s="22">
        <f>IF(A674="","",IF(N(O674)&gt;0,(K674-O674)/O674,""))</f>
        <v/>
      </c>
      <c r="Q674">
        <f>IF(A674="","",IFERROR(SUMIFS(GA4!$P$2:$P$2001,GA4!$O$2:$O$2001,B674),0))</f>
        <v/>
      </c>
      <c r="R674" s="23">
        <f>IF(A674="","",IF(N(Q674)&gt;0,SUMIFS(GA4!$Q$2:$Q$2001,GA4!$O$2:$O$2001,B674)/Q674,""))</f>
        <v/>
      </c>
      <c r="S674">
        <f>IF(A674="","",IFERROR(SUMIFS(GA4!$R$2:$R$2001,GA4!$O$2:$O$2001,B674),0))</f>
        <v/>
      </c>
      <c r="T674">
        <f>IF(A674="","",IF(AND(ISNUMBER(F674),LEFT(C674&amp;"",1)="2"),IF(F674&lt;Rules!$B$9,"Yes","No"),"No"))</f>
        <v/>
      </c>
      <c r="U674">
        <f>IF(A674="","",IF(AND(N(O674)&gt;=Rules!$B$8,ISNUMBER(P674)),IF(P674&lt;=-Rules!$B$7,"Yes","No"),"No"))</f>
        <v/>
      </c>
      <c r="V674">
        <f>IF(A674="","",IF(AND(N(L674)&gt;=Rules!$B$6,ISNUMBER(N674)),IF(AND(N674&gt;=Rules!$B$10,N674&lt;=Rules!$B$11),"Yes","No"),"No"))</f>
        <v/>
      </c>
      <c r="W674">
        <f>IF(A674="","",IF(I674&lt;&gt;"","Yes","No"))</f>
        <v/>
      </c>
      <c r="X674">
        <f>IF(I674="","",IF(SUMIFS($K$3:$K$2002,$A$3:$A$2002,SUBSTITUTE(SUBSTITUTE(I674,"?","~?"),"*","~*"))&gt;N(K674),"Yes","No"))</f>
        <v/>
      </c>
      <c r="Y674">
        <f>IF(A674="","",IF(N(S674)&gt;0,"Yes","No"))</f>
        <v/>
      </c>
      <c r="Z674">
        <f>IF(A674="","",IF(AND(N(K674)&lt;Rules!$B$5,N(L674)&lt;Rules!$B$6,N(Q674)&lt;Rules!$B$13,Y674="No"),"Yes","No"))</f>
        <v/>
      </c>
      <c r="AA674">
        <f>IF(A674="","",IF(LEFT(C674&amp;"",1)="3","Redirect",IF(OR(LEFT(C674&amp;"",1)="4",LEFT(C674&amp;"",1)="5"),IF(OR(N(K674)&gt;0,N(AC674)&gt;=Rules!$B$14),"Redirect","Prune"),IF(D674="Non-Indexable","Keep",IF(AND(W674="Yes",X674="Yes",Y674="No"),"Merge",IF(OR(U674="Yes",V674="Yes",AND(T674="Yes",N(L674)&gt;=Rules!$B$6)),"Update",IF(Z674="Yes",IF(N(AC674)&gt;=Rules!$B$14,"Redirect","Prune"),"Keep")))))))</f>
        <v/>
      </c>
      <c r="AB674">
        <f>IF(A674="","",IF(LEFT(C674&amp;"",1)="3","Already redirects ("&amp;C674&amp;"). Update internal links to point at the final URL.",IF(OR(LEFT(C674&amp;"",1)="4",LEFT(C674&amp;"",1)="5"),IF(AA674="Redirect","Returns "&amp;C674&amp;" but still has "&amp;N(K674)&amp;" clicks and "&amp;N(AC674)&amp;" referring domains. 301 it to the closest live page.","Returns "&amp;C674&amp;" with no clicks or links. Remove internal links and let it 404 or 410."),IF(D674="Non-Indexable","Non-indexable ("&amp;E674&amp;"). Keep if that is intentional; otherwise fix the canonical or noindex.",IF(AA674="Merge","Overlaps with "&amp;I674&amp;IF(N(J674)&gt;0," (similarity "&amp;TEXT(J674,"0.00")&amp;")","")&amp;", which gets more clicks. Merge the useful parts into it and 301 this URL.",IF(AA674="Update",MID(IF(U674="Yes","; Clicks down "&amp;TEXT(-P674,"0%")&amp;" on the previous period","")&amp;IF(V674="Yes","; Average position "&amp;TEXT(N674,"0.0")&amp;" on "&amp;TEXT(L674,"#,##0")&amp;" impressions (striking distance)","")&amp;IF(AND(T674="Yes",N(L674)&gt;=Rules!$B$6),"; Thin ("&amp;F674&amp;" words) but has search demand",""),3,400),IF(AA674="Prune","Low value: "&amp;N(K674)&amp;" clicks, "&amp;N(L674)&amp;" impressions, "&amp;N(Q674)&amp;" sessions, no key events. Remove or noindex it and update internal links.",IF(AA674="Redirect","Low value but "&amp;N(AC674)&amp;" referring domains. 301 it to the closest relevant page to keep those links.",IF(AND(Z674="No",Y674="Yes",N(K674)&lt;Rules!$B$5),"Low search traffic but it converts (key events: "&amp;S674&amp;"). Keep it and link to it.",IF(W674="Yes","Stronger than the page it overlaps ("&amp;I674&amp;"). Keep; merge that page into this one.","Healthy: "&amp;N(K674)&amp;" clicks"&amp;IF(ISNUMBER(N674),", average position "&amp;TEXT(N674,"0.0"),"")&amp;". Keep and monitor."))))))))))</f>
        <v/>
      </c>
      <c r="AE674">
        <f>IF(A674="","",IF(AD674&lt;&gt;"",AD674,AA674))</f>
        <v/>
      </c>
    </row>
    <row r="675">
      <c r="A675">
        <f>IF(Crawl!A674="","",Crawl!A674)</f>
        <v/>
      </c>
      <c r="B675">
        <f>IF(A675="","",Crawl!EC674)</f>
        <v/>
      </c>
      <c r="C675">
        <f>IF(A675="","",IFERROR(INDEX(Crawl!$A674:$DZ674,1,Rules!$H$6),""))</f>
        <v/>
      </c>
      <c r="D675">
        <f>IF(A675="","",IFERROR(INDEX(Crawl!$A674:$DZ674,1,Rules!$H$7),"")&amp;"")</f>
        <v/>
      </c>
      <c r="E675">
        <f>IF(A675="","",IFERROR(INDEX(Crawl!$A674:$DZ674,1,Rules!$H$8),"")&amp;"")</f>
        <v/>
      </c>
      <c r="F675">
        <f>IF(A675="","",IFERROR(INDEX(Crawl!$A674:$DZ674,1,Rules!$H$9),""))</f>
        <v/>
      </c>
      <c r="G675">
        <f>IF(A675="","",IFERROR(INDEX(Crawl!$A674:$DZ674,1,Rules!$H$10),""))</f>
        <v/>
      </c>
      <c r="H675">
        <f>IF(A675="","",IFERROR(INDEX(Crawl!$A674:$DZ674,1,Rules!$H$12),""))</f>
        <v/>
      </c>
      <c r="I675">
        <f>IF(A675="","",IF(AND(N(H675)&gt;0,IFERROR(INDEX(Crawl!$A674:$DZ674,1,Rules!$H$11),"")&amp;""&lt;&gt;""),IFERROR(INDEX(Crawl!$A674:$DZ674,1,Rules!$H$11),"")&amp;"",IF(AND(ISNUMBER(J675),N(J675)&gt;=Rules!$B$12,IFERROR(INDEX(Crawl!$A674:$DZ674,1,Rules!$H$13),"")&amp;""&lt;&gt;""),IFERROR(INDEX(Crawl!$A674:$DZ674,1,Rules!$H$13),"")&amp;"","")))</f>
        <v/>
      </c>
      <c r="J675" s="19">
        <f>IF(A675="","",IF(IFERROR(INDEX(Crawl!$A674:$DZ674,1,Rules!$H$14),"")&amp;""="","",IFERROR(INDEX(Crawl!$A674:$DZ674,1,Rules!$H$14),"")))</f>
        <v/>
      </c>
      <c r="K675">
        <f>IF(A675="","",IFERROR(SUMIFS('GSC current'!$J$2:$J$2001,'GSC current'!$I$2:$I$2001,B675),0))</f>
        <v/>
      </c>
      <c r="L675">
        <f>IF(A675="","",IFERROR(SUMIFS('GSC current'!$K$2:$K$2001,'GSC current'!$I$2:$I$2001,B675),0))</f>
        <v/>
      </c>
      <c r="M675" s="20">
        <f>IF(A675="","",IF(N(L675)&gt;0,K675/L675,""))</f>
        <v/>
      </c>
      <c r="N675" s="21">
        <f>IF(A675="","",IF(N(L675)&gt;0,SUMIFS('GSC current'!$L$2:$L$2001,'GSC current'!$I$2:$I$2001,B675)/L675,""))</f>
        <v/>
      </c>
      <c r="O675">
        <f>IF(A675="","",IFERROR(SUMIFS('GSC previous'!$J$2:$J$2001,'GSC previous'!$I$2:$I$2001,B675),0))</f>
        <v/>
      </c>
      <c r="P675" s="22">
        <f>IF(A675="","",IF(N(O675)&gt;0,(K675-O675)/O675,""))</f>
        <v/>
      </c>
      <c r="Q675">
        <f>IF(A675="","",IFERROR(SUMIFS(GA4!$P$2:$P$2001,GA4!$O$2:$O$2001,B675),0))</f>
        <v/>
      </c>
      <c r="R675" s="23">
        <f>IF(A675="","",IF(N(Q675)&gt;0,SUMIFS(GA4!$Q$2:$Q$2001,GA4!$O$2:$O$2001,B675)/Q675,""))</f>
        <v/>
      </c>
      <c r="S675">
        <f>IF(A675="","",IFERROR(SUMIFS(GA4!$R$2:$R$2001,GA4!$O$2:$O$2001,B675),0))</f>
        <v/>
      </c>
      <c r="T675">
        <f>IF(A675="","",IF(AND(ISNUMBER(F675),LEFT(C675&amp;"",1)="2"),IF(F675&lt;Rules!$B$9,"Yes","No"),"No"))</f>
        <v/>
      </c>
      <c r="U675">
        <f>IF(A675="","",IF(AND(N(O675)&gt;=Rules!$B$8,ISNUMBER(P675)),IF(P675&lt;=-Rules!$B$7,"Yes","No"),"No"))</f>
        <v/>
      </c>
      <c r="V675">
        <f>IF(A675="","",IF(AND(N(L675)&gt;=Rules!$B$6,ISNUMBER(N675)),IF(AND(N675&gt;=Rules!$B$10,N675&lt;=Rules!$B$11),"Yes","No"),"No"))</f>
        <v/>
      </c>
      <c r="W675">
        <f>IF(A675="","",IF(I675&lt;&gt;"","Yes","No"))</f>
        <v/>
      </c>
      <c r="X675">
        <f>IF(I675="","",IF(SUMIFS($K$3:$K$2002,$A$3:$A$2002,SUBSTITUTE(SUBSTITUTE(I675,"?","~?"),"*","~*"))&gt;N(K675),"Yes","No"))</f>
        <v/>
      </c>
      <c r="Y675">
        <f>IF(A675="","",IF(N(S675)&gt;0,"Yes","No"))</f>
        <v/>
      </c>
      <c r="Z675">
        <f>IF(A675="","",IF(AND(N(K675)&lt;Rules!$B$5,N(L675)&lt;Rules!$B$6,N(Q675)&lt;Rules!$B$13,Y675="No"),"Yes","No"))</f>
        <v/>
      </c>
      <c r="AA675">
        <f>IF(A675="","",IF(LEFT(C675&amp;"",1)="3","Redirect",IF(OR(LEFT(C675&amp;"",1)="4",LEFT(C675&amp;"",1)="5"),IF(OR(N(K675)&gt;0,N(AC675)&gt;=Rules!$B$14),"Redirect","Prune"),IF(D675="Non-Indexable","Keep",IF(AND(W675="Yes",X675="Yes",Y675="No"),"Merge",IF(OR(U675="Yes",V675="Yes",AND(T675="Yes",N(L675)&gt;=Rules!$B$6)),"Update",IF(Z675="Yes",IF(N(AC675)&gt;=Rules!$B$14,"Redirect","Prune"),"Keep")))))))</f>
        <v/>
      </c>
      <c r="AB675">
        <f>IF(A675="","",IF(LEFT(C675&amp;"",1)="3","Already redirects ("&amp;C675&amp;"). Update internal links to point at the final URL.",IF(OR(LEFT(C675&amp;"",1)="4",LEFT(C675&amp;"",1)="5"),IF(AA675="Redirect","Returns "&amp;C675&amp;" but still has "&amp;N(K675)&amp;" clicks and "&amp;N(AC675)&amp;" referring domains. 301 it to the closest live page.","Returns "&amp;C675&amp;" with no clicks or links. Remove internal links and let it 404 or 410."),IF(D675="Non-Indexable","Non-indexable ("&amp;E675&amp;"). Keep if that is intentional; otherwise fix the canonical or noindex.",IF(AA675="Merge","Overlaps with "&amp;I675&amp;IF(N(J675)&gt;0," (similarity "&amp;TEXT(J675,"0.00")&amp;")","")&amp;", which gets more clicks. Merge the useful parts into it and 301 this URL.",IF(AA675="Update",MID(IF(U675="Yes","; Clicks down "&amp;TEXT(-P675,"0%")&amp;" on the previous period","")&amp;IF(V675="Yes","; Average position "&amp;TEXT(N675,"0.0")&amp;" on "&amp;TEXT(L675,"#,##0")&amp;" impressions (striking distance)","")&amp;IF(AND(T675="Yes",N(L675)&gt;=Rules!$B$6),"; Thin ("&amp;F675&amp;" words) but has search demand",""),3,400),IF(AA675="Prune","Low value: "&amp;N(K675)&amp;" clicks, "&amp;N(L675)&amp;" impressions, "&amp;N(Q675)&amp;" sessions, no key events. Remove or noindex it and update internal links.",IF(AA675="Redirect","Low value but "&amp;N(AC675)&amp;" referring domains. 301 it to the closest relevant page to keep those links.",IF(AND(Z675="No",Y675="Yes",N(K675)&lt;Rules!$B$5),"Low search traffic but it converts (key events: "&amp;S675&amp;"). Keep it and link to it.",IF(W675="Yes","Stronger than the page it overlaps ("&amp;I675&amp;"). Keep; merge that page into this one.","Healthy: "&amp;N(K675)&amp;" clicks"&amp;IF(ISNUMBER(N675),", average position "&amp;TEXT(N675,"0.0"),"")&amp;". Keep and monitor."))))))))))</f>
        <v/>
      </c>
      <c r="AE675">
        <f>IF(A675="","",IF(AD675&lt;&gt;"",AD675,AA675))</f>
        <v/>
      </c>
    </row>
    <row r="676">
      <c r="A676">
        <f>IF(Crawl!A675="","",Crawl!A675)</f>
        <v/>
      </c>
      <c r="B676">
        <f>IF(A676="","",Crawl!EC675)</f>
        <v/>
      </c>
      <c r="C676">
        <f>IF(A676="","",IFERROR(INDEX(Crawl!$A675:$DZ675,1,Rules!$H$6),""))</f>
        <v/>
      </c>
      <c r="D676">
        <f>IF(A676="","",IFERROR(INDEX(Crawl!$A675:$DZ675,1,Rules!$H$7),"")&amp;"")</f>
        <v/>
      </c>
      <c r="E676">
        <f>IF(A676="","",IFERROR(INDEX(Crawl!$A675:$DZ675,1,Rules!$H$8),"")&amp;"")</f>
        <v/>
      </c>
      <c r="F676">
        <f>IF(A676="","",IFERROR(INDEX(Crawl!$A675:$DZ675,1,Rules!$H$9),""))</f>
        <v/>
      </c>
      <c r="G676">
        <f>IF(A676="","",IFERROR(INDEX(Crawl!$A675:$DZ675,1,Rules!$H$10),""))</f>
        <v/>
      </c>
      <c r="H676">
        <f>IF(A676="","",IFERROR(INDEX(Crawl!$A675:$DZ675,1,Rules!$H$12),""))</f>
        <v/>
      </c>
      <c r="I676">
        <f>IF(A676="","",IF(AND(N(H676)&gt;0,IFERROR(INDEX(Crawl!$A675:$DZ675,1,Rules!$H$11),"")&amp;""&lt;&gt;""),IFERROR(INDEX(Crawl!$A675:$DZ675,1,Rules!$H$11),"")&amp;"",IF(AND(ISNUMBER(J676),N(J676)&gt;=Rules!$B$12,IFERROR(INDEX(Crawl!$A675:$DZ675,1,Rules!$H$13),"")&amp;""&lt;&gt;""),IFERROR(INDEX(Crawl!$A675:$DZ675,1,Rules!$H$13),"")&amp;"","")))</f>
        <v/>
      </c>
      <c r="J676" s="19">
        <f>IF(A676="","",IF(IFERROR(INDEX(Crawl!$A675:$DZ675,1,Rules!$H$14),"")&amp;""="","",IFERROR(INDEX(Crawl!$A675:$DZ675,1,Rules!$H$14),"")))</f>
        <v/>
      </c>
      <c r="K676">
        <f>IF(A676="","",IFERROR(SUMIFS('GSC current'!$J$2:$J$2001,'GSC current'!$I$2:$I$2001,B676),0))</f>
        <v/>
      </c>
      <c r="L676">
        <f>IF(A676="","",IFERROR(SUMIFS('GSC current'!$K$2:$K$2001,'GSC current'!$I$2:$I$2001,B676),0))</f>
        <v/>
      </c>
      <c r="M676" s="20">
        <f>IF(A676="","",IF(N(L676)&gt;0,K676/L676,""))</f>
        <v/>
      </c>
      <c r="N676" s="21">
        <f>IF(A676="","",IF(N(L676)&gt;0,SUMIFS('GSC current'!$L$2:$L$2001,'GSC current'!$I$2:$I$2001,B676)/L676,""))</f>
        <v/>
      </c>
      <c r="O676">
        <f>IF(A676="","",IFERROR(SUMIFS('GSC previous'!$J$2:$J$2001,'GSC previous'!$I$2:$I$2001,B676),0))</f>
        <v/>
      </c>
      <c r="P676" s="22">
        <f>IF(A676="","",IF(N(O676)&gt;0,(K676-O676)/O676,""))</f>
        <v/>
      </c>
      <c r="Q676">
        <f>IF(A676="","",IFERROR(SUMIFS(GA4!$P$2:$P$2001,GA4!$O$2:$O$2001,B676),0))</f>
        <v/>
      </c>
      <c r="R676" s="23">
        <f>IF(A676="","",IF(N(Q676)&gt;0,SUMIFS(GA4!$Q$2:$Q$2001,GA4!$O$2:$O$2001,B676)/Q676,""))</f>
        <v/>
      </c>
      <c r="S676">
        <f>IF(A676="","",IFERROR(SUMIFS(GA4!$R$2:$R$2001,GA4!$O$2:$O$2001,B676),0))</f>
        <v/>
      </c>
      <c r="T676">
        <f>IF(A676="","",IF(AND(ISNUMBER(F676),LEFT(C676&amp;"",1)="2"),IF(F676&lt;Rules!$B$9,"Yes","No"),"No"))</f>
        <v/>
      </c>
      <c r="U676">
        <f>IF(A676="","",IF(AND(N(O676)&gt;=Rules!$B$8,ISNUMBER(P676)),IF(P676&lt;=-Rules!$B$7,"Yes","No"),"No"))</f>
        <v/>
      </c>
      <c r="V676">
        <f>IF(A676="","",IF(AND(N(L676)&gt;=Rules!$B$6,ISNUMBER(N676)),IF(AND(N676&gt;=Rules!$B$10,N676&lt;=Rules!$B$11),"Yes","No"),"No"))</f>
        <v/>
      </c>
      <c r="W676">
        <f>IF(A676="","",IF(I676&lt;&gt;"","Yes","No"))</f>
        <v/>
      </c>
      <c r="X676">
        <f>IF(I676="","",IF(SUMIFS($K$3:$K$2002,$A$3:$A$2002,SUBSTITUTE(SUBSTITUTE(I676,"?","~?"),"*","~*"))&gt;N(K676),"Yes","No"))</f>
        <v/>
      </c>
      <c r="Y676">
        <f>IF(A676="","",IF(N(S676)&gt;0,"Yes","No"))</f>
        <v/>
      </c>
      <c r="Z676">
        <f>IF(A676="","",IF(AND(N(K676)&lt;Rules!$B$5,N(L676)&lt;Rules!$B$6,N(Q676)&lt;Rules!$B$13,Y676="No"),"Yes","No"))</f>
        <v/>
      </c>
      <c r="AA676">
        <f>IF(A676="","",IF(LEFT(C676&amp;"",1)="3","Redirect",IF(OR(LEFT(C676&amp;"",1)="4",LEFT(C676&amp;"",1)="5"),IF(OR(N(K676)&gt;0,N(AC676)&gt;=Rules!$B$14),"Redirect","Prune"),IF(D676="Non-Indexable","Keep",IF(AND(W676="Yes",X676="Yes",Y676="No"),"Merge",IF(OR(U676="Yes",V676="Yes",AND(T676="Yes",N(L676)&gt;=Rules!$B$6)),"Update",IF(Z676="Yes",IF(N(AC676)&gt;=Rules!$B$14,"Redirect","Prune"),"Keep")))))))</f>
        <v/>
      </c>
      <c r="AB676">
        <f>IF(A676="","",IF(LEFT(C676&amp;"",1)="3","Already redirects ("&amp;C676&amp;"). Update internal links to point at the final URL.",IF(OR(LEFT(C676&amp;"",1)="4",LEFT(C676&amp;"",1)="5"),IF(AA676="Redirect","Returns "&amp;C676&amp;" but still has "&amp;N(K676)&amp;" clicks and "&amp;N(AC676)&amp;" referring domains. 301 it to the closest live page.","Returns "&amp;C676&amp;" with no clicks or links. Remove internal links and let it 404 or 410."),IF(D676="Non-Indexable","Non-indexable ("&amp;E676&amp;"). Keep if that is intentional; otherwise fix the canonical or noindex.",IF(AA676="Merge","Overlaps with "&amp;I676&amp;IF(N(J676)&gt;0," (similarity "&amp;TEXT(J676,"0.00")&amp;")","")&amp;", which gets more clicks. Merge the useful parts into it and 301 this URL.",IF(AA676="Update",MID(IF(U676="Yes","; Clicks down "&amp;TEXT(-P676,"0%")&amp;" on the previous period","")&amp;IF(V676="Yes","; Average position "&amp;TEXT(N676,"0.0")&amp;" on "&amp;TEXT(L676,"#,##0")&amp;" impressions (striking distance)","")&amp;IF(AND(T676="Yes",N(L676)&gt;=Rules!$B$6),"; Thin ("&amp;F676&amp;" words) but has search demand",""),3,400),IF(AA676="Prune","Low value: "&amp;N(K676)&amp;" clicks, "&amp;N(L676)&amp;" impressions, "&amp;N(Q676)&amp;" sessions, no key events. Remove or noindex it and update internal links.",IF(AA676="Redirect","Low value but "&amp;N(AC676)&amp;" referring domains. 301 it to the closest relevant page to keep those links.",IF(AND(Z676="No",Y676="Yes",N(K676)&lt;Rules!$B$5),"Low search traffic but it converts (key events: "&amp;S676&amp;"). Keep it and link to it.",IF(W676="Yes","Stronger than the page it overlaps ("&amp;I676&amp;"). Keep; merge that page into this one.","Healthy: "&amp;N(K676)&amp;" clicks"&amp;IF(ISNUMBER(N676),", average position "&amp;TEXT(N676,"0.0"),"")&amp;". Keep and monitor."))))))))))</f>
        <v/>
      </c>
      <c r="AE676">
        <f>IF(A676="","",IF(AD676&lt;&gt;"",AD676,AA676))</f>
        <v/>
      </c>
    </row>
    <row r="677">
      <c r="A677">
        <f>IF(Crawl!A676="","",Crawl!A676)</f>
        <v/>
      </c>
      <c r="B677">
        <f>IF(A677="","",Crawl!EC676)</f>
        <v/>
      </c>
      <c r="C677">
        <f>IF(A677="","",IFERROR(INDEX(Crawl!$A676:$DZ676,1,Rules!$H$6),""))</f>
        <v/>
      </c>
      <c r="D677">
        <f>IF(A677="","",IFERROR(INDEX(Crawl!$A676:$DZ676,1,Rules!$H$7),"")&amp;"")</f>
        <v/>
      </c>
      <c r="E677">
        <f>IF(A677="","",IFERROR(INDEX(Crawl!$A676:$DZ676,1,Rules!$H$8),"")&amp;"")</f>
        <v/>
      </c>
      <c r="F677">
        <f>IF(A677="","",IFERROR(INDEX(Crawl!$A676:$DZ676,1,Rules!$H$9),""))</f>
        <v/>
      </c>
      <c r="G677">
        <f>IF(A677="","",IFERROR(INDEX(Crawl!$A676:$DZ676,1,Rules!$H$10),""))</f>
        <v/>
      </c>
      <c r="H677">
        <f>IF(A677="","",IFERROR(INDEX(Crawl!$A676:$DZ676,1,Rules!$H$12),""))</f>
        <v/>
      </c>
      <c r="I677">
        <f>IF(A677="","",IF(AND(N(H677)&gt;0,IFERROR(INDEX(Crawl!$A676:$DZ676,1,Rules!$H$11),"")&amp;""&lt;&gt;""),IFERROR(INDEX(Crawl!$A676:$DZ676,1,Rules!$H$11),"")&amp;"",IF(AND(ISNUMBER(J677),N(J677)&gt;=Rules!$B$12,IFERROR(INDEX(Crawl!$A676:$DZ676,1,Rules!$H$13),"")&amp;""&lt;&gt;""),IFERROR(INDEX(Crawl!$A676:$DZ676,1,Rules!$H$13),"")&amp;"","")))</f>
        <v/>
      </c>
      <c r="J677" s="19">
        <f>IF(A677="","",IF(IFERROR(INDEX(Crawl!$A676:$DZ676,1,Rules!$H$14),"")&amp;""="","",IFERROR(INDEX(Crawl!$A676:$DZ676,1,Rules!$H$14),"")))</f>
        <v/>
      </c>
      <c r="K677">
        <f>IF(A677="","",IFERROR(SUMIFS('GSC current'!$J$2:$J$2001,'GSC current'!$I$2:$I$2001,B677),0))</f>
        <v/>
      </c>
      <c r="L677">
        <f>IF(A677="","",IFERROR(SUMIFS('GSC current'!$K$2:$K$2001,'GSC current'!$I$2:$I$2001,B677),0))</f>
        <v/>
      </c>
      <c r="M677" s="20">
        <f>IF(A677="","",IF(N(L677)&gt;0,K677/L677,""))</f>
        <v/>
      </c>
      <c r="N677" s="21">
        <f>IF(A677="","",IF(N(L677)&gt;0,SUMIFS('GSC current'!$L$2:$L$2001,'GSC current'!$I$2:$I$2001,B677)/L677,""))</f>
        <v/>
      </c>
      <c r="O677">
        <f>IF(A677="","",IFERROR(SUMIFS('GSC previous'!$J$2:$J$2001,'GSC previous'!$I$2:$I$2001,B677),0))</f>
        <v/>
      </c>
      <c r="P677" s="22">
        <f>IF(A677="","",IF(N(O677)&gt;0,(K677-O677)/O677,""))</f>
        <v/>
      </c>
      <c r="Q677">
        <f>IF(A677="","",IFERROR(SUMIFS(GA4!$P$2:$P$2001,GA4!$O$2:$O$2001,B677),0))</f>
        <v/>
      </c>
      <c r="R677" s="23">
        <f>IF(A677="","",IF(N(Q677)&gt;0,SUMIFS(GA4!$Q$2:$Q$2001,GA4!$O$2:$O$2001,B677)/Q677,""))</f>
        <v/>
      </c>
      <c r="S677">
        <f>IF(A677="","",IFERROR(SUMIFS(GA4!$R$2:$R$2001,GA4!$O$2:$O$2001,B677),0))</f>
        <v/>
      </c>
      <c r="T677">
        <f>IF(A677="","",IF(AND(ISNUMBER(F677),LEFT(C677&amp;"",1)="2"),IF(F677&lt;Rules!$B$9,"Yes","No"),"No"))</f>
        <v/>
      </c>
      <c r="U677">
        <f>IF(A677="","",IF(AND(N(O677)&gt;=Rules!$B$8,ISNUMBER(P677)),IF(P677&lt;=-Rules!$B$7,"Yes","No"),"No"))</f>
        <v/>
      </c>
      <c r="V677">
        <f>IF(A677="","",IF(AND(N(L677)&gt;=Rules!$B$6,ISNUMBER(N677)),IF(AND(N677&gt;=Rules!$B$10,N677&lt;=Rules!$B$11),"Yes","No"),"No"))</f>
        <v/>
      </c>
      <c r="W677">
        <f>IF(A677="","",IF(I677&lt;&gt;"","Yes","No"))</f>
        <v/>
      </c>
      <c r="X677">
        <f>IF(I677="","",IF(SUMIFS($K$3:$K$2002,$A$3:$A$2002,SUBSTITUTE(SUBSTITUTE(I677,"?","~?"),"*","~*"))&gt;N(K677),"Yes","No"))</f>
        <v/>
      </c>
      <c r="Y677">
        <f>IF(A677="","",IF(N(S677)&gt;0,"Yes","No"))</f>
        <v/>
      </c>
      <c r="Z677">
        <f>IF(A677="","",IF(AND(N(K677)&lt;Rules!$B$5,N(L677)&lt;Rules!$B$6,N(Q677)&lt;Rules!$B$13,Y677="No"),"Yes","No"))</f>
        <v/>
      </c>
      <c r="AA677">
        <f>IF(A677="","",IF(LEFT(C677&amp;"",1)="3","Redirect",IF(OR(LEFT(C677&amp;"",1)="4",LEFT(C677&amp;"",1)="5"),IF(OR(N(K677)&gt;0,N(AC677)&gt;=Rules!$B$14),"Redirect","Prune"),IF(D677="Non-Indexable","Keep",IF(AND(W677="Yes",X677="Yes",Y677="No"),"Merge",IF(OR(U677="Yes",V677="Yes",AND(T677="Yes",N(L677)&gt;=Rules!$B$6)),"Update",IF(Z677="Yes",IF(N(AC677)&gt;=Rules!$B$14,"Redirect","Prune"),"Keep")))))))</f>
        <v/>
      </c>
      <c r="AB677">
        <f>IF(A677="","",IF(LEFT(C677&amp;"",1)="3","Already redirects ("&amp;C677&amp;"). Update internal links to point at the final URL.",IF(OR(LEFT(C677&amp;"",1)="4",LEFT(C677&amp;"",1)="5"),IF(AA677="Redirect","Returns "&amp;C677&amp;" but still has "&amp;N(K677)&amp;" clicks and "&amp;N(AC677)&amp;" referring domains. 301 it to the closest live page.","Returns "&amp;C677&amp;" with no clicks or links. Remove internal links and let it 404 or 410."),IF(D677="Non-Indexable","Non-indexable ("&amp;E677&amp;"). Keep if that is intentional; otherwise fix the canonical or noindex.",IF(AA677="Merge","Overlaps with "&amp;I677&amp;IF(N(J677)&gt;0," (similarity "&amp;TEXT(J677,"0.00")&amp;")","")&amp;", which gets more clicks. Merge the useful parts into it and 301 this URL.",IF(AA677="Update",MID(IF(U677="Yes","; Clicks down "&amp;TEXT(-P677,"0%")&amp;" on the previous period","")&amp;IF(V677="Yes","; Average position "&amp;TEXT(N677,"0.0")&amp;" on "&amp;TEXT(L677,"#,##0")&amp;" impressions (striking distance)","")&amp;IF(AND(T677="Yes",N(L677)&gt;=Rules!$B$6),"; Thin ("&amp;F677&amp;" words) but has search demand",""),3,400),IF(AA677="Prune","Low value: "&amp;N(K677)&amp;" clicks, "&amp;N(L677)&amp;" impressions, "&amp;N(Q677)&amp;" sessions, no key events. Remove or noindex it and update internal links.",IF(AA677="Redirect","Low value but "&amp;N(AC677)&amp;" referring domains. 301 it to the closest relevant page to keep those links.",IF(AND(Z677="No",Y677="Yes",N(K677)&lt;Rules!$B$5),"Low search traffic but it converts (key events: "&amp;S677&amp;"). Keep it and link to it.",IF(W677="Yes","Stronger than the page it overlaps ("&amp;I677&amp;"). Keep; merge that page into this one.","Healthy: "&amp;N(K677)&amp;" clicks"&amp;IF(ISNUMBER(N677),", average position "&amp;TEXT(N677,"0.0"),"")&amp;". Keep and monitor."))))))))))</f>
        <v/>
      </c>
      <c r="AE677">
        <f>IF(A677="","",IF(AD677&lt;&gt;"",AD677,AA677))</f>
        <v/>
      </c>
    </row>
    <row r="678">
      <c r="A678">
        <f>IF(Crawl!A677="","",Crawl!A677)</f>
        <v/>
      </c>
      <c r="B678">
        <f>IF(A678="","",Crawl!EC677)</f>
        <v/>
      </c>
      <c r="C678">
        <f>IF(A678="","",IFERROR(INDEX(Crawl!$A677:$DZ677,1,Rules!$H$6),""))</f>
        <v/>
      </c>
      <c r="D678">
        <f>IF(A678="","",IFERROR(INDEX(Crawl!$A677:$DZ677,1,Rules!$H$7),"")&amp;"")</f>
        <v/>
      </c>
      <c r="E678">
        <f>IF(A678="","",IFERROR(INDEX(Crawl!$A677:$DZ677,1,Rules!$H$8),"")&amp;"")</f>
        <v/>
      </c>
      <c r="F678">
        <f>IF(A678="","",IFERROR(INDEX(Crawl!$A677:$DZ677,1,Rules!$H$9),""))</f>
        <v/>
      </c>
      <c r="G678">
        <f>IF(A678="","",IFERROR(INDEX(Crawl!$A677:$DZ677,1,Rules!$H$10),""))</f>
        <v/>
      </c>
      <c r="H678">
        <f>IF(A678="","",IFERROR(INDEX(Crawl!$A677:$DZ677,1,Rules!$H$12),""))</f>
        <v/>
      </c>
      <c r="I678">
        <f>IF(A678="","",IF(AND(N(H678)&gt;0,IFERROR(INDEX(Crawl!$A677:$DZ677,1,Rules!$H$11),"")&amp;""&lt;&gt;""),IFERROR(INDEX(Crawl!$A677:$DZ677,1,Rules!$H$11),"")&amp;"",IF(AND(ISNUMBER(J678),N(J678)&gt;=Rules!$B$12,IFERROR(INDEX(Crawl!$A677:$DZ677,1,Rules!$H$13),"")&amp;""&lt;&gt;""),IFERROR(INDEX(Crawl!$A677:$DZ677,1,Rules!$H$13),"")&amp;"","")))</f>
        <v/>
      </c>
      <c r="J678" s="19">
        <f>IF(A678="","",IF(IFERROR(INDEX(Crawl!$A677:$DZ677,1,Rules!$H$14),"")&amp;""="","",IFERROR(INDEX(Crawl!$A677:$DZ677,1,Rules!$H$14),"")))</f>
        <v/>
      </c>
      <c r="K678">
        <f>IF(A678="","",IFERROR(SUMIFS('GSC current'!$J$2:$J$2001,'GSC current'!$I$2:$I$2001,B678),0))</f>
        <v/>
      </c>
      <c r="L678">
        <f>IF(A678="","",IFERROR(SUMIFS('GSC current'!$K$2:$K$2001,'GSC current'!$I$2:$I$2001,B678),0))</f>
        <v/>
      </c>
      <c r="M678" s="20">
        <f>IF(A678="","",IF(N(L678)&gt;0,K678/L678,""))</f>
        <v/>
      </c>
      <c r="N678" s="21">
        <f>IF(A678="","",IF(N(L678)&gt;0,SUMIFS('GSC current'!$L$2:$L$2001,'GSC current'!$I$2:$I$2001,B678)/L678,""))</f>
        <v/>
      </c>
      <c r="O678">
        <f>IF(A678="","",IFERROR(SUMIFS('GSC previous'!$J$2:$J$2001,'GSC previous'!$I$2:$I$2001,B678),0))</f>
        <v/>
      </c>
      <c r="P678" s="22">
        <f>IF(A678="","",IF(N(O678)&gt;0,(K678-O678)/O678,""))</f>
        <v/>
      </c>
      <c r="Q678">
        <f>IF(A678="","",IFERROR(SUMIFS(GA4!$P$2:$P$2001,GA4!$O$2:$O$2001,B678),0))</f>
        <v/>
      </c>
      <c r="R678" s="23">
        <f>IF(A678="","",IF(N(Q678)&gt;0,SUMIFS(GA4!$Q$2:$Q$2001,GA4!$O$2:$O$2001,B678)/Q678,""))</f>
        <v/>
      </c>
      <c r="S678">
        <f>IF(A678="","",IFERROR(SUMIFS(GA4!$R$2:$R$2001,GA4!$O$2:$O$2001,B678),0))</f>
        <v/>
      </c>
      <c r="T678">
        <f>IF(A678="","",IF(AND(ISNUMBER(F678),LEFT(C678&amp;"",1)="2"),IF(F678&lt;Rules!$B$9,"Yes","No"),"No"))</f>
        <v/>
      </c>
      <c r="U678">
        <f>IF(A678="","",IF(AND(N(O678)&gt;=Rules!$B$8,ISNUMBER(P678)),IF(P678&lt;=-Rules!$B$7,"Yes","No"),"No"))</f>
        <v/>
      </c>
      <c r="V678">
        <f>IF(A678="","",IF(AND(N(L678)&gt;=Rules!$B$6,ISNUMBER(N678)),IF(AND(N678&gt;=Rules!$B$10,N678&lt;=Rules!$B$11),"Yes","No"),"No"))</f>
        <v/>
      </c>
      <c r="W678">
        <f>IF(A678="","",IF(I678&lt;&gt;"","Yes","No"))</f>
        <v/>
      </c>
      <c r="X678">
        <f>IF(I678="","",IF(SUMIFS($K$3:$K$2002,$A$3:$A$2002,SUBSTITUTE(SUBSTITUTE(I678,"?","~?"),"*","~*"))&gt;N(K678),"Yes","No"))</f>
        <v/>
      </c>
      <c r="Y678">
        <f>IF(A678="","",IF(N(S678)&gt;0,"Yes","No"))</f>
        <v/>
      </c>
      <c r="Z678">
        <f>IF(A678="","",IF(AND(N(K678)&lt;Rules!$B$5,N(L678)&lt;Rules!$B$6,N(Q678)&lt;Rules!$B$13,Y678="No"),"Yes","No"))</f>
        <v/>
      </c>
      <c r="AA678">
        <f>IF(A678="","",IF(LEFT(C678&amp;"",1)="3","Redirect",IF(OR(LEFT(C678&amp;"",1)="4",LEFT(C678&amp;"",1)="5"),IF(OR(N(K678)&gt;0,N(AC678)&gt;=Rules!$B$14),"Redirect","Prune"),IF(D678="Non-Indexable","Keep",IF(AND(W678="Yes",X678="Yes",Y678="No"),"Merge",IF(OR(U678="Yes",V678="Yes",AND(T678="Yes",N(L678)&gt;=Rules!$B$6)),"Update",IF(Z678="Yes",IF(N(AC678)&gt;=Rules!$B$14,"Redirect","Prune"),"Keep")))))))</f>
        <v/>
      </c>
      <c r="AB678">
        <f>IF(A678="","",IF(LEFT(C678&amp;"",1)="3","Already redirects ("&amp;C678&amp;"). Update internal links to point at the final URL.",IF(OR(LEFT(C678&amp;"",1)="4",LEFT(C678&amp;"",1)="5"),IF(AA678="Redirect","Returns "&amp;C678&amp;" but still has "&amp;N(K678)&amp;" clicks and "&amp;N(AC678)&amp;" referring domains. 301 it to the closest live page.","Returns "&amp;C678&amp;" with no clicks or links. Remove internal links and let it 404 or 410."),IF(D678="Non-Indexable","Non-indexable ("&amp;E678&amp;"). Keep if that is intentional; otherwise fix the canonical or noindex.",IF(AA678="Merge","Overlaps with "&amp;I678&amp;IF(N(J678)&gt;0," (similarity "&amp;TEXT(J678,"0.00")&amp;")","")&amp;", which gets more clicks. Merge the useful parts into it and 301 this URL.",IF(AA678="Update",MID(IF(U678="Yes","; Clicks down "&amp;TEXT(-P678,"0%")&amp;" on the previous period","")&amp;IF(V678="Yes","; Average position "&amp;TEXT(N678,"0.0")&amp;" on "&amp;TEXT(L678,"#,##0")&amp;" impressions (striking distance)","")&amp;IF(AND(T678="Yes",N(L678)&gt;=Rules!$B$6),"; Thin ("&amp;F678&amp;" words) but has search demand",""),3,400),IF(AA678="Prune","Low value: "&amp;N(K678)&amp;" clicks, "&amp;N(L678)&amp;" impressions, "&amp;N(Q678)&amp;" sessions, no key events. Remove or noindex it and update internal links.",IF(AA678="Redirect","Low value but "&amp;N(AC678)&amp;" referring domains. 301 it to the closest relevant page to keep those links.",IF(AND(Z678="No",Y678="Yes",N(K678)&lt;Rules!$B$5),"Low search traffic but it converts (key events: "&amp;S678&amp;"). Keep it and link to it.",IF(W678="Yes","Stronger than the page it overlaps ("&amp;I678&amp;"). Keep; merge that page into this one.","Healthy: "&amp;N(K678)&amp;" clicks"&amp;IF(ISNUMBER(N678),", average position "&amp;TEXT(N678,"0.0"),"")&amp;". Keep and monitor."))))))))))</f>
        <v/>
      </c>
      <c r="AE678">
        <f>IF(A678="","",IF(AD678&lt;&gt;"",AD678,AA678))</f>
        <v/>
      </c>
    </row>
    <row r="679">
      <c r="A679">
        <f>IF(Crawl!A678="","",Crawl!A678)</f>
        <v/>
      </c>
      <c r="B679">
        <f>IF(A679="","",Crawl!EC678)</f>
        <v/>
      </c>
      <c r="C679">
        <f>IF(A679="","",IFERROR(INDEX(Crawl!$A678:$DZ678,1,Rules!$H$6),""))</f>
        <v/>
      </c>
      <c r="D679">
        <f>IF(A679="","",IFERROR(INDEX(Crawl!$A678:$DZ678,1,Rules!$H$7),"")&amp;"")</f>
        <v/>
      </c>
      <c r="E679">
        <f>IF(A679="","",IFERROR(INDEX(Crawl!$A678:$DZ678,1,Rules!$H$8),"")&amp;"")</f>
        <v/>
      </c>
      <c r="F679">
        <f>IF(A679="","",IFERROR(INDEX(Crawl!$A678:$DZ678,1,Rules!$H$9),""))</f>
        <v/>
      </c>
      <c r="G679">
        <f>IF(A679="","",IFERROR(INDEX(Crawl!$A678:$DZ678,1,Rules!$H$10),""))</f>
        <v/>
      </c>
      <c r="H679">
        <f>IF(A679="","",IFERROR(INDEX(Crawl!$A678:$DZ678,1,Rules!$H$12),""))</f>
        <v/>
      </c>
      <c r="I679">
        <f>IF(A679="","",IF(AND(N(H679)&gt;0,IFERROR(INDEX(Crawl!$A678:$DZ678,1,Rules!$H$11),"")&amp;""&lt;&gt;""),IFERROR(INDEX(Crawl!$A678:$DZ678,1,Rules!$H$11),"")&amp;"",IF(AND(ISNUMBER(J679),N(J679)&gt;=Rules!$B$12,IFERROR(INDEX(Crawl!$A678:$DZ678,1,Rules!$H$13),"")&amp;""&lt;&gt;""),IFERROR(INDEX(Crawl!$A678:$DZ678,1,Rules!$H$13),"")&amp;"","")))</f>
        <v/>
      </c>
      <c r="J679" s="19">
        <f>IF(A679="","",IF(IFERROR(INDEX(Crawl!$A678:$DZ678,1,Rules!$H$14),"")&amp;""="","",IFERROR(INDEX(Crawl!$A678:$DZ678,1,Rules!$H$14),"")))</f>
        <v/>
      </c>
      <c r="K679">
        <f>IF(A679="","",IFERROR(SUMIFS('GSC current'!$J$2:$J$2001,'GSC current'!$I$2:$I$2001,B679),0))</f>
        <v/>
      </c>
      <c r="L679">
        <f>IF(A679="","",IFERROR(SUMIFS('GSC current'!$K$2:$K$2001,'GSC current'!$I$2:$I$2001,B679),0))</f>
        <v/>
      </c>
      <c r="M679" s="20">
        <f>IF(A679="","",IF(N(L679)&gt;0,K679/L679,""))</f>
        <v/>
      </c>
      <c r="N679" s="21">
        <f>IF(A679="","",IF(N(L679)&gt;0,SUMIFS('GSC current'!$L$2:$L$2001,'GSC current'!$I$2:$I$2001,B679)/L679,""))</f>
        <v/>
      </c>
      <c r="O679">
        <f>IF(A679="","",IFERROR(SUMIFS('GSC previous'!$J$2:$J$2001,'GSC previous'!$I$2:$I$2001,B679),0))</f>
        <v/>
      </c>
      <c r="P679" s="22">
        <f>IF(A679="","",IF(N(O679)&gt;0,(K679-O679)/O679,""))</f>
        <v/>
      </c>
      <c r="Q679">
        <f>IF(A679="","",IFERROR(SUMIFS(GA4!$P$2:$P$2001,GA4!$O$2:$O$2001,B679),0))</f>
        <v/>
      </c>
      <c r="R679" s="23">
        <f>IF(A679="","",IF(N(Q679)&gt;0,SUMIFS(GA4!$Q$2:$Q$2001,GA4!$O$2:$O$2001,B679)/Q679,""))</f>
        <v/>
      </c>
      <c r="S679">
        <f>IF(A679="","",IFERROR(SUMIFS(GA4!$R$2:$R$2001,GA4!$O$2:$O$2001,B679),0))</f>
        <v/>
      </c>
      <c r="T679">
        <f>IF(A679="","",IF(AND(ISNUMBER(F679),LEFT(C679&amp;"",1)="2"),IF(F679&lt;Rules!$B$9,"Yes","No"),"No"))</f>
        <v/>
      </c>
      <c r="U679">
        <f>IF(A679="","",IF(AND(N(O679)&gt;=Rules!$B$8,ISNUMBER(P679)),IF(P679&lt;=-Rules!$B$7,"Yes","No"),"No"))</f>
        <v/>
      </c>
      <c r="V679">
        <f>IF(A679="","",IF(AND(N(L679)&gt;=Rules!$B$6,ISNUMBER(N679)),IF(AND(N679&gt;=Rules!$B$10,N679&lt;=Rules!$B$11),"Yes","No"),"No"))</f>
        <v/>
      </c>
      <c r="W679">
        <f>IF(A679="","",IF(I679&lt;&gt;"","Yes","No"))</f>
        <v/>
      </c>
      <c r="X679">
        <f>IF(I679="","",IF(SUMIFS($K$3:$K$2002,$A$3:$A$2002,SUBSTITUTE(SUBSTITUTE(I679,"?","~?"),"*","~*"))&gt;N(K679),"Yes","No"))</f>
        <v/>
      </c>
      <c r="Y679">
        <f>IF(A679="","",IF(N(S679)&gt;0,"Yes","No"))</f>
        <v/>
      </c>
      <c r="Z679">
        <f>IF(A679="","",IF(AND(N(K679)&lt;Rules!$B$5,N(L679)&lt;Rules!$B$6,N(Q679)&lt;Rules!$B$13,Y679="No"),"Yes","No"))</f>
        <v/>
      </c>
      <c r="AA679">
        <f>IF(A679="","",IF(LEFT(C679&amp;"",1)="3","Redirect",IF(OR(LEFT(C679&amp;"",1)="4",LEFT(C679&amp;"",1)="5"),IF(OR(N(K679)&gt;0,N(AC679)&gt;=Rules!$B$14),"Redirect","Prune"),IF(D679="Non-Indexable","Keep",IF(AND(W679="Yes",X679="Yes",Y679="No"),"Merge",IF(OR(U679="Yes",V679="Yes",AND(T679="Yes",N(L679)&gt;=Rules!$B$6)),"Update",IF(Z679="Yes",IF(N(AC679)&gt;=Rules!$B$14,"Redirect","Prune"),"Keep")))))))</f>
        <v/>
      </c>
      <c r="AB679">
        <f>IF(A679="","",IF(LEFT(C679&amp;"",1)="3","Already redirects ("&amp;C679&amp;"). Update internal links to point at the final URL.",IF(OR(LEFT(C679&amp;"",1)="4",LEFT(C679&amp;"",1)="5"),IF(AA679="Redirect","Returns "&amp;C679&amp;" but still has "&amp;N(K679)&amp;" clicks and "&amp;N(AC679)&amp;" referring domains. 301 it to the closest live page.","Returns "&amp;C679&amp;" with no clicks or links. Remove internal links and let it 404 or 410."),IF(D679="Non-Indexable","Non-indexable ("&amp;E679&amp;"). Keep if that is intentional; otherwise fix the canonical or noindex.",IF(AA679="Merge","Overlaps with "&amp;I679&amp;IF(N(J679)&gt;0," (similarity "&amp;TEXT(J679,"0.00")&amp;")","")&amp;", which gets more clicks. Merge the useful parts into it and 301 this URL.",IF(AA679="Update",MID(IF(U679="Yes","; Clicks down "&amp;TEXT(-P679,"0%")&amp;" on the previous period","")&amp;IF(V679="Yes","; Average position "&amp;TEXT(N679,"0.0")&amp;" on "&amp;TEXT(L679,"#,##0")&amp;" impressions (striking distance)","")&amp;IF(AND(T679="Yes",N(L679)&gt;=Rules!$B$6),"; Thin ("&amp;F679&amp;" words) but has search demand",""),3,400),IF(AA679="Prune","Low value: "&amp;N(K679)&amp;" clicks, "&amp;N(L679)&amp;" impressions, "&amp;N(Q679)&amp;" sessions, no key events. Remove or noindex it and update internal links.",IF(AA679="Redirect","Low value but "&amp;N(AC679)&amp;" referring domains. 301 it to the closest relevant page to keep those links.",IF(AND(Z679="No",Y679="Yes",N(K679)&lt;Rules!$B$5),"Low search traffic but it converts (key events: "&amp;S679&amp;"). Keep it and link to it.",IF(W679="Yes","Stronger than the page it overlaps ("&amp;I679&amp;"). Keep; merge that page into this one.","Healthy: "&amp;N(K679)&amp;" clicks"&amp;IF(ISNUMBER(N679),", average position "&amp;TEXT(N679,"0.0"),"")&amp;". Keep and monitor."))))))))))</f>
        <v/>
      </c>
      <c r="AE679">
        <f>IF(A679="","",IF(AD679&lt;&gt;"",AD679,AA679))</f>
        <v/>
      </c>
    </row>
    <row r="680">
      <c r="A680">
        <f>IF(Crawl!A679="","",Crawl!A679)</f>
        <v/>
      </c>
      <c r="B680">
        <f>IF(A680="","",Crawl!EC679)</f>
        <v/>
      </c>
      <c r="C680">
        <f>IF(A680="","",IFERROR(INDEX(Crawl!$A679:$DZ679,1,Rules!$H$6),""))</f>
        <v/>
      </c>
      <c r="D680">
        <f>IF(A680="","",IFERROR(INDEX(Crawl!$A679:$DZ679,1,Rules!$H$7),"")&amp;"")</f>
        <v/>
      </c>
      <c r="E680">
        <f>IF(A680="","",IFERROR(INDEX(Crawl!$A679:$DZ679,1,Rules!$H$8),"")&amp;"")</f>
        <v/>
      </c>
      <c r="F680">
        <f>IF(A680="","",IFERROR(INDEX(Crawl!$A679:$DZ679,1,Rules!$H$9),""))</f>
        <v/>
      </c>
      <c r="G680">
        <f>IF(A680="","",IFERROR(INDEX(Crawl!$A679:$DZ679,1,Rules!$H$10),""))</f>
        <v/>
      </c>
      <c r="H680">
        <f>IF(A680="","",IFERROR(INDEX(Crawl!$A679:$DZ679,1,Rules!$H$12),""))</f>
        <v/>
      </c>
      <c r="I680">
        <f>IF(A680="","",IF(AND(N(H680)&gt;0,IFERROR(INDEX(Crawl!$A679:$DZ679,1,Rules!$H$11),"")&amp;""&lt;&gt;""),IFERROR(INDEX(Crawl!$A679:$DZ679,1,Rules!$H$11),"")&amp;"",IF(AND(ISNUMBER(J680),N(J680)&gt;=Rules!$B$12,IFERROR(INDEX(Crawl!$A679:$DZ679,1,Rules!$H$13),"")&amp;""&lt;&gt;""),IFERROR(INDEX(Crawl!$A679:$DZ679,1,Rules!$H$13),"")&amp;"","")))</f>
        <v/>
      </c>
      <c r="J680" s="19">
        <f>IF(A680="","",IF(IFERROR(INDEX(Crawl!$A679:$DZ679,1,Rules!$H$14),"")&amp;""="","",IFERROR(INDEX(Crawl!$A679:$DZ679,1,Rules!$H$14),"")))</f>
        <v/>
      </c>
      <c r="K680">
        <f>IF(A680="","",IFERROR(SUMIFS('GSC current'!$J$2:$J$2001,'GSC current'!$I$2:$I$2001,B680),0))</f>
        <v/>
      </c>
      <c r="L680">
        <f>IF(A680="","",IFERROR(SUMIFS('GSC current'!$K$2:$K$2001,'GSC current'!$I$2:$I$2001,B680),0))</f>
        <v/>
      </c>
      <c r="M680" s="20">
        <f>IF(A680="","",IF(N(L680)&gt;0,K680/L680,""))</f>
        <v/>
      </c>
      <c r="N680" s="21">
        <f>IF(A680="","",IF(N(L680)&gt;0,SUMIFS('GSC current'!$L$2:$L$2001,'GSC current'!$I$2:$I$2001,B680)/L680,""))</f>
        <v/>
      </c>
      <c r="O680">
        <f>IF(A680="","",IFERROR(SUMIFS('GSC previous'!$J$2:$J$2001,'GSC previous'!$I$2:$I$2001,B680),0))</f>
        <v/>
      </c>
      <c r="P680" s="22">
        <f>IF(A680="","",IF(N(O680)&gt;0,(K680-O680)/O680,""))</f>
        <v/>
      </c>
      <c r="Q680">
        <f>IF(A680="","",IFERROR(SUMIFS(GA4!$P$2:$P$2001,GA4!$O$2:$O$2001,B680),0))</f>
        <v/>
      </c>
      <c r="R680" s="23">
        <f>IF(A680="","",IF(N(Q680)&gt;0,SUMIFS(GA4!$Q$2:$Q$2001,GA4!$O$2:$O$2001,B680)/Q680,""))</f>
        <v/>
      </c>
      <c r="S680">
        <f>IF(A680="","",IFERROR(SUMIFS(GA4!$R$2:$R$2001,GA4!$O$2:$O$2001,B680),0))</f>
        <v/>
      </c>
      <c r="T680">
        <f>IF(A680="","",IF(AND(ISNUMBER(F680),LEFT(C680&amp;"",1)="2"),IF(F680&lt;Rules!$B$9,"Yes","No"),"No"))</f>
        <v/>
      </c>
      <c r="U680">
        <f>IF(A680="","",IF(AND(N(O680)&gt;=Rules!$B$8,ISNUMBER(P680)),IF(P680&lt;=-Rules!$B$7,"Yes","No"),"No"))</f>
        <v/>
      </c>
      <c r="V680">
        <f>IF(A680="","",IF(AND(N(L680)&gt;=Rules!$B$6,ISNUMBER(N680)),IF(AND(N680&gt;=Rules!$B$10,N680&lt;=Rules!$B$11),"Yes","No"),"No"))</f>
        <v/>
      </c>
      <c r="W680">
        <f>IF(A680="","",IF(I680&lt;&gt;"","Yes","No"))</f>
        <v/>
      </c>
      <c r="X680">
        <f>IF(I680="","",IF(SUMIFS($K$3:$K$2002,$A$3:$A$2002,SUBSTITUTE(SUBSTITUTE(I680,"?","~?"),"*","~*"))&gt;N(K680),"Yes","No"))</f>
        <v/>
      </c>
      <c r="Y680">
        <f>IF(A680="","",IF(N(S680)&gt;0,"Yes","No"))</f>
        <v/>
      </c>
      <c r="Z680">
        <f>IF(A680="","",IF(AND(N(K680)&lt;Rules!$B$5,N(L680)&lt;Rules!$B$6,N(Q680)&lt;Rules!$B$13,Y680="No"),"Yes","No"))</f>
        <v/>
      </c>
      <c r="AA680">
        <f>IF(A680="","",IF(LEFT(C680&amp;"",1)="3","Redirect",IF(OR(LEFT(C680&amp;"",1)="4",LEFT(C680&amp;"",1)="5"),IF(OR(N(K680)&gt;0,N(AC680)&gt;=Rules!$B$14),"Redirect","Prune"),IF(D680="Non-Indexable","Keep",IF(AND(W680="Yes",X680="Yes",Y680="No"),"Merge",IF(OR(U680="Yes",V680="Yes",AND(T680="Yes",N(L680)&gt;=Rules!$B$6)),"Update",IF(Z680="Yes",IF(N(AC680)&gt;=Rules!$B$14,"Redirect","Prune"),"Keep")))))))</f>
        <v/>
      </c>
      <c r="AB680">
        <f>IF(A680="","",IF(LEFT(C680&amp;"",1)="3","Already redirects ("&amp;C680&amp;"). Update internal links to point at the final URL.",IF(OR(LEFT(C680&amp;"",1)="4",LEFT(C680&amp;"",1)="5"),IF(AA680="Redirect","Returns "&amp;C680&amp;" but still has "&amp;N(K680)&amp;" clicks and "&amp;N(AC680)&amp;" referring domains. 301 it to the closest live page.","Returns "&amp;C680&amp;" with no clicks or links. Remove internal links and let it 404 or 410."),IF(D680="Non-Indexable","Non-indexable ("&amp;E680&amp;"). Keep if that is intentional; otherwise fix the canonical or noindex.",IF(AA680="Merge","Overlaps with "&amp;I680&amp;IF(N(J680)&gt;0," (similarity "&amp;TEXT(J680,"0.00")&amp;")","")&amp;", which gets more clicks. Merge the useful parts into it and 301 this URL.",IF(AA680="Update",MID(IF(U680="Yes","; Clicks down "&amp;TEXT(-P680,"0%")&amp;" on the previous period","")&amp;IF(V680="Yes","; Average position "&amp;TEXT(N680,"0.0")&amp;" on "&amp;TEXT(L680,"#,##0")&amp;" impressions (striking distance)","")&amp;IF(AND(T680="Yes",N(L680)&gt;=Rules!$B$6),"; Thin ("&amp;F680&amp;" words) but has search demand",""),3,400),IF(AA680="Prune","Low value: "&amp;N(K680)&amp;" clicks, "&amp;N(L680)&amp;" impressions, "&amp;N(Q680)&amp;" sessions, no key events. Remove or noindex it and update internal links.",IF(AA680="Redirect","Low value but "&amp;N(AC680)&amp;" referring domains. 301 it to the closest relevant page to keep those links.",IF(AND(Z680="No",Y680="Yes",N(K680)&lt;Rules!$B$5),"Low search traffic but it converts (key events: "&amp;S680&amp;"). Keep it and link to it.",IF(W680="Yes","Stronger than the page it overlaps ("&amp;I680&amp;"). Keep; merge that page into this one.","Healthy: "&amp;N(K680)&amp;" clicks"&amp;IF(ISNUMBER(N680),", average position "&amp;TEXT(N680,"0.0"),"")&amp;". Keep and monitor."))))))))))</f>
        <v/>
      </c>
      <c r="AE680">
        <f>IF(A680="","",IF(AD680&lt;&gt;"",AD680,AA680))</f>
        <v/>
      </c>
    </row>
    <row r="681">
      <c r="A681">
        <f>IF(Crawl!A680="","",Crawl!A680)</f>
        <v/>
      </c>
      <c r="B681">
        <f>IF(A681="","",Crawl!EC680)</f>
        <v/>
      </c>
      <c r="C681">
        <f>IF(A681="","",IFERROR(INDEX(Crawl!$A680:$DZ680,1,Rules!$H$6),""))</f>
        <v/>
      </c>
      <c r="D681">
        <f>IF(A681="","",IFERROR(INDEX(Crawl!$A680:$DZ680,1,Rules!$H$7),"")&amp;"")</f>
        <v/>
      </c>
      <c r="E681">
        <f>IF(A681="","",IFERROR(INDEX(Crawl!$A680:$DZ680,1,Rules!$H$8),"")&amp;"")</f>
        <v/>
      </c>
      <c r="F681">
        <f>IF(A681="","",IFERROR(INDEX(Crawl!$A680:$DZ680,1,Rules!$H$9),""))</f>
        <v/>
      </c>
      <c r="G681">
        <f>IF(A681="","",IFERROR(INDEX(Crawl!$A680:$DZ680,1,Rules!$H$10),""))</f>
        <v/>
      </c>
      <c r="H681">
        <f>IF(A681="","",IFERROR(INDEX(Crawl!$A680:$DZ680,1,Rules!$H$12),""))</f>
        <v/>
      </c>
      <c r="I681">
        <f>IF(A681="","",IF(AND(N(H681)&gt;0,IFERROR(INDEX(Crawl!$A680:$DZ680,1,Rules!$H$11),"")&amp;""&lt;&gt;""),IFERROR(INDEX(Crawl!$A680:$DZ680,1,Rules!$H$11),"")&amp;"",IF(AND(ISNUMBER(J681),N(J681)&gt;=Rules!$B$12,IFERROR(INDEX(Crawl!$A680:$DZ680,1,Rules!$H$13),"")&amp;""&lt;&gt;""),IFERROR(INDEX(Crawl!$A680:$DZ680,1,Rules!$H$13),"")&amp;"","")))</f>
        <v/>
      </c>
      <c r="J681" s="19">
        <f>IF(A681="","",IF(IFERROR(INDEX(Crawl!$A680:$DZ680,1,Rules!$H$14),"")&amp;""="","",IFERROR(INDEX(Crawl!$A680:$DZ680,1,Rules!$H$14),"")))</f>
        <v/>
      </c>
      <c r="K681">
        <f>IF(A681="","",IFERROR(SUMIFS('GSC current'!$J$2:$J$2001,'GSC current'!$I$2:$I$2001,B681),0))</f>
        <v/>
      </c>
      <c r="L681">
        <f>IF(A681="","",IFERROR(SUMIFS('GSC current'!$K$2:$K$2001,'GSC current'!$I$2:$I$2001,B681),0))</f>
        <v/>
      </c>
      <c r="M681" s="20">
        <f>IF(A681="","",IF(N(L681)&gt;0,K681/L681,""))</f>
        <v/>
      </c>
      <c r="N681" s="21">
        <f>IF(A681="","",IF(N(L681)&gt;0,SUMIFS('GSC current'!$L$2:$L$2001,'GSC current'!$I$2:$I$2001,B681)/L681,""))</f>
        <v/>
      </c>
      <c r="O681">
        <f>IF(A681="","",IFERROR(SUMIFS('GSC previous'!$J$2:$J$2001,'GSC previous'!$I$2:$I$2001,B681),0))</f>
        <v/>
      </c>
      <c r="P681" s="22">
        <f>IF(A681="","",IF(N(O681)&gt;0,(K681-O681)/O681,""))</f>
        <v/>
      </c>
      <c r="Q681">
        <f>IF(A681="","",IFERROR(SUMIFS(GA4!$P$2:$P$2001,GA4!$O$2:$O$2001,B681),0))</f>
        <v/>
      </c>
      <c r="R681" s="23">
        <f>IF(A681="","",IF(N(Q681)&gt;0,SUMIFS(GA4!$Q$2:$Q$2001,GA4!$O$2:$O$2001,B681)/Q681,""))</f>
        <v/>
      </c>
      <c r="S681">
        <f>IF(A681="","",IFERROR(SUMIFS(GA4!$R$2:$R$2001,GA4!$O$2:$O$2001,B681),0))</f>
        <v/>
      </c>
      <c r="T681">
        <f>IF(A681="","",IF(AND(ISNUMBER(F681),LEFT(C681&amp;"",1)="2"),IF(F681&lt;Rules!$B$9,"Yes","No"),"No"))</f>
        <v/>
      </c>
      <c r="U681">
        <f>IF(A681="","",IF(AND(N(O681)&gt;=Rules!$B$8,ISNUMBER(P681)),IF(P681&lt;=-Rules!$B$7,"Yes","No"),"No"))</f>
        <v/>
      </c>
      <c r="V681">
        <f>IF(A681="","",IF(AND(N(L681)&gt;=Rules!$B$6,ISNUMBER(N681)),IF(AND(N681&gt;=Rules!$B$10,N681&lt;=Rules!$B$11),"Yes","No"),"No"))</f>
        <v/>
      </c>
      <c r="W681">
        <f>IF(A681="","",IF(I681&lt;&gt;"","Yes","No"))</f>
        <v/>
      </c>
      <c r="X681">
        <f>IF(I681="","",IF(SUMIFS($K$3:$K$2002,$A$3:$A$2002,SUBSTITUTE(SUBSTITUTE(I681,"?","~?"),"*","~*"))&gt;N(K681),"Yes","No"))</f>
        <v/>
      </c>
      <c r="Y681">
        <f>IF(A681="","",IF(N(S681)&gt;0,"Yes","No"))</f>
        <v/>
      </c>
      <c r="Z681">
        <f>IF(A681="","",IF(AND(N(K681)&lt;Rules!$B$5,N(L681)&lt;Rules!$B$6,N(Q681)&lt;Rules!$B$13,Y681="No"),"Yes","No"))</f>
        <v/>
      </c>
      <c r="AA681">
        <f>IF(A681="","",IF(LEFT(C681&amp;"",1)="3","Redirect",IF(OR(LEFT(C681&amp;"",1)="4",LEFT(C681&amp;"",1)="5"),IF(OR(N(K681)&gt;0,N(AC681)&gt;=Rules!$B$14),"Redirect","Prune"),IF(D681="Non-Indexable","Keep",IF(AND(W681="Yes",X681="Yes",Y681="No"),"Merge",IF(OR(U681="Yes",V681="Yes",AND(T681="Yes",N(L681)&gt;=Rules!$B$6)),"Update",IF(Z681="Yes",IF(N(AC681)&gt;=Rules!$B$14,"Redirect","Prune"),"Keep")))))))</f>
        <v/>
      </c>
      <c r="AB681">
        <f>IF(A681="","",IF(LEFT(C681&amp;"",1)="3","Already redirects ("&amp;C681&amp;"). Update internal links to point at the final URL.",IF(OR(LEFT(C681&amp;"",1)="4",LEFT(C681&amp;"",1)="5"),IF(AA681="Redirect","Returns "&amp;C681&amp;" but still has "&amp;N(K681)&amp;" clicks and "&amp;N(AC681)&amp;" referring domains. 301 it to the closest live page.","Returns "&amp;C681&amp;" with no clicks or links. Remove internal links and let it 404 or 410."),IF(D681="Non-Indexable","Non-indexable ("&amp;E681&amp;"). Keep if that is intentional; otherwise fix the canonical or noindex.",IF(AA681="Merge","Overlaps with "&amp;I681&amp;IF(N(J681)&gt;0," (similarity "&amp;TEXT(J681,"0.00")&amp;")","")&amp;", which gets more clicks. Merge the useful parts into it and 301 this URL.",IF(AA681="Update",MID(IF(U681="Yes","; Clicks down "&amp;TEXT(-P681,"0%")&amp;" on the previous period","")&amp;IF(V681="Yes","; Average position "&amp;TEXT(N681,"0.0")&amp;" on "&amp;TEXT(L681,"#,##0")&amp;" impressions (striking distance)","")&amp;IF(AND(T681="Yes",N(L681)&gt;=Rules!$B$6),"; Thin ("&amp;F681&amp;" words) but has search demand",""),3,400),IF(AA681="Prune","Low value: "&amp;N(K681)&amp;" clicks, "&amp;N(L681)&amp;" impressions, "&amp;N(Q681)&amp;" sessions, no key events. Remove or noindex it and update internal links.",IF(AA681="Redirect","Low value but "&amp;N(AC681)&amp;" referring domains. 301 it to the closest relevant page to keep those links.",IF(AND(Z681="No",Y681="Yes",N(K681)&lt;Rules!$B$5),"Low search traffic but it converts (key events: "&amp;S681&amp;"). Keep it and link to it.",IF(W681="Yes","Stronger than the page it overlaps ("&amp;I681&amp;"). Keep; merge that page into this one.","Healthy: "&amp;N(K681)&amp;" clicks"&amp;IF(ISNUMBER(N681),", average position "&amp;TEXT(N681,"0.0"),"")&amp;". Keep and monitor."))))))))))</f>
        <v/>
      </c>
      <c r="AE681">
        <f>IF(A681="","",IF(AD681&lt;&gt;"",AD681,AA681))</f>
        <v/>
      </c>
    </row>
    <row r="682">
      <c r="A682">
        <f>IF(Crawl!A681="","",Crawl!A681)</f>
        <v/>
      </c>
      <c r="B682">
        <f>IF(A682="","",Crawl!EC681)</f>
        <v/>
      </c>
      <c r="C682">
        <f>IF(A682="","",IFERROR(INDEX(Crawl!$A681:$DZ681,1,Rules!$H$6),""))</f>
        <v/>
      </c>
      <c r="D682">
        <f>IF(A682="","",IFERROR(INDEX(Crawl!$A681:$DZ681,1,Rules!$H$7),"")&amp;"")</f>
        <v/>
      </c>
      <c r="E682">
        <f>IF(A682="","",IFERROR(INDEX(Crawl!$A681:$DZ681,1,Rules!$H$8),"")&amp;"")</f>
        <v/>
      </c>
      <c r="F682">
        <f>IF(A682="","",IFERROR(INDEX(Crawl!$A681:$DZ681,1,Rules!$H$9),""))</f>
        <v/>
      </c>
      <c r="G682">
        <f>IF(A682="","",IFERROR(INDEX(Crawl!$A681:$DZ681,1,Rules!$H$10),""))</f>
        <v/>
      </c>
      <c r="H682">
        <f>IF(A682="","",IFERROR(INDEX(Crawl!$A681:$DZ681,1,Rules!$H$12),""))</f>
        <v/>
      </c>
      <c r="I682">
        <f>IF(A682="","",IF(AND(N(H682)&gt;0,IFERROR(INDEX(Crawl!$A681:$DZ681,1,Rules!$H$11),"")&amp;""&lt;&gt;""),IFERROR(INDEX(Crawl!$A681:$DZ681,1,Rules!$H$11),"")&amp;"",IF(AND(ISNUMBER(J682),N(J682)&gt;=Rules!$B$12,IFERROR(INDEX(Crawl!$A681:$DZ681,1,Rules!$H$13),"")&amp;""&lt;&gt;""),IFERROR(INDEX(Crawl!$A681:$DZ681,1,Rules!$H$13),"")&amp;"","")))</f>
        <v/>
      </c>
      <c r="J682" s="19">
        <f>IF(A682="","",IF(IFERROR(INDEX(Crawl!$A681:$DZ681,1,Rules!$H$14),"")&amp;""="","",IFERROR(INDEX(Crawl!$A681:$DZ681,1,Rules!$H$14),"")))</f>
        <v/>
      </c>
      <c r="K682">
        <f>IF(A682="","",IFERROR(SUMIFS('GSC current'!$J$2:$J$2001,'GSC current'!$I$2:$I$2001,B682),0))</f>
        <v/>
      </c>
      <c r="L682">
        <f>IF(A682="","",IFERROR(SUMIFS('GSC current'!$K$2:$K$2001,'GSC current'!$I$2:$I$2001,B682),0))</f>
        <v/>
      </c>
      <c r="M682" s="20">
        <f>IF(A682="","",IF(N(L682)&gt;0,K682/L682,""))</f>
        <v/>
      </c>
      <c r="N682" s="21">
        <f>IF(A682="","",IF(N(L682)&gt;0,SUMIFS('GSC current'!$L$2:$L$2001,'GSC current'!$I$2:$I$2001,B682)/L682,""))</f>
        <v/>
      </c>
      <c r="O682">
        <f>IF(A682="","",IFERROR(SUMIFS('GSC previous'!$J$2:$J$2001,'GSC previous'!$I$2:$I$2001,B682),0))</f>
        <v/>
      </c>
      <c r="P682" s="22">
        <f>IF(A682="","",IF(N(O682)&gt;0,(K682-O682)/O682,""))</f>
        <v/>
      </c>
      <c r="Q682">
        <f>IF(A682="","",IFERROR(SUMIFS(GA4!$P$2:$P$2001,GA4!$O$2:$O$2001,B682),0))</f>
        <v/>
      </c>
      <c r="R682" s="23">
        <f>IF(A682="","",IF(N(Q682)&gt;0,SUMIFS(GA4!$Q$2:$Q$2001,GA4!$O$2:$O$2001,B682)/Q682,""))</f>
        <v/>
      </c>
      <c r="S682">
        <f>IF(A682="","",IFERROR(SUMIFS(GA4!$R$2:$R$2001,GA4!$O$2:$O$2001,B682),0))</f>
        <v/>
      </c>
      <c r="T682">
        <f>IF(A682="","",IF(AND(ISNUMBER(F682),LEFT(C682&amp;"",1)="2"),IF(F682&lt;Rules!$B$9,"Yes","No"),"No"))</f>
        <v/>
      </c>
      <c r="U682">
        <f>IF(A682="","",IF(AND(N(O682)&gt;=Rules!$B$8,ISNUMBER(P682)),IF(P682&lt;=-Rules!$B$7,"Yes","No"),"No"))</f>
        <v/>
      </c>
      <c r="V682">
        <f>IF(A682="","",IF(AND(N(L682)&gt;=Rules!$B$6,ISNUMBER(N682)),IF(AND(N682&gt;=Rules!$B$10,N682&lt;=Rules!$B$11),"Yes","No"),"No"))</f>
        <v/>
      </c>
      <c r="W682">
        <f>IF(A682="","",IF(I682&lt;&gt;"","Yes","No"))</f>
        <v/>
      </c>
      <c r="X682">
        <f>IF(I682="","",IF(SUMIFS($K$3:$K$2002,$A$3:$A$2002,SUBSTITUTE(SUBSTITUTE(I682,"?","~?"),"*","~*"))&gt;N(K682),"Yes","No"))</f>
        <v/>
      </c>
      <c r="Y682">
        <f>IF(A682="","",IF(N(S682)&gt;0,"Yes","No"))</f>
        <v/>
      </c>
      <c r="Z682">
        <f>IF(A682="","",IF(AND(N(K682)&lt;Rules!$B$5,N(L682)&lt;Rules!$B$6,N(Q682)&lt;Rules!$B$13,Y682="No"),"Yes","No"))</f>
        <v/>
      </c>
      <c r="AA682">
        <f>IF(A682="","",IF(LEFT(C682&amp;"",1)="3","Redirect",IF(OR(LEFT(C682&amp;"",1)="4",LEFT(C682&amp;"",1)="5"),IF(OR(N(K682)&gt;0,N(AC682)&gt;=Rules!$B$14),"Redirect","Prune"),IF(D682="Non-Indexable","Keep",IF(AND(W682="Yes",X682="Yes",Y682="No"),"Merge",IF(OR(U682="Yes",V682="Yes",AND(T682="Yes",N(L682)&gt;=Rules!$B$6)),"Update",IF(Z682="Yes",IF(N(AC682)&gt;=Rules!$B$14,"Redirect","Prune"),"Keep")))))))</f>
        <v/>
      </c>
      <c r="AB682">
        <f>IF(A682="","",IF(LEFT(C682&amp;"",1)="3","Already redirects ("&amp;C682&amp;"). Update internal links to point at the final URL.",IF(OR(LEFT(C682&amp;"",1)="4",LEFT(C682&amp;"",1)="5"),IF(AA682="Redirect","Returns "&amp;C682&amp;" but still has "&amp;N(K682)&amp;" clicks and "&amp;N(AC682)&amp;" referring domains. 301 it to the closest live page.","Returns "&amp;C682&amp;" with no clicks or links. Remove internal links and let it 404 or 410."),IF(D682="Non-Indexable","Non-indexable ("&amp;E682&amp;"). Keep if that is intentional; otherwise fix the canonical or noindex.",IF(AA682="Merge","Overlaps with "&amp;I682&amp;IF(N(J682)&gt;0," (similarity "&amp;TEXT(J682,"0.00")&amp;")","")&amp;", which gets more clicks. Merge the useful parts into it and 301 this URL.",IF(AA682="Update",MID(IF(U682="Yes","; Clicks down "&amp;TEXT(-P682,"0%")&amp;" on the previous period","")&amp;IF(V682="Yes","; Average position "&amp;TEXT(N682,"0.0")&amp;" on "&amp;TEXT(L682,"#,##0")&amp;" impressions (striking distance)","")&amp;IF(AND(T682="Yes",N(L682)&gt;=Rules!$B$6),"; Thin ("&amp;F682&amp;" words) but has search demand",""),3,400),IF(AA682="Prune","Low value: "&amp;N(K682)&amp;" clicks, "&amp;N(L682)&amp;" impressions, "&amp;N(Q682)&amp;" sessions, no key events. Remove or noindex it and update internal links.",IF(AA682="Redirect","Low value but "&amp;N(AC682)&amp;" referring domains. 301 it to the closest relevant page to keep those links.",IF(AND(Z682="No",Y682="Yes",N(K682)&lt;Rules!$B$5),"Low search traffic but it converts (key events: "&amp;S682&amp;"). Keep it and link to it.",IF(W682="Yes","Stronger than the page it overlaps ("&amp;I682&amp;"). Keep; merge that page into this one.","Healthy: "&amp;N(K682)&amp;" clicks"&amp;IF(ISNUMBER(N682),", average position "&amp;TEXT(N682,"0.0"),"")&amp;". Keep and monitor."))))))))))</f>
        <v/>
      </c>
      <c r="AE682">
        <f>IF(A682="","",IF(AD682&lt;&gt;"",AD682,AA682))</f>
        <v/>
      </c>
    </row>
    <row r="683">
      <c r="A683">
        <f>IF(Crawl!A682="","",Crawl!A682)</f>
        <v/>
      </c>
      <c r="B683">
        <f>IF(A683="","",Crawl!EC682)</f>
        <v/>
      </c>
      <c r="C683">
        <f>IF(A683="","",IFERROR(INDEX(Crawl!$A682:$DZ682,1,Rules!$H$6),""))</f>
        <v/>
      </c>
      <c r="D683">
        <f>IF(A683="","",IFERROR(INDEX(Crawl!$A682:$DZ682,1,Rules!$H$7),"")&amp;"")</f>
        <v/>
      </c>
      <c r="E683">
        <f>IF(A683="","",IFERROR(INDEX(Crawl!$A682:$DZ682,1,Rules!$H$8),"")&amp;"")</f>
        <v/>
      </c>
      <c r="F683">
        <f>IF(A683="","",IFERROR(INDEX(Crawl!$A682:$DZ682,1,Rules!$H$9),""))</f>
        <v/>
      </c>
      <c r="G683">
        <f>IF(A683="","",IFERROR(INDEX(Crawl!$A682:$DZ682,1,Rules!$H$10),""))</f>
        <v/>
      </c>
      <c r="H683">
        <f>IF(A683="","",IFERROR(INDEX(Crawl!$A682:$DZ682,1,Rules!$H$12),""))</f>
        <v/>
      </c>
      <c r="I683">
        <f>IF(A683="","",IF(AND(N(H683)&gt;0,IFERROR(INDEX(Crawl!$A682:$DZ682,1,Rules!$H$11),"")&amp;""&lt;&gt;""),IFERROR(INDEX(Crawl!$A682:$DZ682,1,Rules!$H$11),"")&amp;"",IF(AND(ISNUMBER(J683),N(J683)&gt;=Rules!$B$12,IFERROR(INDEX(Crawl!$A682:$DZ682,1,Rules!$H$13),"")&amp;""&lt;&gt;""),IFERROR(INDEX(Crawl!$A682:$DZ682,1,Rules!$H$13),"")&amp;"","")))</f>
        <v/>
      </c>
      <c r="J683" s="19">
        <f>IF(A683="","",IF(IFERROR(INDEX(Crawl!$A682:$DZ682,1,Rules!$H$14),"")&amp;""="","",IFERROR(INDEX(Crawl!$A682:$DZ682,1,Rules!$H$14),"")))</f>
        <v/>
      </c>
      <c r="K683">
        <f>IF(A683="","",IFERROR(SUMIFS('GSC current'!$J$2:$J$2001,'GSC current'!$I$2:$I$2001,B683),0))</f>
        <v/>
      </c>
      <c r="L683">
        <f>IF(A683="","",IFERROR(SUMIFS('GSC current'!$K$2:$K$2001,'GSC current'!$I$2:$I$2001,B683),0))</f>
        <v/>
      </c>
      <c r="M683" s="20">
        <f>IF(A683="","",IF(N(L683)&gt;0,K683/L683,""))</f>
        <v/>
      </c>
      <c r="N683" s="21">
        <f>IF(A683="","",IF(N(L683)&gt;0,SUMIFS('GSC current'!$L$2:$L$2001,'GSC current'!$I$2:$I$2001,B683)/L683,""))</f>
        <v/>
      </c>
      <c r="O683">
        <f>IF(A683="","",IFERROR(SUMIFS('GSC previous'!$J$2:$J$2001,'GSC previous'!$I$2:$I$2001,B683),0))</f>
        <v/>
      </c>
      <c r="P683" s="22">
        <f>IF(A683="","",IF(N(O683)&gt;0,(K683-O683)/O683,""))</f>
        <v/>
      </c>
      <c r="Q683">
        <f>IF(A683="","",IFERROR(SUMIFS(GA4!$P$2:$P$2001,GA4!$O$2:$O$2001,B683),0))</f>
        <v/>
      </c>
      <c r="R683" s="23">
        <f>IF(A683="","",IF(N(Q683)&gt;0,SUMIFS(GA4!$Q$2:$Q$2001,GA4!$O$2:$O$2001,B683)/Q683,""))</f>
        <v/>
      </c>
      <c r="S683">
        <f>IF(A683="","",IFERROR(SUMIFS(GA4!$R$2:$R$2001,GA4!$O$2:$O$2001,B683),0))</f>
        <v/>
      </c>
      <c r="T683">
        <f>IF(A683="","",IF(AND(ISNUMBER(F683),LEFT(C683&amp;"",1)="2"),IF(F683&lt;Rules!$B$9,"Yes","No"),"No"))</f>
        <v/>
      </c>
      <c r="U683">
        <f>IF(A683="","",IF(AND(N(O683)&gt;=Rules!$B$8,ISNUMBER(P683)),IF(P683&lt;=-Rules!$B$7,"Yes","No"),"No"))</f>
        <v/>
      </c>
      <c r="V683">
        <f>IF(A683="","",IF(AND(N(L683)&gt;=Rules!$B$6,ISNUMBER(N683)),IF(AND(N683&gt;=Rules!$B$10,N683&lt;=Rules!$B$11),"Yes","No"),"No"))</f>
        <v/>
      </c>
      <c r="W683">
        <f>IF(A683="","",IF(I683&lt;&gt;"","Yes","No"))</f>
        <v/>
      </c>
      <c r="X683">
        <f>IF(I683="","",IF(SUMIFS($K$3:$K$2002,$A$3:$A$2002,SUBSTITUTE(SUBSTITUTE(I683,"?","~?"),"*","~*"))&gt;N(K683),"Yes","No"))</f>
        <v/>
      </c>
      <c r="Y683">
        <f>IF(A683="","",IF(N(S683)&gt;0,"Yes","No"))</f>
        <v/>
      </c>
      <c r="Z683">
        <f>IF(A683="","",IF(AND(N(K683)&lt;Rules!$B$5,N(L683)&lt;Rules!$B$6,N(Q683)&lt;Rules!$B$13,Y683="No"),"Yes","No"))</f>
        <v/>
      </c>
      <c r="AA683">
        <f>IF(A683="","",IF(LEFT(C683&amp;"",1)="3","Redirect",IF(OR(LEFT(C683&amp;"",1)="4",LEFT(C683&amp;"",1)="5"),IF(OR(N(K683)&gt;0,N(AC683)&gt;=Rules!$B$14),"Redirect","Prune"),IF(D683="Non-Indexable","Keep",IF(AND(W683="Yes",X683="Yes",Y683="No"),"Merge",IF(OR(U683="Yes",V683="Yes",AND(T683="Yes",N(L683)&gt;=Rules!$B$6)),"Update",IF(Z683="Yes",IF(N(AC683)&gt;=Rules!$B$14,"Redirect","Prune"),"Keep")))))))</f>
        <v/>
      </c>
      <c r="AB683">
        <f>IF(A683="","",IF(LEFT(C683&amp;"",1)="3","Already redirects ("&amp;C683&amp;"). Update internal links to point at the final URL.",IF(OR(LEFT(C683&amp;"",1)="4",LEFT(C683&amp;"",1)="5"),IF(AA683="Redirect","Returns "&amp;C683&amp;" but still has "&amp;N(K683)&amp;" clicks and "&amp;N(AC683)&amp;" referring domains. 301 it to the closest live page.","Returns "&amp;C683&amp;" with no clicks or links. Remove internal links and let it 404 or 410."),IF(D683="Non-Indexable","Non-indexable ("&amp;E683&amp;"). Keep if that is intentional; otherwise fix the canonical or noindex.",IF(AA683="Merge","Overlaps with "&amp;I683&amp;IF(N(J683)&gt;0," (similarity "&amp;TEXT(J683,"0.00")&amp;")","")&amp;", which gets more clicks. Merge the useful parts into it and 301 this URL.",IF(AA683="Update",MID(IF(U683="Yes","; Clicks down "&amp;TEXT(-P683,"0%")&amp;" on the previous period","")&amp;IF(V683="Yes","; Average position "&amp;TEXT(N683,"0.0")&amp;" on "&amp;TEXT(L683,"#,##0")&amp;" impressions (striking distance)","")&amp;IF(AND(T683="Yes",N(L683)&gt;=Rules!$B$6),"; Thin ("&amp;F683&amp;" words) but has search demand",""),3,400),IF(AA683="Prune","Low value: "&amp;N(K683)&amp;" clicks, "&amp;N(L683)&amp;" impressions, "&amp;N(Q683)&amp;" sessions, no key events. Remove or noindex it and update internal links.",IF(AA683="Redirect","Low value but "&amp;N(AC683)&amp;" referring domains. 301 it to the closest relevant page to keep those links.",IF(AND(Z683="No",Y683="Yes",N(K683)&lt;Rules!$B$5),"Low search traffic but it converts (key events: "&amp;S683&amp;"). Keep it and link to it.",IF(W683="Yes","Stronger than the page it overlaps ("&amp;I683&amp;"). Keep; merge that page into this one.","Healthy: "&amp;N(K683)&amp;" clicks"&amp;IF(ISNUMBER(N683),", average position "&amp;TEXT(N683,"0.0"),"")&amp;". Keep and monitor."))))))))))</f>
        <v/>
      </c>
      <c r="AE683">
        <f>IF(A683="","",IF(AD683&lt;&gt;"",AD683,AA683))</f>
        <v/>
      </c>
    </row>
    <row r="684">
      <c r="A684">
        <f>IF(Crawl!A683="","",Crawl!A683)</f>
        <v/>
      </c>
      <c r="B684">
        <f>IF(A684="","",Crawl!EC683)</f>
        <v/>
      </c>
      <c r="C684">
        <f>IF(A684="","",IFERROR(INDEX(Crawl!$A683:$DZ683,1,Rules!$H$6),""))</f>
        <v/>
      </c>
      <c r="D684">
        <f>IF(A684="","",IFERROR(INDEX(Crawl!$A683:$DZ683,1,Rules!$H$7),"")&amp;"")</f>
        <v/>
      </c>
      <c r="E684">
        <f>IF(A684="","",IFERROR(INDEX(Crawl!$A683:$DZ683,1,Rules!$H$8),"")&amp;"")</f>
        <v/>
      </c>
      <c r="F684">
        <f>IF(A684="","",IFERROR(INDEX(Crawl!$A683:$DZ683,1,Rules!$H$9),""))</f>
        <v/>
      </c>
      <c r="G684">
        <f>IF(A684="","",IFERROR(INDEX(Crawl!$A683:$DZ683,1,Rules!$H$10),""))</f>
        <v/>
      </c>
      <c r="H684">
        <f>IF(A684="","",IFERROR(INDEX(Crawl!$A683:$DZ683,1,Rules!$H$12),""))</f>
        <v/>
      </c>
      <c r="I684">
        <f>IF(A684="","",IF(AND(N(H684)&gt;0,IFERROR(INDEX(Crawl!$A683:$DZ683,1,Rules!$H$11),"")&amp;""&lt;&gt;""),IFERROR(INDEX(Crawl!$A683:$DZ683,1,Rules!$H$11),"")&amp;"",IF(AND(ISNUMBER(J684),N(J684)&gt;=Rules!$B$12,IFERROR(INDEX(Crawl!$A683:$DZ683,1,Rules!$H$13),"")&amp;""&lt;&gt;""),IFERROR(INDEX(Crawl!$A683:$DZ683,1,Rules!$H$13),"")&amp;"","")))</f>
        <v/>
      </c>
      <c r="J684" s="19">
        <f>IF(A684="","",IF(IFERROR(INDEX(Crawl!$A683:$DZ683,1,Rules!$H$14),"")&amp;""="","",IFERROR(INDEX(Crawl!$A683:$DZ683,1,Rules!$H$14),"")))</f>
        <v/>
      </c>
      <c r="K684">
        <f>IF(A684="","",IFERROR(SUMIFS('GSC current'!$J$2:$J$2001,'GSC current'!$I$2:$I$2001,B684),0))</f>
        <v/>
      </c>
      <c r="L684">
        <f>IF(A684="","",IFERROR(SUMIFS('GSC current'!$K$2:$K$2001,'GSC current'!$I$2:$I$2001,B684),0))</f>
        <v/>
      </c>
      <c r="M684" s="20">
        <f>IF(A684="","",IF(N(L684)&gt;0,K684/L684,""))</f>
        <v/>
      </c>
      <c r="N684" s="21">
        <f>IF(A684="","",IF(N(L684)&gt;0,SUMIFS('GSC current'!$L$2:$L$2001,'GSC current'!$I$2:$I$2001,B684)/L684,""))</f>
        <v/>
      </c>
      <c r="O684">
        <f>IF(A684="","",IFERROR(SUMIFS('GSC previous'!$J$2:$J$2001,'GSC previous'!$I$2:$I$2001,B684),0))</f>
        <v/>
      </c>
      <c r="P684" s="22">
        <f>IF(A684="","",IF(N(O684)&gt;0,(K684-O684)/O684,""))</f>
        <v/>
      </c>
      <c r="Q684">
        <f>IF(A684="","",IFERROR(SUMIFS(GA4!$P$2:$P$2001,GA4!$O$2:$O$2001,B684),0))</f>
        <v/>
      </c>
      <c r="R684" s="23">
        <f>IF(A684="","",IF(N(Q684)&gt;0,SUMIFS(GA4!$Q$2:$Q$2001,GA4!$O$2:$O$2001,B684)/Q684,""))</f>
        <v/>
      </c>
      <c r="S684">
        <f>IF(A684="","",IFERROR(SUMIFS(GA4!$R$2:$R$2001,GA4!$O$2:$O$2001,B684),0))</f>
        <v/>
      </c>
      <c r="T684">
        <f>IF(A684="","",IF(AND(ISNUMBER(F684),LEFT(C684&amp;"",1)="2"),IF(F684&lt;Rules!$B$9,"Yes","No"),"No"))</f>
        <v/>
      </c>
      <c r="U684">
        <f>IF(A684="","",IF(AND(N(O684)&gt;=Rules!$B$8,ISNUMBER(P684)),IF(P684&lt;=-Rules!$B$7,"Yes","No"),"No"))</f>
        <v/>
      </c>
      <c r="V684">
        <f>IF(A684="","",IF(AND(N(L684)&gt;=Rules!$B$6,ISNUMBER(N684)),IF(AND(N684&gt;=Rules!$B$10,N684&lt;=Rules!$B$11),"Yes","No"),"No"))</f>
        <v/>
      </c>
      <c r="W684">
        <f>IF(A684="","",IF(I684&lt;&gt;"","Yes","No"))</f>
        <v/>
      </c>
      <c r="X684">
        <f>IF(I684="","",IF(SUMIFS($K$3:$K$2002,$A$3:$A$2002,SUBSTITUTE(SUBSTITUTE(I684,"?","~?"),"*","~*"))&gt;N(K684),"Yes","No"))</f>
        <v/>
      </c>
      <c r="Y684">
        <f>IF(A684="","",IF(N(S684)&gt;0,"Yes","No"))</f>
        <v/>
      </c>
      <c r="Z684">
        <f>IF(A684="","",IF(AND(N(K684)&lt;Rules!$B$5,N(L684)&lt;Rules!$B$6,N(Q684)&lt;Rules!$B$13,Y684="No"),"Yes","No"))</f>
        <v/>
      </c>
      <c r="AA684">
        <f>IF(A684="","",IF(LEFT(C684&amp;"",1)="3","Redirect",IF(OR(LEFT(C684&amp;"",1)="4",LEFT(C684&amp;"",1)="5"),IF(OR(N(K684)&gt;0,N(AC684)&gt;=Rules!$B$14),"Redirect","Prune"),IF(D684="Non-Indexable","Keep",IF(AND(W684="Yes",X684="Yes",Y684="No"),"Merge",IF(OR(U684="Yes",V684="Yes",AND(T684="Yes",N(L684)&gt;=Rules!$B$6)),"Update",IF(Z684="Yes",IF(N(AC684)&gt;=Rules!$B$14,"Redirect","Prune"),"Keep")))))))</f>
        <v/>
      </c>
      <c r="AB684">
        <f>IF(A684="","",IF(LEFT(C684&amp;"",1)="3","Already redirects ("&amp;C684&amp;"). Update internal links to point at the final URL.",IF(OR(LEFT(C684&amp;"",1)="4",LEFT(C684&amp;"",1)="5"),IF(AA684="Redirect","Returns "&amp;C684&amp;" but still has "&amp;N(K684)&amp;" clicks and "&amp;N(AC684)&amp;" referring domains. 301 it to the closest live page.","Returns "&amp;C684&amp;" with no clicks or links. Remove internal links and let it 404 or 410."),IF(D684="Non-Indexable","Non-indexable ("&amp;E684&amp;"). Keep if that is intentional; otherwise fix the canonical or noindex.",IF(AA684="Merge","Overlaps with "&amp;I684&amp;IF(N(J684)&gt;0," (similarity "&amp;TEXT(J684,"0.00")&amp;")","")&amp;", which gets more clicks. Merge the useful parts into it and 301 this URL.",IF(AA684="Update",MID(IF(U684="Yes","; Clicks down "&amp;TEXT(-P684,"0%")&amp;" on the previous period","")&amp;IF(V684="Yes","; Average position "&amp;TEXT(N684,"0.0")&amp;" on "&amp;TEXT(L684,"#,##0")&amp;" impressions (striking distance)","")&amp;IF(AND(T684="Yes",N(L684)&gt;=Rules!$B$6),"; Thin ("&amp;F684&amp;" words) but has search demand",""),3,400),IF(AA684="Prune","Low value: "&amp;N(K684)&amp;" clicks, "&amp;N(L684)&amp;" impressions, "&amp;N(Q684)&amp;" sessions, no key events. Remove or noindex it and update internal links.",IF(AA684="Redirect","Low value but "&amp;N(AC684)&amp;" referring domains. 301 it to the closest relevant page to keep those links.",IF(AND(Z684="No",Y684="Yes",N(K684)&lt;Rules!$B$5),"Low search traffic but it converts (key events: "&amp;S684&amp;"). Keep it and link to it.",IF(W684="Yes","Stronger than the page it overlaps ("&amp;I684&amp;"). Keep; merge that page into this one.","Healthy: "&amp;N(K684)&amp;" clicks"&amp;IF(ISNUMBER(N684),", average position "&amp;TEXT(N684,"0.0"),"")&amp;". Keep and monitor."))))))))))</f>
        <v/>
      </c>
      <c r="AE684">
        <f>IF(A684="","",IF(AD684&lt;&gt;"",AD684,AA684))</f>
        <v/>
      </c>
    </row>
    <row r="685">
      <c r="A685">
        <f>IF(Crawl!A684="","",Crawl!A684)</f>
        <v/>
      </c>
      <c r="B685">
        <f>IF(A685="","",Crawl!EC684)</f>
        <v/>
      </c>
      <c r="C685">
        <f>IF(A685="","",IFERROR(INDEX(Crawl!$A684:$DZ684,1,Rules!$H$6),""))</f>
        <v/>
      </c>
      <c r="D685">
        <f>IF(A685="","",IFERROR(INDEX(Crawl!$A684:$DZ684,1,Rules!$H$7),"")&amp;"")</f>
        <v/>
      </c>
      <c r="E685">
        <f>IF(A685="","",IFERROR(INDEX(Crawl!$A684:$DZ684,1,Rules!$H$8),"")&amp;"")</f>
        <v/>
      </c>
      <c r="F685">
        <f>IF(A685="","",IFERROR(INDEX(Crawl!$A684:$DZ684,1,Rules!$H$9),""))</f>
        <v/>
      </c>
      <c r="G685">
        <f>IF(A685="","",IFERROR(INDEX(Crawl!$A684:$DZ684,1,Rules!$H$10),""))</f>
        <v/>
      </c>
      <c r="H685">
        <f>IF(A685="","",IFERROR(INDEX(Crawl!$A684:$DZ684,1,Rules!$H$12),""))</f>
        <v/>
      </c>
      <c r="I685">
        <f>IF(A685="","",IF(AND(N(H685)&gt;0,IFERROR(INDEX(Crawl!$A684:$DZ684,1,Rules!$H$11),"")&amp;""&lt;&gt;""),IFERROR(INDEX(Crawl!$A684:$DZ684,1,Rules!$H$11),"")&amp;"",IF(AND(ISNUMBER(J685),N(J685)&gt;=Rules!$B$12,IFERROR(INDEX(Crawl!$A684:$DZ684,1,Rules!$H$13),"")&amp;""&lt;&gt;""),IFERROR(INDEX(Crawl!$A684:$DZ684,1,Rules!$H$13),"")&amp;"","")))</f>
        <v/>
      </c>
      <c r="J685" s="19">
        <f>IF(A685="","",IF(IFERROR(INDEX(Crawl!$A684:$DZ684,1,Rules!$H$14),"")&amp;""="","",IFERROR(INDEX(Crawl!$A684:$DZ684,1,Rules!$H$14),"")))</f>
        <v/>
      </c>
      <c r="K685">
        <f>IF(A685="","",IFERROR(SUMIFS('GSC current'!$J$2:$J$2001,'GSC current'!$I$2:$I$2001,B685),0))</f>
        <v/>
      </c>
      <c r="L685">
        <f>IF(A685="","",IFERROR(SUMIFS('GSC current'!$K$2:$K$2001,'GSC current'!$I$2:$I$2001,B685),0))</f>
        <v/>
      </c>
      <c r="M685" s="20">
        <f>IF(A685="","",IF(N(L685)&gt;0,K685/L685,""))</f>
        <v/>
      </c>
      <c r="N685" s="21">
        <f>IF(A685="","",IF(N(L685)&gt;0,SUMIFS('GSC current'!$L$2:$L$2001,'GSC current'!$I$2:$I$2001,B685)/L685,""))</f>
        <v/>
      </c>
      <c r="O685">
        <f>IF(A685="","",IFERROR(SUMIFS('GSC previous'!$J$2:$J$2001,'GSC previous'!$I$2:$I$2001,B685),0))</f>
        <v/>
      </c>
      <c r="P685" s="22">
        <f>IF(A685="","",IF(N(O685)&gt;0,(K685-O685)/O685,""))</f>
        <v/>
      </c>
      <c r="Q685">
        <f>IF(A685="","",IFERROR(SUMIFS(GA4!$P$2:$P$2001,GA4!$O$2:$O$2001,B685),0))</f>
        <v/>
      </c>
      <c r="R685" s="23">
        <f>IF(A685="","",IF(N(Q685)&gt;0,SUMIFS(GA4!$Q$2:$Q$2001,GA4!$O$2:$O$2001,B685)/Q685,""))</f>
        <v/>
      </c>
      <c r="S685">
        <f>IF(A685="","",IFERROR(SUMIFS(GA4!$R$2:$R$2001,GA4!$O$2:$O$2001,B685),0))</f>
        <v/>
      </c>
      <c r="T685">
        <f>IF(A685="","",IF(AND(ISNUMBER(F685),LEFT(C685&amp;"",1)="2"),IF(F685&lt;Rules!$B$9,"Yes","No"),"No"))</f>
        <v/>
      </c>
      <c r="U685">
        <f>IF(A685="","",IF(AND(N(O685)&gt;=Rules!$B$8,ISNUMBER(P685)),IF(P685&lt;=-Rules!$B$7,"Yes","No"),"No"))</f>
        <v/>
      </c>
      <c r="V685">
        <f>IF(A685="","",IF(AND(N(L685)&gt;=Rules!$B$6,ISNUMBER(N685)),IF(AND(N685&gt;=Rules!$B$10,N685&lt;=Rules!$B$11),"Yes","No"),"No"))</f>
        <v/>
      </c>
      <c r="W685">
        <f>IF(A685="","",IF(I685&lt;&gt;"","Yes","No"))</f>
        <v/>
      </c>
      <c r="X685">
        <f>IF(I685="","",IF(SUMIFS($K$3:$K$2002,$A$3:$A$2002,SUBSTITUTE(SUBSTITUTE(I685,"?","~?"),"*","~*"))&gt;N(K685),"Yes","No"))</f>
        <v/>
      </c>
      <c r="Y685">
        <f>IF(A685="","",IF(N(S685)&gt;0,"Yes","No"))</f>
        <v/>
      </c>
      <c r="Z685">
        <f>IF(A685="","",IF(AND(N(K685)&lt;Rules!$B$5,N(L685)&lt;Rules!$B$6,N(Q685)&lt;Rules!$B$13,Y685="No"),"Yes","No"))</f>
        <v/>
      </c>
      <c r="AA685">
        <f>IF(A685="","",IF(LEFT(C685&amp;"",1)="3","Redirect",IF(OR(LEFT(C685&amp;"",1)="4",LEFT(C685&amp;"",1)="5"),IF(OR(N(K685)&gt;0,N(AC685)&gt;=Rules!$B$14),"Redirect","Prune"),IF(D685="Non-Indexable","Keep",IF(AND(W685="Yes",X685="Yes",Y685="No"),"Merge",IF(OR(U685="Yes",V685="Yes",AND(T685="Yes",N(L685)&gt;=Rules!$B$6)),"Update",IF(Z685="Yes",IF(N(AC685)&gt;=Rules!$B$14,"Redirect","Prune"),"Keep")))))))</f>
        <v/>
      </c>
      <c r="AB685">
        <f>IF(A685="","",IF(LEFT(C685&amp;"",1)="3","Already redirects ("&amp;C685&amp;"). Update internal links to point at the final URL.",IF(OR(LEFT(C685&amp;"",1)="4",LEFT(C685&amp;"",1)="5"),IF(AA685="Redirect","Returns "&amp;C685&amp;" but still has "&amp;N(K685)&amp;" clicks and "&amp;N(AC685)&amp;" referring domains. 301 it to the closest live page.","Returns "&amp;C685&amp;" with no clicks or links. Remove internal links and let it 404 or 410."),IF(D685="Non-Indexable","Non-indexable ("&amp;E685&amp;"). Keep if that is intentional; otherwise fix the canonical or noindex.",IF(AA685="Merge","Overlaps with "&amp;I685&amp;IF(N(J685)&gt;0," (similarity "&amp;TEXT(J685,"0.00")&amp;")","")&amp;", which gets more clicks. Merge the useful parts into it and 301 this URL.",IF(AA685="Update",MID(IF(U685="Yes","; Clicks down "&amp;TEXT(-P685,"0%")&amp;" on the previous period","")&amp;IF(V685="Yes","; Average position "&amp;TEXT(N685,"0.0")&amp;" on "&amp;TEXT(L685,"#,##0")&amp;" impressions (striking distance)","")&amp;IF(AND(T685="Yes",N(L685)&gt;=Rules!$B$6),"; Thin ("&amp;F685&amp;" words) but has search demand",""),3,400),IF(AA685="Prune","Low value: "&amp;N(K685)&amp;" clicks, "&amp;N(L685)&amp;" impressions, "&amp;N(Q685)&amp;" sessions, no key events. Remove or noindex it and update internal links.",IF(AA685="Redirect","Low value but "&amp;N(AC685)&amp;" referring domains. 301 it to the closest relevant page to keep those links.",IF(AND(Z685="No",Y685="Yes",N(K685)&lt;Rules!$B$5),"Low search traffic but it converts (key events: "&amp;S685&amp;"). Keep it and link to it.",IF(W685="Yes","Stronger than the page it overlaps ("&amp;I685&amp;"). Keep; merge that page into this one.","Healthy: "&amp;N(K685)&amp;" clicks"&amp;IF(ISNUMBER(N685),", average position "&amp;TEXT(N685,"0.0"),"")&amp;". Keep and monitor."))))))))))</f>
        <v/>
      </c>
      <c r="AE685">
        <f>IF(A685="","",IF(AD685&lt;&gt;"",AD685,AA685))</f>
        <v/>
      </c>
    </row>
    <row r="686">
      <c r="A686">
        <f>IF(Crawl!A685="","",Crawl!A685)</f>
        <v/>
      </c>
      <c r="B686">
        <f>IF(A686="","",Crawl!EC685)</f>
        <v/>
      </c>
      <c r="C686">
        <f>IF(A686="","",IFERROR(INDEX(Crawl!$A685:$DZ685,1,Rules!$H$6),""))</f>
        <v/>
      </c>
      <c r="D686">
        <f>IF(A686="","",IFERROR(INDEX(Crawl!$A685:$DZ685,1,Rules!$H$7),"")&amp;"")</f>
        <v/>
      </c>
      <c r="E686">
        <f>IF(A686="","",IFERROR(INDEX(Crawl!$A685:$DZ685,1,Rules!$H$8),"")&amp;"")</f>
        <v/>
      </c>
      <c r="F686">
        <f>IF(A686="","",IFERROR(INDEX(Crawl!$A685:$DZ685,1,Rules!$H$9),""))</f>
        <v/>
      </c>
      <c r="G686">
        <f>IF(A686="","",IFERROR(INDEX(Crawl!$A685:$DZ685,1,Rules!$H$10),""))</f>
        <v/>
      </c>
      <c r="H686">
        <f>IF(A686="","",IFERROR(INDEX(Crawl!$A685:$DZ685,1,Rules!$H$12),""))</f>
        <v/>
      </c>
      <c r="I686">
        <f>IF(A686="","",IF(AND(N(H686)&gt;0,IFERROR(INDEX(Crawl!$A685:$DZ685,1,Rules!$H$11),"")&amp;""&lt;&gt;""),IFERROR(INDEX(Crawl!$A685:$DZ685,1,Rules!$H$11),"")&amp;"",IF(AND(ISNUMBER(J686),N(J686)&gt;=Rules!$B$12,IFERROR(INDEX(Crawl!$A685:$DZ685,1,Rules!$H$13),"")&amp;""&lt;&gt;""),IFERROR(INDEX(Crawl!$A685:$DZ685,1,Rules!$H$13),"")&amp;"","")))</f>
        <v/>
      </c>
      <c r="J686" s="19">
        <f>IF(A686="","",IF(IFERROR(INDEX(Crawl!$A685:$DZ685,1,Rules!$H$14),"")&amp;""="","",IFERROR(INDEX(Crawl!$A685:$DZ685,1,Rules!$H$14),"")))</f>
        <v/>
      </c>
      <c r="K686">
        <f>IF(A686="","",IFERROR(SUMIFS('GSC current'!$J$2:$J$2001,'GSC current'!$I$2:$I$2001,B686),0))</f>
        <v/>
      </c>
      <c r="L686">
        <f>IF(A686="","",IFERROR(SUMIFS('GSC current'!$K$2:$K$2001,'GSC current'!$I$2:$I$2001,B686),0))</f>
        <v/>
      </c>
      <c r="M686" s="20">
        <f>IF(A686="","",IF(N(L686)&gt;0,K686/L686,""))</f>
        <v/>
      </c>
      <c r="N686" s="21">
        <f>IF(A686="","",IF(N(L686)&gt;0,SUMIFS('GSC current'!$L$2:$L$2001,'GSC current'!$I$2:$I$2001,B686)/L686,""))</f>
        <v/>
      </c>
      <c r="O686">
        <f>IF(A686="","",IFERROR(SUMIFS('GSC previous'!$J$2:$J$2001,'GSC previous'!$I$2:$I$2001,B686),0))</f>
        <v/>
      </c>
      <c r="P686" s="22">
        <f>IF(A686="","",IF(N(O686)&gt;0,(K686-O686)/O686,""))</f>
        <v/>
      </c>
      <c r="Q686">
        <f>IF(A686="","",IFERROR(SUMIFS(GA4!$P$2:$P$2001,GA4!$O$2:$O$2001,B686),0))</f>
        <v/>
      </c>
      <c r="R686" s="23">
        <f>IF(A686="","",IF(N(Q686)&gt;0,SUMIFS(GA4!$Q$2:$Q$2001,GA4!$O$2:$O$2001,B686)/Q686,""))</f>
        <v/>
      </c>
      <c r="S686">
        <f>IF(A686="","",IFERROR(SUMIFS(GA4!$R$2:$R$2001,GA4!$O$2:$O$2001,B686),0))</f>
        <v/>
      </c>
      <c r="T686">
        <f>IF(A686="","",IF(AND(ISNUMBER(F686),LEFT(C686&amp;"",1)="2"),IF(F686&lt;Rules!$B$9,"Yes","No"),"No"))</f>
        <v/>
      </c>
      <c r="U686">
        <f>IF(A686="","",IF(AND(N(O686)&gt;=Rules!$B$8,ISNUMBER(P686)),IF(P686&lt;=-Rules!$B$7,"Yes","No"),"No"))</f>
        <v/>
      </c>
      <c r="V686">
        <f>IF(A686="","",IF(AND(N(L686)&gt;=Rules!$B$6,ISNUMBER(N686)),IF(AND(N686&gt;=Rules!$B$10,N686&lt;=Rules!$B$11),"Yes","No"),"No"))</f>
        <v/>
      </c>
      <c r="W686">
        <f>IF(A686="","",IF(I686&lt;&gt;"","Yes","No"))</f>
        <v/>
      </c>
      <c r="X686">
        <f>IF(I686="","",IF(SUMIFS($K$3:$K$2002,$A$3:$A$2002,SUBSTITUTE(SUBSTITUTE(I686,"?","~?"),"*","~*"))&gt;N(K686),"Yes","No"))</f>
        <v/>
      </c>
      <c r="Y686">
        <f>IF(A686="","",IF(N(S686)&gt;0,"Yes","No"))</f>
        <v/>
      </c>
      <c r="Z686">
        <f>IF(A686="","",IF(AND(N(K686)&lt;Rules!$B$5,N(L686)&lt;Rules!$B$6,N(Q686)&lt;Rules!$B$13,Y686="No"),"Yes","No"))</f>
        <v/>
      </c>
      <c r="AA686">
        <f>IF(A686="","",IF(LEFT(C686&amp;"",1)="3","Redirect",IF(OR(LEFT(C686&amp;"",1)="4",LEFT(C686&amp;"",1)="5"),IF(OR(N(K686)&gt;0,N(AC686)&gt;=Rules!$B$14),"Redirect","Prune"),IF(D686="Non-Indexable","Keep",IF(AND(W686="Yes",X686="Yes",Y686="No"),"Merge",IF(OR(U686="Yes",V686="Yes",AND(T686="Yes",N(L686)&gt;=Rules!$B$6)),"Update",IF(Z686="Yes",IF(N(AC686)&gt;=Rules!$B$14,"Redirect","Prune"),"Keep")))))))</f>
        <v/>
      </c>
      <c r="AB686">
        <f>IF(A686="","",IF(LEFT(C686&amp;"",1)="3","Already redirects ("&amp;C686&amp;"). Update internal links to point at the final URL.",IF(OR(LEFT(C686&amp;"",1)="4",LEFT(C686&amp;"",1)="5"),IF(AA686="Redirect","Returns "&amp;C686&amp;" but still has "&amp;N(K686)&amp;" clicks and "&amp;N(AC686)&amp;" referring domains. 301 it to the closest live page.","Returns "&amp;C686&amp;" with no clicks or links. Remove internal links and let it 404 or 410."),IF(D686="Non-Indexable","Non-indexable ("&amp;E686&amp;"). Keep if that is intentional; otherwise fix the canonical or noindex.",IF(AA686="Merge","Overlaps with "&amp;I686&amp;IF(N(J686)&gt;0," (similarity "&amp;TEXT(J686,"0.00")&amp;")","")&amp;", which gets more clicks. Merge the useful parts into it and 301 this URL.",IF(AA686="Update",MID(IF(U686="Yes","; Clicks down "&amp;TEXT(-P686,"0%")&amp;" on the previous period","")&amp;IF(V686="Yes","; Average position "&amp;TEXT(N686,"0.0")&amp;" on "&amp;TEXT(L686,"#,##0")&amp;" impressions (striking distance)","")&amp;IF(AND(T686="Yes",N(L686)&gt;=Rules!$B$6),"; Thin ("&amp;F686&amp;" words) but has search demand",""),3,400),IF(AA686="Prune","Low value: "&amp;N(K686)&amp;" clicks, "&amp;N(L686)&amp;" impressions, "&amp;N(Q686)&amp;" sessions, no key events. Remove or noindex it and update internal links.",IF(AA686="Redirect","Low value but "&amp;N(AC686)&amp;" referring domains. 301 it to the closest relevant page to keep those links.",IF(AND(Z686="No",Y686="Yes",N(K686)&lt;Rules!$B$5),"Low search traffic but it converts (key events: "&amp;S686&amp;"). Keep it and link to it.",IF(W686="Yes","Stronger than the page it overlaps ("&amp;I686&amp;"). Keep; merge that page into this one.","Healthy: "&amp;N(K686)&amp;" clicks"&amp;IF(ISNUMBER(N686),", average position "&amp;TEXT(N686,"0.0"),"")&amp;". Keep and monitor."))))))))))</f>
        <v/>
      </c>
      <c r="AE686">
        <f>IF(A686="","",IF(AD686&lt;&gt;"",AD686,AA686))</f>
        <v/>
      </c>
    </row>
    <row r="687">
      <c r="A687">
        <f>IF(Crawl!A686="","",Crawl!A686)</f>
        <v/>
      </c>
      <c r="B687">
        <f>IF(A687="","",Crawl!EC686)</f>
        <v/>
      </c>
      <c r="C687">
        <f>IF(A687="","",IFERROR(INDEX(Crawl!$A686:$DZ686,1,Rules!$H$6),""))</f>
        <v/>
      </c>
      <c r="D687">
        <f>IF(A687="","",IFERROR(INDEX(Crawl!$A686:$DZ686,1,Rules!$H$7),"")&amp;"")</f>
        <v/>
      </c>
      <c r="E687">
        <f>IF(A687="","",IFERROR(INDEX(Crawl!$A686:$DZ686,1,Rules!$H$8),"")&amp;"")</f>
        <v/>
      </c>
      <c r="F687">
        <f>IF(A687="","",IFERROR(INDEX(Crawl!$A686:$DZ686,1,Rules!$H$9),""))</f>
        <v/>
      </c>
      <c r="G687">
        <f>IF(A687="","",IFERROR(INDEX(Crawl!$A686:$DZ686,1,Rules!$H$10),""))</f>
        <v/>
      </c>
      <c r="H687">
        <f>IF(A687="","",IFERROR(INDEX(Crawl!$A686:$DZ686,1,Rules!$H$12),""))</f>
        <v/>
      </c>
      <c r="I687">
        <f>IF(A687="","",IF(AND(N(H687)&gt;0,IFERROR(INDEX(Crawl!$A686:$DZ686,1,Rules!$H$11),"")&amp;""&lt;&gt;""),IFERROR(INDEX(Crawl!$A686:$DZ686,1,Rules!$H$11),"")&amp;"",IF(AND(ISNUMBER(J687),N(J687)&gt;=Rules!$B$12,IFERROR(INDEX(Crawl!$A686:$DZ686,1,Rules!$H$13),"")&amp;""&lt;&gt;""),IFERROR(INDEX(Crawl!$A686:$DZ686,1,Rules!$H$13),"")&amp;"","")))</f>
        <v/>
      </c>
      <c r="J687" s="19">
        <f>IF(A687="","",IF(IFERROR(INDEX(Crawl!$A686:$DZ686,1,Rules!$H$14),"")&amp;""="","",IFERROR(INDEX(Crawl!$A686:$DZ686,1,Rules!$H$14),"")))</f>
        <v/>
      </c>
      <c r="K687">
        <f>IF(A687="","",IFERROR(SUMIFS('GSC current'!$J$2:$J$2001,'GSC current'!$I$2:$I$2001,B687),0))</f>
        <v/>
      </c>
      <c r="L687">
        <f>IF(A687="","",IFERROR(SUMIFS('GSC current'!$K$2:$K$2001,'GSC current'!$I$2:$I$2001,B687),0))</f>
        <v/>
      </c>
      <c r="M687" s="20">
        <f>IF(A687="","",IF(N(L687)&gt;0,K687/L687,""))</f>
        <v/>
      </c>
      <c r="N687" s="21">
        <f>IF(A687="","",IF(N(L687)&gt;0,SUMIFS('GSC current'!$L$2:$L$2001,'GSC current'!$I$2:$I$2001,B687)/L687,""))</f>
        <v/>
      </c>
      <c r="O687">
        <f>IF(A687="","",IFERROR(SUMIFS('GSC previous'!$J$2:$J$2001,'GSC previous'!$I$2:$I$2001,B687),0))</f>
        <v/>
      </c>
      <c r="P687" s="22">
        <f>IF(A687="","",IF(N(O687)&gt;0,(K687-O687)/O687,""))</f>
        <v/>
      </c>
      <c r="Q687">
        <f>IF(A687="","",IFERROR(SUMIFS(GA4!$P$2:$P$2001,GA4!$O$2:$O$2001,B687),0))</f>
        <v/>
      </c>
      <c r="R687" s="23">
        <f>IF(A687="","",IF(N(Q687)&gt;0,SUMIFS(GA4!$Q$2:$Q$2001,GA4!$O$2:$O$2001,B687)/Q687,""))</f>
        <v/>
      </c>
      <c r="S687">
        <f>IF(A687="","",IFERROR(SUMIFS(GA4!$R$2:$R$2001,GA4!$O$2:$O$2001,B687),0))</f>
        <v/>
      </c>
      <c r="T687">
        <f>IF(A687="","",IF(AND(ISNUMBER(F687),LEFT(C687&amp;"",1)="2"),IF(F687&lt;Rules!$B$9,"Yes","No"),"No"))</f>
        <v/>
      </c>
      <c r="U687">
        <f>IF(A687="","",IF(AND(N(O687)&gt;=Rules!$B$8,ISNUMBER(P687)),IF(P687&lt;=-Rules!$B$7,"Yes","No"),"No"))</f>
        <v/>
      </c>
      <c r="V687">
        <f>IF(A687="","",IF(AND(N(L687)&gt;=Rules!$B$6,ISNUMBER(N687)),IF(AND(N687&gt;=Rules!$B$10,N687&lt;=Rules!$B$11),"Yes","No"),"No"))</f>
        <v/>
      </c>
      <c r="W687">
        <f>IF(A687="","",IF(I687&lt;&gt;"","Yes","No"))</f>
        <v/>
      </c>
      <c r="X687">
        <f>IF(I687="","",IF(SUMIFS($K$3:$K$2002,$A$3:$A$2002,SUBSTITUTE(SUBSTITUTE(I687,"?","~?"),"*","~*"))&gt;N(K687),"Yes","No"))</f>
        <v/>
      </c>
      <c r="Y687">
        <f>IF(A687="","",IF(N(S687)&gt;0,"Yes","No"))</f>
        <v/>
      </c>
      <c r="Z687">
        <f>IF(A687="","",IF(AND(N(K687)&lt;Rules!$B$5,N(L687)&lt;Rules!$B$6,N(Q687)&lt;Rules!$B$13,Y687="No"),"Yes","No"))</f>
        <v/>
      </c>
      <c r="AA687">
        <f>IF(A687="","",IF(LEFT(C687&amp;"",1)="3","Redirect",IF(OR(LEFT(C687&amp;"",1)="4",LEFT(C687&amp;"",1)="5"),IF(OR(N(K687)&gt;0,N(AC687)&gt;=Rules!$B$14),"Redirect","Prune"),IF(D687="Non-Indexable","Keep",IF(AND(W687="Yes",X687="Yes",Y687="No"),"Merge",IF(OR(U687="Yes",V687="Yes",AND(T687="Yes",N(L687)&gt;=Rules!$B$6)),"Update",IF(Z687="Yes",IF(N(AC687)&gt;=Rules!$B$14,"Redirect","Prune"),"Keep")))))))</f>
        <v/>
      </c>
      <c r="AB687">
        <f>IF(A687="","",IF(LEFT(C687&amp;"",1)="3","Already redirects ("&amp;C687&amp;"). Update internal links to point at the final URL.",IF(OR(LEFT(C687&amp;"",1)="4",LEFT(C687&amp;"",1)="5"),IF(AA687="Redirect","Returns "&amp;C687&amp;" but still has "&amp;N(K687)&amp;" clicks and "&amp;N(AC687)&amp;" referring domains. 301 it to the closest live page.","Returns "&amp;C687&amp;" with no clicks or links. Remove internal links and let it 404 or 410."),IF(D687="Non-Indexable","Non-indexable ("&amp;E687&amp;"). Keep if that is intentional; otherwise fix the canonical or noindex.",IF(AA687="Merge","Overlaps with "&amp;I687&amp;IF(N(J687)&gt;0," (similarity "&amp;TEXT(J687,"0.00")&amp;")","")&amp;", which gets more clicks. Merge the useful parts into it and 301 this URL.",IF(AA687="Update",MID(IF(U687="Yes","; Clicks down "&amp;TEXT(-P687,"0%")&amp;" on the previous period","")&amp;IF(V687="Yes","; Average position "&amp;TEXT(N687,"0.0")&amp;" on "&amp;TEXT(L687,"#,##0")&amp;" impressions (striking distance)","")&amp;IF(AND(T687="Yes",N(L687)&gt;=Rules!$B$6),"; Thin ("&amp;F687&amp;" words) but has search demand",""),3,400),IF(AA687="Prune","Low value: "&amp;N(K687)&amp;" clicks, "&amp;N(L687)&amp;" impressions, "&amp;N(Q687)&amp;" sessions, no key events. Remove or noindex it and update internal links.",IF(AA687="Redirect","Low value but "&amp;N(AC687)&amp;" referring domains. 301 it to the closest relevant page to keep those links.",IF(AND(Z687="No",Y687="Yes",N(K687)&lt;Rules!$B$5),"Low search traffic but it converts (key events: "&amp;S687&amp;"). Keep it and link to it.",IF(W687="Yes","Stronger than the page it overlaps ("&amp;I687&amp;"). Keep; merge that page into this one.","Healthy: "&amp;N(K687)&amp;" clicks"&amp;IF(ISNUMBER(N687),", average position "&amp;TEXT(N687,"0.0"),"")&amp;". Keep and monitor."))))))))))</f>
        <v/>
      </c>
      <c r="AE687">
        <f>IF(A687="","",IF(AD687&lt;&gt;"",AD687,AA687))</f>
        <v/>
      </c>
    </row>
    <row r="688">
      <c r="A688">
        <f>IF(Crawl!A687="","",Crawl!A687)</f>
        <v/>
      </c>
      <c r="B688">
        <f>IF(A688="","",Crawl!EC687)</f>
        <v/>
      </c>
      <c r="C688">
        <f>IF(A688="","",IFERROR(INDEX(Crawl!$A687:$DZ687,1,Rules!$H$6),""))</f>
        <v/>
      </c>
      <c r="D688">
        <f>IF(A688="","",IFERROR(INDEX(Crawl!$A687:$DZ687,1,Rules!$H$7),"")&amp;"")</f>
        <v/>
      </c>
      <c r="E688">
        <f>IF(A688="","",IFERROR(INDEX(Crawl!$A687:$DZ687,1,Rules!$H$8),"")&amp;"")</f>
        <v/>
      </c>
      <c r="F688">
        <f>IF(A688="","",IFERROR(INDEX(Crawl!$A687:$DZ687,1,Rules!$H$9),""))</f>
        <v/>
      </c>
      <c r="G688">
        <f>IF(A688="","",IFERROR(INDEX(Crawl!$A687:$DZ687,1,Rules!$H$10),""))</f>
        <v/>
      </c>
      <c r="H688">
        <f>IF(A688="","",IFERROR(INDEX(Crawl!$A687:$DZ687,1,Rules!$H$12),""))</f>
        <v/>
      </c>
      <c r="I688">
        <f>IF(A688="","",IF(AND(N(H688)&gt;0,IFERROR(INDEX(Crawl!$A687:$DZ687,1,Rules!$H$11),"")&amp;""&lt;&gt;""),IFERROR(INDEX(Crawl!$A687:$DZ687,1,Rules!$H$11),"")&amp;"",IF(AND(ISNUMBER(J688),N(J688)&gt;=Rules!$B$12,IFERROR(INDEX(Crawl!$A687:$DZ687,1,Rules!$H$13),"")&amp;""&lt;&gt;""),IFERROR(INDEX(Crawl!$A687:$DZ687,1,Rules!$H$13),"")&amp;"","")))</f>
        <v/>
      </c>
      <c r="J688" s="19">
        <f>IF(A688="","",IF(IFERROR(INDEX(Crawl!$A687:$DZ687,1,Rules!$H$14),"")&amp;""="","",IFERROR(INDEX(Crawl!$A687:$DZ687,1,Rules!$H$14),"")))</f>
        <v/>
      </c>
      <c r="K688">
        <f>IF(A688="","",IFERROR(SUMIFS('GSC current'!$J$2:$J$2001,'GSC current'!$I$2:$I$2001,B688),0))</f>
        <v/>
      </c>
      <c r="L688">
        <f>IF(A688="","",IFERROR(SUMIFS('GSC current'!$K$2:$K$2001,'GSC current'!$I$2:$I$2001,B688),0))</f>
        <v/>
      </c>
      <c r="M688" s="20">
        <f>IF(A688="","",IF(N(L688)&gt;0,K688/L688,""))</f>
        <v/>
      </c>
      <c r="N688" s="21">
        <f>IF(A688="","",IF(N(L688)&gt;0,SUMIFS('GSC current'!$L$2:$L$2001,'GSC current'!$I$2:$I$2001,B688)/L688,""))</f>
        <v/>
      </c>
      <c r="O688">
        <f>IF(A688="","",IFERROR(SUMIFS('GSC previous'!$J$2:$J$2001,'GSC previous'!$I$2:$I$2001,B688),0))</f>
        <v/>
      </c>
      <c r="P688" s="22">
        <f>IF(A688="","",IF(N(O688)&gt;0,(K688-O688)/O688,""))</f>
        <v/>
      </c>
      <c r="Q688">
        <f>IF(A688="","",IFERROR(SUMIFS(GA4!$P$2:$P$2001,GA4!$O$2:$O$2001,B688),0))</f>
        <v/>
      </c>
      <c r="R688" s="23">
        <f>IF(A688="","",IF(N(Q688)&gt;0,SUMIFS(GA4!$Q$2:$Q$2001,GA4!$O$2:$O$2001,B688)/Q688,""))</f>
        <v/>
      </c>
      <c r="S688">
        <f>IF(A688="","",IFERROR(SUMIFS(GA4!$R$2:$R$2001,GA4!$O$2:$O$2001,B688),0))</f>
        <v/>
      </c>
      <c r="T688">
        <f>IF(A688="","",IF(AND(ISNUMBER(F688),LEFT(C688&amp;"",1)="2"),IF(F688&lt;Rules!$B$9,"Yes","No"),"No"))</f>
        <v/>
      </c>
      <c r="U688">
        <f>IF(A688="","",IF(AND(N(O688)&gt;=Rules!$B$8,ISNUMBER(P688)),IF(P688&lt;=-Rules!$B$7,"Yes","No"),"No"))</f>
        <v/>
      </c>
      <c r="V688">
        <f>IF(A688="","",IF(AND(N(L688)&gt;=Rules!$B$6,ISNUMBER(N688)),IF(AND(N688&gt;=Rules!$B$10,N688&lt;=Rules!$B$11),"Yes","No"),"No"))</f>
        <v/>
      </c>
      <c r="W688">
        <f>IF(A688="","",IF(I688&lt;&gt;"","Yes","No"))</f>
        <v/>
      </c>
      <c r="X688">
        <f>IF(I688="","",IF(SUMIFS($K$3:$K$2002,$A$3:$A$2002,SUBSTITUTE(SUBSTITUTE(I688,"?","~?"),"*","~*"))&gt;N(K688),"Yes","No"))</f>
        <v/>
      </c>
      <c r="Y688">
        <f>IF(A688="","",IF(N(S688)&gt;0,"Yes","No"))</f>
        <v/>
      </c>
      <c r="Z688">
        <f>IF(A688="","",IF(AND(N(K688)&lt;Rules!$B$5,N(L688)&lt;Rules!$B$6,N(Q688)&lt;Rules!$B$13,Y688="No"),"Yes","No"))</f>
        <v/>
      </c>
      <c r="AA688">
        <f>IF(A688="","",IF(LEFT(C688&amp;"",1)="3","Redirect",IF(OR(LEFT(C688&amp;"",1)="4",LEFT(C688&amp;"",1)="5"),IF(OR(N(K688)&gt;0,N(AC688)&gt;=Rules!$B$14),"Redirect","Prune"),IF(D688="Non-Indexable","Keep",IF(AND(W688="Yes",X688="Yes",Y688="No"),"Merge",IF(OR(U688="Yes",V688="Yes",AND(T688="Yes",N(L688)&gt;=Rules!$B$6)),"Update",IF(Z688="Yes",IF(N(AC688)&gt;=Rules!$B$14,"Redirect","Prune"),"Keep")))))))</f>
        <v/>
      </c>
      <c r="AB688">
        <f>IF(A688="","",IF(LEFT(C688&amp;"",1)="3","Already redirects ("&amp;C688&amp;"). Update internal links to point at the final URL.",IF(OR(LEFT(C688&amp;"",1)="4",LEFT(C688&amp;"",1)="5"),IF(AA688="Redirect","Returns "&amp;C688&amp;" but still has "&amp;N(K688)&amp;" clicks and "&amp;N(AC688)&amp;" referring domains. 301 it to the closest live page.","Returns "&amp;C688&amp;" with no clicks or links. Remove internal links and let it 404 or 410."),IF(D688="Non-Indexable","Non-indexable ("&amp;E688&amp;"). Keep if that is intentional; otherwise fix the canonical or noindex.",IF(AA688="Merge","Overlaps with "&amp;I688&amp;IF(N(J688)&gt;0," (similarity "&amp;TEXT(J688,"0.00")&amp;")","")&amp;", which gets more clicks. Merge the useful parts into it and 301 this URL.",IF(AA688="Update",MID(IF(U688="Yes","; Clicks down "&amp;TEXT(-P688,"0%")&amp;" on the previous period","")&amp;IF(V688="Yes","; Average position "&amp;TEXT(N688,"0.0")&amp;" on "&amp;TEXT(L688,"#,##0")&amp;" impressions (striking distance)","")&amp;IF(AND(T688="Yes",N(L688)&gt;=Rules!$B$6),"; Thin ("&amp;F688&amp;" words) but has search demand",""),3,400),IF(AA688="Prune","Low value: "&amp;N(K688)&amp;" clicks, "&amp;N(L688)&amp;" impressions, "&amp;N(Q688)&amp;" sessions, no key events. Remove or noindex it and update internal links.",IF(AA688="Redirect","Low value but "&amp;N(AC688)&amp;" referring domains. 301 it to the closest relevant page to keep those links.",IF(AND(Z688="No",Y688="Yes",N(K688)&lt;Rules!$B$5),"Low search traffic but it converts (key events: "&amp;S688&amp;"). Keep it and link to it.",IF(W688="Yes","Stronger than the page it overlaps ("&amp;I688&amp;"). Keep; merge that page into this one.","Healthy: "&amp;N(K688)&amp;" clicks"&amp;IF(ISNUMBER(N688),", average position "&amp;TEXT(N688,"0.0"),"")&amp;". Keep and monitor."))))))))))</f>
        <v/>
      </c>
      <c r="AE688">
        <f>IF(A688="","",IF(AD688&lt;&gt;"",AD688,AA688))</f>
        <v/>
      </c>
    </row>
    <row r="689">
      <c r="A689">
        <f>IF(Crawl!A688="","",Crawl!A688)</f>
        <v/>
      </c>
      <c r="B689">
        <f>IF(A689="","",Crawl!EC688)</f>
        <v/>
      </c>
      <c r="C689">
        <f>IF(A689="","",IFERROR(INDEX(Crawl!$A688:$DZ688,1,Rules!$H$6),""))</f>
        <v/>
      </c>
      <c r="D689">
        <f>IF(A689="","",IFERROR(INDEX(Crawl!$A688:$DZ688,1,Rules!$H$7),"")&amp;"")</f>
        <v/>
      </c>
      <c r="E689">
        <f>IF(A689="","",IFERROR(INDEX(Crawl!$A688:$DZ688,1,Rules!$H$8),"")&amp;"")</f>
        <v/>
      </c>
      <c r="F689">
        <f>IF(A689="","",IFERROR(INDEX(Crawl!$A688:$DZ688,1,Rules!$H$9),""))</f>
        <v/>
      </c>
      <c r="G689">
        <f>IF(A689="","",IFERROR(INDEX(Crawl!$A688:$DZ688,1,Rules!$H$10),""))</f>
        <v/>
      </c>
      <c r="H689">
        <f>IF(A689="","",IFERROR(INDEX(Crawl!$A688:$DZ688,1,Rules!$H$12),""))</f>
        <v/>
      </c>
      <c r="I689">
        <f>IF(A689="","",IF(AND(N(H689)&gt;0,IFERROR(INDEX(Crawl!$A688:$DZ688,1,Rules!$H$11),"")&amp;""&lt;&gt;""),IFERROR(INDEX(Crawl!$A688:$DZ688,1,Rules!$H$11),"")&amp;"",IF(AND(ISNUMBER(J689),N(J689)&gt;=Rules!$B$12,IFERROR(INDEX(Crawl!$A688:$DZ688,1,Rules!$H$13),"")&amp;""&lt;&gt;""),IFERROR(INDEX(Crawl!$A688:$DZ688,1,Rules!$H$13),"")&amp;"","")))</f>
        <v/>
      </c>
      <c r="J689" s="19">
        <f>IF(A689="","",IF(IFERROR(INDEX(Crawl!$A688:$DZ688,1,Rules!$H$14),"")&amp;""="","",IFERROR(INDEX(Crawl!$A688:$DZ688,1,Rules!$H$14),"")))</f>
        <v/>
      </c>
      <c r="K689">
        <f>IF(A689="","",IFERROR(SUMIFS('GSC current'!$J$2:$J$2001,'GSC current'!$I$2:$I$2001,B689),0))</f>
        <v/>
      </c>
      <c r="L689">
        <f>IF(A689="","",IFERROR(SUMIFS('GSC current'!$K$2:$K$2001,'GSC current'!$I$2:$I$2001,B689),0))</f>
        <v/>
      </c>
      <c r="M689" s="20">
        <f>IF(A689="","",IF(N(L689)&gt;0,K689/L689,""))</f>
        <v/>
      </c>
      <c r="N689" s="21">
        <f>IF(A689="","",IF(N(L689)&gt;0,SUMIFS('GSC current'!$L$2:$L$2001,'GSC current'!$I$2:$I$2001,B689)/L689,""))</f>
        <v/>
      </c>
      <c r="O689">
        <f>IF(A689="","",IFERROR(SUMIFS('GSC previous'!$J$2:$J$2001,'GSC previous'!$I$2:$I$2001,B689),0))</f>
        <v/>
      </c>
      <c r="P689" s="22">
        <f>IF(A689="","",IF(N(O689)&gt;0,(K689-O689)/O689,""))</f>
        <v/>
      </c>
      <c r="Q689">
        <f>IF(A689="","",IFERROR(SUMIFS(GA4!$P$2:$P$2001,GA4!$O$2:$O$2001,B689),0))</f>
        <v/>
      </c>
      <c r="R689" s="23">
        <f>IF(A689="","",IF(N(Q689)&gt;0,SUMIFS(GA4!$Q$2:$Q$2001,GA4!$O$2:$O$2001,B689)/Q689,""))</f>
        <v/>
      </c>
      <c r="S689">
        <f>IF(A689="","",IFERROR(SUMIFS(GA4!$R$2:$R$2001,GA4!$O$2:$O$2001,B689),0))</f>
        <v/>
      </c>
      <c r="T689">
        <f>IF(A689="","",IF(AND(ISNUMBER(F689),LEFT(C689&amp;"",1)="2"),IF(F689&lt;Rules!$B$9,"Yes","No"),"No"))</f>
        <v/>
      </c>
      <c r="U689">
        <f>IF(A689="","",IF(AND(N(O689)&gt;=Rules!$B$8,ISNUMBER(P689)),IF(P689&lt;=-Rules!$B$7,"Yes","No"),"No"))</f>
        <v/>
      </c>
      <c r="V689">
        <f>IF(A689="","",IF(AND(N(L689)&gt;=Rules!$B$6,ISNUMBER(N689)),IF(AND(N689&gt;=Rules!$B$10,N689&lt;=Rules!$B$11),"Yes","No"),"No"))</f>
        <v/>
      </c>
      <c r="W689">
        <f>IF(A689="","",IF(I689&lt;&gt;"","Yes","No"))</f>
        <v/>
      </c>
      <c r="X689">
        <f>IF(I689="","",IF(SUMIFS($K$3:$K$2002,$A$3:$A$2002,SUBSTITUTE(SUBSTITUTE(I689,"?","~?"),"*","~*"))&gt;N(K689),"Yes","No"))</f>
        <v/>
      </c>
      <c r="Y689">
        <f>IF(A689="","",IF(N(S689)&gt;0,"Yes","No"))</f>
        <v/>
      </c>
      <c r="Z689">
        <f>IF(A689="","",IF(AND(N(K689)&lt;Rules!$B$5,N(L689)&lt;Rules!$B$6,N(Q689)&lt;Rules!$B$13,Y689="No"),"Yes","No"))</f>
        <v/>
      </c>
      <c r="AA689">
        <f>IF(A689="","",IF(LEFT(C689&amp;"",1)="3","Redirect",IF(OR(LEFT(C689&amp;"",1)="4",LEFT(C689&amp;"",1)="5"),IF(OR(N(K689)&gt;0,N(AC689)&gt;=Rules!$B$14),"Redirect","Prune"),IF(D689="Non-Indexable","Keep",IF(AND(W689="Yes",X689="Yes",Y689="No"),"Merge",IF(OR(U689="Yes",V689="Yes",AND(T689="Yes",N(L689)&gt;=Rules!$B$6)),"Update",IF(Z689="Yes",IF(N(AC689)&gt;=Rules!$B$14,"Redirect","Prune"),"Keep")))))))</f>
        <v/>
      </c>
      <c r="AB689">
        <f>IF(A689="","",IF(LEFT(C689&amp;"",1)="3","Already redirects ("&amp;C689&amp;"). Update internal links to point at the final URL.",IF(OR(LEFT(C689&amp;"",1)="4",LEFT(C689&amp;"",1)="5"),IF(AA689="Redirect","Returns "&amp;C689&amp;" but still has "&amp;N(K689)&amp;" clicks and "&amp;N(AC689)&amp;" referring domains. 301 it to the closest live page.","Returns "&amp;C689&amp;" with no clicks or links. Remove internal links and let it 404 or 410."),IF(D689="Non-Indexable","Non-indexable ("&amp;E689&amp;"). Keep if that is intentional; otherwise fix the canonical or noindex.",IF(AA689="Merge","Overlaps with "&amp;I689&amp;IF(N(J689)&gt;0," (similarity "&amp;TEXT(J689,"0.00")&amp;")","")&amp;", which gets more clicks. Merge the useful parts into it and 301 this URL.",IF(AA689="Update",MID(IF(U689="Yes","; Clicks down "&amp;TEXT(-P689,"0%")&amp;" on the previous period","")&amp;IF(V689="Yes","; Average position "&amp;TEXT(N689,"0.0")&amp;" on "&amp;TEXT(L689,"#,##0")&amp;" impressions (striking distance)","")&amp;IF(AND(T689="Yes",N(L689)&gt;=Rules!$B$6),"; Thin ("&amp;F689&amp;" words) but has search demand",""),3,400),IF(AA689="Prune","Low value: "&amp;N(K689)&amp;" clicks, "&amp;N(L689)&amp;" impressions, "&amp;N(Q689)&amp;" sessions, no key events. Remove or noindex it and update internal links.",IF(AA689="Redirect","Low value but "&amp;N(AC689)&amp;" referring domains. 301 it to the closest relevant page to keep those links.",IF(AND(Z689="No",Y689="Yes",N(K689)&lt;Rules!$B$5),"Low search traffic but it converts (key events: "&amp;S689&amp;"). Keep it and link to it.",IF(W689="Yes","Stronger than the page it overlaps ("&amp;I689&amp;"). Keep; merge that page into this one.","Healthy: "&amp;N(K689)&amp;" clicks"&amp;IF(ISNUMBER(N689),", average position "&amp;TEXT(N689,"0.0"),"")&amp;". Keep and monitor."))))))))))</f>
        <v/>
      </c>
      <c r="AE689">
        <f>IF(A689="","",IF(AD689&lt;&gt;"",AD689,AA689))</f>
        <v/>
      </c>
    </row>
    <row r="690">
      <c r="A690">
        <f>IF(Crawl!A689="","",Crawl!A689)</f>
        <v/>
      </c>
      <c r="B690">
        <f>IF(A690="","",Crawl!EC689)</f>
        <v/>
      </c>
      <c r="C690">
        <f>IF(A690="","",IFERROR(INDEX(Crawl!$A689:$DZ689,1,Rules!$H$6),""))</f>
        <v/>
      </c>
      <c r="D690">
        <f>IF(A690="","",IFERROR(INDEX(Crawl!$A689:$DZ689,1,Rules!$H$7),"")&amp;"")</f>
        <v/>
      </c>
      <c r="E690">
        <f>IF(A690="","",IFERROR(INDEX(Crawl!$A689:$DZ689,1,Rules!$H$8),"")&amp;"")</f>
        <v/>
      </c>
      <c r="F690">
        <f>IF(A690="","",IFERROR(INDEX(Crawl!$A689:$DZ689,1,Rules!$H$9),""))</f>
        <v/>
      </c>
      <c r="G690">
        <f>IF(A690="","",IFERROR(INDEX(Crawl!$A689:$DZ689,1,Rules!$H$10),""))</f>
        <v/>
      </c>
      <c r="H690">
        <f>IF(A690="","",IFERROR(INDEX(Crawl!$A689:$DZ689,1,Rules!$H$12),""))</f>
        <v/>
      </c>
      <c r="I690">
        <f>IF(A690="","",IF(AND(N(H690)&gt;0,IFERROR(INDEX(Crawl!$A689:$DZ689,1,Rules!$H$11),"")&amp;""&lt;&gt;""),IFERROR(INDEX(Crawl!$A689:$DZ689,1,Rules!$H$11),"")&amp;"",IF(AND(ISNUMBER(J690),N(J690)&gt;=Rules!$B$12,IFERROR(INDEX(Crawl!$A689:$DZ689,1,Rules!$H$13),"")&amp;""&lt;&gt;""),IFERROR(INDEX(Crawl!$A689:$DZ689,1,Rules!$H$13),"")&amp;"","")))</f>
        <v/>
      </c>
      <c r="J690" s="19">
        <f>IF(A690="","",IF(IFERROR(INDEX(Crawl!$A689:$DZ689,1,Rules!$H$14),"")&amp;""="","",IFERROR(INDEX(Crawl!$A689:$DZ689,1,Rules!$H$14),"")))</f>
        <v/>
      </c>
      <c r="K690">
        <f>IF(A690="","",IFERROR(SUMIFS('GSC current'!$J$2:$J$2001,'GSC current'!$I$2:$I$2001,B690),0))</f>
        <v/>
      </c>
      <c r="L690">
        <f>IF(A690="","",IFERROR(SUMIFS('GSC current'!$K$2:$K$2001,'GSC current'!$I$2:$I$2001,B690),0))</f>
        <v/>
      </c>
      <c r="M690" s="20">
        <f>IF(A690="","",IF(N(L690)&gt;0,K690/L690,""))</f>
        <v/>
      </c>
      <c r="N690" s="21">
        <f>IF(A690="","",IF(N(L690)&gt;0,SUMIFS('GSC current'!$L$2:$L$2001,'GSC current'!$I$2:$I$2001,B690)/L690,""))</f>
        <v/>
      </c>
      <c r="O690">
        <f>IF(A690="","",IFERROR(SUMIFS('GSC previous'!$J$2:$J$2001,'GSC previous'!$I$2:$I$2001,B690),0))</f>
        <v/>
      </c>
      <c r="P690" s="22">
        <f>IF(A690="","",IF(N(O690)&gt;0,(K690-O690)/O690,""))</f>
        <v/>
      </c>
      <c r="Q690">
        <f>IF(A690="","",IFERROR(SUMIFS(GA4!$P$2:$P$2001,GA4!$O$2:$O$2001,B690),0))</f>
        <v/>
      </c>
      <c r="R690" s="23">
        <f>IF(A690="","",IF(N(Q690)&gt;0,SUMIFS(GA4!$Q$2:$Q$2001,GA4!$O$2:$O$2001,B690)/Q690,""))</f>
        <v/>
      </c>
      <c r="S690">
        <f>IF(A690="","",IFERROR(SUMIFS(GA4!$R$2:$R$2001,GA4!$O$2:$O$2001,B690),0))</f>
        <v/>
      </c>
      <c r="T690">
        <f>IF(A690="","",IF(AND(ISNUMBER(F690),LEFT(C690&amp;"",1)="2"),IF(F690&lt;Rules!$B$9,"Yes","No"),"No"))</f>
        <v/>
      </c>
      <c r="U690">
        <f>IF(A690="","",IF(AND(N(O690)&gt;=Rules!$B$8,ISNUMBER(P690)),IF(P690&lt;=-Rules!$B$7,"Yes","No"),"No"))</f>
        <v/>
      </c>
      <c r="V690">
        <f>IF(A690="","",IF(AND(N(L690)&gt;=Rules!$B$6,ISNUMBER(N690)),IF(AND(N690&gt;=Rules!$B$10,N690&lt;=Rules!$B$11),"Yes","No"),"No"))</f>
        <v/>
      </c>
      <c r="W690">
        <f>IF(A690="","",IF(I690&lt;&gt;"","Yes","No"))</f>
        <v/>
      </c>
      <c r="X690">
        <f>IF(I690="","",IF(SUMIFS($K$3:$K$2002,$A$3:$A$2002,SUBSTITUTE(SUBSTITUTE(I690,"?","~?"),"*","~*"))&gt;N(K690),"Yes","No"))</f>
        <v/>
      </c>
      <c r="Y690">
        <f>IF(A690="","",IF(N(S690)&gt;0,"Yes","No"))</f>
        <v/>
      </c>
      <c r="Z690">
        <f>IF(A690="","",IF(AND(N(K690)&lt;Rules!$B$5,N(L690)&lt;Rules!$B$6,N(Q690)&lt;Rules!$B$13,Y690="No"),"Yes","No"))</f>
        <v/>
      </c>
      <c r="AA690">
        <f>IF(A690="","",IF(LEFT(C690&amp;"",1)="3","Redirect",IF(OR(LEFT(C690&amp;"",1)="4",LEFT(C690&amp;"",1)="5"),IF(OR(N(K690)&gt;0,N(AC690)&gt;=Rules!$B$14),"Redirect","Prune"),IF(D690="Non-Indexable","Keep",IF(AND(W690="Yes",X690="Yes",Y690="No"),"Merge",IF(OR(U690="Yes",V690="Yes",AND(T690="Yes",N(L690)&gt;=Rules!$B$6)),"Update",IF(Z690="Yes",IF(N(AC690)&gt;=Rules!$B$14,"Redirect","Prune"),"Keep")))))))</f>
        <v/>
      </c>
      <c r="AB690">
        <f>IF(A690="","",IF(LEFT(C690&amp;"",1)="3","Already redirects ("&amp;C690&amp;"). Update internal links to point at the final URL.",IF(OR(LEFT(C690&amp;"",1)="4",LEFT(C690&amp;"",1)="5"),IF(AA690="Redirect","Returns "&amp;C690&amp;" but still has "&amp;N(K690)&amp;" clicks and "&amp;N(AC690)&amp;" referring domains. 301 it to the closest live page.","Returns "&amp;C690&amp;" with no clicks or links. Remove internal links and let it 404 or 410."),IF(D690="Non-Indexable","Non-indexable ("&amp;E690&amp;"). Keep if that is intentional; otherwise fix the canonical or noindex.",IF(AA690="Merge","Overlaps with "&amp;I690&amp;IF(N(J690)&gt;0," (similarity "&amp;TEXT(J690,"0.00")&amp;")","")&amp;", which gets more clicks. Merge the useful parts into it and 301 this URL.",IF(AA690="Update",MID(IF(U690="Yes","; Clicks down "&amp;TEXT(-P690,"0%")&amp;" on the previous period","")&amp;IF(V690="Yes","; Average position "&amp;TEXT(N690,"0.0")&amp;" on "&amp;TEXT(L690,"#,##0")&amp;" impressions (striking distance)","")&amp;IF(AND(T690="Yes",N(L690)&gt;=Rules!$B$6),"; Thin ("&amp;F690&amp;" words) but has search demand",""),3,400),IF(AA690="Prune","Low value: "&amp;N(K690)&amp;" clicks, "&amp;N(L690)&amp;" impressions, "&amp;N(Q690)&amp;" sessions, no key events. Remove or noindex it and update internal links.",IF(AA690="Redirect","Low value but "&amp;N(AC690)&amp;" referring domains. 301 it to the closest relevant page to keep those links.",IF(AND(Z690="No",Y690="Yes",N(K690)&lt;Rules!$B$5),"Low search traffic but it converts (key events: "&amp;S690&amp;"). Keep it and link to it.",IF(W690="Yes","Stronger than the page it overlaps ("&amp;I690&amp;"). Keep; merge that page into this one.","Healthy: "&amp;N(K690)&amp;" clicks"&amp;IF(ISNUMBER(N690),", average position "&amp;TEXT(N690,"0.0"),"")&amp;". Keep and monitor."))))))))))</f>
        <v/>
      </c>
      <c r="AE690">
        <f>IF(A690="","",IF(AD690&lt;&gt;"",AD690,AA690))</f>
        <v/>
      </c>
    </row>
    <row r="691">
      <c r="A691">
        <f>IF(Crawl!A690="","",Crawl!A690)</f>
        <v/>
      </c>
      <c r="B691">
        <f>IF(A691="","",Crawl!EC690)</f>
        <v/>
      </c>
      <c r="C691">
        <f>IF(A691="","",IFERROR(INDEX(Crawl!$A690:$DZ690,1,Rules!$H$6),""))</f>
        <v/>
      </c>
      <c r="D691">
        <f>IF(A691="","",IFERROR(INDEX(Crawl!$A690:$DZ690,1,Rules!$H$7),"")&amp;"")</f>
        <v/>
      </c>
      <c r="E691">
        <f>IF(A691="","",IFERROR(INDEX(Crawl!$A690:$DZ690,1,Rules!$H$8),"")&amp;"")</f>
        <v/>
      </c>
      <c r="F691">
        <f>IF(A691="","",IFERROR(INDEX(Crawl!$A690:$DZ690,1,Rules!$H$9),""))</f>
        <v/>
      </c>
      <c r="G691">
        <f>IF(A691="","",IFERROR(INDEX(Crawl!$A690:$DZ690,1,Rules!$H$10),""))</f>
        <v/>
      </c>
      <c r="H691">
        <f>IF(A691="","",IFERROR(INDEX(Crawl!$A690:$DZ690,1,Rules!$H$12),""))</f>
        <v/>
      </c>
      <c r="I691">
        <f>IF(A691="","",IF(AND(N(H691)&gt;0,IFERROR(INDEX(Crawl!$A690:$DZ690,1,Rules!$H$11),"")&amp;""&lt;&gt;""),IFERROR(INDEX(Crawl!$A690:$DZ690,1,Rules!$H$11),"")&amp;"",IF(AND(ISNUMBER(J691),N(J691)&gt;=Rules!$B$12,IFERROR(INDEX(Crawl!$A690:$DZ690,1,Rules!$H$13),"")&amp;""&lt;&gt;""),IFERROR(INDEX(Crawl!$A690:$DZ690,1,Rules!$H$13),"")&amp;"","")))</f>
        <v/>
      </c>
      <c r="J691" s="19">
        <f>IF(A691="","",IF(IFERROR(INDEX(Crawl!$A690:$DZ690,1,Rules!$H$14),"")&amp;""="","",IFERROR(INDEX(Crawl!$A690:$DZ690,1,Rules!$H$14),"")))</f>
        <v/>
      </c>
      <c r="K691">
        <f>IF(A691="","",IFERROR(SUMIFS('GSC current'!$J$2:$J$2001,'GSC current'!$I$2:$I$2001,B691),0))</f>
        <v/>
      </c>
      <c r="L691">
        <f>IF(A691="","",IFERROR(SUMIFS('GSC current'!$K$2:$K$2001,'GSC current'!$I$2:$I$2001,B691),0))</f>
        <v/>
      </c>
      <c r="M691" s="20">
        <f>IF(A691="","",IF(N(L691)&gt;0,K691/L691,""))</f>
        <v/>
      </c>
      <c r="N691" s="21">
        <f>IF(A691="","",IF(N(L691)&gt;0,SUMIFS('GSC current'!$L$2:$L$2001,'GSC current'!$I$2:$I$2001,B691)/L691,""))</f>
        <v/>
      </c>
      <c r="O691">
        <f>IF(A691="","",IFERROR(SUMIFS('GSC previous'!$J$2:$J$2001,'GSC previous'!$I$2:$I$2001,B691),0))</f>
        <v/>
      </c>
      <c r="P691" s="22">
        <f>IF(A691="","",IF(N(O691)&gt;0,(K691-O691)/O691,""))</f>
        <v/>
      </c>
      <c r="Q691">
        <f>IF(A691="","",IFERROR(SUMIFS(GA4!$P$2:$P$2001,GA4!$O$2:$O$2001,B691),0))</f>
        <v/>
      </c>
      <c r="R691" s="23">
        <f>IF(A691="","",IF(N(Q691)&gt;0,SUMIFS(GA4!$Q$2:$Q$2001,GA4!$O$2:$O$2001,B691)/Q691,""))</f>
        <v/>
      </c>
      <c r="S691">
        <f>IF(A691="","",IFERROR(SUMIFS(GA4!$R$2:$R$2001,GA4!$O$2:$O$2001,B691),0))</f>
        <v/>
      </c>
      <c r="T691">
        <f>IF(A691="","",IF(AND(ISNUMBER(F691),LEFT(C691&amp;"",1)="2"),IF(F691&lt;Rules!$B$9,"Yes","No"),"No"))</f>
        <v/>
      </c>
      <c r="U691">
        <f>IF(A691="","",IF(AND(N(O691)&gt;=Rules!$B$8,ISNUMBER(P691)),IF(P691&lt;=-Rules!$B$7,"Yes","No"),"No"))</f>
        <v/>
      </c>
      <c r="V691">
        <f>IF(A691="","",IF(AND(N(L691)&gt;=Rules!$B$6,ISNUMBER(N691)),IF(AND(N691&gt;=Rules!$B$10,N691&lt;=Rules!$B$11),"Yes","No"),"No"))</f>
        <v/>
      </c>
      <c r="W691">
        <f>IF(A691="","",IF(I691&lt;&gt;"","Yes","No"))</f>
        <v/>
      </c>
      <c r="X691">
        <f>IF(I691="","",IF(SUMIFS($K$3:$K$2002,$A$3:$A$2002,SUBSTITUTE(SUBSTITUTE(I691,"?","~?"),"*","~*"))&gt;N(K691),"Yes","No"))</f>
        <v/>
      </c>
      <c r="Y691">
        <f>IF(A691="","",IF(N(S691)&gt;0,"Yes","No"))</f>
        <v/>
      </c>
      <c r="Z691">
        <f>IF(A691="","",IF(AND(N(K691)&lt;Rules!$B$5,N(L691)&lt;Rules!$B$6,N(Q691)&lt;Rules!$B$13,Y691="No"),"Yes","No"))</f>
        <v/>
      </c>
      <c r="AA691">
        <f>IF(A691="","",IF(LEFT(C691&amp;"",1)="3","Redirect",IF(OR(LEFT(C691&amp;"",1)="4",LEFT(C691&amp;"",1)="5"),IF(OR(N(K691)&gt;0,N(AC691)&gt;=Rules!$B$14),"Redirect","Prune"),IF(D691="Non-Indexable","Keep",IF(AND(W691="Yes",X691="Yes",Y691="No"),"Merge",IF(OR(U691="Yes",V691="Yes",AND(T691="Yes",N(L691)&gt;=Rules!$B$6)),"Update",IF(Z691="Yes",IF(N(AC691)&gt;=Rules!$B$14,"Redirect","Prune"),"Keep")))))))</f>
        <v/>
      </c>
      <c r="AB691">
        <f>IF(A691="","",IF(LEFT(C691&amp;"",1)="3","Already redirects ("&amp;C691&amp;"). Update internal links to point at the final URL.",IF(OR(LEFT(C691&amp;"",1)="4",LEFT(C691&amp;"",1)="5"),IF(AA691="Redirect","Returns "&amp;C691&amp;" but still has "&amp;N(K691)&amp;" clicks and "&amp;N(AC691)&amp;" referring domains. 301 it to the closest live page.","Returns "&amp;C691&amp;" with no clicks or links. Remove internal links and let it 404 or 410."),IF(D691="Non-Indexable","Non-indexable ("&amp;E691&amp;"). Keep if that is intentional; otherwise fix the canonical or noindex.",IF(AA691="Merge","Overlaps with "&amp;I691&amp;IF(N(J691)&gt;0," (similarity "&amp;TEXT(J691,"0.00")&amp;")","")&amp;", which gets more clicks. Merge the useful parts into it and 301 this URL.",IF(AA691="Update",MID(IF(U691="Yes","; Clicks down "&amp;TEXT(-P691,"0%")&amp;" on the previous period","")&amp;IF(V691="Yes","; Average position "&amp;TEXT(N691,"0.0")&amp;" on "&amp;TEXT(L691,"#,##0")&amp;" impressions (striking distance)","")&amp;IF(AND(T691="Yes",N(L691)&gt;=Rules!$B$6),"; Thin ("&amp;F691&amp;" words) but has search demand",""),3,400),IF(AA691="Prune","Low value: "&amp;N(K691)&amp;" clicks, "&amp;N(L691)&amp;" impressions, "&amp;N(Q691)&amp;" sessions, no key events. Remove or noindex it and update internal links.",IF(AA691="Redirect","Low value but "&amp;N(AC691)&amp;" referring domains. 301 it to the closest relevant page to keep those links.",IF(AND(Z691="No",Y691="Yes",N(K691)&lt;Rules!$B$5),"Low search traffic but it converts (key events: "&amp;S691&amp;"). Keep it and link to it.",IF(W691="Yes","Stronger than the page it overlaps ("&amp;I691&amp;"). Keep; merge that page into this one.","Healthy: "&amp;N(K691)&amp;" clicks"&amp;IF(ISNUMBER(N691),", average position "&amp;TEXT(N691,"0.0"),"")&amp;". Keep and monitor."))))))))))</f>
        <v/>
      </c>
      <c r="AE691">
        <f>IF(A691="","",IF(AD691&lt;&gt;"",AD691,AA691))</f>
        <v/>
      </c>
    </row>
    <row r="692">
      <c r="A692">
        <f>IF(Crawl!A691="","",Crawl!A691)</f>
        <v/>
      </c>
      <c r="B692">
        <f>IF(A692="","",Crawl!EC691)</f>
        <v/>
      </c>
      <c r="C692">
        <f>IF(A692="","",IFERROR(INDEX(Crawl!$A691:$DZ691,1,Rules!$H$6),""))</f>
        <v/>
      </c>
      <c r="D692">
        <f>IF(A692="","",IFERROR(INDEX(Crawl!$A691:$DZ691,1,Rules!$H$7),"")&amp;"")</f>
        <v/>
      </c>
      <c r="E692">
        <f>IF(A692="","",IFERROR(INDEX(Crawl!$A691:$DZ691,1,Rules!$H$8),"")&amp;"")</f>
        <v/>
      </c>
      <c r="F692">
        <f>IF(A692="","",IFERROR(INDEX(Crawl!$A691:$DZ691,1,Rules!$H$9),""))</f>
        <v/>
      </c>
      <c r="G692">
        <f>IF(A692="","",IFERROR(INDEX(Crawl!$A691:$DZ691,1,Rules!$H$10),""))</f>
        <v/>
      </c>
      <c r="H692">
        <f>IF(A692="","",IFERROR(INDEX(Crawl!$A691:$DZ691,1,Rules!$H$12),""))</f>
        <v/>
      </c>
      <c r="I692">
        <f>IF(A692="","",IF(AND(N(H692)&gt;0,IFERROR(INDEX(Crawl!$A691:$DZ691,1,Rules!$H$11),"")&amp;""&lt;&gt;""),IFERROR(INDEX(Crawl!$A691:$DZ691,1,Rules!$H$11),"")&amp;"",IF(AND(ISNUMBER(J692),N(J692)&gt;=Rules!$B$12,IFERROR(INDEX(Crawl!$A691:$DZ691,1,Rules!$H$13),"")&amp;""&lt;&gt;""),IFERROR(INDEX(Crawl!$A691:$DZ691,1,Rules!$H$13),"")&amp;"","")))</f>
        <v/>
      </c>
      <c r="J692" s="19">
        <f>IF(A692="","",IF(IFERROR(INDEX(Crawl!$A691:$DZ691,1,Rules!$H$14),"")&amp;""="","",IFERROR(INDEX(Crawl!$A691:$DZ691,1,Rules!$H$14),"")))</f>
        <v/>
      </c>
      <c r="K692">
        <f>IF(A692="","",IFERROR(SUMIFS('GSC current'!$J$2:$J$2001,'GSC current'!$I$2:$I$2001,B692),0))</f>
        <v/>
      </c>
      <c r="L692">
        <f>IF(A692="","",IFERROR(SUMIFS('GSC current'!$K$2:$K$2001,'GSC current'!$I$2:$I$2001,B692),0))</f>
        <v/>
      </c>
      <c r="M692" s="20">
        <f>IF(A692="","",IF(N(L692)&gt;0,K692/L692,""))</f>
        <v/>
      </c>
      <c r="N692" s="21">
        <f>IF(A692="","",IF(N(L692)&gt;0,SUMIFS('GSC current'!$L$2:$L$2001,'GSC current'!$I$2:$I$2001,B692)/L692,""))</f>
        <v/>
      </c>
      <c r="O692">
        <f>IF(A692="","",IFERROR(SUMIFS('GSC previous'!$J$2:$J$2001,'GSC previous'!$I$2:$I$2001,B692),0))</f>
        <v/>
      </c>
      <c r="P692" s="22">
        <f>IF(A692="","",IF(N(O692)&gt;0,(K692-O692)/O692,""))</f>
        <v/>
      </c>
      <c r="Q692">
        <f>IF(A692="","",IFERROR(SUMIFS(GA4!$P$2:$P$2001,GA4!$O$2:$O$2001,B692),0))</f>
        <v/>
      </c>
      <c r="R692" s="23">
        <f>IF(A692="","",IF(N(Q692)&gt;0,SUMIFS(GA4!$Q$2:$Q$2001,GA4!$O$2:$O$2001,B692)/Q692,""))</f>
        <v/>
      </c>
      <c r="S692">
        <f>IF(A692="","",IFERROR(SUMIFS(GA4!$R$2:$R$2001,GA4!$O$2:$O$2001,B692),0))</f>
        <v/>
      </c>
      <c r="T692">
        <f>IF(A692="","",IF(AND(ISNUMBER(F692),LEFT(C692&amp;"",1)="2"),IF(F692&lt;Rules!$B$9,"Yes","No"),"No"))</f>
        <v/>
      </c>
      <c r="U692">
        <f>IF(A692="","",IF(AND(N(O692)&gt;=Rules!$B$8,ISNUMBER(P692)),IF(P692&lt;=-Rules!$B$7,"Yes","No"),"No"))</f>
        <v/>
      </c>
      <c r="V692">
        <f>IF(A692="","",IF(AND(N(L692)&gt;=Rules!$B$6,ISNUMBER(N692)),IF(AND(N692&gt;=Rules!$B$10,N692&lt;=Rules!$B$11),"Yes","No"),"No"))</f>
        <v/>
      </c>
      <c r="W692">
        <f>IF(A692="","",IF(I692&lt;&gt;"","Yes","No"))</f>
        <v/>
      </c>
      <c r="X692">
        <f>IF(I692="","",IF(SUMIFS($K$3:$K$2002,$A$3:$A$2002,SUBSTITUTE(SUBSTITUTE(I692,"?","~?"),"*","~*"))&gt;N(K692),"Yes","No"))</f>
        <v/>
      </c>
      <c r="Y692">
        <f>IF(A692="","",IF(N(S692)&gt;0,"Yes","No"))</f>
        <v/>
      </c>
      <c r="Z692">
        <f>IF(A692="","",IF(AND(N(K692)&lt;Rules!$B$5,N(L692)&lt;Rules!$B$6,N(Q692)&lt;Rules!$B$13,Y692="No"),"Yes","No"))</f>
        <v/>
      </c>
      <c r="AA692">
        <f>IF(A692="","",IF(LEFT(C692&amp;"",1)="3","Redirect",IF(OR(LEFT(C692&amp;"",1)="4",LEFT(C692&amp;"",1)="5"),IF(OR(N(K692)&gt;0,N(AC692)&gt;=Rules!$B$14),"Redirect","Prune"),IF(D692="Non-Indexable","Keep",IF(AND(W692="Yes",X692="Yes",Y692="No"),"Merge",IF(OR(U692="Yes",V692="Yes",AND(T692="Yes",N(L692)&gt;=Rules!$B$6)),"Update",IF(Z692="Yes",IF(N(AC692)&gt;=Rules!$B$14,"Redirect","Prune"),"Keep")))))))</f>
        <v/>
      </c>
      <c r="AB692">
        <f>IF(A692="","",IF(LEFT(C692&amp;"",1)="3","Already redirects ("&amp;C692&amp;"). Update internal links to point at the final URL.",IF(OR(LEFT(C692&amp;"",1)="4",LEFT(C692&amp;"",1)="5"),IF(AA692="Redirect","Returns "&amp;C692&amp;" but still has "&amp;N(K692)&amp;" clicks and "&amp;N(AC692)&amp;" referring domains. 301 it to the closest live page.","Returns "&amp;C692&amp;" with no clicks or links. Remove internal links and let it 404 or 410."),IF(D692="Non-Indexable","Non-indexable ("&amp;E692&amp;"). Keep if that is intentional; otherwise fix the canonical or noindex.",IF(AA692="Merge","Overlaps with "&amp;I692&amp;IF(N(J692)&gt;0," (similarity "&amp;TEXT(J692,"0.00")&amp;")","")&amp;", which gets more clicks. Merge the useful parts into it and 301 this URL.",IF(AA692="Update",MID(IF(U692="Yes","; Clicks down "&amp;TEXT(-P692,"0%")&amp;" on the previous period","")&amp;IF(V692="Yes","; Average position "&amp;TEXT(N692,"0.0")&amp;" on "&amp;TEXT(L692,"#,##0")&amp;" impressions (striking distance)","")&amp;IF(AND(T692="Yes",N(L692)&gt;=Rules!$B$6),"; Thin ("&amp;F692&amp;" words) but has search demand",""),3,400),IF(AA692="Prune","Low value: "&amp;N(K692)&amp;" clicks, "&amp;N(L692)&amp;" impressions, "&amp;N(Q692)&amp;" sessions, no key events. Remove or noindex it and update internal links.",IF(AA692="Redirect","Low value but "&amp;N(AC692)&amp;" referring domains. 301 it to the closest relevant page to keep those links.",IF(AND(Z692="No",Y692="Yes",N(K692)&lt;Rules!$B$5),"Low search traffic but it converts (key events: "&amp;S692&amp;"). Keep it and link to it.",IF(W692="Yes","Stronger than the page it overlaps ("&amp;I692&amp;"). Keep; merge that page into this one.","Healthy: "&amp;N(K692)&amp;" clicks"&amp;IF(ISNUMBER(N692),", average position "&amp;TEXT(N692,"0.0"),"")&amp;". Keep and monitor."))))))))))</f>
        <v/>
      </c>
      <c r="AE692">
        <f>IF(A692="","",IF(AD692&lt;&gt;"",AD692,AA692))</f>
        <v/>
      </c>
    </row>
    <row r="693">
      <c r="A693">
        <f>IF(Crawl!A692="","",Crawl!A692)</f>
        <v/>
      </c>
      <c r="B693">
        <f>IF(A693="","",Crawl!EC692)</f>
        <v/>
      </c>
      <c r="C693">
        <f>IF(A693="","",IFERROR(INDEX(Crawl!$A692:$DZ692,1,Rules!$H$6),""))</f>
        <v/>
      </c>
      <c r="D693">
        <f>IF(A693="","",IFERROR(INDEX(Crawl!$A692:$DZ692,1,Rules!$H$7),"")&amp;"")</f>
        <v/>
      </c>
      <c r="E693">
        <f>IF(A693="","",IFERROR(INDEX(Crawl!$A692:$DZ692,1,Rules!$H$8),"")&amp;"")</f>
        <v/>
      </c>
      <c r="F693">
        <f>IF(A693="","",IFERROR(INDEX(Crawl!$A692:$DZ692,1,Rules!$H$9),""))</f>
        <v/>
      </c>
      <c r="G693">
        <f>IF(A693="","",IFERROR(INDEX(Crawl!$A692:$DZ692,1,Rules!$H$10),""))</f>
        <v/>
      </c>
      <c r="H693">
        <f>IF(A693="","",IFERROR(INDEX(Crawl!$A692:$DZ692,1,Rules!$H$12),""))</f>
        <v/>
      </c>
      <c r="I693">
        <f>IF(A693="","",IF(AND(N(H693)&gt;0,IFERROR(INDEX(Crawl!$A692:$DZ692,1,Rules!$H$11),"")&amp;""&lt;&gt;""),IFERROR(INDEX(Crawl!$A692:$DZ692,1,Rules!$H$11),"")&amp;"",IF(AND(ISNUMBER(J693),N(J693)&gt;=Rules!$B$12,IFERROR(INDEX(Crawl!$A692:$DZ692,1,Rules!$H$13),"")&amp;""&lt;&gt;""),IFERROR(INDEX(Crawl!$A692:$DZ692,1,Rules!$H$13),"")&amp;"","")))</f>
        <v/>
      </c>
      <c r="J693" s="19">
        <f>IF(A693="","",IF(IFERROR(INDEX(Crawl!$A692:$DZ692,1,Rules!$H$14),"")&amp;""="","",IFERROR(INDEX(Crawl!$A692:$DZ692,1,Rules!$H$14),"")))</f>
        <v/>
      </c>
      <c r="K693">
        <f>IF(A693="","",IFERROR(SUMIFS('GSC current'!$J$2:$J$2001,'GSC current'!$I$2:$I$2001,B693),0))</f>
        <v/>
      </c>
      <c r="L693">
        <f>IF(A693="","",IFERROR(SUMIFS('GSC current'!$K$2:$K$2001,'GSC current'!$I$2:$I$2001,B693),0))</f>
        <v/>
      </c>
      <c r="M693" s="20">
        <f>IF(A693="","",IF(N(L693)&gt;0,K693/L693,""))</f>
        <v/>
      </c>
      <c r="N693" s="21">
        <f>IF(A693="","",IF(N(L693)&gt;0,SUMIFS('GSC current'!$L$2:$L$2001,'GSC current'!$I$2:$I$2001,B693)/L693,""))</f>
        <v/>
      </c>
      <c r="O693">
        <f>IF(A693="","",IFERROR(SUMIFS('GSC previous'!$J$2:$J$2001,'GSC previous'!$I$2:$I$2001,B693),0))</f>
        <v/>
      </c>
      <c r="P693" s="22">
        <f>IF(A693="","",IF(N(O693)&gt;0,(K693-O693)/O693,""))</f>
        <v/>
      </c>
      <c r="Q693">
        <f>IF(A693="","",IFERROR(SUMIFS(GA4!$P$2:$P$2001,GA4!$O$2:$O$2001,B693),0))</f>
        <v/>
      </c>
      <c r="R693" s="23">
        <f>IF(A693="","",IF(N(Q693)&gt;0,SUMIFS(GA4!$Q$2:$Q$2001,GA4!$O$2:$O$2001,B693)/Q693,""))</f>
        <v/>
      </c>
      <c r="S693">
        <f>IF(A693="","",IFERROR(SUMIFS(GA4!$R$2:$R$2001,GA4!$O$2:$O$2001,B693),0))</f>
        <v/>
      </c>
      <c r="T693">
        <f>IF(A693="","",IF(AND(ISNUMBER(F693),LEFT(C693&amp;"",1)="2"),IF(F693&lt;Rules!$B$9,"Yes","No"),"No"))</f>
        <v/>
      </c>
      <c r="U693">
        <f>IF(A693="","",IF(AND(N(O693)&gt;=Rules!$B$8,ISNUMBER(P693)),IF(P693&lt;=-Rules!$B$7,"Yes","No"),"No"))</f>
        <v/>
      </c>
      <c r="V693">
        <f>IF(A693="","",IF(AND(N(L693)&gt;=Rules!$B$6,ISNUMBER(N693)),IF(AND(N693&gt;=Rules!$B$10,N693&lt;=Rules!$B$11),"Yes","No"),"No"))</f>
        <v/>
      </c>
      <c r="W693">
        <f>IF(A693="","",IF(I693&lt;&gt;"","Yes","No"))</f>
        <v/>
      </c>
      <c r="X693">
        <f>IF(I693="","",IF(SUMIFS($K$3:$K$2002,$A$3:$A$2002,SUBSTITUTE(SUBSTITUTE(I693,"?","~?"),"*","~*"))&gt;N(K693),"Yes","No"))</f>
        <v/>
      </c>
      <c r="Y693">
        <f>IF(A693="","",IF(N(S693)&gt;0,"Yes","No"))</f>
        <v/>
      </c>
      <c r="Z693">
        <f>IF(A693="","",IF(AND(N(K693)&lt;Rules!$B$5,N(L693)&lt;Rules!$B$6,N(Q693)&lt;Rules!$B$13,Y693="No"),"Yes","No"))</f>
        <v/>
      </c>
      <c r="AA693">
        <f>IF(A693="","",IF(LEFT(C693&amp;"",1)="3","Redirect",IF(OR(LEFT(C693&amp;"",1)="4",LEFT(C693&amp;"",1)="5"),IF(OR(N(K693)&gt;0,N(AC693)&gt;=Rules!$B$14),"Redirect","Prune"),IF(D693="Non-Indexable","Keep",IF(AND(W693="Yes",X693="Yes",Y693="No"),"Merge",IF(OR(U693="Yes",V693="Yes",AND(T693="Yes",N(L693)&gt;=Rules!$B$6)),"Update",IF(Z693="Yes",IF(N(AC693)&gt;=Rules!$B$14,"Redirect","Prune"),"Keep")))))))</f>
        <v/>
      </c>
      <c r="AB693">
        <f>IF(A693="","",IF(LEFT(C693&amp;"",1)="3","Already redirects ("&amp;C693&amp;"). Update internal links to point at the final URL.",IF(OR(LEFT(C693&amp;"",1)="4",LEFT(C693&amp;"",1)="5"),IF(AA693="Redirect","Returns "&amp;C693&amp;" but still has "&amp;N(K693)&amp;" clicks and "&amp;N(AC693)&amp;" referring domains. 301 it to the closest live page.","Returns "&amp;C693&amp;" with no clicks or links. Remove internal links and let it 404 or 410."),IF(D693="Non-Indexable","Non-indexable ("&amp;E693&amp;"). Keep if that is intentional; otherwise fix the canonical or noindex.",IF(AA693="Merge","Overlaps with "&amp;I693&amp;IF(N(J693)&gt;0," (similarity "&amp;TEXT(J693,"0.00")&amp;")","")&amp;", which gets more clicks. Merge the useful parts into it and 301 this URL.",IF(AA693="Update",MID(IF(U693="Yes","; Clicks down "&amp;TEXT(-P693,"0%")&amp;" on the previous period","")&amp;IF(V693="Yes","; Average position "&amp;TEXT(N693,"0.0")&amp;" on "&amp;TEXT(L693,"#,##0")&amp;" impressions (striking distance)","")&amp;IF(AND(T693="Yes",N(L693)&gt;=Rules!$B$6),"; Thin ("&amp;F693&amp;" words) but has search demand",""),3,400),IF(AA693="Prune","Low value: "&amp;N(K693)&amp;" clicks, "&amp;N(L693)&amp;" impressions, "&amp;N(Q693)&amp;" sessions, no key events. Remove or noindex it and update internal links.",IF(AA693="Redirect","Low value but "&amp;N(AC693)&amp;" referring domains. 301 it to the closest relevant page to keep those links.",IF(AND(Z693="No",Y693="Yes",N(K693)&lt;Rules!$B$5),"Low search traffic but it converts (key events: "&amp;S693&amp;"). Keep it and link to it.",IF(W693="Yes","Stronger than the page it overlaps ("&amp;I693&amp;"). Keep; merge that page into this one.","Healthy: "&amp;N(K693)&amp;" clicks"&amp;IF(ISNUMBER(N693),", average position "&amp;TEXT(N693,"0.0"),"")&amp;". Keep and monitor."))))))))))</f>
        <v/>
      </c>
      <c r="AE693">
        <f>IF(A693="","",IF(AD693&lt;&gt;"",AD693,AA693))</f>
        <v/>
      </c>
    </row>
    <row r="694">
      <c r="A694">
        <f>IF(Crawl!A693="","",Crawl!A693)</f>
        <v/>
      </c>
      <c r="B694">
        <f>IF(A694="","",Crawl!EC693)</f>
        <v/>
      </c>
      <c r="C694">
        <f>IF(A694="","",IFERROR(INDEX(Crawl!$A693:$DZ693,1,Rules!$H$6),""))</f>
        <v/>
      </c>
      <c r="D694">
        <f>IF(A694="","",IFERROR(INDEX(Crawl!$A693:$DZ693,1,Rules!$H$7),"")&amp;"")</f>
        <v/>
      </c>
      <c r="E694">
        <f>IF(A694="","",IFERROR(INDEX(Crawl!$A693:$DZ693,1,Rules!$H$8),"")&amp;"")</f>
        <v/>
      </c>
      <c r="F694">
        <f>IF(A694="","",IFERROR(INDEX(Crawl!$A693:$DZ693,1,Rules!$H$9),""))</f>
        <v/>
      </c>
      <c r="G694">
        <f>IF(A694="","",IFERROR(INDEX(Crawl!$A693:$DZ693,1,Rules!$H$10),""))</f>
        <v/>
      </c>
      <c r="H694">
        <f>IF(A694="","",IFERROR(INDEX(Crawl!$A693:$DZ693,1,Rules!$H$12),""))</f>
        <v/>
      </c>
      <c r="I694">
        <f>IF(A694="","",IF(AND(N(H694)&gt;0,IFERROR(INDEX(Crawl!$A693:$DZ693,1,Rules!$H$11),"")&amp;""&lt;&gt;""),IFERROR(INDEX(Crawl!$A693:$DZ693,1,Rules!$H$11),"")&amp;"",IF(AND(ISNUMBER(J694),N(J694)&gt;=Rules!$B$12,IFERROR(INDEX(Crawl!$A693:$DZ693,1,Rules!$H$13),"")&amp;""&lt;&gt;""),IFERROR(INDEX(Crawl!$A693:$DZ693,1,Rules!$H$13),"")&amp;"","")))</f>
        <v/>
      </c>
      <c r="J694" s="19">
        <f>IF(A694="","",IF(IFERROR(INDEX(Crawl!$A693:$DZ693,1,Rules!$H$14),"")&amp;""="","",IFERROR(INDEX(Crawl!$A693:$DZ693,1,Rules!$H$14),"")))</f>
        <v/>
      </c>
      <c r="K694">
        <f>IF(A694="","",IFERROR(SUMIFS('GSC current'!$J$2:$J$2001,'GSC current'!$I$2:$I$2001,B694),0))</f>
        <v/>
      </c>
      <c r="L694">
        <f>IF(A694="","",IFERROR(SUMIFS('GSC current'!$K$2:$K$2001,'GSC current'!$I$2:$I$2001,B694),0))</f>
        <v/>
      </c>
      <c r="M694" s="20">
        <f>IF(A694="","",IF(N(L694)&gt;0,K694/L694,""))</f>
        <v/>
      </c>
      <c r="N694" s="21">
        <f>IF(A694="","",IF(N(L694)&gt;0,SUMIFS('GSC current'!$L$2:$L$2001,'GSC current'!$I$2:$I$2001,B694)/L694,""))</f>
        <v/>
      </c>
      <c r="O694">
        <f>IF(A694="","",IFERROR(SUMIFS('GSC previous'!$J$2:$J$2001,'GSC previous'!$I$2:$I$2001,B694),0))</f>
        <v/>
      </c>
      <c r="P694" s="22">
        <f>IF(A694="","",IF(N(O694)&gt;0,(K694-O694)/O694,""))</f>
        <v/>
      </c>
      <c r="Q694">
        <f>IF(A694="","",IFERROR(SUMIFS(GA4!$P$2:$P$2001,GA4!$O$2:$O$2001,B694),0))</f>
        <v/>
      </c>
      <c r="R694" s="23">
        <f>IF(A694="","",IF(N(Q694)&gt;0,SUMIFS(GA4!$Q$2:$Q$2001,GA4!$O$2:$O$2001,B694)/Q694,""))</f>
        <v/>
      </c>
      <c r="S694">
        <f>IF(A694="","",IFERROR(SUMIFS(GA4!$R$2:$R$2001,GA4!$O$2:$O$2001,B694),0))</f>
        <v/>
      </c>
      <c r="T694">
        <f>IF(A694="","",IF(AND(ISNUMBER(F694),LEFT(C694&amp;"",1)="2"),IF(F694&lt;Rules!$B$9,"Yes","No"),"No"))</f>
        <v/>
      </c>
      <c r="U694">
        <f>IF(A694="","",IF(AND(N(O694)&gt;=Rules!$B$8,ISNUMBER(P694)),IF(P694&lt;=-Rules!$B$7,"Yes","No"),"No"))</f>
        <v/>
      </c>
      <c r="V694">
        <f>IF(A694="","",IF(AND(N(L694)&gt;=Rules!$B$6,ISNUMBER(N694)),IF(AND(N694&gt;=Rules!$B$10,N694&lt;=Rules!$B$11),"Yes","No"),"No"))</f>
        <v/>
      </c>
      <c r="W694">
        <f>IF(A694="","",IF(I694&lt;&gt;"","Yes","No"))</f>
        <v/>
      </c>
      <c r="X694">
        <f>IF(I694="","",IF(SUMIFS($K$3:$K$2002,$A$3:$A$2002,SUBSTITUTE(SUBSTITUTE(I694,"?","~?"),"*","~*"))&gt;N(K694),"Yes","No"))</f>
        <v/>
      </c>
      <c r="Y694">
        <f>IF(A694="","",IF(N(S694)&gt;0,"Yes","No"))</f>
        <v/>
      </c>
      <c r="Z694">
        <f>IF(A694="","",IF(AND(N(K694)&lt;Rules!$B$5,N(L694)&lt;Rules!$B$6,N(Q694)&lt;Rules!$B$13,Y694="No"),"Yes","No"))</f>
        <v/>
      </c>
      <c r="AA694">
        <f>IF(A694="","",IF(LEFT(C694&amp;"",1)="3","Redirect",IF(OR(LEFT(C694&amp;"",1)="4",LEFT(C694&amp;"",1)="5"),IF(OR(N(K694)&gt;0,N(AC694)&gt;=Rules!$B$14),"Redirect","Prune"),IF(D694="Non-Indexable","Keep",IF(AND(W694="Yes",X694="Yes",Y694="No"),"Merge",IF(OR(U694="Yes",V694="Yes",AND(T694="Yes",N(L694)&gt;=Rules!$B$6)),"Update",IF(Z694="Yes",IF(N(AC694)&gt;=Rules!$B$14,"Redirect","Prune"),"Keep")))))))</f>
        <v/>
      </c>
      <c r="AB694">
        <f>IF(A694="","",IF(LEFT(C694&amp;"",1)="3","Already redirects ("&amp;C694&amp;"). Update internal links to point at the final URL.",IF(OR(LEFT(C694&amp;"",1)="4",LEFT(C694&amp;"",1)="5"),IF(AA694="Redirect","Returns "&amp;C694&amp;" but still has "&amp;N(K694)&amp;" clicks and "&amp;N(AC694)&amp;" referring domains. 301 it to the closest live page.","Returns "&amp;C694&amp;" with no clicks or links. Remove internal links and let it 404 or 410."),IF(D694="Non-Indexable","Non-indexable ("&amp;E694&amp;"). Keep if that is intentional; otherwise fix the canonical or noindex.",IF(AA694="Merge","Overlaps with "&amp;I694&amp;IF(N(J694)&gt;0," (similarity "&amp;TEXT(J694,"0.00")&amp;")","")&amp;", which gets more clicks. Merge the useful parts into it and 301 this URL.",IF(AA694="Update",MID(IF(U694="Yes","; Clicks down "&amp;TEXT(-P694,"0%")&amp;" on the previous period","")&amp;IF(V694="Yes","; Average position "&amp;TEXT(N694,"0.0")&amp;" on "&amp;TEXT(L694,"#,##0")&amp;" impressions (striking distance)","")&amp;IF(AND(T694="Yes",N(L694)&gt;=Rules!$B$6),"; Thin ("&amp;F694&amp;" words) but has search demand",""),3,400),IF(AA694="Prune","Low value: "&amp;N(K694)&amp;" clicks, "&amp;N(L694)&amp;" impressions, "&amp;N(Q694)&amp;" sessions, no key events. Remove or noindex it and update internal links.",IF(AA694="Redirect","Low value but "&amp;N(AC694)&amp;" referring domains. 301 it to the closest relevant page to keep those links.",IF(AND(Z694="No",Y694="Yes",N(K694)&lt;Rules!$B$5),"Low search traffic but it converts (key events: "&amp;S694&amp;"). Keep it and link to it.",IF(W694="Yes","Stronger than the page it overlaps ("&amp;I694&amp;"). Keep; merge that page into this one.","Healthy: "&amp;N(K694)&amp;" clicks"&amp;IF(ISNUMBER(N694),", average position "&amp;TEXT(N694,"0.0"),"")&amp;". Keep and monitor."))))))))))</f>
        <v/>
      </c>
      <c r="AE694">
        <f>IF(A694="","",IF(AD694&lt;&gt;"",AD694,AA694))</f>
        <v/>
      </c>
    </row>
    <row r="695">
      <c r="A695">
        <f>IF(Crawl!A694="","",Crawl!A694)</f>
        <v/>
      </c>
      <c r="B695">
        <f>IF(A695="","",Crawl!EC694)</f>
        <v/>
      </c>
      <c r="C695">
        <f>IF(A695="","",IFERROR(INDEX(Crawl!$A694:$DZ694,1,Rules!$H$6),""))</f>
        <v/>
      </c>
      <c r="D695">
        <f>IF(A695="","",IFERROR(INDEX(Crawl!$A694:$DZ694,1,Rules!$H$7),"")&amp;"")</f>
        <v/>
      </c>
      <c r="E695">
        <f>IF(A695="","",IFERROR(INDEX(Crawl!$A694:$DZ694,1,Rules!$H$8),"")&amp;"")</f>
        <v/>
      </c>
      <c r="F695">
        <f>IF(A695="","",IFERROR(INDEX(Crawl!$A694:$DZ694,1,Rules!$H$9),""))</f>
        <v/>
      </c>
      <c r="G695">
        <f>IF(A695="","",IFERROR(INDEX(Crawl!$A694:$DZ694,1,Rules!$H$10),""))</f>
        <v/>
      </c>
      <c r="H695">
        <f>IF(A695="","",IFERROR(INDEX(Crawl!$A694:$DZ694,1,Rules!$H$12),""))</f>
        <v/>
      </c>
      <c r="I695">
        <f>IF(A695="","",IF(AND(N(H695)&gt;0,IFERROR(INDEX(Crawl!$A694:$DZ694,1,Rules!$H$11),"")&amp;""&lt;&gt;""),IFERROR(INDEX(Crawl!$A694:$DZ694,1,Rules!$H$11),"")&amp;"",IF(AND(ISNUMBER(J695),N(J695)&gt;=Rules!$B$12,IFERROR(INDEX(Crawl!$A694:$DZ694,1,Rules!$H$13),"")&amp;""&lt;&gt;""),IFERROR(INDEX(Crawl!$A694:$DZ694,1,Rules!$H$13),"")&amp;"","")))</f>
        <v/>
      </c>
      <c r="J695" s="19">
        <f>IF(A695="","",IF(IFERROR(INDEX(Crawl!$A694:$DZ694,1,Rules!$H$14),"")&amp;""="","",IFERROR(INDEX(Crawl!$A694:$DZ694,1,Rules!$H$14),"")))</f>
        <v/>
      </c>
      <c r="K695">
        <f>IF(A695="","",IFERROR(SUMIFS('GSC current'!$J$2:$J$2001,'GSC current'!$I$2:$I$2001,B695),0))</f>
        <v/>
      </c>
      <c r="L695">
        <f>IF(A695="","",IFERROR(SUMIFS('GSC current'!$K$2:$K$2001,'GSC current'!$I$2:$I$2001,B695),0))</f>
        <v/>
      </c>
      <c r="M695" s="20">
        <f>IF(A695="","",IF(N(L695)&gt;0,K695/L695,""))</f>
        <v/>
      </c>
      <c r="N695" s="21">
        <f>IF(A695="","",IF(N(L695)&gt;0,SUMIFS('GSC current'!$L$2:$L$2001,'GSC current'!$I$2:$I$2001,B695)/L695,""))</f>
        <v/>
      </c>
      <c r="O695">
        <f>IF(A695="","",IFERROR(SUMIFS('GSC previous'!$J$2:$J$2001,'GSC previous'!$I$2:$I$2001,B695),0))</f>
        <v/>
      </c>
      <c r="P695" s="22">
        <f>IF(A695="","",IF(N(O695)&gt;0,(K695-O695)/O695,""))</f>
        <v/>
      </c>
      <c r="Q695">
        <f>IF(A695="","",IFERROR(SUMIFS(GA4!$P$2:$P$2001,GA4!$O$2:$O$2001,B695),0))</f>
        <v/>
      </c>
      <c r="R695" s="23">
        <f>IF(A695="","",IF(N(Q695)&gt;0,SUMIFS(GA4!$Q$2:$Q$2001,GA4!$O$2:$O$2001,B695)/Q695,""))</f>
        <v/>
      </c>
      <c r="S695">
        <f>IF(A695="","",IFERROR(SUMIFS(GA4!$R$2:$R$2001,GA4!$O$2:$O$2001,B695),0))</f>
        <v/>
      </c>
      <c r="T695">
        <f>IF(A695="","",IF(AND(ISNUMBER(F695),LEFT(C695&amp;"",1)="2"),IF(F695&lt;Rules!$B$9,"Yes","No"),"No"))</f>
        <v/>
      </c>
      <c r="U695">
        <f>IF(A695="","",IF(AND(N(O695)&gt;=Rules!$B$8,ISNUMBER(P695)),IF(P695&lt;=-Rules!$B$7,"Yes","No"),"No"))</f>
        <v/>
      </c>
      <c r="V695">
        <f>IF(A695="","",IF(AND(N(L695)&gt;=Rules!$B$6,ISNUMBER(N695)),IF(AND(N695&gt;=Rules!$B$10,N695&lt;=Rules!$B$11),"Yes","No"),"No"))</f>
        <v/>
      </c>
      <c r="W695">
        <f>IF(A695="","",IF(I695&lt;&gt;"","Yes","No"))</f>
        <v/>
      </c>
      <c r="X695">
        <f>IF(I695="","",IF(SUMIFS($K$3:$K$2002,$A$3:$A$2002,SUBSTITUTE(SUBSTITUTE(I695,"?","~?"),"*","~*"))&gt;N(K695),"Yes","No"))</f>
        <v/>
      </c>
      <c r="Y695">
        <f>IF(A695="","",IF(N(S695)&gt;0,"Yes","No"))</f>
        <v/>
      </c>
      <c r="Z695">
        <f>IF(A695="","",IF(AND(N(K695)&lt;Rules!$B$5,N(L695)&lt;Rules!$B$6,N(Q695)&lt;Rules!$B$13,Y695="No"),"Yes","No"))</f>
        <v/>
      </c>
      <c r="AA695">
        <f>IF(A695="","",IF(LEFT(C695&amp;"",1)="3","Redirect",IF(OR(LEFT(C695&amp;"",1)="4",LEFT(C695&amp;"",1)="5"),IF(OR(N(K695)&gt;0,N(AC695)&gt;=Rules!$B$14),"Redirect","Prune"),IF(D695="Non-Indexable","Keep",IF(AND(W695="Yes",X695="Yes",Y695="No"),"Merge",IF(OR(U695="Yes",V695="Yes",AND(T695="Yes",N(L695)&gt;=Rules!$B$6)),"Update",IF(Z695="Yes",IF(N(AC695)&gt;=Rules!$B$14,"Redirect","Prune"),"Keep")))))))</f>
        <v/>
      </c>
      <c r="AB695">
        <f>IF(A695="","",IF(LEFT(C695&amp;"",1)="3","Already redirects ("&amp;C695&amp;"). Update internal links to point at the final URL.",IF(OR(LEFT(C695&amp;"",1)="4",LEFT(C695&amp;"",1)="5"),IF(AA695="Redirect","Returns "&amp;C695&amp;" but still has "&amp;N(K695)&amp;" clicks and "&amp;N(AC695)&amp;" referring domains. 301 it to the closest live page.","Returns "&amp;C695&amp;" with no clicks or links. Remove internal links and let it 404 or 410."),IF(D695="Non-Indexable","Non-indexable ("&amp;E695&amp;"). Keep if that is intentional; otherwise fix the canonical or noindex.",IF(AA695="Merge","Overlaps with "&amp;I695&amp;IF(N(J695)&gt;0," (similarity "&amp;TEXT(J695,"0.00")&amp;")","")&amp;", which gets more clicks. Merge the useful parts into it and 301 this URL.",IF(AA695="Update",MID(IF(U695="Yes","; Clicks down "&amp;TEXT(-P695,"0%")&amp;" on the previous period","")&amp;IF(V695="Yes","; Average position "&amp;TEXT(N695,"0.0")&amp;" on "&amp;TEXT(L695,"#,##0")&amp;" impressions (striking distance)","")&amp;IF(AND(T695="Yes",N(L695)&gt;=Rules!$B$6),"; Thin ("&amp;F695&amp;" words) but has search demand",""),3,400),IF(AA695="Prune","Low value: "&amp;N(K695)&amp;" clicks, "&amp;N(L695)&amp;" impressions, "&amp;N(Q695)&amp;" sessions, no key events. Remove or noindex it and update internal links.",IF(AA695="Redirect","Low value but "&amp;N(AC695)&amp;" referring domains. 301 it to the closest relevant page to keep those links.",IF(AND(Z695="No",Y695="Yes",N(K695)&lt;Rules!$B$5),"Low search traffic but it converts (key events: "&amp;S695&amp;"). Keep it and link to it.",IF(W695="Yes","Stronger than the page it overlaps ("&amp;I695&amp;"). Keep; merge that page into this one.","Healthy: "&amp;N(K695)&amp;" clicks"&amp;IF(ISNUMBER(N695),", average position "&amp;TEXT(N695,"0.0"),"")&amp;". Keep and monitor."))))))))))</f>
        <v/>
      </c>
      <c r="AE695">
        <f>IF(A695="","",IF(AD695&lt;&gt;"",AD695,AA695))</f>
        <v/>
      </c>
    </row>
    <row r="696">
      <c r="A696">
        <f>IF(Crawl!A695="","",Crawl!A695)</f>
        <v/>
      </c>
      <c r="B696">
        <f>IF(A696="","",Crawl!EC695)</f>
        <v/>
      </c>
      <c r="C696">
        <f>IF(A696="","",IFERROR(INDEX(Crawl!$A695:$DZ695,1,Rules!$H$6),""))</f>
        <v/>
      </c>
      <c r="D696">
        <f>IF(A696="","",IFERROR(INDEX(Crawl!$A695:$DZ695,1,Rules!$H$7),"")&amp;"")</f>
        <v/>
      </c>
      <c r="E696">
        <f>IF(A696="","",IFERROR(INDEX(Crawl!$A695:$DZ695,1,Rules!$H$8),"")&amp;"")</f>
        <v/>
      </c>
      <c r="F696">
        <f>IF(A696="","",IFERROR(INDEX(Crawl!$A695:$DZ695,1,Rules!$H$9),""))</f>
        <v/>
      </c>
      <c r="G696">
        <f>IF(A696="","",IFERROR(INDEX(Crawl!$A695:$DZ695,1,Rules!$H$10),""))</f>
        <v/>
      </c>
      <c r="H696">
        <f>IF(A696="","",IFERROR(INDEX(Crawl!$A695:$DZ695,1,Rules!$H$12),""))</f>
        <v/>
      </c>
      <c r="I696">
        <f>IF(A696="","",IF(AND(N(H696)&gt;0,IFERROR(INDEX(Crawl!$A695:$DZ695,1,Rules!$H$11),"")&amp;""&lt;&gt;""),IFERROR(INDEX(Crawl!$A695:$DZ695,1,Rules!$H$11),"")&amp;"",IF(AND(ISNUMBER(J696),N(J696)&gt;=Rules!$B$12,IFERROR(INDEX(Crawl!$A695:$DZ695,1,Rules!$H$13),"")&amp;""&lt;&gt;""),IFERROR(INDEX(Crawl!$A695:$DZ695,1,Rules!$H$13),"")&amp;"","")))</f>
        <v/>
      </c>
      <c r="J696" s="19">
        <f>IF(A696="","",IF(IFERROR(INDEX(Crawl!$A695:$DZ695,1,Rules!$H$14),"")&amp;""="","",IFERROR(INDEX(Crawl!$A695:$DZ695,1,Rules!$H$14),"")))</f>
        <v/>
      </c>
      <c r="K696">
        <f>IF(A696="","",IFERROR(SUMIFS('GSC current'!$J$2:$J$2001,'GSC current'!$I$2:$I$2001,B696),0))</f>
        <v/>
      </c>
      <c r="L696">
        <f>IF(A696="","",IFERROR(SUMIFS('GSC current'!$K$2:$K$2001,'GSC current'!$I$2:$I$2001,B696),0))</f>
        <v/>
      </c>
      <c r="M696" s="20">
        <f>IF(A696="","",IF(N(L696)&gt;0,K696/L696,""))</f>
        <v/>
      </c>
      <c r="N696" s="21">
        <f>IF(A696="","",IF(N(L696)&gt;0,SUMIFS('GSC current'!$L$2:$L$2001,'GSC current'!$I$2:$I$2001,B696)/L696,""))</f>
        <v/>
      </c>
      <c r="O696">
        <f>IF(A696="","",IFERROR(SUMIFS('GSC previous'!$J$2:$J$2001,'GSC previous'!$I$2:$I$2001,B696),0))</f>
        <v/>
      </c>
      <c r="P696" s="22">
        <f>IF(A696="","",IF(N(O696)&gt;0,(K696-O696)/O696,""))</f>
        <v/>
      </c>
      <c r="Q696">
        <f>IF(A696="","",IFERROR(SUMIFS(GA4!$P$2:$P$2001,GA4!$O$2:$O$2001,B696),0))</f>
        <v/>
      </c>
      <c r="R696" s="23">
        <f>IF(A696="","",IF(N(Q696)&gt;0,SUMIFS(GA4!$Q$2:$Q$2001,GA4!$O$2:$O$2001,B696)/Q696,""))</f>
        <v/>
      </c>
      <c r="S696">
        <f>IF(A696="","",IFERROR(SUMIFS(GA4!$R$2:$R$2001,GA4!$O$2:$O$2001,B696),0))</f>
        <v/>
      </c>
      <c r="T696">
        <f>IF(A696="","",IF(AND(ISNUMBER(F696),LEFT(C696&amp;"",1)="2"),IF(F696&lt;Rules!$B$9,"Yes","No"),"No"))</f>
        <v/>
      </c>
      <c r="U696">
        <f>IF(A696="","",IF(AND(N(O696)&gt;=Rules!$B$8,ISNUMBER(P696)),IF(P696&lt;=-Rules!$B$7,"Yes","No"),"No"))</f>
        <v/>
      </c>
      <c r="V696">
        <f>IF(A696="","",IF(AND(N(L696)&gt;=Rules!$B$6,ISNUMBER(N696)),IF(AND(N696&gt;=Rules!$B$10,N696&lt;=Rules!$B$11),"Yes","No"),"No"))</f>
        <v/>
      </c>
      <c r="W696">
        <f>IF(A696="","",IF(I696&lt;&gt;"","Yes","No"))</f>
        <v/>
      </c>
      <c r="X696">
        <f>IF(I696="","",IF(SUMIFS($K$3:$K$2002,$A$3:$A$2002,SUBSTITUTE(SUBSTITUTE(I696,"?","~?"),"*","~*"))&gt;N(K696),"Yes","No"))</f>
        <v/>
      </c>
      <c r="Y696">
        <f>IF(A696="","",IF(N(S696)&gt;0,"Yes","No"))</f>
        <v/>
      </c>
      <c r="Z696">
        <f>IF(A696="","",IF(AND(N(K696)&lt;Rules!$B$5,N(L696)&lt;Rules!$B$6,N(Q696)&lt;Rules!$B$13,Y696="No"),"Yes","No"))</f>
        <v/>
      </c>
      <c r="AA696">
        <f>IF(A696="","",IF(LEFT(C696&amp;"",1)="3","Redirect",IF(OR(LEFT(C696&amp;"",1)="4",LEFT(C696&amp;"",1)="5"),IF(OR(N(K696)&gt;0,N(AC696)&gt;=Rules!$B$14),"Redirect","Prune"),IF(D696="Non-Indexable","Keep",IF(AND(W696="Yes",X696="Yes",Y696="No"),"Merge",IF(OR(U696="Yes",V696="Yes",AND(T696="Yes",N(L696)&gt;=Rules!$B$6)),"Update",IF(Z696="Yes",IF(N(AC696)&gt;=Rules!$B$14,"Redirect","Prune"),"Keep")))))))</f>
        <v/>
      </c>
      <c r="AB696">
        <f>IF(A696="","",IF(LEFT(C696&amp;"",1)="3","Already redirects ("&amp;C696&amp;"). Update internal links to point at the final URL.",IF(OR(LEFT(C696&amp;"",1)="4",LEFT(C696&amp;"",1)="5"),IF(AA696="Redirect","Returns "&amp;C696&amp;" but still has "&amp;N(K696)&amp;" clicks and "&amp;N(AC696)&amp;" referring domains. 301 it to the closest live page.","Returns "&amp;C696&amp;" with no clicks or links. Remove internal links and let it 404 or 410."),IF(D696="Non-Indexable","Non-indexable ("&amp;E696&amp;"). Keep if that is intentional; otherwise fix the canonical or noindex.",IF(AA696="Merge","Overlaps with "&amp;I696&amp;IF(N(J696)&gt;0," (similarity "&amp;TEXT(J696,"0.00")&amp;")","")&amp;", which gets more clicks. Merge the useful parts into it and 301 this URL.",IF(AA696="Update",MID(IF(U696="Yes","; Clicks down "&amp;TEXT(-P696,"0%")&amp;" on the previous period","")&amp;IF(V696="Yes","; Average position "&amp;TEXT(N696,"0.0")&amp;" on "&amp;TEXT(L696,"#,##0")&amp;" impressions (striking distance)","")&amp;IF(AND(T696="Yes",N(L696)&gt;=Rules!$B$6),"; Thin ("&amp;F696&amp;" words) but has search demand",""),3,400),IF(AA696="Prune","Low value: "&amp;N(K696)&amp;" clicks, "&amp;N(L696)&amp;" impressions, "&amp;N(Q696)&amp;" sessions, no key events. Remove or noindex it and update internal links.",IF(AA696="Redirect","Low value but "&amp;N(AC696)&amp;" referring domains. 301 it to the closest relevant page to keep those links.",IF(AND(Z696="No",Y696="Yes",N(K696)&lt;Rules!$B$5),"Low search traffic but it converts (key events: "&amp;S696&amp;"). Keep it and link to it.",IF(W696="Yes","Stronger than the page it overlaps ("&amp;I696&amp;"). Keep; merge that page into this one.","Healthy: "&amp;N(K696)&amp;" clicks"&amp;IF(ISNUMBER(N696),", average position "&amp;TEXT(N696,"0.0"),"")&amp;". Keep and monitor."))))))))))</f>
        <v/>
      </c>
      <c r="AE696">
        <f>IF(A696="","",IF(AD696&lt;&gt;"",AD696,AA696))</f>
        <v/>
      </c>
    </row>
    <row r="697">
      <c r="A697">
        <f>IF(Crawl!A696="","",Crawl!A696)</f>
        <v/>
      </c>
      <c r="B697">
        <f>IF(A697="","",Crawl!EC696)</f>
        <v/>
      </c>
      <c r="C697">
        <f>IF(A697="","",IFERROR(INDEX(Crawl!$A696:$DZ696,1,Rules!$H$6),""))</f>
        <v/>
      </c>
      <c r="D697">
        <f>IF(A697="","",IFERROR(INDEX(Crawl!$A696:$DZ696,1,Rules!$H$7),"")&amp;"")</f>
        <v/>
      </c>
      <c r="E697">
        <f>IF(A697="","",IFERROR(INDEX(Crawl!$A696:$DZ696,1,Rules!$H$8),"")&amp;"")</f>
        <v/>
      </c>
      <c r="F697">
        <f>IF(A697="","",IFERROR(INDEX(Crawl!$A696:$DZ696,1,Rules!$H$9),""))</f>
        <v/>
      </c>
      <c r="G697">
        <f>IF(A697="","",IFERROR(INDEX(Crawl!$A696:$DZ696,1,Rules!$H$10),""))</f>
        <v/>
      </c>
      <c r="H697">
        <f>IF(A697="","",IFERROR(INDEX(Crawl!$A696:$DZ696,1,Rules!$H$12),""))</f>
        <v/>
      </c>
      <c r="I697">
        <f>IF(A697="","",IF(AND(N(H697)&gt;0,IFERROR(INDEX(Crawl!$A696:$DZ696,1,Rules!$H$11),"")&amp;""&lt;&gt;""),IFERROR(INDEX(Crawl!$A696:$DZ696,1,Rules!$H$11),"")&amp;"",IF(AND(ISNUMBER(J697),N(J697)&gt;=Rules!$B$12,IFERROR(INDEX(Crawl!$A696:$DZ696,1,Rules!$H$13),"")&amp;""&lt;&gt;""),IFERROR(INDEX(Crawl!$A696:$DZ696,1,Rules!$H$13),"")&amp;"","")))</f>
        <v/>
      </c>
      <c r="J697" s="19">
        <f>IF(A697="","",IF(IFERROR(INDEX(Crawl!$A696:$DZ696,1,Rules!$H$14),"")&amp;""="","",IFERROR(INDEX(Crawl!$A696:$DZ696,1,Rules!$H$14),"")))</f>
        <v/>
      </c>
      <c r="K697">
        <f>IF(A697="","",IFERROR(SUMIFS('GSC current'!$J$2:$J$2001,'GSC current'!$I$2:$I$2001,B697),0))</f>
        <v/>
      </c>
      <c r="L697">
        <f>IF(A697="","",IFERROR(SUMIFS('GSC current'!$K$2:$K$2001,'GSC current'!$I$2:$I$2001,B697),0))</f>
        <v/>
      </c>
      <c r="M697" s="20">
        <f>IF(A697="","",IF(N(L697)&gt;0,K697/L697,""))</f>
        <v/>
      </c>
      <c r="N697" s="21">
        <f>IF(A697="","",IF(N(L697)&gt;0,SUMIFS('GSC current'!$L$2:$L$2001,'GSC current'!$I$2:$I$2001,B697)/L697,""))</f>
        <v/>
      </c>
      <c r="O697">
        <f>IF(A697="","",IFERROR(SUMIFS('GSC previous'!$J$2:$J$2001,'GSC previous'!$I$2:$I$2001,B697),0))</f>
        <v/>
      </c>
      <c r="P697" s="22">
        <f>IF(A697="","",IF(N(O697)&gt;0,(K697-O697)/O697,""))</f>
        <v/>
      </c>
      <c r="Q697">
        <f>IF(A697="","",IFERROR(SUMIFS(GA4!$P$2:$P$2001,GA4!$O$2:$O$2001,B697),0))</f>
        <v/>
      </c>
      <c r="R697" s="23">
        <f>IF(A697="","",IF(N(Q697)&gt;0,SUMIFS(GA4!$Q$2:$Q$2001,GA4!$O$2:$O$2001,B697)/Q697,""))</f>
        <v/>
      </c>
      <c r="S697">
        <f>IF(A697="","",IFERROR(SUMIFS(GA4!$R$2:$R$2001,GA4!$O$2:$O$2001,B697),0))</f>
        <v/>
      </c>
      <c r="T697">
        <f>IF(A697="","",IF(AND(ISNUMBER(F697),LEFT(C697&amp;"",1)="2"),IF(F697&lt;Rules!$B$9,"Yes","No"),"No"))</f>
        <v/>
      </c>
      <c r="U697">
        <f>IF(A697="","",IF(AND(N(O697)&gt;=Rules!$B$8,ISNUMBER(P697)),IF(P697&lt;=-Rules!$B$7,"Yes","No"),"No"))</f>
        <v/>
      </c>
      <c r="V697">
        <f>IF(A697="","",IF(AND(N(L697)&gt;=Rules!$B$6,ISNUMBER(N697)),IF(AND(N697&gt;=Rules!$B$10,N697&lt;=Rules!$B$11),"Yes","No"),"No"))</f>
        <v/>
      </c>
      <c r="W697">
        <f>IF(A697="","",IF(I697&lt;&gt;"","Yes","No"))</f>
        <v/>
      </c>
      <c r="X697">
        <f>IF(I697="","",IF(SUMIFS($K$3:$K$2002,$A$3:$A$2002,SUBSTITUTE(SUBSTITUTE(I697,"?","~?"),"*","~*"))&gt;N(K697),"Yes","No"))</f>
        <v/>
      </c>
      <c r="Y697">
        <f>IF(A697="","",IF(N(S697)&gt;0,"Yes","No"))</f>
        <v/>
      </c>
      <c r="Z697">
        <f>IF(A697="","",IF(AND(N(K697)&lt;Rules!$B$5,N(L697)&lt;Rules!$B$6,N(Q697)&lt;Rules!$B$13,Y697="No"),"Yes","No"))</f>
        <v/>
      </c>
      <c r="AA697">
        <f>IF(A697="","",IF(LEFT(C697&amp;"",1)="3","Redirect",IF(OR(LEFT(C697&amp;"",1)="4",LEFT(C697&amp;"",1)="5"),IF(OR(N(K697)&gt;0,N(AC697)&gt;=Rules!$B$14),"Redirect","Prune"),IF(D697="Non-Indexable","Keep",IF(AND(W697="Yes",X697="Yes",Y697="No"),"Merge",IF(OR(U697="Yes",V697="Yes",AND(T697="Yes",N(L697)&gt;=Rules!$B$6)),"Update",IF(Z697="Yes",IF(N(AC697)&gt;=Rules!$B$14,"Redirect","Prune"),"Keep")))))))</f>
        <v/>
      </c>
      <c r="AB697">
        <f>IF(A697="","",IF(LEFT(C697&amp;"",1)="3","Already redirects ("&amp;C697&amp;"). Update internal links to point at the final URL.",IF(OR(LEFT(C697&amp;"",1)="4",LEFT(C697&amp;"",1)="5"),IF(AA697="Redirect","Returns "&amp;C697&amp;" but still has "&amp;N(K697)&amp;" clicks and "&amp;N(AC697)&amp;" referring domains. 301 it to the closest live page.","Returns "&amp;C697&amp;" with no clicks or links. Remove internal links and let it 404 or 410."),IF(D697="Non-Indexable","Non-indexable ("&amp;E697&amp;"). Keep if that is intentional; otherwise fix the canonical or noindex.",IF(AA697="Merge","Overlaps with "&amp;I697&amp;IF(N(J697)&gt;0," (similarity "&amp;TEXT(J697,"0.00")&amp;")","")&amp;", which gets more clicks. Merge the useful parts into it and 301 this URL.",IF(AA697="Update",MID(IF(U697="Yes","; Clicks down "&amp;TEXT(-P697,"0%")&amp;" on the previous period","")&amp;IF(V697="Yes","; Average position "&amp;TEXT(N697,"0.0")&amp;" on "&amp;TEXT(L697,"#,##0")&amp;" impressions (striking distance)","")&amp;IF(AND(T697="Yes",N(L697)&gt;=Rules!$B$6),"; Thin ("&amp;F697&amp;" words) but has search demand",""),3,400),IF(AA697="Prune","Low value: "&amp;N(K697)&amp;" clicks, "&amp;N(L697)&amp;" impressions, "&amp;N(Q697)&amp;" sessions, no key events. Remove or noindex it and update internal links.",IF(AA697="Redirect","Low value but "&amp;N(AC697)&amp;" referring domains. 301 it to the closest relevant page to keep those links.",IF(AND(Z697="No",Y697="Yes",N(K697)&lt;Rules!$B$5),"Low search traffic but it converts (key events: "&amp;S697&amp;"). Keep it and link to it.",IF(W697="Yes","Stronger than the page it overlaps ("&amp;I697&amp;"). Keep; merge that page into this one.","Healthy: "&amp;N(K697)&amp;" clicks"&amp;IF(ISNUMBER(N697),", average position "&amp;TEXT(N697,"0.0"),"")&amp;". Keep and monitor."))))))))))</f>
        <v/>
      </c>
      <c r="AE697">
        <f>IF(A697="","",IF(AD697&lt;&gt;"",AD697,AA697))</f>
        <v/>
      </c>
    </row>
    <row r="698">
      <c r="A698">
        <f>IF(Crawl!A697="","",Crawl!A697)</f>
        <v/>
      </c>
      <c r="B698">
        <f>IF(A698="","",Crawl!EC697)</f>
        <v/>
      </c>
      <c r="C698">
        <f>IF(A698="","",IFERROR(INDEX(Crawl!$A697:$DZ697,1,Rules!$H$6),""))</f>
        <v/>
      </c>
      <c r="D698">
        <f>IF(A698="","",IFERROR(INDEX(Crawl!$A697:$DZ697,1,Rules!$H$7),"")&amp;"")</f>
        <v/>
      </c>
      <c r="E698">
        <f>IF(A698="","",IFERROR(INDEX(Crawl!$A697:$DZ697,1,Rules!$H$8),"")&amp;"")</f>
        <v/>
      </c>
      <c r="F698">
        <f>IF(A698="","",IFERROR(INDEX(Crawl!$A697:$DZ697,1,Rules!$H$9),""))</f>
        <v/>
      </c>
      <c r="G698">
        <f>IF(A698="","",IFERROR(INDEX(Crawl!$A697:$DZ697,1,Rules!$H$10),""))</f>
        <v/>
      </c>
      <c r="H698">
        <f>IF(A698="","",IFERROR(INDEX(Crawl!$A697:$DZ697,1,Rules!$H$12),""))</f>
        <v/>
      </c>
      <c r="I698">
        <f>IF(A698="","",IF(AND(N(H698)&gt;0,IFERROR(INDEX(Crawl!$A697:$DZ697,1,Rules!$H$11),"")&amp;""&lt;&gt;""),IFERROR(INDEX(Crawl!$A697:$DZ697,1,Rules!$H$11),"")&amp;"",IF(AND(ISNUMBER(J698),N(J698)&gt;=Rules!$B$12,IFERROR(INDEX(Crawl!$A697:$DZ697,1,Rules!$H$13),"")&amp;""&lt;&gt;""),IFERROR(INDEX(Crawl!$A697:$DZ697,1,Rules!$H$13),"")&amp;"","")))</f>
        <v/>
      </c>
      <c r="J698" s="19">
        <f>IF(A698="","",IF(IFERROR(INDEX(Crawl!$A697:$DZ697,1,Rules!$H$14),"")&amp;""="","",IFERROR(INDEX(Crawl!$A697:$DZ697,1,Rules!$H$14),"")))</f>
        <v/>
      </c>
      <c r="K698">
        <f>IF(A698="","",IFERROR(SUMIFS('GSC current'!$J$2:$J$2001,'GSC current'!$I$2:$I$2001,B698),0))</f>
        <v/>
      </c>
      <c r="L698">
        <f>IF(A698="","",IFERROR(SUMIFS('GSC current'!$K$2:$K$2001,'GSC current'!$I$2:$I$2001,B698),0))</f>
        <v/>
      </c>
      <c r="M698" s="20">
        <f>IF(A698="","",IF(N(L698)&gt;0,K698/L698,""))</f>
        <v/>
      </c>
      <c r="N698" s="21">
        <f>IF(A698="","",IF(N(L698)&gt;0,SUMIFS('GSC current'!$L$2:$L$2001,'GSC current'!$I$2:$I$2001,B698)/L698,""))</f>
        <v/>
      </c>
      <c r="O698">
        <f>IF(A698="","",IFERROR(SUMIFS('GSC previous'!$J$2:$J$2001,'GSC previous'!$I$2:$I$2001,B698),0))</f>
        <v/>
      </c>
      <c r="P698" s="22">
        <f>IF(A698="","",IF(N(O698)&gt;0,(K698-O698)/O698,""))</f>
        <v/>
      </c>
      <c r="Q698">
        <f>IF(A698="","",IFERROR(SUMIFS(GA4!$P$2:$P$2001,GA4!$O$2:$O$2001,B698),0))</f>
        <v/>
      </c>
      <c r="R698" s="23">
        <f>IF(A698="","",IF(N(Q698)&gt;0,SUMIFS(GA4!$Q$2:$Q$2001,GA4!$O$2:$O$2001,B698)/Q698,""))</f>
        <v/>
      </c>
      <c r="S698">
        <f>IF(A698="","",IFERROR(SUMIFS(GA4!$R$2:$R$2001,GA4!$O$2:$O$2001,B698),0))</f>
        <v/>
      </c>
      <c r="T698">
        <f>IF(A698="","",IF(AND(ISNUMBER(F698),LEFT(C698&amp;"",1)="2"),IF(F698&lt;Rules!$B$9,"Yes","No"),"No"))</f>
        <v/>
      </c>
      <c r="U698">
        <f>IF(A698="","",IF(AND(N(O698)&gt;=Rules!$B$8,ISNUMBER(P698)),IF(P698&lt;=-Rules!$B$7,"Yes","No"),"No"))</f>
        <v/>
      </c>
      <c r="V698">
        <f>IF(A698="","",IF(AND(N(L698)&gt;=Rules!$B$6,ISNUMBER(N698)),IF(AND(N698&gt;=Rules!$B$10,N698&lt;=Rules!$B$11),"Yes","No"),"No"))</f>
        <v/>
      </c>
      <c r="W698">
        <f>IF(A698="","",IF(I698&lt;&gt;"","Yes","No"))</f>
        <v/>
      </c>
      <c r="X698">
        <f>IF(I698="","",IF(SUMIFS($K$3:$K$2002,$A$3:$A$2002,SUBSTITUTE(SUBSTITUTE(I698,"?","~?"),"*","~*"))&gt;N(K698),"Yes","No"))</f>
        <v/>
      </c>
      <c r="Y698">
        <f>IF(A698="","",IF(N(S698)&gt;0,"Yes","No"))</f>
        <v/>
      </c>
      <c r="Z698">
        <f>IF(A698="","",IF(AND(N(K698)&lt;Rules!$B$5,N(L698)&lt;Rules!$B$6,N(Q698)&lt;Rules!$B$13,Y698="No"),"Yes","No"))</f>
        <v/>
      </c>
      <c r="AA698">
        <f>IF(A698="","",IF(LEFT(C698&amp;"",1)="3","Redirect",IF(OR(LEFT(C698&amp;"",1)="4",LEFT(C698&amp;"",1)="5"),IF(OR(N(K698)&gt;0,N(AC698)&gt;=Rules!$B$14),"Redirect","Prune"),IF(D698="Non-Indexable","Keep",IF(AND(W698="Yes",X698="Yes",Y698="No"),"Merge",IF(OR(U698="Yes",V698="Yes",AND(T698="Yes",N(L698)&gt;=Rules!$B$6)),"Update",IF(Z698="Yes",IF(N(AC698)&gt;=Rules!$B$14,"Redirect","Prune"),"Keep")))))))</f>
        <v/>
      </c>
      <c r="AB698">
        <f>IF(A698="","",IF(LEFT(C698&amp;"",1)="3","Already redirects ("&amp;C698&amp;"). Update internal links to point at the final URL.",IF(OR(LEFT(C698&amp;"",1)="4",LEFT(C698&amp;"",1)="5"),IF(AA698="Redirect","Returns "&amp;C698&amp;" but still has "&amp;N(K698)&amp;" clicks and "&amp;N(AC698)&amp;" referring domains. 301 it to the closest live page.","Returns "&amp;C698&amp;" with no clicks or links. Remove internal links and let it 404 or 410."),IF(D698="Non-Indexable","Non-indexable ("&amp;E698&amp;"). Keep if that is intentional; otherwise fix the canonical or noindex.",IF(AA698="Merge","Overlaps with "&amp;I698&amp;IF(N(J698)&gt;0," (similarity "&amp;TEXT(J698,"0.00")&amp;")","")&amp;", which gets more clicks. Merge the useful parts into it and 301 this URL.",IF(AA698="Update",MID(IF(U698="Yes","; Clicks down "&amp;TEXT(-P698,"0%")&amp;" on the previous period","")&amp;IF(V698="Yes","; Average position "&amp;TEXT(N698,"0.0")&amp;" on "&amp;TEXT(L698,"#,##0")&amp;" impressions (striking distance)","")&amp;IF(AND(T698="Yes",N(L698)&gt;=Rules!$B$6),"; Thin ("&amp;F698&amp;" words) but has search demand",""),3,400),IF(AA698="Prune","Low value: "&amp;N(K698)&amp;" clicks, "&amp;N(L698)&amp;" impressions, "&amp;N(Q698)&amp;" sessions, no key events. Remove or noindex it and update internal links.",IF(AA698="Redirect","Low value but "&amp;N(AC698)&amp;" referring domains. 301 it to the closest relevant page to keep those links.",IF(AND(Z698="No",Y698="Yes",N(K698)&lt;Rules!$B$5),"Low search traffic but it converts (key events: "&amp;S698&amp;"). Keep it and link to it.",IF(W698="Yes","Stronger than the page it overlaps ("&amp;I698&amp;"). Keep; merge that page into this one.","Healthy: "&amp;N(K698)&amp;" clicks"&amp;IF(ISNUMBER(N698),", average position "&amp;TEXT(N698,"0.0"),"")&amp;". Keep and monitor."))))))))))</f>
        <v/>
      </c>
      <c r="AE698">
        <f>IF(A698="","",IF(AD698&lt;&gt;"",AD698,AA698))</f>
        <v/>
      </c>
    </row>
    <row r="699">
      <c r="A699">
        <f>IF(Crawl!A698="","",Crawl!A698)</f>
        <v/>
      </c>
      <c r="B699">
        <f>IF(A699="","",Crawl!EC698)</f>
        <v/>
      </c>
      <c r="C699">
        <f>IF(A699="","",IFERROR(INDEX(Crawl!$A698:$DZ698,1,Rules!$H$6),""))</f>
        <v/>
      </c>
      <c r="D699">
        <f>IF(A699="","",IFERROR(INDEX(Crawl!$A698:$DZ698,1,Rules!$H$7),"")&amp;"")</f>
        <v/>
      </c>
      <c r="E699">
        <f>IF(A699="","",IFERROR(INDEX(Crawl!$A698:$DZ698,1,Rules!$H$8),"")&amp;"")</f>
        <v/>
      </c>
      <c r="F699">
        <f>IF(A699="","",IFERROR(INDEX(Crawl!$A698:$DZ698,1,Rules!$H$9),""))</f>
        <v/>
      </c>
      <c r="G699">
        <f>IF(A699="","",IFERROR(INDEX(Crawl!$A698:$DZ698,1,Rules!$H$10),""))</f>
        <v/>
      </c>
      <c r="H699">
        <f>IF(A699="","",IFERROR(INDEX(Crawl!$A698:$DZ698,1,Rules!$H$12),""))</f>
        <v/>
      </c>
      <c r="I699">
        <f>IF(A699="","",IF(AND(N(H699)&gt;0,IFERROR(INDEX(Crawl!$A698:$DZ698,1,Rules!$H$11),"")&amp;""&lt;&gt;""),IFERROR(INDEX(Crawl!$A698:$DZ698,1,Rules!$H$11),"")&amp;"",IF(AND(ISNUMBER(J699),N(J699)&gt;=Rules!$B$12,IFERROR(INDEX(Crawl!$A698:$DZ698,1,Rules!$H$13),"")&amp;""&lt;&gt;""),IFERROR(INDEX(Crawl!$A698:$DZ698,1,Rules!$H$13),"")&amp;"","")))</f>
        <v/>
      </c>
      <c r="J699" s="19">
        <f>IF(A699="","",IF(IFERROR(INDEX(Crawl!$A698:$DZ698,1,Rules!$H$14),"")&amp;""="","",IFERROR(INDEX(Crawl!$A698:$DZ698,1,Rules!$H$14),"")))</f>
        <v/>
      </c>
      <c r="K699">
        <f>IF(A699="","",IFERROR(SUMIFS('GSC current'!$J$2:$J$2001,'GSC current'!$I$2:$I$2001,B699),0))</f>
        <v/>
      </c>
      <c r="L699">
        <f>IF(A699="","",IFERROR(SUMIFS('GSC current'!$K$2:$K$2001,'GSC current'!$I$2:$I$2001,B699),0))</f>
        <v/>
      </c>
      <c r="M699" s="20">
        <f>IF(A699="","",IF(N(L699)&gt;0,K699/L699,""))</f>
        <v/>
      </c>
      <c r="N699" s="21">
        <f>IF(A699="","",IF(N(L699)&gt;0,SUMIFS('GSC current'!$L$2:$L$2001,'GSC current'!$I$2:$I$2001,B699)/L699,""))</f>
        <v/>
      </c>
      <c r="O699">
        <f>IF(A699="","",IFERROR(SUMIFS('GSC previous'!$J$2:$J$2001,'GSC previous'!$I$2:$I$2001,B699),0))</f>
        <v/>
      </c>
      <c r="P699" s="22">
        <f>IF(A699="","",IF(N(O699)&gt;0,(K699-O699)/O699,""))</f>
        <v/>
      </c>
      <c r="Q699">
        <f>IF(A699="","",IFERROR(SUMIFS(GA4!$P$2:$P$2001,GA4!$O$2:$O$2001,B699),0))</f>
        <v/>
      </c>
      <c r="R699" s="23">
        <f>IF(A699="","",IF(N(Q699)&gt;0,SUMIFS(GA4!$Q$2:$Q$2001,GA4!$O$2:$O$2001,B699)/Q699,""))</f>
        <v/>
      </c>
      <c r="S699">
        <f>IF(A699="","",IFERROR(SUMIFS(GA4!$R$2:$R$2001,GA4!$O$2:$O$2001,B699),0))</f>
        <v/>
      </c>
      <c r="T699">
        <f>IF(A699="","",IF(AND(ISNUMBER(F699),LEFT(C699&amp;"",1)="2"),IF(F699&lt;Rules!$B$9,"Yes","No"),"No"))</f>
        <v/>
      </c>
      <c r="U699">
        <f>IF(A699="","",IF(AND(N(O699)&gt;=Rules!$B$8,ISNUMBER(P699)),IF(P699&lt;=-Rules!$B$7,"Yes","No"),"No"))</f>
        <v/>
      </c>
      <c r="V699">
        <f>IF(A699="","",IF(AND(N(L699)&gt;=Rules!$B$6,ISNUMBER(N699)),IF(AND(N699&gt;=Rules!$B$10,N699&lt;=Rules!$B$11),"Yes","No"),"No"))</f>
        <v/>
      </c>
      <c r="W699">
        <f>IF(A699="","",IF(I699&lt;&gt;"","Yes","No"))</f>
        <v/>
      </c>
      <c r="X699">
        <f>IF(I699="","",IF(SUMIFS($K$3:$K$2002,$A$3:$A$2002,SUBSTITUTE(SUBSTITUTE(I699,"?","~?"),"*","~*"))&gt;N(K699),"Yes","No"))</f>
        <v/>
      </c>
      <c r="Y699">
        <f>IF(A699="","",IF(N(S699)&gt;0,"Yes","No"))</f>
        <v/>
      </c>
      <c r="Z699">
        <f>IF(A699="","",IF(AND(N(K699)&lt;Rules!$B$5,N(L699)&lt;Rules!$B$6,N(Q699)&lt;Rules!$B$13,Y699="No"),"Yes","No"))</f>
        <v/>
      </c>
      <c r="AA699">
        <f>IF(A699="","",IF(LEFT(C699&amp;"",1)="3","Redirect",IF(OR(LEFT(C699&amp;"",1)="4",LEFT(C699&amp;"",1)="5"),IF(OR(N(K699)&gt;0,N(AC699)&gt;=Rules!$B$14),"Redirect","Prune"),IF(D699="Non-Indexable","Keep",IF(AND(W699="Yes",X699="Yes",Y699="No"),"Merge",IF(OR(U699="Yes",V699="Yes",AND(T699="Yes",N(L699)&gt;=Rules!$B$6)),"Update",IF(Z699="Yes",IF(N(AC699)&gt;=Rules!$B$14,"Redirect","Prune"),"Keep")))))))</f>
        <v/>
      </c>
      <c r="AB699">
        <f>IF(A699="","",IF(LEFT(C699&amp;"",1)="3","Already redirects ("&amp;C699&amp;"). Update internal links to point at the final URL.",IF(OR(LEFT(C699&amp;"",1)="4",LEFT(C699&amp;"",1)="5"),IF(AA699="Redirect","Returns "&amp;C699&amp;" but still has "&amp;N(K699)&amp;" clicks and "&amp;N(AC699)&amp;" referring domains. 301 it to the closest live page.","Returns "&amp;C699&amp;" with no clicks or links. Remove internal links and let it 404 or 410."),IF(D699="Non-Indexable","Non-indexable ("&amp;E699&amp;"). Keep if that is intentional; otherwise fix the canonical or noindex.",IF(AA699="Merge","Overlaps with "&amp;I699&amp;IF(N(J699)&gt;0," (similarity "&amp;TEXT(J699,"0.00")&amp;")","")&amp;", which gets more clicks. Merge the useful parts into it and 301 this URL.",IF(AA699="Update",MID(IF(U699="Yes","; Clicks down "&amp;TEXT(-P699,"0%")&amp;" on the previous period","")&amp;IF(V699="Yes","; Average position "&amp;TEXT(N699,"0.0")&amp;" on "&amp;TEXT(L699,"#,##0")&amp;" impressions (striking distance)","")&amp;IF(AND(T699="Yes",N(L699)&gt;=Rules!$B$6),"; Thin ("&amp;F699&amp;" words) but has search demand",""),3,400),IF(AA699="Prune","Low value: "&amp;N(K699)&amp;" clicks, "&amp;N(L699)&amp;" impressions, "&amp;N(Q699)&amp;" sessions, no key events. Remove or noindex it and update internal links.",IF(AA699="Redirect","Low value but "&amp;N(AC699)&amp;" referring domains. 301 it to the closest relevant page to keep those links.",IF(AND(Z699="No",Y699="Yes",N(K699)&lt;Rules!$B$5),"Low search traffic but it converts (key events: "&amp;S699&amp;"). Keep it and link to it.",IF(W699="Yes","Stronger than the page it overlaps ("&amp;I699&amp;"). Keep; merge that page into this one.","Healthy: "&amp;N(K699)&amp;" clicks"&amp;IF(ISNUMBER(N699),", average position "&amp;TEXT(N699,"0.0"),"")&amp;". Keep and monitor."))))))))))</f>
        <v/>
      </c>
      <c r="AE699">
        <f>IF(A699="","",IF(AD699&lt;&gt;"",AD699,AA699))</f>
        <v/>
      </c>
    </row>
    <row r="700">
      <c r="A700">
        <f>IF(Crawl!A699="","",Crawl!A699)</f>
        <v/>
      </c>
      <c r="B700">
        <f>IF(A700="","",Crawl!EC699)</f>
        <v/>
      </c>
      <c r="C700">
        <f>IF(A700="","",IFERROR(INDEX(Crawl!$A699:$DZ699,1,Rules!$H$6),""))</f>
        <v/>
      </c>
      <c r="D700">
        <f>IF(A700="","",IFERROR(INDEX(Crawl!$A699:$DZ699,1,Rules!$H$7),"")&amp;"")</f>
        <v/>
      </c>
      <c r="E700">
        <f>IF(A700="","",IFERROR(INDEX(Crawl!$A699:$DZ699,1,Rules!$H$8),"")&amp;"")</f>
        <v/>
      </c>
      <c r="F700">
        <f>IF(A700="","",IFERROR(INDEX(Crawl!$A699:$DZ699,1,Rules!$H$9),""))</f>
        <v/>
      </c>
      <c r="G700">
        <f>IF(A700="","",IFERROR(INDEX(Crawl!$A699:$DZ699,1,Rules!$H$10),""))</f>
        <v/>
      </c>
      <c r="H700">
        <f>IF(A700="","",IFERROR(INDEX(Crawl!$A699:$DZ699,1,Rules!$H$12),""))</f>
        <v/>
      </c>
      <c r="I700">
        <f>IF(A700="","",IF(AND(N(H700)&gt;0,IFERROR(INDEX(Crawl!$A699:$DZ699,1,Rules!$H$11),"")&amp;""&lt;&gt;""),IFERROR(INDEX(Crawl!$A699:$DZ699,1,Rules!$H$11),"")&amp;"",IF(AND(ISNUMBER(J700),N(J700)&gt;=Rules!$B$12,IFERROR(INDEX(Crawl!$A699:$DZ699,1,Rules!$H$13),"")&amp;""&lt;&gt;""),IFERROR(INDEX(Crawl!$A699:$DZ699,1,Rules!$H$13),"")&amp;"","")))</f>
        <v/>
      </c>
      <c r="J700" s="19">
        <f>IF(A700="","",IF(IFERROR(INDEX(Crawl!$A699:$DZ699,1,Rules!$H$14),"")&amp;""="","",IFERROR(INDEX(Crawl!$A699:$DZ699,1,Rules!$H$14),"")))</f>
        <v/>
      </c>
      <c r="K700">
        <f>IF(A700="","",IFERROR(SUMIFS('GSC current'!$J$2:$J$2001,'GSC current'!$I$2:$I$2001,B700),0))</f>
        <v/>
      </c>
      <c r="L700">
        <f>IF(A700="","",IFERROR(SUMIFS('GSC current'!$K$2:$K$2001,'GSC current'!$I$2:$I$2001,B700),0))</f>
        <v/>
      </c>
      <c r="M700" s="20">
        <f>IF(A700="","",IF(N(L700)&gt;0,K700/L700,""))</f>
        <v/>
      </c>
      <c r="N700" s="21">
        <f>IF(A700="","",IF(N(L700)&gt;0,SUMIFS('GSC current'!$L$2:$L$2001,'GSC current'!$I$2:$I$2001,B700)/L700,""))</f>
        <v/>
      </c>
      <c r="O700">
        <f>IF(A700="","",IFERROR(SUMIFS('GSC previous'!$J$2:$J$2001,'GSC previous'!$I$2:$I$2001,B700),0))</f>
        <v/>
      </c>
      <c r="P700" s="22">
        <f>IF(A700="","",IF(N(O700)&gt;0,(K700-O700)/O700,""))</f>
        <v/>
      </c>
      <c r="Q700">
        <f>IF(A700="","",IFERROR(SUMIFS(GA4!$P$2:$P$2001,GA4!$O$2:$O$2001,B700),0))</f>
        <v/>
      </c>
      <c r="R700" s="23">
        <f>IF(A700="","",IF(N(Q700)&gt;0,SUMIFS(GA4!$Q$2:$Q$2001,GA4!$O$2:$O$2001,B700)/Q700,""))</f>
        <v/>
      </c>
      <c r="S700">
        <f>IF(A700="","",IFERROR(SUMIFS(GA4!$R$2:$R$2001,GA4!$O$2:$O$2001,B700),0))</f>
        <v/>
      </c>
      <c r="T700">
        <f>IF(A700="","",IF(AND(ISNUMBER(F700),LEFT(C700&amp;"",1)="2"),IF(F700&lt;Rules!$B$9,"Yes","No"),"No"))</f>
        <v/>
      </c>
      <c r="U700">
        <f>IF(A700="","",IF(AND(N(O700)&gt;=Rules!$B$8,ISNUMBER(P700)),IF(P700&lt;=-Rules!$B$7,"Yes","No"),"No"))</f>
        <v/>
      </c>
      <c r="V700">
        <f>IF(A700="","",IF(AND(N(L700)&gt;=Rules!$B$6,ISNUMBER(N700)),IF(AND(N700&gt;=Rules!$B$10,N700&lt;=Rules!$B$11),"Yes","No"),"No"))</f>
        <v/>
      </c>
      <c r="W700">
        <f>IF(A700="","",IF(I700&lt;&gt;"","Yes","No"))</f>
        <v/>
      </c>
      <c r="X700">
        <f>IF(I700="","",IF(SUMIFS($K$3:$K$2002,$A$3:$A$2002,SUBSTITUTE(SUBSTITUTE(I700,"?","~?"),"*","~*"))&gt;N(K700),"Yes","No"))</f>
        <v/>
      </c>
      <c r="Y700">
        <f>IF(A700="","",IF(N(S700)&gt;0,"Yes","No"))</f>
        <v/>
      </c>
      <c r="Z700">
        <f>IF(A700="","",IF(AND(N(K700)&lt;Rules!$B$5,N(L700)&lt;Rules!$B$6,N(Q700)&lt;Rules!$B$13,Y700="No"),"Yes","No"))</f>
        <v/>
      </c>
      <c r="AA700">
        <f>IF(A700="","",IF(LEFT(C700&amp;"",1)="3","Redirect",IF(OR(LEFT(C700&amp;"",1)="4",LEFT(C700&amp;"",1)="5"),IF(OR(N(K700)&gt;0,N(AC700)&gt;=Rules!$B$14),"Redirect","Prune"),IF(D700="Non-Indexable","Keep",IF(AND(W700="Yes",X700="Yes",Y700="No"),"Merge",IF(OR(U700="Yes",V700="Yes",AND(T700="Yes",N(L700)&gt;=Rules!$B$6)),"Update",IF(Z700="Yes",IF(N(AC700)&gt;=Rules!$B$14,"Redirect","Prune"),"Keep")))))))</f>
        <v/>
      </c>
      <c r="AB700">
        <f>IF(A700="","",IF(LEFT(C700&amp;"",1)="3","Already redirects ("&amp;C700&amp;"). Update internal links to point at the final URL.",IF(OR(LEFT(C700&amp;"",1)="4",LEFT(C700&amp;"",1)="5"),IF(AA700="Redirect","Returns "&amp;C700&amp;" but still has "&amp;N(K700)&amp;" clicks and "&amp;N(AC700)&amp;" referring domains. 301 it to the closest live page.","Returns "&amp;C700&amp;" with no clicks or links. Remove internal links and let it 404 or 410."),IF(D700="Non-Indexable","Non-indexable ("&amp;E700&amp;"). Keep if that is intentional; otherwise fix the canonical or noindex.",IF(AA700="Merge","Overlaps with "&amp;I700&amp;IF(N(J700)&gt;0," (similarity "&amp;TEXT(J700,"0.00")&amp;")","")&amp;", which gets more clicks. Merge the useful parts into it and 301 this URL.",IF(AA700="Update",MID(IF(U700="Yes","; Clicks down "&amp;TEXT(-P700,"0%")&amp;" on the previous period","")&amp;IF(V700="Yes","; Average position "&amp;TEXT(N700,"0.0")&amp;" on "&amp;TEXT(L700,"#,##0")&amp;" impressions (striking distance)","")&amp;IF(AND(T700="Yes",N(L700)&gt;=Rules!$B$6),"; Thin ("&amp;F700&amp;" words) but has search demand",""),3,400),IF(AA700="Prune","Low value: "&amp;N(K700)&amp;" clicks, "&amp;N(L700)&amp;" impressions, "&amp;N(Q700)&amp;" sessions, no key events. Remove or noindex it and update internal links.",IF(AA700="Redirect","Low value but "&amp;N(AC700)&amp;" referring domains. 301 it to the closest relevant page to keep those links.",IF(AND(Z700="No",Y700="Yes",N(K700)&lt;Rules!$B$5),"Low search traffic but it converts (key events: "&amp;S700&amp;"). Keep it and link to it.",IF(W700="Yes","Stronger than the page it overlaps ("&amp;I700&amp;"). Keep; merge that page into this one.","Healthy: "&amp;N(K700)&amp;" clicks"&amp;IF(ISNUMBER(N700),", average position "&amp;TEXT(N700,"0.0"),"")&amp;". Keep and monitor."))))))))))</f>
        <v/>
      </c>
      <c r="AE700">
        <f>IF(A700="","",IF(AD700&lt;&gt;"",AD700,AA700))</f>
        <v/>
      </c>
    </row>
    <row r="701">
      <c r="A701">
        <f>IF(Crawl!A700="","",Crawl!A700)</f>
        <v/>
      </c>
      <c r="B701">
        <f>IF(A701="","",Crawl!EC700)</f>
        <v/>
      </c>
      <c r="C701">
        <f>IF(A701="","",IFERROR(INDEX(Crawl!$A700:$DZ700,1,Rules!$H$6),""))</f>
        <v/>
      </c>
      <c r="D701">
        <f>IF(A701="","",IFERROR(INDEX(Crawl!$A700:$DZ700,1,Rules!$H$7),"")&amp;"")</f>
        <v/>
      </c>
      <c r="E701">
        <f>IF(A701="","",IFERROR(INDEX(Crawl!$A700:$DZ700,1,Rules!$H$8),"")&amp;"")</f>
        <v/>
      </c>
      <c r="F701">
        <f>IF(A701="","",IFERROR(INDEX(Crawl!$A700:$DZ700,1,Rules!$H$9),""))</f>
        <v/>
      </c>
      <c r="G701">
        <f>IF(A701="","",IFERROR(INDEX(Crawl!$A700:$DZ700,1,Rules!$H$10),""))</f>
        <v/>
      </c>
      <c r="H701">
        <f>IF(A701="","",IFERROR(INDEX(Crawl!$A700:$DZ700,1,Rules!$H$12),""))</f>
        <v/>
      </c>
      <c r="I701">
        <f>IF(A701="","",IF(AND(N(H701)&gt;0,IFERROR(INDEX(Crawl!$A700:$DZ700,1,Rules!$H$11),"")&amp;""&lt;&gt;""),IFERROR(INDEX(Crawl!$A700:$DZ700,1,Rules!$H$11),"")&amp;"",IF(AND(ISNUMBER(J701),N(J701)&gt;=Rules!$B$12,IFERROR(INDEX(Crawl!$A700:$DZ700,1,Rules!$H$13),"")&amp;""&lt;&gt;""),IFERROR(INDEX(Crawl!$A700:$DZ700,1,Rules!$H$13),"")&amp;"","")))</f>
        <v/>
      </c>
      <c r="J701" s="19">
        <f>IF(A701="","",IF(IFERROR(INDEX(Crawl!$A700:$DZ700,1,Rules!$H$14),"")&amp;""="","",IFERROR(INDEX(Crawl!$A700:$DZ700,1,Rules!$H$14),"")))</f>
        <v/>
      </c>
      <c r="K701">
        <f>IF(A701="","",IFERROR(SUMIFS('GSC current'!$J$2:$J$2001,'GSC current'!$I$2:$I$2001,B701),0))</f>
        <v/>
      </c>
      <c r="L701">
        <f>IF(A701="","",IFERROR(SUMIFS('GSC current'!$K$2:$K$2001,'GSC current'!$I$2:$I$2001,B701),0))</f>
        <v/>
      </c>
      <c r="M701" s="20">
        <f>IF(A701="","",IF(N(L701)&gt;0,K701/L701,""))</f>
        <v/>
      </c>
      <c r="N701" s="21">
        <f>IF(A701="","",IF(N(L701)&gt;0,SUMIFS('GSC current'!$L$2:$L$2001,'GSC current'!$I$2:$I$2001,B701)/L701,""))</f>
        <v/>
      </c>
      <c r="O701">
        <f>IF(A701="","",IFERROR(SUMIFS('GSC previous'!$J$2:$J$2001,'GSC previous'!$I$2:$I$2001,B701),0))</f>
        <v/>
      </c>
      <c r="P701" s="22">
        <f>IF(A701="","",IF(N(O701)&gt;0,(K701-O701)/O701,""))</f>
        <v/>
      </c>
      <c r="Q701">
        <f>IF(A701="","",IFERROR(SUMIFS(GA4!$P$2:$P$2001,GA4!$O$2:$O$2001,B701),0))</f>
        <v/>
      </c>
      <c r="R701" s="23">
        <f>IF(A701="","",IF(N(Q701)&gt;0,SUMIFS(GA4!$Q$2:$Q$2001,GA4!$O$2:$O$2001,B701)/Q701,""))</f>
        <v/>
      </c>
      <c r="S701">
        <f>IF(A701="","",IFERROR(SUMIFS(GA4!$R$2:$R$2001,GA4!$O$2:$O$2001,B701),0))</f>
        <v/>
      </c>
      <c r="T701">
        <f>IF(A701="","",IF(AND(ISNUMBER(F701),LEFT(C701&amp;"",1)="2"),IF(F701&lt;Rules!$B$9,"Yes","No"),"No"))</f>
        <v/>
      </c>
      <c r="U701">
        <f>IF(A701="","",IF(AND(N(O701)&gt;=Rules!$B$8,ISNUMBER(P701)),IF(P701&lt;=-Rules!$B$7,"Yes","No"),"No"))</f>
        <v/>
      </c>
      <c r="V701">
        <f>IF(A701="","",IF(AND(N(L701)&gt;=Rules!$B$6,ISNUMBER(N701)),IF(AND(N701&gt;=Rules!$B$10,N701&lt;=Rules!$B$11),"Yes","No"),"No"))</f>
        <v/>
      </c>
      <c r="W701">
        <f>IF(A701="","",IF(I701&lt;&gt;"","Yes","No"))</f>
        <v/>
      </c>
      <c r="X701">
        <f>IF(I701="","",IF(SUMIFS($K$3:$K$2002,$A$3:$A$2002,SUBSTITUTE(SUBSTITUTE(I701,"?","~?"),"*","~*"))&gt;N(K701),"Yes","No"))</f>
        <v/>
      </c>
      <c r="Y701">
        <f>IF(A701="","",IF(N(S701)&gt;0,"Yes","No"))</f>
        <v/>
      </c>
      <c r="Z701">
        <f>IF(A701="","",IF(AND(N(K701)&lt;Rules!$B$5,N(L701)&lt;Rules!$B$6,N(Q701)&lt;Rules!$B$13,Y701="No"),"Yes","No"))</f>
        <v/>
      </c>
      <c r="AA701">
        <f>IF(A701="","",IF(LEFT(C701&amp;"",1)="3","Redirect",IF(OR(LEFT(C701&amp;"",1)="4",LEFT(C701&amp;"",1)="5"),IF(OR(N(K701)&gt;0,N(AC701)&gt;=Rules!$B$14),"Redirect","Prune"),IF(D701="Non-Indexable","Keep",IF(AND(W701="Yes",X701="Yes",Y701="No"),"Merge",IF(OR(U701="Yes",V701="Yes",AND(T701="Yes",N(L701)&gt;=Rules!$B$6)),"Update",IF(Z701="Yes",IF(N(AC701)&gt;=Rules!$B$14,"Redirect","Prune"),"Keep")))))))</f>
        <v/>
      </c>
      <c r="AB701">
        <f>IF(A701="","",IF(LEFT(C701&amp;"",1)="3","Already redirects ("&amp;C701&amp;"). Update internal links to point at the final URL.",IF(OR(LEFT(C701&amp;"",1)="4",LEFT(C701&amp;"",1)="5"),IF(AA701="Redirect","Returns "&amp;C701&amp;" but still has "&amp;N(K701)&amp;" clicks and "&amp;N(AC701)&amp;" referring domains. 301 it to the closest live page.","Returns "&amp;C701&amp;" with no clicks or links. Remove internal links and let it 404 or 410."),IF(D701="Non-Indexable","Non-indexable ("&amp;E701&amp;"). Keep if that is intentional; otherwise fix the canonical or noindex.",IF(AA701="Merge","Overlaps with "&amp;I701&amp;IF(N(J701)&gt;0," (similarity "&amp;TEXT(J701,"0.00")&amp;")","")&amp;", which gets more clicks. Merge the useful parts into it and 301 this URL.",IF(AA701="Update",MID(IF(U701="Yes","; Clicks down "&amp;TEXT(-P701,"0%")&amp;" on the previous period","")&amp;IF(V701="Yes","; Average position "&amp;TEXT(N701,"0.0")&amp;" on "&amp;TEXT(L701,"#,##0")&amp;" impressions (striking distance)","")&amp;IF(AND(T701="Yes",N(L701)&gt;=Rules!$B$6),"; Thin ("&amp;F701&amp;" words) but has search demand",""),3,400),IF(AA701="Prune","Low value: "&amp;N(K701)&amp;" clicks, "&amp;N(L701)&amp;" impressions, "&amp;N(Q701)&amp;" sessions, no key events. Remove or noindex it and update internal links.",IF(AA701="Redirect","Low value but "&amp;N(AC701)&amp;" referring domains. 301 it to the closest relevant page to keep those links.",IF(AND(Z701="No",Y701="Yes",N(K701)&lt;Rules!$B$5),"Low search traffic but it converts (key events: "&amp;S701&amp;"). Keep it and link to it.",IF(W701="Yes","Stronger than the page it overlaps ("&amp;I701&amp;"). Keep; merge that page into this one.","Healthy: "&amp;N(K701)&amp;" clicks"&amp;IF(ISNUMBER(N701),", average position "&amp;TEXT(N701,"0.0"),"")&amp;". Keep and monitor."))))))))))</f>
        <v/>
      </c>
      <c r="AE701">
        <f>IF(A701="","",IF(AD701&lt;&gt;"",AD701,AA701))</f>
        <v/>
      </c>
    </row>
    <row r="702">
      <c r="A702">
        <f>IF(Crawl!A701="","",Crawl!A701)</f>
        <v/>
      </c>
      <c r="B702">
        <f>IF(A702="","",Crawl!EC701)</f>
        <v/>
      </c>
      <c r="C702">
        <f>IF(A702="","",IFERROR(INDEX(Crawl!$A701:$DZ701,1,Rules!$H$6),""))</f>
        <v/>
      </c>
      <c r="D702">
        <f>IF(A702="","",IFERROR(INDEX(Crawl!$A701:$DZ701,1,Rules!$H$7),"")&amp;"")</f>
        <v/>
      </c>
      <c r="E702">
        <f>IF(A702="","",IFERROR(INDEX(Crawl!$A701:$DZ701,1,Rules!$H$8),"")&amp;"")</f>
        <v/>
      </c>
      <c r="F702">
        <f>IF(A702="","",IFERROR(INDEX(Crawl!$A701:$DZ701,1,Rules!$H$9),""))</f>
        <v/>
      </c>
      <c r="G702">
        <f>IF(A702="","",IFERROR(INDEX(Crawl!$A701:$DZ701,1,Rules!$H$10),""))</f>
        <v/>
      </c>
      <c r="H702">
        <f>IF(A702="","",IFERROR(INDEX(Crawl!$A701:$DZ701,1,Rules!$H$12),""))</f>
        <v/>
      </c>
      <c r="I702">
        <f>IF(A702="","",IF(AND(N(H702)&gt;0,IFERROR(INDEX(Crawl!$A701:$DZ701,1,Rules!$H$11),"")&amp;""&lt;&gt;""),IFERROR(INDEX(Crawl!$A701:$DZ701,1,Rules!$H$11),"")&amp;"",IF(AND(ISNUMBER(J702),N(J702)&gt;=Rules!$B$12,IFERROR(INDEX(Crawl!$A701:$DZ701,1,Rules!$H$13),"")&amp;""&lt;&gt;""),IFERROR(INDEX(Crawl!$A701:$DZ701,1,Rules!$H$13),"")&amp;"","")))</f>
        <v/>
      </c>
      <c r="J702" s="19">
        <f>IF(A702="","",IF(IFERROR(INDEX(Crawl!$A701:$DZ701,1,Rules!$H$14),"")&amp;""="","",IFERROR(INDEX(Crawl!$A701:$DZ701,1,Rules!$H$14),"")))</f>
        <v/>
      </c>
      <c r="K702">
        <f>IF(A702="","",IFERROR(SUMIFS('GSC current'!$J$2:$J$2001,'GSC current'!$I$2:$I$2001,B702),0))</f>
        <v/>
      </c>
      <c r="L702">
        <f>IF(A702="","",IFERROR(SUMIFS('GSC current'!$K$2:$K$2001,'GSC current'!$I$2:$I$2001,B702),0))</f>
        <v/>
      </c>
      <c r="M702" s="20">
        <f>IF(A702="","",IF(N(L702)&gt;0,K702/L702,""))</f>
        <v/>
      </c>
      <c r="N702" s="21">
        <f>IF(A702="","",IF(N(L702)&gt;0,SUMIFS('GSC current'!$L$2:$L$2001,'GSC current'!$I$2:$I$2001,B702)/L702,""))</f>
        <v/>
      </c>
      <c r="O702">
        <f>IF(A702="","",IFERROR(SUMIFS('GSC previous'!$J$2:$J$2001,'GSC previous'!$I$2:$I$2001,B702),0))</f>
        <v/>
      </c>
      <c r="P702" s="22">
        <f>IF(A702="","",IF(N(O702)&gt;0,(K702-O702)/O702,""))</f>
        <v/>
      </c>
      <c r="Q702">
        <f>IF(A702="","",IFERROR(SUMIFS(GA4!$P$2:$P$2001,GA4!$O$2:$O$2001,B702),0))</f>
        <v/>
      </c>
      <c r="R702" s="23">
        <f>IF(A702="","",IF(N(Q702)&gt;0,SUMIFS(GA4!$Q$2:$Q$2001,GA4!$O$2:$O$2001,B702)/Q702,""))</f>
        <v/>
      </c>
      <c r="S702">
        <f>IF(A702="","",IFERROR(SUMIFS(GA4!$R$2:$R$2001,GA4!$O$2:$O$2001,B702),0))</f>
        <v/>
      </c>
      <c r="T702">
        <f>IF(A702="","",IF(AND(ISNUMBER(F702),LEFT(C702&amp;"",1)="2"),IF(F702&lt;Rules!$B$9,"Yes","No"),"No"))</f>
        <v/>
      </c>
      <c r="U702">
        <f>IF(A702="","",IF(AND(N(O702)&gt;=Rules!$B$8,ISNUMBER(P702)),IF(P702&lt;=-Rules!$B$7,"Yes","No"),"No"))</f>
        <v/>
      </c>
      <c r="V702">
        <f>IF(A702="","",IF(AND(N(L702)&gt;=Rules!$B$6,ISNUMBER(N702)),IF(AND(N702&gt;=Rules!$B$10,N702&lt;=Rules!$B$11),"Yes","No"),"No"))</f>
        <v/>
      </c>
      <c r="W702">
        <f>IF(A702="","",IF(I702&lt;&gt;"","Yes","No"))</f>
        <v/>
      </c>
      <c r="X702">
        <f>IF(I702="","",IF(SUMIFS($K$3:$K$2002,$A$3:$A$2002,SUBSTITUTE(SUBSTITUTE(I702,"?","~?"),"*","~*"))&gt;N(K702),"Yes","No"))</f>
        <v/>
      </c>
      <c r="Y702">
        <f>IF(A702="","",IF(N(S702)&gt;0,"Yes","No"))</f>
        <v/>
      </c>
      <c r="Z702">
        <f>IF(A702="","",IF(AND(N(K702)&lt;Rules!$B$5,N(L702)&lt;Rules!$B$6,N(Q702)&lt;Rules!$B$13,Y702="No"),"Yes","No"))</f>
        <v/>
      </c>
      <c r="AA702">
        <f>IF(A702="","",IF(LEFT(C702&amp;"",1)="3","Redirect",IF(OR(LEFT(C702&amp;"",1)="4",LEFT(C702&amp;"",1)="5"),IF(OR(N(K702)&gt;0,N(AC702)&gt;=Rules!$B$14),"Redirect","Prune"),IF(D702="Non-Indexable","Keep",IF(AND(W702="Yes",X702="Yes",Y702="No"),"Merge",IF(OR(U702="Yes",V702="Yes",AND(T702="Yes",N(L702)&gt;=Rules!$B$6)),"Update",IF(Z702="Yes",IF(N(AC702)&gt;=Rules!$B$14,"Redirect","Prune"),"Keep")))))))</f>
        <v/>
      </c>
      <c r="AB702">
        <f>IF(A702="","",IF(LEFT(C702&amp;"",1)="3","Already redirects ("&amp;C702&amp;"). Update internal links to point at the final URL.",IF(OR(LEFT(C702&amp;"",1)="4",LEFT(C702&amp;"",1)="5"),IF(AA702="Redirect","Returns "&amp;C702&amp;" but still has "&amp;N(K702)&amp;" clicks and "&amp;N(AC702)&amp;" referring domains. 301 it to the closest live page.","Returns "&amp;C702&amp;" with no clicks or links. Remove internal links and let it 404 or 410."),IF(D702="Non-Indexable","Non-indexable ("&amp;E702&amp;"). Keep if that is intentional; otherwise fix the canonical or noindex.",IF(AA702="Merge","Overlaps with "&amp;I702&amp;IF(N(J702)&gt;0," (similarity "&amp;TEXT(J702,"0.00")&amp;")","")&amp;", which gets more clicks. Merge the useful parts into it and 301 this URL.",IF(AA702="Update",MID(IF(U702="Yes","; Clicks down "&amp;TEXT(-P702,"0%")&amp;" on the previous period","")&amp;IF(V702="Yes","; Average position "&amp;TEXT(N702,"0.0")&amp;" on "&amp;TEXT(L702,"#,##0")&amp;" impressions (striking distance)","")&amp;IF(AND(T702="Yes",N(L702)&gt;=Rules!$B$6),"; Thin ("&amp;F702&amp;" words) but has search demand",""),3,400),IF(AA702="Prune","Low value: "&amp;N(K702)&amp;" clicks, "&amp;N(L702)&amp;" impressions, "&amp;N(Q702)&amp;" sessions, no key events. Remove or noindex it and update internal links.",IF(AA702="Redirect","Low value but "&amp;N(AC702)&amp;" referring domains. 301 it to the closest relevant page to keep those links.",IF(AND(Z702="No",Y702="Yes",N(K702)&lt;Rules!$B$5),"Low search traffic but it converts (key events: "&amp;S702&amp;"). Keep it and link to it.",IF(W702="Yes","Stronger than the page it overlaps ("&amp;I702&amp;"). Keep; merge that page into this one.","Healthy: "&amp;N(K702)&amp;" clicks"&amp;IF(ISNUMBER(N702),", average position "&amp;TEXT(N702,"0.0"),"")&amp;". Keep and monitor."))))))))))</f>
        <v/>
      </c>
      <c r="AE702">
        <f>IF(A702="","",IF(AD702&lt;&gt;"",AD702,AA702))</f>
        <v/>
      </c>
    </row>
    <row r="703">
      <c r="A703">
        <f>IF(Crawl!A702="","",Crawl!A702)</f>
        <v/>
      </c>
      <c r="B703">
        <f>IF(A703="","",Crawl!EC702)</f>
        <v/>
      </c>
      <c r="C703">
        <f>IF(A703="","",IFERROR(INDEX(Crawl!$A702:$DZ702,1,Rules!$H$6),""))</f>
        <v/>
      </c>
      <c r="D703">
        <f>IF(A703="","",IFERROR(INDEX(Crawl!$A702:$DZ702,1,Rules!$H$7),"")&amp;"")</f>
        <v/>
      </c>
      <c r="E703">
        <f>IF(A703="","",IFERROR(INDEX(Crawl!$A702:$DZ702,1,Rules!$H$8),"")&amp;"")</f>
        <v/>
      </c>
      <c r="F703">
        <f>IF(A703="","",IFERROR(INDEX(Crawl!$A702:$DZ702,1,Rules!$H$9),""))</f>
        <v/>
      </c>
      <c r="G703">
        <f>IF(A703="","",IFERROR(INDEX(Crawl!$A702:$DZ702,1,Rules!$H$10),""))</f>
        <v/>
      </c>
      <c r="H703">
        <f>IF(A703="","",IFERROR(INDEX(Crawl!$A702:$DZ702,1,Rules!$H$12),""))</f>
        <v/>
      </c>
      <c r="I703">
        <f>IF(A703="","",IF(AND(N(H703)&gt;0,IFERROR(INDEX(Crawl!$A702:$DZ702,1,Rules!$H$11),"")&amp;""&lt;&gt;""),IFERROR(INDEX(Crawl!$A702:$DZ702,1,Rules!$H$11),"")&amp;"",IF(AND(ISNUMBER(J703),N(J703)&gt;=Rules!$B$12,IFERROR(INDEX(Crawl!$A702:$DZ702,1,Rules!$H$13),"")&amp;""&lt;&gt;""),IFERROR(INDEX(Crawl!$A702:$DZ702,1,Rules!$H$13),"")&amp;"","")))</f>
        <v/>
      </c>
      <c r="J703" s="19">
        <f>IF(A703="","",IF(IFERROR(INDEX(Crawl!$A702:$DZ702,1,Rules!$H$14),"")&amp;""="","",IFERROR(INDEX(Crawl!$A702:$DZ702,1,Rules!$H$14),"")))</f>
        <v/>
      </c>
      <c r="K703">
        <f>IF(A703="","",IFERROR(SUMIFS('GSC current'!$J$2:$J$2001,'GSC current'!$I$2:$I$2001,B703),0))</f>
        <v/>
      </c>
      <c r="L703">
        <f>IF(A703="","",IFERROR(SUMIFS('GSC current'!$K$2:$K$2001,'GSC current'!$I$2:$I$2001,B703),0))</f>
        <v/>
      </c>
      <c r="M703" s="20">
        <f>IF(A703="","",IF(N(L703)&gt;0,K703/L703,""))</f>
        <v/>
      </c>
      <c r="N703" s="21">
        <f>IF(A703="","",IF(N(L703)&gt;0,SUMIFS('GSC current'!$L$2:$L$2001,'GSC current'!$I$2:$I$2001,B703)/L703,""))</f>
        <v/>
      </c>
      <c r="O703">
        <f>IF(A703="","",IFERROR(SUMIFS('GSC previous'!$J$2:$J$2001,'GSC previous'!$I$2:$I$2001,B703),0))</f>
        <v/>
      </c>
      <c r="P703" s="22">
        <f>IF(A703="","",IF(N(O703)&gt;0,(K703-O703)/O703,""))</f>
        <v/>
      </c>
      <c r="Q703">
        <f>IF(A703="","",IFERROR(SUMIFS(GA4!$P$2:$P$2001,GA4!$O$2:$O$2001,B703),0))</f>
        <v/>
      </c>
      <c r="R703" s="23">
        <f>IF(A703="","",IF(N(Q703)&gt;0,SUMIFS(GA4!$Q$2:$Q$2001,GA4!$O$2:$O$2001,B703)/Q703,""))</f>
        <v/>
      </c>
      <c r="S703">
        <f>IF(A703="","",IFERROR(SUMIFS(GA4!$R$2:$R$2001,GA4!$O$2:$O$2001,B703),0))</f>
        <v/>
      </c>
      <c r="T703">
        <f>IF(A703="","",IF(AND(ISNUMBER(F703),LEFT(C703&amp;"",1)="2"),IF(F703&lt;Rules!$B$9,"Yes","No"),"No"))</f>
        <v/>
      </c>
      <c r="U703">
        <f>IF(A703="","",IF(AND(N(O703)&gt;=Rules!$B$8,ISNUMBER(P703)),IF(P703&lt;=-Rules!$B$7,"Yes","No"),"No"))</f>
        <v/>
      </c>
      <c r="V703">
        <f>IF(A703="","",IF(AND(N(L703)&gt;=Rules!$B$6,ISNUMBER(N703)),IF(AND(N703&gt;=Rules!$B$10,N703&lt;=Rules!$B$11),"Yes","No"),"No"))</f>
        <v/>
      </c>
      <c r="W703">
        <f>IF(A703="","",IF(I703&lt;&gt;"","Yes","No"))</f>
        <v/>
      </c>
      <c r="X703">
        <f>IF(I703="","",IF(SUMIFS($K$3:$K$2002,$A$3:$A$2002,SUBSTITUTE(SUBSTITUTE(I703,"?","~?"),"*","~*"))&gt;N(K703),"Yes","No"))</f>
        <v/>
      </c>
      <c r="Y703">
        <f>IF(A703="","",IF(N(S703)&gt;0,"Yes","No"))</f>
        <v/>
      </c>
      <c r="Z703">
        <f>IF(A703="","",IF(AND(N(K703)&lt;Rules!$B$5,N(L703)&lt;Rules!$B$6,N(Q703)&lt;Rules!$B$13,Y703="No"),"Yes","No"))</f>
        <v/>
      </c>
      <c r="AA703">
        <f>IF(A703="","",IF(LEFT(C703&amp;"",1)="3","Redirect",IF(OR(LEFT(C703&amp;"",1)="4",LEFT(C703&amp;"",1)="5"),IF(OR(N(K703)&gt;0,N(AC703)&gt;=Rules!$B$14),"Redirect","Prune"),IF(D703="Non-Indexable","Keep",IF(AND(W703="Yes",X703="Yes",Y703="No"),"Merge",IF(OR(U703="Yes",V703="Yes",AND(T703="Yes",N(L703)&gt;=Rules!$B$6)),"Update",IF(Z703="Yes",IF(N(AC703)&gt;=Rules!$B$14,"Redirect","Prune"),"Keep")))))))</f>
        <v/>
      </c>
      <c r="AB703">
        <f>IF(A703="","",IF(LEFT(C703&amp;"",1)="3","Already redirects ("&amp;C703&amp;"). Update internal links to point at the final URL.",IF(OR(LEFT(C703&amp;"",1)="4",LEFT(C703&amp;"",1)="5"),IF(AA703="Redirect","Returns "&amp;C703&amp;" but still has "&amp;N(K703)&amp;" clicks and "&amp;N(AC703)&amp;" referring domains. 301 it to the closest live page.","Returns "&amp;C703&amp;" with no clicks or links. Remove internal links and let it 404 or 410."),IF(D703="Non-Indexable","Non-indexable ("&amp;E703&amp;"). Keep if that is intentional; otherwise fix the canonical or noindex.",IF(AA703="Merge","Overlaps with "&amp;I703&amp;IF(N(J703)&gt;0," (similarity "&amp;TEXT(J703,"0.00")&amp;")","")&amp;", which gets more clicks. Merge the useful parts into it and 301 this URL.",IF(AA703="Update",MID(IF(U703="Yes","; Clicks down "&amp;TEXT(-P703,"0%")&amp;" on the previous period","")&amp;IF(V703="Yes","; Average position "&amp;TEXT(N703,"0.0")&amp;" on "&amp;TEXT(L703,"#,##0")&amp;" impressions (striking distance)","")&amp;IF(AND(T703="Yes",N(L703)&gt;=Rules!$B$6),"; Thin ("&amp;F703&amp;" words) but has search demand",""),3,400),IF(AA703="Prune","Low value: "&amp;N(K703)&amp;" clicks, "&amp;N(L703)&amp;" impressions, "&amp;N(Q703)&amp;" sessions, no key events. Remove or noindex it and update internal links.",IF(AA703="Redirect","Low value but "&amp;N(AC703)&amp;" referring domains. 301 it to the closest relevant page to keep those links.",IF(AND(Z703="No",Y703="Yes",N(K703)&lt;Rules!$B$5),"Low search traffic but it converts (key events: "&amp;S703&amp;"). Keep it and link to it.",IF(W703="Yes","Stronger than the page it overlaps ("&amp;I703&amp;"). Keep; merge that page into this one.","Healthy: "&amp;N(K703)&amp;" clicks"&amp;IF(ISNUMBER(N703),", average position "&amp;TEXT(N703,"0.0"),"")&amp;". Keep and monitor."))))))))))</f>
        <v/>
      </c>
      <c r="AE703">
        <f>IF(A703="","",IF(AD703&lt;&gt;"",AD703,AA703))</f>
        <v/>
      </c>
    </row>
    <row r="704">
      <c r="A704">
        <f>IF(Crawl!A703="","",Crawl!A703)</f>
        <v/>
      </c>
      <c r="B704">
        <f>IF(A704="","",Crawl!EC703)</f>
        <v/>
      </c>
      <c r="C704">
        <f>IF(A704="","",IFERROR(INDEX(Crawl!$A703:$DZ703,1,Rules!$H$6),""))</f>
        <v/>
      </c>
      <c r="D704">
        <f>IF(A704="","",IFERROR(INDEX(Crawl!$A703:$DZ703,1,Rules!$H$7),"")&amp;"")</f>
        <v/>
      </c>
      <c r="E704">
        <f>IF(A704="","",IFERROR(INDEX(Crawl!$A703:$DZ703,1,Rules!$H$8),"")&amp;"")</f>
        <v/>
      </c>
      <c r="F704">
        <f>IF(A704="","",IFERROR(INDEX(Crawl!$A703:$DZ703,1,Rules!$H$9),""))</f>
        <v/>
      </c>
      <c r="G704">
        <f>IF(A704="","",IFERROR(INDEX(Crawl!$A703:$DZ703,1,Rules!$H$10),""))</f>
        <v/>
      </c>
      <c r="H704">
        <f>IF(A704="","",IFERROR(INDEX(Crawl!$A703:$DZ703,1,Rules!$H$12),""))</f>
        <v/>
      </c>
      <c r="I704">
        <f>IF(A704="","",IF(AND(N(H704)&gt;0,IFERROR(INDEX(Crawl!$A703:$DZ703,1,Rules!$H$11),"")&amp;""&lt;&gt;""),IFERROR(INDEX(Crawl!$A703:$DZ703,1,Rules!$H$11),"")&amp;"",IF(AND(ISNUMBER(J704),N(J704)&gt;=Rules!$B$12,IFERROR(INDEX(Crawl!$A703:$DZ703,1,Rules!$H$13),"")&amp;""&lt;&gt;""),IFERROR(INDEX(Crawl!$A703:$DZ703,1,Rules!$H$13),"")&amp;"","")))</f>
        <v/>
      </c>
      <c r="J704" s="19">
        <f>IF(A704="","",IF(IFERROR(INDEX(Crawl!$A703:$DZ703,1,Rules!$H$14),"")&amp;""="","",IFERROR(INDEX(Crawl!$A703:$DZ703,1,Rules!$H$14),"")))</f>
        <v/>
      </c>
      <c r="K704">
        <f>IF(A704="","",IFERROR(SUMIFS('GSC current'!$J$2:$J$2001,'GSC current'!$I$2:$I$2001,B704),0))</f>
        <v/>
      </c>
      <c r="L704">
        <f>IF(A704="","",IFERROR(SUMIFS('GSC current'!$K$2:$K$2001,'GSC current'!$I$2:$I$2001,B704),0))</f>
        <v/>
      </c>
      <c r="M704" s="20">
        <f>IF(A704="","",IF(N(L704)&gt;0,K704/L704,""))</f>
        <v/>
      </c>
      <c r="N704" s="21">
        <f>IF(A704="","",IF(N(L704)&gt;0,SUMIFS('GSC current'!$L$2:$L$2001,'GSC current'!$I$2:$I$2001,B704)/L704,""))</f>
        <v/>
      </c>
      <c r="O704">
        <f>IF(A704="","",IFERROR(SUMIFS('GSC previous'!$J$2:$J$2001,'GSC previous'!$I$2:$I$2001,B704),0))</f>
        <v/>
      </c>
      <c r="P704" s="22">
        <f>IF(A704="","",IF(N(O704)&gt;0,(K704-O704)/O704,""))</f>
        <v/>
      </c>
      <c r="Q704">
        <f>IF(A704="","",IFERROR(SUMIFS(GA4!$P$2:$P$2001,GA4!$O$2:$O$2001,B704),0))</f>
        <v/>
      </c>
      <c r="R704" s="23">
        <f>IF(A704="","",IF(N(Q704)&gt;0,SUMIFS(GA4!$Q$2:$Q$2001,GA4!$O$2:$O$2001,B704)/Q704,""))</f>
        <v/>
      </c>
      <c r="S704">
        <f>IF(A704="","",IFERROR(SUMIFS(GA4!$R$2:$R$2001,GA4!$O$2:$O$2001,B704),0))</f>
        <v/>
      </c>
      <c r="T704">
        <f>IF(A704="","",IF(AND(ISNUMBER(F704),LEFT(C704&amp;"",1)="2"),IF(F704&lt;Rules!$B$9,"Yes","No"),"No"))</f>
        <v/>
      </c>
      <c r="U704">
        <f>IF(A704="","",IF(AND(N(O704)&gt;=Rules!$B$8,ISNUMBER(P704)),IF(P704&lt;=-Rules!$B$7,"Yes","No"),"No"))</f>
        <v/>
      </c>
      <c r="V704">
        <f>IF(A704="","",IF(AND(N(L704)&gt;=Rules!$B$6,ISNUMBER(N704)),IF(AND(N704&gt;=Rules!$B$10,N704&lt;=Rules!$B$11),"Yes","No"),"No"))</f>
        <v/>
      </c>
      <c r="W704">
        <f>IF(A704="","",IF(I704&lt;&gt;"","Yes","No"))</f>
        <v/>
      </c>
      <c r="X704">
        <f>IF(I704="","",IF(SUMIFS($K$3:$K$2002,$A$3:$A$2002,SUBSTITUTE(SUBSTITUTE(I704,"?","~?"),"*","~*"))&gt;N(K704),"Yes","No"))</f>
        <v/>
      </c>
      <c r="Y704">
        <f>IF(A704="","",IF(N(S704)&gt;0,"Yes","No"))</f>
        <v/>
      </c>
      <c r="Z704">
        <f>IF(A704="","",IF(AND(N(K704)&lt;Rules!$B$5,N(L704)&lt;Rules!$B$6,N(Q704)&lt;Rules!$B$13,Y704="No"),"Yes","No"))</f>
        <v/>
      </c>
      <c r="AA704">
        <f>IF(A704="","",IF(LEFT(C704&amp;"",1)="3","Redirect",IF(OR(LEFT(C704&amp;"",1)="4",LEFT(C704&amp;"",1)="5"),IF(OR(N(K704)&gt;0,N(AC704)&gt;=Rules!$B$14),"Redirect","Prune"),IF(D704="Non-Indexable","Keep",IF(AND(W704="Yes",X704="Yes",Y704="No"),"Merge",IF(OR(U704="Yes",V704="Yes",AND(T704="Yes",N(L704)&gt;=Rules!$B$6)),"Update",IF(Z704="Yes",IF(N(AC704)&gt;=Rules!$B$14,"Redirect","Prune"),"Keep")))))))</f>
        <v/>
      </c>
      <c r="AB704">
        <f>IF(A704="","",IF(LEFT(C704&amp;"",1)="3","Already redirects ("&amp;C704&amp;"). Update internal links to point at the final URL.",IF(OR(LEFT(C704&amp;"",1)="4",LEFT(C704&amp;"",1)="5"),IF(AA704="Redirect","Returns "&amp;C704&amp;" but still has "&amp;N(K704)&amp;" clicks and "&amp;N(AC704)&amp;" referring domains. 301 it to the closest live page.","Returns "&amp;C704&amp;" with no clicks or links. Remove internal links and let it 404 or 410."),IF(D704="Non-Indexable","Non-indexable ("&amp;E704&amp;"). Keep if that is intentional; otherwise fix the canonical or noindex.",IF(AA704="Merge","Overlaps with "&amp;I704&amp;IF(N(J704)&gt;0," (similarity "&amp;TEXT(J704,"0.00")&amp;")","")&amp;", which gets more clicks. Merge the useful parts into it and 301 this URL.",IF(AA704="Update",MID(IF(U704="Yes","; Clicks down "&amp;TEXT(-P704,"0%")&amp;" on the previous period","")&amp;IF(V704="Yes","; Average position "&amp;TEXT(N704,"0.0")&amp;" on "&amp;TEXT(L704,"#,##0")&amp;" impressions (striking distance)","")&amp;IF(AND(T704="Yes",N(L704)&gt;=Rules!$B$6),"; Thin ("&amp;F704&amp;" words) but has search demand",""),3,400),IF(AA704="Prune","Low value: "&amp;N(K704)&amp;" clicks, "&amp;N(L704)&amp;" impressions, "&amp;N(Q704)&amp;" sessions, no key events. Remove or noindex it and update internal links.",IF(AA704="Redirect","Low value but "&amp;N(AC704)&amp;" referring domains. 301 it to the closest relevant page to keep those links.",IF(AND(Z704="No",Y704="Yes",N(K704)&lt;Rules!$B$5),"Low search traffic but it converts (key events: "&amp;S704&amp;"). Keep it and link to it.",IF(W704="Yes","Stronger than the page it overlaps ("&amp;I704&amp;"). Keep; merge that page into this one.","Healthy: "&amp;N(K704)&amp;" clicks"&amp;IF(ISNUMBER(N704),", average position "&amp;TEXT(N704,"0.0"),"")&amp;". Keep and monitor."))))))))))</f>
        <v/>
      </c>
      <c r="AE704">
        <f>IF(A704="","",IF(AD704&lt;&gt;"",AD704,AA704))</f>
        <v/>
      </c>
    </row>
    <row r="705">
      <c r="A705">
        <f>IF(Crawl!A704="","",Crawl!A704)</f>
        <v/>
      </c>
      <c r="B705">
        <f>IF(A705="","",Crawl!EC704)</f>
        <v/>
      </c>
      <c r="C705">
        <f>IF(A705="","",IFERROR(INDEX(Crawl!$A704:$DZ704,1,Rules!$H$6),""))</f>
        <v/>
      </c>
      <c r="D705">
        <f>IF(A705="","",IFERROR(INDEX(Crawl!$A704:$DZ704,1,Rules!$H$7),"")&amp;"")</f>
        <v/>
      </c>
      <c r="E705">
        <f>IF(A705="","",IFERROR(INDEX(Crawl!$A704:$DZ704,1,Rules!$H$8),"")&amp;"")</f>
        <v/>
      </c>
      <c r="F705">
        <f>IF(A705="","",IFERROR(INDEX(Crawl!$A704:$DZ704,1,Rules!$H$9),""))</f>
        <v/>
      </c>
      <c r="G705">
        <f>IF(A705="","",IFERROR(INDEX(Crawl!$A704:$DZ704,1,Rules!$H$10),""))</f>
        <v/>
      </c>
      <c r="H705">
        <f>IF(A705="","",IFERROR(INDEX(Crawl!$A704:$DZ704,1,Rules!$H$12),""))</f>
        <v/>
      </c>
      <c r="I705">
        <f>IF(A705="","",IF(AND(N(H705)&gt;0,IFERROR(INDEX(Crawl!$A704:$DZ704,1,Rules!$H$11),"")&amp;""&lt;&gt;""),IFERROR(INDEX(Crawl!$A704:$DZ704,1,Rules!$H$11),"")&amp;"",IF(AND(ISNUMBER(J705),N(J705)&gt;=Rules!$B$12,IFERROR(INDEX(Crawl!$A704:$DZ704,1,Rules!$H$13),"")&amp;""&lt;&gt;""),IFERROR(INDEX(Crawl!$A704:$DZ704,1,Rules!$H$13),"")&amp;"","")))</f>
        <v/>
      </c>
      <c r="J705" s="19">
        <f>IF(A705="","",IF(IFERROR(INDEX(Crawl!$A704:$DZ704,1,Rules!$H$14),"")&amp;""="","",IFERROR(INDEX(Crawl!$A704:$DZ704,1,Rules!$H$14),"")))</f>
        <v/>
      </c>
      <c r="K705">
        <f>IF(A705="","",IFERROR(SUMIFS('GSC current'!$J$2:$J$2001,'GSC current'!$I$2:$I$2001,B705),0))</f>
        <v/>
      </c>
      <c r="L705">
        <f>IF(A705="","",IFERROR(SUMIFS('GSC current'!$K$2:$K$2001,'GSC current'!$I$2:$I$2001,B705),0))</f>
        <v/>
      </c>
      <c r="M705" s="20">
        <f>IF(A705="","",IF(N(L705)&gt;0,K705/L705,""))</f>
        <v/>
      </c>
      <c r="N705" s="21">
        <f>IF(A705="","",IF(N(L705)&gt;0,SUMIFS('GSC current'!$L$2:$L$2001,'GSC current'!$I$2:$I$2001,B705)/L705,""))</f>
        <v/>
      </c>
      <c r="O705">
        <f>IF(A705="","",IFERROR(SUMIFS('GSC previous'!$J$2:$J$2001,'GSC previous'!$I$2:$I$2001,B705),0))</f>
        <v/>
      </c>
      <c r="P705" s="22">
        <f>IF(A705="","",IF(N(O705)&gt;0,(K705-O705)/O705,""))</f>
        <v/>
      </c>
      <c r="Q705">
        <f>IF(A705="","",IFERROR(SUMIFS(GA4!$P$2:$P$2001,GA4!$O$2:$O$2001,B705),0))</f>
        <v/>
      </c>
      <c r="R705" s="23">
        <f>IF(A705="","",IF(N(Q705)&gt;0,SUMIFS(GA4!$Q$2:$Q$2001,GA4!$O$2:$O$2001,B705)/Q705,""))</f>
        <v/>
      </c>
      <c r="S705">
        <f>IF(A705="","",IFERROR(SUMIFS(GA4!$R$2:$R$2001,GA4!$O$2:$O$2001,B705),0))</f>
        <v/>
      </c>
      <c r="T705">
        <f>IF(A705="","",IF(AND(ISNUMBER(F705),LEFT(C705&amp;"",1)="2"),IF(F705&lt;Rules!$B$9,"Yes","No"),"No"))</f>
        <v/>
      </c>
      <c r="U705">
        <f>IF(A705="","",IF(AND(N(O705)&gt;=Rules!$B$8,ISNUMBER(P705)),IF(P705&lt;=-Rules!$B$7,"Yes","No"),"No"))</f>
        <v/>
      </c>
      <c r="V705">
        <f>IF(A705="","",IF(AND(N(L705)&gt;=Rules!$B$6,ISNUMBER(N705)),IF(AND(N705&gt;=Rules!$B$10,N705&lt;=Rules!$B$11),"Yes","No"),"No"))</f>
        <v/>
      </c>
      <c r="W705">
        <f>IF(A705="","",IF(I705&lt;&gt;"","Yes","No"))</f>
        <v/>
      </c>
      <c r="X705">
        <f>IF(I705="","",IF(SUMIFS($K$3:$K$2002,$A$3:$A$2002,SUBSTITUTE(SUBSTITUTE(I705,"?","~?"),"*","~*"))&gt;N(K705),"Yes","No"))</f>
        <v/>
      </c>
      <c r="Y705">
        <f>IF(A705="","",IF(N(S705)&gt;0,"Yes","No"))</f>
        <v/>
      </c>
      <c r="Z705">
        <f>IF(A705="","",IF(AND(N(K705)&lt;Rules!$B$5,N(L705)&lt;Rules!$B$6,N(Q705)&lt;Rules!$B$13,Y705="No"),"Yes","No"))</f>
        <v/>
      </c>
      <c r="AA705">
        <f>IF(A705="","",IF(LEFT(C705&amp;"",1)="3","Redirect",IF(OR(LEFT(C705&amp;"",1)="4",LEFT(C705&amp;"",1)="5"),IF(OR(N(K705)&gt;0,N(AC705)&gt;=Rules!$B$14),"Redirect","Prune"),IF(D705="Non-Indexable","Keep",IF(AND(W705="Yes",X705="Yes",Y705="No"),"Merge",IF(OR(U705="Yes",V705="Yes",AND(T705="Yes",N(L705)&gt;=Rules!$B$6)),"Update",IF(Z705="Yes",IF(N(AC705)&gt;=Rules!$B$14,"Redirect","Prune"),"Keep")))))))</f>
        <v/>
      </c>
      <c r="AB705">
        <f>IF(A705="","",IF(LEFT(C705&amp;"",1)="3","Already redirects ("&amp;C705&amp;"). Update internal links to point at the final URL.",IF(OR(LEFT(C705&amp;"",1)="4",LEFT(C705&amp;"",1)="5"),IF(AA705="Redirect","Returns "&amp;C705&amp;" but still has "&amp;N(K705)&amp;" clicks and "&amp;N(AC705)&amp;" referring domains. 301 it to the closest live page.","Returns "&amp;C705&amp;" with no clicks or links. Remove internal links and let it 404 or 410."),IF(D705="Non-Indexable","Non-indexable ("&amp;E705&amp;"). Keep if that is intentional; otherwise fix the canonical or noindex.",IF(AA705="Merge","Overlaps with "&amp;I705&amp;IF(N(J705)&gt;0," (similarity "&amp;TEXT(J705,"0.00")&amp;")","")&amp;", which gets more clicks. Merge the useful parts into it and 301 this URL.",IF(AA705="Update",MID(IF(U705="Yes","; Clicks down "&amp;TEXT(-P705,"0%")&amp;" on the previous period","")&amp;IF(V705="Yes","; Average position "&amp;TEXT(N705,"0.0")&amp;" on "&amp;TEXT(L705,"#,##0")&amp;" impressions (striking distance)","")&amp;IF(AND(T705="Yes",N(L705)&gt;=Rules!$B$6),"; Thin ("&amp;F705&amp;" words) but has search demand",""),3,400),IF(AA705="Prune","Low value: "&amp;N(K705)&amp;" clicks, "&amp;N(L705)&amp;" impressions, "&amp;N(Q705)&amp;" sessions, no key events. Remove or noindex it and update internal links.",IF(AA705="Redirect","Low value but "&amp;N(AC705)&amp;" referring domains. 301 it to the closest relevant page to keep those links.",IF(AND(Z705="No",Y705="Yes",N(K705)&lt;Rules!$B$5),"Low search traffic but it converts (key events: "&amp;S705&amp;"). Keep it and link to it.",IF(W705="Yes","Stronger than the page it overlaps ("&amp;I705&amp;"). Keep; merge that page into this one.","Healthy: "&amp;N(K705)&amp;" clicks"&amp;IF(ISNUMBER(N705),", average position "&amp;TEXT(N705,"0.0"),"")&amp;". Keep and monitor."))))))))))</f>
        <v/>
      </c>
      <c r="AE705">
        <f>IF(A705="","",IF(AD705&lt;&gt;"",AD705,AA705))</f>
        <v/>
      </c>
    </row>
    <row r="706">
      <c r="A706">
        <f>IF(Crawl!A705="","",Crawl!A705)</f>
        <v/>
      </c>
      <c r="B706">
        <f>IF(A706="","",Crawl!EC705)</f>
        <v/>
      </c>
      <c r="C706">
        <f>IF(A706="","",IFERROR(INDEX(Crawl!$A705:$DZ705,1,Rules!$H$6),""))</f>
        <v/>
      </c>
      <c r="D706">
        <f>IF(A706="","",IFERROR(INDEX(Crawl!$A705:$DZ705,1,Rules!$H$7),"")&amp;"")</f>
        <v/>
      </c>
      <c r="E706">
        <f>IF(A706="","",IFERROR(INDEX(Crawl!$A705:$DZ705,1,Rules!$H$8),"")&amp;"")</f>
        <v/>
      </c>
      <c r="F706">
        <f>IF(A706="","",IFERROR(INDEX(Crawl!$A705:$DZ705,1,Rules!$H$9),""))</f>
        <v/>
      </c>
      <c r="G706">
        <f>IF(A706="","",IFERROR(INDEX(Crawl!$A705:$DZ705,1,Rules!$H$10),""))</f>
        <v/>
      </c>
      <c r="H706">
        <f>IF(A706="","",IFERROR(INDEX(Crawl!$A705:$DZ705,1,Rules!$H$12),""))</f>
        <v/>
      </c>
      <c r="I706">
        <f>IF(A706="","",IF(AND(N(H706)&gt;0,IFERROR(INDEX(Crawl!$A705:$DZ705,1,Rules!$H$11),"")&amp;""&lt;&gt;""),IFERROR(INDEX(Crawl!$A705:$DZ705,1,Rules!$H$11),"")&amp;"",IF(AND(ISNUMBER(J706),N(J706)&gt;=Rules!$B$12,IFERROR(INDEX(Crawl!$A705:$DZ705,1,Rules!$H$13),"")&amp;""&lt;&gt;""),IFERROR(INDEX(Crawl!$A705:$DZ705,1,Rules!$H$13),"")&amp;"","")))</f>
        <v/>
      </c>
      <c r="J706" s="19">
        <f>IF(A706="","",IF(IFERROR(INDEX(Crawl!$A705:$DZ705,1,Rules!$H$14),"")&amp;""="","",IFERROR(INDEX(Crawl!$A705:$DZ705,1,Rules!$H$14),"")))</f>
        <v/>
      </c>
      <c r="K706">
        <f>IF(A706="","",IFERROR(SUMIFS('GSC current'!$J$2:$J$2001,'GSC current'!$I$2:$I$2001,B706),0))</f>
        <v/>
      </c>
      <c r="L706">
        <f>IF(A706="","",IFERROR(SUMIFS('GSC current'!$K$2:$K$2001,'GSC current'!$I$2:$I$2001,B706),0))</f>
        <v/>
      </c>
      <c r="M706" s="20">
        <f>IF(A706="","",IF(N(L706)&gt;0,K706/L706,""))</f>
        <v/>
      </c>
      <c r="N706" s="21">
        <f>IF(A706="","",IF(N(L706)&gt;0,SUMIFS('GSC current'!$L$2:$L$2001,'GSC current'!$I$2:$I$2001,B706)/L706,""))</f>
        <v/>
      </c>
      <c r="O706">
        <f>IF(A706="","",IFERROR(SUMIFS('GSC previous'!$J$2:$J$2001,'GSC previous'!$I$2:$I$2001,B706),0))</f>
        <v/>
      </c>
      <c r="P706" s="22">
        <f>IF(A706="","",IF(N(O706)&gt;0,(K706-O706)/O706,""))</f>
        <v/>
      </c>
      <c r="Q706">
        <f>IF(A706="","",IFERROR(SUMIFS(GA4!$P$2:$P$2001,GA4!$O$2:$O$2001,B706),0))</f>
        <v/>
      </c>
      <c r="R706" s="23">
        <f>IF(A706="","",IF(N(Q706)&gt;0,SUMIFS(GA4!$Q$2:$Q$2001,GA4!$O$2:$O$2001,B706)/Q706,""))</f>
        <v/>
      </c>
      <c r="S706">
        <f>IF(A706="","",IFERROR(SUMIFS(GA4!$R$2:$R$2001,GA4!$O$2:$O$2001,B706),0))</f>
        <v/>
      </c>
      <c r="T706">
        <f>IF(A706="","",IF(AND(ISNUMBER(F706),LEFT(C706&amp;"",1)="2"),IF(F706&lt;Rules!$B$9,"Yes","No"),"No"))</f>
        <v/>
      </c>
      <c r="U706">
        <f>IF(A706="","",IF(AND(N(O706)&gt;=Rules!$B$8,ISNUMBER(P706)),IF(P706&lt;=-Rules!$B$7,"Yes","No"),"No"))</f>
        <v/>
      </c>
      <c r="V706">
        <f>IF(A706="","",IF(AND(N(L706)&gt;=Rules!$B$6,ISNUMBER(N706)),IF(AND(N706&gt;=Rules!$B$10,N706&lt;=Rules!$B$11),"Yes","No"),"No"))</f>
        <v/>
      </c>
      <c r="W706">
        <f>IF(A706="","",IF(I706&lt;&gt;"","Yes","No"))</f>
        <v/>
      </c>
      <c r="X706">
        <f>IF(I706="","",IF(SUMIFS($K$3:$K$2002,$A$3:$A$2002,SUBSTITUTE(SUBSTITUTE(I706,"?","~?"),"*","~*"))&gt;N(K706),"Yes","No"))</f>
        <v/>
      </c>
      <c r="Y706">
        <f>IF(A706="","",IF(N(S706)&gt;0,"Yes","No"))</f>
        <v/>
      </c>
      <c r="Z706">
        <f>IF(A706="","",IF(AND(N(K706)&lt;Rules!$B$5,N(L706)&lt;Rules!$B$6,N(Q706)&lt;Rules!$B$13,Y706="No"),"Yes","No"))</f>
        <v/>
      </c>
      <c r="AA706">
        <f>IF(A706="","",IF(LEFT(C706&amp;"",1)="3","Redirect",IF(OR(LEFT(C706&amp;"",1)="4",LEFT(C706&amp;"",1)="5"),IF(OR(N(K706)&gt;0,N(AC706)&gt;=Rules!$B$14),"Redirect","Prune"),IF(D706="Non-Indexable","Keep",IF(AND(W706="Yes",X706="Yes",Y706="No"),"Merge",IF(OR(U706="Yes",V706="Yes",AND(T706="Yes",N(L706)&gt;=Rules!$B$6)),"Update",IF(Z706="Yes",IF(N(AC706)&gt;=Rules!$B$14,"Redirect","Prune"),"Keep")))))))</f>
        <v/>
      </c>
      <c r="AB706">
        <f>IF(A706="","",IF(LEFT(C706&amp;"",1)="3","Already redirects ("&amp;C706&amp;"). Update internal links to point at the final URL.",IF(OR(LEFT(C706&amp;"",1)="4",LEFT(C706&amp;"",1)="5"),IF(AA706="Redirect","Returns "&amp;C706&amp;" but still has "&amp;N(K706)&amp;" clicks and "&amp;N(AC706)&amp;" referring domains. 301 it to the closest live page.","Returns "&amp;C706&amp;" with no clicks or links. Remove internal links and let it 404 or 410."),IF(D706="Non-Indexable","Non-indexable ("&amp;E706&amp;"). Keep if that is intentional; otherwise fix the canonical or noindex.",IF(AA706="Merge","Overlaps with "&amp;I706&amp;IF(N(J706)&gt;0," (similarity "&amp;TEXT(J706,"0.00")&amp;")","")&amp;", which gets more clicks. Merge the useful parts into it and 301 this URL.",IF(AA706="Update",MID(IF(U706="Yes","; Clicks down "&amp;TEXT(-P706,"0%")&amp;" on the previous period","")&amp;IF(V706="Yes","; Average position "&amp;TEXT(N706,"0.0")&amp;" on "&amp;TEXT(L706,"#,##0")&amp;" impressions (striking distance)","")&amp;IF(AND(T706="Yes",N(L706)&gt;=Rules!$B$6),"; Thin ("&amp;F706&amp;" words) but has search demand",""),3,400),IF(AA706="Prune","Low value: "&amp;N(K706)&amp;" clicks, "&amp;N(L706)&amp;" impressions, "&amp;N(Q706)&amp;" sessions, no key events. Remove or noindex it and update internal links.",IF(AA706="Redirect","Low value but "&amp;N(AC706)&amp;" referring domains. 301 it to the closest relevant page to keep those links.",IF(AND(Z706="No",Y706="Yes",N(K706)&lt;Rules!$B$5),"Low search traffic but it converts (key events: "&amp;S706&amp;"). Keep it and link to it.",IF(W706="Yes","Stronger than the page it overlaps ("&amp;I706&amp;"). Keep; merge that page into this one.","Healthy: "&amp;N(K706)&amp;" clicks"&amp;IF(ISNUMBER(N706),", average position "&amp;TEXT(N706,"0.0"),"")&amp;". Keep and monitor."))))))))))</f>
        <v/>
      </c>
      <c r="AE706">
        <f>IF(A706="","",IF(AD706&lt;&gt;"",AD706,AA706))</f>
        <v/>
      </c>
    </row>
    <row r="707">
      <c r="A707">
        <f>IF(Crawl!A706="","",Crawl!A706)</f>
        <v/>
      </c>
      <c r="B707">
        <f>IF(A707="","",Crawl!EC706)</f>
        <v/>
      </c>
      <c r="C707">
        <f>IF(A707="","",IFERROR(INDEX(Crawl!$A706:$DZ706,1,Rules!$H$6),""))</f>
        <v/>
      </c>
      <c r="D707">
        <f>IF(A707="","",IFERROR(INDEX(Crawl!$A706:$DZ706,1,Rules!$H$7),"")&amp;"")</f>
        <v/>
      </c>
      <c r="E707">
        <f>IF(A707="","",IFERROR(INDEX(Crawl!$A706:$DZ706,1,Rules!$H$8),"")&amp;"")</f>
        <v/>
      </c>
      <c r="F707">
        <f>IF(A707="","",IFERROR(INDEX(Crawl!$A706:$DZ706,1,Rules!$H$9),""))</f>
        <v/>
      </c>
      <c r="G707">
        <f>IF(A707="","",IFERROR(INDEX(Crawl!$A706:$DZ706,1,Rules!$H$10),""))</f>
        <v/>
      </c>
      <c r="H707">
        <f>IF(A707="","",IFERROR(INDEX(Crawl!$A706:$DZ706,1,Rules!$H$12),""))</f>
        <v/>
      </c>
      <c r="I707">
        <f>IF(A707="","",IF(AND(N(H707)&gt;0,IFERROR(INDEX(Crawl!$A706:$DZ706,1,Rules!$H$11),"")&amp;""&lt;&gt;""),IFERROR(INDEX(Crawl!$A706:$DZ706,1,Rules!$H$11),"")&amp;"",IF(AND(ISNUMBER(J707),N(J707)&gt;=Rules!$B$12,IFERROR(INDEX(Crawl!$A706:$DZ706,1,Rules!$H$13),"")&amp;""&lt;&gt;""),IFERROR(INDEX(Crawl!$A706:$DZ706,1,Rules!$H$13),"")&amp;"","")))</f>
        <v/>
      </c>
      <c r="J707" s="19">
        <f>IF(A707="","",IF(IFERROR(INDEX(Crawl!$A706:$DZ706,1,Rules!$H$14),"")&amp;""="","",IFERROR(INDEX(Crawl!$A706:$DZ706,1,Rules!$H$14),"")))</f>
        <v/>
      </c>
      <c r="K707">
        <f>IF(A707="","",IFERROR(SUMIFS('GSC current'!$J$2:$J$2001,'GSC current'!$I$2:$I$2001,B707),0))</f>
        <v/>
      </c>
      <c r="L707">
        <f>IF(A707="","",IFERROR(SUMIFS('GSC current'!$K$2:$K$2001,'GSC current'!$I$2:$I$2001,B707),0))</f>
        <v/>
      </c>
      <c r="M707" s="20">
        <f>IF(A707="","",IF(N(L707)&gt;0,K707/L707,""))</f>
        <v/>
      </c>
      <c r="N707" s="21">
        <f>IF(A707="","",IF(N(L707)&gt;0,SUMIFS('GSC current'!$L$2:$L$2001,'GSC current'!$I$2:$I$2001,B707)/L707,""))</f>
        <v/>
      </c>
      <c r="O707">
        <f>IF(A707="","",IFERROR(SUMIFS('GSC previous'!$J$2:$J$2001,'GSC previous'!$I$2:$I$2001,B707),0))</f>
        <v/>
      </c>
      <c r="P707" s="22">
        <f>IF(A707="","",IF(N(O707)&gt;0,(K707-O707)/O707,""))</f>
        <v/>
      </c>
      <c r="Q707">
        <f>IF(A707="","",IFERROR(SUMIFS(GA4!$P$2:$P$2001,GA4!$O$2:$O$2001,B707),0))</f>
        <v/>
      </c>
      <c r="R707" s="23">
        <f>IF(A707="","",IF(N(Q707)&gt;0,SUMIFS(GA4!$Q$2:$Q$2001,GA4!$O$2:$O$2001,B707)/Q707,""))</f>
        <v/>
      </c>
      <c r="S707">
        <f>IF(A707="","",IFERROR(SUMIFS(GA4!$R$2:$R$2001,GA4!$O$2:$O$2001,B707),0))</f>
        <v/>
      </c>
      <c r="T707">
        <f>IF(A707="","",IF(AND(ISNUMBER(F707),LEFT(C707&amp;"",1)="2"),IF(F707&lt;Rules!$B$9,"Yes","No"),"No"))</f>
        <v/>
      </c>
      <c r="U707">
        <f>IF(A707="","",IF(AND(N(O707)&gt;=Rules!$B$8,ISNUMBER(P707)),IF(P707&lt;=-Rules!$B$7,"Yes","No"),"No"))</f>
        <v/>
      </c>
      <c r="V707">
        <f>IF(A707="","",IF(AND(N(L707)&gt;=Rules!$B$6,ISNUMBER(N707)),IF(AND(N707&gt;=Rules!$B$10,N707&lt;=Rules!$B$11),"Yes","No"),"No"))</f>
        <v/>
      </c>
      <c r="W707">
        <f>IF(A707="","",IF(I707&lt;&gt;"","Yes","No"))</f>
        <v/>
      </c>
      <c r="X707">
        <f>IF(I707="","",IF(SUMIFS($K$3:$K$2002,$A$3:$A$2002,SUBSTITUTE(SUBSTITUTE(I707,"?","~?"),"*","~*"))&gt;N(K707),"Yes","No"))</f>
        <v/>
      </c>
      <c r="Y707">
        <f>IF(A707="","",IF(N(S707)&gt;0,"Yes","No"))</f>
        <v/>
      </c>
      <c r="Z707">
        <f>IF(A707="","",IF(AND(N(K707)&lt;Rules!$B$5,N(L707)&lt;Rules!$B$6,N(Q707)&lt;Rules!$B$13,Y707="No"),"Yes","No"))</f>
        <v/>
      </c>
      <c r="AA707">
        <f>IF(A707="","",IF(LEFT(C707&amp;"",1)="3","Redirect",IF(OR(LEFT(C707&amp;"",1)="4",LEFT(C707&amp;"",1)="5"),IF(OR(N(K707)&gt;0,N(AC707)&gt;=Rules!$B$14),"Redirect","Prune"),IF(D707="Non-Indexable","Keep",IF(AND(W707="Yes",X707="Yes",Y707="No"),"Merge",IF(OR(U707="Yes",V707="Yes",AND(T707="Yes",N(L707)&gt;=Rules!$B$6)),"Update",IF(Z707="Yes",IF(N(AC707)&gt;=Rules!$B$14,"Redirect","Prune"),"Keep")))))))</f>
        <v/>
      </c>
      <c r="AB707">
        <f>IF(A707="","",IF(LEFT(C707&amp;"",1)="3","Already redirects ("&amp;C707&amp;"). Update internal links to point at the final URL.",IF(OR(LEFT(C707&amp;"",1)="4",LEFT(C707&amp;"",1)="5"),IF(AA707="Redirect","Returns "&amp;C707&amp;" but still has "&amp;N(K707)&amp;" clicks and "&amp;N(AC707)&amp;" referring domains. 301 it to the closest live page.","Returns "&amp;C707&amp;" with no clicks or links. Remove internal links and let it 404 or 410."),IF(D707="Non-Indexable","Non-indexable ("&amp;E707&amp;"). Keep if that is intentional; otherwise fix the canonical or noindex.",IF(AA707="Merge","Overlaps with "&amp;I707&amp;IF(N(J707)&gt;0," (similarity "&amp;TEXT(J707,"0.00")&amp;")","")&amp;", which gets more clicks. Merge the useful parts into it and 301 this URL.",IF(AA707="Update",MID(IF(U707="Yes","; Clicks down "&amp;TEXT(-P707,"0%")&amp;" on the previous period","")&amp;IF(V707="Yes","; Average position "&amp;TEXT(N707,"0.0")&amp;" on "&amp;TEXT(L707,"#,##0")&amp;" impressions (striking distance)","")&amp;IF(AND(T707="Yes",N(L707)&gt;=Rules!$B$6),"; Thin ("&amp;F707&amp;" words) but has search demand",""),3,400),IF(AA707="Prune","Low value: "&amp;N(K707)&amp;" clicks, "&amp;N(L707)&amp;" impressions, "&amp;N(Q707)&amp;" sessions, no key events. Remove or noindex it and update internal links.",IF(AA707="Redirect","Low value but "&amp;N(AC707)&amp;" referring domains. 301 it to the closest relevant page to keep those links.",IF(AND(Z707="No",Y707="Yes",N(K707)&lt;Rules!$B$5),"Low search traffic but it converts (key events: "&amp;S707&amp;"). Keep it and link to it.",IF(W707="Yes","Stronger than the page it overlaps ("&amp;I707&amp;"). Keep; merge that page into this one.","Healthy: "&amp;N(K707)&amp;" clicks"&amp;IF(ISNUMBER(N707),", average position "&amp;TEXT(N707,"0.0"),"")&amp;". Keep and monitor."))))))))))</f>
        <v/>
      </c>
      <c r="AE707">
        <f>IF(A707="","",IF(AD707&lt;&gt;"",AD707,AA707))</f>
        <v/>
      </c>
    </row>
    <row r="708">
      <c r="A708">
        <f>IF(Crawl!A707="","",Crawl!A707)</f>
        <v/>
      </c>
      <c r="B708">
        <f>IF(A708="","",Crawl!EC707)</f>
        <v/>
      </c>
      <c r="C708">
        <f>IF(A708="","",IFERROR(INDEX(Crawl!$A707:$DZ707,1,Rules!$H$6),""))</f>
        <v/>
      </c>
      <c r="D708">
        <f>IF(A708="","",IFERROR(INDEX(Crawl!$A707:$DZ707,1,Rules!$H$7),"")&amp;"")</f>
        <v/>
      </c>
      <c r="E708">
        <f>IF(A708="","",IFERROR(INDEX(Crawl!$A707:$DZ707,1,Rules!$H$8),"")&amp;"")</f>
        <v/>
      </c>
      <c r="F708">
        <f>IF(A708="","",IFERROR(INDEX(Crawl!$A707:$DZ707,1,Rules!$H$9),""))</f>
        <v/>
      </c>
      <c r="G708">
        <f>IF(A708="","",IFERROR(INDEX(Crawl!$A707:$DZ707,1,Rules!$H$10),""))</f>
        <v/>
      </c>
      <c r="H708">
        <f>IF(A708="","",IFERROR(INDEX(Crawl!$A707:$DZ707,1,Rules!$H$12),""))</f>
        <v/>
      </c>
      <c r="I708">
        <f>IF(A708="","",IF(AND(N(H708)&gt;0,IFERROR(INDEX(Crawl!$A707:$DZ707,1,Rules!$H$11),"")&amp;""&lt;&gt;""),IFERROR(INDEX(Crawl!$A707:$DZ707,1,Rules!$H$11),"")&amp;"",IF(AND(ISNUMBER(J708),N(J708)&gt;=Rules!$B$12,IFERROR(INDEX(Crawl!$A707:$DZ707,1,Rules!$H$13),"")&amp;""&lt;&gt;""),IFERROR(INDEX(Crawl!$A707:$DZ707,1,Rules!$H$13),"")&amp;"","")))</f>
        <v/>
      </c>
      <c r="J708" s="19">
        <f>IF(A708="","",IF(IFERROR(INDEX(Crawl!$A707:$DZ707,1,Rules!$H$14),"")&amp;""="","",IFERROR(INDEX(Crawl!$A707:$DZ707,1,Rules!$H$14),"")))</f>
        <v/>
      </c>
      <c r="K708">
        <f>IF(A708="","",IFERROR(SUMIFS('GSC current'!$J$2:$J$2001,'GSC current'!$I$2:$I$2001,B708),0))</f>
        <v/>
      </c>
      <c r="L708">
        <f>IF(A708="","",IFERROR(SUMIFS('GSC current'!$K$2:$K$2001,'GSC current'!$I$2:$I$2001,B708),0))</f>
        <v/>
      </c>
      <c r="M708" s="20">
        <f>IF(A708="","",IF(N(L708)&gt;0,K708/L708,""))</f>
        <v/>
      </c>
      <c r="N708" s="21">
        <f>IF(A708="","",IF(N(L708)&gt;0,SUMIFS('GSC current'!$L$2:$L$2001,'GSC current'!$I$2:$I$2001,B708)/L708,""))</f>
        <v/>
      </c>
      <c r="O708">
        <f>IF(A708="","",IFERROR(SUMIFS('GSC previous'!$J$2:$J$2001,'GSC previous'!$I$2:$I$2001,B708),0))</f>
        <v/>
      </c>
      <c r="P708" s="22">
        <f>IF(A708="","",IF(N(O708)&gt;0,(K708-O708)/O708,""))</f>
        <v/>
      </c>
      <c r="Q708">
        <f>IF(A708="","",IFERROR(SUMIFS(GA4!$P$2:$P$2001,GA4!$O$2:$O$2001,B708),0))</f>
        <v/>
      </c>
      <c r="R708" s="23">
        <f>IF(A708="","",IF(N(Q708)&gt;0,SUMIFS(GA4!$Q$2:$Q$2001,GA4!$O$2:$O$2001,B708)/Q708,""))</f>
        <v/>
      </c>
      <c r="S708">
        <f>IF(A708="","",IFERROR(SUMIFS(GA4!$R$2:$R$2001,GA4!$O$2:$O$2001,B708),0))</f>
        <v/>
      </c>
      <c r="T708">
        <f>IF(A708="","",IF(AND(ISNUMBER(F708),LEFT(C708&amp;"",1)="2"),IF(F708&lt;Rules!$B$9,"Yes","No"),"No"))</f>
        <v/>
      </c>
      <c r="U708">
        <f>IF(A708="","",IF(AND(N(O708)&gt;=Rules!$B$8,ISNUMBER(P708)),IF(P708&lt;=-Rules!$B$7,"Yes","No"),"No"))</f>
        <v/>
      </c>
      <c r="V708">
        <f>IF(A708="","",IF(AND(N(L708)&gt;=Rules!$B$6,ISNUMBER(N708)),IF(AND(N708&gt;=Rules!$B$10,N708&lt;=Rules!$B$11),"Yes","No"),"No"))</f>
        <v/>
      </c>
      <c r="W708">
        <f>IF(A708="","",IF(I708&lt;&gt;"","Yes","No"))</f>
        <v/>
      </c>
      <c r="X708">
        <f>IF(I708="","",IF(SUMIFS($K$3:$K$2002,$A$3:$A$2002,SUBSTITUTE(SUBSTITUTE(I708,"?","~?"),"*","~*"))&gt;N(K708),"Yes","No"))</f>
        <v/>
      </c>
      <c r="Y708">
        <f>IF(A708="","",IF(N(S708)&gt;0,"Yes","No"))</f>
        <v/>
      </c>
      <c r="Z708">
        <f>IF(A708="","",IF(AND(N(K708)&lt;Rules!$B$5,N(L708)&lt;Rules!$B$6,N(Q708)&lt;Rules!$B$13,Y708="No"),"Yes","No"))</f>
        <v/>
      </c>
      <c r="AA708">
        <f>IF(A708="","",IF(LEFT(C708&amp;"",1)="3","Redirect",IF(OR(LEFT(C708&amp;"",1)="4",LEFT(C708&amp;"",1)="5"),IF(OR(N(K708)&gt;0,N(AC708)&gt;=Rules!$B$14),"Redirect","Prune"),IF(D708="Non-Indexable","Keep",IF(AND(W708="Yes",X708="Yes",Y708="No"),"Merge",IF(OR(U708="Yes",V708="Yes",AND(T708="Yes",N(L708)&gt;=Rules!$B$6)),"Update",IF(Z708="Yes",IF(N(AC708)&gt;=Rules!$B$14,"Redirect","Prune"),"Keep")))))))</f>
        <v/>
      </c>
      <c r="AB708">
        <f>IF(A708="","",IF(LEFT(C708&amp;"",1)="3","Already redirects ("&amp;C708&amp;"). Update internal links to point at the final URL.",IF(OR(LEFT(C708&amp;"",1)="4",LEFT(C708&amp;"",1)="5"),IF(AA708="Redirect","Returns "&amp;C708&amp;" but still has "&amp;N(K708)&amp;" clicks and "&amp;N(AC708)&amp;" referring domains. 301 it to the closest live page.","Returns "&amp;C708&amp;" with no clicks or links. Remove internal links and let it 404 or 410."),IF(D708="Non-Indexable","Non-indexable ("&amp;E708&amp;"). Keep if that is intentional; otherwise fix the canonical or noindex.",IF(AA708="Merge","Overlaps with "&amp;I708&amp;IF(N(J708)&gt;0," (similarity "&amp;TEXT(J708,"0.00")&amp;")","")&amp;", which gets more clicks. Merge the useful parts into it and 301 this URL.",IF(AA708="Update",MID(IF(U708="Yes","; Clicks down "&amp;TEXT(-P708,"0%")&amp;" on the previous period","")&amp;IF(V708="Yes","; Average position "&amp;TEXT(N708,"0.0")&amp;" on "&amp;TEXT(L708,"#,##0")&amp;" impressions (striking distance)","")&amp;IF(AND(T708="Yes",N(L708)&gt;=Rules!$B$6),"; Thin ("&amp;F708&amp;" words) but has search demand",""),3,400),IF(AA708="Prune","Low value: "&amp;N(K708)&amp;" clicks, "&amp;N(L708)&amp;" impressions, "&amp;N(Q708)&amp;" sessions, no key events. Remove or noindex it and update internal links.",IF(AA708="Redirect","Low value but "&amp;N(AC708)&amp;" referring domains. 301 it to the closest relevant page to keep those links.",IF(AND(Z708="No",Y708="Yes",N(K708)&lt;Rules!$B$5),"Low search traffic but it converts (key events: "&amp;S708&amp;"). Keep it and link to it.",IF(W708="Yes","Stronger than the page it overlaps ("&amp;I708&amp;"). Keep; merge that page into this one.","Healthy: "&amp;N(K708)&amp;" clicks"&amp;IF(ISNUMBER(N708),", average position "&amp;TEXT(N708,"0.0"),"")&amp;". Keep and monitor."))))))))))</f>
        <v/>
      </c>
      <c r="AE708">
        <f>IF(A708="","",IF(AD708&lt;&gt;"",AD708,AA708))</f>
        <v/>
      </c>
    </row>
    <row r="709">
      <c r="A709">
        <f>IF(Crawl!A708="","",Crawl!A708)</f>
        <v/>
      </c>
      <c r="B709">
        <f>IF(A709="","",Crawl!EC708)</f>
        <v/>
      </c>
      <c r="C709">
        <f>IF(A709="","",IFERROR(INDEX(Crawl!$A708:$DZ708,1,Rules!$H$6),""))</f>
        <v/>
      </c>
      <c r="D709">
        <f>IF(A709="","",IFERROR(INDEX(Crawl!$A708:$DZ708,1,Rules!$H$7),"")&amp;"")</f>
        <v/>
      </c>
      <c r="E709">
        <f>IF(A709="","",IFERROR(INDEX(Crawl!$A708:$DZ708,1,Rules!$H$8),"")&amp;"")</f>
        <v/>
      </c>
      <c r="F709">
        <f>IF(A709="","",IFERROR(INDEX(Crawl!$A708:$DZ708,1,Rules!$H$9),""))</f>
        <v/>
      </c>
      <c r="G709">
        <f>IF(A709="","",IFERROR(INDEX(Crawl!$A708:$DZ708,1,Rules!$H$10),""))</f>
        <v/>
      </c>
      <c r="H709">
        <f>IF(A709="","",IFERROR(INDEX(Crawl!$A708:$DZ708,1,Rules!$H$12),""))</f>
        <v/>
      </c>
      <c r="I709">
        <f>IF(A709="","",IF(AND(N(H709)&gt;0,IFERROR(INDEX(Crawl!$A708:$DZ708,1,Rules!$H$11),"")&amp;""&lt;&gt;""),IFERROR(INDEX(Crawl!$A708:$DZ708,1,Rules!$H$11),"")&amp;"",IF(AND(ISNUMBER(J709),N(J709)&gt;=Rules!$B$12,IFERROR(INDEX(Crawl!$A708:$DZ708,1,Rules!$H$13),"")&amp;""&lt;&gt;""),IFERROR(INDEX(Crawl!$A708:$DZ708,1,Rules!$H$13),"")&amp;"","")))</f>
        <v/>
      </c>
      <c r="J709" s="19">
        <f>IF(A709="","",IF(IFERROR(INDEX(Crawl!$A708:$DZ708,1,Rules!$H$14),"")&amp;""="","",IFERROR(INDEX(Crawl!$A708:$DZ708,1,Rules!$H$14),"")))</f>
        <v/>
      </c>
      <c r="K709">
        <f>IF(A709="","",IFERROR(SUMIFS('GSC current'!$J$2:$J$2001,'GSC current'!$I$2:$I$2001,B709),0))</f>
        <v/>
      </c>
      <c r="L709">
        <f>IF(A709="","",IFERROR(SUMIFS('GSC current'!$K$2:$K$2001,'GSC current'!$I$2:$I$2001,B709),0))</f>
        <v/>
      </c>
      <c r="M709" s="20">
        <f>IF(A709="","",IF(N(L709)&gt;0,K709/L709,""))</f>
        <v/>
      </c>
      <c r="N709" s="21">
        <f>IF(A709="","",IF(N(L709)&gt;0,SUMIFS('GSC current'!$L$2:$L$2001,'GSC current'!$I$2:$I$2001,B709)/L709,""))</f>
        <v/>
      </c>
      <c r="O709">
        <f>IF(A709="","",IFERROR(SUMIFS('GSC previous'!$J$2:$J$2001,'GSC previous'!$I$2:$I$2001,B709),0))</f>
        <v/>
      </c>
      <c r="P709" s="22">
        <f>IF(A709="","",IF(N(O709)&gt;0,(K709-O709)/O709,""))</f>
        <v/>
      </c>
      <c r="Q709">
        <f>IF(A709="","",IFERROR(SUMIFS(GA4!$P$2:$P$2001,GA4!$O$2:$O$2001,B709),0))</f>
        <v/>
      </c>
      <c r="R709" s="23">
        <f>IF(A709="","",IF(N(Q709)&gt;0,SUMIFS(GA4!$Q$2:$Q$2001,GA4!$O$2:$O$2001,B709)/Q709,""))</f>
        <v/>
      </c>
      <c r="S709">
        <f>IF(A709="","",IFERROR(SUMIFS(GA4!$R$2:$R$2001,GA4!$O$2:$O$2001,B709),0))</f>
        <v/>
      </c>
      <c r="T709">
        <f>IF(A709="","",IF(AND(ISNUMBER(F709),LEFT(C709&amp;"",1)="2"),IF(F709&lt;Rules!$B$9,"Yes","No"),"No"))</f>
        <v/>
      </c>
      <c r="U709">
        <f>IF(A709="","",IF(AND(N(O709)&gt;=Rules!$B$8,ISNUMBER(P709)),IF(P709&lt;=-Rules!$B$7,"Yes","No"),"No"))</f>
        <v/>
      </c>
      <c r="V709">
        <f>IF(A709="","",IF(AND(N(L709)&gt;=Rules!$B$6,ISNUMBER(N709)),IF(AND(N709&gt;=Rules!$B$10,N709&lt;=Rules!$B$11),"Yes","No"),"No"))</f>
        <v/>
      </c>
      <c r="W709">
        <f>IF(A709="","",IF(I709&lt;&gt;"","Yes","No"))</f>
        <v/>
      </c>
      <c r="X709">
        <f>IF(I709="","",IF(SUMIFS($K$3:$K$2002,$A$3:$A$2002,SUBSTITUTE(SUBSTITUTE(I709,"?","~?"),"*","~*"))&gt;N(K709),"Yes","No"))</f>
        <v/>
      </c>
      <c r="Y709">
        <f>IF(A709="","",IF(N(S709)&gt;0,"Yes","No"))</f>
        <v/>
      </c>
      <c r="Z709">
        <f>IF(A709="","",IF(AND(N(K709)&lt;Rules!$B$5,N(L709)&lt;Rules!$B$6,N(Q709)&lt;Rules!$B$13,Y709="No"),"Yes","No"))</f>
        <v/>
      </c>
      <c r="AA709">
        <f>IF(A709="","",IF(LEFT(C709&amp;"",1)="3","Redirect",IF(OR(LEFT(C709&amp;"",1)="4",LEFT(C709&amp;"",1)="5"),IF(OR(N(K709)&gt;0,N(AC709)&gt;=Rules!$B$14),"Redirect","Prune"),IF(D709="Non-Indexable","Keep",IF(AND(W709="Yes",X709="Yes",Y709="No"),"Merge",IF(OR(U709="Yes",V709="Yes",AND(T709="Yes",N(L709)&gt;=Rules!$B$6)),"Update",IF(Z709="Yes",IF(N(AC709)&gt;=Rules!$B$14,"Redirect","Prune"),"Keep")))))))</f>
        <v/>
      </c>
      <c r="AB709">
        <f>IF(A709="","",IF(LEFT(C709&amp;"",1)="3","Already redirects ("&amp;C709&amp;"). Update internal links to point at the final URL.",IF(OR(LEFT(C709&amp;"",1)="4",LEFT(C709&amp;"",1)="5"),IF(AA709="Redirect","Returns "&amp;C709&amp;" but still has "&amp;N(K709)&amp;" clicks and "&amp;N(AC709)&amp;" referring domains. 301 it to the closest live page.","Returns "&amp;C709&amp;" with no clicks or links. Remove internal links and let it 404 or 410."),IF(D709="Non-Indexable","Non-indexable ("&amp;E709&amp;"). Keep if that is intentional; otherwise fix the canonical or noindex.",IF(AA709="Merge","Overlaps with "&amp;I709&amp;IF(N(J709)&gt;0," (similarity "&amp;TEXT(J709,"0.00")&amp;")","")&amp;", which gets more clicks. Merge the useful parts into it and 301 this URL.",IF(AA709="Update",MID(IF(U709="Yes","; Clicks down "&amp;TEXT(-P709,"0%")&amp;" on the previous period","")&amp;IF(V709="Yes","; Average position "&amp;TEXT(N709,"0.0")&amp;" on "&amp;TEXT(L709,"#,##0")&amp;" impressions (striking distance)","")&amp;IF(AND(T709="Yes",N(L709)&gt;=Rules!$B$6),"; Thin ("&amp;F709&amp;" words) but has search demand",""),3,400),IF(AA709="Prune","Low value: "&amp;N(K709)&amp;" clicks, "&amp;N(L709)&amp;" impressions, "&amp;N(Q709)&amp;" sessions, no key events. Remove or noindex it and update internal links.",IF(AA709="Redirect","Low value but "&amp;N(AC709)&amp;" referring domains. 301 it to the closest relevant page to keep those links.",IF(AND(Z709="No",Y709="Yes",N(K709)&lt;Rules!$B$5),"Low search traffic but it converts (key events: "&amp;S709&amp;"). Keep it and link to it.",IF(W709="Yes","Stronger than the page it overlaps ("&amp;I709&amp;"). Keep; merge that page into this one.","Healthy: "&amp;N(K709)&amp;" clicks"&amp;IF(ISNUMBER(N709),", average position "&amp;TEXT(N709,"0.0"),"")&amp;". Keep and monitor."))))))))))</f>
        <v/>
      </c>
      <c r="AE709">
        <f>IF(A709="","",IF(AD709&lt;&gt;"",AD709,AA709))</f>
        <v/>
      </c>
    </row>
    <row r="710">
      <c r="A710">
        <f>IF(Crawl!A709="","",Crawl!A709)</f>
        <v/>
      </c>
      <c r="B710">
        <f>IF(A710="","",Crawl!EC709)</f>
        <v/>
      </c>
      <c r="C710">
        <f>IF(A710="","",IFERROR(INDEX(Crawl!$A709:$DZ709,1,Rules!$H$6),""))</f>
        <v/>
      </c>
      <c r="D710">
        <f>IF(A710="","",IFERROR(INDEX(Crawl!$A709:$DZ709,1,Rules!$H$7),"")&amp;"")</f>
        <v/>
      </c>
      <c r="E710">
        <f>IF(A710="","",IFERROR(INDEX(Crawl!$A709:$DZ709,1,Rules!$H$8),"")&amp;"")</f>
        <v/>
      </c>
      <c r="F710">
        <f>IF(A710="","",IFERROR(INDEX(Crawl!$A709:$DZ709,1,Rules!$H$9),""))</f>
        <v/>
      </c>
      <c r="G710">
        <f>IF(A710="","",IFERROR(INDEX(Crawl!$A709:$DZ709,1,Rules!$H$10),""))</f>
        <v/>
      </c>
      <c r="H710">
        <f>IF(A710="","",IFERROR(INDEX(Crawl!$A709:$DZ709,1,Rules!$H$12),""))</f>
        <v/>
      </c>
      <c r="I710">
        <f>IF(A710="","",IF(AND(N(H710)&gt;0,IFERROR(INDEX(Crawl!$A709:$DZ709,1,Rules!$H$11),"")&amp;""&lt;&gt;""),IFERROR(INDEX(Crawl!$A709:$DZ709,1,Rules!$H$11),"")&amp;"",IF(AND(ISNUMBER(J710),N(J710)&gt;=Rules!$B$12,IFERROR(INDEX(Crawl!$A709:$DZ709,1,Rules!$H$13),"")&amp;""&lt;&gt;""),IFERROR(INDEX(Crawl!$A709:$DZ709,1,Rules!$H$13),"")&amp;"","")))</f>
        <v/>
      </c>
      <c r="J710" s="19">
        <f>IF(A710="","",IF(IFERROR(INDEX(Crawl!$A709:$DZ709,1,Rules!$H$14),"")&amp;""="","",IFERROR(INDEX(Crawl!$A709:$DZ709,1,Rules!$H$14),"")))</f>
        <v/>
      </c>
      <c r="K710">
        <f>IF(A710="","",IFERROR(SUMIFS('GSC current'!$J$2:$J$2001,'GSC current'!$I$2:$I$2001,B710),0))</f>
        <v/>
      </c>
      <c r="L710">
        <f>IF(A710="","",IFERROR(SUMIFS('GSC current'!$K$2:$K$2001,'GSC current'!$I$2:$I$2001,B710),0))</f>
        <v/>
      </c>
      <c r="M710" s="20">
        <f>IF(A710="","",IF(N(L710)&gt;0,K710/L710,""))</f>
        <v/>
      </c>
      <c r="N710" s="21">
        <f>IF(A710="","",IF(N(L710)&gt;0,SUMIFS('GSC current'!$L$2:$L$2001,'GSC current'!$I$2:$I$2001,B710)/L710,""))</f>
        <v/>
      </c>
      <c r="O710">
        <f>IF(A710="","",IFERROR(SUMIFS('GSC previous'!$J$2:$J$2001,'GSC previous'!$I$2:$I$2001,B710),0))</f>
        <v/>
      </c>
      <c r="P710" s="22">
        <f>IF(A710="","",IF(N(O710)&gt;0,(K710-O710)/O710,""))</f>
        <v/>
      </c>
      <c r="Q710">
        <f>IF(A710="","",IFERROR(SUMIFS(GA4!$P$2:$P$2001,GA4!$O$2:$O$2001,B710),0))</f>
        <v/>
      </c>
      <c r="R710" s="23">
        <f>IF(A710="","",IF(N(Q710)&gt;0,SUMIFS(GA4!$Q$2:$Q$2001,GA4!$O$2:$O$2001,B710)/Q710,""))</f>
        <v/>
      </c>
      <c r="S710">
        <f>IF(A710="","",IFERROR(SUMIFS(GA4!$R$2:$R$2001,GA4!$O$2:$O$2001,B710),0))</f>
        <v/>
      </c>
      <c r="T710">
        <f>IF(A710="","",IF(AND(ISNUMBER(F710),LEFT(C710&amp;"",1)="2"),IF(F710&lt;Rules!$B$9,"Yes","No"),"No"))</f>
        <v/>
      </c>
      <c r="U710">
        <f>IF(A710="","",IF(AND(N(O710)&gt;=Rules!$B$8,ISNUMBER(P710)),IF(P710&lt;=-Rules!$B$7,"Yes","No"),"No"))</f>
        <v/>
      </c>
      <c r="V710">
        <f>IF(A710="","",IF(AND(N(L710)&gt;=Rules!$B$6,ISNUMBER(N710)),IF(AND(N710&gt;=Rules!$B$10,N710&lt;=Rules!$B$11),"Yes","No"),"No"))</f>
        <v/>
      </c>
      <c r="W710">
        <f>IF(A710="","",IF(I710&lt;&gt;"","Yes","No"))</f>
        <v/>
      </c>
      <c r="X710">
        <f>IF(I710="","",IF(SUMIFS($K$3:$K$2002,$A$3:$A$2002,SUBSTITUTE(SUBSTITUTE(I710,"?","~?"),"*","~*"))&gt;N(K710),"Yes","No"))</f>
        <v/>
      </c>
      <c r="Y710">
        <f>IF(A710="","",IF(N(S710)&gt;0,"Yes","No"))</f>
        <v/>
      </c>
      <c r="Z710">
        <f>IF(A710="","",IF(AND(N(K710)&lt;Rules!$B$5,N(L710)&lt;Rules!$B$6,N(Q710)&lt;Rules!$B$13,Y710="No"),"Yes","No"))</f>
        <v/>
      </c>
      <c r="AA710">
        <f>IF(A710="","",IF(LEFT(C710&amp;"",1)="3","Redirect",IF(OR(LEFT(C710&amp;"",1)="4",LEFT(C710&amp;"",1)="5"),IF(OR(N(K710)&gt;0,N(AC710)&gt;=Rules!$B$14),"Redirect","Prune"),IF(D710="Non-Indexable","Keep",IF(AND(W710="Yes",X710="Yes",Y710="No"),"Merge",IF(OR(U710="Yes",V710="Yes",AND(T710="Yes",N(L710)&gt;=Rules!$B$6)),"Update",IF(Z710="Yes",IF(N(AC710)&gt;=Rules!$B$14,"Redirect","Prune"),"Keep")))))))</f>
        <v/>
      </c>
      <c r="AB710">
        <f>IF(A710="","",IF(LEFT(C710&amp;"",1)="3","Already redirects ("&amp;C710&amp;"). Update internal links to point at the final URL.",IF(OR(LEFT(C710&amp;"",1)="4",LEFT(C710&amp;"",1)="5"),IF(AA710="Redirect","Returns "&amp;C710&amp;" but still has "&amp;N(K710)&amp;" clicks and "&amp;N(AC710)&amp;" referring domains. 301 it to the closest live page.","Returns "&amp;C710&amp;" with no clicks or links. Remove internal links and let it 404 or 410."),IF(D710="Non-Indexable","Non-indexable ("&amp;E710&amp;"). Keep if that is intentional; otherwise fix the canonical or noindex.",IF(AA710="Merge","Overlaps with "&amp;I710&amp;IF(N(J710)&gt;0," (similarity "&amp;TEXT(J710,"0.00")&amp;")","")&amp;", which gets more clicks. Merge the useful parts into it and 301 this URL.",IF(AA710="Update",MID(IF(U710="Yes","; Clicks down "&amp;TEXT(-P710,"0%")&amp;" on the previous period","")&amp;IF(V710="Yes","; Average position "&amp;TEXT(N710,"0.0")&amp;" on "&amp;TEXT(L710,"#,##0")&amp;" impressions (striking distance)","")&amp;IF(AND(T710="Yes",N(L710)&gt;=Rules!$B$6),"; Thin ("&amp;F710&amp;" words) but has search demand",""),3,400),IF(AA710="Prune","Low value: "&amp;N(K710)&amp;" clicks, "&amp;N(L710)&amp;" impressions, "&amp;N(Q710)&amp;" sessions, no key events. Remove or noindex it and update internal links.",IF(AA710="Redirect","Low value but "&amp;N(AC710)&amp;" referring domains. 301 it to the closest relevant page to keep those links.",IF(AND(Z710="No",Y710="Yes",N(K710)&lt;Rules!$B$5),"Low search traffic but it converts (key events: "&amp;S710&amp;"). Keep it and link to it.",IF(W710="Yes","Stronger than the page it overlaps ("&amp;I710&amp;"). Keep; merge that page into this one.","Healthy: "&amp;N(K710)&amp;" clicks"&amp;IF(ISNUMBER(N710),", average position "&amp;TEXT(N710,"0.0"),"")&amp;". Keep and monitor."))))))))))</f>
        <v/>
      </c>
      <c r="AE710">
        <f>IF(A710="","",IF(AD710&lt;&gt;"",AD710,AA710))</f>
        <v/>
      </c>
    </row>
    <row r="711">
      <c r="A711">
        <f>IF(Crawl!A710="","",Crawl!A710)</f>
        <v/>
      </c>
      <c r="B711">
        <f>IF(A711="","",Crawl!EC710)</f>
        <v/>
      </c>
      <c r="C711">
        <f>IF(A711="","",IFERROR(INDEX(Crawl!$A710:$DZ710,1,Rules!$H$6),""))</f>
        <v/>
      </c>
      <c r="D711">
        <f>IF(A711="","",IFERROR(INDEX(Crawl!$A710:$DZ710,1,Rules!$H$7),"")&amp;"")</f>
        <v/>
      </c>
      <c r="E711">
        <f>IF(A711="","",IFERROR(INDEX(Crawl!$A710:$DZ710,1,Rules!$H$8),"")&amp;"")</f>
        <v/>
      </c>
      <c r="F711">
        <f>IF(A711="","",IFERROR(INDEX(Crawl!$A710:$DZ710,1,Rules!$H$9),""))</f>
        <v/>
      </c>
      <c r="G711">
        <f>IF(A711="","",IFERROR(INDEX(Crawl!$A710:$DZ710,1,Rules!$H$10),""))</f>
        <v/>
      </c>
      <c r="H711">
        <f>IF(A711="","",IFERROR(INDEX(Crawl!$A710:$DZ710,1,Rules!$H$12),""))</f>
        <v/>
      </c>
      <c r="I711">
        <f>IF(A711="","",IF(AND(N(H711)&gt;0,IFERROR(INDEX(Crawl!$A710:$DZ710,1,Rules!$H$11),"")&amp;""&lt;&gt;""),IFERROR(INDEX(Crawl!$A710:$DZ710,1,Rules!$H$11),"")&amp;"",IF(AND(ISNUMBER(J711),N(J711)&gt;=Rules!$B$12,IFERROR(INDEX(Crawl!$A710:$DZ710,1,Rules!$H$13),"")&amp;""&lt;&gt;""),IFERROR(INDEX(Crawl!$A710:$DZ710,1,Rules!$H$13),"")&amp;"","")))</f>
        <v/>
      </c>
      <c r="J711" s="19">
        <f>IF(A711="","",IF(IFERROR(INDEX(Crawl!$A710:$DZ710,1,Rules!$H$14),"")&amp;""="","",IFERROR(INDEX(Crawl!$A710:$DZ710,1,Rules!$H$14),"")))</f>
        <v/>
      </c>
      <c r="K711">
        <f>IF(A711="","",IFERROR(SUMIFS('GSC current'!$J$2:$J$2001,'GSC current'!$I$2:$I$2001,B711),0))</f>
        <v/>
      </c>
      <c r="L711">
        <f>IF(A711="","",IFERROR(SUMIFS('GSC current'!$K$2:$K$2001,'GSC current'!$I$2:$I$2001,B711),0))</f>
        <v/>
      </c>
      <c r="M711" s="20">
        <f>IF(A711="","",IF(N(L711)&gt;0,K711/L711,""))</f>
        <v/>
      </c>
      <c r="N711" s="21">
        <f>IF(A711="","",IF(N(L711)&gt;0,SUMIFS('GSC current'!$L$2:$L$2001,'GSC current'!$I$2:$I$2001,B711)/L711,""))</f>
        <v/>
      </c>
      <c r="O711">
        <f>IF(A711="","",IFERROR(SUMIFS('GSC previous'!$J$2:$J$2001,'GSC previous'!$I$2:$I$2001,B711),0))</f>
        <v/>
      </c>
      <c r="P711" s="22">
        <f>IF(A711="","",IF(N(O711)&gt;0,(K711-O711)/O711,""))</f>
        <v/>
      </c>
      <c r="Q711">
        <f>IF(A711="","",IFERROR(SUMIFS(GA4!$P$2:$P$2001,GA4!$O$2:$O$2001,B711),0))</f>
        <v/>
      </c>
      <c r="R711" s="23">
        <f>IF(A711="","",IF(N(Q711)&gt;0,SUMIFS(GA4!$Q$2:$Q$2001,GA4!$O$2:$O$2001,B711)/Q711,""))</f>
        <v/>
      </c>
      <c r="S711">
        <f>IF(A711="","",IFERROR(SUMIFS(GA4!$R$2:$R$2001,GA4!$O$2:$O$2001,B711),0))</f>
        <v/>
      </c>
      <c r="T711">
        <f>IF(A711="","",IF(AND(ISNUMBER(F711),LEFT(C711&amp;"",1)="2"),IF(F711&lt;Rules!$B$9,"Yes","No"),"No"))</f>
        <v/>
      </c>
      <c r="U711">
        <f>IF(A711="","",IF(AND(N(O711)&gt;=Rules!$B$8,ISNUMBER(P711)),IF(P711&lt;=-Rules!$B$7,"Yes","No"),"No"))</f>
        <v/>
      </c>
      <c r="V711">
        <f>IF(A711="","",IF(AND(N(L711)&gt;=Rules!$B$6,ISNUMBER(N711)),IF(AND(N711&gt;=Rules!$B$10,N711&lt;=Rules!$B$11),"Yes","No"),"No"))</f>
        <v/>
      </c>
      <c r="W711">
        <f>IF(A711="","",IF(I711&lt;&gt;"","Yes","No"))</f>
        <v/>
      </c>
      <c r="X711">
        <f>IF(I711="","",IF(SUMIFS($K$3:$K$2002,$A$3:$A$2002,SUBSTITUTE(SUBSTITUTE(I711,"?","~?"),"*","~*"))&gt;N(K711),"Yes","No"))</f>
        <v/>
      </c>
      <c r="Y711">
        <f>IF(A711="","",IF(N(S711)&gt;0,"Yes","No"))</f>
        <v/>
      </c>
      <c r="Z711">
        <f>IF(A711="","",IF(AND(N(K711)&lt;Rules!$B$5,N(L711)&lt;Rules!$B$6,N(Q711)&lt;Rules!$B$13,Y711="No"),"Yes","No"))</f>
        <v/>
      </c>
      <c r="AA711">
        <f>IF(A711="","",IF(LEFT(C711&amp;"",1)="3","Redirect",IF(OR(LEFT(C711&amp;"",1)="4",LEFT(C711&amp;"",1)="5"),IF(OR(N(K711)&gt;0,N(AC711)&gt;=Rules!$B$14),"Redirect","Prune"),IF(D711="Non-Indexable","Keep",IF(AND(W711="Yes",X711="Yes",Y711="No"),"Merge",IF(OR(U711="Yes",V711="Yes",AND(T711="Yes",N(L711)&gt;=Rules!$B$6)),"Update",IF(Z711="Yes",IF(N(AC711)&gt;=Rules!$B$14,"Redirect","Prune"),"Keep")))))))</f>
        <v/>
      </c>
      <c r="AB711">
        <f>IF(A711="","",IF(LEFT(C711&amp;"",1)="3","Already redirects ("&amp;C711&amp;"). Update internal links to point at the final URL.",IF(OR(LEFT(C711&amp;"",1)="4",LEFT(C711&amp;"",1)="5"),IF(AA711="Redirect","Returns "&amp;C711&amp;" but still has "&amp;N(K711)&amp;" clicks and "&amp;N(AC711)&amp;" referring domains. 301 it to the closest live page.","Returns "&amp;C711&amp;" with no clicks or links. Remove internal links and let it 404 or 410."),IF(D711="Non-Indexable","Non-indexable ("&amp;E711&amp;"). Keep if that is intentional; otherwise fix the canonical or noindex.",IF(AA711="Merge","Overlaps with "&amp;I711&amp;IF(N(J711)&gt;0," (similarity "&amp;TEXT(J711,"0.00")&amp;")","")&amp;", which gets more clicks. Merge the useful parts into it and 301 this URL.",IF(AA711="Update",MID(IF(U711="Yes","; Clicks down "&amp;TEXT(-P711,"0%")&amp;" on the previous period","")&amp;IF(V711="Yes","; Average position "&amp;TEXT(N711,"0.0")&amp;" on "&amp;TEXT(L711,"#,##0")&amp;" impressions (striking distance)","")&amp;IF(AND(T711="Yes",N(L711)&gt;=Rules!$B$6),"; Thin ("&amp;F711&amp;" words) but has search demand",""),3,400),IF(AA711="Prune","Low value: "&amp;N(K711)&amp;" clicks, "&amp;N(L711)&amp;" impressions, "&amp;N(Q711)&amp;" sessions, no key events. Remove or noindex it and update internal links.",IF(AA711="Redirect","Low value but "&amp;N(AC711)&amp;" referring domains. 301 it to the closest relevant page to keep those links.",IF(AND(Z711="No",Y711="Yes",N(K711)&lt;Rules!$B$5),"Low search traffic but it converts (key events: "&amp;S711&amp;"). Keep it and link to it.",IF(W711="Yes","Stronger than the page it overlaps ("&amp;I711&amp;"). Keep; merge that page into this one.","Healthy: "&amp;N(K711)&amp;" clicks"&amp;IF(ISNUMBER(N711),", average position "&amp;TEXT(N711,"0.0"),"")&amp;". Keep and monitor."))))))))))</f>
        <v/>
      </c>
      <c r="AE711">
        <f>IF(A711="","",IF(AD711&lt;&gt;"",AD711,AA711))</f>
        <v/>
      </c>
    </row>
    <row r="712">
      <c r="A712">
        <f>IF(Crawl!A711="","",Crawl!A711)</f>
        <v/>
      </c>
      <c r="B712">
        <f>IF(A712="","",Crawl!EC711)</f>
        <v/>
      </c>
      <c r="C712">
        <f>IF(A712="","",IFERROR(INDEX(Crawl!$A711:$DZ711,1,Rules!$H$6),""))</f>
        <v/>
      </c>
      <c r="D712">
        <f>IF(A712="","",IFERROR(INDEX(Crawl!$A711:$DZ711,1,Rules!$H$7),"")&amp;"")</f>
        <v/>
      </c>
      <c r="E712">
        <f>IF(A712="","",IFERROR(INDEX(Crawl!$A711:$DZ711,1,Rules!$H$8),"")&amp;"")</f>
        <v/>
      </c>
      <c r="F712">
        <f>IF(A712="","",IFERROR(INDEX(Crawl!$A711:$DZ711,1,Rules!$H$9),""))</f>
        <v/>
      </c>
      <c r="G712">
        <f>IF(A712="","",IFERROR(INDEX(Crawl!$A711:$DZ711,1,Rules!$H$10),""))</f>
        <v/>
      </c>
      <c r="H712">
        <f>IF(A712="","",IFERROR(INDEX(Crawl!$A711:$DZ711,1,Rules!$H$12),""))</f>
        <v/>
      </c>
      <c r="I712">
        <f>IF(A712="","",IF(AND(N(H712)&gt;0,IFERROR(INDEX(Crawl!$A711:$DZ711,1,Rules!$H$11),"")&amp;""&lt;&gt;""),IFERROR(INDEX(Crawl!$A711:$DZ711,1,Rules!$H$11),"")&amp;"",IF(AND(ISNUMBER(J712),N(J712)&gt;=Rules!$B$12,IFERROR(INDEX(Crawl!$A711:$DZ711,1,Rules!$H$13),"")&amp;""&lt;&gt;""),IFERROR(INDEX(Crawl!$A711:$DZ711,1,Rules!$H$13),"")&amp;"","")))</f>
        <v/>
      </c>
      <c r="J712" s="19">
        <f>IF(A712="","",IF(IFERROR(INDEX(Crawl!$A711:$DZ711,1,Rules!$H$14),"")&amp;""="","",IFERROR(INDEX(Crawl!$A711:$DZ711,1,Rules!$H$14),"")))</f>
        <v/>
      </c>
      <c r="K712">
        <f>IF(A712="","",IFERROR(SUMIFS('GSC current'!$J$2:$J$2001,'GSC current'!$I$2:$I$2001,B712),0))</f>
        <v/>
      </c>
      <c r="L712">
        <f>IF(A712="","",IFERROR(SUMIFS('GSC current'!$K$2:$K$2001,'GSC current'!$I$2:$I$2001,B712),0))</f>
        <v/>
      </c>
      <c r="M712" s="20">
        <f>IF(A712="","",IF(N(L712)&gt;0,K712/L712,""))</f>
        <v/>
      </c>
      <c r="N712" s="21">
        <f>IF(A712="","",IF(N(L712)&gt;0,SUMIFS('GSC current'!$L$2:$L$2001,'GSC current'!$I$2:$I$2001,B712)/L712,""))</f>
        <v/>
      </c>
      <c r="O712">
        <f>IF(A712="","",IFERROR(SUMIFS('GSC previous'!$J$2:$J$2001,'GSC previous'!$I$2:$I$2001,B712),0))</f>
        <v/>
      </c>
      <c r="P712" s="22">
        <f>IF(A712="","",IF(N(O712)&gt;0,(K712-O712)/O712,""))</f>
        <v/>
      </c>
      <c r="Q712">
        <f>IF(A712="","",IFERROR(SUMIFS(GA4!$P$2:$P$2001,GA4!$O$2:$O$2001,B712),0))</f>
        <v/>
      </c>
      <c r="R712" s="23">
        <f>IF(A712="","",IF(N(Q712)&gt;0,SUMIFS(GA4!$Q$2:$Q$2001,GA4!$O$2:$O$2001,B712)/Q712,""))</f>
        <v/>
      </c>
      <c r="S712">
        <f>IF(A712="","",IFERROR(SUMIFS(GA4!$R$2:$R$2001,GA4!$O$2:$O$2001,B712),0))</f>
        <v/>
      </c>
      <c r="T712">
        <f>IF(A712="","",IF(AND(ISNUMBER(F712),LEFT(C712&amp;"",1)="2"),IF(F712&lt;Rules!$B$9,"Yes","No"),"No"))</f>
        <v/>
      </c>
      <c r="U712">
        <f>IF(A712="","",IF(AND(N(O712)&gt;=Rules!$B$8,ISNUMBER(P712)),IF(P712&lt;=-Rules!$B$7,"Yes","No"),"No"))</f>
        <v/>
      </c>
      <c r="V712">
        <f>IF(A712="","",IF(AND(N(L712)&gt;=Rules!$B$6,ISNUMBER(N712)),IF(AND(N712&gt;=Rules!$B$10,N712&lt;=Rules!$B$11),"Yes","No"),"No"))</f>
        <v/>
      </c>
      <c r="W712">
        <f>IF(A712="","",IF(I712&lt;&gt;"","Yes","No"))</f>
        <v/>
      </c>
      <c r="X712">
        <f>IF(I712="","",IF(SUMIFS($K$3:$K$2002,$A$3:$A$2002,SUBSTITUTE(SUBSTITUTE(I712,"?","~?"),"*","~*"))&gt;N(K712),"Yes","No"))</f>
        <v/>
      </c>
      <c r="Y712">
        <f>IF(A712="","",IF(N(S712)&gt;0,"Yes","No"))</f>
        <v/>
      </c>
      <c r="Z712">
        <f>IF(A712="","",IF(AND(N(K712)&lt;Rules!$B$5,N(L712)&lt;Rules!$B$6,N(Q712)&lt;Rules!$B$13,Y712="No"),"Yes","No"))</f>
        <v/>
      </c>
      <c r="AA712">
        <f>IF(A712="","",IF(LEFT(C712&amp;"",1)="3","Redirect",IF(OR(LEFT(C712&amp;"",1)="4",LEFT(C712&amp;"",1)="5"),IF(OR(N(K712)&gt;0,N(AC712)&gt;=Rules!$B$14),"Redirect","Prune"),IF(D712="Non-Indexable","Keep",IF(AND(W712="Yes",X712="Yes",Y712="No"),"Merge",IF(OR(U712="Yes",V712="Yes",AND(T712="Yes",N(L712)&gt;=Rules!$B$6)),"Update",IF(Z712="Yes",IF(N(AC712)&gt;=Rules!$B$14,"Redirect","Prune"),"Keep")))))))</f>
        <v/>
      </c>
      <c r="AB712">
        <f>IF(A712="","",IF(LEFT(C712&amp;"",1)="3","Already redirects ("&amp;C712&amp;"). Update internal links to point at the final URL.",IF(OR(LEFT(C712&amp;"",1)="4",LEFT(C712&amp;"",1)="5"),IF(AA712="Redirect","Returns "&amp;C712&amp;" but still has "&amp;N(K712)&amp;" clicks and "&amp;N(AC712)&amp;" referring domains. 301 it to the closest live page.","Returns "&amp;C712&amp;" with no clicks or links. Remove internal links and let it 404 or 410."),IF(D712="Non-Indexable","Non-indexable ("&amp;E712&amp;"). Keep if that is intentional; otherwise fix the canonical or noindex.",IF(AA712="Merge","Overlaps with "&amp;I712&amp;IF(N(J712)&gt;0," (similarity "&amp;TEXT(J712,"0.00")&amp;")","")&amp;", which gets more clicks. Merge the useful parts into it and 301 this URL.",IF(AA712="Update",MID(IF(U712="Yes","; Clicks down "&amp;TEXT(-P712,"0%")&amp;" on the previous period","")&amp;IF(V712="Yes","; Average position "&amp;TEXT(N712,"0.0")&amp;" on "&amp;TEXT(L712,"#,##0")&amp;" impressions (striking distance)","")&amp;IF(AND(T712="Yes",N(L712)&gt;=Rules!$B$6),"; Thin ("&amp;F712&amp;" words) but has search demand",""),3,400),IF(AA712="Prune","Low value: "&amp;N(K712)&amp;" clicks, "&amp;N(L712)&amp;" impressions, "&amp;N(Q712)&amp;" sessions, no key events. Remove or noindex it and update internal links.",IF(AA712="Redirect","Low value but "&amp;N(AC712)&amp;" referring domains. 301 it to the closest relevant page to keep those links.",IF(AND(Z712="No",Y712="Yes",N(K712)&lt;Rules!$B$5),"Low search traffic but it converts (key events: "&amp;S712&amp;"). Keep it and link to it.",IF(W712="Yes","Stronger than the page it overlaps ("&amp;I712&amp;"). Keep; merge that page into this one.","Healthy: "&amp;N(K712)&amp;" clicks"&amp;IF(ISNUMBER(N712),", average position "&amp;TEXT(N712,"0.0"),"")&amp;". Keep and monitor."))))))))))</f>
        <v/>
      </c>
      <c r="AE712">
        <f>IF(A712="","",IF(AD712&lt;&gt;"",AD712,AA712))</f>
        <v/>
      </c>
    </row>
    <row r="713">
      <c r="A713">
        <f>IF(Crawl!A712="","",Crawl!A712)</f>
        <v/>
      </c>
      <c r="B713">
        <f>IF(A713="","",Crawl!EC712)</f>
        <v/>
      </c>
      <c r="C713">
        <f>IF(A713="","",IFERROR(INDEX(Crawl!$A712:$DZ712,1,Rules!$H$6),""))</f>
        <v/>
      </c>
      <c r="D713">
        <f>IF(A713="","",IFERROR(INDEX(Crawl!$A712:$DZ712,1,Rules!$H$7),"")&amp;"")</f>
        <v/>
      </c>
      <c r="E713">
        <f>IF(A713="","",IFERROR(INDEX(Crawl!$A712:$DZ712,1,Rules!$H$8),"")&amp;"")</f>
        <v/>
      </c>
      <c r="F713">
        <f>IF(A713="","",IFERROR(INDEX(Crawl!$A712:$DZ712,1,Rules!$H$9),""))</f>
        <v/>
      </c>
      <c r="G713">
        <f>IF(A713="","",IFERROR(INDEX(Crawl!$A712:$DZ712,1,Rules!$H$10),""))</f>
        <v/>
      </c>
      <c r="H713">
        <f>IF(A713="","",IFERROR(INDEX(Crawl!$A712:$DZ712,1,Rules!$H$12),""))</f>
        <v/>
      </c>
      <c r="I713">
        <f>IF(A713="","",IF(AND(N(H713)&gt;0,IFERROR(INDEX(Crawl!$A712:$DZ712,1,Rules!$H$11),"")&amp;""&lt;&gt;""),IFERROR(INDEX(Crawl!$A712:$DZ712,1,Rules!$H$11),"")&amp;"",IF(AND(ISNUMBER(J713),N(J713)&gt;=Rules!$B$12,IFERROR(INDEX(Crawl!$A712:$DZ712,1,Rules!$H$13),"")&amp;""&lt;&gt;""),IFERROR(INDEX(Crawl!$A712:$DZ712,1,Rules!$H$13),"")&amp;"","")))</f>
        <v/>
      </c>
      <c r="J713" s="19">
        <f>IF(A713="","",IF(IFERROR(INDEX(Crawl!$A712:$DZ712,1,Rules!$H$14),"")&amp;""="","",IFERROR(INDEX(Crawl!$A712:$DZ712,1,Rules!$H$14),"")))</f>
        <v/>
      </c>
      <c r="K713">
        <f>IF(A713="","",IFERROR(SUMIFS('GSC current'!$J$2:$J$2001,'GSC current'!$I$2:$I$2001,B713),0))</f>
        <v/>
      </c>
      <c r="L713">
        <f>IF(A713="","",IFERROR(SUMIFS('GSC current'!$K$2:$K$2001,'GSC current'!$I$2:$I$2001,B713),0))</f>
        <v/>
      </c>
      <c r="M713" s="20">
        <f>IF(A713="","",IF(N(L713)&gt;0,K713/L713,""))</f>
        <v/>
      </c>
      <c r="N713" s="21">
        <f>IF(A713="","",IF(N(L713)&gt;0,SUMIFS('GSC current'!$L$2:$L$2001,'GSC current'!$I$2:$I$2001,B713)/L713,""))</f>
        <v/>
      </c>
      <c r="O713">
        <f>IF(A713="","",IFERROR(SUMIFS('GSC previous'!$J$2:$J$2001,'GSC previous'!$I$2:$I$2001,B713),0))</f>
        <v/>
      </c>
      <c r="P713" s="22">
        <f>IF(A713="","",IF(N(O713)&gt;0,(K713-O713)/O713,""))</f>
        <v/>
      </c>
      <c r="Q713">
        <f>IF(A713="","",IFERROR(SUMIFS(GA4!$P$2:$P$2001,GA4!$O$2:$O$2001,B713),0))</f>
        <v/>
      </c>
      <c r="R713" s="23">
        <f>IF(A713="","",IF(N(Q713)&gt;0,SUMIFS(GA4!$Q$2:$Q$2001,GA4!$O$2:$O$2001,B713)/Q713,""))</f>
        <v/>
      </c>
      <c r="S713">
        <f>IF(A713="","",IFERROR(SUMIFS(GA4!$R$2:$R$2001,GA4!$O$2:$O$2001,B713),0))</f>
        <v/>
      </c>
      <c r="T713">
        <f>IF(A713="","",IF(AND(ISNUMBER(F713),LEFT(C713&amp;"",1)="2"),IF(F713&lt;Rules!$B$9,"Yes","No"),"No"))</f>
        <v/>
      </c>
      <c r="U713">
        <f>IF(A713="","",IF(AND(N(O713)&gt;=Rules!$B$8,ISNUMBER(P713)),IF(P713&lt;=-Rules!$B$7,"Yes","No"),"No"))</f>
        <v/>
      </c>
      <c r="V713">
        <f>IF(A713="","",IF(AND(N(L713)&gt;=Rules!$B$6,ISNUMBER(N713)),IF(AND(N713&gt;=Rules!$B$10,N713&lt;=Rules!$B$11),"Yes","No"),"No"))</f>
        <v/>
      </c>
      <c r="W713">
        <f>IF(A713="","",IF(I713&lt;&gt;"","Yes","No"))</f>
        <v/>
      </c>
      <c r="X713">
        <f>IF(I713="","",IF(SUMIFS($K$3:$K$2002,$A$3:$A$2002,SUBSTITUTE(SUBSTITUTE(I713,"?","~?"),"*","~*"))&gt;N(K713),"Yes","No"))</f>
        <v/>
      </c>
      <c r="Y713">
        <f>IF(A713="","",IF(N(S713)&gt;0,"Yes","No"))</f>
        <v/>
      </c>
      <c r="Z713">
        <f>IF(A713="","",IF(AND(N(K713)&lt;Rules!$B$5,N(L713)&lt;Rules!$B$6,N(Q713)&lt;Rules!$B$13,Y713="No"),"Yes","No"))</f>
        <v/>
      </c>
      <c r="AA713">
        <f>IF(A713="","",IF(LEFT(C713&amp;"",1)="3","Redirect",IF(OR(LEFT(C713&amp;"",1)="4",LEFT(C713&amp;"",1)="5"),IF(OR(N(K713)&gt;0,N(AC713)&gt;=Rules!$B$14),"Redirect","Prune"),IF(D713="Non-Indexable","Keep",IF(AND(W713="Yes",X713="Yes",Y713="No"),"Merge",IF(OR(U713="Yes",V713="Yes",AND(T713="Yes",N(L713)&gt;=Rules!$B$6)),"Update",IF(Z713="Yes",IF(N(AC713)&gt;=Rules!$B$14,"Redirect","Prune"),"Keep")))))))</f>
        <v/>
      </c>
      <c r="AB713">
        <f>IF(A713="","",IF(LEFT(C713&amp;"",1)="3","Already redirects ("&amp;C713&amp;"). Update internal links to point at the final URL.",IF(OR(LEFT(C713&amp;"",1)="4",LEFT(C713&amp;"",1)="5"),IF(AA713="Redirect","Returns "&amp;C713&amp;" but still has "&amp;N(K713)&amp;" clicks and "&amp;N(AC713)&amp;" referring domains. 301 it to the closest live page.","Returns "&amp;C713&amp;" with no clicks or links. Remove internal links and let it 404 or 410."),IF(D713="Non-Indexable","Non-indexable ("&amp;E713&amp;"). Keep if that is intentional; otherwise fix the canonical or noindex.",IF(AA713="Merge","Overlaps with "&amp;I713&amp;IF(N(J713)&gt;0," (similarity "&amp;TEXT(J713,"0.00")&amp;")","")&amp;", which gets more clicks. Merge the useful parts into it and 301 this URL.",IF(AA713="Update",MID(IF(U713="Yes","; Clicks down "&amp;TEXT(-P713,"0%")&amp;" on the previous period","")&amp;IF(V713="Yes","; Average position "&amp;TEXT(N713,"0.0")&amp;" on "&amp;TEXT(L713,"#,##0")&amp;" impressions (striking distance)","")&amp;IF(AND(T713="Yes",N(L713)&gt;=Rules!$B$6),"; Thin ("&amp;F713&amp;" words) but has search demand",""),3,400),IF(AA713="Prune","Low value: "&amp;N(K713)&amp;" clicks, "&amp;N(L713)&amp;" impressions, "&amp;N(Q713)&amp;" sessions, no key events. Remove or noindex it and update internal links.",IF(AA713="Redirect","Low value but "&amp;N(AC713)&amp;" referring domains. 301 it to the closest relevant page to keep those links.",IF(AND(Z713="No",Y713="Yes",N(K713)&lt;Rules!$B$5),"Low search traffic but it converts (key events: "&amp;S713&amp;"). Keep it and link to it.",IF(W713="Yes","Stronger than the page it overlaps ("&amp;I713&amp;"). Keep; merge that page into this one.","Healthy: "&amp;N(K713)&amp;" clicks"&amp;IF(ISNUMBER(N713),", average position "&amp;TEXT(N713,"0.0"),"")&amp;". Keep and monitor."))))))))))</f>
        <v/>
      </c>
      <c r="AE713">
        <f>IF(A713="","",IF(AD713&lt;&gt;"",AD713,AA713))</f>
        <v/>
      </c>
    </row>
    <row r="714">
      <c r="A714">
        <f>IF(Crawl!A713="","",Crawl!A713)</f>
        <v/>
      </c>
      <c r="B714">
        <f>IF(A714="","",Crawl!EC713)</f>
        <v/>
      </c>
      <c r="C714">
        <f>IF(A714="","",IFERROR(INDEX(Crawl!$A713:$DZ713,1,Rules!$H$6),""))</f>
        <v/>
      </c>
      <c r="D714">
        <f>IF(A714="","",IFERROR(INDEX(Crawl!$A713:$DZ713,1,Rules!$H$7),"")&amp;"")</f>
        <v/>
      </c>
      <c r="E714">
        <f>IF(A714="","",IFERROR(INDEX(Crawl!$A713:$DZ713,1,Rules!$H$8),"")&amp;"")</f>
        <v/>
      </c>
      <c r="F714">
        <f>IF(A714="","",IFERROR(INDEX(Crawl!$A713:$DZ713,1,Rules!$H$9),""))</f>
        <v/>
      </c>
      <c r="G714">
        <f>IF(A714="","",IFERROR(INDEX(Crawl!$A713:$DZ713,1,Rules!$H$10),""))</f>
        <v/>
      </c>
      <c r="H714">
        <f>IF(A714="","",IFERROR(INDEX(Crawl!$A713:$DZ713,1,Rules!$H$12),""))</f>
        <v/>
      </c>
      <c r="I714">
        <f>IF(A714="","",IF(AND(N(H714)&gt;0,IFERROR(INDEX(Crawl!$A713:$DZ713,1,Rules!$H$11),"")&amp;""&lt;&gt;""),IFERROR(INDEX(Crawl!$A713:$DZ713,1,Rules!$H$11),"")&amp;"",IF(AND(ISNUMBER(J714),N(J714)&gt;=Rules!$B$12,IFERROR(INDEX(Crawl!$A713:$DZ713,1,Rules!$H$13),"")&amp;""&lt;&gt;""),IFERROR(INDEX(Crawl!$A713:$DZ713,1,Rules!$H$13),"")&amp;"","")))</f>
        <v/>
      </c>
      <c r="J714" s="19">
        <f>IF(A714="","",IF(IFERROR(INDEX(Crawl!$A713:$DZ713,1,Rules!$H$14),"")&amp;""="","",IFERROR(INDEX(Crawl!$A713:$DZ713,1,Rules!$H$14),"")))</f>
        <v/>
      </c>
      <c r="K714">
        <f>IF(A714="","",IFERROR(SUMIFS('GSC current'!$J$2:$J$2001,'GSC current'!$I$2:$I$2001,B714),0))</f>
        <v/>
      </c>
      <c r="L714">
        <f>IF(A714="","",IFERROR(SUMIFS('GSC current'!$K$2:$K$2001,'GSC current'!$I$2:$I$2001,B714),0))</f>
        <v/>
      </c>
      <c r="M714" s="20">
        <f>IF(A714="","",IF(N(L714)&gt;0,K714/L714,""))</f>
        <v/>
      </c>
      <c r="N714" s="21">
        <f>IF(A714="","",IF(N(L714)&gt;0,SUMIFS('GSC current'!$L$2:$L$2001,'GSC current'!$I$2:$I$2001,B714)/L714,""))</f>
        <v/>
      </c>
      <c r="O714">
        <f>IF(A714="","",IFERROR(SUMIFS('GSC previous'!$J$2:$J$2001,'GSC previous'!$I$2:$I$2001,B714),0))</f>
        <v/>
      </c>
      <c r="P714" s="22">
        <f>IF(A714="","",IF(N(O714)&gt;0,(K714-O714)/O714,""))</f>
        <v/>
      </c>
      <c r="Q714">
        <f>IF(A714="","",IFERROR(SUMIFS(GA4!$P$2:$P$2001,GA4!$O$2:$O$2001,B714),0))</f>
        <v/>
      </c>
      <c r="R714" s="23">
        <f>IF(A714="","",IF(N(Q714)&gt;0,SUMIFS(GA4!$Q$2:$Q$2001,GA4!$O$2:$O$2001,B714)/Q714,""))</f>
        <v/>
      </c>
      <c r="S714">
        <f>IF(A714="","",IFERROR(SUMIFS(GA4!$R$2:$R$2001,GA4!$O$2:$O$2001,B714),0))</f>
        <v/>
      </c>
      <c r="T714">
        <f>IF(A714="","",IF(AND(ISNUMBER(F714),LEFT(C714&amp;"",1)="2"),IF(F714&lt;Rules!$B$9,"Yes","No"),"No"))</f>
        <v/>
      </c>
      <c r="U714">
        <f>IF(A714="","",IF(AND(N(O714)&gt;=Rules!$B$8,ISNUMBER(P714)),IF(P714&lt;=-Rules!$B$7,"Yes","No"),"No"))</f>
        <v/>
      </c>
      <c r="V714">
        <f>IF(A714="","",IF(AND(N(L714)&gt;=Rules!$B$6,ISNUMBER(N714)),IF(AND(N714&gt;=Rules!$B$10,N714&lt;=Rules!$B$11),"Yes","No"),"No"))</f>
        <v/>
      </c>
      <c r="W714">
        <f>IF(A714="","",IF(I714&lt;&gt;"","Yes","No"))</f>
        <v/>
      </c>
      <c r="X714">
        <f>IF(I714="","",IF(SUMIFS($K$3:$K$2002,$A$3:$A$2002,SUBSTITUTE(SUBSTITUTE(I714,"?","~?"),"*","~*"))&gt;N(K714),"Yes","No"))</f>
        <v/>
      </c>
      <c r="Y714">
        <f>IF(A714="","",IF(N(S714)&gt;0,"Yes","No"))</f>
        <v/>
      </c>
      <c r="Z714">
        <f>IF(A714="","",IF(AND(N(K714)&lt;Rules!$B$5,N(L714)&lt;Rules!$B$6,N(Q714)&lt;Rules!$B$13,Y714="No"),"Yes","No"))</f>
        <v/>
      </c>
      <c r="AA714">
        <f>IF(A714="","",IF(LEFT(C714&amp;"",1)="3","Redirect",IF(OR(LEFT(C714&amp;"",1)="4",LEFT(C714&amp;"",1)="5"),IF(OR(N(K714)&gt;0,N(AC714)&gt;=Rules!$B$14),"Redirect","Prune"),IF(D714="Non-Indexable","Keep",IF(AND(W714="Yes",X714="Yes",Y714="No"),"Merge",IF(OR(U714="Yes",V714="Yes",AND(T714="Yes",N(L714)&gt;=Rules!$B$6)),"Update",IF(Z714="Yes",IF(N(AC714)&gt;=Rules!$B$14,"Redirect","Prune"),"Keep")))))))</f>
        <v/>
      </c>
      <c r="AB714">
        <f>IF(A714="","",IF(LEFT(C714&amp;"",1)="3","Already redirects ("&amp;C714&amp;"). Update internal links to point at the final URL.",IF(OR(LEFT(C714&amp;"",1)="4",LEFT(C714&amp;"",1)="5"),IF(AA714="Redirect","Returns "&amp;C714&amp;" but still has "&amp;N(K714)&amp;" clicks and "&amp;N(AC714)&amp;" referring domains. 301 it to the closest live page.","Returns "&amp;C714&amp;" with no clicks or links. Remove internal links and let it 404 or 410."),IF(D714="Non-Indexable","Non-indexable ("&amp;E714&amp;"). Keep if that is intentional; otherwise fix the canonical or noindex.",IF(AA714="Merge","Overlaps with "&amp;I714&amp;IF(N(J714)&gt;0," (similarity "&amp;TEXT(J714,"0.00")&amp;")","")&amp;", which gets more clicks. Merge the useful parts into it and 301 this URL.",IF(AA714="Update",MID(IF(U714="Yes","; Clicks down "&amp;TEXT(-P714,"0%")&amp;" on the previous period","")&amp;IF(V714="Yes","; Average position "&amp;TEXT(N714,"0.0")&amp;" on "&amp;TEXT(L714,"#,##0")&amp;" impressions (striking distance)","")&amp;IF(AND(T714="Yes",N(L714)&gt;=Rules!$B$6),"; Thin ("&amp;F714&amp;" words) but has search demand",""),3,400),IF(AA714="Prune","Low value: "&amp;N(K714)&amp;" clicks, "&amp;N(L714)&amp;" impressions, "&amp;N(Q714)&amp;" sessions, no key events. Remove or noindex it and update internal links.",IF(AA714="Redirect","Low value but "&amp;N(AC714)&amp;" referring domains. 301 it to the closest relevant page to keep those links.",IF(AND(Z714="No",Y714="Yes",N(K714)&lt;Rules!$B$5),"Low search traffic but it converts (key events: "&amp;S714&amp;"). Keep it and link to it.",IF(W714="Yes","Stronger than the page it overlaps ("&amp;I714&amp;"). Keep; merge that page into this one.","Healthy: "&amp;N(K714)&amp;" clicks"&amp;IF(ISNUMBER(N714),", average position "&amp;TEXT(N714,"0.0"),"")&amp;". Keep and monitor."))))))))))</f>
        <v/>
      </c>
      <c r="AE714">
        <f>IF(A714="","",IF(AD714&lt;&gt;"",AD714,AA714))</f>
        <v/>
      </c>
    </row>
    <row r="715">
      <c r="A715">
        <f>IF(Crawl!A714="","",Crawl!A714)</f>
        <v/>
      </c>
      <c r="B715">
        <f>IF(A715="","",Crawl!EC714)</f>
        <v/>
      </c>
      <c r="C715">
        <f>IF(A715="","",IFERROR(INDEX(Crawl!$A714:$DZ714,1,Rules!$H$6),""))</f>
        <v/>
      </c>
      <c r="D715">
        <f>IF(A715="","",IFERROR(INDEX(Crawl!$A714:$DZ714,1,Rules!$H$7),"")&amp;"")</f>
        <v/>
      </c>
      <c r="E715">
        <f>IF(A715="","",IFERROR(INDEX(Crawl!$A714:$DZ714,1,Rules!$H$8),"")&amp;"")</f>
        <v/>
      </c>
      <c r="F715">
        <f>IF(A715="","",IFERROR(INDEX(Crawl!$A714:$DZ714,1,Rules!$H$9),""))</f>
        <v/>
      </c>
      <c r="G715">
        <f>IF(A715="","",IFERROR(INDEX(Crawl!$A714:$DZ714,1,Rules!$H$10),""))</f>
        <v/>
      </c>
      <c r="H715">
        <f>IF(A715="","",IFERROR(INDEX(Crawl!$A714:$DZ714,1,Rules!$H$12),""))</f>
        <v/>
      </c>
      <c r="I715">
        <f>IF(A715="","",IF(AND(N(H715)&gt;0,IFERROR(INDEX(Crawl!$A714:$DZ714,1,Rules!$H$11),"")&amp;""&lt;&gt;""),IFERROR(INDEX(Crawl!$A714:$DZ714,1,Rules!$H$11),"")&amp;"",IF(AND(ISNUMBER(J715),N(J715)&gt;=Rules!$B$12,IFERROR(INDEX(Crawl!$A714:$DZ714,1,Rules!$H$13),"")&amp;""&lt;&gt;""),IFERROR(INDEX(Crawl!$A714:$DZ714,1,Rules!$H$13),"")&amp;"","")))</f>
        <v/>
      </c>
      <c r="J715" s="19">
        <f>IF(A715="","",IF(IFERROR(INDEX(Crawl!$A714:$DZ714,1,Rules!$H$14),"")&amp;""="","",IFERROR(INDEX(Crawl!$A714:$DZ714,1,Rules!$H$14),"")))</f>
        <v/>
      </c>
      <c r="K715">
        <f>IF(A715="","",IFERROR(SUMIFS('GSC current'!$J$2:$J$2001,'GSC current'!$I$2:$I$2001,B715),0))</f>
        <v/>
      </c>
      <c r="L715">
        <f>IF(A715="","",IFERROR(SUMIFS('GSC current'!$K$2:$K$2001,'GSC current'!$I$2:$I$2001,B715),0))</f>
        <v/>
      </c>
      <c r="M715" s="20">
        <f>IF(A715="","",IF(N(L715)&gt;0,K715/L715,""))</f>
        <v/>
      </c>
      <c r="N715" s="21">
        <f>IF(A715="","",IF(N(L715)&gt;0,SUMIFS('GSC current'!$L$2:$L$2001,'GSC current'!$I$2:$I$2001,B715)/L715,""))</f>
        <v/>
      </c>
      <c r="O715">
        <f>IF(A715="","",IFERROR(SUMIFS('GSC previous'!$J$2:$J$2001,'GSC previous'!$I$2:$I$2001,B715),0))</f>
        <v/>
      </c>
      <c r="P715" s="22">
        <f>IF(A715="","",IF(N(O715)&gt;0,(K715-O715)/O715,""))</f>
        <v/>
      </c>
      <c r="Q715">
        <f>IF(A715="","",IFERROR(SUMIFS(GA4!$P$2:$P$2001,GA4!$O$2:$O$2001,B715),0))</f>
        <v/>
      </c>
      <c r="R715" s="23">
        <f>IF(A715="","",IF(N(Q715)&gt;0,SUMIFS(GA4!$Q$2:$Q$2001,GA4!$O$2:$O$2001,B715)/Q715,""))</f>
        <v/>
      </c>
      <c r="S715">
        <f>IF(A715="","",IFERROR(SUMIFS(GA4!$R$2:$R$2001,GA4!$O$2:$O$2001,B715),0))</f>
        <v/>
      </c>
      <c r="T715">
        <f>IF(A715="","",IF(AND(ISNUMBER(F715),LEFT(C715&amp;"",1)="2"),IF(F715&lt;Rules!$B$9,"Yes","No"),"No"))</f>
        <v/>
      </c>
      <c r="U715">
        <f>IF(A715="","",IF(AND(N(O715)&gt;=Rules!$B$8,ISNUMBER(P715)),IF(P715&lt;=-Rules!$B$7,"Yes","No"),"No"))</f>
        <v/>
      </c>
      <c r="V715">
        <f>IF(A715="","",IF(AND(N(L715)&gt;=Rules!$B$6,ISNUMBER(N715)),IF(AND(N715&gt;=Rules!$B$10,N715&lt;=Rules!$B$11),"Yes","No"),"No"))</f>
        <v/>
      </c>
      <c r="W715">
        <f>IF(A715="","",IF(I715&lt;&gt;"","Yes","No"))</f>
        <v/>
      </c>
      <c r="X715">
        <f>IF(I715="","",IF(SUMIFS($K$3:$K$2002,$A$3:$A$2002,SUBSTITUTE(SUBSTITUTE(I715,"?","~?"),"*","~*"))&gt;N(K715),"Yes","No"))</f>
        <v/>
      </c>
      <c r="Y715">
        <f>IF(A715="","",IF(N(S715)&gt;0,"Yes","No"))</f>
        <v/>
      </c>
      <c r="Z715">
        <f>IF(A715="","",IF(AND(N(K715)&lt;Rules!$B$5,N(L715)&lt;Rules!$B$6,N(Q715)&lt;Rules!$B$13,Y715="No"),"Yes","No"))</f>
        <v/>
      </c>
      <c r="AA715">
        <f>IF(A715="","",IF(LEFT(C715&amp;"",1)="3","Redirect",IF(OR(LEFT(C715&amp;"",1)="4",LEFT(C715&amp;"",1)="5"),IF(OR(N(K715)&gt;0,N(AC715)&gt;=Rules!$B$14),"Redirect","Prune"),IF(D715="Non-Indexable","Keep",IF(AND(W715="Yes",X715="Yes",Y715="No"),"Merge",IF(OR(U715="Yes",V715="Yes",AND(T715="Yes",N(L715)&gt;=Rules!$B$6)),"Update",IF(Z715="Yes",IF(N(AC715)&gt;=Rules!$B$14,"Redirect","Prune"),"Keep")))))))</f>
        <v/>
      </c>
      <c r="AB715">
        <f>IF(A715="","",IF(LEFT(C715&amp;"",1)="3","Already redirects ("&amp;C715&amp;"). Update internal links to point at the final URL.",IF(OR(LEFT(C715&amp;"",1)="4",LEFT(C715&amp;"",1)="5"),IF(AA715="Redirect","Returns "&amp;C715&amp;" but still has "&amp;N(K715)&amp;" clicks and "&amp;N(AC715)&amp;" referring domains. 301 it to the closest live page.","Returns "&amp;C715&amp;" with no clicks or links. Remove internal links and let it 404 or 410."),IF(D715="Non-Indexable","Non-indexable ("&amp;E715&amp;"). Keep if that is intentional; otherwise fix the canonical or noindex.",IF(AA715="Merge","Overlaps with "&amp;I715&amp;IF(N(J715)&gt;0," (similarity "&amp;TEXT(J715,"0.00")&amp;")","")&amp;", which gets more clicks. Merge the useful parts into it and 301 this URL.",IF(AA715="Update",MID(IF(U715="Yes","; Clicks down "&amp;TEXT(-P715,"0%")&amp;" on the previous period","")&amp;IF(V715="Yes","; Average position "&amp;TEXT(N715,"0.0")&amp;" on "&amp;TEXT(L715,"#,##0")&amp;" impressions (striking distance)","")&amp;IF(AND(T715="Yes",N(L715)&gt;=Rules!$B$6),"; Thin ("&amp;F715&amp;" words) but has search demand",""),3,400),IF(AA715="Prune","Low value: "&amp;N(K715)&amp;" clicks, "&amp;N(L715)&amp;" impressions, "&amp;N(Q715)&amp;" sessions, no key events. Remove or noindex it and update internal links.",IF(AA715="Redirect","Low value but "&amp;N(AC715)&amp;" referring domains. 301 it to the closest relevant page to keep those links.",IF(AND(Z715="No",Y715="Yes",N(K715)&lt;Rules!$B$5),"Low search traffic but it converts (key events: "&amp;S715&amp;"). Keep it and link to it.",IF(W715="Yes","Stronger than the page it overlaps ("&amp;I715&amp;"). Keep; merge that page into this one.","Healthy: "&amp;N(K715)&amp;" clicks"&amp;IF(ISNUMBER(N715),", average position "&amp;TEXT(N715,"0.0"),"")&amp;". Keep and monitor."))))))))))</f>
        <v/>
      </c>
      <c r="AE715">
        <f>IF(A715="","",IF(AD715&lt;&gt;"",AD715,AA715))</f>
        <v/>
      </c>
    </row>
    <row r="716">
      <c r="A716">
        <f>IF(Crawl!A715="","",Crawl!A715)</f>
        <v/>
      </c>
      <c r="B716">
        <f>IF(A716="","",Crawl!EC715)</f>
        <v/>
      </c>
      <c r="C716">
        <f>IF(A716="","",IFERROR(INDEX(Crawl!$A715:$DZ715,1,Rules!$H$6),""))</f>
        <v/>
      </c>
      <c r="D716">
        <f>IF(A716="","",IFERROR(INDEX(Crawl!$A715:$DZ715,1,Rules!$H$7),"")&amp;"")</f>
        <v/>
      </c>
      <c r="E716">
        <f>IF(A716="","",IFERROR(INDEX(Crawl!$A715:$DZ715,1,Rules!$H$8),"")&amp;"")</f>
        <v/>
      </c>
      <c r="F716">
        <f>IF(A716="","",IFERROR(INDEX(Crawl!$A715:$DZ715,1,Rules!$H$9),""))</f>
        <v/>
      </c>
      <c r="G716">
        <f>IF(A716="","",IFERROR(INDEX(Crawl!$A715:$DZ715,1,Rules!$H$10),""))</f>
        <v/>
      </c>
      <c r="H716">
        <f>IF(A716="","",IFERROR(INDEX(Crawl!$A715:$DZ715,1,Rules!$H$12),""))</f>
        <v/>
      </c>
      <c r="I716">
        <f>IF(A716="","",IF(AND(N(H716)&gt;0,IFERROR(INDEX(Crawl!$A715:$DZ715,1,Rules!$H$11),"")&amp;""&lt;&gt;""),IFERROR(INDEX(Crawl!$A715:$DZ715,1,Rules!$H$11),"")&amp;"",IF(AND(ISNUMBER(J716),N(J716)&gt;=Rules!$B$12,IFERROR(INDEX(Crawl!$A715:$DZ715,1,Rules!$H$13),"")&amp;""&lt;&gt;""),IFERROR(INDEX(Crawl!$A715:$DZ715,1,Rules!$H$13),"")&amp;"","")))</f>
        <v/>
      </c>
      <c r="J716" s="19">
        <f>IF(A716="","",IF(IFERROR(INDEX(Crawl!$A715:$DZ715,1,Rules!$H$14),"")&amp;""="","",IFERROR(INDEX(Crawl!$A715:$DZ715,1,Rules!$H$14),"")))</f>
        <v/>
      </c>
      <c r="K716">
        <f>IF(A716="","",IFERROR(SUMIFS('GSC current'!$J$2:$J$2001,'GSC current'!$I$2:$I$2001,B716),0))</f>
        <v/>
      </c>
      <c r="L716">
        <f>IF(A716="","",IFERROR(SUMIFS('GSC current'!$K$2:$K$2001,'GSC current'!$I$2:$I$2001,B716),0))</f>
        <v/>
      </c>
      <c r="M716" s="20">
        <f>IF(A716="","",IF(N(L716)&gt;0,K716/L716,""))</f>
        <v/>
      </c>
      <c r="N716" s="21">
        <f>IF(A716="","",IF(N(L716)&gt;0,SUMIFS('GSC current'!$L$2:$L$2001,'GSC current'!$I$2:$I$2001,B716)/L716,""))</f>
        <v/>
      </c>
      <c r="O716">
        <f>IF(A716="","",IFERROR(SUMIFS('GSC previous'!$J$2:$J$2001,'GSC previous'!$I$2:$I$2001,B716),0))</f>
        <v/>
      </c>
      <c r="P716" s="22">
        <f>IF(A716="","",IF(N(O716)&gt;0,(K716-O716)/O716,""))</f>
        <v/>
      </c>
      <c r="Q716">
        <f>IF(A716="","",IFERROR(SUMIFS(GA4!$P$2:$P$2001,GA4!$O$2:$O$2001,B716),0))</f>
        <v/>
      </c>
      <c r="R716" s="23">
        <f>IF(A716="","",IF(N(Q716)&gt;0,SUMIFS(GA4!$Q$2:$Q$2001,GA4!$O$2:$O$2001,B716)/Q716,""))</f>
        <v/>
      </c>
      <c r="S716">
        <f>IF(A716="","",IFERROR(SUMIFS(GA4!$R$2:$R$2001,GA4!$O$2:$O$2001,B716),0))</f>
        <v/>
      </c>
      <c r="T716">
        <f>IF(A716="","",IF(AND(ISNUMBER(F716),LEFT(C716&amp;"",1)="2"),IF(F716&lt;Rules!$B$9,"Yes","No"),"No"))</f>
        <v/>
      </c>
      <c r="U716">
        <f>IF(A716="","",IF(AND(N(O716)&gt;=Rules!$B$8,ISNUMBER(P716)),IF(P716&lt;=-Rules!$B$7,"Yes","No"),"No"))</f>
        <v/>
      </c>
      <c r="V716">
        <f>IF(A716="","",IF(AND(N(L716)&gt;=Rules!$B$6,ISNUMBER(N716)),IF(AND(N716&gt;=Rules!$B$10,N716&lt;=Rules!$B$11),"Yes","No"),"No"))</f>
        <v/>
      </c>
      <c r="W716">
        <f>IF(A716="","",IF(I716&lt;&gt;"","Yes","No"))</f>
        <v/>
      </c>
      <c r="X716">
        <f>IF(I716="","",IF(SUMIFS($K$3:$K$2002,$A$3:$A$2002,SUBSTITUTE(SUBSTITUTE(I716,"?","~?"),"*","~*"))&gt;N(K716),"Yes","No"))</f>
        <v/>
      </c>
      <c r="Y716">
        <f>IF(A716="","",IF(N(S716)&gt;0,"Yes","No"))</f>
        <v/>
      </c>
      <c r="Z716">
        <f>IF(A716="","",IF(AND(N(K716)&lt;Rules!$B$5,N(L716)&lt;Rules!$B$6,N(Q716)&lt;Rules!$B$13,Y716="No"),"Yes","No"))</f>
        <v/>
      </c>
      <c r="AA716">
        <f>IF(A716="","",IF(LEFT(C716&amp;"",1)="3","Redirect",IF(OR(LEFT(C716&amp;"",1)="4",LEFT(C716&amp;"",1)="5"),IF(OR(N(K716)&gt;0,N(AC716)&gt;=Rules!$B$14),"Redirect","Prune"),IF(D716="Non-Indexable","Keep",IF(AND(W716="Yes",X716="Yes",Y716="No"),"Merge",IF(OR(U716="Yes",V716="Yes",AND(T716="Yes",N(L716)&gt;=Rules!$B$6)),"Update",IF(Z716="Yes",IF(N(AC716)&gt;=Rules!$B$14,"Redirect","Prune"),"Keep")))))))</f>
        <v/>
      </c>
      <c r="AB716">
        <f>IF(A716="","",IF(LEFT(C716&amp;"",1)="3","Already redirects ("&amp;C716&amp;"). Update internal links to point at the final URL.",IF(OR(LEFT(C716&amp;"",1)="4",LEFT(C716&amp;"",1)="5"),IF(AA716="Redirect","Returns "&amp;C716&amp;" but still has "&amp;N(K716)&amp;" clicks and "&amp;N(AC716)&amp;" referring domains. 301 it to the closest live page.","Returns "&amp;C716&amp;" with no clicks or links. Remove internal links and let it 404 or 410."),IF(D716="Non-Indexable","Non-indexable ("&amp;E716&amp;"). Keep if that is intentional; otherwise fix the canonical or noindex.",IF(AA716="Merge","Overlaps with "&amp;I716&amp;IF(N(J716)&gt;0," (similarity "&amp;TEXT(J716,"0.00")&amp;")","")&amp;", which gets more clicks. Merge the useful parts into it and 301 this URL.",IF(AA716="Update",MID(IF(U716="Yes","; Clicks down "&amp;TEXT(-P716,"0%")&amp;" on the previous period","")&amp;IF(V716="Yes","; Average position "&amp;TEXT(N716,"0.0")&amp;" on "&amp;TEXT(L716,"#,##0")&amp;" impressions (striking distance)","")&amp;IF(AND(T716="Yes",N(L716)&gt;=Rules!$B$6),"; Thin ("&amp;F716&amp;" words) but has search demand",""),3,400),IF(AA716="Prune","Low value: "&amp;N(K716)&amp;" clicks, "&amp;N(L716)&amp;" impressions, "&amp;N(Q716)&amp;" sessions, no key events. Remove or noindex it and update internal links.",IF(AA716="Redirect","Low value but "&amp;N(AC716)&amp;" referring domains. 301 it to the closest relevant page to keep those links.",IF(AND(Z716="No",Y716="Yes",N(K716)&lt;Rules!$B$5),"Low search traffic but it converts (key events: "&amp;S716&amp;"). Keep it and link to it.",IF(W716="Yes","Stronger than the page it overlaps ("&amp;I716&amp;"). Keep; merge that page into this one.","Healthy: "&amp;N(K716)&amp;" clicks"&amp;IF(ISNUMBER(N716),", average position "&amp;TEXT(N716,"0.0"),"")&amp;". Keep and monitor."))))))))))</f>
        <v/>
      </c>
      <c r="AE716">
        <f>IF(A716="","",IF(AD716&lt;&gt;"",AD716,AA716))</f>
        <v/>
      </c>
    </row>
    <row r="717">
      <c r="A717">
        <f>IF(Crawl!A716="","",Crawl!A716)</f>
        <v/>
      </c>
      <c r="B717">
        <f>IF(A717="","",Crawl!EC716)</f>
        <v/>
      </c>
      <c r="C717">
        <f>IF(A717="","",IFERROR(INDEX(Crawl!$A716:$DZ716,1,Rules!$H$6),""))</f>
        <v/>
      </c>
      <c r="D717">
        <f>IF(A717="","",IFERROR(INDEX(Crawl!$A716:$DZ716,1,Rules!$H$7),"")&amp;"")</f>
        <v/>
      </c>
      <c r="E717">
        <f>IF(A717="","",IFERROR(INDEX(Crawl!$A716:$DZ716,1,Rules!$H$8),"")&amp;"")</f>
        <v/>
      </c>
      <c r="F717">
        <f>IF(A717="","",IFERROR(INDEX(Crawl!$A716:$DZ716,1,Rules!$H$9),""))</f>
        <v/>
      </c>
      <c r="G717">
        <f>IF(A717="","",IFERROR(INDEX(Crawl!$A716:$DZ716,1,Rules!$H$10),""))</f>
        <v/>
      </c>
      <c r="H717">
        <f>IF(A717="","",IFERROR(INDEX(Crawl!$A716:$DZ716,1,Rules!$H$12),""))</f>
        <v/>
      </c>
      <c r="I717">
        <f>IF(A717="","",IF(AND(N(H717)&gt;0,IFERROR(INDEX(Crawl!$A716:$DZ716,1,Rules!$H$11),"")&amp;""&lt;&gt;""),IFERROR(INDEX(Crawl!$A716:$DZ716,1,Rules!$H$11),"")&amp;"",IF(AND(ISNUMBER(J717),N(J717)&gt;=Rules!$B$12,IFERROR(INDEX(Crawl!$A716:$DZ716,1,Rules!$H$13),"")&amp;""&lt;&gt;""),IFERROR(INDEX(Crawl!$A716:$DZ716,1,Rules!$H$13),"")&amp;"","")))</f>
        <v/>
      </c>
      <c r="J717" s="19">
        <f>IF(A717="","",IF(IFERROR(INDEX(Crawl!$A716:$DZ716,1,Rules!$H$14),"")&amp;""="","",IFERROR(INDEX(Crawl!$A716:$DZ716,1,Rules!$H$14),"")))</f>
        <v/>
      </c>
      <c r="K717">
        <f>IF(A717="","",IFERROR(SUMIFS('GSC current'!$J$2:$J$2001,'GSC current'!$I$2:$I$2001,B717),0))</f>
        <v/>
      </c>
      <c r="L717">
        <f>IF(A717="","",IFERROR(SUMIFS('GSC current'!$K$2:$K$2001,'GSC current'!$I$2:$I$2001,B717),0))</f>
        <v/>
      </c>
      <c r="M717" s="20">
        <f>IF(A717="","",IF(N(L717)&gt;0,K717/L717,""))</f>
        <v/>
      </c>
      <c r="N717" s="21">
        <f>IF(A717="","",IF(N(L717)&gt;0,SUMIFS('GSC current'!$L$2:$L$2001,'GSC current'!$I$2:$I$2001,B717)/L717,""))</f>
        <v/>
      </c>
      <c r="O717">
        <f>IF(A717="","",IFERROR(SUMIFS('GSC previous'!$J$2:$J$2001,'GSC previous'!$I$2:$I$2001,B717),0))</f>
        <v/>
      </c>
      <c r="P717" s="22">
        <f>IF(A717="","",IF(N(O717)&gt;0,(K717-O717)/O717,""))</f>
        <v/>
      </c>
      <c r="Q717">
        <f>IF(A717="","",IFERROR(SUMIFS(GA4!$P$2:$P$2001,GA4!$O$2:$O$2001,B717),0))</f>
        <v/>
      </c>
      <c r="R717" s="23">
        <f>IF(A717="","",IF(N(Q717)&gt;0,SUMIFS(GA4!$Q$2:$Q$2001,GA4!$O$2:$O$2001,B717)/Q717,""))</f>
        <v/>
      </c>
      <c r="S717">
        <f>IF(A717="","",IFERROR(SUMIFS(GA4!$R$2:$R$2001,GA4!$O$2:$O$2001,B717),0))</f>
        <v/>
      </c>
      <c r="T717">
        <f>IF(A717="","",IF(AND(ISNUMBER(F717),LEFT(C717&amp;"",1)="2"),IF(F717&lt;Rules!$B$9,"Yes","No"),"No"))</f>
        <v/>
      </c>
      <c r="U717">
        <f>IF(A717="","",IF(AND(N(O717)&gt;=Rules!$B$8,ISNUMBER(P717)),IF(P717&lt;=-Rules!$B$7,"Yes","No"),"No"))</f>
        <v/>
      </c>
      <c r="V717">
        <f>IF(A717="","",IF(AND(N(L717)&gt;=Rules!$B$6,ISNUMBER(N717)),IF(AND(N717&gt;=Rules!$B$10,N717&lt;=Rules!$B$11),"Yes","No"),"No"))</f>
        <v/>
      </c>
      <c r="W717">
        <f>IF(A717="","",IF(I717&lt;&gt;"","Yes","No"))</f>
        <v/>
      </c>
      <c r="X717">
        <f>IF(I717="","",IF(SUMIFS($K$3:$K$2002,$A$3:$A$2002,SUBSTITUTE(SUBSTITUTE(I717,"?","~?"),"*","~*"))&gt;N(K717),"Yes","No"))</f>
        <v/>
      </c>
      <c r="Y717">
        <f>IF(A717="","",IF(N(S717)&gt;0,"Yes","No"))</f>
        <v/>
      </c>
      <c r="Z717">
        <f>IF(A717="","",IF(AND(N(K717)&lt;Rules!$B$5,N(L717)&lt;Rules!$B$6,N(Q717)&lt;Rules!$B$13,Y717="No"),"Yes","No"))</f>
        <v/>
      </c>
      <c r="AA717">
        <f>IF(A717="","",IF(LEFT(C717&amp;"",1)="3","Redirect",IF(OR(LEFT(C717&amp;"",1)="4",LEFT(C717&amp;"",1)="5"),IF(OR(N(K717)&gt;0,N(AC717)&gt;=Rules!$B$14),"Redirect","Prune"),IF(D717="Non-Indexable","Keep",IF(AND(W717="Yes",X717="Yes",Y717="No"),"Merge",IF(OR(U717="Yes",V717="Yes",AND(T717="Yes",N(L717)&gt;=Rules!$B$6)),"Update",IF(Z717="Yes",IF(N(AC717)&gt;=Rules!$B$14,"Redirect","Prune"),"Keep")))))))</f>
        <v/>
      </c>
      <c r="AB717">
        <f>IF(A717="","",IF(LEFT(C717&amp;"",1)="3","Already redirects ("&amp;C717&amp;"). Update internal links to point at the final URL.",IF(OR(LEFT(C717&amp;"",1)="4",LEFT(C717&amp;"",1)="5"),IF(AA717="Redirect","Returns "&amp;C717&amp;" but still has "&amp;N(K717)&amp;" clicks and "&amp;N(AC717)&amp;" referring domains. 301 it to the closest live page.","Returns "&amp;C717&amp;" with no clicks or links. Remove internal links and let it 404 or 410."),IF(D717="Non-Indexable","Non-indexable ("&amp;E717&amp;"). Keep if that is intentional; otherwise fix the canonical or noindex.",IF(AA717="Merge","Overlaps with "&amp;I717&amp;IF(N(J717)&gt;0," (similarity "&amp;TEXT(J717,"0.00")&amp;")","")&amp;", which gets more clicks. Merge the useful parts into it and 301 this URL.",IF(AA717="Update",MID(IF(U717="Yes","; Clicks down "&amp;TEXT(-P717,"0%")&amp;" on the previous period","")&amp;IF(V717="Yes","; Average position "&amp;TEXT(N717,"0.0")&amp;" on "&amp;TEXT(L717,"#,##0")&amp;" impressions (striking distance)","")&amp;IF(AND(T717="Yes",N(L717)&gt;=Rules!$B$6),"; Thin ("&amp;F717&amp;" words) but has search demand",""),3,400),IF(AA717="Prune","Low value: "&amp;N(K717)&amp;" clicks, "&amp;N(L717)&amp;" impressions, "&amp;N(Q717)&amp;" sessions, no key events. Remove or noindex it and update internal links.",IF(AA717="Redirect","Low value but "&amp;N(AC717)&amp;" referring domains. 301 it to the closest relevant page to keep those links.",IF(AND(Z717="No",Y717="Yes",N(K717)&lt;Rules!$B$5),"Low search traffic but it converts (key events: "&amp;S717&amp;"). Keep it and link to it.",IF(W717="Yes","Stronger than the page it overlaps ("&amp;I717&amp;"). Keep; merge that page into this one.","Healthy: "&amp;N(K717)&amp;" clicks"&amp;IF(ISNUMBER(N717),", average position "&amp;TEXT(N717,"0.0"),"")&amp;". Keep and monitor."))))))))))</f>
        <v/>
      </c>
      <c r="AE717">
        <f>IF(A717="","",IF(AD717&lt;&gt;"",AD717,AA717))</f>
        <v/>
      </c>
    </row>
    <row r="718">
      <c r="A718">
        <f>IF(Crawl!A717="","",Crawl!A717)</f>
        <v/>
      </c>
      <c r="B718">
        <f>IF(A718="","",Crawl!EC717)</f>
        <v/>
      </c>
      <c r="C718">
        <f>IF(A718="","",IFERROR(INDEX(Crawl!$A717:$DZ717,1,Rules!$H$6),""))</f>
        <v/>
      </c>
      <c r="D718">
        <f>IF(A718="","",IFERROR(INDEX(Crawl!$A717:$DZ717,1,Rules!$H$7),"")&amp;"")</f>
        <v/>
      </c>
      <c r="E718">
        <f>IF(A718="","",IFERROR(INDEX(Crawl!$A717:$DZ717,1,Rules!$H$8),"")&amp;"")</f>
        <v/>
      </c>
      <c r="F718">
        <f>IF(A718="","",IFERROR(INDEX(Crawl!$A717:$DZ717,1,Rules!$H$9),""))</f>
        <v/>
      </c>
      <c r="G718">
        <f>IF(A718="","",IFERROR(INDEX(Crawl!$A717:$DZ717,1,Rules!$H$10),""))</f>
        <v/>
      </c>
      <c r="H718">
        <f>IF(A718="","",IFERROR(INDEX(Crawl!$A717:$DZ717,1,Rules!$H$12),""))</f>
        <v/>
      </c>
      <c r="I718">
        <f>IF(A718="","",IF(AND(N(H718)&gt;0,IFERROR(INDEX(Crawl!$A717:$DZ717,1,Rules!$H$11),"")&amp;""&lt;&gt;""),IFERROR(INDEX(Crawl!$A717:$DZ717,1,Rules!$H$11),"")&amp;"",IF(AND(ISNUMBER(J718),N(J718)&gt;=Rules!$B$12,IFERROR(INDEX(Crawl!$A717:$DZ717,1,Rules!$H$13),"")&amp;""&lt;&gt;""),IFERROR(INDEX(Crawl!$A717:$DZ717,1,Rules!$H$13),"")&amp;"","")))</f>
        <v/>
      </c>
      <c r="J718" s="19">
        <f>IF(A718="","",IF(IFERROR(INDEX(Crawl!$A717:$DZ717,1,Rules!$H$14),"")&amp;""="","",IFERROR(INDEX(Crawl!$A717:$DZ717,1,Rules!$H$14),"")))</f>
        <v/>
      </c>
      <c r="K718">
        <f>IF(A718="","",IFERROR(SUMIFS('GSC current'!$J$2:$J$2001,'GSC current'!$I$2:$I$2001,B718),0))</f>
        <v/>
      </c>
      <c r="L718">
        <f>IF(A718="","",IFERROR(SUMIFS('GSC current'!$K$2:$K$2001,'GSC current'!$I$2:$I$2001,B718),0))</f>
        <v/>
      </c>
      <c r="M718" s="20">
        <f>IF(A718="","",IF(N(L718)&gt;0,K718/L718,""))</f>
        <v/>
      </c>
      <c r="N718" s="21">
        <f>IF(A718="","",IF(N(L718)&gt;0,SUMIFS('GSC current'!$L$2:$L$2001,'GSC current'!$I$2:$I$2001,B718)/L718,""))</f>
        <v/>
      </c>
      <c r="O718">
        <f>IF(A718="","",IFERROR(SUMIFS('GSC previous'!$J$2:$J$2001,'GSC previous'!$I$2:$I$2001,B718),0))</f>
        <v/>
      </c>
      <c r="P718" s="22">
        <f>IF(A718="","",IF(N(O718)&gt;0,(K718-O718)/O718,""))</f>
        <v/>
      </c>
      <c r="Q718">
        <f>IF(A718="","",IFERROR(SUMIFS(GA4!$P$2:$P$2001,GA4!$O$2:$O$2001,B718),0))</f>
        <v/>
      </c>
      <c r="R718" s="23">
        <f>IF(A718="","",IF(N(Q718)&gt;0,SUMIFS(GA4!$Q$2:$Q$2001,GA4!$O$2:$O$2001,B718)/Q718,""))</f>
        <v/>
      </c>
      <c r="S718">
        <f>IF(A718="","",IFERROR(SUMIFS(GA4!$R$2:$R$2001,GA4!$O$2:$O$2001,B718),0))</f>
        <v/>
      </c>
      <c r="T718">
        <f>IF(A718="","",IF(AND(ISNUMBER(F718),LEFT(C718&amp;"",1)="2"),IF(F718&lt;Rules!$B$9,"Yes","No"),"No"))</f>
        <v/>
      </c>
      <c r="U718">
        <f>IF(A718="","",IF(AND(N(O718)&gt;=Rules!$B$8,ISNUMBER(P718)),IF(P718&lt;=-Rules!$B$7,"Yes","No"),"No"))</f>
        <v/>
      </c>
      <c r="V718">
        <f>IF(A718="","",IF(AND(N(L718)&gt;=Rules!$B$6,ISNUMBER(N718)),IF(AND(N718&gt;=Rules!$B$10,N718&lt;=Rules!$B$11),"Yes","No"),"No"))</f>
        <v/>
      </c>
      <c r="W718">
        <f>IF(A718="","",IF(I718&lt;&gt;"","Yes","No"))</f>
        <v/>
      </c>
      <c r="X718">
        <f>IF(I718="","",IF(SUMIFS($K$3:$K$2002,$A$3:$A$2002,SUBSTITUTE(SUBSTITUTE(I718,"?","~?"),"*","~*"))&gt;N(K718),"Yes","No"))</f>
        <v/>
      </c>
      <c r="Y718">
        <f>IF(A718="","",IF(N(S718)&gt;0,"Yes","No"))</f>
        <v/>
      </c>
      <c r="Z718">
        <f>IF(A718="","",IF(AND(N(K718)&lt;Rules!$B$5,N(L718)&lt;Rules!$B$6,N(Q718)&lt;Rules!$B$13,Y718="No"),"Yes","No"))</f>
        <v/>
      </c>
      <c r="AA718">
        <f>IF(A718="","",IF(LEFT(C718&amp;"",1)="3","Redirect",IF(OR(LEFT(C718&amp;"",1)="4",LEFT(C718&amp;"",1)="5"),IF(OR(N(K718)&gt;0,N(AC718)&gt;=Rules!$B$14),"Redirect","Prune"),IF(D718="Non-Indexable","Keep",IF(AND(W718="Yes",X718="Yes",Y718="No"),"Merge",IF(OR(U718="Yes",V718="Yes",AND(T718="Yes",N(L718)&gt;=Rules!$B$6)),"Update",IF(Z718="Yes",IF(N(AC718)&gt;=Rules!$B$14,"Redirect","Prune"),"Keep")))))))</f>
        <v/>
      </c>
      <c r="AB718">
        <f>IF(A718="","",IF(LEFT(C718&amp;"",1)="3","Already redirects ("&amp;C718&amp;"). Update internal links to point at the final URL.",IF(OR(LEFT(C718&amp;"",1)="4",LEFT(C718&amp;"",1)="5"),IF(AA718="Redirect","Returns "&amp;C718&amp;" but still has "&amp;N(K718)&amp;" clicks and "&amp;N(AC718)&amp;" referring domains. 301 it to the closest live page.","Returns "&amp;C718&amp;" with no clicks or links. Remove internal links and let it 404 or 410."),IF(D718="Non-Indexable","Non-indexable ("&amp;E718&amp;"). Keep if that is intentional; otherwise fix the canonical or noindex.",IF(AA718="Merge","Overlaps with "&amp;I718&amp;IF(N(J718)&gt;0," (similarity "&amp;TEXT(J718,"0.00")&amp;")","")&amp;", which gets more clicks. Merge the useful parts into it and 301 this URL.",IF(AA718="Update",MID(IF(U718="Yes","; Clicks down "&amp;TEXT(-P718,"0%")&amp;" on the previous period","")&amp;IF(V718="Yes","; Average position "&amp;TEXT(N718,"0.0")&amp;" on "&amp;TEXT(L718,"#,##0")&amp;" impressions (striking distance)","")&amp;IF(AND(T718="Yes",N(L718)&gt;=Rules!$B$6),"; Thin ("&amp;F718&amp;" words) but has search demand",""),3,400),IF(AA718="Prune","Low value: "&amp;N(K718)&amp;" clicks, "&amp;N(L718)&amp;" impressions, "&amp;N(Q718)&amp;" sessions, no key events. Remove or noindex it and update internal links.",IF(AA718="Redirect","Low value but "&amp;N(AC718)&amp;" referring domains. 301 it to the closest relevant page to keep those links.",IF(AND(Z718="No",Y718="Yes",N(K718)&lt;Rules!$B$5),"Low search traffic but it converts (key events: "&amp;S718&amp;"). Keep it and link to it.",IF(W718="Yes","Stronger than the page it overlaps ("&amp;I718&amp;"). Keep; merge that page into this one.","Healthy: "&amp;N(K718)&amp;" clicks"&amp;IF(ISNUMBER(N718),", average position "&amp;TEXT(N718,"0.0"),"")&amp;". Keep and monitor."))))))))))</f>
        <v/>
      </c>
      <c r="AE718">
        <f>IF(A718="","",IF(AD718&lt;&gt;"",AD718,AA718))</f>
        <v/>
      </c>
    </row>
    <row r="719">
      <c r="A719">
        <f>IF(Crawl!A718="","",Crawl!A718)</f>
        <v/>
      </c>
      <c r="B719">
        <f>IF(A719="","",Crawl!EC718)</f>
        <v/>
      </c>
      <c r="C719">
        <f>IF(A719="","",IFERROR(INDEX(Crawl!$A718:$DZ718,1,Rules!$H$6),""))</f>
        <v/>
      </c>
      <c r="D719">
        <f>IF(A719="","",IFERROR(INDEX(Crawl!$A718:$DZ718,1,Rules!$H$7),"")&amp;"")</f>
        <v/>
      </c>
      <c r="E719">
        <f>IF(A719="","",IFERROR(INDEX(Crawl!$A718:$DZ718,1,Rules!$H$8),"")&amp;"")</f>
        <v/>
      </c>
      <c r="F719">
        <f>IF(A719="","",IFERROR(INDEX(Crawl!$A718:$DZ718,1,Rules!$H$9),""))</f>
        <v/>
      </c>
      <c r="G719">
        <f>IF(A719="","",IFERROR(INDEX(Crawl!$A718:$DZ718,1,Rules!$H$10),""))</f>
        <v/>
      </c>
      <c r="H719">
        <f>IF(A719="","",IFERROR(INDEX(Crawl!$A718:$DZ718,1,Rules!$H$12),""))</f>
        <v/>
      </c>
      <c r="I719">
        <f>IF(A719="","",IF(AND(N(H719)&gt;0,IFERROR(INDEX(Crawl!$A718:$DZ718,1,Rules!$H$11),"")&amp;""&lt;&gt;""),IFERROR(INDEX(Crawl!$A718:$DZ718,1,Rules!$H$11),"")&amp;"",IF(AND(ISNUMBER(J719),N(J719)&gt;=Rules!$B$12,IFERROR(INDEX(Crawl!$A718:$DZ718,1,Rules!$H$13),"")&amp;""&lt;&gt;""),IFERROR(INDEX(Crawl!$A718:$DZ718,1,Rules!$H$13),"")&amp;"","")))</f>
        <v/>
      </c>
      <c r="J719" s="19">
        <f>IF(A719="","",IF(IFERROR(INDEX(Crawl!$A718:$DZ718,1,Rules!$H$14),"")&amp;""="","",IFERROR(INDEX(Crawl!$A718:$DZ718,1,Rules!$H$14),"")))</f>
        <v/>
      </c>
      <c r="K719">
        <f>IF(A719="","",IFERROR(SUMIFS('GSC current'!$J$2:$J$2001,'GSC current'!$I$2:$I$2001,B719),0))</f>
        <v/>
      </c>
      <c r="L719">
        <f>IF(A719="","",IFERROR(SUMIFS('GSC current'!$K$2:$K$2001,'GSC current'!$I$2:$I$2001,B719),0))</f>
        <v/>
      </c>
      <c r="M719" s="20">
        <f>IF(A719="","",IF(N(L719)&gt;0,K719/L719,""))</f>
        <v/>
      </c>
      <c r="N719" s="21">
        <f>IF(A719="","",IF(N(L719)&gt;0,SUMIFS('GSC current'!$L$2:$L$2001,'GSC current'!$I$2:$I$2001,B719)/L719,""))</f>
        <v/>
      </c>
      <c r="O719">
        <f>IF(A719="","",IFERROR(SUMIFS('GSC previous'!$J$2:$J$2001,'GSC previous'!$I$2:$I$2001,B719),0))</f>
        <v/>
      </c>
      <c r="P719" s="22">
        <f>IF(A719="","",IF(N(O719)&gt;0,(K719-O719)/O719,""))</f>
        <v/>
      </c>
      <c r="Q719">
        <f>IF(A719="","",IFERROR(SUMIFS(GA4!$P$2:$P$2001,GA4!$O$2:$O$2001,B719),0))</f>
        <v/>
      </c>
      <c r="R719" s="23">
        <f>IF(A719="","",IF(N(Q719)&gt;0,SUMIFS(GA4!$Q$2:$Q$2001,GA4!$O$2:$O$2001,B719)/Q719,""))</f>
        <v/>
      </c>
      <c r="S719">
        <f>IF(A719="","",IFERROR(SUMIFS(GA4!$R$2:$R$2001,GA4!$O$2:$O$2001,B719),0))</f>
        <v/>
      </c>
      <c r="T719">
        <f>IF(A719="","",IF(AND(ISNUMBER(F719),LEFT(C719&amp;"",1)="2"),IF(F719&lt;Rules!$B$9,"Yes","No"),"No"))</f>
        <v/>
      </c>
      <c r="U719">
        <f>IF(A719="","",IF(AND(N(O719)&gt;=Rules!$B$8,ISNUMBER(P719)),IF(P719&lt;=-Rules!$B$7,"Yes","No"),"No"))</f>
        <v/>
      </c>
      <c r="V719">
        <f>IF(A719="","",IF(AND(N(L719)&gt;=Rules!$B$6,ISNUMBER(N719)),IF(AND(N719&gt;=Rules!$B$10,N719&lt;=Rules!$B$11),"Yes","No"),"No"))</f>
        <v/>
      </c>
      <c r="W719">
        <f>IF(A719="","",IF(I719&lt;&gt;"","Yes","No"))</f>
        <v/>
      </c>
      <c r="X719">
        <f>IF(I719="","",IF(SUMIFS($K$3:$K$2002,$A$3:$A$2002,SUBSTITUTE(SUBSTITUTE(I719,"?","~?"),"*","~*"))&gt;N(K719),"Yes","No"))</f>
        <v/>
      </c>
      <c r="Y719">
        <f>IF(A719="","",IF(N(S719)&gt;0,"Yes","No"))</f>
        <v/>
      </c>
      <c r="Z719">
        <f>IF(A719="","",IF(AND(N(K719)&lt;Rules!$B$5,N(L719)&lt;Rules!$B$6,N(Q719)&lt;Rules!$B$13,Y719="No"),"Yes","No"))</f>
        <v/>
      </c>
      <c r="AA719">
        <f>IF(A719="","",IF(LEFT(C719&amp;"",1)="3","Redirect",IF(OR(LEFT(C719&amp;"",1)="4",LEFT(C719&amp;"",1)="5"),IF(OR(N(K719)&gt;0,N(AC719)&gt;=Rules!$B$14),"Redirect","Prune"),IF(D719="Non-Indexable","Keep",IF(AND(W719="Yes",X719="Yes",Y719="No"),"Merge",IF(OR(U719="Yes",V719="Yes",AND(T719="Yes",N(L719)&gt;=Rules!$B$6)),"Update",IF(Z719="Yes",IF(N(AC719)&gt;=Rules!$B$14,"Redirect","Prune"),"Keep")))))))</f>
        <v/>
      </c>
      <c r="AB719">
        <f>IF(A719="","",IF(LEFT(C719&amp;"",1)="3","Already redirects ("&amp;C719&amp;"). Update internal links to point at the final URL.",IF(OR(LEFT(C719&amp;"",1)="4",LEFT(C719&amp;"",1)="5"),IF(AA719="Redirect","Returns "&amp;C719&amp;" but still has "&amp;N(K719)&amp;" clicks and "&amp;N(AC719)&amp;" referring domains. 301 it to the closest live page.","Returns "&amp;C719&amp;" with no clicks or links. Remove internal links and let it 404 or 410."),IF(D719="Non-Indexable","Non-indexable ("&amp;E719&amp;"). Keep if that is intentional; otherwise fix the canonical or noindex.",IF(AA719="Merge","Overlaps with "&amp;I719&amp;IF(N(J719)&gt;0," (similarity "&amp;TEXT(J719,"0.00")&amp;")","")&amp;", which gets more clicks. Merge the useful parts into it and 301 this URL.",IF(AA719="Update",MID(IF(U719="Yes","; Clicks down "&amp;TEXT(-P719,"0%")&amp;" on the previous period","")&amp;IF(V719="Yes","; Average position "&amp;TEXT(N719,"0.0")&amp;" on "&amp;TEXT(L719,"#,##0")&amp;" impressions (striking distance)","")&amp;IF(AND(T719="Yes",N(L719)&gt;=Rules!$B$6),"; Thin ("&amp;F719&amp;" words) but has search demand",""),3,400),IF(AA719="Prune","Low value: "&amp;N(K719)&amp;" clicks, "&amp;N(L719)&amp;" impressions, "&amp;N(Q719)&amp;" sessions, no key events. Remove or noindex it and update internal links.",IF(AA719="Redirect","Low value but "&amp;N(AC719)&amp;" referring domains. 301 it to the closest relevant page to keep those links.",IF(AND(Z719="No",Y719="Yes",N(K719)&lt;Rules!$B$5),"Low search traffic but it converts (key events: "&amp;S719&amp;"). Keep it and link to it.",IF(W719="Yes","Stronger than the page it overlaps ("&amp;I719&amp;"). Keep; merge that page into this one.","Healthy: "&amp;N(K719)&amp;" clicks"&amp;IF(ISNUMBER(N719),", average position "&amp;TEXT(N719,"0.0"),"")&amp;". Keep and monitor."))))))))))</f>
        <v/>
      </c>
      <c r="AE719">
        <f>IF(A719="","",IF(AD719&lt;&gt;"",AD719,AA719))</f>
        <v/>
      </c>
    </row>
    <row r="720">
      <c r="A720">
        <f>IF(Crawl!A719="","",Crawl!A719)</f>
        <v/>
      </c>
      <c r="B720">
        <f>IF(A720="","",Crawl!EC719)</f>
        <v/>
      </c>
      <c r="C720">
        <f>IF(A720="","",IFERROR(INDEX(Crawl!$A719:$DZ719,1,Rules!$H$6),""))</f>
        <v/>
      </c>
      <c r="D720">
        <f>IF(A720="","",IFERROR(INDEX(Crawl!$A719:$DZ719,1,Rules!$H$7),"")&amp;"")</f>
        <v/>
      </c>
      <c r="E720">
        <f>IF(A720="","",IFERROR(INDEX(Crawl!$A719:$DZ719,1,Rules!$H$8),"")&amp;"")</f>
        <v/>
      </c>
      <c r="F720">
        <f>IF(A720="","",IFERROR(INDEX(Crawl!$A719:$DZ719,1,Rules!$H$9),""))</f>
        <v/>
      </c>
      <c r="G720">
        <f>IF(A720="","",IFERROR(INDEX(Crawl!$A719:$DZ719,1,Rules!$H$10),""))</f>
        <v/>
      </c>
      <c r="H720">
        <f>IF(A720="","",IFERROR(INDEX(Crawl!$A719:$DZ719,1,Rules!$H$12),""))</f>
        <v/>
      </c>
      <c r="I720">
        <f>IF(A720="","",IF(AND(N(H720)&gt;0,IFERROR(INDEX(Crawl!$A719:$DZ719,1,Rules!$H$11),"")&amp;""&lt;&gt;""),IFERROR(INDEX(Crawl!$A719:$DZ719,1,Rules!$H$11),"")&amp;"",IF(AND(ISNUMBER(J720),N(J720)&gt;=Rules!$B$12,IFERROR(INDEX(Crawl!$A719:$DZ719,1,Rules!$H$13),"")&amp;""&lt;&gt;""),IFERROR(INDEX(Crawl!$A719:$DZ719,1,Rules!$H$13),"")&amp;"","")))</f>
        <v/>
      </c>
      <c r="J720" s="19">
        <f>IF(A720="","",IF(IFERROR(INDEX(Crawl!$A719:$DZ719,1,Rules!$H$14),"")&amp;""="","",IFERROR(INDEX(Crawl!$A719:$DZ719,1,Rules!$H$14),"")))</f>
        <v/>
      </c>
      <c r="K720">
        <f>IF(A720="","",IFERROR(SUMIFS('GSC current'!$J$2:$J$2001,'GSC current'!$I$2:$I$2001,B720),0))</f>
        <v/>
      </c>
      <c r="L720">
        <f>IF(A720="","",IFERROR(SUMIFS('GSC current'!$K$2:$K$2001,'GSC current'!$I$2:$I$2001,B720),0))</f>
        <v/>
      </c>
      <c r="M720" s="20">
        <f>IF(A720="","",IF(N(L720)&gt;0,K720/L720,""))</f>
        <v/>
      </c>
      <c r="N720" s="21">
        <f>IF(A720="","",IF(N(L720)&gt;0,SUMIFS('GSC current'!$L$2:$L$2001,'GSC current'!$I$2:$I$2001,B720)/L720,""))</f>
        <v/>
      </c>
      <c r="O720">
        <f>IF(A720="","",IFERROR(SUMIFS('GSC previous'!$J$2:$J$2001,'GSC previous'!$I$2:$I$2001,B720),0))</f>
        <v/>
      </c>
      <c r="P720" s="22">
        <f>IF(A720="","",IF(N(O720)&gt;0,(K720-O720)/O720,""))</f>
        <v/>
      </c>
      <c r="Q720">
        <f>IF(A720="","",IFERROR(SUMIFS(GA4!$P$2:$P$2001,GA4!$O$2:$O$2001,B720),0))</f>
        <v/>
      </c>
      <c r="R720" s="23">
        <f>IF(A720="","",IF(N(Q720)&gt;0,SUMIFS(GA4!$Q$2:$Q$2001,GA4!$O$2:$O$2001,B720)/Q720,""))</f>
        <v/>
      </c>
      <c r="S720">
        <f>IF(A720="","",IFERROR(SUMIFS(GA4!$R$2:$R$2001,GA4!$O$2:$O$2001,B720),0))</f>
        <v/>
      </c>
      <c r="T720">
        <f>IF(A720="","",IF(AND(ISNUMBER(F720),LEFT(C720&amp;"",1)="2"),IF(F720&lt;Rules!$B$9,"Yes","No"),"No"))</f>
        <v/>
      </c>
      <c r="U720">
        <f>IF(A720="","",IF(AND(N(O720)&gt;=Rules!$B$8,ISNUMBER(P720)),IF(P720&lt;=-Rules!$B$7,"Yes","No"),"No"))</f>
        <v/>
      </c>
      <c r="V720">
        <f>IF(A720="","",IF(AND(N(L720)&gt;=Rules!$B$6,ISNUMBER(N720)),IF(AND(N720&gt;=Rules!$B$10,N720&lt;=Rules!$B$11),"Yes","No"),"No"))</f>
        <v/>
      </c>
      <c r="W720">
        <f>IF(A720="","",IF(I720&lt;&gt;"","Yes","No"))</f>
        <v/>
      </c>
      <c r="X720">
        <f>IF(I720="","",IF(SUMIFS($K$3:$K$2002,$A$3:$A$2002,SUBSTITUTE(SUBSTITUTE(I720,"?","~?"),"*","~*"))&gt;N(K720),"Yes","No"))</f>
        <v/>
      </c>
      <c r="Y720">
        <f>IF(A720="","",IF(N(S720)&gt;0,"Yes","No"))</f>
        <v/>
      </c>
      <c r="Z720">
        <f>IF(A720="","",IF(AND(N(K720)&lt;Rules!$B$5,N(L720)&lt;Rules!$B$6,N(Q720)&lt;Rules!$B$13,Y720="No"),"Yes","No"))</f>
        <v/>
      </c>
      <c r="AA720">
        <f>IF(A720="","",IF(LEFT(C720&amp;"",1)="3","Redirect",IF(OR(LEFT(C720&amp;"",1)="4",LEFT(C720&amp;"",1)="5"),IF(OR(N(K720)&gt;0,N(AC720)&gt;=Rules!$B$14),"Redirect","Prune"),IF(D720="Non-Indexable","Keep",IF(AND(W720="Yes",X720="Yes",Y720="No"),"Merge",IF(OR(U720="Yes",V720="Yes",AND(T720="Yes",N(L720)&gt;=Rules!$B$6)),"Update",IF(Z720="Yes",IF(N(AC720)&gt;=Rules!$B$14,"Redirect","Prune"),"Keep")))))))</f>
        <v/>
      </c>
      <c r="AB720">
        <f>IF(A720="","",IF(LEFT(C720&amp;"",1)="3","Already redirects ("&amp;C720&amp;"). Update internal links to point at the final URL.",IF(OR(LEFT(C720&amp;"",1)="4",LEFT(C720&amp;"",1)="5"),IF(AA720="Redirect","Returns "&amp;C720&amp;" but still has "&amp;N(K720)&amp;" clicks and "&amp;N(AC720)&amp;" referring domains. 301 it to the closest live page.","Returns "&amp;C720&amp;" with no clicks or links. Remove internal links and let it 404 or 410."),IF(D720="Non-Indexable","Non-indexable ("&amp;E720&amp;"). Keep if that is intentional; otherwise fix the canonical or noindex.",IF(AA720="Merge","Overlaps with "&amp;I720&amp;IF(N(J720)&gt;0," (similarity "&amp;TEXT(J720,"0.00")&amp;")","")&amp;", which gets more clicks. Merge the useful parts into it and 301 this URL.",IF(AA720="Update",MID(IF(U720="Yes","; Clicks down "&amp;TEXT(-P720,"0%")&amp;" on the previous period","")&amp;IF(V720="Yes","; Average position "&amp;TEXT(N720,"0.0")&amp;" on "&amp;TEXT(L720,"#,##0")&amp;" impressions (striking distance)","")&amp;IF(AND(T720="Yes",N(L720)&gt;=Rules!$B$6),"; Thin ("&amp;F720&amp;" words) but has search demand",""),3,400),IF(AA720="Prune","Low value: "&amp;N(K720)&amp;" clicks, "&amp;N(L720)&amp;" impressions, "&amp;N(Q720)&amp;" sessions, no key events. Remove or noindex it and update internal links.",IF(AA720="Redirect","Low value but "&amp;N(AC720)&amp;" referring domains. 301 it to the closest relevant page to keep those links.",IF(AND(Z720="No",Y720="Yes",N(K720)&lt;Rules!$B$5),"Low search traffic but it converts (key events: "&amp;S720&amp;"). Keep it and link to it.",IF(W720="Yes","Stronger than the page it overlaps ("&amp;I720&amp;"). Keep; merge that page into this one.","Healthy: "&amp;N(K720)&amp;" clicks"&amp;IF(ISNUMBER(N720),", average position "&amp;TEXT(N720,"0.0"),"")&amp;". Keep and monitor."))))))))))</f>
        <v/>
      </c>
      <c r="AE720">
        <f>IF(A720="","",IF(AD720&lt;&gt;"",AD720,AA720))</f>
        <v/>
      </c>
    </row>
    <row r="721">
      <c r="A721">
        <f>IF(Crawl!A720="","",Crawl!A720)</f>
        <v/>
      </c>
      <c r="B721">
        <f>IF(A721="","",Crawl!EC720)</f>
        <v/>
      </c>
      <c r="C721">
        <f>IF(A721="","",IFERROR(INDEX(Crawl!$A720:$DZ720,1,Rules!$H$6),""))</f>
        <v/>
      </c>
      <c r="D721">
        <f>IF(A721="","",IFERROR(INDEX(Crawl!$A720:$DZ720,1,Rules!$H$7),"")&amp;"")</f>
        <v/>
      </c>
      <c r="E721">
        <f>IF(A721="","",IFERROR(INDEX(Crawl!$A720:$DZ720,1,Rules!$H$8),"")&amp;"")</f>
        <v/>
      </c>
      <c r="F721">
        <f>IF(A721="","",IFERROR(INDEX(Crawl!$A720:$DZ720,1,Rules!$H$9),""))</f>
        <v/>
      </c>
      <c r="G721">
        <f>IF(A721="","",IFERROR(INDEX(Crawl!$A720:$DZ720,1,Rules!$H$10),""))</f>
        <v/>
      </c>
      <c r="H721">
        <f>IF(A721="","",IFERROR(INDEX(Crawl!$A720:$DZ720,1,Rules!$H$12),""))</f>
        <v/>
      </c>
      <c r="I721">
        <f>IF(A721="","",IF(AND(N(H721)&gt;0,IFERROR(INDEX(Crawl!$A720:$DZ720,1,Rules!$H$11),"")&amp;""&lt;&gt;""),IFERROR(INDEX(Crawl!$A720:$DZ720,1,Rules!$H$11),"")&amp;"",IF(AND(ISNUMBER(J721),N(J721)&gt;=Rules!$B$12,IFERROR(INDEX(Crawl!$A720:$DZ720,1,Rules!$H$13),"")&amp;""&lt;&gt;""),IFERROR(INDEX(Crawl!$A720:$DZ720,1,Rules!$H$13),"")&amp;"","")))</f>
        <v/>
      </c>
      <c r="J721" s="19">
        <f>IF(A721="","",IF(IFERROR(INDEX(Crawl!$A720:$DZ720,1,Rules!$H$14),"")&amp;""="","",IFERROR(INDEX(Crawl!$A720:$DZ720,1,Rules!$H$14),"")))</f>
        <v/>
      </c>
      <c r="K721">
        <f>IF(A721="","",IFERROR(SUMIFS('GSC current'!$J$2:$J$2001,'GSC current'!$I$2:$I$2001,B721),0))</f>
        <v/>
      </c>
      <c r="L721">
        <f>IF(A721="","",IFERROR(SUMIFS('GSC current'!$K$2:$K$2001,'GSC current'!$I$2:$I$2001,B721),0))</f>
        <v/>
      </c>
      <c r="M721" s="20">
        <f>IF(A721="","",IF(N(L721)&gt;0,K721/L721,""))</f>
        <v/>
      </c>
      <c r="N721" s="21">
        <f>IF(A721="","",IF(N(L721)&gt;0,SUMIFS('GSC current'!$L$2:$L$2001,'GSC current'!$I$2:$I$2001,B721)/L721,""))</f>
        <v/>
      </c>
      <c r="O721">
        <f>IF(A721="","",IFERROR(SUMIFS('GSC previous'!$J$2:$J$2001,'GSC previous'!$I$2:$I$2001,B721),0))</f>
        <v/>
      </c>
      <c r="P721" s="22">
        <f>IF(A721="","",IF(N(O721)&gt;0,(K721-O721)/O721,""))</f>
        <v/>
      </c>
      <c r="Q721">
        <f>IF(A721="","",IFERROR(SUMIFS(GA4!$P$2:$P$2001,GA4!$O$2:$O$2001,B721),0))</f>
        <v/>
      </c>
      <c r="R721" s="23">
        <f>IF(A721="","",IF(N(Q721)&gt;0,SUMIFS(GA4!$Q$2:$Q$2001,GA4!$O$2:$O$2001,B721)/Q721,""))</f>
        <v/>
      </c>
      <c r="S721">
        <f>IF(A721="","",IFERROR(SUMIFS(GA4!$R$2:$R$2001,GA4!$O$2:$O$2001,B721),0))</f>
        <v/>
      </c>
      <c r="T721">
        <f>IF(A721="","",IF(AND(ISNUMBER(F721),LEFT(C721&amp;"",1)="2"),IF(F721&lt;Rules!$B$9,"Yes","No"),"No"))</f>
        <v/>
      </c>
      <c r="U721">
        <f>IF(A721="","",IF(AND(N(O721)&gt;=Rules!$B$8,ISNUMBER(P721)),IF(P721&lt;=-Rules!$B$7,"Yes","No"),"No"))</f>
        <v/>
      </c>
      <c r="V721">
        <f>IF(A721="","",IF(AND(N(L721)&gt;=Rules!$B$6,ISNUMBER(N721)),IF(AND(N721&gt;=Rules!$B$10,N721&lt;=Rules!$B$11),"Yes","No"),"No"))</f>
        <v/>
      </c>
      <c r="W721">
        <f>IF(A721="","",IF(I721&lt;&gt;"","Yes","No"))</f>
        <v/>
      </c>
      <c r="X721">
        <f>IF(I721="","",IF(SUMIFS($K$3:$K$2002,$A$3:$A$2002,SUBSTITUTE(SUBSTITUTE(I721,"?","~?"),"*","~*"))&gt;N(K721),"Yes","No"))</f>
        <v/>
      </c>
      <c r="Y721">
        <f>IF(A721="","",IF(N(S721)&gt;0,"Yes","No"))</f>
        <v/>
      </c>
      <c r="Z721">
        <f>IF(A721="","",IF(AND(N(K721)&lt;Rules!$B$5,N(L721)&lt;Rules!$B$6,N(Q721)&lt;Rules!$B$13,Y721="No"),"Yes","No"))</f>
        <v/>
      </c>
      <c r="AA721">
        <f>IF(A721="","",IF(LEFT(C721&amp;"",1)="3","Redirect",IF(OR(LEFT(C721&amp;"",1)="4",LEFT(C721&amp;"",1)="5"),IF(OR(N(K721)&gt;0,N(AC721)&gt;=Rules!$B$14),"Redirect","Prune"),IF(D721="Non-Indexable","Keep",IF(AND(W721="Yes",X721="Yes",Y721="No"),"Merge",IF(OR(U721="Yes",V721="Yes",AND(T721="Yes",N(L721)&gt;=Rules!$B$6)),"Update",IF(Z721="Yes",IF(N(AC721)&gt;=Rules!$B$14,"Redirect","Prune"),"Keep")))))))</f>
        <v/>
      </c>
      <c r="AB721">
        <f>IF(A721="","",IF(LEFT(C721&amp;"",1)="3","Already redirects ("&amp;C721&amp;"). Update internal links to point at the final URL.",IF(OR(LEFT(C721&amp;"",1)="4",LEFT(C721&amp;"",1)="5"),IF(AA721="Redirect","Returns "&amp;C721&amp;" but still has "&amp;N(K721)&amp;" clicks and "&amp;N(AC721)&amp;" referring domains. 301 it to the closest live page.","Returns "&amp;C721&amp;" with no clicks or links. Remove internal links and let it 404 or 410."),IF(D721="Non-Indexable","Non-indexable ("&amp;E721&amp;"). Keep if that is intentional; otherwise fix the canonical or noindex.",IF(AA721="Merge","Overlaps with "&amp;I721&amp;IF(N(J721)&gt;0," (similarity "&amp;TEXT(J721,"0.00")&amp;")","")&amp;", which gets more clicks. Merge the useful parts into it and 301 this URL.",IF(AA721="Update",MID(IF(U721="Yes","; Clicks down "&amp;TEXT(-P721,"0%")&amp;" on the previous period","")&amp;IF(V721="Yes","; Average position "&amp;TEXT(N721,"0.0")&amp;" on "&amp;TEXT(L721,"#,##0")&amp;" impressions (striking distance)","")&amp;IF(AND(T721="Yes",N(L721)&gt;=Rules!$B$6),"; Thin ("&amp;F721&amp;" words) but has search demand",""),3,400),IF(AA721="Prune","Low value: "&amp;N(K721)&amp;" clicks, "&amp;N(L721)&amp;" impressions, "&amp;N(Q721)&amp;" sessions, no key events. Remove or noindex it and update internal links.",IF(AA721="Redirect","Low value but "&amp;N(AC721)&amp;" referring domains. 301 it to the closest relevant page to keep those links.",IF(AND(Z721="No",Y721="Yes",N(K721)&lt;Rules!$B$5),"Low search traffic but it converts (key events: "&amp;S721&amp;"). Keep it and link to it.",IF(W721="Yes","Stronger than the page it overlaps ("&amp;I721&amp;"). Keep; merge that page into this one.","Healthy: "&amp;N(K721)&amp;" clicks"&amp;IF(ISNUMBER(N721),", average position "&amp;TEXT(N721,"0.0"),"")&amp;". Keep and monitor."))))))))))</f>
        <v/>
      </c>
      <c r="AE721">
        <f>IF(A721="","",IF(AD721&lt;&gt;"",AD721,AA721))</f>
        <v/>
      </c>
    </row>
    <row r="722">
      <c r="A722">
        <f>IF(Crawl!A721="","",Crawl!A721)</f>
        <v/>
      </c>
      <c r="B722">
        <f>IF(A722="","",Crawl!EC721)</f>
        <v/>
      </c>
      <c r="C722">
        <f>IF(A722="","",IFERROR(INDEX(Crawl!$A721:$DZ721,1,Rules!$H$6),""))</f>
        <v/>
      </c>
      <c r="D722">
        <f>IF(A722="","",IFERROR(INDEX(Crawl!$A721:$DZ721,1,Rules!$H$7),"")&amp;"")</f>
        <v/>
      </c>
      <c r="E722">
        <f>IF(A722="","",IFERROR(INDEX(Crawl!$A721:$DZ721,1,Rules!$H$8),"")&amp;"")</f>
        <v/>
      </c>
      <c r="F722">
        <f>IF(A722="","",IFERROR(INDEX(Crawl!$A721:$DZ721,1,Rules!$H$9),""))</f>
        <v/>
      </c>
      <c r="G722">
        <f>IF(A722="","",IFERROR(INDEX(Crawl!$A721:$DZ721,1,Rules!$H$10),""))</f>
        <v/>
      </c>
      <c r="H722">
        <f>IF(A722="","",IFERROR(INDEX(Crawl!$A721:$DZ721,1,Rules!$H$12),""))</f>
        <v/>
      </c>
      <c r="I722">
        <f>IF(A722="","",IF(AND(N(H722)&gt;0,IFERROR(INDEX(Crawl!$A721:$DZ721,1,Rules!$H$11),"")&amp;""&lt;&gt;""),IFERROR(INDEX(Crawl!$A721:$DZ721,1,Rules!$H$11),"")&amp;"",IF(AND(ISNUMBER(J722),N(J722)&gt;=Rules!$B$12,IFERROR(INDEX(Crawl!$A721:$DZ721,1,Rules!$H$13),"")&amp;""&lt;&gt;""),IFERROR(INDEX(Crawl!$A721:$DZ721,1,Rules!$H$13),"")&amp;"","")))</f>
        <v/>
      </c>
      <c r="J722" s="19">
        <f>IF(A722="","",IF(IFERROR(INDEX(Crawl!$A721:$DZ721,1,Rules!$H$14),"")&amp;""="","",IFERROR(INDEX(Crawl!$A721:$DZ721,1,Rules!$H$14),"")))</f>
        <v/>
      </c>
      <c r="K722">
        <f>IF(A722="","",IFERROR(SUMIFS('GSC current'!$J$2:$J$2001,'GSC current'!$I$2:$I$2001,B722),0))</f>
        <v/>
      </c>
      <c r="L722">
        <f>IF(A722="","",IFERROR(SUMIFS('GSC current'!$K$2:$K$2001,'GSC current'!$I$2:$I$2001,B722),0))</f>
        <v/>
      </c>
      <c r="M722" s="20">
        <f>IF(A722="","",IF(N(L722)&gt;0,K722/L722,""))</f>
        <v/>
      </c>
      <c r="N722" s="21">
        <f>IF(A722="","",IF(N(L722)&gt;0,SUMIFS('GSC current'!$L$2:$L$2001,'GSC current'!$I$2:$I$2001,B722)/L722,""))</f>
        <v/>
      </c>
      <c r="O722">
        <f>IF(A722="","",IFERROR(SUMIFS('GSC previous'!$J$2:$J$2001,'GSC previous'!$I$2:$I$2001,B722),0))</f>
        <v/>
      </c>
      <c r="P722" s="22">
        <f>IF(A722="","",IF(N(O722)&gt;0,(K722-O722)/O722,""))</f>
        <v/>
      </c>
      <c r="Q722">
        <f>IF(A722="","",IFERROR(SUMIFS(GA4!$P$2:$P$2001,GA4!$O$2:$O$2001,B722),0))</f>
        <v/>
      </c>
      <c r="R722" s="23">
        <f>IF(A722="","",IF(N(Q722)&gt;0,SUMIFS(GA4!$Q$2:$Q$2001,GA4!$O$2:$O$2001,B722)/Q722,""))</f>
        <v/>
      </c>
      <c r="S722">
        <f>IF(A722="","",IFERROR(SUMIFS(GA4!$R$2:$R$2001,GA4!$O$2:$O$2001,B722),0))</f>
        <v/>
      </c>
      <c r="T722">
        <f>IF(A722="","",IF(AND(ISNUMBER(F722),LEFT(C722&amp;"",1)="2"),IF(F722&lt;Rules!$B$9,"Yes","No"),"No"))</f>
        <v/>
      </c>
      <c r="U722">
        <f>IF(A722="","",IF(AND(N(O722)&gt;=Rules!$B$8,ISNUMBER(P722)),IF(P722&lt;=-Rules!$B$7,"Yes","No"),"No"))</f>
        <v/>
      </c>
      <c r="V722">
        <f>IF(A722="","",IF(AND(N(L722)&gt;=Rules!$B$6,ISNUMBER(N722)),IF(AND(N722&gt;=Rules!$B$10,N722&lt;=Rules!$B$11),"Yes","No"),"No"))</f>
        <v/>
      </c>
      <c r="W722">
        <f>IF(A722="","",IF(I722&lt;&gt;"","Yes","No"))</f>
        <v/>
      </c>
      <c r="X722">
        <f>IF(I722="","",IF(SUMIFS($K$3:$K$2002,$A$3:$A$2002,SUBSTITUTE(SUBSTITUTE(I722,"?","~?"),"*","~*"))&gt;N(K722),"Yes","No"))</f>
        <v/>
      </c>
      <c r="Y722">
        <f>IF(A722="","",IF(N(S722)&gt;0,"Yes","No"))</f>
        <v/>
      </c>
      <c r="Z722">
        <f>IF(A722="","",IF(AND(N(K722)&lt;Rules!$B$5,N(L722)&lt;Rules!$B$6,N(Q722)&lt;Rules!$B$13,Y722="No"),"Yes","No"))</f>
        <v/>
      </c>
      <c r="AA722">
        <f>IF(A722="","",IF(LEFT(C722&amp;"",1)="3","Redirect",IF(OR(LEFT(C722&amp;"",1)="4",LEFT(C722&amp;"",1)="5"),IF(OR(N(K722)&gt;0,N(AC722)&gt;=Rules!$B$14),"Redirect","Prune"),IF(D722="Non-Indexable","Keep",IF(AND(W722="Yes",X722="Yes",Y722="No"),"Merge",IF(OR(U722="Yes",V722="Yes",AND(T722="Yes",N(L722)&gt;=Rules!$B$6)),"Update",IF(Z722="Yes",IF(N(AC722)&gt;=Rules!$B$14,"Redirect","Prune"),"Keep")))))))</f>
        <v/>
      </c>
      <c r="AB722">
        <f>IF(A722="","",IF(LEFT(C722&amp;"",1)="3","Already redirects ("&amp;C722&amp;"). Update internal links to point at the final URL.",IF(OR(LEFT(C722&amp;"",1)="4",LEFT(C722&amp;"",1)="5"),IF(AA722="Redirect","Returns "&amp;C722&amp;" but still has "&amp;N(K722)&amp;" clicks and "&amp;N(AC722)&amp;" referring domains. 301 it to the closest live page.","Returns "&amp;C722&amp;" with no clicks or links. Remove internal links and let it 404 or 410."),IF(D722="Non-Indexable","Non-indexable ("&amp;E722&amp;"). Keep if that is intentional; otherwise fix the canonical or noindex.",IF(AA722="Merge","Overlaps with "&amp;I722&amp;IF(N(J722)&gt;0," (similarity "&amp;TEXT(J722,"0.00")&amp;")","")&amp;", which gets more clicks. Merge the useful parts into it and 301 this URL.",IF(AA722="Update",MID(IF(U722="Yes","; Clicks down "&amp;TEXT(-P722,"0%")&amp;" on the previous period","")&amp;IF(V722="Yes","; Average position "&amp;TEXT(N722,"0.0")&amp;" on "&amp;TEXT(L722,"#,##0")&amp;" impressions (striking distance)","")&amp;IF(AND(T722="Yes",N(L722)&gt;=Rules!$B$6),"; Thin ("&amp;F722&amp;" words) but has search demand",""),3,400),IF(AA722="Prune","Low value: "&amp;N(K722)&amp;" clicks, "&amp;N(L722)&amp;" impressions, "&amp;N(Q722)&amp;" sessions, no key events. Remove or noindex it and update internal links.",IF(AA722="Redirect","Low value but "&amp;N(AC722)&amp;" referring domains. 301 it to the closest relevant page to keep those links.",IF(AND(Z722="No",Y722="Yes",N(K722)&lt;Rules!$B$5),"Low search traffic but it converts (key events: "&amp;S722&amp;"). Keep it and link to it.",IF(W722="Yes","Stronger than the page it overlaps ("&amp;I722&amp;"). Keep; merge that page into this one.","Healthy: "&amp;N(K722)&amp;" clicks"&amp;IF(ISNUMBER(N722),", average position "&amp;TEXT(N722,"0.0"),"")&amp;". Keep and monitor."))))))))))</f>
        <v/>
      </c>
      <c r="AE722">
        <f>IF(A722="","",IF(AD722&lt;&gt;"",AD722,AA722))</f>
        <v/>
      </c>
    </row>
    <row r="723">
      <c r="A723">
        <f>IF(Crawl!A722="","",Crawl!A722)</f>
        <v/>
      </c>
      <c r="B723">
        <f>IF(A723="","",Crawl!EC722)</f>
        <v/>
      </c>
      <c r="C723">
        <f>IF(A723="","",IFERROR(INDEX(Crawl!$A722:$DZ722,1,Rules!$H$6),""))</f>
        <v/>
      </c>
      <c r="D723">
        <f>IF(A723="","",IFERROR(INDEX(Crawl!$A722:$DZ722,1,Rules!$H$7),"")&amp;"")</f>
        <v/>
      </c>
      <c r="E723">
        <f>IF(A723="","",IFERROR(INDEX(Crawl!$A722:$DZ722,1,Rules!$H$8),"")&amp;"")</f>
        <v/>
      </c>
      <c r="F723">
        <f>IF(A723="","",IFERROR(INDEX(Crawl!$A722:$DZ722,1,Rules!$H$9),""))</f>
        <v/>
      </c>
      <c r="G723">
        <f>IF(A723="","",IFERROR(INDEX(Crawl!$A722:$DZ722,1,Rules!$H$10),""))</f>
        <v/>
      </c>
      <c r="H723">
        <f>IF(A723="","",IFERROR(INDEX(Crawl!$A722:$DZ722,1,Rules!$H$12),""))</f>
        <v/>
      </c>
      <c r="I723">
        <f>IF(A723="","",IF(AND(N(H723)&gt;0,IFERROR(INDEX(Crawl!$A722:$DZ722,1,Rules!$H$11),"")&amp;""&lt;&gt;""),IFERROR(INDEX(Crawl!$A722:$DZ722,1,Rules!$H$11),"")&amp;"",IF(AND(ISNUMBER(J723),N(J723)&gt;=Rules!$B$12,IFERROR(INDEX(Crawl!$A722:$DZ722,1,Rules!$H$13),"")&amp;""&lt;&gt;""),IFERROR(INDEX(Crawl!$A722:$DZ722,1,Rules!$H$13),"")&amp;"","")))</f>
        <v/>
      </c>
      <c r="J723" s="19">
        <f>IF(A723="","",IF(IFERROR(INDEX(Crawl!$A722:$DZ722,1,Rules!$H$14),"")&amp;""="","",IFERROR(INDEX(Crawl!$A722:$DZ722,1,Rules!$H$14),"")))</f>
        <v/>
      </c>
      <c r="K723">
        <f>IF(A723="","",IFERROR(SUMIFS('GSC current'!$J$2:$J$2001,'GSC current'!$I$2:$I$2001,B723),0))</f>
        <v/>
      </c>
      <c r="L723">
        <f>IF(A723="","",IFERROR(SUMIFS('GSC current'!$K$2:$K$2001,'GSC current'!$I$2:$I$2001,B723),0))</f>
        <v/>
      </c>
      <c r="M723" s="20">
        <f>IF(A723="","",IF(N(L723)&gt;0,K723/L723,""))</f>
        <v/>
      </c>
      <c r="N723" s="21">
        <f>IF(A723="","",IF(N(L723)&gt;0,SUMIFS('GSC current'!$L$2:$L$2001,'GSC current'!$I$2:$I$2001,B723)/L723,""))</f>
        <v/>
      </c>
      <c r="O723">
        <f>IF(A723="","",IFERROR(SUMIFS('GSC previous'!$J$2:$J$2001,'GSC previous'!$I$2:$I$2001,B723),0))</f>
        <v/>
      </c>
      <c r="P723" s="22">
        <f>IF(A723="","",IF(N(O723)&gt;0,(K723-O723)/O723,""))</f>
        <v/>
      </c>
      <c r="Q723">
        <f>IF(A723="","",IFERROR(SUMIFS(GA4!$P$2:$P$2001,GA4!$O$2:$O$2001,B723),0))</f>
        <v/>
      </c>
      <c r="R723" s="23">
        <f>IF(A723="","",IF(N(Q723)&gt;0,SUMIFS(GA4!$Q$2:$Q$2001,GA4!$O$2:$O$2001,B723)/Q723,""))</f>
        <v/>
      </c>
      <c r="S723">
        <f>IF(A723="","",IFERROR(SUMIFS(GA4!$R$2:$R$2001,GA4!$O$2:$O$2001,B723),0))</f>
        <v/>
      </c>
      <c r="T723">
        <f>IF(A723="","",IF(AND(ISNUMBER(F723),LEFT(C723&amp;"",1)="2"),IF(F723&lt;Rules!$B$9,"Yes","No"),"No"))</f>
        <v/>
      </c>
      <c r="U723">
        <f>IF(A723="","",IF(AND(N(O723)&gt;=Rules!$B$8,ISNUMBER(P723)),IF(P723&lt;=-Rules!$B$7,"Yes","No"),"No"))</f>
        <v/>
      </c>
      <c r="V723">
        <f>IF(A723="","",IF(AND(N(L723)&gt;=Rules!$B$6,ISNUMBER(N723)),IF(AND(N723&gt;=Rules!$B$10,N723&lt;=Rules!$B$11),"Yes","No"),"No"))</f>
        <v/>
      </c>
      <c r="W723">
        <f>IF(A723="","",IF(I723&lt;&gt;"","Yes","No"))</f>
        <v/>
      </c>
      <c r="X723">
        <f>IF(I723="","",IF(SUMIFS($K$3:$K$2002,$A$3:$A$2002,SUBSTITUTE(SUBSTITUTE(I723,"?","~?"),"*","~*"))&gt;N(K723),"Yes","No"))</f>
        <v/>
      </c>
      <c r="Y723">
        <f>IF(A723="","",IF(N(S723)&gt;0,"Yes","No"))</f>
        <v/>
      </c>
      <c r="Z723">
        <f>IF(A723="","",IF(AND(N(K723)&lt;Rules!$B$5,N(L723)&lt;Rules!$B$6,N(Q723)&lt;Rules!$B$13,Y723="No"),"Yes","No"))</f>
        <v/>
      </c>
      <c r="AA723">
        <f>IF(A723="","",IF(LEFT(C723&amp;"",1)="3","Redirect",IF(OR(LEFT(C723&amp;"",1)="4",LEFT(C723&amp;"",1)="5"),IF(OR(N(K723)&gt;0,N(AC723)&gt;=Rules!$B$14),"Redirect","Prune"),IF(D723="Non-Indexable","Keep",IF(AND(W723="Yes",X723="Yes",Y723="No"),"Merge",IF(OR(U723="Yes",V723="Yes",AND(T723="Yes",N(L723)&gt;=Rules!$B$6)),"Update",IF(Z723="Yes",IF(N(AC723)&gt;=Rules!$B$14,"Redirect","Prune"),"Keep")))))))</f>
        <v/>
      </c>
      <c r="AB723">
        <f>IF(A723="","",IF(LEFT(C723&amp;"",1)="3","Already redirects ("&amp;C723&amp;"). Update internal links to point at the final URL.",IF(OR(LEFT(C723&amp;"",1)="4",LEFT(C723&amp;"",1)="5"),IF(AA723="Redirect","Returns "&amp;C723&amp;" but still has "&amp;N(K723)&amp;" clicks and "&amp;N(AC723)&amp;" referring domains. 301 it to the closest live page.","Returns "&amp;C723&amp;" with no clicks or links. Remove internal links and let it 404 or 410."),IF(D723="Non-Indexable","Non-indexable ("&amp;E723&amp;"). Keep if that is intentional; otherwise fix the canonical or noindex.",IF(AA723="Merge","Overlaps with "&amp;I723&amp;IF(N(J723)&gt;0," (similarity "&amp;TEXT(J723,"0.00")&amp;")","")&amp;", which gets more clicks. Merge the useful parts into it and 301 this URL.",IF(AA723="Update",MID(IF(U723="Yes","; Clicks down "&amp;TEXT(-P723,"0%")&amp;" on the previous period","")&amp;IF(V723="Yes","; Average position "&amp;TEXT(N723,"0.0")&amp;" on "&amp;TEXT(L723,"#,##0")&amp;" impressions (striking distance)","")&amp;IF(AND(T723="Yes",N(L723)&gt;=Rules!$B$6),"; Thin ("&amp;F723&amp;" words) but has search demand",""),3,400),IF(AA723="Prune","Low value: "&amp;N(K723)&amp;" clicks, "&amp;N(L723)&amp;" impressions, "&amp;N(Q723)&amp;" sessions, no key events. Remove or noindex it and update internal links.",IF(AA723="Redirect","Low value but "&amp;N(AC723)&amp;" referring domains. 301 it to the closest relevant page to keep those links.",IF(AND(Z723="No",Y723="Yes",N(K723)&lt;Rules!$B$5),"Low search traffic but it converts (key events: "&amp;S723&amp;"). Keep it and link to it.",IF(W723="Yes","Stronger than the page it overlaps ("&amp;I723&amp;"). Keep; merge that page into this one.","Healthy: "&amp;N(K723)&amp;" clicks"&amp;IF(ISNUMBER(N723),", average position "&amp;TEXT(N723,"0.0"),"")&amp;". Keep and monitor."))))))))))</f>
        <v/>
      </c>
      <c r="AE723">
        <f>IF(A723="","",IF(AD723&lt;&gt;"",AD723,AA723))</f>
        <v/>
      </c>
    </row>
    <row r="724">
      <c r="A724">
        <f>IF(Crawl!A723="","",Crawl!A723)</f>
        <v/>
      </c>
      <c r="B724">
        <f>IF(A724="","",Crawl!EC723)</f>
        <v/>
      </c>
      <c r="C724">
        <f>IF(A724="","",IFERROR(INDEX(Crawl!$A723:$DZ723,1,Rules!$H$6),""))</f>
        <v/>
      </c>
      <c r="D724">
        <f>IF(A724="","",IFERROR(INDEX(Crawl!$A723:$DZ723,1,Rules!$H$7),"")&amp;"")</f>
        <v/>
      </c>
      <c r="E724">
        <f>IF(A724="","",IFERROR(INDEX(Crawl!$A723:$DZ723,1,Rules!$H$8),"")&amp;"")</f>
        <v/>
      </c>
      <c r="F724">
        <f>IF(A724="","",IFERROR(INDEX(Crawl!$A723:$DZ723,1,Rules!$H$9),""))</f>
        <v/>
      </c>
      <c r="G724">
        <f>IF(A724="","",IFERROR(INDEX(Crawl!$A723:$DZ723,1,Rules!$H$10),""))</f>
        <v/>
      </c>
      <c r="H724">
        <f>IF(A724="","",IFERROR(INDEX(Crawl!$A723:$DZ723,1,Rules!$H$12),""))</f>
        <v/>
      </c>
      <c r="I724">
        <f>IF(A724="","",IF(AND(N(H724)&gt;0,IFERROR(INDEX(Crawl!$A723:$DZ723,1,Rules!$H$11),"")&amp;""&lt;&gt;""),IFERROR(INDEX(Crawl!$A723:$DZ723,1,Rules!$H$11),"")&amp;"",IF(AND(ISNUMBER(J724),N(J724)&gt;=Rules!$B$12,IFERROR(INDEX(Crawl!$A723:$DZ723,1,Rules!$H$13),"")&amp;""&lt;&gt;""),IFERROR(INDEX(Crawl!$A723:$DZ723,1,Rules!$H$13),"")&amp;"","")))</f>
        <v/>
      </c>
      <c r="J724" s="19">
        <f>IF(A724="","",IF(IFERROR(INDEX(Crawl!$A723:$DZ723,1,Rules!$H$14),"")&amp;""="","",IFERROR(INDEX(Crawl!$A723:$DZ723,1,Rules!$H$14),"")))</f>
        <v/>
      </c>
      <c r="K724">
        <f>IF(A724="","",IFERROR(SUMIFS('GSC current'!$J$2:$J$2001,'GSC current'!$I$2:$I$2001,B724),0))</f>
        <v/>
      </c>
      <c r="L724">
        <f>IF(A724="","",IFERROR(SUMIFS('GSC current'!$K$2:$K$2001,'GSC current'!$I$2:$I$2001,B724),0))</f>
        <v/>
      </c>
      <c r="M724" s="20">
        <f>IF(A724="","",IF(N(L724)&gt;0,K724/L724,""))</f>
        <v/>
      </c>
      <c r="N724" s="21">
        <f>IF(A724="","",IF(N(L724)&gt;0,SUMIFS('GSC current'!$L$2:$L$2001,'GSC current'!$I$2:$I$2001,B724)/L724,""))</f>
        <v/>
      </c>
      <c r="O724">
        <f>IF(A724="","",IFERROR(SUMIFS('GSC previous'!$J$2:$J$2001,'GSC previous'!$I$2:$I$2001,B724),0))</f>
        <v/>
      </c>
      <c r="P724" s="22">
        <f>IF(A724="","",IF(N(O724)&gt;0,(K724-O724)/O724,""))</f>
        <v/>
      </c>
      <c r="Q724">
        <f>IF(A724="","",IFERROR(SUMIFS(GA4!$P$2:$P$2001,GA4!$O$2:$O$2001,B724),0))</f>
        <v/>
      </c>
      <c r="R724" s="23">
        <f>IF(A724="","",IF(N(Q724)&gt;0,SUMIFS(GA4!$Q$2:$Q$2001,GA4!$O$2:$O$2001,B724)/Q724,""))</f>
        <v/>
      </c>
      <c r="S724">
        <f>IF(A724="","",IFERROR(SUMIFS(GA4!$R$2:$R$2001,GA4!$O$2:$O$2001,B724),0))</f>
        <v/>
      </c>
      <c r="T724">
        <f>IF(A724="","",IF(AND(ISNUMBER(F724),LEFT(C724&amp;"",1)="2"),IF(F724&lt;Rules!$B$9,"Yes","No"),"No"))</f>
        <v/>
      </c>
      <c r="U724">
        <f>IF(A724="","",IF(AND(N(O724)&gt;=Rules!$B$8,ISNUMBER(P724)),IF(P724&lt;=-Rules!$B$7,"Yes","No"),"No"))</f>
        <v/>
      </c>
      <c r="V724">
        <f>IF(A724="","",IF(AND(N(L724)&gt;=Rules!$B$6,ISNUMBER(N724)),IF(AND(N724&gt;=Rules!$B$10,N724&lt;=Rules!$B$11),"Yes","No"),"No"))</f>
        <v/>
      </c>
      <c r="W724">
        <f>IF(A724="","",IF(I724&lt;&gt;"","Yes","No"))</f>
        <v/>
      </c>
      <c r="X724">
        <f>IF(I724="","",IF(SUMIFS($K$3:$K$2002,$A$3:$A$2002,SUBSTITUTE(SUBSTITUTE(I724,"?","~?"),"*","~*"))&gt;N(K724),"Yes","No"))</f>
        <v/>
      </c>
      <c r="Y724">
        <f>IF(A724="","",IF(N(S724)&gt;0,"Yes","No"))</f>
        <v/>
      </c>
      <c r="Z724">
        <f>IF(A724="","",IF(AND(N(K724)&lt;Rules!$B$5,N(L724)&lt;Rules!$B$6,N(Q724)&lt;Rules!$B$13,Y724="No"),"Yes","No"))</f>
        <v/>
      </c>
      <c r="AA724">
        <f>IF(A724="","",IF(LEFT(C724&amp;"",1)="3","Redirect",IF(OR(LEFT(C724&amp;"",1)="4",LEFT(C724&amp;"",1)="5"),IF(OR(N(K724)&gt;0,N(AC724)&gt;=Rules!$B$14),"Redirect","Prune"),IF(D724="Non-Indexable","Keep",IF(AND(W724="Yes",X724="Yes",Y724="No"),"Merge",IF(OR(U724="Yes",V724="Yes",AND(T724="Yes",N(L724)&gt;=Rules!$B$6)),"Update",IF(Z724="Yes",IF(N(AC724)&gt;=Rules!$B$14,"Redirect","Prune"),"Keep")))))))</f>
        <v/>
      </c>
      <c r="AB724">
        <f>IF(A724="","",IF(LEFT(C724&amp;"",1)="3","Already redirects ("&amp;C724&amp;"). Update internal links to point at the final URL.",IF(OR(LEFT(C724&amp;"",1)="4",LEFT(C724&amp;"",1)="5"),IF(AA724="Redirect","Returns "&amp;C724&amp;" but still has "&amp;N(K724)&amp;" clicks and "&amp;N(AC724)&amp;" referring domains. 301 it to the closest live page.","Returns "&amp;C724&amp;" with no clicks or links. Remove internal links and let it 404 or 410."),IF(D724="Non-Indexable","Non-indexable ("&amp;E724&amp;"). Keep if that is intentional; otherwise fix the canonical or noindex.",IF(AA724="Merge","Overlaps with "&amp;I724&amp;IF(N(J724)&gt;0," (similarity "&amp;TEXT(J724,"0.00")&amp;")","")&amp;", which gets more clicks. Merge the useful parts into it and 301 this URL.",IF(AA724="Update",MID(IF(U724="Yes","; Clicks down "&amp;TEXT(-P724,"0%")&amp;" on the previous period","")&amp;IF(V724="Yes","; Average position "&amp;TEXT(N724,"0.0")&amp;" on "&amp;TEXT(L724,"#,##0")&amp;" impressions (striking distance)","")&amp;IF(AND(T724="Yes",N(L724)&gt;=Rules!$B$6),"; Thin ("&amp;F724&amp;" words) but has search demand",""),3,400),IF(AA724="Prune","Low value: "&amp;N(K724)&amp;" clicks, "&amp;N(L724)&amp;" impressions, "&amp;N(Q724)&amp;" sessions, no key events. Remove or noindex it and update internal links.",IF(AA724="Redirect","Low value but "&amp;N(AC724)&amp;" referring domains. 301 it to the closest relevant page to keep those links.",IF(AND(Z724="No",Y724="Yes",N(K724)&lt;Rules!$B$5),"Low search traffic but it converts (key events: "&amp;S724&amp;"). Keep it and link to it.",IF(W724="Yes","Stronger than the page it overlaps ("&amp;I724&amp;"). Keep; merge that page into this one.","Healthy: "&amp;N(K724)&amp;" clicks"&amp;IF(ISNUMBER(N724),", average position "&amp;TEXT(N724,"0.0"),"")&amp;". Keep and monitor."))))))))))</f>
        <v/>
      </c>
      <c r="AE724">
        <f>IF(A724="","",IF(AD724&lt;&gt;"",AD724,AA724))</f>
        <v/>
      </c>
    </row>
    <row r="725">
      <c r="A725">
        <f>IF(Crawl!A724="","",Crawl!A724)</f>
        <v/>
      </c>
      <c r="B725">
        <f>IF(A725="","",Crawl!EC724)</f>
        <v/>
      </c>
      <c r="C725">
        <f>IF(A725="","",IFERROR(INDEX(Crawl!$A724:$DZ724,1,Rules!$H$6),""))</f>
        <v/>
      </c>
      <c r="D725">
        <f>IF(A725="","",IFERROR(INDEX(Crawl!$A724:$DZ724,1,Rules!$H$7),"")&amp;"")</f>
        <v/>
      </c>
      <c r="E725">
        <f>IF(A725="","",IFERROR(INDEX(Crawl!$A724:$DZ724,1,Rules!$H$8),"")&amp;"")</f>
        <v/>
      </c>
      <c r="F725">
        <f>IF(A725="","",IFERROR(INDEX(Crawl!$A724:$DZ724,1,Rules!$H$9),""))</f>
        <v/>
      </c>
      <c r="G725">
        <f>IF(A725="","",IFERROR(INDEX(Crawl!$A724:$DZ724,1,Rules!$H$10),""))</f>
        <v/>
      </c>
      <c r="H725">
        <f>IF(A725="","",IFERROR(INDEX(Crawl!$A724:$DZ724,1,Rules!$H$12),""))</f>
        <v/>
      </c>
      <c r="I725">
        <f>IF(A725="","",IF(AND(N(H725)&gt;0,IFERROR(INDEX(Crawl!$A724:$DZ724,1,Rules!$H$11),"")&amp;""&lt;&gt;""),IFERROR(INDEX(Crawl!$A724:$DZ724,1,Rules!$H$11),"")&amp;"",IF(AND(ISNUMBER(J725),N(J725)&gt;=Rules!$B$12,IFERROR(INDEX(Crawl!$A724:$DZ724,1,Rules!$H$13),"")&amp;""&lt;&gt;""),IFERROR(INDEX(Crawl!$A724:$DZ724,1,Rules!$H$13),"")&amp;"","")))</f>
        <v/>
      </c>
      <c r="J725" s="19">
        <f>IF(A725="","",IF(IFERROR(INDEX(Crawl!$A724:$DZ724,1,Rules!$H$14),"")&amp;""="","",IFERROR(INDEX(Crawl!$A724:$DZ724,1,Rules!$H$14),"")))</f>
        <v/>
      </c>
      <c r="K725">
        <f>IF(A725="","",IFERROR(SUMIFS('GSC current'!$J$2:$J$2001,'GSC current'!$I$2:$I$2001,B725),0))</f>
        <v/>
      </c>
      <c r="L725">
        <f>IF(A725="","",IFERROR(SUMIFS('GSC current'!$K$2:$K$2001,'GSC current'!$I$2:$I$2001,B725),0))</f>
        <v/>
      </c>
      <c r="M725" s="20">
        <f>IF(A725="","",IF(N(L725)&gt;0,K725/L725,""))</f>
        <v/>
      </c>
      <c r="N725" s="21">
        <f>IF(A725="","",IF(N(L725)&gt;0,SUMIFS('GSC current'!$L$2:$L$2001,'GSC current'!$I$2:$I$2001,B725)/L725,""))</f>
        <v/>
      </c>
      <c r="O725">
        <f>IF(A725="","",IFERROR(SUMIFS('GSC previous'!$J$2:$J$2001,'GSC previous'!$I$2:$I$2001,B725),0))</f>
        <v/>
      </c>
      <c r="P725" s="22">
        <f>IF(A725="","",IF(N(O725)&gt;0,(K725-O725)/O725,""))</f>
        <v/>
      </c>
      <c r="Q725">
        <f>IF(A725="","",IFERROR(SUMIFS(GA4!$P$2:$P$2001,GA4!$O$2:$O$2001,B725),0))</f>
        <v/>
      </c>
      <c r="R725" s="23">
        <f>IF(A725="","",IF(N(Q725)&gt;0,SUMIFS(GA4!$Q$2:$Q$2001,GA4!$O$2:$O$2001,B725)/Q725,""))</f>
        <v/>
      </c>
      <c r="S725">
        <f>IF(A725="","",IFERROR(SUMIFS(GA4!$R$2:$R$2001,GA4!$O$2:$O$2001,B725),0))</f>
        <v/>
      </c>
      <c r="T725">
        <f>IF(A725="","",IF(AND(ISNUMBER(F725),LEFT(C725&amp;"",1)="2"),IF(F725&lt;Rules!$B$9,"Yes","No"),"No"))</f>
        <v/>
      </c>
      <c r="U725">
        <f>IF(A725="","",IF(AND(N(O725)&gt;=Rules!$B$8,ISNUMBER(P725)),IF(P725&lt;=-Rules!$B$7,"Yes","No"),"No"))</f>
        <v/>
      </c>
      <c r="V725">
        <f>IF(A725="","",IF(AND(N(L725)&gt;=Rules!$B$6,ISNUMBER(N725)),IF(AND(N725&gt;=Rules!$B$10,N725&lt;=Rules!$B$11),"Yes","No"),"No"))</f>
        <v/>
      </c>
      <c r="W725">
        <f>IF(A725="","",IF(I725&lt;&gt;"","Yes","No"))</f>
        <v/>
      </c>
      <c r="X725">
        <f>IF(I725="","",IF(SUMIFS($K$3:$K$2002,$A$3:$A$2002,SUBSTITUTE(SUBSTITUTE(I725,"?","~?"),"*","~*"))&gt;N(K725),"Yes","No"))</f>
        <v/>
      </c>
      <c r="Y725">
        <f>IF(A725="","",IF(N(S725)&gt;0,"Yes","No"))</f>
        <v/>
      </c>
      <c r="Z725">
        <f>IF(A725="","",IF(AND(N(K725)&lt;Rules!$B$5,N(L725)&lt;Rules!$B$6,N(Q725)&lt;Rules!$B$13,Y725="No"),"Yes","No"))</f>
        <v/>
      </c>
      <c r="AA725">
        <f>IF(A725="","",IF(LEFT(C725&amp;"",1)="3","Redirect",IF(OR(LEFT(C725&amp;"",1)="4",LEFT(C725&amp;"",1)="5"),IF(OR(N(K725)&gt;0,N(AC725)&gt;=Rules!$B$14),"Redirect","Prune"),IF(D725="Non-Indexable","Keep",IF(AND(W725="Yes",X725="Yes",Y725="No"),"Merge",IF(OR(U725="Yes",V725="Yes",AND(T725="Yes",N(L725)&gt;=Rules!$B$6)),"Update",IF(Z725="Yes",IF(N(AC725)&gt;=Rules!$B$14,"Redirect","Prune"),"Keep")))))))</f>
        <v/>
      </c>
      <c r="AB725">
        <f>IF(A725="","",IF(LEFT(C725&amp;"",1)="3","Already redirects ("&amp;C725&amp;"). Update internal links to point at the final URL.",IF(OR(LEFT(C725&amp;"",1)="4",LEFT(C725&amp;"",1)="5"),IF(AA725="Redirect","Returns "&amp;C725&amp;" but still has "&amp;N(K725)&amp;" clicks and "&amp;N(AC725)&amp;" referring domains. 301 it to the closest live page.","Returns "&amp;C725&amp;" with no clicks or links. Remove internal links and let it 404 or 410."),IF(D725="Non-Indexable","Non-indexable ("&amp;E725&amp;"). Keep if that is intentional; otherwise fix the canonical or noindex.",IF(AA725="Merge","Overlaps with "&amp;I725&amp;IF(N(J725)&gt;0," (similarity "&amp;TEXT(J725,"0.00")&amp;")","")&amp;", which gets more clicks. Merge the useful parts into it and 301 this URL.",IF(AA725="Update",MID(IF(U725="Yes","; Clicks down "&amp;TEXT(-P725,"0%")&amp;" on the previous period","")&amp;IF(V725="Yes","; Average position "&amp;TEXT(N725,"0.0")&amp;" on "&amp;TEXT(L725,"#,##0")&amp;" impressions (striking distance)","")&amp;IF(AND(T725="Yes",N(L725)&gt;=Rules!$B$6),"; Thin ("&amp;F725&amp;" words) but has search demand",""),3,400),IF(AA725="Prune","Low value: "&amp;N(K725)&amp;" clicks, "&amp;N(L725)&amp;" impressions, "&amp;N(Q725)&amp;" sessions, no key events. Remove or noindex it and update internal links.",IF(AA725="Redirect","Low value but "&amp;N(AC725)&amp;" referring domains. 301 it to the closest relevant page to keep those links.",IF(AND(Z725="No",Y725="Yes",N(K725)&lt;Rules!$B$5),"Low search traffic but it converts (key events: "&amp;S725&amp;"). Keep it and link to it.",IF(W725="Yes","Stronger than the page it overlaps ("&amp;I725&amp;"). Keep; merge that page into this one.","Healthy: "&amp;N(K725)&amp;" clicks"&amp;IF(ISNUMBER(N725),", average position "&amp;TEXT(N725,"0.0"),"")&amp;". Keep and monitor."))))))))))</f>
        <v/>
      </c>
      <c r="AE725">
        <f>IF(A725="","",IF(AD725&lt;&gt;"",AD725,AA725))</f>
        <v/>
      </c>
    </row>
    <row r="726">
      <c r="A726">
        <f>IF(Crawl!A725="","",Crawl!A725)</f>
        <v/>
      </c>
      <c r="B726">
        <f>IF(A726="","",Crawl!EC725)</f>
        <v/>
      </c>
      <c r="C726">
        <f>IF(A726="","",IFERROR(INDEX(Crawl!$A725:$DZ725,1,Rules!$H$6),""))</f>
        <v/>
      </c>
      <c r="D726">
        <f>IF(A726="","",IFERROR(INDEX(Crawl!$A725:$DZ725,1,Rules!$H$7),"")&amp;"")</f>
        <v/>
      </c>
      <c r="E726">
        <f>IF(A726="","",IFERROR(INDEX(Crawl!$A725:$DZ725,1,Rules!$H$8),"")&amp;"")</f>
        <v/>
      </c>
      <c r="F726">
        <f>IF(A726="","",IFERROR(INDEX(Crawl!$A725:$DZ725,1,Rules!$H$9),""))</f>
        <v/>
      </c>
      <c r="G726">
        <f>IF(A726="","",IFERROR(INDEX(Crawl!$A725:$DZ725,1,Rules!$H$10),""))</f>
        <v/>
      </c>
      <c r="H726">
        <f>IF(A726="","",IFERROR(INDEX(Crawl!$A725:$DZ725,1,Rules!$H$12),""))</f>
        <v/>
      </c>
      <c r="I726">
        <f>IF(A726="","",IF(AND(N(H726)&gt;0,IFERROR(INDEX(Crawl!$A725:$DZ725,1,Rules!$H$11),"")&amp;""&lt;&gt;""),IFERROR(INDEX(Crawl!$A725:$DZ725,1,Rules!$H$11),"")&amp;"",IF(AND(ISNUMBER(J726),N(J726)&gt;=Rules!$B$12,IFERROR(INDEX(Crawl!$A725:$DZ725,1,Rules!$H$13),"")&amp;""&lt;&gt;""),IFERROR(INDEX(Crawl!$A725:$DZ725,1,Rules!$H$13),"")&amp;"","")))</f>
        <v/>
      </c>
      <c r="J726" s="19">
        <f>IF(A726="","",IF(IFERROR(INDEX(Crawl!$A725:$DZ725,1,Rules!$H$14),"")&amp;""="","",IFERROR(INDEX(Crawl!$A725:$DZ725,1,Rules!$H$14),"")))</f>
        <v/>
      </c>
      <c r="K726">
        <f>IF(A726="","",IFERROR(SUMIFS('GSC current'!$J$2:$J$2001,'GSC current'!$I$2:$I$2001,B726),0))</f>
        <v/>
      </c>
      <c r="L726">
        <f>IF(A726="","",IFERROR(SUMIFS('GSC current'!$K$2:$K$2001,'GSC current'!$I$2:$I$2001,B726),0))</f>
        <v/>
      </c>
      <c r="M726" s="20">
        <f>IF(A726="","",IF(N(L726)&gt;0,K726/L726,""))</f>
        <v/>
      </c>
      <c r="N726" s="21">
        <f>IF(A726="","",IF(N(L726)&gt;0,SUMIFS('GSC current'!$L$2:$L$2001,'GSC current'!$I$2:$I$2001,B726)/L726,""))</f>
        <v/>
      </c>
      <c r="O726">
        <f>IF(A726="","",IFERROR(SUMIFS('GSC previous'!$J$2:$J$2001,'GSC previous'!$I$2:$I$2001,B726),0))</f>
        <v/>
      </c>
      <c r="P726" s="22">
        <f>IF(A726="","",IF(N(O726)&gt;0,(K726-O726)/O726,""))</f>
        <v/>
      </c>
      <c r="Q726">
        <f>IF(A726="","",IFERROR(SUMIFS(GA4!$P$2:$P$2001,GA4!$O$2:$O$2001,B726),0))</f>
        <v/>
      </c>
      <c r="R726" s="23">
        <f>IF(A726="","",IF(N(Q726)&gt;0,SUMIFS(GA4!$Q$2:$Q$2001,GA4!$O$2:$O$2001,B726)/Q726,""))</f>
        <v/>
      </c>
      <c r="S726">
        <f>IF(A726="","",IFERROR(SUMIFS(GA4!$R$2:$R$2001,GA4!$O$2:$O$2001,B726),0))</f>
        <v/>
      </c>
      <c r="T726">
        <f>IF(A726="","",IF(AND(ISNUMBER(F726),LEFT(C726&amp;"",1)="2"),IF(F726&lt;Rules!$B$9,"Yes","No"),"No"))</f>
        <v/>
      </c>
      <c r="U726">
        <f>IF(A726="","",IF(AND(N(O726)&gt;=Rules!$B$8,ISNUMBER(P726)),IF(P726&lt;=-Rules!$B$7,"Yes","No"),"No"))</f>
        <v/>
      </c>
      <c r="V726">
        <f>IF(A726="","",IF(AND(N(L726)&gt;=Rules!$B$6,ISNUMBER(N726)),IF(AND(N726&gt;=Rules!$B$10,N726&lt;=Rules!$B$11),"Yes","No"),"No"))</f>
        <v/>
      </c>
      <c r="W726">
        <f>IF(A726="","",IF(I726&lt;&gt;"","Yes","No"))</f>
        <v/>
      </c>
      <c r="X726">
        <f>IF(I726="","",IF(SUMIFS($K$3:$K$2002,$A$3:$A$2002,SUBSTITUTE(SUBSTITUTE(I726,"?","~?"),"*","~*"))&gt;N(K726),"Yes","No"))</f>
        <v/>
      </c>
      <c r="Y726">
        <f>IF(A726="","",IF(N(S726)&gt;0,"Yes","No"))</f>
        <v/>
      </c>
      <c r="Z726">
        <f>IF(A726="","",IF(AND(N(K726)&lt;Rules!$B$5,N(L726)&lt;Rules!$B$6,N(Q726)&lt;Rules!$B$13,Y726="No"),"Yes","No"))</f>
        <v/>
      </c>
      <c r="AA726">
        <f>IF(A726="","",IF(LEFT(C726&amp;"",1)="3","Redirect",IF(OR(LEFT(C726&amp;"",1)="4",LEFT(C726&amp;"",1)="5"),IF(OR(N(K726)&gt;0,N(AC726)&gt;=Rules!$B$14),"Redirect","Prune"),IF(D726="Non-Indexable","Keep",IF(AND(W726="Yes",X726="Yes",Y726="No"),"Merge",IF(OR(U726="Yes",V726="Yes",AND(T726="Yes",N(L726)&gt;=Rules!$B$6)),"Update",IF(Z726="Yes",IF(N(AC726)&gt;=Rules!$B$14,"Redirect","Prune"),"Keep")))))))</f>
        <v/>
      </c>
      <c r="AB726">
        <f>IF(A726="","",IF(LEFT(C726&amp;"",1)="3","Already redirects ("&amp;C726&amp;"). Update internal links to point at the final URL.",IF(OR(LEFT(C726&amp;"",1)="4",LEFT(C726&amp;"",1)="5"),IF(AA726="Redirect","Returns "&amp;C726&amp;" but still has "&amp;N(K726)&amp;" clicks and "&amp;N(AC726)&amp;" referring domains. 301 it to the closest live page.","Returns "&amp;C726&amp;" with no clicks or links. Remove internal links and let it 404 or 410."),IF(D726="Non-Indexable","Non-indexable ("&amp;E726&amp;"). Keep if that is intentional; otherwise fix the canonical or noindex.",IF(AA726="Merge","Overlaps with "&amp;I726&amp;IF(N(J726)&gt;0," (similarity "&amp;TEXT(J726,"0.00")&amp;")","")&amp;", which gets more clicks. Merge the useful parts into it and 301 this URL.",IF(AA726="Update",MID(IF(U726="Yes","; Clicks down "&amp;TEXT(-P726,"0%")&amp;" on the previous period","")&amp;IF(V726="Yes","; Average position "&amp;TEXT(N726,"0.0")&amp;" on "&amp;TEXT(L726,"#,##0")&amp;" impressions (striking distance)","")&amp;IF(AND(T726="Yes",N(L726)&gt;=Rules!$B$6),"; Thin ("&amp;F726&amp;" words) but has search demand",""),3,400),IF(AA726="Prune","Low value: "&amp;N(K726)&amp;" clicks, "&amp;N(L726)&amp;" impressions, "&amp;N(Q726)&amp;" sessions, no key events. Remove or noindex it and update internal links.",IF(AA726="Redirect","Low value but "&amp;N(AC726)&amp;" referring domains. 301 it to the closest relevant page to keep those links.",IF(AND(Z726="No",Y726="Yes",N(K726)&lt;Rules!$B$5),"Low search traffic but it converts (key events: "&amp;S726&amp;"). Keep it and link to it.",IF(W726="Yes","Stronger than the page it overlaps ("&amp;I726&amp;"). Keep; merge that page into this one.","Healthy: "&amp;N(K726)&amp;" clicks"&amp;IF(ISNUMBER(N726),", average position "&amp;TEXT(N726,"0.0"),"")&amp;". Keep and monitor."))))))))))</f>
        <v/>
      </c>
      <c r="AE726">
        <f>IF(A726="","",IF(AD726&lt;&gt;"",AD726,AA726))</f>
        <v/>
      </c>
    </row>
    <row r="727">
      <c r="A727">
        <f>IF(Crawl!A726="","",Crawl!A726)</f>
        <v/>
      </c>
      <c r="B727">
        <f>IF(A727="","",Crawl!EC726)</f>
        <v/>
      </c>
      <c r="C727">
        <f>IF(A727="","",IFERROR(INDEX(Crawl!$A726:$DZ726,1,Rules!$H$6),""))</f>
        <v/>
      </c>
      <c r="D727">
        <f>IF(A727="","",IFERROR(INDEX(Crawl!$A726:$DZ726,1,Rules!$H$7),"")&amp;"")</f>
        <v/>
      </c>
      <c r="E727">
        <f>IF(A727="","",IFERROR(INDEX(Crawl!$A726:$DZ726,1,Rules!$H$8),"")&amp;"")</f>
        <v/>
      </c>
      <c r="F727">
        <f>IF(A727="","",IFERROR(INDEX(Crawl!$A726:$DZ726,1,Rules!$H$9),""))</f>
        <v/>
      </c>
      <c r="G727">
        <f>IF(A727="","",IFERROR(INDEX(Crawl!$A726:$DZ726,1,Rules!$H$10),""))</f>
        <v/>
      </c>
      <c r="H727">
        <f>IF(A727="","",IFERROR(INDEX(Crawl!$A726:$DZ726,1,Rules!$H$12),""))</f>
        <v/>
      </c>
      <c r="I727">
        <f>IF(A727="","",IF(AND(N(H727)&gt;0,IFERROR(INDEX(Crawl!$A726:$DZ726,1,Rules!$H$11),"")&amp;""&lt;&gt;""),IFERROR(INDEX(Crawl!$A726:$DZ726,1,Rules!$H$11),"")&amp;"",IF(AND(ISNUMBER(J727),N(J727)&gt;=Rules!$B$12,IFERROR(INDEX(Crawl!$A726:$DZ726,1,Rules!$H$13),"")&amp;""&lt;&gt;""),IFERROR(INDEX(Crawl!$A726:$DZ726,1,Rules!$H$13),"")&amp;"","")))</f>
        <v/>
      </c>
      <c r="J727" s="19">
        <f>IF(A727="","",IF(IFERROR(INDEX(Crawl!$A726:$DZ726,1,Rules!$H$14),"")&amp;""="","",IFERROR(INDEX(Crawl!$A726:$DZ726,1,Rules!$H$14),"")))</f>
        <v/>
      </c>
      <c r="K727">
        <f>IF(A727="","",IFERROR(SUMIFS('GSC current'!$J$2:$J$2001,'GSC current'!$I$2:$I$2001,B727),0))</f>
        <v/>
      </c>
      <c r="L727">
        <f>IF(A727="","",IFERROR(SUMIFS('GSC current'!$K$2:$K$2001,'GSC current'!$I$2:$I$2001,B727),0))</f>
        <v/>
      </c>
      <c r="M727" s="20">
        <f>IF(A727="","",IF(N(L727)&gt;0,K727/L727,""))</f>
        <v/>
      </c>
      <c r="N727" s="21">
        <f>IF(A727="","",IF(N(L727)&gt;0,SUMIFS('GSC current'!$L$2:$L$2001,'GSC current'!$I$2:$I$2001,B727)/L727,""))</f>
        <v/>
      </c>
      <c r="O727">
        <f>IF(A727="","",IFERROR(SUMIFS('GSC previous'!$J$2:$J$2001,'GSC previous'!$I$2:$I$2001,B727),0))</f>
        <v/>
      </c>
      <c r="P727" s="22">
        <f>IF(A727="","",IF(N(O727)&gt;0,(K727-O727)/O727,""))</f>
        <v/>
      </c>
      <c r="Q727">
        <f>IF(A727="","",IFERROR(SUMIFS(GA4!$P$2:$P$2001,GA4!$O$2:$O$2001,B727),0))</f>
        <v/>
      </c>
      <c r="R727" s="23">
        <f>IF(A727="","",IF(N(Q727)&gt;0,SUMIFS(GA4!$Q$2:$Q$2001,GA4!$O$2:$O$2001,B727)/Q727,""))</f>
        <v/>
      </c>
      <c r="S727">
        <f>IF(A727="","",IFERROR(SUMIFS(GA4!$R$2:$R$2001,GA4!$O$2:$O$2001,B727),0))</f>
        <v/>
      </c>
      <c r="T727">
        <f>IF(A727="","",IF(AND(ISNUMBER(F727),LEFT(C727&amp;"",1)="2"),IF(F727&lt;Rules!$B$9,"Yes","No"),"No"))</f>
        <v/>
      </c>
      <c r="U727">
        <f>IF(A727="","",IF(AND(N(O727)&gt;=Rules!$B$8,ISNUMBER(P727)),IF(P727&lt;=-Rules!$B$7,"Yes","No"),"No"))</f>
        <v/>
      </c>
      <c r="V727">
        <f>IF(A727="","",IF(AND(N(L727)&gt;=Rules!$B$6,ISNUMBER(N727)),IF(AND(N727&gt;=Rules!$B$10,N727&lt;=Rules!$B$11),"Yes","No"),"No"))</f>
        <v/>
      </c>
      <c r="W727">
        <f>IF(A727="","",IF(I727&lt;&gt;"","Yes","No"))</f>
        <v/>
      </c>
      <c r="X727">
        <f>IF(I727="","",IF(SUMIFS($K$3:$K$2002,$A$3:$A$2002,SUBSTITUTE(SUBSTITUTE(I727,"?","~?"),"*","~*"))&gt;N(K727),"Yes","No"))</f>
        <v/>
      </c>
      <c r="Y727">
        <f>IF(A727="","",IF(N(S727)&gt;0,"Yes","No"))</f>
        <v/>
      </c>
      <c r="Z727">
        <f>IF(A727="","",IF(AND(N(K727)&lt;Rules!$B$5,N(L727)&lt;Rules!$B$6,N(Q727)&lt;Rules!$B$13,Y727="No"),"Yes","No"))</f>
        <v/>
      </c>
      <c r="AA727">
        <f>IF(A727="","",IF(LEFT(C727&amp;"",1)="3","Redirect",IF(OR(LEFT(C727&amp;"",1)="4",LEFT(C727&amp;"",1)="5"),IF(OR(N(K727)&gt;0,N(AC727)&gt;=Rules!$B$14),"Redirect","Prune"),IF(D727="Non-Indexable","Keep",IF(AND(W727="Yes",X727="Yes",Y727="No"),"Merge",IF(OR(U727="Yes",V727="Yes",AND(T727="Yes",N(L727)&gt;=Rules!$B$6)),"Update",IF(Z727="Yes",IF(N(AC727)&gt;=Rules!$B$14,"Redirect","Prune"),"Keep")))))))</f>
        <v/>
      </c>
      <c r="AB727">
        <f>IF(A727="","",IF(LEFT(C727&amp;"",1)="3","Already redirects ("&amp;C727&amp;"). Update internal links to point at the final URL.",IF(OR(LEFT(C727&amp;"",1)="4",LEFT(C727&amp;"",1)="5"),IF(AA727="Redirect","Returns "&amp;C727&amp;" but still has "&amp;N(K727)&amp;" clicks and "&amp;N(AC727)&amp;" referring domains. 301 it to the closest live page.","Returns "&amp;C727&amp;" with no clicks or links. Remove internal links and let it 404 or 410."),IF(D727="Non-Indexable","Non-indexable ("&amp;E727&amp;"). Keep if that is intentional; otherwise fix the canonical or noindex.",IF(AA727="Merge","Overlaps with "&amp;I727&amp;IF(N(J727)&gt;0," (similarity "&amp;TEXT(J727,"0.00")&amp;")","")&amp;", which gets more clicks. Merge the useful parts into it and 301 this URL.",IF(AA727="Update",MID(IF(U727="Yes","; Clicks down "&amp;TEXT(-P727,"0%")&amp;" on the previous period","")&amp;IF(V727="Yes","; Average position "&amp;TEXT(N727,"0.0")&amp;" on "&amp;TEXT(L727,"#,##0")&amp;" impressions (striking distance)","")&amp;IF(AND(T727="Yes",N(L727)&gt;=Rules!$B$6),"; Thin ("&amp;F727&amp;" words) but has search demand",""),3,400),IF(AA727="Prune","Low value: "&amp;N(K727)&amp;" clicks, "&amp;N(L727)&amp;" impressions, "&amp;N(Q727)&amp;" sessions, no key events. Remove or noindex it and update internal links.",IF(AA727="Redirect","Low value but "&amp;N(AC727)&amp;" referring domains. 301 it to the closest relevant page to keep those links.",IF(AND(Z727="No",Y727="Yes",N(K727)&lt;Rules!$B$5),"Low search traffic but it converts (key events: "&amp;S727&amp;"). Keep it and link to it.",IF(W727="Yes","Stronger than the page it overlaps ("&amp;I727&amp;"). Keep; merge that page into this one.","Healthy: "&amp;N(K727)&amp;" clicks"&amp;IF(ISNUMBER(N727),", average position "&amp;TEXT(N727,"0.0"),"")&amp;". Keep and monitor."))))))))))</f>
        <v/>
      </c>
      <c r="AE727">
        <f>IF(A727="","",IF(AD727&lt;&gt;"",AD727,AA727))</f>
        <v/>
      </c>
    </row>
    <row r="728">
      <c r="A728">
        <f>IF(Crawl!A727="","",Crawl!A727)</f>
        <v/>
      </c>
      <c r="B728">
        <f>IF(A728="","",Crawl!EC727)</f>
        <v/>
      </c>
      <c r="C728">
        <f>IF(A728="","",IFERROR(INDEX(Crawl!$A727:$DZ727,1,Rules!$H$6),""))</f>
        <v/>
      </c>
      <c r="D728">
        <f>IF(A728="","",IFERROR(INDEX(Crawl!$A727:$DZ727,1,Rules!$H$7),"")&amp;"")</f>
        <v/>
      </c>
      <c r="E728">
        <f>IF(A728="","",IFERROR(INDEX(Crawl!$A727:$DZ727,1,Rules!$H$8),"")&amp;"")</f>
        <v/>
      </c>
      <c r="F728">
        <f>IF(A728="","",IFERROR(INDEX(Crawl!$A727:$DZ727,1,Rules!$H$9),""))</f>
        <v/>
      </c>
      <c r="G728">
        <f>IF(A728="","",IFERROR(INDEX(Crawl!$A727:$DZ727,1,Rules!$H$10),""))</f>
        <v/>
      </c>
      <c r="H728">
        <f>IF(A728="","",IFERROR(INDEX(Crawl!$A727:$DZ727,1,Rules!$H$12),""))</f>
        <v/>
      </c>
      <c r="I728">
        <f>IF(A728="","",IF(AND(N(H728)&gt;0,IFERROR(INDEX(Crawl!$A727:$DZ727,1,Rules!$H$11),"")&amp;""&lt;&gt;""),IFERROR(INDEX(Crawl!$A727:$DZ727,1,Rules!$H$11),"")&amp;"",IF(AND(ISNUMBER(J728),N(J728)&gt;=Rules!$B$12,IFERROR(INDEX(Crawl!$A727:$DZ727,1,Rules!$H$13),"")&amp;""&lt;&gt;""),IFERROR(INDEX(Crawl!$A727:$DZ727,1,Rules!$H$13),"")&amp;"","")))</f>
        <v/>
      </c>
      <c r="J728" s="19">
        <f>IF(A728="","",IF(IFERROR(INDEX(Crawl!$A727:$DZ727,1,Rules!$H$14),"")&amp;""="","",IFERROR(INDEX(Crawl!$A727:$DZ727,1,Rules!$H$14),"")))</f>
        <v/>
      </c>
      <c r="K728">
        <f>IF(A728="","",IFERROR(SUMIFS('GSC current'!$J$2:$J$2001,'GSC current'!$I$2:$I$2001,B728),0))</f>
        <v/>
      </c>
      <c r="L728">
        <f>IF(A728="","",IFERROR(SUMIFS('GSC current'!$K$2:$K$2001,'GSC current'!$I$2:$I$2001,B728),0))</f>
        <v/>
      </c>
      <c r="M728" s="20">
        <f>IF(A728="","",IF(N(L728)&gt;0,K728/L728,""))</f>
        <v/>
      </c>
      <c r="N728" s="21">
        <f>IF(A728="","",IF(N(L728)&gt;0,SUMIFS('GSC current'!$L$2:$L$2001,'GSC current'!$I$2:$I$2001,B728)/L728,""))</f>
        <v/>
      </c>
      <c r="O728">
        <f>IF(A728="","",IFERROR(SUMIFS('GSC previous'!$J$2:$J$2001,'GSC previous'!$I$2:$I$2001,B728),0))</f>
        <v/>
      </c>
      <c r="P728" s="22">
        <f>IF(A728="","",IF(N(O728)&gt;0,(K728-O728)/O728,""))</f>
        <v/>
      </c>
      <c r="Q728">
        <f>IF(A728="","",IFERROR(SUMIFS(GA4!$P$2:$P$2001,GA4!$O$2:$O$2001,B728),0))</f>
        <v/>
      </c>
      <c r="R728" s="23">
        <f>IF(A728="","",IF(N(Q728)&gt;0,SUMIFS(GA4!$Q$2:$Q$2001,GA4!$O$2:$O$2001,B728)/Q728,""))</f>
        <v/>
      </c>
      <c r="S728">
        <f>IF(A728="","",IFERROR(SUMIFS(GA4!$R$2:$R$2001,GA4!$O$2:$O$2001,B728),0))</f>
        <v/>
      </c>
      <c r="T728">
        <f>IF(A728="","",IF(AND(ISNUMBER(F728),LEFT(C728&amp;"",1)="2"),IF(F728&lt;Rules!$B$9,"Yes","No"),"No"))</f>
        <v/>
      </c>
      <c r="U728">
        <f>IF(A728="","",IF(AND(N(O728)&gt;=Rules!$B$8,ISNUMBER(P728)),IF(P728&lt;=-Rules!$B$7,"Yes","No"),"No"))</f>
        <v/>
      </c>
      <c r="V728">
        <f>IF(A728="","",IF(AND(N(L728)&gt;=Rules!$B$6,ISNUMBER(N728)),IF(AND(N728&gt;=Rules!$B$10,N728&lt;=Rules!$B$11),"Yes","No"),"No"))</f>
        <v/>
      </c>
      <c r="W728">
        <f>IF(A728="","",IF(I728&lt;&gt;"","Yes","No"))</f>
        <v/>
      </c>
      <c r="X728">
        <f>IF(I728="","",IF(SUMIFS($K$3:$K$2002,$A$3:$A$2002,SUBSTITUTE(SUBSTITUTE(I728,"?","~?"),"*","~*"))&gt;N(K728),"Yes","No"))</f>
        <v/>
      </c>
      <c r="Y728">
        <f>IF(A728="","",IF(N(S728)&gt;0,"Yes","No"))</f>
        <v/>
      </c>
      <c r="Z728">
        <f>IF(A728="","",IF(AND(N(K728)&lt;Rules!$B$5,N(L728)&lt;Rules!$B$6,N(Q728)&lt;Rules!$B$13,Y728="No"),"Yes","No"))</f>
        <v/>
      </c>
      <c r="AA728">
        <f>IF(A728="","",IF(LEFT(C728&amp;"",1)="3","Redirect",IF(OR(LEFT(C728&amp;"",1)="4",LEFT(C728&amp;"",1)="5"),IF(OR(N(K728)&gt;0,N(AC728)&gt;=Rules!$B$14),"Redirect","Prune"),IF(D728="Non-Indexable","Keep",IF(AND(W728="Yes",X728="Yes",Y728="No"),"Merge",IF(OR(U728="Yes",V728="Yes",AND(T728="Yes",N(L728)&gt;=Rules!$B$6)),"Update",IF(Z728="Yes",IF(N(AC728)&gt;=Rules!$B$14,"Redirect","Prune"),"Keep")))))))</f>
        <v/>
      </c>
      <c r="AB728">
        <f>IF(A728="","",IF(LEFT(C728&amp;"",1)="3","Already redirects ("&amp;C728&amp;"). Update internal links to point at the final URL.",IF(OR(LEFT(C728&amp;"",1)="4",LEFT(C728&amp;"",1)="5"),IF(AA728="Redirect","Returns "&amp;C728&amp;" but still has "&amp;N(K728)&amp;" clicks and "&amp;N(AC728)&amp;" referring domains. 301 it to the closest live page.","Returns "&amp;C728&amp;" with no clicks or links. Remove internal links and let it 404 or 410."),IF(D728="Non-Indexable","Non-indexable ("&amp;E728&amp;"). Keep if that is intentional; otherwise fix the canonical or noindex.",IF(AA728="Merge","Overlaps with "&amp;I728&amp;IF(N(J728)&gt;0," (similarity "&amp;TEXT(J728,"0.00")&amp;")","")&amp;", which gets more clicks. Merge the useful parts into it and 301 this URL.",IF(AA728="Update",MID(IF(U728="Yes","; Clicks down "&amp;TEXT(-P728,"0%")&amp;" on the previous period","")&amp;IF(V728="Yes","; Average position "&amp;TEXT(N728,"0.0")&amp;" on "&amp;TEXT(L728,"#,##0")&amp;" impressions (striking distance)","")&amp;IF(AND(T728="Yes",N(L728)&gt;=Rules!$B$6),"; Thin ("&amp;F728&amp;" words) but has search demand",""),3,400),IF(AA728="Prune","Low value: "&amp;N(K728)&amp;" clicks, "&amp;N(L728)&amp;" impressions, "&amp;N(Q728)&amp;" sessions, no key events. Remove or noindex it and update internal links.",IF(AA728="Redirect","Low value but "&amp;N(AC728)&amp;" referring domains. 301 it to the closest relevant page to keep those links.",IF(AND(Z728="No",Y728="Yes",N(K728)&lt;Rules!$B$5),"Low search traffic but it converts (key events: "&amp;S728&amp;"). Keep it and link to it.",IF(W728="Yes","Stronger than the page it overlaps ("&amp;I728&amp;"). Keep; merge that page into this one.","Healthy: "&amp;N(K728)&amp;" clicks"&amp;IF(ISNUMBER(N728),", average position "&amp;TEXT(N728,"0.0"),"")&amp;". Keep and monitor."))))))))))</f>
        <v/>
      </c>
      <c r="AE728">
        <f>IF(A728="","",IF(AD728&lt;&gt;"",AD728,AA728))</f>
        <v/>
      </c>
    </row>
    <row r="729">
      <c r="A729">
        <f>IF(Crawl!A728="","",Crawl!A728)</f>
        <v/>
      </c>
      <c r="B729">
        <f>IF(A729="","",Crawl!EC728)</f>
        <v/>
      </c>
      <c r="C729">
        <f>IF(A729="","",IFERROR(INDEX(Crawl!$A728:$DZ728,1,Rules!$H$6),""))</f>
        <v/>
      </c>
      <c r="D729">
        <f>IF(A729="","",IFERROR(INDEX(Crawl!$A728:$DZ728,1,Rules!$H$7),"")&amp;"")</f>
        <v/>
      </c>
      <c r="E729">
        <f>IF(A729="","",IFERROR(INDEX(Crawl!$A728:$DZ728,1,Rules!$H$8),"")&amp;"")</f>
        <v/>
      </c>
      <c r="F729">
        <f>IF(A729="","",IFERROR(INDEX(Crawl!$A728:$DZ728,1,Rules!$H$9),""))</f>
        <v/>
      </c>
      <c r="G729">
        <f>IF(A729="","",IFERROR(INDEX(Crawl!$A728:$DZ728,1,Rules!$H$10),""))</f>
        <v/>
      </c>
      <c r="H729">
        <f>IF(A729="","",IFERROR(INDEX(Crawl!$A728:$DZ728,1,Rules!$H$12),""))</f>
        <v/>
      </c>
      <c r="I729">
        <f>IF(A729="","",IF(AND(N(H729)&gt;0,IFERROR(INDEX(Crawl!$A728:$DZ728,1,Rules!$H$11),"")&amp;""&lt;&gt;""),IFERROR(INDEX(Crawl!$A728:$DZ728,1,Rules!$H$11),"")&amp;"",IF(AND(ISNUMBER(J729),N(J729)&gt;=Rules!$B$12,IFERROR(INDEX(Crawl!$A728:$DZ728,1,Rules!$H$13),"")&amp;""&lt;&gt;""),IFERROR(INDEX(Crawl!$A728:$DZ728,1,Rules!$H$13),"")&amp;"","")))</f>
        <v/>
      </c>
      <c r="J729" s="19">
        <f>IF(A729="","",IF(IFERROR(INDEX(Crawl!$A728:$DZ728,1,Rules!$H$14),"")&amp;""="","",IFERROR(INDEX(Crawl!$A728:$DZ728,1,Rules!$H$14),"")))</f>
        <v/>
      </c>
      <c r="K729">
        <f>IF(A729="","",IFERROR(SUMIFS('GSC current'!$J$2:$J$2001,'GSC current'!$I$2:$I$2001,B729),0))</f>
        <v/>
      </c>
      <c r="L729">
        <f>IF(A729="","",IFERROR(SUMIFS('GSC current'!$K$2:$K$2001,'GSC current'!$I$2:$I$2001,B729),0))</f>
        <v/>
      </c>
      <c r="M729" s="20">
        <f>IF(A729="","",IF(N(L729)&gt;0,K729/L729,""))</f>
        <v/>
      </c>
      <c r="N729" s="21">
        <f>IF(A729="","",IF(N(L729)&gt;0,SUMIFS('GSC current'!$L$2:$L$2001,'GSC current'!$I$2:$I$2001,B729)/L729,""))</f>
        <v/>
      </c>
      <c r="O729">
        <f>IF(A729="","",IFERROR(SUMIFS('GSC previous'!$J$2:$J$2001,'GSC previous'!$I$2:$I$2001,B729),0))</f>
        <v/>
      </c>
      <c r="P729" s="22">
        <f>IF(A729="","",IF(N(O729)&gt;0,(K729-O729)/O729,""))</f>
        <v/>
      </c>
      <c r="Q729">
        <f>IF(A729="","",IFERROR(SUMIFS(GA4!$P$2:$P$2001,GA4!$O$2:$O$2001,B729),0))</f>
        <v/>
      </c>
      <c r="R729" s="23">
        <f>IF(A729="","",IF(N(Q729)&gt;0,SUMIFS(GA4!$Q$2:$Q$2001,GA4!$O$2:$O$2001,B729)/Q729,""))</f>
        <v/>
      </c>
      <c r="S729">
        <f>IF(A729="","",IFERROR(SUMIFS(GA4!$R$2:$R$2001,GA4!$O$2:$O$2001,B729),0))</f>
        <v/>
      </c>
      <c r="T729">
        <f>IF(A729="","",IF(AND(ISNUMBER(F729),LEFT(C729&amp;"",1)="2"),IF(F729&lt;Rules!$B$9,"Yes","No"),"No"))</f>
        <v/>
      </c>
      <c r="U729">
        <f>IF(A729="","",IF(AND(N(O729)&gt;=Rules!$B$8,ISNUMBER(P729)),IF(P729&lt;=-Rules!$B$7,"Yes","No"),"No"))</f>
        <v/>
      </c>
      <c r="V729">
        <f>IF(A729="","",IF(AND(N(L729)&gt;=Rules!$B$6,ISNUMBER(N729)),IF(AND(N729&gt;=Rules!$B$10,N729&lt;=Rules!$B$11),"Yes","No"),"No"))</f>
        <v/>
      </c>
      <c r="W729">
        <f>IF(A729="","",IF(I729&lt;&gt;"","Yes","No"))</f>
        <v/>
      </c>
      <c r="X729">
        <f>IF(I729="","",IF(SUMIFS($K$3:$K$2002,$A$3:$A$2002,SUBSTITUTE(SUBSTITUTE(I729,"?","~?"),"*","~*"))&gt;N(K729),"Yes","No"))</f>
        <v/>
      </c>
      <c r="Y729">
        <f>IF(A729="","",IF(N(S729)&gt;0,"Yes","No"))</f>
        <v/>
      </c>
      <c r="Z729">
        <f>IF(A729="","",IF(AND(N(K729)&lt;Rules!$B$5,N(L729)&lt;Rules!$B$6,N(Q729)&lt;Rules!$B$13,Y729="No"),"Yes","No"))</f>
        <v/>
      </c>
      <c r="AA729">
        <f>IF(A729="","",IF(LEFT(C729&amp;"",1)="3","Redirect",IF(OR(LEFT(C729&amp;"",1)="4",LEFT(C729&amp;"",1)="5"),IF(OR(N(K729)&gt;0,N(AC729)&gt;=Rules!$B$14),"Redirect","Prune"),IF(D729="Non-Indexable","Keep",IF(AND(W729="Yes",X729="Yes",Y729="No"),"Merge",IF(OR(U729="Yes",V729="Yes",AND(T729="Yes",N(L729)&gt;=Rules!$B$6)),"Update",IF(Z729="Yes",IF(N(AC729)&gt;=Rules!$B$14,"Redirect","Prune"),"Keep")))))))</f>
        <v/>
      </c>
      <c r="AB729">
        <f>IF(A729="","",IF(LEFT(C729&amp;"",1)="3","Already redirects ("&amp;C729&amp;"). Update internal links to point at the final URL.",IF(OR(LEFT(C729&amp;"",1)="4",LEFT(C729&amp;"",1)="5"),IF(AA729="Redirect","Returns "&amp;C729&amp;" but still has "&amp;N(K729)&amp;" clicks and "&amp;N(AC729)&amp;" referring domains. 301 it to the closest live page.","Returns "&amp;C729&amp;" with no clicks or links. Remove internal links and let it 404 or 410."),IF(D729="Non-Indexable","Non-indexable ("&amp;E729&amp;"). Keep if that is intentional; otherwise fix the canonical or noindex.",IF(AA729="Merge","Overlaps with "&amp;I729&amp;IF(N(J729)&gt;0," (similarity "&amp;TEXT(J729,"0.00")&amp;")","")&amp;", which gets more clicks. Merge the useful parts into it and 301 this URL.",IF(AA729="Update",MID(IF(U729="Yes","; Clicks down "&amp;TEXT(-P729,"0%")&amp;" on the previous period","")&amp;IF(V729="Yes","; Average position "&amp;TEXT(N729,"0.0")&amp;" on "&amp;TEXT(L729,"#,##0")&amp;" impressions (striking distance)","")&amp;IF(AND(T729="Yes",N(L729)&gt;=Rules!$B$6),"; Thin ("&amp;F729&amp;" words) but has search demand",""),3,400),IF(AA729="Prune","Low value: "&amp;N(K729)&amp;" clicks, "&amp;N(L729)&amp;" impressions, "&amp;N(Q729)&amp;" sessions, no key events. Remove or noindex it and update internal links.",IF(AA729="Redirect","Low value but "&amp;N(AC729)&amp;" referring domains. 301 it to the closest relevant page to keep those links.",IF(AND(Z729="No",Y729="Yes",N(K729)&lt;Rules!$B$5),"Low search traffic but it converts (key events: "&amp;S729&amp;"). Keep it and link to it.",IF(W729="Yes","Stronger than the page it overlaps ("&amp;I729&amp;"). Keep; merge that page into this one.","Healthy: "&amp;N(K729)&amp;" clicks"&amp;IF(ISNUMBER(N729),", average position "&amp;TEXT(N729,"0.0"),"")&amp;". Keep and monitor."))))))))))</f>
        <v/>
      </c>
      <c r="AE729">
        <f>IF(A729="","",IF(AD729&lt;&gt;"",AD729,AA729))</f>
        <v/>
      </c>
    </row>
    <row r="730">
      <c r="A730">
        <f>IF(Crawl!A729="","",Crawl!A729)</f>
        <v/>
      </c>
      <c r="B730">
        <f>IF(A730="","",Crawl!EC729)</f>
        <v/>
      </c>
      <c r="C730">
        <f>IF(A730="","",IFERROR(INDEX(Crawl!$A729:$DZ729,1,Rules!$H$6),""))</f>
        <v/>
      </c>
      <c r="D730">
        <f>IF(A730="","",IFERROR(INDEX(Crawl!$A729:$DZ729,1,Rules!$H$7),"")&amp;"")</f>
        <v/>
      </c>
      <c r="E730">
        <f>IF(A730="","",IFERROR(INDEX(Crawl!$A729:$DZ729,1,Rules!$H$8),"")&amp;"")</f>
        <v/>
      </c>
      <c r="F730">
        <f>IF(A730="","",IFERROR(INDEX(Crawl!$A729:$DZ729,1,Rules!$H$9),""))</f>
        <v/>
      </c>
      <c r="G730">
        <f>IF(A730="","",IFERROR(INDEX(Crawl!$A729:$DZ729,1,Rules!$H$10),""))</f>
        <v/>
      </c>
      <c r="H730">
        <f>IF(A730="","",IFERROR(INDEX(Crawl!$A729:$DZ729,1,Rules!$H$12),""))</f>
        <v/>
      </c>
      <c r="I730">
        <f>IF(A730="","",IF(AND(N(H730)&gt;0,IFERROR(INDEX(Crawl!$A729:$DZ729,1,Rules!$H$11),"")&amp;""&lt;&gt;""),IFERROR(INDEX(Crawl!$A729:$DZ729,1,Rules!$H$11),"")&amp;"",IF(AND(ISNUMBER(J730),N(J730)&gt;=Rules!$B$12,IFERROR(INDEX(Crawl!$A729:$DZ729,1,Rules!$H$13),"")&amp;""&lt;&gt;""),IFERROR(INDEX(Crawl!$A729:$DZ729,1,Rules!$H$13),"")&amp;"","")))</f>
        <v/>
      </c>
      <c r="J730" s="19">
        <f>IF(A730="","",IF(IFERROR(INDEX(Crawl!$A729:$DZ729,1,Rules!$H$14),"")&amp;""="","",IFERROR(INDEX(Crawl!$A729:$DZ729,1,Rules!$H$14),"")))</f>
        <v/>
      </c>
      <c r="K730">
        <f>IF(A730="","",IFERROR(SUMIFS('GSC current'!$J$2:$J$2001,'GSC current'!$I$2:$I$2001,B730),0))</f>
        <v/>
      </c>
      <c r="L730">
        <f>IF(A730="","",IFERROR(SUMIFS('GSC current'!$K$2:$K$2001,'GSC current'!$I$2:$I$2001,B730),0))</f>
        <v/>
      </c>
      <c r="M730" s="20">
        <f>IF(A730="","",IF(N(L730)&gt;0,K730/L730,""))</f>
        <v/>
      </c>
      <c r="N730" s="21">
        <f>IF(A730="","",IF(N(L730)&gt;0,SUMIFS('GSC current'!$L$2:$L$2001,'GSC current'!$I$2:$I$2001,B730)/L730,""))</f>
        <v/>
      </c>
      <c r="O730">
        <f>IF(A730="","",IFERROR(SUMIFS('GSC previous'!$J$2:$J$2001,'GSC previous'!$I$2:$I$2001,B730),0))</f>
        <v/>
      </c>
      <c r="P730" s="22">
        <f>IF(A730="","",IF(N(O730)&gt;0,(K730-O730)/O730,""))</f>
        <v/>
      </c>
      <c r="Q730">
        <f>IF(A730="","",IFERROR(SUMIFS(GA4!$P$2:$P$2001,GA4!$O$2:$O$2001,B730),0))</f>
        <v/>
      </c>
      <c r="R730" s="23">
        <f>IF(A730="","",IF(N(Q730)&gt;0,SUMIFS(GA4!$Q$2:$Q$2001,GA4!$O$2:$O$2001,B730)/Q730,""))</f>
        <v/>
      </c>
      <c r="S730">
        <f>IF(A730="","",IFERROR(SUMIFS(GA4!$R$2:$R$2001,GA4!$O$2:$O$2001,B730),0))</f>
        <v/>
      </c>
      <c r="T730">
        <f>IF(A730="","",IF(AND(ISNUMBER(F730),LEFT(C730&amp;"",1)="2"),IF(F730&lt;Rules!$B$9,"Yes","No"),"No"))</f>
        <v/>
      </c>
      <c r="U730">
        <f>IF(A730="","",IF(AND(N(O730)&gt;=Rules!$B$8,ISNUMBER(P730)),IF(P730&lt;=-Rules!$B$7,"Yes","No"),"No"))</f>
        <v/>
      </c>
      <c r="V730">
        <f>IF(A730="","",IF(AND(N(L730)&gt;=Rules!$B$6,ISNUMBER(N730)),IF(AND(N730&gt;=Rules!$B$10,N730&lt;=Rules!$B$11),"Yes","No"),"No"))</f>
        <v/>
      </c>
      <c r="W730">
        <f>IF(A730="","",IF(I730&lt;&gt;"","Yes","No"))</f>
        <v/>
      </c>
      <c r="X730">
        <f>IF(I730="","",IF(SUMIFS($K$3:$K$2002,$A$3:$A$2002,SUBSTITUTE(SUBSTITUTE(I730,"?","~?"),"*","~*"))&gt;N(K730),"Yes","No"))</f>
        <v/>
      </c>
      <c r="Y730">
        <f>IF(A730="","",IF(N(S730)&gt;0,"Yes","No"))</f>
        <v/>
      </c>
      <c r="Z730">
        <f>IF(A730="","",IF(AND(N(K730)&lt;Rules!$B$5,N(L730)&lt;Rules!$B$6,N(Q730)&lt;Rules!$B$13,Y730="No"),"Yes","No"))</f>
        <v/>
      </c>
      <c r="AA730">
        <f>IF(A730="","",IF(LEFT(C730&amp;"",1)="3","Redirect",IF(OR(LEFT(C730&amp;"",1)="4",LEFT(C730&amp;"",1)="5"),IF(OR(N(K730)&gt;0,N(AC730)&gt;=Rules!$B$14),"Redirect","Prune"),IF(D730="Non-Indexable","Keep",IF(AND(W730="Yes",X730="Yes",Y730="No"),"Merge",IF(OR(U730="Yes",V730="Yes",AND(T730="Yes",N(L730)&gt;=Rules!$B$6)),"Update",IF(Z730="Yes",IF(N(AC730)&gt;=Rules!$B$14,"Redirect","Prune"),"Keep")))))))</f>
        <v/>
      </c>
      <c r="AB730">
        <f>IF(A730="","",IF(LEFT(C730&amp;"",1)="3","Already redirects ("&amp;C730&amp;"). Update internal links to point at the final URL.",IF(OR(LEFT(C730&amp;"",1)="4",LEFT(C730&amp;"",1)="5"),IF(AA730="Redirect","Returns "&amp;C730&amp;" but still has "&amp;N(K730)&amp;" clicks and "&amp;N(AC730)&amp;" referring domains. 301 it to the closest live page.","Returns "&amp;C730&amp;" with no clicks or links. Remove internal links and let it 404 or 410."),IF(D730="Non-Indexable","Non-indexable ("&amp;E730&amp;"). Keep if that is intentional; otherwise fix the canonical or noindex.",IF(AA730="Merge","Overlaps with "&amp;I730&amp;IF(N(J730)&gt;0," (similarity "&amp;TEXT(J730,"0.00")&amp;")","")&amp;", which gets more clicks. Merge the useful parts into it and 301 this URL.",IF(AA730="Update",MID(IF(U730="Yes","; Clicks down "&amp;TEXT(-P730,"0%")&amp;" on the previous period","")&amp;IF(V730="Yes","; Average position "&amp;TEXT(N730,"0.0")&amp;" on "&amp;TEXT(L730,"#,##0")&amp;" impressions (striking distance)","")&amp;IF(AND(T730="Yes",N(L730)&gt;=Rules!$B$6),"; Thin ("&amp;F730&amp;" words) but has search demand",""),3,400),IF(AA730="Prune","Low value: "&amp;N(K730)&amp;" clicks, "&amp;N(L730)&amp;" impressions, "&amp;N(Q730)&amp;" sessions, no key events. Remove or noindex it and update internal links.",IF(AA730="Redirect","Low value but "&amp;N(AC730)&amp;" referring domains. 301 it to the closest relevant page to keep those links.",IF(AND(Z730="No",Y730="Yes",N(K730)&lt;Rules!$B$5),"Low search traffic but it converts (key events: "&amp;S730&amp;"). Keep it and link to it.",IF(W730="Yes","Stronger than the page it overlaps ("&amp;I730&amp;"). Keep; merge that page into this one.","Healthy: "&amp;N(K730)&amp;" clicks"&amp;IF(ISNUMBER(N730),", average position "&amp;TEXT(N730,"0.0"),"")&amp;". Keep and monitor."))))))))))</f>
        <v/>
      </c>
      <c r="AE730">
        <f>IF(A730="","",IF(AD730&lt;&gt;"",AD730,AA730))</f>
        <v/>
      </c>
    </row>
    <row r="731">
      <c r="A731">
        <f>IF(Crawl!A730="","",Crawl!A730)</f>
        <v/>
      </c>
      <c r="B731">
        <f>IF(A731="","",Crawl!EC730)</f>
        <v/>
      </c>
      <c r="C731">
        <f>IF(A731="","",IFERROR(INDEX(Crawl!$A730:$DZ730,1,Rules!$H$6),""))</f>
        <v/>
      </c>
      <c r="D731">
        <f>IF(A731="","",IFERROR(INDEX(Crawl!$A730:$DZ730,1,Rules!$H$7),"")&amp;"")</f>
        <v/>
      </c>
      <c r="E731">
        <f>IF(A731="","",IFERROR(INDEX(Crawl!$A730:$DZ730,1,Rules!$H$8),"")&amp;"")</f>
        <v/>
      </c>
      <c r="F731">
        <f>IF(A731="","",IFERROR(INDEX(Crawl!$A730:$DZ730,1,Rules!$H$9),""))</f>
        <v/>
      </c>
      <c r="G731">
        <f>IF(A731="","",IFERROR(INDEX(Crawl!$A730:$DZ730,1,Rules!$H$10),""))</f>
        <v/>
      </c>
      <c r="H731">
        <f>IF(A731="","",IFERROR(INDEX(Crawl!$A730:$DZ730,1,Rules!$H$12),""))</f>
        <v/>
      </c>
      <c r="I731">
        <f>IF(A731="","",IF(AND(N(H731)&gt;0,IFERROR(INDEX(Crawl!$A730:$DZ730,1,Rules!$H$11),"")&amp;""&lt;&gt;""),IFERROR(INDEX(Crawl!$A730:$DZ730,1,Rules!$H$11),"")&amp;"",IF(AND(ISNUMBER(J731),N(J731)&gt;=Rules!$B$12,IFERROR(INDEX(Crawl!$A730:$DZ730,1,Rules!$H$13),"")&amp;""&lt;&gt;""),IFERROR(INDEX(Crawl!$A730:$DZ730,1,Rules!$H$13),"")&amp;"","")))</f>
        <v/>
      </c>
      <c r="J731" s="19">
        <f>IF(A731="","",IF(IFERROR(INDEX(Crawl!$A730:$DZ730,1,Rules!$H$14),"")&amp;""="","",IFERROR(INDEX(Crawl!$A730:$DZ730,1,Rules!$H$14),"")))</f>
        <v/>
      </c>
      <c r="K731">
        <f>IF(A731="","",IFERROR(SUMIFS('GSC current'!$J$2:$J$2001,'GSC current'!$I$2:$I$2001,B731),0))</f>
        <v/>
      </c>
      <c r="L731">
        <f>IF(A731="","",IFERROR(SUMIFS('GSC current'!$K$2:$K$2001,'GSC current'!$I$2:$I$2001,B731),0))</f>
        <v/>
      </c>
      <c r="M731" s="20">
        <f>IF(A731="","",IF(N(L731)&gt;0,K731/L731,""))</f>
        <v/>
      </c>
      <c r="N731" s="21">
        <f>IF(A731="","",IF(N(L731)&gt;0,SUMIFS('GSC current'!$L$2:$L$2001,'GSC current'!$I$2:$I$2001,B731)/L731,""))</f>
        <v/>
      </c>
      <c r="O731">
        <f>IF(A731="","",IFERROR(SUMIFS('GSC previous'!$J$2:$J$2001,'GSC previous'!$I$2:$I$2001,B731),0))</f>
        <v/>
      </c>
      <c r="P731" s="22">
        <f>IF(A731="","",IF(N(O731)&gt;0,(K731-O731)/O731,""))</f>
        <v/>
      </c>
      <c r="Q731">
        <f>IF(A731="","",IFERROR(SUMIFS(GA4!$P$2:$P$2001,GA4!$O$2:$O$2001,B731),0))</f>
        <v/>
      </c>
      <c r="R731" s="23">
        <f>IF(A731="","",IF(N(Q731)&gt;0,SUMIFS(GA4!$Q$2:$Q$2001,GA4!$O$2:$O$2001,B731)/Q731,""))</f>
        <v/>
      </c>
      <c r="S731">
        <f>IF(A731="","",IFERROR(SUMIFS(GA4!$R$2:$R$2001,GA4!$O$2:$O$2001,B731),0))</f>
        <v/>
      </c>
      <c r="T731">
        <f>IF(A731="","",IF(AND(ISNUMBER(F731),LEFT(C731&amp;"",1)="2"),IF(F731&lt;Rules!$B$9,"Yes","No"),"No"))</f>
        <v/>
      </c>
      <c r="U731">
        <f>IF(A731="","",IF(AND(N(O731)&gt;=Rules!$B$8,ISNUMBER(P731)),IF(P731&lt;=-Rules!$B$7,"Yes","No"),"No"))</f>
        <v/>
      </c>
      <c r="V731">
        <f>IF(A731="","",IF(AND(N(L731)&gt;=Rules!$B$6,ISNUMBER(N731)),IF(AND(N731&gt;=Rules!$B$10,N731&lt;=Rules!$B$11),"Yes","No"),"No"))</f>
        <v/>
      </c>
      <c r="W731">
        <f>IF(A731="","",IF(I731&lt;&gt;"","Yes","No"))</f>
        <v/>
      </c>
      <c r="X731">
        <f>IF(I731="","",IF(SUMIFS($K$3:$K$2002,$A$3:$A$2002,SUBSTITUTE(SUBSTITUTE(I731,"?","~?"),"*","~*"))&gt;N(K731),"Yes","No"))</f>
        <v/>
      </c>
      <c r="Y731">
        <f>IF(A731="","",IF(N(S731)&gt;0,"Yes","No"))</f>
        <v/>
      </c>
      <c r="Z731">
        <f>IF(A731="","",IF(AND(N(K731)&lt;Rules!$B$5,N(L731)&lt;Rules!$B$6,N(Q731)&lt;Rules!$B$13,Y731="No"),"Yes","No"))</f>
        <v/>
      </c>
      <c r="AA731">
        <f>IF(A731="","",IF(LEFT(C731&amp;"",1)="3","Redirect",IF(OR(LEFT(C731&amp;"",1)="4",LEFT(C731&amp;"",1)="5"),IF(OR(N(K731)&gt;0,N(AC731)&gt;=Rules!$B$14),"Redirect","Prune"),IF(D731="Non-Indexable","Keep",IF(AND(W731="Yes",X731="Yes",Y731="No"),"Merge",IF(OR(U731="Yes",V731="Yes",AND(T731="Yes",N(L731)&gt;=Rules!$B$6)),"Update",IF(Z731="Yes",IF(N(AC731)&gt;=Rules!$B$14,"Redirect","Prune"),"Keep")))))))</f>
        <v/>
      </c>
      <c r="AB731">
        <f>IF(A731="","",IF(LEFT(C731&amp;"",1)="3","Already redirects ("&amp;C731&amp;"). Update internal links to point at the final URL.",IF(OR(LEFT(C731&amp;"",1)="4",LEFT(C731&amp;"",1)="5"),IF(AA731="Redirect","Returns "&amp;C731&amp;" but still has "&amp;N(K731)&amp;" clicks and "&amp;N(AC731)&amp;" referring domains. 301 it to the closest live page.","Returns "&amp;C731&amp;" with no clicks or links. Remove internal links and let it 404 or 410."),IF(D731="Non-Indexable","Non-indexable ("&amp;E731&amp;"). Keep if that is intentional; otherwise fix the canonical or noindex.",IF(AA731="Merge","Overlaps with "&amp;I731&amp;IF(N(J731)&gt;0," (similarity "&amp;TEXT(J731,"0.00")&amp;")","")&amp;", which gets more clicks. Merge the useful parts into it and 301 this URL.",IF(AA731="Update",MID(IF(U731="Yes","; Clicks down "&amp;TEXT(-P731,"0%")&amp;" on the previous period","")&amp;IF(V731="Yes","; Average position "&amp;TEXT(N731,"0.0")&amp;" on "&amp;TEXT(L731,"#,##0")&amp;" impressions (striking distance)","")&amp;IF(AND(T731="Yes",N(L731)&gt;=Rules!$B$6),"; Thin ("&amp;F731&amp;" words) but has search demand",""),3,400),IF(AA731="Prune","Low value: "&amp;N(K731)&amp;" clicks, "&amp;N(L731)&amp;" impressions, "&amp;N(Q731)&amp;" sessions, no key events. Remove or noindex it and update internal links.",IF(AA731="Redirect","Low value but "&amp;N(AC731)&amp;" referring domains. 301 it to the closest relevant page to keep those links.",IF(AND(Z731="No",Y731="Yes",N(K731)&lt;Rules!$B$5),"Low search traffic but it converts (key events: "&amp;S731&amp;"). Keep it and link to it.",IF(W731="Yes","Stronger than the page it overlaps ("&amp;I731&amp;"). Keep; merge that page into this one.","Healthy: "&amp;N(K731)&amp;" clicks"&amp;IF(ISNUMBER(N731),", average position "&amp;TEXT(N731,"0.0"),"")&amp;". Keep and monitor."))))))))))</f>
        <v/>
      </c>
      <c r="AE731">
        <f>IF(A731="","",IF(AD731&lt;&gt;"",AD731,AA731))</f>
        <v/>
      </c>
    </row>
    <row r="732">
      <c r="A732">
        <f>IF(Crawl!A731="","",Crawl!A731)</f>
        <v/>
      </c>
      <c r="B732">
        <f>IF(A732="","",Crawl!EC731)</f>
        <v/>
      </c>
      <c r="C732">
        <f>IF(A732="","",IFERROR(INDEX(Crawl!$A731:$DZ731,1,Rules!$H$6),""))</f>
        <v/>
      </c>
      <c r="D732">
        <f>IF(A732="","",IFERROR(INDEX(Crawl!$A731:$DZ731,1,Rules!$H$7),"")&amp;"")</f>
        <v/>
      </c>
      <c r="E732">
        <f>IF(A732="","",IFERROR(INDEX(Crawl!$A731:$DZ731,1,Rules!$H$8),"")&amp;"")</f>
        <v/>
      </c>
      <c r="F732">
        <f>IF(A732="","",IFERROR(INDEX(Crawl!$A731:$DZ731,1,Rules!$H$9),""))</f>
        <v/>
      </c>
      <c r="G732">
        <f>IF(A732="","",IFERROR(INDEX(Crawl!$A731:$DZ731,1,Rules!$H$10),""))</f>
        <v/>
      </c>
      <c r="H732">
        <f>IF(A732="","",IFERROR(INDEX(Crawl!$A731:$DZ731,1,Rules!$H$12),""))</f>
        <v/>
      </c>
      <c r="I732">
        <f>IF(A732="","",IF(AND(N(H732)&gt;0,IFERROR(INDEX(Crawl!$A731:$DZ731,1,Rules!$H$11),"")&amp;""&lt;&gt;""),IFERROR(INDEX(Crawl!$A731:$DZ731,1,Rules!$H$11),"")&amp;"",IF(AND(ISNUMBER(J732),N(J732)&gt;=Rules!$B$12,IFERROR(INDEX(Crawl!$A731:$DZ731,1,Rules!$H$13),"")&amp;""&lt;&gt;""),IFERROR(INDEX(Crawl!$A731:$DZ731,1,Rules!$H$13),"")&amp;"","")))</f>
        <v/>
      </c>
      <c r="J732" s="19">
        <f>IF(A732="","",IF(IFERROR(INDEX(Crawl!$A731:$DZ731,1,Rules!$H$14),"")&amp;""="","",IFERROR(INDEX(Crawl!$A731:$DZ731,1,Rules!$H$14),"")))</f>
        <v/>
      </c>
      <c r="K732">
        <f>IF(A732="","",IFERROR(SUMIFS('GSC current'!$J$2:$J$2001,'GSC current'!$I$2:$I$2001,B732),0))</f>
        <v/>
      </c>
      <c r="L732">
        <f>IF(A732="","",IFERROR(SUMIFS('GSC current'!$K$2:$K$2001,'GSC current'!$I$2:$I$2001,B732),0))</f>
        <v/>
      </c>
      <c r="M732" s="20">
        <f>IF(A732="","",IF(N(L732)&gt;0,K732/L732,""))</f>
        <v/>
      </c>
      <c r="N732" s="21">
        <f>IF(A732="","",IF(N(L732)&gt;0,SUMIFS('GSC current'!$L$2:$L$2001,'GSC current'!$I$2:$I$2001,B732)/L732,""))</f>
        <v/>
      </c>
      <c r="O732">
        <f>IF(A732="","",IFERROR(SUMIFS('GSC previous'!$J$2:$J$2001,'GSC previous'!$I$2:$I$2001,B732),0))</f>
        <v/>
      </c>
      <c r="P732" s="22">
        <f>IF(A732="","",IF(N(O732)&gt;0,(K732-O732)/O732,""))</f>
        <v/>
      </c>
      <c r="Q732">
        <f>IF(A732="","",IFERROR(SUMIFS(GA4!$P$2:$P$2001,GA4!$O$2:$O$2001,B732),0))</f>
        <v/>
      </c>
      <c r="R732" s="23">
        <f>IF(A732="","",IF(N(Q732)&gt;0,SUMIFS(GA4!$Q$2:$Q$2001,GA4!$O$2:$O$2001,B732)/Q732,""))</f>
        <v/>
      </c>
      <c r="S732">
        <f>IF(A732="","",IFERROR(SUMIFS(GA4!$R$2:$R$2001,GA4!$O$2:$O$2001,B732),0))</f>
        <v/>
      </c>
      <c r="T732">
        <f>IF(A732="","",IF(AND(ISNUMBER(F732),LEFT(C732&amp;"",1)="2"),IF(F732&lt;Rules!$B$9,"Yes","No"),"No"))</f>
        <v/>
      </c>
      <c r="U732">
        <f>IF(A732="","",IF(AND(N(O732)&gt;=Rules!$B$8,ISNUMBER(P732)),IF(P732&lt;=-Rules!$B$7,"Yes","No"),"No"))</f>
        <v/>
      </c>
      <c r="V732">
        <f>IF(A732="","",IF(AND(N(L732)&gt;=Rules!$B$6,ISNUMBER(N732)),IF(AND(N732&gt;=Rules!$B$10,N732&lt;=Rules!$B$11),"Yes","No"),"No"))</f>
        <v/>
      </c>
      <c r="W732">
        <f>IF(A732="","",IF(I732&lt;&gt;"","Yes","No"))</f>
        <v/>
      </c>
      <c r="X732">
        <f>IF(I732="","",IF(SUMIFS($K$3:$K$2002,$A$3:$A$2002,SUBSTITUTE(SUBSTITUTE(I732,"?","~?"),"*","~*"))&gt;N(K732),"Yes","No"))</f>
        <v/>
      </c>
      <c r="Y732">
        <f>IF(A732="","",IF(N(S732)&gt;0,"Yes","No"))</f>
        <v/>
      </c>
      <c r="Z732">
        <f>IF(A732="","",IF(AND(N(K732)&lt;Rules!$B$5,N(L732)&lt;Rules!$B$6,N(Q732)&lt;Rules!$B$13,Y732="No"),"Yes","No"))</f>
        <v/>
      </c>
      <c r="AA732">
        <f>IF(A732="","",IF(LEFT(C732&amp;"",1)="3","Redirect",IF(OR(LEFT(C732&amp;"",1)="4",LEFT(C732&amp;"",1)="5"),IF(OR(N(K732)&gt;0,N(AC732)&gt;=Rules!$B$14),"Redirect","Prune"),IF(D732="Non-Indexable","Keep",IF(AND(W732="Yes",X732="Yes",Y732="No"),"Merge",IF(OR(U732="Yes",V732="Yes",AND(T732="Yes",N(L732)&gt;=Rules!$B$6)),"Update",IF(Z732="Yes",IF(N(AC732)&gt;=Rules!$B$14,"Redirect","Prune"),"Keep")))))))</f>
        <v/>
      </c>
      <c r="AB732">
        <f>IF(A732="","",IF(LEFT(C732&amp;"",1)="3","Already redirects ("&amp;C732&amp;"). Update internal links to point at the final URL.",IF(OR(LEFT(C732&amp;"",1)="4",LEFT(C732&amp;"",1)="5"),IF(AA732="Redirect","Returns "&amp;C732&amp;" but still has "&amp;N(K732)&amp;" clicks and "&amp;N(AC732)&amp;" referring domains. 301 it to the closest live page.","Returns "&amp;C732&amp;" with no clicks or links. Remove internal links and let it 404 or 410."),IF(D732="Non-Indexable","Non-indexable ("&amp;E732&amp;"). Keep if that is intentional; otherwise fix the canonical or noindex.",IF(AA732="Merge","Overlaps with "&amp;I732&amp;IF(N(J732)&gt;0," (similarity "&amp;TEXT(J732,"0.00")&amp;")","")&amp;", which gets more clicks. Merge the useful parts into it and 301 this URL.",IF(AA732="Update",MID(IF(U732="Yes","; Clicks down "&amp;TEXT(-P732,"0%")&amp;" on the previous period","")&amp;IF(V732="Yes","; Average position "&amp;TEXT(N732,"0.0")&amp;" on "&amp;TEXT(L732,"#,##0")&amp;" impressions (striking distance)","")&amp;IF(AND(T732="Yes",N(L732)&gt;=Rules!$B$6),"; Thin ("&amp;F732&amp;" words) but has search demand",""),3,400),IF(AA732="Prune","Low value: "&amp;N(K732)&amp;" clicks, "&amp;N(L732)&amp;" impressions, "&amp;N(Q732)&amp;" sessions, no key events. Remove or noindex it and update internal links.",IF(AA732="Redirect","Low value but "&amp;N(AC732)&amp;" referring domains. 301 it to the closest relevant page to keep those links.",IF(AND(Z732="No",Y732="Yes",N(K732)&lt;Rules!$B$5),"Low search traffic but it converts (key events: "&amp;S732&amp;"). Keep it and link to it.",IF(W732="Yes","Stronger than the page it overlaps ("&amp;I732&amp;"). Keep; merge that page into this one.","Healthy: "&amp;N(K732)&amp;" clicks"&amp;IF(ISNUMBER(N732),", average position "&amp;TEXT(N732,"0.0"),"")&amp;". Keep and monitor."))))))))))</f>
        <v/>
      </c>
      <c r="AE732">
        <f>IF(A732="","",IF(AD732&lt;&gt;"",AD732,AA732))</f>
        <v/>
      </c>
    </row>
    <row r="733">
      <c r="A733">
        <f>IF(Crawl!A732="","",Crawl!A732)</f>
        <v/>
      </c>
      <c r="B733">
        <f>IF(A733="","",Crawl!EC732)</f>
        <v/>
      </c>
      <c r="C733">
        <f>IF(A733="","",IFERROR(INDEX(Crawl!$A732:$DZ732,1,Rules!$H$6),""))</f>
        <v/>
      </c>
      <c r="D733">
        <f>IF(A733="","",IFERROR(INDEX(Crawl!$A732:$DZ732,1,Rules!$H$7),"")&amp;"")</f>
        <v/>
      </c>
      <c r="E733">
        <f>IF(A733="","",IFERROR(INDEX(Crawl!$A732:$DZ732,1,Rules!$H$8),"")&amp;"")</f>
        <v/>
      </c>
      <c r="F733">
        <f>IF(A733="","",IFERROR(INDEX(Crawl!$A732:$DZ732,1,Rules!$H$9),""))</f>
        <v/>
      </c>
      <c r="G733">
        <f>IF(A733="","",IFERROR(INDEX(Crawl!$A732:$DZ732,1,Rules!$H$10),""))</f>
        <v/>
      </c>
      <c r="H733">
        <f>IF(A733="","",IFERROR(INDEX(Crawl!$A732:$DZ732,1,Rules!$H$12),""))</f>
        <v/>
      </c>
      <c r="I733">
        <f>IF(A733="","",IF(AND(N(H733)&gt;0,IFERROR(INDEX(Crawl!$A732:$DZ732,1,Rules!$H$11),"")&amp;""&lt;&gt;""),IFERROR(INDEX(Crawl!$A732:$DZ732,1,Rules!$H$11),"")&amp;"",IF(AND(ISNUMBER(J733),N(J733)&gt;=Rules!$B$12,IFERROR(INDEX(Crawl!$A732:$DZ732,1,Rules!$H$13),"")&amp;""&lt;&gt;""),IFERROR(INDEX(Crawl!$A732:$DZ732,1,Rules!$H$13),"")&amp;"","")))</f>
        <v/>
      </c>
      <c r="J733" s="19">
        <f>IF(A733="","",IF(IFERROR(INDEX(Crawl!$A732:$DZ732,1,Rules!$H$14),"")&amp;""="","",IFERROR(INDEX(Crawl!$A732:$DZ732,1,Rules!$H$14),"")))</f>
        <v/>
      </c>
      <c r="K733">
        <f>IF(A733="","",IFERROR(SUMIFS('GSC current'!$J$2:$J$2001,'GSC current'!$I$2:$I$2001,B733),0))</f>
        <v/>
      </c>
      <c r="L733">
        <f>IF(A733="","",IFERROR(SUMIFS('GSC current'!$K$2:$K$2001,'GSC current'!$I$2:$I$2001,B733),0))</f>
        <v/>
      </c>
      <c r="M733" s="20">
        <f>IF(A733="","",IF(N(L733)&gt;0,K733/L733,""))</f>
        <v/>
      </c>
      <c r="N733" s="21">
        <f>IF(A733="","",IF(N(L733)&gt;0,SUMIFS('GSC current'!$L$2:$L$2001,'GSC current'!$I$2:$I$2001,B733)/L733,""))</f>
        <v/>
      </c>
      <c r="O733">
        <f>IF(A733="","",IFERROR(SUMIFS('GSC previous'!$J$2:$J$2001,'GSC previous'!$I$2:$I$2001,B733),0))</f>
        <v/>
      </c>
      <c r="P733" s="22">
        <f>IF(A733="","",IF(N(O733)&gt;0,(K733-O733)/O733,""))</f>
        <v/>
      </c>
      <c r="Q733">
        <f>IF(A733="","",IFERROR(SUMIFS(GA4!$P$2:$P$2001,GA4!$O$2:$O$2001,B733),0))</f>
        <v/>
      </c>
      <c r="R733" s="23">
        <f>IF(A733="","",IF(N(Q733)&gt;0,SUMIFS(GA4!$Q$2:$Q$2001,GA4!$O$2:$O$2001,B733)/Q733,""))</f>
        <v/>
      </c>
      <c r="S733">
        <f>IF(A733="","",IFERROR(SUMIFS(GA4!$R$2:$R$2001,GA4!$O$2:$O$2001,B733),0))</f>
        <v/>
      </c>
      <c r="T733">
        <f>IF(A733="","",IF(AND(ISNUMBER(F733),LEFT(C733&amp;"",1)="2"),IF(F733&lt;Rules!$B$9,"Yes","No"),"No"))</f>
        <v/>
      </c>
      <c r="U733">
        <f>IF(A733="","",IF(AND(N(O733)&gt;=Rules!$B$8,ISNUMBER(P733)),IF(P733&lt;=-Rules!$B$7,"Yes","No"),"No"))</f>
        <v/>
      </c>
      <c r="V733">
        <f>IF(A733="","",IF(AND(N(L733)&gt;=Rules!$B$6,ISNUMBER(N733)),IF(AND(N733&gt;=Rules!$B$10,N733&lt;=Rules!$B$11),"Yes","No"),"No"))</f>
        <v/>
      </c>
      <c r="W733">
        <f>IF(A733="","",IF(I733&lt;&gt;"","Yes","No"))</f>
        <v/>
      </c>
      <c r="X733">
        <f>IF(I733="","",IF(SUMIFS($K$3:$K$2002,$A$3:$A$2002,SUBSTITUTE(SUBSTITUTE(I733,"?","~?"),"*","~*"))&gt;N(K733),"Yes","No"))</f>
        <v/>
      </c>
      <c r="Y733">
        <f>IF(A733="","",IF(N(S733)&gt;0,"Yes","No"))</f>
        <v/>
      </c>
      <c r="Z733">
        <f>IF(A733="","",IF(AND(N(K733)&lt;Rules!$B$5,N(L733)&lt;Rules!$B$6,N(Q733)&lt;Rules!$B$13,Y733="No"),"Yes","No"))</f>
        <v/>
      </c>
      <c r="AA733">
        <f>IF(A733="","",IF(LEFT(C733&amp;"",1)="3","Redirect",IF(OR(LEFT(C733&amp;"",1)="4",LEFT(C733&amp;"",1)="5"),IF(OR(N(K733)&gt;0,N(AC733)&gt;=Rules!$B$14),"Redirect","Prune"),IF(D733="Non-Indexable","Keep",IF(AND(W733="Yes",X733="Yes",Y733="No"),"Merge",IF(OR(U733="Yes",V733="Yes",AND(T733="Yes",N(L733)&gt;=Rules!$B$6)),"Update",IF(Z733="Yes",IF(N(AC733)&gt;=Rules!$B$14,"Redirect","Prune"),"Keep")))))))</f>
        <v/>
      </c>
      <c r="AB733">
        <f>IF(A733="","",IF(LEFT(C733&amp;"",1)="3","Already redirects ("&amp;C733&amp;"). Update internal links to point at the final URL.",IF(OR(LEFT(C733&amp;"",1)="4",LEFT(C733&amp;"",1)="5"),IF(AA733="Redirect","Returns "&amp;C733&amp;" but still has "&amp;N(K733)&amp;" clicks and "&amp;N(AC733)&amp;" referring domains. 301 it to the closest live page.","Returns "&amp;C733&amp;" with no clicks or links. Remove internal links and let it 404 or 410."),IF(D733="Non-Indexable","Non-indexable ("&amp;E733&amp;"). Keep if that is intentional; otherwise fix the canonical or noindex.",IF(AA733="Merge","Overlaps with "&amp;I733&amp;IF(N(J733)&gt;0," (similarity "&amp;TEXT(J733,"0.00")&amp;")","")&amp;", which gets more clicks. Merge the useful parts into it and 301 this URL.",IF(AA733="Update",MID(IF(U733="Yes","; Clicks down "&amp;TEXT(-P733,"0%")&amp;" on the previous period","")&amp;IF(V733="Yes","; Average position "&amp;TEXT(N733,"0.0")&amp;" on "&amp;TEXT(L733,"#,##0")&amp;" impressions (striking distance)","")&amp;IF(AND(T733="Yes",N(L733)&gt;=Rules!$B$6),"; Thin ("&amp;F733&amp;" words) but has search demand",""),3,400),IF(AA733="Prune","Low value: "&amp;N(K733)&amp;" clicks, "&amp;N(L733)&amp;" impressions, "&amp;N(Q733)&amp;" sessions, no key events. Remove or noindex it and update internal links.",IF(AA733="Redirect","Low value but "&amp;N(AC733)&amp;" referring domains. 301 it to the closest relevant page to keep those links.",IF(AND(Z733="No",Y733="Yes",N(K733)&lt;Rules!$B$5),"Low search traffic but it converts (key events: "&amp;S733&amp;"). Keep it and link to it.",IF(W733="Yes","Stronger than the page it overlaps ("&amp;I733&amp;"). Keep; merge that page into this one.","Healthy: "&amp;N(K733)&amp;" clicks"&amp;IF(ISNUMBER(N733),", average position "&amp;TEXT(N733,"0.0"),"")&amp;". Keep and monitor."))))))))))</f>
        <v/>
      </c>
      <c r="AE733">
        <f>IF(A733="","",IF(AD733&lt;&gt;"",AD733,AA733))</f>
        <v/>
      </c>
    </row>
    <row r="734">
      <c r="A734">
        <f>IF(Crawl!A733="","",Crawl!A733)</f>
        <v/>
      </c>
      <c r="B734">
        <f>IF(A734="","",Crawl!EC733)</f>
        <v/>
      </c>
      <c r="C734">
        <f>IF(A734="","",IFERROR(INDEX(Crawl!$A733:$DZ733,1,Rules!$H$6),""))</f>
        <v/>
      </c>
      <c r="D734">
        <f>IF(A734="","",IFERROR(INDEX(Crawl!$A733:$DZ733,1,Rules!$H$7),"")&amp;"")</f>
        <v/>
      </c>
      <c r="E734">
        <f>IF(A734="","",IFERROR(INDEX(Crawl!$A733:$DZ733,1,Rules!$H$8),"")&amp;"")</f>
        <v/>
      </c>
      <c r="F734">
        <f>IF(A734="","",IFERROR(INDEX(Crawl!$A733:$DZ733,1,Rules!$H$9),""))</f>
        <v/>
      </c>
      <c r="G734">
        <f>IF(A734="","",IFERROR(INDEX(Crawl!$A733:$DZ733,1,Rules!$H$10),""))</f>
        <v/>
      </c>
      <c r="H734">
        <f>IF(A734="","",IFERROR(INDEX(Crawl!$A733:$DZ733,1,Rules!$H$12),""))</f>
        <v/>
      </c>
      <c r="I734">
        <f>IF(A734="","",IF(AND(N(H734)&gt;0,IFERROR(INDEX(Crawl!$A733:$DZ733,1,Rules!$H$11),"")&amp;""&lt;&gt;""),IFERROR(INDEX(Crawl!$A733:$DZ733,1,Rules!$H$11),"")&amp;"",IF(AND(ISNUMBER(J734),N(J734)&gt;=Rules!$B$12,IFERROR(INDEX(Crawl!$A733:$DZ733,1,Rules!$H$13),"")&amp;""&lt;&gt;""),IFERROR(INDEX(Crawl!$A733:$DZ733,1,Rules!$H$13),"")&amp;"","")))</f>
        <v/>
      </c>
      <c r="J734" s="19">
        <f>IF(A734="","",IF(IFERROR(INDEX(Crawl!$A733:$DZ733,1,Rules!$H$14),"")&amp;""="","",IFERROR(INDEX(Crawl!$A733:$DZ733,1,Rules!$H$14),"")))</f>
        <v/>
      </c>
      <c r="K734">
        <f>IF(A734="","",IFERROR(SUMIFS('GSC current'!$J$2:$J$2001,'GSC current'!$I$2:$I$2001,B734),0))</f>
        <v/>
      </c>
      <c r="L734">
        <f>IF(A734="","",IFERROR(SUMIFS('GSC current'!$K$2:$K$2001,'GSC current'!$I$2:$I$2001,B734),0))</f>
        <v/>
      </c>
      <c r="M734" s="20">
        <f>IF(A734="","",IF(N(L734)&gt;0,K734/L734,""))</f>
        <v/>
      </c>
      <c r="N734" s="21">
        <f>IF(A734="","",IF(N(L734)&gt;0,SUMIFS('GSC current'!$L$2:$L$2001,'GSC current'!$I$2:$I$2001,B734)/L734,""))</f>
        <v/>
      </c>
      <c r="O734">
        <f>IF(A734="","",IFERROR(SUMIFS('GSC previous'!$J$2:$J$2001,'GSC previous'!$I$2:$I$2001,B734),0))</f>
        <v/>
      </c>
      <c r="P734" s="22">
        <f>IF(A734="","",IF(N(O734)&gt;0,(K734-O734)/O734,""))</f>
        <v/>
      </c>
      <c r="Q734">
        <f>IF(A734="","",IFERROR(SUMIFS(GA4!$P$2:$P$2001,GA4!$O$2:$O$2001,B734),0))</f>
        <v/>
      </c>
      <c r="R734" s="23">
        <f>IF(A734="","",IF(N(Q734)&gt;0,SUMIFS(GA4!$Q$2:$Q$2001,GA4!$O$2:$O$2001,B734)/Q734,""))</f>
        <v/>
      </c>
      <c r="S734">
        <f>IF(A734="","",IFERROR(SUMIFS(GA4!$R$2:$R$2001,GA4!$O$2:$O$2001,B734),0))</f>
        <v/>
      </c>
      <c r="T734">
        <f>IF(A734="","",IF(AND(ISNUMBER(F734),LEFT(C734&amp;"",1)="2"),IF(F734&lt;Rules!$B$9,"Yes","No"),"No"))</f>
        <v/>
      </c>
      <c r="U734">
        <f>IF(A734="","",IF(AND(N(O734)&gt;=Rules!$B$8,ISNUMBER(P734)),IF(P734&lt;=-Rules!$B$7,"Yes","No"),"No"))</f>
        <v/>
      </c>
      <c r="V734">
        <f>IF(A734="","",IF(AND(N(L734)&gt;=Rules!$B$6,ISNUMBER(N734)),IF(AND(N734&gt;=Rules!$B$10,N734&lt;=Rules!$B$11),"Yes","No"),"No"))</f>
        <v/>
      </c>
      <c r="W734">
        <f>IF(A734="","",IF(I734&lt;&gt;"","Yes","No"))</f>
        <v/>
      </c>
      <c r="X734">
        <f>IF(I734="","",IF(SUMIFS($K$3:$K$2002,$A$3:$A$2002,SUBSTITUTE(SUBSTITUTE(I734,"?","~?"),"*","~*"))&gt;N(K734),"Yes","No"))</f>
        <v/>
      </c>
      <c r="Y734">
        <f>IF(A734="","",IF(N(S734)&gt;0,"Yes","No"))</f>
        <v/>
      </c>
      <c r="Z734">
        <f>IF(A734="","",IF(AND(N(K734)&lt;Rules!$B$5,N(L734)&lt;Rules!$B$6,N(Q734)&lt;Rules!$B$13,Y734="No"),"Yes","No"))</f>
        <v/>
      </c>
      <c r="AA734">
        <f>IF(A734="","",IF(LEFT(C734&amp;"",1)="3","Redirect",IF(OR(LEFT(C734&amp;"",1)="4",LEFT(C734&amp;"",1)="5"),IF(OR(N(K734)&gt;0,N(AC734)&gt;=Rules!$B$14),"Redirect","Prune"),IF(D734="Non-Indexable","Keep",IF(AND(W734="Yes",X734="Yes",Y734="No"),"Merge",IF(OR(U734="Yes",V734="Yes",AND(T734="Yes",N(L734)&gt;=Rules!$B$6)),"Update",IF(Z734="Yes",IF(N(AC734)&gt;=Rules!$B$14,"Redirect","Prune"),"Keep")))))))</f>
        <v/>
      </c>
      <c r="AB734">
        <f>IF(A734="","",IF(LEFT(C734&amp;"",1)="3","Already redirects ("&amp;C734&amp;"). Update internal links to point at the final URL.",IF(OR(LEFT(C734&amp;"",1)="4",LEFT(C734&amp;"",1)="5"),IF(AA734="Redirect","Returns "&amp;C734&amp;" but still has "&amp;N(K734)&amp;" clicks and "&amp;N(AC734)&amp;" referring domains. 301 it to the closest live page.","Returns "&amp;C734&amp;" with no clicks or links. Remove internal links and let it 404 or 410."),IF(D734="Non-Indexable","Non-indexable ("&amp;E734&amp;"). Keep if that is intentional; otherwise fix the canonical or noindex.",IF(AA734="Merge","Overlaps with "&amp;I734&amp;IF(N(J734)&gt;0," (similarity "&amp;TEXT(J734,"0.00")&amp;")","")&amp;", which gets more clicks. Merge the useful parts into it and 301 this URL.",IF(AA734="Update",MID(IF(U734="Yes","; Clicks down "&amp;TEXT(-P734,"0%")&amp;" on the previous period","")&amp;IF(V734="Yes","; Average position "&amp;TEXT(N734,"0.0")&amp;" on "&amp;TEXT(L734,"#,##0")&amp;" impressions (striking distance)","")&amp;IF(AND(T734="Yes",N(L734)&gt;=Rules!$B$6),"; Thin ("&amp;F734&amp;" words) but has search demand",""),3,400),IF(AA734="Prune","Low value: "&amp;N(K734)&amp;" clicks, "&amp;N(L734)&amp;" impressions, "&amp;N(Q734)&amp;" sessions, no key events. Remove or noindex it and update internal links.",IF(AA734="Redirect","Low value but "&amp;N(AC734)&amp;" referring domains. 301 it to the closest relevant page to keep those links.",IF(AND(Z734="No",Y734="Yes",N(K734)&lt;Rules!$B$5),"Low search traffic but it converts (key events: "&amp;S734&amp;"). Keep it and link to it.",IF(W734="Yes","Stronger than the page it overlaps ("&amp;I734&amp;"). Keep; merge that page into this one.","Healthy: "&amp;N(K734)&amp;" clicks"&amp;IF(ISNUMBER(N734),", average position "&amp;TEXT(N734,"0.0"),"")&amp;". Keep and monitor."))))))))))</f>
        <v/>
      </c>
      <c r="AE734">
        <f>IF(A734="","",IF(AD734&lt;&gt;"",AD734,AA734))</f>
        <v/>
      </c>
    </row>
    <row r="735">
      <c r="A735">
        <f>IF(Crawl!A734="","",Crawl!A734)</f>
        <v/>
      </c>
      <c r="B735">
        <f>IF(A735="","",Crawl!EC734)</f>
        <v/>
      </c>
      <c r="C735">
        <f>IF(A735="","",IFERROR(INDEX(Crawl!$A734:$DZ734,1,Rules!$H$6),""))</f>
        <v/>
      </c>
      <c r="D735">
        <f>IF(A735="","",IFERROR(INDEX(Crawl!$A734:$DZ734,1,Rules!$H$7),"")&amp;"")</f>
        <v/>
      </c>
      <c r="E735">
        <f>IF(A735="","",IFERROR(INDEX(Crawl!$A734:$DZ734,1,Rules!$H$8),"")&amp;"")</f>
        <v/>
      </c>
      <c r="F735">
        <f>IF(A735="","",IFERROR(INDEX(Crawl!$A734:$DZ734,1,Rules!$H$9),""))</f>
        <v/>
      </c>
      <c r="G735">
        <f>IF(A735="","",IFERROR(INDEX(Crawl!$A734:$DZ734,1,Rules!$H$10),""))</f>
        <v/>
      </c>
      <c r="H735">
        <f>IF(A735="","",IFERROR(INDEX(Crawl!$A734:$DZ734,1,Rules!$H$12),""))</f>
        <v/>
      </c>
      <c r="I735">
        <f>IF(A735="","",IF(AND(N(H735)&gt;0,IFERROR(INDEX(Crawl!$A734:$DZ734,1,Rules!$H$11),"")&amp;""&lt;&gt;""),IFERROR(INDEX(Crawl!$A734:$DZ734,1,Rules!$H$11),"")&amp;"",IF(AND(ISNUMBER(J735),N(J735)&gt;=Rules!$B$12,IFERROR(INDEX(Crawl!$A734:$DZ734,1,Rules!$H$13),"")&amp;""&lt;&gt;""),IFERROR(INDEX(Crawl!$A734:$DZ734,1,Rules!$H$13),"")&amp;"","")))</f>
        <v/>
      </c>
      <c r="J735" s="19">
        <f>IF(A735="","",IF(IFERROR(INDEX(Crawl!$A734:$DZ734,1,Rules!$H$14),"")&amp;""="","",IFERROR(INDEX(Crawl!$A734:$DZ734,1,Rules!$H$14),"")))</f>
        <v/>
      </c>
      <c r="K735">
        <f>IF(A735="","",IFERROR(SUMIFS('GSC current'!$J$2:$J$2001,'GSC current'!$I$2:$I$2001,B735),0))</f>
        <v/>
      </c>
      <c r="L735">
        <f>IF(A735="","",IFERROR(SUMIFS('GSC current'!$K$2:$K$2001,'GSC current'!$I$2:$I$2001,B735),0))</f>
        <v/>
      </c>
      <c r="M735" s="20">
        <f>IF(A735="","",IF(N(L735)&gt;0,K735/L735,""))</f>
        <v/>
      </c>
      <c r="N735" s="21">
        <f>IF(A735="","",IF(N(L735)&gt;0,SUMIFS('GSC current'!$L$2:$L$2001,'GSC current'!$I$2:$I$2001,B735)/L735,""))</f>
        <v/>
      </c>
      <c r="O735">
        <f>IF(A735="","",IFERROR(SUMIFS('GSC previous'!$J$2:$J$2001,'GSC previous'!$I$2:$I$2001,B735),0))</f>
        <v/>
      </c>
      <c r="P735" s="22">
        <f>IF(A735="","",IF(N(O735)&gt;0,(K735-O735)/O735,""))</f>
        <v/>
      </c>
      <c r="Q735">
        <f>IF(A735="","",IFERROR(SUMIFS(GA4!$P$2:$P$2001,GA4!$O$2:$O$2001,B735),0))</f>
        <v/>
      </c>
      <c r="R735" s="23">
        <f>IF(A735="","",IF(N(Q735)&gt;0,SUMIFS(GA4!$Q$2:$Q$2001,GA4!$O$2:$O$2001,B735)/Q735,""))</f>
        <v/>
      </c>
      <c r="S735">
        <f>IF(A735="","",IFERROR(SUMIFS(GA4!$R$2:$R$2001,GA4!$O$2:$O$2001,B735),0))</f>
        <v/>
      </c>
      <c r="T735">
        <f>IF(A735="","",IF(AND(ISNUMBER(F735),LEFT(C735&amp;"",1)="2"),IF(F735&lt;Rules!$B$9,"Yes","No"),"No"))</f>
        <v/>
      </c>
      <c r="U735">
        <f>IF(A735="","",IF(AND(N(O735)&gt;=Rules!$B$8,ISNUMBER(P735)),IF(P735&lt;=-Rules!$B$7,"Yes","No"),"No"))</f>
        <v/>
      </c>
      <c r="V735">
        <f>IF(A735="","",IF(AND(N(L735)&gt;=Rules!$B$6,ISNUMBER(N735)),IF(AND(N735&gt;=Rules!$B$10,N735&lt;=Rules!$B$11),"Yes","No"),"No"))</f>
        <v/>
      </c>
      <c r="W735">
        <f>IF(A735="","",IF(I735&lt;&gt;"","Yes","No"))</f>
        <v/>
      </c>
      <c r="X735">
        <f>IF(I735="","",IF(SUMIFS($K$3:$K$2002,$A$3:$A$2002,SUBSTITUTE(SUBSTITUTE(I735,"?","~?"),"*","~*"))&gt;N(K735),"Yes","No"))</f>
        <v/>
      </c>
      <c r="Y735">
        <f>IF(A735="","",IF(N(S735)&gt;0,"Yes","No"))</f>
        <v/>
      </c>
      <c r="Z735">
        <f>IF(A735="","",IF(AND(N(K735)&lt;Rules!$B$5,N(L735)&lt;Rules!$B$6,N(Q735)&lt;Rules!$B$13,Y735="No"),"Yes","No"))</f>
        <v/>
      </c>
      <c r="AA735">
        <f>IF(A735="","",IF(LEFT(C735&amp;"",1)="3","Redirect",IF(OR(LEFT(C735&amp;"",1)="4",LEFT(C735&amp;"",1)="5"),IF(OR(N(K735)&gt;0,N(AC735)&gt;=Rules!$B$14),"Redirect","Prune"),IF(D735="Non-Indexable","Keep",IF(AND(W735="Yes",X735="Yes",Y735="No"),"Merge",IF(OR(U735="Yes",V735="Yes",AND(T735="Yes",N(L735)&gt;=Rules!$B$6)),"Update",IF(Z735="Yes",IF(N(AC735)&gt;=Rules!$B$14,"Redirect","Prune"),"Keep")))))))</f>
        <v/>
      </c>
      <c r="AB735">
        <f>IF(A735="","",IF(LEFT(C735&amp;"",1)="3","Already redirects ("&amp;C735&amp;"). Update internal links to point at the final URL.",IF(OR(LEFT(C735&amp;"",1)="4",LEFT(C735&amp;"",1)="5"),IF(AA735="Redirect","Returns "&amp;C735&amp;" but still has "&amp;N(K735)&amp;" clicks and "&amp;N(AC735)&amp;" referring domains. 301 it to the closest live page.","Returns "&amp;C735&amp;" with no clicks or links. Remove internal links and let it 404 or 410."),IF(D735="Non-Indexable","Non-indexable ("&amp;E735&amp;"). Keep if that is intentional; otherwise fix the canonical or noindex.",IF(AA735="Merge","Overlaps with "&amp;I735&amp;IF(N(J735)&gt;0," (similarity "&amp;TEXT(J735,"0.00")&amp;")","")&amp;", which gets more clicks. Merge the useful parts into it and 301 this URL.",IF(AA735="Update",MID(IF(U735="Yes","; Clicks down "&amp;TEXT(-P735,"0%")&amp;" on the previous period","")&amp;IF(V735="Yes","; Average position "&amp;TEXT(N735,"0.0")&amp;" on "&amp;TEXT(L735,"#,##0")&amp;" impressions (striking distance)","")&amp;IF(AND(T735="Yes",N(L735)&gt;=Rules!$B$6),"; Thin ("&amp;F735&amp;" words) but has search demand",""),3,400),IF(AA735="Prune","Low value: "&amp;N(K735)&amp;" clicks, "&amp;N(L735)&amp;" impressions, "&amp;N(Q735)&amp;" sessions, no key events. Remove or noindex it and update internal links.",IF(AA735="Redirect","Low value but "&amp;N(AC735)&amp;" referring domains. 301 it to the closest relevant page to keep those links.",IF(AND(Z735="No",Y735="Yes",N(K735)&lt;Rules!$B$5),"Low search traffic but it converts (key events: "&amp;S735&amp;"). Keep it and link to it.",IF(W735="Yes","Stronger than the page it overlaps ("&amp;I735&amp;"). Keep; merge that page into this one.","Healthy: "&amp;N(K735)&amp;" clicks"&amp;IF(ISNUMBER(N735),", average position "&amp;TEXT(N735,"0.0"),"")&amp;". Keep and monitor."))))))))))</f>
        <v/>
      </c>
      <c r="AE735">
        <f>IF(A735="","",IF(AD735&lt;&gt;"",AD735,AA735))</f>
        <v/>
      </c>
    </row>
    <row r="736">
      <c r="A736">
        <f>IF(Crawl!A735="","",Crawl!A735)</f>
        <v/>
      </c>
      <c r="B736">
        <f>IF(A736="","",Crawl!EC735)</f>
        <v/>
      </c>
      <c r="C736">
        <f>IF(A736="","",IFERROR(INDEX(Crawl!$A735:$DZ735,1,Rules!$H$6),""))</f>
        <v/>
      </c>
      <c r="D736">
        <f>IF(A736="","",IFERROR(INDEX(Crawl!$A735:$DZ735,1,Rules!$H$7),"")&amp;"")</f>
        <v/>
      </c>
      <c r="E736">
        <f>IF(A736="","",IFERROR(INDEX(Crawl!$A735:$DZ735,1,Rules!$H$8),"")&amp;"")</f>
        <v/>
      </c>
      <c r="F736">
        <f>IF(A736="","",IFERROR(INDEX(Crawl!$A735:$DZ735,1,Rules!$H$9),""))</f>
        <v/>
      </c>
      <c r="G736">
        <f>IF(A736="","",IFERROR(INDEX(Crawl!$A735:$DZ735,1,Rules!$H$10),""))</f>
        <v/>
      </c>
      <c r="H736">
        <f>IF(A736="","",IFERROR(INDEX(Crawl!$A735:$DZ735,1,Rules!$H$12),""))</f>
        <v/>
      </c>
      <c r="I736">
        <f>IF(A736="","",IF(AND(N(H736)&gt;0,IFERROR(INDEX(Crawl!$A735:$DZ735,1,Rules!$H$11),"")&amp;""&lt;&gt;""),IFERROR(INDEX(Crawl!$A735:$DZ735,1,Rules!$H$11),"")&amp;"",IF(AND(ISNUMBER(J736),N(J736)&gt;=Rules!$B$12,IFERROR(INDEX(Crawl!$A735:$DZ735,1,Rules!$H$13),"")&amp;""&lt;&gt;""),IFERROR(INDEX(Crawl!$A735:$DZ735,1,Rules!$H$13),"")&amp;"","")))</f>
        <v/>
      </c>
      <c r="J736" s="19">
        <f>IF(A736="","",IF(IFERROR(INDEX(Crawl!$A735:$DZ735,1,Rules!$H$14),"")&amp;""="","",IFERROR(INDEX(Crawl!$A735:$DZ735,1,Rules!$H$14),"")))</f>
        <v/>
      </c>
      <c r="K736">
        <f>IF(A736="","",IFERROR(SUMIFS('GSC current'!$J$2:$J$2001,'GSC current'!$I$2:$I$2001,B736),0))</f>
        <v/>
      </c>
      <c r="L736">
        <f>IF(A736="","",IFERROR(SUMIFS('GSC current'!$K$2:$K$2001,'GSC current'!$I$2:$I$2001,B736),0))</f>
        <v/>
      </c>
      <c r="M736" s="20">
        <f>IF(A736="","",IF(N(L736)&gt;0,K736/L736,""))</f>
        <v/>
      </c>
      <c r="N736" s="21">
        <f>IF(A736="","",IF(N(L736)&gt;0,SUMIFS('GSC current'!$L$2:$L$2001,'GSC current'!$I$2:$I$2001,B736)/L736,""))</f>
        <v/>
      </c>
      <c r="O736">
        <f>IF(A736="","",IFERROR(SUMIFS('GSC previous'!$J$2:$J$2001,'GSC previous'!$I$2:$I$2001,B736),0))</f>
        <v/>
      </c>
      <c r="P736" s="22">
        <f>IF(A736="","",IF(N(O736)&gt;0,(K736-O736)/O736,""))</f>
        <v/>
      </c>
      <c r="Q736">
        <f>IF(A736="","",IFERROR(SUMIFS(GA4!$P$2:$P$2001,GA4!$O$2:$O$2001,B736),0))</f>
        <v/>
      </c>
      <c r="R736" s="23">
        <f>IF(A736="","",IF(N(Q736)&gt;0,SUMIFS(GA4!$Q$2:$Q$2001,GA4!$O$2:$O$2001,B736)/Q736,""))</f>
        <v/>
      </c>
      <c r="S736">
        <f>IF(A736="","",IFERROR(SUMIFS(GA4!$R$2:$R$2001,GA4!$O$2:$O$2001,B736),0))</f>
        <v/>
      </c>
      <c r="T736">
        <f>IF(A736="","",IF(AND(ISNUMBER(F736),LEFT(C736&amp;"",1)="2"),IF(F736&lt;Rules!$B$9,"Yes","No"),"No"))</f>
        <v/>
      </c>
      <c r="U736">
        <f>IF(A736="","",IF(AND(N(O736)&gt;=Rules!$B$8,ISNUMBER(P736)),IF(P736&lt;=-Rules!$B$7,"Yes","No"),"No"))</f>
        <v/>
      </c>
      <c r="V736">
        <f>IF(A736="","",IF(AND(N(L736)&gt;=Rules!$B$6,ISNUMBER(N736)),IF(AND(N736&gt;=Rules!$B$10,N736&lt;=Rules!$B$11),"Yes","No"),"No"))</f>
        <v/>
      </c>
      <c r="W736">
        <f>IF(A736="","",IF(I736&lt;&gt;"","Yes","No"))</f>
        <v/>
      </c>
      <c r="X736">
        <f>IF(I736="","",IF(SUMIFS($K$3:$K$2002,$A$3:$A$2002,SUBSTITUTE(SUBSTITUTE(I736,"?","~?"),"*","~*"))&gt;N(K736),"Yes","No"))</f>
        <v/>
      </c>
      <c r="Y736">
        <f>IF(A736="","",IF(N(S736)&gt;0,"Yes","No"))</f>
        <v/>
      </c>
      <c r="Z736">
        <f>IF(A736="","",IF(AND(N(K736)&lt;Rules!$B$5,N(L736)&lt;Rules!$B$6,N(Q736)&lt;Rules!$B$13,Y736="No"),"Yes","No"))</f>
        <v/>
      </c>
      <c r="AA736">
        <f>IF(A736="","",IF(LEFT(C736&amp;"",1)="3","Redirect",IF(OR(LEFT(C736&amp;"",1)="4",LEFT(C736&amp;"",1)="5"),IF(OR(N(K736)&gt;0,N(AC736)&gt;=Rules!$B$14),"Redirect","Prune"),IF(D736="Non-Indexable","Keep",IF(AND(W736="Yes",X736="Yes",Y736="No"),"Merge",IF(OR(U736="Yes",V736="Yes",AND(T736="Yes",N(L736)&gt;=Rules!$B$6)),"Update",IF(Z736="Yes",IF(N(AC736)&gt;=Rules!$B$14,"Redirect","Prune"),"Keep")))))))</f>
        <v/>
      </c>
      <c r="AB736">
        <f>IF(A736="","",IF(LEFT(C736&amp;"",1)="3","Already redirects ("&amp;C736&amp;"). Update internal links to point at the final URL.",IF(OR(LEFT(C736&amp;"",1)="4",LEFT(C736&amp;"",1)="5"),IF(AA736="Redirect","Returns "&amp;C736&amp;" but still has "&amp;N(K736)&amp;" clicks and "&amp;N(AC736)&amp;" referring domains. 301 it to the closest live page.","Returns "&amp;C736&amp;" with no clicks or links. Remove internal links and let it 404 or 410."),IF(D736="Non-Indexable","Non-indexable ("&amp;E736&amp;"). Keep if that is intentional; otherwise fix the canonical or noindex.",IF(AA736="Merge","Overlaps with "&amp;I736&amp;IF(N(J736)&gt;0," (similarity "&amp;TEXT(J736,"0.00")&amp;")","")&amp;", which gets more clicks. Merge the useful parts into it and 301 this URL.",IF(AA736="Update",MID(IF(U736="Yes","; Clicks down "&amp;TEXT(-P736,"0%")&amp;" on the previous period","")&amp;IF(V736="Yes","; Average position "&amp;TEXT(N736,"0.0")&amp;" on "&amp;TEXT(L736,"#,##0")&amp;" impressions (striking distance)","")&amp;IF(AND(T736="Yes",N(L736)&gt;=Rules!$B$6),"; Thin ("&amp;F736&amp;" words) but has search demand",""),3,400),IF(AA736="Prune","Low value: "&amp;N(K736)&amp;" clicks, "&amp;N(L736)&amp;" impressions, "&amp;N(Q736)&amp;" sessions, no key events. Remove or noindex it and update internal links.",IF(AA736="Redirect","Low value but "&amp;N(AC736)&amp;" referring domains. 301 it to the closest relevant page to keep those links.",IF(AND(Z736="No",Y736="Yes",N(K736)&lt;Rules!$B$5),"Low search traffic but it converts (key events: "&amp;S736&amp;"). Keep it and link to it.",IF(W736="Yes","Stronger than the page it overlaps ("&amp;I736&amp;"). Keep; merge that page into this one.","Healthy: "&amp;N(K736)&amp;" clicks"&amp;IF(ISNUMBER(N736),", average position "&amp;TEXT(N736,"0.0"),"")&amp;". Keep and monitor."))))))))))</f>
        <v/>
      </c>
      <c r="AE736">
        <f>IF(A736="","",IF(AD736&lt;&gt;"",AD736,AA736))</f>
        <v/>
      </c>
    </row>
    <row r="737">
      <c r="A737">
        <f>IF(Crawl!A736="","",Crawl!A736)</f>
        <v/>
      </c>
      <c r="B737">
        <f>IF(A737="","",Crawl!EC736)</f>
        <v/>
      </c>
      <c r="C737">
        <f>IF(A737="","",IFERROR(INDEX(Crawl!$A736:$DZ736,1,Rules!$H$6),""))</f>
        <v/>
      </c>
      <c r="D737">
        <f>IF(A737="","",IFERROR(INDEX(Crawl!$A736:$DZ736,1,Rules!$H$7),"")&amp;"")</f>
        <v/>
      </c>
      <c r="E737">
        <f>IF(A737="","",IFERROR(INDEX(Crawl!$A736:$DZ736,1,Rules!$H$8),"")&amp;"")</f>
        <v/>
      </c>
      <c r="F737">
        <f>IF(A737="","",IFERROR(INDEX(Crawl!$A736:$DZ736,1,Rules!$H$9),""))</f>
        <v/>
      </c>
      <c r="G737">
        <f>IF(A737="","",IFERROR(INDEX(Crawl!$A736:$DZ736,1,Rules!$H$10),""))</f>
        <v/>
      </c>
      <c r="H737">
        <f>IF(A737="","",IFERROR(INDEX(Crawl!$A736:$DZ736,1,Rules!$H$12),""))</f>
        <v/>
      </c>
      <c r="I737">
        <f>IF(A737="","",IF(AND(N(H737)&gt;0,IFERROR(INDEX(Crawl!$A736:$DZ736,1,Rules!$H$11),"")&amp;""&lt;&gt;""),IFERROR(INDEX(Crawl!$A736:$DZ736,1,Rules!$H$11),"")&amp;"",IF(AND(ISNUMBER(J737),N(J737)&gt;=Rules!$B$12,IFERROR(INDEX(Crawl!$A736:$DZ736,1,Rules!$H$13),"")&amp;""&lt;&gt;""),IFERROR(INDEX(Crawl!$A736:$DZ736,1,Rules!$H$13),"")&amp;"","")))</f>
        <v/>
      </c>
      <c r="J737" s="19">
        <f>IF(A737="","",IF(IFERROR(INDEX(Crawl!$A736:$DZ736,1,Rules!$H$14),"")&amp;""="","",IFERROR(INDEX(Crawl!$A736:$DZ736,1,Rules!$H$14),"")))</f>
        <v/>
      </c>
      <c r="K737">
        <f>IF(A737="","",IFERROR(SUMIFS('GSC current'!$J$2:$J$2001,'GSC current'!$I$2:$I$2001,B737),0))</f>
        <v/>
      </c>
      <c r="L737">
        <f>IF(A737="","",IFERROR(SUMIFS('GSC current'!$K$2:$K$2001,'GSC current'!$I$2:$I$2001,B737),0))</f>
        <v/>
      </c>
      <c r="M737" s="20">
        <f>IF(A737="","",IF(N(L737)&gt;0,K737/L737,""))</f>
        <v/>
      </c>
      <c r="N737" s="21">
        <f>IF(A737="","",IF(N(L737)&gt;0,SUMIFS('GSC current'!$L$2:$L$2001,'GSC current'!$I$2:$I$2001,B737)/L737,""))</f>
        <v/>
      </c>
      <c r="O737">
        <f>IF(A737="","",IFERROR(SUMIFS('GSC previous'!$J$2:$J$2001,'GSC previous'!$I$2:$I$2001,B737),0))</f>
        <v/>
      </c>
      <c r="P737" s="22">
        <f>IF(A737="","",IF(N(O737)&gt;0,(K737-O737)/O737,""))</f>
        <v/>
      </c>
      <c r="Q737">
        <f>IF(A737="","",IFERROR(SUMIFS(GA4!$P$2:$P$2001,GA4!$O$2:$O$2001,B737),0))</f>
        <v/>
      </c>
      <c r="R737" s="23">
        <f>IF(A737="","",IF(N(Q737)&gt;0,SUMIFS(GA4!$Q$2:$Q$2001,GA4!$O$2:$O$2001,B737)/Q737,""))</f>
        <v/>
      </c>
      <c r="S737">
        <f>IF(A737="","",IFERROR(SUMIFS(GA4!$R$2:$R$2001,GA4!$O$2:$O$2001,B737),0))</f>
        <v/>
      </c>
      <c r="T737">
        <f>IF(A737="","",IF(AND(ISNUMBER(F737),LEFT(C737&amp;"",1)="2"),IF(F737&lt;Rules!$B$9,"Yes","No"),"No"))</f>
        <v/>
      </c>
      <c r="U737">
        <f>IF(A737="","",IF(AND(N(O737)&gt;=Rules!$B$8,ISNUMBER(P737)),IF(P737&lt;=-Rules!$B$7,"Yes","No"),"No"))</f>
        <v/>
      </c>
      <c r="V737">
        <f>IF(A737="","",IF(AND(N(L737)&gt;=Rules!$B$6,ISNUMBER(N737)),IF(AND(N737&gt;=Rules!$B$10,N737&lt;=Rules!$B$11),"Yes","No"),"No"))</f>
        <v/>
      </c>
      <c r="W737">
        <f>IF(A737="","",IF(I737&lt;&gt;"","Yes","No"))</f>
        <v/>
      </c>
      <c r="X737">
        <f>IF(I737="","",IF(SUMIFS($K$3:$K$2002,$A$3:$A$2002,SUBSTITUTE(SUBSTITUTE(I737,"?","~?"),"*","~*"))&gt;N(K737),"Yes","No"))</f>
        <v/>
      </c>
      <c r="Y737">
        <f>IF(A737="","",IF(N(S737)&gt;0,"Yes","No"))</f>
        <v/>
      </c>
      <c r="Z737">
        <f>IF(A737="","",IF(AND(N(K737)&lt;Rules!$B$5,N(L737)&lt;Rules!$B$6,N(Q737)&lt;Rules!$B$13,Y737="No"),"Yes","No"))</f>
        <v/>
      </c>
      <c r="AA737">
        <f>IF(A737="","",IF(LEFT(C737&amp;"",1)="3","Redirect",IF(OR(LEFT(C737&amp;"",1)="4",LEFT(C737&amp;"",1)="5"),IF(OR(N(K737)&gt;0,N(AC737)&gt;=Rules!$B$14),"Redirect","Prune"),IF(D737="Non-Indexable","Keep",IF(AND(W737="Yes",X737="Yes",Y737="No"),"Merge",IF(OR(U737="Yes",V737="Yes",AND(T737="Yes",N(L737)&gt;=Rules!$B$6)),"Update",IF(Z737="Yes",IF(N(AC737)&gt;=Rules!$B$14,"Redirect","Prune"),"Keep")))))))</f>
        <v/>
      </c>
      <c r="AB737">
        <f>IF(A737="","",IF(LEFT(C737&amp;"",1)="3","Already redirects ("&amp;C737&amp;"). Update internal links to point at the final URL.",IF(OR(LEFT(C737&amp;"",1)="4",LEFT(C737&amp;"",1)="5"),IF(AA737="Redirect","Returns "&amp;C737&amp;" but still has "&amp;N(K737)&amp;" clicks and "&amp;N(AC737)&amp;" referring domains. 301 it to the closest live page.","Returns "&amp;C737&amp;" with no clicks or links. Remove internal links and let it 404 or 410."),IF(D737="Non-Indexable","Non-indexable ("&amp;E737&amp;"). Keep if that is intentional; otherwise fix the canonical or noindex.",IF(AA737="Merge","Overlaps with "&amp;I737&amp;IF(N(J737)&gt;0," (similarity "&amp;TEXT(J737,"0.00")&amp;")","")&amp;", which gets more clicks. Merge the useful parts into it and 301 this URL.",IF(AA737="Update",MID(IF(U737="Yes","; Clicks down "&amp;TEXT(-P737,"0%")&amp;" on the previous period","")&amp;IF(V737="Yes","; Average position "&amp;TEXT(N737,"0.0")&amp;" on "&amp;TEXT(L737,"#,##0")&amp;" impressions (striking distance)","")&amp;IF(AND(T737="Yes",N(L737)&gt;=Rules!$B$6),"; Thin ("&amp;F737&amp;" words) but has search demand",""),3,400),IF(AA737="Prune","Low value: "&amp;N(K737)&amp;" clicks, "&amp;N(L737)&amp;" impressions, "&amp;N(Q737)&amp;" sessions, no key events. Remove or noindex it and update internal links.",IF(AA737="Redirect","Low value but "&amp;N(AC737)&amp;" referring domains. 301 it to the closest relevant page to keep those links.",IF(AND(Z737="No",Y737="Yes",N(K737)&lt;Rules!$B$5),"Low search traffic but it converts (key events: "&amp;S737&amp;"). Keep it and link to it.",IF(W737="Yes","Stronger than the page it overlaps ("&amp;I737&amp;"). Keep; merge that page into this one.","Healthy: "&amp;N(K737)&amp;" clicks"&amp;IF(ISNUMBER(N737),", average position "&amp;TEXT(N737,"0.0"),"")&amp;". Keep and monitor."))))))))))</f>
        <v/>
      </c>
      <c r="AE737">
        <f>IF(A737="","",IF(AD737&lt;&gt;"",AD737,AA737))</f>
        <v/>
      </c>
    </row>
    <row r="738">
      <c r="A738">
        <f>IF(Crawl!A737="","",Crawl!A737)</f>
        <v/>
      </c>
      <c r="B738">
        <f>IF(A738="","",Crawl!EC737)</f>
        <v/>
      </c>
      <c r="C738">
        <f>IF(A738="","",IFERROR(INDEX(Crawl!$A737:$DZ737,1,Rules!$H$6),""))</f>
        <v/>
      </c>
      <c r="D738">
        <f>IF(A738="","",IFERROR(INDEX(Crawl!$A737:$DZ737,1,Rules!$H$7),"")&amp;"")</f>
        <v/>
      </c>
      <c r="E738">
        <f>IF(A738="","",IFERROR(INDEX(Crawl!$A737:$DZ737,1,Rules!$H$8),"")&amp;"")</f>
        <v/>
      </c>
      <c r="F738">
        <f>IF(A738="","",IFERROR(INDEX(Crawl!$A737:$DZ737,1,Rules!$H$9),""))</f>
        <v/>
      </c>
      <c r="G738">
        <f>IF(A738="","",IFERROR(INDEX(Crawl!$A737:$DZ737,1,Rules!$H$10),""))</f>
        <v/>
      </c>
      <c r="H738">
        <f>IF(A738="","",IFERROR(INDEX(Crawl!$A737:$DZ737,1,Rules!$H$12),""))</f>
        <v/>
      </c>
      <c r="I738">
        <f>IF(A738="","",IF(AND(N(H738)&gt;0,IFERROR(INDEX(Crawl!$A737:$DZ737,1,Rules!$H$11),"")&amp;""&lt;&gt;""),IFERROR(INDEX(Crawl!$A737:$DZ737,1,Rules!$H$11),"")&amp;"",IF(AND(ISNUMBER(J738),N(J738)&gt;=Rules!$B$12,IFERROR(INDEX(Crawl!$A737:$DZ737,1,Rules!$H$13),"")&amp;""&lt;&gt;""),IFERROR(INDEX(Crawl!$A737:$DZ737,1,Rules!$H$13),"")&amp;"","")))</f>
        <v/>
      </c>
      <c r="J738" s="19">
        <f>IF(A738="","",IF(IFERROR(INDEX(Crawl!$A737:$DZ737,1,Rules!$H$14),"")&amp;""="","",IFERROR(INDEX(Crawl!$A737:$DZ737,1,Rules!$H$14),"")))</f>
        <v/>
      </c>
      <c r="K738">
        <f>IF(A738="","",IFERROR(SUMIFS('GSC current'!$J$2:$J$2001,'GSC current'!$I$2:$I$2001,B738),0))</f>
        <v/>
      </c>
      <c r="L738">
        <f>IF(A738="","",IFERROR(SUMIFS('GSC current'!$K$2:$K$2001,'GSC current'!$I$2:$I$2001,B738),0))</f>
        <v/>
      </c>
      <c r="M738" s="20">
        <f>IF(A738="","",IF(N(L738)&gt;0,K738/L738,""))</f>
        <v/>
      </c>
      <c r="N738" s="21">
        <f>IF(A738="","",IF(N(L738)&gt;0,SUMIFS('GSC current'!$L$2:$L$2001,'GSC current'!$I$2:$I$2001,B738)/L738,""))</f>
        <v/>
      </c>
      <c r="O738">
        <f>IF(A738="","",IFERROR(SUMIFS('GSC previous'!$J$2:$J$2001,'GSC previous'!$I$2:$I$2001,B738),0))</f>
        <v/>
      </c>
      <c r="P738" s="22">
        <f>IF(A738="","",IF(N(O738)&gt;0,(K738-O738)/O738,""))</f>
        <v/>
      </c>
      <c r="Q738">
        <f>IF(A738="","",IFERROR(SUMIFS(GA4!$P$2:$P$2001,GA4!$O$2:$O$2001,B738),0))</f>
        <v/>
      </c>
      <c r="R738" s="23">
        <f>IF(A738="","",IF(N(Q738)&gt;0,SUMIFS(GA4!$Q$2:$Q$2001,GA4!$O$2:$O$2001,B738)/Q738,""))</f>
        <v/>
      </c>
      <c r="S738">
        <f>IF(A738="","",IFERROR(SUMIFS(GA4!$R$2:$R$2001,GA4!$O$2:$O$2001,B738),0))</f>
        <v/>
      </c>
      <c r="T738">
        <f>IF(A738="","",IF(AND(ISNUMBER(F738),LEFT(C738&amp;"",1)="2"),IF(F738&lt;Rules!$B$9,"Yes","No"),"No"))</f>
        <v/>
      </c>
      <c r="U738">
        <f>IF(A738="","",IF(AND(N(O738)&gt;=Rules!$B$8,ISNUMBER(P738)),IF(P738&lt;=-Rules!$B$7,"Yes","No"),"No"))</f>
        <v/>
      </c>
      <c r="V738">
        <f>IF(A738="","",IF(AND(N(L738)&gt;=Rules!$B$6,ISNUMBER(N738)),IF(AND(N738&gt;=Rules!$B$10,N738&lt;=Rules!$B$11),"Yes","No"),"No"))</f>
        <v/>
      </c>
      <c r="W738">
        <f>IF(A738="","",IF(I738&lt;&gt;"","Yes","No"))</f>
        <v/>
      </c>
      <c r="X738">
        <f>IF(I738="","",IF(SUMIFS($K$3:$K$2002,$A$3:$A$2002,SUBSTITUTE(SUBSTITUTE(I738,"?","~?"),"*","~*"))&gt;N(K738),"Yes","No"))</f>
        <v/>
      </c>
      <c r="Y738">
        <f>IF(A738="","",IF(N(S738)&gt;0,"Yes","No"))</f>
        <v/>
      </c>
      <c r="Z738">
        <f>IF(A738="","",IF(AND(N(K738)&lt;Rules!$B$5,N(L738)&lt;Rules!$B$6,N(Q738)&lt;Rules!$B$13,Y738="No"),"Yes","No"))</f>
        <v/>
      </c>
      <c r="AA738">
        <f>IF(A738="","",IF(LEFT(C738&amp;"",1)="3","Redirect",IF(OR(LEFT(C738&amp;"",1)="4",LEFT(C738&amp;"",1)="5"),IF(OR(N(K738)&gt;0,N(AC738)&gt;=Rules!$B$14),"Redirect","Prune"),IF(D738="Non-Indexable","Keep",IF(AND(W738="Yes",X738="Yes",Y738="No"),"Merge",IF(OR(U738="Yes",V738="Yes",AND(T738="Yes",N(L738)&gt;=Rules!$B$6)),"Update",IF(Z738="Yes",IF(N(AC738)&gt;=Rules!$B$14,"Redirect","Prune"),"Keep")))))))</f>
        <v/>
      </c>
      <c r="AB738">
        <f>IF(A738="","",IF(LEFT(C738&amp;"",1)="3","Already redirects ("&amp;C738&amp;"). Update internal links to point at the final URL.",IF(OR(LEFT(C738&amp;"",1)="4",LEFT(C738&amp;"",1)="5"),IF(AA738="Redirect","Returns "&amp;C738&amp;" but still has "&amp;N(K738)&amp;" clicks and "&amp;N(AC738)&amp;" referring domains. 301 it to the closest live page.","Returns "&amp;C738&amp;" with no clicks or links. Remove internal links and let it 404 or 410."),IF(D738="Non-Indexable","Non-indexable ("&amp;E738&amp;"). Keep if that is intentional; otherwise fix the canonical or noindex.",IF(AA738="Merge","Overlaps with "&amp;I738&amp;IF(N(J738)&gt;0," (similarity "&amp;TEXT(J738,"0.00")&amp;")","")&amp;", which gets more clicks. Merge the useful parts into it and 301 this URL.",IF(AA738="Update",MID(IF(U738="Yes","; Clicks down "&amp;TEXT(-P738,"0%")&amp;" on the previous period","")&amp;IF(V738="Yes","; Average position "&amp;TEXT(N738,"0.0")&amp;" on "&amp;TEXT(L738,"#,##0")&amp;" impressions (striking distance)","")&amp;IF(AND(T738="Yes",N(L738)&gt;=Rules!$B$6),"; Thin ("&amp;F738&amp;" words) but has search demand",""),3,400),IF(AA738="Prune","Low value: "&amp;N(K738)&amp;" clicks, "&amp;N(L738)&amp;" impressions, "&amp;N(Q738)&amp;" sessions, no key events. Remove or noindex it and update internal links.",IF(AA738="Redirect","Low value but "&amp;N(AC738)&amp;" referring domains. 301 it to the closest relevant page to keep those links.",IF(AND(Z738="No",Y738="Yes",N(K738)&lt;Rules!$B$5),"Low search traffic but it converts (key events: "&amp;S738&amp;"). Keep it and link to it.",IF(W738="Yes","Stronger than the page it overlaps ("&amp;I738&amp;"). Keep; merge that page into this one.","Healthy: "&amp;N(K738)&amp;" clicks"&amp;IF(ISNUMBER(N738),", average position "&amp;TEXT(N738,"0.0"),"")&amp;". Keep and monitor."))))))))))</f>
        <v/>
      </c>
      <c r="AE738">
        <f>IF(A738="","",IF(AD738&lt;&gt;"",AD738,AA738))</f>
        <v/>
      </c>
    </row>
    <row r="739">
      <c r="A739">
        <f>IF(Crawl!A738="","",Crawl!A738)</f>
        <v/>
      </c>
      <c r="B739">
        <f>IF(A739="","",Crawl!EC738)</f>
        <v/>
      </c>
      <c r="C739">
        <f>IF(A739="","",IFERROR(INDEX(Crawl!$A738:$DZ738,1,Rules!$H$6),""))</f>
        <v/>
      </c>
      <c r="D739">
        <f>IF(A739="","",IFERROR(INDEX(Crawl!$A738:$DZ738,1,Rules!$H$7),"")&amp;"")</f>
        <v/>
      </c>
      <c r="E739">
        <f>IF(A739="","",IFERROR(INDEX(Crawl!$A738:$DZ738,1,Rules!$H$8),"")&amp;"")</f>
        <v/>
      </c>
      <c r="F739">
        <f>IF(A739="","",IFERROR(INDEX(Crawl!$A738:$DZ738,1,Rules!$H$9),""))</f>
        <v/>
      </c>
      <c r="G739">
        <f>IF(A739="","",IFERROR(INDEX(Crawl!$A738:$DZ738,1,Rules!$H$10),""))</f>
        <v/>
      </c>
      <c r="H739">
        <f>IF(A739="","",IFERROR(INDEX(Crawl!$A738:$DZ738,1,Rules!$H$12),""))</f>
        <v/>
      </c>
      <c r="I739">
        <f>IF(A739="","",IF(AND(N(H739)&gt;0,IFERROR(INDEX(Crawl!$A738:$DZ738,1,Rules!$H$11),"")&amp;""&lt;&gt;""),IFERROR(INDEX(Crawl!$A738:$DZ738,1,Rules!$H$11),"")&amp;"",IF(AND(ISNUMBER(J739),N(J739)&gt;=Rules!$B$12,IFERROR(INDEX(Crawl!$A738:$DZ738,1,Rules!$H$13),"")&amp;""&lt;&gt;""),IFERROR(INDEX(Crawl!$A738:$DZ738,1,Rules!$H$13),"")&amp;"","")))</f>
        <v/>
      </c>
      <c r="J739" s="19">
        <f>IF(A739="","",IF(IFERROR(INDEX(Crawl!$A738:$DZ738,1,Rules!$H$14),"")&amp;""="","",IFERROR(INDEX(Crawl!$A738:$DZ738,1,Rules!$H$14),"")))</f>
        <v/>
      </c>
      <c r="K739">
        <f>IF(A739="","",IFERROR(SUMIFS('GSC current'!$J$2:$J$2001,'GSC current'!$I$2:$I$2001,B739),0))</f>
        <v/>
      </c>
      <c r="L739">
        <f>IF(A739="","",IFERROR(SUMIFS('GSC current'!$K$2:$K$2001,'GSC current'!$I$2:$I$2001,B739),0))</f>
        <v/>
      </c>
      <c r="M739" s="20">
        <f>IF(A739="","",IF(N(L739)&gt;0,K739/L739,""))</f>
        <v/>
      </c>
      <c r="N739" s="21">
        <f>IF(A739="","",IF(N(L739)&gt;0,SUMIFS('GSC current'!$L$2:$L$2001,'GSC current'!$I$2:$I$2001,B739)/L739,""))</f>
        <v/>
      </c>
      <c r="O739">
        <f>IF(A739="","",IFERROR(SUMIFS('GSC previous'!$J$2:$J$2001,'GSC previous'!$I$2:$I$2001,B739),0))</f>
        <v/>
      </c>
      <c r="P739" s="22">
        <f>IF(A739="","",IF(N(O739)&gt;0,(K739-O739)/O739,""))</f>
        <v/>
      </c>
      <c r="Q739">
        <f>IF(A739="","",IFERROR(SUMIFS(GA4!$P$2:$P$2001,GA4!$O$2:$O$2001,B739),0))</f>
        <v/>
      </c>
      <c r="R739" s="23">
        <f>IF(A739="","",IF(N(Q739)&gt;0,SUMIFS(GA4!$Q$2:$Q$2001,GA4!$O$2:$O$2001,B739)/Q739,""))</f>
        <v/>
      </c>
      <c r="S739">
        <f>IF(A739="","",IFERROR(SUMIFS(GA4!$R$2:$R$2001,GA4!$O$2:$O$2001,B739),0))</f>
        <v/>
      </c>
      <c r="T739">
        <f>IF(A739="","",IF(AND(ISNUMBER(F739),LEFT(C739&amp;"",1)="2"),IF(F739&lt;Rules!$B$9,"Yes","No"),"No"))</f>
        <v/>
      </c>
      <c r="U739">
        <f>IF(A739="","",IF(AND(N(O739)&gt;=Rules!$B$8,ISNUMBER(P739)),IF(P739&lt;=-Rules!$B$7,"Yes","No"),"No"))</f>
        <v/>
      </c>
      <c r="V739">
        <f>IF(A739="","",IF(AND(N(L739)&gt;=Rules!$B$6,ISNUMBER(N739)),IF(AND(N739&gt;=Rules!$B$10,N739&lt;=Rules!$B$11),"Yes","No"),"No"))</f>
        <v/>
      </c>
      <c r="W739">
        <f>IF(A739="","",IF(I739&lt;&gt;"","Yes","No"))</f>
        <v/>
      </c>
      <c r="X739">
        <f>IF(I739="","",IF(SUMIFS($K$3:$K$2002,$A$3:$A$2002,SUBSTITUTE(SUBSTITUTE(I739,"?","~?"),"*","~*"))&gt;N(K739),"Yes","No"))</f>
        <v/>
      </c>
      <c r="Y739">
        <f>IF(A739="","",IF(N(S739)&gt;0,"Yes","No"))</f>
        <v/>
      </c>
      <c r="Z739">
        <f>IF(A739="","",IF(AND(N(K739)&lt;Rules!$B$5,N(L739)&lt;Rules!$B$6,N(Q739)&lt;Rules!$B$13,Y739="No"),"Yes","No"))</f>
        <v/>
      </c>
      <c r="AA739">
        <f>IF(A739="","",IF(LEFT(C739&amp;"",1)="3","Redirect",IF(OR(LEFT(C739&amp;"",1)="4",LEFT(C739&amp;"",1)="5"),IF(OR(N(K739)&gt;0,N(AC739)&gt;=Rules!$B$14),"Redirect","Prune"),IF(D739="Non-Indexable","Keep",IF(AND(W739="Yes",X739="Yes",Y739="No"),"Merge",IF(OR(U739="Yes",V739="Yes",AND(T739="Yes",N(L739)&gt;=Rules!$B$6)),"Update",IF(Z739="Yes",IF(N(AC739)&gt;=Rules!$B$14,"Redirect","Prune"),"Keep")))))))</f>
        <v/>
      </c>
      <c r="AB739">
        <f>IF(A739="","",IF(LEFT(C739&amp;"",1)="3","Already redirects ("&amp;C739&amp;"). Update internal links to point at the final URL.",IF(OR(LEFT(C739&amp;"",1)="4",LEFT(C739&amp;"",1)="5"),IF(AA739="Redirect","Returns "&amp;C739&amp;" but still has "&amp;N(K739)&amp;" clicks and "&amp;N(AC739)&amp;" referring domains. 301 it to the closest live page.","Returns "&amp;C739&amp;" with no clicks or links. Remove internal links and let it 404 or 410."),IF(D739="Non-Indexable","Non-indexable ("&amp;E739&amp;"). Keep if that is intentional; otherwise fix the canonical or noindex.",IF(AA739="Merge","Overlaps with "&amp;I739&amp;IF(N(J739)&gt;0," (similarity "&amp;TEXT(J739,"0.00")&amp;")","")&amp;", which gets more clicks. Merge the useful parts into it and 301 this URL.",IF(AA739="Update",MID(IF(U739="Yes","; Clicks down "&amp;TEXT(-P739,"0%")&amp;" on the previous period","")&amp;IF(V739="Yes","; Average position "&amp;TEXT(N739,"0.0")&amp;" on "&amp;TEXT(L739,"#,##0")&amp;" impressions (striking distance)","")&amp;IF(AND(T739="Yes",N(L739)&gt;=Rules!$B$6),"; Thin ("&amp;F739&amp;" words) but has search demand",""),3,400),IF(AA739="Prune","Low value: "&amp;N(K739)&amp;" clicks, "&amp;N(L739)&amp;" impressions, "&amp;N(Q739)&amp;" sessions, no key events. Remove or noindex it and update internal links.",IF(AA739="Redirect","Low value but "&amp;N(AC739)&amp;" referring domains. 301 it to the closest relevant page to keep those links.",IF(AND(Z739="No",Y739="Yes",N(K739)&lt;Rules!$B$5),"Low search traffic but it converts (key events: "&amp;S739&amp;"). Keep it and link to it.",IF(W739="Yes","Stronger than the page it overlaps ("&amp;I739&amp;"). Keep; merge that page into this one.","Healthy: "&amp;N(K739)&amp;" clicks"&amp;IF(ISNUMBER(N739),", average position "&amp;TEXT(N739,"0.0"),"")&amp;". Keep and monitor."))))))))))</f>
        <v/>
      </c>
      <c r="AE739">
        <f>IF(A739="","",IF(AD739&lt;&gt;"",AD739,AA739))</f>
        <v/>
      </c>
    </row>
    <row r="740">
      <c r="A740">
        <f>IF(Crawl!A739="","",Crawl!A739)</f>
        <v/>
      </c>
      <c r="B740">
        <f>IF(A740="","",Crawl!EC739)</f>
        <v/>
      </c>
      <c r="C740">
        <f>IF(A740="","",IFERROR(INDEX(Crawl!$A739:$DZ739,1,Rules!$H$6),""))</f>
        <v/>
      </c>
      <c r="D740">
        <f>IF(A740="","",IFERROR(INDEX(Crawl!$A739:$DZ739,1,Rules!$H$7),"")&amp;"")</f>
        <v/>
      </c>
      <c r="E740">
        <f>IF(A740="","",IFERROR(INDEX(Crawl!$A739:$DZ739,1,Rules!$H$8),"")&amp;"")</f>
        <v/>
      </c>
      <c r="F740">
        <f>IF(A740="","",IFERROR(INDEX(Crawl!$A739:$DZ739,1,Rules!$H$9),""))</f>
        <v/>
      </c>
      <c r="G740">
        <f>IF(A740="","",IFERROR(INDEX(Crawl!$A739:$DZ739,1,Rules!$H$10),""))</f>
        <v/>
      </c>
      <c r="H740">
        <f>IF(A740="","",IFERROR(INDEX(Crawl!$A739:$DZ739,1,Rules!$H$12),""))</f>
        <v/>
      </c>
      <c r="I740">
        <f>IF(A740="","",IF(AND(N(H740)&gt;0,IFERROR(INDEX(Crawl!$A739:$DZ739,1,Rules!$H$11),"")&amp;""&lt;&gt;""),IFERROR(INDEX(Crawl!$A739:$DZ739,1,Rules!$H$11),"")&amp;"",IF(AND(ISNUMBER(J740),N(J740)&gt;=Rules!$B$12,IFERROR(INDEX(Crawl!$A739:$DZ739,1,Rules!$H$13),"")&amp;""&lt;&gt;""),IFERROR(INDEX(Crawl!$A739:$DZ739,1,Rules!$H$13),"")&amp;"","")))</f>
        <v/>
      </c>
      <c r="J740" s="19">
        <f>IF(A740="","",IF(IFERROR(INDEX(Crawl!$A739:$DZ739,1,Rules!$H$14),"")&amp;""="","",IFERROR(INDEX(Crawl!$A739:$DZ739,1,Rules!$H$14),"")))</f>
        <v/>
      </c>
      <c r="K740">
        <f>IF(A740="","",IFERROR(SUMIFS('GSC current'!$J$2:$J$2001,'GSC current'!$I$2:$I$2001,B740),0))</f>
        <v/>
      </c>
      <c r="L740">
        <f>IF(A740="","",IFERROR(SUMIFS('GSC current'!$K$2:$K$2001,'GSC current'!$I$2:$I$2001,B740),0))</f>
        <v/>
      </c>
      <c r="M740" s="20">
        <f>IF(A740="","",IF(N(L740)&gt;0,K740/L740,""))</f>
        <v/>
      </c>
      <c r="N740" s="21">
        <f>IF(A740="","",IF(N(L740)&gt;0,SUMIFS('GSC current'!$L$2:$L$2001,'GSC current'!$I$2:$I$2001,B740)/L740,""))</f>
        <v/>
      </c>
      <c r="O740">
        <f>IF(A740="","",IFERROR(SUMIFS('GSC previous'!$J$2:$J$2001,'GSC previous'!$I$2:$I$2001,B740),0))</f>
        <v/>
      </c>
      <c r="P740" s="22">
        <f>IF(A740="","",IF(N(O740)&gt;0,(K740-O740)/O740,""))</f>
        <v/>
      </c>
      <c r="Q740">
        <f>IF(A740="","",IFERROR(SUMIFS(GA4!$P$2:$P$2001,GA4!$O$2:$O$2001,B740),0))</f>
        <v/>
      </c>
      <c r="R740" s="23">
        <f>IF(A740="","",IF(N(Q740)&gt;0,SUMIFS(GA4!$Q$2:$Q$2001,GA4!$O$2:$O$2001,B740)/Q740,""))</f>
        <v/>
      </c>
      <c r="S740">
        <f>IF(A740="","",IFERROR(SUMIFS(GA4!$R$2:$R$2001,GA4!$O$2:$O$2001,B740),0))</f>
        <v/>
      </c>
      <c r="T740">
        <f>IF(A740="","",IF(AND(ISNUMBER(F740),LEFT(C740&amp;"",1)="2"),IF(F740&lt;Rules!$B$9,"Yes","No"),"No"))</f>
        <v/>
      </c>
      <c r="U740">
        <f>IF(A740="","",IF(AND(N(O740)&gt;=Rules!$B$8,ISNUMBER(P740)),IF(P740&lt;=-Rules!$B$7,"Yes","No"),"No"))</f>
        <v/>
      </c>
      <c r="V740">
        <f>IF(A740="","",IF(AND(N(L740)&gt;=Rules!$B$6,ISNUMBER(N740)),IF(AND(N740&gt;=Rules!$B$10,N740&lt;=Rules!$B$11),"Yes","No"),"No"))</f>
        <v/>
      </c>
      <c r="W740">
        <f>IF(A740="","",IF(I740&lt;&gt;"","Yes","No"))</f>
        <v/>
      </c>
      <c r="X740">
        <f>IF(I740="","",IF(SUMIFS($K$3:$K$2002,$A$3:$A$2002,SUBSTITUTE(SUBSTITUTE(I740,"?","~?"),"*","~*"))&gt;N(K740),"Yes","No"))</f>
        <v/>
      </c>
      <c r="Y740">
        <f>IF(A740="","",IF(N(S740)&gt;0,"Yes","No"))</f>
        <v/>
      </c>
      <c r="Z740">
        <f>IF(A740="","",IF(AND(N(K740)&lt;Rules!$B$5,N(L740)&lt;Rules!$B$6,N(Q740)&lt;Rules!$B$13,Y740="No"),"Yes","No"))</f>
        <v/>
      </c>
      <c r="AA740">
        <f>IF(A740="","",IF(LEFT(C740&amp;"",1)="3","Redirect",IF(OR(LEFT(C740&amp;"",1)="4",LEFT(C740&amp;"",1)="5"),IF(OR(N(K740)&gt;0,N(AC740)&gt;=Rules!$B$14),"Redirect","Prune"),IF(D740="Non-Indexable","Keep",IF(AND(W740="Yes",X740="Yes",Y740="No"),"Merge",IF(OR(U740="Yes",V740="Yes",AND(T740="Yes",N(L740)&gt;=Rules!$B$6)),"Update",IF(Z740="Yes",IF(N(AC740)&gt;=Rules!$B$14,"Redirect","Prune"),"Keep")))))))</f>
        <v/>
      </c>
      <c r="AB740">
        <f>IF(A740="","",IF(LEFT(C740&amp;"",1)="3","Already redirects ("&amp;C740&amp;"). Update internal links to point at the final URL.",IF(OR(LEFT(C740&amp;"",1)="4",LEFT(C740&amp;"",1)="5"),IF(AA740="Redirect","Returns "&amp;C740&amp;" but still has "&amp;N(K740)&amp;" clicks and "&amp;N(AC740)&amp;" referring domains. 301 it to the closest live page.","Returns "&amp;C740&amp;" with no clicks or links. Remove internal links and let it 404 or 410."),IF(D740="Non-Indexable","Non-indexable ("&amp;E740&amp;"). Keep if that is intentional; otherwise fix the canonical or noindex.",IF(AA740="Merge","Overlaps with "&amp;I740&amp;IF(N(J740)&gt;0," (similarity "&amp;TEXT(J740,"0.00")&amp;")","")&amp;", which gets more clicks. Merge the useful parts into it and 301 this URL.",IF(AA740="Update",MID(IF(U740="Yes","; Clicks down "&amp;TEXT(-P740,"0%")&amp;" on the previous period","")&amp;IF(V740="Yes","; Average position "&amp;TEXT(N740,"0.0")&amp;" on "&amp;TEXT(L740,"#,##0")&amp;" impressions (striking distance)","")&amp;IF(AND(T740="Yes",N(L740)&gt;=Rules!$B$6),"; Thin ("&amp;F740&amp;" words) but has search demand",""),3,400),IF(AA740="Prune","Low value: "&amp;N(K740)&amp;" clicks, "&amp;N(L740)&amp;" impressions, "&amp;N(Q740)&amp;" sessions, no key events. Remove or noindex it and update internal links.",IF(AA740="Redirect","Low value but "&amp;N(AC740)&amp;" referring domains. 301 it to the closest relevant page to keep those links.",IF(AND(Z740="No",Y740="Yes",N(K740)&lt;Rules!$B$5),"Low search traffic but it converts (key events: "&amp;S740&amp;"). Keep it and link to it.",IF(W740="Yes","Stronger than the page it overlaps ("&amp;I740&amp;"). Keep; merge that page into this one.","Healthy: "&amp;N(K740)&amp;" clicks"&amp;IF(ISNUMBER(N740),", average position "&amp;TEXT(N740,"0.0"),"")&amp;". Keep and monitor."))))))))))</f>
        <v/>
      </c>
      <c r="AE740">
        <f>IF(A740="","",IF(AD740&lt;&gt;"",AD740,AA740))</f>
        <v/>
      </c>
    </row>
    <row r="741">
      <c r="A741">
        <f>IF(Crawl!A740="","",Crawl!A740)</f>
        <v/>
      </c>
      <c r="B741">
        <f>IF(A741="","",Crawl!EC740)</f>
        <v/>
      </c>
      <c r="C741">
        <f>IF(A741="","",IFERROR(INDEX(Crawl!$A740:$DZ740,1,Rules!$H$6),""))</f>
        <v/>
      </c>
      <c r="D741">
        <f>IF(A741="","",IFERROR(INDEX(Crawl!$A740:$DZ740,1,Rules!$H$7),"")&amp;"")</f>
        <v/>
      </c>
      <c r="E741">
        <f>IF(A741="","",IFERROR(INDEX(Crawl!$A740:$DZ740,1,Rules!$H$8),"")&amp;"")</f>
        <v/>
      </c>
      <c r="F741">
        <f>IF(A741="","",IFERROR(INDEX(Crawl!$A740:$DZ740,1,Rules!$H$9),""))</f>
        <v/>
      </c>
      <c r="G741">
        <f>IF(A741="","",IFERROR(INDEX(Crawl!$A740:$DZ740,1,Rules!$H$10),""))</f>
        <v/>
      </c>
      <c r="H741">
        <f>IF(A741="","",IFERROR(INDEX(Crawl!$A740:$DZ740,1,Rules!$H$12),""))</f>
        <v/>
      </c>
      <c r="I741">
        <f>IF(A741="","",IF(AND(N(H741)&gt;0,IFERROR(INDEX(Crawl!$A740:$DZ740,1,Rules!$H$11),"")&amp;""&lt;&gt;""),IFERROR(INDEX(Crawl!$A740:$DZ740,1,Rules!$H$11),"")&amp;"",IF(AND(ISNUMBER(J741),N(J741)&gt;=Rules!$B$12,IFERROR(INDEX(Crawl!$A740:$DZ740,1,Rules!$H$13),"")&amp;""&lt;&gt;""),IFERROR(INDEX(Crawl!$A740:$DZ740,1,Rules!$H$13),"")&amp;"","")))</f>
        <v/>
      </c>
      <c r="J741" s="19">
        <f>IF(A741="","",IF(IFERROR(INDEX(Crawl!$A740:$DZ740,1,Rules!$H$14),"")&amp;""="","",IFERROR(INDEX(Crawl!$A740:$DZ740,1,Rules!$H$14),"")))</f>
        <v/>
      </c>
      <c r="K741">
        <f>IF(A741="","",IFERROR(SUMIFS('GSC current'!$J$2:$J$2001,'GSC current'!$I$2:$I$2001,B741),0))</f>
        <v/>
      </c>
      <c r="L741">
        <f>IF(A741="","",IFERROR(SUMIFS('GSC current'!$K$2:$K$2001,'GSC current'!$I$2:$I$2001,B741),0))</f>
        <v/>
      </c>
      <c r="M741" s="20">
        <f>IF(A741="","",IF(N(L741)&gt;0,K741/L741,""))</f>
        <v/>
      </c>
      <c r="N741" s="21">
        <f>IF(A741="","",IF(N(L741)&gt;0,SUMIFS('GSC current'!$L$2:$L$2001,'GSC current'!$I$2:$I$2001,B741)/L741,""))</f>
        <v/>
      </c>
      <c r="O741">
        <f>IF(A741="","",IFERROR(SUMIFS('GSC previous'!$J$2:$J$2001,'GSC previous'!$I$2:$I$2001,B741),0))</f>
        <v/>
      </c>
      <c r="P741" s="22">
        <f>IF(A741="","",IF(N(O741)&gt;0,(K741-O741)/O741,""))</f>
        <v/>
      </c>
      <c r="Q741">
        <f>IF(A741="","",IFERROR(SUMIFS(GA4!$P$2:$P$2001,GA4!$O$2:$O$2001,B741),0))</f>
        <v/>
      </c>
      <c r="R741" s="23">
        <f>IF(A741="","",IF(N(Q741)&gt;0,SUMIFS(GA4!$Q$2:$Q$2001,GA4!$O$2:$O$2001,B741)/Q741,""))</f>
        <v/>
      </c>
      <c r="S741">
        <f>IF(A741="","",IFERROR(SUMIFS(GA4!$R$2:$R$2001,GA4!$O$2:$O$2001,B741),0))</f>
        <v/>
      </c>
      <c r="T741">
        <f>IF(A741="","",IF(AND(ISNUMBER(F741),LEFT(C741&amp;"",1)="2"),IF(F741&lt;Rules!$B$9,"Yes","No"),"No"))</f>
        <v/>
      </c>
      <c r="U741">
        <f>IF(A741="","",IF(AND(N(O741)&gt;=Rules!$B$8,ISNUMBER(P741)),IF(P741&lt;=-Rules!$B$7,"Yes","No"),"No"))</f>
        <v/>
      </c>
      <c r="V741">
        <f>IF(A741="","",IF(AND(N(L741)&gt;=Rules!$B$6,ISNUMBER(N741)),IF(AND(N741&gt;=Rules!$B$10,N741&lt;=Rules!$B$11),"Yes","No"),"No"))</f>
        <v/>
      </c>
      <c r="W741">
        <f>IF(A741="","",IF(I741&lt;&gt;"","Yes","No"))</f>
        <v/>
      </c>
      <c r="X741">
        <f>IF(I741="","",IF(SUMIFS($K$3:$K$2002,$A$3:$A$2002,SUBSTITUTE(SUBSTITUTE(I741,"?","~?"),"*","~*"))&gt;N(K741),"Yes","No"))</f>
        <v/>
      </c>
      <c r="Y741">
        <f>IF(A741="","",IF(N(S741)&gt;0,"Yes","No"))</f>
        <v/>
      </c>
      <c r="Z741">
        <f>IF(A741="","",IF(AND(N(K741)&lt;Rules!$B$5,N(L741)&lt;Rules!$B$6,N(Q741)&lt;Rules!$B$13,Y741="No"),"Yes","No"))</f>
        <v/>
      </c>
      <c r="AA741">
        <f>IF(A741="","",IF(LEFT(C741&amp;"",1)="3","Redirect",IF(OR(LEFT(C741&amp;"",1)="4",LEFT(C741&amp;"",1)="5"),IF(OR(N(K741)&gt;0,N(AC741)&gt;=Rules!$B$14),"Redirect","Prune"),IF(D741="Non-Indexable","Keep",IF(AND(W741="Yes",X741="Yes",Y741="No"),"Merge",IF(OR(U741="Yes",V741="Yes",AND(T741="Yes",N(L741)&gt;=Rules!$B$6)),"Update",IF(Z741="Yes",IF(N(AC741)&gt;=Rules!$B$14,"Redirect","Prune"),"Keep")))))))</f>
        <v/>
      </c>
      <c r="AB741">
        <f>IF(A741="","",IF(LEFT(C741&amp;"",1)="3","Already redirects ("&amp;C741&amp;"). Update internal links to point at the final URL.",IF(OR(LEFT(C741&amp;"",1)="4",LEFT(C741&amp;"",1)="5"),IF(AA741="Redirect","Returns "&amp;C741&amp;" but still has "&amp;N(K741)&amp;" clicks and "&amp;N(AC741)&amp;" referring domains. 301 it to the closest live page.","Returns "&amp;C741&amp;" with no clicks or links. Remove internal links and let it 404 or 410."),IF(D741="Non-Indexable","Non-indexable ("&amp;E741&amp;"). Keep if that is intentional; otherwise fix the canonical or noindex.",IF(AA741="Merge","Overlaps with "&amp;I741&amp;IF(N(J741)&gt;0," (similarity "&amp;TEXT(J741,"0.00")&amp;")","")&amp;", which gets more clicks. Merge the useful parts into it and 301 this URL.",IF(AA741="Update",MID(IF(U741="Yes","; Clicks down "&amp;TEXT(-P741,"0%")&amp;" on the previous period","")&amp;IF(V741="Yes","; Average position "&amp;TEXT(N741,"0.0")&amp;" on "&amp;TEXT(L741,"#,##0")&amp;" impressions (striking distance)","")&amp;IF(AND(T741="Yes",N(L741)&gt;=Rules!$B$6),"; Thin ("&amp;F741&amp;" words) but has search demand",""),3,400),IF(AA741="Prune","Low value: "&amp;N(K741)&amp;" clicks, "&amp;N(L741)&amp;" impressions, "&amp;N(Q741)&amp;" sessions, no key events. Remove or noindex it and update internal links.",IF(AA741="Redirect","Low value but "&amp;N(AC741)&amp;" referring domains. 301 it to the closest relevant page to keep those links.",IF(AND(Z741="No",Y741="Yes",N(K741)&lt;Rules!$B$5),"Low search traffic but it converts (key events: "&amp;S741&amp;"). Keep it and link to it.",IF(W741="Yes","Stronger than the page it overlaps ("&amp;I741&amp;"). Keep; merge that page into this one.","Healthy: "&amp;N(K741)&amp;" clicks"&amp;IF(ISNUMBER(N741),", average position "&amp;TEXT(N741,"0.0"),"")&amp;". Keep and monitor."))))))))))</f>
        <v/>
      </c>
      <c r="AE741">
        <f>IF(A741="","",IF(AD741&lt;&gt;"",AD741,AA741))</f>
        <v/>
      </c>
    </row>
    <row r="742">
      <c r="A742">
        <f>IF(Crawl!A741="","",Crawl!A741)</f>
        <v/>
      </c>
      <c r="B742">
        <f>IF(A742="","",Crawl!EC741)</f>
        <v/>
      </c>
      <c r="C742">
        <f>IF(A742="","",IFERROR(INDEX(Crawl!$A741:$DZ741,1,Rules!$H$6),""))</f>
        <v/>
      </c>
      <c r="D742">
        <f>IF(A742="","",IFERROR(INDEX(Crawl!$A741:$DZ741,1,Rules!$H$7),"")&amp;"")</f>
        <v/>
      </c>
      <c r="E742">
        <f>IF(A742="","",IFERROR(INDEX(Crawl!$A741:$DZ741,1,Rules!$H$8),"")&amp;"")</f>
        <v/>
      </c>
      <c r="F742">
        <f>IF(A742="","",IFERROR(INDEX(Crawl!$A741:$DZ741,1,Rules!$H$9),""))</f>
        <v/>
      </c>
      <c r="G742">
        <f>IF(A742="","",IFERROR(INDEX(Crawl!$A741:$DZ741,1,Rules!$H$10),""))</f>
        <v/>
      </c>
      <c r="H742">
        <f>IF(A742="","",IFERROR(INDEX(Crawl!$A741:$DZ741,1,Rules!$H$12),""))</f>
        <v/>
      </c>
      <c r="I742">
        <f>IF(A742="","",IF(AND(N(H742)&gt;0,IFERROR(INDEX(Crawl!$A741:$DZ741,1,Rules!$H$11),"")&amp;""&lt;&gt;""),IFERROR(INDEX(Crawl!$A741:$DZ741,1,Rules!$H$11),"")&amp;"",IF(AND(ISNUMBER(J742),N(J742)&gt;=Rules!$B$12,IFERROR(INDEX(Crawl!$A741:$DZ741,1,Rules!$H$13),"")&amp;""&lt;&gt;""),IFERROR(INDEX(Crawl!$A741:$DZ741,1,Rules!$H$13),"")&amp;"","")))</f>
        <v/>
      </c>
      <c r="J742" s="19">
        <f>IF(A742="","",IF(IFERROR(INDEX(Crawl!$A741:$DZ741,1,Rules!$H$14),"")&amp;""="","",IFERROR(INDEX(Crawl!$A741:$DZ741,1,Rules!$H$14),"")))</f>
        <v/>
      </c>
      <c r="K742">
        <f>IF(A742="","",IFERROR(SUMIFS('GSC current'!$J$2:$J$2001,'GSC current'!$I$2:$I$2001,B742),0))</f>
        <v/>
      </c>
      <c r="L742">
        <f>IF(A742="","",IFERROR(SUMIFS('GSC current'!$K$2:$K$2001,'GSC current'!$I$2:$I$2001,B742),0))</f>
        <v/>
      </c>
      <c r="M742" s="20">
        <f>IF(A742="","",IF(N(L742)&gt;0,K742/L742,""))</f>
        <v/>
      </c>
      <c r="N742" s="21">
        <f>IF(A742="","",IF(N(L742)&gt;0,SUMIFS('GSC current'!$L$2:$L$2001,'GSC current'!$I$2:$I$2001,B742)/L742,""))</f>
        <v/>
      </c>
      <c r="O742">
        <f>IF(A742="","",IFERROR(SUMIFS('GSC previous'!$J$2:$J$2001,'GSC previous'!$I$2:$I$2001,B742),0))</f>
        <v/>
      </c>
      <c r="P742" s="22">
        <f>IF(A742="","",IF(N(O742)&gt;0,(K742-O742)/O742,""))</f>
        <v/>
      </c>
      <c r="Q742">
        <f>IF(A742="","",IFERROR(SUMIFS(GA4!$P$2:$P$2001,GA4!$O$2:$O$2001,B742),0))</f>
        <v/>
      </c>
      <c r="R742" s="23">
        <f>IF(A742="","",IF(N(Q742)&gt;0,SUMIFS(GA4!$Q$2:$Q$2001,GA4!$O$2:$O$2001,B742)/Q742,""))</f>
        <v/>
      </c>
      <c r="S742">
        <f>IF(A742="","",IFERROR(SUMIFS(GA4!$R$2:$R$2001,GA4!$O$2:$O$2001,B742),0))</f>
        <v/>
      </c>
      <c r="T742">
        <f>IF(A742="","",IF(AND(ISNUMBER(F742),LEFT(C742&amp;"",1)="2"),IF(F742&lt;Rules!$B$9,"Yes","No"),"No"))</f>
        <v/>
      </c>
      <c r="U742">
        <f>IF(A742="","",IF(AND(N(O742)&gt;=Rules!$B$8,ISNUMBER(P742)),IF(P742&lt;=-Rules!$B$7,"Yes","No"),"No"))</f>
        <v/>
      </c>
      <c r="V742">
        <f>IF(A742="","",IF(AND(N(L742)&gt;=Rules!$B$6,ISNUMBER(N742)),IF(AND(N742&gt;=Rules!$B$10,N742&lt;=Rules!$B$11),"Yes","No"),"No"))</f>
        <v/>
      </c>
      <c r="W742">
        <f>IF(A742="","",IF(I742&lt;&gt;"","Yes","No"))</f>
        <v/>
      </c>
      <c r="X742">
        <f>IF(I742="","",IF(SUMIFS($K$3:$K$2002,$A$3:$A$2002,SUBSTITUTE(SUBSTITUTE(I742,"?","~?"),"*","~*"))&gt;N(K742),"Yes","No"))</f>
        <v/>
      </c>
      <c r="Y742">
        <f>IF(A742="","",IF(N(S742)&gt;0,"Yes","No"))</f>
        <v/>
      </c>
      <c r="Z742">
        <f>IF(A742="","",IF(AND(N(K742)&lt;Rules!$B$5,N(L742)&lt;Rules!$B$6,N(Q742)&lt;Rules!$B$13,Y742="No"),"Yes","No"))</f>
        <v/>
      </c>
      <c r="AA742">
        <f>IF(A742="","",IF(LEFT(C742&amp;"",1)="3","Redirect",IF(OR(LEFT(C742&amp;"",1)="4",LEFT(C742&amp;"",1)="5"),IF(OR(N(K742)&gt;0,N(AC742)&gt;=Rules!$B$14),"Redirect","Prune"),IF(D742="Non-Indexable","Keep",IF(AND(W742="Yes",X742="Yes",Y742="No"),"Merge",IF(OR(U742="Yes",V742="Yes",AND(T742="Yes",N(L742)&gt;=Rules!$B$6)),"Update",IF(Z742="Yes",IF(N(AC742)&gt;=Rules!$B$14,"Redirect","Prune"),"Keep")))))))</f>
        <v/>
      </c>
      <c r="AB742">
        <f>IF(A742="","",IF(LEFT(C742&amp;"",1)="3","Already redirects ("&amp;C742&amp;"). Update internal links to point at the final URL.",IF(OR(LEFT(C742&amp;"",1)="4",LEFT(C742&amp;"",1)="5"),IF(AA742="Redirect","Returns "&amp;C742&amp;" but still has "&amp;N(K742)&amp;" clicks and "&amp;N(AC742)&amp;" referring domains. 301 it to the closest live page.","Returns "&amp;C742&amp;" with no clicks or links. Remove internal links and let it 404 or 410."),IF(D742="Non-Indexable","Non-indexable ("&amp;E742&amp;"). Keep if that is intentional; otherwise fix the canonical or noindex.",IF(AA742="Merge","Overlaps with "&amp;I742&amp;IF(N(J742)&gt;0," (similarity "&amp;TEXT(J742,"0.00")&amp;")","")&amp;", which gets more clicks. Merge the useful parts into it and 301 this URL.",IF(AA742="Update",MID(IF(U742="Yes","; Clicks down "&amp;TEXT(-P742,"0%")&amp;" on the previous period","")&amp;IF(V742="Yes","; Average position "&amp;TEXT(N742,"0.0")&amp;" on "&amp;TEXT(L742,"#,##0")&amp;" impressions (striking distance)","")&amp;IF(AND(T742="Yes",N(L742)&gt;=Rules!$B$6),"; Thin ("&amp;F742&amp;" words) but has search demand",""),3,400),IF(AA742="Prune","Low value: "&amp;N(K742)&amp;" clicks, "&amp;N(L742)&amp;" impressions, "&amp;N(Q742)&amp;" sessions, no key events. Remove or noindex it and update internal links.",IF(AA742="Redirect","Low value but "&amp;N(AC742)&amp;" referring domains. 301 it to the closest relevant page to keep those links.",IF(AND(Z742="No",Y742="Yes",N(K742)&lt;Rules!$B$5),"Low search traffic but it converts (key events: "&amp;S742&amp;"). Keep it and link to it.",IF(W742="Yes","Stronger than the page it overlaps ("&amp;I742&amp;"). Keep; merge that page into this one.","Healthy: "&amp;N(K742)&amp;" clicks"&amp;IF(ISNUMBER(N742),", average position "&amp;TEXT(N742,"0.0"),"")&amp;". Keep and monitor."))))))))))</f>
        <v/>
      </c>
      <c r="AE742">
        <f>IF(A742="","",IF(AD742&lt;&gt;"",AD742,AA742))</f>
        <v/>
      </c>
    </row>
    <row r="743">
      <c r="A743">
        <f>IF(Crawl!A742="","",Crawl!A742)</f>
        <v/>
      </c>
      <c r="B743">
        <f>IF(A743="","",Crawl!EC742)</f>
        <v/>
      </c>
      <c r="C743">
        <f>IF(A743="","",IFERROR(INDEX(Crawl!$A742:$DZ742,1,Rules!$H$6),""))</f>
        <v/>
      </c>
      <c r="D743">
        <f>IF(A743="","",IFERROR(INDEX(Crawl!$A742:$DZ742,1,Rules!$H$7),"")&amp;"")</f>
        <v/>
      </c>
      <c r="E743">
        <f>IF(A743="","",IFERROR(INDEX(Crawl!$A742:$DZ742,1,Rules!$H$8),"")&amp;"")</f>
        <v/>
      </c>
      <c r="F743">
        <f>IF(A743="","",IFERROR(INDEX(Crawl!$A742:$DZ742,1,Rules!$H$9),""))</f>
        <v/>
      </c>
      <c r="G743">
        <f>IF(A743="","",IFERROR(INDEX(Crawl!$A742:$DZ742,1,Rules!$H$10),""))</f>
        <v/>
      </c>
      <c r="H743">
        <f>IF(A743="","",IFERROR(INDEX(Crawl!$A742:$DZ742,1,Rules!$H$12),""))</f>
        <v/>
      </c>
      <c r="I743">
        <f>IF(A743="","",IF(AND(N(H743)&gt;0,IFERROR(INDEX(Crawl!$A742:$DZ742,1,Rules!$H$11),"")&amp;""&lt;&gt;""),IFERROR(INDEX(Crawl!$A742:$DZ742,1,Rules!$H$11),"")&amp;"",IF(AND(ISNUMBER(J743),N(J743)&gt;=Rules!$B$12,IFERROR(INDEX(Crawl!$A742:$DZ742,1,Rules!$H$13),"")&amp;""&lt;&gt;""),IFERROR(INDEX(Crawl!$A742:$DZ742,1,Rules!$H$13),"")&amp;"","")))</f>
        <v/>
      </c>
      <c r="J743" s="19">
        <f>IF(A743="","",IF(IFERROR(INDEX(Crawl!$A742:$DZ742,1,Rules!$H$14),"")&amp;""="","",IFERROR(INDEX(Crawl!$A742:$DZ742,1,Rules!$H$14),"")))</f>
        <v/>
      </c>
      <c r="K743">
        <f>IF(A743="","",IFERROR(SUMIFS('GSC current'!$J$2:$J$2001,'GSC current'!$I$2:$I$2001,B743),0))</f>
        <v/>
      </c>
      <c r="L743">
        <f>IF(A743="","",IFERROR(SUMIFS('GSC current'!$K$2:$K$2001,'GSC current'!$I$2:$I$2001,B743),0))</f>
        <v/>
      </c>
      <c r="M743" s="20">
        <f>IF(A743="","",IF(N(L743)&gt;0,K743/L743,""))</f>
        <v/>
      </c>
      <c r="N743" s="21">
        <f>IF(A743="","",IF(N(L743)&gt;0,SUMIFS('GSC current'!$L$2:$L$2001,'GSC current'!$I$2:$I$2001,B743)/L743,""))</f>
        <v/>
      </c>
      <c r="O743">
        <f>IF(A743="","",IFERROR(SUMIFS('GSC previous'!$J$2:$J$2001,'GSC previous'!$I$2:$I$2001,B743),0))</f>
        <v/>
      </c>
      <c r="P743" s="22">
        <f>IF(A743="","",IF(N(O743)&gt;0,(K743-O743)/O743,""))</f>
        <v/>
      </c>
      <c r="Q743">
        <f>IF(A743="","",IFERROR(SUMIFS(GA4!$P$2:$P$2001,GA4!$O$2:$O$2001,B743),0))</f>
        <v/>
      </c>
      <c r="R743" s="23">
        <f>IF(A743="","",IF(N(Q743)&gt;0,SUMIFS(GA4!$Q$2:$Q$2001,GA4!$O$2:$O$2001,B743)/Q743,""))</f>
        <v/>
      </c>
      <c r="S743">
        <f>IF(A743="","",IFERROR(SUMIFS(GA4!$R$2:$R$2001,GA4!$O$2:$O$2001,B743),0))</f>
        <v/>
      </c>
      <c r="T743">
        <f>IF(A743="","",IF(AND(ISNUMBER(F743),LEFT(C743&amp;"",1)="2"),IF(F743&lt;Rules!$B$9,"Yes","No"),"No"))</f>
        <v/>
      </c>
      <c r="U743">
        <f>IF(A743="","",IF(AND(N(O743)&gt;=Rules!$B$8,ISNUMBER(P743)),IF(P743&lt;=-Rules!$B$7,"Yes","No"),"No"))</f>
        <v/>
      </c>
      <c r="V743">
        <f>IF(A743="","",IF(AND(N(L743)&gt;=Rules!$B$6,ISNUMBER(N743)),IF(AND(N743&gt;=Rules!$B$10,N743&lt;=Rules!$B$11),"Yes","No"),"No"))</f>
        <v/>
      </c>
      <c r="W743">
        <f>IF(A743="","",IF(I743&lt;&gt;"","Yes","No"))</f>
        <v/>
      </c>
      <c r="X743">
        <f>IF(I743="","",IF(SUMIFS($K$3:$K$2002,$A$3:$A$2002,SUBSTITUTE(SUBSTITUTE(I743,"?","~?"),"*","~*"))&gt;N(K743),"Yes","No"))</f>
        <v/>
      </c>
      <c r="Y743">
        <f>IF(A743="","",IF(N(S743)&gt;0,"Yes","No"))</f>
        <v/>
      </c>
      <c r="Z743">
        <f>IF(A743="","",IF(AND(N(K743)&lt;Rules!$B$5,N(L743)&lt;Rules!$B$6,N(Q743)&lt;Rules!$B$13,Y743="No"),"Yes","No"))</f>
        <v/>
      </c>
      <c r="AA743">
        <f>IF(A743="","",IF(LEFT(C743&amp;"",1)="3","Redirect",IF(OR(LEFT(C743&amp;"",1)="4",LEFT(C743&amp;"",1)="5"),IF(OR(N(K743)&gt;0,N(AC743)&gt;=Rules!$B$14),"Redirect","Prune"),IF(D743="Non-Indexable","Keep",IF(AND(W743="Yes",X743="Yes",Y743="No"),"Merge",IF(OR(U743="Yes",V743="Yes",AND(T743="Yes",N(L743)&gt;=Rules!$B$6)),"Update",IF(Z743="Yes",IF(N(AC743)&gt;=Rules!$B$14,"Redirect","Prune"),"Keep")))))))</f>
        <v/>
      </c>
      <c r="AB743">
        <f>IF(A743="","",IF(LEFT(C743&amp;"",1)="3","Already redirects ("&amp;C743&amp;"). Update internal links to point at the final URL.",IF(OR(LEFT(C743&amp;"",1)="4",LEFT(C743&amp;"",1)="5"),IF(AA743="Redirect","Returns "&amp;C743&amp;" but still has "&amp;N(K743)&amp;" clicks and "&amp;N(AC743)&amp;" referring domains. 301 it to the closest live page.","Returns "&amp;C743&amp;" with no clicks or links. Remove internal links and let it 404 or 410."),IF(D743="Non-Indexable","Non-indexable ("&amp;E743&amp;"). Keep if that is intentional; otherwise fix the canonical or noindex.",IF(AA743="Merge","Overlaps with "&amp;I743&amp;IF(N(J743)&gt;0," (similarity "&amp;TEXT(J743,"0.00")&amp;")","")&amp;", which gets more clicks. Merge the useful parts into it and 301 this URL.",IF(AA743="Update",MID(IF(U743="Yes","; Clicks down "&amp;TEXT(-P743,"0%")&amp;" on the previous period","")&amp;IF(V743="Yes","; Average position "&amp;TEXT(N743,"0.0")&amp;" on "&amp;TEXT(L743,"#,##0")&amp;" impressions (striking distance)","")&amp;IF(AND(T743="Yes",N(L743)&gt;=Rules!$B$6),"; Thin ("&amp;F743&amp;" words) but has search demand",""),3,400),IF(AA743="Prune","Low value: "&amp;N(K743)&amp;" clicks, "&amp;N(L743)&amp;" impressions, "&amp;N(Q743)&amp;" sessions, no key events. Remove or noindex it and update internal links.",IF(AA743="Redirect","Low value but "&amp;N(AC743)&amp;" referring domains. 301 it to the closest relevant page to keep those links.",IF(AND(Z743="No",Y743="Yes",N(K743)&lt;Rules!$B$5),"Low search traffic but it converts (key events: "&amp;S743&amp;"). Keep it and link to it.",IF(W743="Yes","Stronger than the page it overlaps ("&amp;I743&amp;"). Keep; merge that page into this one.","Healthy: "&amp;N(K743)&amp;" clicks"&amp;IF(ISNUMBER(N743),", average position "&amp;TEXT(N743,"0.0"),"")&amp;". Keep and monitor."))))))))))</f>
        <v/>
      </c>
      <c r="AE743">
        <f>IF(A743="","",IF(AD743&lt;&gt;"",AD743,AA743))</f>
        <v/>
      </c>
    </row>
    <row r="744">
      <c r="A744">
        <f>IF(Crawl!A743="","",Crawl!A743)</f>
        <v/>
      </c>
      <c r="B744">
        <f>IF(A744="","",Crawl!EC743)</f>
        <v/>
      </c>
      <c r="C744">
        <f>IF(A744="","",IFERROR(INDEX(Crawl!$A743:$DZ743,1,Rules!$H$6),""))</f>
        <v/>
      </c>
      <c r="D744">
        <f>IF(A744="","",IFERROR(INDEX(Crawl!$A743:$DZ743,1,Rules!$H$7),"")&amp;"")</f>
        <v/>
      </c>
      <c r="E744">
        <f>IF(A744="","",IFERROR(INDEX(Crawl!$A743:$DZ743,1,Rules!$H$8),"")&amp;"")</f>
        <v/>
      </c>
      <c r="F744">
        <f>IF(A744="","",IFERROR(INDEX(Crawl!$A743:$DZ743,1,Rules!$H$9),""))</f>
        <v/>
      </c>
      <c r="G744">
        <f>IF(A744="","",IFERROR(INDEX(Crawl!$A743:$DZ743,1,Rules!$H$10),""))</f>
        <v/>
      </c>
      <c r="H744">
        <f>IF(A744="","",IFERROR(INDEX(Crawl!$A743:$DZ743,1,Rules!$H$12),""))</f>
        <v/>
      </c>
      <c r="I744">
        <f>IF(A744="","",IF(AND(N(H744)&gt;0,IFERROR(INDEX(Crawl!$A743:$DZ743,1,Rules!$H$11),"")&amp;""&lt;&gt;""),IFERROR(INDEX(Crawl!$A743:$DZ743,1,Rules!$H$11),"")&amp;"",IF(AND(ISNUMBER(J744),N(J744)&gt;=Rules!$B$12,IFERROR(INDEX(Crawl!$A743:$DZ743,1,Rules!$H$13),"")&amp;""&lt;&gt;""),IFERROR(INDEX(Crawl!$A743:$DZ743,1,Rules!$H$13),"")&amp;"","")))</f>
        <v/>
      </c>
      <c r="J744" s="19">
        <f>IF(A744="","",IF(IFERROR(INDEX(Crawl!$A743:$DZ743,1,Rules!$H$14),"")&amp;""="","",IFERROR(INDEX(Crawl!$A743:$DZ743,1,Rules!$H$14),"")))</f>
        <v/>
      </c>
      <c r="K744">
        <f>IF(A744="","",IFERROR(SUMIFS('GSC current'!$J$2:$J$2001,'GSC current'!$I$2:$I$2001,B744),0))</f>
        <v/>
      </c>
      <c r="L744">
        <f>IF(A744="","",IFERROR(SUMIFS('GSC current'!$K$2:$K$2001,'GSC current'!$I$2:$I$2001,B744),0))</f>
        <v/>
      </c>
      <c r="M744" s="20">
        <f>IF(A744="","",IF(N(L744)&gt;0,K744/L744,""))</f>
        <v/>
      </c>
      <c r="N744" s="21">
        <f>IF(A744="","",IF(N(L744)&gt;0,SUMIFS('GSC current'!$L$2:$L$2001,'GSC current'!$I$2:$I$2001,B744)/L744,""))</f>
        <v/>
      </c>
      <c r="O744">
        <f>IF(A744="","",IFERROR(SUMIFS('GSC previous'!$J$2:$J$2001,'GSC previous'!$I$2:$I$2001,B744),0))</f>
        <v/>
      </c>
      <c r="P744" s="22">
        <f>IF(A744="","",IF(N(O744)&gt;0,(K744-O744)/O744,""))</f>
        <v/>
      </c>
      <c r="Q744">
        <f>IF(A744="","",IFERROR(SUMIFS(GA4!$P$2:$P$2001,GA4!$O$2:$O$2001,B744),0))</f>
        <v/>
      </c>
      <c r="R744" s="23">
        <f>IF(A744="","",IF(N(Q744)&gt;0,SUMIFS(GA4!$Q$2:$Q$2001,GA4!$O$2:$O$2001,B744)/Q744,""))</f>
        <v/>
      </c>
      <c r="S744">
        <f>IF(A744="","",IFERROR(SUMIFS(GA4!$R$2:$R$2001,GA4!$O$2:$O$2001,B744),0))</f>
        <v/>
      </c>
      <c r="T744">
        <f>IF(A744="","",IF(AND(ISNUMBER(F744),LEFT(C744&amp;"",1)="2"),IF(F744&lt;Rules!$B$9,"Yes","No"),"No"))</f>
        <v/>
      </c>
      <c r="U744">
        <f>IF(A744="","",IF(AND(N(O744)&gt;=Rules!$B$8,ISNUMBER(P744)),IF(P744&lt;=-Rules!$B$7,"Yes","No"),"No"))</f>
        <v/>
      </c>
      <c r="V744">
        <f>IF(A744="","",IF(AND(N(L744)&gt;=Rules!$B$6,ISNUMBER(N744)),IF(AND(N744&gt;=Rules!$B$10,N744&lt;=Rules!$B$11),"Yes","No"),"No"))</f>
        <v/>
      </c>
      <c r="W744">
        <f>IF(A744="","",IF(I744&lt;&gt;"","Yes","No"))</f>
        <v/>
      </c>
      <c r="X744">
        <f>IF(I744="","",IF(SUMIFS($K$3:$K$2002,$A$3:$A$2002,SUBSTITUTE(SUBSTITUTE(I744,"?","~?"),"*","~*"))&gt;N(K744),"Yes","No"))</f>
        <v/>
      </c>
      <c r="Y744">
        <f>IF(A744="","",IF(N(S744)&gt;0,"Yes","No"))</f>
        <v/>
      </c>
      <c r="Z744">
        <f>IF(A744="","",IF(AND(N(K744)&lt;Rules!$B$5,N(L744)&lt;Rules!$B$6,N(Q744)&lt;Rules!$B$13,Y744="No"),"Yes","No"))</f>
        <v/>
      </c>
      <c r="AA744">
        <f>IF(A744="","",IF(LEFT(C744&amp;"",1)="3","Redirect",IF(OR(LEFT(C744&amp;"",1)="4",LEFT(C744&amp;"",1)="5"),IF(OR(N(K744)&gt;0,N(AC744)&gt;=Rules!$B$14),"Redirect","Prune"),IF(D744="Non-Indexable","Keep",IF(AND(W744="Yes",X744="Yes",Y744="No"),"Merge",IF(OR(U744="Yes",V744="Yes",AND(T744="Yes",N(L744)&gt;=Rules!$B$6)),"Update",IF(Z744="Yes",IF(N(AC744)&gt;=Rules!$B$14,"Redirect","Prune"),"Keep")))))))</f>
        <v/>
      </c>
      <c r="AB744">
        <f>IF(A744="","",IF(LEFT(C744&amp;"",1)="3","Already redirects ("&amp;C744&amp;"). Update internal links to point at the final URL.",IF(OR(LEFT(C744&amp;"",1)="4",LEFT(C744&amp;"",1)="5"),IF(AA744="Redirect","Returns "&amp;C744&amp;" but still has "&amp;N(K744)&amp;" clicks and "&amp;N(AC744)&amp;" referring domains. 301 it to the closest live page.","Returns "&amp;C744&amp;" with no clicks or links. Remove internal links and let it 404 or 410."),IF(D744="Non-Indexable","Non-indexable ("&amp;E744&amp;"). Keep if that is intentional; otherwise fix the canonical or noindex.",IF(AA744="Merge","Overlaps with "&amp;I744&amp;IF(N(J744)&gt;0," (similarity "&amp;TEXT(J744,"0.00")&amp;")","")&amp;", which gets more clicks. Merge the useful parts into it and 301 this URL.",IF(AA744="Update",MID(IF(U744="Yes","; Clicks down "&amp;TEXT(-P744,"0%")&amp;" on the previous period","")&amp;IF(V744="Yes","; Average position "&amp;TEXT(N744,"0.0")&amp;" on "&amp;TEXT(L744,"#,##0")&amp;" impressions (striking distance)","")&amp;IF(AND(T744="Yes",N(L744)&gt;=Rules!$B$6),"; Thin ("&amp;F744&amp;" words) but has search demand",""),3,400),IF(AA744="Prune","Low value: "&amp;N(K744)&amp;" clicks, "&amp;N(L744)&amp;" impressions, "&amp;N(Q744)&amp;" sessions, no key events. Remove or noindex it and update internal links.",IF(AA744="Redirect","Low value but "&amp;N(AC744)&amp;" referring domains. 301 it to the closest relevant page to keep those links.",IF(AND(Z744="No",Y744="Yes",N(K744)&lt;Rules!$B$5),"Low search traffic but it converts (key events: "&amp;S744&amp;"). Keep it and link to it.",IF(W744="Yes","Stronger than the page it overlaps ("&amp;I744&amp;"). Keep; merge that page into this one.","Healthy: "&amp;N(K744)&amp;" clicks"&amp;IF(ISNUMBER(N744),", average position "&amp;TEXT(N744,"0.0"),"")&amp;". Keep and monitor."))))))))))</f>
        <v/>
      </c>
      <c r="AE744">
        <f>IF(A744="","",IF(AD744&lt;&gt;"",AD744,AA744))</f>
        <v/>
      </c>
    </row>
    <row r="745">
      <c r="A745">
        <f>IF(Crawl!A744="","",Crawl!A744)</f>
        <v/>
      </c>
      <c r="B745">
        <f>IF(A745="","",Crawl!EC744)</f>
        <v/>
      </c>
      <c r="C745">
        <f>IF(A745="","",IFERROR(INDEX(Crawl!$A744:$DZ744,1,Rules!$H$6),""))</f>
        <v/>
      </c>
      <c r="D745">
        <f>IF(A745="","",IFERROR(INDEX(Crawl!$A744:$DZ744,1,Rules!$H$7),"")&amp;"")</f>
        <v/>
      </c>
      <c r="E745">
        <f>IF(A745="","",IFERROR(INDEX(Crawl!$A744:$DZ744,1,Rules!$H$8),"")&amp;"")</f>
        <v/>
      </c>
      <c r="F745">
        <f>IF(A745="","",IFERROR(INDEX(Crawl!$A744:$DZ744,1,Rules!$H$9),""))</f>
        <v/>
      </c>
      <c r="G745">
        <f>IF(A745="","",IFERROR(INDEX(Crawl!$A744:$DZ744,1,Rules!$H$10),""))</f>
        <v/>
      </c>
      <c r="H745">
        <f>IF(A745="","",IFERROR(INDEX(Crawl!$A744:$DZ744,1,Rules!$H$12),""))</f>
        <v/>
      </c>
      <c r="I745">
        <f>IF(A745="","",IF(AND(N(H745)&gt;0,IFERROR(INDEX(Crawl!$A744:$DZ744,1,Rules!$H$11),"")&amp;""&lt;&gt;""),IFERROR(INDEX(Crawl!$A744:$DZ744,1,Rules!$H$11),"")&amp;"",IF(AND(ISNUMBER(J745),N(J745)&gt;=Rules!$B$12,IFERROR(INDEX(Crawl!$A744:$DZ744,1,Rules!$H$13),"")&amp;""&lt;&gt;""),IFERROR(INDEX(Crawl!$A744:$DZ744,1,Rules!$H$13),"")&amp;"","")))</f>
        <v/>
      </c>
      <c r="J745" s="19">
        <f>IF(A745="","",IF(IFERROR(INDEX(Crawl!$A744:$DZ744,1,Rules!$H$14),"")&amp;""="","",IFERROR(INDEX(Crawl!$A744:$DZ744,1,Rules!$H$14),"")))</f>
        <v/>
      </c>
      <c r="K745">
        <f>IF(A745="","",IFERROR(SUMIFS('GSC current'!$J$2:$J$2001,'GSC current'!$I$2:$I$2001,B745),0))</f>
        <v/>
      </c>
      <c r="L745">
        <f>IF(A745="","",IFERROR(SUMIFS('GSC current'!$K$2:$K$2001,'GSC current'!$I$2:$I$2001,B745),0))</f>
        <v/>
      </c>
      <c r="M745" s="20">
        <f>IF(A745="","",IF(N(L745)&gt;0,K745/L745,""))</f>
        <v/>
      </c>
      <c r="N745" s="21">
        <f>IF(A745="","",IF(N(L745)&gt;0,SUMIFS('GSC current'!$L$2:$L$2001,'GSC current'!$I$2:$I$2001,B745)/L745,""))</f>
        <v/>
      </c>
      <c r="O745">
        <f>IF(A745="","",IFERROR(SUMIFS('GSC previous'!$J$2:$J$2001,'GSC previous'!$I$2:$I$2001,B745),0))</f>
        <v/>
      </c>
      <c r="P745" s="22">
        <f>IF(A745="","",IF(N(O745)&gt;0,(K745-O745)/O745,""))</f>
        <v/>
      </c>
      <c r="Q745">
        <f>IF(A745="","",IFERROR(SUMIFS(GA4!$P$2:$P$2001,GA4!$O$2:$O$2001,B745),0))</f>
        <v/>
      </c>
      <c r="R745" s="23">
        <f>IF(A745="","",IF(N(Q745)&gt;0,SUMIFS(GA4!$Q$2:$Q$2001,GA4!$O$2:$O$2001,B745)/Q745,""))</f>
        <v/>
      </c>
      <c r="S745">
        <f>IF(A745="","",IFERROR(SUMIFS(GA4!$R$2:$R$2001,GA4!$O$2:$O$2001,B745),0))</f>
        <v/>
      </c>
      <c r="T745">
        <f>IF(A745="","",IF(AND(ISNUMBER(F745),LEFT(C745&amp;"",1)="2"),IF(F745&lt;Rules!$B$9,"Yes","No"),"No"))</f>
        <v/>
      </c>
      <c r="U745">
        <f>IF(A745="","",IF(AND(N(O745)&gt;=Rules!$B$8,ISNUMBER(P745)),IF(P745&lt;=-Rules!$B$7,"Yes","No"),"No"))</f>
        <v/>
      </c>
      <c r="V745">
        <f>IF(A745="","",IF(AND(N(L745)&gt;=Rules!$B$6,ISNUMBER(N745)),IF(AND(N745&gt;=Rules!$B$10,N745&lt;=Rules!$B$11),"Yes","No"),"No"))</f>
        <v/>
      </c>
      <c r="W745">
        <f>IF(A745="","",IF(I745&lt;&gt;"","Yes","No"))</f>
        <v/>
      </c>
      <c r="X745">
        <f>IF(I745="","",IF(SUMIFS($K$3:$K$2002,$A$3:$A$2002,SUBSTITUTE(SUBSTITUTE(I745,"?","~?"),"*","~*"))&gt;N(K745),"Yes","No"))</f>
        <v/>
      </c>
      <c r="Y745">
        <f>IF(A745="","",IF(N(S745)&gt;0,"Yes","No"))</f>
        <v/>
      </c>
      <c r="Z745">
        <f>IF(A745="","",IF(AND(N(K745)&lt;Rules!$B$5,N(L745)&lt;Rules!$B$6,N(Q745)&lt;Rules!$B$13,Y745="No"),"Yes","No"))</f>
        <v/>
      </c>
      <c r="AA745">
        <f>IF(A745="","",IF(LEFT(C745&amp;"",1)="3","Redirect",IF(OR(LEFT(C745&amp;"",1)="4",LEFT(C745&amp;"",1)="5"),IF(OR(N(K745)&gt;0,N(AC745)&gt;=Rules!$B$14),"Redirect","Prune"),IF(D745="Non-Indexable","Keep",IF(AND(W745="Yes",X745="Yes",Y745="No"),"Merge",IF(OR(U745="Yes",V745="Yes",AND(T745="Yes",N(L745)&gt;=Rules!$B$6)),"Update",IF(Z745="Yes",IF(N(AC745)&gt;=Rules!$B$14,"Redirect","Prune"),"Keep")))))))</f>
        <v/>
      </c>
      <c r="AB745">
        <f>IF(A745="","",IF(LEFT(C745&amp;"",1)="3","Already redirects ("&amp;C745&amp;"). Update internal links to point at the final URL.",IF(OR(LEFT(C745&amp;"",1)="4",LEFT(C745&amp;"",1)="5"),IF(AA745="Redirect","Returns "&amp;C745&amp;" but still has "&amp;N(K745)&amp;" clicks and "&amp;N(AC745)&amp;" referring domains. 301 it to the closest live page.","Returns "&amp;C745&amp;" with no clicks or links. Remove internal links and let it 404 or 410."),IF(D745="Non-Indexable","Non-indexable ("&amp;E745&amp;"). Keep if that is intentional; otherwise fix the canonical or noindex.",IF(AA745="Merge","Overlaps with "&amp;I745&amp;IF(N(J745)&gt;0," (similarity "&amp;TEXT(J745,"0.00")&amp;")","")&amp;", which gets more clicks. Merge the useful parts into it and 301 this URL.",IF(AA745="Update",MID(IF(U745="Yes","; Clicks down "&amp;TEXT(-P745,"0%")&amp;" on the previous period","")&amp;IF(V745="Yes","; Average position "&amp;TEXT(N745,"0.0")&amp;" on "&amp;TEXT(L745,"#,##0")&amp;" impressions (striking distance)","")&amp;IF(AND(T745="Yes",N(L745)&gt;=Rules!$B$6),"; Thin ("&amp;F745&amp;" words) but has search demand",""),3,400),IF(AA745="Prune","Low value: "&amp;N(K745)&amp;" clicks, "&amp;N(L745)&amp;" impressions, "&amp;N(Q745)&amp;" sessions, no key events. Remove or noindex it and update internal links.",IF(AA745="Redirect","Low value but "&amp;N(AC745)&amp;" referring domains. 301 it to the closest relevant page to keep those links.",IF(AND(Z745="No",Y745="Yes",N(K745)&lt;Rules!$B$5),"Low search traffic but it converts (key events: "&amp;S745&amp;"). Keep it and link to it.",IF(W745="Yes","Stronger than the page it overlaps ("&amp;I745&amp;"). Keep; merge that page into this one.","Healthy: "&amp;N(K745)&amp;" clicks"&amp;IF(ISNUMBER(N745),", average position "&amp;TEXT(N745,"0.0"),"")&amp;". Keep and monitor."))))))))))</f>
        <v/>
      </c>
      <c r="AE745">
        <f>IF(A745="","",IF(AD745&lt;&gt;"",AD745,AA745))</f>
        <v/>
      </c>
    </row>
    <row r="746">
      <c r="A746">
        <f>IF(Crawl!A745="","",Crawl!A745)</f>
        <v/>
      </c>
      <c r="B746">
        <f>IF(A746="","",Crawl!EC745)</f>
        <v/>
      </c>
      <c r="C746">
        <f>IF(A746="","",IFERROR(INDEX(Crawl!$A745:$DZ745,1,Rules!$H$6),""))</f>
        <v/>
      </c>
      <c r="D746">
        <f>IF(A746="","",IFERROR(INDEX(Crawl!$A745:$DZ745,1,Rules!$H$7),"")&amp;"")</f>
        <v/>
      </c>
      <c r="E746">
        <f>IF(A746="","",IFERROR(INDEX(Crawl!$A745:$DZ745,1,Rules!$H$8),"")&amp;"")</f>
        <v/>
      </c>
      <c r="F746">
        <f>IF(A746="","",IFERROR(INDEX(Crawl!$A745:$DZ745,1,Rules!$H$9),""))</f>
        <v/>
      </c>
      <c r="G746">
        <f>IF(A746="","",IFERROR(INDEX(Crawl!$A745:$DZ745,1,Rules!$H$10),""))</f>
        <v/>
      </c>
      <c r="H746">
        <f>IF(A746="","",IFERROR(INDEX(Crawl!$A745:$DZ745,1,Rules!$H$12),""))</f>
        <v/>
      </c>
      <c r="I746">
        <f>IF(A746="","",IF(AND(N(H746)&gt;0,IFERROR(INDEX(Crawl!$A745:$DZ745,1,Rules!$H$11),"")&amp;""&lt;&gt;""),IFERROR(INDEX(Crawl!$A745:$DZ745,1,Rules!$H$11),"")&amp;"",IF(AND(ISNUMBER(J746),N(J746)&gt;=Rules!$B$12,IFERROR(INDEX(Crawl!$A745:$DZ745,1,Rules!$H$13),"")&amp;""&lt;&gt;""),IFERROR(INDEX(Crawl!$A745:$DZ745,1,Rules!$H$13),"")&amp;"","")))</f>
        <v/>
      </c>
      <c r="J746" s="19">
        <f>IF(A746="","",IF(IFERROR(INDEX(Crawl!$A745:$DZ745,1,Rules!$H$14),"")&amp;""="","",IFERROR(INDEX(Crawl!$A745:$DZ745,1,Rules!$H$14),"")))</f>
        <v/>
      </c>
      <c r="K746">
        <f>IF(A746="","",IFERROR(SUMIFS('GSC current'!$J$2:$J$2001,'GSC current'!$I$2:$I$2001,B746),0))</f>
        <v/>
      </c>
      <c r="L746">
        <f>IF(A746="","",IFERROR(SUMIFS('GSC current'!$K$2:$K$2001,'GSC current'!$I$2:$I$2001,B746),0))</f>
        <v/>
      </c>
      <c r="M746" s="20">
        <f>IF(A746="","",IF(N(L746)&gt;0,K746/L746,""))</f>
        <v/>
      </c>
      <c r="N746" s="21">
        <f>IF(A746="","",IF(N(L746)&gt;0,SUMIFS('GSC current'!$L$2:$L$2001,'GSC current'!$I$2:$I$2001,B746)/L746,""))</f>
        <v/>
      </c>
      <c r="O746">
        <f>IF(A746="","",IFERROR(SUMIFS('GSC previous'!$J$2:$J$2001,'GSC previous'!$I$2:$I$2001,B746),0))</f>
        <v/>
      </c>
      <c r="P746" s="22">
        <f>IF(A746="","",IF(N(O746)&gt;0,(K746-O746)/O746,""))</f>
        <v/>
      </c>
      <c r="Q746">
        <f>IF(A746="","",IFERROR(SUMIFS(GA4!$P$2:$P$2001,GA4!$O$2:$O$2001,B746),0))</f>
        <v/>
      </c>
      <c r="R746" s="23">
        <f>IF(A746="","",IF(N(Q746)&gt;0,SUMIFS(GA4!$Q$2:$Q$2001,GA4!$O$2:$O$2001,B746)/Q746,""))</f>
        <v/>
      </c>
      <c r="S746">
        <f>IF(A746="","",IFERROR(SUMIFS(GA4!$R$2:$R$2001,GA4!$O$2:$O$2001,B746),0))</f>
        <v/>
      </c>
      <c r="T746">
        <f>IF(A746="","",IF(AND(ISNUMBER(F746),LEFT(C746&amp;"",1)="2"),IF(F746&lt;Rules!$B$9,"Yes","No"),"No"))</f>
        <v/>
      </c>
      <c r="U746">
        <f>IF(A746="","",IF(AND(N(O746)&gt;=Rules!$B$8,ISNUMBER(P746)),IF(P746&lt;=-Rules!$B$7,"Yes","No"),"No"))</f>
        <v/>
      </c>
      <c r="V746">
        <f>IF(A746="","",IF(AND(N(L746)&gt;=Rules!$B$6,ISNUMBER(N746)),IF(AND(N746&gt;=Rules!$B$10,N746&lt;=Rules!$B$11),"Yes","No"),"No"))</f>
        <v/>
      </c>
      <c r="W746">
        <f>IF(A746="","",IF(I746&lt;&gt;"","Yes","No"))</f>
        <v/>
      </c>
      <c r="X746">
        <f>IF(I746="","",IF(SUMIFS($K$3:$K$2002,$A$3:$A$2002,SUBSTITUTE(SUBSTITUTE(I746,"?","~?"),"*","~*"))&gt;N(K746),"Yes","No"))</f>
        <v/>
      </c>
      <c r="Y746">
        <f>IF(A746="","",IF(N(S746)&gt;0,"Yes","No"))</f>
        <v/>
      </c>
      <c r="Z746">
        <f>IF(A746="","",IF(AND(N(K746)&lt;Rules!$B$5,N(L746)&lt;Rules!$B$6,N(Q746)&lt;Rules!$B$13,Y746="No"),"Yes","No"))</f>
        <v/>
      </c>
      <c r="AA746">
        <f>IF(A746="","",IF(LEFT(C746&amp;"",1)="3","Redirect",IF(OR(LEFT(C746&amp;"",1)="4",LEFT(C746&amp;"",1)="5"),IF(OR(N(K746)&gt;0,N(AC746)&gt;=Rules!$B$14),"Redirect","Prune"),IF(D746="Non-Indexable","Keep",IF(AND(W746="Yes",X746="Yes",Y746="No"),"Merge",IF(OR(U746="Yes",V746="Yes",AND(T746="Yes",N(L746)&gt;=Rules!$B$6)),"Update",IF(Z746="Yes",IF(N(AC746)&gt;=Rules!$B$14,"Redirect","Prune"),"Keep")))))))</f>
        <v/>
      </c>
      <c r="AB746">
        <f>IF(A746="","",IF(LEFT(C746&amp;"",1)="3","Already redirects ("&amp;C746&amp;"). Update internal links to point at the final URL.",IF(OR(LEFT(C746&amp;"",1)="4",LEFT(C746&amp;"",1)="5"),IF(AA746="Redirect","Returns "&amp;C746&amp;" but still has "&amp;N(K746)&amp;" clicks and "&amp;N(AC746)&amp;" referring domains. 301 it to the closest live page.","Returns "&amp;C746&amp;" with no clicks or links. Remove internal links and let it 404 or 410."),IF(D746="Non-Indexable","Non-indexable ("&amp;E746&amp;"). Keep if that is intentional; otherwise fix the canonical or noindex.",IF(AA746="Merge","Overlaps with "&amp;I746&amp;IF(N(J746)&gt;0," (similarity "&amp;TEXT(J746,"0.00")&amp;")","")&amp;", which gets more clicks. Merge the useful parts into it and 301 this URL.",IF(AA746="Update",MID(IF(U746="Yes","; Clicks down "&amp;TEXT(-P746,"0%")&amp;" on the previous period","")&amp;IF(V746="Yes","; Average position "&amp;TEXT(N746,"0.0")&amp;" on "&amp;TEXT(L746,"#,##0")&amp;" impressions (striking distance)","")&amp;IF(AND(T746="Yes",N(L746)&gt;=Rules!$B$6),"; Thin ("&amp;F746&amp;" words) but has search demand",""),3,400),IF(AA746="Prune","Low value: "&amp;N(K746)&amp;" clicks, "&amp;N(L746)&amp;" impressions, "&amp;N(Q746)&amp;" sessions, no key events. Remove or noindex it and update internal links.",IF(AA746="Redirect","Low value but "&amp;N(AC746)&amp;" referring domains. 301 it to the closest relevant page to keep those links.",IF(AND(Z746="No",Y746="Yes",N(K746)&lt;Rules!$B$5),"Low search traffic but it converts (key events: "&amp;S746&amp;"). Keep it and link to it.",IF(W746="Yes","Stronger than the page it overlaps ("&amp;I746&amp;"). Keep; merge that page into this one.","Healthy: "&amp;N(K746)&amp;" clicks"&amp;IF(ISNUMBER(N746),", average position "&amp;TEXT(N746,"0.0"),"")&amp;". Keep and monitor."))))))))))</f>
        <v/>
      </c>
      <c r="AE746">
        <f>IF(A746="","",IF(AD746&lt;&gt;"",AD746,AA746))</f>
        <v/>
      </c>
    </row>
    <row r="747">
      <c r="A747">
        <f>IF(Crawl!A746="","",Crawl!A746)</f>
        <v/>
      </c>
      <c r="B747">
        <f>IF(A747="","",Crawl!EC746)</f>
        <v/>
      </c>
      <c r="C747">
        <f>IF(A747="","",IFERROR(INDEX(Crawl!$A746:$DZ746,1,Rules!$H$6),""))</f>
        <v/>
      </c>
      <c r="D747">
        <f>IF(A747="","",IFERROR(INDEX(Crawl!$A746:$DZ746,1,Rules!$H$7),"")&amp;"")</f>
        <v/>
      </c>
      <c r="E747">
        <f>IF(A747="","",IFERROR(INDEX(Crawl!$A746:$DZ746,1,Rules!$H$8),"")&amp;"")</f>
        <v/>
      </c>
      <c r="F747">
        <f>IF(A747="","",IFERROR(INDEX(Crawl!$A746:$DZ746,1,Rules!$H$9),""))</f>
        <v/>
      </c>
      <c r="G747">
        <f>IF(A747="","",IFERROR(INDEX(Crawl!$A746:$DZ746,1,Rules!$H$10),""))</f>
        <v/>
      </c>
      <c r="H747">
        <f>IF(A747="","",IFERROR(INDEX(Crawl!$A746:$DZ746,1,Rules!$H$12),""))</f>
        <v/>
      </c>
      <c r="I747">
        <f>IF(A747="","",IF(AND(N(H747)&gt;0,IFERROR(INDEX(Crawl!$A746:$DZ746,1,Rules!$H$11),"")&amp;""&lt;&gt;""),IFERROR(INDEX(Crawl!$A746:$DZ746,1,Rules!$H$11),"")&amp;"",IF(AND(ISNUMBER(J747),N(J747)&gt;=Rules!$B$12,IFERROR(INDEX(Crawl!$A746:$DZ746,1,Rules!$H$13),"")&amp;""&lt;&gt;""),IFERROR(INDEX(Crawl!$A746:$DZ746,1,Rules!$H$13),"")&amp;"","")))</f>
        <v/>
      </c>
      <c r="J747" s="19">
        <f>IF(A747="","",IF(IFERROR(INDEX(Crawl!$A746:$DZ746,1,Rules!$H$14),"")&amp;""="","",IFERROR(INDEX(Crawl!$A746:$DZ746,1,Rules!$H$14),"")))</f>
        <v/>
      </c>
      <c r="K747">
        <f>IF(A747="","",IFERROR(SUMIFS('GSC current'!$J$2:$J$2001,'GSC current'!$I$2:$I$2001,B747),0))</f>
        <v/>
      </c>
      <c r="L747">
        <f>IF(A747="","",IFERROR(SUMIFS('GSC current'!$K$2:$K$2001,'GSC current'!$I$2:$I$2001,B747),0))</f>
        <v/>
      </c>
      <c r="M747" s="20">
        <f>IF(A747="","",IF(N(L747)&gt;0,K747/L747,""))</f>
        <v/>
      </c>
      <c r="N747" s="21">
        <f>IF(A747="","",IF(N(L747)&gt;0,SUMIFS('GSC current'!$L$2:$L$2001,'GSC current'!$I$2:$I$2001,B747)/L747,""))</f>
        <v/>
      </c>
      <c r="O747">
        <f>IF(A747="","",IFERROR(SUMIFS('GSC previous'!$J$2:$J$2001,'GSC previous'!$I$2:$I$2001,B747),0))</f>
        <v/>
      </c>
      <c r="P747" s="22">
        <f>IF(A747="","",IF(N(O747)&gt;0,(K747-O747)/O747,""))</f>
        <v/>
      </c>
      <c r="Q747">
        <f>IF(A747="","",IFERROR(SUMIFS(GA4!$P$2:$P$2001,GA4!$O$2:$O$2001,B747),0))</f>
        <v/>
      </c>
      <c r="R747" s="23">
        <f>IF(A747="","",IF(N(Q747)&gt;0,SUMIFS(GA4!$Q$2:$Q$2001,GA4!$O$2:$O$2001,B747)/Q747,""))</f>
        <v/>
      </c>
      <c r="S747">
        <f>IF(A747="","",IFERROR(SUMIFS(GA4!$R$2:$R$2001,GA4!$O$2:$O$2001,B747),0))</f>
        <v/>
      </c>
      <c r="T747">
        <f>IF(A747="","",IF(AND(ISNUMBER(F747),LEFT(C747&amp;"",1)="2"),IF(F747&lt;Rules!$B$9,"Yes","No"),"No"))</f>
        <v/>
      </c>
      <c r="U747">
        <f>IF(A747="","",IF(AND(N(O747)&gt;=Rules!$B$8,ISNUMBER(P747)),IF(P747&lt;=-Rules!$B$7,"Yes","No"),"No"))</f>
        <v/>
      </c>
      <c r="V747">
        <f>IF(A747="","",IF(AND(N(L747)&gt;=Rules!$B$6,ISNUMBER(N747)),IF(AND(N747&gt;=Rules!$B$10,N747&lt;=Rules!$B$11),"Yes","No"),"No"))</f>
        <v/>
      </c>
      <c r="W747">
        <f>IF(A747="","",IF(I747&lt;&gt;"","Yes","No"))</f>
        <v/>
      </c>
      <c r="X747">
        <f>IF(I747="","",IF(SUMIFS($K$3:$K$2002,$A$3:$A$2002,SUBSTITUTE(SUBSTITUTE(I747,"?","~?"),"*","~*"))&gt;N(K747),"Yes","No"))</f>
        <v/>
      </c>
      <c r="Y747">
        <f>IF(A747="","",IF(N(S747)&gt;0,"Yes","No"))</f>
        <v/>
      </c>
      <c r="Z747">
        <f>IF(A747="","",IF(AND(N(K747)&lt;Rules!$B$5,N(L747)&lt;Rules!$B$6,N(Q747)&lt;Rules!$B$13,Y747="No"),"Yes","No"))</f>
        <v/>
      </c>
      <c r="AA747">
        <f>IF(A747="","",IF(LEFT(C747&amp;"",1)="3","Redirect",IF(OR(LEFT(C747&amp;"",1)="4",LEFT(C747&amp;"",1)="5"),IF(OR(N(K747)&gt;0,N(AC747)&gt;=Rules!$B$14),"Redirect","Prune"),IF(D747="Non-Indexable","Keep",IF(AND(W747="Yes",X747="Yes",Y747="No"),"Merge",IF(OR(U747="Yes",V747="Yes",AND(T747="Yes",N(L747)&gt;=Rules!$B$6)),"Update",IF(Z747="Yes",IF(N(AC747)&gt;=Rules!$B$14,"Redirect","Prune"),"Keep")))))))</f>
        <v/>
      </c>
      <c r="AB747">
        <f>IF(A747="","",IF(LEFT(C747&amp;"",1)="3","Already redirects ("&amp;C747&amp;"). Update internal links to point at the final URL.",IF(OR(LEFT(C747&amp;"",1)="4",LEFT(C747&amp;"",1)="5"),IF(AA747="Redirect","Returns "&amp;C747&amp;" but still has "&amp;N(K747)&amp;" clicks and "&amp;N(AC747)&amp;" referring domains. 301 it to the closest live page.","Returns "&amp;C747&amp;" with no clicks or links. Remove internal links and let it 404 or 410."),IF(D747="Non-Indexable","Non-indexable ("&amp;E747&amp;"). Keep if that is intentional; otherwise fix the canonical or noindex.",IF(AA747="Merge","Overlaps with "&amp;I747&amp;IF(N(J747)&gt;0," (similarity "&amp;TEXT(J747,"0.00")&amp;")","")&amp;", which gets more clicks. Merge the useful parts into it and 301 this URL.",IF(AA747="Update",MID(IF(U747="Yes","; Clicks down "&amp;TEXT(-P747,"0%")&amp;" on the previous period","")&amp;IF(V747="Yes","; Average position "&amp;TEXT(N747,"0.0")&amp;" on "&amp;TEXT(L747,"#,##0")&amp;" impressions (striking distance)","")&amp;IF(AND(T747="Yes",N(L747)&gt;=Rules!$B$6),"; Thin ("&amp;F747&amp;" words) but has search demand",""),3,400),IF(AA747="Prune","Low value: "&amp;N(K747)&amp;" clicks, "&amp;N(L747)&amp;" impressions, "&amp;N(Q747)&amp;" sessions, no key events. Remove or noindex it and update internal links.",IF(AA747="Redirect","Low value but "&amp;N(AC747)&amp;" referring domains. 301 it to the closest relevant page to keep those links.",IF(AND(Z747="No",Y747="Yes",N(K747)&lt;Rules!$B$5),"Low search traffic but it converts (key events: "&amp;S747&amp;"). Keep it and link to it.",IF(W747="Yes","Stronger than the page it overlaps ("&amp;I747&amp;"). Keep; merge that page into this one.","Healthy: "&amp;N(K747)&amp;" clicks"&amp;IF(ISNUMBER(N747),", average position "&amp;TEXT(N747,"0.0"),"")&amp;". Keep and monitor."))))))))))</f>
        <v/>
      </c>
      <c r="AE747">
        <f>IF(A747="","",IF(AD747&lt;&gt;"",AD747,AA747))</f>
        <v/>
      </c>
    </row>
    <row r="748">
      <c r="A748">
        <f>IF(Crawl!A747="","",Crawl!A747)</f>
        <v/>
      </c>
      <c r="B748">
        <f>IF(A748="","",Crawl!EC747)</f>
        <v/>
      </c>
      <c r="C748">
        <f>IF(A748="","",IFERROR(INDEX(Crawl!$A747:$DZ747,1,Rules!$H$6),""))</f>
        <v/>
      </c>
      <c r="D748">
        <f>IF(A748="","",IFERROR(INDEX(Crawl!$A747:$DZ747,1,Rules!$H$7),"")&amp;"")</f>
        <v/>
      </c>
      <c r="E748">
        <f>IF(A748="","",IFERROR(INDEX(Crawl!$A747:$DZ747,1,Rules!$H$8),"")&amp;"")</f>
        <v/>
      </c>
      <c r="F748">
        <f>IF(A748="","",IFERROR(INDEX(Crawl!$A747:$DZ747,1,Rules!$H$9),""))</f>
        <v/>
      </c>
      <c r="G748">
        <f>IF(A748="","",IFERROR(INDEX(Crawl!$A747:$DZ747,1,Rules!$H$10),""))</f>
        <v/>
      </c>
      <c r="H748">
        <f>IF(A748="","",IFERROR(INDEX(Crawl!$A747:$DZ747,1,Rules!$H$12),""))</f>
        <v/>
      </c>
      <c r="I748">
        <f>IF(A748="","",IF(AND(N(H748)&gt;0,IFERROR(INDEX(Crawl!$A747:$DZ747,1,Rules!$H$11),"")&amp;""&lt;&gt;""),IFERROR(INDEX(Crawl!$A747:$DZ747,1,Rules!$H$11),"")&amp;"",IF(AND(ISNUMBER(J748),N(J748)&gt;=Rules!$B$12,IFERROR(INDEX(Crawl!$A747:$DZ747,1,Rules!$H$13),"")&amp;""&lt;&gt;""),IFERROR(INDEX(Crawl!$A747:$DZ747,1,Rules!$H$13),"")&amp;"","")))</f>
        <v/>
      </c>
      <c r="J748" s="19">
        <f>IF(A748="","",IF(IFERROR(INDEX(Crawl!$A747:$DZ747,1,Rules!$H$14),"")&amp;""="","",IFERROR(INDEX(Crawl!$A747:$DZ747,1,Rules!$H$14),"")))</f>
        <v/>
      </c>
      <c r="K748">
        <f>IF(A748="","",IFERROR(SUMIFS('GSC current'!$J$2:$J$2001,'GSC current'!$I$2:$I$2001,B748),0))</f>
        <v/>
      </c>
      <c r="L748">
        <f>IF(A748="","",IFERROR(SUMIFS('GSC current'!$K$2:$K$2001,'GSC current'!$I$2:$I$2001,B748),0))</f>
        <v/>
      </c>
      <c r="M748" s="20">
        <f>IF(A748="","",IF(N(L748)&gt;0,K748/L748,""))</f>
        <v/>
      </c>
      <c r="N748" s="21">
        <f>IF(A748="","",IF(N(L748)&gt;0,SUMIFS('GSC current'!$L$2:$L$2001,'GSC current'!$I$2:$I$2001,B748)/L748,""))</f>
        <v/>
      </c>
      <c r="O748">
        <f>IF(A748="","",IFERROR(SUMIFS('GSC previous'!$J$2:$J$2001,'GSC previous'!$I$2:$I$2001,B748),0))</f>
        <v/>
      </c>
      <c r="P748" s="22">
        <f>IF(A748="","",IF(N(O748)&gt;0,(K748-O748)/O748,""))</f>
        <v/>
      </c>
      <c r="Q748">
        <f>IF(A748="","",IFERROR(SUMIFS(GA4!$P$2:$P$2001,GA4!$O$2:$O$2001,B748),0))</f>
        <v/>
      </c>
      <c r="R748" s="23">
        <f>IF(A748="","",IF(N(Q748)&gt;0,SUMIFS(GA4!$Q$2:$Q$2001,GA4!$O$2:$O$2001,B748)/Q748,""))</f>
        <v/>
      </c>
      <c r="S748">
        <f>IF(A748="","",IFERROR(SUMIFS(GA4!$R$2:$R$2001,GA4!$O$2:$O$2001,B748),0))</f>
        <v/>
      </c>
      <c r="T748">
        <f>IF(A748="","",IF(AND(ISNUMBER(F748),LEFT(C748&amp;"",1)="2"),IF(F748&lt;Rules!$B$9,"Yes","No"),"No"))</f>
        <v/>
      </c>
      <c r="U748">
        <f>IF(A748="","",IF(AND(N(O748)&gt;=Rules!$B$8,ISNUMBER(P748)),IF(P748&lt;=-Rules!$B$7,"Yes","No"),"No"))</f>
        <v/>
      </c>
      <c r="V748">
        <f>IF(A748="","",IF(AND(N(L748)&gt;=Rules!$B$6,ISNUMBER(N748)),IF(AND(N748&gt;=Rules!$B$10,N748&lt;=Rules!$B$11),"Yes","No"),"No"))</f>
        <v/>
      </c>
      <c r="W748">
        <f>IF(A748="","",IF(I748&lt;&gt;"","Yes","No"))</f>
        <v/>
      </c>
      <c r="X748">
        <f>IF(I748="","",IF(SUMIFS($K$3:$K$2002,$A$3:$A$2002,SUBSTITUTE(SUBSTITUTE(I748,"?","~?"),"*","~*"))&gt;N(K748),"Yes","No"))</f>
        <v/>
      </c>
      <c r="Y748">
        <f>IF(A748="","",IF(N(S748)&gt;0,"Yes","No"))</f>
        <v/>
      </c>
      <c r="Z748">
        <f>IF(A748="","",IF(AND(N(K748)&lt;Rules!$B$5,N(L748)&lt;Rules!$B$6,N(Q748)&lt;Rules!$B$13,Y748="No"),"Yes","No"))</f>
        <v/>
      </c>
      <c r="AA748">
        <f>IF(A748="","",IF(LEFT(C748&amp;"",1)="3","Redirect",IF(OR(LEFT(C748&amp;"",1)="4",LEFT(C748&amp;"",1)="5"),IF(OR(N(K748)&gt;0,N(AC748)&gt;=Rules!$B$14),"Redirect","Prune"),IF(D748="Non-Indexable","Keep",IF(AND(W748="Yes",X748="Yes",Y748="No"),"Merge",IF(OR(U748="Yes",V748="Yes",AND(T748="Yes",N(L748)&gt;=Rules!$B$6)),"Update",IF(Z748="Yes",IF(N(AC748)&gt;=Rules!$B$14,"Redirect","Prune"),"Keep")))))))</f>
        <v/>
      </c>
      <c r="AB748">
        <f>IF(A748="","",IF(LEFT(C748&amp;"",1)="3","Already redirects ("&amp;C748&amp;"). Update internal links to point at the final URL.",IF(OR(LEFT(C748&amp;"",1)="4",LEFT(C748&amp;"",1)="5"),IF(AA748="Redirect","Returns "&amp;C748&amp;" but still has "&amp;N(K748)&amp;" clicks and "&amp;N(AC748)&amp;" referring domains. 301 it to the closest live page.","Returns "&amp;C748&amp;" with no clicks or links. Remove internal links and let it 404 or 410."),IF(D748="Non-Indexable","Non-indexable ("&amp;E748&amp;"). Keep if that is intentional; otherwise fix the canonical or noindex.",IF(AA748="Merge","Overlaps with "&amp;I748&amp;IF(N(J748)&gt;0," (similarity "&amp;TEXT(J748,"0.00")&amp;")","")&amp;", which gets more clicks. Merge the useful parts into it and 301 this URL.",IF(AA748="Update",MID(IF(U748="Yes","; Clicks down "&amp;TEXT(-P748,"0%")&amp;" on the previous period","")&amp;IF(V748="Yes","; Average position "&amp;TEXT(N748,"0.0")&amp;" on "&amp;TEXT(L748,"#,##0")&amp;" impressions (striking distance)","")&amp;IF(AND(T748="Yes",N(L748)&gt;=Rules!$B$6),"; Thin ("&amp;F748&amp;" words) but has search demand",""),3,400),IF(AA748="Prune","Low value: "&amp;N(K748)&amp;" clicks, "&amp;N(L748)&amp;" impressions, "&amp;N(Q748)&amp;" sessions, no key events. Remove or noindex it and update internal links.",IF(AA748="Redirect","Low value but "&amp;N(AC748)&amp;" referring domains. 301 it to the closest relevant page to keep those links.",IF(AND(Z748="No",Y748="Yes",N(K748)&lt;Rules!$B$5),"Low search traffic but it converts (key events: "&amp;S748&amp;"). Keep it and link to it.",IF(W748="Yes","Stronger than the page it overlaps ("&amp;I748&amp;"). Keep; merge that page into this one.","Healthy: "&amp;N(K748)&amp;" clicks"&amp;IF(ISNUMBER(N748),", average position "&amp;TEXT(N748,"0.0"),"")&amp;". Keep and monitor."))))))))))</f>
        <v/>
      </c>
      <c r="AE748">
        <f>IF(A748="","",IF(AD748&lt;&gt;"",AD748,AA748))</f>
        <v/>
      </c>
    </row>
    <row r="749">
      <c r="A749">
        <f>IF(Crawl!A748="","",Crawl!A748)</f>
        <v/>
      </c>
      <c r="B749">
        <f>IF(A749="","",Crawl!EC748)</f>
        <v/>
      </c>
      <c r="C749">
        <f>IF(A749="","",IFERROR(INDEX(Crawl!$A748:$DZ748,1,Rules!$H$6),""))</f>
        <v/>
      </c>
      <c r="D749">
        <f>IF(A749="","",IFERROR(INDEX(Crawl!$A748:$DZ748,1,Rules!$H$7),"")&amp;"")</f>
        <v/>
      </c>
      <c r="E749">
        <f>IF(A749="","",IFERROR(INDEX(Crawl!$A748:$DZ748,1,Rules!$H$8),"")&amp;"")</f>
        <v/>
      </c>
      <c r="F749">
        <f>IF(A749="","",IFERROR(INDEX(Crawl!$A748:$DZ748,1,Rules!$H$9),""))</f>
        <v/>
      </c>
      <c r="G749">
        <f>IF(A749="","",IFERROR(INDEX(Crawl!$A748:$DZ748,1,Rules!$H$10),""))</f>
        <v/>
      </c>
      <c r="H749">
        <f>IF(A749="","",IFERROR(INDEX(Crawl!$A748:$DZ748,1,Rules!$H$12),""))</f>
        <v/>
      </c>
      <c r="I749">
        <f>IF(A749="","",IF(AND(N(H749)&gt;0,IFERROR(INDEX(Crawl!$A748:$DZ748,1,Rules!$H$11),"")&amp;""&lt;&gt;""),IFERROR(INDEX(Crawl!$A748:$DZ748,1,Rules!$H$11),"")&amp;"",IF(AND(ISNUMBER(J749),N(J749)&gt;=Rules!$B$12,IFERROR(INDEX(Crawl!$A748:$DZ748,1,Rules!$H$13),"")&amp;""&lt;&gt;""),IFERROR(INDEX(Crawl!$A748:$DZ748,1,Rules!$H$13),"")&amp;"","")))</f>
        <v/>
      </c>
      <c r="J749" s="19">
        <f>IF(A749="","",IF(IFERROR(INDEX(Crawl!$A748:$DZ748,1,Rules!$H$14),"")&amp;""="","",IFERROR(INDEX(Crawl!$A748:$DZ748,1,Rules!$H$14),"")))</f>
        <v/>
      </c>
      <c r="K749">
        <f>IF(A749="","",IFERROR(SUMIFS('GSC current'!$J$2:$J$2001,'GSC current'!$I$2:$I$2001,B749),0))</f>
        <v/>
      </c>
      <c r="L749">
        <f>IF(A749="","",IFERROR(SUMIFS('GSC current'!$K$2:$K$2001,'GSC current'!$I$2:$I$2001,B749),0))</f>
        <v/>
      </c>
      <c r="M749" s="20">
        <f>IF(A749="","",IF(N(L749)&gt;0,K749/L749,""))</f>
        <v/>
      </c>
      <c r="N749" s="21">
        <f>IF(A749="","",IF(N(L749)&gt;0,SUMIFS('GSC current'!$L$2:$L$2001,'GSC current'!$I$2:$I$2001,B749)/L749,""))</f>
        <v/>
      </c>
      <c r="O749">
        <f>IF(A749="","",IFERROR(SUMIFS('GSC previous'!$J$2:$J$2001,'GSC previous'!$I$2:$I$2001,B749),0))</f>
        <v/>
      </c>
      <c r="P749" s="22">
        <f>IF(A749="","",IF(N(O749)&gt;0,(K749-O749)/O749,""))</f>
        <v/>
      </c>
      <c r="Q749">
        <f>IF(A749="","",IFERROR(SUMIFS(GA4!$P$2:$P$2001,GA4!$O$2:$O$2001,B749),0))</f>
        <v/>
      </c>
      <c r="R749" s="23">
        <f>IF(A749="","",IF(N(Q749)&gt;0,SUMIFS(GA4!$Q$2:$Q$2001,GA4!$O$2:$O$2001,B749)/Q749,""))</f>
        <v/>
      </c>
      <c r="S749">
        <f>IF(A749="","",IFERROR(SUMIFS(GA4!$R$2:$R$2001,GA4!$O$2:$O$2001,B749),0))</f>
        <v/>
      </c>
      <c r="T749">
        <f>IF(A749="","",IF(AND(ISNUMBER(F749),LEFT(C749&amp;"",1)="2"),IF(F749&lt;Rules!$B$9,"Yes","No"),"No"))</f>
        <v/>
      </c>
      <c r="U749">
        <f>IF(A749="","",IF(AND(N(O749)&gt;=Rules!$B$8,ISNUMBER(P749)),IF(P749&lt;=-Rules!$B$7,"Yes","No"),"No"))</f>
        <v/>
      </c>
      <c r="V749">
        <f>IF(A749="","",IF(AND(N(L749)&gt;=Rules!$B$6,ISNUMBER(N749)),IF(AND(N749&gt;=Rules!$B$10,N749&lt;=Rules!$B$11),"Yes","No"),"No"))</f>
        <v/>
      </c>
      <c r="W749">
        <f>IF(A749="","",IF(I749&lt;&gt;"","Yes","No"))</f>
        <v/>
      </c>
      <c r="X749">
        <f>IF(I749="","",IF(SUMIFS($K$3:$K$2002,$A$3:$A$2002,SUBSTITUTE(SUBSTITUTE(I749,"?","~?"),"*","~*"))&gt;N(K749),"Yes","No"))</f>
        <v/>
      </c>
      <c r="Y749">
        <f>IF(A749="","",IF(N(S749)&gt;0,"Yes","No"))</f>
        <v/>
      </c>
      <c r="Z749">
        <f>IF(A749="","",IF(AND(N(K749)&lt;Rules!$B$5,N(L749)&lt;Rules!$B$6,N(Q749)&lt;Rules!$B$13,Y749="No"),"Yes","No"))</f>
        <v/>
      </c>
      <c r="AA749">
        <f>IF(A749="","",IF(LEFT(C749&amp;"",1)="3","Redirect",IF(OR(LEFT(C749&amp;"",1)="4",LEFT(C749&amp;"",1)="5"),IF(OR(N(K749)&gt;0,N(AC749)&gt;=Rules!$B$14),"Redirect","Prune"),IF(D749="Non-Indexable","Keep",IF(AND(W749="Yes",X749="Yes",Y749="No"),"Merge",IF(OR(U749="Yes",V749="Yes",AND(T749="Yes",N(L749)&gt;=Rules!$B$6)),"Update",IF(Z749="Yes",IF(N(AC749)&gt;=Rules!$B$14,"Redirect","Prune"),"Keep")))))))</f>
        <v/>
      </c>
      <c r="AB749">
        <f>IF(A749="","",IF(LEFT(C749&amp;"",1)="3","Already redirects ("&amp;C749&amp;"). Update internal links to point at the final URL.",IF(OR(LEFT(C749&amp;"",1)="4",LEFT(C749&amp;"",1)="5"),IF(AA749="Redirect","Returns "&amp;C749&amp;" but still has "&amp;N(K749)&amp;" clicks and "&amp;N(AC749)&amp;" referring domains. 301 it to the closest live page.","Returns "&amp;C749&amp;" with no clicks or links. Remove internal links and let it 404 or 410."),IF(D749="Non-Indexable","Non-indexable ("&amp;E749&amp;"). Keep if that is intentional; otherwise fix the canonical or noindex.",IF(AA749="Merge","Overlaps with "&amp;I749&amp;IF(N(J749)&gt;0," (similarity "&amp;TEXT(J749,"0.00")&amp;")","")&amp;", which gets more clicks. Merge the useful parts into it and 301 this URL.",IF(AA749="Update",MID(IF(U749="Yes","; Clicks down "&amp;TEXT(-P749,"0%")&amp;" on the previous period","")&amp;IF(V749="Yes","; Average position "&amp;TEXT(N749,"0.0")&amp;" on "&amp;TEXT(L749,"#,##0")&amp;" impressions (striking distance)","")&amp;IF(AND(T749="Yes",N(L749)&gt;=Rules!$B$6),"; Thin ("&amp;F749&amp;" words) but has search demand",""),3,400),IF(AA749="Prune","Low value: "&amp;N(K749)&amp;" clicks, "&amp;N(L749)&amp;" impressions, "&amp;N(Q749)&amp;" sessions, no key events. Remove or noindex it and update internal links.",IF(AA749="Redirect","Low value but "&amp;N(AC749)&amp;" referring domains. 301 it to the closest relevant page to keep those links.",IF(AND(Z749="No",Y749="Yes",N(K749)&lt;Rules!$B$5),"Low search traffic but it converts (key events: "&amp;S749&amp;"). Keep it and link to it.",IF(W749="Yes","Stronger than the page it overlaps ("&amp;I749&amp;"). Keep; merge that page into this one.","Healthy: "&amp;N(K749)&amp;" clicks"&amp;IF(ISNUMBER(N749),", average position "&amp;TEXT(N749,"0.0"),"")&amp;". Keep and monitor."))))))))))</f>
        <v/>
      </c>
      <c r="AE749">
        <f>IF(A749="","",IF(AD749&lt;&gt;"",AD749,AA749))</f>
        <v/>
      </c>
    </row>
    <row r="750">
      <c r="A750">
        <f>IF(Crawl!A749="","",Crawl!A749)</f>
        <v/>
      </c>
      <c r="B750">
        <f>IF(A750="","",Crawl!EC749)</f>
        <v/>
      </c>
      <c r="C750">
        <f>IF(A750="","",IFERROR(INDEX(Crawl!$A749:$DZ749,1,Rules!$H$6),""))</f>
        <v/>
      </c>
      <c r="D750">
        <f>IF(A750="","",IFERROR(INDEX(Crawl!$A749:$DZ749,1,Rules!$H$7),"")&amp;"")</f>
        <v/>
      </c>
      <c r="E750">
        <f>IF(A750="","",IFERROR(INDEX(Crawl!$A749:$DZ749,1,Rules!$H$8),"")&amp;"")</f>
        <v/>
      </c>
      <c r="F750">
        <f>IF(A750="","",IFERROR(INDEX(Crawl!$A749:$DZ749,1,Rules!$H$9),""))</f>
        <v/>
      </c>
      <c r="G750">
        <f>IF(A750="","",IFERROR(INDEX(Crawl!$A749:$DZ749,1,Rules!$H$10),""))</f>
        <v/>
      </c>
      <c r="H750">
        <f>IF(A750="","",IFERROR(INDEX(Crawl!$A749:$DZ749,1,Rules!$H$12),""))</f>
        <v/>
      </c>
      <c r="I750">
        <f>IF(A750="","",IF(AND(N(H750)&gt;0,IFERROR(INDEX(Crawl!$A749:$DZ749,1,Rules!$H$11),"")&amp;""&lt;&gt;""),IFERROR(INDEX(Crawl!$A749:$DZ749,1,Rules!$H$11),"")&amp;"",IF(AND(ISNUMBER(J750),N(J750)&gt;=Rules!$B$12,IFERROR(INDEX(Crawl!$A749:$DZ749,1,Rules!$H$13),"")&amp;""&lt;&gt;""),IFERROR(INDEX(Crawl!$A749:$DZ749,1,Rules!$H$13),"")&amp;"","")))</f>
        <v/>
      </c>
      <c r="J750" s="19">
        <f>IF(A750="","",IF(IFERROR(INDEX(Crawl!$A749:$DZ749,1,Rules!$H$14),"")&amp;""="","",IFERROR(INDEX(Crawl!$A749:$DZ749,1,Rules!$H$14),"")))</f>
        <v/>
      </c>
      <c r="K750">
        <f>IF(A750="","",IFERROR(SUMIFS('GSC current'!$J$2:$J$2001,'GSC current'!$I$2:$I$2001,B750),0))</f>
        <v/>
      </c>
      <c r="L750">
        <f>IF(A750="","",IFERROR(SUMIFS('GSC current'!$K$2:$K$2001,'GSC current'!$I$2:$I$2001,B750),0))</f>
        <v/>
      </c>
      <c r="M750" s="20">
        <f>IF(A750="","",IF(N(L750)&gt;0,K750/L750,""))</f>
        <v/>
      </c>
      <c r="N750" s="21">
        <f>IF(A750="","",IF(N(L750)&gt;0,SUMIFS('GSC current'!$L$2:$L$2001,'GSC current'!$I$2:$I$2001,B750)/L750,""))</f>
        <v/>
      </c>
      <c r="O750">
        <f>IF(A750="","",IFERROR(SUMIFS('GSC previous'!$J$2:$J$2001,'GSC previous'!$I$2:$I$2001,B750),0))</f>
        <v/>
      </c>
      <c r="P750" s="22">
        <f>IF(A750="","",IF(N(O750)&gt;0,(K750-O750)/O750,""))</f>
        <v/>
      </c>
      <c r="Q750">
        <f>IF(A750="","",IFERROR(SUMIFS(GA4!$P$2:$P$2001,GA4!$O$2:$O$2001,B750),0))</f>
        <v/>
      </c>
      <c r="R750" s="23">
        <f>IF(A750="","",IF(N(Q750)&gt;0,SUMIFS(GA4!$Q$2:$Q$2001,GA4!$O$2:$O$2001,B750)/Q750,""))</f>
        <v/>
      </c>
      <c r="S750">
        <f>IF(A750="","",IFERROR(SUMIFS(GA4!$R$2:$R$2001,GA4!$O$2:$O$2001,B750),0))</f>
        <v/>
      </c>
      <c r="T750">
        <f>IF(A750="","",IF(AND(ISNUMBER(F750),LEFT(C750&amp;"",1)="2"),IF(F750&lt;Rules!$B$9,"Yes","No"),"No"))</f>
        <v/>
      </c>
      <c r="U750">
        <f>IF(A750="","",IF(AND(N(O750)&gt;=Rules!$B$8,ISNUMBER(P750)),IF(P750&lt;=-Rules!$B$7,"Yes","No"),"No"))</f>
        <v/>
      </c>
      <c r="V750">
        <f>IF(A750="","",IF(AND(N(L750)&gt;=Rules!$B$6,ISNUMBER(N750)),IF(AND(N750&gt;=Rules!$B$10,N750&lt;=Rules!$B$11),"Yes","No"),"No"))</f>
        <v/>
      </c>
      <c r="W750">
        <f>IF(A750="","",IF(I750&lt;&gt;"","Yes","No"))</f>
        <v/>
      </c>
      <c r="X750">
        <f>IF(I750="","",IF(SUMIFS($K$3:$K$2002,$A$3:$A$2002,SUBSTITUTE(SUBSTITUTE(I750,"?","~?"),"*","~*"))&gt;N(K750),"Yes","No"))</f>
        <v/>
      </c>
      <c r="Y750">
        <f>IF(A750="","",IF(N(S750)&gt;0,"Yes","No"))</f>
        <v/>
      </c>
      <c r="Z750">
        <f>IF(A750="","",IF(AND(N(K750)&lt;Rules!$B$5,N(L750)&lt;Rules!$B$6,N(Q750)&lt;Rules!$B$13,Y750="No"),"Yes","No"))</f>
        <v/>
      </c>
      <c r="AA750">
        <f>IF(A750="","",IF(LEFT(C750&amp;"",1)="3","Redirect",IF(OR(LEFT(C750&amp;"",1)="4",LEFT(C750&amp;"",1)="5"),IF(OR(N(K750)&gt;0,N(AC750)&gt;=Rules!$B$14),"Redirect","Prune"),IF(D750="Non-Indexable","Keep",IF(AND(W750="Yes",X750="Yes",Y750="No"),"Merge",IF(OR(U750="Yes",V750="Yes",AND(T750="Yes",N(L750)&gt;=Rules!$B$6)),"Update",IF(Z750="Yes",IF(N(AC750)&gt;=Rules!$B$14,"Redirect","Prune"),"Keep")))))))</f>
        <v/>
      </c>
      <c r="AB750">
        <f>IF(A750="","",IF(LEFT(C750&amp;"",1)="3","Already redirects ("&amp;C750&amp;"). Update internal links to point at the final URL.",IF(OR(LEFT(C750&amp;"",1)="4",LEFT(C750&amp;"",1)="5"),IF(AA750="Redirect","Returns "&amp;C750&amp;" but still has "&amp;N(K750)&amp;" clicks and "&amp;N(AC750)&amp;" referring domains. 301 it to the closest live page.","Returns "&amp;C750&amp;" with no clicks or links. Remove internal links and let it 404 or 410."),IF(D750="Non-Indexable","Non-indexable ("&amp;E750&amp;"). Keep if that is intentional; otherwise fix the canonical or noindex.",IF(AA750="Merge","Overlaps with "&amp;I750&amp;IF(N(J750)&gt;0," (similarity "&amp;TEXT(J750,"0.00")&amp;")","")&amp;", which gets more clicks. Merge the useful parts into it and 301 this URL.",IF(AA750="Update",MID(IF(U750="Yes","; Clicks down "&amp;TEXT(-P750,"0%")&amp;" on the previous period","")&amp;IF(V750="Yes","; Average position "&amp;TEXT(N750,"0.0")&amp;" on "&amp;TEXT(L750,"#,##0")&amp;" impressions (striking distance)","")&amp;IF(AND(T750="Yes",N(L750)&gt;=Rules!$B$6),"; Thin ("&amp;F750&amp;" words) but has search demand",""),3,400),IF(AA750="Prune","Low value: "&amp;N(K750)&amp;" clicks, "&amp;N(L750)&amp;" impressions, "&amp;N(Q750)&amp;" sessions, no key events. Remove or noindex it and update internal links.",IF(AA750="Redirect","Low value but "&amp;N(AC750)&amp;" referring domains. 301 it to the closest relevant page to keep those links.",IF(AND(Z750="No",Y750="Yes",N(K750)&lt;Rules!$B$5),"Low search traffic but it converts (key events: "&amp;S750&amp;"). Keep it and link to it.",IF(W750="Yes","Stronger than the page it overlaps ("&amp;I750&amp;"). Keep; merge that page into this one.","Healthy: "&amp;N(K750)&amp;" clicks"&amp;IF(ISNUMBER(N750),", average position "&amp;TEXT(N750,"0.0"),"")&amp;". Keep and monitor."))))))))))</f>
        <v/>
      </c>
      <c r="AE750">
        <f>IF(A750="","",IF(AD750&lt;&gt;"",AD750,AA750))</f>
        <v/>
      </c>
    </row>
    <row r="751">
      <c r="A751">
        <f>IF(Crawl!A750="","",Crawl!A750)</f>
        <v/>
      </c>
      <c r="B751">
        <f>IF(A751="","",Crawl!EC750)</f>
        <v/>
      </c>
      <c r="C751">
        <f>IF(A751="","",IFERROR(INDEX(Crawl!$A750:$DZ750,1,Rules!$H$6),""))</f>
        <v/>
      </c>
      <c r="D751">
        <f>IF(A751="","",IFERROR(INDEX(Crawl!$A750:$DZ750,1,Rules!$H$7),"")&amp;"")</f>
        <v/>
      </c>
      <c r="E751">
        <f>IF(A751="","",IFERROR(INDEX(Crawl!$A750:$DZ750,1,Rules!$H$8),"")&amp;"")</f>
        <v/>
      </c>
      <c r="F751">
        <f>IF(A751="","",IFERROR(INDEX(Crawl!$A750:$DZ750,1,Rules!$H$9),""))</f>
        <v/>
      </c>
      <c r="G751">
        <f>IF(A751="","",IFERROR(INDEX(Crawl!$A750:$DZ750,1,Rules!$H$10),""))</f>
        <v/>
      </c>
      <c r="H751">
        <f>IF(A751="","",IFERROR(INDEX(Crawl!$A750:$DZ750,1,Rules!$H$12),""))</f>
        <v/>
      </c>
      <c r="I751">
        <f>IF(A751="","",IF(AND(N(H751)&gt;0,IFERROR(INDEX(Crawl!$A750:$DZ750,1,Rules!$H$11),"")&amp;""&lt;&gt;""),IFERROR(INDEX(Crawl!$A750:$DZ750,1,Rules!$H$11),"")&amp;"",IF(AND(ISNUMBER(J751),N(J751)&gt;=Rules!$B$12,IFERROR(INDEX(Crawl!$A750:$DZ750,1,Rules!$H$13),"")&amp;""&lt;&gt;""),IFERROR(INDEX(Crawl!$A750:$DZ750,1,Rules!$H$13),"")&amp;"","")))</f>
        <v/>
      </c>
      <c r="J751" s="19">
        <f>IF(A751="","",IF(IFERROR(INDEX(Crawl!$A750:$DZ750,1,Rules!$H$14),"")&amp;""="","",IFERROR(INDEX(Crawl!$A750:$DZ750,1,Rules!$H$14),"")))</f>
        <v/>
      </c>
      <c r="K751">
        <f>IF(A751="","",IFERROR(SUMIFS('GSC current'!$J$2:$J$2001,'GSC current'!$I$2:$I$2001,B751),0))</f>
        <v/>
      </c>
      <c r="L751">
        <f>IF(A751="","",IFERROR(SUMIFS('GSC current'!$K$2:$K$2001,'GSC current'!$I$2:$I$2001,B751),0))</f>
        <v/>
      </c>
      <c r="M751" s="20">
        <f>IF(A751="","",IF(N(L751)&gt;0,K751/L751,""))</f>
        <v/>
      </c>
      <c r="N751" s="21">
        <f>IF(A751="","",IF(N(L751)&gt;0,SUMIFS('GSC current'!$L$2:$L$2001,'GSC current'!$I$2:$I$2001,B751)/L751,""))</f>
        <v/>
      </c>
      <c r="O751">
        <f>IF(A751="","",IFERROR(SUMIFS('GSC previous'!$J$2:$J$2001,'GSC previous'!$I$2:$I$2001,B751),0))</f>
        <v/>
      </c>
      <c r="P751" s="22">
        <f>IF(A751="","",IF(N(O751)&gt;0,(K751-O751)/O751,""))</f>
        <v/>
      </c>
      <c r="Q751">
        <f>IF(A751="","",IFERROR(SUMIFS(GA4!$P$2:$P$2001,GA4!$O$2:$O$2001,B751),0))</f>
        <v/>
      </c>
      <c r="R751" s="23">
        <f>IF(A751="","",IF(N(Q751)&gt;0,SUMIFS(GA4!$Q$2:$Q$2001,GA4!$O$2:$O$2001,B751)/Q751,""))</f>
        <v/>
      </c>
      <c r="S751">
        <f>IF(A751="","",IFERROR(SUMIFS(GA4!$R$2:$R$2001,GA4!$O$2:$O$2001,B751),0))</f>
        <v/>
      </c>
      <c r="T751">
        <f>IF(A751="","",IF(AND(ISNUMBER(F751),LEFT(C751&amp;"",1)="2"),IF(F751&lt;Rules!$B$9,"Yes","No"),"No"))</f>
        <v/>
      </c>
      <c r="U751">
        <f>IF(A751="","",IF(AND(N(O751)&gt;=Rules!$B$8,ISNUMBER(P751)),IF(P751&lt;=-Rules!$B$7,"Yes","No"),"No"))</f>
        <v/>
      </c>
      <c r="V751">
        <f>IF(A751="","",IF(AND(N(L751)&gt;=Rules!$B$6,ISNUMBER(N751)),IF(AND(N751&gt;=Rules!$B$10,N751&lt;=Rules!$B$11),"Yes","No"),"No"))</f>
        <v/>
      </c>
      <c r="W751">
        <f>IF(A751="","",IF(I751&lt;&gt;"","Yes","No"))</f>
        <v/>
      </c>
      <c r="X751">
        <f>IF(I751="","",IF(SUMIFS($K$3:$K$2002,$A$3:$A$2002,SUBSTITUTE(SUBSTITUTE(I751,"?","~?"),"*","~*"))&gt;N(K751),"Yes","No"))</f>
        <v/>
      </c>
      <c r="Y751">
        <f>IF(A751="","",IF(N(S751)&gt;0,"Yes","No"))</f>
        <v/>
      </c>
      <c r="Z751">
        <f>IF(A751="","",IF(AND(N(K751)&lt;Rules!$B$5,N(L751)&lt;Rules!$B$6,N(Q751)&lt;Rules!$B$13,Y751="No"),"Yes","No"))</f>
        <v/>
      </c>
      <c r="AA751">
        <f>IF(A751="","",IF(LEFT(C751&amp;"",1)="3","Redirect",IF(OR(LEFT(C751&amp;"",1)="4",LEFT(C751&amp;"",1)="5"),IF(OR(N(K751)&gt;0,N(AC751)&gt;=Rules!$B$14),"Redirect","Prune"),IF(D751="Non-Indexable","Keep",IF(AND(W751="Yes",X751="Yes",Y751="No"),"Merge",IF(OR(U751="Yes",V751="Yes",AND(T751="Yes",N(L751)&gt;=Rules!$B$6)),"Update",IF(Z751="Yes",IF(N(AC751)&gt;=Rules!$B$14,"Redirect","Prune"),"Keep")))))))</f>
        <v/>
      </c>
      <c r="AB751">
        <f>IF(A751="","",IF(LEFT(C751&amp;"",1)="3","Already redirects ("&amp;C751&amp;"). Update internal links to point at the final URL.",IF(OR(LEFT(C751&amp;"",1)="4",LEFT(C751&amp;"",1)="5"),IF(AA751="Redirect","Returns "&amp;C751&amp;" but still has "&amp;N(K751)&amp;" clicks and "&amp;N(AC751)&amp;" referring domains. 301 it to the closest live page.","Returns "&amp;C751&amp;" with no clicks or links. Remove internal links and let it 404 or 410."),IF(D751="Non-Indexable","Non-indexable ("&amp;E751&amp;"). Keep if that is intentional; otherwise fix the canonical or noindex.",IF(AA751="Merge","Overlaps with "&amp;I751&amp;IF(N(J751)&gt;0," (similarity "&amp;TEXT(J751,"0.00")&amp;")","")&amp;", which gets more clicks. Merge the useful parts into it and 301 this URL.",IF(AA751="Update",MID(IF(U751="Yes","; Clicks down "&amp;TEXT(-P751,"0%")&amp;" on the previous period","")&amp;IF(V751="Yes","; Average position "&amp;TEXT(N751,"0.0")&amp;" on "&amp;TEXT(L751,"#,##0")&amp;" impressions (striking distance)","")&amp;IF(AND(T751="Yes",N(L751)&gt;=Rules!$B$6),"; Thin ("&amp;F751&amp;" words) but has search demand",""),3,400),IF(AA751="Prune","Low value: "&amp;N(K751)&amp;" clicks, "&amp;N(L751)&amp;" impressions, "&amp;N(Q751)&amp;" sessions, no key events. Remove or noindex it and update internal links.",IF(AA751="Redirect","Low value but "&amp;N(AC751)&amp;" referring domains. 301 it to the closest relevant page to keep those links.",IF(AND(Z751="No",Y751="Yes",N(K751)&lt;Rules!$B$5),"Low search traffic but it converts (key events: "&amp;S751&amp;"). Keep it and link to it.",IF(W751="Yes","Stronger than the page it overlaps ("&amp;I751&amp;"). Keep; merge that page into this one.","Healthy: "&amp;N(K751)&amp;" clicks"&amp;IF(ISNUMBER(N751),", average position "&amp;TEXT(N751,"0.0"),"")&amp;". Keep and monitor."))))))))))</f>
        <v/>
      </c>
      <c r="AE751">
        <f>IF(A751="","",IF(AD751&lt;&gt;"",AD751,AA751))</f>
        <v/>
      </c>
    </row>
    <row r="752">
      <c r="A752">
        <f>IF(Crawl!A751="","",Crawl!A751)</f>
        <v/>
      </c>
      <c r="B752">
        <f>IF(A752="","",Crawl!EC751)</f>
        <v/>
      </c>
      <c r="C752">
        <f>IF(A752="","",IFERROR(INDEX(Crawl!$A751:$DZ751,1,Rules!$H$6),""))</f>
        <v/>
      </c>
      <c r="D752">
        <f>IF(A752="","",IFERROR(INDEX(Crawl!$A751:$DZ751,1,Rules!$H$7),"")&amp;"")</f>
        <v/>
      </c>
      <c r="E752">
        <f>IF(A752="","",IFERROR(INDEX(Crawl!$A751:$DZ751,1,Rules!$H$8),"")&amp;"")</f>
        <v/>
      </c>
      <c r="F752">
        <f>IF(A752="","",IFERROR(INDEX(Crawl!$A751:$DZ751,1,Rules!$H$9),""))</f>
        <v/>
      </c>
      <c r="G752">
        <f>IF(A752="","",IFERROR(INDEX(Crawl!$A751:$DZ751,1,Rules!$H$10),""))</f>
        <v/>
      </c>
      <c r="H752">
        <f>IF(A752="","",IFERROR(INDEX(Crawl!$A751:$DZ751,1,Rules!$H$12),""))</f>
        <v/>
      </c>
      <c r="I752">
        <f>IF(A752="","",IF(AND(N(H752)&gt;0,IFERROR(INDEX(Crawl!$A751:$DZ751,1,Rules!$H$11),"")&amp;""&lt;&gt;""),IFERROR(INDEX(Crawl!$A751:$DZ751,1,Rules!$H$11),"")&amp;"",IF(AND(ISNUMBER(J752),N(J752)&gt;=Rules!$B$12,IFERROR(INDEX(Crawl!$A751:$DZ751,1,Rules!$H$13),"")&amp;""&lt;&gt;""),IFERROR(INDEX(Crawl!$A751:$DZ751,1,Rules!$H$13),"")&amp;"","")))</f>
        <v/>
      </c>
      <c r="J752" s="19">
        <f>IF(A752="","",IF(IFERROR(INDEX(Crawl!$A751:$DZ751,1,Rules!$H$14),"")&amp;""="","",IFERROR(INDEX(Crawl!$A751:$DZ751,1,Rules!$H$14),"")))</f>
        <v/>
      </c>
      <c r="K752">
        <f>IF(A752="","",IFERROR(SUMIFS('GSC current'!$J$2:$J$2001,'GSC current'!$I$2:$I$2001,B752),0))</f>
        <v/>
      </c>
      <c r="L752">
        <f>IF(A752="","",IFERROR(SUMIFS('GSC current'!$K$2:$K$2001,'GSC current'!$I$2:$I$2001,B752),0))</f>
        <v/>
      </c>
      <c r="M752" s="20">
        <f>IF(A752="","",IF(N(L752)&gt;0,K752/L752,""))</f>
        <v/>
      </c>
      <c r="N752" s="21">
        <f>IF(A752="","",IF(N(L752)&gt;0,SUMIFS('GSC current'!$L$2:$L$2001,'GSC current'!$I$2:$I$2001,B752)/L752,""))</f>
        <v/>
      </c>
      <c r="O752">
        <f>IF(A752="","",IFERROR(SUMIFS('GSC previous'!$J$2:$J$2001,'GSC previous'!$I$2:$I$2001,B752),0))</f>
        <v/>
      </c>
      <c r="P752" s="22">
        <f>IF(A752="","",IF(N(O752)&gt;0,(K752-O752)/O752,""))</f>
        <v/>
      </c>
      <c r="Q752">
        <f>IF(A752="","",IFERROR(SUMIFS(GA4!$P$2:$P$2001,GA4!$O$2:$O$2001,B752),0))</f>
        <v/>
      </c>
      <c r="R752" s="23">
        <f>IF(A752="","",IF(N(Q752)&gt;0,SUMIFS(GA4!$Q$2:$Q$2001,GA4!$O$2:$O$2001,B752)/Q752,""))</f>
        <v/>
      </c>
      <c r="S752">
        <f>IF(A752="","",IFERROR(SUMIFS(GA4!$R$2:$R$2001,GA4!$O$2:$O$2001,B752),0))</f>
        <v/>
      </c>
      <c r="T752">
        <f>IF(A752="","",IF(AND(ISNUMBER(F752),LEFT(C752&amp;"",1)="2"),IF(F752&lt;Rules!$B$9,"Yes","No"),"No"))</f>
        <v/>
      </c>
      <c r="U752">
        <f>IF(A752="","",IF(AND(N(O752)&gt;=Rules!$B$8,ISNUMBER(P752)),IF(P752&lt;=-Rules!$B$7,"Yes","No"),"No"))</f>
        <v/>
      </c>
      <c r="V752">
        <f>IF(A752="","",IF(AND(N(L752)&gt;=Rules!$B$6,ISNUMBER(N752)),IF(AND(N752&gt;=Rules!$B$10,N752&lt;=Rules!$B$11),"Yes","No"),"No"))</f>
        <v/>
      </c>
      <c r="W752">
        <f>IF(A752="","",IF(I752&lt;&gt;"","Yes","No"))</f>
        <v/>
      </c>
      <c r="X752">
        <f>IF(I752="","",IF(SUMIFS($K$3:$K$2002,$A$3:$A$2002,SUBSTITUTE(SUBSTITUTE(I752,"?","~?"),"*","~*"))&gt;N(K752),"Yes","No"))</f>
        <v/>
      </c>
      <c r="Y752">
        <f>IF(A752="","",IF(N(S752)&gt;0,"Yes","No"))</f>
        <v/>
      </c>
      <c r="Z752">
        <f>IF(A752="","",IF(AND(N(K752)&lt;Rules!$B$5,N(L752)&lt;Rules!$B$6,N(Q752)&lt;Rules!$B$13,Y752="No"),"Yes","No"))</f>
        <v/>
      </c>
      <c r="AA752">
        <f>IF(A752="","",IF(LEFT(C752&amp;"",1)="3","Redirect",IF(OR(LEFT(C752&amp;"",1)="4",LEFT(C752&amp;"",1)="5"),IF(OR(N(K752)&gt;0,N(AC752)&gt;=Rules!$B$14),"Redirect","Prune"),IF(D752="Non-Indexable","Keep",IF(AND(W752="Yes",X752="Yes",Y752="No"),"Merge",IF(OR(U752="Yes",V752="Yes",AND(T752="Yes",N(L752)&gt;=Rules!$B$6)),"Update",IF(Z752="Yes",IF(N(AC752)&gt;=Rules!$B$14,"Redirect","Prune"),"Keep")))))))</f>
        <v/>
      </c>
      <c r="AB752">
        <f>IF(A752="","",IF(LEFT(C752&amp;"",1)="3","Already redirects ("&amp;C752&amp;"). Update internal links to point at the final URL.",IF(OR(LEFT(C752&amp;"",1)="4",LEFT(C752&amp;"",1)="5"),IF(AA752="Redirect","Returns "&amp;C752&amp;" but still has "&amp;N(K752)&amp;" clicks and "&amp;N(AC752)&amp;" referring domains. 301 it to the closest live page.","Returns "&amp;C752&amp;" with no clicks or links. Remove internal links and let it 404 or 410."),IF(D752="Non-Indexable","Non-indexable ("&amp;E752&amp;"). Keep if that is intentional; otherwise fix the canonical or noindex.",IF(AA752="Merge","Overlaps with "&amp;I752&amp;IF(N(J752)&gt;0," (similarity "&amp;TEXT(J752,"0.00")&amp;")","")&amp;", which gets more clicks. Merge the useful parts into it and 301 this URL.",IF(AA752="Update",MID(IF(U752="Yes","; Clicks down "&amp;TEXT(-P752,"0%")&amp;" on the previous period","")&amp;IF(V752="Yes","; Average position "&amp;TEXT(N752,"0.0")&amp;" on "&amp;TEXT(L752,"#,##0")&amp;" impressions (striking distance)","")&amp;IF(AND(T752="Yes",N(L752)&gt;=Rules!$B$6),"; Thin ("&amp;F752&amp;" words) but has search demand",""),3,400),IF(AA752="Prune","Low value: "&amp;N(K752)&amp;" clicks, "&amp;N(L752)&amp;" impressions, "&amp;N(Q752)&amp;" sessions, no key events. Remove or noindex it and update internal links.",IF(AA752="Redirect","Low value but "&amp;N(AC752)&amp;" referring domains. 301 it to the closest relevant page to keep those links.",IF(AND(Z752="No",Y752="Yes",N(K752)&lt;Rules!$B$5),"Low search traffic but it converts (key events: "&amp;S752&amp;"). Keep it and link to it.",IF(W752="Yes","Stronger than the page it overlaps ("&amp;I752&amp;"). Keep; merge that page into this one.","Healthy: "&amp;N(K752)&amp;" clicks"&amp;IF(ISNUMBER(N752),", average position "&amp;TEXT(N752,"0.0"),"")&amp;". Keep and monitor."))))))))))</f>
        <v/>
      </c>
      <c r="AE752">
        <f>IF(A752="","",IF(AD752&lt;&gt;"",AD752,AA752))</f>
        <v/>
      </c>
    </row>
    <row r="753">
      <c r="A753">
        <f>IF(Crawl!A752="","",Crawl!A752)</f>
        <v/>
      </c>
      <c r="B753">
        <f>IF(A753="","",Crawl!EC752)</f>
        <v/>
      </c>
      <c r="C753">
        <f>IF(A753="","",IFERROR(INDEX(Crawl!$A752:$DZ752,1,Rules!$H$6),""))</f>
        <v/>
      </c>
      <c r="D753">
        <f>IF(A753="","",IFERROR(INDEX(Crawl!$A752:$DZ752,1,Rules!$H$7),"")&amp;"")</f>
        <v/>
      </c>
      <c r="E753">
        <f>IF(A753="","",IFERROR(INDEX(Crawl!$A752:$DZ752,1,Rules!$H$8),"")&amp;"")</f>
        <v/>
      </c>
      <c r="F753">
        <f>IF(A753="","",IFERROR(INDEX(Crawl!$A752:$DZ752,1,Rules!$H$9),""))</f>
        <v/>
      </c>
      <c r="G753">
        <f>IF(A753="","",IFERROR(INDEX(Crawl!$A752:$DZ752,1,Rules!$H$10),""))</f>
        <v/>
      </c>
      <c r="H753">
        <f>IF(A753="","",IFERROR(INDEX(Crawl!$A752:$DZ752,1,Rules!$H$12),""))</f>
        <v/>
      </c>
      <c r="I753">
        <f>IF(A753="","",IF(AND(N(H753)&gt;0,IFERROR(INDEX(Crawl!$A752:$DZ752,1,Rules!$H$11),"")&amp;""&lt;&gt;""),IFERROR(INDEX(Crawl!$A752:$DZ752,1,Rules!$H$11),"")&amp;"",IF(AND(ISNUMBER(J753),N(J753)&gt;=Rules!$B$12,IFERROR(INDEX(Crawl!$A752:$DZ752,1,Rules!$H$13),"")&amp;""&lt;&gt;""),IFERROR(INDEX(Crawl!$A752:$DZ752,1,Rules!$H$13),"")&amp;"","")))</f>
        <v/>
      </c>
      <c r="J753" s="19">
        <f>IF(A753="","",IF(IFERROR(INDEX(Crawl!$A752:$DZ752,1,Rules!$H$14),"")&amp;""="","",IFERROR(INDEX(Crawl!$A752:$DZ752,1,Rules!$H$14),"")))</f>
        <v/>
      </c>
      <c r="K753">
        <f>IF(A753="","",IFERROR(SUMIFS('GSC current'!$J$2:$J$2001,'GSC current'!$I$2:$I$2001,B753),0))</f>
        <v/>
      </c>
      <c r="L753">
        <f>IF(A753="","",IFERROR(SUMIFS('GSC current'!$K$2:$K$2001,'GSC current'!$I$2:$I$2001,B753),0))</f>
        <v/>
      </c>
      <c r="M753" s="20">
        <f>IF(A753="","",IF(N(L753)&gt;0,K753/L753,""))</f>
        <v/>
      </c>
      <c r="N753" s="21">
        <f>IF(A753="","",IF(N(L753)&gt;0,SUMIFS('GSC current'!$L$2:$L$2001,'GSC current'!$I$2:$I$2001,B753)/L753,""))</f>
        <v/>
      </c>
      <c r="O753">
        <f>IF(A753="","",IFERROR(SUMIFS('GSC previous'!$J$2:$J$2001,'GSC previous'!$I$2:$I$2001,B753),0))</f>
        <v/>
      </c>
      <c r="P753" s="22">
        <f>IF(A753="","",IF(N(O753)&gt;0,(K753-O753)/O753,""))</f>
        <v/>
      </c>
      <c r="Q753">
        <f>IF(A753="","",IFERROR(SUMIFS(GA4!$P$2:$P$2001,GA4!$O$2:$O$2001,B753),0))</f>
        <v/>
      </c>
      <c r="R753" s="23">
        <f>IF(A753="","",IF(N(Q753)&gt;0,SUMIFS(GA4!$Q$2:$Q$2001,GA4!$O$2:$O$2001,B753)/Q753,""))</f>
        <v/>
      </c>
      <c r="S753">
        <f>IF(A753="","",IFERROR(SUMIFS(GA4!$R$2:$R$2001,GA4!$O$2:$O$2001,B753),0))</f>
        <v/>
      </c>
      <c r="T753">
        <f>IF(A753="","",IF(AND(ISNUMBER(F753),LEFT(C753&amp;"",1)="2"),IF(F753&lt;Rules!$B$9,"Yes","No"),"No"))</f>
        <v/>
      </c>
      <c r="U753">
        <f>IF(A753="","",IF(AND(N(O753)&gt;=Rules!$B$8,ISNUMBER(P753)),IF(P753&lt;=-Rules!$B$7,"Yes","No"),"No"))</f>
        <v/>
      </c>
      <c r="V753">
        <f>IF(A753="","",IF(AND(N(L753)&gt;=Rules!$B$6,ISNUMBER(N753)),IF(AND(N753&gt;=Rules!$B$10,N753&lt;=Rules!$B$11),"Yes","No"),"No"))</f>
        <v/>
      </c>
      <c r="W753">
        <f>IF(A753="","",IF(I753&lt;&gt;"","Yes","No"))</f>
        <v/>
      </c>
      <c r="X753">
        <f>IF(I753="","",IF(SUMIFS($K$3:$K$2002,$A$3:$A$2002,SUBSTITUTE(SUBSTITUTE(I753,"?","~?"),"*","~*"))&gt;N(K753),"Yes","No"))</f>
        <v/>
      </c>
      <c r="Y753">
        <f>IF(A753="","",IF(N(S753)&gt;0,"Yes","No"))</f>
        <v/>
      </c>
      <c r="Z753">
        <f>IF(A753="","",IF(AND(N(K753)&lt;Rules!$B$5,N(L753)&lt;Rules!$B$6,N(Q753)&lt;Rules!$B$13,Y753="No"),"Yes","No"))</f>
        <v/>
      </c>
      <c r="AA753">
        <f>IF(A753="","",IF(LEFT(C753&amp;"",1)="3","Redirect",IF(OR(LEFT(C753&amp;"",1)="4",LEFT(C753&amp;"",1)="5"),IF(OR(N(K753)&gt;0,N(AC753)&gt;=Rules!$B$14),"Redirect","Prune"),IF(D753="Non-Indexable","Keep",IF(AND(W753="Yes",X753="Yes",Y753="No"),"Merge",IF(OR(U753="Yes",V753="Yes",AND(T753="Yes",N(L753)&gt;=Rules!$B$6)),"Update",IF(Z753="Yes",IF(N(AC753)&gt;=Rules!$B$14,"Redirect","Prune"),"Keep")))))))</f>
        <v/>
      </c>
      <c r="AB753">
        <f>IF(A753="","",IF(LEFT(C753&amp;"",1)="3","Already redirects ("&amp;C753&amp;"). Update internal links to point at the final URL.",IF(OR(LEFT(C753&amp;"",1)="4",LEFT(C753&amp;"",1)="5"),IF(AA753="Redirect","Returns "&amp;C753&amp;" but still has "&amp;N(K753)&amp;" clicks and "&amp;N(AC753)&amp;" referring domains. 301 it to the closest live page.","Returns "&amp;C753&amp;" with no clicks or links. Remove internal links and let it 404 or 410."),IF(D753="Non-Indexable","Non-indexable ("&amp;E753&amp;"). Keep if that is intentional; otherwise fix the canonical or noindex.",IF(AA753="Merge","Overlaps with "&amp;I753&amp;IF(N(J753)&gt;0," (similarity "&amp;TEXT(J753,"0.00")&amp;")","")&amp;", which gets more clicks. Merge the useful parts into it and 301 this URL.",IF(AA753="Update",MID(IF(U753="Yes","; Clicks down "&amp;TEXT(-P753,"0%")&amp;" on the previous period","")&amp;IF(V753="Yes","; Average position "&amp;TEXT(N753,"0.0")&amp;" on "&amp;TEXT(L753,"#,##0")&amp;" impressions (striking distance)","")&amp;IF(AND(T753="Yes",N(L753)&gt;=Rules!$B$6),"; Thin ("&amp;F753&amp;" words) but has search demand",""),3,400),IF(AA753="Prune","Low value: "&amp;N(K753)&amp;" clicks, "&amp;N(L753)&amp;" impressions, "&amp;N(Q753)&amp;" sessions, no key events. Remove or noindex it and update internal links.",IF(AA753="Redirect","Low value but "&amp;N(AC753)&amp;" referring domains. 301 it to the closest relevant page to keep those links.",IF(AND(Z753="No",Y753="Yes",N(K753)&lt;Rules!$B$5),"Low search traffic but it converts (key events: "&amp;S753&amp;"). Keep it and link to it.",IF(W753="Yes","Stronger than the page it overlaps ("&amp;I753&amp;"). Keep; merge that page into this one.","Healthy: "&amp;N(K753)&amp;" clicks"&amp;IF(ISNUMBER(N753),", average position "&amp;TEXT(N753,"0.0"),"")&amp;". Keep and monitor."))))))))))</f>
        <v/>
      </c>
      <c r="AE753">
        <f>IF(A753="","",IF(AD753&lt;&gt;"",AD753,AA753))</f>
        <v/>
      </c>
    </row>
    <row r="754">
      <c r="A754">
        <f>IF(Crawl!A753="","",Crawl!A753)</f>
        <v/>
      </c>
      <c r="B754">
        <f>IF(A754="","",Crawl!EC753)</f>
        <v/>
      </c>
      <c r="C754">
        <f>IF(A754="","",IFERROR(INDEX(Crawl!$A753:$DZ753,1,Rules!$H$6),""))</f>
        <v/>
      </c>
      <c r="D754">
        <f>IF(A754="","",IFERROR(INDEX(Crawl!$A753:$DZ753,1,Rules!$H$7),"")&amp;"")</f>
        <v/>
      </c>
      <c r="E754">
        <f>IF(A754="","",IFERROR(INDEX(Crawl!$A753:$DZ753,1,Rules!$H$8),"")&amp;"")</f>
        <v/>
      </c>
      <c r="F754">
        <f>IF(A754="","",IFERROR(INDEX(Crawl!$A753:$DZ753,1,Rules!$H$9),""))</f>
        <v/>
      </c>
      <c r="G754">
        <f>IF(A754="","",IFERROR(INDEX(Crawl!$A753:$DZ753,1,Rules!$H$10),""))</f>
        <v/>
      </c>
      <c r="H754">
        <f>IF(A754="","",IFERROR(INDEX(Crawl!$A753:$DZ753,1,Rules!$H$12),""))</f>
        <v/>
      </c>
      <c r="I754">
        <f>IF(A754="","",IF(AND(N(H754)&gt;0,IFERROR(INDEX(Crawl!$A753:$DZ753,1,Rules!$H$11),"")&amp;""&lt;&gt;""),IFERROR(INDEX(Crawl!$A753:$DZ753,1,Rules!$H$11),"")&amp;"",IF(AND(ISNUMBER(J754),N(J754)&gt;=Rules!$B$12,IFERROR(INDEX(Crawl!$A753:$DZ753,1,Rules!$H$13),"")&amp;""&lt;&gt;""),IFERROR(INDEX(Crawl!$A753:$DZ753,1,Rules!$H$13),"")&amp;"","")))</f>
        <v/>
      </c>
      <c r="J754" s="19">
        <f>IF(A754="","",IF(IFERROR(INDEX(Crawl!$A753:$DZ753,1,Rules!$H$14),"")&amp;""="","",IFERROR(INDEX(Crawl!$A753:$DZ753,1,Rules!$H$14),"")))</f>
        <v/>
      </c>
      <c r="K754">
        <f>IF(A754="","",IFERROR(SUMIFS('GSC current'!$J$2:$J$2001,'GSC current'!$I$2:$I$2001,B754),0))</f>
        <v/>
      </c>
      <c r="L754">
        <f>IF(A754="","",IFERROR(SUMIFS('GSC current'!$K$2:$K$2001,'GSC current'!$I$2:$I$2001,B754),0))</f>
        <v/>
      </c>
      <c r="M754" s="20">
        <f>IF(A754="","",IF(N(L754)&gt;0,K754/L754,""))</f>
        <v/>
      </c>
      <c r="N754" s="21">
        <f>IF(A754="","",IF(N(L754)&gt;0,SUMIFS('GSC current'!$L$2:$L$2001,'GSC current'!$I$2:$I$2001,B754)/L754,""))</f>
        <v/>
      </c>
      <c r="O754">
        <f>IF(A754="","",IFERROR(SUMIFS('GSC previous'!$J$2:$J$2001,'GSC previous'!$I$2:$I$2001,B754),0))</f>
        <v/>
      </c>
      <c r="P754" s="22">
        <f>IF(A754="","",IF(N(O754)&gt;0,(K754-O754)/O754,""))</f>
        <v/>
      </c>
      <c r="Q754">
        <f>IF(A754="","",IFERROR(SUMIFS(GA4!$P$2:$P$2001,GA4!$O$2:$O$2001,B754),0))</f>
        <v/>
      </c>
      <c r="R754" s="23">
        <f>IF(A754="","",IF(N(Q754)&gt;0,SUMIFS(GA4!$Q$2:$Q$2001,GA4!$O$2:$O$2001,B754)/Q754,""))</f>
        <v/>
      </c>
      <c r="S754">
        <f>IF(A754="","",IFERROR(SUMIFS(GA4!$R$2:$R$2001,GA4!$O$2:$O$2001,B754),0))</f>
        <v/>
      </c>
      <c r="T754">
        <f>IF(A754="","",IF(AND(ISNUMBER(F754),LEFT(C754&amp;"",1)="2"),IF(F754&lt;Rules!$B$9,"Yes","No"),"No"))</f>
        <v/>
      </c>
      <c r="U754">
        <f>IF(A754="","",IF(AND(N(O754)&gt;=Rules!$B$8,ISNUMBER(P754)),IF(P754&lt;=-Rules!$B$7,"Yes","No"),"No"))</f>
        <v/>
      </c>
      <c r="V754">
        <f>IF(A754="","",IF(AND(N(L754)&gt;=Rules!$B$6,ISNUMBER(N754)),IF(AND(N754&gt;=Rules!$B$10,N754&lt;=Rules!$B$11),"Yes","No"),"No"))</f>
        <v/>
      </c>
      <c r="W754">
        <f>IF(A754="","",IF(I754&lt;&gt;"","Yes","No"))</f>
        <v/>
      </c>
      <c r="X754">
        <f>IF(I754="","",IF(SUMIFS($K$3:$K$2002,$A$3:$A$2002,SUBSTITUTE(SUBSTITUTE(I754,"?","~?"),"*","~*"))&gt;N(K754),"Yes","No"))</f>
        <v/>
      </c>
      <c r="Y754">
        <f>IF(A754="","",IF(N(S754)&gt;0,"Yes","No"))</f>
        <v/>
      </c>
      <c r="Z754">
        <f>IF(A754="","",IF(AND(N(K754)&lt;Rules!$B$5,N(L754)&lt;Rules!$B$6,N(Q754)&lt;Rules!$B$13,Y754="No"),"Yes","No"))</f>
        <v/>
      </c>
      <c r="AA754">
        <f>IF(A754="","",IF(LEFT(C754&amp;"",1)="3","Redirect",IF(OR(LEFT(C754&amp;"",1)="4",LEFT(C754&amp;"",1)="5"),IF(OR(N(K754)&gt;0,N(AC754)&gt;=Rules!$B$14),"Redirect","Prune"),IF(D754="Non-Indexable","Keep",IF(AND(W754="Yes",X754="Yes",Y754="No"),"Merge",IF(OR(U754="Yes",V754="Yes",AND(T754="Yes",N(L754)&gt;=Rules!$B$6)),"Update",IF(Z754="Yes",IF(N(AC754)&gt;=Rules!$B$14,"Redirect","Prune"),"Keep")))))))</f>
        <v/>
      </c>
      <c r="AB754">
        <f>IF(A754="","",IF(LEFT(C754&amp;"",1)="3","Already redirects ("&amp;C754&amp;"). Update internal links to point at the final URL.",IF(OR(LEFT(C754&amp;"",1)="4",LEFT(C754&amp;"",1)="5"),IF(AA754="Redirect","Returns "&amp;C754&amp;" but still has "&amp;N(K754)&amp;" clicks and "&amp;N(AC754)&amp;" referring domains. 301 it to the closest live page.","Returns "&amp;C754&amp;" with no clicks or links. Remove internal links and let it 404 or 410."),IF(D754="Non-Indexable","Non-indexable ("&amp;E754&amp;"). Keep if that is intentional; otherwise fix the canonical or noindex.",IF(AA754="Merge","Overlaps with "&amp;I754&amp;IF(N(J754)&gt;0," (similarity "&amp;TEXT(J754,"0.00")&amp;")","")&amp;", which gets more clicks. Merge the useful parts into it and 301 this URL.",IF(AA754="Update",MID(IF(U754="Yes","; Clicks down "&amp;TEXT(-P754,"0%")&amp;" on the previous period","")&amp;IF(V754="Yes","; Average position "&amp;TEXT(N754,"0.0")&amp;" on "&amp;TEXT(L754,"#,##0")&amp;" impressions (striking distance)","")&amp;IF(AND(T754="Yes",N(L754)&gt;=Rules!$B$6),"; Thin ("&amp;F754&amp;" words) but has search demand",""),3,400),IF(AA754="Prune","Low value: "&amp;N(K754)&amp;" clicks, "&amp;N(L754)&amp;" impressions, "&amp;N(Q754)&amp;" sessions, no key events. Remove or noindex it and update internal links.",IF(AA754="Redirect","Low value but "&amp;N(AC754)&amp;" referring domains. 301 it to the closest relevant page to keep those links.",IF(AND(Z754="No",Y754="Yes",N(K754)&lt;Rules!$B$5),"Low search traffic but it converts (key events: "&amp;S754&amp;"). Keep it and link to it.",IF(W754="Yes","Stronger than the page it overlaps ("&amp;I754&amp;"). Keep; merge that page into this one.","Healthy: "&amp;N(K754)&amp;" clicks"&amp;IF(ISNUMBER(N754),", average position "&amp;TEXT(N754,"0.0"),"")&amp;". Keep and monitor."))))))))))</f>
        <v/>
      </c>
      <c r="AE754">
        <f>IF(A754="","",IF(AD754&lt;&gt;"",AD754,AA754))</f>
        <v/>
      </c>
    </row>
    <row r="755">
      <c r="A755">
        <f>IF(Crawl!A754="","",Crawl!A754)</f>
        <v/>
      </c>
      <c r="B755">
        <f>IF(A755="","",Crawl!EC754)</f>
        <v/>
      </c>
      <c r="C755">
        <f>IF(A755="","",IFERROR(INDEX(Crawl!$A754:$DZ754,1,Rules!$H$6),""))</f>
        <v/>
      </c>
      <c r="D755">
        <f>IF(A755="","",IFERROR(INDEX(Crawl!$A754:$DZ754,1,Rules!$H$7),"")&amp;"")</f>
        <v/>
      </c>
      <c r="E755">
        <f>IF(A755="","",IFERROR(INDEX(Crawl!$A754:$DZ754,1,Rules!$H$8),"")&amp;"")</f>
        <v/>
      </c>
      <c r="F755">
        <f>IF(A755="","",IFERROR(INDEX(Crawl!$A754:$DZ754,1,Rules!$H$9),""))</f>
        <v/>
      </c>
      <c r="G755">
        <f>IF(A755="","",IFERROR(INDEX(Crawl!$A754:$DZ754,1,Rules!$H$10),""))</f>
        <v/>
      </c>
      <c r="H755">
        <f>IF(A755="","",IFERROR(INDEX(Crawl!$A754:$DZ754,1,Rules!$H$12),""))</f>
        <v/>
      </c>
      <c r="I755">
        <f>IF(A755="","",IF(AND(N(H755)&gt;0,IFERROR(INDEX(Crawl!$A754:$DZ754,1,Rules!$H$11),"")&amp;""&lt;&gt;""),IFERROR(INDEX(Crawl!$A754:$DZ754,1,Rules!$H$11),"")&amp;"",IF(AND(ISNUMBER(J755),N(J755)&gt;=Rules!$B$12,IFERROR(INDEX(Crawl!$A754:$DZ754,1,Rules!$H$13),"")&amp;""&lt;&gt;""),IFERROR(INDEX(Crawl!$A754:$DZ754,1,Rules!$H$13),"")&amp;"","")))</f>
        <v/>
      </c>
      <c r="J755" s="19">
        <f>IF(A755="","",IF(IFERROR(INDEX(Crawl!$A754:$DZ754,1,Rules!$H$14),"")&amp;""="","",IFERROR(INDEX(Crawl!$A754:$DZ754,1,Rules!$H$14),"")))</f>
        <v/>
      </c>
      <c r="K755">
        <f>IF(A755="","",IFERROR(SUMIFS('GSC current'!$J$2:$J$2001,'GSC current'!$I$2:$I$2001,B755),0))</f>
        <v/>
      </c>
      <c r="L755">
        <f>IF(A755="","",IFERROR(SUMIFS('GSC current'!$K$2:$K$2001,'GSC current'!$I$2:$I$2001,B755),0))</f>
        <v/>
      </c>
      <c r="M755" s="20">
        <f>IF(A755="","",IF(N(L755)&gt;0,K755/L755,""))</f>
        <v/>
      </c>
      <c r="N755" s="21">
        <f>IF(A755="","",IF(N(L755)&gt;0,SUMIFS('GSC current'!$L$2:$L$2001,'GSC current'!$I$2:$I$2001,B755)/L755,""))</f>
        <v/>
      </c>
      <c r="O755">
        <f>IF(A755="","",IFERROR(SUMIFS('GSC previous'!$J$2:$J$2001,'GSC previous'!$I$2:$I$2001,B755),0))</f>
        <v/>
      </c>
      <c r="P755" s="22">
        <f>IF(A755="","",IF(N(O755)&gt;0,(K755-O755)/O755,""))</f>
        <v/>
      </c>
      <c r="Q755">
        <f>IF(A755="","",IFERROR(SUMIFS(GA4!$P$2:$P$2001,GA4!$O$2:$O$2001,B755),0))</f>
        <v/>
      </c>
      <c r="R755" s="23">
        <f>IF(A755="","",IF(N(Q755)&gt;0,SUMIFS(GA4!$Q$2:$Q$2001,GA4!$O$2:$O$2001,B755)/Q755,""))</f>
        <v/>
      </c>
      <c r="S755">
        <f>IF(A755="","",IFERROR(SUMIFS(GA4!$R$2:$R$2001,GA4!$O$2:$O$2001,B755),0))</f>
        <v/>
      </c>
      <c r="T755">
        <f>IF(A755="","",IF(AND(ISNUMBER(F755),LEFT(C755&amp;"",1)="2"),IF(F755&lt;Rules!$B$9,"Yes","No"),"No"))</f>
        <v/>
      </c>
      <c r="U755">
        <f>IF(A755="","",IF(AND(N(O755)&gt;=Rules!$B$8,ISNUMBER(P755)),IF(P755&lt;=-Rules!$B$7,"Yes","No"),"No"))</f>
        <v/>
      </c>
      <c r="V755">
        <f>IF(A755="","",IF(AND(N(L755)&gt;=Rules!$B$6,ISNUMBER(N755)),IF(AND(N755&gt;=Rules!$B$10,N755&lt;=Rules!$B$11),"Yes","No"),"No"))</f>
        <v/>
      </c>
      <c r="W755">
        <f>IF(A755="","",IF(I755&lt;&gt;"","Yes","No"))</f>
        <v/>
      </c>
      <c r="X755">
        <f>IF(I755="","",IF(SUMIFS($K$3:$K$2002,$A$3:$A$2002,SUBSTITUTE(SUBSTITUTE(I755,"?","~?"),"*","~*"))&gt;N(K755),"Yes","No"))</f>
        <v/>
      </c>
      <c r="Y755">
        <f>IF(A755="","",IF(N(S755)&gt;0,"Yes","No"))</f>
        <v/>
      </c>
      <c r="Z755">
        <f>IF(A755="","",IF(AND(N(K755)&lt;Rules!$B$5,N(L755)&lt;Rules!$B$6,N(Q755)&lt;Rules!$B$13,Y755="No"),"Yes","No"))</f>
        <v/>
      </c>
      <c r="AA755">
        <f>IF(A755="","",IF(LEFT(C755&amp;"",1)="3","Redirect",IF(OR(LEFT(C755&amp;"",1)="4",LEFT(C755&amp;"",1)="5"),IF(OR(N(K755)&gt;0,N(AC755)&gt;=Rules!$B$14),"Redirect","Prune"),IF(D755="Non-Indexable","Keep",IF(AND(W755="Yes",X755="Yes",Y755="No"),"Merge",IF(OR(U755="Yes",V755="Yes",AND(T755="Yes",N(L755)&gt;=Rules!$B$6)),"Update",IF(Z755="Yes",IF(N(AC755)&gt;=Rules!$B$14,"Redirect","Prune"),"Keep")))))))</f>
        <v/>
      </c>
      <c r="AB755">
        <f>IF(A755="","",IF(LEFT(C755&amp;"",1)="3","Already redirects ("&amp;C755&amp;"). Update internal links to point at the final URL.",IF(OR(LEFT(C755&amp;"",1)="4",LEFT(C755&amp;"",1)="5"),IF(AA755="Redirect","Returns "&amp;C755&amp;" but still has "&amp;N(K755)&amp;" clicks and "&amp;N(AC755)&amp;" referring domains. 301 it to the closest live page.","Returns "&amp;C755&amp;" with no clicks or links. Remove internal links and let it 404 or 410."),IF(D755="Non-Indexable","Non-indexable ("&amp;E755&amp;"). Keep if that is intentional; otherwise fix the canonical or noindex.",IF(AA755="Merge","Overlaps with "&amp;I755&amp;IF(N(J755)&gt;0," (similarity "&amp;TEXT(J755,"0.00")&amp;")","")&amp;", which gets more clicks. Merge the useful parts into it and 301 this URL.",IF(AA755="Update",MID(IF(U755="Yes","; Clicks down "&amp;TEXT(-P755,"0%")&amp;" on the previous period","")&amp;IF(V755="Yes","; Average position "&amp;TEXT(N755,"0.0")&amp;" on "&amp;TEXT(L755,"#,##0")&amp;" impressions (striking distance)","")&amp;IF(AND(T755="Yes",N(L755)&gt;=Rules!$B$6),"; Thin ("&amp;F755&amp;" words) but has search demand",""),3,400),IF(AA755="Prune","Low value: "&amp;N(K755)&amp;" clicks, "&amp;N(L755)&amp;" impressions, "&amp;N(Q755)&amp;" sessions, no key events. Remove or noindex it and update internal links.",IF(AA755="Redirect","Low value but "&amp;N(AC755)&amp;" referring domains. 301 it to the closest relevant page to keep those links.",IF(AND(Z755="No",Y755="Yes",N(K755)&lt;Rules!$B$5),"Low search traffic but it converts (key events: "&amp;S755&amp;"). Keep it and link to it.",IF(W755="Yes","Stronger than the page it overlaps ("&amp;I755&amp;"). Keep; merge that page into this one.","Healthy: "&amp;N(K755)&amp;" clicks"&amp;IF(ISNUMBER(N755),", average position "&amp;TEXT(N755,"0.0"),"")&amp;". Keep and monitor."))))))))))</f>
        <v/>
      </c>
      <c r="AE755">
        <f>IF(A755="","",IF(AD755&lt;&gt;"",AD755,AA755))</f>
        <v/>
      </c>
    </row>
    <row r="756">
      <c r="A756">
        <f>IF(Crawl!A755="","",Crawl!A755)</f>
        <v/>
      </c>
      <c r="B756">
        <f>IF(A756="","",Crawl!EC755)</f>
        <v/>
      </c>
      <c r="C756">
        <f>IF(A756="","",IFERROR(INDEX(Crawl!$A755:$DZ755,1,Rules!$H$6),""))</f>
        <v/>
      </c>
      <c r="D756">
        <f>IF(A756="","",IFERROR(INDEX(Crawl!$A755:$DZ755,1,Rules!$H$7),"")&amp;"")</f>
        <v/>
      </c>
      <c r="E756">
        <f>IF(A756="","",IFERROR(INDEX(Crawl!$A755:$DZ755,1,Rules!$H$8),"")&amp;"")</f>
        <v/>
      </c>
      <c r="F756">
        <f>IF(A756="","",IFERROR(INDEX(Crawl!$A755:$DZ755,1,Rules!$H$9),""))</f>
        <v/>
      </c>
      <c r="G756">
        <f>IF(A756="","",IFERROR(INDEX(Crawl!$A755:$DZ755,1,Rules!$H$10),""))</f>
        <v/>
      </c>
      <c r="H756">
        <f>IF(A756="","",IFERROR(INDEX(Crawl!$A755:$DZ755,1,Rules!$H$12),""))</f>
        <v/>
      </c>
      <c r="I756">
        <f>IF(A756="","",IF(AND(N(H756)&gt;0,IFERROR(INDEX(Crawl!$A755:$DZ755,1,Rules!$H$11),"")&amp;""&lt;&gt;""),IFERROR(INDEX(Crawl!$A755:$DZ755,1,Rules!$H$11),"")&amp;"",IF(AND(ISNUMBER(J756),N(J756)&gt;=Rules!$B$12,IFERROR(INDEX(Crawl!$A755:$DZ755,1,Rules!$H$13),"")&amp;""&lt;&gt;""),IFERROR(INDEX(Crawl!$A755:$DZ755,1,Rules!$H$13),"")&amp;"","")))</f>
        <v/>
      </c>
      <c r="J756" s="19">
        <f>IF(A756="","",IF(IFERROR(INDEX(Crawl!$A755:$DZ755,1,Rules!$H$14),"")&amp;""="","",IFERROR(INDEX(Crawl!$A755:$DZ755,1,Rules!$H$14),"")))</f>
        <v/>
      </c>
      <c r="K756">
        <f>IF(A756="","",IFERROR(SUMIFS('GSC current'!$J$2:$J$2001,'GSC current'!$I$2:$I$2001,B756),0))</f>
        <v/>
      </c>
      <c r="L756">
        <f>IF(A756="","",IFERROR(SUMIFS('GSC current'!$K$2:$K$2001,'GSC current'!$I$2:$I$2001,B756),0))</f>
        <v/>
      </c>
      <c r="M756" s="20">
        <f>IF(A756="","",IF(N(L756)&gt;0,K756/L756,""))</f>
        <v/>
      </c>
      <c r="N756" s="21">
        <f>IF(A756="","",IF(N(L756)&gt;0,SUMIFS('GSC current'!$L$2:$L$2001,'GSC current'!$I$2:$I$2001,B756)/L756,""))</f>
        <v/>
      </c>
      <c r="O756">
        <f>IF(A756="","",IFERROR(SUMIFS('GSC previous'!$J$2:$J$2001,'GSC previous'!$I$2:$I$2001,B756),0))</f>
        <v/>
      </c>
      <c r="P756" s="22">
        <f>IF(A756="","",IF(N(O756)&gt;0,(K756-O756)/O756,""))</f>
        <v/>
      </c>
      <c r="Q756">
        <f>IF(A756="","",IFERROR(SUMIFS(GA4!$P$2:$P$2001,GA4!$O$2:$O$2001,B756),0))</f>
        <v/>
      </c>
      <c r="R756" s="23">
        <f>IF(A756="","",IF(N(Q756)&gt;0,SUMIFS(GA4!$Q$2:$Q$2001,GA4!$O$2:$O$2001,B756)/Q756,""))</f>
        <v/>
      </c>
      <c r="S756">
        <f>IF(A756="","",IFERROR(SUMIFS(GA4!$R$2:$R$2001,GA4!$O$2:$O$2001,B756),0))</f>
        <v/>
      </c>
      <c r="T756">
        <f>IF(A756="","",IF(AND(ISNUMBER(F756),LEFT(C756&amp;"",1)="2"),IF(F756&lt;Rules!$B$9,"Yes","No"),"No"))</f>
        <v/>
      </c>
      <c r="U756">
        <f>IF(A756="","",IF(AND(N(O756)&gt;=Rules!$B$8,ISNUMBER(P756)),IF(P756&lt;=-Rules!$B$7,"Yes","No"),"No"))</f>
        <v/>
      </c>
      <c r="V756">
        <f>IF(A756="","",IF(AND(N(L756)&gt;=Rules!$B$6,ISNUMBER(N756)),IF(AND(N756&gt;=Rules!$B$10,N756&lt;=Rules!$B$11),"Yes","No"),"No"))</f>
        <v/>
      </c>
      <c r="W756">
        <f>IF(A756="","",IF(I756&lt;&gt;"","Yes","No"))</f>
        <v/>
      </c>
      <c r="X756">
        <f>IF(I756="","",IF(SUMIFS($K$3:$K$2002,$A$3:$A$2002,SUBSTITUTE(SUBSTITUTE(I756,"?","~?"),"*","~*"))&gt;N(K756),"Yes","No"))</f>
        <v/>
      </c>
      <c r="Y756">
        <f>IF(A756="","",IF(N(S756)&gt;0,"Yes","No"))</f>
        <v/>
      </c>
      <c r="Z756">
        <f>IF(A756="","",IF(AND(N(K756)&lt;Rules!$B$5,N(L756)&lt;Rules!$B$6,N(Q756)&lt;Rules!$B$13,Y756="No"),"Yes","No"))</f>
        <v/>
      </c>
      <c r="AA756">
        <f>IF(A756="","",IF(LEFT(C756&amp;"",1)="3","Redirect",IF(OR(LEFT(C756&amp;"",1)="4",LEFT(C756&amp;"",1)="5"),IF(OR(N(K756)&gt;0,N(AC756)&gt;=Rules!$B$14),"Redirect","Prune"),IF(D756="Non-Indexable","Keep",IF(AND(W756="Yes",X756="Yes",Y756="No"),"Merge",IF(OR(U756="Yes",V756="Yes",AND(T756="Yes",N(L756)&gt;=Rules!$B$6)),"Update",IF(Z756="Yes",IF(N(AC756)&gt;=Rules!$B$14,"Redirect","Prune"),"Keep")))))))</f>
        <v/>
      </c>
      <c r="AB756">
        <f>IF(A756="","",IF(LEFT(C756&amp;"",1)="3","Already redirects ("&amp;C756&amp;"). Update internal links to point at the final URL.",IF(OR(LEFT(C756&amp;"",1)="4",LEFT(C756&amp;"",1)="5"),IF(AA756="Redirect","Returns "&amp;C756&amp;" but still has "&amp;N(K756)&amp;" clicks and "&amp;N(AC756)&amp;" referring domains. 301 it to the closest live page.","Returns "&amp;C756&amp;" with no clicks or links. Remove internal links and let it 404 or 410."),IF(D756="Non-Indexable","Non-indexable ("&amp;E756&amp;"). Keep if that is intentional; otherwise fix the canonical or noindex.",IF(AA756="Merge","Overlaps with "&amp;I756&amp;IF(N(J756)&gt;0," (similarity "&amp;TEXT(J756,"0.00")&amp;")","")&amp;", which gets more clicks. Merge the useful parts into it and 301 this URL.",IF(AA756="Update",MID(IF(U756="Yes","; Clicks down "&amp;TEXT(-P756,"0%")&amp;" on the previous period","")&amp;IF(V756="Yes","; Average position "&amp;TEXT(N756,"0.0")&amp;" on "&amp;TEXT(L756,"#,##0")&amp;" impressions (striking distance)","")&amp;IF(AND(T756="Yes",N(L756)&gt;=Rules!$B$6),"; Thin ("&amp;F756&amp;" words) but has search demand",""),3,400),IF(AA756="Prune","Low value: "&amp;N(K756)&amp;" clicks, "&amp;N(L756)&amp;" impressions, "&amp;N(Q756)&amp;" sessions, no key events. Remove or noindex it and update internal links.",IF(AA756="Redirect","Low value but "&amp;N(AC756)&amp;" referring domains. 301 it to the closest relevant page to keep those links.",IF(AND(Z756="No",Y756="Yes",N(K756)&lt;Rules!$B$5),"Low search traffic but it converts (key events: "&amp;S756&amp;"). Keep it and link to it.",IF(W756="Yes","Stronger than the page it overlaps ("&amp;I756&amp;"). Keep; merge that page into this one.","Healthy: "&amp;N(K756)&amp;" clicks"&amp;IF(ISNUMBER(N756),", average position "&amp;TEXT(N756,"0.0"),"")&amp;". Keep and monitor."))))))))))</f>
        <v/>
      </c>
      <c r="AE756">
        <f>IF(A756="","",IF(AD756&lt;&gt;"",AD756,AA756))</f>
        <v/>
      </c>
    </row>
    <row r="757">
      <c r="A757">
        <f>IF(Crawl!A756="","",Crawl!A756)</f>
        <v/>
      </c>
      <c r="B757">
        <f>IF(A757="","",Crawl!EC756)</f>
        <v/>
      </c>
      <c r="C757">
        <f>IF(A757="","",IFERROR(INDEX(Crawl!$A756:$DZ756,1,Rules!$H$6),""))</f>
        <v/>
      </c>
      <c r="D757">
        <f>IF(A757="","",IFERROR(INDEX(Crawl!$A756:$DZ756,1,Rules!$H$7),"")&amp;"")</f>
        <v/>
      </c>
      <c r="E757">
        <f>IF(A757="","",IFERROR(INDEX(Crawl!$A756:$DZ756,1,Rules!$H$8),"")&amp;"")</f>
        <v/>
      </c>
      <c r="F757">
        <f>IF(A757="","",IFERROR(INDEX(Crawl!$A756:$DZ756,1,Rules!$H$9),""))</f>
        <v/>
      </c>
      <c r="G757">
        <f>IF(A757="","",IFERROR(INDEX(Crawl!$A756:$DZ756,1,Rules!$H$10),""))</f>
        <v/>
      </c>
      <c r="H757">
        <f>IF(A757="","",IFERROR(INDEX(Crawl!$A756:$DZ756,1,Rules!$H$12),""))</f>
        <v/>
      </c>
      <c r="I757">
        <f>IF(A757="","",IF(AND(N(H757)&gt;0,IFERROR(INDEX(Crawl!$A756:$DZ756,1,Rules!$H$11),"")&amp;""&lt;&gt;""),IFERROR(INDEX(Crawl!$A756:$DZ756,1,Rules!$H$11),"")&amp;"",IF(AND(ISNUMBER(J757),N(J757)&gt;=Rules!$B$12,IFERROR(INDEX(Crawl!$A756:$DZ756,1,Rules!$H$13),"")&amp;""&lt;&gt;""),IFERROR(INDEX(Crawl!$A756:$DZ756,1,Rules!$H$13),"")&amp;"","")))</f>
        <v/>
      </c>
      <c r="J757" s="19">
        <f>IF(A757="","",IF(IFERROR(INDEX(Crawl!$A756:$DZ756,1,Rules!$H$14),"")&amp;""="","",IFERROR(INDEX(Crawl!$A756:$DZ756,1,Rules!$H$14),"")))</f>
        <v/>
      </c>
      <c r="K757">
        <f>IF(A757="","",IFERROR(SUMIFS('GSC current'!$J$2:$J$2001,'GSC current'!$I$2:$I$2001,B757),0))</f>
        <v/>
      </c>
      <c r="L757">
        <f>IF(A757="","",IFERROR(SUMIFS('GSC current'!$K$2:$K$2001,'GSC current'!$I$2:$I$2001,B757),0))</f>
        <v/>
      </c>
      <c r="M757" s="20">
        <f>IF(A757="","",IF(N(L757)&gt;0,K757/L757,""))</f>
        <v/>
      </c>
      <c r="N757" s="21">
        <f>IF(A757="","",IF(N(L757)&gt;0,SUMIFS('GSC current'!$L$2:$L$2001,'GSC current'!$I$2:$I$2001,B757)/L757,""))</f>
        <v/>
      </c>
      <c r="O757">
        <f>IF(A757="","",IFERROR(SUMIFS('GSC previous'!$J$2:$J$2001,'GSC previous'!$I$2:$I$2001,B757),0))</f>
        <v/>
      </c>
      <c r="P757" s="22">
        <f>IF(A757="","",IF(N(O757)&gt;0,(K757-O757)/O757,""))</f>
        <v/>
      </c>
      <c r="Q757">
        <f>IF(A757="","",IFERROR(SUMIFS(GA4!$P$2:$P$2001,GA4!$O$2:$O$2001,B757),0))</f>
        <v/>
      </c>
      <c r="R757" s="23">
        <f>IF(A757="","",IF(N(Q757)&gt;0,SUMIFS(GA4!$Q$2:$Q$2001,GA4!$O$2:$O$2001,B757)/Q757,""))</f>
        <v/>
      </c>
      <c r="S757">
        <f>IF(A757="","",IFERROR(SUMIFS(GA4!$R$2:$R$2001,GA4!$O$2:$O$2001,B757),0))</f>
        <v/>
      </c>
      <c r="T757">
        <f>IF(A757="","",IF(AND(ISNUMBER(F757),LEFT(C757&amp;"",1)="2"),IF(F757&lt;Rules!$B$9,"Yes","No"),"No"))</f>
        <v/>
      </c>
      <c r="U757">
        <f>IF(A757="","",IF(AND(N(O757)&gt;=Rules!$B$8,ISNUMBER(P757)),IF(P757&lt;=-Rules!$B$7,"Yes","No"),"No"))</f>
        <v/>
      </c>
      <c r="V757">
        <f>IF(A757="","",IF(AND(N(L757)&gt;=Rules!$B$6,ISNUMBER(N757)),IF(AND(N757&gt;=Rules!$B$10,N757&lt;=Rules!$B$11),"Yes","No"),"No"))</f>
        <v/>
      </c>
      <c r="W757">
        <f>IF(A757="","",IF(I757&lt;&gt;"","Yes","No"))</f>
        <v/>
      </c>
      <c r="X757">
        <f>IF(I757="","",IF(SUMIFS($K$3:$K$2002,$A$3:$A$2002,SUBSTITUTE(SUBSTITUTE(I757,"?","~?"),"*","~*"))&gt;N(K757),"Yes","No"))</f>
        <v/>
      </c>
      <c r="Y757">
        <f>IF(A757="","",IF(N(S757)&gt;0,"Yes","No"))</f>
        <v/>
      </c>
      <c r="Z757">
        <f>IF(A757="","",IF(AND(N(K757)&lt;Rules!$B$5,N(L757)&lt;Rules!$B$6,N(Q757)&lt;Rules!$B$13,Y757="No"),"Yes","No"))</f>
        <v/>
      </c>
      <c r="AA757">
        <f>IF(A757="","",IF(LEFT(C757&amp;"",1)="3","Redirect",IF(OR(LEFT(C757&amp;"",1)="4",LEFT(C757&amp;"",1)="5"),IF(OR(N(K757)&gt;0,N(AC757)&gt;=Rules!$B$14),"Redirect","Prune"),IF(D757="Non-Indexable","Keep",IF(AND(W757="Yes",X757="Yes",Y757="No"),"Merge",IF(OR(U757="Yes",V757="Yes",AND(T757="Yes",N(L757)&gt;=Rules!$B$6)),"Update",IF(Z757="Yes",IF(N(AC757)&gt;=Rules!$B$14,"Redirect","Prune"),"Keep")))))))</f>
        <v/>
      </c>
      <c r="AB757">
        <f>IF(A757="","",IF(LEFT(C757&amp;"",1)="3","Already redirects ("&amp;C757&amp;"). Update internal links to point at the final URL.",IF(OR(LEFT(C757&amp;"",1)="4",LEFT(C757&amp;"",1)="5"),IF(AA757="Redirect","Returns "&amp;C757&amp;" but still has "&amp;N(K757)&amp;" clicks and "&amp;N(AC757)&amp;" referring domains. 301 it to the closest live page.","Returns "&amp;C757&amp;" with no clicks or links. Remove internal links and let it 404 or 410."),IF(D757="Non-Indexable","Non-indexable ("&amp;E757&amp;"). Keep if that is intentional; otherwise fix the canonical or noindex.",IF(AA757="Merge","Overlaps with "&amp;I757&amp;IF(N(J757)&gt;0," (similarity "&amp;TEXT(J757,"0.00")&amp;")","")&amp;", which gets more clicks. Merge the useful parts into it and 301 this URL.",IF(AA757="Update",MID(IF(U757="Yes","; Clicks down "&amp;TEXT(-P757,"0%")&amp;" on the previous period","")&amp;IF(V757="Yes","; Average position "&amp;TEXT(N757,"0.0")&amp;" on "&amp;TEXT(L757,"#,##0")&amp;" impressions (striking distance)","")&amp;IF(AND(T757="Yes",N(L757)&gt;=Rules!$B$6),"; Thin ("&amp;F757&amp;" words) but has search demand",""),3,400),IF(AA757="Prune","Low value: "&amp;N(K757)&amp;" clicks, "&amp;N(L757)&amp;" impressions, "&amp;N(Q757)&amp;" sessions, no key events. Remove or noindex it and update internal links.",IF(AA757="Redirect","Low value but "&amp;N(AC757)&amp;" referring domains. 301 it to the closest relevant page to keep those links.",IF(AND(Z757="No",Y757="Yes",N(K757)&lt;Rules!$B$5),"Low search traffic but it converts (key events: "&amp;S757&amp;"). Keep it and link to it.",IF(W757="Yes","Stronger than the page it overlaps ("&amp;I757&amp;"). Keep; merge that page into this one.","Healthy: "&amp;N(K757)&amp;" clicks"&amp;IF(ISNUMBER(N757),", average position "&amp;TEXT(N757,"0.0"),"")&amp;". Keep and monitor."))))))))))</f>
        <v/>
      </c>
      <c r="AE757">
        <f>IF(A757="","",IF(AD757&lt;&gt;"",AD757,AA757))</f>
        <v/>
      </c>
    </row>
    <row r="758">
      <c r="A758">
        <f>IF(Crawl!A757="","",Crawl!A757)</f>
        <v/>
      </c>
      <c r="B758">
        <f>IF(A758="","",Crawl!EC757)</f>
        <v/>
      </c>
      <c r="C758">
        <f>IF(A758="","",IFERROR(INDEX(Crawl!$A757:$DZ757,1,Rules!$H$6),""))</f>
        <v/>
      </c>
      <c r="D758">
        <f>IF(A758="","",IFERROR(INDEX(Crawl!$A757:$DZ757,1,Rules!$H$7),"")&amp;"")</f>
        <v/>
      </c>
      <c r="E758">
        <f>IF(A758="","",IFERROR(INDEX(Crawl!$A757:$DZ757,1,Rules!$H$8),"")&amp;"")</f>
        <v/>
      </c>
      <c r="F758">
        <f>IF(A758="","",IFERROR(INDEX(Crawl!$A757:$DZ757,1,Rules!$H$9),""))</f>
        <v/>
      </c>
      <c r="G758">
        <f>IF(A758="","",IFERROR(INDEX(Crawl!$A757:$DZ757,1,Rules!$H$10),""))</f>
        <v/>
      </c>
      <c r="H758">
        <f>IF(A758="","",IFERROR(INDEX(Crawl!$A757:$DZ757,1,Rules!$H$12),""))</f>
        <v/>
      </c>
      <c r="I758">
        <f>IF(A758="","",IF(AND(N(H758)&gt;0,IFERROR(INDEX(Crawl!$A757:$DZ757,1,Rules!$H$11),"")&amp;""&lt;&gt;""),IFERROR(INDEX(Crawl!$A757:$DZ757,1,Rules!$H$11),"")&amp;"",IF(AND(ISNUMBER(J758),N(J758)&gt;=Rules!$B$12,IFERROR(INDEX(Crawl!$A757:$DZ757,1,Rules!$H$13),"")&amp;""&lt;&gt;""),IFERROR(INDEX(Crawl!$A757:$DZ757,1,Rules!$H$13),"")&amp;"","")))</f>
        <v/>
      </c>
      <c r="J758" s="19">
        <f>IF(A758="","",IF(IFERROR(INDEX(Crawl!$A757:$DZ757,1,Rules!$H$14),"")&amp;""="","",IFERROR(INDEX(Crawl!$A757:$DZ757,1,Rules!$H$14),"")))</f>
        <v/>
      </c>
      <c r="K758">
        <f>IF(A758="","",IFERROR(SUMIFS('GSC current'!$J$2:$J$2001,'GSC current'!$I$2:$I$2001,B758),0))</f>
        <v/>
      </c>
      <c r="L758">
        <f>IF(A758="","",IFERROR(SUMIFS('GSC current'!$K$2:$K$2001,'GSC current'!$I$2:$I$2001,B758),0))</f>
        <v/>
      </c>
      <c r="M758" s="20">
        <f>IF(A758="","",IF(N(L758)&gt;0,K758/L758,""))</f>
        <v/>
      </c>
      <c r="N758" s="21">
        <f>IF(A758="","",IF(N(L758)&gt;0,SUMIFS('GSC current'!$L$2:$L$2001,'GSC current'!$I$2:$I$2001,B758)/L758,""))</f>
        <v/>
      </c>
      <c r="O758">
        <f>IF(A758="","",IFERROR(SUMIFS('GSC previous'!$J$2:$J$2001,'GSC previous'!$I$2:$I$2001,B758),0))</f>
        <v/>
      </c>
      <c r="P758" s="22">
        <f>IF(A758="","",IF(N(O758)&gt;0,(K758-O758)/O758,""))</f>
        <v/>
      </c>
      <c r="Q758">
        <f>IF(A758="","",IFERROR(SUMIFS(GA4!$P$2:$P$2001,GA4!$O$2:$O$2001,B758),0))</f>
        <v/>
      </c>
      <c r="R758" s="23">
        <f>IF(A758="","",IF(N(Q758)&gt;0,SUMIFS(GA4!$Q$2:$Q$2001,GA4!$O$2:$O$2001,B758)/Q758,""))</f>
        <v/>
      </c>
      <c r="S758">
        <f>IF(A758="","",IFERROR(SUMIFS(GA4!$R$2:$R$2001,GA4!$O$2:$O$2001,B758),0))</f>
        <v/>
      </c>
      <c r="T758">
        <f>IF(A758="","",IF(AND(ISNUMBER(F758),LEFT(C758&amp;"",1)="2"),IF(F758&lt;Rules!$B$9,"Yes","No"),"No"))</f>
        <v/>
      </c>
      <c r="U758">
        <f>IF(A758="","",IF(AND(N(O758)&gt;=Rules!$B$8,ISNUMBER(P758)),IF(P758&lt;=-Rules!$B$7,"Yes","No"),"No"))</f>
        <v/>
      </c>
      <c r="V758">
        <f>IF(A758="","",IF(AND(N(L758)&gt;=Rules!$B$6,ISNUMBER(N758)),IF(AND(N758&gt;=Rules!$B$10,N758&lt;=Rules!$B$11),"Yes","No"),"No"))</f>
        <v/>
      </c>
      <c r="W758">
        <f>IF(A758="","",IF(I758&lt;&gt;"","Yes","No"))</f>
        <v/>
      </c>
      <c r="X758">
        <f>IF(I758="","",IF(SUMIFS($K$3:$K$2002,$A$3:$A$2002,SUBSTITUTE(SUBSTITUTE(I758,"?","~?"),"*","~*"))&gt;N(K758),"Yes","No"))</f>
        <v/>
      </c>
      <c r="Y758">
        <f>IF(A758="","",IF(N(S758)&gt;0,"Yes","No"))</f>
        <v/>
      </c>
      <c r="Z758">
        <f>IF(A758="","",IF(AND(N(K758)&lt;Rules!$B$5,N(L758)&lt;Rules!$B$6,N(Q758)&lt;Rules!$B$13,Y758="No"),"Yes","No"))</f>
        <v/>
      </c>
      <c r="AA758">
        <f>IF(A758="","",IF(LEFT(C758&amp;"",1)="3","Redirect",IF(OR(LEFT(C758&amp;"",1)="4",LEFT(C758&amp;"",1)="5"),IF(OR(N(K758)&gt;0,N(AC758)&gt;=Rules!$B$14),"Redirect","Prune"),IF(D758="Non-Indexable","Keep",IF(AND(W758="Yes",X758="Yes",Y758="No"),"Merge",IF(OR(U758="Yes",V758="Yes",AND(T758="Yes",N(L758)&gt;=Rules!$B$6)),"Update",IF(Z758="Yes",IF(N(AC758)&gt;=Rules!$B$14,"Redirect","Prune"),"Keep")))))))</f>
        <v/>
      </c>
      <c r="AB758">
        <f>IF(A758="","",IF(LEFT(C758&amp;"",1)="3","Already redirects ("&amp;C758&amp;"). Update internal links to point at the final URL.",IF(OR(LEFT(C758&amp;"",1)="4",LEFT(C758&amp;"",1)="5"),IF(AA758="Redirect","Returns "&amp;C758&amp;" but still has "&amp;N(K758)&amp;" clicks and "&amp;N(AC758)&amp;" referring domains. 301 it to the closest live page.","Returns "&amp;C758&amp;" with no clicks or links. Remove internal links and let it 404 or 410."),IF(D758="Non-Indexable","Non-indexable ("&amp;E758&amp;"). Keep if that is intentional; otherwise fix the canonical or noindex.",IF(AA758="Merge","Overlaps with "&amp;I758&amp;IF(N(J758)&gt;0," (similarity "&amp;TEXT(J758,"0.00")&amp;")","")&amp;", which gets more clicks. Merge the useful parts into it and 301 this URL.",IF(AA758="Update",MID(IF(U758="Yes","; Clicks down "&amp;TEXT(-P758,"0%")&amp;" on the previous period","")&amp;IF(V758="Yes","; Average position "&amp;TEXT(N758,"0.0")&amp;" on "&amp;TEXT(L758,"#,##0")&amp;" impressions (striking distance)","")&amp;IF(AND(T758="Yes",N(L758)&gt;=Rules!$B$6),"; Thin ("&amp;F758&amp;" words) but has search demand",""),3,400),IF(AA758="Prune","Low value: "&amp;N(K758)&amp;" clicks, "&amp;N(L758)&amp;" impressions, "&amp;N(Q758)&amp;" sessions, no key events. Remove or noindex it and update internal links.",IF(AA758="Redirect","Low value but "&amp;N(AC758)&amp;" referring domains. 301 it to the closest relevant page to keep those links.",IF(AND(Z758="No",Y758="Yes",N(K758)&lt;Rules!$B$5),"Low search traffic but it converts (key events: "&amp;S758&amp;"). Keep it and link to it.",IF(W758="Yes","Stronger than the page it overlaps ("&amp;I758&amp;"). Keep; merge that page into this one.","Healthy: "&amp;N(K758)&amp;" clicks"&amp;IF(ISNUMBER(N758),", average position "&amp;TEXT(N758,"0.0"),"")&amp;". Keep and monitor."))))))))))</f>
        <v/>
      </c>
      <c r="AE758">
        <f>IF(A758="","",IF(AD758&lt;&gt;"",AD758,AA758))</f>
        <v/>
      </c>
    </row>
    <row r="759">
      <c r="A759">
        <f>IF(Crawl!A758="","",Crawl!A758)</f>
        <v/>
      </c>
      <c r="B759">
        <f>IF(A759="","",Crawl!EC758)</f>
        <v/>
      </c>
      <c r="C759">
        <f>IF(A759="","",IFERROR(INDEX(Crawl!$A758:$DZ758,1,Rules!$H$6),""))</f>
        <v/>
      </c>
      <c r="D759">
        <f>IF(A759="","",IFERROR(INDEX(Crawl!$A758:$DZ758,1,Rules!$H$7),"")&amp;"")</f>
        <v/>
      </c>
      <c r="E759">
        <f>IF(A759="","",IFERROR(INDEX(Crawl!$A758:$DZ758,1,Rules!$H$8),"")&amp;"")</f>
        <v/>
      </c>
      <c r="F759">
        <f>IF(A759="","",IFERROR(INDEX(Crawl!$A758:$DZ758,1,Rules!$H$9),""))</f>
        <v/>
      </c>
      <c r="G759">
        <f>IF(A759="","",IFERROR(INDEX(Crawl!$A758:$DZ758,1,Rules!$H$10),""))</f>
        <v/>
      </c>
      <c r="H759">
        <f>IF(A759="","",IFERROR(INDEX(Crawl!$A758:$DZ758,1,Rules!$H$12),""))</f>
        <v/>
      </c>
      <c r="I759">
        <f>IF(A759="","",IF(AND(N(H759)&gt;0,IFERROR(INDEX(Crawl!$A758:$DZ758,1,Rules!$H$11),"")&amp;""&lt;&gt;""),IFERROR(INDEX(Crawl!$A758:$DZ758,1,Rules!$H$11),"")&amp;"",IF(AND(ISNUMBER(J759),N(J759)&gt;=Rules!$B$12,IFERROR(INDEX(Crawl!$A758:$DZ758,1,Rules!$H$13),"")&amp;""&lt;&gt;""),IFERROR(INDEX(Crawl!$A758:$DZ758,1,Rules!$H$13),"")&amp;"","")))</f>
        <v/>
      </c>
      <c r="J759" s="19">
        <f>IF(A759="","",IF(IFERROR(INDEX(Crawl!$A758:$DZ758,1,Rules!$H$14),"")&amp;""="","",IFERROR(INDEX(Crawl!$A758:$DZ758,1,Rules!$H$14),"")))</f>
        <v/>
      </c>
      <c r="K759">
        <f>IF(A759="","",IFERROR(SUMIFS('GSC current'!$J$2:$J$2001,'GSC current'!$I$2:$I$2001,B759),0))</f>
        <v/>
      </c>
      <c r="L759">
        <f>IF(A759="","",IFERROR(SUMIFS('GSC current'!$K$2:$K$2001,'GSC current'!$I$2:$I$2001,B759),0))</f>
        <v/>
      </c>
      <c r="M759" s="20">
        <f>IF(A759="","",IF(N(L759)&gt;0,K759/L759,""))</f>
        <v/>
      </c>
      <c r="N759" s="21">
        <f>IF(A759="","",IF(N(L759)&gt;0,SUMIFS('GSC current'!$L$2:$L$2001,'GSC current'!$I$2:$I$2001,B759)/L759,""))</f>
        <v/>
      </c>
      <c r="O759">
        <f>IF(A759="","",IFERROR(SUMIFS('GSC previous'!$J$2:$J$2001,'GSC previous'!$I$2:$I$2001,B759),0))</f>
        <v/>
      </c>
      <c r="P759" s="22">
        <f>IF(A759="","",IF(N(O759)&gt;0,(K759-O759)/O759,""))</f>
        <v/>
      </c>
      <c r="Q759">
        <f>IF(A759="","",IFERROR(SUMIFS(GA4!$P$2:$P$2001,GA4!$O$2:$O$2001,B759),0))</f>
        <v/>
      </c>
      <c r="R759" s="23">
        <f>IF(A759="","",IF(N(Q759)&gt;0,SUMIFS(GA4!$Q$2:$Q$2001,GA4!$O$2:$O$2001,B759)/Q759,""))</f>
        <v/>
      </c>
      <c r="S759">
        <f>IF(A759="","",IFERROR(SUMIFS(GA4!$R$2:$R$2001,GA4!$O$2:$O$2001,B759),0))</f>
        <v/>
      </c>
      <c r="T759">
        <f>IF(A759="","",IF(AND(ISNUMBER(F759),LEFT(C759&amp;"",1)="2"),IF(F759&lt;Rules!$B$9,"Yes","No"),"No"))</f>
        <v/>
      </c>
      <c r="U759">
        <f>IF(A759="","",IF(AND(N(O759)&gt;=Rules!$B$8,ISNUMBER(P759)),IF(P759&lt;=-Rules!$B$7,"Yes","No"),"No"))</f>
        <v/>
      </c>
      <c r="V759">
        <f>IF(A759="","",IF(AND(N(L759)&gt;=Rules!$B$6,ISNUMBER(N759)),IF(AND(N759&gt;=Rules!$B$10,N759&lt;=Rules!$B$11),"Yes","No"),"No"))</f>
        <v/>
      </c>
      <c r="W759">
        <f>IF(A759="","",IF(I759&lt;&gt;"","Yes","No"))</f>
        <v/>
      </c>
      <c r="X759">
        <f>IF(I759="","",IF(SUMIFS($K$3:$K$2002,$A$3:$A$2002,SUBSTITUTE(SUBSTITUTE(I759,"?","~?"),"*","~*"))&gt;N(K759),"Yes","No"))</f>
        <v/>
      </c>
      <c r="Y759">
        <f>IF(A759="","",IF(N(S759)&gt;0,"Yes","No"))</f>
        <v/>
      </c>
      <c r="Z759">
        <f>IF(A759="","",IF(AND(N(K759)&lt;Rules!$B$5,N(L759)&lt;Rules!$B$6,N(Q759)&lt;Rules!$B$13,Y759="No"),"Yes","No"))</f>
        <v/>
      </c>
      <c r="AA759">
        <f>IF(A759="","",IF(LEFT(C759&amp;"",1)="3","Redirect",IF(OR(LEFT(C759&amp;"",1)="4",LEFT(C759&amp;"",1)="5"),IF(OR(N(K759)&gt;0,N(AC759)&gt;=Rules!$B$14),"Redirect","Prune"),IF(D759="Non-Indexable","Keep",IF(AND(W759="Yes",X759="Yes",Y759="No"),"Merge",IF(OR(U759="Yes",V759="Yes",AND(T759="Yes",N(L759)&gt;=Rules!$B$6)),"Update",IF(Z759="Yes",IF(N(AC759)&gt;=Rules!$B$14,"Redirect","Prune"),"Keep")))))))</f>
        <v/>
      </c>
      <c r="AB759">
        <f>IF(A759="","",IF(LEFT(C759&amp;"",1)="3","Already redirects ("&amp;C759&amp;"). Update internal links to point at the final URL.",IF(OR(LEFT(C759&amp;"",1)="4",LEFT(C759&amp;"",1)="5"),IF(AA759="Redirect","Returns "&amp;C759&amp;" but still has "&amp;N(K759)&amp;" clicks and "&amp;N(AC759)&amp;" referring domains. 301 it to the closest live page.","Returns "&amp;C759&amp;" with no clicks or links. Remove internal links and let it 404 or 410."),IF(D759="Non-Indexable","Non-indexable ("&amp;E759&amp;"). Keep if that is intentional; otherwise fix the canonical or noindex.",IF(AA759="Merge","Overlaps with "&amp;I759&amp;IF(N(J759)&gt;0," (similarity "&amp;TEXT(J759,"0.00")&amp;")","")&amp;", which gets more clicks. Merge the useful parts into it and 301 this URL.",IF(AA759="Update",MID(IF(U759="Yes","; Clicks down "&amp;TEXT(-P759,"0%")&amp;" on the previous period","")&amp;IF(V759="Yes","; Average position "&amp;TEXT(N759,"0.0")&amp;" on "&amp;TEXT(L759,"#,##0")&amp;" impressions (striking distance)","")&amp;IF(AND(T759="Yes",N(L759)&gt;=Rules!$B$6),"; Thin ("&amp;F759&amp;" words) but has search demand",""),3,400),IF(AA759="Prune","Low value: "&amp;N(K759)&amp;" clicks, "&amp;N(L759)&amp;" impressions, "&amp;N(Q759)&amp;" sessions, no key events. Remove or noindex it and update internal links.",IF(AA759="Redirect","Low value but "&amp;N(AC759)&amp;" referring domains. 301 it to the closest relevant page to keep those links.",IF(AND(Z759="No",Y759="Yes",N(K759)&lt;Rules!$B$5),"Low search traffic but it converts (key events: "&amp;S759&amp;"). Keep it and link to it.",IF(W759="Yes","Stronger than the page it overlaps ("&amp;I759&amp;"). Keep; merge that page into this one.","Healthy: "&amp;N(K759)&amp;" clicks"&amp;IF(ISNUMBER(N759),", average position "&amp;TEXT(N759,"0.0"),"")&amp;". Keep and monitor."))))))))))</f>
        <v/>
      </c>
      <c r="AE759">
        <f>IF(A759="","",IF(AD759&lt;&gt;"",AD759,AA759))</f>
        <v/>
      </c>
    </row>
    <row r="760">
      <c r="A760">
        <f>IF(Crawl!A759="","",Crawl!A759)</f>
        <v/>
      </c>
      <c r="B760">
        <f>IF(A760="","",Crawl!EC759)</f>
        <v/>
      </c>
      <c r="C760">
        <f>IF(A760="","",IFERROR(INDEX(Crawl!$A759:$DZ759,1,Rules!$H$6),""))</f>
        <v/>
      </c>
      <c r="D760">
        <f>IF(A760="","",IFERROR(INDEX(Crawl!$A759:$DZ759,1,Rules!$H$7),"")&amp;"")</f>
        <v/>
      </c>
      <c r="E760">
        <f>IF(A760="","",IFERROR(INDEX(Crawl!$A759:$DZ759,1,Rules!$H$8),"")&amp;"")</f>
        <v/>
      </c>
      <c r="F760">
        <f>IF(A760="","",IFERROR(INDEX(Crawl!$A759:$DZ759,1,Rules!$H$9),""))</f>
        <v/>
      </c>
      <c r="G760">
        <f>IF(A760="","",IFERROR(INDEX(Crawl!$A759:$DZ759,1,Rules!$H$10),""))</f>
        <v/>
      </c>
      <c r="H760">
        <f>IF(A760="","",IFERROR(INDEX(Crawl!$A759:$DZ759,1,Rules!$H$12),""))</f>
        <v/>
      </c>
      <c r="I760">
        <f>IF(A760="","",IF(AND(N(H760)&gt;0,IFERROR(INDEX(Crawl!$A759:$DZ759,1,Rules!$H$11),"")&amp;""&lt;&gt;""),IFERROR(INDEX(Crawl!$A759:$DZ759,1,Rules!$H$11),"")&amp;"",IF(AND(ISNUMBER(J760),N(J760)&gt;=Rules!$B$12,IFERROR(INDEX(Crawl!$A759:$DZ759,1,Rules!$H$13),"")&amp;""&lt;&gt;""),IFERROR(INDEX(Crawl!$A759:$DZ759,1,Rules!$H$13),"")&amp;"","")))</f>
        <v/>
      </c>
      <c r="J760" s="19">
        <f>IF(A760="","",IF(IFERROR(INDEX(Crawl!$A759:$DZ759,1,Rules!$H$14),"")&amp;""="","",IFERROR(INDEX(Crawl!$A759:$DZ759,1,Rules!$H$14),"")))</f>
        <v/>
      </c>
      <c r="K760">
        <f>IF(A760="","",IFERROR(SUMIFS('GSC current'!$J$2:$J$2001,'GSC current'!$I$2:$I$2001,B760),0))</f>
        <v/>
      </c>
      <c r="L760">
        <f>IF(A760="","",IFERROR(SUMIFS('GSC current'!$K$2:$K$2001,'GSC current'!$I$2:$I$2001,B760),0))</f>
        <v/>
      </c>
      <c r="M760" s="20">
        <f>IF(A760="","",IF(N(L760)&gt;0,K760/L760,""))</f>
        <v/>
      </c>
      <c r="N760" s="21">
        <f>IF(A760="","",IF(N(L760)&gt;0,SUMIFS('GSC current'!$L$2:$L$2001,'GSC current'!$I$2:$I$2001,B760)/L760,""))</f>
        <v/>
      </c>
      <c r="O760">
        <f>IF(A760="","",IFERROR(SUMIFS('GSC previous'!$J$2:$J$2001,'GSC previous'!$I$2:$I$2001,B760),0))</f>
        <v/>
      </c>
      <c r="P760" s="22">
        <f>IF(A760="","",IF(N(O760)&gt;0,(K760-O760)/O760,""))</f>
        <v/>
      </c>
      <c r="Q760">
        <f>IF(A760="","",IFERROR(SUMIFS(GA4!$P$2:$P$2001,GA4!$O$2:$O$2001,B760),0))</f>
        <v/>
      </c>
      <c r="R760" s="23">
        <f>IF(A760="","",IF(N(Q760)&gt;0,SUMIFS(GA4!$Q$2:$Q$2001,GA4!$O$2:$O$2001,B760)/Q760,""))</f>
        <v/>
      </c>
      <c r="S760">
        <f>IF(A760="","",IFERROR(SUMIFS(GA4!$R$2:$R$2001,GA4!$O$2:$O$2001,B760),0))</f>
        <v/>
      </c>
      <c r="T760">
        <f>IF(A760="","",IF(AND(ISNUMBER(F760),LEFT(C760&amp;"",1)="2"),IF(F760&lt;Rules!$B$9,"Yes","No"),"No"))</f>
        <v/>
      </c>
      <c r="U760">
        <f>IF(A760="","",IF(AND(N(O760)&gt;=Rules!$B$8,ISNUMBER(P760)),IF(P760&lt;=-Rules!$B$7,"Yes","No"),"No"))</f>
        <v/>
      </c>
      <c r="V760">
        <f>IF(A760="","",IF(AND(N(L760)&gt;=Rules!$B$6,ISNUMBER(N760)),IF(AND(N760&gt;=Rules!$B$10,N760&lt;=Rules!$B$11),"Yes","No"),"No"))</f>
        <v/>
      </c>
      <c r="W760">
        <f>IF(A760="","",IF(I760&lt;&gt;"","Yes","No"))</f>
        <v/>
      </c>
      <c r="X760">
        <f>IF(I760="","",IF(SUMIFS($K$3:$K$2002,$A$3:$A$2002,SUBSTITUTE(SUBSTITUTE(I760,"?","~?"),"*","~*"))&gt;N(K760),"Yes","No"))</f>
        <v/>
      </c>
      <c r="Y760">
        <f>IF(A760="","",IF(N(S760)&gt;0,"Yes","No"))</f>
        <v/>
      </c>
      <c r="Z760">
        <f>IF(A760="","",IF(AND(N(K760)&lt;Rules!$B$5,N(L760)&lt;Rules!$B$6,N(Q760)&lt;Rules!$B$13,Y760="No"),"Yes","No"))</f>
        <v/>
      </c>
      <c r="AA760">
        <f>IF(A760="","",IF(LEFT(C760&amp;"",1)="3","Redirect",IF(OR(LEFT(C760&amp;"",1)="4",LEFT(C760&amp;"",1)="5"),IF(OR(N(K760)&gt;0,N(AC760)&gt;=Rules!$B$14),"Redirect","Prune"),IF(D760="Non-Indexable","Keep",IF(AND(W760="Yes",X760="Yes",Y760="No"),"Merge",IF(OR(U760="Yes",V760="Yes",AND(T760="Yes",N(L760)&gt;=Rules!$B$6)),"Update",IF(Z760="Yes",IF(N(AC760)&gt;=Rules!$B$14,"Redirect","Prune"),"Keep")))))))</f>
        <v/>
      </c>
      <c r="AB760">
        <f>IF(A760="","",IF(LEFT(C760&amp;"",1)="3","Already redirects ("&amp;C760&amp;"). Update internal links to point at the final URL.",IF(OR(LEFT(C760&amp;"",1)="4",LEFT(C760&amp;"",1)="5"),IF(AA760="Redirect","Returns "&amp;C760&amp;" but still has "&amp;N(K760)&amp;" clicks and "&amp;N(AC760)&amp;" referring domains. 301 it to the closest live page.","Returns "&amp;C760&amp;" with no clicks or links. Remove internal links and let it 404 or 410."),IF(D760="Non-Indexable","Non-indexable ("&amp;E760&amp;"). Keep if that is intentional; otherwise fix the canonical or noindex.",IF(AA760="Merge","Overlaps with "&amp;I760&amp;IF(N(J760)&gt;0," (similarity "&amp;TEXT(J760,"0.00")&amp;")","")&amp;", which gets more clicks. Merge the useful parts into it and 301 this URL.",IF(AA760="Update",MID(IF(U760="Yes","; Clicks down "&amp;TEXT(-P760,"0%")&amp;" on the previous period","")&amp;IF(V760="Yes","; Average position "&amp;TEXT(N760,"0.0")&amp;" on "&amp;TEXT(L760,"#,##0")&amp;" impressions (striking distance)","")&amp;IF(AND(T760="Yes",N(L760)&gt;=Rules!$B$6),"; Thin ("&amp;F760&amp;" words) but has search demand",""),3,400),IF(AA760="Prune","Low value: "&amp;N(K760)&amp;" clicks, "&amp;N(L760)&amp;" impressions, "&amp;N(Q760)&amp;" sessions, no key events. Remove or noindex it and update internal links.",IF(AA760="Redirect","Low value but "&amp;N(AC760)&amp;" referring domains. 301 it to the closest relevant page to keep those links.",IF(AND(Z760="No",Y760="Yes",N(K760)&lt;Rules!$B$5),"Low search traffic but it converts (key events: "&amp;S760&amp;"). Keep it and link to it.",IF(W760="Yes","Stronger than the page it overlaps ("&amp;I760&amp;"). Keep; merge that page into this one.","Healthy: "&amp;N(K760)&amp;" clicks"&amp;IF(ISNUMBER(N760),", average position "&amp;TEXT(N760,"0.0"),"")&amp;". Keep and monitor."))))))))))</f>
        <v/>
      </c>
      <c r="AE760">
        <f>IF(A760="","",IF(AD760&lt;&gt;"",AD760,AA760))</f>
        <v/>
      </c>
    </row>
    <row r="761">
      <c r="A761">
        <f>IF(Crawl!A760="","",Crawl!A760)</f>
        <v/>
      </c>
      <c r="B761">
        <f>IF(A761="","",Crawl!EC760)</f>
        <v/>
      </c>
      <c r="C761">
        <f>IF(A761="","",IFERROR(INDEX(Crawl!$A760:$DZ760,1,Rules!$H$6),""))</f>
        <v/>
      </c>
      <c r="D761">
        <f>IF(A761="","",IFERROR(INDEX(Crawl!$A760:$DZ760,1,Rules!$H$7),"")&amp;"")</f>
        <v/>
      </c>
      <c r="E761">
        <f>IF(A761="","",IFERROR(INDEX(Crawl!$A760:$DZ760,1,Rules!$H$8),"")&amp;"")</f>
        <v/>
      </c>
      <c r="F761">
        <f>IF(A761="","",IFERROR(INDEX(Crawl!$A760:$DZ760,1,Rules!$H$9),""))</f>
        <v/>
      </c>
      <c r="G761">
        <f>IF(A761="","",IFERROR(INDEX(Crawl!$A760:$DZ760,1,Rules!$H$10),""))</f>
        <v/>
      </c>
      <c r="H761">
        <f>IF(A761="","",IFERROR(INDEX(Crawl!$A760:$DZ760,1,Rules!$H$12),""))</f>
        <v/>
      </c>
      <c r="I761">
        <f>IF(A761="","",IF(AND(N(H761)&gt;0,IFERROR(INDEX(Crawl!$A760:$DZ760,1,Rules!$H$11),"")&amp;""&lt;&gt;""),IFERROR(INDEX(Crawl!$A760:$DZ760,1,Rules!$H$11),"")&amp;"",IF(AND(ISNUMBER(J761),N(J761)&gt;=Rules!$B$12,IFERROR(INDEX(Crawl!$A760:$DZ760,1,Rules!$H$13),"")&amp;""&lt;&gt;""),IFERROR(INDEX(Crawl!$A760:$DZ760,1,Rules!$H$13),"")&amp;"","")))</f>
        <v/>
      </c>
      <c r="J761" s="19">
        <f>IF(A761="","",IF(IFERROR(INDEX(Crawl!$A760:$DZ760,1,Rules!$H$14),"")&amp;""="","",IFERROR(INDEX(Crawl!$A760:$DZ760,1,Rules!$H$14),"")))</f>
        <v/>
      </c>
      <c r="K761">
        <f>IF(A761="","",IFERROR(SUMIFS('GSC current'!$J$2:$J$2001,'GSC current'!$I$2:$I$2001,B761),0))</f>
        <v/>
      </c>
      <c r="L761">
        <f>IF(A761="","",IFERROR(SUMIFS('GSC current'!$K$2:$K$2001,'GSC current'!$I$2:$I$2001,B761),0))</f>
        <v/>
      </c>
      <c r="M761" s="20">
        <f>IF(A761="","",IF(N(L761)&gt;0,K761/L761,""))</f>
        <v/>
      </c>
      <c r="N761" s="21">
        <f>IF(A761="","",IF(N(L761)&gt;0,SUMIFS('GSC current'!$L$2:$L$2001,'GSC current'!$I$2:$I$2001,B761)/L761,""))</f>
        <v/>
      </c>
      <c r="O761">
        <f>IF(A761="","",IFERROR(SUMIFS('GSC previous'!$J$2:$J$2001,'GSC previous'!$I$2:$I$2001,B761),0))</f>
        <v/>
      </c>
      <c r="P761" s="22">
        <f>IF(A761="","",IF(N(O761)&gt;0,(K761-O761)/O761,""))</f>
        <v/>
      </c>
      <c r="Q761">
        <f>IF(A761="","",IFERROR(SUMIFS(GA4!$P$2:$P$2001,GA4!$O$2:$O$2001,B761),0))</f>
        <v/>
      </c>
      <c r="R761" s="23">
        <f>IF(A761="","",IF(N(Q761)&gt;0,SUMIFS(GA4!$Q$2:$Q$2001,GA4!$O$2:$O$2001,B761)/Q761,""))</f>
        <v/>
      </c>
      <c r="S761">
        <f>IF(A761="","",IFERROR(SUMIFS(GA4!$R$2:$R$2001,GA4!$O$2:$O$2001,B761),0))</f>
        <v/>
      </c>
      <c r="T761">
        <f>IF(A761="","",IF(AND(ISNUMBER(F761),LEFT(C761&amp;"",1)="2"),IF(F761&lt;Rules!$B$9,"Yes","No"),"No"))</f>
        <v/>
      </c>
      <c r="U761">
        <f>IF(A761="","",IF(AND(N(O761)&gt;=Rules!$B$8,ISNUMBER(P761)),IF(P761&lt;=-Rules!$B$7,"Yes","No"),"No"))</f>
        <v/>
      </c>
      <c r="V761">
        <f>IF(A761="","",IF(AND(N(L761)&gt;=Rules!$B$6,ISNUMBER(N761)),IF(AND(N761&gt;=Rules!$B$10,N761&lt;=Rules!$B$11),"Yes","No"),"No"))</f>
        <v/>
      </c>
      <c r="W761">
        <f>IF(A761="","",IF(I761&lt;&gt;"","Yes","No"))</f>
        <v/>
      </c>
      <c r="X761">
        <f>IF(I761="","",IF(SUMIFS($K$3:$K$2002,$A$3:$A$2002,SUBSTITUTE(SUBSTITUTE(I761,"?","~?"),"*","~*"))&gt;N(K761),"Yes","No"))</f>
        <v/>
      </c>
      <c r="Y761">
        <f>IF(A761="","",IF(N(S761)&gt;0,"Yes","No"))</f>
        <v/>
      </c>
      <c r="Z761">
        <f>IF(A761="","",IF(AND(N(K761)&lt;Rules!$B$5,N(L761)&lt;Rules!$B$6,N(Q761)&lt;Rules!$B$13,Y761="No"),"Yes","No"))</f>
        <v/>
      </c>
      <c r="AA761">
        <f>IF(A761="","",IF(LEFT(C761&amp;"",1)="3","Redirect",IF(OR(LEFT(C761&amp;"",1)="4",LEFT(C761&amp;"",1)="5"),IF(OR(N(K761)&gt;0,N(AC761)&gt;=Rules!$B$14),"Redirect","Prune"),IF(D761="Non-Indexable","Keep",IF(AND(W761="Yes",X761="Yes",Y761="No"),"Merge",IF(OR(U761="Yes",V761="Yes",AND(T761="Yes",N(L761)&gt;=Rules!$B$6)),"Update",IF(Z761="Yes",IF(N(AC761)&gt;=Rules!$B$14,"Redirect","Prune"),"Keep")))))))</f>
        <v/>
      </c>
      <c r="AB761">
        <f>IF(A761="","",IF(LEFT(C761&amp;"",1)="3","Already redirects ("&amp;C761&amp;"). Update internal links to point at the final URL.",IF(OR(LEFT(C761&amp;"",1)="4",LEFT(C761&amp;"",1)="5"),IF(AA761="Redirect","Returns "&amp;C761&amp;" but still has "&amp;N(K761)&amp;" clicks and "&amp;N(AC761)&amp;" referring domains. 301 it to the closest live page.","Returns "&amp;C761&amp;" with no clicks or links. Remove internal links and let it 404 or 410."),IF(D761="Non-Indexable","Non-indexable ("&amp;E761&amp;"). Keep if that is intentional; otherwise fix the canonical or noindex.",IF(AA761="Merge","Overlaps with "&amp;I761&amp;IF(N(J761)&gt;0," (similarity "&amp;TEXT(J761,"0.00")&amp;")","")&amp;", which gets more clicks. Merge the useful parts into it and 301 this URL.",IF(AA761="Update",MID(IF(U761="Yes","; Clicks down "&amp;TEXT(-P761,"0%")&amp;" on the previous period","")&amp;IF(V761="Yes","; Average position "&amp;TEXT(N761,"0.0")&amp;" on "&amp;TEXT(L761,"#,##0")&amp;" impressions (striking distance)","")&amp;IF(AND(T761="Yes",N(L761)&gt;=Rules!$B$6),"; Thin ("&amp;F761&amp;" words) but has search demand",""),3,400),IF(AA761="Prune","Low value: "&amp;N(K761)&amp;" clicks, "&amp;N(L761)&amp;" impressions, "&amp;N(Q761)&amp;" sessions, no key events. Remove or noindex it and update internal links.",IF(AA761="Redirect","Low value but "&amp;N(AC761)&amp;" referring domains. 301 it to the closest relevant page to keep those links.",IF(AND(Z761="No",Y761="Yes",N(K761)&lt;Rules!$B$5),"Low search traffic but it converts (key events: "&amp;S761&amp;"). Keep it and link to it.",IF(W761="Yes","Stronger than the page it overlaps ("&amp;I761&amp;"). Keep; merge that page into this one.","Healthy: "&amp;N(K761)&amp;" clicks"&amp;IF(ISNUMBER(N761),", average position "&amp;TEXT(N761,"0.0"),"")&amp;". Keep and monitor."))))))))))</f>
        <v/>
      </c>
      <c r="AE761">
        <f>IF(A761="","",IF(AD761&lt;&gt;"",AD761,AA761))</f>
        <v/>
      </c>
    </row>
    <row r="762">
      <c r="A762">
        <f>IF(Crawl!A761="","",Crawl!A761)</f>
        <v/>
      </c>
      <c r="B762">
        <f>IF(A762="","",Crawl!EC761)</f>
        <v/>
      </c>
      <c r="C762">
        <f>IF(A762="","",IFERROR(INDEX(Crawl!$A761:$DZ761,1,Rules!$H$6),""))</f>
        <v/>
      </c>
      <c r="D762">
        <f>IF(A762="","",IFERROR(INDEX(Crawl!$A761:$DZ761,1,Rules!$H$7),"")&amp;"")</f>
        <v/>
      </c>
      <c r="E762">
        <f>IF(A762="","",IFERROR(INDEX(Crawl!$A761:$DZ761,1,Rules!$H$8),"")&amp;"")</f>
        <v/>
      </c>
      <c r="F762">
        <f>IF(A762="","",IFERROR(INDEX(Crawl!$A761:$DZ761,1,Rules!$H$9),""))</f>
        <v/>
      </c>
      <c r="G762">
        <f>IF(A762="","",IFERROR(INDEX(Crawl!$A761:$DZ761,1,Rules!$H$10),""))</f>
        <v/>
      </c>
      <c r="H762">
        <f>IF(A762="","",IFERROR(INDEX(Crawl!$A761:$DZ761,1,Rules!$H$12),""))</f>
        <v/>
      </c>
      <c r="I762">
        <f>IF(A762="","",IF(AND(N(H762)&gt;0,IFERROR(INDEX(Crawl!$A761:$DZ761,1,Rules!$H$11),"")&amp;""&lt;&gt;""),IFERROR(INDEX(Crawl!$A761:$DZ761,1,Rules!$H$11),"")&amp;"",IF(AND(ISNUMBER(J762),N(J762)&gt;=Rules!$B$12,IFERROR(INDEX(Crawl!$A761:$DZ761,1,Rules!$H$13),"")&amp;""&lt;&gt;""),IFERROR(INDEX(Crawl!$A761:$DZ761,1,Rules!$H$13),"")&amp;"","")))</f>
        <v/>
      </c>
      <c r="J762" s="19">
        <f>IF(A762="","",IF(IFERROR(INDEX(Crawl!$A761:$DZ761,1,Rules!$H$14),"")&amp;""="","",IFERROR(INDEX(Crawl!$A761:$DZ761,1,Rules!$H$14),"")))</f>
        <v/>
      </c>
      <c r="K762">
        <f>IF(A762="","",IFERROR(SUMIFS('GSC current'!$J$2:$J$2001,'GSC current'!$I$2:$I$2001,B762),0))</f>
        <v/>
      </c>
      <c r="L762">
        <f>IF(A762="","",IFERROR(SUMIFS('GSC current'!$K$2:$K$2001,'GSC current'!$I$2:$I$2001,B762),0))</f>
        <v/>
      </c>
      <c r="M762" s="20">
        <f>IF(A762="","",IF(N(L762)&gt;0,K762/L762,""))</f>
        <v/>
      </c>
      <c r="N762" s="21">
        <f>IF(A762="","",IF(N(L762)&gt;0,SUMIFS('GSC current'!$L$2:$L$2001,'GSC current'!$I$2:$I$2001,B762)/L762,""))</f>
        <v/>
      </c>
      <c r="O762">
        <f>IF(A762="","",IFERROR(SUMIFS('GSC previous'!$J$2:$J$2001,'GSC previous'!$I$2:$I$2001,B762),0))</f>
        <v/>
      </c>
      <c r="P762" s="22">
        <f>IF(A762="","",IF(N(O762)&gt;0,(K762-O762)/O762,""))</f>
        <v/>
      </c>
      <c r="Q762">
        <f>IF(A762="","",IFERROR(SUMIFS(GA4!$P$2:$P$2001,GA4!$O$2:$O$2001,B762),0))</f>
        <v/>
      </c>
      <c r="R762" s="23">
        <f>IF(A762="","",IF(N(Q762)&gt;0,SUMIFS(GA4!$Q$2:$Q$2001,GA4!$O$2:$O$2001,B762)/Q762,""))</f>
        <v/>
      </c>
      <c r="S762">
        <f>IF(A762="","",IFERROR(SUMIFS(GA4!$R$2:$R$2001,GA4!$O$2:$O$2001,B762),0))</f>
        <v/>
      </c>
      <c r="T762">
        <f>IF(A762="","",IF(AND(ISNUMBER(F762),LEFT(C762&amp;"",1)="2"),IF(F762&lt;Rules!$B$9,"Yes","No"),"No"))</f>
        <v/>
      </c>
      <c r="U762">
        <f>IF(A762="","",IF(AND(N(O762)&gt;=Rules!$B$8,ISNUMBER(P762)),IF(P762&lt;=-Rules!$B$7,"Yes","No"),"No"))</f>
        <v/>
      </c>
      <c r="V762">
        <f>IF(A762="","",IF(AND(N(L762)&gt;=Rules!$B$6,ISNUMBER(N762)),IF(AND(N762&gt;=Rules!$B$10,N762&lt;=Rules!$B$11),"Yes","No"),"No"))</f>
        <v/>
      </c>
      <c r="W762">
        <f>IF(A762="","",IF(I762&lt;&gt;"","Yes","No"))</f>
        <v/>
      </c>
      <c r="X762">
        <f>IF(I762="","",IF(SUMIFS($K$3:$K$2002,$A$3:$A$2002,SUBSTITUTE(SUBSTITUTE(I762,"?","~?"),"*","~*"))&gt;N(K762),"Yes","No"))</f>
        <v/>
      </c>
      <c r="Y762">
        <f>IF(A762="","",IF(N(S762)&gt;0,"Yes","No"))</f>
        <v/>
      </c>
      <c r="Z762">
        <f>IF(A762="","",IF(AND(N(K762)&lt;Rules!$B$5,N(L762)&lt;Rules!$B$6,N(Q762)&lt;Rules!$B$13,Y762="No"),"Yes","No"))</f>
        <v/>
      </c>
      <c r="AA762">
        <f>IF(A762="","",IF(LEFT(C762&amp;"",1)="3","Redirect",IF(OR(LEFT(C762&amp;"",1)="4",LEFT(C762&amp;"",1)="5"),IF(OR(N(K762)&gt;0,N(AC762)&gt;=Rules!$B$14),"Redirect","Prune"),IF(D762="Non-Indexable","Keep",IF(AND(W762="Yes",X762="Yes",Y762="No"),"Merge",IF(OR(U762="Yes",V762="Yes",AND(T762="Yes",N(L762)&gt;=Rules!$B$6)),"Update",IF(Z762="Yes",IF(N(AC762)&gt;=Rules!$B$14,"Redirect","Prune"),"Keep")))))))</f>
        <v/>
      </c>
      <c r="AB762">
        <f>IF(A762="","",IF(LEFT(C762&amp;"",1)="3","Already redirects ("&amp;C762&amp;"). Update internal links to point at the final URL.",IF(OR(LEFT(C762&amp;"",1)="4",LEFT(C762&amp;"",1)="5"),IF(AA762="Redirect","Returns "&amp;C762&amp;" but still has "&amp;N(K762)&amp;" clicks and "&amp;N(AC762)&amp;" referring domains. 301 it to the closest live page.","Returns "&amp;C762&amp;" with no clicks or links. Remove internal links and let it 404 or 410."),IF(D762="Non-Indexable","Non-indexable ("&amp;E762&amp;"). Keep if that is intentional; otherwise fix the canonical or noindex.",IF(AA762="Merge","Overlaps with "&amp;I762&amp;IF(N(J762)&gt;0," (similarity "&amp;TEXT(J762,"0.00")&amp;")","")&amp;", which gets more clicks. Merge the useful parts into it and 301 this URL.",IF(AA762="Update",MID(IF(U762="Yes","; Clicks down "&amp;TEXT(-P762,"0%")&amp;" on the previous period","")&amp;IF(V762="Yes","; Average position "&amp;TEXT(N762,"0.0")&amp;" on "&amp;TEXT(L762,"#,##0")&amp;" impressions (striking distance)","")&amp;IF(AND(T762="Yes",N(L762)&gt;=Rules!$B$6),"; Thin ("&amp;F762&amp;" words) but has search demand",""),3,400),IF(AA762="Prune","Low value: "&amp;N(K762)&amp;" clicks, "&amp;N(L762)&amp;" impressions, "&amp;N(Q762)&amp;" sessions, no key events. Remove or noindex it and update internal links.",IF(AA762="Redirect","Low value but "&amp;N(AC762)&amp;" referring domains. 301 it to the closest relevant page to keep those links.",IF(AND(Z762="No",Y762="Yes",N(K762)&lt;Rules!$B$5),"Low search traffic but it converts (key events: "&amp;S762&amp;"). Keep it and link to it.",IF(W762="Yes","Stronger than the page it overlaps ("&amp;I762&amp;"). Keep; merge that page into this one.","Healthy: "&amp;N(K762)&amp;" clicks"&amp;IF(ISNUMBER(N762),", average position "&amp;TEXT(N762,"0.0"),"")&amp;". Keep and monitor."))))))))))</f>
        <v/>
      </c>
      <c r="AE762">
        <f>IF(A762="","",IF(AD762&lt;&gt;"",AD762,AA762))</f>
        <v/>
      </c>
    </row>
    <row r="763">
      <c r="A763">
        <f>IF(Crawl!A762="","",Crawl!A762)</f>
        <v/>
      </c>
      <c r="B763">
        <f>IF(A763="","",Crawl!EC762)</f>
        <v/>
      </c>
      <c r="C763">
        <f>IF(A763="","",IFERROR(INDEX(Crawl!$A762:$DZ762,1,Rules!$H$6),""))</f>
        <v/>
      </c>
      <c r="D763">
        <f>IF(A763="","",IFERROR(INDEX(Crawl!$A762:$DZ762,1,Rules!$H$7),"")&amp;"")</f>
        <v/>
      </c>
      <c r="E763">
        <f>IF(A763="","",IFERROR(INDEX(Crawl!$A762:$DZ762,1,Rules!$H$8),"")&amp;"")</f>
        <v/>
      </c>
      <c r="F763">
        <f>IF(A763="","",IFERROR(INDEX(Crawl!$A762:$DZ762,1,Rules!$H$9),""))</f>
        <v/>
      </c>
      <c r="G763">
        <f>IF(A763="","",IFERROR(INDEX(Crawl!$A762:$DZ762,1,Rules!$H$10),""))</f>
        <v/>
      </c>
      <c r="H763">
        <f>IF(A763="","",IFERROR(INDEX(Crawl!$A762:$DZ762,1,Rules!$H$12),""))</f>
        <v/>
      </c>
      <c r="I763">
        <f>IF(A763="","",IF(AND(N(H763)&gt;0,IFERROR(INDEX(Crawl!$A762:$DZ762,1,Rules!$H$11),"")&amp;""&lt;&gt;""),IFERROR(INDEX(Crawl!$A762:$DZ762,1,Rules!$H$11),"")&amp;"",IF(AND(ISNUMBER(J763),N(J763)&gt;=Rules!$B$12,IFERROR(INDEX(Crawl!$A762:$DZ762,1,Rules!$H$13),"")&amp;""&lt;&gt;""),IFERROR(INDEX(Crawl!$A762:$DZ762,1,Rules!$H$13),"")&amp;"","")))</f>
        <v/>
      </c>
      <c r="J763" s="19">
        <f>IF(A763="","",IF(IFERROR(INDEX(Crawl!$A762:$DZ762,1,Rules!$H$14),"")&amp;""="","",IFERROR(INDEX(Crawl!$A762:$DZ762,1,Rules!$H$14),"")))</f>
        <v/>
      </c>
      <c r="K763">
        <f>IF(A763="","",IFERROR(SUMIFS('GSC current'!$J$2:$J$2001,'GSC current'!$I$2:$I$2001,B763),0))</f>
        <v/>
      </c>
      <c r="L763">
        <f>IF(A763="","",IFERROR(SUMIFS('GSC current'!$K$2:$K$2001,'GSC current'!$I$2:$I$2001,B763),0))</f>
        <v/>
      </c>
      <c r="M763" s="20">
        <f>IF(A763="","",IF(N(L763)&gt;0,K763/L763,""))</f>
        <v/>
      </c>
      <c r="N763" s="21">
        <f>IF(A763="","",IF(N(L763)&gt;0,SUMIFS('GSC current'!$L$2:$L$2001,'GSC current'!$I$2:$I$2001,B763)/L763,""))</f>
        <v/>
      </c>
      <c r="O763">
        <f>IF(A763="","",IFERROR(SUMIFS('GSC previous'!$J$2:$J$2001,'GSC previous'!$I$2:$I$2001,B763),0))</f>
        <v/>
      </c>
      <c r="P763" s="22">
        <f>IF(A763="","",IF(N(O763)&gt;0,(K763-O763)/O763,""))</f>
        <v/>
      </c>
      <c r="Q763">
        <f>IF(A763="","",IFERROR(SUMIFS(GA4!$P$2:$P$2001,GA4!$O$2:$O$2001,B763),0))</f>
        <v/>
      </c>
      <c r="R763" s="23">
        <f>IF(A763="","",IF(N(Q763)&gt;0,SUMIFS(GA4!$Q$2:$Q$2001,GA4!$O$2:$O$2001,B763)/Q763,""))</f>
        <v/>
      </c>
      <c r="S763">
        <f>IF(A763="","",IFERROR(SUMIFS(GA4!$R$2:$R$2001,GA4!$O$2:$O$2001,B763),0))</f>
        <v/>
      </c>
      <c r="T763">
        <f>IF(A763="","",IF(AND(ISNUMBER(F763),LEFT(C763&amp;"",1)="2"),IF(F763&lt;Rules!$B$9,"Yes","No"),"No"))</f>
        <v/>
      </c>
      <c r="U763">
        <f>IF(A763="","",IF(AND(N(O763)&gt;=Rules!$B$8,ISNUMBER(P763)),IF(P763&lt;=-Rules!$B$7,"Yes","No"),"No"))</f>
        <v/>
      </c>
      <c r="V763">
        <f>IF(A763="","",IF(AND(N(L763)&gt;=Rules!$B$6,ISNUMBER(N763)),IF(AND(N763&gt;=Rules!$B$10,N763&lt;=Rules!$B$11),"Yes","No"),"No"))</f>
        <v/>
      </c>
      <c r="W763">
        <f>IF(A763="","",IF(I763&lt;&gt;"","Yes","No"))</f>
        <v/>
      </c>
      <c r="X763">
        <f>IF(I763="","",IF(SUMIFS($K$3:$K$2002,$A$3:$A$2002,SUBSTITUTE(SUBSTITUTE(I763,"?","~?"),"*","~*"))&gt;N(K763),"Yes","No"))</f>
        <v/>
      </c>
      <c r="Y763">
        <f>IF(A763="","",IF(N(S763)&gt;0,"Yes","No"))</f>
        <v/>
      </c>
      <c r="Z763">
        <f>IF(A763="","",IF(AND(N(K763)&lt;Rules!$B$5,N(L763)&lt;Rules!$B$6,N(Q763)&lt;Rules!$B$13,Y763="No"),"Yes","No"))</f>
        <v/>
      </c>
      <c r="AA763">
        <f>IF(A763="","",IF(LEFT(C763&amp;"",1)="3","Redirect",IF(OR(LEFT(C763&amp;"",1)="4",LEFT(C763&amp;"",1)="5"),IF(OR(N(K763)&gt;0,N(AC763)&gt;=Rules!$B$14),"Redirect","Prune"),IF(D763="Non-Indexable","Keep",IF(AND(W763="Yes",X763="Yes",Y763="No"),"Merge",IF(OR(U763="Yes",V763="Yes",AND(T763="Yes",N(L763)&gt;=Rules!$B$6)),"Update",IF(Z763="Yes",IF(N(AC763)&gt;=Rules!$B$14,"Redirect","Prune"),"Keep")))))))</f>
        <v/>
      </c>
      <c r="AB763">
        <f>IF(A763="","",IF(LEFT(C763&amp;"",1)="3","Already redirects ("&amp;C763&amp;"). Update internal links to point at the final URL.",IF(OR(LEFT(C763&amp;"",1)="4",LEFT(C763&amp;"",1)="5"),IF(AA763="Redirect","Returns "&amp;C763&amp;" but still has "&amp;N(K763)&amp;" clicks and "&amp;N(AC763)&amp;" referring domains. 301 it to the closest live page.","Returns "&amp;C763&amp;" with no clicks or links. Remove internal links and let it 404 or 410."),IF(D763="Non-Indexable","Non-indexable ("&amp;E763&amp;"). Keep if that is intentional; otherwise fix the canonical or noindex.",IF(AA763="Merge","Overlaps with "&amp;I763&amp;IF(N(J763)&gt;0," (similarity "&amp;TEXT(J763,"0.00")&amp;")","")&amp;", which gets more clicks. Merge the useful parts into it and 301 this URL.",IF(AA763="Update",MID(IF(U763="Yes","; Clicks down "&amp;TEXT(-P763,"0%")&amp;" on the previous period","")&amp;IF(V763="Yes","; Average position "&amp;TEXT(N763,"0.0")&amp;" on "&amp;TEXT(L763,"#,##0")&amp;" impressions (striking distance)","")&amp;IF(AND(T763="Yes",N(L763)&gt;=Rules!$B$6),"; Thin ("&amp;F763&amp;" words) but has search demand",""),3,400),IF(AA763="Prune","Low value: "&amp;N(K763)&amp;" clicks, "&amp;N(L763)&amp;" impressions, "&amp;N(Q763)&amp;" sessions, no key events. Remove or noindex it and update internal links.",IF(AA763="Redirect","Low value but "&amp;N(AC763)&amp;" referring domains. 301 it to the closest relevant page to keep those links.",IF(AND(Z763="No",Y763="Yes",N(K763)&lt;Rules!$B$5),"Low search traffic but it converts (key events: "&amp;S763&amp;"). Keep it and link to it.",IF(W763="Yes","Stronger than the page it overlaps ("&amp;I763&amp;"). Keep; merge that page into this one.","Healthy: "&amp;N(K763)&amp;" clicks"&amp;IF(ISNUMBER(N763),", average position "&amp;TEXT(N763,"0.0"),"")&amp;". Keep and monitor."))))))))))</f>
        <v/>
      </c>
      <c r="AE763">
        <f>IF(A763="","",IF(AD763&lt;&gt;"",AD763,AA763))</f>
        <v/>
      </c>
    </row>
    <row r="764">
      <c r="A764">
        <f>IF(Crawl!A763="","",Crawl!A763)</f>
        <v/>
      </c>
      <c r="B764">
        <f>IF(A764="","",Crawl!EC763)</f>
        <v/>
      </c>
      <c r="C764">
        <f>IF(A764="","",IFERROR(INDEX(Crawl!$A763:$DZ763,1,Rules!$H$6),""))</f>
        <v/>
      </c>
      <c r="D764">
        <f>IF(A764="","",IFERROR(INDEX(Crawl!$A763:$DZ763,1,Rules!$H$7),"")&amp;"")</f>
        <v/>
      </c>
      <c r="E764">
        <f>IF(A764="","",IFERROR(INDEX(Crawl!$A763:$DZ763,1,Rules!$H$8),"")&amp;"")</f>
        <v/>
      </c>
      <c r="F764">
        <f>IF(A764="","",IFERROR(INDEX(Crawl!$A763:$DZ763,1,Rules!$H$9),""))</f>
        <v/>
      </c>
      <c r="G764">
        <f>IF(A764="","",IFERROR(INDEX(Crawl!$A763:$DZ763,1,Rules!$H$10),""))</f>
        <v/>
      </c>
      <c r="H764">
        <f>IF(A764="","",IFERROR(INDEX(Crawl!$A763:$DZ763,1,Rules!$H$12),""))</f>
        <v/>
      </c>
      <c r="I764">
        <f>IF(A764="","",IF(AND(N(H764)&gt;0,IFERROR(INDEX(Crawl!$A763:$DZ763,1,Rules!$H$11),"")&amp;""&lt;&gt;""),IFERROR(INDEX(Crawl!$A763:$DZ763,1,Rules!$H$11),"")&amp;"",IF(AND(ISNUMBER(J764),N(J764)&gt;=Rules!$B$12,IFERROR(INDEX(Crawl!$A763:$DZ763,1,Rules!$H$13),"")&amp;""&lt;&gt;""),IFERROR(INDEX(Crawl!$A763:$DZ763,1,Rules!$H$13),"")&amp;"","")))</f>
        <v/>
      </c>
      <c r="J764" s="19">
        <f>IF(A764="","",IF(IFERROR(INDEX(Crawl!$A763:$DZ763,1,Rules!$H$14),"")&amp;""="","",IFERROR(INDEX(Crawl!$A763:$DZ763,1,Rules!$H$14),"")))</f>
        <v/>
      </c>
      <c r="K764">
        <f>IF(A764="","",IFERROR(SUMIFS('GSC current'!$J$2:$J$2001,'GSC current'!$I$2:$I$2001,B764),0))</f>
        <v/>
      </c>
      <c r="L764">
        <f>IF(A764="","",IFERROR(SUMIFS('GSC current'!$K$2:$K$2001,'GSC current'!$I$2:$I$2001,B764),0))</f>
        <v/>
      </c>
      <c r="M764" s="20">
        <f>IF(A764="","",IF(N(L764)&gt;0,K764/L764,""))</f>
        <v/>
      </c>
      <c r="N764" s="21">
        <f>IF(A764="","",IF(N(L764)&gt;0,SUMIFS('GSC current'!$L$2:$L$2001,'GSC current'!$I$2:$I$2001,B764)/L764,""))</f>
        <v/>
      </c>
      <c r="O764">
        <f>IF(A764="","",IFERROR(SUMIFS('GSC previous'!$J$2:$J$2001,'GSC previous'!$I$2:$I$2001,B764),0))</f>
        <v/>
      </c>
      <c r="P764" s="22">
        <f>IF(A764="","",IF(N(O764)&gt;0,(K764-O764)/O764,""))</f>
        <v/>
      </c>
      <c r="Q764">
        <f>IF(A764="","",IFERROR(SUMIFS(GA4!$P$2:$P$2001,GA4!$O$2:$O$2001,B764),0))</f>
        <v/>
      </c>
      <c r="R764" s="23">
        <f>IF(A764="","",IF(N(Q764)&gt;0,SUMIFS(GA4!$Q$2:$Q$2001,GA4!$O$2:$O$2001,B764)/Q764,""))</f>
        <v/>
      </c>
      <c r="S764">
        <f>IF(A764="","",IFERROR(SUMIFS(GA4!$R$2:$R$2001,GA4!$O$2:$O$2001,B764),0))</f>
        <v/>
      </c>
      <c r="T764">
        <f>IF(A764="","",IF(AND(ISNUMBER(F764),LEFT(C764&amp;"",1)="2"),IF(F764&lt;Rules!$B$9,"Yes","No"),"No"))</f>
        <v/>
      </c>
      <c r="U764">
        <f>IF(A764="","",IF(AND(N(O764)&gt;=Rules!$B$8,ISNUMBER(P764)),IF(P764&lt;=-Rules!$B$7,"Yes","No"),"No"))</f>
        <v/>
      </c>
      <c r="V764">
        <f>IF(A764="","",IF(AND(N(L764)&gt;=Rules!$B$6,ISNUMBER(N764)),IF(AND(N764&gt;=Rules!$B$10,N764&lt;=Rules!$B$11),"Yes","No"),"No"))</f>
        <v/>
      </c>
      <c r="W764">
        <f>IF(A764="","",IF(I764&lt;&gt;"","Yes","No"))</f>
        <v/>
      </c>
      <c r="X764">
        <f>IF(I764="","",IF(SUMIFS($K$3:$K$2002,$A$3:$A$2002,SUBSTITUTE(SUBSTITUTE(I764,"?","~?"),"*","~*"))&gt;N(K764),"Yes","No"))</f>
        <v/>
      </c>
      <c r="Y764">
        <f>IF(A764="","",IF(N(S764)&gt;0,"Yes","No"))</f>
        <v/>
      </c>
      <c r="Z764">
        <f>IF(A764="","",IF(AND(N(K764)&lt;Rules!$B$5,N(L764)&lt;Rules!$B$6,N(Q764)&lt;Rules!$B$13,Y764="No"),"Yes","No"))</f>
        <v/>
      </c>
      <c r="AA764">
        <f>IF(A764="","",IF(LEFT(C764&amp;"",1)="3","Redirect",IF(OR(LEFT(C764&amp;"",1)="4",LEFT(C764&amp;"",1)="5"),IF(OR(N(K764)&gt;0,N(AC764)&gt;=Rules!$B$14),"Redirect","Prune"),IF(D764="Non-Indexable","Keep",IF(AND(W764="Yes",X764="Yes",Y764="No"),"Merge",IF(OR(U764="Yes",V764="Yes",AND(T764="Yes",N(L764)&gt;=Rules!$B$6)),"Update",IF(Z764="Yes",IF(N(AC764)&gt;=Rules!$B$14,"Redirect","Prune"),"Keep")))))))</f>
        <v/>
      </c>
      <c r="AB764">
        <f>IF(A764="","",IF(LEFT(C764&amp;"",1)="3","Already redirects ("&amp;C764&amp;"). Update internal links to point at the final URL.",IF(OR(LEFT(C764&amp;"",1)="4",LEFT(C764&amp;"",1)="5"),IF(AA764="Redirect","Returns "&amp;C764&amp;" but still has "&amp;N(K764)&amp;" clicks and "&amp;N(AC764)&amp;" referring domains. 301 it to the closest live page.","Returns "&amp;C764&amp;" with no clicks or links. Remove internal links and let it 404 or 410."),IF(D764="Non-Indexable","Non-indexable ("&amp;E764&amp;"). Keep if that is intentional; otherwise fix the canonical or noindex.",IF(AA764="Merge","Overlaps with "&amp;I764&amp;IF(N(J764)&gt;0," (similarity "&amp;TEXT(J764,"0.00")&amp;")","")&amp;", which gets more clicks. Merge the useful parts into it and 301 this URL.",IF(AA764="Update",MID(IF(U764="Yes","; Clicks down "&amp;TEXT(-P764,"0%")&amp;" on the previous period","")&amp;IF(V764="Yes","; Average position "&amp;TEXT(N764,"0.0")&amp;" on "&amp;TEXT(L764,"#,##0")&amp;" impressions (striking distance)","")&amp;IF(AND(T764="Yes",N(L764)&gt;=Rules!$B$6),"; Thin ("&amp;F764&amp;" words) but has search demand",""),3,400),IF(AA764="Prune","Low value: "&amp;N(K764)&amp;" clicks, "&amp;N(L764)&amp;" impressions, "&amp;N(Q764)&amp;" sessions, no key events. Remove or noindex it and update internal links.",IF(AA764="Redirect","Low value but "&amp;N(AC764)&amp;" referring domains. 301 it to the closest relevant page to keep those links.",IF(AND(Z764="No",Y764="Yes",N(K764)&lt;Rules!$B$5),"Low search traffic but it converts (key events: "&amp;S764&amp;"). Keep it and link to it.",IF(W764="Yes","Stronger than the page it overlaps ("&amp;I764&amp;"). Keep; merge that page into this one.","Healthy: "&amp;N(K764)&amp;" clicks"&amp;IF(ISNUMBER(N764),", average position "&amp;TEXT(N764,"0.0"),"")&amp;". Keep and monitor."))))))))))</f>
        <v/>
      </c>
      <c r="AE764">
        <f>IF(A764="","",IF(AD764&lt;&gt;"",AD764,AA764))</f>
        <v/>
      </c>
    </row>
    <row r="765">
      <c r="A765">
        <f>IF(Crawl!A764="","",Crawl!A764)</f>
        <v/>
      </c>
      <c r="B765">
        <f>IF(A765="","",Crawl!EC764)</f>
        <v/>
      </c>
      <c r="C765">
        <f>IF(A765="","",IFERROR(INDEX(Crawl!$A764:$DZ764,1,Rules!$H$6),""))</f>
        <v/>
      </c>
      <c r="D765">
        <f>IF(A765="","",IFERROR(INDEX(Crawl!$A764:$DZ764,1,Rules!$H$7),"")&amp;"")</f>
        <v/>
      </c>
      <c r="E765">
        <f>IF(A765="","",IFERROR(INDEX(Crawl!$A764:$DZ764,1,Rules!$H$8),"")&amp;"")</f>
        <v/>
      </c>
      <c r="F765">
        <f>IF(A765="","",IFERROR(INDEX(Crawl!$A764:$DZ764,1,Rules!$H$9),""))</f>
        <v/>
      </c>
      <c r="G765">
        <f>IF(A765="","",IFERROR(INDEX(Crawl!$A764:$DZ764,1,Rules!$H$10),""))</f>
        <v/>
      </c>
      <c r="H765">
        <f>IF(A765="","",IFERROR(INDEX(Crawl!$A764:$DZ764,1,Rules!$H$12),""))</f>
        <v/>
      </c>
      <c r="I765">
        <f>IF(A765="","",IF(AND(N(H765)&gt;0,IFERROR(INDEX(Crawl!$A764:$DZ764,1,Rules!$H$11),"")&amp;""&lt;&gt;""),IFERROR(INDEX(Crawl!$A764:$DZ764,1,Rules!$H$11),"")&amp;"",IF(AND(ISNUMBER(J765),N(J765)&gt;=Rules!$B$12,IFERROR(INDEX(Crawl!$A764:$DZ764,1,Rules!$H$13),"")&amp;""&lt;&gt;""),IFERROR(INDEX(Crawl!$A764:$DZ764,1,Rules!$H$13),"")&amp;"","")))</f>
        <v/>
      </c>
      <c r="J765" s="19">
        <f>IF(A765="","",IF(IFERROR(INDEX(Crawl!$A764:$DZ764,1,Rules!$H$14),"")&amp;""="","",IFERROR(INDEX(Crawl!$A764:$DZ764,1,Rules!$H$14),"")))</f>
        <v/>
      </c>
      <c r="K765">
        <f>IF(A765="","",IFERROR(SUMIFS('GSC current'!$J$2:$J$2001,'GSC current'!$I$2:$I$2001,B765),0))</f>
        <v/>
      </c>
      <c r="L765">
        <f>IF(A765="","",IFERROR(SUMIFS('GSC current'!$K$2:$K$2001,'GSC current'!$I$2:$I$2001,B765),0))</f>
        <v/>
      </c>
      <c r="M765" s="20">
        <f>IF(A765="","",IF(N(L765)&gt;0,K765/L765,""))</f>
        <v/>
      </c>
      <c r="N765" s="21">
        <f>IF(A765="","",IF(N(L765)&gt;0,SUMIFS('GSC current'!$L$2:$L$2001,'GSC current'!$I$2:$I$2001,B765)/L765,""))</f>
        <v/>
      </c>
      <c r="O765">
        <f>IF(A765="","",IFERROR(SUMIFS('GSC previous'!$J$2:$J$2001,'GSC previous'!$I$2:$I$2001,B765),0))</f>
        <v/>
      </c>
      <c r="P765" s="22">
        <f>IF(A765="","",IF(N(O765)&gt;0,(K765-O765)/O765,""))</f>
        <v/>
      </c>
      <c r="Q765">
        <f>IF(A765="","",IFERROR(SUMIFS(GA4!$P$2:$P$2001,GA4!$O$2:$O$2001,B765),0))</f>
        <v/>
      </c>
      <c r="R765" s="23">
        <f>IF(A765="","",IF(N(Q765)&gt;0,SUMIFS(GA4!$Q$2:$Q$2001,GA4!$O$2:$O$2001,B765)/Q765,""))</f>
        <v/>
      </c>
      <c r="S765">
        <f>IF(A765="","",IFERROR(SUMIFS(GA4!$R$2:$R$2001,GA4!$O$2:$O$2001,B765),0))</f>
        <v/>
      </c>
      <c r="T765">
        <f>IF(A765="","",IF(AND(ISNUMBER(F765),LEFT(C765&amp;"",1)="2"),IF(F765&lt;Rules!$B$9,"Yes","No"),"No"))</f>
        <v/>
      </c>
      <c r="U765">
        <f>IF(A765="","",IF(AND(N(O765)&gt;=Rules!$B$8,ISNUMBER(P765)),IF(P765&lt;=-Rules!$B$7,"Yes","No"),"No"))</f>
        <v/>
      </c>
      <c r="V765">
        <f>IF(A765="","",IF(AND(N(L765)&gt;=Rules!$B$6,ISNUMBER(N765)),IF(AND(N765&gt;=Rules!$B$10,N765&lt;=Rules!$B$11),"Yes","No"),"No"))</f>
        <v/>
      </c>
      <c r="W765">
        <f>IF(A765="","",IF(I765&lt;&gt;"","Yes","No"))</f>
        <v/>
      </c>
      <c r="X765">
        <f>IF(I765="","",IF(SUMIFS($K$3:$K$2002,$A$3:$A$2002,SUBSTITUTE(SUBSTITUTE(I765,"?","~?"),"*","~*"))&gt;N(K765),"Yes","No"))</f>
        <v/>
      </c>
      <c r="Y765">
        <f>IF(A765="","",IF(N(S765)&gt;0,"Yes","No"))</f>
        <v/>
      </c>
      <c r="Z765">
        <f>IF(A765="","",IF(AND(N(K765)&lt;Rules!$B$5,N(L765)&lt;Rules!$B$6,N(Q765)&lt;Rules!$B$13,Y765="No"),"Yes","No"))</f>
        <v/>
      </c>
      <c r="AA765">
        <f>IF(A765="","",IF(LEFT(C765&amp;"",1)="3","Redirect",IF(OR(LEFT(C765&amp;"",1)="4",LEFT(C765&amp;"",1)="5"),IF(OR(N(K765)&gt;0,N(AC765)&gt;=Rules!$B$14),"Redirect","Prune"),IF(D765="Non-Indexable","Keep",IF(AND(W765="Yes",X765="Yes",Y765="No"),"Merge",IF(OR(U765="Yes",V765="Yes",AND(T765="Yes",N(L765)&gt;=Rules!$B$6)),"Update",IF(Z765="Yes",IF(N(AC765)&gt;=Rules!$B$14,"Redirect","Prune"),"Keep")))))))</f>
        <v/>
      </c>
      <c r="AB765">
        <f>IF(A765="","",IF(LEFT(C765&amp;"",1)="3","Already redirects ("&amp;C765&amp;"). Update internal links to point at the final URL.",IF(OR(LEFT(C765&amp;"",1)="4",LEFT(C765&amp;"",1)="5"),IF(AA765="Redirect","Returns "&amp;C765&amp;" but still has "&amp;N(K765)&amp;" clicks and "&amp;N(AC765)&amp;" referring domains. 301 it to the closest live page.","Returns "&amp;C765&amp;" with no clicks or links. Remove internal links and let it 404 or 410."),IF(D765="Non-Indexable","Non-indexable ("&amp;E765&amp;"). Keep if that is intentional; otherwise fix the canonical or noindex.",IF(AA765="Merge","Overlaps with "&amp;I765&amp;IF(N(J765)&gt;0," (similarity "&amp;TEXT(J765,"0.00")&amp;")","")&amp;", which gets more clicks. Merge the useful parts into it and 301 this URL.",IF(AA765="Update",MID(IF(U765="Yes","; Clicks down "&amp;TEXT(-P765,"0%")&amp;" on the previous period","")&amp;IF(V765="Yes","; Average position "&amp;TEXT(N765,"0.0")&amp;" on "&amp;TEXT(L765,"#,##0")&amp;" impressions (striking distance)","")&amp;IF(AND(T765="Yes",N(L765)&gt;=Rules!$B$6),"; Thin ("&amp;F765&amp;" words) but has search demand",""),3,400),IF(AA765="Prune","Low value: "&amp;N(K765)&amp;" clicks, "&amp;N(L765)&amp;" impressions, "&amp;N(Q765)&amp;" sessions, no key events. Remove or noindex it and update internal links.",IF(AA765="Redirect","Low value but "&amp;N(AC765)&amp;" referring domains. 301 it to the closest relevant page to keep those links.",IF(AND(Z765="No",Y765="Yes",N(K765)&lt;Rules!$B$5),"Low search traffic but it converts (key events: "&amp;S765&amp;"). Keep it and link to it.",IF(W765="Yes","Stronger than the page it overlaps ("&amp;I765&amp;"). Keep; merge that page into this one.","Healthy: "&amp;N(K765)&amp;" clicks"&amp;IF(ISNUMBER(N765),", average position "&amp;TEXT(N765,"0.0"),"")&amp;". Keep and monitor."))))))))))</f>
        <v/>
      </c>
      <c r="AE765">
        <f>IF(A765="","",IF(AD765&lt;&gt;"",AD765,AA765))</f>
        <v/>
      </c>
    </row>
    <row r="766">
      <c r="A766">
        <f>IF(Crawl!A765="","",Crawl!A765)</f>
        <v/>
      </c>
      <c r="B766">
        <f>IF(A766="","",Crawl!EC765)</f>
        <v/>
      </c>
      <c r="C766">
        <f>IF(A766="","",IFERROR(INDEX(Crawl!$A765:$DZ765,1,Rules!$H$6),""))</f>
        <v/>
      </c>
      <c r="D766">
        <f>IF(A766="","",IFERROR(INDEX(Crawl!$A765:$DZ765,1,Rules!$H$7),"")&amp;"")</f>
        <v/>
      </c>
      <c r="E766">
        <f>IF(A766="","",IFERROR(INDEX(Crawl!$A765:$DZ765,1,Rules!$H$8),"")&amp;"")</f>
        <v/>
      </c>
      <c r="F766">
        <f>IF(A766="","",IFERROR(INDEX(Crawl!$A765:$DZ765,1,Rules!$H$9),""))</f>
        <v/>
      </c>
      <c r="G766">
        <f>IF(A766="","",IFERROR(INDEX(Crawl!$A765:$DZ765,1,Rules!$H$10),""))</f>
        <v/>
      </c>
      <c r="H766">
        <f>IF(A766="","",IFERROR(INDEX(Crawl!$A765:$DZ765,1,Rules!$H$12),""))</f>
        <v/>
      </c>
      <c r="I766">
        <f>IF(A766="","",IF(AND(N(H766)&gt;0,IFERROR(INDEX(Crawl!$A765:$DZ765,1,Rules!$H$11),"")&amp;""&lt;&gt;""),IFERROR(INDEX(Crawl!$A765:$DZ765,1,Rules!$H$11),"")&amp;"",IF(AND(ISNUMBER(J766),N(J766)&gt;=Rules!$B$12,IFERROR(INDEX(Crawl!$A765:$DZ765,1,Rules!$H$13),"")&amp;""&lt;&gt;""),IFERROR(INDEX(Crawl!$A765:$DZ765,1,Rules!$H$13),"")&amp;"","")))</f>
        <v/>
      </c>
      <c r="J766" s="19">
        <f>IF(A766="","",IF(IFERROR(INDEX(Crawl!$A765:$DZ765,1,Rules!$H$14),"")&amp;""="","",IFERROR(INDEX(Crawl!$A765:$DZ765,1,Rules!$H$14),"")))</f>
        <v/>
      </c>
      <c r="K766">
        <f>IF(A766="","",IFERROR(SUMIFS('GSC current'!$J$2:$J$2001,'GSC current'!$I$2:$I$2001,B766),0))</f>
        <v/>
      </c>
      <c r="L766">
        <f>IF(A766="","",IFERROR(SUMIFS('GSC current'!$K$2:$K$2001,'GSC current'!$I$2:$I$2001,B766),0))</f>
        <v/>
      </c>
      <c r="M766" s="20">
        <f>IF(A766="","",IF(N(L766)&gt;0,K766/L766,""))</f>
        <v/>
      </c>
      <c r="N766" s="21">
        <f>IF(A766="","",IF(N(L766)&gt;0,SUMIFS('GSC current'!$L$2:$L$2001,'GSC current'!$I$2:$I$2001,B766)/L766,""))</f>
        <v/>
      </c>
      <c r="O766">
        <f>IF(A766="","",IFERROR(SUMIFS('GSC previous'!$J$2:$J$2001,'GSC previous'!$I$2:$I$2001,B766),0))</f>
        <v/>
      </c>
      <c r="P766" s="22">
        <f>IF(A766="","",IF(N(O766)&gt;0,(K766-O766)/O766,""))</f>
        <v/>
      </c>
      <c r="Q766">
        <f>IF(A766="","",IFERROR(SUMIFS(GA4!$P$2:$P$2001,GA4!$O$2:$O$2001,B766),0))</f>
        <v/>
      </c>
      <c r="R766" s="23">
        <f>IF(A766="","",IF(N(Q766)&gt;0,SUMIFS(GA4!$Q$2:$Q$2001,GA4!$O$2:$O$2001,B766)/Q766,""))</f>
        <v/>
      </c>
      <c r="S766">
        <f>IF(A766="","",IFERROR(SUMIFS(GA4!$R$2:$R$2001,GA4!$O$2:$O$2001,B766),0))</f>
        <v/>
      </c>
      <c r="T766">
        <f>IF(A766="","",IF(AND(ISNUMBER(F766),LEFT(C766&amp;"",1)="2"),IF(F766&lt;Rules!$B$9,"Yes","No"),"No"))</f>
        <v/>
      </c>
      <c r="U766">
        <f>IF(A766="","",IF(AND(N(O766)&gt;=Rules!$B$8,ISNUMBER(P766)),IF(P766&lt;=-Rules!$B$7,"Yes","No"),"No"))</f>
        <v/>
      </c>
      <c r="V766">
        <f>IF(A766="","",IF(AND(N(L766)&gt;=Rules!$B$6,ISNUMBER(N766)),IF(AND(N766&gt;=Rules!$B$10,N766&lt;=Rules!$B$11),"Yes","No"),"No"))</f>
        <v/>
      </c>
      <c r="W766">
        <f>IF(A766="","",IF(I766&lt;&gt;"","Yes","No"))</f>
        <v/>
      </c>
      <c r="X766">
        <f>IF(I766="","",IF(SUMIFS($K$3:$K$2002,$A$3:$A$2002,SUBSTITUTE(SUBSTITUTE(I766,"?","~?"),"*","~*"))&gt;N(K766),"Yes","No"))</f>
        <v/>
      </c>
      <c r="Y766">
        <f>IF(A766="","",IF(N(S766)&gt;0,"Yes","No"))</f>
        <v/>
      </c>
      <c r="Z766">
        <f>IF(A766="","",IF(AND(N(K766)&lt;Rules!$B$5,N(L766)&lt;Rules!$B$6,N(Q766)&lt;Rules!$B$13,Y766="No"),"Yes","No"))</f>
        <v/>
      </c>
      <c r="AA766">
        <f>IF(A766="","",IF(LEFT(C766&amp;"",1)="3","Redirect",IF(OR(LEFT(C766&amp;"",1)="4",LEFT(C766&amp;"",1)="5"),IF(OR(N(K766)&gt;0,N(AC766)&gt;=Rules!$B$14),"Redirect","Prune"),IF(D766="Non-Indexable","Keep",IF(AND(W766="Yes",X766="Yes",Y766="No"),"Merge",IF(OR(U766="Yes",V766="Yes",AND(T766="Yes",N(L766)&gt;=Rules!$B$6)),"Update",IF(Z766="Yes",IF(N(AC766)&gt;=Rules!$B$14,"Redirect","Prune"),"Keep")))))))</f>
        <v/>
      </c>
      <c r="AB766">
        <f>IF(A766="","",IF(LEFT(C766&amp;"",1)="3","Already redirects ("&amp;C766&amp;"). Update internal links to point at the final URL.",IF(OR(LEFT(C766&amp;"",1)="4",LEFT(C766&amp;"",1)="5"),IF(AA766="Redirect","Returns "&amp;C766&amp;" but still has "&amp;N(K766)&amp;" clicks and "&amp;N(AC766)&amp;" referring domains. 301 it to the closest live page.","Returns "&amp;C766&amp;" with no clicks or links. Remove internal links and let it 404 or 410."),IF(D766="Non-Indexable","Non-indexable ("&amp;E766&amp;"). Keep if that is intentional; otherwise fix the canonical or noindex.",IF(AA766="Merge","Overlaps with "&amp;I766&amp;IF(N(J766)&gt;0," (similarity "&amp;TEXT(J766,"0.00")&amp;")","")&amp;", which gets more clicks. Merge the useful parts into it and 301 this URL.",IF(AA766="Update",MID(IF(U766="Yes","; Clicks down "&amp;TEXT(-P766,"0%")&amp;" on the previous period","")&amp;IF(V766="Yes","; Average position "&amp;TEXT(N766,"0.0")&amp;" on "&amp;TEXT(L766,"#,##0")&amp;" impressions (striking distance)","")&amp;IF(AND(T766="Yes",N(L766)&gt;=Rules!$B$6),"; Thin ("&amp;F766&amp;" words) but has search demand",""),3,400),IF(AA766="Prune","Low value: "&amp;N(K766)&amp;" clicks, "&amp;N(L766)&amp;" impressions, "&amp;N(Q766)&amp;" sessions, no key events. Remove or noindex it and update internal links.",IF(AA766="Redirect","Low value but "&amp;N(AC766)&amp;" referring domains. 301 it to the closest relevant page to keep those links.",IF(AND(Z766="No",Y766="Yes",N(K766)&lt;Rules!$B$5),"Low search traffic but it converts (key events: "&amp;S766&amp;"). Keep it and link to it.",IF(W766="Yes","Stronger than the page it overlaps ("&amp;I766&amp;"). Keep; merge that page into this one.","Healthy: "&amp;N(K766)&amp;" clicks"&amp;IF(ISNUMBER(N766),", average position "&amp;TEXT(N766,"0.0"),"")&amp;". Keep and monitor."))))))))))</f>
        <v/>
      </c>
      <c r="AE766">
        <f>IF(A766="","",IF(AD766&lt;&gt;"",AD766,AA766))</f>
        <v/>
      </c>
    </row>
    <row r="767">
      <c r="A767">
        <f>IF(Crawl!A766="","",Crawl!A766)</f>
        <v/>
      </c>
      <c r="B767">
        <f>IF(A767="","",Crawl!EC766)</f>
        <v/>
      </c>
      <c r="C767">
        <f>IF(A767="","",IFERROR(INDEX(Crawl!$A766:$DZ766,1,Rules!$H$6),""))</f>
        <v/>
      </c>
      <c r="D767">
        <f>IF(A767="","",IFERROR(INDEX(Crawl!$A766:$DZ766,1,Rules!$H$7),"")&amp;"")</f>
        <v/>
      </c>
      <c r="E767">
        <f>IF(A767="","",IFERROR(INDEX(Crawl!$A766:$DZ766,1,Rules!$H$8),"")&amp;"")</f>
        <v/>
      </c>
      <c r="F767">
        <f>IF(A767="","",IFERROR(INDEX(Crawl!$A766:$DZ766,1,Rules!$H$9),""))</f>
        <v/>
      </c>
      <c r="G767">
        <f>IF(A767="","",IFERROR(INDEX(Crawl!$A766:$DZ766,1,Rules!$H$10),""))</f>
        <v/>
      </c>
      <c r="H767">
        <f>IF(A767="","",IFERROR(INDEX(Crawl!$A766:$DZ766,1,Rules!$H$12),""))</f>
        <v/>
      </c>
      <c r="I767">
        <f>IF(A767="","",IF(AND(N(H767)&gt;0,IFERROR(INDEX(Crawl!$A766:$DZ766,1,Rules!$H$11),"")&amp;""&lt;&gt;""),IFERROR(INDEX(Crawl!$A766:$DZ766,1,Rules!$H$11),"")&amp;"",IF(AND(ISNUMBER(J767),N(J767)&gt;=Rules!$B$12,IFERROR(INDEX(Crawl!$A766:$DZ766,1,Rules!$H$13),"")&amp;""&lt;&gt;""),IFERROR(INDEX(Crawl!$A766:$DZ766,1,Rules!$H$13),"")&amp;"","")))</f>
        <v/>
      </c>
      <c r="J767" s="19">
        <f>IF(A767="","",IF(IFERROR(INDEX(Crawl!$A766:$DZ766,1,Rules!$H$14),"")&amp;""="","",IFERROR(INDEX(Crawl!$A766:$DZ766,1,Rules!$H$14),"")))</f>
        <v/>
      </c>
      <c r="K767">
        <f>IF(A767="","",IFERROR(SUMIFS('GSC current'!$J$2:$J$2001,'GSC current'!$I$2:$I$2001,B767),0))</f>
        <v/>
      </c>
      <c r="L767">
        <f>IF(A767="","",IFERROR(SUMIFS('GSC current'!$K$2:$K$2001,'GSC current'!$I$2:$I$2001,B767),0))</f>
        <v/>
      </c>
      <c r="M767" s="20">
        <f>IF(A767="","",IF(N(L767)&gt;0,K767/L767,""))</f>
        <v/>
      </c>
      <c r="N767" s="21">
        <f>IF(A767="","",IF(N(L767)&gt;0,SUMIFS('GSC current'!$L$2:$L$2001,'GSC current'!$I$2:$I$2001,B767)/L767,""))</f>
        <v/>
      </c>
      <c r="O767">
        <f>IF(A767="","",IFERROR(SUMIFS('GSC previous'!$J$2:$J$2001,'GSC previous'!$I$2:$I$2001,B767),0))</f>
        <v/>
      </c>
      <c r="P767" s="22">
        <f>IF(A767="","",IF(N(O767)&gt;0,(K767-O767)/O767,""))</f>
        <v/>
      </c>
      <c r="Q767">
        <f>IF(A767="","",IFERROR(SUMIFS(GA4!$P$2:$P$2001,GA4!$O$2:$O$2001,B767),0))</f>
        <v/>
      </c>
      <c r="R767" s="23">
        <f>IF(A767="","",IF(N(Q767)&gt;0,SUMIFS(GA4!$Q$2:$Q$2001,GA4!$O$2:$O$2001,B767)/Q767,""))</f>
        <v/>
      </c>
      <c r="S767">
        <f>IF(A767="","",IFERROR(SUMIFS(GA4!$R$2:$R$2001,GA4!$O$2:$O$2001,B767),0))</f>
        <v/>
      </c>
      <c r="T767">
        <f>IF(A767="","",IF(AND(ISNUMBER(F767),LEFT(C767&amp;"",1)="2"),IF(F767&lt;Rules!$B$9,"Yes","No"),"No"))</f>
        <v/>
      </c>
      <c r="U767">
        <f>IF(A767="","",IF(AND(N(O767)&gt;=Rules!$B$8,ISNUMBER(P767)),IF(P767&lt;=-Rules!$B$7,"Yes","No"),"No"))</f>
        <v/>
      </c>
      <c r="V767">
        <f>IF(A767="","",IF(AND(N(L767)&gt;=Rules!$B$6,ISNUMBER(N767)),IF(AND(N767&gt;=Rules!$B$10,N767&lt;=Rules!$B$11),"Yes","No"),"No"))</f>
        <v/>
      </c>
      <c r="W767">
        <f>IF(A767="","",IF(I767&lt;&gt;"","Yes","No"))</f>
        <v/>
      </c>
      <c r="X767">
        <f>IF(I767="","",IF(SUMIFS($K$3:$K$2002,$A$3:$A$2002,SUBSTITUTE(SUBSTITUTE(I767,"?","~?"),"*","~*"))&gt;N(K767),"Yes","No"))</f>
        <v/>
      </c>
      <c r="Y767">
        <f>IF(A767="","",IF(N(S767)&gt;0,"Yes","No"))</f>
        <v/>
      </c>
      <c r="Z767">
        <f>IF(A767="","",IF(AND(N(K767)&lt;Rules!$B$5,N(L767)&lt;Rules!$B$6,N(Q767)&lt;Rules!$B$13,Y767="No"),"Yes","No"))</f>
        <v/>
      </c>
      <c r="AA767">
        <f>IF(A767="","",IF(LEFT(C767&amp;"",1)="3","Redirect",IF(OR(LEFT(C767&amp;"",1)="4",LEFT(C767&amp;"",1)="5"),IF(OR(N(K767)&gt;0,N(AC767)&gt;=Rules!$B$14),"Redirect","Prune"),IF(D767="Non-Indexable","Keep",IF(AND(W767="Yes",X767="Yes",Y767="No"),"Merge",IF(OR(U767="Yes",V767="Yes",AND(T767="Yes",N(L767)&gt;=Rules!$B$6)),"Update",IF(Z767="Yes",IF(N(AC767)&gt;=Rules!$B$14,"Redirect","Prune"),"Keep")))))))</f>
        <v/>
      </c>
      <c r="AB767">
        <f>IF(A767="","",IF(LEFT(C767&amp;"",1)="3","Already redirects ("&amp;C767&amp;"). Update internal links to point at the final URL.",IF(OR(LEFT(C767&amp;"",1)="4",LEFT(C767&amp;"",1)="5"),IF(AA767="Redirect","Returns "&amp;C767&amp;" but still has "&amp;N(K767)&amp;" clicks and "&amp;N(AC767)&amp;" referring domains. 301 it to the closest live page.","Returns "&amp;C767&amp;" with no clicks or links. Remove internal links and let it 404 or 410."),IF(D767="Non-Indexable","Non-indexable ("&amp;E767&amp;"). Keep if that is intentional; otherwise fix the canonical or noindex.",IF(AA767="Merge","Overlaps with "&amp;I767&amp;IF(N(J767)&gt;0," (similarity "&amp;TEXT(J767,"0.00")&amp;")","")&amp;", which gets more clicks. Merge the useful parts into it and 301 this URL.",IF(AA767="Update",MID(IF(U767="Yes","; Clicks down "&amp;TEXT(-P767,"0%")&amp;" on the previous period","")&amp;IF(V767="Yes","; Average position "&amp;TEXT(N767,"0.0")&amp;" on "&amp;TEXT(L767,"#,##0")&amp;" impressions (striking distance)","")&amp;IF(AND(T767="Yes",N(L767)&gt;=Rules!$B$6),"; Thin ("&amp;F767&amp;" words) but has search demand",""),3,400),IF(AA767="Prune","Low value: "&amp;N(K767)&amp;" clicks, "&amp;N(L767)&amp;" impressions, "&amp;N(Q767)&amp;" sessions, no key events. Remove or noindex it and update internal links.",IF(AA767="Redirect","Low value but "&amp;N(AC767)&amp;" referring domains. 301 it to the closest relevant page to keep those links.",IF(AND(Z767="No",Y767="Yes",N(K767)&lt;Rules!$B$5),"Low search traffic but it converts (key events: "&amp;S767&amp;"). Keep it and link to it.",IF(W767="Yes","Stronger than the page it overlaps ("&amp;I767&amp;"). Keep; merge that page into this one.","Healthy: "&amp;N(K767)&amp;" clicks"&amp;IF(ISNUMBER(N767),", average position "&amp;TEXT(N767,"0.0"),"")&amp;". Keep and monitor."))))))))))</f>
        <v/>
      </c>
      <c r="AE767">
        <f>IF(A767="","",IF(AD767&lt;&gt;"",AD767,AA767))</f>
        <v/>
      </c>
    </row>
    <row r="768">
      <c r="A768">
        <f>IF(Crawl!A767="","",Crawl!A767)</f>
        <v/>
      </c>
      <c r="B768">
        <f>IF(A768="","",Crawl!EC767)</f>
        <v/>
      </c>
      <c r="C768">
        <f>IF(A768="","",IFERROR(INDEX(Crawl!$A767:$DZ767,1,Rules!$H$6),""))</f>
        <v/>
      </c>
      <c r="D768">
        <f>IF(A768="","",IFERROR(INDEX(Crawl!$A767:$DZ767,1,Rules!$H$7),"")&amp;"")</f>
        <v/>
      </c>
      <c r="E768">
        <f>IF(A768="","",IFERROR(INDEX(Crawl!$A767:$DZ767,1,Rules!$H$8),"")&amp;"")</f>
        <v/>
      </c>
      <c r="F768">
        <f>IF(A768="","",IFERROR(INDEX(Crawl!$A767:$DZ767,1,Rules!$H$9),""))</f>
        <v/>
      </c>
      <c r="G768">
        <f>IF(A768="","",IFERROR(INDEX(Crawl!$A767:$DZ767,1,Rules!$H$10),""))</f>
        <v/>
      </c>
      <c r="H768">
        <f>IF(A768="","",IFERROR(INDEX(Crawl!$A767:$DZ767,1,Rules!$H$12),""))</f>
        <v/>
      </c>
      <c r="I768">
        <f>IF(A768="","",IF(AND(N(H768)&gt;0,IFERROR(INDEX(Crawl!$A767:$DZ767,1,Rules!$H$11),"")&amp;""&lt;&gt;""),IFERROR(INDEX(Crawl!$A767:$DZ767,1,Rules!$H$11),"")&amp;"",IF(AND(ISNUMBER(J768),N(J768)&gt;=Rules!$B$12,IFERROR(INDEX(Crawl!$A767:$DZ767,1,Rules!$H$13),"")&amp;""&lt;&gt;""),IFERROR(INDEX(Crawl!$A767:$DZ767,1,Rules!$H$13),"")&amp;"","")))</f>
        <v/>
      </c>
      <c r="J768" s="19">
        <f>IF(A768="","",IF(IFERROR(INDEX(Crawl!$A767:$DZ767,1,Rules!$H$14),"")&amp;""="","",IFERROR(INDEX(Crawl!$A767:$DZ767,1,Rules!$H$14),"")))</f>
        <v/>
      </c>
      <c r="K768">
        <f>IF(A768="","",IFERROR(SUMIFS('GSC current'!$J$2:$J$2001,'GSC current'!$I$2:$I$2001,B768),0))</f>
        <v/>
      </c>
      <c r="L768">
        <f>IF(A768="","",IFERROR(SUMIFS('GSC current'!$K$2:$K$2001,'GSC current'!$I$2:$I$2001,B768),0))</f>
        <v/>
      </c>
      <c r="M768" s="20">
        <f>IF(A768="","",IF(N(L768)&gt;0,K768/L768,""))</f>
        <v/>
      </c>
      <c r="N768" s="21">
        <f>IF(A768="","",IF(N(L768)&gt;0,SUMIFS('GSC current'!$L$2:$L$2001,'GSC current'!$I$2:$I$2001,B768)/L768,""))</f>
        <v/>
      </c>
      <c r="O768">
        <f>IF(A768="","",IFERROR(SUMIFS('GSC previous'!$J$2:$J$2001,'GSC previous'!$I$2:$I$2001,B768),0))</f>
        <v/>
      </c>
      <c r="P768" s="22">
        <f>IF(A768="","",IF(N(O768)&gt;0,(K768-O768)/O768,""))</f>
        <v/>
      </c>
      <c r="Q768">
        <f>IF(A768="","",IFERROR(SUMIFS(GA4!$P$2:$P$2001,GA4!$O$2:$O$2001,B768),0))</f>
        <v/>
      </c>
      <c r="R768" s="23">
        <f>IF(A768="","",IF(N(Q768)&gt;0,SUMIFS(GA4!$Q$2:$Q$2001,GA4!$O$2:$O$2001,B768)/Q768,""))</f>
        <v/>
      </c>
      <c r="S768">
        <f>IF(A768="","",IFERROR(SUMIFS(GA4!$R$2:$R$2001,GA4!$O$2:$O$2001,B768),0))</f>
        <v/>
      </c>
      <c r="T768">
        <f>IF(A768="","",IF(AND(ISNUMBER(F768),LEFT(C768&amp;"",1)="2"),IF(F768&lt;Rules!$B$9,"Yes","No"),"No"))</f>
        <v/>
      </c>
      <c r="U768">
        <f>IF(A768="","",IF(AND(N(O768)&gt;=Rules!$B$8,ISNUMBER(P768)),IF(P768&lt;=-Rules!$B$7,"Yes","No"),"No"))</f>
        <v/>
      </c>
      <c r="V768">
        <f>IF(A768="","",IF(AND(N(L768)&gt;=Rules!$B$6,ISNUMBER(N768)),IF(AND(N768&gt;=Rules!$B$10,N768&lt;=Rules!$B$11),"Yes","No"),"No"))</f>
        <v/>
      </c>
      <c r="W768">
        <f>IF(A768="","",IF(I768&lt;&gt;"","Yes","No"))</f>
        <v/>
      </c>
      <c r="X768">
        <f>IF(I768="","",IF(SUMIFS($K$3:$K$2002,$A$3:$A$2002,SUBSTITUTE(SUBSTITUTE(I768,"?","~?"),"*","~*"))&gt;N(K768),"Yes","No"))</f>
        <v/>
      </c>
      <c r="Y768">
        <f>IF(A768="","",IF(N(S768)&gt;0,"Yes","No"))</f>
        <v/>
      </c>
      <c r="Z768">
        <f>IF(A768="","",IF(AND(N(K768)&lt;Rules!$B$5,N(L768)&lt;Rules!$B$6,N(Q768)&lt;Rules!$B$13,Y768="No"),"Yes","No"))</f>
        <v/>
      </c>
      <c r="AA768">
        <f>IF(A768="","",IF(LEFT(C768&amp;"",1)="3","Redirect",IF(OR(LEFT(C768&amp;"",1)="4",LEFT(C768&amp;"",1)="5"),IF(OR(N(K768)&gt;0,N(AC768)&gt;=Rules!$B$14),"Redirect","Prune"),IF(D768="Non-Indexable","Keep",IF(AND(W768="Yes",X768="Yes",Y768="No"),"Merge",IF(OR(U768="Yes",V768="Yes",AND(T768="Yes",N(L768)&gt;=Rules!$B$6)),"Update",IF(Z768="Yes",IF(N(AC768)&gt;=Rules!$B$14,"Redirect","Prune"),"Keep")))))))</f>
        <v/>
      </c>
      <c r="AB768">
        <f>IF(A768="","",IF(LEFT(C768&amp;"",1)="3","Already redirects ("&amp;C768&amp;"). Update internal links to point at the final URL.",IF(OR(LEFT(C768&amp;"",1)="4",LEFT(C768&amp;"",1)="5"),IF(AA768="Redirect","Returns "&amp;C768&amp;" but still has "&amp;N(K768)&amp;" clicks and "&amp;N(AC768)&amp;" referring domains. 301 it to the closest live page.","Returns "&amp;C768&amp;" with no clicks or links. Remove internal links and let it 404 or 410."),IF(D768="Non-Indexable","Non-indexable ("&amp;E768&amp;"). Keep if that is intentional; otherwise fix the canonical or noindex.",IF(AA768="Merge","Overlaps with "&amp;I768&amp;IF(N(J768)&gt;0," (similarity "&amp;TEXT(J768,"0.00")&amp;")","")&amp;", which gets more clicks. Merge the useful parts into it and 301 this URL.",IF(AA768="Update",MID(IF(U768="Yes","; Clicks down "&amp;TEXT(-P768,"0%")&amp;" on the previous period","")&amp;IF(V768="Yes","; Average position "&amp;TEXT(N768,"0.0")&amp;" on "&amp;TEXT(L768,"#,##0")&amp;" impressions (striking distance)","")&amp;IF(AND(T768="Yes",N(L768)&gt;=Rules!$B$6),"; Thin ("&amp;F768&amp;" words) but has search demand",""),3,400),IF(AA768="Prune","Low value: "&amp;N(K768)&amp;" clicks, "&amp;N(L768)&amp;" impressions, "&amp;N(Q768)&amp;" sessions, no key events. Remove or noindex it and update internal links.",IF(AA768="Redirect","Low value but "&amp;N(AC768)&amp;" referring domains. 301 it to the closest relevant page to keep those links.",IF(AND(Z768="No",Y768="Yes",N(K768)&lt;Rules!$B$5),"Low search traffic but it converts (key events: "&amp;S768&amp;"). Keep it and link to it.",IF(W768="Yes","Stronger than the page it overlaps ("&amp;I768&amp;"). Keep; merge that page into this one.","Healthy: "&amp;N(K768)&amp;" clicks"&amp;IF(ISNUMBER(N768),", average position "&amp;TEXT(N768,"0.0"),"")&amp;". Keep and monitor."))))))))))</f>
        <v/>
      </c>
      <c r="AE768">
        <f>IF(A768="","",IF(AD768&lt;&gt;"",AD768,AA768))</f>
        <v/>
      </c>
    </row>
    <row r="769">
      <c r="A769">
        <f>IF(Crawl!A768="","",Crawl!A768)</f>
        <v/>
      </c>
      <c r="B769">
        <f>IF(A769="","",Crawl!EC768)</f>
        <v/>
      </c>
      <c r="C769">
        <f>IF(A769="","",IFERROR(INDEX(Crawl!$A768:$DZ768,1,Rules!$H$6),""))</f>
        <v/>
      </c>
      <c r="D769">
        <f>IF(A769="","",IFERROR(INDEX(Crawl!$A768:$DZ768,1,Rules!$H$7),"")&amp;"")</f>
        <v/>
      </c>
      <c r="E769">
        <f>IF(A769="","",IFERROR(INDEX(Crawl!$A768:$DZ768,1,Rules!$H$8),"")&amp;"")</f>
        <v/>
      </c>
      <c r="F769">
        <f>IF(A769="","",IFERROR(INDEX(Crawl!$A768:$DZ768,1,Rules!$H$9),""))</f>
        <v/>
      </c>
      <c r="G769">
        <f>IF(A769="","",IFERROR(INDEX(Crawl!$A768:$DZ768,1,Rules!$H$10),""))</f>
        <v/>
      </c>
      <c r="H769">
        <f>IF(A769="","",IFERROR(INDEX(Crawl!$A768:$DZ768,1,Rules!$H$12),""))</f>
        <v/>
      </c>
      <c r="I769">
        <f>IF(A769="","",IF(AND(N(H769)&gt;0,IFERROR(INDEX(Crawl!$A768:$DZ768,1,Rules!$H$11),"")&amp;""&lt;&gt;""),IFERROR(INDEX(Crawl!$A768:$DZ768,1,Rules!$H$11),"")&amp;"",IF(AND(ISNUMBER(J769),N(J769)&gt;=Rules!$B$12,IFERROR(INDEX(Crawl!$A768:$DZ768,1,Rules!$H$13),"")&amp;""&lt;&gt;""),IFERROR(INDEX(Crawl!$A768:$DZ768,1,Rules!$H$13),"")&amp;"","")))</f>
        <v/>
      </c>
      <c r="J769" s="19">
        <f>IF(A769="","",IF(IFERROR(INDEX(Crawl!$A768:$DZ768,1,Rules!$H$14),"")&amp;""="","",IFERROR(INDEX(Crawl!$A768:$DZ768,1,Rules!$H$14),"")))</f>
        <v/>
      </c>
      <c r="K769">
        <f>IF(A769="","",IFERROR(SUMIFS('GSC current'!$J$2:$J$2001,'GSC current'!$I$2:$I$2001,B769),0))</f>
        <v/>
      </c>
      <c r="L769">
        <f>IF(A769="","",IFERROR(SUMIFS('GSC current'!$K$2:$K$2001,'GSC current'!$I$2:$I$2001,B769),0))</f>
        <v/>
      </c>
      <c r="M769" s="20">
        <f>IF(A769="","",IF(N(L769)&gt;0,K769/L769,""))</f>
        <v/>
      </c>
      <c r="N769" s="21">
        <f>IF(A769="","",IF(N(L769)&gt;0,SUMIFS('GSC current'!$L$2:$L$2001,'GSC current'!$I$2:$I$2001,B769)/L769,""))</f>
        <v/>
      </c>
      <c r="O769">
        <f>IF(A769="","",IFERROR(SUMIFS('GSC previous'!$J$2:$J$2001,'GSC previous'!$I$2:$I$2001,B769),0))</f>
        <v/>
      </c>
      <c r="P769" s="22">
        <f>IF(A769="","",IF(N(O769)&gt;0,(K769-O769)/O769,""))</f>
        <v/>
      </c>
      <c r="Q769">
        <f>IF(A769="","",IFERROR(SUMIFS(GA4!$P$2:$P$2001,GA4!$O$2:$O$2001,B769),0))</f>
        <v/>
      </c>
      <c r="R769" s="23">
        <f>IF(A769="","",IF(N(Q769)&gt;0,SUMIFS(GA4!$Q$2:$Q$2001,GA4!$O$2:$O$2001,B769)/Q769,""))</f>
        <v/>
      </c>
      <c r="S769">
        <f>IF(A769="","",IFERROR(SUMIFS(GA4!$R$2:$R$2001,GA4!$O$2:$O$2001,B769),0))</f>
        <v/>
      </c>
      <c r="T769">
        <f>IF(A769="","",IF(AND(ISNUMBER(F769),LEFT(C769&amp;"",1)="2"),IF(F769&lt;Rules!$B$9,"Yes","No"),"No"))</f>
        <v/>
      </c>
      <c r="U769">
        <f>IF(A769="","",IF(AND(N(O769)&gt;=Rules!$B$8,ISNUMBER(P769)),IF(P769&lt;=-Rules!$B$7,"Yes","No"),"No"))</f>
        <v/>
      </c>
      <c r="V769">
        <f>IF(A769="","",IF(AND(N(L769)&gt;=Rules!$B$6,ISNUMBER(N769)),IF(AND(N769&gt;=Rules!$B$10,N769&lt;=Rules!$B$11),"Yes","No"),"No"))</f>
        <v/>
      </c>
      <c r="W769">
        <f>IF(A769="","",IF(I769&lt;&gt;"","Yes","No"))</f>
        <v/>
      </c>
      <c r="X769">
        <f>IF(I769="","",IF(SUMIFS($K$3:$K$2002,$A$3:$A$2002,SUBSTITUTE(SUBSTITUTE(I769,"?","~?"),"*","~*"))&gt;N(K769),"Yes","No"))</f>
        <v/>
      </c>
      <c r="Y769">
        <f>IF(A769="","",IF(N(S769)&gt;0,"Yes","No"))</f>
        <v/>
      </c>
      <c r="Z769">
        <f>IF(A769="","",IF(AND(N(K769)&lt;Rules!$B$5,N(L769)&lt;Rules!$B$6,N(Q769)&lt;Rules!$B$13,Y769="No"),"Yes","No"))</f>
        <v/>
      </c>
      <c r="AA769">
        <f>IF(A769="","",IF(LEFT(C769&amp;"",1)="3","Redirect",IF(OR(LEFT(C769&amp;"",1)="4",LEFT(C769&amp;"",1)="5"),IF(OR(N(K769)&gt;0,N(AC769)&gt;=Rules!$B$14),"Redirect","Prune"),IF(D769="Non-Indexable","Keep",IF(AND(W769="Yes",X769="Yes",Y769="No"),"Merge",IF(OR(U769="Yes",V769="Yes",AND(T769="Yes",N(L769)&gt;=Rules!$B$6)),"Update",IF(Z769="Yes",IF(N(AC769)&gt;=Rules!$B$14,"Redirect","Prune"),"Keep")))))))</f>
        <v/>
      </c>
      <c r="AB769">
        <f>IF(A769="","",IF(LEFT(C769&amp;"",1)="3","Already redirects ("&amp;C769&amp;"). Update internal links to point at the final URL.",IF(OR(LEFT(C769&amp;"",1)="4",LEFT(C769&amp;"",1)="5"),IF(AA769="Redirect","Returns "&amp;C769&amp;" but still has "&amp;N(K769)&amp;" clicks and "&amp;N(AC769)&amp;" referring domains. 301 it to the closest live page.","Returns "&amp;C769&amp;" with no clicks or links. Remove internal links and let it 404 or 410."),IF(D769="Non-Indexable","Non-indexable ("&amp;E769&amp;"). Keep if that is intentional; otherwise fix the canonical or noindex.",IF(AA769="Merge","Overlaps with "&amp;I769&amp;IF(N(J769)&gt;0," (similarity "&amp;TEXT(J769,"0.00")&amp;")","")&amp;", which gets more clicks. Merge the useful parts into it and 301 this URL.",IF(AA769="Update",MID(IF(U769="Yes","; Clicks down "&amp;TEXT(-P769,"0%")&amp;" on the previous period","")&amp;IF(V769="Yes","; Average position "&amp;TEXT(N769,"0.0")&amp;" on "&amp;TEXT(L769,"#,##0")&amp;" impressions (striking distance)","")&amp;IF(AND(T769="Yes",N(L769)&gt;=Rules!$B$6),"; Thin ("&amp;F769&amp;" words) but has search demand",""),3,400),IF(AA769="Prune","Low value: "&amp;N(K769)&amp;" clicks, "&amp;N(L769)&amp;" impressions, "&amp;N(Q769)&amp;" sessions, no key events. Remove or noindex it and update internal links.",IF(AA769="Redirect","Low value but "&amp;N(AC769)&amp;" referring domains. 301 it to the closest relevant page to keep those links.",IF(AND(Z769="No",Y769="Yes",N(K769)&lt;Rules!$B$5),"Low search traffic but it converts (key events: "&amp;S769&amp;"). Keep it and link to it.",IF(W769="Yes","Stronger than the page it overlaps ("&amp;I769&amp;"). Keep; merge that page into this one.","Healthy: "&amp;N(K769)&amp;" clicks"&amp;IF(ISNUMBER(N769),", average position "&amp;TEXT(N769,"0.0"),"")&amp;". Keep and monitor."))))))))))</f>
        <v/>
      </c>
      <c r="AE769">
        <f>IF(A769="","",IF(AD769&lt;&gt;"",AD769,AA769))</f>
        <v/>
      </c>
    </row>
    <row r="770">
      <c r="A770">
        <f>IF(Crawl!A769="","",Crawl!A769)</f>
        <v/>
      </c>
      <c r="B770">
        <f>IF(A770="","",Crawl!EC769)</f>
        <v/>
      </c>
      <c r="C770">
        <f>IF(A770="","",IFERROR(INDEX(Crawl!$A769:$DZ769,1,Rules!$H$6),""))</f>
        <v/>
      </c>
      <c r="D770">
        <f>IF(A770="","",IFERROR(INDEX(Crawl!$A769:$DZ769,1,Rules!$H$7),"")&amp;"")</f>
        <v/>
      </c>
      <c r="E770">
        <f>IF(A770="","",IFERROR(INDEX(Crawl!$A769:$DZ769,1,Rules!$H$8),"")&amp;"")</f>
        <v/>
      </c>
      <c r="F770">
        <f>IF(A770="","",IFERROR(INDEX(Crawl!$A769:$DZ769,1,Rules!$H$9),""))</f>
        <v/>
      </c>
      <c r="G770">
        <f>IF(A770="","",IFERROR(INDEX(Crawl!$A769:$DZ769,1,Rules!$H$10),""))</f>
        <v/>
      </c>
      <c r="H770">
        <f>IF(A770="","",IFERROR(INDEX(Crawl!$A769:$DZ769,1,Rules!$H$12),""))</f>
        <v/>
      </c>
      <c r="I770">
        <f>IF(A770="","",IF(AND(N(H770)&gt;0,IFERROR(INDEX(Crawl!$A769:$DZ769,1,Rules!$H$11),"")&amp;""&lt;&gt;""),IFERROR(INDEX(Crawl!$A769:$DZ769,1,Rules!$H$11),"")&amp;"",IF(AND(ISNUMBER(J770),N(J770)&gt;=Rules!$B$12,IFERROR(INDEX(Crawl!$A769:$DZ769,1,Rules!$H$13),"")&amp;""&lt;&gt;""),IFERROR(INDEX(Crawl!$A769:$DZ769,1,Rules!$H$13),"")&amp;"","")))</f>
        <v/>
      </c>
      <c r="J770" s="19">
        <f>IF(A770="","",IF(IFERROR(INDEX(Crawl!$A769:$DZ769,1,Rules!$H$14),"")&amp;""="","",IFERROR(INDEX(Crawl!$A769:$DZ769,1,Rules!$H$14),"")))</f>
        <v/>
      </c>
      <c r="K770">
        <f>IF(A770="","",IFERROR(SUMIFS('GSC current'!$J$2:$J$2001,'GSC current'!$I$2:$I$2001,B770),0))</f>
        <v/>
      </c>
      <c r="L770">
        <f>IF(A770="","",IFERROR(SUMIFS('GSC current'!$K$2:$K$2001,'GSC current'!$I$2:$I$2001,B770),0))</f>
        <v/>
      </c>
      <c r="M770" s="20">
        <f>IF(A770="","",IF(N(L770)&gt;0,K770/L770,""))</f>
        <v/>
      </c>
      <c r="N770" s="21">
        <f>IF(A770="","",IF(N(L770)&gt;0,SUMIFS('GSC current'!$L$2:$L$2001,'GSC current'!$I$2:$I$2001,B770)/L770,""))</f>
        <v/>
      </c>
      <c r="O770">
        <f>IF(A770="","",IFERROR(SUMIFS('GSC previous'!$J$2:$J$2001,'GSC previous'!$I$2:$I$2001,B770),0))</f>
        <v/>
      </c>
      <c r="P770" s="22">
        <f>IF(A770="","",IF(N(O770)&gt;0,(K770-O770)/O770,""))</f>
        <v/>
      </c>
      <c r="Q770">
        <f>IF(A770="","",IFERROR(SUMIFS(GA4!$P$2:$P$2001,GA4!$O$2:$O$2001,B770),0))</f>
        <v/>
      </c>
      <c r="R770" s="23">
        <f>IF(A770="","",IF(N(Q770)&gt;0,SUMIFS(GA4!$Q$2:$Q$2001,GA4!$O$2:$O$2001,B770)/Q770,""))</f>
        <v/>
      </c>
      <c r="S770">
        <f>IF(A770="","",IFERROR(SUMIFS(GA4!$R$2:$R$2001,GA4!$O$2:$O$2001,B770),0))</f>
        <v/>
      </c>
      <c r="T770">
        <f>IF(A770="","",IF(AND(ISNUMBER(F770),LEFT(C770&amp;"",1)="2"),IF(F770&lt;Rules!$B$9,"Yes","No"),"No"))</f>
        <v/>
      </c>
      <c r="U770">
        <f>IF(A770="","",IF(AND(N(O770)&gt;=Rules!$B$8,ISNUMBER(P770)),IF(P770&lt;=-Rules!$B$7,"Yes","No"),"No"))</f>
        <v/>
      </c>
      <c r="V770">
        <f>IF(A770="","",IF(AND(N(L770)&gt;=Rules!$B$6,ISNUMBER(N770)),IF(AND(N770&gt;=Rules!$B$10,N770&lt;=Rules!$B$11),"Yes","No"),"No"))</f>
        <v/>
      </c>
      <c r="W770">
        <f>IF(A770="","",IF(I770&lt;&gt;"","Yes","No"))</f>
        <v/>
      </c>
      <c r="X770">
        <f>IF(I770="","",IF(SUMIFS($K$3:$K$2002,$A$3:$A$2002,SUBSTITUTE(SUBSTITUTE(I770,"?","~?"),"*","~*"))&gt;N(K770),"Yes","No"))</f>
        <v/>
      </c>
      <c r="Y770">
        <f>IF(A770="","",IF(N(S770)&gt;0,"Yes","No"))</f>
        <v/>
      </c>
      <c r="Z770">
        <f>IF(A770="","",IF(AND(N(K770)&lt;Rules!$B$5,N(L770)&lt;Rules!$B$6,N(Q770)&lt;Rules!$B$13,Y770="No"),"Yes","No"))</f>
        <v/>
      </c>
      <c r="AA770">
        <f>IF(A770="","",IF(LEFT(C770&amp;"",1)="3","Redirect",IF(OR(LEFT(C770&amp;"",1)="4",LEFT(C770&amp;"",1)="5"),IF(OR(N(K770)&gt;0,N(AC770)&gt;=Rules!$B$14),"Redirect","Prune"),IF(D770="Non-Indexable","Keep",IF(AND(W770="Yes",X770="Yes",Y770="No"),"Merge",IF(OR(U770="Yes",V770="Yes",AND(T770="Yes",N(L770)&gt;=Rules!$B$6)),"Update",IF(Z770="Yes",IF(N(AC770)&gt;=Rules!$B$14,"Redirect","Prune"),"Keep")))))))</f>
        <v/>
      </c>
      <c r="AB770">
        <f>IF(A770="","",IF(LEFT(C770&amp;"",1)="3","Already redirects ("&amp;C770&amp;"). Update internal links to point at the final URL.",IF(OR(LEFT(C770&amp;"",1)="4",LEFT(C770&amp;"",1)="5"),IF(AA770="Redirect","Returns "&amp;C770&amp;" but still has "&amp;N(K770)&amp;" clicks and "&amp;N(AC770)&amp;" referring domains. 301 it to the closest live page.","Returns "&amp;C770&amp;" with no clicks or links. Remove internal links and let it 404 or 410."),IF(D770="Non-Indexable","Non-indexable ("&amp;E770&amp;"). Keep if that is intentional; otherwise fix the canonical or noindex.",IF(AA770="Merge","Overlaps with "&amp;I770&amp;IF(N(J770)&gt;0," (similarity "&amp;TEXT(J770,"0.00")&amp;")","")&amp;", which gets more clicks. Merge the useful parts into it and 301 this URL.",IF(AA770="Update",MID(IF(U770="Yes","; Clicks down "&amp;TEXT(-P770,"0%")&amp;" on the previous period","")&amp;IF(V770="Yes","; Average position "&amp;TEXT(N770,"0.0")&amp;" on "&amp;TEXT(L770,"#,##0")&amp;" impressions (striking distance)","")&amp;IF(AND(T770="Yes",N(L770)&gt;=Rules!$B$6),"; Thin ("&amp;F770&amp;" words) but has search demand",""),3,400),IF(AA770="Prune","Low value: "&amp;N(K770)&amp;" clicks, "&amp;N(L770)&amp;" impressions, "&amp;N(Q770)&amp;" sessions, no key events. Remove or noindex it and update internal links.",IF(AA770="Redirect","Low value but "&amp;N(AC770)&amp;" referring domains. 301 it to the closest relevant page to keep those links.",IF(AND(Z770="No",Y770="Yes",N(K770)&lt;Rules!$B$5),"Low search traffic but it converts (key events: "&amp;S770&amp;"). Keep it and link to it.",IF(W770="Yes","Stronger than the page it overlaps ("&amp;I770&amp;"). Keep; merge that page into this one.","Healthy: "&amp;N(K770)&amp;" clicks"&amp;IF(ISNUMBER(N770),", average position "&amp;TEXT(N770,"0.0"),"")&amp;". Keep and monitor."))))))))))</f>
        <v/>
      </c>
      <c r="AE770">
        <f>IF(A770="","",IF(AD770&lt;&gt;"",AD770,AA770))</f>
        <v/>
      </c>
    </row>
    <row r="771">
      <c r="A771">
        <f>IF(Crawl!A770="","",Crawl!A770)</f>
        <v/>
      </c>
      <c r="B771">
        <f>IF(A771="","",Crawl!EC770)</f>
        <v/>
      </c>
      <c r="C771">
        <f>IF(A771="","",IFERROR(INDEX(Crawl!$A770:$DZ770,1,Rules!$H$6),""))</f>
        <v/>
      </c>
      <c r="D771">
        <f>IF(A771="","",IFERROR(INDEX(Crawl!$A770:$DZ770,1,Rules!$H$7),"")&amp;"")</f>
        <v/>
      </c>
      <c r="E771">
        <f>IF(A771="","",IFERROR(INDEX(Crawl!$A770:$DZ770,1,Rules!$H$8),"")&amp;"")</f>
        <v/>
      </c>
      <c r="F771">
        <f>IF(A771="","",IFERROR(INDEX(Crawl!$A770:$DZ770,1,Rules!$H$9),""))</f>
        <v/>
      </c>
      <c r="G771">
        <f>IF(A771="","",IFERROR(INDEX(Crawl!$A770:$DZ770,1,Rules!$H$10),""))</f>
        <v/>
      </c>
      <c r="H771">
        <f>IF(A771="","",IFERROR(INDEX(Crawl!$A770:$DZ770,1,Rules!$H$12),""))</f>
        <v/>
      </c>
      <c r="I771">
        <f>IF(A771="","",IF(AND(N(H771)&gt;0,IFERROR(INDEX(Crawl!$A770:$DZ770,1,Rules!$H$11),"")&amp;""&lt;&gt;""),IFERROR(INDEX(Crawl!$A770:$DZ770,1,Rules!$H$11),"")&amp;"",IF(AND(ISNUMBER(J771),N(J771)&gt;=Rules!$B$12,IFERROR(INDEX(Crawl!$A770:$DZ770,1,Rules!$H$13),"")&amp;""&lt;&gt;""),IFERROR(INDEX(Crawl!$A770:$DZ770,1,Rules!$H$13),"")&amp;"","")))</f>
        <v/>
      </c>
      <c r="J771" s="19">
        <f>IF(A771="","",IF(IFERROR(INDEX(Crawl!$A770:$DZ770,1,Rules!$H$14),"")&amp;""="","",IFERROR(INDEX(Crawl!$A770:$DZ770,1,Rules!$H$14),"")))</f>
        <v/>
      </c>
      <c r="K771">
        <f>IF(A771="","",IFERROR(SUMIFS('GSC current'!$J$2:$J$2001,'GSC current'!$I$2:$I$2001,B771),0))</f>
        <v/>
      </c>
      <c r="L771">
        <f>IF(A771="","",IFERROR(SUMIFS('GSC current'!$K$2:$K$2001,'GSC current'!$I$2:$I$2001,B771),0))</f>
        <v/>
      </c>
      <c r="M771" s="20">
        <f>IF(A771="","",IF(N(L771)&gt;0,K771/L771,""))</f>
        <v/>
      </c>
      <c r="N771" s="21">
        <f>IF(A771="","",IF(N(L771)&gt;0,SUMIFS('GSC current'!$L$2:$L$2001,'GSC current'!$I$2:$I$2001,B771)/L771,""))</f>
        <v/>
      </c>
      <c r="O771">
        <f>IF(A771="","",IFERROR(SUMIFS('GSC previous'!$J$2:$J$2001,'GSC previous'!$I$2:$I$2001,B771),0))</f>
        <v/>
      </c>
      <c r="P771" s="22">
        <f>IF(A771="","",IF(N(O771)&gt;0,(K771-O771)/O771,""))</f>
        <v/>
      </c>
      <c r="Q771">
        <f>IF(A771="","",IFERROR(SUMIFS(GA4!$P$2:$P$2001,GA4!$O$2:$O$2001,B771),0))</f>
        <v/>
      </c>
      <c r="R771" s="23">
        <f>IF(A771="","",IF(N(Q771)&gt;0,SUMIFS(GA4!$Q$2:$Q$2001,GA4!$O$2:$O$2001,B771)/Q771,""))</f>
        <v/>
      </c>
      <c r="S771">
        <f>IF(A771="","",IFERROR(SUMIFS(GA4!$R$2:$R$2001,GA4!$O$2:$O$2001,B771),0))</f>
        <v/>
      </c>
      <c r="T771">
        <f>IF(A771="","",IF(AND(ISNUMBER(F771),LEFT(C771&amp;"",1)="2"),IF(F771&lt;Rules!$B$9,"Yes","No"),"No"))</f>
        <v/>
      </c>
      <c r="U771">
        <f>IF(A771="","",IF(AND(N(O771)&gt;=Rules!$B$8,ISNUMBER(P771)),IF(P771&lt;=-Rules!$B$7,"Yes","No"),"No"))</f>
        <v/>
      </c>
      <c r="V771">
        <f>IF(A771="","",IF(AND(N(L771)&gt;=Rules!$B$6,ISNUMBER(N771)),IF(AND(N771&gt;=Rules!$B$10,N771&lt;=Rules!$B$11),"Yes","No"),"No"))</f>
        <v/>
      </c>
      <c r="W771">
        <f>IF(A771="","",IF(I771&lt;&gt;"","Yes","No"))</f>
        <v/>
      </c>
      <c r="X771">
        <f>IF(I771="","",IF(SUMIFS($K$3:$K$2002,$A$3:$A$2002,SUBSTITUTE(SUBSTITUTE(I771,"?","~?"),"*","~*"))&gt;N(K771),"Yes","No"))</f>
        <v/>
      </c>
      <c r="Y771">
        <f>IF(A771="","",IF(N(S771)&gt;0,"Yes","No"))</f>
        <v/>
      </c>
      <c r="Z771">
        <f>IF(A771="","",IF(AND(N(K771)&lt;Rules!$B$5,N(L771)&lt;Rules!$B$6,N(Q771)&lt;Rules!$B$13,Y771="No"),"Yes","No"))</f>
        <v/>
      </c>
      <c r="AA771">
        <f>IF(A771="","",IF(LEFT(C771&amp;"",1)="3","Redirect",IF(OR(LEFT(C771&amp;"",1)="4",LEFT(C771&amp;"",1)="5"),IF(OR(N(K771)&gt;0,N(AC771)&gt;=Rules!$B$14),"Redirect","Prune"),IF(D771="Non-Indexable","Keep",IF(AND(W771="Yes",X771="Yes",Y771="No"),"Merge",IF(OR(U771="Yes",V771="Yes",AND(T771="Yes",N(L771)&gt;=Rules!$B$6)),"Update",IF(Z771="Yes",IF(N(AC771)&gt;=Rules!$B$14,"Redirect","Prune"),"Keep")))))))</f>
        <v/>
      </c>
      <c r="AB771">
        <f>IF(A771="","",IF(LEFT(C771&amp;"",1)="3","Already redirects ("&amp;C771&amp;"). Update internal links to point at the final URL.",IF(OR(LEFT(C771&amp;"",1)="4",LEFT(C771&amp;"",1)="5"),IF(AA771="Redirect","Returns "&amp;C771&amp;" but still has "&amp;N(K771)&amp;" clicks and "&amp;N(AC771)&amp;" referring domains. 301 it to the closest live page.","Returns "&amp;C771&amp;" with no clicks or links. Remove internal links and let it 404 or 410."),IF(D771="Non-Indexable","Non-indexable ("&amp;E771&amp;"). Keep if that is intentional; otherwise fix the canonical or noindex.",IF(AA771="Merge","Overlaps with "&amp;I771&amp;IF(N(J771)&gt;0," (similarity "&amp;TEXT(J771,"0.00")&amp;")","")&amp;", which gets more clicks. Merge the useful parts into it and 301 this URL.",IF(AA771="Update",MID(IF(U771="Yes","; Clicks down "&amp;TEXT(-P771,"0%")&amp;" on the previous period","")&amp;IF(V771="Yes","; Average position "&amp;TEXT(N771,"0.0")&amp;" on "&amp;TEXT(L771,"#,##0")&amp;" impressions (striking distance)","")&amp;IF(AND(T771="Yes",N(L771)&gt;=Rules!$B$6),"; Thin ("&amp;F771&amp;" words) but has search demand",""),3,400),IF(AA771="Prune","Low value: "&amp;N(K771)&amp;" clicks, "&amp;N(L771)&amp;" impressions, "&amp;N(Q771)&amp;" sessions, no key events. Remove or noindex it and update internal links.",IF(AA771="Redirect","Low value but "&amp;N(AC771)&amp;" referring domains. 301 it to the closest relevant page to keep those links.",IF(AND(Z771="No",Y771="Yes",N(K771)&lt;Rules!$B$5),"Low search traffic but it converts (key events: "&amp;S771&amp;"). Keep it and link to it.",IF(W771="Yes","Stronger than the page it overlaps ("&amp;I771&amp;"). Keep; merge that page into this one.","Healthy: "&amp;N(K771)&amp;" clicks"&amp;IF(ISNUMBER(N771),", average position "&amp;TEXT(N771,"0.0"),"")&amp;". Keep and monitor."))))))))))</f>
        <v/>
      </c>
      <c r="AE771">
        <f>IF(A771="","",IF(AD771&lt;&gt;"",AD771,AA771))</f>
        <v/>
      </c>
    </row>
    <row r="772">
      <c r="A772">
        <f>IF(Crawl!A771="","",Crawl!A771)</f>
        <v/>
      </c>
      <c r="B772">
        <f>IF(A772="","",Crawl!EC771)</f>
        <v/>
      </c>
      <c r="C772">
        <f>IF(A772="","",IFERROR(INDEX(Crawl!$A771:$DZ771,1,Rules!$H$6),""))</f>
        <v/>
      </c>
      <c r="D772">
        <f>IF(A772="","",IFERROR(INDEX(Crawl!$A771:$DZ771,1,Rules!$H$7),"")&amp;"")</f>
        <v/>
      </c>
      <c r="E772">
        <f>IF(A772="","",IFERROR(INDEX(Crawl!$A771:$DZ771,1,Rules!$H$8),"")&amp;"")</f>
        <v/>
      </c>
      <c r="F772">
        <f>IF(A772="","",IFERROR(INDEX(Crawl!$A771:$DZ771,1,Rules!$H$9),""))</f>
        <v/>
      </c>
      <c r="G772">
        <f>IF(A772="","",IFERROR(INDEX(Crawl!$A771:$DZ771,1,Rules!$H$10),""))</f>
        <v/>
      </c>
      <c r="H772">
        <f>IF(A772="","",IFERROR(INDEX(Crawl!$A771:$DZ771,1,Rules!$H$12),""))</f>
        <v/>
      </c>
      <c r="I772">
        <f>IF(A772="","",IF(AND(N(H772)&gt;0,IFERROR(INDEX(Crawl!$A771:$DZ771,1,Rules!$H$11),"")&amp;""&lt;&gt;""),IFERROR(INDEX(Crawl!$A771:$DZ771,1,Rules!$H$11),"")&amp;"",IF(AND(ISNUMBER(J772),N(J772)&gt;=Rules!$B$12,IFERROR(INDEX(Crawl!$A771:$DZ771,1,Rules!$H$13),"")&amp;""&lt;&gt;""),IFERROR(INDEX(Crawl!$A771:$DZ771,1,Rules!$H$13),"")&amp;"","")))</f>
        <v/>
      </c>
      <c r="J772" s="19">
        <f>IF(A772="","",IF(IFERROR(INDEX(Crawl!$A771:$DZ771,1,Rules!$H$14),"")&amp;""="","",IFERROR(INDEX(Crawl!$A771:$DZ771,1,Rules!$H$14),"")))</f>
        <v/>
      </c>
      <c r="K772">
        <f>IF(A772="","",IFERROR(SUMIFS('GSC current'!$J$2:$J$2001,'GSC current'!$I$2:$I$2001,B772),0))</f>
        <v/>
      </c>
      <c r="L772">
        <f>IF(A772="","",IFERROR(SUMIFS('GSC current'!$K$2:$K$2001,'GSC current'!$I$2:$I$2001,B772),0))</f>
        <v/>
      </c>
      <c r="M772" s="20">
        <f>IF(A772="","",IF(N(L772)&gt;0,K772/L772,""))</f>
        <v/>
      </c>
      <c r="N772" s="21">
        <f>IF(A772="","",IF(N(L772)&gt;0,SUMIFS('GSC current'!$L$2:$L$2001,'GSC current'!$I$2:$I$2001,B772)/L772,""))</f>
        <v/>
      </c>
      <c r="O772">
        <f>IF(A772="","",IFERROR(SUMIFS('GSC previous'!$J$2:$J$2001,'GSC previous'!$I$2:$I$2001,B772),0))</f>
        <v/>
      </c>
      <c r="P772" s="22">
        <f>IF(A772="","",IF(N(O772)&gt;0,(K772-O772)/O772,""))</f>
        <v/>
      </c>
      <c r="Q772">
        <f>IF(A772="","",IFERROR(SUMIFS(GA4!$P$2:$P$2001,GA4!$O$2:$O$2001,B772),0))</f>
        <v/>
      </c>
      <c r="R772" s="23">
        <f>IF(A772="","",IF(N(Q772)&gt;0,SUMIFS(GA4!$Q$2:$Q$2001,GA4!$O$2:$O$2001,B772)/Q772,""))</f>
        <v/>
      </c>
      <c r="S772">
        <f>IF(A772="","",IFERROR(SUMIFS(GA4!$R$2:$R$2001,GA4!$O$2:$O$2001,B772),0))</f>
        <v/>
      </c>
      <c r="T772">
        <f>IF(A772="","",IF(AND(ISNUMBER(F772),LEFT(C772&amp;"",1)="2"),IF(F772&lt;Rules!$B$9,"Yes","No"),"No"))</f>
        <v/>
      </c>
      <c r="U772">
        <f>IF(A772="","",IF(AND(N(O772)&gt;=Rules!$B$8,ISNUMBER(P772)),IF(P772&lt;=-Rules!$B$7,"Yes","No"),"No"))</f>
        <v/>
      </c>
      <c r="V772">
        <f>IF(A772="","",IF(AND(N(L772)&gt;=Rules!$B$6,ISNUMBER(N772)),IF(AND(N772&gt;=Rules!$B$10,N772&lt;=Rules!$B$11),"Yes","No"),"No"))</f>
        <v/>
      </c>
      <c r="W772">
        <f>IF(A772="","",IF(I772&lt;&gt;"","Yes","No"))</f>
        <v/>
      </c>
      <c r="X772">
        <f>IF(I772="","",IF(SUMIFS($K$3:$K$2002,$A$3:$A$2002,SUBSTITUTE(SUBSTITUTE(I772,"?","~?"),"*","~*"))&gt;N(K772),"Yes","No"))</f>
        <v/>
      </c>
      <c r="Y772">
        <f>IF(A772="","",IF(N(S772)&gt;0,"Yes","No"))</f>
        <v/>
      </c>
      <c r="Z772">
        <f>IF(A772="","",IF(AND(N(K772)&lt;Rules!$B$5,N(L772)&lt;Rules!$B$6,N(Q772)&lt;Rules!$B$13,Y772="No"),"Yes","No"))</f>
        <v/>
      </c>
      <c r="AA772">
        <f>IF(A772="","",IF(LEFT(C772&amp;"",1)="3","Redirect",IF(OR(LEFT(C772&amp;"",1)="4",LEFT(C772&amp;"",1)="5"),IF(OR(N(K772)&gt;0,N(AC772)&gt;=Rules!$B$14),"Redirect","Prune"),IF(D772="Non-Indexable","Keep",IF(AND(W772="Yes",X772="Yes",Y772="No"),"Merge",IF(OR(U772="Yes",V772="Yes",AND(T772="Yes",N(L772)&gt;=Rules!$B$6)),"Update",IF(Z772="Yes",IF(N(AC772)&gt;=Rules!$B$14,"Redirect","Prune"),"Keep")))))))</f>
        <v/>
      </c>
      <c r="AB772">
        <f>IF(A772="","",IF(LEFT(C772&amp;"",1)="3","Already redirects ("&amp;C772&amp;"). Update internal links to point at the final URL.",IF(OR(LEFT(C772&amp;"",1)="4",LEFT(C772&amp;"",1)="5"),IF(AA772="Redirect","Returns "&amp;C772&amp;" but still has "&amp;N(K772)&amp;" clicks and "&amp;N(AC772)&amp;" referring domains. 301 it to the closest live page.","Returns "&amp;C772&amp;" with no clicks or links. Remove internal links and let it 404 or 410."),IF(D772="Non-Indexable","Non-indexable ("&amp;E772&amp;"). Keep if that is intentional; otherwise fix the canonical or noindex.",IF(AA772="Merge","Overlaps with "&amp;I772&amp;IF(N(J772)&gt;0," (similarity "&amp;TEXT(J772,"0.00")&amp;")","")&amp;", which gets more clicks. Merge the useful parts into it and 301 this URL.",IF(AA772="Update",MID(IF(U772="Yes","; Clicks down "&amp;TEXT(-P772,"0%")&amp;" on the previous period","")&amp;IF(V772="Yes","; Average position "&amp;TEXT(N772,"0.0")&amp;" on "&amp;TEXT(L772,"#,##0")&amp;" impressions (striking distance)","")&amp;IF(AND(T772="Yes",N(L772)&gt;=Rules!$B$6),"; Thin ("&amp;F772&amp;" words) but has search demand",""),3,400),IF(AA772="Prune","Low value: "&amp;N(K772)&amp;" clicks, "&amp;N(L772)&amp;" impressions, "&amp;N(Q772)&amp;" sessions, no key events. Remove or noindex it and update internal links.",IF(AA772="Redirect","Low value but "&amp;N(AC772)&amp;" referring domains. 301 it to the closest relevant page to keep those links.",IF(AND(Z772="No",Y772="Yes",N(K772)&lt;Rules!$B$5),"Low search traffic but it converts (key events: "&amp;S772&amp;"). Keep it and link to it.",IF(W772="Yes","Stronger than the page it overlaps ("&amp;I772&amp;"). Keep; merge that page into this one.","Healthy: "&amp;N(K772)&amp;" clicks"&amp;IF(ISNUMBER(N772),", average position "&amp;TEXT(N772,"0.0"),"")&amp;". Keep and monitor."))))))))))</f>
        <v/>
      </c>
      <c r="AE772">
        <f>IF(A772="","",IF(AD772&lt;&gt;"",AD772,AA772))</f>
        <v/>
      </c>
    </row>
    <row r="773">
      <c r="A773">
        <f>IF(Crawl!A772="","",Crawl!A772)</f>
        <v/>
      </c>
      <c r="B773">
        <f>IF(A773="","",Crawl!EC772)</f>
        <v/>
      </c>
      <c r="C773">
        <f>IF(A773="","",IFERROR(INDEX(Crawl!$A772:$DZ772,1,Rules!$H$6),""))</f>
        <v/>
      </c>
      <c r="D773">
        <f>IF(A773="","",IFERROR(INDEX(Crawl!$A772:$DZ772,1,Rules!$H$7),"")&amp;"")</f>
        <v/>
      </c>
      <c r="E773">
        <f>IF(A773="","",IFERROR(INDEX(Crawl!$A772:$DZ772,1,Rules!$H$8),"")&amp;"")</f>
        <v/>
      </c>
      <c r="F773">
        <f>IF(A773="","",IFERROR(INDEX(Crawl!$A772:$DZ772,1,Rules!$H$9),""))</f>
        <v/>
      </c>
      <c r="G773">
        <f>IF(A773="","",IFERROR(INDEX(Crawl!$A772:$DZ772,1,Rules!$H$10),""))</f>
        <v/>
      </c>
      <c r="H773">
        <f>IF(A773="","",IFERROR(INDEX(Crawl!$A772:$DZ772,1,Rules!$H$12),""))</f>
        <v/>
      </c>
      <c r="I773">
        <f>IF(A773="","",IF(AND(N(H773)&gt;0,IFERROR(INDEX(Crawl!$A772:$DZ772,1,Rules!$H$11),"")&amp;""&lt;&gt;""),IFERROR(INDEX(Crawl!$A772:$DZ772,1,Rules!$H$11),"")&amp;"",IF(AND(ISNUMBER(J773),N(J773)&gt;=Rules!$B$12,IFERROR(INDEX(Crawl!$A772:$DZ772,1,Rules!$H$13),"")&amp;""&lt;&gt;""),IFERROR(INDEX(Crawl!$A772:$DZ772,1,Rules!$H$13),"")&amp;"","")))</f>
        <v/>
      </c>
      <c r="J773" s="19">
        <f>IF(A773="","",IF(IFERROR(INDEX(Crawl!$A772:$DZ772,1,Rules!$H$14),"")&amp;""="","",IFERROR(INDEX(Crawl!$A772:$DZ772,1,Rules!$H$14),"")))</f>
        <v/>
      </c>
      <c r="K773">
        <f>IF(A773="","",IFERROR(SUMIFS('GSC current'!$J$2:$J$2001,'GSC current'!$I$2:$I$2001,B773),0))</f>
        <v/>
      </c>
      <c r="L773">
        <f>IF(A773="","",IFERROR(SUMIFS('GSC current'!$K$2:$K$2001,'GSC current'!$I$2:$I$2001,B773),0))</f>
        <v/>
      </c>
      <c r="M773" s="20">
        <f>IF(A773="","",IF(N(L773)&gt;0,K773/L773,""))</f>
        <v/>
      </c>
      <c r="N773" s="21">
        <f>IF(A773="","",IF(N(L773)&gt;0,SUMIFS('GSC current'!$L$2:$L$2001,'GSC current'!$I$2:$I$2001,B773)/L773,""))</f>
        <v/>
      </c>
      <c r="O773">
        <f>IF(A773="","",IFERROR(SUMIFS('GSC previous'!$J$2:$J$2001,'GSC previous'!$I$2:$I$2001,B773),0))</f>
        <v/>
      </c>
      <c r="P773" s="22">
        <f>IF(A773="","",IF(N(O773)&gt;0,(K773-O773)/O773,""))</f>
        <v/>
      </c>
      <c r="Q773">
        <f>IF(A773="","",IFERROR(SUMIFS(GA4!$P$2:$P$2001,GA4!$O$2:$O$2001,B773),0))</f>
        <v/>
      </c>
      <c r="R773" s="23">
        <f>IF(A773="","",IF(N(Q773)&gt;0,SUMIFS(GA4!$Q$2:$Q$2001,GA4!$O$2:$O$2001,B773)/Q773,""))</f>
        <v/>
      </c>
      <c r="S773">
        <f>IF(A773="","",IFERROR(SUMIFS(GA4!$R$2:$R$2001,GA4!$O$2:$O$2001,B773),0))</f>
        <v/>
      </c>
      <c r="T773">
        <f>IF(A773="","",IF(AND(ISNUMBER(F773),LEFT(C773&amp;"",1)="2"),IF(F773&lt;Rules!$B$9,"Yes","No"),"No"))</f>
        <v/>
      </c>
      <c r="U773">
        <f>IF(A773="","",IF(AND(N(O773)&gt;=Rules!$B$8,ISNUMBER(P773)),IF(P773&lt;=-Rules!$B$7,"Yes","No"),"No"))</f>
        <v/>
      </c>
      <c r="V773">
        <f>IF(A773="","",IF(AND(N(L773)&gt;=Rules!$B$6,ISNUMBER(N773)),IF(AND(N773&gt;=Rules!$B$10,N773&lt;=Rules!$B$11),"Yes","No"),"No"))</f>
        <v/>
      </c>
      <c r="W773">
        <f>IF(A773="","",IF(I773&lt;&gt;"","Yes","No"))</f>
        <v/>
      </c>
      <c r="X773">
        <f>IF(I773="","",IF(SUMIFS($K$3:$K$2002,$A$3:$A$2002,SUBSTITUTE(SUBSTITUTE(I773,"?","~?"),"*","~*"))&gt;N(K773),"Yes","No"))</f>
        <v/>
      </c>
      <c r="Y773">
        <f>IF(A773="","",IF(N(S773)&gt;0,"Yes","No"))</f>
        <v/>
      </c>
      <c r="Z773">
        <f>IF(A773="","",IF(AND(N(K773)&lt;Rules!$B$5,N(L773)&lt;Rules!$B$6,N(Q773)&lt;Rules!$B$13,Y773="No"),"Yes","No"))</f>
        <v/>
      </c>
      <c r="AA773">
        <f>IF(A773="","",IF(LEFT(C773&amp;"",1)="3","Redirect",IF(OR(LEFT(C773&amp;"",1)="4",LEFT(C773&amp;"",1)="5"),IF(OR(N(K773)&gt;0,N(AC773)&gt;=Rules!$B$14),"Redirect","Prune"),IF(D773="Non-Indexable","Keep",IF(AND(W773="Yes",X773="Yes",Y773="No"),"Merge",IF(OR(U773="Yes",V773="Yes",AND(T773="Yes",N(L773)&gt;=Rules!$B$6)),"Update",IF(Z773="Yes",IF(N(AC773)&gt;=Rules!$B$14,"Redirect","Prune"),"Keep")))))))</f>
        <v/>
      </c>
      <c r="AB773">
        <f>IF(A773="","",IF(LEFT(C773&amp;"",1)="3","Already redirects ("&amp;C773&amp;"). Update internal links to point at the final URL.",IF(OR(LEFT(C773&amp;"",1)="4",LEFT(C773&amp;"",1)="5"),IF(AA773="Redirect","Returns "&amp;C773&amp;" but still has "&amp;N(K773)&amp;" clicks and "&amp;N(AC773)&amp;" referring domains. 301 it to the closest live page.","Returns "&amp;C773&amp;" with no clicks or links. Remove internal links and let it 404 or 410."),IF(D773="Non-Indexable","Non-indexable ("&amp;E773&amp;"). Keep if that is intentional; otherwise fix the canonical or noindex.",IF(AA773="Merge","Overlaps with "&amp;I773&amp;IF(N(J773)&gt;0," (similarity "&amp;TEXT(J773,"0.00")&amp;")","")&amp;", which gets more clicks. Merge the useful parts into it and 301 this URL.",IF(AA773="Update",MID(IF(U773="Yes","; Clicks down "&amp;TEXT(-P773,"0%")&amp;" on the previous period","")&amp;IF(V773="Yes","; Average position "&amp;TEXT(N773,"0.0")&amp;" on "&amp;TEXT(L773,"#,##0")&amp;" impressions (striking distance)","")&amp;IF(AND(T773="Yes",N(L773)&gt;=Rules!$B$6),"; Thin ("&amp;F773&amp;" words) but has search demand",""),3,400),IF(AA773="Prune","Low value: "&amp;N(K773)&amp;" clicks, "&amp;N(L773)&amp;" impressions, "&amp;N(Q773)&amp;" sessions, no key events. Remove or noindex it and update internal links.",IF(AA773="Redirect","Low value but "&amp;N(AC773)&amp;" referring domains. 301 it to the closest relevant page to keep those links.",IF(AND(Z773="No",Y773="Yes",N(K773)&lt;Rules!$B$5),"Low search traffic but it converts (key events: "&amp;S773&amp;"). Keep it and link to it.",IF(W773="Yes","Stronger than the page it overlaps ("&amp;I773&amp;"). Keep; merge that page into this one.","Healthy: "&amp;N(K773)&amp;" clicks"&amp;IF(ISNUMBER(N773),", average position "&amp;TEXT(N773,"0.0"),"")&amp;". Keep and monitor."))))))))))</f>
        <v/>
      </c>
      <c r="AE773">
        <f>IF(A773="","",IF(AD773&lt;&gt;"",AD773,AA773))</f>
        <v/>
      </c>
    </row>
    <row r="774">
      <c r="A774">
        <f>IF(Crawl!A773="","",Crawl!A773)</f>
        <v/>
      </c>
      <c r="B774">
        <f>IF(A774="","",Crawl!EC773)</f>
        <v/>
      </c>
      <c r="C774">
        <f>IF(A774="","",IFERROR(INDEX(Crawl!$A773:$DZ773,1,Rules!$H$6),""))</f>
        <v/>
      </c>
      <c r="D774">
        <f>IF(A774="","",IFERROR(INDEX(Crawl!$A773:$DZ773,1,Rules!$H$7),"")&amp;"")</f>
        <v/>
      </c>
      <c r="E774">
        <f>IF(A774="","",IFERROR(INDEX(Crawl!$A773:$DZ773,1,Rules!$H$8),"")&amp;"")</f>
        <v/>
      </c>
      <c r="F774">
        <f>IF(A774="","",IFERROR(INDEX(Crawl!$A773:$DZ773,1,Rules!$H$9),""))</f>
        <v/>
      </c>
      <c r="G774">
        <f>IF(A774="","",IFERROR(INDEX(Crawl!$A773:$DZ773,1,Rules!$H$10),""))</f>
        <v/>
      </c>
      <c r="H774">
        <f>IF(A774="","",IFERROR(INDEX(Crawl!$A773:$DZ773,1,Rules!$H$12),""))</f>
        <v/>
      </c>
      <c r="I774">
        <f>IF(A774="","",IF(AND(N(H774)&gt;0,IFERROR(INDEX(Crawl!$A773:$DZ773,1,Rules!$H$11),"")&amp;""&lt;&gt;""),IFERROR(INDEX(Crawl!$A773:$DZ773,1,Rules!$H$11),"")&amp;"",IF(AND(ISNUMBER(J774),N(J774)&gt;=Rules!$B$12,IFERROR(INDEX(Crawl!$A773:$DZ773,1,Rules!$H$13),"")&amp;""&lt;&gt;""),IFERROR(INDEX(Crawl!$A773:$DZ773,1,Rules!$H$13),"")&amp;"","")))</f>
        <v/>
      </c>
      <c r="J774" s="19">
        <f>IF(A774="","",IF(IFERROR(INDEX(Crawl!$A773:$DZ773,1,Rules!$H$14),"")&amp;""="","",IFERROR(INDEX(Crawl!$A773:$DZ773,1,Rules!$H$14),"")))</f>
        <v/>
      </c>
      <c r="K774">
        <f>IF(A774="","",IFERROR(SUMIFS('GSC current'!$J$2:$J$2001,'GSC current'!$I$2:$I$2001,B774),0))</f>
        <v/>
      </c>
      <c r="L774">
        <f>IF(A774="","",IFERROR(SUMIFS('GSC current'!$K$2:$K$2001,'GSC current'!$I$2:$I$2001,B774),0))</f>
        <v/>
      </c>
      <c r="M774" s="20">
        <f>IF(A774="","",IF(N(L774)&gt;0,K774/L774,""))</f>
        <v/>
      </c>
      <c r="N774" s="21">
        <f>IF(A774="","",IF(N(L774)&gt;0,SUMIFS('GSC current'!$L$2:$L$2001,'GSC current'!$I$2:$I$2001,B774)/L774,""))</f>
        <v/>
      </c>
      <c r="O774">
        <f>IF(A774="","",IFERROR(SUMIFS('GSC previous'!$J$2:$J$2001,'GSC previous'!$I$2:$I$2001,B774),0))</f>
        <v/>
      </c>
      <c r="P774" s="22">
        <f>IF(A774="","",IF(N(O774)&gt;0,(K774-O774)/O774,""))</f>
        <v/>
      </c>
      <c r="Q774">
        <f>IF(A774="","",IFERROR(SUMIFS(GA4!$P$2:$P$2001,GA4!$O$2:$O$2001,B774),0))</f>
        <v/>
      </c>
      <c r="R774" s="23">
        <f>IF(A774="","",IF(N(Q774)&gt;0,SUMIFS(GA4!$Q$2:$Q$2001,GA4!$O$2:$O$2001,B774)/Q774,""))</f>
        <v/>
      </c>
      <c r="S774">
        <f>IF(A774="","",IFERROR(SUMIFS(GA4!$R$2:$R$2001,GA4!$O$2:$O$2001,B774),0))</f>
        <v/>
      </c>
      <c r="T774">
        <f>IF(A774="","",IF(AND(ISNUMBER(F774),LEFT(C774&amp;"",1)="2"),IF(F774&lt;Rules!$B$9,"Yes","No"),"No"))</f>
        <v/>
      </c>
      <c r="U774">
        <f>IF(A774="","",IF(AND(N(O774)&gt;=Rules!$B$8,ISNUMBER(P774)),IF(P774&lt;=-Rules!$B$7,"Yes","No"),"No"))</f>
        <v/>
      </c>
      <c r="V774">
        <f>IF(A774="","",IF(AND(N(L774)&gt;=Rules!$B$6,ISNUMBER(N774)),IF(AND(N774&gt;=Rules!$B$10,N774&lt;=Rules!$B$11),"Yes","No"),"No"))</f>
        <v/>
      </c>
      <c r="W774">
        <f>IF(A774="","",IF(I774&lt;&gt;"","Yes","No"))</f>
        <v/>
      </c>
      <c r="X774">
        <f>IF(I774="","",IF(SUMIFS($K$3:$K$2002,$A$3:$A$2002,SUBSTITUTE(SUBSTITUTE(I774,"?","~?"),"*","~*"))&gt;N(K774),"Yes","No"))</f>
        <v/>
      </c>
      <c r="Y774">
        <f>IF(A774="","",IF(N(S774)&gt;0,"Yes","No"))</f>
        <v/>
      </c>
      <c r="Z774">
        <f>IF(A774="","",IF(AND(N(K774)&lt;Rules!$B$5,N(L774)&lt;Rules!$B$6,N(Q774)&lt;Rules!$B$13,Y774="No"),"Yes","No"))</f>
        <v/>
      </c>
      <c r="AA774">
        <f>IF(A774="","",IF(LEFT(C774&amp;"",1)="3","Redirect",IF(OR(LEFT(C774&amp;"",1)="4",LEFT(C774&amp;"",1)="5"),IF(OR(N(K774)&gt;0,N(AC774)&gt;=Rules!$B$14),"Redirect","Prune"),IF(D774="Non-Indexable","Keep",IF(AND(W774="Yes",X774="Yes",Y774="No"),"Merge",IF(OR(U774="Yes",V774="Yes",AND(T774="Yes",N(L774)&gt;=Rules!$B$6)),"Update",IF(Z774="Yes",IF(N(AC774)&gt;=Rules!$B$14,"Redirect","Prune"),"Keep")))))))</f>
        <v/>
      </c>
      <c r="AB774">
        <f>IF(A774="","",IF(LEFT(C774&amp;"",1)="3","Already redirects ("&amp;C774&amp;"). Update internal links to point at the final URL.",IF(OR(LEFT(C774&amp;"",1)="4",LEFT(C774&amp;"",1)="5"),IF(AA774="Redirect","Returns "&amp;C774&amp;" but still has "&amp;N(K774)&amp;" clicks and "&amp;N(AC774)&amp;" referring domains. 301 it to the closest live page.","Returns "&amp;C774&amp;" with no clicks or links. Remove internal links and let it 404 or 410."),IF(D774="Non-Indexable","Non-indexable ("&amp;E774&amp;"). Keep if that is intentional; otherwise fix the canonical or noindex.",IF(AA774="Merge","Overlaps with "&amp;I774&amp;IF(N(J774)&gt;0," (similarity "&amp;TEXT(J774,"0.00")&amp;")","")&amp;", which gets more clicks. Merge the useful parts into it and 301 this URL.",IF(AA774="Update",MID(IF(U774="Yes","; Clicks down "&amp;TEXT(-P774,"0%")&amp;" on the previous period","")&amp;IF(V774="Yes","; Average position "&amp;TEXT(N774,"0.0")&amp;" on "&amp;TEXT(L774,"#,##0")&amp;" impressions (striking distance)","")&amp;IF(AND(T774="Yes",N(L774)&gt;=Rules!$B$6),"; Thin ("&amp;F774&amp;" words) but has search demand",""),3,400),IF(AA774="Prune","Low value: "&amp;N(K774)&amp;" clicks, "&amp;N(L774)&amp;" impressions, "&amp;N(Q774)&amp;" sessions, no key events. Remove or noindex it and update internal links.",IF(AA774="Redirect","Low value but "&amp;N(AC774)&amp;" referring domains. 301 it to the closest relevant page to keep those links.",IF(AND(Z774="No",Y774="Yes",N(K774)&lt;Rules!$B$5),"Low search traffic but it converts (key events: "&amp;S774&amp;"). Keep it and link to it.",IF(W774="Yes","Stronger than the page it overlaps ("&amp;I774&amp;"). Keep; merge that page into this one.","Healthy: "&amp;N(K774)&amp;" clicks"&amp;IF(ISNUMBER(N774),", average position "&amp;TEXT(N774,"0.0"),"")&amp;". Keep and monitor."))))))))))</f>
        <v/>
      </c>
      <c r="AE774">
        <f>IF(A774="","",IF(AD774&lt;&gt;"",AD774,AA774))</f>
        <v/>
      </c>
    </row>
    <row r="775">
      <c r="A775">
        <f>IF(Crawl!A774="","",Crawl!A774)</f>
        <v/>
      </c>
      <c r="B775">
        <f>IF(A775="","",Crawl!EC774)</f>
        <v/>
      </c>
      <c r="C775">
        <f>IF(A775="","",IFERROR(INDEX(Crawl!$A774:$DZ774,1,Rules!$H$6),""))</f>
        <v/>
      </c>
      <c r="D775">
        <f>IF(A775="","",IFERROR(INDEX(Crawl!$A774:$DZ774,1,Rules!$H$7),"")&amp;"")</f>
        <v/>
      </c>
      <c r="E775">
        <f>IF(A775="","",IFERROR(INDEX(Crawl!$A774:$DZ774,1,Rules!$H$8),"")&amp;"")</f>
        <v/>
      </c>
      <c r="F775">
        <f>IF(A775="","",IFERROR(INDEX(Crawl!$A774:$DZ774,1,Rules!$H$9),""))</f>
        <v/>
      </c>
      <c r="G775">
        <f>IF(A775="","",IFERROR(INDEX(Crawl!$A774:$DZ774,1,Rules!$H$10),""))</f>
        <v/>
      </c>
      <c r="H775">
        <f>IF(A775="","",IFERROR(INDEX(Crawl!$A774:$DZ774,1,Rules!$H$12),""))</f>
        <v/>
      </c>
      <c r="I775">
        <f>IF(A775="","",IF(AND(N(H775)&gt;0,IFERROR(INDEX(Crawl!$A774:$DZ774,1,Rules!$H$11),"")&amp;""&lt;&gt;""),IFERROR(INDEX(Crawl!$A774:$DZ774,1,Rules!$H$11),"")&amp;"",IF(AND(ISNUMBER(J775),N(J775)&gt;=Rules!$B$12,IFERROR(INDEX(Crawl!$A774:$DZ774,1,Rules!$H$13),"")&amp;""&lt;&gt;""),IFERROR(INDEX(Crawl!$A774:$DZ774,1,Rules!$H$13),"")&amp;"","")))</f>
        <v/>
      </c>
      <c r="J775" s="19">
        <f>IF(A775="","",IF(IFERROR(INDEX(Crawl!$A774:$DZ774,1,Rules!$H$14),"")&amp;""="","",IFERROR(INDEX(Crawl!$A774:$DZ774,1,Rules!$H$14),"")))</f>
        <v/>
      </c>
      <c r="K775">
        <f>IF(A775="","",IFERROR(SUMIFS('GSC current'!$J$2:$J$2001,'GSC current'!$I$2:$I$2001,B775),0))</f>
        <v/>
      </c>
      <c r="L775">
        <f>IF(A775="","",IFERROR(SUMIFS('GSC current'!$K$2:$K$2001,'GSC current'!$I$2:$I$2001,B775),0))</f>
        <v/>
      </c>
      <c r="M775" s="20">
        <f>IF(A775="","",IF(N(L775)&gt;0,K775/L775,""))</f>
        <v/>
      </c>
      <c r="N775" s="21">
        <f>IF(A775="","",IF(N(L775)&gt;0,SUMIFS('GSC current'!$L$2:$L$2001,'GSC current'!$I$2:$I$2001,B775)/L775,""))</f>
        <v/>
      </c>
      <c r="O775">
        <f>IF(A775="","",IFERROR(SUMIFS('GSC previous'!$J$2:$J$2001,'GSC previous'!$I$2:$I$2001,B775),0))</f>
        <v/>
      </c>
      <c r="P775" s="22">
        <f>IF(A775="","",IF(N(O775)&gt;0,(K775-O775)/O775,""))</f>
        <v/>
      </c>
      <c r="Q775">
        <f>IF(A775="","",IFERROR(SUMIFS(GA4!$P$2:$P$2001,GA4!$O$2:$O$2001,B775),0))</f>
        <v/>
      </c>
      <c r="R775" s="23">
        <f>IF(A775="","",IF(N(Q775)&gt;0,SUMIFS(GA4!$Q$2:$Q$2001,GA4!$O$2:$O$2001,B775)/Q775,""))</f>
        <v/>
      </c>
      <c r="S775">
        <f>IF(A775="","",IFERROR(SUMIFS(GA4!$R$2:$R$2001,GA4!$O$2:$O$2001,B775),0))</f>
        <v/>
      </c>
      <c r="T775">
        <f>IF(A775="","",IF(AND(ISNUMBER(F775),LEFT(C775&amp;"",1)="2"),IF(F775&lt;Rules!$B$9,"Yes","No"),"No"))</f>
        <v/>
      </c>
      <c r="U775">
        <f>IF(A775="","",IF(AND(N(O775)&gt;=Rules!$B$8,ISNUMBER(P775)),IF(P775&lt;=-Rules!$B$7,"Yes","No"),"No"))</f>
        <v/>
      </c>
      <c r="V775">
        <f>IF(A775="","",IF(AND(N(L775)&gt;=Rules!$B$6,ISNUMBER(N775)),IF(AND(N775&gt;=Rules!$B$10,N775&lt;=Rules!$B$11),"Yes","No"),"No"))</f>
        <v/>
      </c>
      <c r="W775">
        <f>IF(A775="","",IF(I775&lt;&gt;"","Yes","No"))</f>
        <v/>
      </c>
      <c r="X775">
        <f>IF(I775="","",IF(SUMIFS($K$3:$K$2002,$A$3:$A$2002,SUBSTITUTE(SUBSTITUTE(I775,"?","~?"),"*","~*"))&gt;N(K775),"Yes","No"))</f>
        <v/>
      </c>
      <c r="Y775">
        <f>IF(A775="","",IF(N(S775)&gt;0,"Yes","No"))</f>
        <v/>
      </c>
      <c r="Z775">
        <f>IF(A775="","",IF(AND(N(K775)&lt;Rules!$B$5,N(L775)&lt;Rules!$B$6,N(Q775)&lt;Rules!$B$13,Y775="No"),"Yes","No"))</f>
        <v/>
      </c>
      <c r="AA775">
        <f>IF(A775="","",IF(LEFT(C775&amp;"",1)="3","Redirect",IF(OR(LEFT(C775&amp;"",1)="4",LEFT(C775&amp;"",1)="5"),IF(OR(N(K775)&gt;0,N(AC775)&gt;=Rules!$B$14),"Redirect","Prune"),IF(D775="Non-Indexable","Keep",IF(AND(W775="Yes",X775="Yes",Y775="No"),"Merge",IF(OR(U775="Yes",V775="Yes",AND(T775="Yes",N(L775)&gt;=Rules!$B$6)),"Update",IF(Z775="Yes",IF(N(AC775)&gt;=Rules!$B$14,"Redirect","Prune"),"Keep")))))))</f>
        <v/>
      </c>
      <c r="AB775">
        <f>IF(A775="","",IF(LEFT(C775&amp;"",1)="3","Already redirects ("&amp;C775&amp;"). Update internal links to point at the final URL.",IF(OR(LEFT(C775&amp;"",1)="4",LEFT(C775&amp;"",1)="5"),IF(AA775="Redirect","Returns "&amp;C775&amp;" but still has "&amp;N(K775)&amp;" clicks and "&amp;N(AC775)&amp;" referring domains. 301 it to the closest live page.","Returns "&amp;C775&amp;" with no clicks or links. Remove internal links and let it 404 or 410."),IF(D775="Non-Indexable","Non-indexable ("&amp;E775&amp;"). Keep if that is intentional; otherwise fix the canonical or noindex.",IF(AA775="Merge","Overlaps with "&amp;I775&amp;IF(N(J775)&gt;0," (similarity "&amp;TEXT(J775,"0.00")&amp;")","")&amp;", which gets more clicks. Merge the useful parts into it and 301 this URL.",IF(AA775="Update",MID(IF(U775="Yes","; Clicks down "&amp;TEXT(-P775,"0%")&amp;" on the previous period","")&amp;IF(V775="Yes","; Average position "&amp;TEXT(N775,"0.0")&amp;" on "&amp;TEXT(L775,"#,##0")&amp;" impressions (striking distance)","")&amp;IF(AND(T775="Yes",N(L775)&gt;=Rules!$B$6),"; Thin ("&amp;F775&amp;" words) but has search demand",""),3,400),IF(AA775="Prune","Low value: "&amp;N(K775)&amp;" clicks, "&amp;N(L775)&amp;" impressions, "&amp;N(Q775)&amp;" sessions, no key events. Remove or noindex it and update internal links.",IF(AA775="Redirect","Low value but "&amp;N(AC775)&amp;" referring domains. 301 it to the closest relevant page to keep those links.",IF(AND(Z775="No",Y775="Yes",N(K775)&lt;Rules!$B$5),"Low search traffic but it converts (key events: "&amp;S775&amp;"). Keep it and link to it.",IF(W775="Yes","Stronger than the page it overlaps ("&amp;I775&amp;"). Keep; merge that page into this one.","Healthy: "&amp;N(K775)&amp;" clicks"&amp;IF(ISNUMBER(N775),", average position "&amp;TEXT(N775,"0.0"),"")&amp;". Keep and monitor."))))))))))</f>
        <v/>
      </c>
      <c r="AE775">
        <f>IF(A775="","",IF(AD775&lt;&gt;"",AD775,AA775))</f>
        <v/>
      </c>
    </row>
    <row r="776">
      <c r="A776">
        <f>IF(Crawl!A775="","",Crawl!A775)</f>
        <v/>
      </c>
      <c r="B776">
        <f>IF(A776="","",Crawl!EC775)</f>
        <v/>
      </c>
      <c r="C776">
        <f>IF(A776="","",IFERROR(INDEX(Crawl!$A775:$DZ775,1,Rules!$H$6),""))</f>
        <v/>
      </c>
      <c r="D776">
        <f>IF(A776="","",IFERROR(INDEX(Crawl!$A775:$DZ775,1,Rules!$H$7),"")&amp;"")</f>
        <v/>
      </c>
      <c r="E776">
        <f>IF(A776="","",IFERROR(INDEX(Crawl!$A775:$DZ775,1,Rules!$H$8),"")&amp;"")</f>
        <v/>
      </c>
      <c r="F776">
        <f>IF(A776="","",IFERROR(INDEX(Crawl!$A775:$DZ775,1,Rules!$H$9),""))</f>
        <v/>
      </c>
      <c r="G776">
        <f>IF(A776="","",IFERROR(INDEX(Crawl!$A775:$DZ775,1,Rules!$H$10),""))</f>
        <v/>
      </c>
      <c r="H776">
        <f>IF(A776="","",IFERROR(INDEX(Crawl!$A775:$DZ775,1,Rules!$H$12),""))</f>
        <v/>
      </c>
      <c r="I776">
        <f>IF(A776="","",IF(AND(N(H776)&gt;0,IFERROR(INDEX(Crawl!$A775:$DZ775,1,Rules!$H$11),"")&amp;""&lt;&gt;""),IFERROR(INDEX(Crawl!$A775:$DZ775,1,Rules!$H$11),"")&amp;"",IF(AND(ISNUMBER(J776),N(J776)&gt;=Rules!$B$12,IFERROR(INDEX(Crawl!$A775:$DZ775,1,Rules!$H$13),"")&amp;""&lt;&gt;""),IFERROR(INDEX(Crawl!$A775:$DZ775,1,Rules!$H$13),"")&amp;"","")))</f>
        <v/>
      </c>
      <c r="J776" s="19">
        <f>IF(A776="","",IF(IFERROR(INDEX(Crawl!$A775:$DZ775,1,Rules!$H$14),"")&amp;""="","",IFERROR(INDEX(Crawl!$A775:$DZ775,1,Rules!$H$14),"")))</f>
        <v/>
      </c>
      <c r="K776">
        <f>IF(A776="","",IFERROR(SUMIFS('GSC current'!$J$2:$J$2001,'GSC current'!$I$2:$I$2001,B776),0))</f>
        <v/>
      </c>
      <c r="L776">
        <f>IF(A776="","",IFERROR(SUMIFS('GSC current'!$K$2:$K$2001,'GSC current'!$I$2:$I$2001,B776),0))</f>
        <v/>
      </c>
      <c r="M776" s="20">
        <f>IF(A776="","",IF(N(L776)&gt;0,K776/L776,""))</f>
        <v/>
      </c>
      <c r="N776" s="21">
        <f>IF(A776="","",IF(N(L776)&gt;0,SUMIFS('GSC current'!$L$2:$L$2001,'GSC current'!$I$2:$I$2001,B776)/L776,""))</f>
        <v/>
      </c>
      <c r="O776">
        <f>IF(A776="","",IFERROR(SUMIFS('GSC previous'!$J$2:$J$2001,'GSC previous'!$I$2:$I$2001,B776),0))</f>
        <v/>
      </c>
      <c r="P776" s="22">
        <f>IF(A776="","",IF(N(O776)&gt;0,(K776-O776)/O776,""))</f>
        <v/>
      </c>
      <c r="Q776">
        <f>IF(A776="","",IFERROR(SUMIFS(GA4!$P$2:$P$2001,GA4!$O$2:$O$2001,B776),0))</f>
        <v/>
      </c>
      <c r="R776" s="23">
        <f>IF(A776="","",IF(N(Q776)&gt;0,SUMIFS(GA4!$Q$2:$Q$2001,GA4!$O$2:$O$2001,B776)/Q776,""))</f>
        <v/>
      </c>
      <c r="S776">
        <f>IF(A776="","",IFERROR(SUMIFS(GA4!$R$2:$R$2001,GA4!$O$2:$O$2001,B776),0))</f>
        <v/>
      </c>
      <c r="T776">
        <f>IF(A776="","",IF(AND(ISNUMBER(F776),LEFT(C776&amp;"",1)="2"),IF(F776&lt;Rules!$B$9,"Yes","No"),"No"))</f>
        <v/>
      </c>
      <c r="U776">
        <f>IF(A776="","",IF(AND(N(O776)&gt;=Rules!$B$8,ISNUMBER(P776)),IF(P776&lt;=-Rules!$B$7,"Yes","No"),"No"))</f>
        <v/>
      </c>
      <c r="V776">
        <f>IF(A776="","",IF(AND(N(L776)&gt;=Rules!$B$6,ISNUMBER(N776)),IF(AND(N776&gt;=Rules!$B$10,N776&lt;=Rules!$B$11),"Yes","No"),"No"))</f>
        <v/>
      </c>
      <c r="W776">
        <f>IF(A776="","",IF(I776&lt;&gt;"","Yes","No"))</f>
        <v/>
      </c>
      <c r="X776">
        <f>IF(I776="","",IF(SUMIFS($K$3:$K$2002,$A$3:$A$2002,SUBSTITUTE(SUBSTITUTE(I776,"?","~?"),"*","~*"))&gt;N(K776),"Yes","No"))</f>
        <v/>
      </c>
      <c r="Y776">
        <f>IF(A776="","",IF(N(S776)&gt;0,"Yes","No"))</f>
        <v/>
      </c>
      <c r="Z776">
        <f>IF(A776="","",IF(AND(N(K776)&lt;Rules!$B$5,N(L776)&lt;Rules!$B$6,N(Q776)&lt;Rules!$B$13,Y776="No"),"Yes","No"))</f>
        <v/>
      </c>
      <c r="AA776">
        <f>IF(A776="","",IF(LEFT(C776&amp;"",1)="3","Redirect",IF(OR(LEFT(C776&amp;"",1)="4",LEFT(C776&amp;"",1)="5"),IF(OR(N(K776)&gt;0,N(AC776)&gt;=Rules!$B$14),"Redirect","Prune"),IF(D776="Non-Indexable","Keep",IF(AND(W776="Yes",X776="Yes",Y776="No"),"Merge",IF(OR(U776="Yes",V776="Yes",AND(T776="Yes",N(L776)&gt;=Rules!$B$6)),"Update",IF(Z776="Yes",IF(N(AC776)&gt;=Rules!$B$14,"Redirect","Prune"),"Keep")))))))</f>
        <v/>
      </c>
      <c r="AB776">
        <f>IF(A776="","",IF(LEFT(C776&amp;"",1)="3","Already redirects ("&amp;C776&amp;"). Update internal links to point at the final URL.",IF(OR(LEFT(C776&amp;"",1)="4",LEFT(C776&amp;"",1)="5"),IF(AA776="Redirect","Returns "&amp;C776&amp;" but still has "&amp;N(K776)&amp;" clicks and "&amp;N(AC776)&amp;" referring domains. 301 it to the closest live page.","Returns "&amp;C776&amp;" with no clicks or links. Remove internal links and let it 404 or 410."),IF(D776="Non-Indexable","Non-indexable ("&amp;E776&amp;"). Keep if that is intentional; otherwise fix the canonical or noindex.",IF(AA776="Merge","Overlaps with "&amp;I776&amp;IF(N(J776)&gt;0," (similarity "&amp;TEXT(J776,"0.00")&amp;")","")&amp;", which gets more clicks. Merge the useful parts into it and 301 this URL.",IF(AA776="Update",MID(IF(U776="Yes","; Clicks down "&amp;TEXT(-P776,"0%")&amp;" on the previous period","")&amp;IF(V776="Yes","; Average position "&amp;TEXT(N776,"0.0")&amp;" on "&amp;TEXT(L776,"#,##0")&amp;" impressions (striking distance)","")&amp;IF(AND(T776="Yes",N(L776)&gt;=Rules!$B$6),"; Thin ("&amp;F776&amp;" words) but has search demand",""),3,400),IF(AA776="Prune","Low value: "&amp;N(K776)&amp;" clicks, "&amp;N(L776)&amp;" impressions, "&amp;N(Q776)&amp;" sessions, no key events. Remove or noindex it and update internal links.",IF(AA776="Redirect","Low value but "&amp;N(AC776)&amp;" referring domains. 301 it to the closest relevant page to keep those links.",IF(AND(Z776="No",Y776="Yes",N(K776)&lt;Rules!$B$5),"Low search traffic but it converts (key events: "&amp;S776&amp;"). Keep it and link to it.",IF(W776="Yes","Stronger than the page it overlaps ("&amp;I776&amp;"). Keep; merge that page into this one.","Healthy: "&amp;N(K776)&amp;" clicks"&amp;IF(ISNUMBER(N776),", average position "&amp;TEXT(N776,"0.0"),"")&amp;". Keep and monitor."))))))))))</f>
        <v/>
      </c>
      <c r="AE776">
        <f>IF(A776="","",IF(AD776&lt;&gt;"",AD776,AA776))</f>
        <v/>
      </c>
    </row>
    <row r="777">
      <c r="A777">
        <f>IF(Crawl!A776="","",Crawl!A776)</f>
        <v/>
      </c>
      <c r="B777">
        <f>IF(A777="","",Crawl!EC776)</f>
        <v/>
      </c>
      <c r="C777">
        <f>IF(A777="","",IFERROR(INDEX(Crawl!$A776:$DZ776,1,Rules!$H$6),""))</f>
        <v/>
      </c>
      <c r="D777">
        <f>IF(A777="","",IFERROR(INDEX(Crawl!$A776:$DZ776,1,Rules!$H$7),"")&amp;"")</f>
        <v/>
      </c>
      <c r="E777">
        <f>IF(A777="","",IFERROR(INDEX(Crawl!$A776:$DZ776,1,Rules!$H$8),"")&amp;"")</f>
        <v/>
      </c>
      <c r="F777">
        <f>IF(A777="","",IFERROR(INDEX(Crawl!$A776:$DZ776,1,Rules!$H$9),""))</f>
        <v/>
      </c>
      <c r="G777">
        <f>IF(A777="","",IFERROR(INDEX(Crawl!$A776:$DZ776,1,Rules!$H$10),""))</f>
        <v/>
      </c>
      <c r="H777">
        <f>IF(A777="","",IFERROR(INDEX(Crawl!$A776:$DZ776,1,Rules!$H$12),""))</f>
        <v/>
      </c>
      <c r="I777">
        <f>IF(A777="","",IF(AND(N(H777)&gt;0,IFERROR(INDEX(Crawl!$A776:$DZ776,1,Rules!$H$11),"")&amp;""&lt;&gt;""),IFERROR(INDEX(Crawl!$A776:$DZ776,1,Rules!$H$11),"")&amp;"",IF(AND(ISNUMBER(J777),N(J777)&gt;=Rules!$B$12,IFERROR(INDEX(Crawl!$A776:$DZ776,1,Rules!$H$13),"")&amp;""&lt;&gt;""),IFERROR(INDEX(Crawl!$A776:$DZ776,1,Rules!$H$13),"")&amp;"","")))</f>
        <v/>
      </c>
      <c r="J777" s="19">
        <f>IF(A777="","",IF(IFERROR(INDEX(Crawl!$A776:$DZ776,1,Rules!$H$14),"")&amp;""="","",IFERROR(INDEX(Crawl!$A776:$DZ776,1,Rules!$H$14),"")))</f>
        <v/>
      </c>
      <c r="K777">
        <f>IF(A777="","",IFERROR(SUMIFS('GSC current'!$J$2:$J$2001,'GSC current'!$I$2:$I$2001,B777),0))</f>
        <v/>
      </c>
      <c r="L777">
        <f>IF(A777="","",IFERROR(SUMIFS('GSC current'!$K$2:$K$2001,'GSC current'!$I$2:$I$2001,B777),0))</f>
        <v/>
      </c>
      <c r="M777" s="20">
        <f>IF(A777="","",IF(N(L777)&gt;0,K777/L777,""))</f>
        <v/>
      </c>
      <c r="N777" s="21">
        <f>IF(A777="","",IF(N(L777)&gt;0,SUMIFS('GSC current'!$L$2:$L$2001,'GSC current'!$I$2:$I$2001,B777)/L777,""))</f>
        <v/>
      </c>
      <c r="O777">
        <f>IF(A777="","",IFERROR(SUMIFS('GSC previous'!$J$2:$J$2001,'GSC previous'!$I$2:$I$2001,B777),0))</f>
        <v/>
      </c>
      <c r="P777" s="22">
        <f>IF(A777="","",IF(N(O777)&gt;0,(K777-O777)/O777,""))</f>
        <v/>
      </c>
      <c r="Q777">
        <f>IF(A777="","",IFERROR(SUMIFS(GA4!$P$2:$P$2001,GA4!$O$2:$O$2001,B777),0))</f>
        <v/>
      </c>
      <c r="R777" s="23">
        <f>IF(A777="","",IF(N(Q777)&gt;0,SUMIFS(GA4!$Q$2:$Q$2001,GA4!$O$2:$O$2001,B777)/Q777,""))</f>
        <v/>
      </c>
      <c r="S777">
        <f>IF(A777="","",IFERROR(SUMIFS(GA4!$R$2:$R$2001,GA4!$O$2:$O$2001,B777),0))</f>
        <v/>
      </c>
      <c r="T777">
        <f>IF(A777="","",IF(AND(ISNUMBER(F777),LEFT(C777&amp;"",1)="2"),IF(F777&lt;Rules!$B$9,"Yes","No"),"No"))</f>
        <v/>
      </c>
      <c r="U777">
        <f>IF(A777="","",IF(AND(N(O777)&gt;=Rules!$B$8,ISNUMBER(P777)),IF(P777&lt;=-Rules!$B$7,"Yes","No"),"No"))</f>
        <v/>
      </c>
      <c r="V777">
        <f>IF(A777="","",IF(AND(N(L777)&gt;=Rules!$B$6,ISNUMBER(N777)),IF(AND(N777&gt;=Rules!$B$10,N777&lt;=Rules!$B$11),"Yes","No"),"No"))</f>
        <v/>
      </c>
      <c r="W777">
        <f>IF(A777="","",IF(I777&lt;&gt;"","Yes","No"))</f>
        <v/>
      </c>
      <c r="X777">
        <f>IF(I777="","",IF(SUMIFS($K$3:$K$2002,$A$3:$A$2002,SUBSTITUTE(SUBSTITUTE(I777,"?","~?"),"*","~*"))&gt;N(K777),"Yes","No"))</f>
        <v/>
      </c>
      <c r="Y777">
        <f>IF(A777="","",IF(N(S777)&gt;0,"Yes","No"))</f>
        <v/>
      </c>
      <c r="Z777">
        <f>IF(A777="","",IF(AND(N(K777)&lt;Rules!$B$5,N(L777)&lt;Rules!$B$6,N(Q777)&lt;Rules!$B$13,Y777="No"),"Yes","No"))</f>
        <v/>
      </c>
      <c r="AA777">
        <f>IF(A777="","",IF(LEFT(C777&amp;"",1)="3","Redirect",IF(OR(LEFT(C777&amp;"",1)="4",LEFT(C777&amp;"",1)="5"),IF(OR(N(K777)&gt;0,N(AC777)&gt;=Rules!$B$14),"Redirect","Prune"),IF(D777="Non-Indexable","Keep",IF(AND(W777="Yes",X777="Yes",Y777="No"),"Merge",IF(OR(U777="Yes",V777="Yes",AND(T777="Yes",N(L777)&gt;=Rules!$B$6)),"Update",IF(Z777="Yes",IF(N(AC777)&gt;=Rules!$B$14,"Redirect","Prune"),"Keep")))))))</f>
        <v/>
      </c>
      <c r="AB777">
        <f>IF(A777="","",IF(LEFT(C777&amp;"",1)="3","Already redirects ("&amp;C777&amp;"). Update internal links to point at the final URL.",IF(OR(LEFT(C777&amp;"",1)="4",LEFT(C777&amp;"",1)="5"),IF(AA777="Redirect","Returns "&amp;C777&amp;" but still has "&amp;N(K777)&amp;" clicks and "&amp;N(AC777)&amp;" referring domains. 301 it to the closest live page.","Returns "&amp;C777&amp;" with no clicks or links. Remove internal links and let it 404 or 410."),IF(D777="Non-Indexable","Non-indexable ("&amp;E777&amp;"). Keep if that is intentional; otherwise fix the canonical or noindex.",IF(AA777="Merge","Overlaps with "&amp;I777&amp;IF(N(J777)&gt;0," (similarity "&amp;TEXT(J777,"0.00")&amp;")","")&amp;", which gets more clicks. Merge the useful parts into it and 301 this URL.",IF(AA777="Update",MID(IF(U777="Yes","; Clicks down "&amp;TEXT(-P777,"0%")&amp;" on the previous period","")&amp;IF(V777="Yes","; Average position "&amp;TEXT(N777,"0.0")&amp;" on "&amp;TEXT(L777,"#,##0")&amp;" impressions (striking distance)","")&amp;IF(AND(T777="Yes",N(L777)&gt;=Rules!$B$6),"; Thin ("&amp;F777&amp;" words) but has search demand",""),3,400),IF(AA777="Prune","Low value: "&amp;N(K777)&amp;" clicks, "&amp;N(L777)&amp;" impressions, "&amp;N(Q777)&amp;" sessions, no key events. Remove or noindex it and update internal links.",IF(AA777="Redirect","Low value but "&amp;N(AC777)&amp;" referring domains. 301 it to the closest relevant page to keep those links.",IF(AND(Z777="No",Y777="Yes",N(K777)&lt;Rules!$B$5),"Low search traffic but it converts (key events: "&amp;S777&amp;"). Keep it and link to it.",IF(W777="Yes","Stronger than the page it overlaps ("&amp;I777&amp;"). Keep; merge that page into this one.","Healthy: "&amp;N(K777)&amp;" clicks"&amp;IF(ISNUMBER(N777),", average position "&amp;TEXT(N777,"0.0"),"")&amp;". Keep and monitor."))))))))))</f>
        <v/>
      </c>
      <c r="AE777">
        <f>IF(A777="","",IF(AD777&lt;&gt;"",AD777,AA777))</f>
        <v/>
      </c>
    </row>
    <row r="778">
      <c r="A778">
        <f>IF(Crawl!A777="","",Crawl!A777)</f>
        <v/>
      </c>
      <c r="B778">
        <f>IF(A778="","",Crawl!EC777)</f>
        <v/>
      </c>
      <c r="C778">
        <f>IF(A778="","",IFERROR(INDEX(Crawl!$A777:$DZ777,1,Rules!$H$6),""))</f>
        <v/>
      </c>
      <c r="D778">
        <f>IF(A778="","",IFERROR(INDEX(Crawl!$A777:$DZ777,1,Rules!$H$7),"")&amp;"")</f>
        <v/>
      </c>
      <c r="E778">
        <f>IF(A778="","",IFERROR(INDEX(Crawl!$A777:$DZ777,1,Rules!$H$8),"")&amp;"")</f>
        <v/>
      </c>
      <c r="F778">
        <f>IF(A778="","",IFERROR(INDEX(Crawl!$A777:$DZ777,1,Rules!$H$9),""))</f>
        <v/>
      </c>
      <c r="G778">
        <f>IF(A778="","",IFERROR(INDEX(Crawl!$A777:$DZ777,1,Rules!$H$10),""))</f>
        <v/>
      </c>
      <c r="H778">
        <f>IF(A778="","",IFERROR(INDEX(Crawl!$A777:$DZ777,1,Rules!$H$12),""))</f>
        <v/>
      </c>
      <c r="I778">
        <f>IF(A778="","",IF(AND(N(H778)&gt;0,IFERROR(INDEX(Crawl!$A777:$DZ777,1,Rules!$H$11),"")&amp;""&lt;&gt;""),IFERROR(INDEX(Crawl!$A777:$DZ777,1,Rules!$H$11),"")&amp;"",IF(AND(ISNUMBER(J778),N(J778)&gt;=Rules!$B$12,IFERROR(INDEX(Crawl!$A777:$DZ777,1,Rules!$H$13),"")&amp;""&lt;&gt;""),IFERROR(INDEX(Crawl!$A777:$DZ777,1,Rules!$H$13),"")&amp;"","")))</f>
        <v/>
      </c>
      <c r="J778" s="19">
        <f>IF(A778="","",IF(IFERROR(INDEX(Crawl!$A777:$DZ777,1,Rules!$H$14),"")&amp;""="","",IFERROR(INDEX(Crawl!$A777:$DZ777,1,Rules!$H$14),"")))</f>
        <v/>
      </c>
      <c r="K778">
        <f>IF(A778="","",IFERROR(SUMIFS('GSC current'!$J$2:$J$2001,'GSC current'!$I$2:$I$2001,B778),0))</f>
        <v/>
      </c>
      <c r="L778">
        <f>IF(A778="","",IFERROR(SUMIFS('GSC current'!$K$2:$K$2001,'GSC current'!$I$2:$I$2001,B778),0))</f>
        <v/>
      </c>
      <c r="M778" s="20">
        <f>IF(A778="","",IF(N(L778)&gt;0,K778/L778,""))</f>
        <v/>
      </c>
      <c r="N778" s="21">
        <f>IF(A778="","",IF(N(L778)&gt;0,SUMIFS('GSC current'!$L$2:$L$2001,'GSC current'!$I$2:$I$2001,B778)/L778,""))</f>
        <v/>
      </c>
      <c r="O778">
        <f>IF(A778="","",IFERROR(SUMIFS('GSC previous'!$J$2:$J$2001,'GSC previous'!$I$2:$I$2001,B778),0))</f>
        <v/>
      </c>
      <c r="P778" s="22">
        <f>IF(A778="","",IF(N(O778)&gt;0,(K778-O778)/O778,""))</f>
        <v/>
      </c>
      <c r="Q778">
        <f>IF(A778="","",IFERROR(SUMIFS(GA4!$P$2:$P$2001,GA4!$O$2:$O$2001,B778),0))</f>
        <v/>
      </c>
      <c r="R778" s="23">
        <f>IF(A778="","",IF(N(Q778)&gt;0,SUMIFS(GA4!$Q$2:$Q$2001,GA4!$O$2:$O$2001,B778)/Q778,""))</f>
        <v/>
      </c>
      <c r="S778">
        <f>IF(A778="","",IFERROR(SUMIFS(GA4!$R$2:$R$2001,GA4!$O$2:$O$2001,B778),0))</f>
        <v/>
      </c>
      <c r="T778">
        <f>IF(A778="","",IF(AND(ISNUMBER(F778),LEFT(C778&amp;"",1)="2"),IF(F778&lt;Rules!$B$9,"Yes","No"),"No"))</f>
        <v/>
      </c>
      <c r="U778">
        <f>IF(A778="","",IF(AND(N(O778)&gt;=Rules!$B$8,ISNUMBER(P778)),IF(P778&lt;=-Rules!$B$7,"Yes","No"),"No"))</f>
        <v/>
      </c>
      <c r="V778">
        <f>IF(A778="","",IF(AND(N(L778)&gt;=Rules!$B$6,ISNUMBER(N778)),IF(AND(N778&gt;=Rules!$B$10,N778&lt;=Rules!$B$11),"Yes","No"),"No"))</f>
        <v/>
      </c>
      <c r="W778">
        <f>IF(A778="","",IF(I778&lt;&gt;"","Yes","No"))</f>
        <v/>
      </c>
      <c r="X778">
        <f>IF(I778="","",IF(SUMIFS($K$3:$K$2002,$A$3:$A$2002,SUBSTITUTE(SUBSTITUTE(I778,"?","~?"),"*","~*"))&gt;N(K778),"Yes","No"))</f>
        <v/>
      </c>
      <c r="Y778">
        <f>IF(A778="","",IF(N(S778)&gt;0,"Yes","No"))</f>
        <v/>
      </c>
      <c r="Z778">
        <f>IF(A778="","",IF(AND(N(K778)&lt;Rules!$B$5,N(L778)&lt;Rules!$B$6,N(Q778)&lt;Rules!$B$13,Y778="No"),"Yes","No"))</f>
        <v/>
      </c>
      <c r="AA778">
        <f>IF(A778="","",IF(LEFT(C778&amp;"",1)="3","Redirect",IF(OR(LEFT(C778&amp;"",1)="4",LEFT(C778&amp;"",1)="5"),IF(OR(N(K778)&gt;0,N(AC778)&gt;=Rules!$B$14),"Redirect","Prune"),IF(D778="Non-Indexable","Keep",IF(AND(W778="Yes",X778="Yes",Y778="No"),"Merge",IF(OR(U778="Yes",V778="Yes",AND(T778="Yes",N(L778)&gt;=Rules!$B$6)),"Update",IF(Z778="Yes",IF(N(AC778)&gt;=Rules!$B$14,"Redirect","Prune"),"Keep")))))))</f>
        <v/>
      </c>
      <c r="AB778">
        <f>IF(A778="","",IF(LEFT(C778&amp;"",1)="3","Already redirects ("&amp;C778&amp;"). Update internal links to point at the final URL.",IF(OR(LEFT(C778&amp;"",1)="4",LEFT(C778&amp;"",1)="5"),IF(AA778="Redirect","Returns "&amp;C778&amp;" but still has "&amp;N(K778)&amp;" clicks and "&amp;N(AC778)&amp;" referring domains. 301 it to the closest live page.","Returns "&amp;C778&amp;" with no clicks or links. Remove internal links and let it 404 or 410."),IF(D778="Non-Indexable","Non-indexable ("&amp;E778&amp;"). Keep if that is intentional; otherwise fix the canonical or noindex.",IF(AA778="Merge","Overlaps with "&amp;I778&amp;IF(N(J778)&gt;0," (similarity "&amp;TEXT(J778,"0.00")&amp;")","")&amp;", which gets more clicks. Merge the useful parts into it and 301 this URL.",IF(AA778="Update",MID(IF(U778="Yes","; Clicks down "&amp;TEXT(-P778,"0%")&amp;" on the previous period","")&amp;IF(V778="Yes","; Average position "&amp;TEXT(N778,"0.0")&amp;" on "&amp;TEXT(L778,"#,##0")&amp;" impressions (striking distance)","")&amp;IF(AND(T778="Yes",N(L778)&gt;=Rules!$B$6),"; Thin ("&amp;F778&amp;" words) but has search demand",""),3,400),IF(AA778="Prune","Low value: "&amp;N(K778)&amp;" clicks, "&amp;N(L778)&amp;" impressions, "&amp;N(Q778)&amp;" sessions, no key events. Remove or noindex it and update internal links.",IF(AA778="Redirect","Low value but "&amp;N(AC778)&amp;" referring domains. 301 it to the closest relevant page to keep those links.",IF(AND(Z778="No",Y778="Yes",N(K778)&lt;Rules!$B$5),"Low search traffic but it converts (key events: "&amp;S778&amp;"). Keep it and link to it.",IF(W778="Yes","Stronger than the page it overlaps ("&amp;I778&amp;"). Keep; merge that page into this one.","Healthy: "&amp;N(K778)&amp;" clicks"&amp;IF(ISNUMBER(N778),", average position "&amp;TEXT(N778,"0.0"),"")&amp;". Keep and monitor."))))))))))</f>
        <v/>
      </c>
      <c r="AE778">
        <f>IF(A778="","",IF(AD778&lt;&gt;"",AD778,AA778))</f>
        <v/>
      </c>
    </row>
    <row r="779">
      <c r="A779">
        <f>IF(Crawl!A778="","",Crawl!A778)</f>
        <v/>
      </c>
      <c r="B779">
        <f>IF(A779="","",Crawl!EC778)</f>
        <v/>
      </c>
      <c r="C779">
        <f>IF(A779="","",IFERROR(INDEX(Crawl!$A778:$DZ778,1,Rules!$H$6),""))</f>
        <v/>
      </c>
      <c r="D779">
        <f>IF(A779="","",IFERROR(INDEX(Crawl!$A778:$DZ778,1,Rules!$H$7),"")&amp;"")</f>
        <v/>
      </c>
      <c r="E779">
        <f>IF(A779="","",IFERROR(INDEX(Crawl!$A778:$DZ778,1,Rules!$H$8),"")&amp;"")</f>
        <v/>
      </c>
      <c r="F779">
        <f>IF(A779="","",IFERROR(INDEX(Crawl!$A778:$DZ778,1,Rules!$H$9),""))</f>
        <v/>
      </c>
      <c r="G779">
        <f>IF(A779="","",IFERROR(INDEX(Crawl!$A778:$DZ778,1,Rules!$H$10),""))</f>
        <v/>
      </c>
      <c r="H779">
        <f>IF(A779="","",IFERROR(INDEX(Crawl!$A778:$DZ778,1,Rules!$H$12),""))</f>
        <v/>
      </c>
      <c r="I779">
        <f>IF(A779="","",IF(AND(N(H779)&gt;0,IFERROR(INDEX(Crawl!$A778:$DZ778,1,Rules!$H$11),"")&amp;""&lt;&gt;""),IFERROR(INDEX(Crawl!$A778:$DZ778,1,Rules!$H$11),"")&amp;"",IF(AND(ISNUMBER(J779),N(J779)&gt;=Rules!$B$12,IFERROR(INDEX(Crawl!$A778:$DZ778,1,Rules!$H$13),"")&amp;""&lt;&gt;""),IFERROR(INDEX(Crawl!$A778:$DZ778,1,Rules!$H$13),"")&amp;"","")))</f>
        <v/>
      </c>
      <c r="J779" s="19">
        <f>IF(A779="","",IF(IFERROR(INDEX(Crawl!$A778:$DZ778,1,Rules!$H$14),"")&amp;""="","",IFERROR(INDEX(Crawl!$A778:$DZ778,1,Rules!$H$14),"")))</f>
        <v/>
      </c>
      <c r="K779">
        <f>IF(A779="","",IFERROR(SUMIFS('GSC current'!$J$2:$J$2001,'GSC current'!$I$2:$I$2001,B779),0))</f>
        <v/>
      </c>
      <c r="L779">
        <f>IF(A779="","",IFERROR(SUMIFS('GSC current'!$K$2:$K$2001,'GSC current'!$I$2:$I$2001,B779),0))</f>
        <v/>
      </c>
      <c r="M779" s="20">
        <f>IF(A779="","",IF(N(L779)&gt;0,K779/L779,""))</f>
        <v/>
      </c>
      <c r="N779" s="21">
        <f>IF(A779="","",IF(N(L779)&gt;0,SUMIFS('GSC current'!$L$2:$L$2001,'GSC current'!$I$2:$I$2001,B779)/L779,""))</f>
        <v/>
      </c>
      <c r="O779">
        <f>IF(A779="","",IFERROR(SUMIFS('GSC previous'!$J$2:$J$2001,'GSC previous'!$I$2:$I$2001,B779),0))</f>
        <v/>
      </c>
      <c r="P779" s="22">
        <f>IF(A779="","",IF(N(O779)&gt;0,(K779-O779)/O779,""))</f>
        <v/>
      </c>
      <c r="Q779">
        <f>IF(A779="","",IFERROR(SUMIFS(GA4!$P$2:$P$2001,GA4!$O$2:$O$2001,B779),0))</f>
        <v/>
      </c>
      <c r="R779" s="23">
        <f>IF(A779="","",IF(N(Q779)&gt;0,SUMIFS(GA4!$Q$2:$Q$2001,GA4!$O$2:$O$2001,B779)/Q779,""))</f>
        <v/>
      </c>
      <c r="S779">
        <f>IF(A779="","",IFERROR(SUMIFS(GA4!$R$2:$R$2001,GA4!$O$2:$O$2001,B779),0))</f>
        <v/>
      </c>
      <c r="T779">
        <f>IF(A779="","",IF(AND(ISNUMBER(F779),LEFT(C779&amp;"",1)="2"),IF(F779&lt;Rules!$B$9,"Yes","No"),"No"))</f>
        <v/>
      </c>
      <c r="U779">
        <f>IF(A779="","",IF(AND(N(O779)&gt;=Rules!$B$8,ISNUMBER(P779)),IF(P779&lt;=-Rules!$B$7,"Yes","No"),"No"))</f>
        <v/>
      </c>
      <c r="V779">
        <f>IF(A779="","",IF(AND(N(L779)&gt;=Rules!$B$6,ISNUMBER(N779)),IF(AND(N779&gt;=Rules!$B$10,N779&lt;=Rules!$B$11),"Yes","No"),"No"))</f>
        <v/>
      </c>
      <c r="W779">
        <f>IF(A779="","",IF(I779&lt;&gt;"","Yes","No"))</f>
        <v/>
      </c>
      <c r="X779">
        <f>IF(I779="","",IF(SUMIFS($K$3:$K$2002,$A$3:$A$2002,SUBSTITUTE(SUBSTITUTE(I779,"?","~?"),"*","~*"))&gt;N(K779),"Yes","No"))</f>
        <v/>
      </c>
      <c r="Y779">
        <f>IF(A779="","",IF(N(S779)&gt;0,"Yes","No"))</f>
        <v/>
      </c>
      <c r="Z779">
        <f>IF(A779="","",IF(AND(N(K779)&lt;Rules!$B$5,N(L779)&lt;Rules!$B$6,N(Q779)&lt;Rules!$B$13,Y779="No"),"Yes","No"))</f>
        <v/>
      </c>
      <c r="AA779">
        <f>IF(A779="","",IF(LEFT(C779&amp;"",1)="3","Redirect",IF(OR(LEFT(C779&amp;"",1)="4",LEFT(C779&amp;"",1)="5"),IF(OR(N(K779)&gt;0,N(AC779)&gt;=Rules!$B$14),"Redirect","Prune"),IF(D779="Non-Indexable","Keep",IF(AND(W779="Yes",X779="Yes",Y779="No"),"Merge",IF(OR(U779="Yes",V779="Yes",AND(T779="Yes",N(L779)&gt;=Rules!$B$6)),"Update",IF(Z779="Yes",IF(N(AC779)&gt;=Rules!$B$14,"Redirect","Prune"),"Keep")))))))</f>
        <v/>
      </c>
      <c r="AB779">
        <f>IF(A779="","",IF(LEFT(C779&amp;"",1)="3","Already redirects ("&amp;C779&amp;"). Update internal links to point at the final URL.",IF(OR(LEFT(C779&amp;"",1)="4",LEFT(C779&amp;"",1)="5"),IF(AA779="Redirect","Returns "&amp;C779&amp;" but still has "&amp;N(K779)&amp;" clicks and "&amp;N(AC779)&amp;" referring domains. 301 it to the closest live page.","Returns "&amp;C779&amp;" with no clicks or links. Remove internal links and let it 404 or 410."),IF(D779="Non-Indexable","Non-indexable ("&amp;E779&amp;"). Keep if that is intentional; otherwise fix the canonical or noindex.",IF(AA779="Merge","Overlaps with "&amp;I779&amp;IF(N(J779)&gt;0," (similarity "&amp;TEXT(J779,"0.00")&amp;")","")&amp;", which gets more clicks. Merge the useful parts into it and 301 this URL.",IF(AA779="Update",MID(IF(U779="Yes","; Clicks down "&amp;TEXT(-P779,"0%")&amp;" on the previous period","")&amp;IF(V779="Yes","; Average position "&amp;TEXT(N779,"0.0")&amp;" on "&amp;TEXT(L779,"#,##0")&amp;" impressions (striking distance)","")&amp;IF(AND(T779="Yes",N(L779)&gt;=Rules!$B$6),"; Thin ("&amp;F779&amp;" words) but has search demand",""),3,400),IF(AA779="Prune","Low value: "&amp;N(K779)&amp;" clicks, "&amp;N(L779)&amp;" impressions, "&amp;N(Q779)&amp;" sessions, no key events. Remove or noindex it and update internal links.",IF(AA779="Redirect","Low value but "&amp;N(AC779)&amp;" referring domains. 301 it to the closest relevant page to keep those links.",IF(AND(Z779="No",Y779="Yes",N(K779)&lt;Rules!$B$5),"Low search traffic but it converts (key events: "&amp;S779&amp;"). Keep it and link to it.",IF(W779="Yes","Stronger than the page it overlaps ("&amp;I779&amp;"). Keep; merge that page into this one.","Healthy: "&amp;N(K779)&amp;" clicks"&amp;IF(ISNUMBER(N779),", average position "&amp;TEXT(N779,"0.0"),"")&amp;". Keep and monitor."))))))))))</f>
        <v/>
      </c>
      <c r="AE779">
        <f>IF(A779="","",IF(AD779&lt;&gt;"",AD779,AA779))</f>
        <v/>
      </c>
    </row>
    <row r="780">
      <c r="A780">
        <f>IF(Crawl!A779="","",Crawl!A779)</f>
        <v/>
      </c>
      <c r="B780">
        <f>IF(A780="","",Crawl!EC779)</f>
        <v/>
      </c>
      <c r="C780">
        <f>IF(A780="","",IFERROR(INDEX(Crawl!$A779:$DZ779,1,Rules!$H$6),""))</f>
        <v/>
      </c>
      <c r="D780">
        <f>IF(A780="","",IFERROR(INDEX(Crawl!$A779:$DZ779,1,Rules!$H$7),"")&amp;"")</f>
        <v/>
      </c>
      <c r="E780">
        <f>IF(A780="","",IFERROR(INDEX(Crawl!$A779:$DZ779,1,Rules!$H$8),"")&amp;"")</f>
        <v/>
      </c>
      <c r="F780">
        <f>IF(A780="","",IFERROR(INDEX(Crawl!$A779:$DZ779,1,Rules!$H$9),""))</f>
        <v/>
      </c>
      <c r="G780">
        <f>IF(A780="","",IFERROR(INDEX(Crawl!$A779:$DZ779,1,Rules!$H$10),""))</f>
        <v/>
      </c>
      <c r="H780">
        <f>IF(A780="","",IFERROR(INDEX(Crawl!$A779:$DZ779,1,Rules!$H$12),""))</f>
        <v/>
      </c>
      <c r="I780">
        <f>IF(A780="","",IF(AND(N(H780)&gt;0,IFERROR(INDEX(Crawl!$A779:$DZ779,1,Rules!$H$11),"")&amp;""&lt;&gt;""),IFERROR(INDEX(Crawl!$A779:$DZ779,1,Rules!$H$11),"")&amp;"",IF(AND(ISNUMBER(J780),N(J780)&gt;=Rules!$B$12,IFERROR(INDEX(Crawl!$A779:$DZ779,1,Rules!$H$13),"")&amp;""&lt;&gt;""),IFERROR(INDEX(Crawl!$A779:$DZ779,1,Rules!$H$13),"")&amp;"","")))</f>
        <v/>
      </c>
      <c r="J780" s="19">
        <f>IF(A780="","",IF(IFERROR(INDEX(Crawl!$A779:$DZ779,1,Rules!$H$14),"")&amp;""="","",IFERROR(INDEX(Crawl!$A779:$DZ779,1,Rules!$H$14),"")))</f>
        <v/>
      </c>
      <c r="K780">
        <f>IF(A780="","",IFERROR(SUMIFS('GSC current'!$J$2:$J$2001,'GSC current'!$I$2:$I$2001,B780),0))</f>
        <v/>
      </c>
      <c r="L780">
        <f>IF(A780="","",IFERROR(SUMIFS('GSC current'!$K$2:$K$2001,'GSC current'!$I$2:$I$2001,B780),0))</f>
        <v/>
      </c>
      <c r="M780" s="20">
        <f>IF(A780="","",IF(N(L780)&gt;0,K780/L780,""))</f>
        <v/>
      </c>
      <c r="N780" s="21">
        <f>IF(A780="","",IF(N(L780)&gt;0,SUMIFS('GSC current'!$L$2:$L$2001,'GSC current'!$I$2:$I$2001,B780)/L780,""))</f>
        <v/>
      </c>
      <c r="O780">
        <f>IF(A780="","",IFERROR(SUMIFS('GSC previous'!$J$2:$J$2001,'GSC previous'!$I$2:$I$2001,B780),0))</f>
        <v/>
      </c>
      <c r="P780" s="22">
        <f>IF(A780="","",IF(N(O780)&gt;0,(K780-O780)/O780,""))</f>
        <v/>
      </c>
      <c r="Q780">
        <f>IF(A780="","",IFERROR(SUMIFS(GA4!$P$2:$P$2001,GA4!$O$2:$O$2001,B780),0))</f>
        <v/>
      </c>
      <c r="R780" s="23">
        <f>IF(A780="","",IF(N(Q780)&gt;0,SUMIFS(GA4!$Q$2:$Q$2001,GA4!$O$2:$O$2001,B780)/Q780,""))</f>
        <v/>
      </c>
      <c r="S780">
        <f>IF(A780="","",IFERROR(SUMIFS(GA4!$R$2:$R$2001,GA4!$O$2:$O$2001,B780),0))</f>
        <v/>
      </c>
      <c r="T780">
        <f>IF(A780="","",IF(AND(ISNUMBER(F780),LEFT(C780&amp;"",1)="2"),IF(F780&lt;Rules!$B$9,"Yes","No"),"No"))</f>
        <v/>
      </c>
      <c r="U780">
        <f>IF(A780="","",IF(AND(N(O780)&gt;=Rules!$B$8,ISNUMBER(P780)),IF(P780&lt;=-Rules!$B$7,"Yes","No"),"No"))</f>
        <v/>
      </c>
      <c r="V780">
        <f>IF(A780="","",IF(AND(N(L780)&gt;=Rules!$B$6,ISNUMBER(N780)),IF(AND(N780&gt;=Rules!$B$10,N780&lt;=Rules!$B$11),"Yes","No"),"No"))</f>
        <v/>
      </c>
      <c r="W780">
        <f>IF(A780="","",IF(I780&lt;&gt;"","Yes","No"))</f>
        <v/>
      </c>
      <c r="X780">
        <f>IF(I780="","",IF(SUMIFS($K$3:$K$2002,$A$3:$A$2002,SUBSTITUTE(SUBSTITUTE(I780,"?","~?"),"*","~*"))&gt;N(K780),"Yes","No"))</f>
        <v/>
      </c>
      <c r="Y780">
        <f>IF(A780="","",IF(N(S780)&gt;0,"Yes","No"))</f>
        <v/>
      </c>
      <c r="Z780">
        <f>IF(A780="","",IF(AND(N(K780)&lt;Rules!$B$5,N(L780)&lt;Rules!$B$6,N(Q780)&lt;Rules!$B$13,Y780="No"),"Yes","No"))</f>
        <v/>
      </c>
      <c r="AA780">
        <f>IF(A780="","",IF(LEFT(C780&amp;"",1)="3","Redirect",IF(OR(LEFT(C780&amp;"",1)="4",LEFT(C780&amp;"",1)="5"),IF(OR(N(K780)&gt;0,N(AC780)&gt;=Rules!$B$14),"Redirect","Prune"),IF(D780="Non-Indexable","Keep",IF(AND(W780="Yes",X780="Yes",Y780="No"),"Merge",IF(OR(U780="Yes",V780="Yes",AND(T780="Yes",N(L780)&gt;=Rules!$B$6)),"Update",IF(Z780="Yes",IF(N(AC780)&gt;=Rules!$B$14,"Redirect","Prune"),"Keep")))))))</f>
        <v/>
      </c>
      <c r="AB780">
        <f>IF(A780="","",IF(LEFT(C780&amp;"",1)="3","Already redirects ("&amp;C780&amp;"). Update internal links to point at the final URL.",IF(OR(LEFT(C780&amp;"",1)="4",LEFT(C780&amp;"",1)="5"),IF(AA780="Redirect","Returns "&amp;C780&amp;" but still has "&amp;N(K780)&amp;" clicks and "&amp;N(AC780)&amp;" referring domains. 301 it to the closest live page.","Returns "&amp;C780&amp;" with no clicks or links. Remove internal links and let it 404 or 410."),IF(D780="Non-Indexable","Non-indexable ("&amp;E780&amp;"). Keep if that is intentional; otherwise fix the canonical or noindex.",IF(AA780="Merge","Overlaps with "&amp;I780&amp;IF(N(J780)&gt;0," (similarity "&amp;TEXT(J780,"0.00")&amp;")","")&amp;", which gets more clicks. Merge the useful parts into it and 301 this URL.",IF(AA780="Update",MID(IF(U780="Yes","; Clicks down "&amp;TEXT(-P780,"0%")&amp;" on the previous period","")&amp;IF(V780="Yes","; Average position "&amp;TEXT(N780,"0.0")&amp;" on "&amp;TEXT(L780,"#,##0")&amp;" impressions (striking distance)","")&amp;IF(AND(T780="Yes",N(L780)&gt;=Rules!$B$6),"; Thin ("&amp;F780&amp;" words) but has search demand",""),3,400),IF(AA780="Prune","Low value: "&amp;N(K780)&amp;" clicks, "&amp;N(L780)&amp;" impressions, "&amp;N(Q780)&amp;" sessions, no key events. Remove or noindex it and update internal links.",IF(AA780="Redirect","Low value but "&amp;N(AC780)&amp;" referring domains. 301 it to the closest relevant page to keep those links.",IF(AND(Z780="No",Y780="Yes",N(K780)&lt;Rules!$B$5),"Low search traffic but it converts (key events: "&amp;S780&amp;"). Keep it and link to it.",IF(W780="Yes","Stronger than the page it overlaps ("&amp;I780&amp;"). Keep; merge that page into this one.","Healthy: "&amp;N(K780)&amp;" clicks"&amp;IF(ISNUMBER(N780),", average position "&amp;TEXT(N780,"0.0"),"")&amp;". Keep and monitor."))))))))))</f>
        <v/>
      </c>
      <c r="AE780">
        <f>IF(A780="","",IF(AD780&lt;&gt;"",AD780,AA780))</f>
        <v/>
      </c>
    </row>
    <row r="781">
      <c r="A781">
        <f>IF(Crawl!A780="","",Crawl!A780)</f>
        <v/>
      </c>
      <c r="B781">
        <f>IF(A781="","",Crawl!EC780)</f>
        <v/>
      </c>
      <c r="C781">
        <f>IF(A781="","",IFERROR(INDEX(Crawl!$A780:$DZ780,1,Rules!$H$6),""))</f>
        <v/>
      </c>
      <c r="D781">
        <f>IF(A781="","",IFERROR(INDEX(Crawl!$A780:$DZ780,1,Rules!$H$7),"")&amp;"")</f>
        <v/>
      </c>
      <c r="E781">
        <f>IF(A781="","",IFERROR(INDEX(Crawl!$A780:$DZ780,1,Rules!$H$8),"")&amp;"")</f>
        <v/>
      </c>
      <c r="F781">
        <f>IF(A781="","",IFERROR(INDEX(Crawl!$A780:$DZ780,1,Rules!$H$9),""))</f>
        <v/>
      </c>
      <c r="G781">
        <f>IF(A781="","",IFERROR(INDEX(Crawl!$A780:$DZ780,1,Rules!$H$10),""))</f>
        <v/>
      </c>
      <c r="H781">
        <f>IF(A781="","",IFERROR(INDEX(Crawl!$A780:$DZ780,1,Rules!$H$12),""))</f>
        <v/>
      </c>
      <c r="I781">
        <f>IF(A781="","",IF(AND(N(H781)&gt;0,IFERROR(INDEX(Crawl!$A780:$DZ780,1,Rules!$H$11),"")&amp;""&lt;&gt;""),IFERROR(INDEX(Crawl!$A780:$DZ780,1,Rules!$H$11),"")&amp;"",IF(AND(ISNUMBER(J781),N(J781)&gt;=Rules!$B$12,IFERROR(INDEX(Crawl!$A780:$DZ780,1,Rules!$H$13),"")&amp;""&lt;&gt;""),IFERROR(INDEX(Crawl!$A780:$DZ780,1,Rules!$H$13),"")&amp;"","")))</f>
        <v/>
      </c>
      <c r="J781" s="19">
        <f>IF(A781="","",IF(IFERROR(INDEX(Crawl!$A780:$DZ780,1,Rules!$H$14),"")&amp;""="","",IFERROR(INDEX(Crawl!$A780:$DZ780,1,Rules!$H$14),"")))</f>
        <v/>
      </c>
      <c r="K781">
        <f>IF(A781="","",IFERROR(SUMIFS('GSC current'!$J$2:$J$2001,'GSC current'!$I$2:$I$2001,B781),0))</f>
        <v/>
      </c>
      <c r="L781">
        <f>IF(A781="","",IFERROR(SUMIFS('GSC current'!$K$2:$K$2001,'GSC current'!$I$2:$I$2001,B781),0))</f>
        <v/>
      </c>
      <c r="M781" s="20">
        <f>IF(A781="","",IF(N(L781)&gt;0,K781/L781,""))</f>
        <v/>
      </c>
      <c r="N781" s="21">
        <f>IF(A781="","",IF(N(L781)&gt;0,SUMIFS('GSC current'!$L$2:$L$2001,'GSC current'!$I$2:$I$2001,B781)/L781,""))</f>
        <v/>
      </c>
      <c r="O781">
        <f>IF(A781="","",IFERROR(SUMIFS('GSC previous'!$J$2:$J$2001,'GSC previous'!$I$2:$I$2001,B781),0))</f>
        <v/>
      </c>
      <c r="P781" s="22">
        <f>IF(A781="","",IF(N(O781)&gt;0,(K781-O781)/O781,""))</f>
        <v/>
      </c>
      <c r="Q781">
        <f>IF(A781="","",IFERROR(SUMIFS(GA4!$P$2:$P$2001,GA4!$O$2:$O$2001,B781),0))</f>
        <v/>
      </c>
      <c r="R781" s="23">
        <f>IF(A781="","",IF(N(Q781)&gt;0,SUMIFS(GA4!$Q$2:$Q$2001,GA4!$O$2:$O$2001,B781)/Q781,""))</f>
        <v/>
      </c>
      <c r="S781">
        <f>IF(A781="","",IFERROR(SUMIFS(GA4!$R$2:$R$2001,GA4!$O$2:$O$2001,B781),0))</f>
        <v/>
      </c>
      <c r="T781">
        <f>IF(A781="","",IF(AND(ISNUMBER(F781),LEFT(C781&amp;"",1)="2"),IF(F781&lt;Rules!$B$9,"Yes","No"),"No"))</f>
        <v/>
      </c>
      <c r="U781">
        <f>IF(A781="","",IF(AND(N(O781)&gt;=Rules!$B$8,ISNUMBER(P781)),IF(P781&lt;=-Rules!$B$7,"Yes","No"),"No"))</f>
        <v/>
      </c>
      <c r="V781">
        <f>IF(A781="","",IF(AND(N(L781)&gt;=Rules!$B$6,ISNUMBER(N781)),IF(AND(N781&gt;=Rules!$B$10,N781&lt;=Rules!$B$11),"Yes","No"),"No"))</f>
        <v/>
      </c>
      <c r="W781">
        <f>IF(A781="","",IF(I781&lt;&gt;"","Yes","No"))</f>
        <v/>
      </c>
      <c r="X781">
        <f>IF(I781="","",IF(SUMIFS($K$3:$K$2002,$A$3:$A$2002,SUBSTITUTE(SUBSTITUTE(I781,"?","~?"),"*","~*"))&gt;N(K781),"Yes","No"))</f>
        <v/>
      </c>
      <c r="Y781">
        <f>IF(A781="","",IF(N(S781)&gt;0,"Yes","No"))</f>
        <v/>
      </c>
      <c r="Z781">
        <f>IF(A781="","",IF(AND(N(K781)&lt;Rules!$B$5,N(L781)&lt;Rules!$B$6,N(Q781)&lt;Rules!$B$13,Y781="No"),"Yes","No"))</f>
        <v/>
      </c>
      <c r="AA781">
        <f>IF(A781="","",IF(LEFT(C781&amp;"",1)="3","Redirect",IF(OR(LEFT(C781&amp;"",1)="4",LEFT(C781&amp;"",1)="5"),IF(OR(N(K781)&gt;0,N(AC781)&gt;=Rules!$B$14),"Redirect","Prune"),IF(D781="Non-Indexable","Keep",IF(AND(W781="Yes",X781="Yes",Y781="No"),"Merge",IF(OR(U781="Yes",V781="Yes",AND(T781="Yes",N(L781)&gt;=Rules!$B$6)),"Update",IF(Z781="Yes",IF(N(AC781)&gt;=Rules!$B$14,"Redirect","Prune"),"Keep")))))))</f>
        <v/>
      </c>
      <c r="AB781">
        <f>IF(A781="","",IF(LEFT(C781&amp;"",1)="3","Already redirects ("&amp;C781&amp;"). Update internal links to point at the final URL.",IF(OR(LEFT(C781&amp;"",1)="4",LEFT(C781&amp;"",1)="5"),IF(AA781="Redirect","Returns "&amp;C781&amp;" but still has "&amp;N(K781)&amp;" clicks and "&amp;N(AC781)&amp;" referring domains. 301 it to the closest live page.","Returns "&amp;C781&amp;" with no clicks or links. Remove internal links and let it 404 or 410."),IF(D781="Non-Indexable","Non-indexable ("&amp;E781&amp;"). Keep if that is intentional; otherwise fix the canonical or noindex.",IF(AA781="Merge","Overlaps with "&amp;I781&amp;IF(N(J781)&gt;0," (similarity "&amp;TEXT(J781,"0.00")&amp;")","")&amp;", which gets more clicks. Merge the useful parts into it and 301 this URL.",IF(AA781="Update",MID(IF(U781="Yes","; Clicks down "&amp;TEXT(-P781,"0%")&amp;" on the previous period","")&amp;IF(V781="Yes","; Average position "&amp;TEXT(N781,"0.0")&amp;" on "&amp;TEXT(L781,"#,##0")&amp;" impressions (striking distance)","")&amp;IF(AND(T781="Yes",N(L781)&gt;=Rules!$B$6),"; Thin ("&amp;F781&amp;" words) but has search demand",""),3,400),IF(AA781="Prune","Low value: "&amp;N(K781)&amp;" clicks, "&amp;N(L781)&amp;" impressions, "&amp;N(Q781)&amp;" sessions, no key events. Remove or noindex it and update internal links.",IF(AA781="Redirect","Low value but "&amp;N(AC781)&amp;" referring domains. 301 it to the closest relevant page to keep those links.",IF(AND(Z781="No",Y781="Yes",N(K781)&lt;Rules!$B$5),"Low search traffic but it converts (key events: "&amp;S781&amp;"). Keep it and link to it.",IF(W781="Yes","Stronger than the page it overlaps ("&amp;I781&amp;"). Keep; merge that page into this one.","Healthy: "&amp;N(K781)&amp;" clicks"&amp;IF(ISNUMBER(N781),", average position "&amp;TEXT(N781,"0.0"),"")&amp;". Keep and monitor."))))))))))</f>
        <v/>
      </c>
      <c r="AE781">
        <f>IF(A781="","",IF(AD781&lt;&gt;"",AD781,AA781))</f>
        <v/>
      </c>
    </row>
    <row r="782">
      <c r="A782">
        <f>IF(Crawl!A781="","",Crawl!A781)</f>
        <v/>
      </c>
      <c r="B782">
        <f>IF(A782="","",Crawl!EC781)</f>
        <v/>
      </c>
      <c r="C782">
        <f>IF(A782="","",IFERROR(INDEX(Crawl!$A781:$DZ781,1,Rules!$H$6),""))</f>
        <v/>
      </c>
      <c r="D782">
        <f>IF(A782="","",IFERROR(INDEX(Crawl!$A781:$DZ781,1,Rules!$H$7),"")&amp;"")</f>
        <v/>
      </c>
      <c r="E782">
        <f>IF(A782="","",IFERROR(INDEX(Crawl!$A781:$DZ781,1,Rules!$H$8),"")&amp;"")</f>
        <v/>
      </c>
      <c r="F782">
        <f>IF(A782="","",IFERROR(INDEX(Crawl!$A781:$DZ781,1,Rules!$H$9),""))</f>
        <v/>
      </c>
      <c r="G782">
        <f>IF(A782="","",IFERROR(INDEX(Crawl!$A781:$DZ781,1,Rules!$H$10),""))</f>
        <v/>
      </c>
      <c r="H782">
        <f>IF(A782="","",IFERROR(INDEX(Crawl!$A781:$DZ781,1,Rules!$H$12),""))</f>
        <v/>
      </c>
      <c r="I782">
        <f>IF(A782="","",IF(AND(N(H782)&gt;0,IFERROR(INDEX(Crawl!$A781:$DZ781,1,Rules!$H$11),"")&amp;""&lt;&gt;""),IFERROR(INDEX(Crawl!$A781:$DZ781,1,Rules!$H$11),"")&amp;"",IF(AND(ISNUMBER(J782),N(J782)&gt;=Rules!$B$12,IFERROR(INDEX(Crawl!$A781:$DZ781,1,Rules!$H$13),"")&amp;""&lt;&gt;""),IFERROR(INDEX(Crawl!$A781:$DZ781,1,Rules!$H$13),"")&amp;"","")))</f>
        <v/>
      </c>
      <c r="J782" s="19">
        <f>IF(A782="","",IF(IFERROR(INDEX(Crawl!$A781:$DZ781,1,Rules!$H$14),"")&amp;""="","",IFERROR(INDEX(Crawl!$A781:$DZ781,1,Rules!$H$14),"")))</f>
        <v/>
      </c>
      <c r="K782">
        <f>IF(A782="","",IFERROR(SUMIFS('GSC current'!$J$2:$J$2001,'GSC current'!$I$2:$I$2001,B782),0))</f>
        <v/>
      </c>
      <c r="L782">
        <f>IF(A782="","",IFERROR(SUMIFS('GSC current'!$K$2:$K$2001,'GSC current'!$I$2:$I$2001,B782),0))</f>
        <v/>
      </c>
      <c r="M782" s="20">
        <f>IF(A782="","",IF(N(L782)&gt;0,K782/L782,""))</f>
        <v/>
      </c>
      <c r="N782" s="21">
        <f>IF(A782="","",IF(N(L782)&gt;0,SUMIFS('GSC current'!$L$2:$L$2001,'GSC current'!$I$2:$I$2001,B782)/L782,""))</f>
        <v/>
      </c>
      <c r="O782">
        <f>IF(A782="","",IFERROR(SUMIFS('GSC previous'!$J$2:$J$2001,'GSC previous'!$I$2:$I$2001,B782),0))</f>
        <v/>
      </c>
      <c r="P782" s="22">
        <f>IF(A782="","",IF(N(O782)&gt;0,(K782-O782)/O782,""))</f>
        <v/>
      </c>
      <c r="Q782">
        <f>IF(A782="","",IFERROR(SUMIFS(GA4!$P$2:$P$2001,GA4!$O$2:$O$2001,B782),0))</f>
        <v/>
      </c>
      <c r="R782" s="23">
        <f>IF(A782="","",IF(N(Q782)&gt;0,SUMIFS(GA4!$Q$2:$Q$2001,GA4!$O$2:$O$2001,B782)/Q782,""))</f>
        <v/>
      </c>
      <c r="S782">
        <f>IF(A782="","",IFERROR(SUMIFS(GA4!$R$2:$R$2001,GA4!$O$2:$O$2001,B782),0))</f>
        <v/>
      </c>
      <c r="T782">
        <f>IF(A782="","",IF(AND(ISNUMBER(F782),LEFT(C782&amp;"",1)="2"),IF(F782&lt;Rules!$B$9,"Yes","No"),"No"))</f>
        <v/>
      </c>
      <c r="U782">
        <f>IF(A782="","",IF(AND(N(O782)&gt;=Rules!$B$8,ISNUMBER(P782)),IF(P782&lt;=-Rules!$B$7,"Yes","No"),"No"))</f>
        <v/>
      </c>
      <c r="V782">
        <f>IF(A782="","",IF(AND(N(L782)&gt;=Rules!$B$6,ISNUMBER(N782)),IF(AND(N782&gt;=Rules!$B$10,N782&lt;=Rules!$B$11),"Yes","No"),"No"))</f>
        <v/>
      </c>
      <c r="W782">
        <f>IF(A782="","",IF(I782&lt;&gt;"","Yes","No"))</f>
        <v/>
      </c>
      <c r="X782">
        <f>IF(I782="","",IF(SUMIFS($K$3:$K$2002,$A$3:$A$2002,SUBSTITUTE(SUBSTITUTE(I782,"?","~?"),"*","~*"))&gt;N(K782),"Yes","No"))</f>
        <v/>
      </c>
      <c r="Y782">
        <f>IF(A782="","",IF(N(S782)&gt;0,"Yes","No"))</f>
        <v/>
      </c>
      <c r="Z782">
        <f>IF(A782="","",IF(AND(N(K782)&lt;Rules!$B$5,N(L782)&lt;Rules!$B$6,N(Q782)&lt;Rules!$B$13,Y782="No"),"Yes","No"))</f>
        <v/>
      </c>
      <c r="AA782">
        <f>IF(A782="","",IF(LEFT(C782&amp;"",1)="3","Redirect",IF(OR(LEFT(C782&amp;"",1)="4",LEFT(C782&amp;"",1)="5"),IF(OR(N(K782)&gt;0,N(AC782)&gt;=Rules!$B$14),"Redirect","Prune"),IF(D782="Non-Indexable","Keep",IF(AND(W782="Yes",X782="Yes",Y782="No"),"Merge",IF(OR(U782="Yes",V782="Yes",AND(T782="Yes",N(L782)&gt;=Rules!$B$6)),"Update",IF(Z782="Yes",IF(N(AC782)&gt;=Rules!$B$14,"Redirect","Prune"),"Keep")))))))</f>
        <v/>
      </c>
      <c r="AB782">
        <f>IF(A782="","",IF(LEFT(C782&amp;"",1)="3","Already redirects ("&amp;C782&amp;"). Update internal links to point at the final URL.",IF(OR(LEFT(C782&amp;"",1)="4",LEFT(C782&amp;"",1)="5"),IF(AA782="Redirect","Returns "&amp;C782&amp;" but still has "&amp;N(K782)&amp;" clicks and "&amp;N(AC782)&amp;" referring domains. 301 it to the closest live page.","Returns "&amp;C782&amp;" with no clicks or links. Remove internal links and let it 404 or 410."),IF(D782="Non-Indexable","Non-indexable ("&amp;E782&amp;"). Keep if that is intentional; otherwise fix the canonical or noindex.",IF(AA782="Merge","Overlaps with "&amp;I782&amp;IF(N(J782)&gt;0," (similarity "&amp;TEXT(J782,"0.00")&amp;")","")&amp;", which gets more clicks. Merge the useful parts into it and 301 this URL.",IF(AA782="Update",MID(IF(U782="Yes","; Clicks down "&amp;TEXT(-P782,"0%")&amp;" on the previous period","")&amp;IF(V782="Yes","; Average position "&amp;TEXT(N782,"0.0")&amp;" on "&amp;TEXT(L782,"#,##0")&amp;" impressions (striking distance)","")&amp;IF(AND(T782="Yes",N(L782)&gt;=Rules!$B$6),"; Thin ("&amp;F782&amp;" words) but has search demand",""),3,400),IF(AA782="Prune","Low value: "&amp;N(K782)&amp;" clicks, "&amp;N(L782)&amp;" impressions, "&amp;N(Q782)&amp;" sessions, no key events. Remove or noindex it and update internal links.",IF(AA782="Redirect","Low value but "&amp;N(AC782)&amp;" referring domains. 301 it to the closest relevant page to keep those links.",IF(AND(Z782="No",Y782="Yes",N(K782)&lt;Rules!$B$5),"Low search traffic but it converts (key events: "&amp;S782&amp;"). Keep it and link to it.",IF(W782="Yes","Stronger than the page it overlaps ("&amp;I782&amp;"). Keep; merge that page into this one.","Healthy: "&amp;N(K782)&amp;" clicks"&amp;IF(ISNUMBER(N782),", average position "&amp;TEXT(N782,"0.0"),"")&amp;". Keep and monitor."))))))))))</f>
        <v/>
      </c>
      <c r="AE782">
        <f>IF(A782="","",IF(AD782&lt;&gt;"",AD782,AA782))</f>
        <v/>
      </c>
    </row>
    <row r="783">
      <c r="A783">
        <f>IF(Crawl!A782="","",Crawl!A782)</f>
        <v/>
      </c>
      <c r="B783">
        <f>IF(A783="","",Crawl!EC782)</f>
        <v/>
      </c>
      <c r="C783">
        <f>IF(A783="","",IFERROR(INDEX(Crawl!$A782:$DZ782,1,Rules!$H$6),""))</f>
        <v/>
      </c>
      <c r="D783">
        <f>IF(A783="","",IFERROR(INDEX(Crawl!$A782:$DZ782,1,Rules!$H$7),"")&amp;"")</f>
        <v/>
      </c>
      <c r="E783">
        <f>IF(A783="","",IFERROR(INDEX(Crawl!$A782:$DZ782,1,Rules!$H$8),"")&amp;"")</f>
        <v/>
      </c>
      <c r="F783">
        <f>IF(A783="","",IFERROR(INDEX(Crawl!$A782:$DZ782,1,Rules!$H$9),""))</f>
        <v/>
      </c>
      <c r="G783">
        <f>IF(A783="","",IFERROR(INDEX(Crawl!$A782:$DZ782,1,Rules!$H$10),""))</f>
        <v/>
      </c>
      <c r="H783">
        <f>IF(A783="","",IFERROR(INDEX(Crawl!$A782:$DZ782,1,Rules!$H$12),""))</f>
        <v/>
      </c>
      <c r="I783">
        <f>IF(A783="","",IF(AND(N(H783)&gt;0,IFERROR(INDEX(Crawl!$A782:$DZ782,1,Rules!$H$11),"")&amp;""&lt;&gt;""),IFERROR(INDEX(Crawl!$A782:$DZ782,1,Rules!$H$11),"")&amp;"",IF(AND(ISNUMBER(J783),N(J783)&gt;=Rules!$B$12,IFERROR(INDEX(Crawl!$A782:$DZ782,1,Rules!$H$13),"")&amp;""&lt;&gt;""),IFERROR(INDEX(Crawl!$A782:$DZ782,1,Rules!$H$13),"")&amp;"","")))</f>
        <v/>
      </c>
      <c r="J783" s="19">
        <f>IF(A783="","",IF(IFERROR(INDEX(Crawl!$A782:$DZ782,1,Rules!$H$14),"")&amp;""="","",IFERROR(INDEX(Crawl!$A782:$DZ782,1,Rules!$H$14),"")))</f>
        <v/>
      </c>
      <c r="K783">
        <f>IF(A783="","",IFERROR(SUMIFS('GSC current'!$J$2:$J$2001,'GSC current'!$I$2:$I$2001,B783),0))</f>
        <v/>
      </c>
      <c r="L783">
        <f>IF(A783="","",IFERROR(SUMIFS('GSC current'!$K$2:$K$2001,'GSC current'!$I$2:$I$2001,B783),0))</f>
        <v/>
      </c>
      <c r="M783" s="20">
        <f>IF(A783="","",IF(N(L783)&gt;0,K783/L783,""))</f>
        <v/>
      </c>
      <c r="N783" s="21">
        <f>IF(A783="","",IF(N(L783)&gt;0,SUMIFS('GSC current'!$L$2:$L$2001,'GSC current'!$I$2:$I$2001,B783)/L783,""))</f>
        <v/>
      </c>
      <c r="O783">
        <f>IF(A783="","",IFERROR(SUMIFS('GSC previous'!$J$2:$J$2001,'GSC previous'!$I$2:$I$2001,B783),0))</f>
        <v/>
      </c>
      <c r="P783" s="22">
        <f>IF(A783="","",IF(N(O783)&gt;0,(K783-O783)/O783,""))</f>
        <v/>
      </c>
      <c r="Q783">
        <f>IF(A783="","",IFERROR(SUMIFS(GA4!$P$2:$P$2001,GA4!$O$2:$O$2001,B783),0))</f>
        <v/>
      </c>
      <c r="R783" s="23">
        <f>IF(A783="","",IF(N(Q783)&gt;0,SUMIFS(GA4!$Q$2:$Q$2001,GA4!$O$2:$O$2001,B783)/Q783,""))</f>
        <v/>
      </c>
      <c r="S783">
        <f>IF(A783="","",IFERROR(SUMIFS(GA4!$R$2:$R$2001,GA4!$O$2:$O$2001,B783),0))</f>
        <v/>
      </c>
      <c r="T783">
        <f>IF(A783="","",IF(AND(ISNUMBER(F783),LEFT(C783&amp;"",1)="2"),IF(F783&lt;Rules!$B$9,"Yes","No"),"No"))</f>
        <v/>
      </c>
      <c r="U783">
        <f>IF(A783="","",IF(AND(N(O783)&gt;=Rules!$B$8,ISNUMBER(P783)),IF(P783&lt;=-Rules!$B$7,"Yes","No"),"No"))</f>
        <v/>
      </c>
      <c r="V783">
        <f>IF(A783="","",IF(AND(N(L783)&gt;=Rules!$B$6,ISNUMBER(N783)),IF(AND(N783&gt;=Rules!$B$10,N783&lt;=Rules!$B$11),"Yes","No"),"No"))</f>
        <v/>
      </c>
      <c r="W783">
        <f>IF(A783="","",IF(I783&lt;&gt;"","Yes","No"))</f>
        <v/>
      </c>
      <c r="X783">
        <f>IF(I783="","",IF(SUMIFS($K$3:$K$2002,$A$3:$A$2002,SUBSTITUTE(SUBSTITUTE(I783,"?","~?"),"*","~*"))&gt;N(K783),"Yes","No"))</f>
        <v/>
      </c>
      <c r="Y783">
        <f>IF(A783="","",IF(N(S783)&gt;0,"Yes","No"))</f>
        <v/>
      </c>
      <c r="Z783">
        <f>IF(A783="","",IF(AND(N(K783)&lt;Rules!$B$5,N(L783)&lt;Rules!$B$6,N(Q783)&lt;Rules!$B$13,Y783="No"),"Yes","No"))</f>
        <v/>
      </c>
      <c r="AA783">
        <f>IF(A783="","",IF(LEFT(C783&amp;"",1)="3","Redirect",IF(OR(LEFT(C783&amp;"",1)="4",LEFT(C783&amp;"",1)="5"),IF(OR(N(K783)&gt;0,N(AC783)&gt;=Rules!$B$14),"Redirect","Prune"),IF(D783="Non-Indexable","Keep",IF(AND(W783="Yes",X783="Yes",Y783="No"),"Merge",IF(OR(U783="Yes",V783="Yes",AND(T783="Yes",N(L783)&gt;=Rules!$B$6)),"Update",IF(Z783="Yes",IF(N(AC783)&gt;=Rules!$B$14,"Redirect","Prune"),"Keep")))))))</f>
        <v/>
      </c>
      <c r="AB783">
        <f>IF(A783="","",IF(LEFT(C783&amp;"",1)="3","Already redirects ("&amp;C783&amp;"). Update internal links to point at the final URL.",IF(OR(LEFT(C783&amp;"",1)="4",LEFT(C783&amp;"",1)="5"),IF(AA783="Redirect","Returns "&amp;C783&amp;" but still has "&amp;N(K783)&amp;" clicks and "&amp;N(AC783)&amp;" referring domains. 301 it to the closest live page.","Returns "&amp;C783&amp;" with no clicks or links. Remove internal links and let it 404 or 410."),IF(D783="Non-Indexable","Non-indexable ("&amp;E783&amp;"). Keep if that is intentional; otherwise fix the canonical or noindex.",IF(AA783="Merge","Overlaps with "&amp;I783&amp;IF(N(J783)&gt;0," (similarity "&amp;TEXT(J783,"0.00")&amp;")","")&amp;", which gets more clicks. Merge the useful parts into it and 301 this URL.",IF(AA783="Update",MID(IF(U783="Yes","; Clicks down "&amp;TEXT(-P783,"0%")&amp;" on the previous period","")&amp;IF(V783="Yes","; Average position "&amp;TEXT(N783,"0.0")&amp;" on "&amp;TEXT(L783,"#,##0")&amp;" impressions (striking distance)","")&amp;IF(AND(T783="Yes",N(L783)&gt;=Rules!$B$6),"; Thin ("&amp;F783&amp;" words) but has search demand",""),3,400),IF(AA783="Prune","Low value: "&amp;N(K783)&amp;" clicks, "&amp;N(L783)&amp;" impressions, "&amp;N(Q783)&amp;" sessions, no key events. Remove or noindex it and update internal links.",IF(AA783="Redirect","Low value but "&amp;N(AC783)&amp;" referring domains. 301 it to the closest relevant page to keep those links.",IF(AND(Z783="No",Y783="Yes",N(K783)&lt;Rules!$B$5),"Low search traffic but it converts (key events: "&amp;S783&amp;"). Keep it and link to it.",IF(W783="Yes","Stronger than the page it overlaps ("&amp;I783&amp;"). Keep; merge that page into this one.","Healthy: "&amp;N(K783)&amp;" clicks"&amp;IF(ISNUMBER(N783),", average position "&amp;TEXT(N783,"0.0"),"")&amp;". Keep and monitor."))))))))))</f>
        <v/>
      </c>
      <c r="AE783">
        <f>IF(A783="","",IF(AD783&lt;&gt;"",AD783,AA783))</f>
        <v/>
      </c>
    </row>
    <row r="784">
      <c r="A784">
        <f>IF(Crawl!A783="","",Crawl!A783)</f>
        <v/>
      </c>
      <c r="B784">
        <f>IF(A784="","",Crawl!EC783)</f>
        <v/>
      </c>
      <c r="C784">
        <f>IF(A784="","",IFERROR(INDEX(Crawl!$A783:$DZ783,1,Rules!$H$6),""))</f>
        <v/>
      </c>
      <c r="D784">
        <f>IF(A784="","",IFERROR(INDEX(Crawl!$A783:$DZ783,1,Rules!$H$7),"")&amp;"")</f>
        <v/>
      </c>
      <c r="E784">
        <f>IF(A784="","",IFERROR(INDEX(Crawl!$A783:$DZ783,1,Rules!$H$8),"")&amp;"")</f>
        <v/>
      </c>
      <c r="F784">
        <f>IF(A784="","",IFERROR(INDEX(Crawl!$A783:$DZ783,1,Rules!$H$9),""))</f>
        <v/>
      </c>
      <c r="G784">
        <f>IF(A784="","",IFERROR(INDEX(Crawl!$A783:$DZ783,1,Rules!$H$10),""))</f>
        <v/>
      </c>
      <c r="H784">
        <f>IF(A784="","",IFERROR(INDEX(Crawl!$A783:$DZ783,1,Rules!$H$12),""))</f>
        <v/>
      </c>
      <c r="I784">
        <f>IF(A784="","",IF(AND(N(H784)&gt;0,IFERROR(INDEX(Crawl!$A783:$DZ783,1,Rules!$H$11),"")&amp;""&lt;&gt;""),IFERROR(INDEX(Crawl!$A783:$DZ783,1,Rules!$H$11),"")&amp;"",IF(AND(ISNUMBER(J784),N(J784)&gt;=Rules!$B$12,IFERROR(INDEX(Crawl!$A783:$DZ783,1,Rules!$H$13),"")&amp;""&lt;&gt;""),IFERROR(INDEX(Crawl!$A783:$DZ783,1,Rules!$H$13),"")&amp;"","")))</f>
        <v/>
      </c>
      <c r="J784" s="19">
        <f>IF(A784="","",IF(IFERROR(INDEX(Crawl!$A783:$DZ783,1,Rules!$H$14),"")&amp;""="","",IFERROR(INDEX(Crawl!$A783:$DZ783,1,Rules!$H$14),"")))</f>
        <v/>
      </c>
      <c r="K784">
        <f>IF(A784="","",IFERROR(SUMIFS('GSC current'!$J$2:$J$2001,'GSC current'!$I$2:$I$2001,B784),0))</f>
        <v/>
      </c>
      <c r="L784">
        <f>IF(A784="","",IFERROR(SUMIFS('GSC current'!$K$2:$K$2001,'GSC current'!$I$2:$I$2001,B784),0))</f>
        <v/>
      </c>
      <c r="M784" s="20">
        <f>IF(A784="","",IF(N(L784)&gt;0,K784/L784,""))</f>
        <v/>
      </c>
      <c r="N784" s="21">
        <f>IF(A784="","",IF(N(L784)&gt;0,SUMIFS('GSC current'!$L$2:$L$2001,'GSC current'!$I$2:$I$2001,B784)/L784,""))</f>
        <v/>
      </c>
      <c r="O784">
        <f>IF(A784="","",IFERROR(SUMIFS('GSC previous'!$J$2:$J$2001,'GSC previous'!$I$2:$I$2001,B784),0))</f>
        <v/>
      </c>
      <c r="P784" s="22">
        <f>IF(A784="","",IF(N(O784)&gt;0,(K784-O784)/O784,""))</f>
        <v/>
      </c>
      <c r="Q784">
        <f>IF(A784="","",IFERROR(SUMIFS(GA4!$P$2:$P$2001,GA4!$O$2:$O$2001,B784),0))</f>
        <v/>
      </c>
      <c r="R784" s="23">
        <f>IF(A784="","",IF(N(Q784)&gt;0,SUMIFS(GA4!$Q$2:$Q$2001,GA4!$O$2:$O$2001,B784)/Q784,""))</f>
        <v/>
      </c>
      <c r="S784">
        <f>IF(A784="","",IFERROR(SUMIFS(GA4!$R$2:$R$2001,GA4!$O$2:$O$2001,B784),0))</f>
        <v/>
      </c>
      <c r="T784">
        <f>IF(A784="","",IF(AND(ISNUMBER(F784),LEFT(C784&amp;"",1)="2"),IF(F784&lt;Rules!$B$9,"Yes","No"),"No"))</f>
        <v/>
      </c>
      <c r="U784">
        <f>IF(A784="","",IF(AND(N(O784)&gt;=Rules!$B$8,ISNUMBER(P784)),IF(P784&lt;=-Rules!$B$7,"Yes","No"),"No"))</f>
        <v/>
      </c>
      <c r="V784">
        <f>IF(A784="","",IF(AND(N(L784)&gt;=Rules!$B$6,ISNUMBER(N784)),IF(AND(N784&gt;=Rules!$B$10,N784&lt;=Rules!$B$11),"Yes","No"),"No"))</f>
        <v/>
      </c>
      <c r="W784">
        <f>IF(A784="","",IF(I784&lt;&gt;"","Yes","No"))</f>
        <v/>
      </c>
      <c r="X784">
        <f>IF(I784="","",IF(SUMIFS($K$3:$K$2002,$A$3:$A$2002,SUBSTITUTE(SUBSTITUTE(I784,"?","~?"),"*","~*"))&gt;N(K784),"Yes","No"))</f>
        <v/>
      </c>
      <c r="Y784">
        <f>IF(A784="","",IF(N(S784)&gt;0,"Yes","No"))</f>
        <v/>
      </c>
      <c r="Z784">
        <f>IF(A784="","",IF(AND(N(K784)&lt;Rules!$B$5,N(L784)&lt;Rules!$B$6,N(Q784)&lt;Rules!$B$13,Y784="No"),"Yes","No"))</f>
        <v/>
      </c>
      <c r="AA784">
        <f>IF(A784="","",IF(LEFT(C784&amp;"",1)="3","Redirect",IF(OR(LEFT(C784&amp;"",1)="4",LEFT(C784&amp;"",1)="5"),IF(OR(N(K784)&gt;0,N(AC784)&gt;=Rules!$B$14),"Redirect","Prune"),IF(D784="Non-Indexable","Keep",IF(AND(W784="Yes",X784="Yes",Y784="No"),"Merge",IF(OR(U784="Yes",V784="Yes",AND(T784="Yes",N(L784)&gt;=Rules!$B$6)),"Update",IF(Z784="Yes",IF(N(AC784)&gt;=Rules!$B$14,"Redirect","Prune"),"Keep")))))))</f>
        <v/>
      </c>
      <c r="AB784">
        <f>IF(A784="","",IF(LEFT(C784&amp;"",1)="3","Already redirects ("&amp;C784&amp;"). Update internal links to point at the final URL.",IF(OR(LEFT(C784&amp;"",1)="4",LEFT(C784&amp;"",1)="5"),IF(AA784="Redirect","Returns "&amp;C784&amp;" but still has "&amp;N(K784)&amp;" clicks and "&amp;N(AC784)&amp;" referring domains. 301 it to the closest live page.","Returns "&amp;C784&amp;" with no clicks or links. Remove internal links and let it 404 or 410."),IF(D784="Non-Indexable","Non-indexable ("&amp;E784&amp;"). Keep if that is intentional; otherwise fix the canonical or noindex.",IF(AA784="Merge","Overlaps with "&amp;I784&amp;IF(N(J784)&gt;0," (similarity "&amp;TEXT(J784,"0.00")&amp;")","")&amp;", which gets more clicks. Merge the useful parts into it and 301 this URL.",IF(AA784="Update",MID(IF(U784="Yes","; Clicks down "&amp;TEXT(-P784,"0%")&amp;" on the previous period","")&amp;IF(V784="Yes","; Average position "&amp;TEXT(N784,"0.0")&amp;" on "&amp;TEXT(L784,"#,##0")&amp;" impressions (striking distance)","")&amp;IF(AND(T784="Yes",N(L784)&gt;=Rules!$B$6),"; Thin ("&amp;F784&amp;" words) but has search demand",""),3,400),IF(AA784="Prune","Low value: "&amp;N(K784)&amp;" clicks, "&amp;N(L784)&amp;" impressions, "&amp;N(Q784)&amp;" sessions, no key events. Remove or noindex it and update internal links.",IF(AA784="Redirect","Low value but "&amp;N(AC784)&amp;" referring domains. 301 it to the closest relevant page to keep those links.",IF(AND(Z784="No",Y784="Yes",N(K784)&lt;Rules!$B$5),"Low search traffic but it converts (key events: "&amp;S784&amp;"). Keep it and link to it.",IF(W784="Yes","Stronger than the page it overlaps ("&amp;I784&amp;"). Keep; merge that page into this one.","Healthy: "&amp;N(K784)&amp;" clicks"&amp;IF(ISNUMBER(N784),", average position "&amp;TEXT(N784,"0.0"),"")&amp;". Keep and monitor."))))))))))</f>
        <v/>
      </c>
      <c r="AE784">
        <f>IF(A784="","",IF(AD784&lt;&gt;"",AD784,AA784))</f>
        <v/>
      </c>
    </row>
    <row r="785">
      <c r="A785">
        <f>IF(Crawl!A784="","",Crawl!A784)</f>
        <v/>
      </c>
      <c r="B785">
        <f>IF(A785="","",Crawl!EC784)</f>
        <v/>
      </c>
      <c r="C785">
        <f>IF(A785="","",IFERROR(INDEX(Crawl!$A784:$DZ784,1,Rules!$H$6),""))</f>
        <v/>
      </c>
      <c r="D785">
        <f>IF(A785="","",IFERROR(INDEX(Crawl!$A784:$DZ784,1,Rules!$H$7),"")&amp;"")</f>
        <v/>
      </c>
      <c r="E785">
        <f>IF(A785="","",IFERROR(INDEX(Crawl!$A784:$DZ784,1,Rules!$H$8),"")&amp;"")</f>
        <v/>
      </c>
      <c r="F785">
        <f>IF(A785="","",IFERROR(INDEX(Crawl!$A784:$DZ784,1,Rules!$H$9),""))</f>
        <v/>
      </c>
      <c r="G785">
        <f>IF(A785="","",IFERROR(INDEX(Crawl!$A784:$DZ784,1,Rules!$H$10),""))</f>
        <v/>
      </c>
      <c r="H785">
        <f>IF(A785="","",IFERROR(INDEX(Crawl!$A784:$DZ784,1,Rules!$H$12),""))</f>
        <v/>
      </c>
      <c r="I785">
        <f>IF(A785="","",IF(AND(N(H785)&gt;0,IFERROR(INDEX(Crawl!$A784:$DZ784,1,Rules!$H$11),"")&amp;""&lt;&gt;""),IFERROR(INDEX(Crawl!$A784:$DZ784,1,Rules!$H$11),"")&amp;"",IF(AND(ISNUMBER(J785),N(J785)&gt;=Rules!$B$12,IFERROR(INDEX(Crawl!$A784:$DZ784,1,Rules!$H$13),"")&amp;""&lt;&gt;""),IFERROR(INDEX(Crawl!$A784:$DZ784,1,Rules!$H$13),"")&amp;"","")))</f>
        <v/>
      </c>
      <c r="J785" s="19">
        <f>IF(A785="","",IF(IFERROR(INDEX(Crawl!$A784:$DZ784,1,Rules!$H$14),"")&amp;""="","",IFERROR(INDEX(Crawl!$A784:$DZ784,1,Rules!$H$14),"")))</f>
        <v/>
      </c>
      <c r="K785">
        <f>IF(A785="","",IFERROR(SUMIFS('GSC current'!$J$2:$J$2001,'GSC current'!$I$2:$I$2001,B785),0))</f>
        <v/>
      </c>
      <c r="L785">
        <f>IF(A785="","",IFERROR(SUMIFS('GSC current'!$K$2:$K$2001,'GSC current'!$I$2:$I$2001,B785),0))</f>
        <v/>
      </c>
      <c r="M785" s="20">
        <f>IF(A785="","",IF(N(L785)&gt;0,K785/L785,""))</f>
        <v/>
      </c>
      <c r="N785" s="21">
        <f>IF(A785="","",IF(N(L785)&gt;0,SUMIFS('GSC current'!$L$2:$L$2001,'GSC current'!$I$2:$I$2001,B785)/L785,""))</f>
        <v/>
      </c>
      <c r="O785">
        <f>IF(A785="","",IFERROR(SUMIFS('GSC previous'!$J$2:$J$2001,'GSC previous'!$I$2:$I$2001,B785),0))</f>
        <v/>
      </c>
      <c r="P785" s="22">
        <f>IF(A785="","",IF(N(O785)&gt;0,(K785-O785)/O785,""))</f>
        <v/>
      </c>
      <c r="Q785">
        <f>IF(A785="","",IFERROR(SUMIFS(GA4!$P$2:$P$2001,GA4!$O$2:$O$2001,B785),0))</f>
        <v/>
      </c>
      <c r="R785" s="23">
        <f>IF(A785="","",IF(N(Q785)&gt;0,SUMIFS(GA4!$Q$2:$Q$2001,GA4!$O$2:$O$2001,B785)/Q785,""))</f>
        <v/>
      </c>
      <c r="S785">
        <f>IF(A785="","",IFERROR(SUMIFS(GA4!$R$2:$R$2001,GA4!$O$2:$O$2001,B785),0))</f>
        <v/>
      </c>
      <c r="T785">
        <f>IF(A785="","",IF(AND(ISNUMBER(F785),LEFT(C785&amp;"",1)="2"),IF(F785&lt;Rules!$B$9,"Yes","No"),"No"))</f>
        <v/>
      </c>
      <c r="U785">
        <f>IF(A785="","",IF(AND(N(O785)&gt;=Rules!$B$8,ISNUMBER(P785)),IF(P785&lt;=-Rules!$B$7,"Yes","No"),"No"))</f>
        <v/>
      </c>
      <c r="V785">
        <f>IF(A785="","",IF(AND(N(L785)&gt;=Rules!$B$6,ISNUMBER(N785)),IF(AND(N785&gt;=Rules!$B$10,N785&lt;=Rules!$B$11),"Yes","No"),"No"))</f>
        <v/>
      </c>
      <c r="W785">
        <f>IF(A785="","",IF(I785&lt;&gt;"","Yes","No"))</f>
        <v/>
      </c>
      <c r="X785">
        <f>IF(I785="","",IF(SUMIFS($K$3:$K$2002,$A$3:$A$2002,SUBSTITUTE(SUBSTITUTE(I785,"?","~?"),"*","~*"))&gt;N(K785),"Yes","No"))</f>
        <v/>
      </c>
      <c r="Y785">
        <f>IF(A785="","",IF(N(S785)&gt;0,"Yes","No"))</f>
        <v/>
      </c>
      <c r="Z785">
        <f>IF(A785="","",IF(AND(N(K785)&lt;Rules!$B$5,N(L785)&lt;Rules!$B$6,N(Q785)&lt;Rules!$B$13,Y785="No"),"Yes","No"))</f>
        <v/>
      </c>
      <c r="AA785">
        <f>IF(A785="","",IF(LEFT(C785&amp;"",1)="3","Redirect",IF(OR(LEFT(C785&amp;"",1)="4",LEFT(C785&amp;"",1)="5"),IF(OR(N(K785)&gt;0,N(AC785)&gt;=Rules!$B$14),"Redirect","Prune"),IF(D785="Non-Indexable","Keep",IF(AND(W785="Yes",X785="Yes",Y785="No"),"Merge",IF(OR(U785="Yes",V785="Yes",AND(T785="Yes",N(L785)&gt;=Rules!$B$6)),"Update",IF(Z785="Yes",IF(N(AC785)&gt;=Rules!$B$14,"Redirect","Prune"),"Keep")))))))</f>
        <v/>
      </c>
      <c r="AB785">
        <f>IF(A785="","",IF(LEFT(C785&amp;"",1)="3","Already redirects ("&amp;C785&amp;"). Update internal links to point at the final URL.",IF(OR(LEFT(C785&amp;"",1)="4",LEFT(C785&amp;"",1)="5"),IF(AA785="Redirect","Returns "&amp;C785&amp;" but still has "&amp;N(K785)&amp;" clicks and "&amp;N(AC785)&amp;" referring domains. 301 it to the closest live page.","Returns "&amp;C785&amp;" with no clicks or links. Remove internal links and let it 404 or 410."),IF(D785="Non-Indexable","Non-indexable ("&amp;E785&amp;"). Keep if that is intentional; otherwise fix the canonical or noindex.",IF(AA785="Merge","Overlaps with "&amp;I785&amp;IF(N(J785)&gt;0," (similarity "&amp;TEXT(J785,"0.00")&amp;")","")&amp;", which gets more clicks. Merge the useful parts into it and 301 this URL.",IF(AA785="Update",MID(IF(U785="Yes","; Clicks down "&amp;TEXT(-P785,"0%")&amp;" on the previous period","")&amp;IF(V785="Yes","; Average position "&amp;TEXT(N785,"0.0")&amp;" on "&amp;TEXT(L785,"#,##0")&amp;" impressions (striking distance)","")&amp;IF(AND(T785="Yes",N(L785)&gt;=Rules!$B$6),"; Thin ("&amp;F785&amp;" words) but has search demand",""),3,400),IF(AA785="Prune","Low value: "&amp;N(K785)&amp;" clicks, "&amp;N(L785)&amp;" impressions, "&amp;N(Q785)&amp;" sessions, no key events. Remove or noindex it and update internal links.",IF(AA785="Redirect","Low value but "&amp;N(AC785)&amp;" referring domains. 301 it to the closest relevant page to keep those links.",IF(AND(Z785="No",Y785="Yes",N(K785)&lt;Rules!$B$5),"Low search traffic but it converts (key events: "&amp;S785&amp;"). Keep it and link to it.",IF(W785="Yes","Stronger than the page it overlaps ("&amp;I785&amp;"). Keep; merge that page into this one.","Healthy: "&amp;N(K785)&amp;" clicks"&amp;IF(ISNUMBER(N785),", average position "&amp;TEXT(N785,"0.0"),"")&amp;". Keep and monitor."))))))))))</f>
        <v/>
      </c>
      <c r="AE785">
        <f>IF(A785="","",IF(AD785&lt;&gt;"",AD785,AA785))</f>
        <v/>
      </c>
    </row>
    <row r="786">
      <c r="A786">
        <f>IF(Crawl!A785="","",Crawl!A785)</f>
        <v/>
      </c>
      <c r="B786">
        <f>IF(A786="","",Crawl!EC785)</f>
        <v/>
      </c>
      <c r="C786">
        <f>IF(A786="","",IFERROR(INDEX(Crawl!$A785:$DZ785,1,Rules!$H$6),""))</f>
        <v/>
      </c>
      <c r="D786">
        <f>IF(A786="","",IFERROR(INDEX(Crawl!$A785:$DZ785,1,Rules!$H$7),"")&amp;"")</f>
        <v/>
      </c>
      <c r="E786">
        <f>IF(A786="","",IFERROR(INDEX(Crawl!$A785:$DZ785,1,Rules!$H$8),"")&amp;"")</f>
        <v/>
      </c>
      <c r="F786">
        <f>IF(A786="","",IFERROR(INDEX(Crawl!$A785:$DZ785,1,Rules!$H$9),""))</f>
        <v/>
      </c>
      <c r="G786">
        <f>IF(A786="","",IFERROR(INDEX(Crawl!$A785:$DZ785,1,Rules!$H$10),""))</f>
        <v/>
      </c>
      <c r="H786">
        <f>IF(A786="","",IFERROR(INDEX(Crawl!$A785:$DZ785,1,Rules!$H$12),""))</f>
        <v/>
      </c>
      <c r="I786">
        <f>IF(A786="","",IF(AND(N(H786)&gt;0,IFERROR(INDEX(Crawl!$A785:$DZ785,1,Rules!$H$11),"")&amp;""&lt;&gt;""),IFERROR(INDEX(Crawl!$A785:$DZ785,1,Rules!$H$11),"")&amp;"",IF(AND(ISNUMBER(J786),N(J786)&gt;=Rules!$B$12,IFERROR(INDEX(Crawl!$A785:$DZ785,1,Rules!$H$13),"")&amp;""&lt;&gt;""),IFERROR(INDEX(Crawl!$A785:$DZ785,1,Rules!$H$13),"")&amp;"","")))</f>
        <v/>
      </c>
      <c r="J786" s="19">
        <f>IF(A786="","",IF(IFERROR(INDEX(Crawl!$A785:$DZ785,1,Rules!$H$14),"")&amp;""="","",IFERROR(INDEX(Crawl!$A785:$DZ785,1,Rules!$H$14),"")))</f>
        <v/>
      </c>
      <c r="K786">
        <f>IF(A786="","",IFERROR(SUMIFS('GSC current'!$J$2:$J$2001,'GSC current'!$I$2:$I$2001,B786),0))</f>
        <v/>
      </c>
      <c r="L786">
        <f>IF(A786="","",IFERROR(SUMIFS('GSC current'!$K$2:$K$2001,'GSC current'!$I$2:$I$2001,B786),0))</f>
        <v/>
      </c>
      <c r="M786" s="20">
        <f>IF(A786="","",IF(N(L786)&gt;0,K786/L786,""))</f>
        <v/>
      </c>
      <c r="N786" s="21">
        <f>IF(A786="","",IF(N(L786)&gt;0,SUMIFS('GSC current'!$L$2:$L$2001,'GSC current'!$I$2:$I$2001,B786)/L786,""))</f>
        <v/>
      </c>
      <c r="O786">
        <f>IF(A786="","",IFERROR(SUMIFS('GSC previous'!$J$2:$J$2001,'GSC previous'!$I$2:$I$2001,B786),0))</f>
        <v/>
      </c>
      <c r="P786" s="22">
        <f>IF(A786="","",IF(N(O786)&gt;0,(K786-O786)/O786,""))</f>
        <v/>
      </c>
      <c r="Q786">
        <f>IF(A786="","",IFERROR(SUMIFS(GA4!$P$2:$P$2001,GA4!$O$2:$O$2001,B786),0))</f>
        <v/>
      </c>
      <c r="R786" s="23">
        <f>IF(A786="","",IF(N(Q786)&gt;0,SUMIFS(GA4!$Q$2:$Q$2001,GA4!$O$2:$O$2001,B786)/Q786,""))</f>
        <v/>
      </c>
      <c r="S786">
        <f>IF(A786="","",IFERROR(SUMIFS(GA4!$R$2:$R$2001,GA4!$O$2:$O$2001,B786),0))</f>
        <v/>
      </c>
      <c r="T786">
        <f>IF(A786="","",IF(AND(ISNUMBER(F786),LEFT(C786&amp;"",1)="2"),IF(F786&lt;Rules!$B$9,"Yes","No"),"No"))</f>
        <v/>
      </c>
      <c r="U786">
        <f>IF(A786="","",IF(AND(N(O786)&gt;=Rules!$B$8,ISNUMBER(P786)),IF(P786&lt;=-Rules!$B$7,"Yes","No"),"No"))</f>
        <v/>
      </c>
      <c r="V786">
        <f>IF(A786="","",IF(AND(N(L786)&gt;=Rules!$B$6,ISNUMBER(N786)),IF(AND(N786&gt;=Rules!$B$10,N786&lt;=Rules!$B$11),"Yes","No"),"No"))</f>
        <v/>
      </c>
      <c r="W786">
        <f>IF(A786="","",IF(I786&lt;&gt;"","Yes","No"))</f>
        <v/>
      </c>
      <c r="X786">
        <f>IF(I786="","",IF(SUMIFS($K$3:$K$2002,$A$3:$A$2002,SUBSTITUTE(SUBSTITUTE(I786,"?","~?"),"*","~*"))&gt;N(K786),"Yes","No"))</f>
        <v/>
      </c>
      <c r="Y786">
        <f>IF(A786="","",IF(N(S786)&gt;0,"Yes","No"))</f>
        <v/>
      </c>
      <c r="Z786">
        <f>IF(A786="","",IF(AND(N(K786)&lt;Rules!$B$5,N(L786)&lt;Rules!$B$6,N(Q786)&lt;Rules!$B$13,Y786="No"),"Yes","No"))</f>
        <v/>
      </c>
      <c r="AA786">
        <f>IF(A786="","",IF(LEFT(C786&amp;"",1)="3","Redirect",IF(OR(LEFT(C786&amp;"",1)="4",LEFT(C786&amp;"",1)="5"),IF(OR(N(K786)&gt;0,N(AC786)&gt;=Rules!$B$14),"Redirect","Prune"),IF(D786="Non-Indexable","Keep",IF(AND(W786="Yes",X786="Yes",Y786="No"),"Merge",IF(OR(U786="Yes",V786="Yes",AND(T786="Yes",N(L786)&gt;=Rules!$B$6)),"Update",IF(Z786="Yes",IF(N(AC786)&gt;=Rules!$B$14,"Redirect","Prune"),"Keep")))))))</f>
        <v/>
      </c>
      <c r="AB786">
        <f>IF(A786="","",IF(LEFT(C786&amp;"",1)="3","Already redirects ("&amp;C786&amp;"). Update internal links to point at the final URL.",IF(OR(LEFT(C786&amp;"",1)="4",LEFT(C786&amp;"",1)="5"),IF(AA786="Redirect","Returns "&amp;C786&amp;" but still has "&amp;N(K786)&amp;" clicks and "&amp;N(AC786)&amp;" referring domains. 301 it to the closest live page.","Returns "&amp;C786&amp;" with no clicks or links. Remove internal links and let it 404 or 410."),IF(D786="Non-Indexable","Non-indexable ("&amp;E786&amp;"). Keep if that is intentional; otherwise fix the canonical or noindex.",IF(AA786="Merge","Overlaps with "&amp;I786&amp;IF(N(J786)&gt;0," (similarity "&amp;TEXT(J786,"0.00")&amp;")","")&amp;", which gets more clicks. Merge the useful parts into it and 301 this URL.",IF(AA786="Update",MID(IF(U786="Yes","; Clicks down "&amp;TEXT(-P786,"0%")&amp;" on the previous period","")&amp;IF(V786="Yes","; Average position "&amp;TEXT(N786,"0.0")&amp;" on "&amp;TEXT(L786,"#,##0")&amp;" impressions (striking distance)","")&amp;IF(AND(T786="Yes",N(L786)&gt;=Rules!$B$6),"; Thin ("&amp;F786&amp;" words) but has search demand",""),3,400),IF(AA786="Prune","Low value: "&amp;N(K786)&amp;" clicks, "&amp;N(L786)&amp;" impressions, "&amp;N(Q786)&amp;" sessions, no key events. Remove or noindex it and update internal links.",IF(AA786="Redirect","Low value but "&amp;N(AC786)&amp;" referring domains. 301 it to the closest relevant page to keep those links.",IF(AND(Z786="No",Y786="Yes",N(K786)&lt;Rules!$B$5),"Low search traffic but it converts (key events: "&amp;S786&amp;"). Keep it and link to it.",IF(W786="Yes","Stronger than the page it overlaps ("&amp;I786&amp;"). Keep; merge that page into this one.","Healthy: "&amp;N(K786)&amp;" clicks"&amp;IF(ISNUMBER(N786),", average position "&amp;TEXT(N786,"0.0"),"")&amp;". Keep and monitor."))))))))))</f>
        <v/>
      </c>
      <c r="AE786">
        <f>IF(A786="","",IF(AD786&lt;&gt;"",AD786,AA786))</f>
        <v/>
      </c>
    </row>
    <row r="787">
      <c r="A787">
        <f>IF(Crawl!A786="","",Crawl!A786)</f>
        <v/>
      </c>
      <c r="B787">
        <f>IF(A787="","",Crawl!EC786)</f>
        <v/>
      </c>
      <c r="C787">
        <f>IF(A787="","",IFERROR(INDEX(Crawl!$A786:$DZ786,1,Rules!$H$6),""))</f>
        <v/>
      </c>
      <c r="D787">
        <f>IF(A787="","",IFERROR(INDEX(Crawl!$A786:$DZ786,1,Rules!$H$7),"")&amp;"")</f>
        <v/>
      </c>
      <c r="E787">
        <f>IF(A787="","",IFERROR(INDEX(Crawl!$A786:$DZ786,1,Rules!$H$8),"")&amp;"")</f>
        <v/>
      </c>
      <c r="F787">
        <f>IF(A787="","",IFERROR(INDEX(Crawl!$A786:$DZ786,1,Rules!$H$9),""))</f>
        <v/>
      </c>
      <c r="G787">
        <f>IF(A787="","",IFERROR(INDEX(Crawl!$A786:$DZ786,1,Rules!$H$10),""))</f>
        <v/>
      </c>
      <c r="H787">
        <f>IF(A787="","",IFERROR(INDEX(Crawl!$A786:$DZ786,1,Rules!$H$12),""))</f>
        <v/>
      </c>
      <c r="I787">
        <f>IF(A787="","",IF(AND(N(H787)&gt;0,IFERROR(INDEX(Crawl!$A786:$DZ786,1,Rules!$H$11),"")&amp;""&lt;&gt;""),IFERROR(INDEX(Crawl!$A786:$DZ786,1,Rules!$H$11),"")&amp;"",IF(AND(ISNUMBER(J787),N(J787)&gt;=Rules!$B$12,IFERROR(INDEX(Crawl!$A786:$DZ786,1,Rules!$H$13),"")&amp;""&lt;&gt;""),IFERROR(INDEX(Crawl!$A786:$DZ786,1,Rules!$H$13),"")&amp;"","")))</f>
        <v/>
      </c>
      <c r="J787" s="19">
        <f>IF(A787="","",IF(IFERROR(INDEX(Crawl!$A786:$DZ786,1,Rules!$H$14),"")&amp;""="","",IFERROR(INDEX(Crawl!$A786:$DZ786,1,Rules!$H$14),"")))</f>
        <v/>
      </c>
      <c r="K787">
        <f>IF(A787="","",IFERROR(SUMIFS('GSC current'!$J$2:$J$2001,'GSC current'!$I$2:$I$2001,B787),0))</f>
        <v/>
      </c>
      <c r="L787">
        <f>IF(A787="","",IFERROR(SUMIFS('GSC current'!$K$2:$K$2001,'GSC current'!$I$2:$I$2001,B787),0))</f>
        <v/>
      </c>
      <c r="M787" s="20">
        <f>IF(A787="","",IF(N(L787)&gt;0,K787/L787,""))</f>
        <v/>
      </c>
      <c r="N787" s="21">
        <f>IF(A787="","",IF(N(L787)&gt;0,SUMIFS('GSC current'!$L$2:$L$2001,'GSC current'!$I$2:$I$2001,B787)/L787,""))</f>
        <v/>
      </c>
      <c r="O787">
        <f>IF(A787="","",IFERROR(SUMIFS('GSC previous'!$J$2:$J$2001,'GSC previous'!$I$2:$I$2001,B787),0))</f>
        <v/>
      </c>
      <c r="P787" s="22">
        <f>IF(A787="","",IF(N(O787)&gt;0,(K787-O787)/O787,""))</f>
        <v/>
      </c>
      <c r="Q787">
        <f>IF(A787="","",IFERROR(SUMIFS(GA4!$P$2:$P$2001,GA4!$O$2:$O$2001,B787),0))</f>
        <v/>
      </c>
      <c r="R787" s="23">
        <f>IF(A787="","",IF(N(Q787)&gt;0,SUMIFS(GA4!$Q$2:$Q$2001,GA4!$O$2:$O$2001,B787)/Q787,""))</f>
        <v/>
      </c>
      <c r="S787">
        <f>IF(A787="","",IFERROR(SUMIFS(GA4!$R$2:$R$2001,GA4!$O$2:$O$2001,B787),0))</f>
        <v/>
      </c>
      <c r="T787">
        <f>IF(A787="","",IF(AND(ISNUMBER(F787),LEFT(C787&amp;"",1)="2"),IF(F787&lt;Rules!$B$9,"Yes","No"),"No"))</f>
        <v/>
      </c>
      <c r="U787">
        <f>IF(A787="","",IF(AND(N(O787)&gt;=Rules!$B$8,ISNUMBER(P787)),IF(P787&lt;=-Rules!$B$7,"Yes","No"),"No"))</f>
        <v/>
      </c>
      <c r="V787">
        <f>IF(A787="","",IF(AND(N(L787)&gt;=Rules!$B$6,ISNUMBER(N787)),IF(AND(N787&gt;=Rules!$B$10,N787&lt;=Rules!$B$11),"Yes","No"),"No"))</f>
        <v/>
      </c>
      <c r="W787">
        <f>IF(A787="","",IF(I787&lt;&gt;"","Yes","No"))</f>
        <v/>
      </c>
      <c r="X787">
        <f>IF(I787="","",IF(SUMIFS($K$3:$K$2002,$A$3:$A$2002,SUBSTITUTE(SUBSTITUTE(I787,"?","~?"),"*","~*"))&gt;N(K787),"Yes","No"))</f>
        <v/>
      </c>
      <c r="Y787">
        <f>IF(A787="","",IF(N(S787)&gt;0,"Yes","No"))</f>
        <v/>
      </c>
      <c r="Z787">
        <f>IF(A787="","",IF(AND(N(K787)&lt;Rules!$B$5,N(L787)&lt;Rules!$B$6,N(Q787)&lt;Rules!$B$13,Y787="No"),"Yes","No"))</f>
        <v/>
      </c>
      <c r="AA787">
        <f>IF(A787="","",IF(LEFT(C787&amp;"",1)="3","Redirect",IF(OR(LEFT(C787&amp;"",1)="4",LEFT(C787&amp;"",1)="5"),IF(OR(N(K787)&gt;0,N(AC787)&gt;=Rules!$B$14),"Redirect","Prune"),IF(D787="Non-Indexable","Keep",IF(AND(W787="Yes",X787="Yes",Y787="No"),"Merge",IF(OR(U787="Yes",V787="Yes",AND(T787="Yes",N(L787)&gt;=Rules!$B$6)),"Update",IF(Z787="Yes",IF(N(AC787)&gt;=Rules!$B$14,"Redirect","Prune"),"Keep")))))))</f>
        <v/>
      </c>
      <c r="AB787">
        <f>IF(A787="","",IF(LEFT(C787&amp;"",1)="3","Already redirects ("&amp;C787&amp;"). Update internal links to point at the final URL.",IF(OR(LEFT(C787&amp;"",1)="4",LEFT(C787&amp;"",1)="5"),IF(AA787="Redirect","Returns "&amp;C787&amp;" but still has "&amp;N(K787)&amp;" clicks and "&amp;N(AC787)&amp;" referring domains. 301 it to the closest live page.","Returns "&amp;C787&amp;" with no clicks or links. Remove internal links and let it 404 or 410."),IF(D787="Non-Indexable","Non-indexable ("&amp;E787&amp;"). Keep if that is intentional; otherwise fix the canonical or noindex.",IF(AA787="Merge","Overlaps with "&amp;I787&amp;IF(N(J787)&gt;0," (similarity "&amp;TEXT(J787,"0.00")&amp;")","")&amp;", which gets more clicks. Merge the useful parts into it and 301 this URL.",IF(AA787="Update",MID(IF(U787="Yes","; Clicks down "&amp;TEXT(-P787,"0%")&amp;" on the previous period","")&amp;IF(V787="Yes","; Average position "&amp;TEXT(N787,"0.0")&amp;" on "&amp;TEXT(L787,"#,##0")&amp;" impressions (striking distance)","")&amp;IF(AND(T787="Yes",N(L787)&gt;=Rules!$B$6),"; Thin ("&amp;F787&amp;" words) but has search demand",""),3,400),IF(AA787="Prune","Low value: "&amp;N(K787)&amp;" clicks, "&amp;N(L787)&amp;" impressions, "&amp;N(Q787)&amp;" sessions, no key events. Remove or noindex it and update internal links.",IF(AA787="Redirect","Low value but "&amp;N(AC787)&amp;" referring domains. 301 it to the closest relevant page to keep those links.",IF(AND(Z787="No",Y787="Yes",N(K787)&lt;Rules!$B$5),"Low search traffic but it converts (key events: "&amp;S787&amp;"). Keep it and link to it.",IF(W787="Yes","Stronger than the page it overlaps ("&amp;I787&amp;"). Keep; merge that page into this one.","Healthy: "&amp;N(K787)&amp;" clicks"&amp;IF(ISNUMBER(N787),", average position "&amp;TEXT(N787,"0.0"),"")&amp;". Keep and monitor."))))))))))</f>
        <v/>
      </c>
      <c r="AE787">
        <f>IF(A787="","",IF(AD787&lt;&gt;"",AD787,AA787))</f>
        <v/>
      </c>
    </row>
    <row r="788">
      <c r="A788">
        <f>IF(Crawl!A787="","",Crawl!A787)</f>
        <v/>
      </c>
      <c r="B788">
        <f>IF(A788="","",Crawl!EC787)</f>
        <v/>
      </c>
      <c r="C788">
        <f>IF(A788="","",IFERROR(INDEX(Crawl!$A787:$DZ787,1,Rules!$H$6),""))</f>
        <v/>
      </c>
      <c r="D788">
        <f>IF(A788="","",IFERROR(INDEX(Crawl!$A787:$DZ787,1,Rules!$H$7),"")&amp;"")</f>
        <v/>
      </c>
      <c r="E788">
        <f>IF(A788="","",IFERROR(INDEX(Crawl!$A787:$DZ787,1,Rules!$H$8),"")&amp;"")</f>
        <v/>
      </c>
      <c r="F788">
        <f>IF(A788="","",IFERROR(INDEX(Crawl!$A787:$DZ787,1,Rules!$H$9),""))</f>
        <v/>
      </c>
      <c r="G788">
        <f>IF(A788="","",IFERROR(INDEX(Crawl!$A787:$DZ787,1,Rules!$H$10),""))</f>
        <v/>
      </c>
      <c r="H788">
        <f>IF(A788="","",IFERROR(INDEX(Crawl!$A787:$DZ787,1,Rules!$H$12),""))</f>
        <v/>
      </c>
      <c r="I788">
        <f>IF(A788="","",IF(AND(N(H788)&gt;0,IFERROR(INDEX(Crawl!$A787:$DZ787,1,Rules!$H$11),"")&amp;""&lt;&gt;""),IFERROR(INDEX(Crawl!$A787:$DZ787,1,Rules!$H$11),"")&amp;"",IF(AND(ISNUMBER(J788),N(J788)&gt;=Rules!$B$12,IFERROR(INDEX(Crawl!$A787:$DZ787,1,Rules!$H$13),"")&amp;""&lt;&gt;""),IFERROR(INDEX(Crawl!$A787:$DZ787,1,Rules!$H$13),"")&amp;"","")))</f>
        <v/>
      </c>
      <c r="J788" s="19">
        <f>IF(A788="","",IF(IFERROR(INDEX(Crawl!$A787:$DZ787,1,Rules!$H$14),"")&amp;""="","",IFERROR(INDEX(Crawl!$A787:$DZ787,1,Rules!$H$14),"")))</f>
        <v/>
      </c>
      <c r="K788">
        <f>IF(A788="","",IFERROR(SUMIFS('GSC current'!$J$2:$J$2001,'GSC current'!$I$2:$I$2001,B788),0))</f>
        <v/>
      </c>
      <c r="L788">
        <f>IF(A788="","",IFERROR(SUMIFS('GSC current'!$K$2:$K$2001,'GSC current'!$I$2:$I$2001,B788),0))</f>
        <v/>
      </c>
      <c r="M788" s="20">
        <f>IF(A788="","",IF(N(L788)&gt;0,K788/L788,""))</f>
        <v/>
      </c>
      <c r="N788" s="21">
        <f>IF(A788="","",IF(N(L788)&gt;0,SUMIFS('GSC current'!$L$2:$L$2001,'GSC current'!$I$2:$I$2001,B788)/L788,""))</f>
        <v/>
      </c>
      <c r="O788">
        <f>IF(A788="","",IFERROR(SUMIFS('GSC previous'!$J$2:$J$2001,'GSC previous'!$I$2:$I$2001,B788),0))</f>
        <v/>
      </c>
      <c r="P788" s="22">
        <f>IF(A788="","",IF(N(O788)&gt;0,(K788-O788)/O788,""))</f>
        <v/>
      </c>
      <c r="Q788">
        <f>IF(A788="","",IFERROR(SUMIFS(GA4!$P$2:$P$2001,GA4!$O$2:$O$2001,B788),0))</f>
        <v/>
      </c>
      <c r="R788" s="23">
        <f>IF(A788="","",IF(N(Q788)&gt;0,SUMIFS(GA4!$Q$2:$Q$2001,GA4!$O$2:$O$2001,B788)/Q788,""))</f>
        <v/>
      </c>
      <c r="S788">
        <f>IF(A788="","",IFERROR(SUMIFS(GA4!$R$2:$R$2001,GA4!$O$2:$O$2001,B788),0))</f>
        <v/>
      </c>
      <c r="T788">
        <f>IF(A788="","",IF(AND(ISNUMBER(F788),LEFT(C788&amp;"",1)="2"),IF(F788&lt;Rules!$B$9,"Yes","No"),"No"))</f>
        <v/>
      </c>
      <c r="U788">
        <f>IF(A788="","",IF(AND(N(O788)&gt;=Rules!$B$8,ISNUMBER(P788)),IF(P788&lt;=-Rules!$B$7,"Yes","No"),"No"))</f>
        <v/>
      </c>
      <c r="V788">
        <f>IF(A788="","",IF(AND(N(L788)&gt;=Rules!$B$6,ISNUMBER(N788)),IF(AND(N788&gt;=Rules!$B$10,N788&lt;=Rules!$B$11),"Yes","No"),"No"))</f>
        <v/>
      </c>
      <c r="W788">
        <f>IF(A788="","",IF(I788&lt;&gt;"","Yes","No"))</f>
        <v/>
      </c>
      <c r="X788">
        <f>IF(I788="","",IF(SUMIFS($K$3:$K$2002,$A$3:$A$2002,SUBSTITUTE(SUBSTITUTE(I788,"?","~?"),"*","~*"))&gt;N(K788),"Yes","No"))</f>
        <v/>
      </c>
      <c r="Y788">
        <f>IF(A788="","",IF(N(S788)&gt;0,"Yes","No"))</f>
        <v/>
      </c>
      <c r="Z788">
        <f>IF(A788="","",IF(AND(N(K788)&lt;Rules!$B$5,N(L788)&lt;Rules!$B$6,N(Q788)&lt;Rules!$B$13,Y788="No"),"Yes","No"))</f>
        <v/>
      </c>
      <c r="AA788">
        <f>IF(A788="","",IF(LEFT(C788&amp;"",1)="3","Redirect",IF(OR(LEFT(C788&amp;"",1)="4",LEFT(C788&amp;"",1)="5"),IF(OR(N(K788)&gt;0,N(AC788)&gt;=Rules!$B$14),"Redirect","Prune"),IF(D788="Non-Indexable","Keep",IF(AND(W788="Yes",X788="Yes",Y788="No"),"Merge",IF(OR(U788="Yes",V788="Yes",AND(T788="Yes",N(L788)&gt;=Rules!$B$6)),"Update",IF(Z788="Yes",IF(N(AC788)&gt;=Rules!$B$14,"Redirect","Prune"),"Keep")))))))</f>
        <v/>
      </c>
      <c r="AB788">
        <f>IF(A788="","",IF(LEFT(C788&amp;"",1)="3","Already redirects ("&amp;C788&amp;"). Update internal links to point at the final URL.",IF(OR(LEFT(C788&amp;"",1)="4",LEFT(C788&amp;"",1)="5"),IF(AA788="Redirect","Returns "&amp;C788&amp;" but still has "&amp;N(K788)&amp;" clicks and "&amp;N(AC788)&amp;" referring domains. 301 it to the closest live page.","Returns "&amp;C788&amp;" with no clicks or links. Remove internal links and let it 404 or 410."),IF(D788="Non-Indexable","Non-indexable ("&amp;E788&amp;"). Keep if that is intentional; otherwise fix the canonical or noindex.",IF(AA788="Merge","Overlaps with "&amp;I788&amp;IF(N(J788)&gt;0," (similarity "&amp;TEXT(J788,"0.00")&amp;")","")&amp;", which gets more clicks. Merge the useful parts into it and 301 this URL.",IF(AA788="Update",MID(IF(U788="Yes","; Clicks down "&amp;TEXT(-P788,"0%")&amp;" on the previous period","")&amp;IF(V788="Yes","; Average position "&amp;TEXT(N788,"0.0")&amp;" on "&amp;TEXT(L788,"#,##0")&amp;" impressions (striking distance)","")&amp;IF(AND(T788="Yes",N(L788)&gt;=Rules!$B$6),"; Thin ("&amp;F788&amp;" words) but has search demand",""),3,400),IF(AA788="Prune","Low value: "&amp;N(K788)&amp;" clicks, "&amp;N(L788)&amp;" impressions, "&amp;N(Q788)&amp;" sessions, no key events. Remove or noindex it and update internal links.",IF(AA788="Redirect","Low value but "&amp;N(AC788)&amp;" referring domains. 301 it to the closest relevant page to keep those links.",IF(AND(Z788="No",Y788="Yes",N(K788)&lt;Rules!$B$5),"Low search traffic but it converts (key events: "&amp;S788&amp;"). Keep it and link to it.",IF(W788="Yes","Stronger than the page it overlaps ("&amp;I788&amp;"). Keep; merge that page into this one.","Healthy: "&amp;N(K788)&amp;" clicks"&amp;IF(ISNUMBER(N788),", average position "&amp;TEXT(N788,"0.0"),"")&amp;". Keep and monitor."))))))))))</f>
        <v/>
      </c>
      <c r="AE788">
        <f>IF(A788="","",IF(AD788&lt;&gt;"",AD788,AA788))</f>
        <v/>
      </c>
    </row>
    <row r="789">
      <c r="A789">
        <f>IF(Crawl!A788="","",Crawl!A788)</f>
        <v/>
      </c>
      <c r="B789">
        <f>IF(A789="","",Crawl!EC788)</f>
        <v/>
      </c>
      <c r="C789">
        <f>IF(A789="","",IFERROR(INDEX(Crawl!$A788:$DZ788,1,Rules!$H$6),""))</f>
        <v/>
      </c>
      <c r="D789">
        <f>IF(A789="","",IFERROR(INDEX(Crawl!$A788:$DZ788,1,Rules!$H$7),"")&amp;"")</f>
        <v/>
      </c>
      <c r="E789">
        <f>IF(A789="","",IFERROR(INDEX(Crawl!$A788:$DZ788,1,Rules!$H$8),"")&amp;"")</f>
        <v/>
      </c>
      <c r="F789">
        <f>IF(A789="","",IFERROR(INDEX(Crawl!$A788:$DZ788,1,Rules!$H$9),""))</f>
        <v/>
      </c>
      <c r="G789">
        <f>IF(A789="","",IFERROR(INDEX(Crawl!$A788:$DZ788,1,Rules!$H$10),""))</f>
        <v/>
      </c>
      <c r="H789">
        <f>IF(A789="","",IFERROR(INDEX(Crawl!$A788:$DZ788,1,Rules!$H$12),""))</f>
        <v/>
      </c>
      <c r="I789">
        <f>IF(A789="","",IF(AND(N(H789)&gt;0,IFERROR(INDEX(Crawl!$A788:$DZ788,1,Rules!$H$11),"")&amp;""&lt;&gt;""),IFERROR(INDEX(Crawl!$A788:$DZ788,1,Rules!$H$11),"")&amp;"",IF(AND(ISNUMBER(J789),N(J789)&gt;=Rules!$B$12,IFERROR(INDEX(Crawl!$A788:$DZ788,1,Rules!$H$13),"")&amp;""&lt;&gt;""),IFERROR(INDEX(Crawl!$A788:$DZ788,1,Rules!$H$13),"")&amp;"","")))</f>
        <v/>
      </c>
      <c r="J789" s="19">
        <f>IF(A789="","",IF(IFERROR(INDEX(Crawl!$A788:$DZ788,1,Rules!$H$14),"")&amp;""="","",IFERROR(INDEX(Crawl!$A788:$DZ788,1,Rules!$H$14),"")))</f>
        <v/>
      </c>
      <c r="K789">
        <f>IF(A789="","",IFERROR(SUMIFS('GSC current'!$J$2:$J$2001,'GSC current'!$I$2:$I$2001,B789),0))</f>
        <v/>
      </c>
      <c r="L789">
        <f>IF(A789="","",IFERROR(SUMIFS('GSC current'!$K$2:$K$2001,'GSC current'!$I$2:$I$2001,B789),0))</f>
        <v/>
      </c>
      <c r="M789" s="20">
        <f>IF(A789="","",IF(N(L789)&gt;0,K789/L789,""))</f>
        <v/>
      </c>
      <c r="N789" s="21">
        <f>IF(A789="","",IF(N(L789)&gt;0,SUMIFS('GSC current'!$L$2:$L$2001,'GSC current'!$I$2:$I$2001,B789)/L789,""))</f>
        <v/>
      </c>
      <c r="O789">
        <f>IF(A789="","",IFERROR(SUMIFS('GSC previous'!$J$2:$J$2001,'GSC previous'!$I$2:$I$2001,B789),0))</f>
        <v/>
      </c>
      <c r="P789" s="22">
        <f>IF(A789="","",IF(N(O789)&gt;0,(K789-O789)/O789,""))</f>
        <v/>
      </c>
      <c r="Q789">
        <f>IF(A789="","",IFERROR(SUMIFS(GA4!$P$2:$P$2001,GA4!$O$2:$O$2001,B789),0))</f>
        <v/>
      </c>
      <c r="R789" s="23">
        <f>IF(A789="","",IF(N(Q789)&gt;0,SUMIFS(GA4!$Q$2:$Q$2001,GA4!$O$2:$O$2001,B789)/Q789,""))</f>
        <v/>
      </c>
      <c r="S789">
        <f>IF(A789="","",IFERROR(SUMIFS(GA4!$R$2:$R$2001,GA4!$O$2:$O$2001,B789),0))</f>
        <v/>
      </c>
      <c r="T789">
        <f>IF(A789="","",IF(AND(ISNUMBER(F789),LEFT(C789&amp;"",1)="2"),IF(F789&lt;Rules!$B$9,"Yes","No"),"No"))</f>
        <v/>
      </c>
      <c r="U789">
        <f>IF(A789="","",IF(AND(N(O789)&gt;=Rules!$B$8,ISNUMBER(P789)),IF(P789&lt;=-Rules!$B$7,"Yes","No"),"No"))</f>
        <v/>
      </c>
      <c r="V789">
        <f>IF(A789="","",IF(AND(N(L789)&gt;=Rules!$B$6,ISNUMBER(N789)),IF(AND(N789&gt;=Rules!$B$10,N789&lt;=Rules!$B$11),"Yes","No"),"No"))</f>
        <v/>
      </c>
      <c r="W789">
        <f>IF(A789="","",IF(I789&lt;&gt;"","Yes","No"))</f>
        <v/>
      </c>
      <c r="X789">
        <f>IF(I789="","",IF(SUMIFS($K$3:$K$2002,$A$3:$A$2002,SUBSTITUTE(SUBSTITUTE(I789,"?","~?"),"*","~*"))&gt;N(K789),"Yes","No"))</f>
        <v/>
      </c>
      <c r="Y789">
        <f>IF(A789="","",IF(N(S789)&gt;0,"Yes","No"))</f>
        <v/>
      </c>
      <c r="Z789">
        <f>IF(A789="","",IF(AND(N(K789)&lt;Rules!$B$5,N(L789)&lt;Rules!$B$6,N(Q789)&lt;Rules!$B$13,Y789="No"),"Yes","No"))</f>
        <v/>
      </c>
      <c r="AA789">
        <f>IF(A789="","",IF(LEFT(C789&amp;"",1)="3","Redirect",IF(OR(LEFT(C789&amp;"",1)="4",LEFT(C789&amp;"",1)="5"),IF(OR(N(K789)&gt;0,N(AC789)&gt;=Rules!$B$14),"Redirect","Prune"),IF(D789="Non-Indexable","Keep",IF(AND(W789="Yes",X789="Yes",Y789="No"),"Merge",IF(OR(U789="Yes",V789="Yes",AND(T789="Yes",N(L789)&gt;=Rules!$B$6)),"Update",IF(Z789="Yes",IF(N(AC789)&gt;=Rules!$B$14,"Redirect","Prune"),"Keep")))))))</f>
        <v/>
      </c>
      <c r="AB789">
        <f>IF(A789="","",IF(LEFT(C789&amp;"",1)="3","Already redirects ("&amp;C789&amp;"). Update internal links to point at the final URL.",IF(OR(LEFT(C789&amp;"",1)="4",LEFT(C789&amp;"",1)="5"),IF(AA789="Redirect","Returns "&amp;C789&amp;" but still has "&amp;N(K789)&amp;" clicks and "&amp;N(AC789)&amp;" referring domains. 301 it to the closest live page.","Returns "&amp;C789&amp;" with no clicks or links. Remove internal links and let it 404 or 410."),IF(D789="Non-Indexable","Non-indexable ("&amp;E789&amp;"). Keep if that is intentional; otherwise fix the canonical or noindex.",IF(AA789="Merge","Overlaps with "&amp;I789&amp;IF(N(J789)&gt;0," (similarity "&amp;TEXT(J789,"0.00")&amp;")","")&amp;", which gets more clicks. Merge the useful parts into it and 301 this URL.",IF(AA789="Update",MID(IF(U789="Yes","; Clicks down "&amp;TEXT(-P789,"0%")&amp;" on the previous period","")&amp;IF(V789="Yes","; Average position "&amp;TEXT(N789,"0.0")&amp;" on "&amp;TEXT(L789,"#,##0")&amp;" impressions (striking distance)","")&amp;IF(AND(T789="Yes",N(L789)&gt;=Rules!$B$6),"; Thin ("&amp;F789&amp;" words) but has search demand",""),3,400),IF(AA789="Prune","Low value: "&amp;N(K789)&amp;" clicks, "&amp;N(L789)&amp;" impressions, "&amp;N(Q789)&amp;" sessions, no key events. Remove or noindex it and update internal links.",IF(AA789="Redirect","Low value but "&amp;N(AC789)&amp;" referring domains. 301 it to the closest relevant page to keep those links.",IF(AND(Z789="No",Y789="Yes",N(K789)&lt;Rules!$B$5),"Low search traffic but it converts (key events: "&amp;S789&amp;"). Keep it and link to it.",IF(W789="Yes","Stronger than the page it overlaps ("&amp;I789&amp;"). Keep; merge that page into this one.","Healthy: "&amp;N(K789)&amp;" clicks"&amp;IF(ISNUMBER(N789),", average position "&amp;TEXT(N789,"0.0"),"")&amp;". Keep and monitor."))))))))))</f>
        <v/>
      </c>
      <c r="AE789">
        <f>IF(A789="","",IF(AD789&lt;&gt;"",AD789,AA789))</f>
        <v/>
      </c>
    </row>
    <row r="790">
      <c r="A790">
        <f>IF(Crawl!A789="","",Crawl!A789)</f>
        <v/>
      </c>
      <c r="B790">
        <f>IF(A790="","",Crawl!EC789)</f>
        <v/>
      </c>
      <c r="C790">
        <f>IF(A790="","",IFERROR(INDEX(Crawl!$A789:$DZ789,1,Rules!$H$6),""))</f>
        <v/>
      </c>
      <c r="D790">
        <f>IF(A790="","",IFERROR(INDEX(Crawl!$A789:$DZ789,1,Rules!$H$7),"")&amp;"")</f>
        <v/>
      </c>
      <c r="E790">
        <f>IF(A790="","",IFERROR(INDEX(Crawl!$A789:$DZ789,1,Rules!$H$8),"")&amp;"")</f>
        <v/>
      </c>
      <c r="F790">
        <f>IF(A790="","",IFERROR(INDEX(Crawl!$A789:$DZ789,1,Rules!$H$9),""))</f>
        <v/>
      </c>
      <c r="G790">
        <f>IF(A790="","",IFERROR(INDEX(Crawl!$A789:$DZ789,1,Rules!$H$10),""))</f>
        <v/>
      </c>
      <c r="H790">
        <f>IF(A790="","",IFERROR(INDEX(Crawl!$A789:$DZ789,1,Rules!$H$12),""))</f>
        <v/>
      </c>
      <c r="I790">
        <f>IF(A790="","",IF(AND(N(H790)&gt;0,IFERROR(INDEX(Crawl!$A789:$DZ789,1,Rules!$H$11),"")&amp;""&lt;&gt;""),IFERROR(INDEX(Crawl!$A789:$DZ789,1,Rules!$H$11),"")&amp;"",IF(AND(ISNUMBER(J790),N(J790)&gt;=Rules!$B$12,IFERROR(INDEX(Crawl!$A789:$DZ789,1,Rules!$H$13),"")&amp;""&lt;&gt;""),IFERROR(INDEX(Crawl!$A789:$DZ789,1,Rules!$H$13),"")&amp;"","")))</f>
        <v/>
      </c>
      <c r="J790" s="19">
        <f>IF(A790="","",IF(IFERROR(INDEX(Crawl!$A789:$DZ789,1,Rules!$H$14),"")&amp;""="","",IFERROR(INDEX(Crawl!$A789:$DZ789,1,Rules!$H$14),"")))</f>
        <v/>
      </c>
      <c r="K790">
        <f>IF(A790="","",IFERROR(SUMIFS('GSC current'!$J$2:$J$2001,'GSC current'!$I$2:$I$2001,B790),0))</f>
        <v/>
      </c>
      <c r="L790">
        <f>IF(A790="","",IFERROR(SUMIFS('GSC current'!$K$2:$K$2001,'GSC current'!$I$2:$I$2001,B790),0))</f>
        <v/>
      </c>
      <c r="M790" s="20">
        <f>IF(A790="","",IF(N(L790)&gt;0,K790/L790,""))</f>
        <v/>
      </c>
      <c r="N790" s="21">
        <f>IF(A790="","",IF(N(L790)&gt;0,SUMIFS('GSC current'!$L$2:$L$2001,'GSC current'!$I$2:$I$2001,B790)/L790,""))</f>
        <v/>
      </c>
      <c r="O790">
        <f>IF(A790="","",IFERROR(SUMIFS('GSC previous'!$J$2:$J$2001,'GSC previous'!$I$2:$I$2001,B790),0))</f>
        <v/>
      </c>
      <c r="P790" s="22">
        <f>IF(A790="","",IF(N(O790)&gt;0,(K790-O790)/O790,""))</f>
        <v/>
      </c>
      <c r="Q790">
        <f>IF(A790="","",IFERROR(SUMIFS(GA4!$P$2:$P$2001,GA4!$O$2:$O$2001,B790),0))</f>
        <v/>
      </c>
      <c r="R790" s="23">
        <f>IF(A790="","",IF(N(Q790)&gt;0,SUMIFS(GA4!$Q$2:$Q$2001,GA4!$O$2:$O$2001,B790)/Q790,""))</f>
        <v/>
      </c>
      <c r="S790">
        <f>IF(A790="","",IFERROR(SUMIFS(GA4!$R$2:$R$2001,GA4!$O$2:$O$2001,B790),0))</f>
        <v/>
      </c>
      <c r="T790">
        <f>IF(A790="","",IF(AND(ISNUMBER(F790),LEFT(C790&amp;"",1)="2"),IF(F790&lt;Rules!$B$9,"Yes","No"),"No"))</f>
        <v/>
      </c>
      <c r="U790">
        <f>IF(A790="","",IF(AND(N(O790)&gt;=Rules!$B$8,ISNUMBER(P790)),IF(P790&lt;=-Rules!$B$7,"Yes","No"),"No"))</f>
        <v/>
      </c>
      <c r="V790">
        <f>IF(A790="","",IF(AND(N(L790)&gt;=Rules!$B$6,ISNUMBER(N790)),IF(AND(N790&gt;=Rules!$B$10,N790&lt;=Rules!$B$11),"Yes","No"),"No"))</f>
        <v/>
      </c>
      <c r="W790">
        <f>IF(A790="","",IF(I790&lt;&gt;"","Yes","No"))</f>
        <v/>
      </c>
      <c r="X790">
        <f>IF(I790="","",IF(SUMIFS($K$3:$K$2002,$A$3:$A$2002,SUBSTITUTE(SUBSTITUTE(I790,"?","~?"),"*","~*"))&gt;N(K790),"Yes","No"))</f>
        <v/>
      </c>
      <c r="Y790">
        <f>IF(A790="","",IF(N(S790)&gt;0,"Yes","No"))</f>
        <v/>
      </c>
      <c r="Z790">
        <f>IF(A790="","",IF(AND(N(K790)&lt;Rules!$B$5,N(L790)&lt;Rules!$B$6,N(Q790)&lt;Rules!$B$13,Y790="No"),"Yes","No"))</f>
        <v/>
      </c>
      <c r="AA790">
        <f>IF(A790="","",IF(LEFT(C790&amp;"",1)="3","Redirect",IF(OR(LEFT(C790&amp;"",1)="4",LEFT(C790&amp;"",1)="5"),IF(OR(N(K790)&gt;0,N(AC790)&gt;=Rules!$B$14),"Redirect","Prune"),IF(D790="Non-Indexable","Keep",IF(AND(W790="Yes",X790="Yes",Y790="No"),"Merge",IF(OR(U790="Yes",V790="Yes",AND(T790="Yes",N(L790)&gt;=Rules!$B$6)),"Update",IF(Z790="Yes",IF(N(AC790)&gt;=Rules!$B$14,"Redirect","Prune"),"Keep")))))))</f>
        <v/>
      </c>
      <c r="AB790">
        <f>IF(A790="","",IF(LEFT(C790&amp;"",1)="3","Already redirects ("&amp;C790&amp;"). Update internal links to point at the final URL.",IF(OR(LEFT(C790&amp;"",1)="4",LEFT(C790&amp;"",1)="5"),IF(AA790="Redirect","Returns "&amp;C790&amp;" but still has "&amp;N(K790)&amp;" clicks and "&amp;N(AC790)&amp;" referring domains. 301 it to the closest live page.","Returns "&amp;C790&amp;" with no clicks or links. Remove internal links and let it 404 or 410."),IF(D790="Non-Indexable","Non-indexable ("&amp;E790&amp;"). Keep if that is intentional; otherwise fix the canonical or noindex.",IF(AA790="Merge","Overlaps with "&amp;I790&amp;IF(N(J790)&gt;0," (similarity "&amp;TEXT(J790,"0.00")&amp;")","")&amp;", which gets more clicks. Merge the useful parts into it and 301 this URL.",IF(AA790="Update",MID(IF(U790="Yes","; Clicks down "&amp;TEXT(-P790,"0%")&amp;" on the previous period","")&amp;IF(V790="Yes","; Average position "&amp;TEXT(N790,"0.0")&amp;" on "&amp;TEXT(L790,"#,##0")&amp;" impressions (striking distance)","")&amp;IF(AND(T790="Yes",N(L790)&gt;=Rules!$B$6),"; Thin ("&amp;F790&amp;" words) but has search demand",""),3,400),IF(AA790="Prune","Low value: "&amp;N(K790)&amp;" clicks, "&amp;N(L790)&amp;" impressions, "&amp;N(Q790)&amp;" sessions, no key events. Remove or noindex it and update internal links.",IF(AA790="Redirect","Low value but "&amp;N(AC790)&amp;" referring domains. 301 it to the closest relevant page to keep those links.",IF(AND(Z790="No",Y790="Yes",N(K790)&lt;Rules!$B$5),"Low search traffic but it converts (key events: "&amp;S790&amp;"). Keep it and link to it.",IF(W790="Yes","Stronger than the page it overlaps ("&amp;I790&amp;"). Keep; merge that page into this one.","Healthy: "&amp;N(K790)&amp;" clicks"&amp;IF(ISNUMBER(N790),", average position "&amp;TEXT(N790,"0.0"),"")&amp;". Keep and monitor."))))))))))</f>
        <v/>
      </c>
      <c r="AE790">
        <f>IF(A790="","",IF(AD790&lt;&gt;"",AD790,AA790))</f>
        <v/>
      </c>
    </row>
    <row r="791">
      <c r="A791">
        <f>IF(Crawl!A790="","",Crawl!A790)</f>
        <v/>
      </c>
      <c r="B791">
        <f>IF(A791="","",Crawl!EC790)</f>
        <v/>
      </c>
      <c r="C791">
        <f>IF(A791="","",IFERROR(INDEX(Crawl!$A790:$DZ790,1,Rules!$H$6),""))</f>
        <v/>
      </c>
      <c r="D791">
        <f>IF(A791="","",IFERROR(INDEX(Crawl!$A790:$DZ790,1,Rules!$H$7),"")&amp;"")</f>
        <v/>
      </c>
      <c r="E791">
        <f>IF(A791="","",IFERROR(INDEX(Crawl!$A790:$DZ790,1,Rules!$H$8),"")&amp;"")</f>
        <v/>
      </c>
      <c r="F791">
        <f>IF(A791="","",IFERROR(INDEX(Crawl!$A790:$DZ790,1,Rules!$H$9),""))</f>
        <v/>
      </c>
      <c r="G791">
        <f>IF(A791="","",IFERROR(INDEX(Crawl!$A790:$DZ790,1,Rules!$H$10),""))</f>
        <v/>
      </c>
      <c r="H791">
        <f>IF(A791="","",IFERROR(INDEX(Crawl!$A790:$DZ790,1,Rules!$H$12),""))</f>
        <v/>
      </c>
      <c r="I791">
        <f>IF(A791="","",IF(AND(N(H791)&gt;0,IFERROR(INDEX(Crawl!$A790:$DZ790,1,Rules!$H$11),"")&amp;""&lt;&gt;""),IFERROR(INDEX(Crawl!$A790:$DZ790,1,Rules!$H$11),"")&amp;"",IF(AND(ISNUMBER(J791),N(J791)&gt;=Rules!$B$12,IFERROR(INDEX(Crawl!$A790:$DZ790,1,Rules!$H$13),"")&amp;""&lt;&gt;""),IFERROR(INDEX(Crawl!$A790:$DZ790,1,Rules!$H$13),"")&amp;"","")))</f>
        <v/>
      </c>
      <c r="J791" s="19">
        <f>IF(A791="","",IF(IFERROR(INDEX(Crawl!$A790:$DZ790,1,Rules!$H$14),"")&amp;""="","",IFERROR(INDEX(Crawl!$A790:$DZ790,1,Rules!$H$14),"")))</f>
        <v/>
      </c>
      <c r="K791">
        <f>IF(A791="","",IFERROR(SUMIFS('GSC current'!$J$2:$J$2001,'GSC current'!$I$2:$I$2001,B791),0))</f>
        <v/>
      </c>
      <c r="L791">
        <f>IF(A791="","",IFERROR(SUMIFS('GSC current'!$K$2:$K$2001,'GSC current'!$I$2:$I$2001,B791),0))</f>
        <v/>
      </c>
      <c r="M791" s="20">
        <f>IF(A791="","",IF(N(L791)&gt;0,K791/L791,""))</f>
        <v/>
      </c>
      <c r="N791" s="21">
        <f>IF(A791="","",IF(N(L791)&gt;0,SUMIFS('GSC current'!$L$2:$L$2001,'GSC current'!$I$2:$I$2001,B791)/L791,""))</f>
        <v/>
      </c>
      <c r="O791">
        <f>IF(A791="","",IFERROR(SUMIFS('GSC previous'!$J$2:$J$2001,'GSC previous'!$I$2:$I$2001,B791),0))</f>
        <v/>
      </c>
      <c r="P791" s="22">
        <f>IF(A791="","",IF(N(O791)&gt;0,(K791-O791)/O791,""))</f>
        <v/>
      </c>
      <c r="Q791">
        <f>IF(A791="","",IFERROR(SUMIFS(GA4!$P$2:$P$2001,GA4!$O$2:$O$2001,B791),0))</f>
        <v/>
      </c>
      <c r="R791" s="23">
        <f>IF(A791="","",IF(N(Q791)&gt;0,SUMIFS(GA4!$Q$2:$Q$2001,GA4!$O$2:$O$2001,B791)/Q791,""))</f>
        <v/>
      </c>
      <c r="S791">
        <f>IF(A791="","",IFERROR(SUMIFS(GA4!$R$2:$R$2001,GA4!$O$2:$O$2001,B791),0))</f>
        <v/>
      </c>
      <c r="T791">
        <f>IF(A791="","",IF(AND(ISNUMBER(F791),LEFT(C791&amp;"",1)="2"),IF(F791&lt;Rules!$B$9,"Yes","No"),"No"))</f>
        <v/>
      </c>
      <c r="U791">
        <f>IF(A791="","",IF(AND(N(O791)&gt;=Rules!$B$8,ISNUMBER(P791)),IF(P791&lt;=-Rules!$B$7,"Yes","No"),"No"))</f>
        <v/>
      </c>
      <c r="V791">
        <f>IF(A791="","",IF(AND(N(L791)&gt;=Rules!$B$6,ISNUMBER(N791)),IF(AND(N791&gt;=Rules!$B$10,N791&lt;=Rules!$B$11),"Yes","No"),"No"))</f>
        <v/>
      </c>
      <c r="W791">
        <f>IF(A791="","",IF(I791&lt;&gt;"","Yes","No"))</f>
        <v/>
      </c>
      <c r="X791">
        <f>IF(I791="","",IF(SUMIFS($K$3:$K$2002,$A$3:$A$2002,SUBSTITUTE(SUBSTITUTE(I791,"?","~?"),"*","~*"))&gt;N(K791),"Yes","No"))</f>
        <v/>
      </c>
      <c r="Y791">
        <f>IF(A791="","",IF(N(S791)&gt;0,"Yes","No"))</f>
        <v/>
      </c>
      <c r="Z791">
        <f>IF(A791="","",IF(AND(N(K791)&lt;Rules!$B$5,N(L791)&lt;Rules!$B$6,N(Q791)&lt;Rules!$B$13,Y791="No"),"Yes","No"))</f>
        <v/>
      </c>
      <c r="AA791">
        <f>IF(A791="","",IF(LEFT(C791&amp;"",1)="3","Redirect",IF(OR(LEFT(C791&amp;"",1)="4",LEFT(C791&amp;"",1)="5"),IF(OR(N(K791)&gt;0,N(AC791)&gt;=Rules!$B$14),"Redirect","Prune"),IF(D791="Non-Indexable","Keep",IF(AND(W791="Yes",X791="Yes",Y791="No"),"Merge",IF(OR(U791="Yes",V791="Yes",AND(T791="Yes",N(L791)&gt;=Rules!$B$6)),"Update",IF(Z791="Yes",IF(N(AC791)&gt;=Rules!$B$14,"Redirect","Prune"),"Keep")))))))</f>
        <v/>
      </c>
      <c r="AB791">
        <f>IF(A791="","",IF(LEFT(C791&amp;"",1)="3","Already redirects ("&amp;C791&amp;"). Update internal links to point at the final URL.",IF(OR(LEFT(C791&amp;"",1)="4",LEFT(C791&amp;"",1)="5"),IF(AA791="Redirect","Returns "&amp;C791&amp;" but still has "&amp;N(K791)&amp;" clicks and "&amp;N(AC791)&amp;" referring domains. 301 it to the closest live page.","Returns "&amp;C791&amp;" with no clicks or links. Remove internal links and let it 404 or 410."),IF(D791="Non-Indexable","Non-indexable ("&amp;E791&amp;"). Keep if that is intentional; otherwise fix the canonical or noindex.",IF(AA791="Merge","Overlaps with "&amp;I791&amp;IF(N(J791)&gt;0," (similarity "&amp;TEXT(J791,"0.00")&amp;")","")&amp;", which gets more clicks. Merge the useful parts into it and 301 this URL.",IF(AA791="Update",MID(IF(U791="Yes","; Clicks down "&amp;TEXT(-P791,"0%")&amp;" on the previous period","")&amp;IF(V791="Yes","; Average position "&amp;TEXT(N791,"0.0")&amp;" on "&amp;TEXT(L791,"#,##0")&amp;" impressions (striking distance)","")&amp;IF(AND(T791="Yes",N(L791)&gt;=Rules!$B$6),"; Thin ("&amp;F791&amp;" words) but has search demand",""),3,400),IF(AA791="Prune","Low value: "&amp;N(K791)&amp;" clicks, "&amp;N(L791)&amp;" impressions, "&amp;N(Q791)&amp;" sessions, no key events. Remove or noindex it and update internal links.",IF(AA791="Redirect","Low value but "&amp;N(AC791)&amp;" referring domains. 301 it to the closest relevant page to keep those links.",IF(AND(Z791="No",Y791="Yes",N(K791)&lt;Rules!$B$5),"Low search traffic but it converts (key events: "&amp;S791&amp;"). Keep it and link to it.",IF(W791="Yes","Stronger than the page it overlaps ("&amp;I791&amp;"). Keep; merge that page into this one.","Healthy: "&amp;N(K791)&amp;" clicks"&amp;IF(ISNUMBER(N791),", average position "&amp;TEXT(N791,"0.0"),"")&amp;". Keep and monitor."))))))))))</f>
        <v/>
      </c>
      <c r="AE791">
        <f>IF(A791="","",IF(AD791&lt;&gt;"",AD791,AA791))</f>
        <v/>
      </c>
    </row>
    <row r="792">
      <c r="A792">
        <f>IF(Crawl!A791="","",Crawl!A791)</f>
        <v/>
      </c>
      <c r="B792">
        <f>IF(A792="","",Crawl!EC791)</f>
        <v/>
      </c>
      <c r="C792">
        <f>IF(A792="","",IFERROR(INDEX(Crawl!$A791:$DZ791,1,Rules!$H$6),""))</f>
        <v/>
      </c>
      <c r="D792">
        <f>IF(A792="","",IFERROR(INDEX(Crawl!$A791:$DZ791,1,Rules!$H$7),"")&amp;"")</f>
        <v/>
      </c>
      <c r="E792">
        <f>IF(A792="","",IFERROR(INDEX(Crawl!$A791:$DZ791,1,Rules!$H$8),"")&amp;"")</f>
        <v/>
      </c>
      <c r="F792">
        <f>IF(A792="","",IFERROR(INDEX(Crawl!$A791:$DZ791,1,Rules!$H$9),""))</f>
        <v/>
      </c>
      <c r="G792">
        <f>IF(A792="","",IFERROR(INDEX(Crawl!$A791:$DZ791,1,Rules!$H$10),""))</f>
        <v/>
      </c>
      <c r="H792">
        <f>IF(A792="","",IFERROR(INDEX(Crawl!$A791:$DZ791,1,Rules!$H$12),""))</f>
        <v/>
      </c>
      <c r="I792">
        <f>IF(A792="","",IF(AND(N(H792)&gt;0,IFERROR(INDEX(Crawl!$A791:$DZ791,1,Rules!$H$11),"")&amp;""&lt;&gt;""),IFERROR(INDEX(Crawl!$A791:$DZ791,1,Rules!$H$11),"")&amp;"",IF(AND(ISNUMBER(J792),N(J792)&gt;=Rules!$B$12,IFERROR(INDEX(Crawl!$A791:$DZ791,1,Rules!$H$13),"")&amp;""&lt;&gt;""),IFERROR(INDEX(Crawl!$A791:$DZ791,1,Rules!$H$13),"")&amp;"","")))</f>
        <v/>
      </c>
      <c r="J792" s="19">
        <f>IF(A792="","",IF(IFERROR(INDEX(Crawl!$A791:$DZ791,1,Rules!$H$14),"")&amp;""="","",IFERROR(INDEX(Crawl!$A791:$DZ791,1,Rules!$H$14),"")))</f>
        <v/>
      </c>
      <c r="K792">
        <f>IF(A792="","",IFERROR(SUMIFS('GSC current'!$J$2:$J$2001,'GSC current'!$I$2:$I$2001,B792),0))</f>
        <v/>
      </c>
      <c r="L792">
        <f>IF(A792="","",IFERROR(SUMIFS('GSC current'!$K$2:$K$2001,'GSC current'!$I$2:$I$2001,B792),0))</f>
        <v/>
      </c>
      <c r="M792" s="20">
        <f>IF(A792="","",IF(N(L792)&gt;0,K792/L792,""))</f>
        <v/>
      </c>
      <c r="N792" s="21">
        <f>IF(A792="","",IF(N(L792)&gt;0,SUMIFS('GSC current'!$L$2:$L$2001,'GSC current'!$I$2:$I$2001,B792)/L792,""))</f>
        <v/>
      </c>
      <c r="O792">
        <f>IF(A792="","",IFERROR(SUMIFS('GSC previous'!$J$2:$J$2001,'GSC previous'!$I$2:$I$2001,B792),0))</f>
        <v/>
      </c>
      <c r="P792" s="22">
        <f>IF(A792="","",IF(N(O792)&gt;0,(K792-O792)/O792,""))</f>
        <v/>
      </c>
      <c r="Q792">
        <f>IF(A792="","",IFERROR(SUMIFS(GA4!$P$2:$P$2001,GA4!$O$2:$O$2001,B792),0))</f>
        <v/>
      </c>
      <c r="R792" s="23">
        <f>IF(A792="","",IF(N(Q792)&gt;0,SUMIFS(GA4!$Q$2:$Q$2001,GA4!$O$2:$O$2001,B792)/Q792,""))</f>
        <v/>
      </c>
      <c r="S792">
        <f>IF(A792="","",IFERROR(SUMIFS(GA4!$R$2:$R$2001,GA4!$O$2:$O$2001,B792),0))</f>
        <v/>
      </c>
      <c r="T792">
        <f>IF(A792="","",IF(AND(ISNUMBER(F792),LEFT(C792&amp;"",1)="2"),IF(F792&lt;Rules!$B$9,"Yes","No"),"No"))</f>
        <v/>
      </c>
      <c r="U792">
        <f>IF(A792="","",IF(AND(N(O792)&gt;=Rules!$B$8,ISNUMBER(P792)),IF(P792&lt;=-Rules!$B$7,"Yes","No"),"No"))</f>
        <v/>
      </c>
      <c r="V792">
        <f>IF(A792="","",IF(AND(N(L792)&gt;=Rules!$B$6,ISNUMBER(N792)),IF(AND(N792&gt;=Rules!$B$10,N792&lt;=Rules!$B$11),"Yes","No"),"No"))</f>
        <v/>
      </c>
      <c r="W792">
        <f>IF(A792="","",IF(I792&lt;&gt;"","Yes","No"))</f>
        <v/>
      </c>
      <c r="X792">
        <f>IF(I792="","",IF(SUMIFS($K$3:$K$2002,$A$3:$A$2002,SUBSTITUTE(SUBSTITUTE(I792,"?","~?"),"*","~*"))&gt;N(K792),"Yes","No"))</f>
        <v/>
      </c>
      <c r="Y792">
        <f>IF(A792="","",IF(N(S792)&gt;0,"Yes","No"))</f>
        <v/>
      </c>
      <c r="Z792">
        <f>IF(A792="","",IF(AND(N(K792)&lt;Rules!$B$5,N(L792)&lt;Rules!$B$6,N(Q792)&lt;Rules!$B$13,Y792="No"),"Yes","No"))</f>
        <v/>
      </c>
      <c r="AA792">
        <f>IF(A792="","",IF(LEFT(C792&amp;"",1)="3","Redirect",IF(OR(LEFT(C792&amp;"",1)="4",LEFT(C792&amp;"",1)="5"),IF(OR(N(K792)&gt;0,N(AC792)&gt;=Rules!$B$14),"Redirect","Prune"),IF(D792="Non-Indexable","Keep",IF(AND(W792="Yes",X792="Yes",Y792="No"),"Merge",IF(OR(U792="Yes",V792="Yes",AND(T792="Yes",N(L792)&gt;=Rules!$B$6)),"Update",IF(Z792="Yes",IF(N(AC792)&gt;=Rules!$B$14,"Redirect","Prune"),"Keep")))))))</f>
        <v/>
      </c>
      <c r="AB792">
        <f>IF(A792="","",IF(LEFT(C792&amp;"",1)="3","Already redirects ("&amp;C792&amp;"). Update internal links to point at the final URL.",IF(OR(LEFT(C792&amp;"",1)="4",LEFT(C792&amp;"",1)="5"),IF(AA792="Redirect","Returns "&amp;C792&amp;" but still has "&amp;N(K792)&amp;" clicks and "&amp;N(AC792)&amp;" referring domains. 301 it to the closest live page.","Returns "&amp;C792&amp;" with no clicks or links. Remove internal links and let it 404 or 410."),IF(D792="Non-Indexable","Non-indexable ("&amp;E792&amp;"). Keep if that is intentional; otherwise fix the canonical or noindex.",IF(AA792="Merge","Overlaps with "&amp;I792&amp;IF(N(J792)&gt;0," (similarity "&amp;TEXT(J792,"0.00")&amp;")","")&amp;", which gets more clicks. Merge the useful parts into it and 301 this URL.",IF(AA792="Update",MID(IF(U792="Yes","; Clicks down "&amp;TEXT(-P792,"0%")&amp;" on the previous period","")&amp;IF(V792="Yes","; Average position "&amp;TEXT(N792,"0.0")&amp;" on "&amp;TEXT(L792,"#,##0")&amp;" impressions (striking distance)","")&amp;IF(AND(T792="Yes",N(L792)&gt;=Rules!$B$6),"; Thin ("&amp;F792&amp;" words) but has search demand",""),3,400),IF(AA792="Prune","Low value: "&amp;N(K792)&amp;" clicks, "&amp;N(L792)&amp;" impressions, "&amp;N(Q792)&amp;" sessions, no key events. Remove or noindex it and update internal links.",IF(AA792="Redirect","Low value but "&amp;N(AC792)&amp;" referring domains. 301 it to the closest relevant page to keep those links.",IF(AND(Z792="No",Y792="Yes",N(K792)&lt;Rules!$B$5),"Low search traffic but it converts (key events: "&amp;S792&amp;"). Keep it and link to it.",IF(W792="Yes","Stronger than the page it overlaps ("&amp;I792&amp;"). Keep; merge that page into this one.","Healthy: "&amp;N(K792)&amp;" clicks"&amp;IF(ISNUMBER(N792),", average position "&amp;TEXT(N792,"0.0"),"")&amp;". Keep and monitor."))))))))))</f>
        <v/>
      </c>
      <c r="AE792">
        <f>IF(A792="","",IF(AD792&lt;&gt;"",AD792,AA792))</f>
        <v/>
      </c>
    </row>
    <row r="793">
      <c r="A793">
        <f>IF(Crawl!A792="","",Crawl!A792)</f>
        <v/>
      </c>
      <c r="B793">
        <f>IF(A793="","",Crawl!EC792)</f>
        <v/>
      </c>
      <c r="C793">
        <f>IF(A793="","",IFERROR(INDEX(Crawl!$A792:$DZ792,1,Rules!$H$6),""))</f>
        <v/>
      </c>
      <c r="D793">
        <f>IF(A793="","",IFERROR(INDEX(Crawl!$A792:$DZ792,1,Rules!$H$7),"")&amp;"")</f>
        <v/>
      </c>
      <c r="E793">
        <f>IF(A793="","",IFERROR(INDEX(Crawl!$A792:$DZ792,1,Rules!$H$8),"")&amp;"")</f>
        <v/>
      </c>
      <c r="F793">
        <f>IF(A793="","",IFERROR(INDEX(Crawl!$A792:$DZ792,1,Rules!$H$9),""))</f>
        <v/>
      </c>
      <c r="G793">
        <f>IF(A793="","",IFERROR(INDEX(Crawl!$A792:$DZ792,1,Rules!$H$10),""))</f>
        <v/>
      </c>
      <c r="H793">
        <f>IF(A793="","",IFERROR(INDEX(Crawl!$A792:$DZ792,1,Rules!$H$12),""))</f>
        <v/>
      </c>
      <c r="I793">
        <f>IF(A793="","",IF(AND(N(H793)&gt;0,IFERROR(INDEX(Crawl!$A792:$DZ792,1,Rules!$H$11),"")&amp;""&lt;&gt;""),IFERROR(INDEX(Crawl!$A792:$DZ792,1,Rules!$H$11),"")&amp;"",IF(AND(ISNUMBER(J793),N(J793)&gt;=Rules!$B$12,IFERROR(INDEX(Crawl!$A792:$DZ792,1,Rules!$H$13),"")&amp;""&lt;&gt;""),IFERROR(INDEX(Crawl!$A792:$DZ792,1,Rules!$H$13),"")&amp;"","")))</f>
        <v/>
      </c>
      <c r="J793" s="19">
        <f>IF(A793="","",IF(IFERROR(INDEX(Crawl!$A792:$DZ792,1,Rules!$H$14),"")&amp;""="","",IFERROR(INDEX(Crawl!$A792:$DZ792,1,Rules!$H$14),"")))</f>
        <v/>
      </c>
      <c r="K793">
        <f>IF(A793="","",IFERROR(SUMIFS('GSC current'!$J$2:$J$2001,'GSC current'!$I$2:$I$2001,B793),0))</f>
        <v/>
      </c>
      <c r="L793">
        <f>IF(A793="","",IFERROR(SUMIFS('GSC current'!$K$2:$K$2001,'GSC current'!$I$2:$I$2001,B793),0))</f>
        <v/>
      </c>
      <c r="M793" s="20">
        <f>IF(A793="","",IF(N(L793)&gt;0,K793/L793,""))</f>
        <v/>
      </c>
      <c r="N793" s="21">
        <f>IF(A793="","",IF(N(L793)&gt;0,SUMIFS('GSC current'!$L$2:$L$2001,'GSC current'!$I$2:$I$2001,B793)/L793,""))</f>
        <v/>
      </c>
      <c r="O793">
        <f>IF(A793="","",IFERROR(SUMIFS('GSC previous'!$J$2:$J$2001,'GSC previous'!$I$2:$I$2001,B793),0))</f>
        <v/>
      </c>
      <c r="P793" s="22">
        <f>IF(A793="","",IF(N(O793)&gt;0,(K793-O793)/O793,""))</f>
        <v/>
      </c>
      <c r="Q793">
        <f>IF(A793="","",IFERROR(SUMIFS(GA4!$P$2:$P$2001,GA4!$O$2:$O$2001,B793),0))</f>
        <v/>
      </c>
      <c r="R793" s="23">
        <f>IF(A793="","",IF(N(Q793)&gt;0,SUMIFS(GA4!$Q$2:$Q$2001,GA4!$O$2:$O$2001,B793)/Q793,""))</f>
        <v/>
      </c>
      <c r="S793">
        <f>IF(A793="","",IFERROR(SUMIFS(GA4!$R$2:$R$2001,GA4!$O$2:$O$2001,B793),0))</f>
        <v/>
      </c>
      <c r="T793">
        <f>IF(A793="","",IF(AND(ISNUMBER(F793),LEFT(C793&amp;"",1)="2"),IF(F793&lt;Rules!$B$9,"Yes","No"),"No"))</f>
        <v/>
      </c>
      <c r="U793">
        <f>IF(A793="","",IF(AND(N(O793)&gt;=Rules!$B$8,ISNUMBER(P793)),IF(P793&lt;=-Rules!$B$7,"Yes","No"),"No"))</f>
        <v/>
      </c>
      <c r="V793">
        <f>IF(A793="","",IF(AND(N(L793)&gt;=Rules!$B$6,ISNUMBER(N793)),IF(AND(N793&gt;=Rules!$B$10,N793&lt;=Rules!$B$11),"Yes","No"),"No"))</f>
        <v/>
      </c>
      <c r="W793">
        <f>IF(A793="","",IF(I793&lt;&gt;"","Yes","No"))</f>
        <v/>
      </c>
      <c r="X793">
        <f>IF(I793="","",IF(SUMIFS($K$3:$K$2002,$A$3:$A$2002,SUBSTITUTE(SUBSTITUTE(I793,"?","~?"),"*","~*"))&gt;N(K793),"Yes","No"))</f>
        <v/>
      </c>
      <c r="Y793">
        <f>IF(A793="","",IF(N(S793)&gt;0,"Yes","No"))</f>
        <v/>
      </c>
      <c r="Z793">
        <f>IF(A793="","",IF(AND(N(K793)&lt;Rules!$B$5,N(L793)&lt;Rules!$B$6,N(Q793)&lt;Rules!$B$13,Y793="No"),"Yes","No"))</f>
        <v/>
      </c>
      <c r="AA793">
        <f>IF(A793="","",IF(LEFT(C793&amp;"",1)="3","Redirect",IF(OR(LEFT(C793&amp;"",1)="4",LEFT(C793&amp;"",1)="5"),IF(OR(N(K793)&gt;0,N(AC793)&gt;=Rules!$B$14),"Redirect","Prune"),IF(D793="Non-Indexable","Keep",IF(AND(W793="Yes",X793="Yes",Y793="No"),"Merge",IF(OR(U793="Yes",V793="Yes",AND(T793="Yes",N(L793)&gt;=Rules!$B$6)),"Update",IF(Z793="Yes",IF(N(AC793)&gt;=Rules!$B$14,"Redirect","Prune"),"Keep")))))))</f>
        <v/>
      </c>
      <c r="AB793">
        <f>IF(A793="","",IF(LEFT(C793&amp;"",1)="3","Already redirects ("&amp;C793&amp;"). Update internal links to point at the final URL.",IF(OR(LEFT(C793&amp;"",1)="4",LEFT(C793&amp;"",1)="5"),IF(AA793="Redirect","Returns "&amp;C793&amp;" but still has "&amp;N(K793)&amp;" clicks and "&amp;N(AC793)&amp;" referring domains. 301 it to the closest live page.","Returns "&amp;C793&amp;" with no clicks or links. Remove internal links and let it 404 or 410."),IF(D793="Non-Indexable","Non-indexable ("&amp;E793&amp;"). Keep if that is intentional; otherwise fix the canonical or noindex.",IF(AA793="Merge","Overlaps with "&amp;I793&amp;IF(N(J793)&gt;0," (similarity "&amp;TEXT(J793,"0.00")&amp;")","")&amp;", which gets more clicks. Merge the useful parts into it and 301 this URL.",IF(AA793="Update",MID(IF(U793="Yes","; Clicks down "&amp;TEXT(-P793,"0%")&amp;" on the previous period","")&amp;IF(V793="Yes","; Average position "&amp;TEXT(N793,"0.0")&amp;" on "&amp;TEXT(L793,"#,##0")&amp;" impressions (striking distance)","")&amp;IF(AND(T793="Yes",N(L793)&gt;=Rules!$B$6),"; Thin ("&amp;F793&amp;" words) but has search demand",""),3,400),IF(AA793="Prune","Low value: "&amp;N(K793)&amp;" clicks, "&amp;N(L793)&amp;" impressions, "&amp;N(Q793)&amp;" sessions, no key events. Remove or noindex it and update internal links.",IF(AA793="Redirect","Low value but "&amp;N(AC793)&amp;" referring domains. 301 it to the closest relevant page to keep those links.",IF(AND(Z793="No",Y793="Yes",N(K793)&lt;Rules!$B$5),"Low search traffic but it converts (key events: "&amp;S793&amp;"). Keep it and link to it.",IF(W793="Yes","Stronger than the page it overlaps ("&amp;I793&amp;"). Keep; merge that page into this one.","Healthy: "&amp;N(K793)&amp;" clicks"&amp;IF(ISNUMBER(N793),", average position "&amp;TEXT(N793,"0.0"),"")&amp;". Keep and monitor."))))))))))</f>
        <v/>
      </c>
      <c r="AE793">
        <f>IF(A793="","",IF(AD793&lt;&gt;"",AD793,AA793))</f>
        <v/>
      </c>
    </row>
    <row r="794">
      <c r="A794">
        <f>IF(Crawl!A793="","",Crawl!A793)</f>
        <v/>
      </c>
      <c r="B794">
        <f>IF(A794="","",Crawl!EC793)</f>
        <v/>
      </c>
      <c r="C794">
        <f>IF(A794="","",IFERROR(INDEX(Crawl!$A793:$DZ793,1,Rules!$H$6),""))</f>
        <v/>
      </c>
      <c r="D794">
        <f>IF(A794="","",IFERROR(INDEX(Crawl!$A793:$DZ793,1,Rules!$H$7),"")&amp;"")</f>
        <v/>
      </c>
      <c r="E794">
        <f>IF(A794="","",IFERROR(INDEX(Crawl!$A793:$DZ793,1,Rules!$H$8),"")&amp;"")</f>
        <v/>
      </c>
      <c r="F794">
        <f>IF(A794="","",IFERROR(INDEX(Crawl!$A793:$DZ793,1,Rules!$H$9),""))</f>
        <v/>
      </c>
      <c r="G794">
        <f>IF(A794="","",IFERROR(INDEX(Crawl!$A793:$DZ793,1,Rules!$H$10),""))</f>
        <v/>
      </c>
      <c r="H794">
        <f>IF(A794="","",IFERROR(INDEX(Crawl!$A793:$DZ793,1,Rules!$H$12),""))</f>
        <v/>
      </c>
      <c r="I794">
        <f>IF(A794="","",IF(AND(N(H794)&gt;0,IFERROR(INDEX(Crawl!$A793:$DZ793,1,Rules!$H$11),"")&amp;""&lt;&gt;""),IFERROR(INDEX(Crawl!$A793:$DZ793,1,Rules!$H$11),"")&amp;"",IF(AND(ISNUMBER(J794),N(J794)&gt;=Rules!$B$12,IFERROR(INDEX(Crawl!$A793:$DZ793,1,Rules!$H$13),"")&amp;""&lt;&gt;""),IFERROR(INDEX(Crawl!$A793:$DZ793,1,Rules!$H$13),"")&amp;"","")))</f>
        <v/>
      </c>
      <c r="J794" s="19">
        <f>IF(A794="","",IF(IFERROR(INDEX(Crawl!$A793:$DZ793,1,Rules!$H$14),"")&amp;""="","",IFERROR(INDEX(Crawl!$A793:$DZ793,1,Rules!$H$14),"")))</f>
        <v/>
      </c>
      <c r="K794">
        <f>IF(A794="","",IFERROR(SUMIFS('GSC current'!$J$2:$J$2001,'GSC current'!$I$2:$I$2001,B794),0))</f>
        <v/>
      </c>
      <c r="L794">
        <f>IF(A794="","",IFERROR(SUMIFS('GSC current'!$K$2:$K$2001,'GSC current'!$I$2:$I$2001,B794),0))</f>
        <v/>
      </c>
      <c r="M794" s="20">
        <f>IF(A794="","",IF(N(L794)&gt;0,K794/L794,""))</f>
        <v/>
      </c>
      <c r="N794" s="21">
        <f>IF(A794="","",IF(N(L794)&gt;0,SUMIFS('GSC current'!$L$2:$L$2001,'GSC current'!$I$2:$I$2001,B794)/L794,""))</f>
        <v/>
      </c>
      <c r="O794">
        <f>IF(A794="","",IFERROR(SUMIFS('GSC previous'!$J$2:$J$2001,'GSC previous'!$I$2:$I$2001,B794),0))</f>
        <v/>
      </c>
      <c r="P794" s="22">
        <f>IF(A794="","",IF(N(O794)&gt;0,(K794-O794)/O794,""))</f>
        <v/>
      </c>
      <c r="Q794">
        <f>IF(A794="","",IFERROR(SUMIFS(GA4!$P$2:$P$2001,GA4!$O$2:$O$2001,B794),0))</f>
        <v/>
      </c>
      <c r="R794" s="23">
        <f>IF(A794="","",IF(N(Q794)&gt;0,SUMIFS(GA4!$Q$2:$Q$2001,GA4!$O$2:$O$2001,B794)/Q794,""))</f>
        <v/>
      </c>
      <c r="S794">
        <f>IF(A794="","",IFERROR(SUMIFS(GA4!$R$2:$R$2001,GA4!$O$2:$O$2001,B794),0))</f>
        <v/>
      </c>
      <c r="T794">
        <f>IF(A794="","",IF(AND(ISNUMBER(F794),LEFT(C794&amp;"",1)="2"),IF(F794&lt;Rules!$B$9,"Yes","No"),"No"))</f>
        <v/>
      </c>
      <c r="U794">
        <f>IF(A794="","",IF(AND(N(O794)&gt;=Rules!$B$8,ISNUMBER(P794)),IF(P794&lt;=-Rules!$B$7,"Yes","No"),"No"))</f>
        <v/>
      </c>
      <c r="V794">
        <f>IF(A794="","",IF(AND(N(L794)&gt;=Rules!$B$6,ISNUMBER(N794)),IF(AND(N794&gt;=Rules!$B$10,N794&lt;=Rules!$B$11),"Yes","No"),"No"))</f>
        <v/>
      </c>
      <c r="W794">
        <f>IF(A794="","",IF(I794&lt;&gt;"","Yes","No"))</f>
        <v/>
      </c>
      <c r="X794">
        <f>IF(I794="","",IF(SUMIFS($K$3:$K$2002,$A$3:$A$2002,SUBSTITUTE(SUBSTITUTE(I794,"?","~?"),"*","~*"))&gt;N(K794),"Yes","No"))</f>
        <v/>
      </c>
      <c r="Y794">
        <f>IF(A794="","",IF(N(S794)&gt;0,"Yes","No"))</f>
        <v/>
      </c>
      <c r="Z794">
        <f>IF(A794="","",IF(AND(N(K794)&lt;Rules!$B$5,N(L794)&lt;Rules!$B$6,N(Q794)&lt;Rules!$B$13,Y794="No"),"Yes","No"))</f>
        <v/>
      </c>
      <c r="AA794">
        <f>IF(A794="","",IF(LEFT(C794&amp;"",1)="3","Redirect",IF(OR(LEFT(C794&amp;"",1)="4",LEFT(C794&amp;"",1)="5"),IF(OR(N(K794)&gt;0,N(AC794)&gt;=Rules!$B$14),"Redirect","Prune"),IF(D794="Non-Indexable","Keep",IF(AND(W794="Yes",X794="Yes",Y794="No"),"Merge",IF(OR(U794="Yes",V794="Yes",AND(T794="Yes",N(L794)&gt;=Rules!$B$6)),"Update",IF(Z794="Yes",IF(N(AC794)&gt;=Rules!$B$14,"Redirect","Prune"),"Keep")))))))</f>
        <v/>
      </c>
      <c r="AB794">
        <f>IF(A794="","",IF(LEFT(C794&amp;"",1)="3","Already redirects ("&amp;C794&amp;"). Update internal links to point at the final URL.",IF(OR(LEFT(C794&amp;"",1)="4",LEFT(C794&amp;"",1)="5"),IF(AA794="Redirect","Returns "&amp;C794&amp;" but still has "&amp;N(K794)&amp;" clicks and "&amp;N(AC794)&amp;" referring domains. 301 it to the closest live page.","Returns "&amp;C794&amp;" with no clicks or links. Remove internal links and let it 404 or 410."),IF(D794="Non-Indexable","Non-indexable ("&amp;E794&amp;"). Keep if that is intentional; otherwise fix the canonical or noindex.",IF(AA794="Merge","Overlaps with "&amp;I794&amp;IF(N(J794)&gt;0," (similarity "&amp;TEXT(J794,"0.00")&amp;")","")&amp;", which gets more clicks. Merge the useful parts into it and 301 this URL.",IF(AA794="Update",MID(IF(U794="Yes","; Clicks down "&amp;TEXT(-P794,"0%")&amp;" on the previous period","")&amp;IF(V794="Yes","; Average position "&amp;TEXT(N794,"0.0")&amp;" on "&amp;TEXT(L794,"#,##0")&amp;" impressions (striking distance)","")&amp;IF(AND(T794="Yes",N(L794)&gt;=Rules!$B$6),"; Thin ("&amp;F794&amp;" words) but has search demand",""),3,400),IF(AA794="Prune","Low value: "&amp;N(K794)&amp;" clicks, "&amp;N(L794)&amp;" impressions, "&amp;N(Q794)&amp;" sessions, no key events. Remove or noindex it and update internal links.",IF(AA794="Redirect","Low value but "&amp;N(AC794)&amp;" referring domains. 301 it to the closest relevant page to keep those links.",IF(AND(Z794="No",Y794="Yes",N(K794)&lt;Rules!$B$5),"Low search traffic but it converts (key events: "&amp;S794&amp;"). Keep it and link to it.",IF(W794="Yes","Stronger than the page it overlaps ("&amp;I794&amp;"). Keep; merge that page into this one.","Healthy: "&amp;N(K794)&amp;" clicks"&amp;IF(ISNUMBER(N794),", average position "&amp;TEXT(N794,"0.0"),"")&amp;". Keep and monitor."))))))))))</f>
        <v/>
      </c>
      <c r="AE794">
        <f>IF(A794="","",IF(AD794&lt;&gt;"",AD794,AA794))</f>
        <v/>
      </c>
    </row>
    <row r="795">
      <c r="A795">
        <f>IF(Crawl!A794="","",Crawl!A794)</f>
        <v/>
      </c>
      <c r="B795">
        <f>IF(A795="","",Crawl!EC794)</f>
        <v/>
      </c>
      <c r="C795">
        <f>IF(A795="","",IFERROR(INDEX(Crawl!$A794:$DZ794,1,Rules!$H$6),""))</f>
        <v/>
      </c>
      <c r="D795">
        <f>IF(A795="","",IFERROR(INDEX(Crawl!$A794:$DZ794,1,Rules!$H$7),"")&amp;"")</f>
        <v/>
      </c>
      <c r="E795">
        <f>IF(A795="","",IFERROR(INDEX(Crawl!$A794:$DZ794,1,Rules!$H$8),"")&amp;"")</f>
        <v/>
      </c>
      <c r="F795">
        <f>IF(A795="","",IFERROR(INDEX(Crawl!$A794:$DZ794,1,Rules!$H$9),""))</f>
        <v/>
      </c>
      <c r="G795">
        <f>IF(A795="","",IFERROR(INDEX(Crawl!$A794:$DZ794,1,Rules!$H$10),""))</f>
        <v/>
      </c>
      <c r="H795">
        <f>IF(A795="","",IFERROR(INDEX(Crawl!$A794:$DZ794,1,Rules!$H$12),""))</f>
        <v/>
      </c>
      <c r="I795">
        <f>IF(A795="","",IF(AND(N(H795)&gt;0,IFERROR(INDEX(Crawl!$A794:$DZ794,1,Rules!$H$11),"")&amp;""&lt;&gt;""),IFERROR(INDEX(Crawl!$A794:$DZ794,1,Rules!$H$11),"")&amp;"",IF(AND(ISNUMBER(J795),N(J795)&gt;=Rules!$B$12,IFERROR(INDEX(Crawl!$A794:$DZ794,1,Rules!$H$13),"")&amp;""&lt;&gt;""),IFERROR(INDEX(Crawl!$A794:$DZ794,1,Rules!$H$13),"")&amp;"","")))</f>
        <v/>
      </c>
      <c r="J795" s="19">
        <f>IF(A795="","",IF(IFERROR(INDEX(Crawl!$A794:$DZ794,1,Rules!$H$14),"")&amp;""="","",IFERROR(INDEX(Crawl!$A794:$DZ794,1,Rules!$H$14),"")))</f>
        <v/>
      </c>
      <c r="K795">
        <f>IF(A795="","",IFERROR(SUMIFS('GSC current'!$J$2:$J$2001,'GSC current'!$I$2:$I$2001,B795),0))</f>
        <v/>
      </c>
      <c r="L795">
        <f>IF(A795="","",IFERROR(SUMIFS('GSC current'!$K$2:$K$2001,'GSC current'!$I$2:$I$2001,B795),0))</f>
        <v/>
      </c>
      <c r="M795" s="20">
        <f>IF(A795="","",IF(N(L795)&gt;0,K795/L795,""))</f>
        <v/>
      </c>
      <c r="N795" s="21">
        <f>IF(A795="","",IF(N(L795)&gt;0,SUMIFS('GSC current'!$L$2:$L$2001,'GSC current'!$I$2:$I$2001,B795)/L795,""))</f>
        <v/>
      </c>
      <c r="O795">
        <f>IF(A795="","",IFERROR(SUMIFS('GSC previous'!$J$2:$J$2001,'GSC previous'!$I$2:$I$2001,B795),0))</f>
        <v/>
      </c>
      <c r="P795" s="22">
        <f>IF(A795="","",IF(N(O795)&gt;0,(K795-O795)/O795,""))</f>
        <v/>
      </c>
      <c r="Q795">
        <f>IF(A795="","",IFERROR(SUMIFS(GA4!$P$2:$P$2001,GA4!$O$2:$O$2001,B795),0))</f>
        <v/>
      </c>
      <c r="R795" s="23">
        <f>IF(A795="","",IF(N(Q795)&gt;0,SUMIFS(GA4!$Q$2:$Q$2001,GA4!$O$2:$O$2001,B795)/Q795,""))</f>
        <v/>
      </c>
      <c r="S795">
        <f>IF(A795="","",IFERROR(SUMIFS(GA4!$R$2:$R$2001,GA4!$O$2:$O$2001,B795),0))</f>
        <v/>
      </c>
      <c r="T795">
        <f>IF(A795="","",IF(AND(ISNUMBER(F795),LEFT(C795&amp;"",1)="2"),IF(F795&lt;Rules!$B$9,"Yes","No"),"No"))</f>
        <v/>
      </c>
      <c r="U795">
        <f>IF(A795="","",IF(AND(N(O795)&gt;=Rules!$B$8,ISNUMBER(P795)),IF(P795&lt;=-Rules!$B$7,"Yes","No"),"No"))</f>
        <v/>
      </c>
      <c r="V795">
        <f>IF(A795="","",IF(AND(N(L795)&gt;=Rules!$B$6,ISNUMBER(N795)),IF(AND(N795&gt;=Rules!$B$10,N795&lt;=Rules!$B$11),"Yes","No"),"No"))</f>
        <v/>
      </c>
      <c r="W795">
        <f>IF(A795="","",IF(I795&lt;&gt;"","Yes","No"))</f>
        <v/>
      </c>
      <c r="X795">
        <f>IF(I795="","",IF(SUMIFS($K$3:$K$2002,$A$3:$A$2002,SUBSTITUTE(SUBSTITUTE(I795,"?","~?"),"*","~*"))&gt;N(K795),"Yes","No"))</f>
        <v/>
      </c>
      <c r="Y795">
        <f>IF(A795="","",IF(N(S795)&gt;0,"Yes","No"))</f>
        <v/>
      </c>
      <c r="Z795">
        <f>IF(A795="","",IF(AND(N(K795)&lt;Rules!$B$5,N(L795)&lt;Rules!$B$6,N(Q795)&lt;Rules!$B$13,Y795="No"),"Yes","No"))</f>
        <v/>
      </c>
      <c r="AA795">
        <f>IF(A795="","",IF(LEFT(C795&amp;"",1)="3","Redirect",IF(OR(LEFT(C795&amp;"",1)="4",LEFT(C795&amp;"",1)="5"),IF(OR(N(K795)&gt;0,N(AC795)&gt;=Rules!$B$14),"Redirect","Prune"),IF(D795="Non-Indexable","Keep",IF(AND(W795="Yes",X795="Yes",Y795="No"),"Merge",IF(OR(U795="Yes",V795="Yes",AND(T795="Yes",N(L795)&gt;=Rules!$B$6)),"Update",IF(Z795="Yes",IF(N(AC795)&gt;=Rules!$B$14,"Redirect","Prune"),"Keep")))))))</f>
        <v/>
      </c>
      <c r="AB795">
        <f>IF(A795="","",IF(LEFT(C795&amp;"",1)="3","Already redirects ("&amp;C795&amp;"). Update internal links to point at the final URL.",IF(OR(LEFT(C795&amp;"",1)="4",LEFT(C795&amp;"",1)="5"),IF(AA795="Redirect","Returns "&amp;C795&amp;" but still has "&amp;N(K795)&amp;" clicks and "&amp;N(AC795)&amp;" referring domains. 301 it to the closest live page.","Returns "&amp;C795&amp;" with no clicks or links. Remove internal links and let it 404 or 410."),IF(D795="Non-Indexable","Non-indexable ("&amp;E795&amp;"). Keep if that is intentional; otherwise fix the canonical or noindex.",IF(AA795="Merge","Overlaps with "&amp;I795&amp;IF(N(J795)&gt;0," (similarity "&amp;TEXT(J795,"0.00")&amp;")","")&amp;", which gets more clicks. Merge the useful parts into it and 301 this URL.",IF(AA795="Update",MID(IF(U795="Yes","; Clicks down "&amp;TEXT(-P795,"0%")&amp;" on the previous period","")&amp;IF(V795="Yes","; Average position "&amp;TEXT(N795,"0.0")&amp;" on "&amp;TEXT(L795,"#,##0")&amp;" impressions (striking distance)","")&amp;IF(AND(T795="Yes",N(L795)&gt;=Rules!$B$6),"; Thin ("&amp;F795&amp;" words) but has search demand",""),3,400),IF(AA795="Prune","Low value: "&amp;N(K795)&amp;" clicks, "&amp;N(L795)&amp;" impressions, "&amp;N(Q795)&amp;" sessions, no key events. Remove or noindex it and update internal links.",IF(AA795="Redirect","Low value but "&amp;N(AC795)&amp;" referring domains. 301 it to the closest relevant page to keep those links.",IF(AND(Z795="No",Y795="Yes",N(K795)&lt;Rules!$B$5),"Low search traffic but it converts (key events: "&amp;S795&amp;"). Keep it and link to it.",IF(W795="Yes","Stronger than the page it overlaps ("&amp;I795&amp;"). Keep; merge that page into this one.","Healthy: "&amp;N(K795)&amp;" clicks"&amp;IF(ISNUMBER(N795),", average position "&amp;TEXT(N795,"0.0"),"")&amp;". Keep and monitor."))))))))))</f>
        <v/>
      </c>
      <c r="AE795">
        <f>IF(A795="","",IF(AD795&lt;&gt;"",AD795,AA795))</f>
        <v/>
      </c>
    </row>
    <row r="796">
      <c r="A796">
        <f>IF(Crawl!A795="","",Crawl!A795)</f>
        <v/>
      </c>
      <c r="B796">
        <f>IF(A796="","",Crawl!EC795)</f>
        <v/>
      </c>
      <c r="C796">
        <f>IF(A796="","",IFERROR(INDEX(Crawl!$A795:$DZ795,1,Rules!$H$6),""))</f>
        <v/>
      </c>
      <c r="D796">
        <f>IF(A796="","",IFERROR(INDEX(Crawl!$A795:$DZ795,1,Rules!$H$7),"")&amp;"")</f>
        <v/>
      </c>
      <c r="E796">
        <f>IF(A796="","",IFERROR(INDEX(Crawl!$A795:$DZ795,1,Rules!$H$8),"")&amp;"")</f>
        <v/>
      </c>
      <c r="F796">
        <f>IF(A796="","",IFERROR(INDEX(Crawl!$A795:$DZ795,1,Rules!$H$9),""))</f>
        <v/>
      </c>
      <c r="G796">
        <f>IF(A796="","",IFERROR(INDEX(Crawl!$A795:$DZ795,1,Rules!$H$10),""))</f>
        <v/>
      </c>
      <c r="H796">
        <f>IF(A796="","",IFERROR(INDEX(Crawl!$A795:$DZ795,1,Rules!$H$12),""))</f>
        <v/>
      </c>
      <c r="I796">
        <f>IF(A796="","",IF(AND(N(H796)&gt;0,IFERROR(INDEX(Crawl!$A795:$DZ795,1,Rules!$H$11),"")&amp;""&lt;&gt;""),IFERROR(INDEX(Crawl!$A795:$DZ795,1,Rules!$H$11),"")&amp;"",IF(AND(ISNUMBER(J796),N(J796)&gt;=Rules!$B$12,IFERROR(INDEX(Crawl!$A795:$DZ795,1,Rules!$H$13),"")&amp;""&lt;&gt;""),IFERROR(INDEX(Crawl!$A795:$DZ795,1,Rules!$H$13),"")&amp;"","")))</f>
        <v/>
      </c>
      <c r="J796" s="19">
        <f>IF(A796="","",IF(IFERROR(INDEX(Crawl!$A795:$DZ795,1,Rules!$H$14),"")&amp;""="","",IFERROR(INDEX(Crawl!$A795:$DZ795,1,Rules!$H$14),"")))</f>
        <v/>
      </c>
      <c r="K796">
        <f>IF(A796="","",IFERROR(SUMIFS('GSC current'!$J$2:$J$2001,'GSC current'!$I$2:$I$2001,B796),0))</f>
        <v/>
      </c>
      <c r="L796">
        <f>IF(A796="","",IFERROR(SUMIFS('GSC current'!$K$2:$K$2001,'GSC current'!$I$2:$I$2001,B796),0))</f>
        <v/>
      </c>
      <c r="M796" s="20">
        <f>IF(A796="","",IF(N(L796)&gt;0,K796/L796,""))</f>
        <v/>
      </c>
      <c r="N796" s="21">
        <f>IF(A796="","",IF(N(L796)&gt;0,SUMIFS('GSC current'!$L$2:$L$2001,'GSC current'!$I$2:$I$2001,B796)/L796,""))</f>
        <v/>
      </c>
      <c r="O796">
        <f>IF(A796="","",IFERROR(SUMIFS('GSC previous'!$J$2:$J$2001,'GSC previous'!$I$2:$I$2001,B796),0))</f>
        <v/>
      </c>
      <c r="P796" s="22">
        <f>IF(A796="","",IF(N(O796)&gt;0,(K796-O796)/O796,""))</f>
        <v/>
      </c>
      <c r="Q796">
        <f>IF(A796="","",IFERROR(SUMIFS(GA4!$P$2:$P$2001,GA4!$O$2:$O$2001,B796),0))</f>
        <v/>
      </c>
      <c r="R796" s="23">
        <f>IF(A796="","",IF(N(Q796)&gt;0,SUMIFS(GA4!$Q$2:$Q$2001,GA4!$O$2:$O$2001,B796)/Q796,""))</f>
        <v/>
      </c>
      <c r="S796">
        <f>IF(A796="","",IFERROR(SUMIFS(GA4!$R$2:$R$2001,GA4!$O$2:$O$2001,B796),0))</f>
        <v/>
      </c>
      <c r="T796">
        <f>IF(A796="","",IF(AND(ISNUMBER(F796),LEFT(C796&amp;"",1)="2"),IF(F796&lt;Rules!$B$9,"Yes","No"),"No"))</f>
        <v/>
      </c>
      <c r="U796">
        <f>IF(A796="","",IF(AND(N(O796)&gt;=Rules!$B$8,ISNUMBER(P796)),IF(P796&lt;=-Rules!$B$7,"Yes","No"),"No"))</f>
        <v/>
      </c>
      <c r="V796">
        <f>IF(A796="","",IF(AND(N(L796)&gt;=Rules!$B$6,ISNUMBER(N796)),IF(AND(N796&gt;=Rules!$B$10,N796&lt;=Rules!$B$11),"Yes","No"),"No"))</f>
        <v/>
      </c>
      <c r="W796">
        <f>IF(A796="","",IF(I796&lt;&gt;"","Yes","No"))</f>
        <v/>
      </c>
      <c r="X796">
        <f>IF(I796="","",IF(SUMIFS($K$3:$K$2002,$A$3:$A$2002,SUBSTITUTE(SUBSTITUTE(I796,"?","~?"),"*","~*"))&gt;N(K796),"Yes","No"))</f>
        <v/>
      </c>
      <c r="Y796">
        <f>IF(A796="","",IF(N(S796)&gt;0,"Yes","No"))</f>
        <v/>
      </c>
      <c r="Z796">
        <f>IF(A796="","",IF(AND(N(K796)&lt;Rules!$B$5,N(L796)&lt;Rules!$B$6,N(Q796)&lt;Rules!$B$13,Y796="No"),"Yes","No"))</f>
        <v/>
      </c>
      <c r="AA796">
        <f>IF(A796="","",IF(LEFT(C796&amp;"",1)="3","Redirect",IF(OR(LEFT(C796&amp;"",1)="4",LEFT(C796&amp;"",1)="5"),IF(OR(N(K796)&gt;0,N(AC796)&gt;=Rules!$B$14),"Redirect","Prune"),IF(D796="Non-Indexable","Keep",IF(AND(W796="Yes",X796="Yes",Y796="No"),"Merge",IF(OR(U796="Yes",V796="Yes",AND(T796="Yes",N(L796)&gt;=Rules!$B$6)),"Update",IF(Z796="Yes",IF(N(AC796)&gt;=Rules!$B$14,"Redirect","Prune"),"Keep")))))))</f>
        <v/>
      </c>
      <c r="AB796">
        <f>IF(A796="","",IF(LEFT(C796&amp;"",1)="3","Already redirects ("&amp;C796&amp;"). Update internal links to point at the final URL.",IF(OR(LEFT(C796&amp;"",1)="4",LEFT(C796&amp;"",1)="5"),IF(AA796="Redirect","Returns "&amp;C796&amp;" but still has "&amp;N(K796)&amp;" clicks and "&amp;N(AC796)&amp;" referring domains. 301 it to the closest live page.","Returns "&amp;C796&amp;" with no clicks or links. Remove internal links and let it 404 or 410."),IF(D796="Non-Indexable","Non-indexable ("&amp;E796&amp;"). Keep if that is intentional; otherwise fix the canonical or noindex.",IF(AA796="Merge","Overlaps with "&amp;I796&amp;IF(N(J796)&gt;0," (similarity "&amp;TEXT(J796,"0.00")&amp;")","")&amp;", which gets more clicks. Merge the useful parts into it and 301 this URL.",IF(AA796="Update",MID(IF(U796="Yes","; Clicks down "&amp;TEXT(-P796,"0%")&amp;" on the previous period","")&amp;IF(V796="Yes","; Average position "&amp;TEXT(N796,"0.0")&amp;" on "&amp;TEXT(L796,"#,##0")&amp;" impressions (striking distance)","")&amp;IF(AND(T796="Yes",N(L796)&gt;=Rules!$B$6),"; Thin ("&amp;F796&amp;" words) but has search demand",""),3,400),IF(AA796="Prune","Low value: "&amp;N(K796)&amp;" clicks, "&amp;N(L796)&amp;" impressions, "&amp;N(Q796)&amp;" sessions, no key events. Remove or noindex it and update internal links.",IF(AA796="Redirect","Low value but "&amp;N(AC796)&amp;" referring domains. 301 it to the closest relevant page to keep those links.",IF(AND(Z796="No",Y796="Yes",N(K796)&lt;Rules!$B$5),"Low search traffic but it converts (key events: "&amp;S796&amp;"). Keep it and link to it.",IF(W796="Yes","Stronger than the page it overlaps ("&amp;I796&amp;"). Keep; merge that page into this one.","Healthy: "&amp;N(K796)&amp;" clicks"&amp;IF(ISNUMBER(N796),", average position "&amp;TEXT(N796,"0.0"),"")&amp;". Keep and monitor."))))))))))</f>
        <v/>
      </c>
      <c r="AE796">
        <f>IF(A796="","",IF(AD796&lt;&gt;"",AD796,AA796))</f>
        <v/>
      </c>
    </row>
    <row r="797">
      <c r="A797">
        <f>IF(Crawl!A796="","",Crawl!A796)</f>
        <v/>
      </c>
      <c r="B797">
        <f>IF(A797="","",Crawl!EC796)</f>
        <v/>
      </c>
      <c r="C797">
        <f>IF(A797="","",IFERROR(INDEX(Crawl!$A796:$DZ796,1,Rules!$H$6),""))</f>
        <v/>
      </c>
      <c r="D797">
        <f>IF(A797="","",IFERROR(INDEX(Crawl!$A796:$DZ796,1,Rules!$H$7),"")&amp;"")</f>
        <v/>
      </c>
      <c r="E797">
        <f>IF(A797="","",IFERROR(INDEX(Crawl!$A796:$DZ796,1,Rules!$H$8),"")&amp;"")</f>
        <v/>
      </c>
      <c r="F797">
        <f>IF(A797="","",IFERROR(INDEX(Crawl!$A796:$DZ796,1,Rules!$H$9),""))</f>
        <v/>
      </c>
      <c r="G797">
        <f>IF(A797="","",IFERROR(INDEX(Crawl!$A796:$DZ796,1,Rules!$H$10),""))</f>
        <v/>
      </c>
      <c r="H797">
        <f>IF(A797="","",IFERROR(INDEX(Crawl!$A796:$DZ796,1,Rules!$H$12),""))</f>
        <v/>
      </c>
      <c r="I797">
        <f>IF(A797="","",IF(AND(N(H797)&gt;0,IFERROR(INDEX(Crawl!$A796:$DZ796,1,Rules!$H$11),"")&amp;""&lt;&gt;""),IFERROR(INDEX(Crawl!$A796:$DZ796,1,Rules!$H$11),"")&amp;"",IF(AND(ISNUMBER(J797),N(J797)&gt;=Rules!$B$12,IFERROR(INDEX(Crawl!$A796:$DZ796,1,Rules!$H$13),"")&amp;""&lt;&gt;""),IFERROR(INDEX(Crawl!$A796:$DZ796,1,Rules!$H$13),"")&amp;"","")))</f>
        <v/>
      </c>
      <c r="J797" s="19">
        <f>IF(A797="","",IF(IFERROR(INDEX(Crawl!$A796:$DZ796,1,Rules!$H$14),"")&amp;""="","",IFERROR(INDEX(Crawl!$A796:$DZ796,1,Rules!$H$14),"")))</f>
        <v/>
      </c>
      <c r="K797">
        <f>IF(A797="","",IFERROR(SUMIFS('GSC current'!$J$2:$J$2001,'GSC current'!$I$2:$I$2001,B797),0))</f>
        <v/>
      </c>
      <c r="L797">
        <f>IF(A797="","",IFERROR(SUMIFS('GSC current'!$K$2:$K$2001,'GSC current'!$I$2:$I$2001,B797),0))</f>
        <v/>
      </c>
      <c r="M797" s="20">
        <f>IF(A797="","",IF(N(L797)&gt;0,K797/L797,""))</f>
        <v/>
      </c>
      <c r="N797" s="21">
        <f>IF(A797="","",IF(N(L797)&gt;0,SUMIFS('GSC current'!$L$2:$L$2001,'GSC current'!$I$2:$I$2001,B797)/L797,""))</f>
        <v/>
      </c>
      <c r="O797">
        <f>IF(A797="","",IFERROR(SUMIFS('GSC previous'!$J$2:$J$2001,'GSC previous'!$I$2:$I$2001,B797),0))</f>
        <v/>
      </c>
      <c r="P797" s="22">
        <f>IF(A797="","",IF(N(O797)&gt;0,(K797-O797)/O797,""))</f>
        <v/>
      </c>
      <c r="Q797">
        <f>IF(A797="","",IFERROR(SUMIFS(GA4!$P$2:$P$2001,GA4!$O$2:$O$2001,B797),0))</f>
        <v/>
      </c>
      <c r="R797" s="23">
        <f>IF(A797="","",IF(N(Q797)&gt;0,SUMIFS(GA4!$Q$2:$Q$2001,GA4!$O$2:$O$2001,B797)/Q797,""))</f>
        <v/>
      </c>
      <c r="S797">
        <f>IF(A797="","",IFERROR(SUMIFS(GA4!$R$2:$R$2001,GA4!$O$2:$O$2001,B797),0))</f>
        <v/>
      </c>
      <c r="T797">
        <f>IF(A797="","",IF(AND(ISNUMBER(F797),LEFT(C797&amp;"",1)="2"),IF(F797&lt;Rules!$B$9,"Yes","No"),"No"))</f>
        <v/>
      </c>
      <c r="U797">
        <f>IF(A797="","",IF(AND(N(O797)&gt;=Rules!$B$8,ISNUMBER(P797)),IF(P797&lt;=-Rules!$B$7,"Yes","No"),"No"))</f>
        <v/>
      </c>
      <c r="V797">
        <f>IF(A797="","",IF(AND(N(L797)&gt;=Rules!$B$6,ISNUMBER(N797)),IF(AND(N797&gt;=Rules!$B$10,N797&lt;=Rules!$B$11),"Yes","No"),"No"))</f>
        <v/>
      </c>
      <c r="W797">
        <f>IF(A797="","",IF(I797&lt;&gt;"","Yes","No"))</f>
        <v/>
      </c>
      <c r="X797">
        <f>IF(I797="","",IF(SUMIFS($K$3:$K$2002,$A$3:$A$2002,SUBSTITUTE(SUBSTITUTE(I797,"?","~?"),"*","~*"))&gt;N(K797),"Yes","No"))</f>
        <v/>
      </c>
      <c r="Y797">
        <f>IF(A797="","",IF(N(S797)&gt;0,"Yes","No"))</f>
        <v/>
      </c>
      <c r="Z797">
        <f>IF(A797="","",IF(AND(N(K797)&lt;Rules!$B$5,N(L797)&lt;Rules!$B$6,N(Q797)&lt;Rules!$B$13,Y797="No"),"Yes","No"))</f>
        <v/>
      </c>
      <c r="AA797">
        <f>IF(A797="","",IF(LEFT(C797&amp;"",1)="3","Redirect",IF(OR(LEFT(C797&amp;"",1)="4",LEFT(C797&amp;"",1)="5"),IF(OR(N(K797)&gt;0,N(AC797)&gt;=Rules!$B$14),"Redirect","Prune"),IF(D797="Non-Indexable","Keep",IF(AND(W797="Yes",X797="Yes",Y797="No"),"Merge",IF(OR(U797="Yes",V797="Yes",AND(T797="Yes",N(L797)&gt;=Rules!$B$6)),"Update",IF(Z797="Yes",IF(N(AC797)&gt;=Rules!$B$14,"Redirect","Prune"),"Keep")))))))</f>
        <v/>
      </c>
      <c r="AB797">
        <f>IF(A797="","",IF(LEFT(C797&amp;"",1)="3","Already redirects ("&amp;C797&amp;"). Update internal links to point at the final URL.",IF(OR(LEFT(C797&amp;"",1)="4",LEFT(C797&amp;"",1)="5"),IF(AA797="Redirect","Returns "&amp;C797&amp;" but still has "&amp;N(K797)&amp;" clicks and "&amp;N(AC797)&amp;" referring domains. 301 it to the closest live page.","Returns "&amp;C797&amp;" with no clicks or links. Remove internal links and let it 404 or 410."),IF(D797="Non-Indexable","Non-indexable ("&amp;E797&amp;"). Keep if that is intentional; otherwise fix the canonical or noindex.",IF(AA797="Merge","Overlaps with "&amp;I797&amp;IF(N(J797)&gt;0," (similarity "&amp;TEXT(J797,"0.00")&amp;")","")&amp;", which gets more clicks. Merge the useful parts into it and 301 this URL.",IF(AA797="Update",MID(IF(U797="Yes","; Clicks down "&amp;TEXT(-P797,"0%")&amp;" on the previous period","")&amp;IF(V797="Yes","; Average position "&amp;TEXT(N797,"0.0")&amp;" on "&amp;TEXT(L797,"#,##0")&amp;" impressions (striking distance)","")&amp;IF(AND(T797="Yes",N(L797)&gt;=Rules!$B$6),"; Thin ("&amp;F797&amp;" words) but has search demand",""),3,400),IF(AA797="Prune","Low value: "&amp;N(K797)&amp;" clicks, "&amp;N(L797)&amp;" impressions, "&amp;N(Q797)&amp;" sessions, no key events. Remove or noindex it and update internal links.",IF(AA797="Redirect","Low value but "&amp;N(AC797)&amp;" referring domains. 301 it to the closest relevant page to keep those links.",IF(AND(Z797="No",Y797="Yes",N(K797)&lt;Rules!$B$5),"Low search traffic but it converts (key events: "&amp;S797&amp;"). Keep it and link to it.",IF(W797="Yes","Stronger than the page it overlaps ("&amp;I797&amp;"). Keep; merge that page into this one.","Healthy: "&amp;N(K797)&amp;" clicks"&amp;IF(ISNUMBER(N797),", average position "&amp;TEXT(N797,"0.0"),"")&amp;". Keep and monitor."))))))))))</f>
        <v/>
      </c>
      <c r="AE797">
        <f>IF(A797="","",IF(AD797&lt;&gt;"",AD797,AA797))</f>
        <v/>
      </c>
    </row>
    <row r="798">
      <c r="A798">
        <f>IF(Crawl!A797="","",Crawl!A797)</f>
        <v/>
      </c>
      <c r="B798">
        <f>IF(A798="","",Crawl!EC797)</f>
        <v/>
      </c>
      <c r="C798">
        <f>IF(A798="","",IFERROR(INDEX(Crawl!$A797:$DZ797,1,Rules!$H$6),""))</f>
        <v/>
      </c>
      <c r="D798">
        <f>IF(A798="","",IFERROR(INDEX(Crawl!$A797:$DZ797,1,Rules!$H$7),"")&amp;"")</f>
        <v/>
      </c>
      <c r="E798">
        <f>IF(A798="","",IFERROR(INDEX(Crawl!$A797:$DZ797,1,Rules!$H$8),"")&amp;"")</f>
        <v/>
      </c>
      <c r="F798">
        <f>IF(A798="","",IFERROR(INDEX(Crawl!$A797:$DZ797,1,Rules!$H$9),""))</f>
        <v/>
      </c>
      <c r="G798">
        <f>IF(A798="","",IFERROR(INDEX(Crawl!$A797:$DZ797,1,Rules!$H$10),""))</f>
        <v/>
      </c>
      <c r="H798">
        <f>IF(A798="","",IFERROR(INDEX(Crawl!$A797:$DZ797,1,Rules!$H$12),""))</f>
        <v/>
      </c>
      <c r="I798">
        <f>IF(A798="","",IF(AND(N(H798)&gt;0,IFERROR(INDEX(Crawl!$A797:$DZ797,1,Rules!$H$11),"")&amp;""&lt;&gt;""),IFERROR(INDEX(Crawl!$A797:$DZ797,1,Rules!$H$11),"")&amp;"",IF(AND(ISNUMBER(J798),N(J798)&gt;=Rules!$B$12,IFERROR(INDEX(Crawl!$A797:$DZ797,1,Rules!$H$13),"")&amp;""&lt;&gt;""),IFERROR(INDEX(Crawl!$A797:$DZ797,1,Rules!$H$13),"")&amp;"","")))</f>
        <v/>
      </c>
      <c r="J798" s="19">
        <f>IF(A798="","",IF(IFERROR(INDEX(Crawl!$A797:$DZ797,1,Rules!$H$14),"")&amp;""="","",IFERROR(INDEX(Crawl!$A797:$DZ797,1,Rules!$H$14),"")))</f>
        <v/>
      </c>
      <c r="K798">
        <f>IF(A798="","",IFERROR(SUMIFS('GSC current'!$J$2:$J$2001,'GSC current'!$I$2:$I$2001,B798),0))</f>
        <v/>
      </c>
      <c r="L798">
        <f>IF(A798="","",IFERROR(SUMIFS('GSC current'!$K$2:$K$2001,'GSC current'!$I$2:$I$2001,B798),0))</f>
        <v/>
      </c>
      <c r="M798" s="20">
        <f>IF(A798="","",IF(N(L798)&gt;0,K798/L798,""))</f>
        <v/>
      </c>
      <c r="N798" s="21">
        <f>IF(A798="","",IF(N(L798)&gt;0,SUMIFS('GSC current'!$L$2:$L$2001,'GSC current'!$I$2:$I$2001,B798)/L798,""))</f>
        <v/>
      </c>
      <c r="O798">
        <f>IF(A798="","",IFERROR(SUMIFS('GSC previous'!$J$2:$J$2001,'GSC previous'!$I$2:$I$2001,B798),0))</f>
        <v/>
      </c>
      <c r="P798" s="22">
        <f>IF(A798="","",IF(N(O798)&gt;0,(K798-O798)/O798,""))</f>
        <v/>
      </c>
      <c r="Q798">
        <f>IF(A798="","",IFERROR(SUMIFS(GA4!$P$2:$P$2001,GA4!$O$2:$O$2001,B798),0))</f>
        <v/>
      </c>
      <c r="R798" s="23">
        <f>IF(A798="","",IF(N(Q798)&gt;0,SUMIFS(GA4!$Q$2:$Q$2001,GA4!$O$2:$O$2001,B798)/Q798,""))</f>
        <v/>
      </c>
      <c r="S798">
        <f>IF(A798="","",IFERROR(SUMIFS(GA4!$R$2:$R$2001,GA4!$O$2:$O$2001,B798),0))</f>
        <v/>
      </c>
      <c r="T798">
        <f>IF(A798="","",IF(AND(ISNUMBER(F798),LEFT(C798&amp;"",1)="2"),IF(F798&lt;Rules!$B$9,"Yes","No"),"No"))</f>
        <v/>
      </c>
      <c r="U798">
        <f>IF(A798="","",IF(AND(N(O798)&gt;=Rules!$B$8,ISNUMBER(P798)),IF(P798&lt;=-Rules!$B$7,"Yes","No"),"No"))</f>
        <v/>
      </c>
      <c r="V798">
        <f>IF(A798="","",IF(AND(N(L798)&gt;=Rules!$B$6,ISNUMBER(N798)),IF(AND(N798&gt;=Rules!$B$10,N798&lt;=Rules!$B$11),"Yes","No"),"No"))</f>
        <v/>
      </c>
      <c r="W798">
        <f>IF(A798="","",IF(I798&lt;&gt;"","Yes","No"))</f>
        <v/>
      </c>
      <c r="X798">
        <f>IF(I798="","",IF(SUMIFS($K$3:$K$2002,$A$3:$A$2002,SUBSTITUTE(SUBSTITUTE(I798,"?","~?"),"*","~*"))&gt;N(K798),"Yes","No"))</f>
        <v/>
      </c>
      <c r="Y798">
        <f>IF(A798="","",IF(N(S798)&gt;0,"Yes","No"))</f>
        <v/>
      </c>
      <c r="Z798">
        <f>IF(A798="","",IF(AND(N(K798)&lt;Rules!$B$5,N(L798)&lt;Rules!$B$6,N(Q798)&lt;Rules!$B$13,Y798="No"),"Yes","No"))</f>
        <v/>
      </c>
      <c r="AA798">
        <f>IF(A798="","",IF(LEFT(C798&amp;"",1)="3","Redirect",IF(OR(LEFT(C798&amp;"",1)="4",LEFT(C798&amp;"",1)="5"),IF(OR(N(K798)&gt;0,N(AC798)&gt;=Rules!$B$14),"Redirect","Prune"),IF(D798="Non-Indexable","Keep",IF(AND(W798="Yes",X798="Yes",Y798="No"),"Merge",IF(OR(U798="Yes",V798="Yes",AND(T798="Yes",N(L798)&gt;=Rules!$B$6)),"Update",IF(Z798="Yes",IF(N(AC798)&gt;=Rules!$B$14,"Redirect","Prune"),"Keep")))))))</f>
        <v/>
      </c>
      <c r="AB798">
        <f>IF(A798="","",IF(LEFT(C798&amp;"",1)="3","Already redirects ("&amp;C798&amp;"). Update internal links to point at the final URL.",IF(OR(LEFT(C798&amp;"",1)="4",LEFT(C798&amp;"",1)="5"),IF(AA798="Redirect","Returns "&amp;C798&amp;" but still has "&amp;N(K798)&amp;" clicks and "&amp;N(AC798)&amp;" referring domains. 301 it to the closest live page.","Returns "&amp;C798&amp;" with no clicks or links. Remove internal links and let it 404 or 410."),IF(D798="Non-Indexable","Non-indexable ("&amp;E798&amp;"). Keep if that is intentional; otherwise fix the canonical or noindex.",IF(AA798="Merge","Overlaps with "&amp;I798&amp;IF(N(J798)&gt;0," (similarity "&amp;TEXT(J798,"0.00")&amp;")","")&amp;", which gets more clicks. Merge the useful parts into it and 301 this URL.",IF(AA798="Update",MID(IF(U798="Yes","; Clicks down "&amp;TEXT(-P798,"0%")&amp;" on the previous period","")&amp;IF(V798="Yes","; Average position "&amp;TEXT(N798,"0.0")&amp;" on "&amp;TEXT(L798,"#,##0")&amp;" impressions (striking distance)","")&amp;IF(AND(T798="Yes",N(L798)&gt;=Rules!$B$6),"; Thin ("&amp;F798&amp;" words) but has search demand",""),3,400),IF(AA798="Prune","Low value: "&amp;N(K798)&amp;" clicks, "&amp;N(L798)&amp;" impressions, "&amp;N(Q798)&amp;" sessions, no key events. Remove or noindex it and update internal links.",IF(AA798="Redirect","Low value but "&amp;N(AC798)&amp;" referring domains. 301 it to the closest relevant page to keep those links.",IF(AND(Z798="No",Y798="Yes",N(K798)&lt;Rules!$B$5),"Low search traffic but it converts (key events: "&amp;S798&amp;"). Keep it and link to it.",IF(W798="Yes","Stronger than the page it overlaps ("&amp;I798&amp;"). Keep; merge that page into this one.","Healthy: "&amp;N(K798)&amp;" clicks"&amp;IF(ISNUMBER(N798),", average position "&amp;TEXT(N798,"0.0"),"")&amp;". Keep and monitor."))))))))))</f>
        <v/>
      </c>
      <c r="AE798">
        <f>IF(A798="","",IF(AD798&lt;&gt;"",AD798,AA798))</f>
        <v/>
      </c>
    </row>
    <row r="799">
      <c r="A799">
        <f>IF(Crawl!A798="","",Crawl!A798)</f>
        <v/>
      </c>
      <c r="B799">
        <f>IF(A799="","",Crawl!EC798)</f>
        <v/>
      </c>
      <c r="C799">
        <f>IF(A799="","",IFERROR(INDEX(Crawl!$A798:$DZ798,1,Rules!$H$6),""))</f>
        <v/>
      </c>
      <c r="D799">
        <f>IF(A799="","",IFERROR(INDEX(Crawl!$A798:$DZ798,1,Rules!$H$7),"")&amp;"")</f>
        <v/>
      </c>
      <c r="E799">
        <f>IF(A799="","",IFERROR(INDEX(Crawl!$A798:$DZ798,1,Rules!$H$8),"")&amp;"")</f>
        <v/>
      </c>
      <c r="F799">
        <f>IF(A799="","",IFERROR(INDEX(Crawl!$A798:$DZ798,1,Rules!$H$9),""))</f>
        <v/>
      </c>
      <c r="G799">
        <f>IF(A799="","",IFERROR(INDEX(Crawl!$A798:$DZ798,1,Rules!$H$10),""))</f>
        <v/>
      </c>
      <c r="H799">
        <f>IF(A799="","",IFERROR(INDEX(Crawl!$A798:$DZ798,1,Rules!$H$12),""))</f>
        <v/>
      </c>
      <c r="I799">
        <f>IF(A799="","",IF(AND(N(H799)&gt;0,IFERROR(INDEX(Crawl!$A798:$DZ798,1,Rules!$H$11),"")&amp;""&lt;&gt;""),IFERROR(INDEX(Crawl!$A798:$DZ798,1,Rules!$H$11),"")&amp;"",IF(AND(ISNUMBER(J799),N(J799)&gt;=Rules!$B$12,IFERROR(INDEX(Crawl!$A798:$DZ798,1,Rules!$H$13),"")&amp;""&lt;&gt;""),IFERROR(INDEX(Crawl!$A798:$DZ798,1,Rules!$H$13),"")&amp;"","")))</f>
        <v/>
      </c>
      <c r="J799" s="19">
        <f>IF(A799="","",IF(IFERROR(INDEX(Crawl!$A798:$DZ798,1,Rules!$H$14),"")&amp;""="","",IFERROR(INDEX(Crawl!$A798:$DZ798,1,Rules!$H$14),"")))</f>
        <v/>
      </c>
      <c r="K799">
        <f>IF(A799="","",IFERROR(SUMIFS('GSC current'!$J$2:$J$2001,'GSC current'!$I$2:$I$2001,B799),0))</f>
        <v/>
      </c>
      <c r="L799">
        <f>IF(A799="","",IFERROR(SUMIFS('GSC current'!$K$2:$K$2001,'GSC current'!$I$2:$I$2001,B799),0))</f>
        <v/>
      </c>
      <c r="M799" s="20">
        <f>IF(A799="","",IF(N(L799)&gt;0,K799/L799,""))</f>
        <v/>
      </c>
      <c r="N799" s="21">
        <f>IF(A799="","",IF(N(L799)&gt;0,SUMIFS('GSC current'!$L$2:$L$2001,'GSC current'!$I$2:$I$2001,B799)/L799,""))</f>
        <v/>
      </c>
      <c r="O799">
        <f>IF(A799="","",IFERROR(SUMIFS('GSC previous'!$J$2:$J$2001,'GSC previous'!$I$2:$I$2001,B799),0))</f>
        <v/>
      </c>
      <c r="P799" s="22">
        <f>IF(A799="","",IF(N(O799)&gt;0,(K799-O799)/O799,""))</f>
        <v/>
      </c>
      <c r="Q799">
        <f>IF(A799="","",IFERROR(SUMIFS(GA4!$P$2:$P$2001,GA4!$O$2:$O$2001,B799),0))</f>
        <v/>
      </c>
      <c r="R799" s="23">
        <f>IF(A799="","",IF(N(Q799)&gt;0,SUMIFS(GA4!$Q$2:$Q$2001,GA4!$O$2:$O$2001,B799)/Q799,""))</f>
        <v/>
      </c>
      <c r="S799">
        <f>IF(A799="","",IFERROR(SUMIFS(GA4!$R$2:$R$2001,GA4!$O$2:$O$2001,B799),0))</f>
        <v/>
      </c>
      <c r="T799">
        <f>IF(A799="","",IF(AND(ISNUMBER(F799),LEFT(C799&amp;"",1)="2"),IF(F799&lt;Rules!$B$9,"Yes","No"),"No"))</f>
        <v/>
      </c>
      <c r="U799">
        <f>IF(A799="","",IF(AND(N(O799)&gt;=Rules!$B$8,ISNUMBER(P799)),IF(P799&lt;=-Rules!$B$7,"Yes","No"),"No"))</f>
        <v/>
      </c>
      <c r="V799">
        <f>IF(A799="","",IF(AND(N(L799)&gt;=Rules!$B$6,ISNUMBER(N799)),IF(AND(N799&gt;=Rules!$B$10,N799&lt;=Rules!$B$11),"Yes","No"),"No"))</f>
        <v/>
      </c>
      <c r="W799">
        <f>IF(A799="","",IF(I799&lt;&gt;"","Yes","No"))</f>
        <v/>
      </c>
      <c r="X799">
        <f>IF(I799="","",IF(SUMIFS($K$3:$K$2002,$A$3:$A$2002,SUBSTITUTE(SUBSTITUTE(I799,"?","~?"),"*","~*"))&gt;N(K799),"Yes","No"))</f>
        <v/>
      </c>
      <c r="Y799">
        <f>IF(A799="","",IF(N(S799)&gt;0,"Yes","No"))</f>
        <v/>
      </c>
      <c r="Z799">
        <f>IF(A799="","",IF(AND(N(K799)&lt;Rules!$B$5,N(L799)&lt;Rules!$B$6,N(Q799)&lt;Rules!$B$13,Y799="No"),"Yes","No"))</f>
        <v/>
      </c>
      <c r="AA799">
        <f>IF(A799="","",IF(LEFT(C799&amp;"",1)="3","Redirect",IF(OR(LEFT(C799&amp;"",1)="4",LEFT(C799&amp;"",1)="5"),IF(OR(N(K799)&gt;0,N(AC799)&gt;=Rules!$B$14),"Redirect","Prune"),IF(D799="Non-Indexable","Keep",IF(AND(W799="Yes",X799="Yes",Y799="No"),"Merge",IF(OR(U799="Yes",V799="Yes",AND(T799="Yes",N(L799)&gt;=Rules!$B$6)),"Update",IF(Z799="Yes",IF(N(AC799)&gt;=Rules!$B$14,"Redirect","Prune"),"Keep")))))))</f>
        <v/>
      </c>
      <c r="AB799">
        <f>IF(A799="","",IF(LEFT(C799&amp;"",1)="3","Already redirects ("&amp;C799&amp;"). Update internal links to point at the final URL.",IF(OR(LEFT(C799&amp;"",1)="4",LEFT(C799&amp;"",1)="5"),IF(AA799="Redirect","Returns "&amp;C799&amp;" but still has "&amp;N(K799)&amp;" clicks and "&amp;N(AC799)&amp;" referring domains. 301 it to the closest live page.","Returns "&amp;C799&amp;" with no clicks or links. Remove internal links and let it 404 or 410."),IF(D799="Non-Indexable","Non-indexable ("&amp;E799&amp;"). Keep if that is intentional; otherwise fix the canonical or noindex.",IF(AA799="Merge","Overlaps with "&amp;I799&amp;IF(N(J799)&gt;0," (similarity "&amp;TEXT(J799,"0.00")&amp;")","")&amp;", which gets more clicks. Merge the useful parts into it and 301 this URL.",IF(AA799="Update",MID(IF(U799="Yes","; Clicks down "&amp;TEXT(-P799,"0%")&amp;" on the previous period","")&amp;IF(V799="Yes","; Average position "&amp;TEXT(N799,"0.0")&amp;" on "&amp;TEXT(L799,"#,##0")&amp;" impressions (striking distance)","")&amp;IF(AND(T799="Yes",N(L799)&gt;=Rules!$B$6),"; Thin ("&amp;F799&amp;" words) but has search demand",""),3,400),IF(AA799="Prune","Low value: "&amp;N(K799)&amp;" clicks, "&amp;N(L799)&amp;" impressions, "&amp;N(Q799)&amp;" sessions, no key events. Remove or noindex it and update internal links.",IF(AA799="Redirect","Low value but "&amp;N(AC799)&amp;" referring domains. 301 it to the closest relevant page to keep those links.",IF(AND(Z799="No",Y799="Yes",N(K799)&lt;Rules!$B$5),"Low search traffic but it converts (key events: "&amp;S799&amp;"). Keep it and link to it.",IF(W799="Yes","Stronger than the page it overlaps ("&amp;I799&amp;"). Keep; merge that page into this one.","Healthy: "&amp;N(K799)&amp;" clicks"&amp;IF(ISNUMBER(N799),", average position "&amp;TEXT(N799,"0.0"),"")&amp;". Keep and monitor."))))))))))</f>
        <v/>
      </c>
      <c r="AE799">
        <f>IF(A799="","",IF(AD799&lt;&gt;"",AD799,AA799))</f>
        <v/>
      </c>
    </row>
    <row r="800">
      <c r="A800">
        <f>IF(Crawl!A799="","",Crawl!A799)</f>
        <v/>
      </c>
      <c r="B800">
        <f>IF(A800="","",Crawl!EC799)</f>
        <v/>
      </c>
      <c r="C800">
        <f>IF(A800="","",IFERROR(INDEX(Crawl!$A799:$DZ799,1,Rules!$H$6),""))</f>
        <v/>
      </c>
      <c r="D800">
        <f>IF(A800="","",IFERROR(INDEX(Crawl!$A799:$DZ799,1,Rules!$H$7),"")&amp;"")</f>
        <v/>
      </c>
      <c r="E800">
        <f>IF(A800="","",IFERROR(INDEX(Crawl!$A799:$DZ799,1,Rules!$H$8),"")&amp;"")</f>
        <v/>
      </c>
      <c r="F800">
        <f>IF(A800="","",IFERROR(INDEX(Crawl!$A799:$DZ799,1,Rules!$H$9),""))</f>
        <v/>
      </c>
      <c r="G800">
        <f>IF(A800="","",IFERROR(INDEX(Crawl!$A799:$DZ799,1,Rules!$H$10),""))</f>
        <v/>
      </c>
      <c r="H800">
        <f>IF(A800="","",IFERROR(INDEX(Crawl!$A799:$DZ799,1,Rules!$H$12),""))</f>
        <v/>
      </c>
      <c r="I800">
        <f>IF(A800="","",IF(AND(N(H800)&gt;0,IFERROR(INDEX(Crawl!$A799:$DZ799,1,Rules!$H$11),"")&amp;""&lt;&gt;""),IFERROR(INDEX(Crawl!$A799:$DZ799,1,Rules!$H$11),"")&amp;"",IF(AND(ISNUMBER(J800),N(J800)&gt;=Rules!$B$12,IFERROR(INDEX(Crawl!$A799:$DZ799,1,Rules!$H$13),"")&amp;""&lt;&gt;""),IFERROR(INDEX(Crawl!$A799:$DZ799,1,Rules!$H$13),"")&amp;"","")))</f>
        <v/>
      </c>
      <c r="J800" s="19">
        <f>IF(A800="","",IF(IFERROR(INDEX(Crawl!$A799:$DZ799,1,Rules!$H$14),"")&amp;""="","",IFERROR(INDEX(Crawl!$A799:$DZ799,1,Rules!$H$14),"")))</f>
        <v/>
      </c>
      <c r="K800">
        <f>IF(A800="","",IFERROR(SUMIFS('GSC current'!$J$2:$J$2001,'GSC current'!$I$2:$I$2001,B800),0))</f>
        <v/>
      </c>
      <c r="L800">
        <f>IF(A800="","",IFERROR(SUMIFS('GSC current'!$K$2:$K$2001,'GSC current'!$I$2:$I$2001,B800),0))</f>
        <v/>
      </c>
      <c r="M800" s="20">
        <f>IF(A800="","",IF(N(L800)&gt;0,K800/L800,""))</f>
        <v/>
      </c>
      <c r="N800" s="21">
        <f>IF(A800="","",IF(N(L800)&gt;0,SUMIFS('GSC current'!$L$2:$L$2001,'GSC current'!$I$2:$I$2001,B800)/L800,""))</f>
        <v/>
      </c>
      <c r="O800">
        <f>IF(A800="","",IFERROR(SUMIFS('GSC previous'!$J$2:$J$2001,'GSC previous'!$I$2:$I$2001,B800),0))</f>
        <v/>
      </c>
      <c r="P800" s="22">
        <f>IF(A800="","",IF(N(O800)&gt;0,(K800-O800)/O800,""))</f>
        <v/>
      </c>
      <c r="Q800">
        <f>IF(A800="","",IFERROR(SUMIFS(GA4!$P$2:$P$2001,GA4!$O$2:$O$2001,B800),0))</f>
        <v/>
      </c>
      <c r="R800" s="23">
        <f>IF(A800="","",IF(N(Q800)&gt;0,SUMIFS(GA4!$Q$2:$Q$2001,GA4!$O$2:$O$2001,B800)/Q800,""))</f>
        <v/>
      </c>
      <c r="S800">
        <f>IF(A800="","",IFERROR(SUMIFS(GA4!$R$2:$R$2001,GA4!$O$2:$O$2001,B800),0))</f>
        <v/>
      </c>
      <c r="T800">
        <f>IF(A800="","",IF(AND(ISNUMBER(F800),LEFT(C800&amp;"",1)="2"),IF(F800&lt;Rules!$B$9,"Yes","No"),"No"))</f>
        <v/>
      </c>
      <c r="U800">
        <f>IF(A800="","",IF(AND(N(O800)&gt;=Rules!$B$8,ISNUMBER(P800)),IF(P800&lt;=-Rules!$B$7,"Yes","No"),"No"))</f>
        <v/>
      </c>
      <c r="V800">
        <f>IF(A800="","",IF(AND(N(L800)&gt;=Rules!$B$6,ISNUMBER(N800)),IF(AND(N800&gt;=Rules!$B$10,N800&lt;=Rules!$B$11),"Yes","No"),"No"))</f>
        <v/>
      </c>
      <c r="W800">
        <f>IF(A800="","",IF(I800&lt;&gt;"","Yes","No"))</f>
        <v/>
      </c>
      <c r="X800">
        <f>IF(I800="","",IF(SUMIFS($K$3:$K$2002,$A$3:$A$2002,SUBSTITUTE(SUBSTITUTE(I800,"?","~?"),"*","~*"))&gt;N(K800),"Yes","No"))</f>
        <v/>
      </c>
      <c r="Y800">
        <f>IF(A800="","",IF(N(S800)&gt;0,"Yes","No"))</f>
        <v/>
      </c>
      <c r="Z800">
        <f>IF(A800="","",IF(AND(N(K800)&lt;Rules!$B$5,N(L800)&lt;Rules!$B$6,N(Q800)&lt;Rules!$B$13,Y800="No"),"Yes","No"))</f>
        <v/>
      </c>
      <c r="AA800">
        <f>IF(A800="","",IF(LEFT(C800&amp;"",1)="3","Redirect",IF(OR(LEFT(C800&amp;"",1)="4",LEFT(C800&amp;"",1)="5"),IF(OR(N(K800)&gt;0,N(AC800)&gt;=Rules!$B$14),"Redirect","Prune"),IF(D800="Non-Indexable","Keep",IF(AND(W800="Yes",X800="Yes",Y800="No"),"Merge",IF(OR(U800="Yes",V800="Yes",AND(T800="Yes",N(L800)&gt;=Rules!$B$6)),"Update",IF(Z800="Yes",IF(N(AC800)&gt;=Rules!$B$14,"Redirect","Prune"),"Keep")))))))</f>
        <v/>
      </c>
      <c r="AB800">
        <f>IF(A800="","",IF(LEFT(C800&amp;"",1)="3","Already redirects ("&amp;C800&amp;"). Update internal links to point at the final URL.",IF(OR(LEFT(C800&amp;"",1)="4",LEFT(C800&amp;"",1)="5"),IF(AA800="Redirect","Returns "&amp;C800&amp;" but still has "&amp;N(K800)&amp;" clicks and "&amp;N(AC800)&amp;" referring domains. 301 it to the closest live page.","Returns "&amp;C800&amp;" with no clicks or links. Remove internal links and let it 404 or 410."),IF(D800="Non-Indexable","Non-indexable ("&amp;E800&amp;"). Keep if that is intentional; otherwise fix the canonical or noindex.",IF(AA800="Merge","Overlaps with "&amp;I800&amp;IF(N(J800)&gt;0," (similarity "&amp;TEXT(J800,"0.00")&amp;")","")&amp;", which gets more clicks. Merge the useful parts into it and 301 this URL.",IF(AA800="Update",MID(IF(U800="Yes","; Clicks down "&amp;TEXT(-P800,"0%")&amp;" on the previous period","")&amp;IF(V800="Yes","; Average position "&amp;TEXT(N800,"0.0")&amp;" on "&amp;TEXT(L800,"#,##0")&amp;" impressions (striking distance)","")&amp;IF(AND(T800="Yes",N(L800)&gt;=Rules!$B$6),"; Thin ("&amp;F800&amp;" words) but has search demand",""),3,400),IF(AA800="Prune","Low value: "&amp;N(K800)&amp;" clicks, "&amp;N(L800)&amp;" impressions, "&amp;N(Q800)&amp;" sessions, no key events. Remove or noindex it and update internal links.",IF(AA800="Redirect","Low value but "&amp;N(AC800)&amp;" referring domains. 301 it to the closest relevant page to keep those links.",IF(AND(Z800="No",Y800="Yes",N(K800)&lt;Rules!$B$5),"Low search traffic but it converts (key events: "&amp;S800&amp;"). Keep it and link to it.",IF(W800="Yes","Stronger than the page it overlaps ("&amp;I800&amp;"). Keep; merge that page into this one.","Healthy: "&amp;N(K800)&amp;" clicks"&amp;IF(ISNUMBER(N800),", average position "&amp;TEXT(N800,"0.0"),"")&amp;". Keep and monitor."))))))))))</f>
        <v/>
      </c>
      <c r="AE800">
        <f>IF(A800="","",IF(AD800&lt;&gt;"",AD800,AA800))</f>
        <v/>
      </c>
    </row>
    <row r="801">
      <c r="A801">
        <f>IF(Crawl!A800="","",Crawl!A800)</f>
        <v/>
      </c>
      <c r="B801">
        <f>IF(A801="","",Crawl!EC800)</f>
        <v/>
      </c>
      <c r="C801">
        <f>IF(A801="","",IFERROR(INDEX(Crawl!$A800:$DZ800,1,Rules!$H$6),""))</f>
        <v/>
      </c>
      <c r="D801">
        <f>IF(A801="","",IFERROR(INDEX(Crawl!$A800:$DZ800,1,Rules!$H$7),"")&amp;"")</f>
        <v/>
      </c>
      <c r="E801">
        <f>IF(A801="","",IFERROR(INDEX(Crawl!$A800:$DZ800,1,Rules!$H$8),"")&amp;"")</f>
        <v/>
      </c>
      <c r="F801">
        <f>IF(A801="","",IFERROR(INDEX(Crawl!$A800:$DZ800,1,Rules!$H$9),""))</f>
        <v/>
      </c>
      <c r="G801">
        <f>IF(A801="","",IFERROR(INDEX(Crawl!$A800:$DZ800,1,Rules!$H$10),""))</f>
        <v/>
      </c>
      <c r="H801">
        <f>IF(A801="","",IFERROR(INDEX(Crawl!$A800:$DZ800,1,Rules!$H$12),""))</f>
        <v/>
      </c>
      <c r="I801">
        <f>IF(A801="","",IF(AND(N(H801)&gt;0,IFERROR(INDEX(Crawl!$A800:$DZ800,1,Rules!$H$11),"")&amp;""&lt;&gt;""),IFERROR(INDEX(Crawl!$A800:$DZ800,1,Rules!$H$11),"")&amp;"",IF(AND(ISNUMBER(J801),N(J801)&gt;=Rules!$B$12,IFERROR(INDEX(Crawl!$A800:$DZ800,1,Rules!$H$13),"")&amp;""&lt;&gt;""),IFERROR(INDEX(Crawl!$A800:$DZ800,1,Rules!$H$13),"")&amp;"","")))</f>
        <v/>
      </c>
      <c r="J801" s="19">
        <f>IF(A801="","",IF(IFERROR(INDEX(Crawl!$A800:$DZ800,1,Rules!$H$14),"")&amp;""="","",IFERROR(INDEX(Crawl!$A800:$DZ800,1,Rules!$H$14),"")))</f>
        <v/>
      </c>
      <c r="K801">
        <f>IF(A801="","",IFERROR(SUMIFS('GSC current'!$J$2:$J$2001,'GSC current'!$I$2:$I$2001,B801),0))</f>
        <v/>
      </c>
      <c r="L801">
        <f>IF(A801="","",IFERROR(SUMIFS('GSC current'!$K$2:$K$2001,'GSC current'!$I$2:$I$2001,B801),0))</f>
        <v/>
      </c>
      <c r="M801" s="20">
        <f>IF(A801="","",IF(N(L801)&gt;0,K801/L801,""))</f>
        <v/>
      </c>
      <c r="N801" s="21">
        <f>IF(A801="","",IF(N(L801)&gt;0,SUMIFS('GSC current'!$L$2:$L$2001,'GSC current'!$I$2:$I$2001,B801)/L801,""))</f>
        <v/>
      </c>
      <c r="O801">
        <f>IF(A801="","",IFERROR(SUMIFS('GSC previous'!$J$2:$J$2001,'GSC previous'!$I$2:$I$2001,B801),0))</f>
        <v/>
      </c>
      <c r="P801" s="22">
        <f>IF(A801="","",IF(N(O801)&gt;0,(K801-O801)/O801,""))</f>
        <v/>
      </c>
      <c r="Q801">
        <f>IF(A801="","",IFERROR(SUMIFS(GA4!$P$2:$P$2001,GA4!$O$2:$O$2001,B801),0))</f>
        <v/>
      </c>
      <c r="R801" s="23">
        <f>IF(A801="","",IF(N(Q801)&gt;0,SUMIFS(GA4!$Q$2:$Q$2001,GA4!$O$2:$O$2001,B801)/Q801,""))</f>
        <v/>
      </c>
      <c r="S801">
        <f>IF(A801="","",IFERROR(SUMIFS(GA4!$R$2:$R$2001,GA4!$O$2:$O$2001,B801),0))</f>
        <v/>
      </c>
      <c r="T801">
        <f>IF(A801="","",IF(AND(ISNUMBER(F801),LEFT(C801&amp;"",1)="2"),IF(F801&lt;Rules!$B$9,"Yes","No"),"No"))</f>
        <v/>
      </c>
      <c r="U801">
        <f>IF(A801="","",IF(AND(N(O801)&gt;=Rules!$B$8,ISNUMBER(P801)),IF(P801&lt;=-Rules!$B$7,"Yes","No"),"No"))</f>
        <v/>
      </c>
      <c r="V801">
        <f>IF(A801="","",IF(AND(N(L801)&gt;=Rules!$B$6,ISNUMBER(N801)),IF(AND(N801&gt;=Rules!$B$10,N801&lt;=Rules!$B$11),"Yes","No"),"No"))</f>
        <v/>
      </c>
      <c r="W801">
        <f>IF(A801="","",IF(I801&lt;&gt;"","Yes","No"))</f>
        <v/>
      </c>
      <c r="X801">
        <f>IF(I801="","",IF(SUMIFS($K$3:$K$2002,$A$3:$A$2002,SUBSTITUTE(SUBSTITUTE(I801,"?","~?"),"*","~*"))&gt;N(K801),"Yes","No"))</f>
        <v/>
      </c>
      <c r="Y801">
        <f>IF(A801="","",IF(N(S801)&gt;0,"Yes","No"))</f>
        <v/>
      </c>
      <c r="Z801">
        <f>IF(A801="","",IF(AND(N(K801)&lt;Rules!$B$5,N(L801)&lt;Rules!$B$6,N(Q801)&lt;Rules!$B$13,Y801="No"),"Yes","No"))</f>
        <v/>
      </c>
      <c r="AA801">
        <f>IF(A801="","",IF(LEFT(C801&amp;"",1)="3","Redirect",IF(OR(LEFT(C801&amp;"",1)="4",LEFT(C801&amp;"",1)="5"),IF(OR(N(K801)&gt;0,N(AC801)&gt;=Rules!$B$14),"Redirect","Prune"),IF(D801="Non-Indexable","Keep",IF(AND(W801="Yes",X801="Yes",Y801="No"),"Merge",IF(OR(U801="Yes",V801="Yes",AND(T801="Yes",N(L801)&gt;=Rules!$B$6)),"Update",IF(Z801="Yes",IF(N(AC801)&gt;=Rules!$B$14,"Redirect","Prune"),"Keep")))))))</f>
        <v/>
      </c>
      <c r="AB801">
        <f>IF(A801="","",IF(LEFT(C801&amp;"",1)="3","Already redirects ("&amp;C801&amp;"). Update internal links to point at the final URL.",IF(OR(LEFT(C801&amp;"",1)="4",LEFT(C801&amp;"",1)="5"),IF(AA801="Redirect","Returns "&amp;C801&amp;" but still has "&amp;N(K801)&amp;" clicks and "&amp;N(AC801)&amp;" referring domains. 301 it to the closest live page.","Returns "&amp;C801&amp;" with no clicks or links. Remove internal links and let it 404 or 410."),IF(D801="Non-Indexable","Non-indexable ("&amp;E801&amp;"). Keep if that is intentional; otherwise fix the canonical or noindex.",IF(AA801="Merge","Overlaps with "&amp;I801&amp;IF(N(J801)&gt;0," (similarity "&amp;TEXT(J801,"0.00")&amp;")","")&amp;", which gets more clicks. Merge the useful parts into it and 301 this URL.",IF(AA801="Update",MID(IF(U801="Yes","; Clicks down "&amp;TEXT(-P801,"0%")&amp;" on the previous period","")&amp;IF(V801="Yes","; Average position "&amp;TEXT(N801,"0.0")&amp;" on "&amp;TEXT(L801,"#,##0")&amp;" impressions (striking distance)","")&amp;IF(AND(T801="Yes",N(L801)&gt;=Rules!$B$6),"; Thin ("&amp;F801&amp;" words) but has search demand",""),3,400),IF(AA801="Prune","Low value: "&amp;N(K801)&amp;" clicks, "&amp;N(L801)&amp;" impressions, "&amp;N(Q801)&amp;" sessions, no key events. Remove or noindex it and update internal links.",IF(AA801="Redirect","Low value but "&amp;N(AC801)&amp;" referring domains. 301 it to the closest relevant page to keep those links.",IF(AND(Z801="No",Y801="Yes",N(K801)&lt;Rules!$B$5),"Low search traffic but it converts (key events: "&amp;S801&amp;"). Keep it and link to it.",IF(W801="Yes","Stronger than the page it overlaps ("&amp;I801&amp;"). Keep; merge that page into this one.","Healthy: "&amp;N(K801)&amp;" clicks"&amp;IF(ISNUMBER(N801),", average position "&amp;TEXT(N801,"0.0"),"")&amp;". Keep and monitor."))))))))))</f>
        <v/>
      </c>
      <c r="AE801">
        <f>IF(A801="","",IF(AD801&lt;&gt;"",AD801,AA801))</f>
        <v/>
      </c>
    </row>
    <row r="802">
      <c r="A802">
        <f>IF(Crawl!A801="","",Crawl!A801)</f>
        <v/>
      </c>
      <c r="B802">
        <f>IF(A802="","",Crawl!EC801)</f>
        <v/>
      </c>
      <c r="C802">
        <f>IF(A802="","",IFERROR(INDEX(Crawl!$A801:$DZ801,1,Rules!$H$6),""))</f>
        <v/>
      </c>
      <c r="D802">
        <f>IF(A802="","",IFERROR(INDEX(Crawl!$A801:$DZ801,1,Rules!$H$7),"")&amp;"")</f>
        <v/>
      </c>
      <c r="E802">
        <f>IF(A802="","",IFERROR(INDEX(Crawl!$A801:$DZ801,1,Rules!$H$8),"")&amp;"")</f>
        <v/>
      </c>
      <c r="F802">
        <f>IF(A802="","",IFERROR(INDEX(Crawl!$A801:$DZ801,1,Rules!$H$9),""))</f>
        <v/>
      </c>
      <c r="G802">
        <f>IF(A802="","",IFERROR(INDEX(Crawl!$A801:$DZ801,1,Rules!$H$10),""))</f>
        <v/>
      </c>
      <c r="H802">
        <f>IF(A802="","",IFERROR(INDEX(Crawl!$A801:$DZ801,1,Rules!$H$12),""))</f>
        <v/>
      </c>
      <c r="I802">
        <f>IF(A802="","",IF(AND(N(H802)&gt;0,IFERROR(INDEX(Crawl!$A801:$DZ801,1,Rules!$H$11),"")&amp;""&lt;&gt;""),IFERROR(INDEX(Crawl!$A801:$DZ801,1,Rules!$H$11),"")&amp;"",IF(AND(ISNUMBER(J802),N(J802)&gt;=Rules!$B$12,IFERROR(INDEX(Crawl!$A801:$DZ801,1,Rules!$H$13),"")&amp;""&lt;&gt;""),IFERROR(INDEX(Crawl!$A801:$DZ801,1,Rules!$H$13),"")&amp;"","")))</f>
        <v/>
      </c>
      <c r="J802" s="19">
        <f>IF(A802="","",IF(IFERROR(INDEX(Crawl!$A801:$DZ801,1,Rules!$H$14),"")&amp;""="","",IFERROR(INDEX(Crawl!$A801:$DZ801,1,Rules!$H$14),"")))</f>
        <v/>
      </c>
      <c r="K802">
        <f>IF(A802="","",IFERROR(SUMIFS('GSC current'!$J$2:$J$2001,'GSC current'!$I$2:$I$2001,B802),0))</f>
        <v/>
      </c>
      <c r="L802">
        <f>IF(A802="","",IFERROR(SUMIFS('GSC current'!$K$2:$K$2001,'GSC current'!$I$2:$I$2001,B802),0))</f>
        <v/>
      </c>
      <c r="M802" s="20">
        <f>IF(A802="","",IF(N(L802)&gt;0,K802/L802,""))</f>
        <v/>
      </c>
      <c r="N802" s="21">
        <f>IF(A802="","",IF(N(L802)&gt;0,SUMIFS('GSC current'!$L$2:$L$2001,'GSC current'!$I$2:$I$2001,B802)/L802,""))</f>
        <v/>
      </c>
      <c r="O802">
        <f>IF(A802="","",IFERROR(SUMIFS('GSC previous'!$J$2:$J$2001,'GSC previous'!$I$2:$I$2001,B802),0))</f>
        <v/>
      </c>
      <c r="P802" s="22">
        <f>IF(A802="","",IF(N(O802)&gt;0,(K802-O802)/O802,""))</f>
        <v/>
      </c>
      <c r="Q802">
        <f>IF(A802="","",IFERROR(SUMIFS(GA4!$P$2:$P$2001,GA4!$O$2:$O$2001,B802),0))</f>
        <v/>
      </c>
      <c r="R802" s="23">
        <f>IF(A802="","",IF(N(Q802)&gt;0,SUMIFS(GA4!$Q$2:$Q$2001,GA4!$O$2:$O$2001,B802)/Q802,""))</f>
        <v/>
      </c>
      <c r="S802">
        <f>IF(A802="","",IFERROR(SUMIFS(GA4!$R$2:$R$2001,GA4!$O$2:$O$2001,B802),0))</f>
        <v/>
      </c>
      <c r="T802">
        <f>IF(A802="","",IF(AND(ISNUMBER(F802),LEFT(C802&amp;"",1)="2"),IF(F802&lt;Rules!$B$9,"Yes","No"),"No"))</f>
        <v/>
      </c>
      <c r="U802">
        <f>IF(A802="","",IF(AND(N(O802)&gt;=Rules!$B$8,ISNUMBER(P802)),IF(P802&lt;=-Rules!$B$7,"Yes","No"),"No"))</f>
        <v/>
      </c>
      <c r="V802">
        <f>IF(A802="","",IF(AND(N(L802)&gt;=Rules!$B$6,ISNUMBER(N802)),IF(AND(N802&gt;=Rules!$B$10,N802&lt;=Rules!$B$11),"Yes","No"),"No"))</f>
        <v/>
      </c>
      <c r="W802">
        <f>IF(A802="","",IF(I802&lt;&gt;"","Yes","No"))</f>
        <v/>
      </c>
      <c r="X802">
        <f>IF(I802="","",IF(SUMIFS($K$3:$K$2002,$A$3:$A$2002,SUBSTITUTE(SUBSTITUTE(I802,"?","~?"),"*","~*"))&gt;N(K802),"Yes","No"))</f>
        <v/>
      </c>
      <c r="Y802">
        <f>IF(A802="","",IF(N(S802)&gt;0,"Yes","No"))</f>
        <v/>
      </c>
      <c r="Z802">
        <f>IF(A802="","",IF(AND(N(K802)&lt;Rules!$B$5,N(L802)&lt;Rules!$B$6,N(Q802)&lt;Rules!$B$13,Y802="No"),"Yes","No"))</f>
        <v/>
      </c>
      <c r="AA802">
        <f>IF(A802="","",IF(LEFT(C802&amp;"",1)="3","Redirect",IF(OR(LEFT(C802&amp;"",1)="4",LEFT(C802&amp;"",1)="5"),IF(OR(N(K802)&gt;0,N(AC802)&gt;=Rules!$B$14),"Redirect","Prune"),IF(D802="Non-Indexable","Keep",IF(AND(W802="Yes",X802="Yes",Y802="No"),"Merge",IF(OR(U802="Yes",V802="Yes",AND(T802="Yes",N(L802)&gt;=Rules!$B$6)),"Update",IF(Z802="Yes",IF(N(AC802)&gt;=Rules!$B$14,"Redirect","Prune"),"Keep")))))))</f>
        <v/>
      </c>
      <c r="AB802">
        <f>IF(A802="","",IF(LEFT(C802&amp;"",1)="3","Already redirects ("&amp;C802&amp;"). Update internal links to point at the final URL.",IF(OR(LEFT(C802&amp;"",1)="4",LEFT(C802&amp;"",1)="5"),IF(AA802="Redirect","Returns "&amp;C802&amp;" but still has "&amp;N(K802)&amp;" clicks and "&amp;N(AC802)&amp;" referring domains. 301 it to the closest live page.","Returns "&amp;C802&amp;" with no clicks or links. Remove internal links and let it 404 or 410."),IF(D802="Non-Indexable","Non-indexable ("&amp;E802&amp;"). Keep if that is intentional; otherwise fix the canonical or noindex.",IF(AA802="Merge","Overlaps with "&amp;I802&amp;IF(N(J802)&gt;0," (similarity "&amp;TEXT(J802,"0.00")&amp;")","")&amp;", which gets more clicks. Merge the useful parts into it and 301 this URL.",IF(AA802="Update",MID(IF(U802="Yes","; Clicks down "&amp;TEXT(-P802,"0%")&amp;" on the previous period","")&amp;IF(V802="Yes","; Average position "&amp;TEXT(N802,"0.0")&amp;" on "&amp;TEXT(L802,"#,##0")&amp;" impressions (striking distance)","")&amp;IF(AND(T802="Yes",N(L802)&gt;=Rules!$B$6),"; Thin ("&amp;F802&amp;" words) but has search demand",""),3,400),IF(AA802="Prune","Low value: "&amp;N(K802)&amp;" clicks, "&amp;N(L802)&amp;" impressions, "&amp;N(Q802)&amp;" sessions, no key events. Remove or noindex it and update internal links.",IF(AA802="Redirect","Low value but "&amp;N(AC802)&amp;" referring domains. 301 it to the closest relevant page to keep those links.",IF(AND(Z802="No",Y802="Yes",N(K802)&lt;Rules!$B$5),"Low search traffic but it converts (key events: "&amp;S802&amp;"). Keep it and link to it.",IF(W802="Yes","Stronger than the page it overlaps ("&amp;I802&amp;"). Keep; merge that page into this one.","Healthy: "&amp;N(K802)&amp;" clicks"&amp;IF(ISNUMBER(N802),", average position "&amp;TEXT(N802,"0.0"),"")&amp;". Keep and monitor."))))))))))</f>
        <v/>
      </c>
      <c r="AE802">
        <f>IF(A802="","",IF(AD802&lt;&gt;"",AD802,AA802))</f>
        <v/>
      </c>
    </row>
    <row r="803">
      <c r="A803">
        <f>IF(Crawl!A802="","",Crawl!A802)</f>
        <v/>
      </c>
      <c r="B803">
        <f>IF(A803="","",Crawl!EC802)</f>
        <v/>
      </c>
      <c r="C803">
        <f>IF(A803="","",IFERROR(INDEX(Crawl!$A802:$DZ802,1,Rules!$H$6),""))</f>
        <v/>
      </c>
      <c r="D803">
        <f>IF(A803="","",IFERROR(INDEX(Crawl!$A802:$DZ802,1,Rules!$H$7),"")&amp;"")</f>
        <v/>
      </c>
      <c r="E803">
        <f>IF(A803="","",IFERROR(INDEX(Crawl!$A802:$DZ802,1,Rules!$H$8),"")&amp;"")</f>
        <v/>
      </c>
      <c r="F803">
        <f>IF(A803="","",IFERROR(INDEX(Crawl!$A802:$DZ802,1,Rules!$H$9),""))</f>
        <v/>
      </c>
      <c r="G803">
        <f>IF(A803="","",IFERROR(INDEX(Crawl!$A802:$DZ802,1,Rules!$H$10),""))</f>
        <v/>
      </c>
      <c r="H803">
        <f>IF(A803="","",IFERROR(INDEX(Crawl!$A802:$DZ802,1,Rules!$H$12),""))</f>
        <v/>
      </c>
      <c r="I803">
        <f>IF(A803="","",IF(AND(N(H803)&gt;0,IFERROR(INDEX(Crawl!$A802:$DZ802,1,Rules!$H$11),"")&amp;""&lt;&gt;""),IFERROR(INDEX(Crawl!$A802:$DZ802,1,Rules!$H$11),"")&amp;"",IF(AND(ISNUMBER(J803),N(J803)&gt;=Rules!$B$12,IFERROR(INDEX(Crawl!$A802:$DZ802,1,Rules!$H$13),"")&amp;""&lt;&gt;""),IFERROR(INDEX(Crawl!$A802:$DZ802,1,Rules!$H$13),"")&amp;"","")))</f>
        <v/>
      </c>
      <c r="J803" s="19">
        <f>IF(A803="","",IF(IFERROR(INDEX(Crawl!$A802:$DZ802,1,Rules!$H$14),"")&amp;""="","",IFERROR(INDEX(Crawl!$A802:$DZ802,1,Rules!$H$14),"")))</f>
        <v/>
      </c>
      <c r="K803">
        <f>IF(A803="","",IFERROR(SUMIFS('GSC current'!$J$2:$J$2001,'GSC current'!$I$2:$I$2001,B803),0))</f>
        <v/>
      </c>
      <c r="L803">
        <f>IF(A803="","",IFERROR(SUMIFS('GSC current'!$K$2:$K$2001,'GSC current'!$I$2:$I$2001,B803),0))</f>
        <v/>
      </c>
      <c r="M803" s="20">
        <f>IF(A803="","",IF(N(L803)&gt;0,K803/L803,""))</f>
        <v/>
      </c>
      <c r="N803" s="21">
        <f>IF(A803="","",IF(N(L803)&gt;0,SUMIFS('GSC current'!$L$2:$L$2001,'GSC current'!$I$2:$I$2001,B803)/L803,""))</f>
        <v/>
      </c>
      <c r="O803">
        <f>IF(A803="","",IFERROR(SUMIFS('GSC previous'!$J$2:$J$2001,'GSC previous'!$I$2:$I$2001,B803),0))</f>
        <v/>
      </c>
      <c r="P803" s="22">
        <f>IF(A803="","",IF(N(O803)&gt;0,(K803-O803)/O803,""))</f>
        <v/>
      </c>
      <c r="Q803">
        <f>IF(A803="","",IFERROR(SUMIFS(GA4!$P$2:$P$2001,GA4!$O$2:$O$2001,B803),0))</f>
        <v/>
      </c>
      <c r="R803" s="23">
        <f>IF(A803="","",IF(N(Q803)&gt;0,SUMIFS(GA4!$Q$2:$Q$2001,GA4!$O$2:$O$2001,B803)/Q803,""))</f>
        <v/>
      </c>
      <c r="S803">
        <f>IF(A803="","",IFERROR(SUMIFS(GA4!$R$2:$R$2001,GA4!$O$2:$O$2001,B803),0))</f>
        <v/>
      </c>
      <c r="T803">
        <f>IF(A803="","",IF(AND(ISNUMBER(F803),LEFT(C803&amp;"",1)="2"),IF(F803&lt;Rules!$B$9,"Yes","No"),"No"))</f>
        <v/>
      </c>
      <c r="U803">
        <f>IF(A803="","",IF(AND(N(O803)&gt;=Rules!$B$8,ISNUMBER(P803)),IF(P803&lt;=-Rules!$B$7,"Yes","No"),"No"))</f>
        <v/>
      </c>
      <c r="V803">
        <f>IF(A803="","",IF(AND(N(L803)&gt;=Rules!$B$6,ISNUMBER(N803)),IF(AND(N803&gt;=Rules!$B$10,N803&lt;=Rules!$B$11),"Yes","No"),"No"))</f>
        <v/>
      </c>
      <c r="W803">
        <f>IF(A803="","",IF(I803&lt;&gt;"","Yes","No"))</f>
        <v/>
      </c>
      <c r="X803">
        <f>IF(I803="","",IF(SUMIFS($K$3:$K$2002,$A$3:$A$2002,SUBSTITUTE(SUBSTITUTE(I803,"?","~?"),"*","~*"))&gt;N(K803),"Yes","No"))</f>
        <v/>
      </c>
      <c r="Y803">
        <f>IF(A803="","",IF(N(S803)&gt;0,"Yes","No"))</f>
        <v/>
      </c>
      <c r="Z803">
        <f>IF(A803="","",IF(AND(N(K803)&lt;Rules!$B$5,N(L803)&lt;Rules!$B$6,N(Q803)&lt;Rules!$B$13,Y803="No"),"Yes","No"))</f>
        <v/>
      </c>
      <c r="AA803">
        <f>IF(A803="","",IF(LEFT(C803&amp;"",1)="3","Redirect",IF(OR(LEFT(C803&amp;"",1)="4",LEFT(C803&amp;"",1)="5"),IF(OR(N(K803)&gt;0,N(AC803)&gt;=Rules!$B$14),"Redirect","Prune"),IF(D803="Non-Indexable","Keep",IF(AND(W803="Yes",X803="Yes",Y803="No"),"Merge",IF(OR(U803="Yes",V803="Yes",AND(T803="Yes",N(L803)&gt;=Rules!$B$6)),"Update",IF(Z803="Yes",IF(N(AC803)&gt;=Rules!$B$14,"Redirect","Prune"),"Keep")))))))</f>
        <v/>
      </c>
      <c r="AB803">
        <f>IF(A803="","",IF(LEFT(C803&amp;"",1)="3","Already redirects ("&amp;C803&amp;"). Update internal links to point at the final URL.",IF(OR(LEFT(C803&amp;"",1)="4",LEFT(C803&amp;"",1)="5"),IF(AA803="Redirect","Returns "&amp;C803&amp;" but still has "&amp;N(K803)&amp;" clicks and "&amp;N(AC803)&amp;" referring domains. 301 it to the closest live page.","Returns "&amp;C803&amp;" with no clicks or links. Remove internal links and let it 404 or 410."),IF(D803="Non-Indexable","Non-indexable ("&amp;E803&amp;"). Keep if that is intentional; otherwise fix the canonical or noindex.",IF(AA803="Merge","Overlaps with "&amp;I803&amp;IF(N(J803)&gt;0," (similarity "&amp;TEXT(J803,"0.00")&amp;")","")&amp;", which gets more clicks. Merge the useful parts into it and 301 this URL.",IF(AA803="Update",MID(IF(U803="Yes","; Clicks down "&amp;TEXT(-P803,"0%")&amp;" on the previous period","")&amp;IF(V803="Yes","; Average position "&amp;TEXT(N803,"0.0")&amp;" on "&amp;TEXT(L803,"#,##0")&amp;" impressions (striking distance)","")&amp;IF(AND(T803="Yes",N(L803)&gt;=Rules!$B$6),"; Thin ("&amp;F803&amp;" words) but has search demand",""),3,400),IF(AA803="Prune","Low value: "&amp;N(K803)&amp;" clicks, "&amp;N(L803)&amp;" impressions, "&amp;N(Q803)&amp;" sessions, no key events. Remove or noindex it and update internal links.",IF(AA803="Redirect","Low value but "&amp;N(AC803)&amp;" referring domains. 301 it to the closest relevant page to keep those links.",IF(AND(Z803="No",Y803="Yes",N(K803)&lt;Rules!$B$5),"Low search traffic but it converts (key events: "&amp;S803&amp;"). Keep it and link to it.",IF(W803="Yes","Stronger than the page it overlaps ("&amp;I803&amp;"). Keep; merge that page into this one.","Healthy: "&amp;N(K803)&amp;" clicks"&amp;IF(ISNUMBER(N803),", average position "&amp;TEXT(N803,"0.0"),"")&amp;". Keep and monitor."))))))))))</f>
        <v/>
      </c>
      <c r="AE803">
        <f>IF(A803="","",IF(AD803&lt;&gt;"",AD803,AA803))</f>
        <v/>
      </c>
    </row>
    <row r="804">
      <c r="A804">
        <f>IF(Crawl!A803="","",Crawl!A803)</f>
        <v/>
      </c>
      <c r="B804">
        <f>IF(A804="","",Crawl!EC803)</f>
        <v/>
      </c>
      <c r="C804">
        <f>IF(A804="","",IFERROR(INDEX(Crawl!$A803:$DZ803,1,Rules!$H$6),""))</f>
        <v/>
      </c>
      <c r="D804">
        <f>IF(A804="","",IFERROR(INDEX(Crawl!$A803:$DZ803,1,Rules!$H$7),"")&amp;"")</f>
        <v/>
      </c>
      <c r="E804">
        <f>IF(A804="","",IFERROR(INDEX(Crawl!$A803:$DZ803,1,Rules!$H$8),"")&amp;"")</f>
        <v/>
      </c>
      <c r="F804">
        <f>IF(A804="","",IFERROR(INDEX(Crawl!$A803:$DZ803,1,Rules!$H$9),""))</f>
        <v/>
      </c>
      <c r="G804">
        <f>IF(A804="","",IFERROR(INDEX(Crawl!$A803:$DZ803,1,Rules!$H$10),""))</f>
        <v/>
      </c>
      <c r="H804">
        <f>IF(A804="","",IFERROR(INDEX(Crawl!$A803:$DZ803,1,Rules!$H$12),""))</f>
        <v/>
      </c>
      <c r="I804">
        <f>IF(A804="","",IF(AND(N(H804)&gt;0,IFERROR(INDEX(Crawl!$A803:$DZ803,1,Rules!$H$11),"")&amp;""&lt;&gt;""),IFERROR(INDEX(Crawl!$A803:$DZ803,1,Rules!$H$11),"")&amp;"",IF(AND(ISNUMBER(J804),N(J804)&gt;=Rules!$B$12,IFERROR(INDEX(Crawl!$A803:$DZ803,1,Rules!$H$13),"")&amp;""&lt;&gt;""),IFERROR(INDEX(Crawl!$A803:$DZ803,1,Rules!$H$13),"")&amp;"","")))</f>
        <v/>
      </c>
      <c r="J804" s="19">
        <f>IF(A804="","",IF(IFERROR(INDEX(Crawl!$A803:$DZ803,1,Rules!$H$14),"")&amp;""="","",IFERROR(INDEX(Crawl!$A803:$DZ803,1,Rules!$H$14),"")))</f>
        <v/>
      </c>
      <c r="K804">
        <f>IF(A804="","",IFERROR(SUMIFS('GSC current'!$J$2:$J$2001,'GSC current'!$I$2:$I$2001,B804),0))</f>
        <v/>
      </c>
      <c r="L804">
        <f>IF(A804="","",IFERROR(SUMIFS('GSC current'!$K$2:$K$2001,'GSC current'!$I$2:$I$2001,B804),0))</f>
        <v/>
      </c>
      <c r="M804" s="20">
        <f>IF(A804="","",IF(N(L804)&gt;0,K804/L804,""))</f>
        <v/>
      </c>
      <c r="N804" s="21">
        <f>IF(A804="","",IF(N(L804)&gt;0,SUMIFS('GSC current'!$L$2:$L$2001,'GSC current'!$I$2:$I$2001,B804)/L804,""))</f>
        <v/>
      </c>
      <c r="O804">
        <f>IF(A804="","",IFERROR(SUMIFS('GSC previous'!$J$2:$J$2001,'GSC previous'!$I$2:$I$2001,B804),0))</f>
        <v/>
      </c>
      <c r="P804" s="22">
        <f>IF(A804="","",IF(N(O804)&gt;0,(K804-O804)/O804,""))</f>
        <v/>
      </c>
      <c r="Q804">
        <f>IF(A804="","",IFERROR(SUMIFS(GA4!$P$2:$P$2001,GA4!$O$2:$O$2001,B804),0))</f>
        <v/>
      </c>
      <c r="R804" s="23">
        <f>IF(A804="","",IF(N(Q804)&gt;0,SUMIFS(GA4!$Q$2:$Q$2001,GA4!$O$2:$O$2001,B804)/Q804,""))</f>
        <v/>
      </c>
      <c r="S804">
        <f>IF(A804="","",IFERROR(SUMIFS(GA4!$R$2:$R$2001,GA4!$O$2:$O$2001,B804),0))</f>
        <v/>
      </c>
      <c r="T804">
        <f>IF(A804="","",IF(AND(ISNUMBER(F804),LEFT(C804&amp;"",1)="2"),IF(F804&lt;Rules!$B$9,"Yes","No"),"No"))</f>
        <v/>
      </c>
      <c r="U804">
        <f>IF(A804="","",IF(AND(N(O804)&gt;=Rules!$B$8,ISNUMBER(P804)),IF(P804&lt;=-Rules!$B$7,"Yes","No"),"No"))</f>
        <v/>
      </c>
      <c r="V804">
        <f>IF(A804="","",IF(AND(N(L804)&gt;=Rules!$B$6,ISNUMBER(N804)),IF(AND(N804&gt;=Rules!$B$10,N804&lt;=Rules!$B$11),"Yes","No"),"No"))</f>
        <v/>
      </c>
      <c r="W804">
        <f>IF(A804="","",IF(I804&lt;&gt;"","Yes","No"))</f>
        <v/>
      </c>
      <c r="X804">
        <f>IF(I804="","",IF(SUMIFS($K$3:$K$2002,$A$3:$A$2002,SUBSTITUTE(SUBSTITUTE(I804,"?","~?"),"*","~*"))&gt;N(K804),"Yes","No"))</f>
        <v/>
      </c>
      <c r="Y804">
        <f>IF(A804="","",IF(N(S804)&gt;0,"Yes","No"))</f>
        <v/>
      </c>
      <c r="Z804">
        <f>IF(A804="","",IF(AND(N(K804)&lt;Rules!$B$5,N(L804)&lt;Rules!$B$6,N(Q804)&lt;Rules!$B$13,Y804="No"),"Yes","No"))</f>
        <v/>
      </c>
      <c r="AA804">
        <f>IF(A804="","",IF(LEFT(C804&amp;"",1)="3","Redirect",IF(OR(LEFT(C804&amp;"",1)="4",LEFT(C804&amp;"",1)="5"),IF(OR(N(K804)&gt;0,N(AC804)&gt;=Rules!$B$14),"Redirect","Prune"),IF(D804="Non-Indexable","Keep",IF(AND(W804="Yes",X804="Yes",Y804="No"),"Merge",IF(OR(U804="Yes",V804="Yes",AND(T804="Yes",N(L804)&gt;=Rules!$B$6)),"Update",IF(Z804="Yes",IF(N(AC804)&gt;=Rules!$B$14,"Redirect","Prune"),"Keep")))))))</f>
        <v/>
      </c>
      <c r="AB804">
        <f>IF(A804="","",IF(LEFT(C804&amp;"",1)="3","Already redirects ("&amp;C804&amp;"). Update internal links to point at the final URL.",IF(OR(LEFT(C804&amp;"",1)="4",LEFT(C804&amp;"",1)="5"),IF(AA804="Redirect","Returns "&amp;C804&amp;" but still has "&amp;N(K804)&amp;" clicks and "&amp;N(AC804)&amp;" referring domains. 301 it to the closest live page.","Returns "&amp;C804&amp;" with no clicks or links. Remove internal links and let it 404 or 410."),IF(D804="Non-Indexable","Non-indexable ("&amp;E804&amp;"). Keep if that is intentional; otherwise fix the canonical or noindex.",IF(AA804="Merge","Overlaps with "&amp;I804&amp;IF(N(J804)&gt;0," (similarity "&amp;TEXT(J804,"0.00")&amp;")","")&amp;", which gets more clicks. Merge the useful parts into it and 301 this URL.",IF(AA804="Update",MID(IF(U804="Yes","; Clicks down "&amp;TEXT(-P804,"0%")&amp;" on the previous period","")&amp;IF(V804="Yes","; Average position "&amp;TEXT(N804,"0.0")&amp;" on "&amp;TEXT(L804,"#,##0")&amp;" impressions (striking distance)","")&amp;IF(AND(T804="Yes",N(L804)&gt;=Rules!$B$6),"; Thin ("&amp;F804&amp;" words) but has search demand",""),3,400),IF(AA804="Prune","Low value: "&amp;N(K804)&amp;" clicks, "&amp;N(L804)&amp;" impressions, "&amp;N(Q804)&amp;" sessions, no key events. Remove or noindex it and update internal links.",IF(AA804="Redirect","Low value but "&amp;N(AC804)&amp;" referring domains. 301 it to the closest relevant page to keep those links.",IF(AND(Z804="No",Y804="Yes",N(K804)&lt;Rules!$B$5),"Low search traffic but it converts (key events: "&amp;S804&amp;"). Keep it and link to it.",IF(W804="Yes","Stronger than the page it overlaps ("&amp;I804&amp;"). Keep; merge that page into this one.","Healthy: "&amp;N(K804)&amp;" clicks"&amp;IF(ISNUMBER(N804),", average position "&amp;TEXT(N804,"0.0"),"")&amp;". Keep and monitor."))))))))))</f>
        <v/>
      </c>
      <c r="AE804">
        <f>IF(A804="","",IF(AD804&lt;&gt;"",AD804,AA804))</f>
        <v/>
      </c>
    </row>
    <row r="805">
      <c r="A805">
        <f>IF(Crawl!A804="","",Crawl!A804)</f>
        <v/>
      </c>
      <c r="B805">
        <f>IF(A805="","",Crawl!EC804)</f>
        <v/>
      </c>
      <c r="C805">
        <f>IF(A805="","",IFERROR(INDEX(Crawl!$A804:$DZ804,1,Rules!$H$6),""))</f>
        <v/>
      </c>
      <c r="D805">
        <f>IF(A805="","",IFERROR(INDEX(Crawl!$A804:$DZ804,1,Rules!$H$7),"")&amp;"")</f>
        <v/>
      </c>
      <c r="E805">
        <f>IF(A805="","",IFERROR(INDEX(Crawl!$A804:$DZ804,1,Rules!$H$8),"")&amp;"")</f>
        <v/>
      </c>
      <c r="F805">
        <f>IF(A805="","",IFERROR(INDEX(Crawl!$A804:$DZ804,1,Rules!$H$9),""))</f>
        <v/>
      </c>
      <c r="G805">
        <f>IF(A805="","",IFERROR(INDEX(Crawl!$A804:$DZ804,1,Rules!$H$10),""))</f>
        <v/>
      </c>
      <c r="H805">
        <f>IF(A805="","",IFERROR(INDEX(Crawl!$A804:$DZ804,1,Rules!$H$12),""))</f>
        <v/>
      </c>
      <c r="I805">
        <f>IF(A805="","",IF(AND(N(H805)&gt;0,IFERROR(INDEX(Crawl!$A804:$DZ804,1,Rules!$H$11),"")&amp;""&lt;&gt;""),IFERROR(INDEX(Crawl!$A804:$DZ804,1,Rules!$H$11),"")&amp;"",IF(AND(ISNUMBER(J805),N(J805)&gt;=Rules!$B$12,IFERROR(INDEX(Crawl!$A804:$DZ804,1,Rules!$H$13),"")&amp;""&lt;&gt;""),IFERROR(INDEX(Crawl!$A804:$DZ804,1,Rules!$H$13),"")&amp;"","")))</f>
        <v/>
      </c>
      <c r="J805" s="19">
        <f>IF(A805="","",IF(IFERROR(INDEX(Crawl!$A804:$DZ804,1,Rules!$H$14),"")&amp;""="","",IFERROR(INDEX(Crawl!$A804:$DZ804,1,Rules!$H$14),"")))</f>
        <v/>
      </c>
      <c r="K805">
        <f>IF(A805="","",IFERROR(SUMIFS('GSC current'!$J$2:$J$2001,'GSC current'!$I$2:$I$2001,B805),0))</f>
        <v/>
      </c>
      <c r="L805">
        <f>IF(A805="","",IFERROR(SUMIFS('GSC current'!$K$2:$K$2001,'GSC current'!$I$2:$I$2001,B805),0))</f>
        <v/>
      </c>
      <c r="M805" s="20">
        <f>IF(A805="","",IF(N(L805)&gt;0,K805/L805,""))</f>
        <v/>
      </c>
      <c r="N805" s="21">
        <f>IF(A805="","",IF(N(L805)&gt;0,SUMIFS('GSC current'!$L$2:$L$2001,'GSC current'!$I$2:$I$2001,B805)/L805,""))</f>
        <v/>
      </c>
      <c r="O805">
        <f>IF(A805="","",IFERROR(SUMIFS('GSC previous'!$J$2:$J$2001,'GSC previous'!$I$2:$I$2001,B805),0))</f>
        <v/>
      </c>
      <c r="P805" s="22">
        <f>IF(A805="","",IF(N(O805)&gt;0,(K805-O805)/O805,""))</f>
        <v/>
      </c>
      <c r="Q805">
        <f>IF(A805="","",IFERROR(SUMIFS(GA4!$P$2:$P$2001,GA4!$O$2:$O$2001,B805),0))</f>
        <v/>
      </c>
      <c r="R805" s="23">
        <f>IF(A805="","",IF(N(Q805)&gt;0,SUMIFS(GA4!$Q$2:$Q$2001,GA4!$O$2:$O$2001,B805)/Q805,""))</f>
        <v/>
      </c>
      <c r="S805">
        <f>IF(A805="","",IFERROR(SUMIFS(GA4!$R$2:$R$2001,GA4!$O$2:$O$2001,B805),0))</f>
        <v/>
      </c>
      <c r="T805">
        <f>IF(A805="","",IF(AND(ISNUMBER(F805),LEFT(C805&amp;"",1)="2"),IF(F805&lt;Rules!$B$9,"Yes","No"),"No"))</f>
        <v/>
      </c>
      <c r="U805">
        <f>IF(A805="","",IF(AND(N(O805)&gt;=Rules!$B$8,ISNUMBER(P805)),IF(P805&lt;=-Rules!$B$7,"Yes","No"),"No"))</f>
        <v/>
      </c>
      <c r="V805">
        <f>IF(A805="","",IF(AND(N(L805)&gt;=Rules!$B$6,ISNUMBER(N805)),IF(AND(N805&gt;=Rules!$B$10,N805&lt;=Rules!$B$11),"Yes","No"),"No"))</f>
        <v/>
      </c>
      <c r="W805">
        <f>IF(A805="","",IF(I805&lt;&gt;"","Yes","No"))</f>
        <v/>
      </c>
      <c r="X805">
        <f>IF(I805="","",IF(SUMIFS($K$3:$K$2002,$A$3:$A$2002,SUBSTITUTE(SUBSTITUTE(I805,"?","~?"),"*","~*"))&gt;N(K805),"Yes","No"))</f>
        <v/>
      </c>
      <c r="Y805">
        <f>IF(A805="","",IF(N(S805)&gt;0,"Yes","No"))</f>
        <v/>
      </c>
      <c r="Z805">
        <f>IF(A805="","",IF(AND(N(K805)&lt;Rules!$B$5,N(L805)&lt;Rules!$B$6,N(Q805)&lt;Rules!$B$13,Y805="No"),"Yes","No"))</f>
        <v/>
      </c>
      <c r="AA805">
        <f>IF(A805="","",IF(LEFT(C805&amp;"",1)="3","Redirect",IF(OR(LEFT(C805&amp;"",1)="4",LEFT(C805&amp;"",1)="5"),IF(OR(N(K805)&gt;0,N(AC805)&gt;=Rules!$B$14),"Redirect","Prune"),IF(D805="Non-Indexable","Keep",IF(AND(W805="Yes",X805="Yes",Y805="No"),"Merge",IF(OR(U805="Yes",V805="Yes",AND(T805="Yes",N(L805)&gt;=Rules!$B$6)),"Update",IF(Z805="Yes",IF(N(AC805)&gt;=Rules!$B$14,"Redirect","Prune"),"Keep")))))))</f>
        <v/>
      </c>
      <c r="AB805">
        <f>IF(A805="","",IF(LEFT(C805&amp;"",1)="3","Already redirects ("&amp;C805&amp;"). Update internal links to point at the final URL.",IF(OR(LEFT(C805&amp;"",1)="4",LEFT(C805&amp;"",1)="5"),IF(AA805="Redirect","Returns "&amp;C805&amp;" but still has "&amp;N(K805)&amp;" clicks and "&amp;N(AC805)&amp;" referring domains. 301 it to the closest live page.","Returns "&amp;C805&amp;" with no clicks or links. Remove internal links and let it 404 or 410."),IF(D805="Non-Indexable","Non-indexable ("&amp;E805&amp;"). Keep if that is intentional; otherwise fix the canonical or noindex.",IF(AA805="Merge","Overlaps with "&amp;I805&amp;IF(N(J805)&gt;0," (similarity "&amp;TEXT(J805,"0.00")&amp;")","")&amp;", which gets more clicks. Merge the useful parts into it and 301 this URL.",IF(AA805="Update",MID(IF(U805="Yes","; Clicks down "&amp;TEXT(-P805,"0%")&amp;" on the previous period","")&amp;IF(V805="Yes","; Average position "&amp;TEXT(N805,"0.0")&amp;" on "&amp;TEXT(L805,"#,##0")&amp;" impressions (striking distance)","")&amp;IF(AND(T805="Yes",N(L805)&gt;=Rules!$B$6),"; Thin ("&amp;F805&amp;" words) but has search demand",""),3,400),IF(AA805="Prune","Low value: "&amp;N(K805)&amp;" clicks, "&amp;N(L805)&amp;" impressions, "&amp;N(Q805)&amp;" sessions, no key events. Remove or noindex it and update internal links.",IF(AA805="Redirect","Low value but "&amp;N(AC805)&amp;" referring domains. 301 it to the closest relevant page to keep those links.",IF(AND(Z805="No",Y805="Yes",N(K805)&lt;Rules!$B$5),"Low search traffic but it converts (key events: "&amp;S805&amp;"). Keep it and link to it.",IF(W805="Yes","Stronger than the page it overlaps ("&amp;I805&amp;"). Keep; merge that page into this one.","Healthy: "&amp;N(K805)&amp;" clicks"&amp;IF(ISNUMBER(N805),", average position "&amp;TEXT(N805,"0.0"),"")&amp;". Keep and monitor."))))))))))</f>
        <v/>
      </c>
      <c r="AE805">
        <f>IF(A805="","",IF(AD805&lt;&gt;"",AD805,AA805))</f>
        <v/>
      </c>
    </row>
    <row r="806">
      <c r="A806">
        <f>IF(Crawl!A805="","",Crawl!A805)</f>
        <v/>
      </c>
      <c r="B806">
        <f>IF(A806="","",Crawl!EC805)</f>
        <v/>
      </c>
      <c r="C806">
        <f>IF(A806="","",IFERROR(INDEX(Crawl!$A805:$DZ805,1,Rules!$H$6),""))</f>
        <v/>
      </c>
      <c r="D806">
        <f>IF(A806="","",IFERROR(INDEX(Crawl!$A805:$DZ805,1,Rules!$H$7),"")&amp;"")</f>
        <v/>
      </c>
      <c r="E806">
        <f>IF(A806="","",IFERROR(INDEX(Crawl!$A805:$DZ805,1,Rules!$H$8),"")&amp;"")</f>
        <v/>
      </c>
      <c r="F806">
        <f>IF(A806="","",IFERROR(INDEX(Crawl!$A805:$DZ805,1,Rules!$H$9),""))</f>
        <v/>
      </c>
      <c r="G806">
        <f>IF(A806="","",IFERROR(INDEX(Crawl!$A805:$DZ805,1,Rules!$H$10),""))</f>
        <v/>
      </c>
      <c r="H806">
        <f>IF(A806="","",IFERROR(INDEX(Crawl!$A805:$DZ805,1,Rules!$H$12),""))</f>
        <v/>
      </c>
      <c r="I806">
        <f>IF(A806="","",IF(AND(N(H806)&gt;0,IFERROR(INDEX(Crawl!$A805:$DZ805,1,Rules!$H$11),"")&amp;""&lt;&gt;""),IFERROR(INDEX(Crawl!$A805:$DZ805,1,Rules!$H$11),"")&amp;"",IF(AND(ISNUMBER(J806),N(J806)&gt;=Rules!$B$12,IFERROR(INDEX(Crawl!$A805:$DZ805,1,Rules!$H$13),"")&amp;""&lt;&gt;""),IFERROR(INDEX(Crawl!$A805:$DZ805,1,Rules!$H$13),"")&amp;"","")))</f>
        <v/>
      </c>
      <c r="J806" s="19">
        <f>IF(A806="","",IF(IFERROR(INDEX(Crawl!$A805:$DZ805,1,Rules!$H$14),"")&amp;""="","",IFERROR(INDEX(Crawl!$A805:$DZ805,1,Rules!$H$14),"")))</f>
        <v/>
      </c>
      <c r="K806">
        <f>IF(A806="","",IFERROR(SUMIFS('GSC current'!$J$2:$J$2001,'GSC current'!$I$2:$I$2001,B806),0))</f>
        <v/>
      </c>
      <c r="L806">
        <f>IF(A806="","",IFERROR(SUMIFS('GSC current'!$K$2:$K$2001,'GSC current'!$I$2:$I$2001,B806),0))</f>
        <v/>
      </c>
      <c r="M806" s="20">
        <f>IF(A806="","",IF(N(L806)&gt;0,K806/L806,""))</f>
        <v/>
      </c>
      <c r="N806" s="21">
        <f>IF(A806="","",IF(N(L806)&gt;0,SUMIFS('GSC current'!$L$2:$L$2001,'GSC current'!$I$2:$I$2001,B806)/L806,""))</f>
        <v/>
      </c>
      <c r="O806">
        <f>IF(A806="","",IFERROR(SUMIFS('GSC previous'!$J$2:$J$2001,'GSC previous'!$I$2:$I$2001,B806),0))</f>
        <v/>
      </c>
      <c r="P806" s="22">
        <f>IF(A806="","",IF(N(O806)&gt;0,(K806-O806)/O806,""))</f>
        <v/>
      </c>
      <c r="Q806">
        <f>IF(A806="","",IFERROR(SUMIFS(GA4!$P$2:$P$2001,GA4!$O$2:$O$2001,B806),0))</f>
        <v/>
      </c>
      <c r="R806" s="23">
        <f>IF(A806="","",IF(N(Q806)&gt;0,SUMIFS(GA4!$Q$2:$Q$2001,GA4!$O$2:$O$2001,B806)/Q806,""))</f>
        <v/>
      </c>
      <c r="S806">
        <f>IF(A806="","",IFERROR(SUMIFS(GA4!$R$2:$R$2001,GA4!$O$2:$O$2001,B806),0))</f>
        <v/>
      </c>
      <c r="T806">
        <f>IF(A806="","",IF(AND(ISNUMBER(F806),LEFT(C806&amp;"",1)="2"),IF(F806&lt;Rules!$B$9,"Yes","No"),"No"))</f>
        <v/>
      </c>
      <c r="U806">
        <f>IF(A806="","",IF(AND(N(O806)&gt;=Rules!$B$8,ISNUMBER(P806)),IF(P806&lt;=-Rules!$B$7,"Yes","No"),"No"))</f>
        <v/>
      </c>
      <c r="V806">
        <f>IF(A806="","",IF(AND(N(L806)&gt;=Rules!$B$6,ISNUMBER(N806)),IF(AND(N806&gt;=Rules!$B$10,N806&lt;=Rules!$B$11),"Yes","No"),"No"))</f>
        <v/>
      </c>
      <c r="W806">
        <f>IF(A806="","",IF(I806&lt;&gt;"","Yes","No"))</f>
        <v/>
      </c>
      <c r="X806">
        <f>IF(I806="","",IF(SUMIFS($K$3:$K$2002,$A$3:$A$2002,SUBSTITUTE(SUBSTITUTE(I806,"?","~?"),"*","~*"))&gt;N(K806),"Yes","No"))</f>
        <v/>
      </c>
      <c r="Y806">
        <f>IF(A806="","",IF(N(S806)&gt;0,"Yes","No"))</f>
        <v/>
      </c>
      <c r="Z806">
        <f>IF(A806="","",IF(AND(N(K806)&lt;Rules!$B$5,N(L806)&lt;Rules!$B$6,N(Q806)&lt;Rules!$B$13,Y806="No"),"Yes","No"))</f>
        <v/>
      </c>
      <c r="AA806">
        <f>IF(A806="","",IF(LEFT(C806&amp;"",1)="3","Redirect",IF(OR(LEFT(C806&amp;"",1)="4",LEFT(C806&amp;"",1)="5"),IF(OR(N(K806)&gt;0,N(AC806)&gt;=Rules!$B$14),"Redirect","Prune"),IF(D806="Non-Indexable","Keep",IF(AND(W806="Yes",X806="Yes",Y806="No"),"Merge",IF(OR(U806="Yes",V806="Yes",AND(T806="Yes",N(L806)&gt;=Rules!$B$6)),"Update",IF(Z806="Yes",IF(N(AC806)&gt;=Rules!$B$14,"Redirect","Prune"),"Keep")))))))</f>
        <v/>
      </c>
      <c r="AB806">
        <f>IF(A806="","",IF(LEFT(C806&amp;"",1)="3","Already redirects ("&amp;C806&amp;"). Update internal links to point at the final URL.",IF(OR(LEFT(C806&amp;"",1)="4",LEFT(C806&amp;"",1)="5"),IF(AA806="Redirect","Returns "&amp;C806&amp;" but still has "&amp;N(K806)&amp;" clicks and "&amp;N(AC806)&amp;" referring domains. 301 it to the closest live page.","Returns "&amp;C806&amp;" with no clicks or links. Remove internal links and let it 404 or 410."),IF(D806="Non-Indexable","Non-indexable ("&amp;E806&amp;"). Keep if that is intentional; otherwise fix the canonical or noindex.",IF(AA806="Merge","Overlaps with "&amp;I806&amp;IF(N(J806)&gt;0," (similarity "&amp;TEXT(J806,"0.00")&amp;")","")&amp;", which gets more clicks. Merge the useful parts into it and 301 this URL.",IF(AA806="Update",MID(IF(U806="Yes","; Clicks down "&amp;TEXT(-P806,"0%")&amp;" on the previous period","")&amp;IF(V806="Yes","; Average position "&amp;TEXT(N806,"0.0")&amp;" on "&amp;TEXT(L806,"#,##0")&amp;" impressions (striking distance)","")&amp;IF(AND(T806="Yes",N(L806)&gt;=Rules!$B$6),"; Thin ("&amp;F806&amp;" words) but has search demand",""),3,400),IF(AA806="Prune","Low value: "&amp;N(K806)&amp;" clicks, "&amp;N(L806)&amp;" impressions, "&amp;N(Q806)&amp;" sessions, no key events. Remove or noindex it and update internal links.",IF(AA806="Redirect","Low value but "&amp;N(AC806)&amp;" referring domains. 301 it to the closest relevant page to keep those links.",IF(AND(Z806="No",Y806="Yes",N(K806)&lt;Rules!$B$5),"Low search traffic but it converts (key events: "&amp;S806&amp;"). Keep it and link to it.",IF(W806="Yes","Stronger than the page it overlaps ("&amp;I806&amp;"). Keep; merge that page into this one.","Healthy: "&amp;N(K806)&amp;" clicks"&amp;IF(ISNUMBER(N806),", average position "&amp;TEXT(N806,"0.0"),"")&amp;". Keep and monitor."))))))))))</f>
        <v/>
      </c>
      <c r="AE806">
        <f>IF(A806="","",IF(AD806&lt;&gt;"",AD806,AA806))</f>
        <v/>
      </c>
    </row>
    <row r="807">
      <c r="A807">
        <f>IF(Crawl!A806="","",Crawl!A806)</f>
        <v/>
      </c>
      <c r="B807">
        <f>IF(A807="","",Crawl!EC806)</f>
        <v/>
      </c>
      <c r="C807">
        <f>IF(A807="","",IFERROR(INDEX(Crawl!$A806:$DZ806,1,Rules!$H$6),""))</f>
        <v/>
      </c>
      <c r="D807">
        <f>IF(A807="","",IFERROR(INDEX(Crawl!$A806:$DZ806,1,Rules!$H$7),"")&amp;"")</f>
        <v/>
      </c>
      <c r="E807">
        <f>IF(A807="","",IFERROR(INDEX(Crawl!$A806:$DZ806,1,Rules!$H$8),"")&amp;"")</f>
        <v/>
      </c>
      <c r="F807">
        <f>IF(A807="","",IFERROR(INDEX(Crawl!$A806:$DZ806,1,Rules!$H$9),""))</f>
        <v/>
      </c>
      <c r="G807">
        <f>IF(A807="","",IFERROR(INDEX(Crawl!$A806:$DZ806,1,Rules!$H$10),""))</f>
        <v/>
      </c>
      <c r="H807">
        <f>IF(A807="","",IFERROR(INDEX(Crawl!$A806:$DZ806,1,Rules!$H$12),""))</f>
        <v/>
      </c>
      <c r="I807">
        <f>IF(A807="","",IF(AND(N(H807)&gt;0,IFERROR(INDEX(Crawl!$A806:$DZ806,1,Rules!$H$11),"")&amp;""&lt;&gt;""),IFERROR(INDEX(Crawl!$A806:$DZ806,1,Rules!$H$11),"")&amp;"",IF(AND(ISNUMBER(J807),N(J807)&gt;=Rules!$B$12,IFERROR(INDEX(Crawl!$A806:$DZ806,1,Rules!$H$13),"")&amp;""&lt;&gt;""),IFERROR(INDEX(Crawl!$A806:$DZ806,1,Rules!$H$13),"")&amp;"","")))</f>
        <v/>
      </c>
      <c r="J807" s="19">
        <f>IF(A807="","",IF(IFERROR(INDEX(Crawl!$A806:$DZ806,1,Rules!$H$14),"")&amp;""="","",IFERROR(INDEX(Crawl!$A806:$DZ806,1,Rules!$H$14),"")))</f>
        <v/>
      </c>
      <c r="K807">
        <f>IF(A807="","",IFERROR(SUMIFS('GSC current'!$J$2:$J$2001,'GSC current'!$I$2:$I$2001,B807),0))</f>
        <v/>
      </c>
      <c r="L807">
        <f>IF(A807="","",IFERROR(SUMIFS('GSC current'!$K$2:$K$2001,'GSC current'!$I$2:$I$2001,B807),0))</f>
        <v/>
      </c>
      <c r="M807" s="20">
        <f>IF(A807="","",IF(N(L807)&gt;0,K807/L807,""))</f>
        <v/>
      </c>
      <c r="N807" s="21">
        <f>IF(A807="","",IF(N(L807)&gt;0,SUMIFS('GSC current'!$L$2:$L$2001,'GSC current'!$I$2:$I$2001,B807)/L807,""))</f>
        <v/>
      </c>
      <c r="O807">
        <f>IF(A807="","",IFERROR(SUMIFS('GSC previous'!$J$2:$J$2001,'GSC previous'!$I$2:$I$2001,B807),0))</f>
        <v/>
      </c>
      <c r="P807" s="22">
        <f>IF(A807="","",IF(N(O807)&gt;0,(K807-O807)/O807,""))</f>
        <v/>
      </c>
      <c r="Q807">
        <f>IF(A807="","",IFERROR(SUMIFS(GA4!$P$2:$P$2001,GA4!$O$2:$O$2001,B807),0))</f>
        <v/>
      </c>
      <c r="R807" s="23">
        <f>IF(A807="","",IF(N(Q807)&gt;0,SUMIFS(GA4!$Q$2:$Q$2001,GA4!$O$2:$O$2001,B807)/Q807,""))</f>
        <v/>
      </c>
      <c r="S807">
        <f>IF(A807="","",IFERROR(SUMIFS(GA4!$R$2:$R$2001,GA4!$O$2:$O$2001,B807),0))</f>
        <v/>
      </c>
      <c r="T807">
        <f>IF(A807="","",IF(AND(ISNUMBER(F807),LEFT(C807&amp;"",1)="2"),IF(F807&lt;Rules!$B$9,"Yes","No"),"No"))</f>
        <v/>
      </c>
      <c r="U807">
        <f>IF(A807="","",IF(AND(N(O807)&gt;=Rules!$B$8,ISNUMBER(P807)),IF(P807&lt;=-Rules!$B$7,"Yes","No"),"No"))</f>
        <v/>
      </c>
      <c r="V807">
        <f>IF(A807="","",IF(AND(N(L807)&gt;=Rules!$B$6,ISNUMBER(N807)),IF(AND(N807&gt;=Rules!$B$10,N807&lt;=Rules!$B$11),"Yes","No"),"No"))</f>
        <v/>
      </c>
      <c r="W807">
        <f>IF(A807="","",IF(I807&lt;&gt;"","Yes","No"))</f>
        <v/>
      </c>
      <c r="X807">
        <f>IF(I807="","",IF(SUMIFS($K$3:$K$2002,$A$3:$A$2002,SUBSTITUTE(SUBSTITUTE(I807,"?","~?"),"*","~*"))&gt;N(K807),"Yes","No"))</f>
        <v/>
      </c>
      <c r="Y807">
        <f>IF(A807="","",IF(N(S807)&gt;0,"Yes","No"))</f>
        <v/>
      </c>
      <c r="Z807">
        <f>IF(A807="","",IF(AND(N(K807)&lt;Rules!$B$5,N(L807)&lt;Rules!$B$6,N(Q807)&lt;Rules!$B$13,Y807="No"),"Yes","No"))</f>
        <v/>
      </c>
      <c r="AA807">
        <f>IF(A807="","",IF(LEFT(C807&amp;"",1)="3","Redirect",IF(OR(LEFT(C807&amp;"",1)="4",LEFT(C807&amp;"",1)="5"),IF(OR(N(K807)&gt;0,N(AC807)&gt;=Rules!$B$14),"Redirect","Prune"),IF(D807="Non-Indexable","Keep",IF(AND(W807="Yes",X807="Yes",Y807="No"),"Merge",IF(OR(U807="Yes",V807="Yes",AND(T807="Yes",N(L807)&gt;=Rules!$B$6)),"Update",IF(Z807="Yes",IF(N(AC807)&gt;=Rules!$B$14,"Redirect","Prune"),"Keep")))))))</f>
        <v/>
      </c>
      <c r="AB807">
        <f>IF(A807="","",IF(LEFT(C807&amp;"",1)="3","Already redirects ("&amp;C807&amp;"). Update internal links to point at the final URL.",IF(OR(LEFT(C807&amp;"",1)="4",LEFT(C807&amp;"",1)="5"),IF(AA807="Redirect","Returns "&amp;C807&amp;" but still has "&amp;N(K807)&amp;" clicks and "&amp;N(AC807)&amp;" referring domains. 301 it to the closest live page.","Returns "&amp;C807&amp;" with no clicks or links. Remove internal links and let it 404 or 410."),IF(D807="Non-Indexable","Non-indexable ("&amp;E807&amp;"). Keep if that is intentional; otherwise fix the canonical or noindex.",IF(AA807="Merge","Overlaps with "&amp;I807&amp;IF(N(J807)&gt;0," (similarity "&amp;TEXT(J807,"0.00")&amp;")","")&amp;", which gets more clicks. Merge the useful parts into it and 301 this URL.",IF(AA807="Update",MID(IF(U807="Yes","; Clicks down "&amp;TEXT(-P807,"0%")&amp;" on the previous period","")&amp;IF(V807="Yes","; Average position "&amp;TEXT(N807,"0.0")&amp;" on "&amp;TEXT(L807,"#,##0")&amp;" impressions (striking distance)","")&amp;IF(AND(T807="Yes",N(L807)&gt;=Rules!$B$6),"; Thin ("&amp;F807&amp;" words) but has search demand",""),3,400),IF(AA807="Prune","Low value: "&amp;N(K807)&amp;" clicks, "&amp;N(L807)&amp;" impressions, "&amp;N(Q807)&amp;" sessions, no key events. Remove or noindex it and update internal links.",IF(AA807="Redirect","Low value but "&amp;N(AC807)&amp;" referring domains. 301 it to the closest relevant page to keep those links.",IF(AND(Z807="No",Y807="Yes",N(K807)&lt;Rules!$B$5),"Low search traffic but it converts (key events: "&amp;S807&amp;"). Keep it and link to it.",IF(W807="Yes","Stronger than the page it overlaps ("&amp;I807&amp;"). Keep; merge that page into this one.","Healthy: "&amp;N(K807)&amp;" clicks"&amp;IF(ISNUMBER(N807),", average position "&amp;TEXT(N807,"0.0"),"")&amp;". Keep and monitor."))))))))))</f>
        <v/>
      </c>
      <c r="AE807">
        <f>IF(A807="","",IF(AD807&lt;&gt;"",AD807,AA807))</f>
        <v/>
      </c>
    </row>
    <row r="808">
      <c r="A808">
        <f>IF(Crawl!A807="","",Crawl!A807)</f>
        <v/>
      </c>
      <c r="B808">
        <f>IF(A808="","",Crawl!EC807)</f>
        <v/>
      </c>
      <c r="C808">
        <f>IF(A808="","",IFERROR(INDEX(Crawl!$A807:$DZ807,1,Rules!$H$6),""))</f>
        <v/>
      </c>
      <c r="D808">
        <f>IF(A808="","",IFERROR(INDEX(Crawl!$A807:$DZ807,1,Rules!$H$7),"")&amp;"")</f>
        <v/>
      </c>
      <c r="E808">
        <f>IF(A808="","",IFERROR(INDEX(Crawl!$A807:$DZ807,1,Rules!$H$8),"")&amp;"")</f>
        <v/>
      </c>
      <c r="F808">
        <f>IF(A808="","",IFERROR(INDEX(Crawl!$A807:$DZ807,1,Rules!$H$9),""))</f>
        <v/>
      </c>
      <c r="G808">
        <f>IF(A808="","",IFERROR(INDEX(Crawl!$A807:$DZ807,1,Rules!$H$10),""))</f>
        <v/>
      </c>
      <c r="H808">
        <f>IF(A808="","",IFERROR(INDEX(Crawl!$A807:$DZ807,1,Rules!$H$12),""))</f>
        <v/>
      </c>
      <c r="I808">
        <f>IF(A808="","",IF(AND(N(H808)&gt;0,IFERROR(INDEX(Crawl!$A807:$DZ807,1,Rules!$H$11),"")&amp;""&lt;&gt;""),IFERROR(INDEX(Crawl!$A807:$DZ807,1,Rules!$H$11),"")&amp;"",IF(AND(ISNUMBER(J808),N(J808)&gt;=Rules!$B$12,IFERROR(INDEX(Crawl!$A807:$DZ807,1,Rules!$H$13),"")&amp;""&lt;&gt;""),IFERROR(INDEX(Crawl!$A807:$DZ807,1,Rules!$H$13),"")&amp;"","")))</f>
        <v/>
      </c>
      <c r="J808" s="19">
        <f>IF(A808="","",IF(IFERROR(INDEX(Crawl!$A807:$DZ807,1,Rules!$H$14),"")&amp;""="","",IFERROR(INDEX(Crawl!$A807:$DZ807,1,Rules!$H$14),"")))</f>
        <v/>
      </c>
      <c r="K808">
        <f>IF(A808="","",IFERROR(SUMIFS('GSC current'!$J$2:$J$2001,'GSC current'!$I$2:$I$2001,B808),0))</f>
        <v/>
      </c>
      <c r="L808">
        <f>IF(A808="","",IFERROR(SUMIFS('GSC current'!$K$2:$K$2001,'GSC current'!$I$2:$I$2001,B808),0))</f>
        <v/>
      </c>
      <c r="M808" s="20">
        <f>IF(A808="","",IF(N(L808)&gt;0,K808/L808,""))</f>
        <v/>
      </c>
      <c r="N808" s="21">
        <f>IF(A808="","",IF(N(L808)&gt;0,SUMIFS('GSC current'!$L$2:$L$2001,'GSC current'!$I$2:$I$2001,B808)/L808,""))</f>
        <v/>
      </c>
      <c r="O808">
        <f>IF(A808="","",IFERROR(SUMIFS('GSC previous'!$J$2:$J$2001,'GSC previous'!$I$2:$I$2001,B808),0))</f>
        <v/>
      </c>
      <c r="P808" s="22">
        <f>IF(A808="","",IF(N(O808)&gt;0,(K808-O808)/O808,""))</f>
        <v/>
      </c>
      <c r="Q808">
        <f>IF(A808="","",IFERROR(SUMIFS(GA4!$P$2:$P$2001,GA4!$O$2:$O$2001,B808),0))</f>
        <v/>
      </c>
      <c r="R808" s="23">
        <f>IF(A808="","",IF(N(Q808)&gt;0,SUMIFS(GA4!$Q$2:$Q$2001,GA4!$O$2:$O$2001,B808)/Q808,""))</f>
        <v/>
      </c>
      <c r="S808">
        <f>IF(A808="","",IFERROR(SUMIFS(GA4!$R$2:$R$2001,GA4!$O$2:$O$2001,B808),0))</f>
        <v/>
      </c>
      <c r="T808">
        <f>IF(A808="","",IF(AND(ISNUMBER(F808),LEFT(C808&amp;"",1)="2"),IF(F808&lt;Rules!$B$9,"Yes","No"),"No"))</f>
        <v/>
      </c>
      <c r="U808">
        <f>IF(A808="","",IF(AND(N(O808)&gt;=Rules!$B$8,ISNUMBER(P808)),IF(P808&lt;=-Rules!$B$7,"Yes","No"),"No"))</f>
        <v/>
      </c>
      <c r="V808">
        <f>IF(A808="","",IF(AND(N(L808)&gt;=Rules!$B$6,ISNUMBER(N808)),IF(AND(N808&gt;=Rules!$B$10,N808&lt;=Rules!$B$11),"Yes","No"),"No"))</f>
        <v/>
      </c>
      <c r="W808">
        <f>IF(A808="","",IF(I808&lt;&gt;"","Yes","No"))</f>
        <v/>
      </c>
      <c r="X808">
        <f>IF(I808="","",IF(SUMIFS($K$3:$K$2002,$A$3:$A$2002,SUBSTITUTE(SUBSTITUTE(I808,"?","~?"),"*","~*"))&gt;N(K808),"Yes","No"))</f>
        <v/>
      </c>
      <c r="Y808">
        <f>IF(A808="","",IF(N(S808)&gt;0,"Yes","No"))</f>
        <v/>
      </c>
      <c r="Z808">
        <f>IF(A808="","",IF(AND(N(K808)&lt;Rules!$B$5,N(L808)&lt;Rules!$B$6,N(Q808)&lt;Rules!$B$13,Y808="No"),"Yes","No"))</f>
        <v/>
      </c>
      <c r="AA808">
        <f>IF(A808="","",IF(LEFT(C808&amp;"",1)="3","Redirect",IF(OR(LEFT(C808&amp;"",1)="4",LEFT(C808&amp;"",1)="5"),IF(OR(N(K808)&gt;0,N(AC808)&gt;=Rules!$B$14),"Redirect","Prune"),IF(D808="Non-Indexable","Keep",IF(AND(W808="Yes",X808="Yes",Y808="No"),"Merge",IF(OR(U808="Yes",V808="Yes",AND(T808="Yes",N(L808)&gt;=Rules!$B$6)),"Update",IF(Z808="Yes",IF(N(AC808)&gt;=Rules!$B$14,"Redirect","Prune"),"Keep")))))))</f>
        <v/>
      </c>
      <c r="AB808">
        <f>IF(A808="","",IF(LEFT(C808&amp;"",1)="3","Already redirects ("&amp;C808&amp;"). Update internal links to point at the final URL.",IF(OR(LEFT(C808&amp;"",1)="4",LEFT(C808&amp;"",1)="5"),IF(AA808="Redirect","Returns "&amp;C808&amp;" but still has "&amp;N(K808)&amp;" clicks and "&amp;N(AC808)&amp;" referring domains. 301 it to the closest live page.","Returns "&amp;C808&amp;" with no clicks or links. Remove internal links and let it 404 or 410."),IF(D808="Non-Indexable","Non-indexable ("&amp;E808&amp;"). Keep if that is intentional; otherwise fix the canonical or noindex.",IF(AA808="Merge","Overlaps with "&amp;I808&amp;IF(N(J808)&gt;0," (similarity "&amp;TEXT(J808,"0.00")&amp;")","")&amp;", which gets more clicks. Merge the useful parts into it and 301 this URL.",IF(AA808="Update",MID(IF(U808="Yes","; Clicks down "&amp;TEXT(-P808,"0%")&amp;" on the previous period","")&amp;IF(V808="Yes","; Average position "&amp;TEXT(N808,"0.0")&amp;" on "&amp;TEXT(L808,"#,##0")&amp;" impressions (striking distance)","")&amp;IF(AND(T808="Yes",N(L808)&gt;=Rules!$B$6),"; Thin ("&amp;F808&amp;" words) but has search demand",""),3,400),IF(AA808="Prune","Low value: "&amp;N(K808)&amp;" clicks, "&amp;N(L808)&amp;" impressions, "&amp;N(Q808)&amp;" sessions, no key events. Remove or noindex it and update internal links.",IF(AA808="Redirect","Low value but "&amp;N(AC808)&amp;" referring domains. 301 it to the closest relevant page to keep those links.",IF(AND(Z808="No",Y808="Yes",N(K808)&lt;Rules!$B$5),"Low search traffic but it converts (key events: "&amp;S808&amp;"). Keep it and link to it.",IF(W808="Yes","Stronger than the page it overlaps ("&amp;I808&amp;"). Keep; merge that page into this one.","Healthy: "&amp;N(K808)&amp;" clicks"&amp;IF(ISNUMBER(N808),", average position "&amp;TEXT(N808,"0.0"),"")&amp;". Keep and monitor."))))))))))</f>
        <v/>
      </c>
      <c r="AE808">
        <f>IF(A808="","",IF(AD808&lt;&gt;"",AD808,AA808))</f>
        <v/>
      </c>
    </row>
    <row r="809">
      <c r="A809">
        <f>IF(Crawl!A808="","",Crawl!A808)</f>
        <v/>
      </c>
      <c r="B809">
        <f>IF(A809="","",Crawl!EC808)</f>
        <v/>
      </c>
      <c r="C809">
        <f>IF(A809="","",IFERROR(INDEX(Crawl!$A808:$DZ808,1,Rules!$H$6),""))</f>
        <v/>
      </c>
      <c r="D809">
        <f>IF(A809="","",IFERROR(INDEX(Crawl!$A808:$DZ808,1,Rules!$H$7),"")&amp;"")</f>
        <v/>
      </c>
      <c r="E809">
        <f>IF(A809="","",IFERROR(INDEX(Crawl!$A808:$DZ808,1,Rules!$H$8),"")&amp;"")</f>
        <v/>
      </c>
      <c r="F809">
        <f>IF(A809="","",IFERROR(INDEX(Crawl!$A808:$DZ808,1,Rules!$H$9),""))</f>
        <v/>
      </c>
      <c r="G809">
        <f>IF(A809="","",IFERROR(INDEX(Crawl!$A808:$DZ808,1,Rules!$H$10),""))</f>
        <v/>
      </c>
      <c r="H809">
        <f>IF(A809="","",IFERROR(INDEX(Crawl!$A808:$DZ808,1,Rules!$H$12),""))</f>
        <v/>
      </c>
      <c r="I809">
        <f>IF(A809="","",IF(AND(N(H809)&gt;0,IFERROR(INDEX(Crawl!$A808:$DZ808,1,Rules!$H$11),"")&amp;""&lt;&gt;""),IFERROR(INDEX(Crawl!$A808:$DZ808,1,Rules!$H$11),"")&amp;"",IF(AND(ISNUMBER(J809),N(J809)&gt;=Rules!$B$12,IFERROR(INDEX(Crawl!$A808:$DZ808,1,Rules!$H$13),"")&amp;""&lt;&gt;""),IFERROR(INDEX(Crawl!$A808:$DZ808,1,Rules!$H$13),"")&amp;"","")))</f>
        <v/>
      </c>
      <c r="J809" s="19">
        <f>IF(A809="","",IF(IFERROR(INDEX(Crawl!$A808:$DZ808,1,Rules!$H$14),"")&amp;""="","",IFERROR(INDEX(Crawl!$A808:$DZ808,1,Rules!$H$14),"")))</f>
        <v/>
      </c>
      <c r="K809">
        <f>IF(A809="","",IFERROR(SUMIFS('GSC current'!$J$2:$J$2001,'GSC current'!$I$2:$I$2001,B809),0))</f>
        <v/>
      </c>
      <c r="L809">
        <f>IF(A809="","",IFERROR(SUMIFS('GSC current'!$K$2:$K$2001,'GSC current'!$I$2:$I$2001,B809),0))</f>
        <v/>
      </c>
      <c r="M809" s="20">
        <f>IF(A809="","",IF(N(L809)&gt;0,K809/L809,""))</f>
        <v/>
      </c>
      <c r="N809" s="21">
        <f>IF(A809="","",IF(N(L809)&gt;0,SUMIFS('GSC current'!$L$2:$L$2001,'GSC current'!$I$2:$I$2001,B809)/L809,""))</f>
        <v/>
      </c>
      <c r="O809">
        <f>IF(A809="","",IFERROR(SUMIFS('GSC previous'!$J$2:$J$2001,'GSC previous'!$I$2:$I$2001,B809),0))</f>
        <v/>
      </c>
      <c r="P809" s="22">
        <f>IF(A809="","",IF(N(O809)&gt;0,(K809-O809)/O809,""))</f>
        <v/>
      </c>
      <c r="Q809">
        <f>IF(A809="","",IFERROR(SUMIFS(GA4!$P$2:$P$2001,GA4!$O$2:$O$2001,B809),0))</f>
        <v/>
      </c>
      <c r="R809" s="23">
        <f>IF(A809="","",IF(N(Q809)&gt;0,SUMIFS(GA4!$Q$2:$Q$2001,GA4!$O$2:$O$2001,B809)/Q809,""))</f>
        <v/>
      </c>
      <c r="S809">
        <f>IF(A809="","",IFERROR(SUMIFS(GA4!$R$2:$R$2001,GA4!$O$2:$O$2001,B809),0))</f>
        <v/>
      </c>
      <c r="T809">
        <f>IF(A809="","",IF(AND(ISNUMBER(F809),LEFT(C809&amp;"",1)="2"),IF(F809&lt;Rules!$B$9,"Yes","No"),"No"))</f>
        <v/>
      </c>
      <c r="U809">
        <f>IF(A809="","",IF(AND(N(O809)&gt;=Rules!$B$8,ISNUMBER(P809)),IF(P809&lt;=-Rules!$B$7,"Yes","No"),"No"))</f>
        <v/>
      </c>
      <c r="V809">
        <f>IF(A809="","",IF(AND(N(L809)&gt;=Rules!$B$6,ISNUMBER(N809)),IF(AND(N809&gt;=Rules!$B$10,N809&lt;=Rules!$B$11),"Yes","No"),"No"))</f>
        <v/>
      </c>
      <c r="W809">
        <f>IF(A809="","",IF(I809&lt;&gt;"","Yes","No"))</f>
        <v/>
      </c>
      <c r="X809">
        <f>IF(I809="","",IF(SUMIFS($K$3:$K$2002,$A$3:$A$2002,SUBSTITUTE(SUBSTITUTE(I809,"?","~?"),"*","~*"))&gt;N(K809),"Yes","No"))</f>
        <v/>
      </c>
      <c r="Y809">
        <f>IF(A809="","",IF(N(S809)&gt;0,"Yes","No"))</f>
        <v/>
      </c>
      <c r="Z809">
        <f>IF(A809="","",IF(AND(N(K809)&lt;Rules!$B$5,N(L809)&lt;Rules!$B$6,N(Q809)&lt;Rules!$B$13,Y809="No"),"Yes","No"))</f>
        <v/>
      </c>
      <c r="AA809">
        <f>IF(A809="","",IF(LEFT(C809&amp;"",1)="3","Redirect",IF(OR(LEFT(C809&amp;"",1)="4",LEFT(C809&amp;"",1)="5"),IF(OR(N(K809)&gt;0,N(AC809)&gt;=Rules!$B$14),"Redirect","Prune"),IF(D809="Non-Indexable","Keep",IF(AND(W809="Yes",X809="Yes",Y809="No"),"Merge",IF(OR(U809="Yes",V809="Yes",AND(T809="Yes",N(L809)&gt;=Rules!$B$6)),"Update",IF(Z809="Yes",IF(N(AC809)&gt;=Rules!$B$14,"Redirect","Prune"),"Keep")))))))</f>
        <v/>
      </c>
      <c r="AB809">
        <f>IF(A809="","",IF(LEFT(C809&amp;"",1)="3","Already redirects ("&amp;C809&amp;"). Update internal links to point at the final URL.",IF(OR(LEFT(C809&amp;"",1)="4",LEFT(C809&amp;"",1)="5"),IF(AA809="Redirect","Returns "&amp;C809&amp;" but still has "&amp;N(K809)&amp;" clicks and "&amp;N(AC809)&amp;" referring domains. 301 it to the closest live page.","Returns "&amp;C809&amp;" with no clicks or links. Remove internal links and let it 404 or 410."),IF(D809="Non-Indexable","Non-indexable ("&amp;E809&amp;"). Keep if that is intentional; otherwise fix the canonical or noindex.",IF(AA809="Merge","Overlaps with "&amp;I809&amp;IF(N(J809)&gt;0," (similarity "&amp;TEXT(J809,"0.00")&amp;")","")&amp;", which gets more clicks. Merge the useful parts into it and 301 this URL.",IF(AA809="Update",MID(IF(U809="Yes","; Clicks down "&amp;TEXT(-P809,"0%")&amp;" on the previous period","")&amp;IF(V809="Yes","; Average position "&amp;TEXT(N809,"0.0")&amp;" on "&amp;TEXT(L809,"#,##0")&amp;" impressions (striking distance)","")&amp;IF(AND(T809="Yes",N(L809)&gt;=Rules!$B$6),"; Thin ("&amp;F809&amp;" words) but has search demand",""),3,400),IF(AA809="Prune","Low value: "&amp;N(K809)&amp;" clicks, "&amp;N(L809)&amp;" impressions, "&amp;N(Q809)&amp;" sessions, no key events. Remove or noindex it and update internal links.",IF(AA809="Redirect","Low value but "&amp;N(AC809)&amp;" referring domains. 301 it to the closest relevant page to keep those links.",IF(AND(Z809="No",Y809="Yes",N(K809)&lt;Rules!$B$5),"Low search traffic but it converts (key events: "&amp;S809&amp;"). Keep it and link to it.",IF(W809="Yes","Stronger than the page it overlaps ("&amp;I809&amp;"). Keep; merge that page into this one.","Healthy: "&amp;N(K809)&amp;" clicks"&amp;IF(ISNUMBER(N809),", average position "&amp;TEXT(N809,"0.0"),"")&amp;". Keep and monitor."))))))))))</f>
        <v/>
      </c>
      <c r="AE809">
        <f>IF(A809="","",IF(AD809&lt;&gt;"",AD809,AA809))</f>
        <v/>
      </c>
    </row>
    <row r="810">
      <c r="A810">
        <f>IF(Crawl!A809="","",Crawl!A809)</f>
        <v/>
      </c>
      <c r="B810">
        <f>IF(A810="","",Crawl!EC809)</f>
        <v/>
      </c>
      <c r="C810">
        <f>IF(A810="","",IFERROR(INDEX(Crawl!$A809:$DZ809,1,Rules!$H$6),""))</f>
        <v/>
      </c>
      <c r="D810">
        <f>IF(A810="","",IFERROR(INDEX(Crawl!$A809:$DZ809,1,Rules!$H$7),"")&amp;"")</f>
        <v/>
      </c>
      <c r="E810">
        <f>IF(A810="","",IFERROR(INDEX(Crawl!$A809:$DZ809,1,Rules!$H$8),"")&amp;"")</f>
        <v/>
      </c>
      <c r="F810">
        <f>IF(A810="","",IFERROR(INDEX(Crawl!$A809:$DZ809,1,Rules!$H$9),""))</f>
        <v/>
      </c>
      <c r="G810">
        <f>IF(A810="","",IFERROR(INDEX(Crawl!$A809:$DZ809,1,Rules!$H$10),""))</f>
        <v/>
      </c>
      <c r="H810">
        <f>IF(A810="","",IFERROR(INDEX(Crawl!$A809:$DZ809,1,Rules!$H$12),""))</f>
        <v/>
      </c>
      <c r="I810">
        <f>IF(A810="","",IF(AND(N(H810)&gt;0,IFERROR(INDEX(Crawl!$A809:$DZ809,1,Rules!$H$11),"")&amp;""&lt;&gt;""),IFERROR(INDEX(Crawl!$A809:$DZ809,1,Rules!$H$11),"")&amp;"",IF(AND(ISNUMBER(J810),N(J810)&gt;=Rules!$B$12,IFERROR(INDEX(Crawl!$A809:$DZ809,1,Rules!$H$13),"")&amp;""&lt;&gt;""),IFERROR(INDEX(Crawl!$A809:$DZ809,1,Rules!$H$13),"")&amp;"","")))</f>
        <v/>
      </c>
      <c r="J810" s="19">
        <f>IF(A810="","",IF(IFERROR(INDEX(Crawl!$A809:$DZ809,1,Rules!$H$14),"")&amp;""="","",IFERROR(INDEX(Crawl!$A809:$DZ809,1,Rules!$H$14),"")))</f>
        <v/>
      </c>
      <c r="K810">
        <f>IF(A810="","",IFERROR(SUMIFS('GSC current'!$J$2:$J$2001,'GSC current'!$I$2:$I$2001,B810),0))</f>
        <v/>
      </c>
      <c r="L810">
        <f>IF(A810="","",IFERROR(SUMIFS('GSC current'!$K$2:$K$2001,'GSC current'!$I$2:$I$2001,B810),0))</f>
        <v/>
      </c>
      <c r="M810" s="20">
        <f>IF(A810="","",IF(N(L810)&gt;0,K810/L810,""))</f>
        <v/>
      </c>
      <c r="N810" s="21">
        <f>IF(A810="","",IF(N(L810)&gt;0,SUMIFS('GSC current'!$L$2:$L$2001,'GSC current'!$I$2:$I$2001,B810)/L810,""))</f>
        <v/>
      </c>
      <c r="O810">
        <f>IF(A810="","",IFERROR(SUMIFS('GSC previous'!$J$2:$J$2001,'GSC previous'!$I$2:$I$2001,B810),0))</f>
        <v/>
      </c>
      <c r="P810" s="22">
        <f>IF(A810="","",IF(N(O810)&gt;0,(K810-O810)/O810,""))</f>
        <v/>
      </c>
      <c r="Q810">
        <f>IF(A810="","",IFERROR(SUMIFS(GA4!$P$2:$P$2001,GA4!$O$2:$O$2001,B810),0))</f>
        <v/>
      </c>
      <c r="R810" s="23">
        <f>IF(A810="","",IF(N(Q810)&gt;0,SUMIFS(GA4!$Q$2:$Q$2001,GA4!$O$2:$O$2001,B810)/Q810,""))</f>
        <v/>
      </c>
      <c r="S810">
        <f>IF(A810="","",IFERROR(SUMIFS(GA4!$R$2:$R$2001,GA4!$O$2:$O$2001,B810),0))</f>
        <v/>
      </c>
      <c r="T810">
        <f>IF(A810="","",IF(AND(ISNUMBER(F810),LEFT(C810&amp;"",1)="2"),IF(F810&lt;Rules!$B$9,"Yes","No"),"No"))</f>
        <v/>
      </c>
      <c r="U810">
        <f>IF(A810="","",IF(AND(N(O810)&gt;=Rules!$B$8,ISNUMBER(P810)),IF(P810&lt;=-Rules!$B$7,"Yes","No"),"No"))</f>
        <v/>
      </c>
      <c r="V810">
        <f>IF(A810="","",IF(AND(N(L810)&gt;=Rules!$B$6,ISNUMBER(N810)),IF(AND(N810&gt;=Rules!$B$10,N810&lt;=Rules!$B$11),"Yes","No"),"No"))</f>
        <v/>
      </c>
      <c r="W810">
        <f>IF(A810="","",IF(I810&lt;&gt;"","Yes","No"))</f>
        <v/>
      </c>
      <c r="X810">
        <f>IF(I810="","",IF(SUMIFS($K$3:$K$2002,$A$3:$A$2002,SUBSTITUTE(SUBSTITUTE(I810,"?","~?"),"*","~*"))&gt;N(K810),"Yes","No"))</f>
        <v/>
      </c>
      <c r="Y810">
        <f>IF(A810="","",IF(N(S810)&gt;0,"Yes","No"))</f>
        <v/>
      </c>
      <c r="Z810">
        <f>IF(A810="","",IF(AND(N(K810)&lt;Rules!$B$5,N(L810)&lt;Rules!$B$6,N(Q810)&lt;Rules!$B$13,Y810="No"),"Yes","No"))</f>
        <v/>
      </c>
      <c r="AA810">
        <f>IF(A810="","",IF(LEFT(C810&amp;"",1)="3","Redirect",IF(OR(LEFT(C810&amp;"",1)="4",LEFT(C810&amp;"",1)="5"),IF(OR(N(K810)&gt;0,N(AC810)&gt;=Rules!$B$14),"Redirect","Prune"),IF(D810="Non-Indexable","Keep",IF(AND(W810="Yes",X810="Yes",Y810="No"),"Merge",IF(OR(U810="Yes",V810="Yes",AND(T810="Yes",N(L810)&gt;=Rules!$B$6)),"Update",IF(Z810="Yes",IF(N(AC810)&gt;=Rules!$B$14,"Redirect","Prune"),"Keep")))))))</f>
        <v/>
      </c>
      <c r="AB810">
        <f>IF(A810="","",IF(LEFT(C810&amp;"",1)="3","Already redirects ("&amp;C810&amp;"). Update internal links to point at the final URL.",IF(OR(LEFT(C810&amp;"",1)="4",LEFT(C810&amp;"",1)="5"),IF(AA810="Redirect","Returns "&amp;C810&amp;" but still has "&amp;N(K810)&amp;" clicks and "&amp;N(AC810)&amp;" referring domains. 301 it to the closest live page.","Returns "&amp;C810&amp;" with no clicks or links. Remove internal links and let it 404 or 410."),IF(D810="Non-Indexable","Non-indexable ("&amp;E810&amp;"). Keep if that is intentional; otherwise fix the canonical or noindex.",IF(AA810="Merge","Overlaps with "&amp;I810&amp;IF(N(J810)&gt;0," (similarity "&amp;TEXT(J810,"0.00")&amp;")","")&amp;", which gets more clicks. Merge the useful parts into it and 301 this URL.",IF(AA810="Update",MID(IF(U810="Yes","; Clicks down "&amp;TEXT(-P810,"0%")&amp;" on the previous period","")&amp;IF(V810="Yes","; Average position "&amp;TEXT(N810,"0.0")&amp;" on "&amp;TEXT(L810,"#,##0")&amp;" impressions (striking distance)","")&amp;IF(AND(T810="Yes",N(L810)&gt;=Rules!$B$6),"; Thin ("&amp;F810&amp;" words) but has search demand",""),3,400),IF(AA810="Prune","Low value: "&amp;N(K810)&amp;" clicks, "&amp;N(L810)&amp;" impressions, "&amp;N(Q810)&amp;" sessions, no key events. Remove or noindex it and update internal links.",IF(AA810="Redirect","Low value but "&amp;N(AC810)&amp;" referring domains. 301 it to the closest relevant page to keep those links.",IF(AND(Z810="No",Y810="Yes",N(K810)&lt;Rules!$B$5),"Low search traffic but it converts (key events: "&amp;S810&amp;"). Keep it and link to it.",IF(W810="Yes","Stronger than the page it overlaps ("&amp;I810&amp;"). Keep; merge that page into this one.","Healthy: "&amp;N(K810)&amp;" clicks"&amp;IF(ISNUMBER(N810),", average position "&amp;TEXT(N810,"0.0"),"")&amp;". Keep and monitor."))))))))))</f>
        <v/>
      </c>
      <c r="AE810">
        <f>IF(A810="","",IF(AD810&lt;&gt;"",AD810,AA810))</f>
        <v/>
      </c>
    </row>
    <row r="811">
      <c r="A811">
        <f>IF(Crawl!A810="","",Crawl!A810)</f>
        <v/>
      </c>
      <c r="B811">
        <f>IF(A811="","",Crawl!EC810)</f>
        <v/>
      </c>
      <c r="C811">
        <f>IF(A811="","",IFERROR(INDEX(Crawl!$A810:$DZ810,1,Rules!$H$6),""))</f>
        <v/>
      </c>
      <c r="D811">
        <f>IF(A811="","",IFERROR(INDEX(Crawl!$A810:$DZ810,1,Rules!$H$7),"")&amp;"")</f>
        <v/>
      </c>
      <c r="E811">
        <f>IF(A811="","",IFERROR(INDEX(Crawl!$A810:$DZ810,1,Rules!$H$8),"")&amp;"")</f>
        <v/>
      </c>
      <c r="F811">
        <f>IF(A811="","",IFERROR(INDEX(Crawl!$A810:$DZ810,1,Rules!$H$9),""))</f>
        <v/>
      </c>
      <c r="G811">
        <f>IF(A811="","",IFERROR(INDEX(Crawl!$A810:$DZ810,1,Rules!$H$10),""))</f>
        <v/>
      </c>
      <c r="H811">
        <f>IF(A811="","",IFERROR(INDEX(Crawl!$A810:$DZ810,1,Rules!$H$12),""))</f>
        <v/>
      </c>
      <c r="I811">
        <f>IF(A811="","",IF(AND(N(H811)&gt;0,IFERROR(INDEX(Crawl!$A810:$DZ810,1,Rules!$H$11),"")&amp;""&lt;&gt;""),IFERROR(INDEX(Crawl!$A810:$DZ810,1,Rules!$H$11),"")&amp;"",IF(AND(ISNUMBER(J811),N(J811)&gt;=Rules!$B$12,IFERROR(INDEX(Crawl!$A810:$DZ810,1,Rules!$H$13),"")&amp;""&lt;&gt;""),IFERROR(INDEX(Crawl!$A810:$DZ810,1,Rules!$H$13),"")&amp;"","")))</f>
        <v/>
      </c>
      <c r="J811" s="19">
        <f>IF(A811="","",IF(IFERROR(INDEX(Crawl!$A810:$DZ810,1,Rules!$H$14),"")&amp;""="","",IFERROR(INDEX(Crawl!$A810:$DZ810,1,Rules!$H$14),"")))</f>
        <v/>
      </c>
      <c r="K811">
        <f>IF(A811="","",IFERROR(SUMIFS('GSC current'!$J$2:$J$2001,'GSC current'!$I$2:$I$2001,B811),0))</f>
        <v/>
      </c>
      <c r="L811">
        <f>IF(A811="","",IFERROR(SUMIFS('GSC current'!$K$2:$K$2001,'GSC current'!$I$2:$I$2001,B811),0))</f>
        <v/>
      </c>
      <c r="M811" s="20">
        <f>IF(A811="","",IF(N(L811)&gt;0,K811/L811,""))</f>
        <v/>
      </c>
      <c r="N811" s="21">
        <f>IF(A811="","",IF(N(L811)&gt;0,SUMIFS('GSC current'!$L$2:$L$2001,'GSC current'!$I$2:$I$2001,B811)/L811,""))</f>
        <v/>
      </c>
      <c r="O811">
        <f>IF(A811="","",IFERROR(SUMIFS('GSC previous'!$J$2:$J$2001,'GSC previous'!$I$2:$I$2001,B811),0))</f>
        <v/>
      </c>
      <c r="P811" s="22">
        <f>IF(A811="","",IF(N(O811)&gt;0,(K811-O811)/O811,""))</f>
        <v/>
      </c>
      <c r="Q811">
        <f>IF(A811="","",IFERROR(SUMIFS(GA4!$P$2:$P$2001,GA4!$O$2:$O$2001,B811),0))</f>
        <v/>
      </c>
      <c r="R811" s="23">
        <f>IF(A811="","",IF(N(Q811)&gt;0,SUMIFS(GA4!$Q$2:$Q$2001,GA4!$O$2:$O$2001,B811)/Q811,""))</f>
        <v/>
      </c>
      <c r="S811">
        <f>IF(A811="","",IFERROR(SUMIFS(GA4!$R$2:$R$2001,GA4!$O$2:$O$2001,B811),0))</f>
        <v/>
      </c>
      <c r="T811">
        <f>IF(A811="","",IF(AND(ISNUMBER(F811),LEFT(C811&amp;"",1)="2"),IF(F811&lt;Rules!$B$9,"Yes","No"),"No"))</f>
        <v/>
      </c>
      <c r="U811">
        <f>IF(A811="","",IF(AND(N(O811)&gt;=Rules!$B$8,ISNUMBER(P811)),IF(P811&lt;=-Rules!$B$7,"Yes","No"),"No"))</f>
        <v/>
      </c>
      <c r="V811">
        <f>IF(A811="","",IF(AND(N(L811)&gt;=Rules!$B$6,ISNUMBER(N811)),IF(AND(N811&gt;=Rules!$B$10,N811&lt;=Rules!$B$11),"Yes","No"),"No"))</f>
        <v/>
      </c>
      <c r="W811">
        <f>IF(A811="","",IF(I811&lt;&gt;"","Yes","No"))</f>
        <v/>
      </c>
      <c r="X811">
        <f>IF(I811="","",IF(SUMIFS($K$3:$K$2002,$A$3:$A$2002,SUBSTITUTE(SUBSTITUTE(I811,"?","~?"),"*","~*"))&gt;N(K811),"Yes","No"))</f>
        <v/>
      </c>
      <c r="Y811">
        <f>IF(A811="","",IF(N(S811)&gt;0,"Yes","No"))</f>
        <v/>
      </c>
      <c r="Z811">
        <f>IF(A811="","",IF(AND(N(K811)&lt;Rules!$B$5,N(L811)&lt;Rules!$B$6,N(Q811)&lt;Rules!$B$13,Y811="No"),"Yes","No"))</f>
        <v/>
      </c>
      <c r="AA811">
        <f>IF(A811="","",IF(LEFT(C811&amp;"",1)="3","Redirect",IF(OR(LEFT(C811&amp;"",1)="4",LEFT(C811&amp;"",1)="5"),IF(OR(N(K811)&gt;0,N(AC811)&gt;=Rules!$B$14),"Redirect","Prune"),IF(D811="Non-Indexable","Keep",IF(AND(W811="Yes",X811="Yes",Y811="No"),"Merge",IF(OR(U811="Yes",V811="Yes",AND(T811="Yes",N(L811)&gt;=Rules!$B$6)),"Update",IF(Z811="Yes",IF(N(AC811)&gt;=Rules!$B$14,"Redirect","Prune"),"Keep")))))))</f>
        <v/>
      </c>
      <c r="AB811">
        <f>IF(A811="","",IF(LEFT(C811&amp;"",1)="3","Already redirects ("&amp;C811&amp;"). Update internal links to point at the final URL.",IF(OR(LEFT(C811&amp;"",1)="4",LEFT(C811&amp;"",1)="5"),IF(AA811="Redirect","Returns "&amp;C811&amp;" but still has "&amp;N(K811)&amp;" clicks and "&amp;N(AC811)&amp;" referring domains. 301 it to the closest live page.","Returns "&amp;C811&amp;" with no clicks or links. Remove internal links and let it 404 or 410."),IF(D811="Non-Indexable","Non-indexable ("&amp;E811&amp;"). Keep if that is intentional; otherwise fix the canonical or noindex.",IF(AA811="Merge","Overlaps with "&amp;I811&amp;IF(N(J811)&gt;0," (similarity "&amp;TEXT(J811,"0.00")&amp;")","")&amp;", which gets more clicks. Merge the useful parts into it and 301 this URL.",IF(AA811="Update",MID(IF(U811="Yes","; Clicks down "&amp;TEXT(-P811,"0%")&amp;" on the previous period","")&amp;IF(V811="Yes","; Average position "&amp;TEXT(N811,"0.0")&amp;" on "&amp;TEXT(L811,"#,##0")&amp;" impressions (striking distance)","")&amp;IF(AND(T811="Yes",N(L811)&gt;=Rules!$B$6),"; Thin ("&amp;F811&amp;" words) but has search demand",""),3,400),IF(AA811="Prune","Low value: "&amp;N(K811)&amp;" clicks, "&amp;N(L811)&amp;" impressions, "&amp;N(Q811)&amp;" sessions, no key events. Remove or noindex it and update internal links.",IF(AA811="Redirect","Low value but "&amp;N(AC811)&amp;" referring domains. 301 it to the closest relevant page to keep those links.",IF(AND(Z811="No",Y811="Yes",N(K811)&lt;Rules!$B$5),"Low search traffic but it converts (key events: "&amp;S811&amp;"). Keep it and link to it.",IF(W811="Yes","Stronger than the page it overlaps ("&amp;I811&amp;"). Keep; merge that page into this one.","Healthy: "&amp;N(K811)&amp;" clicks"&amp;IF(ISNUMBER(N811),", average position "&amp;TEXT(N811,"0.0"),"")&amp;". Keep and monitor."))))))))))</f>
        <v/>
      </c>
      <c r="AE811">
        <f>IF(A811="","",IF(AD811&lt;&gt;"",AD811,AA811))</f>
        <v/>
      </c>
    </row>
    <row r="812">
      <c r="A812">
        <f>IF(Crawl!A811="","",Crawl!A811)</f>
        <v/>
      </c>
      <c r="B812">
        <f>IF(A812="","",Crawl!EC811)</f>
        <v/>
      </c>
      <c r="C812">
        <f>IF(A812="","",IFERROR(INDEX(Crawl!$A811:$DZ811,1,Rules!$H$6),""))</f>
        <v/>
      </c>
      <c r="D812">
        <f>IF(A812="","",IFERROR(INDEX(Crawl!$A811:$DZ811,1,Rules!$H$7),"")&amp;"")</f>
        <v/>
      </c>
      <c r="E812">
        <f>IF(A812="","",IFERROR(INDEX(Crawl!$A811:$DZ811,1,Rules!$H$8),"")&amp;"")</f>
        <v/>
      </c>
      <c r="F812">
        <f>IF(A812="","",IFERROR(INDEX(Crawl!$A811:$DZ811,1,Rules!$H$9),""))</f>
        <v/>
      </c>
      <c r="G812">
        <f>IF(A812="","",IFERROR(INDEX(Crawl!$A811:$DZ811,1,Rules!$H$10),""))</f>
        <v/>
      </c>
      <c r="H812">
        <f>IF(A812="","",IFERROR(INDEX(Crawl!$A811:$DZ811,1,Rules!$H$12),""))</f>
        <v/>
      </c>
      <c r="I812">
        <f>IF(A812="","",IF(AND(N(H812)&gt;0,IFERROR(INDEX(Crawl!$A811:$DZ811,1,Rules!$H$11),"")&amp;""&lt;&gt;""),IFERROR(INDEX(Crawl!$A811:$DZ811,1,Rules!$H$11),"")&amp;"",IF(AND(ISNUMBER(J812),N(J812)&gt;=Rules!$B$12,IFERROR(INDEX(Crawl!$A811:$DZ811,1,Rules!$H$13),"")&amp;""&lt;&gt;""),IFERROR(INDEX(Crawl!$A811:$DZ811,1,Rules!$H$13),"")&amp;"","")))</f>
        <v/>
      </c>
      <c r="J812" s="19">
        <f>IF(A812="","",IF(IFERROR(INDEX(Crawl!$A811:$DZ811,1,Rules!$H$14),"")&amp;""="","",IFERROR(INDEX(Crawl!$A811:$DZ811,1,Rules!$H$14),"")))</f>
        <v/>
      </c>
      <c r="K812">
        <f>IF(A812="","",IFERROR(SUMIFS('GSC current'!$J$2:$J$2001,'GSC current'!$I$2:$I$2001,B812),0))</f>
        <v/>
      </c>
      <c r="L812">
        <f>IF(A812="","",IFERROR(SUMIFS('GSC current'!$K$2:$K$2001,'GSC current'!$I$2:$I$2001,B812),0))</f>
        <v/>
      </c>
      <c r="M812" s="20">
        <f>IF(A812="","",IF(N(L812)&gt;0,K812/L812,""))</f>
        <v/>
      </c>
      <c r="N812" s="21">
        <f>IF(A812="","",IF(N(L812)&gt;0,SUMIFS('GSC current'!$L$2:$L$2001,'GSC current'!$I$2:$I$2001,B812)/L812,""))</f>
        <v/>
      </c>
      <c r="O812">
        <f>IF(A812="","",IFERROR(SUMIFS('GSC previous'!$J$2:$J$2001,'GSC previous'!$I$2:$I$2001,B812),0))</f>
        <v/>
      </c>
      <c r="P812" s="22">
        <f>IF(A812="","",IF(N(O812)&gt;0,(K812-O812)/O812,""))</f>
        <v/>
      </c>
      <c r="Q812">
        <f>IF(A812="","",IFERROR(SUMIFS(GA4!$P$2:$P$2001,GA4!$O$2:$O$2001,B812),0))</f>
        <v/>
      </c>
      <c r="R812" s="23">
        <f>IF(A812="","",IF(N(Q812)&gt;0,SUMIFS(GA4!$Q$2:$Q$2001,GA4!$O$2:$O$2001,B812)/Q812,""))</f>
        <v/>
      </c>
      <c r="S812">
        <f>IF(A812="","",IFERROR(SUMIFS(GA4!$R$2:$R$2001,GA4!$O$2:$O$2001,B812),0))</f>
        <v/>
      </c>
      <c r="T812">
        <f>IF(A812="","",IF(AND(ISNUMBER(F812),LEFT(C812&amp;"",1)="2"),IF(F812&lt;Rules!$B$9,"Yes","No"),"No"))</f>
        <v/>
      </c>
      <c r="U812">
        <f>IF(A812="","",IF(AND(N(O812)&gt;=Rules!$B$8,ISNUMBER(P812)),IF(P812&lt;=-Rules!$B$7,"Yes","No"),"No"))</f>
        <v/>
      </c>
      <c r="V812">
        <f>IF(A812="","",IF(AND(N(L812)&gt;=Rules!$B$6,ISNUMBER(N812)),IF(AND(N812&gt;=Rules!$B$10,N812&lt;=Rules!$B$11),"Yes","No"),"No"))</f>
        <v/>
      </c>
      <c r="W812">
        <f>IF(A812="","",IF(I812&lt;&gt;"","Yes","No"))</f>
        <v/>
      </c>
      <c r="X812">
        <f>IF(I812="","",IF(SUMIFS($K$3:$K$2002,$A$3:$A$2002,SUBSTITUTE(SUBSTITUTE(I812,"?","~?"),"*","~*"))&gt;N(K812),"Yes","No"))</f>
        <v/>
      </c>
      <c r="Y812">
        <f>IF(A812="","",IF(N(S812)&gt;0,"Yes","No"))</f>
        <v/>
      </c>
      <c r="Z812">
        <f>IF(A812="","",IF(AND(N(K812)&lt;Rules!$B$5,N(L812)&lt;Rules!$B$6,N(Q812)&lt;Rules!$B$13,Y812="No"),"Yes","No"))</f>
        <v/>
      </c>
      <c r="AA812">
        <f>IF(A812="","",IF(LEFT(C812&amp;"",1)="3","Redirect",IF(OR(LEFT(C812&amp;"",1)="4",LEFT(C812&amp;"",1)="5"),IF(OR(N(K812)&gt;0,N(AC812)&gt;=Rules!$B$14),"Redirect","Prune"),IF(D812="Non-Indexable","Keep",IF(AND(W812="Yes",X812="Yes",Y812="No"),"Merge",IF(OR(U812="Yes",V812="Yes",AND(T812="Yes",N(L812)&gt;=Rules!$B$6)),"Update",IF(Z812="Yes",IF(N(AC812)&gt;=Rules!$B$14,"Redirect","Prune"),"Keep")))))))</f>
        <v/>
      </c>
      <c r="AB812">
        <f>IF(A812="","",IF(LEFT(C812&amp;"",1)="3","Already redirects ("&amp;C812&amp;"). Update internal links to point at the final URL.",IF(OR(LEFT(C812&amp;"",1)="4",LEFT(C812&amp;"",1)="5"),IF(AA812="Redirect","Returns "&amp;C812&amp;" but still has "&amp;N(K812)&amp;" clicks and "&amp;N(AC812)&amp;" referring domains. 301 it to the closest live page.","Returns "&amp;C812&amp;" with no clicks or links. Remove internal links and let it 404 or 410."),IF(D812="Non-Indexable","Non-indexable ("&amp;E812&amp;"). Keep if that is intentional; otherwise fix the canonical or noindex.",IF(AA812="Merge","Overlaps with "&amp;I812&amp;IF(N(J812)&gt;0," (similarity "&amp;TEXT(J812,"0.00")&amp;")","")&amp;", which gets more clicks. Merge the useful parts into it and 301 this URL.",IF(AA812="Update",MID(IF(U812="Yes","; Clicks down "&amp;TEXT(-P812,"0%")&amp;" on the previous period","")&amp;IF(V812="Yes","; Average position "&amp;TEXT(N812,"0.0")&amp;" on "&amp;TEXT(L812,"#,##0")&amp;" impressions (striking distance)","")&amp;IF(AND(T812="Yes",N(L812)&gt;=Rules!$B$6),"; Thin ("&amp;F812&amp;" words) but has search demand",""),3,400),IF(AA812="Prune","Low value: "&amp;N(K812)&amp;" clicks, "&amp;N(L812)&amp;" impressions, "&amp;N(Q812)&amp;" sessions, no key events. Remove or noindex it and update internal links.",IF(AA812="Redirect","Low value but "&amp;N(AC812)&amp;" referring domains. 301 it to the closest relevant page to keep those links.",IF(AND(Z812="No",Y812="Yes",N(K812)&lt;Rules!$B$5),"Low search traffic but it converts (key events: "&amp;S812&amp;"). Keep it and link to it.",IF(W812="Yes","Stronger than the page it overlaps ("&amp;I812&amp;"). Keep; merge that page into this one.","Healthy: "&amp;N(K812)&amp;" clicks"&amp;IF(ISNUMBER(N812),", average position "&amp;TEXT(N812,"0.0"),"")&amp;". Keep and monitor."))))))))))</f>
        <v/>
      </c>
      <c r="AE812">
        <f>IF(A812="","",IF(AD812&lt;&gt;"",AD812,AA812))</f>
        <v/>
      </c>
    </row>
    <row r="813">
      <c r="A813">
        <f>IF(Crawl!A812="","",Crawl!A812)</f>
        <v/>
      </c>
      <c r="B813">
        <f>IF(A813="","",Crawl!EC812)</f>
        <v/>
      </c>
      <c r="C813">
        <f>IF(A813="","",IFERROR(INDEX(Crawl!$A812:$DZ812,1,Rules!$H$6),""))</f>
        <v/>
      </c>
      <c r="D813">
        <f>IF(A813="","",IFERROR(INDEX(Crawl!$A812:$DZ812,1,Rules!$H$7),"")&amp;"")</f>
        <v/>
      </c>
      <c r="E813">
        <f>IF(A813="","",IFERROR(INDEX(Crawl!$A812:$DZ812,1,Rules!$H$8),"")&amp;"")</f>
        <v/>
      </c>
      <c r="F813">
        <f>IF(A813="","",IFERROR(INDEX(Crawl!$A812:$DZ812,1,Rules!$H$9),""))</f>
        <v/>
      </c>
      <c r="G813">
        <f>IF(A813="","",IFERROR(INDEX(Crawl!$A812:$DZ812,1,Rules!$H$10),""))</f>
        <v/>
      </c>
      <c r="H813">
        <f>IF(A813="","",IFERROR(INDEX(Crawl!$A812:$DZ812,1,Rules!$H$12),""))</f>
        <v/>
      </c>
      <c r="I813">
        <f>IF(A813="","",IF(AND(N(H813)&gt;0,IFERROR(INDEX(Crawl!$A812:$DZ812,1,Rules!$H$11),"")&amp;""&lt;&gt;""),IFERROR(INDEX(Crawl!$A812:$DZ812,1,Rules!$H$11),"")&amp;"",IF(AND(ISNUMBER(J813),N(J813)&gt;=Rules!$B$12,IFERROR(INDEX(Crawl!$A812:$DZ812,1,Rules!$H$13),"")&amp;""&lt;&gt;""),IFERROR(INDEX(Crawl!$A812:$DZ812,1,Rules!$H$13),"")&amp;"","")))</f>
        <v/>
      </c>
      <c r="J813" s="19">
        <f>IF(A813="","",IF(IFERROR(INDEX(Crawl!$A812:$DZ812,1,Rules!$H$14),"")&amp;""="","",IFERROR(INDEX(Crawl!$A812:$DZ812,1,Rules!$H$14),"")))</f>
        <v/>
      </c>
      <c r="K813">
        <f>IF(A813="","",IFERROR(SUMIFS('GSC current'!$J$2:$J$2001,'GSC current'!$I$2:$I$2001,B813),0))</f>
        <v/>
      </c>
      <c r="L813">
        <f>IF(A813="","",IFERROR(SUMIFS('GSC current'!$K$2:$K$2001,'GSC current'!$I$2:$I$2001,B813),0))</f>
        <v/>
      </c>
      <c r="M813" s="20">
        <f>IF(A813="","",IF(N(L813)&gt;0,K813/L813,""))</f>
        <v/>
      </c>
      <c r="N813" s="21">
        <f>IF(A813="","",IF(N(L813)&gt;0,SUMIFS('GSC current'!$L$2:$L$2001,'GSC current'!$I$2:$I$2001,B813)/L813,""))</f>
        <v/>
      </c>
      <c r="O813">
        <f>IF(A813="","",IFERROR(SUMIFS('GSC previous'!$J$2:$J$2001,'GSC previous'!$I$2:$I$2001,B813),0))</f>
        <v/>
      </c>
      <c r="P813" s="22">
        <f>IF(A813="","",IF(N(O813)&gt;0,(K813-O813)/O813,""))</f>
        <v/>
      </c>
      <c r="Q813">
        <f>IF(A813="","",IFERROR(SUMIFS(GA4!$P$2:$P$2001,GA4!$O$2:$O$2001,B813),0))</f>
        <v/>
      </c>
      <c r="R813" s="23">
        <f>IF(A813="","",IF(N(Q813)&gt;0,SUMIFS(GA4!$Q$2:$Q$2001,GA4!$O$2:$O$2001,B813)/Q813,""))</f>
        <v/>
      </c>
      <c r="S813">
        <f>IF(A813="","",IFERROR(SUMIFS(GA4!$R$2:$R$2001,GA4!$O$2:$O$2001,B813),0))</f>
        <v/>
      </c>
      <c r="T813">
        <f>IF(A813="","",IF(AND(ISNUMBER(F813),LEFT(C813&amp;"",1)="2"),IF(F813&lt;Rules!$B$9,"Yes","No"),"No"))</f>
        <v/>
      </c>
      <c r="U813">
        <f>IF(A813="","",IF(AND(N(O813)&gt;=Rules!$B$8,ISNUMBER(P813)),IF(P813&lt;=-Rules!$B$7,"Yes","No"),"No"))</f>
        <v/>
      </c>
      <c r="V813">
        <f>IF(A813="","",IF(AND(N(L813)&gt;=Rules!$B$6,ISNUMBER(N813)),IF(AND(N813&gt;=Rules!$B$10,N813&lt;=Rules!$B$11),"Yes","No"),"No"))</f>
        <v/>
      </c>
      <c r="W813">
        <f>IF(A813="","",IF(I813&lt;&gt;"","Yes","No"))</f>
        <v/>
      </c>
      <c r="X813">
        <f>IF(I813="","",IF(SUMIFS($K$3:$K$2002,$A$3:$A$2002,SUBSTITUTE(SUBSTITUTE(I813,"?","~?"),"*","~*"))&gt;N(K813),"Yes","No"))</f>
        <v/>
      </c>
      <c r="Y813">
        <f>IF(A813="","",IF(N(S813)&gt;0,"Yes","No"))</f>
        <v/>
      </c>
      <c r="Z813">
        <f>IF(A813="","",IF(AND(N(K813)&lt;Rules!$B$5,N(L813)&lt;Rules!$B$6,N(Q813)&lt;Rules!$B$13,Y813="No"),"Yes","No"))</f>
        <v/>
      </c>
      <c r="AA813">
        <f>IF(A813="","",IF(LEFT(C813&amp;"",1)="3","Redirect",IF(OR(LEFT(C813&amp;"",1)="4",LEFT(C813&amp;"",1)="5"),IF(OR(N(K813)&gt;0,N(AC813)&gt;=Rules!$B$14),"Redirect","Prune"),IF(D813="Non-Indexable","Keep",IF(AND(W813="Yes",X813="Yes",Y813="No"),"Merge",IF(OR(U813="Yes",V813="Yes",AND(T813="Yes",N(L813)&gt;=Rules!$B$6)),"Update",IF(Z813="Yes",IF(N(AC813)&gt;=Rules!$B$14,"Redirect","Prune"),"Keep")))))))</f>
        <v/>
      </c>
      <c r="AB813">
        <f>IF(A813="","",IF(LEFT(C813&amp;"",1)="3","Already redirects ("&amp;C813&amp;"). Update internal links to point at the final URL.",IF(OR(LEFT(C813&amp;"",1)="4",LEFT(C813&amp;"",1)="5"),IF(AA813="Redirect","Returns "&amp;C813&amp;" but still has "&amp;N(K813)&amp;" clicks and "&amp;N(AC813)&amp;" referring domains. 301 it to the closest live page.","Returns "&amp;C813&amp;" with no clicks or links. Remove internal links and let it 404 or 410."),IF(D813="Non-Indexable","Non-indexable ("&amp;E813&amp;"). Keep if that is intentional; otherwise fix the canonical or noindex.",IF(AA813="Merge","Overlaps with "&amp;I813&amp;IF(N(J813)&gt;0," (similarity "&amp;TEXT(J813,"0.00")&amp;")","")&amp;", which gets more clicks. Merge the useful parts into it and 301 this URL.",IF(AA813="Update",MID(IF(U813="Yes","; Clicks down "&amp;TEXT(-P813,"0%")&amp;" on the previous period","")&amp;IF(V813="Yes","; Average position "&amp;TEXT(N813,"0.0")&amp;" on "&amp;TEXT(L813,"#,##0")&amp;" impressions (striking distance)","")&amp;IF(AND(T813="Yes",N(L813)&gt;=Rules!$B$6),"; Thin ("&amp;F813&amp;" words) but has search demand",""),3,400),IF(AA813="Prune","Low value: "&amp;N(K813)&amp;" clicks, "&amp;N(L813)&amp;" impressions, "&amp;N(Q813)&amp;" sessions, no key events. Remove or noindex it and update internal links.",IF(AA813="Redirect","Low value but "&amp;N(AC813)&amp;" referring domains. 301 it to the closest relevant page to keep those links.",IF(AND(Z813="No",Y813="Yes",N(K813)&lt;Rules!$B$5),"Low search traffic but it converts (key events: "&amp;S813&amp;"). Keep it and link to it.",IF(W813="Yes","Stronger than the page it overlaps ("&amp;I813&amp;"). Keep; merge that page into this one.","Healthy: "&amp;N(K813)&amp;" clicks"&amp;IF(ISNUMBER(N813),", average position "&amp;TEXT(N813,"0.0"),"")&amp;". Keep and monitor."))))))))))</f>
        <v/>
      </c>
      <c r="AE813">
        <f>IF(A813="","",IF(AD813&lt;&gt;"",AD813,AA813))</f>
        <v/>
      </c>
    </row>
    <row r="814">
      <c r="A814">
        <f>IF(Crawl!A813="","",Crawl!A813)</f>
        <v/>
      </c>
      <c r="B814">
        <f>IF(A814="","",Crawl!EC813)</f>
        <v/>
      </c>
      <c r="C814">
        <f>IF(A814="","",IFERROR(INDEX(Crawl!$A813:$DZ813,1,Rules!$H$6),""))</f>
        <v/>
      </c>
      <c r="D814">
        <f>IF(A814="","",IFERROR(INDEX(Crawl!$A813:$DZ813,1,Rules!$H$7),"")&amp;"")</f>
        <v/>
      </c>
      <c r="E814">
        <f>IF(A814="","",IFERROR(INDEX(Crawl!$A813:$DZ813,1,Rules!$H$8),"")&amp;"")</f>
        <v/>
      </c>
      <c r="F814">
        <f>IF(A814="","",IFERROR(INDEX(Crawl!$A813:$DZ813,1,Rules!$H$9),""))</f>
        <v/>
      </c>
      <c r="G814">
        <f>IF(A814="","",IFERROR(INDEX(Crawl!$A813:$DZ813,1,Rules!$H$10),""))</f>
        <v/>
      </c>
      <c r="H814">
        <f>IF(A814="","",IFERROR(INDEX(Crawl!$A813:$DZ813,1,Rules!$H$12),""))</f>
        <v/>
      </c>
      <c r="I814">
        <f>IF(A814="","",IF(AND(N(H814)&gt;0,IFERROR(INDEX(Crawl!$A813:$DZ813,1,Rules!$H$11),"")&amp;""&lt;&gt;""),IFERROR(INDEX(Crawl!$A813:$DZ813,1,Rules!$H$11),"")&amp;"",IF(AND(ISNUMBER(J814),N(J814)&gt;=Rules!$B$12,IFERROR(INDEX(Crawl!$A813:$DZ813,1,Rules!$H$13),"")&amp;""&lt;&gt;""),IFERROR(INDEX(Crawl!$A813:$DZ813,1,Rules!$H$13),"")&amp;"","")))</f>
        <v/>
      </c>
      <c r="J814" s="19">
        <f>IF(A814="","",IF(IFERROR(INDEX(Crawl!$A813:$DZ813,1,Rules!$H$14),"")&amp;""="","",IFERROR(INDEX(Crawl!$A813:$DZ813,1,Rules!$H$14),"")))</f>
        <v/>
      </c>
      <c r="K814">
        <f>IF(A814="","",IFERROR(SUMIFS('GSC current'!$J$2:$J$2001,'GSC current'!$I$2:$I$2001,B814),0))</f>
        <v/>
      </c>
      <c r="L814">
        <f>IF(A814="","",IFERROR(SUMIFS('GSC current'!$K$2:$K$2001,'GSC current'!$I$2:$I$2001,B814),0))</f>
        <v/>
      </c>
      <c r="M814" s="20">
        <f>IF(A814="","",IF(N(L814)&gt;0,K814/L814,""))</f>
        <v/>
      </c>
      <c r="N814" s="21">
        <f>IF(A814="","",IF(N(L814)&gt;0,SUMIFS('GSC current'!$L$2:$L$2001,'GSC current'!$I$2:$I$2001,B814)/L814,""))</f>
        <v/>
      </c>
      <c r="O814">
        <f>IF(A814="","",IFERROR(SUMIFS('GSC previous'!$J$2:$J$2001,'GSC previous'!$I$2:$I$2001,B814),0))</f>
        <v/>
      </c>
      <c r="P814" s="22">
        <f>IF(A814="","",IF(N(O814)&gt;0,(K814-O814)/O814,""))</f>
        <v/>
      </c>
      <c r="Q814">
        <f>IF(A814="","",IFERROR(SUMIFS(GA4!$P$2:$P$2001,GA4!$O$2:$O$2001,B814),0))</f>
        <v/>
      </c>
      <c r="R814" s="23">
        <f>IF(A814="","",IF(N(Q814)&gt;0,SUMIFS(GA4!$Q$2:$Q$2001,GA4!$O$2:$O$2001,B814)/Q814,""))</f>
        <v/>
      </c>
      <c r="S814">
        <f>IF(A814="","",IFERROR(SUMIFS(GA4!$R$2:$R$2001,GA4!$O$2:$O$2001,B814),0))</f>
        <v/>
      </c>
      <c r="T814">
        <f>IF(A814="","",IF(AND(ISNUMBER(F814),LEFT(C814&amp;"",1)="2"),IF(F814&lt;Rules!$B$9,"Yes","No"),"No"))</f>
        <v/>
      </c>
      <c r="U814">
        <f>IF(A814="","",IF(AND(N(O814)&gt;=Rules!$B$8,ISNUMBER(P814)),IF(P814&lt;=-Rules!$B$7,"Yes","No"),"No"))</f>
        <v/>
      </c>
      <c r="V814">
        <f>IF(A814="","",IF(AND(N(L814)&gt;=Rules!$B$6,ISNUMBER(N814)),IF(AND(N814&gt;=Rules!$B$10,N814&lt;=Rules!$B$11),"Yes","No"),"No"))</f>
        <v/>
      </c>
      <c r="W814">
        <f>IF(A814="","",IF(I814&lt;&gt;"","Yes","No"))</f>
        <v/>
      </c>
      <c r="X814">
        <f>IF(I814="","",IF(SUMIFS($K$3:$K$2002,$A$3:$A$2002,SUBSTITUTE(SUBSTITUTE(I814,"?","~?"),"*","~*"))&gt;N(K814),"Yes","No"))</f>
        <v/>
      </c>
      <c r="Y814">
        <f>IF(A814="","",IF(N(S814)&gt;0,"Yes","No"))</f>
        <v/>
      </c>
      <c r="Z814">
        <f>IF(A814="","",IF(AND(N(K814)&lt;Rules!$B$5,N(L814)&lt;Rules!$B$6,N(Q814)&lt;Rules!$B$13,Y814="No"),"Yes","No"))</f>
        <v/>
      </c>
      <c r="AA814">
        <f>IF(A814="","",IF(LEFT(C814&amp;"",1)="3","Redirect",IF(OR(LEFT(C814&amp;"",1)="4",LEFT(C814&amp;"",1)="5"),IF(OR(N(K814)&gt;0,N(AC814)&gt;=Rules!$B$14),"Redirect","Prune"),IF(D814="Non-Indexable","Keep",IF(AND(W814="Yes",X814="Yes",Y814="No"),"Merge",IF(OR(U814="Yes",V814="Yes",AND(T814="Yes",N(L814)&gt;=Rules!$B$6)),"Update",IF(Z814="Yes",IF(N(AC814)&gt;=Rules!$B$14,"Redirect","Prune"),"Keep")))))))</f>
        <v/>
      </c>
      <c r="AB814">
        <f>IF(A814="","",IF(LEFT(C814&amp;"",1)="3","Already redirects ("&amp;C814&amp;"). Update internal links to point at the final URL.",IF(OR(LEFT(C814&amp;"",1)="4",LEFT(C814&amp;"",1)="5"),IF(AA814="Redirect","Returns "&amp;C814&amp;" but still has "&amp;N(K814)&amp;" clicks and "&amp;N(AC814)&amp;" referring domains. 301 it to the closest live page.","Returns "&amp;C814&amp;" with no clicks or links. Remove internal links and let it 404 or 410."),IF(D814="Non-Indexable","Non-indexable ("&amp;E814&amp;"). Keep if that is intentional; otherwise fix the canonical or noindex.",IF(AA814="Merge","Overlaps with "&amp;I814&amp;IF(N(J814)&gt;0," (similarity "&amp;TEXT(J814,"0.00")&amp;")","")&amp;", which gets more clicks. Merge the useful parts into it and 301 this URL.",IF(AA814="Update",MID(IF(U814="Yes","; Clicks down "&amp;TEXT(-P814,"0%")&amp;" on the previous period","")&amp;IF(V814="Yes","; Average position "&amp;TEXT(N814,"0.0")&amp;" on "&amp;TEXT(L814,"#,##0")&amp;" impressions (striking distance)","")&amp;IF(AND(T814="Yes",N(L814)&gt;=Rules!$B$6),"; Thin ("&amp;F814&amp;" words) but has search demand",""),3,400),IF(AA814="Prune","Low value: "&amp;N(K814)&amp;" clicks, "&amp;N(L814)&amp;" impressions, "&amp;N(Q814)&amp;" sessions, no key events. Remove or noindex it and update internal links.",IF(AA814="Redirect","Low value but "&amp;N(AC814)&amp;" referring domains. 301 it to the closest relevant page to keep those links.",IF(AND(Z814="No",Y814="Yes",N(K814)&lt;Rules!$B$5),"Low search traffic but it converts (key events: "&amp;S814&amp;"). Keep it and link to it.",IF(W814="Yes","Stronger than the page it overlaps ("&amp;I814&amp;"). Keep; merge that page into this one.","Healthy: "&amp;N(K814)&amp;" clicks"&amp;IF(ISNUMBER(N814),", average position "&amp;TEXT(N814,"0.0"),"")&amp;". Keep and monitor."))))))))))</f>
        <v/>
      </c>
      <c r="AE814">
        <f>IF(A814="","",IF(AD814&lt;&gt;"",AD814,AA814))</f>
        <v/>
      </c>
    </row>
    <row r="815">
      <c r="A815">
        <f>IF(Crawl!A814="","",Crawl!A814)</f>
        <v/>
      </c>
      <c r="B815">
        <f>IF(A815="","",Crawl!EC814)</f>
        <v/>
      </c>
      <c r="C815">
        <f>IF(A815="","",IFERROR(INDEX(Crawl!$A814:$DZ814,1,Rules!$H$6),""))</f>
        <v/>
      </c>
      <c r="D815">
        <f>IF(A815="","",IFERROR(INDEX(Crawl!$A814:$DZ814,1,Rules!$H$7),"")&amp;"")</f>
        <v/>
      </c>
      <c r="E815">
        <f>IF(A815="","",IFERROR(INDEX(Crawl!$A814:$DZ814,1,Rules!$H$8),"")&amp;"")</f>
        <v/>
      </c>
      <c r="F815">
        <f>IF(A815="","",IFERROR(INDEX(Crawl!$A814:$DZ814,1,Rules!$H$9),""))</f>
        <v/>
      </c>
      <c r="G815">
        <f>IF(A815="","",IFERROR(INDEX(Crawl!$A814:$DZ814,1,Rules!$H$10),""))</f>
        <v/>
      </c>
      <c r="H815">
        <f>IF(A815="","",IFERROR(INDEX(Crawl!$A814:$DZ814,1,Rules!$H$12),""))</f>
        <v/>
      </c>
      <c r="I815">
        <f>IF(A815="","",IF(AND(N(H815)&gt;0,IFERROR(INDEX(Crawl!$A814:$DZ814,1,Rules!$H$11),"")&amp;""&lt;&gt;""),IFERROR(INDEX(Crawl!$A814:$DZ814,1,Rules!$H$11),"")&amp;"",IF(AND(ISNUMBER(J815),N(J815)&gt;=Rules!$B$12,IFERROR(INDEX(Crawl!$A814:$DZ814,1,Rules!$H$13),"")&amp;""&lt;&gt;""),IFERROR(INDEX(Crawl!$A814:$DZ814,1,Rules!$H$13),"")&amp;"","")))</f>
        <v/>
      </c>
      <c r="J815" s="19">
        <f>IF(A815="","",IF(IFERROR(INDEX(Crawl!$A814:$DZ814,1,Rules!$H$14),"")&amp;""="","",IFERROR(INDEX(Crawl!$A814:$DZ814,1,Rules!$H$14),"")))</f>
        <v/>
      </c>
      <c r="K815">
        <f>IF(A815="","",IFERROR(SUMIFS('GSC current'!$J$2:$J$2001,'GSC current'!$I$2:$I$2001,B815),0))</f>
        <v/>
      </c>
      <c r="L815">
        <f>IF(A815="","",IFERROR(SUMIFS('GSC current'!$K$2:$K$2001,'GSC current'!$I$2:$I$2001,B815),0))</f>
        <v/>
      </c>
      <c r="M815" s="20">
        <f>IF(A815="","",IF(N(L815)&gt;0,K815/L815,""))</f>
        <v/>
      </c>
      <c r="N815" s="21">
        <f>IF(A815="","",IF(N(L815)&gt;0,SUMIFS('GSC current'!$L$2:$L$2001,'GSC current'!$I$2:$I$2001,B815)/L815,""))</f>
        <v/>
      </c>
      <c r="O815">
        <f>IF(A815="","",IFERROR(SUMIFS('GSC previous'!$J$2:$J$2001,'GSC previous'!$I$2:$I$2001,B815),0))</f>
        <v/>
      </c>
      <c r="P815" s="22">
        <f>IF(A815="","",IF(N(O815)&gt;0,(K815-O815)/O815,""))</f>
        <v/>
      </c>
      <c r="Q815">
        <f>IF(A815="","",IFERROR(SUMIFS(GA4!$P$2:$P$2001,GA4!$O$2:$O$2001,B815),0))</f>
        <v/>
      </c>
      <c r="R815" s="23">
        <f>IF(A815="","",IF(N(Q815)&gt;0,SUMIFS(GA4!$Q$2:$Q$2001,GA4!$O$2:$O$2001,B815)/Q815,""))</f>
        <v/>
      </c>
      <c r="S815">
        <f>IF(A815="","",IFERROR(SUMIFS(GA4!$R$2:$R$2001,GA4!$O$2:$O$2001,B815),0))</f>
        <v/>
      </c>
      <c r="T815">
        <f>IF(A815="","",IF(AND(ISNUMBER(F815),LEFT(C815&amp;"",1)="2"),IF(F815&lt;Rules!$B$9,"Yes","No"),"No"))</f>
        <v/>
      </c>
      <c r="U815">
        <f>IF(A815="","",IF(AND(N(O815)&gt;=Rules!$B$8,ISNUMBER(P815)),IF(P815&lt;=-Rules!$B$7,"Yes","No"),"No"))</f>
        <v/>
      </c>
      <c r="V815">
        <f>IF(A815="","",IF(AND(N(L815)&gt;=Rules!$B$6,ISNUMBER(N815)),IF(AND(N815&gt;=Rules!$B$10,N815&lt;=Rules!$B$11),"Yes","No"),"No"))</f>
        <v/>
      </c>
      <c r="W815">
        <f>IF(A815="","",IF(I815&lt;&gt;"","Yes","No"))</f>
        <v/>
      </c>
      <c r="X815">
        <f>IF(I815="","",IF(SUMIFS($K$3:$K$2002,$A$3:$A$2002,SUBSTITUTE(SUBSTITUTE(I815,"?","~?"),"*","~*"))&gt;N(K815),"Yes","No"))</f>
        <v/>
      </c>
      <c r="Y815">
        <f>IF(A815="","",IF(N(S815)&gt;0,"Yes","No"))</f>
        <v/>
      </c>
      <c r="Z815">
        <f>IF(A815="","",IF(AND(N(K815)&lt;Rules!$B$5,N(L815)&lt;Rules!$B$6,N(Q815)&lt;Rules!$B$13,Y815="No"),"Yes","No"))</f>
        <v/>
      </c>
      <c r="AA815">
        <f>IF(A815="","",IF(LEFT(C815&amp;"",1)="3","Redirect",IF(OR(LEFT(C815&amp;"",1)="4",LEFT(C815&amp;"",1)="5"),IF(OR(N(K815)&gt;0,N(AC815)&gt;=Rules!$B$14),"Redirect","Prune"),IF(D815="Non-Indexable","Keep",IF(AND(W815="Yes",X815="Yes",Y815="No"),"Merge",IF(OR(U815="Yes",V815="Yes",AND(T815="Yes",N(L815)&gt;=Rules!$B$6)),"Update",IF(Z815="Yes",IF(N(AC815)&gt;=Rules!$B$14,"Redirect","Prune"),"Keep")))))))</f>
        <v/>
      </c>
      <c r="AB815">
        <f>IF(A815="","",IF(LEFT(C815&amp;"",1)="3","Already redirects ("&amp;C815&amp;"). Update internal links to point at the final URL.",IF(OR(LEFT(C815&amp;"",1)="4",LEFT(C815&amp;"",1)="5"),IF(AA815="Redirect","Returns "&amp;C815&amp;" but still has "&amp;N(K815)&amp;" clicks and "&amp;N(AC815)&amp;" referring domains. 301 it to the closest live page.","Returns "&amp;C815&amp;" with no clicks or links. Remove internal links and let it 404 or 410."),IF(D815="Non-Indexable","Non-indexable ("&amp;E815&amp;"). Keep if that is intentional; otherwise fix the canonical or noindex.",IF(AA815="Merge","Overlaps with "&amp;I815&amp;IF(N(J815)&gt;0," (similarity "&amp;TEXT(J815,"0.00")&amp;")","")&amp;", which gets more clicks. Merge the useful parts into it and 301 this URL.",IF(AA815="Update",MID(IF(U815="Yes","; Clicks down "&amp;TEXT(-P815,"0%")&amp;" on the previous period","")&amp;IF(V815="Yes","; Average position "&amp;TEXT(N815,"0.0")&amp;" on "&amp;TEXT(L815,"#,##0")&amp;" impressions (striking distance)","")&amp;IF(AND(T815="Yes",N(L815)&gt;=Rules!$B$6),"; Thin ("&amp;F815&amp;" words) but has search demand",""),3,400),IF(AA815="Prune","Low value: "&amp;N(K815)&amp;" clicks, "&amp;N(L815)&amp;" impressions, "&amp;N(Q815)&amp;" sessions, no key events. Remove or noindex it and update internal links.",IF(AA815="Redirect","Low value but "&amp;N(AC815)&amp;" referring domains. 301 it to the closest relevant page to keep those links.",IF(AND(Z815="No",Y815="Yes",N(K815)&lt;Rules!$B$5),"Low search traffic but it converts (key events: "&amp;S815&amp;"). Keep it and link to it.",IF(W815="Yes","Stronger than the page it overlaps ("&amp;I815&amp;"). Keep; merge that page into this one.","Healthy: "&amp;N(K815)&amp;" clicks"&amp;IF(ISNUMBER(N815),", average position "&amp;TEXT(N815,"0.0"),"")&amp;". Keep and monitor."))))))))))</f>
        <v/>
      </c>
      <c r="AE815">
        <f>IF(A815="","",IF(AD815&lt;&gt;"",AD815,AA815))</f>
        <v/>
      </c>
    </row>
    <row r="816">
      <c r="A816">
        <f>IF(Crawl!A815="","",Crawl!A815)</f>
        <v/>
      </c>
      <c r="B816">
        <f>IF(A816="","",Crawl!EC815)</f>
        <v/>
      </c>
      <c r="C816">
        <f>IF(A816="","",IFERROR(INDEX(Crawl!$A815:$DZ815,1,Rules!$H$6),""))</f>
        <v/>
      </c>
      <c r="D816">
        <f>IF(A816="","",IFERROR(INDEX(Crawl!$A815:$DZ815,1,Rules!$H$7),"")&amp;"")</f>
        <v/>
      </c>
      <c r="E816">
        <f>IF(A816="","",IFERROR(INDEX(Crawl!$A815:$DZ815,1,Rules!$H$8),"")&amp;"")</f>
        <v/>
      </c>
      <c r="F816">
        <f>IF(A816="","",IFERROR(INDEX(Crawl!$A815:$DZ815,1,Rules!$H$9),""))</f>
        <v/>
      </c>
      <c r="G816">
        <f>IF(A816="","",IFERROR(INDEX(Crawl!$A815:$DZ815,1,Rules!$H$10),""))</f>
        <v/>
      </c>
      <c r="H816">
        <f>IF(A816="","",IFERROR(INDEX(Crawl!$A815:$DZ815,1,Rules!$H$12),""))</f>
        <v/>
      </c>
      <c r="I816">
        <f>IF(A816="","",IF(AND(N(H816)&gt;0,IFERROR(INDEX(Crawl!$A815:$DZ815,1,Rules!$H$11),"")&amp;""&lt;&gt;""),IFERROR(INDEX(Crawl!$A815:$DZ815,1,Rules!$H$11),"")&amp;"",IF(AND(ISNUMBER(J816),N(J816)&gt;=Rules!$B$12,IFERROR(INDEX(Crawl!$A815:$DZ815,1,Rules!$H$13),"")&amp;""&lt;&gt;""),IFERROR(INDEX(Crawl!$A815:$DZ815,1,Rules!$H$13),"")&amp;"","")))</f>
        <v/>
      </c>
      <c r="J816" s="19">
        <f>IF(A816="","",IF(IFERROR(INDEX(Crawl!$A815:$DZ815,1,Rules!$H$14),"")&amp;""="","",IFERROR(INDEX(Crawl!$A815:$DZ815,1,Rules!$H$14),"")))</f>
        <v/>
      </c>
      <c r="K816">
        <f>IF(A816="","",IFERROR(SUMIFS('GSC current'!$J$2:$J$2001,'GSC current'!$I$2:$I$2001,B816),0))</f>
        <v/>
      </c>
      <c r="L816">
        <f>IF(A816="","",IFERROR(SUMIFS('GSC current'!$K$2:$K$2001,'GSC current'!$I$2:$I$2001,B816),0))</f>
        <v/>
      </c>
      <c r="M816" s="20">
        <f>IF(A816="","",IF(N(L816)&gt;0,K816/L816,""))</f>
        <v/>
      </c>
      <c r="N816" s="21">
        <f>IF(A816="","",IF(N(L816)&gt;0,SUMIFS('GSC current'!$L$2:$L$2001,'GSC current'!$I$2:$I$2001,B816)/L816,""))</f>
        <v/>
      </c>
      <c r="O816">
        <f>IF(A816="","",IFERROR(SUMIFS('GSC previous'!$J$2:$J$2001,'GSC previous'!$I$2:$I$2001,B816),0))</f>
        <v/>
      </c>
      <c r="P816" s="22">
        <f>IF(A816="","",IF(N(O816)&gt;0,(K816-O816)/O816,""))</f>
        <v/>
      </c>
      <c r="Q816">
        <f>IF(A816="","",IFERROR(SUMIFS(GA4!$P$2:$P$2001,GA4!$O$2:$O$2001,B816),0))</f>
        <v/>
      </c>
      <c r="R816" s="23">
        <f>IF(A816="","",IF(N(Q816)&gt;0,SUMIFS(GA4!$Q$2:$Q$2001,GA4!$O$2:$O$2001,B816)/Q816,""))</f>
        <v/>
      </c>
      <c r="S816">
        <f>IF(A816="","",IFERROR(SUMIFS(GA4!$R$2:$R$2001,GA4!$O$2:$O$2001,B816),0))</f>
        <v/>
      </c>
      <c r="T816">
        <f>IF(A816="","",IF(AND(ISNUMBER(F816),LEFT(C816&amp;"",1)="2"),IF(F816&lt;Rules!$B$9,"Yes","No"),"No"))</f>
        <v/>
      </c>
      <c r="U816">
        <f>IF(A816="","",IF(AND(N(O816)&gt;=Rules!$B$8,ISNUMBER(P816)),IF(P816&lt;=-Rules!$B$7,"Yes","No"),"No"))</f>
        <v/>
      </c>
      <c r="V816">
        <f>IF(A816="","",IF(AND(N(L816)&gt;=Rules!$B$6,ISNUMBER(N816)),IF(AND(N816&gt;=Rules!$B$10,N816&lt;=Rules!$B$11),"Yes","No"),"No"))</f>
        <v/>
      </c>
      <c r="W816">
        <f>IF(A816="","",IF(I816&lt;&gt;"","Yes","No"))</f>
        <v/>
      </c>
      <c r="X816">
        <f>IF(I816="","",IF(SUMIFS($K$3:$K$2002,$A$3:$A$2002,SUBSTITUTE(SUBSTITUTE(I816,"?","~?"),"*","~*"))&gt;N(K816),"Yes","No"))</f>
        <v/>
      </c>
      <c r="Y816">
        <f>IF(A816="","",IF(N(S816)&gt;0,"Yes","No"))</f>
        <v/>
      </c>
      <c r="Z816">
        <f>IF(A816="","",IF(AND(N(K816)&lt;Rules!$B$5,N(L816)&lt;Rules!$B$6,N(Q816)&lt;Rules!$B$13,Y816="No"),"Yes","No"))</f>
        <v/>
      </c>
      <c r="AA816">
        <f>IF(A816="","",IF(LEFT(C816&amp;"",1)="3","Redirect",IF(OR(LEFT(C816&amp;"",1)="4",LEFT(C816&amp;"",1)="5"),IF(OR(N(K816)&gt;0,N(AC816)&gt;=Rules!$B$14),"Redirect","Prune"),IF(D816="Non-Indexable","Keep",IF(AND(W816="Yes",X816="Yes",Y816="No"),"Merge",IF(OR(U816="Yes",V816="Yes",AND(T816="Yes",N(L816)&gt;=Rules!$B$6)),"Update",IF(Z816="Yes",IF(N(AC816)&gt;=Rules!$B$14,"Redirect","Prune"),"Keep")))))))</f>
        <v/>
      </c>
      <c r="AB816">
        <f>IF(A816="","",IF(LEFT(C816&amp;"",1)="3","Already redirects ("&amp;C816&amp;"). Update internal links to point at the final URL.",IF(OR(LEFT(C816&amp;"",1)="4",LEFT(C816&amp;"",1)="5"),IF(AA816="Redirect","Returns "&amp;C816&amp;" but still has "&amp;N(K816)&amp;" clicks and "&amp;N(AC816)&amp;" referring domains. 301 it to the closest live page.","Returns "&amp;C816&amp;" with no clicks or links. Remove internal links and let it 404 or 410."),IF(D816="Non-Indexable","Non-indexable ("&amp;E816&amp;"). Keep if that is intentional; otherwise fix the canonical or noindex.",IF(AA816="Merge","Overlaps with "&amp;I816&amp;IF(N(J816)&gt;0," (similarity "&amp;TEXT(J816,"0.00")&amp;")","")&amp;", which gets more clicks. Merge the useful parts into it and 301 this URL.",IF(AA816="Update",MID(IF(U816="Yes","; Clicks down "&amp;TEXT(-P816,"0%")&amp;" on the previous period","")&amp;IF(V816="Yes","; Average position "&amp;TEXT(N816,"0.0")&amp;" on "&amp;TEXT(L816,"#,##0")&amp;" impressions (striking distance)","")&amp;IF(AND(T816="Yes",N(L816)&gt;=Rules!$B$6),"; Thin ("&amp;F816&amp;" words) but has search demand",""),3,400),IF(AA816="Prune","Low value: "&amp;N(K816)&amp;" clicks, "&amp;N(L816)&amp;" impressions, "&amp;N(Q816)&amp;" sessions, no key events. Remove or noindex it and update internal links.",IF(AA816="Redirect","Low value but "&amp;N(AC816)&amp;" referring domains. 301 it to the closest relevant page to keep those links.",IF(AND(Z816="No",Y816="Yes",N(K816)&lt;Rules!$B$5),"Low search traffic but it converts (key events: "&amp;S816&amp;"). Keep it and link to it.",IF(W816="Yes","Stronger than the page it overlaps ("&amp;I816&amp;"). Keep; merge that page into this one.","Healthy: "&amp;N(K816)&amp;" clicks"&amp;IF(ISNUMBER(N816),", average position "&amp;TEXT(N816,"0.0"),"")&amp;". Keep and monitor."))))))))))</f>
        <v/>
      </c>
      <c r="AE816">
        <f>IF(A816="","",IF(AD816&lt;&gt;"",AD816,AA816))</f>
        <v/>
      </c>
    </row>
    <row r="817">
      <c r="A817">
        <f>IF(Crawl!A816="","",Crawl!A816)</f>
        <v/>
      </c>
      <c r="B817">
        <f>IF(A817="","",Crawl!EC816)</f>
        <v/>
      </c>
      <c r="C817">
        <f>IF(A817="","",IFERROR(INDEX(Crawl!$A816:$DZ816,1,Rules!$H$6),""))</f>
        <v/>
      </c>
      <c r="D817">
        <f>IF(A817="","",IFERROR(INDEX(Crawl!$A816:$DZ816,1,Rules!$H$7),"")&amp;"")</f>
        <v/>
      </c>
      <c r="E817">
        <f>IF(A817="","",IFERROR(INDEX(Crawl!$A816:$DZ816,1,Rules!$H$8),"")&amp;"")</f>
        <v/>
      </c>
      <c r="F817">
        <f>IF(A817="","",IFERROR(INDEX(Crawl!$A816:$DZ816,1,Rules!$H$9),""))</f>
        <v/>
      </c>
      <c r="G817">
        <f>IF(A817="","",IFERROR(INDEX(Crawl!$A816:$DZ816,1,Rules!$H$10),""))</f>
        <v/>
      </c>
      <c r="H817">
        <f>IF(A817="","",IFERROR(INDEX(Crawl!$A816:$DZ816,1,Rules!$H$12),""))</f>
        <v/>
      </c>
      <c r="I817">
        <f>IF(A817="","",IF(AND(N(H817)&gt;0,IFERROR(INDEX(Crawl!$A816:$DZ816,1,Rules!$H$11),"")&amp;""&lt;&gt;""),IFERROR(INDEX(Crawl!$A816:$DZ816,1,Rules!$H$11),"")&amp;"",IF(AND(ISNUMBER(J817),N(J817)&gt;=Rules!$B$12,IFERROR(INDEX(Crawl!$A816:$DZ816,1,Rules!$H$13),"")&amp;""&lt;&gt;""),IFERROR(INDEX(Crawl!$A816:$DZ816,1,Rules!$H$13),"")&amp;"","")))</f>
        <v/>
      </c>
      <c r="J817" s="19">
        <f>IF(A817="","",IF(IFERROR(INDEX(Crawl!$A816:$DZ816,1,Rules!$H$14),"")&amp;""="","",IFERROR(INDEX(Crawl!$A816:$DZ816,1,Rules!$H$14),"")))</f>
        <v/>
      </c>
      <c r="K817">
        <f>IF(A817="","",IFERROR(SUMIFS('GSC current'!$J$2:$J$2001,'GSC current'!$I$2:$I$2001,B817),0))</f>
        <v/>
      </c>
      <c r="L817">
        <f>IF(A817="","",IFERROR(SUMIFS('GSC current'!$K$2:$K$2001,'GSC current'!$I$2:$I$2001,B817),0))</f>
        <v/>
      </c>
      <c r="M817" s="20">
        <f>IF(A817="","",IF(N(L817)&gt;0,K817/L817,""))</f>
        <v/>
      </c>
      <c r="N817" s="21">
        <f>IF(A817="","",IF(N(L817)&gt;0,SUMIFS('GSC current'!$L$2:$L$2001,'GSC current'!$I$2:$I$2001,B817)/L817,""))</f>
        <v/>
      </c>
      <c r="O817">
        <f>IF(A817="","",IFERROR(SUMIFS('GSC previous'!$J$2:$J$2001,'GSC previous'!$I$2:$I$2001,B817),0))</f>
        <v/>
      </c>
      <c r="P817" s="22">
        <f>IF(A817="","",IF(N(O817)&gt;0,(K817-O817)/O817,""))</f>
        <v/>
      </c>
      <c r="Q817">
        <f>IF(A817="","",IFERROR(SUMIFS(GA4!$P$2:$P$2001,GA4!$O$2:$O$2001,B817),0))</f>
        <v/>
      </c>
      <c r="R817" s="23">
        <f>IF(A817="","",IF(N(Q817)&gt;0,SUMIFS(GA4!$Q$2:$Q$2001,GA4!$O$2:$O$2001,B817)/Q817,""))</f>
        <v/>
      </c>
      <c r="S817">
        <f>IF(A817="","",IFERROR(SUMIFS(GA4!$R$2:$R$2001,GA4!$O$2:$O$2001,B817),0))</f>
        <v/>
      </c>
      <c r="T817">
        <f>IF(A817="","",IF(AND(ISNUMBER(F817),LEFT(C817&amp;"",1)="2"),IF(F817&lt;Rules!$B$9,"Yes","No"),"No"))</f>
        <v/>
      </c>
      <c r="U817">
        <f>IF(A817="","",IF(AND(N(O817)&gt;=Rules!$B$8,ISNUMBER(P817)),IF(P817&lt;=-Rules!$B$7,"Yes","No"),"No"))</f>
        <v/>
      </c>
      <c r="V817">
        <f>IF(A817="","",IF(AND(N(L817)&gt;=Rules!$B$6,ISNUMBER(N817)),IF(AND(N817&gt;=Rules!$B$10,N817&lt;=Rules!$B$11),"Yes","No"),"No"))</f>
        <v/>
      </c>
      <c r="W817">
        <f>IF(A817="","",IF(I817&lt;&gt;"","Yes","No"))</f>
        <v/>
      </c>
      <c r="X817">
        <f>IF(I817="","",IF(SUMIFS($K$3:$K$2002,$A$3:$A$2002,SUBSTITUTE(SUBSTITUTE(I817,"?","~?"),"*","~*"))&gt;N(K817),"Yes","No"))</f>
        <v/>
      </c>
      <c r="Y817">
        <f>IF(A817="","",IF(N(S817)&gt;0,"Yes","No"))</f>
        <v/>
      </c>
      <c r="Z817">
        <f>IF(A817="","",IF(AND(N(K817)&lt;Rules!$B$5,N(L817)&lt;Rules!$B$6,N(Q817)&lt;Rules!$B$13,Y817="No"),"Yes","No"))</f>
        <v/>
      </c>
      <c r="AA817">
        <f>IF(A817="","",IF(LEFT(C817&amp;"",1)="3","Redirect",IF(OR(LEFT(C817&amp;"",1)="4",LEFT(C817&amp;"",1)="5"),IF(OR(N(K817)&gt;0,N(AC817)&gt;=Rules!$B$14),"Redirect","Prune"),IF(D817="Non-Indexable","Keep",IF(AND(W817="Yes",X817="Yes",Y817="No"),"Merge",IF(OR(U817="Yes",V817="Yes",AND(T817="Yes",N(L817)&gt;=Rules!$B$6)),"Update",IF(Z817="Yes",IF(N(AC817)&gt;=Rules!$B$14,"Redirect","Prune"),"Keep")))))))</f>
        <v/>
      </c>
      <c r="AB817">
        <f>IF(A817="","",IF(LEFT(C817&amp;"",1)="3","Already redirects ("&amp;C817&amp;"). Update internal links to point at the final URL.",IF(OR(LEFT(C817&amp;"",1)="4",LEFT(C817&amp;"",1)="5"),IF(AA817="Redirect","Returns "&amp;C817&amp;" but still has "&amp;N(K817)&amp;" clicks and "&amp;N(AC817)&amp;" referring domains. 301 it to the closest live page.","Returns "&amp;C817&amp;" with no clicks or links. Remove internal links and let it 404 or 410."),IF(D817="Non-Indexable","Non-indexable ("&amp;E817&amp;"). Keep if that is intentional; otherwise fix the canonical or noindex.",IF(AA817="Merge","Overlaps with "&amp;I817&amp;IF(N(J817)&gt;0," (similarity "&amp;TEXT(J817,"0.00")&amp;")","")&amp;", which gets more clicks. Merge the useful parts into it and 301 this URL.",IF(AA817="Update",MID(IF(U817="Yes","; Clicks down "&amp;TEXT(-P817,"0%")&amp;" on the previous period","")&amp;IF(V817="Yes","; Average position "&amp;TEXT(N817,"0.0")&amp;" on "&amp;TEXT(L817,"#,##0")&amp;" impressions (striking distance)","")&amp;IF(AND(T817="Yes",N(L817)&gt;=Rules!$B$6),"; Thin ("&amp;F817&amp;" words) but has search demand",""),3,400),IF(AA817="Prune","Low value: "&amp;N(K817)&amp;" clicks, "&amp;N(L817)&amp;" impressions, "&amp;N(Q817)&amp;" sessions, no key events. Remove or noindex it and update internal links.",IF(AA817="Redirect","Low value but "&amp;N(AC817)&amp;" referring domains. 301 it to the closest relevant page to keep those links.",IF(AND(Z817="No",Y817="Yes",N(K817)&lt;Rules!$B$5),"Low search traffic but it converts (key events: "&amp;S817&amp;"). Keep it and link to it.",IF(W817="Yes","Stronger than the page it overlaps ("&amp;I817&amp;"). Keep; merge that page into this one.","Healthy: "&amp;N(K817)&amp;" clicks"&amp;IF(ISNUMBER(N817),", average position "&amp;TEXT(N817,"0.0"),"")&amp;". Keep and monitor."))))))))))</f>
        <v/>
      </c>
      <c r="AE817">
        <f>IF(A817="","",IF(AD817&lt;&gt;"",AD817,AA817))</f>
        <v/>
      </c>
    </row>
    <row r="818">
      <c r="A818">
        <f>IF(Crawl!A817="","",Crawl!A817)</f>
        <v/>
      </c>
      <c r="B818">
        <f>IF(A818="","",Crawl!EC817)</f>
        <v/>
      </c>
      <c r="C818">
        <f>IF(A818="","",IFERROR(INDEX(Crawl!$A817:$DZ817,1,Rules!$H$6),""))</f>
        <v/>
      </c>
      <c r="D818">
        <f>IF(A818="","",IFERROR(INDEX(Crawl!$A817:$DZ817,1,Rules!$H$7),"")&amp;"")</f>
        <v/>
      </c>
      <c r="E818">
        <f>IF(A818="","",IFERROR(INDEX(Crawl!$A817:$DZ817,1,Rules!$H$8),"")&amp;"")</f>
        <v/>
      </c>
      <c r="F818">
        <f>IF(A818="","",IFERROR(INDEX(Crawl!$A817:$DZ817,1,Rules!$H$9),""))</f>
        <v/>
      </c>
      <c r="G818">
        <f>IF(A818="","",IFERROR(INDEX(Crawl!$A817:$DZ817,1,Rules!$H$10),""))</f>
        <v/>
      </c>
      <c r="H818">
        <f>IF(A818="","",IFERROR(INDEX(Crawl!$A817:$DZ817,1,Rules!$H$12),""))</f>
        <v/>
      </c>
      <c r="I818">
        <f>IF(A818="","",IF(AND(N(H818)&gt;0,IFERROR(INDEX(Crawl!$A817:$DZ817,1,Rules!$H$11),"")&amp;""&lt;&gt;""),IFERROR(INDEX(Crawl!$A817:$DZ817,1,Rules!$H$11),"")&amp;"",IF(AND(ISNUMBER(J818),N(J818)&gt;=Rules!$B$12,IFERROR(INDEX(Crawl!$A817:$DZ817,1,Rules!$H$13),"")&amp;""&lt;&gt;""),IFERROR(INDEX(Crawl!$A817:$DZ817,1,Rules!$H$13),"")&amp;"","")))</f>
        <v/>
      </c>
      <c r="J818" s="19">
        <f>IF(A818="","",IF(IFERROR(INDEX(Crawl!$A817:$DZ817,1,Rules!$H$14),"")&amp;""="","",IFERROR(INDEX(Crawl!$A817:$DZ817,1,Rules!$H$14),"")))</f>
        <v/>
      </c>
      <c r="K818">
        <f>IF(A818="","",IFERROR(SUMIFS('GSC current'!$J$2:$J$2001,'GSC current'!$I$2:$I$2001,B818),0))</f>
        <v/>
      </c>
      <c r="L818">
        <f>IF(A818="","",IFERROR(SUMIFS('GSC current'!$K$2:$K$2001,'GSC current'!$I$2:$I$2001,B818),0))</f>
        <v/>
      </c>
      <c r="M818" s="20">
        <f>IF(A818="","",IF(N(L818)&gt;0,K818/L818,""))</f>
        <v/>
      </c>
      <c r="N818" s="21">
        <f>IF(A818="","",IF(N(L818)&gt;0,SUMIFS('GSC current'!$L$2:$L$2001,'GSC current'!$I$2:$I$2001,B818)/L818,""))</f>
        <v/>
      </c>
      <c r="O818">
        <f>IF(A818="","",IFERROR(SUMIFS('GSC previous'!$J$2:$J$2001,'GSC previous'!$I$2:$I$2001,B818),0))</f>
        <v/>
      </c>
      <c r="P818" s="22">
        <f>IF(A818="","",IF(N(O818)&gt;0,(K818-O818)/O818,""))</f>
        <v/>
      </c>
      <c r="Q818">
        <f>IF(A818="","",IFERROR(SUMIFS(GA4!$P$2:$P$2001,GA4!$O$2:$O$2001,B818),0))</f>
        <v/>
      </c>
      <c r="R818" s="23">
        <f>IF(A818="","",IF(N(Q818)&gt;0,SUMIFS(GA4!$Q$2:$Q$2001,GA4!$O$2:$O$2001,B818)/Q818,""))</f>
        <v/>
      </c>
      <c r="S818">
        <f>IF(A818="","",IFERROR(SUMIFS(GA4!$R$2:$R$2001,GA4!$O$2:$O$2001,B818),0))</f>
        <v/>
      </c>
      <c r="T818">
        <f>IF(A818="","",IF(AND(ISNUMBER(F818),LEFT(C818&amp;"",1)="2"),IF(F818&lt;Rules!$B$9,"Yes","No"),"No"))</f>
        <v/>
      </c>
      <c r="U818">
        <f>IF(A818="","",IF(AND(N(O818)&gt;=Rules!$B$8,ISNUMBER(P818)),IF(P818&lt;=-Rules!$B$7,"Yes","No"),"No"))</f>
        <v/>
      </c>
      <c r="V818">
        <f>IF(A818="","",IF(AND(N(L818)&gt;=Rules!$B$6,ISNUMBER(N818)),IF(AND(N818&gt;=Rules!$B$10,N818&lt;=Rules!$B$11),"Yes","No"),"No"))</f>
        <v/>
      </c>
      <c r="W818">
        <f>IF(A818="","",IF(I818&lt;&gt;"","Yes","No"))</f>
        <v/>
      </c>
      <c r="X818">
        <f>IF(I818="","",IF(SUMIFS($K$3:$K$2002,$A$3:$A$2002,SUBSTITUTE(SUBSTITUTE(I818,"?","~?"),"*","~*"))&gt;N(K818),"Yes","No"))</f>
        <v/>
      </c>
      <c r="Y818">
        <f>IF(A818="","",IF(N(S818)&gt;0,"Yes","No"))</f>
        <v/>
      </c>
      <c r="Z818">
        <f>IF(A818="","",IF(AND(N(K818)&lt;Rules!$B$5,N(L818)&lt;Rules!$B$6,N(Q818)&lt;Rules!$B$13,Y818="No"),"Yes","No"))</f>
        <v/>
      </c>
      <c r="AA818">
        <f>IF(A818="","",IF(LEFT(C818&amp;"",1)="3","Redirect",IF(OR(LEFT(C818&amp;"",1)="4",LEFT(C818&amp;"",1)="5"),IF(OR(N(K818)&gt;0,N(AC818)&gt;=Rules!$B$14),"Redirect","Prune"),IF(D818="Non-Indexable","Keep",IF(AND(W818="Yes",X818="Yes",Y818="No"),"Merge",IF(OR(U818="Yes",V818="Yes",AND(T818="Yes",N(L818)&gt;=Rules!$B$6)),"Update",IF(Z818="Yes",IF(N(AC818)&gt;=Rules!$B$14,"Redirect","Prune"),"Keep")))))))</f>
        <v/>
      </c>
      <c r="AB818">
        <f>IF(A818="","",IF(LEFT(C818&amp;"",1)="3","Already redirects ("&amp;C818&amp;"). Update internal links to point at the final URL.",IF(OR(LEFT(C818&amp;"",1)="4",LEFT(C818&amp;"",1)="5"),IF(AA818="Redirect","Returns "&amp;C818&amp;" but still has "&amp;N(K818)&amp;" clicks and "&amp;N(AC818)&amp;" referring domains. 301 it to the closest live page.","Returns "&amp;C818&amp;" with no clicks or links. Remove internal links and let it 404 or 410."),IF(D818="Non-Indexable","Non-indexable ("&amp;E818&amp;"). Keep if that is intentional; otherwise fix the canonical or noindex.",IF(AA818="Merge","Overlaps with "&amp;I818&amp;IF(N(J818)&gt;0," (similarity "&amp;TEXT(J818,"0.00")&amp;")","")&amp;", which gets more clicks. Merge the useful parts into it and 301 this URL.",IF(AA818="Update",MID(IF(U818="Yes","; Clicks down "&amp;TEXT(-P818,"0%")&amp;" on the previous period","")&amp;IF(V818="Yes","; Average position "&amp;TEXT(N818,"0.0")&amp;" on "&amp;TEXT(L818,"#,##0")&amp;" impressions (striking distance)","")&amp;IF(AND(T818="Yes",N(L818)&gt;=Rules!$B$6),"; Thin ("&amp;F818&amp;" words) but has search demand",""),3,400),IF(AA818="Prune","Low value: "&amp;N(K818)&amp;" clicks, "&amp;N(L818)&amp;" impressions, "&amp;N(Q818)&amp;" sessions, no key events. Remove or noindex it and update internal links.",IF(AA818="Redirect","Low value but "&amp;N(AC818)&amp;" referring domains. 301 it to the closest relevant page to keep those links.",IF(AND(Z818="No",Y818="Yes",N(K818)&lt;Rules!$B$5),"Low search traffic but it converts (key events: "&amp;S818&amp;"). Keep it and link to it.",IF(W818="Yes","Stronger than the page it overlaps ("&amp;I818&amp;"). Keep; merge that page into this one.","Healthy: "&amp;N(K818)&amp;" clicks"&amp;IF(ISNUMBER(N818),", average position "&amp;TEXT(N818,"0.0"),"")&amp;". Keep and monitor."))))))))))</f>
        <v/>
      </c>
      <c r="AE818">
        <f>IF(A818="","",IF(AD818&lt;&gt;"",AD818,AA818))</f>
        <v/>
      </c>
    </row>
    <row r="819">
      <c r="A819">
        <f>IF(Crawl!A818="","",Crawl!A818)</f>
        <v/>
      </c>
      <c r="B819">
        <f>IF(A819="","",Crawl!EC818)</f>
        <v/>
      </c>
      <c r="C819">
        <f>IF(A819="","",IFERROR(INDEX(Crawl!$A818:$DZ818,1,Rules!$H$6),""))</f>
        <v/>
      </c>
      <c r="D819">
        <f>IF(A819="","",IFERROR(INDEX(Crawl!$A818:$DZ818,1,Rules!$H$7),"")&amp;"")</f>
        <v/>
      </c>
      <c r="E819">
        <f>IF(A819="","",IFERROR(INDEX(Crawl!$A818:$DZ818,1,Rules!$H$8),"")&amp;"")</f>
        <v/>
      </c>
      <c r="F819">
        <f>IF(A819="","",IFERROR(INDEX(Crawl!$A818:$DZ818,1,Rules!$H$9),""))</f>
        <v/>
      </c>
      <c r="G819">
        <f>IF(A819="","",IFERROR(INDEX(Crawl!$A818:$DZ818,1,Rules!$H$10),""))</f>
        <v/>
      </c>
      <c r="H819">
        <f>IF(A819="","",IFERROR(INDEX(Crawl!$A818:$DZ818,1,Rules!$H$12),""))</f>
        <v/>
      </c>
      <c r="I819">
        <f>IF(A819="","",IF(AND(N(H819)&gt;0,IFERROR(INDEX(Crawl!$A818:$DZ818,1,Rules!$H$11),"")&amp;""&lt;&gt;""),IFERROR(INDEX(Crawl!$A818:$DZ818,1,Rules!$H$11),"")&amp;"",IF(AND(ISNUMBER(J819),N(J819)&gt;=Rules!$B$12,IFERROR(INDEX(Crawl!$A818:$DZ818,1,Rules!$H$13),"")&amp;""&lt;&gt;""),IFERROR(INDEX(Crawl!$A818:$DZ818,1,Rules!$H$13),"")&amp;"","")))</f>
        <v/>
      </c>
      <c r="J819" s="19">
        <f>IF(A819="","",IF(IFERROR(INDEX(Crawl!$A818:$DZ818,1,Rules!$H$14),"")&amp;""="","",IFERROR(INDEX(Crawl!$A818:$DZ818,1,Rules!$H$14),"")))</f>
        <v/>
      </c>
      <c r="K819">
        <f>IF(A819="","",IFERROR(SUMIFS('GSC current'!$J$2:$J$2001,'GSC current'!$I$2:$I$2001,B819),0))</f>
        <v/>
      </c>
      <c r="L819">
        <f>IF(A819="","",IFERROR(SUMIFS('GSC current'!$K$2:$K$2001,'GSC current'!$I$2:$I$2001,B819),0))</f>
        <v/>
      </c>
      <c r="M819" s="20">
        <f>IF(A819="","",IF(N(L819)&gt;0,K819/L819,""))</f>
        <v/>
      </c>
      <c r="N819" s="21">
        <f>IF(A819="","",IF(N(L819)&gt;0,SUMIFS('GSC current'!$L$2:$L$2001,'GSC current'!$I$2:$I$2001,B819)/L819,""))</f>
        <v/>
      </c>
      <c r="O819">
        <f>IF(A819="","",IFERROR(SUMIFS('GSC previous'!$J$2:$J$2001,'GSC previous'!$I$2:$I$2001,B819),0))</f>
        <v/>
      </c>
      <c r="P819" s="22">
        <f>IF(A819="","",IF(N(O819)&gt;0,(K819-O819)/O819,""))</f>
        <v/>
      </c>
      <c r="Q819">
        <f>IF(A819="","",IFERROR(SUMIFS(GA4!$P$2:$P$2001,GA4!$O$2:$O$2001,B819),0))</f>
        <v/>
      </c>
      <c r="R819" s="23">
        <f>IF(A819="","",IF(N(Q819)&gt;0,SUMIFS(GA4!$Q$2:$Q$2001,GA4!$O$2:$O$2001,B819)/Q819,""))</f>
        <v/>
      </c>
      <c r="S819">
        <f>IF(A819="","",IFERROR(SUMIFS(GA4!$R$2:$R$2001,GA4!$O$2:$O$2001,B819),0))</f>
        <v/>
      </c>
      <c r="T819">
        <f>IF(A819="","",IF(AND(ISNUMBER(F819),LEFT(C819&amp;"",1)="2"),IF(F819&lt;Rules!$B$9,"Yes","No"),"No"))</f>
        <v/>
      </c>
      <c r="U819">
        <f>IF(A819="","",IF(AND(N(O819)&gt;=Rules!$B$8,ISNUMBER(P819)),IF(P819&lt;=-Rules!$B$7,"Yes","No"),"No"))</f>
        <v/>
      </c>
      <c r="V819">
        <f>IF(A819="","",IF(AND(N(L819)&gt;=Rules!$B$6,ISNUMBER(N819)),IF(AND(N819&gt;=Rules!$B$10,N819&lt;=Rules!$B$11),"Yes","No"),"No"))</f>
        <v/>
      </c>
      <c r="W819">
        <f>IF(A819="","",IF(I819&lt;&gt;"","Yes","No"))</f>
        <v/>
      </c>
      <c r="X819">
        <f>IF(I819="","",IF(SUMIFS($K$3:$K$2002,$A$3:$A$2002,SUBSTITUTE(SUBSTITUTE(I819,"?","~?"),"*","~*"))&gt;N(K819),"Yes","No"))</f>
        <v/>
      </c>
      <c r="Y819">
        <f>IF(A819="","",IF(N(S819)&gt;0,"Yes","No"))</f>
        <v/>
      </c>
      <c r="Z819">
        <f>IF(A819="","",IF(AND(N(K819)&lt;Rules!$B$5,N(L819)&lt;Rules!$B$6,N(Q819)&lt;Rules!$B$13,Y819="No"),"Yes","No"))</f>
        <v/>
      </c>
      <c r="AA819">
        <f>IF(A819="","",IF(LEFT(C819&amp;"",1)="3","Redirect",IF(OR(LEFT(C819&amp;"",1)="4",LEFT(C819&amp;"",1)="5"),IF(OR(N(K819)&gt;0,N(AC819)&gt;=Rules!$B$14),"Redirect","Prune"),IF(D819="Non-Indexable","Keep",IF(AND(W819="Yes",X819="Yes",Y819="No"),"Merge",IF(OR(U819="Yes",V819="Yes",AND(T819="Yes",N(L819)&gt;=Rules!$B$6)),"Update",IF(Z819="Yes",IF(N(AC819)&gt;=Rules!$B$14,"Redirect","Prune"),"Keep")))))))</f>
        <v/>
      </c>
      <c r="AB819">
        <f>IF(A819="","",IF(LEFT(C819&amp;"",1)="3","Already redirects ("&amp;C819&amp;"). Update internal links to point at the final URL.",IF(OR(LEFT(C819&amp;"",1)="4",LEFT(C819&amp;"",1)="5"),IF(AA819="Redirect","Returns "&amp;C819&amp;" but still has "&amp;N(K819)&amp;" clicks and "&amp;N(AC819)&amp;" referring domains. 301 it to the closest live page.","Returns "&amp;C819&amp;" with no clicks or links. Remove internal links and let it 404 or 410."),IF(D819="Non-Indexable","Non-indexable ("&amp;E819&amp;"). Keep if that is intentional; otherwise fix the canonical or noindex.",IF(AA819="Merge","Overlaps with "&amp;I819&amp;IF(N(J819)&gt;0," (similarity "&amp;TEXT(J819,"0.00")&amp;")","")&amp;", which gets more clicks. Merge the useful parts into it and 301 this URL.",IF(AA819="Update",MID(IF(U819="Yes","; Clicks down "&amp;TEXT(-P819,"0%")&amp;" on the previous period","")&amp;IF(V819="Yes","; Average position "&amp;TEXT(N819,"0.0")&amp;" on "&amp;TEXT(L819,"#,##0")&amp;" impressions (striking distance)","")&amp;IF(AND(T819="Yes",N(L819)&gt;=Rules!$B$6),"; Thin ("&amp;F819&amp;" words) but has search demand",""),3,400),IF(AA819="Prune","Low value: "&amp;N(K819)&amp;" clicks, "&amp;N(L819)&amp;" impressions, "&amp;N(Q819)&amp;" sessions, no key events. Remove or noindex it and update internal links.",IF(AA819="Redirect","Low value but "&amp;N(AC819)&amp;" referring domains. 301 it to the closest relevant page to keep those links.",IF(AND(Z819="No",Y819="Yes",N(K819)&lt;Rules!$B$5),"Low search traffic but it converts (key events: "&amp;S819&amp;"). Keep it and link to it.",IF(W819="Yes","Stronger than the page it overlaps ("&amp;I819&amp;"). Keep; merge that page into this one.","Healthy: "&amp;N(K819)&amp;" clicks"&amp;IF(ISNUMBER(N819),", average position "&amp;TEXT(N819,"0.0"),"")&amp;". Keep and monitor."))))))))))</f>
        <v/>
      </c>
      <c r="AE819">
        <f>IF(A819="","",IF(AD819&lt;&gt;"",AD819,AA819))</f>
        <v/>
      </c>
    </row>
    <row r="820">
      <c r="A820">
        <f>IF(Crawl!A819="","",Crawl!A819)</f>
        <v/>
      </c>
      <c r="B820">
        <f>IF(A820="","",Crawl!EC819)</f>
        <v/>
      </c>
      <c r="C820">
        <f>IF(A820="","",IFERROR(INDEX(Crawl!$A819:$DZ819,1,Rules!$H$6),""))</f>
        <v/>
      </c>
      <c r="D820">
        <f>IF(A820="","",IFERROR(INDEX(Crawl!$A819:$DZ819,1,Rules!$H$7),"")&amp;"")</f>
        <v/>
      </c>
      <c r="E820">
        <f>IF(A820="","",IFERROR(INDEX(Crawl!$A819:$DZ819,1,Rules!$H$8),"")&amp;"")</f>
        <v/>
      </c>
      <c r="F820">
        <f>IF(A820="","",IFERROR(INDEX(Crawl!$A819:$DZ819,1,Rules!$H$9),""))</f>
        <v/>
      </c>
      <c r="G820">
        <f>IF(A820="","",IFERROR(INDEX(Crawl!$A819:$DZ819,1,Rules!$H$10),""))</f>
        <v/>
      </c>
      <c r="H820">
        <f>IF(A820="","",IFERROR(INDEX(Crawl!$A819:$DZ819,1,Rules!$H$12),""))</f>
        <v/>
      </c>
      <c r="I820">
        <f>IF(A820="","",IF(AND(N(H820)&gt;0,IFERROR(INDEX(Crawl!$A819:$DZ819,1,Rules!$H$11),"")&amp;""&lt;&gt;""),IFERROR(INDEX(Crawl!$A819:$DZ819,1,Rules!$H$11),"")&amp;"",IF(AND(ISNUMBER(J820),N(J820)&gt;=Rules!$B$12,IFERROR(INDEX(Crawl!$A819:$DZ819,1,Rules!$H$13),"")&amp;""&lt;&gt;""),IFERROR(INDEX(Crawl!$A819:$DZ819,1,Rules!$H$13),"")&amp;"","")))</f>
        <v/>
      </c>
      <c r="J820" s="19">
        <f>IF(A820="","",IF(IFERROR(INDEX(Crawl!$A819:$DZ819,1,Rules!$H$14),"")&amp;""="","",IFERROR(INDEX(Crawl!$A819:$DZ819,1,Rules!$H$14),"")))</f>
        <v/>
      </c>
      <c r="K820">
        <f>IF(A820="","",IFERROR(SUMIFS('GSC current'!$J$2:$J$2001,'GSC current'!$I$2:$I$2001,B820),0))</f>
        <v/>
      </c>
      <c r="L820">
        <f>IF(A820="","",IFERROR(SUMIFS('GSC current'!$K$2:$K$2001,'GSC current'!$I$2:$I$2001,B820),0))</f>
        <v/>
      </c>
      <c r="M820" s="20">
        <f>IF(A820="","",IF(N(L820)&gt;0,K820/L820,""))</f>
        <v/>
      </c>
      <c r="N820" s="21">
        <f>IF(A820="","",IF(N(L820)&gt;0,SUMIFS('GSC current'!$L$2:$L$2001,'GSC current'!$I$2:$I$2001,B820)/L820,""))</f>
        <v/>
      </c>
      <c r="O820">
        <f>IF(A820="","",IFERROR(SUMIFS('GSC previous'!$J$2:$J$2001,'GSC previous'!$I$2:$I$2001,B820),0))</f>
        <v/>
      </c>
      <c r="P820" s="22">
        <f>IF(A820="","",IF(N(O820)&gt;0,(K820-O820)/O820,""))</f>
        <v/>
      </c>
      <c r="Q820">
        <f>IF(A820="","",IFERROR(SUMIFS(GA4!$P$2:$P$2001,GA4!$O$2:$O$2001,B820),0))</f>
        <v/>
      </c>
      <c r="R820" s="23">
        <f>IF(A820="","",IF(N(Q820)&gt;0,SUMIFS(GA4!$Q$2:$Q$2001,GA4!$O$2:$O$2001,B820)/Q820,""))</f>
        <v/>
      </c>
      <c r="S820">
        <f>IF(A820="","",IFERROR(SUMIFS(GA4!$R$2:$R$2001,GA4!$O$2:$O$2001,B820),0))</f>
        <v/>
      </c>
      <c r="T820">
        <f>IF(A820="","",IF(AND(ISNUMBER(F820),LEFT(C820&amp;"",1)="2"),IF(F820&lt;Rules!$B$9,"Yes","No"),"No"))</f>
        <v/>
      </c>
      <c r="U820">
        <f>IF(A820="","",IF(AND(N(O820)&gt;=Rules!$B$8,ISNUMBER(P820)),IF(P820&lt;=-Rules!$B$7,"Yes","No"),"No"))</f>
        <v/>
      </c>
      <c r="V820">
        <f>IF(A820="","",IF(AND(N(L820)&gt;=Rules!$B$6,ISNUMBER(N820)),IF(AND(N820&gt;=Rules!$B$10,N820&lt;=Rules!$B$11),"Yes","No"),"No"))</f>
        <v/>
      </c>
      <c r="W820">
        <f>IF(A820="","",IF(I820&lt;&gt;"","Yes","No"))</f>
        <v/>
      </c>
      <c r="X820">
        <f>IF(I820="","",IF(SUMIFS($K$3:$K$2002,$A$3:$A$2002,SUBSTITUTE(SUBSTITUTE(I820,"?","~?"),"*","~*"))&gt;N(K820),"Yes","No"))</f>
        <v/>
      </c>
      <c r="Y820">
        <f>IF(A820="","",IF(N(S820)&gt;0,"Yes","No"))</f>
        <v/>
      </c>
      <c r="Z820">
        <f>IF(A820="","",IF(AND(N(K820)&lt;Rules!$B$5,N(L820)&lt;Rules!$B$6,N(Q820)&lt;Rules!$B$13,Y820="No"),"Yes","No"))</f>
        <v/>
      </c>
      <c r="AA820">
        <f>IF(A820="","",IF(LEFT(C820&amp;"",1)="3","Redirect",IF(OR(LEFT(C820&amp;"",1)="4",LEFT(C820&amp;"",1)="5"),IF(OR(N(K820)&gt;0,N(AC820)&gt;=Rules!$B$14),"Redirect","Prune"),IF(D820="Non-Indexable","Keep",IF(AND(W820="Yes",X820="Yes",Y820="No"),"Merge",IF(OR(U820="Yes",V820="Yes",AND(T820="Yes",N(L820)&gt;=Rules!$B$6)),"Update",IF(Z820="Yes",IF(N(AC820)&gt;=Rules!$B$14,"Redirect","Prune"),"Keep")))))))</f>
        <v/>
      </c>
      <c r="AB820">
        <f>IF(A820="","",IF(LEFT(C820&amp;"",1)="3","Already redirects ("&amp;C820&amp;"). Update internal links to point at the final URL.",IF(OR(LEFT(C820&amp;"",1)="4",LEFT(C820&amp;"",1)="5"),IF(AA820="Redirect","Returns "&amp;C820&amp;" but still has "&amp;N(K820)&amp;" clicks and "&amp;N(AC820)&amp;" referring domains. 301 it to the closest live page.","Returns "&amp;C820&amp;" with no clicks or links. Remove internal links and let it 404 or 410."),IF(D820="Non-Indexable","Non-indexable ("&amp;E820&amp;"). Keep if that is intentional; otherwise fix the canonical or noindex.",IF(AA820="Merge","Overlaps with "&amp;I820&amp;IF(N(J820)&gt;0," (similarity "&amp;TEXT(J820,"0.00")&amp;")","")&amp;", which gets more clicks. Merge the useful parts into it and 301 this URL.",IF(AA820="Update",MID(IF(U820="Yes","; Clicks down "&amp;TEXT(-P820,"0%")&amp;" on the previous period","")&amp;IF(V820="Yes","; Average position "&amp;TEXT(N820,"0.0")&amp;" on "&amp;TEXT(L820,"#,##0")&amp;" impressions (striking distance)","")&amp;IF(AND(T820="Yes",N(L820)&gt;=Rules!$B$6),"; Thin ("&amp;F820&amp;" words) but has search demand",""),3,400),IF(AA820="Prune","Low value: "&amp;N(K820)&amp;" clicks, "&amp;N(L820)&amp;" impressions, "&amp;N(Q820)&amp;" sessions, no key events. Remove or noindex it and update internal links.",IF(AA820="Redirect","Low value but "&amp;N(AC820)&amp;" referring domains. 301 it to the closest relevant page to keep those links.",IF(AND(Z820="No",Y820="Yes",N(K820)&lt;Rules!$B$5),"Low search traffic but it converts (key events: "&amp;S820&amp;"). Keep it and link to it.",IF(W820="Yes","Stronger than the page it overlaps ("&amp;I820&amp;"). Keep; merge that page into this one.","Healthy: "&amp;N(K820)&amp;" clicks"&amp;IF(ISNUMBER(N820),", average position "&amp;TEXT(N820,"0.0"),"")&amp;". Keep and monitor."))))))))))</f>
        <v/>
      </c>
      <c r="AE820">
        <f>IF(A820="","",IF(AD820&lt;&gt;"",AD820,AA820))</f>
        <v/>
      </c>
    </row>
    <row r="821">
      <c r="A821">
        <f>IF(Crawl!A820="","",Crawl!A820)</f>
        <v/>
      </c>
      <c r="B821">
        <f>IF(A821="","",Crawl!EC820)</f>
        <v/>
      </c>
      <c r="C821">
        <f>IF(A821="","",IFERROR(INDEX(Crawl!$A820:$DZ820,1,Rules!$H$6),""))</f>
        <v/>
      </c>
      <c r="D821">
        <f>IF(A821="","",IFERROR(INDEX(Crawl!$A820:$DZ820,1,Rules!$H$7),"")&amp;"")</f>
        <v/>
      </c>
      <c r="E821">
        <f>IF(A821="","",IFERROR(INDEX(Crawl!$A820:$DZ820,1,Rules!$H$8),"")&amp;"")</f>
        <v/>
      </c>
      <c r="F821">
        <f>IF(A821="","",IFERROR(INDEX(Crawl!$A820:$DZ820,1,Rules!$H$9),""))</f>
        <v/>
      </c>
      <c r="G821">
        <f>IF(A821="","",IFERROR(INDEX(Crawl!$A820:$DZ820,1,Rules!$H$10),""))</f>
        <v/>
      </c>
      <c r="H821">
        <f>IF(A821="","",IFERROR(INDEX(Crawl!$A820:$DZ820,1,Rules!$H$12),""))</f>
        <v/>
      </c>
      <c r="I821">
        <f>IF(A821="","",IF(AND(N(H821)&gt;0,IFERROR(INDEX(Crawl!$A820:$DZ820,1,Rules!$H$11),"")&amp;""&lt;&gt;""),IFERROR(INDEX(Crawl!$A820:$DZ820,1,Rules!$H$11),"")&amp;"",IF(AND(ISNUMBER(J821),N(J821)&gt;=Rules!$B$12,IFERROR(INDEX(Crawl!$A820:$DZ820,1,Rules!$H$13),"")&amp;""&lt;&gt;""),IFERROR(INDEX(Crawl!$A820:$DZ820,1,Rules!$H$13),"")&amp;"","")))</f>
        <v/>
      </c>
      <c r="J821" s="19">
        <f>IF(A821="","",IF(IFERROR(INDEX(Crawl!$A820:$DZ820,1,Rules!$H$14),"")&amp;""="","",IFERROR(INDEX(Crawl!$A820:$DZ820,1,Rules!$H$14),"")))</f>
        <v/>
      </c>
      <c r="K821">
        <f>IF(A821="","",IFERROR(SUMIFS('GSC current'!$J$2:$J$2001,'GSC current'!$I$2:$I$2001,B821),0))</f>
        <v/>
      </c>
      <c r="L821">
        <f>IF(A821="","",IFERROR(SUMIFS('GSC current'!$K$2:$K$2001,'GSC current'!$I$2:$I$2001,B821),0))</f>
        <v/>
      </c>
      <c r="M821" s="20">
        <f>IF(A821="","",IF(N(L821)&gt;0,K821/L821,""))</f>
        <v/>
      </c>
      <c r="N821" s="21">
        <f>IF(A821="","",IF(N(L821)&gt;0,SUMIFS('GSC current'!$L$2:$L$2001,'GSC current'!$I$2:$I$2001,B821)/L821,""))</f>
        <v/>
      </c>
      <c r="O821">
        <f>IF(A821="","",IFERROR(SUMIFS('GSC previous'!$J$2:$J$2001,'GSC previous'!$I$2:$I$2001,B821),0))</f>
        <v/>
      </c>
      <c r="P821" s="22">
        <f>IF(A821="","",IF(N(O821)&gt;0,(K821-O821)/O821,""))</f>
        <v/>
      </c>
      <c r="Q821">
        <f>IF(A821="","",IFERROR(SUMIFS(GA4!$P$2:$P$2001,GA4!$O$2:$O$2001,B821),0))</f>
        <v/>
      </c>
      <c r="R821" s="23">
        <f>IF(A821="","",IF(N(Q821)&gt;0,SUMIFS(GA4!$Q$2:$Q$2001,GA4!$O$2:$O$2001,B821)/Q821,""))</f>
        <v/>
      </c>
      <c r="S821">
        <f>IF(A821="","",IFERROR(SUMIFS(GA4!$R$2:$R$2001,GA4!$O$2:$O$2001,B821),0))</f>
        <v/>
      </c>
      <c r="T821">
        <f>IF(A821="","",IF(AND(ISNUMBER(F821),LEFT(C821&amp;"",1)="2"),IF(F821&lt;Rules!$B$9,"Yes","No"),"No"))</f>
        <v/>
      </c>
      <c r="U821">
        <f>IF(A821="","",IF(AND(N(O821)&gt;=Rules!$B$8,ISNUMBER(P821)),IF(P821&lt;=-Rules!$B$7,"Yes","No"),"No"))</f>
        <v/>
      </c>
      <c r="V821">
        <f>IF(A821="","",IF(AND(N(L821)&gt;=Rules!$B$6,ISNUMBER(N821)),IF(AND(N821&gt;=Rules!$B$10,N821&lt;=Rules!$B$11),"Yes","No"),"No"))</f>
        <v/>
      </c>
      <c r="W821">
        <f>IF(A821="","",IF(I821&lt;&gt;"","Yes","No"))</f>
        <v/>
      </c>
      <c r="X821">
        <f>IF(I821="","",IF(SUMIFS($K$3:$K$2002,$A$3:$A$2002,SUBSTITUTE(SUBSTITUTE(I821,"?","~?"),"*","~*"))&gt;N(K821),"Yes","No"))</f>
        <v/>
      </c>
      <c r="Y821">
        <f>IF(A821="","",IF(N(S821)&gt;0,"Yes","No"))</f>
        <v/>
      </c>
      <c r="Z821">
        <f>IF(A821="","",IF(AND(N(K821)&lt;Rules!$B$5,N(L821)&lt;Rules!$B$6,N(Q821)&lt;Rules!$B$13,Y821="No"),"Yes","No"))</f>
        <v/>
      </c>
      <c r="AA821">
        <f>IF(A821="","",IF(LEFT(C821&amp;"",1)="3","Redirect",IF(OR(LEFT(C821&amp;"",1)="4",LEFT(C821&amp;"",1)="5"),IF(OR(N(K821)&gt;0,N(AC821)&gt;=Rules!$B$14),"Redirect","Prune"),IF(D821="Non-Indexable","Keep",IF(AND(W821="Yes",X821="Yes",Y821="No"),"Merge",IF(OR(U821="Yes",V821="Yes",AND(T821="Yes",N(L821)&gt;=Rules!$B$6)),"Update",IF(Z821="Yes",IF(N(AC821)&gt;=Rules!$B$14,"Redirect","Prune"),"Keep")))))))</f>
        <v/>
      </c>
      <c r="AB821">
        <f>IF(A821="","",IF(LEFT(C821&amp;"",1)="3","Already redirects ("&amp;C821&amp;"). Update internal links to point at the final URL.",IF(OR(LEFT(C821&amp;"",1)="4",LEFT(C821&amp;"",1)="5"),IF(AA821="Redirect","Returns "&amp;C821&amp;" but still has "&amp;N(K821)&amp;" clicks and "&amp;N(AC821)&amp;" referring domains. 301 it to the closest live page.","Returns "&amp;C821&amp;" with no clicks or links. Remove internal links and let it 404 or 410."),IF(D821="Non-Indexable","Non-indexable ("&amp;E821&amp;"). Keep if that is intentional; otherwise fix the canonical or noindex.",IF(AA821="Merge","Overlaps with "&amp;I821&amp;IF(N(J821)&gt;0," (similarity "&amp;TEXT(J821,"0.00")&amp;")","")&amp;", which gets more clicks. Merge the useful parts into it and 301 this URL.",IF(AA821="Update",MID(IF(U821="Yes","; Clicks down "&amp;TEXT(-P821,"0%")&amp;" on the previous period","")&amp;IF(V821="Yes","; Average position "&amp;TEXT(N821,"0.0")&amp;" on "&amp;TEXT(L821,"#,##0")&amp;" impressions (striking distance)","")&amp;IF(AND(T821="Yes",N(L821)&gt;=Rules!$B$6),"; Thin ("&amp;F821&amp;" words) but has search demand",""),3,400),IF(AA821="Prune","Low value: "&amp;N(K821)&amp;" clicks, "&amp;N(L821)&amp;" impressions, "&amp;N(Q821)&amp;" sessions, no key events. Remove or noindex it and update internal links.",IF(AA821="Redirect","Low value but "&amp;N(AC821)&amp;" referring domains. 301 it to the closest relevant page to keep those links.",IF(AND(Z821="No",Y821="Yes",N(K821)&lt;Rules!$B$5),"Low search traffic but it converts (key events: "&amp;S821&amp;"). Keep it and link to it.",IF(W821="Yes","Stronger than the page it overlaps ("&amp;I821&amp;"). Keep; merge that page into this one.","Healthy: "&amp;N(K821)&amp;" clicks"&amp;IF(ISNUMBER(N821),", average position "&amp;TEXT(N821,"0.0"),"")&amp;". Keep and monitor."))))))))))</f>
        <v/>
      </c>
      <c r="AE821">
        <f>IF(A821="","",IF(AD821&lt;&gt;"",AD821,AA821))</f>
        <v/>
      </c>
    </row>
    <row r="822">
      <c r="A822">
        <f>IF(Crawl!A821="","",Crawl!A821)</f>
        <v/>
      </c>
      <c r="B822">
        <f>IF(A822="","",Crawl!EC821)</f>
        <v/>
      </c>
      <c r="C822">
        <f>IF(A822="","",IFERROR(INDEX(Crawl!$A821:$DZ821,1,Rules!$H$6),""))</f>
        <v/>
      </c>
      <c r="D822">
        <f>IF(A822="","",IFERROR(INDEX(Crawl!$A821:$DZ821,1,Rules!$H$7),"")&amp;"")</f>
        <v/>
      </c>
      <c r="E822">
        <f>IF(A822="","",IFERROR(INDEX(Crawl!$A821:$DZ821,1,Rules!$H$8),"")&amp;"")</f>
        <v/>
      </c>
      <c r="F822">
        <f>IF(A822="","",IFERROR(INDEX(Crawl!$A821:$DZ821,1,Rules!$H$9),""))</f>
        <v/>
      </c>
      <c r="G822">
        <f>IF(A822="","",IFERROR(INDEX(Crawl!$A821:$DZ821,1,Rules!$H$10),""))</f>
        <v/>
      </c>
      <c r="H822">
        <f>IF(A822="","",IFERROR(INDEX(Crawl!$A821:$DZ821,1,Rules!$H$12),""))</f>
        <v/>
      </c>
      <c r="I822">
        <f>IF(A822="","",IF(AND(N(H822)&gt;0,IFERROR(INDEX(Crawl!$A821:$DZ821,1,Rules!$H$11),"")&amp;""&lt;&gt;""),IFERROR(INDEX(Crawl!$A821:$DZ821,1,Rules!$H$11),"")&amp;"",IF(AND(ISNUMBER(J822),N(J822)&gt;=Rules!$B$12,IFERROR(INDEX(Crawl!$A821:$DZ821,1,Rules!$H$13),"")&amp;""&lt;&gt;""),IFERROR(INDEX(Crawl!$A821:$DZ821,1,Rules!$H$13),"")&amp;"","")))</f>
        <v/>
      </c>
      <c r="J822" s="19">
        <f>IF(A822="","",IF(IFERROR(INDEX(Crawl!$A821:$DZ821,1,Rules!$H$14),"")&amp;""="","",IFERROR(INDEX(Crawl!$A821:$DZ821,1,Rules!$H$14),"")))</f>
        <v/>
      </c>
      <c r="K822">
        <f>IF(A822="","",IFERROR(SUMIFS('GSC current'!$J$2:$J$2001,'GSC current'!$I$2:$I$2001,B822),0))</f>
        <v/>
      </c>
      <c r="L822">
        <f>IF(A822="","",IFERROR(SUMIFS('GSC current'!$K$2:$K$2001,'GSC current'!$I$2:$I$2001,B822),0))</f>
        <v/>
      </c>
      <c r="M822" s="20">
        <f>IF(A822="","",IF(N(L822)&gt;0,K822/L822,""))</f>
        <v/>
      </c>
      <c r="N822" s="21">
        <f>IF(A822="","",IF(N(L822)&gt;0,SUMIFS('GSC current'!$L$2:$L$2001,'GSC current'!$I$2:$I$2001,B822)/L822,""))</f>
        <v/>
      </c>
      <c r="O822">
        <f>IF(A822="","",IFERROR(SUMIFS('GSC previous'!$J$2:$J$2001,'GSC previous'!$I$2:$I$2001,B822),0))</f>
        <v/>
      </c>
      <c r="P822" s="22">
        <f>IF(A822="","",IF(N(O822)&gt;0,(K822-O822)/O822,""))</f>
        <v/>
      </c>
      <c r="Q822">
        <f>IF(A822="","",IFERROR(SUMIFS(GA4!$P$2:$P$2001,GA4!$O$2:$O$2001,B822),0))</f>
        <v/>
      </c>
      <c r="R822" s="23">
        <f>IF(A822="","",IF(N(Q822)&gt;0,SUMIFS(GA4!$Q$2:$Q$2001,GA4!$O$2:$O$2001,B822)/Q822,""))</f>
        <v/>
      </c>
      <c r="S822">
        <f>IF(A822="","",IFERROR(SUMIFS(GA4!$R$2:$R$2001,GA4!$O$2:$O$2001,B822),0))</f>
        <v/>
      </c>
      <c r="T822">
        <f>IF(A822="","",IF(AND(ISNUMBER(F822),LEFT(C822&amp;"",1)="2"),IF(F822&lt;Rules!$B$9,"Yes","No"),"No"))</f>
        <v/>
      </c>
      <c r="U822">
        <f>IF(A822="","",IF(AND(N(O822)&gt;=Rules!$B$8,ISNUMBER(P822)),IF(P822&lt;=-Rules!$B$7,"Yes","No"),"No"))</f>
        <v/>
      </c>
      <c r="V822">
        <f>IF(A822="","",IF(AND(N(L822)&gt;=Rules!$B$6,ISNUMBER(N822)),IF(AND(N822&gt;=Rules!$B$10,N822&lt;=Rules!$B$11),"Yes","No"),"No"))</f>
        <v/>
      </c>
      <c r="W822">
        <f>IF(A822="","",IF(I822&lt;&gt;"","Yes","No"))</f>
        <v/>
      </c>
      <c r="X822">
        <f>IF(I822="","",IF(SUMIFS($K$3:$K$2002,$A$3:$A$2002,SUBSTITUTE(SUBSTITUTE(I822,"?","~?"),"*","~*"))&gt;N(K822),"Yes","No"))</f>
        <v/>
      </c>
      <c r="Y822">
        <f>IF(A822="","",IF(N(S822)&gt;0,"Yes","No"))</f>
        <v/>
      </c>
      <c r="Z822">
        <f>IF(A822="","",IF(AND(N(K822)&lt;Rules!$B$5,N(L822)&lt;Rules!$B$6,N(Q822)&lt;Rules!$B$13,Y822="No"),"Yes","No"))</f>
        <v/>
      </c>
      <c r="AA822">
        <f>IF(A822="","",IF(LEFT(C822&amp;"",1)="3","Redirect",IF(OR(LEFT(C822&amp;"",1)="4",LEFT(C822&amp;"",1)="5"),IF(OR(N(K822)&gt;0,N(AC822)&gt;=Rules!$B$14),"Redirect","Prune"),IF(D822="Non-Indexable","Keep",IF(AND(W822="Yes",X822="Yes",Y822="No"),"Merge",IF(OR(U822="Yes",V822="Yes",AND(T822="Yes",N(L822)&gt;=Rules!$B$6)),"Update",IF(Z822="Yes",IF(N(AC822)&gt;=Rules!$B$14,"Redirect","Prune"),"Keep")))))))</f>
        <v/>
      </c>
      <c r="AB822">
        <f>IF(A822="","",IF(LEFT(C822&amp;"",1)="3","Already redirects ("&amp;C822&amp;"). Update internal links to point at the final URL.",IF(OR(LEFT(C822&amp;"",1)="4",LEFT(C822&amp;"",1)="5"),IF(AA822="Redirect","Returns "&amp;C822&amp;" but still has "&amp;N(K822)&amp;" clicks and "&amp;N(AC822)&amp;" referring domains. 301 it to the closest live page.","Returns "&amp;C822&amp;" with no clicks or links. Remove internal links and let it 404 or 410."),IF(D822="Non-Indexable","Non-indexable ("&amp;E822&amp;"). Keep if that is intentional; otherwise fix the canonical or noindex.",IF(AA822="Merge","Overlaps with "&amp;I822&amp;IF(N(J822)&gt;0," (similarity "&amp;TEXT(J822,"0.00")&amp;")","")&amp;", which gets more clicks. Merge the useful parts into it and 301 this URL.",IF(AA822="Update",MID(IF(U822="Yes","; Clicks down "&amp;TEXT(-P822,"0%")&amp;" on the previous period","")&amp;IF(V822="Yes","; Average position "&amp;TEXT(N822,"0.0")&amp;" on "&amp;TEXT(L822,"#,##0")&amp;" impressions (striking distance)","")&amp;IF(AND(T822="Yes",N(L822)&gt;=Rules!$B$6),"; Thin ("&amp;F822&amp;" words) but has search demand",""),3,400),IF(AA822="Prune","Low value: "&amp;N(K822)&amp;" clicks, "&amp;N(L822)&amp;" impressions, "&amp;N(Q822)&amp;" sessions, no key events. Remove or noindex it and update internal links.",IF(AA822="Redirect","Low value but "&amp;N(AC822)&amp;" referring domains. 301 it to the closest relevant page to keep those links.",IF(AND(Z822="No",Y822="Yes",N(K822)&lt;Rules!$B$5),"Low search traffic but it converts (key events: "&amp;S822&amp;"). Keep it and link to it.",IF(W822="Yes","Stronger than the page it overlaps ("&amp;I822&amp;"). Keep; merge that page into this one.","Healthy: "&amp;N(K822)&amp;" clicks"&amp;IF(ISNUMBER(N822),", average position "&amp;TEXT(N822,"0.0"),"")&amp;". Keep and monitor."))))))))))</f>
        <v/>
      </c>
      <c r="AE822">
        <f>IF(A822="","",IF(AD822&lt;&gt;"",AD822,AA822))</f>
        <v/>
      </c>
    </row>
    <row r="823">
      <c r="A823">
        <f>IF(Crawl!A822="","",Crawl!A822)</f>
        <v/>
      </c>
      <c r="B823">
        <f>IF(A823="","",Crawl!EC822)</f>
        <v/>
      </c>
      <c r="C823">
        <f>IF(A823="","",IFERROR(INDEX(Crawl!$A822:$DZ822,1,Rules!$H$6),""))</f>
        <v/>
      </c>
      <c r="D823">
        <f>IF(A823="","",IFERROR(INDEX(Crawl!$A822:$DZ822,1,Rules!$H$7),"")&amp;"")</f>
        <v/>
      </c>
      <c r="E823">
        <f>IF(A823="","",IFERROR(INDEX(Crawl!$A822:$DZ822,1,Rules!$H$8),"")&amp;"")</f>
        <v/>
      </c>
      <c r="F823">
        <f>IF(A823="","",IFERROR(INDEX(Crawl!$A822:$DZ822,1,Rules!$H$9),""))</f>
        <v/>
      </c>
      <c r="G823">
        <f>IF(A823="","",IFERROR(INDEX(Crawl!$A822:$DZ822,1,Rules!$H$10),""))</f>
        <v/>
      </c>
      <c r="H823">
        <f>IF(A823="","",IFERROR(INDEX(Crawl!$A822:$DZ822,1,Rules!$H$12),""))</f>
        <v/>
      </c>
      <c r="I823">
        <f>IF(A823="","",IF(AND(N(H823)&gt;0,IFERROR(INDEX(Crawl!$A822:$DZ822,1,Rules!$H$11),"")&amp;""&lt;&gt;""),IFERROR(INDEX(Crawl!$A822:$DZ822,1,Rules!$H$11),"")&amp;"",IF(AND(ISNUMBER(J823),N(J823)&gt;=Rules!$B$12,IFERROR(INDEX(Crawl!$A822:$DZ822,1,Rules!$H$13),"")&amp;""&lt;&gt;""),IFERROR(INDEX(Crawl!$A822:$DZ822,1,Rules!$H$13),"")&amp;"","")))</f>
        <v/>
      </c>
      <c r="J823" s="19">
        <f>IF(A823="","",IF(IFERROR(INDEX(Crawl!$A822:$DZ822,1,Rules!$H$14),"")&amp;""="","",IFERROR(INDEX(Crawl!$A822:$DZ822,1,Rules!$H$14),"")))</f>
        <v/>
      </c>
      <c r="K823">
        <f>IF(A823="","",IFERROR(SUMIFS('GSC current'!$J$2:$J$2001,'GSC current'!$I$2:$I$2001,B823),0))</f>
        <v/>
      </c>
      <c r="L823">
        <f>IF(A823="","",IFERROR(SUMIFS('GSC current'!$K$2:$K$2001,'GSC current'!$I$2:$I$2001,B823),0))</f>
        <v/>
      </c>
      <c r="M823" s="20">
        <f>IF(A823="","",IF(N(L823)&gt;0,K823/L823,""))</f>
        <v/>
      </c>
      <c r="N823" s="21">
        <f>IF(A823="","",IF(N(L823)&gt;0,SUMIFS('GSC current'!$L$2:$L$2001,'GSC current'!$I$2:$I$2001,B823)/L823,""))</f>
        <v/>
      </c>
      <c r="O823">
        <f>IF(A823="","",IFERROR(SUMIFS('GSC previous'!$J$2:$J$2001,'GSC previous'!$I$2:$I$2001,B823),0))</f>
        <v/>
      </c>
      <c r="P823" s="22">
        <f>IF(A823="","",IF(N(O823)&gt;0,(K823-O823)/O823,""))</f>
        <v/>
      </c>
      <c r="Q823">
        <f>IF(A823="","",IFERROR(SUMIFS(GA4!$P$2:$P$2001,GA4!$O$2:$O$2001,B823),0))</f>
        <v/>
      </c>
      <c r="R823" s="23">
        <f>IF(A823="","",IF(N(Q823)&gt;0,SUMIFS(GA4!$Q$2:$Q$2001,GA4!$O$2:$O$2001,B823)/Q823,""))</f>
        <v/>
      </c>
      <c r="S823">
        <f>IF(A823="","",IFERROR(SUMIFS(GA4!$R$2:$R$2001,GA4!$O$2:$O$2001,B823),0))</f>
        <v/>
      </c>
      <c r="T823">
        <f>IF(A823="","",IF(AND(ISNUMBER(F823),LEFT(C823&amp;"",1)="2"),IF(F823&lt;Rules!$B$9,"Yes","No"),"No"))</f>
        <v/>
      </c>
      <c r="U823">
        <f>IF(A823="","",IF(AND(N(O823)&gt;=Rules!$B$8,ISNUMBER(P823)),IF(P823&lt;=-Rules!$B$7,"Yes","No"),"No"))</f>
        <v/>
      </c>
      <c r="V823">
        <f>IF(A823="","",IF(AND(N(L823)&gt;=Rules!$B$6,ISNUMBER(N823)),IF(AND(N823&gt;=Rules!$B$10,N823&lt;=Rules!$B$11),"Yes","No"),"No"))</f>
        <v/>
      </c>
      <c r="W823">
        <f>IF(A823="","",IF(I823&lt;&gt;"","Yes","No"))</f>
        <v/>
      </c>
      <c r="X823">
        <f>IF(I823="","",IF(SUMIFS($K$3:$K$2002,$A$3:$A$2002,SUBSTITUTE(SUBSTITUTE(I823,"?","~?"),"*","~*"))&gt;N(K823),"Yes","No"))</f>
        <v/>
      </c>
      <c r="Y823">
        <f>IF(A823="","",IF(N(S823)&gt;0,"Yes","No"))</f>
        <v/>
      </c>
      <c r="Z823">
        <f>IF(A823="","",IF(AND(N(K823)&lt;Rules!$B$5,N(L823)&lt;Rules!$B$6,N(Q823)&lt;Rules!$B$13,Y823="No"),"Yes","No"))</f>
        <v/>
      </c>
      <c r="AA823">
        <f>IF(A823="","",IF(LEFT(C823&amp;"",1)="3","Redirect",IF(OR(LEFT(C823&amp;"",1)="4",LEFT(C823&amp;"",1)="5"),IF(OR(N(K823)&gt;0,N(AC823)&gt;=Rules!$B$14),"Redirect","Prune"),IF(D823="Non-Indexable","Keep",IF(AND(W823="Yes",X823="Yes",Y823="No"),"Merge",IF(OR(U823="Yes",V823="Yes",AND(T823="Yes",N(L823)&gt;=Rules!$B$6)),"Update",IF(Z823="Yes",IF(N(AC823)&gt;=Rules!$B$14,"Redirect","Prune"),"Keep")))))))</f>
        <v/>
      </c>
      <c r="AB823">
        <f>IF(A823="","",IF(LEFT(C823&amp;"",1)="3","Already redirects ("&amp;C823&amp;"). Update internal links to point at the final URL.",IF(OR(LEFT(C823&amp;"",1)="4",LEFT(C823&amp;"",1)="5"),IF(AA823="Redirect","Returns "&amp;C823&amp;" but still has "&amp;N(K823)&amp;" clicks and "&amp;N(AC823)&amp;" referring domains. 301 it to the closest live page.","Returns "&amp;C823&amp;" with no clicks or links. Remove internal links and let it 404 or 410."),IF(D823="Non-Indexable","Non-indexable ("&amp;E823&amp;"). Keep if that is intentional; otherwise fix the canonical or noindex.",IF(AA823="Merge","Overlaps with "&amp;I823&amp;IF(N(J823)&gt;0," (similarity "&amp;TEXT(J823,"0.00")&amp;")","")&amp;", which gets more clicks. Merge the useful parts into it and 301 this URL.",IF(AA823="Update",MID(IF(U823="Yes","; Clicks down "&amp;TEXT(-P823,"0%")&amp;" on the previous period","")&amp;IF(V823="Yes","; Average position "&amp;TEXT(N823,"0.0")&amp;" on "&amp;TEXT(L823,"#,##0")&amp;" impressions (striking distance)","")&amp;IF(AND(T823="Yes",N(L823)&gt;=Rules!$B$6),"; Thin ("&amp;F823&amp;" words) but has search demand",""),3,400),IF(AA823="Prune","Low value: "&amp;N(K823)&amp;" clicks, "&amp;N(L823)&amp;" impressions, "&amp;N(Q823)&amp;" sessions, no key events. Remove or noindex it and update internal links.",IF(AA823="Redirect","Low value but "&amp;N(AC823)&amp;" referring domains. 301 it to the closest relevant page to keep those links.",IF(AND(Z823="No",Y823="Yes",N(K823)&lt;Rules!$B$5),"Low search traffic but it converts (key events: "&amp;S823&amp;"). Keep it and link to it.",IF(W823="Yes","Stronger than the page it overlaps ("&amp;I823&amp;"). Keep; merge that page into this one.","Healthy: "&amp;N(K823)&amp;" clicks"&amp;IF(ISNUMBER(N823),", average position "&amp;TEXT(N823,"0.0"),"")&amp;". Keep and monitor."))))))))))</f>
        <v/>
      </c>
      <c r="AE823">
        <f>IF(A823="","",IF(AD823&lt;&gt;"",AD823,AA823))</f>
        <v/>
      </c>
    </row>
    <row r="824">
      <c r="A824">
        <f>IF(Crawl!A823="","",Crawl!A823)</f>
        <v/>
      </c>
      <c r="B824">
        <f>IF(A824="","",Crawl!EC823)</f>
        <v/>
      </c>
      <c r="C824">
        <f>IF(A824="","",IFERROR(INDEX(Crawl!$A823:$DZ823,1,Rules!$H$6),""))</f>
        <v/>
      </c>
      <c r="D824">
        <f>IF(A824="","",IFERROR(INDEX(Crawl!$A823:$DZ823,1,Rules!$H$7),"")&amp;"")</f>
        <v/>
      </c>
      <c r="E824">
        <f>IF(A824="","",IFERROR(INDEX(Crawl!$A823:$DZ823,1,Rules!$H$8),"")&amp;"")</f>
        <v/>
      </c>
      <c r="F824">
        <f>IF(A824="","",IFERROR(INDEX(Crawl!$A823:$DZ823,1,Rules!$H$9),""))</f>
        <v/>
      </c>
      <c r="G824">
        <f>IF(A824="","",IFERROR(INDEX(Crawl!$A823:$DZ823,1,Rules!$H$10),""))</f>
        <v/>
      </c>
      <c r="H824">
        <f>IF(A824="","",IFERROR(INDEX(Crawl!$A823:$DZ823,1,Rules!$H$12),""))</f>
        <v/>
      </c>
      <c r="I824">
        <f>IF(A824="","",IF(AND(N(H824)&gt;0,IFERROR(INDEX(Crawl!$A823:$DZ823,1,Rules!$H$11),"")&amp;""&lt;&gt;""),IFERROR(INDEX(Crawl!$A823:$DZ823,1,Rules!$H$11),"")&amp;"",IF(AND(ISNUMBER(J824),N(J824)&gt;=Rules!$B$12,IFERROR(INDEX(Crawl!$A823:$DZ823,1,Rules!$H$13),"")&amp;""&lt;&gt;""),IFERROR(INDEX(Crawl!$A823:$DZ823,1,Rules!$H$13),"")&amp;"","")))</f>
        <v/>
      </c>
      <c r="J824" s="19">
        <f>IF(A824="","",IF(IFERROR(INDEX(Crawl!$A823:$DZ823,1,Rules!$H$14),"")&amp;""="","",IFERROR(INDEX(Crawl!$A823:$DZ823,1,Rules!$H$14),"")))</f>
        <v/>
      </c>
      <c r="K824">
        <f>IF(A824="","",IFERROR(SUMIFS('GSC current'!$J$2:$J$2001,'GSC current'!$I$2:$I$2001,B824),0))</f>
        <v/>
      </c>
      <c r="L824">
        <f>IF(A824="","",IFERROR(SUMIFS('GSC current'!$K$2:$K$2001,'GSC current'!$I$2:$I$2001,B824),0))</f>
        <v/>
      </c>
      <c r="M824" s="20">
        <f>IF(A824="","",IF(N(L824)&gt;0,K824/L824,""))</f>
        <v/>
      </c>
      <c r="N824" s="21">
        <f>IF(A824="","",IF(N(L824)&gt;0,SUMIFS('GSC current'!$L$2:$L$2001,'GSC current'!$I$2:$I$2001,B824)/L824,""))</f>
        <v/>
      </c>
      <c r="O824">
        <f>IF(A824="","",IFERROR(SUMIFS('GSC previous'!$J$2:$J$2001,'GSC previous'!$I$2:$I$2001,B824),0))</f>
        <v/>
      </c>
      <c r="P824" s="22">
        <f>IF(A824="","",IF(N(O824)&gt;0,(K824-O824)/O824,""))</f>
        <v/>
      </c>
      <c r="Q824">
        <f>IF(A824="","",IFERROR(SUMIFS(GA4!$P$2:$P$2001,GA4!$O$2:$O$2001,B824),0))</f>
        <v/>
      </c>
      <c r="R824" s="23">
        <f>IF(A824="","",IF(N(Q824)&gt;0,SUMIFS(GA4!$Q$2:$Q$2001,GA4!$O$2:$O$2001,B824)/Q824,""))</f>
        <v/>
      </c>
      <c r="S824">
        <f>IF(A824="","",IFERROR(SUMIFS(GA4!$R$2:$R$2001,GA4!$O$2:$O$2001,B824),0))</f>
        <v/>
      </c>
      <c r="T824">
        <f>IF(A824="","",IF(AND(ISNUMBER(F824),LEFT(C824&amp;"",1)="2"),IF(F824&lt;Rules!$B$9,"Yes","No"),"No"))</f>
        <v/>
      </c>
      <c r="U824">
        <f>IF(A824="","",IF(AND(N(O824)&gt;=Rules!$B$8,ISNUMBER(P824)),IF(P824&lt;=-Rules!$B$7,"Yes","No"),"No"))</f>
        <v/>
      </c>
      <c r="V824">
        <f>IF(A824="","",IF(AND(N(L824)&gt;=Rules!$B$6,ISNUMBER(N824)),IF(AND(N824&gt;=Rules!$B$10,N824&lt;=Rules!$B$11),"Yes","No"),"No"))</f>
        <v/>
      </c>
      <c r="W824">
        <f>IF(A824="","",IF(I824&lt;&gt;"","Yes","No"))</f>
        <v/>
      </c>
      <c r="X824">
        <f>IF(I824="","",IF(SUMIFS($K$3:$K$2002,$A$3:$A$2002,SUBSTITUTE(SUBSTITUTE(I824,"?","~?"),"*","~*"))&gt;N(K824),"Yes","No"))</f>
        <v/>
      </c>
      <c r="Y824">
        <f>IF(A824="","",IF(N(S824)&gt;0,"Yes","No"))</f>
        <v/>
      </c>
      <c r="Z824">
        <f>IF(A824="","",IF(AND(N(K824)&lt;Rules!$B$5,N(L824)&lt;Rules!$B$6,N(Q824)&lt;Rules!$B$13,Y824="No"),"Yes","No"))</f>
        <v/>
      </c>
      <c r="AA824">
        <f>IF(A824="","",IF(LEFT(C824&amp;"",1)="3","Redirect",IF(OR(LEFT(C824&amp;"",1)="4",LEFT(C824&amp;"",1)="5"),IF(OR(N(K824)&gt;0,N(AC824)&gt;=Rules!$B$14),"Redirect","Prune"),IF(D824="Non-Indexable","Keep",IF(AND(W824="Yes",X824="Yes",Y824="No"),"Merge",IF(OR(U824="Yes",V824="Yes",AND(T824="Yes",N(L824)&gt;=Rules!$B$6)),"Update",IF(Z824="Yes",IF(N(AC824)&gt;=Rules!$B$14,"Redirect","Prune"),"Keep")))))))</f>
        <v/>
      </c>
      <c r="AB824">
        <f>IF(A824="","",IF(LEFT(C824&amp;"",1)="3","Already redirects ("&amp;C824&amp;"). Update internal links to point at the final URL.",IF(OR(LEFT(C824&amp;"",1)="4",LEFT(C824&amp;"",1)="5"),IF(AA824="Redirect","Returns "&amp;C824&amp;" but still has "&amp;N(K824)&amp;" clicks and "&amp;N(AC824)&amp;" referring domains. 301 it to the closest live page.","Returns "&amp;C824&amp;" with no clicks or links. Remove internal links and let it 404 or 410."),IF(D824="Non-Indexable","Non-indexable ("&amp;E824&amp;"). Keep if that is intentional; otherwise fix the canonical or noindex.",IF(AA824="Merge","Overlaps with "&amp;I824&amp;IF(N(J824)&gt;0," (similarity "&amp;TEXT(J824,"0.00")&amp;")","")&amp;", which gets more clicks. Merge the useful parts into it and 301 this URL.",IF(AA824="Update",MID(IF(U824="Yes","; Clicks down "&amp;TEXT(-P824,"0%")&amp;" on the previous period","")&amp;IF(V824="Yes","; Average position "&amp;TEXT(N824,"0.0")&amp;" on "&amp;TEXT(L824,"#,##0")&amp;" impressions (striking distance)","")&amp;IF(AND(T824="Yes",N(L824)&gt;=Rules!$B$6),"; Thin ("&amp;F824&amp;" words) but has search demand",""),3,400),IF(AA824="Prune","Low value: "&amp;N(K824)&amp;" clicks, "&amp;N(L824)&amp;" impressions, "&amp;N(Q824)&amp;" sessions, no key events. Remove or noindex it and update internal links.",IF(AA824="Redirect","Low value but "&amp;N(AC824)&amp;" referring domains. 301 it to the closest relevant page to keep those links.",IF(AND(Z824="No",Y824="Yes",N(K824)&lt;Rules!$B$5),"Low search traffic but it converts (key events: "&amp;S824&amp;"). Keep it and link to it.",IF(W824="Yes","Stronger than the page it overlaps ("&amp;I824&amp;"). Keep; merge that page into this one.","Healthy: "&amp;N(K824)&amp;" clicks"&amp;IF(ISNUMBER(N824),", average position "&amp;TEXT(N824,"0.0"),"")&amp;". Keep and monitor."))))))))))</f>
        <v/>
      </c>
      <c r="AE824">
        <f>IF(A824="","",IF(AD824&lt;&gt;"",AD824,AA824))</f>
        <v/>
      </c>
    </row>
    <row r="825">
      <c r="A825">
        <f>IF(Crawl!A824="","",Crawl!A824)</f>
        <v/>
      </c>
      <c r="B825">
        <f>IF(A825="","",Crawl!EC824)</f>
        <v/>
      </c>
      <c r="C825">
        <f>IF(A825="","",IFERROR(INDEX(Crawl!$A824:$DZ824,1,Rules!$H$6),""))</f>
        <v/>
      </c>
      <c r="D825">
        <f>IF(A825="","",IFERROR(INDEX(Crawl!$A824:$DZ824,1,Rules!$H$7),"")&amp;"")</f>
        <v/>
      </c>
      <c r="E825">
        <f>IF(A825="","",IFERROR(INDEX(Crawl!$A824:$DZ824,1,Rules!$H$8),"")&amp;"")</f>
        <v/>
      </c>
      <c r="F825">
        <f>IF(A825="","",IFERROR(INDEX(Crawl!$A824:$DZ824,1,Rules!$H$9),""))</f>
        <v/>
      </c>
      <c r="G825">
        <f>IF(A825="","",IFERROR(INDEX(Crawl!$A824:$DZ824,1,Rules!$H$10),""))</f>
        <v/>
      </c>
      <c r="H825">
        <f>IF(A825="","",IFERROR(INDEX(Crawl!$A824:$DZ824,1,Rules!$H$12),""))</f>
        <v/>
      </c>
      <c r="I825">
        <f>IF(A825="","",IF(AND(N(H825)&gt;0,IFERROR(INDEX(Crawl!$A824:$DZ824,1,Rules!$H$11),"")&amp;""&lt;&gt;""),IFERROR(INDEX(Crawl!$A824:$DZ824,1,Rules!$H$11),"")&amp;"",IF(AND(ISNUMBER(J825),N(J825)&gt;=Rules!$B$12,IFERROR(INDEX(Crawl!$A824:$DZ824,1,Rules!$H$13),"")&amp;""&lt;&gt;""),IFERROR(INDEX(Crawl!$A824:$DZ824,1,Rules!$H$13),"")&amp;"","")))</f>
        <v/>
      </c>
      <c r="J825" s="19">
        <f>IF(A825="","",IF(IFERROR(INDEX(Crawl!$A824:$DZ824,1,Rules!$H$14),"")&amp;""="","",IFERROR(INDEX(Crawl!$A824:$DZ824,1,Rules!$H$14),"")))</f>
        <v/>
      </c>
      <c r="K825">
        <f>IF(A825="","",IFERROR(SUMIFS('GSC current'!$J$2:$J$2001,'GSC current'!$I$2:$I$2001,B825),0))</f>
        <v/>
      </c>
      <c r="L825">
        <f>IF(A825="","",IFERROR(SUMIFS('GSC current'!$K$2:$K$2001,'GSC current'!$I$2:$I$2001,B825),0))</f>
        <v/>
      </c>
      <c r="M825" s="20">
        <f>IF(A825="","",IF(N(L825)&gt;0,K825/L825,""))</f>
        <v/>
      </c>
      <c r="N825" s="21">
        <f>IF(A825="","",IF(N(L825)&gt;0,SUMIFS('GSC current'!$L$2:$L$2001,'GSC current'!$I$2:$I$2001,B825)/L825,""))</f>
        <v/>
      </c>
      <c r="O825">
        <f>IF(A825="","",IFERROR(SUMIFS('GSC previous'!$J$2:$J$2001,'GSC previous'!$I$2:$I$2001,B825),0))</f>
        <v/>
      </c>
      <c r="P825" s="22">
        <f>IF(A825="","",IF(N(O825)&gt;0,(K825-O825)/O825,""))</f>
        <v/>
      </c>
      <c r="Q825">
        <f>IF(A825="","",IFERROR(SUMIFS(GA4!$P$2:$P$2001,GA4!$O$2:$O$2001,B825),0))</f>
        <v/>
      </c>
      <c r="R825" s="23">
        <f>IF(A825="","",IF(N(Q825)&gt;0,SUMIFS(GA4!$Q$2:$Q$2001,GA4!$O$2:$O$2001,B825)/Q825,""))</f>
        <v/>
      </c>
      <c r="S825">
        <f>IF(A825="","",IFERROR(SUMIFS(GA4!$R$2:$R$2001,GA4!$O$2:$O$2001,B825),0))</f>
        <v/>
      </c>
      <c r="T825">
        <f>IF(A825="","",IF(AND(ISNUMBER(F825),LEFT(C825&amp;"",1)="2"),IF(F825&lt;Rules!$B$9,"Yes","No"),"No"))</f>
        <v/>
      </c>
      <c r="U825">
        <f>IF(A825="","",IF(AND(N(O825)&gt;=Rules!$B$8,ISNUMBER(P825)),IF(P825&lt;=-Rules!$B$7,"Yes","No"),"No"))</f>
        <v/>
      </c>
      <c r="V825">
        <f>IF(A825="","",IF(AND(N(L825)&gt;=Rules!$B$6,ISNUMBER(N825)),IF(AND(N825&gt;=Rules!$B$10,N825&lt;=Rules!$B$11),"Yes","No"),"No"))</f>
        <v/>
      </c>
      <c r="W825">
        <f>IF(A825="","",IF(I825&lt;&gt;"","Yes","No"))</f>
        <v/>
      </c>
      <c r="X825">
        <f>IF(I825="","",IF(SUMIFS($K$3:$K$2002,$A$3:$A$2002,SUBSTITUTE(SUBSTITUTE(I825,"?","~?"),"*","~*"))&gt;N(K825),"Yes","No"))</f>
        <v/>
      </c>
      <c r="Y825">
        <f>IF(A825="","",IF(N(S825)&gt;0,"Yes","No"))</f>
        <v/>
      </c>
      <c r="Z825">
        <f>IF(A825="","",IF(AND(N(K825)&lt;Rules!$B$5,N(L825)&lt;Rules!$B$6,N(Q825)&lt;Rules!$B$13,Y825="No"),"Yes","No"))</f>
        <v/>
      </c>
      <c r="AA825">
        <f>IF(A825="","",IF(LEFT(C825&amp;"",1)="3","Redirect",IF(OR(LEFT(C825&amp;"",1)="4",LEFT(C825&amp;"",1)="5"),IF(OR(N(K825)&gt;0,N(AC825)&gt;=Rules!$B$14),"Redirect","Prune"),IF(D825="Non-Indexable","Keep",IF(AND(W825="Yes",X825="Yes",Y825="No"),"Merge",IF(OR(U825="Yes",V825="Yes",AND(T825="Yes",N(L825)&gt;=Rules!$B$6)),"Update",IF(Z825="Yes",IF(N(AC825)&gt;=Rules!$B$14,"Redirect","Prune"),"Keep")))))))</f>
        <v/>
      </c>
      <c r="AB825">
        <f>IF(A825="","",IF(LEFT(C825&amp;"",1)="3","Already redirects ("&amp;C825&amp;"). Update internal links to point at the final URL.",IF(OR(LEFT(C825&amp;"",1)="4",LEFT(C825&amp;"",1)="5"),IF(AA825="Redirect","Returns "&amp;C825&amp;" but still has "&amp;N(K825)&amp;" clicks and "&amp;N(AC825)&amp;" referring domains. 301 it to the closest live page.","Returns "&amp;C825&amp;" with no clicks or links. Remove internal links and let it 404 or 410."),IF(D825="Non-Indexable","Non-indexable ("&amp;E825&amp;"). Keep if that is intentional; otherwise fix the canonical or noindex.",IF(AA825="Merge","Overlaps with "&amp;I825&amp;IF(N(J825)&gt;0," (similarity "&amp;TEXT(J825,"0.00")&amp;")","")&amp;", which gets more clicks. Merge the useful parts into it and 301 this URL.",IF(AA825="Update",MID(IF(U825="Yes","; Clicks down "&amp;TEXT(-P825,"0%")&amp;" on the previous period","")&amp;IF(V825="Yes","; Average position "&amp;TEXT(N825,"0.0")&amp;" on "&amp;TEXT(L825,"#,##0")&amp;" impressions (striking distance)","")&amp;IF(AND(T825="Yes",N(L825)&gt;=Rules!$B$6),"; Thin ("&amp;F825&amp;" words) but has search demand",""),3,400),IF(AA825="Prune","Low value: "&amp;N(K825)&amp;" clicks, "&amp;N(L825)&amp;" impressions, "&amp;N(Q825)&amp;" sessions, no key events. Remove or noindex it and update internal links.",IF(AA825="Redirect","Low value but "&amp;N(AC825)&amp;" referring domains. 301 it to the closest relevant page to keep those links.",IF(AND(Z825="No",Y825="Yes",N(K825)&lt;Rules!$B$5),"Low search traffic but it converts (key events: "&amp;S825&amp;"). Keep it and link to it.",IF(W825="Yes","Stronger than the page it overlaps ("&amp;I825&amp;"). Keep; merge that page into this one.","Healthy: "&amp;N(K825)&amp;" clicks"&amp;IF(ISNUMBER(N825),", average position "&amp;TEXT(N825,"0.0"),"")&amp;". Keep and monitor."))))))))))</f>
        <v/>
      </c>
      <c r="AE825">
        <f>IF(A825="","",IF(AD825&lt;&gt;"",AD825,AA825))</f>
        <v/>
      </c>
    </row>
    <row r="826">
      <c r="A826">
        <f>IF(Crawl!A825="","",Crawl!A825)</f>
        <v/>
      </c>
      <c r="B826">
        <f>IF(A826="","",Crawl!EC825)</f>
        <v/>
      </c>
      <c r="C826">
        <f>IF(A826="","",IFERROR(INDEX(Crawl!$A825:$DZ825,1,Rules!$H$6),""))</f>
        <v/>
      </c>
      <c r="D826">
        <f>IF(A826="","",IFERROR(INDEX(Crawl!$A825:$DZ825,1,Rules!$H$7),"")&amp;"")</f>
        <v/>
      </c>
      <c r="E826">
        <f>IF(A826="","",IFERROR(INDEX(Crawl!$A825:$DZ825,1,Rules!$H$8),"")&amp;"")</f>
        <v/>
      </c>
      <c r="F826">
        <f>IF(A826="","",IFERROR(INDEX(Crawl!$A825:$DZ825,1,Rules!$H$9),""))</f>
        <v/>
      </c>
      <c r="G826">
        <f>IF(A826="","",IFERROR(INDEX(Crawl!$A825:$DZ825,1,Rules!$H$10),""))</f>
        <v/>
      </c>
      <c r="H826">
        <f>IF(A826="","",IFERROR(INDEX(Crawl!$A825:$DZ825,1,Rules!$H$12),""))</f>
        <v/>
      </c>
      <c r="I826">
        <f>IF(A826="","",IF(AND(N(H826)&gt;0,IFERROR(INDEX(Crawl!$A825:$DZ825,1,Rules!$H$11),"")&amp;""&lt;&gt;""),IFERROR(INDEX(Crawl!$A825:$DZ825,1,Rules!$H$11),"")&amp;"",IF(AND(ISNUMBER(J826),N(J826)&gt;=Rules!$B$12,IFERROR(INDEX(Crawl!$A825:$DZ825,1,Rules!$H$13),"")&amp;""&lt;&gt;""),IFERROR(INDEX(Crawl!$A825:$DZ825,1,Rules!$H$13),"")&amp;"","")))</f>
        <v/>
      </c>
      <c r="J826" s="19">
        <f>IF(A826="","",IF(IFERROR(INDEX(Crawl!$A825:$DZ825,1,Rules!$H$14),"")&amp;""="","",IFERROR(INDEX(Crawl!$A825:$DZ825,1,Rules!$H$14),"")))</f>
        <v/>
      </c>
      <c r="K826">
        <f>IF(A826="","",IFERROR(SUMIFS('GSC current'!$J$2:$J$2001,'GSC current'!$I$2:$I$2001,B826),0))</f>
        <v/>
      </c>
      <c r="L826">
        <f>IF(A826="","",IFERROR(SUMIFS('GSC current'!$K$2:$K$2001,'GSC current'!$I$2:$I$2001,B826),0))</f>
        <v/>
      </c>
      <c r="M826" s="20">
        <f>IF(A826="","",IF(N(L826)&gt;0,K826/L826,""))</f>
        <v/>
      </c>
      <c r="N826" s="21">
        <f>IF(A826="","",IF(N(L826)&gt;0,SUMIFS('GSC current'!$L$2:$L$2001,'GSC current'!$I$2:$I$2001,B826)/L826,""))</f>
        <v/>
      </c>
      <c r="O826">
        <f>IF(A826="","",IFERROR(SUMIFS('GSC previous'!$J$2:$J$2001,'GSC previous'!$I$2:$I$2001,B826),0))</f>
        <v/>
      </c>
      <c r="P826" s="22">
        <f>IF(A826="","",IF(N(O826)&gt;0,(K826-O826)/O826,""))</f>
        <v/>
      </c>
      <c r="Q826">
        <f>IF(A826="","",IFERROR(SUMIFS(GA4!$P$2:$P$2001,GA4!$O$2:$O$2001,B826),0))</f>
        <v/>
      </c>
      <c r="R826" s="23">
        <f>IF(A826="","",IF(N(Q826)&gt;0,SUMIFS(GA4!$Q$2:$Q$2001,GA4!$O$2:$O$2001,B826)/Q826,""))</f>
        <v/>
      </c>
      <c r="S826">
        <f>IF(A826="","",IFERROR(SUMIFS(GA4!$R$2:$R$2001,GA4!$O$2:$O$2001,B826),0))</f>
        <v/>
      </c>
      <c r="T826">
        <f>IF(A826="","",IF(AND(ISNUMBER(F826),LEFT(C826&amp;"",1)="2"),IF(F826&lt;Rules!$B$9,"Yes","No"),"No"))</f>
        <v/>
      </c>
      <c r="U826">
        <f>IF(A826="","",IF(AND(N(O826)&gt;=Rules!$B$8,ISNUMBER(P826)),IF(P826&lt;=-Rules!$B$7,"Yes","No"),"No"))</f>
        <v/>
      </c>
      <c r="V826">
        <f>IF(A826="","",IF(AND(N(L826)&gt;=Rules!$B$6,ISNUMBER(N826)),IF(AND(N826&gt;=Rules!$B$10,N826&lt;=Rules!$B$11),"Yes","No"),"No"))</f>
        <v/>
      </c>
      <c r="W826">
        <f>IF(A826="","",IF(I826&lt;&gt;"","Yes","No"))</f>
        <v/>
      </c>
      <c r="X826">
        <f>IF(I826="","",IF(SUMIFS($K$3:$K$2002,$A$3:$A$2002,SUBSTITUTE(SUBSTITUTE(I826,"?","~?"),"*","~*"))&gt;N(K826),"Yes","No"))</f>
        <v/>
      </c>
      <c r="Y826">
        <f>IF(A826="","",IF(N(S826)&gt;0,"Yes","No"))</f>
        <v/>
      </c>
      <c r="Z826">
        <f>IF(A826="","",IF(AND(N(K826)&lt;Rules!$B$5,N(L826)&lt;Rules!$B$6,N(Q826)&lt;Rules!$B$13,Y826="No"),"Yes","No"))</f>
        <v/>
      </c>
      <c r="AA826">
        <f>IF(A826="","",IF(LEFT(C826&amp;"",1)="3","Redirect",IF(OR(LEFT(C826&amp;"",1)="4",LEFT(C826&amp;"",1)="5"),IF(OR(N(K826)&gt;0,N(AC826)&gt;=Rules!$B$14),"Redirect","Prune"),IF(D826="Non-Indexable","Keep",IF(AND(W826="Yes",X826="Yes",Y826="No"),"Merge",IF(OR(U826="Yes",V826="Yes",AND(T826="Yes",N(L826)&gt;=Rules!$B$6)),"Update",IF(Z826="Yes",IF(N(AC826)&gt;=Rules!$B$14,"Redirect","Prune"),"Keep")))))))</f>
        <v/>
      </c>
      <c r="AB826">
        <f>IF(A826="","",IF(LEFT(C826&amp;"",1)="3","Already redirects ("&amp;C826&amp;"). Update internal links to point at the final URL.",IF(OR(LEFT(C826&amp;"",1)="4",LEFT(C826&amp;"",1)="5"),IF(AA826="Redirect","Returns "&amp;C826&amp;" but still has "&amp;N(K826)&amp;" clicks and "&amp;N(AC826)&amp;" referring domains. 301 it to the closest live page.","Returns "&amp;C826&amp;" with no clicks or links. Remove internal links and let it 404 or 410."),IF(D826="Non-Indexable","Non-indexable ("&amp;E826&amp;"). Keep if that is intentional; otherwise fix the canonical or noindex.",IF(AA826="Merge","Overlaps with "&amp;I826&amp;IF(N(J826)&gt;0," (similarity "&amp;TEXT(J826,"0.00")&amp;")","")&amp;", which gets more clicks. Merge the useful parts into it and 301 this URL.",IF(AA826="Update",MID(IF(U826="Yes","; Clicks down "&amp;TEXT(-P826,"0%")&amp;" on the previous period","")&amp;IF(V826="Yes","; Average position "&amp;TEXT(N826,"0.0")&amp;" on "&amp;TEXT(L826,"#,##0")&amp;" impressions (striking distance)","")&amp;IF(AND(T826="Yes",N(L826)&gt;=Rules!$B$6),"; Thin ("&amp;F826&amp;" words) but has search demand",""),3,400),IF(AA826="Prune","Low value: "&amp;N(K826)&amp;" clicks, "&amp;N(L826)&amp;" impressions, "&amp;N(Q826)&amp;" sessions, no key events. Remove or noindex it and update internal links.",IF(AA826="Redirect","Low value but "&amp;N(AC826)&amp;" referring domains. 301 it to the closest relevant page to keep those links.",IF(AND(Z826="No",Y826="Yes",N(K826)&lt;Rules!$B$5),"Low search traffic but it converts (key events: "&amp;S826&amp;"). Keep it and link to it.",IF(W826="Yes","Stronger than the page it overlaps ("&amp;I826&amp;"). Keep; merge that page into this one.","Healthy: "&amp;N(K826)&amp;" clicks"&amp;IF(ISNUMBER(N826),", average position "&amp;TEXT(N826,"0.0"),"")&amp;". Keep and monitor."))))))))))</f>
        <v/>
      </c>
      <c r="AE826">
        <f>IF(A826="","",IF(AD826&lt;&gt;"",AD826,AA826))</f>
        <v/>
      </c>
    </row>
    <row r="827">
      <c r="A827">
        <f>IF(Crawl!A826="","",Crawl!A826)</f>
        <v/>
      </c>
      <c r="B827">
        <f>IF(A827="","",Crawl!EC826)</f>
        <v/>
      </c>
      <c r="C827">
        <f>IF(A827="","",IFERROR(INDEX(Crawl!$A826:$DZ826,1,Rules!$H$6),""))</f>
        <v/>
      </c>
      <c r="D827">
        <f>IF(A827="","",IFERROR(INDEX(Crawl!$A826:$DZ826,1,Rules!$H$7),"")&amp;"")</f>
        <v/>
      </c>
      <c r="E827">
        <f>IF(A827="","",IFERROR(INDEX(Crawl!$A826:$DZ826,1,Rules!$H$8),"")&amp;"")</f>
        <v/>
      </c>
      <c r="F827">
        <f>IF(A827="","",IFERROR(INDEX(Crawl!$A826:$DZ826,1,Rules!$H$9),""))</f>
        <v/>
      </c>
      <c r="G827">
        <f>IF(A827="","",IFERROR(INDEX(Crawl!$A826:$DZ826,1,Rules!$H$10),""))</f>
        <v/>
      </c>
      <c r="H827">
        <f>IF(A827="","",IFERROR(INDEX(Crawl!$A826:$DZ826,1,Rules!$H$12),""))</f>
        <v/>
      </c>
      <c r="I827">
        <f>IF(A827="","",IF(AND(N(H827)&gt;0,IFERROR(INDEX(Crawl!$A826:$DZ826,1,Rules!$H$11),"")&amp;""&lt;&gt;""),IFERROR(INDEX(Crawl!$A826:$DZ826,1,Rules!$H$11),"")&amp;"",IF(AND(ISNUMBER(J827),N(J827)&gt;=Rules!$B$12,IFERROR(INDEX(Crawl!$A826:$DZ826,1,Rules!$H$13),"")&amp;""&lt;&gt;""),IFERROR(INDEX(Crawl!$A826:$DZ826,1,Rules!$H$13),"")&amp;"","")))</f>
        <v/>
      </c>
      <c r="J827" s="19">
        <f>IF(A827="","",IF(IFERROR(INDEX(Crawl!$A826:$DZ826,1,Rules!$H$14),"")&amp;""="","",IFERROR(INDEX(Crawl!$A826:$DZ826,1,Rules!$H$14),"")))</f>
        <v/>
      </c>
      <c r="K827">
        <f>IF(A827="","",IFERROR(SUMIFS('GSC current'!$J$2:$J$2001,'GSC current'!$I$2:$I$2001,B827),0))</f>
        <v/>
      </c>
      <c r="L827">
        <f>IF(A827="","",IFERROR(SUMIFS('GSC current'!$K$2:$K$2001,'GSC current'!$I$2:$I$2001,B827),0))</f>
        <v/>
      </c>
      <c r="M827" s="20">
        <f>IF(A827="","",IF(N(L827)&gt;0,K827/L827,""))</f>
        <v/>
      </c>
      <c r="N827" s="21">
        <f>IF(A827="","",IF(N(L827)&gt;0,SUMIFS('GSC current'!$L$2:$L$2001,'GSC current'!$I$2:$I$2001,B827)/L827,""))</f>
        <v/>
      </c>
      <c r="O827">
        <f>IF(A827="","",IFERROR(SUMIFS('GSC previous'!$J$2:$J$2001,'GSC previous'!$I$2:$I$2001,B827),0))</f>
        <v/>
      </c>
      <c r="P827" s="22">
        <f>IF(A827="","",IF(N(O827)&gt;0,(K827-O827)/O827,""))</f>
        <v/>
      </c>
      <c r="Q827">
        <f>IF(A827="","",IFERROR(SUMIFS(GA4!$P$2:$P$2001,GA4!$O$2:$O$2001,B827),0))</f>
        <v/>
      </c>
      <c r="R827" s="23">
        <f>IF(A827="","",IF(N(Q827)&gt;0,SUMIFS(GA4!$Q$2:$Q$2001,GA4!$O$2:$O$2001,B827)/Q827,""))</f>
        <v/>
      </c>
      <c r="S827">
        <f>IF(A827="","",IFERROR(SUMIFS(GA4!$R$2:$R$2001,GA4!$O$2:$O$2001,B827),0))</f>
        <v/>
      </c>
      <c r="T827">
        <f>IF(A827="","",IF(AND(ISNUMBER(F827),LEFT(C827&amp;"",1)="2"),IF(F827&lt;Rules!$B$9,"Yes","No"),"No"))</f>
        <v/>
      </c>
      <c r="U827">
        <f>IF(A827="","",IF(AND(N(O827)&gt;=Rules!$B$8,ISNUMBER(P827)),IF(P827&lt;=-Rules!$B$7,"Yes","No"),"No"))</f>
        <v/>
      </c>
      <c r="V827">
        <f>IF(A827="","",IF(AND(N(L827)&gt;=Rules!$B$6,ISNUMBER(N827)),IF(AND(N827&gt;=Rules!$B$10,N827&lt;=Rules!$B$11),"Yes","No"),"No"))</f>
        <v/>
      </c>
      <c r="W827">
        <f>IF(A827="","",IF(I827&lt;&gt;"","Yes","No"))</f>
        <v/>
      </c>
      <c r="X827">
        <f>IF(I827="","",IF(SUMIFS($K$3:$K$2002,$A$3:$A$2002,SUBSTITUTE(SUBSTITUTE(I827,"?","~?"),"*","~*"))&gt;N(K827),"Yes","No"))</f>
        <v/>
      </c>
      <c r="Y827">
        <f>IF(A827="","",IF(N(S827)&gt;0,"Yes","No"))</f>
        <v/>
      </c>
      <c r="Z827">
        <f>IF(A827="","",IF(AND(N(K827)&lt;Rules!$B$5,N(L827)&lt;Rules!$B$6,N(Q827)&lt;Rules!$B$13,Y827="No"),"Yes","No"))</f>
        <v/>
      </c>
      <c r="AA827">
        <f>IF(A827="","",IF(LEFT(C827&amp;"",1)="3","Redirect",IF(OR(LEFT(C827&amp;"",1)="4",LEFT(C827&amp;"",1)="5"),IF(OR(N(K827)&gt;0,N(AC827)&gt;=Rules!$B$14),"Redirect","Prune"),IF(D827="Non-Indexable","Keep",IF(AND(W827="Yes",X827="Yes",Y827="No"),"Merge",IF(OR(U827="Yes",V827="Yes",AND(T827="Yes",N(L827)&gt;=Rules!$B$6)),"Update",IF(Z827="Yes",IF(N(AC827)&gt;=Rules!$B$14,"Redirect","Prune"),"Keep")))))))</f>
        <v/>
      </c>
      <c r="AB827">
        <f>IF(A827="","",IF(LEFT(C827&amp;"",1)="3","Already redirects ("&amp;C827&amp;"). Update internal links to point at the final URL.",IF(OR(LEFT(C827&amp;"",1)="4",LEFT(C827&amp;"",1)="5"),IF(AA827="Redirect","Returns "&amp;C827&amp;" but still has "&amp;N(K827)&amp;" clicks and "&amp;N(AC827)&amp;" referring domains. 301 it to the closest live page.","Returns "&amp;C827&amp;" with no clicks or links. Remove internal links and let it 404 or 410."),IF(D827="Non-Indexable","Non-indexable ("&amp;E827&amp;"). Keep if that is intentional; otherwise fix the canonical or noindex.",IF(AA827="Merge","Overlaps with "&amp;I827&amp;IF(N(J827)&gt;0," (similarity "&amp;TEXT(J827,"0.00")&amp;")","")&amp;", which gets more clicks. Merge the useful parts into it and 301 this URL.",IF(AA827="Update",MID(IF(U827="Yes","; Clicks down "&amp;TEXT(-P827,"0%")&amp;" on the previous period","")&amp;IF(V827="Yes","; Average position "&amp;TEXT(N827,"0.0")&amp;" on "&amp;TEXT(L827,"#,##0")&amp;" impressions (striking distance)","")&amp;IF(AND(T827="Yes",N(L827)&gt;=Rules!$B$6),"; Thin ("&amp;F827&amp;" words) but has search demand",""),3,400),IF(AA827="Prune","Low value: "&amp;N(K827)&amp;" clicks, "&amp;N(L827)&amp;" impressions, "&amp;N(Q827)&amp;" sessions, no key events. Remove or noindex it and update internal links.",IF(AA827="Redirect","Low value but "&amp;N(AC827)&amp;" referring domains. 301 it to the closest relevant page to keep those links.",IF(AND(Z827="No",Y827="Yes",N(K827)&lt;Rules!$B$5),"Low search traffic but it converts (key events: "&amp;S827&amp;"). Keep it and link to it.",IF(W827="Yes","Stronger than the page it overlaps ("&amp;I827&amp;"). Keep; merge that page into this one.","Healthy: "&amp;N(K827)&amp;" clicks"&amp;IF(ISNUMBER(N827),", average position "&amp;TEXT(N827,"0.0"),"")&amp;". Keep and monitor."))))))))))</f>
        <v/>
      </c>
      <c r="AE827">
        <f>IF(A827="","",IF(AD827&lt;&gt;"",AD827,AA827))</f>
        <v/>
      </c>
    </row>
    <row r="828">
      <c r="A828">
        <f>IF(Crawl!A827="","",Crawl!A827)</f>
        <v/>
      </c>
      <c r="B828">
        <f>IF(A828="","",Crawl!EC827)</f>
        <v/>
      </c>
      <c r="C828">
        <f>IF(A828="","",IFERROR(INDEX(Crawl!$A827:$DZ827,1,Rules!$H$6),""))</f>
        <v/>
      </c>
      <c r="D828">
        <f>IF(A828="","",IFERROR(INDEX(Crawl!$A827:$DZ827,1,Rules!$H$7),"")&amp;"")</f>
        <v/>
      </c>
      <c r="E828">
        <f>IF(A828="","",IFERROR(INDEX(Crawl!$A827:$DZ827,1,Rules!$H$8),"")&amp;"")</f>
        <v/>
      </c>
      <c r="F828">
        <f>IF(A828="","",IFERROR(INDEX(Crawl!$A827:$DZ827,1,Rules!$H$9),""))</f>
        <v/>
      </c>
      <c r="G828">
        <f>IF(A828="","",IFERROR(INDEX(Crawl!$A827:$DZ827,1,Rules!$H$10),""))</f>
        <v/>
      </c>
      <c r="H828">
        <f>IF(A828="","",IFERROR(INDEX(Crawl!$A827:$DZ827,1,Rules!$H$12),""))</f>
        <v/>
      </c>
      <c r="I828">
        <f>IF(A828="","",IF(AND(N(H828)&gt;0,IFERROR(INDEX(Crawl!$A827:$DZ827,1,Rules!$H$11),"")&amp;""&lt;&gt;""),IFERROR(INDEX(Crawl!$A827:$DZ827,1,Rules!$H$11),"")&amp;"",IF(AND(ISNUMBER(J828),N(J828)&gt;=Rules!$B$12,IFERROR(INDEX(Crawl!$A827:$DZ827,1,Rules!$H$13),"")&amp;""&lt;&gt;""),IFERROR(INDEX(Crawl!$A827:$DZ827,1,Rules!$H$13),"")&amp;"","")))</f>
        <v/>
      </c>
      <c r="J828" s="19">
        <f>IF(A828="","",IF(IFERROR(INDEX(Crawl!$A827:$DZ827,1,Rules!$H$14),"")&amp;""="","",IFERROR(INDEX(Crawl!$A827:$DZ827,1,Rules!$H$14),"")))</f>
        <v/>
      </c>
      <c r="K828">
        <f>IF(A828="","",IFERROR(SUMIFS('GSC current'!$J$2:$J$2001,'GSC current'!$I$2:$I$2001,B828),0))</f>
        <v/>
      </c>
      <c r="L828">
        <f>IF(A828="","",IFERROR(SUMIFS('GSC current'!$K$2:$K$2001,'GSC current'!$I$2:$I$2001,B828),0))</f>
        <v/>
      </c>
      <c r="M828" s="20">
        <f>IF(A828="","",IF(N(L828)&gt;0,K828/L828,""))</f>
        <v/>
      </c>
      <c r="N828" s="21">
        <f>IF(A828="","",IF(N(L828)&gt;0,SUMIFS('GSC current'!$L$2:$L$2001,'GSC current'!$I$2:$I$2001,B828)/L828,""))</f>
        <v/>
      </c>
      <c r="O828">
        <f>IF(A828="","",IFERROR(SUMIFS('GSC previous'!$J$2:$J$2001,'GSC previous'!$I$2:$I$2001,B828),0))</f>
        <v/>
      </c>
      <c r="P828" s="22">
        <f>IF(A828="","",IF(N(O828)&gt;0,(K828-O828)/O828,""))</f>
        <v/>
      </c>
      <c r="Q828">
        <f>IF(A828="","",IFERROR(SUMIFS(GA4!$P$2:$P$2001,GA4!$O$2:$O$2001,B828),0))</f>
        <v/>
      </c>
      <c r="R828" s="23">
        <f>IF(A828="","",IF(N(Q828)&gt;0,SUMIFS(GA4!$Q$2:$Q$2001,GA4!$O$2:$O$2001,B828)/Q828,""))</f>
        <v/>
      </c>
      <c r="S828">
        <f>IF(A828="","",IFERROR(SUMIFS(GA4!$R$2:$R$2001,GA4!$O$2:$O$2001,B828),0))</f>
        <v/>
      </c>
      <c r="T828">
        <f>IF(A828="","",IF(AND(ISNUMBER(F828),LEFT(C828&amp;"",1)="2"),IF(F828&lt;Rules!$B$9,"Yes","No"),"No"))</f>
        <v/>
      </c>
      <c r="U828">
        <f>IF(A828="","",IF(AND(N(O828)&gt;=Rules!$B$8,ISNUMBER(P828)),IF(P828&lt;=-Rules!$B$7,"Yes","No"),"No"))</f>
        <v/>
      </c>
      <c r="V828">
        <f>IF(A828="","",IF(AND(N(L828)&gt;=Rules!$B$6,ISNUMBER(N828)),IF(AND(N828&gt;=Rules!$B$10,N828&lt;=Rules!$B$11),"Yes","No"),"No"))</f>
        <v/>
      </c>
      <c r="W828">
        <f>IF(A828="","",IF(I828&lt;&gt;"","Yes","No"))</f>
        <v/>
      </c>
      <c r="X828">
        <f>IF(I828="","",IF(SUMIFS($K$3:$K$2002,$A$3:$A$2002,SUBSTITUTE(SUBSTITUTE(I828,"?","~?"),"*","~*"))&gt;N(K828),"Yes","No"))</f>
        <v/>
      </c>
      <c r="Y828">
        <f>IF(A828="","",IF(N(S828)&gt;0,"Yes","No"))</f>
        <v/>
      </c>
      <c r="Z828">
        <f>IF(A828="","",IF(AND(N(K828)&lt;Rules!$B$5,N(L828)&lt;Rules!$B$6,N(Q828)&lt;Rules!$B$13,Y828="No"),"Yes","No"))</f>
        <v/>
      </c>
      <c r="AA828">
        <f>IF(A828="","",IF(LEFT(C828&amp;"",1)="3","Redirect",IF(OR(LEFT(C828&amp;"",1)="4",LEFT(C828&amp;"",1)="5"),IF(OR(N(K828)&gt;0,N(AC828)&gt;=Rules!$B$14),"Redirect","Prune"),IF(D828="Non-Indexable","Keep",IF(AND(W828="Yes",X828="Yes",Y828="No"),"Merge",IF(OR(U828="Yes",V828="Yes",AND(T828="Yes",N(L828)&gt;=Rules!$B$6)),"Update",IF(Z828="Yes",IF(N(AC828)&gt;=Rules!$B$14,"Redirect","Prune"),"Keep")))))))</f>
        <v/>
      </c>
      <c r="AB828">
        <f>IF(A828="","",IF(LEFT(C828&amp;"",1)="3","Already redirects ("&amp;C828&amp;"). Update internal links to point at the final URL.",IF(OR(LEFT(C828&amp;"",1)="4",LEFT(C828&amp;"",1)="5"),IF(AA828="Redirect","Returns "&amp;C828&amp;" but still has "&amp;N(K828)&amp;" clicks and "&amp;N(AC828)&amp;" referring domains. 301 it to the closest live page.","Returns "&amp;C828&amp;" with no clicks or links. Remove internal links and let it 404 or 410."),IF(D828="Non-Indexable","Non-indexable ("&amp;E828&amp;"). Keep if that is intentional; otherwise fix the canonical or noindex.",IF(AA828="Merge","Overlaps with "&amp;I828&amp;IF(N(J828)&gt;0," (similarity "&amp;TEXT(J828,"0.00")&amp;")","")&amp;", which gets more clicks. Merge the useful parts into it and 301 this URL.",IF(AA828="Update",MID(IF(U828="Yes","; Clicks down "&amp;TEXT(-P828,"0%")&amp;" on the previous period","")&amp;IF(V828="Yes","; Average position "&amp;TEXT(N828,"0.0")&amp;" on "&amp;TEXT(L828,"#,##0")&amp;" impressions (striking distance)","")&amp;IF(AND(T828="Yes",N(L828)&gt;=Rules!$B$6),"; Thin ("&amp;F828&amp;" words) but has search demand",""),3,400),IF(AA828="Prune","Low value: "&amp;N(K828)&amp;" clicks, "&amp;N(L828)&amp;" impressions, "&amp;N(Q828)&amp;" sessions, no key events. Remove or noindex it and update internal links.",IF(AA828="Redirect","Low value but "&amp;N(AC828)&amp;" referring domains. 301 it to the closest relevant page to keep those links.",IF(AND(Z828="No",Y828="Yes",N(K828)&lt;Rules!$B$5),"Low search traffic but it converts (key events: "&amp;S828&amp;"). Keep it and link to it.",IF(W828="Yes","Stronger than the page it overlaps ("&amp;I828&amp;"). Keep; merge that page into this one.","Healthy: "&amp;N(K828)&amp;" clicks"&amp;IF(ISNUMBER(N828),", average position "&amp;TEXT(N828,"0.0"),"")&amp;". Keep and monitor."))))))))))</f>
        <v/>
      </c>
      <c r="AE828">
        <f>IF(A828="","",IF(AD828&lt;&gt;"",AD828,AA828))</f>
        <v/>
      </c>
    </row>
    <row r="829">
      <c r="A829">
        <f>IF(Crawl!A828="","",Crawl!A828)</f>
        <v/>
      </c>
      <c r="B829">
        <f>IF(A829="","",Crawl!EC828)</f>
        <v/>
      </c>
      <c r="C829">
        <f>IF(A829="","",IFERROR(INDEX(Crawl!$A828:$DZ828,1,Rules!$H$6),""))</f>
        <v/>
      </c>
      <c r="D829">
        <f>IF(A829="","",IFERROR(INDEX(Crawl!$A828:$DZ828,1,Rules!$H$7),"")&amp;"")</f>
        <v/>
      </c>
      <c r="E829">
        <f>IF(A829="","",IFERROR(INDEX(Crawl!$A828:$DZ828,1,Rules!$H$8),"")&amp;"")</f>
        <v/>
      </c>
      <c r="F829">
        <f>IF(A829="","",IFERROR(INDEX(Crawl!$A828:$DZ828,1,Rules!$H$9),""))</f>
        <v/>
      </c>
      <c r="G829">
        <f>IF(A829="","",IFERROR(INDEX(Crawl!$A828:$DZ828,1,Rules!$H$10),""))</f>
        <v/>
      </c>
      <c r="H829">
        <f>IF(A829="","",IFERROR(INDEX(Crawl!$A828:$DZ828,1,Rules!$H$12),""))</f>
        <v/>
      </c>
      <c r="I829">
        <f>IF(A829="","",IF(AND(N(H829)&gt;0,IFERROR(INDEX(Crawl!$A828:$DZ828,1,Rules!$H$11),"")&amp;""&lt;&gt;""),IFERROR(INDEX(Crawl!$A828:$DZ828,1,Rules!$H$11),"")&amp;"",IF(AND(ISNUMBER(J829),N(J829)&gt;=Rules!$B$12,IFERROR(INDEX(Crawl!$A828:$DZ828,1,Rules!$H$13),"")&amp;""&lt;&gt;""),IFERROR(INDEX(Crawl!$A828:$DZ828,1,Rules!$H$13),"")&amp;"","")))</f>
        <v/>
      </c>
      <c r="J829" s="19">
        <f>IF(A829="","",IF(IFERROR(INDEX(Crawl!$A828:$DZ828,1,Rules!$H$14),"")&amp;""="","",IFERROR(INDEX(Crawl!$A828:$DZ828,1,Rules!$H$14),"")))</f>
        <v/>
      </c>
      <c r="K829">
        <f>IF(A829="","",IFERROR(SUMIFS('GSC current'!$J$2:$J$2001,'GSC current'!$I$2:$I$2001,B829),0))</f>
        <v/>
      </c>
      <c r="L829">
        <f>IF(A829="","",IFERROR(SUMIFS('GSC current'!$K$2:$K$2001,'GSC current'!$I$2:$I$2001,B829),0))</f>
        <v/>
      </c>
      <c r="M829" s="20">
        <f>IF(A829="","",IF(N(L829)&gt;0,K829/L829,""))</f>
        <v/>
      </c>
      <c r="N829" s="21">
        <f>IF(A829="","",IF(N(L829)&gt;0,SUMIFS('GSC current'!$L$2:$L$2001,'GSC current'!$I$2:$I$2001,B829)/L829,""))</f>
        <v/>
      </c>
      <c r="O829">
        <f>IF(A829="","",IFERROR(SUMIFS('GSC previous'!$J$2:$J$2001,'GSC previous'!$I$2:$I$2001,B829),0))</f>
        <v/>
      </c>
      <c r="P829" s="22">
        <f>IF(A829="","",IF(N(O829)&gt;0,(K829-O829)/O829,""))</f>
        <v/>
      </c>
      <c r="Q829">
        <f>IF(A829="","",IFERROR(SUMIFS(GA4!$P$2:$P$2001,GA4!$O$2:$O$2001,B829),0))</f>
        <v/>
      </c>
      <c r="R829" s="23">
        <f>IF(A829="","",IF(N(Q829)&gt;0,SUMIFS(GA4!$Q$2:$Q$2001,GA4!$O$2:$O$2001,B829)/Q829,""))</f>
        <v/>
      </c>
      <c r="S829">
        <f>IF(A829="","",IFERROR(SUMIFS(GA4!$R$2:$R$2001,GA4!$O$2:$O$2001,B829),0))</f>
        <v/>
      </c>
      <c r="T829">
        <f>IF(A829="","",IF(AND(ISNUMBER(F829),LEFT(C829&amp;"",1)="2"),IF(F829&lt;Rules!$B$9,"Yes","No"),"No"))</f>
        <v/>
      </c>
      <c r="U829">
        <f>IF(A829="","",IF(AND(N(O829)&gt;=Rules!$B$8,ISNUMBER(P829)),IF(P829&lt;=-Rules!$B$7,"Yes","No"),"No"))</f>
        <v/>
      </c>
      <c r="V829">
        <f>IF(A829="","",IF(AND(N(L829)&gt;=Rules!$B$6,ISNUMBER(N829)),IF(AND(N829&gt;=Rules!$B$10,N829&lt;=Rules!$B$11),"Yes","No"),"No"))</f>
        <v/>
      </c>
      <c r="W829">
        <f>IF(A829="","",IF(I829&lt;&gt;"","Yes","No"))</f>
        <v/>
      </c>
      <c r="X829">
        <f>IF(I829="","",IF(SUMIFS($K$3:$K$2002,$A$3:$A$2002,SUBSTITUTE(SUBSTITUTE(I829,"?","~?"),"*","~*"))&gt;N(K829),"Yes","No"))</f>
        <v/>
      </c>
      <c r="Y829">
        <f>IF(A829="","",IF(N(S829)&gt;0,"Yes","No"))</f>
        <v/>
      </c>
      <c r="Z829">
        <f>IF(A829="","",IF(AND(N(K829)&lt;Rules!$B$5,N(L829)&lt;Rules!$B$6,N(Q829)&lt;Rules!$B$13,Y829="No"),"Yes","No"))</f>
        <v/>
      </c>
      <c r="AA829">
        <f>IF(A829="","",IF(LEFT(C829&amp;"",1)="3","Redirect",IF(OR(LEFT(C829&amp;"",1)="4",LEFT(C829&amp;"",1)="5"),IF(OR(N(K829)&gt;0,N(AC829)&gt;=Rules!$B$14),"Redirect","Prune"),IF(D829="Non-Indexable","Keep",IF(AND(W829="Yes",X829="Yes",Y829="No"),"Merge",IF(OR(U829="Yes",V829="Yes",AND(T829="Yes",N(L829)&gt;=Rules!$B$6)),"Update",IF(Z829="Yes",IF(N(AC829)&gt;=Rules!$B$14,"Redirect","Prune"),"Keep")))))))</f>
        <v/>
      </c>
      <c r="AB829">
        <f>IF(A829="","",IF(LEFT(C829&amp;"",1)="3","Already redirects ("&amp;C829&amp;"). Update internal links to point at the final URL.",IF(OR(LEFT(C829&amp;"",1)="4",LEFT(C829&amp;"",1)="5"),IF(AA829="Redirect","Returns "&amp;C829&amp;" but still has "&amp;N(K829)&amp;" clicks and "&amp;N(AC829)&amp;" referring domains. 301 it to the closest live page.","Returns "&amp;C829&amp;" with no clicks or links. Remove internal links and let it 404 or 410."),IF(D829="Non-Indexable","Non-indexable ("&amp;E829&amp;"). Keep if that is intentional; otherwise fix the canonical or noindex.",IF(AA829="Merge","Overlaps with "&amp;I829&amp;IF(N(J829)&gt;0," (similarity "&amp;TEXT(J829,"0.00")&amp;")","")&amp;", which gets more clicks. Merge the useful parts into it and 301 this URL.",IF(AA829="Update",MID(IF(U829="Yes","; Clicks down "&amp;TEXT(-P829,"0%")&amp;" on the previous period","")&amp;IF(V829="Yes","; Average position "&amp;TEXT(N829,"0.0")&amp;" on "&amp;TEXT(L829,"#,##0")&amp;" impressions (striking distance)","")&amp;IF(AND(T829="Yes",N(L829)&gt;=Rules!$B$6),"; Thin ("&amp;F829&amp;" words) but has search demand",""),3,400),IF(AA829="Prune","Low value: "&amp;N(K829)&amp;" clicks, "&amp;N(L829)&amp;" impressions, "&amp;N(Q829)&amp;" sessions, no key events. Remove or noindex it and update internal links.",IF(AA829="Redirect","Low value but "&amp;N(AC829)&amp;" referring domains. 301 it to the closest relevant page to keep those links.",IF(AND(Z829="No",Y829="Yes",N(K829)&lt;Rules!$B$5),"Low search traffic but it converts (key events: "&amp;S829&amp;"). Keep it and link to it.",IF(W829="Yes","Stronger than the page it overlaps ("&amp;I829&amp;"). Keep; merge that page into this one.","Healthy: "&amp;N(K829)&amp;" clicks"&amp;IF(ISNUMBER(N829),", average position "&amp;TEXT(N829,"0.0"),"")&amp;". Keep and monitor."))))))))))</f>
        <v/>
      </c>
      <c r="AE829">
        <f>IF(A829="","",IF(AD829&lt;&gt;"",AD829,AA829))</f>
        <v/>
      </c>
    </row>
    <row r="830">
      <c r="A830">
        <f>IF(Crawl!A829="","",Crawl!A829)</f>
        <v/>
      </c>
      <c r="B830">
        <f>IF(A830="","",Crawl!EC829)</f>
        <v/>
      </c>
      <c r="C830">
        <f>IF(A830="","",IFERROR(INDEX(Crawl!$A829:$DZ829,1,Rules!$H$6),""))</f>
        <v/>
      </c>
      <c r="D830">
        <f>IF(A830="","",IFERROR(INDEX(Crawl!$A829:$DZ829,1,Rules!$H$7),"")&amp;"")</f>
        <v/>
      </c>
      <c r="E830">
        <f>IF(A830="","",IFERROR(INDEX(Crawl!$A829:$DZ829,1,Rules!$H$8),"")&amp;"")</f>
        <v/>
      </c>
      <c r="F830">
        <f>IF(A830="","",IFERROR(INDEX(Crawl!$A829:$DZ829,1,Rules!$H$9),""))</f>
        <v/>
      </c>
      <c r="G830">
        <f>IF(A830="","",IFERROR(INDEX(Crawl!$A829:$DZ829,1,Rules!$H$10),""))</f>
        <v/>
      </c>
      <c r="H830">
        <f>IF(A830="","",IFERROR(INDEX(Crawl!$A829:$DZ829,1,Rules!$H$12),""))</f>
        <v/>
      </c>
      <c r="I830">
        <f>IF(A830="","",IF(AND(N(H830)&gt;0,IFERROR(INDEX(Crawl!$A829:$DZ829,1,Rules!$H$11),"")&amp;""&lt;&gt;""),IFERROR(INDEX(Crawl!$A829:$DZ829,1,Rules!$H$11),"")&amp;"",IF(AND(ISNUMBER(J830),N(J830)&gt;=Rules!$B$12,IFERROR(INDEX(Crawl!$A829:$DZ829,1,Rules!$H$13),"")&amp;""&lt;&gt;""),IFERROR(INDEX(Crawl!$A829:$DZ829,1,Rules!$H$13),"")&amp;"","")))</f>
        <v/>
      </c>
      <c r="J830" s="19">
        <f>IF(A830="","",IF(IFERROR(INDEX(Crawl!$A829:$DZ829,1,Rules!$H$14),"")&amp;""="","",IFERROR(INDEX(Crawl!$A829:$DZ829,1,Rules!$H$14),"")))</f>
        <v/>
      </c>
      <c r="K830">
        <f>IF(A830="","",IFERROR(SUMIFS('GSC current'!$J$2:$J$2001,'GSC current'!$I$2:$I$2001,B830),0))</f>
        <v/>
      </c>
      <c r="L830">
        <f>IF(A830="","",IFERROR(SUMIFS('GSC current'!$K$2:$K$2001,'GSC current'!$I$2:$I$2001,B830),0))</f>
        <v/>
      </c>
      <c r="M830" s="20">
        <f>IF(A830="","",IF(N(L830)&gt;0,K830/L830,""))</f>
        <v/>
      </c>
      <c r="N830" s="21">
        <f>IF(A830="","",IF(N(L830)&gt;0,SUMIFS('GSC current'!$L$2:$L$2001,'GSC current'!$I$2:$I$2001,B830)/L830,""))</f>
        <v/>
      </c>
      <c r="O830">
        <f>IF(A830="","",IFERROR(SUMIFS('GSC previous'!$J$2:$J$2001,'GSC previous'!$I$2:$I$2001,B830),0))</f>
        <v/>
      </c>
      <c r="P830" s="22">
        <f>IF(A830="","",IF(N(O830)&gt;0,(K830-O830)/O830,""))</f>
        <v/>
      </c>
      <c r="Q830">
        <f>IF(A830="","",IFERROR(SUMIFS(GA4!$P$2:$P$2001,GA4!$O$2:$O$2001,B830),0))</f>
        <v/>
      </c>
      <c r="R830" s="23">
        <f>IF(A830="","",IF(N(Q830)&gt;0,SUMIFS(GA4!$Q$2:$Q$2001,GA4!$O$2:$O$2001,B830)/Q830,""))</f>
        <v/>
      </c>
      <c r="S830">
        <f>IF(A830="","",IFERROR(SUMIFS(GA4!$R$2:$R$2001,GA4!$O$2:$O$2001,B830),0))</f>
        <v/>
      </c>
      <c r="T830">
        <f>IF(A830="","",IF(AND(ISNUMBER(F830),LEFT(C830&amp;"",1)="2"),IF(F830&lt;Rules!$B$9,"Yes","No"),"No"))</f>
        <v/>
      </c>
      <c r="U830">
        <f>IF(A830="","",IF(AND(N(O830)&gt;=Rules!$B$8,ISNUMBER(P830)),IF(P830&lt;=-Rules!$B$7,"Yes","No"),"No"))</f>
        <v/>
      </c>
      <c r="V830">
        <f>IF(A830="","",IF(AND(N(L830)&gt;=Rules!$B$6,ISNUMBER(N830)),IF(AND(N830&gt;=Rules!$B$10,N830&lt;=Rules!$B$11),"Yes","No"),"No"))</f>
        <v/>
      </c>
      <c r="W830">
        <f>IF(A830="","",IF(I830&lt;&gt;"","Yes","No"))</f>
        <v/>
      </c>
      <c r="X830">
        <f>IF(I830="","",IF(SUMIFS($K$3:$K$2002,$A$3:$A$2002,SUBSTITUTE(SUBSTITUTE(I830,"?","~?"),"*","~*"))&gt;N(K830),"Yes","No"))</f>
        <v/>
      </c>
      <c r="Y830">
        <f>IF(A830="","",IF(N(S830)&gt;0,"Yes","No"))</f>
        <v/>
      </c>
      <c r="Z830">
        <f>IF(A830="","",IF(AND(N(K830)&lt;Rules!$B$5,N(L830)&lt;Rules!$B$6,N(Q830)&lt;Rules!$B$13,Y830="No"),"Yes","No"))</f>
        <v/>
      </c>
      <c r="AA830">
        <f>IF(A830="","",IF(LEFT(C830&amp;"",1)="3","Redirect",IF(OR(LEFT(C830&amp;"",1)="4",LEFT(C830&amp;"",1)="5"),IF(OR(N(K830)&gt;0,N(AC830)&gt;=Rules!$B$14),"Redirect","Prune"),IF(D830="Non-Indexable","Keep",IF(AND(W830="Yes",X830="Yes",Y830="No"),"Merge",IF(OR(U830="Yes",V830="Yes",AND(T830="Yes",N(L830)&gt;=Rules!$B$6)),"Update",IF(Z830="Yes",IF(N(AC830)&gt;=Rules!$B$14,"Redirect","Prune"),"Keep")))))))</f>
        <v/>
      </c>
      <c r="AB830">
        <f>IF(A830="","",IF(LEFT(C830&amp;"",1)="3","Already redirects ("&amp;C830&amp;"). Update internal links to point at the final URL.",IF(OR(LEFT(C830&amp;"",1)="4",LEFT(C830&amp;"",1)="5"),IF(AA830="Redirect","Returns "&amp;C830&amp;" but still has "&amp;N(K830)&amp;" clicks and "&amp;N(AC830)&amp;" referring domains. 301 it to the closest live page.","Returns "&amp;C830&amp;" with no clicks or links. Remove internal links and let it 404 or 410."),IF(D830="Non-Indexable","Non-indexable ("&amp;E830&amp;"). Keep if that is intentional; otherwise fix the canonical or noindex.",IF(AA830="Merge","Overlaps with "&amp;I830&amp;IF(N(J830)&gt;0," (similarity "&amp;TEXT(J830,"0.00")&amp;")","")&amp;", which gets more clicks. Merge the useful parts into it and 301 this URL.",IF(AA830="Update",MID(IF(U830="Yes","; Clicks down "&amp;TEXT(-P830,"0%")&amp;" on the previous period","")&amp;IF(V830="Yes","; Average position "&amp;TEXT(N830,"0.0")&amp;" on "&amp;TEXT(L830,"#,##0")&amp;" impressions (striking distance)","")&amp;IF(AND(T830="Yes",N(L830)&gt;=Rules!$B$6),"; Thin ("&amp;F830&amp;" words) but has search demand",""),3,400),IF(AA830="Prune","Low value: "&amp;N(K830)&amp;" clicks, "&amp;N(L830)&amp;" impressions, "&amp;N(Q830)&amp;" sessions, no key events. Remove or noindex it and update internal links.",IF(AA830="Redirect","Low value but "&amp;N(AC830)&amp;" referring domains. 301 it to the closest relevant page to keep those links.",IF(AND(Z830="No",Y830="Yes",N(K830)&lt;Rules!$B$5),"Low search traffic but it converts (key events: "&amp;S830&amp;"). Keep it and link to it.",IF(W830="Yes","Stronger than the page it overlaps ("&amp;I830&amp;"). Keep; merge that page into this one.","Healthy: "&amp;N(K830)&amp;" clicks"&amp;IF(ISNUMBER(N830),", average position "&amp;TEXT(N830,"0.0"),"")&amp;". Keep and monitor."))))))))))</f>
        <v/>
      </c>
      <c r="AE830">
        <f>IF(A830="","",IF(AD830&lt;&gt;"",AD830,AA830))</f>
        <v/>
      </c>
    </row>
    <row r="831">
      <c r="A831">
        <f>IF(Crawl!A830="","",Crawl!A830)</f>
        <v/>
      </c>
      <c r="B831">
        <f>IF(A831="","",Crawl!EC830)</f>
        <v/>
      </c>
      <c r="C831">
        <f>IF(A831="","",IFERROR(INDEX(Crawl!$A830:$DZ830,1,Rules!$H$6),""))</f>
        <v/>
      </c>
      <c r="D831">
        <f>IF(A831="","",IFERROR(INDEX(Crawl!$A830:$DZ830,1,Rules!$H$7),"")&amp;"")</f>
        <v/>
      </c>
      <c r="E831">
        <f>IF(A831="","",IFERROR(INDEX(Crawl!$A830:$DZ830,1,Rules!$H$8),"")&amp;"")</f>
        <v/>
      </c>
      <c r="F831">
        <f>IF(A831="","",IFERROR(INDEX(Crawl!$A830:$DZ830,1,Rules!$H$9),""))</f>
        <v/>
      </c>
      <c r="G831">
        <f>IF(A831="","",IFERROR(INDEX(Crawl!$A830:$DZ830,1,Rules!$H$10),""))</f>
        <v/>
      </c>
      <c r="H831">
        <f>IF(A831="","",IFERROR(INDEX(Crawl!$A830:$DZ830,1,Rules!$H$12),""))</f>
        <v/>
      </c>
      <c r="I831">
        <f>IF(A831="","",IF(AND(N(H831)&gt;0,IFERROR(INDEX(Crawl!$A830:$DZ830,1,Rules!$H$11),"")&amp;""&lt;&gt;""),IFERROR(INDEX(Crawl!$A830:$DZ830,1,Rules!$H$11),"")&amp;"",IF(AND(ISNUMBER(J831),N(J831)&gt;=Rules!$B$12,IFERROR(INDEX(Crawl!$A830:$DZ830,1,Rules!$H$13),"")&amp;""&lt;&gt;""),IFERROR(INDEX(Crawl!$A830:$DZ830,1,Rules!$H$13),"")&amp;"","")))</f>
        <v/>
      </c>
      <c r="J831" s="19">
        <f>IF(A831="","",IF(IFERROR(INDEX(Crawl!$A830:$DZ830,1,Rules!$H$14),"")&amp;""="","",IFERROR(INDEX(Crawl!$A830:$DZ830,1,Rules!$H$14),"")))</f>
        <v/>
      </c>
      <c r="K831">
        <f>IF(A831="","",IFERROR(SUMIFS('GSC current'!$J$2:$J$2001,'GSC current'!$I$2:$I$2001,B831),0))</f>
        <v/>
      </c>
      <c r="L831">
        <f>IF(A831="","",IFERROR(SUMIFS('GSC current'!$K$2:$K$2001,'GSC current'!$I$2:$I$2001,B831),0))</f>
        <v/>
      </c>
      <c r="M831" s="20">
        <f>IF(A831="","",IF(N(L831)&gt;0,K831/L831,""))</f>
        <v/>
      </c>
      <c r="N831" s="21">
        <f>IF(A831="","",IF(N(L831)&gt;0,SUMIFS('GSC current'!$L$2:$L$2001,'GSC current'!$I$2:$I$2001,B831)/L831,""))</f>
        <v/>
      </c>
      <c r="O831">
        <f>IF(A831="","",IFERROR(SUMIFS('GSC previous'!$J$2:$J$2001,'GSC previous'!$I$2:$I$2001,B831),0))</f>
        <v/>
      </c>
      <c r="P831" s="22">
        <f>IF(A831="","",IF(N(O831)&gt;0,(K831-O831)/O831,""))</f>
        <v/>
      </c>
      <c r="Q831">
        <f>IF(A831="","",IFERROR(SUMIFS(GA4!$P$2:$P$2001,GA4!$O$2:$O$2001,B831),0))</f>
        <v/>
      </c>
      <c r="R831" s="23">
        <f>IF(A831="","",IF(N(Q831)&gt;0,SUMIFS(GA4!$Q$2:$Q$2001,GA4!$O$2:$O$2001,B831)/Q831,""))</f>
        <v/>
      </c>
      <c r="S831">
        <f>IF(A831="","",IFERROR(SUMIFS(GA4!$R$2:$R$2001,GA4!$O$2:$O$2001,B831),0))</f>
        <v/>
      </c>
      <c r="T831">
        <f>IF(A831="","",IF(AND(ISNUMBER(F831),LEFT(C831&amp;"",1)="2"),IF(F831&lt;Rules!$B$9,"Yes","No"),"No"))</f>
        <v/>
      </c>
      <c r="U831">
        <f>IF(A831="","",IF(AND(N(O831)&gt;=Rules!$B$8,ISNUMBER(P831)),IF(P831&lt;=-Rules!$B$7,"Yes","No"),"No"))</f>
        <v/>
      </c>
      <c r="V831">
        <f>IF(A831="","",IF(AND(N(L831)&gt;=Rules!$B$6,ISNUMBER(N831)),IF(AND(N831&gt;=Rules!$B$10,N831&lt;=Rules!$B$11),"Yes","No"),"No"))</f>
        <v/>
      </c>
      <c r="W831">
        <f>IF(A831="","",IF(I831&lt;&gt;"","Yes","No"))</f>
        <v/>
      </c>
      <c r="X831">
        <f>IF(I831="","",IF(SUMIFS($K$3:$K$2002,$A$3:$A$2002,SUBSTITUTE(SUBSTITUTE(I831,"?","~?"),"*","~*"))&gt;N(K831),"Yes","No"))</f>
        <v/>
      </c>
      <c r="Y831">
        <f>IF(A831="","",IF(N(S831)&gt;0,"Yes","No"))</f>
        <v/>
      </c>
      <c r="Z831">
        <f>IF(A831="","",IF(AND(N(K831)&lt;Rules!$B$5,N(L831)&lt;Rules!$B$6,N(Q831)&lt;Rules!$B$13,Y831="No"),"Yes","No"))</f>
        <v/>
      </c>
      <c r="AA831">
        <f>IF(A831="","",IF(LEFT(C831&amp;"",1)="3","Redirect",IF(OR(LEFT(C831&amp;"",1)="4",LEFT(C831&amp;"",1)="5"),IF(OR(N(K831)&gt;0,N(AC831)&gt;=Rules!$B$14),"Redirect","Prune"),IF(D831="Non-Indexable","Keep",IF(AND(W831="Yes",X831="Yes",Y831="No"),"Merge",IF(OR(U831="Yes",V831="Yes",AND(T831="Yes",N(L831)&gt;=Rules!$B$6)),"Update",IF(Z831="Yes",IF(N(AC831)&gt;=Rules!$B$14,"Redirect","Prune"),"Keep")))))))</f>
        <v/>
      </c>
      <c r="AB831">
        <f>IF(A831="","",IF(LEFT(C831&amp;"",1)="3","Already redirects ("&amp;C831&amp;"). Update internal links to point at the final URL.",IF(OR(LEFT(C831&amp;"",1)="4",LEFT(C831&amp;"",1)="5"),IF(AA831="Redirect","Returns "&amp;C831&amp;" but still has "&amp;N(K831)&amp;" clicks and "&amp;N(AC831)&amp;" referring domains. 301 it to the closest live page.","Returns "&amp;C831&amp;" with no clicks or links. Remove internal links and let it 404 or 410."),IF(D831="Non-Indexable","Non-indexable ("&amp;E831&amp;"). Keep if that is intentional; otherwise fix the canonical or noindex.",IF(AA831="Merge","Overlaps with "&amp;I831&amp;IF(N(J831)&gt;0," (similarity "&amp;TEXT(J831,"0.00")&amp;")","")&amp;", which gets more clicks. Merge the useful parts into it and 301 this URL.",IF(AA831="Update",MID(IF(U831="Yes","; Clicks down "&amp;TEXT(-P831,"0%")&amp;" on the previous period","")&amp;IF(V831="Yes","; Average position "&amp;TEXT(N831,"0.0")&amp;" on "&amp;TEXT(L831,"#,##0")&amp;" impressions (striking distance)","")&amp;IF(AND(T831="Yes",N(L831)&gt;=Rules!$B$6),"; Thin ("&amp;F831&amp;" words) but has search demand",""),3,400),IF(AA831="Prune","Low value: "&amp;N(K831)&amp;" clicks, "&amp;N(L831)&amp;" impressions, "&amp;N(Q831)&amp;" sessions, no key events. Remove or noindex it and update internal links.",IF(AA831="Redirect","Low value but "&amp;N(AC831)&amp;" referring domains. 301 it to the closest relevant page to keep those links.",IF(AND(Z831="No",Y831="Yes",N(K831)&lt;Rules!$B$5),"Low search traffic but it converts (key events: "&amp;S831&amp;"). Keep it and link to it.",IF(W831="Yes","Stronger than the page it overlaps ("&amp;I831&amp;"). Keep; merge that page into this one.","Healthy: "&amp;N(K831)&amp;" clicks"&amp;IF(ISNUMBER(N831),", average position "&amp;TEXT(N831,"0.0"),"")&amp;". Keep and monitor."))))))))))</f>
        <v/>
      </c>
      <c r="AE831">
        <f>IF(A831="","",IF(AD831&lt;&gt;"",AD831,AA831))</f>
        <v/>
      </c>
    </row>
    <row r="832">
      <c r="A832">
        <f>IF(Crawl!A831="","",Crawl!A831)</f>
        <v/>
      </c>
      <c r="B832">
        <f>IF(A832="","",Crawl!EC831)</f>
        <v/>
      </c>
      <c r="C832">
        <f>IF(A832="","",IFERROR(INDEX(Crawl!$A831:$DZ831,1,Rules!$H$6),""))</f>
        <v/>
      </c>
      <c r="D832">
        <f>IF(A832="","",IFERROR(INDEX(Crawl!$A831:$DZ831,1,Rules!$H$7),"")&amp;"")</f>
        <v/>
      </c>
      <c r="E832">
        <f>IF(A832="","",IFERROR(INDEX(Crawl!$A831:$DZ831,1,Rules!$H$8),"")&amp;"")</f>
        <v/>
      </c>
      <c r="F832">
        <f>IF(A832="","",IFERROR(INDEX(Crawl!$A831:$DZ831,1,Rules!$H$9),""))</f>
        <v/>
      </c>
      <c r="G832">
        <f>IF(A832="","",IFERROR(INDEX(Crawl!$A831:$DZ831,1,Rules!$H$10),""))</f>
        <v/>
      </c>
      <c r="H832">
        <f>IF(A832="","",IFERROR(INDEX(Crawl!$A831:$DZ831,1,Rules!$H$12),""))</f>
        <v/>
      </c>
      <c r="I832">
        <f>IF(A832="","",IF(AND(N(H832)&gt;0,IFERROR(INDEX(Crawl!$A831:$DZ831,1,Rules!$H$11),"")&amp;""&lt;&gt;""),IFERROR(INDEX(Crawl!$A831:$DZ831,1,Rules!$H$11),"")&amp;"",IF(AND(ISNUMBER(J832),N(J832)&gt;=Rules!$B$12,IFERROR(INDEX(Crawl!$A831:$DZ831,1,Rules!$H$13),"")&amp;""&lt;&gt;""),IFERROR(INDEX(Crawl!$A831:$DZ831,1,Rules!$H$13),"")&amp;"","")))</f>
        <v/>
      </c>
      <c r="J832" s="19">
        <f>IF(A832="","",IF(IFERROR(INDEX(Crawl!$A831:$DZ831,1,Rules!$H$14),"")&amp;""="","",IFERROR(INDEX(Crawl!$A831:$DZ831,1,Rules!$H$14),"")))</f>
        <v/>
      </c>
      <c r="K832">
        <f>IF(A832="","",IFERROR(SUMIFS('GSC current'!$J$2:$J$2001,'GSC current'!$I$2:$I$2001,B832),0))</f>
        <v/>
      </c>
      <c r="L832">
        <f>IF(A832="","",IFERROR(SUMIFS('GSC current'!$K$2:$K$2001,'GSC current'!$I$2:$I$2001,B832),0))</f>
        <v/>
      </c>
      <c r="M832" s="20">
        <f>IF(A832="","",IF(N(L832)&gt;0,K832/L832,""))</f>
        <v/>
      </c>
      <c r="N832" s="21">
        <f>IF(A832="","",IF(N(L832)&gt;0,SUMIFS('GSC current'!$L$2:$L$2001,'GSC current'!$I$2:$I$2001,B832)/L832,""))</f>
        <v/>
      </c>
      <c r="O832">
        <f>IF(A832="","",IFERROR(SUMIFS('GSC previous'!$J$2:$J$2001,'GSC previous'!$I$2:$I$2001,B832),0))</f>
        <v/>
      </c>
      <c r="P832" s="22">
        <f>IF(A832="","",IF(N(O832)&gt;0,(K832-O832)/O832,""))</f>
        <v/>
      </c>
      <c r="Q832">
        <f>IF(A832="","",IFERROR(SUMIFS(GA4!$P$2:$P$2001,GA4!$O$2:$O$2001,B832),0))</f>
        <v/>
      </c>
      <c r="R832" s="23">
        <f>IF(A832="","",IF(N(Q832)&gt;0,SUMIFS(GA4!$Q$2:$Q$2001,GA4!$O$2:$O$2001,B832)/Q832,""))</f>
        <v/>
      </c>
      <c r="S832">
        <f>IF(A832="","",IFERROR(SUMIFS(GA4!$R$2:$R$2001,GA4!$O$2:$O$2001,B832),0))</f>
        <v/>
      </c>
      <c r="T832">
        <f>IF(A832="","",IF(AND(ISNUMBER(F832),LEFT(C832&amp;"",1)="2"),IF(F832&lt;Rules!$B$9,"Yes","No"),"No"))</f>
        <v/>
      </c>
      <c r="U832">
        <f>IF(A832="","",IF(AND(N(O832)&gt;=Rules!$B$8,ISNUMBER(P832)),IF(P832&lt;=-Rules!$B$7,"Yes","No"),"No"))</f>
        <v/>
      </c>
      <c r="V832">
        <f>IF(A832="","",IF(AND(N(L832)&gt;=Rules!$B$6,ISNUMBER(N832)),IF(AND(N832&gt;=Rules!$B$10,N832&lt;=Rules!$B$11),"Yes","No"),"No"))</f>
        <v/>
      </c>
      <c r="W832">
        <f>IF(A832="","",IF(I832&lt;&gt;"","Yes","No"))</f>
        <v/>
      </c>
      <c r="X832">
        <f>IF(I832="","",IF(SUMIFS($K$3:$K$2002,$A$3:$A$2002,SUBSTITUTE(SUBSTITUTE(I832,"?","~?"),"*","~*"))&gt;N(K832),"Yes","No"))</f>
        <v/>
      </c>
      <c r="Y832">
        <f>IF(A832="","",IF(N(S832)&gt;0,"Yes","No"))</f>
        <v/>
      </c>
      <c r="Z832">
        <f>IF(A832="","",IF(AND(N(K832)&lt;Rules!$B$5,N(L832)&lt;Rules!$B$6,N(Q832)&lt;Rules!$B$13,Y832="No"),"Yes","No"))</f>
        <v/>
      </c>
      <c r="AA832">
        <f>IF(A832="","",IF(LEFT(C832&amp;"",1)="3","Redirect",IF(OR(LEFT(C832&amp;"",1)="4",LEFT(C832&amp;"",1)="5"),IF(OR(N(K832)&gt;0,N(AC832)&gt;=Rules!$B$14),"Redirect","Prune"),IF(D832="Non-Indexable","Keep",IF(AND(W832="Yes",X832="Yes",Y832="No"),"Merge",IF(OR(U832="Yes",V832="Yes",AND(T832="Yes",N(L832)&gt;=Rules!$B$6)),"Update",IF(Z832="Yes",IF(N(AC832)&gt;=Rules!$B$14,"Redirect","Prune"),"Keep")))))))</f>
        <v/>
      </c>
      <c r="AB832">
        <f>IF(A832="","",IF(LEFT(C832&amp;"",1)="3","Already redirects ("&amp;C832&amp;"). Update internal links to point at the final URL.",IF(OR(LEFT(C832&amp;"",1)="4",LEFT(C832&amp;"",1)="5"),IF(AA832="Redirect","Returns "&amp;C832&amp;" but still has "&amp;N(K832)&amp;" clicks and "&amp;N(AC832)&amp;" referring domains. 301 it to the closest live page.","Returns "&amp;C832&amp;" with no clicks or links. Remove internal links and let it 404 or 410."),IF(D832="Non-Indexable","Non-indexable ("&amp;E832&amp;"). Keep if that is intentional; otherwise fix the canonical or noindex.",IF(AA832="Merge","Overlaps with "&amp;I832&amp;IF(N(J832)&gt;0," (similarity "&amp;TEXT(J832,"0.00")&amp;")","")&amp;", which gets more clicks. Merge the useful parts into it and 301 this URL.",IF(AA832="Update",MID(IF(U832="Yes","; Clicks down "&amp;TEXT(-P832,"0%")&amp;" on the previous period","")&amp;IF(V832="Yes","; Average position "&amp;TEXT(N832,"0.0")&amp;" on "&amp;TEXT(L832,"#,##0")&amp;" impressions (striking distance)","")&amp;IF(AND(T832="Yes",N(L832)&gt;=Rules!$B$6),"; Thin ("&amp;F832&amp;" words) but has search demand",""),3,400),IF(AA832="Prune","Low value: "&amp;N(K832)&amp;" clicks, "&amp;N(L832)&amp;" impressions, "&amp;N(Q832)&amp;" sessions, no key events. Remove or noindex it and update internal links.",IF(AA832="Redirect","Low value but "&amp;N(AC832)&amp;" referring domains. 301 it to the closest relevant page to keep those links.",IF(AND(Z832="No",Y832="Yes",N(K832)&lt;Rules!$B$5),"Low search traffic but it converts (key events: "&amp;S832&amp;"). Keep it and link to it.",IF(W832="Yes","Stronger than the page it overlaps ("&amp;I832&amp;"). Keep; merge that page into this one.","Healthy: "&amp;N(K832)&amp;" clicks"&amp;IF(ISNUMBER(N832),", average position "&amp;TEXT(N832,"0.0"),"")&amp;". Keep and monitor."))))))))))</f>
        <v/>
      </c>
      <c r="AE832">
        <f>IF(A832="","",IF(AD832&lt;&gt;"",AD832,AA832))</f>
        <v/>
      </c>
    </row>
    <row r="833">
      <c r="A833">
        <f>IF(Crawl!A832="","",Crawl!A832)</f>
        <v/>
      </c>
      <c r="B833">
        <f>IF(A833="","",Crawl!EC832)</f>
        <v/>
      </c>
      <c r="C833">
        <f>IF(A833="","",IFERROR(INDEX(Crawl!$A832:$DZ832,1,Rules!$H$6),""))</f>
        <v/>
      </c>
      <c r="D833">
        <f>IF(A833="","",IFERROR(INDEX(Crawl!$A832:$DZ832,1,Rules!$H$7),"")&amp;"")</f>
        <v/>
      </c>
      <c r="E833">
        <f>IF(A833="","",IFERROR(INDEX(Crawl!$A832:$DZ832,1,Rules!$H$8),"")&amp;"")</f>
        <v/>
      </c>
      <c r="F833">
        <f>IF(A833="","",IFERROR(INDEX(Crawl!$A832:$DZ832,1,Rules!$H$9),""))</f>
        <v/>
      </c>
      <c r="G833">
        <f>IF(A833="","",IFERROR(INDEX(Crawl!$A832:$DZ832,1,Rules!$H$10),""))</f>
        <v/>
      </c>
      <c r="H833">
        <f>IF(A833="","",IFERROR(INDEX(Crawl!$A832:$DZ832,1,Rules!$H$12),""))</f>
        <v/>
      </c>
      <c r="I833">
        <f>IF(A833="","",IF(AND(N(H833)&gt;0,IFERROR(INDEX(Crawl!$A832:$DZ832,1,Rules!$H$11),"")&amp;""&lt;&gt;""),IFERROR(INDEX(Crawl!$A832:$DZ832,1,Rules!$H$11),"")&amp;"",IF(AND(ISNUMBER(J833),N(J833)&gt;=Rules!$B$12,IFERROR(INDEX(Crawl!$A832:$DZ832,1,Rules!$H$13),"")&amp;""&lt;&gt;""),IFERROR(INDEX(Crawl!$A832:$DZ832,1,Rules!$H$13),"")&amp;"","")))</f>
        <v/>
      </c>
      <c r="J833" s="19">
        <f>IF(A833="","",IF(IFERROR(INDEX(Crawl!$A832:$DZ832,1,Rules!$H$14),"")&amp;""="","",IFERROR(INDEX(Crawl!$A832:$DZ832,1,Rules!$H$14),"")))</f>
        <v/>
      </c>
      <c r="K833">
        <f>IF(A833="","",IFERROR(SUMIFS('GSC current'!$J$2:$J$2001,'GSC current'!$I$2:$I$2001,B833),0))</f>
        <v/>
      </c>
      <c r="L833">
        <f>IF(A833="","",IFERROR(SUMIFS('GSC current'!$K$2:$K$2001,'GSC current'!$I$2:$I$2001,B833),0))</f>
        <v/>
      </c>
      <c r="M833" s="20">
        <f>IF(A833="","",IF(N(L833)&gt;0,K833/L833,""))</f>
        <v/>
      </c>
      <c r="N833" s="21">
        <f>IF(A833="","",IF(N(L833)&gt;0,SUMIFS('GSC current'!$L$2:$L$2001,'GSC current'!$I$2:$I$2001,B833)/L833,""))</f>
        <v/>
      </c>
      <c r="O833">
        <f>IF(A833="","",IFERROR(SUMIFS('GSC previous'!$J$2:$J$2001,'GSC previous'!$I$2:$I$2001,B833),0))</f>
        <v/>
      </c>
      <c r="P833" s="22">
        <f>IF(A833="","",IF(N(O833)&gt;0,(K833-O833)/O833,""))</f>
        <v/>
      </c>
      <c r="Q833">
        <f>IF(A833="","",IFERROR(SUMIFS(GA4!$P$2:$P$2001,GA4!$O$2:$O$2001,B833),0))</f>
        <v/>
      </c>
      <c r="R833" s="23">
        <f>IF(A833="","",IF(N(Q833)&gt;0,SUMIFS(GA4!$Q$2:$Q$2001,GA4!$O$2:$O$2001,B833)/Q833,""))</f>
        <v/>
      </c>
      <c r="S833">
        <f>IF(A833="","",IFERROR(SUMIFS(GA4!$R$2:$R$2001,GA4!$O$2:$O$2001,B833),0))</f>
        <v/>
      </c>
      <c r="T833">
        <f>IF(A833="","",IF(AND(ISNUMBER(F833),LEFT(C833&amp;"",1)="2"),IF(F833&lt;Rules!$B$9,"Yes","No"),"No"))</f>
        <v/>
      </c>
      <c r="U833">
        <f>IF(A833="","",IF(AND(N(O833)&gt;=Rules!$B$8,ISNUMBER(P833)),IF(P833&lt;=-Rules!$B$7,"Yes","No"),"No"))</f>
        <v/>
      </c>
      <c r="V833">
        <f>IF(A833="","",IF(AND(N(L833)&gt;=Rules!$B$6,ISNUMBER(N833)),IF(AND(N833&gt;=Rules!$B$10,N833&lt;=Rules!$B$11),"Yes","No"),"No"))</f>
        <v/>
      </c>
      <c r="W833">
        <f>IF(A833="","",IF(I833&lt;&gt;"","Yes","No"))</f>
        <v/>
      </c>
      <c r="X833">
        <f>IF(I833="","",IF(SUMIFS($K$3:$K$2002,$A$3:$A$2002,SUBSTITUTE(SUBSTITUTE(I833,"?","~?"),"*","~*"))&gt;N(K833),"Yes","No"))</f>
        <v/>
      </c>
      <c r="Y833">
        <f>IF(A833="","",IF(N(S833)&gt;0,"Yes","No"))</f>
        <v/>
      </c>
      <c r="Z833">
        <f>IF(A833="","",IF(AND(N(K833)&lt;Rules!$B$5,N(L833)&lt;Rules!$B$6,N(Q833)&lt;Rules!$B$13,Y833="No"),"Yes","No"))</f>
        <v/>
      </c>
      <c r="AA833">
        <f>IF(A833="","",IF(LEFT(C833&amp;"",1)="3","Redirect",IF(OR(LEFT(C833&amp;"",1)="4",LEFT(C833&amp;"",1)="5"),IF(OR(N(K833)&gt;0,N(AC833)&gt;=Rules!$B$14),"Redirect","Prune"),IF(D833="Non-Indexable","Keep",IF(AND(W833="Yes",X833="Yes",Y833="No"),"Merge",IF(OR(U833="Yes",V833="Yes",AND(T833="Yes",N(L833)&gt;=Rules!$B$6)),"Update",IF(Z833="Yes",IF(N(AC833)&gt;=Rules!$B$14,"Redirect","Prune"),"Keep")))))))</f>
        <v/>
      </c>
      <c r="AB833">
        <f>IF(A833="","",IF(LEFT(C833&amp;"",1)="3","Already redirects ("&amp;C833&amp;"). Update internal links to point at the final URL.",IF(OR(LEFT(C833&amp;"",1)="4",LEFT(C833&amp;"",1)="5"),IF(AA833="Redirect","Returns "&amp;C833&amp;" but still has "&amp;N(K833)&amp;" clicks and "&amp;N(AC833)&amp;" referring domains. 301 it to the closest live page.","Returns "&amp;C833&amp;" with no clicks or links. Remove internal links and let it 404 or 410."),IF(D833="Non-Indexable","Non-indexable ("&amp;E833&amp;"). Keep if that is intentional; otherwise fix the canonical or noindex.",IF(AA833="Merge","Overlaps with "&amp;I833&amp;IF(N(J833)&gt;0," (similarity "&amp;TEXT(J833,"0.00")&amp;")","")&amp;", which gets more clicks. Merge the useful parts into it and 301 this URL.",IF(AA833="Update",MID(IF(U833="Yes","; Clicks down "&amp;TEXT(-P833,"0%")&amp;" on the previous period","")&amp;IF(V833="Yes","; Average position "&amp;TEXT(N833,"0.0")&amp;" on "&amp;TEXT(L833,"#,##0")&amp;" impressions (striking distance)","")&amp;IF(AND(T833="Yes",N(L833)&gt;=Rules!$B$6),"; Thin ("&amp;F833&amp;" words) but has search demand",""),3,400),IF(AA833="Prune","Low value: "&amp;N(K833)&amp;" clicks, "&amp;N(L833)&amp;" impressions, "&amp;N(Q833)&amp;" sessions, no key events. Remove or noindex it and update internal links.",IF(AA833="Redirect","Low value but "&amp;N(AC833)&amp;" referring domains. 301 it to the closest relevant page to keep those links.",IF(AND(Z833="No",Y833="Yes",N(K833)&lt;Rules!$B$5),"Low search traffic but it converts (key events: "&amp;S833&amp;"). Keep it and link to it.",IF(W833="Yes","Stronger than the page it overlaps ("&amp;I833&amp;"). Keep; merge that page into this one.","Healthy: "&amp;N(K833)&amp;" clicks"&amp;IF(ISNUMBER(N833),", average position "&amp;TEXT(N833,"0.0"),"")&amp;". Keep and monitor."))))))))))</f>
        <v/>
      </c>
      <c r="AE833">
        <f>IF(A833="","",IF(AD833&lt;&gt;"",AD833,AA833))</f>
        <v/>
      </c>
    </row>
    <row r="834">
      <c r="A834">
        <f>IF(Crawl!A833="","",Crawl!A833)</f>
        <v/>
      </c>
      <c r="B834">
        <f>IF(A834="","",Crawl!EC833)</f>
        <v/>
      </c>
      <c r="C834">
        <f>IF(A834="","",IFERROR(INDEX(Crawl!$A833:$DZ833,1,Rules!$H$6),""))</f>
        <v/>
      </c>
      <c r="D834">
        <f>IF(A834="","",IFERROR(INDEX(Crawl!$A833:$DZ833,1,Rules!$H$7),"")&amp;"")</f>
        <v/>
      </c>
      <c r="E834">
        <f>IF(A834="","",IFERROR(INDEX(Crawl!$A833:$DZ833,1,Rules!$H$8),"")&amp;"")</f>
        <v/>
      </c>
      <c r="F834">
        <f>IF(A834="","",IFERROR(INDEX(Crawl!$A833:$DZ833,1,Rules!$H$9),""))</f>
        <v/>
      </c>
      <c r="G834">
        <f>IF(A834="","",IFERROR(INDEX(Crawl!$A833:$DZ833,1,Rules!$H$10),""))</f>
        <v/>
      </c>
      <c r="H834">
        <f>IF(A834="","",IFERROR(INDEX(Crawl!$A833:$DZ833,1,Rules!$H$12),""))</f>
        <v/>
      </c>
      <c r="I834">
        <f>IF(A834="","",IF(AND(N(H834)&gt;0,IFERROR(INDEX(Crawl!$A833:$DZ833,1,Rules!$H$11),"")&amp;""&lt;&gt;""),IFERROR(INDEX(Crawl!$A833:$DZ833,1,Rules!$H$11),"")&amp;"",IF(AND(ISNUMBER(J834),N(J834)&gt;=Rules!$B$12,IFERROR(INDEX(Crawl!$A833:$DZ833,1,Rules!$H$13),"")&amp;""&lt;&gt;""),IFERROR(INDEX(Crawl!$A833:$DZ833,1,Rules!$H$13),"")&amp;"","")))</f>
        <v/>
      </c>
      <c r="J834" s="19">
        <f>IF(A834="","",IF(IFERROR(INDEX(Crawl!$A833:$DZ833,1,Rules!$H$14),"")&amp;""="","",IFERROR(INDEX(Crawl!$A833:$DZ833,1,Rules!$H$14),"")))</f>
        <v/>
      </c>
      <c r="K834">
        <f>IF(A834="","",IFERROR(SUMIFS('GSC current'!$J$2:$J$2001,'GSC current'!$I$2:$I$2001,B834),0))</f>
        <v/>
      </c>
      <c r="L834">
        <f>IF(A834="","",IFERROR(SUMIFS('GSC current'!$K$2:$K$2001,'GSC current'!$I$2:$I$2001,B834),0))</f>
        <v/>
      </c>
      <c r="M834" s="20">
        <f>IF(A834="","",IF(N(L834)&gt;0,K834/L834,""))</f>
        <v/>
      </c>
      <c r="N834" s="21">
        <f>IF(A834="","",IF(N(L834)&gt;0,SUMIFS('GSC current'!$L$2:$L$2001,'GSC current'!$I$2:$I$2001,B834)/L834,""))</f>
        <v/>
      </c>
      <c r="O834">
        <f>IF(A834="","",IFERROR(SUMIFS('GSC previous'!$J$2:$J$2001,'GSC previous'!$I$2:$I$2001,B834),0))</f>
        <v/>
      </c>
      <c r="P834" s="22">
        <f>IF(A834="","",IF(N(O834)&gt;0,(K834-O834)/O834,""))</f>
        <v/>
      </c>
      <c r="Q834">
        <f>IF(A834="","",IFERROR(SUMIFS(GA4!$P$2:$P$2001,GA4!$O$2:$O$2001,B834),0))</f>
        <v/>
      </c>
      <c r="R834" s="23">
        <f>IF(A834="","",IF(N(Q834)&gt;0,SUMIFS(GA4!$Q$2:$Q$2001,GA4!$O$2:$O$2001,B834)/Q834,""))</f>
        <v/>
      </c>
      <c r="S834">
        <f>IF(A834="","",IFERROR(SUMIFS(GA4!$R$2:$R$2001,GA4!$O$2:$O$2001,B834),0))</f>
        <v/>
      </c>
      <c r="T834">
        <f>IF(A834="","",IF(AND(ISNUMBER(F834),LEFT(C834&amp;"",1)="2"),IF(F834&lt;Rules!$B$9,"Yes","No"),"No"))</f>
        <v/>
      </c>
      <c r="U834">
        <f>IF(A834="","",IF(AND(N(O834)&gt;=Rules!$B$8,ISNUMBER(P834)),IF(P834&lt;=-Rules!$B$7,"Yes","No"),"No"))</f>
        <v/>
      </c>
      <c r="V834">
        <f>IF(A834="","",IF(AND(N(L834)&gt;=Rules!$B$6,ISNUMBER(N834)),IF(AND(N834&gt;=Rules!$B$10,N834&lt;=Rules!$B$11),"Yes","No"),"No"))</f>
        <v/>
      </c>
      <c r="W834">
        <f>IF(A834="","",IF(I834&lt;&gt;"","Yes","No"))</f>
        <v/>
      </c>
      <c r="X834">
        <f>IF(I834="","",IF(SUMIFS($K$3:$K$2002,$A$3:$A$2002,SUBSTITUTE(SUBSTITUTE(I834,"?","~?"),"*","~*"))&gt;N(K834),"Yes","No"))</f>
        <v/>
      </c>
      <c r="Y834">
        <f>IF(A834="","",IF(N(S834)&gt;0,"Yes","No"))</f>
        <v/>
      </c>
      <c r="Z834">
        <f>IF(A834="","",IF(AND(N(K834)&lt;Rules!$B$5,N(L834)&lt;Rules!$B$6,N(Q834)&lt;Rules!$B$13,Y834="No"),"Yes","No"))</f>
        <v/>
      </c>
      <c r="AA834">
        <f>IF(A834="","",IF(LEFT(C834&amp;"",1)="3","Redirect",IF(OR(LEFT(C834&amp;"",1)="4",LEFT(C834&amp;"",1)="5"),IF(OR(N(K834)&gt;0,N(AC834)&gt;=Rules!$B$14),"Redirect","Prune"),IF(D834="Non-Indexable","Keep",IF(AND(W834="Yes",X834="Yes",Y834="No"),"Merge",IF(OR(U834="Yes",V834="Yes",AND(T834="Yes",N(L834)&gt;=Rules!$B$6)),"Update",IF(Z834="Yes",IF(N(AC834)&gt;=Rules!$B$14,"Redirect","Prune"),"Keep")))))))</f>
        <v/>
      </c>
      <c r="AB834">
        <f>IF(A834="","",IF(LEFT(C834&amp;"",1)="3","Already redirects ("&amp;C834&amp;"). Update internal links to point at the final URL.",IF(OR(LEFT(C834&amp;"",1)="4",LEFT(C834&amp;"",1)="5"),IF(AA834="Redirect","Returns "&amp;C834&amp;" but still has "&amp;N(K834)&amp;" clicks and "&amp;N(AC834)&amp;" referring domains. 301 it to the closest live page.","Returns "&amp;C834&amp;" with no clicks or links. Remove internal links and let it 404 or 410."),IF(D834="Non-Indexable","Non-indexable ("&amp;E834&amp;"). Keep if that is intentional; otherwise fix the canonical or noindex.",IF(AA834="Merge","Overlaps with "&amp;I834&amp;IF(N(J834)&gt;0," (similarity "&amp;TEXT(J834,"0.00")&amp;")","")&amp;", which gets more clicks. Merge the useful parts into it and 301 this URL.",IF(AA834="Update",MID(IF(U834="Yes","; Clicks down "&amp;TEXT(-P834,"0%")&amp;" on the previous period","")&amp;IF(V834="Yes","; Average position "&amp;TEXT(N834,"0.0")&amp;" on "&amp;TEXT(L834,"#,##0")&amp;" impressions (striking distance)","")&amp;IF(AND(T834="Yes",N(L834)&gt;=Rules!$B$6),"; Thin ("&amp;F834&amp;" words) but has search demand",""),3,400),IF(AA834="Prune","Low value: "&amp;N(K834)&amp;" clicks, "&amp;N(L834)&amp;" impressions, "&amp;N(Q834)&amp;" sessions, no key events. Remove or noindex it and update internal links.",IF(AA834="Redirect","Low value but "&amp;N(AC834)&amp;" referring domains. 301 it to the closest relevant page to keep those links.",IF(AND(Z834="No",Y834="Yes",N(K834)&lt;Rules!$B$5),"Low search traffic but it converts (key events: "&amp;S834&amp;"). Keep it and link to it.",IF(W834="Yes","Stronger than the page it overlaps ("&amp;I834&amp;"). Keep; merge that page into this one.","Healthy: "&amp;N(K834)&amp;" clicks"&amp;IF(ISNUMBER(N834),", average position "&amp;TEXT(N834,"0.0"),"")&amp;". Keep and monitor."))))))))))</f>
        <v/>
      </c>
      <c r="AE834">
        <f>IF(A834="","",IF(AD834&lt;&gt;"",AD834,AA834))</f>
        <v/>
      </c>
    </row>
    <row r="835">
      <c r="A835">
        <f>IF(Crawl!A834="","",Crawl!A834)</f>
        <v/>
      </c>
      <c r="B835">
        <f>IF(A835="","",Crawl!EC834)</f>
        <v/>
      </c>
      <c r="C835">
        <f>IF(A835="","",IFERROR(INDEX(Crawl!$A834:$DZ834,1,Rules!$H$6),""))</f>
        <v/>
      </c>
      <c r="D835">
        <f>IF(A835="","",IFERROR(INDEX(Crawl!$A834:$DZ834,1,Rules!$H$7),"")&amp;"")</f>
        <v/>
      </c>
      <c r="E835">
        <f>IF(A835="","",IFERROR(INDEX(Crawl!$A834:$DZ834,1,Rules!$H$8),"")&amp;"")</f>
        <v/>
      </c>
      <c r="F835">
        <f>IF(A835="","",IFERROR(INDEX(Crawl!$A834:$DZ834,1,Rules!$H$9),""))</f>
        <v/>
      </c>
      <c r="G835">
        <f>IF(A835="","",IFERROR(INDEX(Crawl!$A834:$DZ834,1,Rules!$H$10),""))</f>
        <v/>
      </c>
      <c r="H835">
        <f>IF(A835="","",IFERROR(INDEX(Crawl!$A834:$DZ834,1,Rules!$H$12),""))</f>
        <v/>
      </c>
      <c r="I835">
        <f>IF(A835="","",IF(AND(N(H835)&gt;0,IFERROR(INDEX(Crawl!$A834:$DZ834,1,Rules!$H$11),"")&amp;""&lt;&gt;""),IFERROR(INDEX(Crawl!$A834:$DZ834,1,Rules!$H$11),"")&amp;"",IF(AND(ISNUMBER(J835),N(J835)&gt;=Rules!$B$12,IFERROR(INDEX(Crawl!$A834:$DZ834,1,Rules!$H$13),"")&amp;""&lt;&gt;""),IFERROR(INDEX(Crawl!$A834:$DZ834,1,Rules!$H$13),"")&amp;"","")))</f>
        <v/>
      </c>
      <c r="J835" s="19">
        <f>IF(A835="","",IF(IFERROR(INDEX(Crawl!$A834:$DZ834,1,Rules!$H$14),"")&amp;""="","",IFERROR(INDEX(Crawl!$A834:$DZ834,1,Rules!$H$14),"")))</f>
        <v/>
      </c>
      <c r="K835">
        <f>IF(A835="","",IFERROR(SUMIFS('GSC current'!$J$2:$J$2001,'GSC current'!$I$2:$I$2001,B835),0))</f>
        <v/>
      </c>
      <c r="L835">
        <f>IF(A835="","",IFERROR(SUMIFS('GSC current'!$K$2:$K$2001,'GSC current'!$I$2:$I$2001,B835),0))</f>
        <v/>
      </c>
      <c r="M835" s="20">
        <f>IF(A835="","",IF(N(L835)&gt;0,K835/L835,""))</f>
        <v/>
      </c>
      <c r="N835" s="21">
        <f>IF(A835="","",IF(N(L835)&gt;0,SUMIFS('GSC current'!$L$2:$L$2001,'GSC current'!$I$2:$I$2001,B835)/L835,""))</f>
        <v/>
      </c>
      <c r="O835">
        <f>IF(A835="","",IFERROR(SUMIFS('GSC previous'!$J$2:$J$2001,'GSC previous'!$I$2:$I$2001,B835),0))</f>
        <v/>
      </c>
      <c r="P835" s="22">
        <f>IF(A835="","",IF(N(O835)&gt;0,(K835-O835)/O835,""))</f>
        <v/>
      </c>
      <c r="Q835">
        <f>IF(A835="","",IFERROR(SUMIFS(GA4!$P$2:$P$2001,GA4!$O$2:$O$2001,B835),0))</f>
        <v/>
      </c>
      <c r="R835" s="23">
        <f>IF(A835="","",IF(N(Q835)&gt;0,SUMIFS(GA4!$Q$2:$Q$2001,GA4!$O$2:$O$2001,B835)/Q835,""))</f>
        <v/>
      </c>
      <c r="S835">
        <f>IF(A835="","",IFERROR(SUMIFS(GA4!$R$2:$R$2001,GA4!$O$2:$O$2001,B835),0))</f>
        <v/>
      </c>
      <c r="T835">
        <f>IF(A835="","",IF(AND(ISNUMBER(F835),LEFT(C835&amp;"",1)="2"),IF(F835&lt;Rules!$B$9,"Yes","No"),"No"))</f>
        <v/>
      </c>
      <c r="U835">
        <f>IF(A835="","",IF(AND(N(O835)&gt;=Rules!$B$8,ISNUMBER(P835)),IF(P835&lt;=-Rules!$B$7,"Yes","No"),"No"))</f>
        <v/>
      </c>
      <c r="V835">
        <f>IF(A835="","",IF(AND(N(L835)&gt;=Rules!$B$6,ISNUMBER(N835)),IF(AND(N835&gt;=Rules!$B$10,N835&lt;=Rules!$B$11),"Yes","No"),"No"))</f>
        <v/>
      </c>
      <c r="W835">
        <f>IF(A835="","",IF(I835&lt;&gt;"","Yes","No"))</f>
        <v/>
      </c>
      <c r="X835">
        <f>IF(I835="","",IF(SUMIFS($K$3:$K$2002,$A$3:$A$2002,SUBSTITUTE(SUBSTITUTE(I835,"?","~?"),"*","~*"))&gt;N(K835),"Yes","No"))</f>
        <v/>
      </c>
      <c r="Y835">
        <f>IF(A835="","",IF(N(S835)&gt;0,"Yes","No"))</f>
        <v/>
      </c>
      <c r="Z835">
        <f>IF(A835="","",IF(AND(N(K835)&lt;Rules!$B$5,N(L835)&lt;Rules!$B$6,N(Q835)&lt;Rules!$B$13,Y835="No"),"Yes","No"))</f>
        <v/>
      </c>
      <c r="AA835">
        <f>IF(A835="","",IF(LEFT(C835&amp;"",1)="3","Redirect",IF(OR(LEFT(C835&amp;"",1)="4",LEFT(C835&amp;"",1)="5"),IF(OR(N(K835)&gt;0,N(AC835)&gt;=Rules!$B$14),"Redirect","Prune"),IF(D835="Non-Indexable","Keep",IF(AND(W835="Yes",X835="Yes",Y835="No"),"Merge",IF(OR(U835="Yes",V835="Yes",AND(T835="Yes",N(L835)&gt;=Rules!$B$6)),"Update",IF(Z835="Yes",IF(N(AC835)&gt;=Rules!$B$14,"Redirect","Prune"),"Keep")))))))</f>
        <v/>
      </c>
      <c r="AB835">
        <f>IF(A835="","",IF(LEFT(C835&amp;"",1)="3","Already redirects ("&amp;C835&amp;"). Update internal links to point at the final URL.",IF(OR(LEFT(C835&amp;"",1)="4",LEFT(C835&amp;"",1)="5"),IF(AA835="Redirect","Returns "&amp;C835&amp;" but still has "&amp;N(K835)&amp;" clicks and "&amp;N(AC835)&amp;" referring domains. 301 it to the closest live page.","Returns "&amp;C835&amp;" with no clicks or links. Remove internal links and let it 404 or 410."),IF(D835="Non-Indexable","Non-indexable ("&amp;E835&amp;"). Keep if that is intentional; otherwise fix the canonical or noindex.",IF(AA835="Merge","Overlaps with "&amp;I835&amp;IF(N(J835)&gt;0," (similarity "&amp;TEXT(J835,"0.00")&amp;")","")&amp;", which gets more clicks. Merge the useful parts into it and 301 this URL.",IF(AA835="Update",MID(IF(U835="Yes","; Clicks down "&amp;TEXT(-P835,"0%")&amp;" on the previous period","")&amp;IF(V835="Yes","; Average position "&amp;TEXT(N835,"0.0")&amp;" on "&amp;TEXT(L835,"#,##0")&amp;" impressions (striking distance)","")&amp;IF(AND(T835="Yes",N(L835)&gt;=Rules!$B$6),"; Thin ("&amp;F835&amp;" words) but has search demand",""),3,400),IF(AA835="Prune","Low value: "&amp;N(K835)&amp;" clicks, "&amp;N(L835)&amp;" impressions, "&amp;N(Q835)&amp;" sessions, no key events. Remove or noindex it and update internal links.",IF(AA835="Redirect","Low value but "&amp;N(AC835)&amp;" referring domains. 301 it to the closest relevant page to keep those links.",IF(AND(Z835="No",Y835="Yes",N(K835)&lt;Rules!$B$5),"Low search traffic but it converts (key events: "&amp;S835&amp;"). Keep it and link to it.",IF(W835="Yes","Stronger than the page it overlaps ("&amp;I835&amp;"). Keep; merge that page into this one.","Healthy: "&amp;N(K835)&amp;" clicks"&amp;IF(ISNUMBER(N835),", average position "&amp;TEXT(N835,"0.0"),"")&amp;". Keep and monitor."))))))))))</f>
        <v/>
      </c>
      <c r="AE835">
        <f>IF(A835="","",IF(AD835&lt;&gt;"",AD835,AA835))</f>
        <v/>
      </c>
    </row>
    <row r="836">
      <c r="A836">
        <f>IF(Crawl!A835="","",Crawl!A835)</f>
        <v/>
      </c>
      <c r="B836">
        <f>IF(A836="","",Crawl!EC835)</f>
        <v/>
      </c>
      <c r="C836">
        <f>IF(A836="","",IFERROR(INDEX(Crawl!$A835:$DZ835,1,Rules!$H$6),""))</f>
        <v/>
      </c>
      <c r="D836">
        <f>IF(A836="","",IFERROR(INDEX(Crawl!$A835:$DZ835,1,Rules!$H$7),"")&amp;"")</f>
        <v/>
      </c>
      <c r="E836">
        <f>IF(A836="","",IFERROR(INDEX(Crawl!$A835:$DZ835,1,Rules!$H$8),"")&amp;"")</f>
        <v/>
      </c>
      <c r="F836">
        <f>IF(A836="","",IFERROR(INDEX(Crawl!$A835:$DZ835,1,Rules!$H$9),""))</f>
        <v/>
      </c>
      <c r="G836">
        <f>IF(A836="","",IFERROR(INDEX(Crawl!$A835:$DZ835,1,Rules!$H$10),""))</f>
        <v/>
      </c>
      <c r="H836">
        <f>IF(A836="","",IFERROR(INDEX(Crawl!$A835:$DZ835,1,Rules!$H$12),""))</f>
        <v/>
      </c>
      <c r="I836">
        <f>IF(A836="","",IF(AND(N(H836)&gt;0,IFERROR(INDEX(Crawl!$A835:$DZ835,1,Rules!$H$11),"")&amp;""&lt;&gt;""),IFERROR(INDEX(Crawl!$A835:$DZ835,1,Rules!$H$11),"")&amp;"",IF(AND(ISNUMBER(J836),N(J836)&gt;=Rules!$B$12,IFERROR(INDEX(Crawl!$A835:$DZ835,1,Rules!$H$13),"")&amp;""&lt;&gt;""),IFERROR(INDEX(Crawl!$A835:$DZ835,1,Rules!$H$13),"")&amp;"","")))</f>
        <v/>
      </c>
      <c r="J836" s="19">
        <f>IF(A836="","",IF(IFERROR(INDEX(Crawl!$A835:$DZ835,1,Rules!$H$14),"")&amp;""="","",IFERROR(INDEX(Crawl!$A835:$DZ835,1,Rules!$H$14),"")))</f>
        <v/>
      </c>
      <c r="K836">
        <f>IF(A836="","",IFERROR(SUMIFS('GSC current'!$J$2:$J$2001,'GSC current'!$I$2:$I$2001,B836),0))</f>
        <v/>
      </c>
      <c r="L836">
        <f>IF(A836="","",IFERROR(SUMIFS('GSC current'!$K$2:$K$2001,'GSC current'!$I$2:$I$2001,B836),0))</f>
        <v/>
      </c>
      <c r="M836" s="20">
        <f>IF(A836="","",IF(N(L836)&gt;0,K836/L836,""))</f>
        <v/>
      </c>
      <c r="N836" s="21">
        <f>IF(A836="","",IF(N(L836)&gt;0,SUMIFS('GSC current'!$L$2:$L$2001,'GSC current'!$I$2:$I$2001,B836)/L836,""))</f>
        <v/>
      </c>
      <c r="O836">
        <f>IF(A836="","",IFERROR(SUMIFS('GSC previous'!$J$2:$J$2001,'GSC previous'!$I$2:$I$2001,B836),0))</f>
        <v/>
      </c>
      <c r="P836" s="22">
        <f>IF(A836="","",IF(N(O836)&gt;0,(K836-O836)/O836,""))</f>
        <v/>
      </c>
      <c r="Q836">
        <f>IF(A836="","",IFERROR(SUMIFS(GA4!$P$2:$P$2001,GA4!$O$2:$O$2001,B836),0))</f>
        <v/>
      </c>
      <c r="R836" s="23">
        <f>IF(A836="","",IF(N(Q836)&gt;0,SUMIFS(GA4!$Q$2:$Q$2001,GA4!$O$2:$O$2001,B836)/Q836,""))</f>
        <v/>
      </c>
      <c r="S836">
        <f>IF(A836="","",IFERROR(SUMIFS(GA4!$R$2:$R$2001,GA4!$O$2:$O$2001,B836),0))</f>
        <v/>
      </c>
      <c r="T836">
        <f>IF(A836="","",IF(AND(ISNUMBER(F836),LEFT(C836&amp;"",1)="2"),IF(F836&lt;Rules!$B$9,"Yes","No"),"No"))</f>
        <v/>
      </c>
      <c r="U836">
        <f>IF(A836="","",IF(AND(N(O836)&gt;=Rules!$B$8,ISNUMBER(P836)),IF(P836&lt;=-Rules!$B$7,"Yes","No"),"No"))</f>
        <v/>
      </c>
      <c r="V836">
        <f>IF(A836="","",IF(AND(N(L836)&gt;=Rules!$B$6,ISNUMBER(N836)),IF(AND(N836&gt;=Rules!$B$10,N836&lt;=Rules!$B$11),"Yes","No"),"No"))</f>
        <v/>
      </c>
      <c r="W836">
        <f>IF(A836="","",IF(I836&lt;&gt;"","Yes","No"))</f>
        <v/>
      </c>
      <c r="X836">
        <f>IF(I836="","",IF(SUMIFS($K$3:$K$2002,$A$3:$A$2002,SUBSTITUTE(SUBSTITUTE(I836,"?","~?"),"*","~*"))&gt;N(K836),"Yes","No"))</f>
        <v/>
      </c>
      <c r="Y836">
        <f>IF(A836="","",IF(N(S836)&gt;0,"Yes","No"))</f>
        <v/>
      </c>
      <c r="Z836">
        <f>IF(A836="","",IF(AND(N(K836)&lt;Rules!$B$5,N(L836)&lt;Rules!$B$6,N(Q836)&lt;Rules!$B$13,Y836="No"),"Yes","No"))</f>
        <v/>
      </c>
      <c r="AA836">
        <f>IF(A836="","",IF(LEFT(C836&amp;"",1)="3","Redirect",IF(OR(LEFT(C836&amp;"",1)="4",LEFT(C836&amp;"",1)="5"),IF(OR(N(K836)&gt;0,N(AC836)&gt;=Rules!$B$14),"Redirect","Prune"),IF(D836="Non-Indexable","Keep",IF(AND(W836="Yes",X836="Yes",Y836="No"),"Merge",IF(OR(U836="Yes",V836="Yes",AND(T836="Yes",N(L836)&gt;=Rules!$B$6)),"Update",IF(Z836="Yes",IF(N(AC836)&gt;=Rules!$B$14,"Redirect","Prune"),"Keep")))))))</f>
        <v/>
      </c>
      <c r="AB836">
        <f>IF(A836="","",IF(LEFT(C836&amp;"",1)="3","Already redirects ("&amp;C836&amp;"). Update internal links to point at the final URL.",IF(OR(LEFT(C836&amp;"",1)="4",LEFT(C836&amp;"",1)="5"),IF(AA836="Redirect","Returns "&amp;C836&amp;" but still has "&amp;N(K836)&amp;" clicks and "&amp;N(AC836)&amp;" referring domains. 301 it to the closest live page.","Returns "&amp;C836&amp;" with no clicks or links. Remove internal links and let it 404 or 410."),IF(D836="Non-Indexable","Non-indexable ("&amp;E836&amp;"). Keep if that is intentional; otherwise fix the canonical or noindex.",IF(AA836="Merge","Overlaps with "&amp;I836&amp;IF(N(J836)&gt;0," (similarity "&amp;TEXT(J836,"0.00")&amp;")","")&amp;", which gets more clicks. Merge the useful parts into it and 301 this URL.",IF(AA836="Update",MID(IF(U836="Yes","; Clicks down "&amp;TEXT(-P836,"0%")&amp;" on the previous period","")&amp;IF(V836="Yes","; Average position "&amp;TEXT(N836,"0.0")&amp;" on "&amp;TEXT(L836,"#,##0")&amp;" impressions (striking distance)","")&amp;IF(AND(T836="Yes",N(L836)&gt;=Rules!$B$6),"; Thin ("&amp;F836&amp;" words) but has search demand",""),3,400),IF(AA836="Prune","Low value: "&amp;N(K836)&amp;" clicks, "&amp;N(L836)&amp;" impressions, "&amp;N(Q836)&amp;" sessions, no key events. Remove or noindex it and update internal links.",IF(AA836="Redirect","Low value but "&amp;N(AC836)&amp;" referring domains. 301 it to the closest relevant page to keep those links.",IF(AND(Z836="No",Y836="Yes",N(K836)&lt;Rules!$B$5),"Low search traffic but it converts (key events: "&amp;S836&amp;"). Keep it and link to it.",IF(W836="Yes","Stronger than the page it overlaps ("&amp;I836&amp;"). Keep; merge that page into this one.","Healthy: "&amp;N(K836)&amp;" clicks"&amp;IF(ISNUMBER(N836),", average position "&amp;TEXT(N836,"0.0"),"")&amp;". Keep and monitor."))))))))))</f>
        <v/>
      </c>
      <c r="AE836">
        <f>IF(A836="","",IF(AD836&lt;&gt;"",AD836,AA836))</f>
        <v/>
      </c>
    </row>
    <row r="837">
      <c r="A837">
        <f>IF(Crawl!A836="","",Crawl!A836)</f>
        <v/>
      </c>
      <c r="B837">
        <f>IF(A837="","",Crawl!EC836)</f>
        <v/>
      </c>
      <c r="C837">
        <f>IF(A837="","",IFERROR(INDEX(Crawl!$A836:$DZ836,1,Rules!$H$6),""))</f>
        <v/>
      </c>
      <c r="D837">
        <f>IF(A837="","",IFERROR(INDEX(Crawl!$A836:$DZ836,1,Rules!$H$7),"")&amp;"")</f>
        <v/>
      </c>
      <c r="E837">
        <f>IF(A837="","",IFERROR(INDEX(Crawl!$A836:$DZ836,1,Rules!$H$8),"")&amp;"")</f>
        <v/>
      </c>
      <c r="F837">
        <f>IF(A837="","",IFERROR(INDEX(Crawl!$A836:$DZ836,1,Rules!$H$9),""))</f>
        <v/>
      </c>
      <c r="G837">
        <f>IF(A837="","",IFERROR(INDEX(Crawl!$A836:$DZ836,1,Rules!$H$10),""))</f>
        <v/>
      </c>
      <c r="H837">
        <f>IF(A837="","",IFERROR(INDEX(Crawl!$A836:$DZ836,1,Rules!$H$12),""))</f>
        <v/>
      </c>
      <c r="I837">
        <f>IF(A837="","",IF(AND(N(H837)&gt;0,IFERROR(INDEX(Crawl!$A836:$DZ836,1,Rules!$H$11),"")&amp;""&lt;&gt;""),IFERROR(INDEX(Crawl!$A836:$DZ836,1,Rules!$H$11),"")&amp;"",IF(AND(ISNUMBER(J837),N(J837)&gt;=Rules!$B$12,IFERROR(INDEX(Crawl!$A836:$DZ836,1,Rules!$H$13),"")&amp;""&lt;&gt;""),IFERROR(INDEX(Crawl!$A836:$DZ836,1,Rules!$H$13),"")&amp;"","")))</f>
        <v/>
      </c>
      <c r="J837" s="19">
        <f>IF(A837="","",IF(IFERROR(INDEX(Crawl!$A836:$DZ836,1,Rules!$H$14),"")&amp;""="","",IFERROR(INDEX(Crawl!$A836:$DZ836,1,Rules!$H$14),"")))</f>
        <v/>
      </c>
      <c r="K837">
        <f>IF(A837="","",IFERROR(SUMIFS('GSC current'!$J$2:$J$2001,'GSC current'!$I$2:$I$2001,B837),0))</f>
        <v/>
      </c>
      <c r="L837">
        <f>IF(A837="","",IFERROR(SUMIFS('GSC current'!$K$2:$K$2001,'GSC current'!$I$2:$I$2001,B837),0))</f>
        <v/>
      </c>
      <c r="M837" s="20">
        <f>IF(A837="","",IF(N(L837)&gt;0,K837/L837,""))</f>
        <v/>
      </c>
      <c r="N837" s="21">
        <f>IF(A837="","",IF(N(L837)&gt;0,SUMIFS('GSC current'!$L$2:$L$2001,'GSC current'!$I$2:$I$2001,B837)/L837,""))</f>
        <v/>
      </c>
      <c r="O837">
        <f>IF(A837="","",IFERROR(SUMIFS('GSC previous'!$J$2:$J$2001,'GSC previous'!$I$2:$I$2001,B837),0))</f>
        <v/>
      </c>
      <c r="P837" s="22">
        <f>IF(A837="","",IF(N(O837)&gt;0,(K837-O837)/O837,""))</f>
        <v/>
      </c>
      <c r="Q837">
        <f>IF(A837="","",IFERROR(SUMIFS(GA4!$P$2:$P$2001,GA4!$O$2:$O$2001,B837),0))</f>
        <v/>
      </c>
      <c r="R837" s="23">
        <f>IF(A837="","",IF(N(Q837)&gt;0,SUMIFS(GA4!$Q$2:$Q$2001,GA4!$O$2:$O$2001,B837)/Q837,""))</f>
        <v/>
      </c>
      <c r="S837">
        <f>IF(A837="","",IFERROR(SUMIFS(GA4!$R$2:$R$2001,GA4!$O$2:$O$2001,B837),0))</f>
        <v/>
      </c>
      <c r="T837">
        <f>IF(A837="","",IF(AND(ISNUMBER(F837),LEFT(C837&amp;"",1)="2"),IF(F837&lt;Rules!$B$9,"Yes","No"),"No"))</f>
        <v/>
      </c>
      <c r="U837">
        <f>IF(A837="","",IF(AND(N(O837)&gt;=Rules!$B$8,ISNUMBER(P837)),IF(P837&lt;=-Rules!$B$7,"Yes","No"),"No"))</f>
        <v/>
      </c>
      <c r="V837">
        <f>IF(A837="","",IF(AND(N(L837)&gt;=Rules!$B$6,ISNUMBER(N837)),IF(AND(N837&gt;=Rules!$B$10,N837&lt;=Rules!$B$11),"Yes","No"),"No"))</f>
        <v/>
      </c>
      <c r="W837">
        <f>IF(A837="","",IF(I837&lt;&gt;"","Yes","No"))</f>
        <v/>
      </c>
      <c r="X837">
        <f>IF(I837="","",IF(SUMIFS($K$3:$K$2002,$A$3:$A$2002,SUBSTITUTE(SUBSTITUTE(I837,"?","~?"),"*","~*"))&gt;N(K837),"Yes","No"))</f>
        <v/>
      </c>
      <c r="Y837">
        <f>IF(A837="","",IF(N(S837)&gt;0,"Yes","No"))</f>
        <v/>
      </c>
      <c r="Z837">
        <f>IF(A837="","",IF(AND(N(K837)&lt;Rules!$B$5,N(L837)&lt;Rules!$B$6,N(Q837)&lt;Rules!$B$13,Y837="No"),"Yes","No"))</f>
        <v/>
      </c>
      <c r="AA837">
        <f>IF(A837="","",IF(LEFT(C837&amp;"",1)="3","Redirect",IF(OR(LEFT(C837&amp;"",1)="4",LEFT(C837&amp;"",1)="5"),IF(OR(N(K837)&gt;0,N(AC837)&gt;=Rules!$B$14),"Redirect","Prune"),IF(D837="Non-Indexable","Keep",IF(AND(W837="Yes",X837="Yes",Y837="No"),"Merge",IF(OR(U837="Yes",V837="Yes",AND(T837="Yes",N(L837)&gt;=Rules!$B$6)),"Update",IF(Z837="Yes",IF(N(AC837)&gt;=Rules!$B$14,"Redirect","Prune"),"Keep")))))))</f>
        <v/>
      </c>
      <c r="AB837">
        <f>IF(A837="","",IF(LEFT(C837&amp;"",1)="3","Already redirects ("&amp;C837&amp;"). Update internal links to point at the final URL.",IF(OR(LEFT(C837&amp;"",1)="4",LEFT(C837&amp;"",1)="5"),IF(AA837="Redirect","Returns "&amp;C837&amp;" but still has "&amp;N(K837)&amp;" clicks and "&amp;N(AC837)&amp;" referring domains. 301 it to the closest live page.","Returns "&amp;C837&amp;" with no clicks or links. Remove internal links and let it 404 or 410."),IF(D837="Non-Indexable","Non-indexable ("&amp;E837&amp;"). Keep if that is intentional; otherwise fix the canonical or noindex.",IF(AA837="Merge","Overlaps with "&amp;I837&amp;IF(N(J837)&gt;0," (similarity "&amp;TEXT(J837,"0.00")&amp;")","")&amp;", which gets more clicks. Merge the useful parts into it and 301 this URL.",IF(AA837="Update",MID(IF(U837="Yes","; Clicks down "&amp;TEXT(-P837,"0%")&amp;" on the previous period","")&amp;IF(V837="Yes","; Average position "&amp;TEXT(N837,"0.0")&amp;" on "&amp;TEXT(L837,"#,##0")&amp;" impressions (striking distance)","")&amp;IF(AND(T837="Yes",N(L837)&gt;=Rules!$B$6),"; Thin ("&amp;F837&amp;" words) but has search demand",""),3,400),IF(AA837="Prune","Low value: "&amp;N(K837)&amp;" clicks, "&amp;N(L837)&amp;" impressions, "&amp;N(Q837)&amp;" sessions, no key events. Remove or noindex it and update internal links.",IF(AA837="Redirect","Low value but "&amp;N(AC837)&amp;" referring domains. 301 it to the closest relevant page to keep those links.",IF(AND(Z837="No",Y837="Yes",N(K837)&lt;Rules!$B$5),"Low search traffic but it converts (key events: "&amp;S837&amp;"). Keep it and link to it.",IF(W837="Yes","Stronger than the page it overlaps ("&amp;I837&amp;"). Keep; merge that page into this one.","Healthy: "&amp;N(K837)&amp;" clicks"&amp;IF(ISNUMBER(N837),", average position "&amp;TEXT(N837,"0.0"),"")&amp;". Keep and monitor."))))))))))</f>
        <v/>
      </c>
      <c r="AE837">
        <f>IF(A837="","",IF(AD837&lt;&gt;"",AD837,AA837))</f>
        <v/>
      </c>
    </row>
    <row r="838">
      <c r="A838">
        <f>IF(Crawl!A837="","",Crawl!A837)</f>
        <v/>
      </c>
      <c r="B838">
        <f>IF(A838="","",Crawl!EC837)</f>
        <v/>
      </c>
      <c r="C838">
        <f>IF(A838="","",IFERROR(INDEX(Crawl!$A837:$DZ837,1,Rules!$H$6),""))</f>
        <v/>
      </c>
      <c r="D838">
        <f>IF(A838="","",IFERROR(INDEX(Crawl!$A837:$DZ837,1,Rules!$H$7),"")&amp;"")</f>
        <v/>
      </c>
      <c r="E838">
        <f>IF(A838="","",IFERROR(INDEX(Crawl!$A837:$DZ837,1,Rules!$H$8),"")&amp;"")</f>
        <v/>
      </c>
      <c r="F838">
        <f>IF(A838="","",IFERROR(INDEX(Crawl!$A837:$DZ837,1,Rules!$H$9),""))</f>
        <v/>
      </c>
      <c r="G838">
        <f>IF(A838="","",IFERROR(INDEX(Crawl!$A837:$DZ837,1,Rules!$H$10),""))</f>
        <v/>
      </c>
      <c r="H838">
        <f>IF(A838="","",IFERROR(INDEX(Crawl!$A837:$DZ837,1,Rules!$H$12),""))</f>
        <v/>
      </c>
      <c r="I838">
        <f>IF(A838="","",IF(AND(N(H838)&gt;0,IFERROR(INDEX(Crawl!$A837:$DZ837,1,Rules!$H$11),"")&amp;""&lt;&gt;""),IFERROR(INDEX(Crawl!$A837:$DZ837,1,Rules!$H$11),"")&amp;"",IF(AND(ISNUMBER(J838),N(J838)&gt;=Rules!$B$12,IFERROR(INDEX(Crawl!$A837:$DZ837,1,Rules!$H$13),"")&amp;""&lt;&gt;""),IFERROR(INDEX(Crawl!$A837:$DZ837,1,Rules!$H$13),"")&amp;"","")))</f>
        <v/>
      </c>
      <c r="J838" s="19">
        <f>IF(A838="","",IF(IFERROR(INDEX(Crawl!$A837:$DZ837,1,Rules!$H$14),"")&amp;""="","",IFERROR(INDEX(Crawl!$A837:$DZ837,1,Rules!$H$14),"")))</f>
        <v/>
      </c>
      <c r="K838">
        <f>IF(A838="","",IFERROR(SUMIFS('GSC current'!$J$2:$J$2001,'GSC current'!$I$2:$I$2001,B838),0))</f>
        <v/>
      </c>
      <c r="L838">
        <f>IF(A838="","",IFERROR(SUMIFS('GSC current'!$K$2:$K$2001,'GSC current'!$I$2:$I$2001,B838),0))</f>
        <v/>
      </c>
      <c r="M838" s="20">
        <f>IF(A838="","",IF(N(L838)&gt;0,K838/L838,""))</f>
        <v/>
      </c>
      <c r="N838" s="21">
        <f>IF(A838="","",IF(N(L838)&gt;0,SUMIFS('GSC current'!$L$2:$L$2001,'GSC current'!$I$2:$I$2001,B838)/L838,""))</f>
        <v/>
      </c>
      <c r="O838">
        <f>IF(A838="","",IFERROR(SUMIFS('GSC previous'!$J$2:$J$2001,'GSC previous'!$I$2:$I$2001,B838),0))</f>
        <v/>
      </c>
      <c r="P838" s="22">
        <f>IF(A838="","",IF(N(O838)&gt;0,(K838-O838)/O838,""))</f>
        <v/>
      </c>
      <c r="Q838">
        <f>IF(A838="","",IFERROR(SUMIFS(GA4!$P$2:$P$2001,GA4!$O$2:$O$2001,B838),0))</f>
        <v/>
      </c>
      <c r="R838" s="23">
        <f>IF(A838="","",IF(N(Q838)&gt;0,SUMIFS(GA4!$Q$2:$Q$2001,GA4!$O$2:$O$2001,B838)/Q838,""))</f>
        <v/>
      </c>
      <c r="S838">
        <f>IF(A838="","",IFERROR(SUMIFS(GA4!$R$2:$R$2001,GA4!$O$2:$O$2001,B838),0))</f>
        <v/>
      </c>
      <c r="T838">
        <f>IF(A838="","",IF(AND(ISNUMBER(F838),LEFT(C838&amp;"",1)="2"),IF(F838&lt;Rules!$B$9,"Yes","No"),"No"))</f>
        <v/>
      </c>
      <c r="U838">
        <f>IF(A838="","",IF(AND(N(O838)&gt;=Rules!$B$8,ISNUMBER(P838)),IF(P838&lt;=-Rules!$B$7,"Yes","No"),"No"))</f>
        <v/>
      </c>
      <c r="V838">
        <f>IF(A838="","",IF(AND(N(L838)&gt;=Rules!$B$6,ISNUMBER(N838)),IF(AND(N838&gt;=Rules!$B$10,N838&lt;=Rules!$B$11),"Yes","No"),"No"))</f>
        <v/>
      </c>
      <c r="W838">
        <f>IF(A838="","",IF(I838&lt;&gt;"","Yes","No"))</f>
        <v/>
      </c>
      <c r="X838">
        <f>IF(I838="","",IF(SUMIFS($K$3:$K$2002,$A$3:$A$2002,SUBSTITUTE(SUBSTITUTE(I838,"?","~?"),"*","~*"))&gt;N(K838),"Yes","No"))</f>
        <v/>
      </c>
      <c r="Y838">
        <f>IF(A838="","",IF(N(S838)&gt;0,"Yes","No"))</f>
        <v/>
      </c>
      <c r="Z838">
        <f>IF(A838="","",IF(AND(N(K838)&lt;Rules!$B$5,N(L838)&lt;Rules!$B$6,N(Q838)&lt;Rules!$B$13,Y838="No"),"Yes","No"))</f>
        <v/>
      </c>
      <c r="AA838">
        <f>IF(A838="","",IF(LEFT(C838&amp;"",1)="3","Redirect",IF(OR(LEFT(C838&amp;"",1)="4",LEFT(C838&amp;"",1)="5"),IF(OR(N(K838)&gt;0,N(AC838)&gt;=Rules!$B$14),"Redirect","Prune"),IF(D838="Non-Indexable","Keep",IF(AND(W838="Yes",X838="Yes",Y838="No"),"Merge",IF(OR(U838="Yes",V838="Yes",AND(T838="Yes",N(L838)&gt;=Rules!$B$6)),"Update",IF(Z838="Yes",IF(N(AC838)&gt;=Rules!$B$14,"Redirect","Prune"),"Keep")))))))</f>
        <v/>
      </c>
      <c r="AB838">
        <f>IF(A838="","",IF(LEFT(C838&amp;"",1)="3","Already redirects ("&amp;C838&amp;"). Update internal links to point at the final URL.",IF(OR(LEFT(C838&amp;"",1)="4",LEFT(C838&amp;"",1)="5"),IF(AA838="Redirect","Returns "&amp;C838&amp;" but still has "&amp;N(K838)&amp;" clicks and "&amp;N(AC838)&amp;" referring domains. 301 it to the closest live page.","Returns "&amp;C838&amp;" with no clicks or links. Remove internal links and let it 404 or 410."),IF(D838="Non-Indexable","Non-indexable ("&amp;E838&amp;"). Keep if that is intentional; otherwise fix the canonical or noindex.",IF(AA838="Merge","Overlaps with "&amp;I838&amp;IF(N(J838)&gt;0," (similarity "&amp;TEXT(J838,"0.00")&amp;")","")&amp;", which gets more clicks. Merge the useful parts into it and 301 this URL.",IF(AA838="Update",MID(IF(U838="Yes","; Clicks down "&amp;TEXT(-P838,"0%")&amp;" on the previous period","")&amp;IF(V838="Yes","; Average position "&amp;TEXT(N838,"0.0")&amp;" on "&amp;TEXT(L838,"#,##0")&amp;" impressions (striking distance)","")&amp;IF(AND(T838="Yes",N(L838)&gt;=Rules!$B$6),"; Thin ("&amp;F838&amp;" words) but has search demand",""),3,400),IF(AA838="Prune","Low value: "&amp;N(K838)&amp;" clicks, "&amp;N(L838)&amp;" impressions, "&amp;N(Q838)&amp;" sessions, no key events. Remove or noindex it and update internal links.",IF(AA838="Redirect","Low value but "&amp;N(AC838)&amp;" referring domains. 301 it to the closest relevant page to keep those links.",IF(AND(Z838="No",Y838="Yes",N(K838)&lt;Rules!$B$5),"Low search traffic but it converts (key events: "&amp;S838&amp;"). Keep it and link to it.",IF(W838="Yes","Stronger than the page it overlaps ("&amp;I838&amp;"). Keep; merge that page into this one.","Healthy: "&amp;N(K838)&amp;" clicks"&amp;IF(ISNUMBER(N838),", average position "&amp;TEXT(N838,"0.0"),"")&amp;". Keep and monitor."))))))))))</f>
        <v/>
      </c>
      <c r="AE838">
        <f>IF(A838="","",IF(AD838&lt;&gt;"",AD838,AA838))</f>
        <v/>
      </c>
    </row>
    <row r="839">
      <c r="A839">
        <f>IF(Crawl!A838="","",Crawl!A838)</f>
        <v/>
      </c>
      <c r="B839">
        <f>IF(A839="","",Crawl!EC838)</f>
        <v/>
      </c>
      <c r="C839">
        <f>IF(A839="","",IFERROR(INDEX(Crawl!$A838:$DZ838,1,Rules!$H$6),""))</f>
        <v/>
      </c>
      <c r="D839">
        <f>IF(A839="","",IFERROR(INDEX(Crawl!$A838:$DZ838,1,Rules!$H$7),"")&amp;"")</f>
        <v/>
      </c>
      <c r="E839">
        <f>IF(A839="","",IFERROR(INDEX(Crawl!$A838:$DZ838,1,Rules!$H$8),"")&amp;"")</f>
        <v/>
      </c>
      <c r="F839">
        <f>IF(A839="","",IFERROR(INDEX(Crawl!$A838:$DZ838,1,Rules!$H$9),""))</f>
        <v/>
      </c>
      <c r="G839">
        <f>IF(A839="","",IFERROR(INDEX(Crawl!$A838:$DZ838,1,Rules!$H$10),""))</f>
        <v/>
      </c>
      <c r="H839">
        <f>IF(A839="","",IFERROR(INDEX(Crawl!$A838:$DZ838,1,Rules!$H$12),""))</f>
        <v/>
      </c>
      <c r="I839">
        <f>IF(A839="","",IF(AND(N(H839)&gt;0,IFERROR(INDEX(Crawl!$A838:$DZ838,1,Rules!$H$11),"")&amp;""&lt;&gt;""),IFERROR(INDEX(Crawl!$A838:$DZ838,1,Rules!$H$11),"")&amp;"",IF(AND(ISNUMBER(J839),N(J839)&gt;=Rules!$B$12,IFERROR(INDEX(Crawl!$A838:$DZ838,1,Rules!$H$13),"")&amp;""&lt;&gt;""),IFERROR(INDEX(Crawl!$A838:$DZ838,1,Rules!$H$13),"")&amp;"","")))</f>
        <v/>
      </c>
      <c r="J839" s="19">
        <f>IF(A839="","",IF(IFERROR(INDEX(Crawl!$A838:$DZ838,1,Rules!$H$14),"")&amp;""="","",IFERROR(INDEX(Crawl!$A838:$DZ838,1,Rules!$H$14),"")))</f>
        <v/>
      </c>
      <c r="K839">
        <f>IF(A839="","",IFERROR(SUMIFS('GSC current'!$J$2:$J$2001,'GSC current'!$I$2:$I$2001,B839),0))</f>
        <v/>
      </c>
      <c r="L839">
        <f>IF(A839="","",IFERROR(SUMIFS('GSC current'!$K$2:$K$2001,'GSC current'!$I$2:$I$2001,B839),0))</f>
        <v/>
      </c>
      <c r="M839" s="20">
        <f>IF(A839="","",IF(N(L839)&gt;0,K839/L839,""))</f>
        <v/>
      </c>
      <c r="N839" s="21">
        <f>IF(A839="","",IF(N(L839)&gt;0,SUMIFS('GSC current'!$L$2:$L$2001,'GSC current'!$I$2:$I$2001,B839)/L839,""))</f>
        <v/>
      </c>
      <c r="O839">
        <f>IF(A839="","",IFERROR(SUMIFS('GSC previous'!$J$2:$J$2001,'GSC previous'!$I$2:$I$2001,B839),0))</f>
        <v/>
      </c>
      <c r="P839" s="22">
        <f>IF(A839="","",IF(N(O839)&gt;0,(K839-O839)/O839,""))</f>
        <v/>
      </c>
      <c r="Q839">
        <f>IF(A839="","",IFERROR(SUMIFS(GA4!$P$2:$P$2001,GA4!$O$2:$O$2001,B839),0))</f>
        <v/>
      </c>
      <c r="R839" s="23">
        <f>IF(A839="","",IF(N(Q839)&gt;0,SUMIFS(GA4!$Q$2:$Q$2001,GA4!$O$2:$O$2001,B839)/Q839,""))</f>
        <v/>
      </c>
      <c r="S839">
        <f>IF(A839="","",IFERROR(SUMIFS(GA4!$R$2:$R$2001,GA4!$O$2:$O$2001,B839),0))</f>
        <v/>
      </c>
      <c r="T839">
        <f>IF(A839="","",IF(AND(ISNUMBER(F839),LEFT(C839&amp;"",1)="2"),IF(F839&lt;Rules!$B$9,"Yes","No"),"No"))</f>
        <v/>
      </c>
      <c r="U839">
        <f>IF(A839="","",IF(AND(N(O839)&gt;=Rules!$B$8,ISNUMBER(P839)),IF(P839&lt;=-Rules!$B$7,"Yes","No"),"No"))</f>
        <v/>
      </c>
      <c r="V839">
        <f>IF(A839="","",IF(AND(N(L839)&gt;=Rules!$B$6,ISNUMBER(N839)),IF(AND(N839&gt;=Rules!$B$10,N839&lt;=Rules!$B$11),"Yes","No"),"No"))</f>
        <v/>
      </c>
      <c r="W839">
        <f>IF(A839="","",IF(I839&lt;&gt;"","Yes","No"))</f>
        <v/>
      </c>
      <c r="X839">
        <f>IF(I839="","",IF(SUMIFS($K$3:$K$2002,$A$3:$A$2002,SUBSTITUTE(SUBSTITUTE(I839,"?","~?"),"*","~*"))&gt;N(K839),"Yes","No"))</f>
        <v/>
      </c>
      <c r="Y839">
        <f>IF(A839="","",IF(N(S839)&gt;0,"Yes","No"))</f>
        <v/>
      </c>
      <c r="Z839">
        <f>IF(A839="","",IF(AND(N(K839)&lt;Rules!$B$5,N(L839)&lt;Rules!$B$6,N(Q839)&lt;Rules!$B$13,Y839="No"),"Yes","No"))</f>
        <v/>
      </c>
      <c r="AA839">
        <f>IF(A839="","",IF(LEFT(C839&amp;"",1)="3","Redirect",IF(OR(LEFT(C839&amp;"",1)="4",LEFT(C839&amp;"",1)="5"),IF(OR(N(K839)&gt;0,N(AC839)&gt;=Rules!$B$14),"Redirect","Prune"),IF(D839="Non-Indexable","Keep",IF(AND(W839="Yes",X839="Yes",Y839="No"),"Merge",IF(OR(U839="Yes",V839="Yes",AND(T839="Yes",N(L839)&gt;=Rules!$B$6)),"Update",IF(Z839="Yes",IF(N(AC839)&gt;=Rules!$B$14,"Redirect","Prune"),"Keep")))))))</f>
        <v/>
      </c>
      <c r="AB839">
        <f>IF(A839="","",IF(LEFT(C839&amp;"",1)="3","Already redirects ("&amp;C839&amp;"). Update internal links to point at the final URL.",IF(OR(LEFT(C839&amp;"",1)="4",LEFT(C839&amp;"",1)="5"),IF(AA839="Redirect","Returns "&amp;C839&amp;" but still has "&amp;N(K839)&amp;" clicks and "&amp;N(AC839)&amp;" referring domains. 301 it to the closest live page.","Returns "&amp;C839&amp;" with no clicks or links. Remove internal links and let it 404 or 410."),IF(D839="Non-Indexable","Non-indexable ("&amp;E839&amp;"). Keep if that is intentional; otherwise fix the canonical or noindex.",IF(AA839="Merge","Overlaps with "&amp;I839&amp;IF(N(J839)&gt;0," (similarity "&amp;TEXT(J839,"0.00")&amp;")","")&amp;", which gets more clicks. Merge the useful parts into it and 301 this URL.",IF(AA839="Update",MID(IF(U839="Yes","; Clicks down "&amp;TEXT(-P839,"0%")&amp;" on the previous period","")&amp;IF(V839="Yes","; Average position "&amp;TEXT(N839,"0.0")&amp;" on "&amp;TEXT(L839,"#,##0")&amp;" impressions (striking distance)","")&amp;IF(AND(T839="Yes",N(L839)&gt;=Rules!$B$6),"; Thin ("&amp;F839&amp;" words) but has search demand",""),3,400),IF(AA839="Prune","Low value: "&amp;N(K839)&amp;" clicks, "&amp;N(L839)&amp;" impressions, "&amp;N(Q839)&amp;" sessions, no key events. Remove or noindex it and update internal links.",IF(AA839="Redirect","Low value but "&amp;N(AC839)&amp;" referring domains. 301 it to the closest relevant page to keep those links.",IF(AND(Z839="No",Y839="Yes",N(K839)&lt;Rules!$B$5),"Low search traffic but it converts (key events: "&amp;S839&amp;"). Keep it and link to it.",IF(W839="Yes","Stronger than the page it overlaps ("&amp;I839&amp;"). Keep; merge that page into this one.","Healthy: "&amp;N(K839)&amp;" clicks"&amp;IF(ISNUMBER(N839),", average position "&amp;TEXT(N839,"0.0"),"")&amp;". Keep and monitor."))))))))))</f>
        <v/>
      </c>
      <c r="AE839">
        <f>IF(A839="","",IF(AD839&lt;&gt;"",AD839,AA839))</f>
        <v/>
      </c>
    </row>
    <row r="840">
      <c r="A840">
        <f>IF(Crawl!A839="","",Crawl!A839)</f>
        <v/>
      </c>
      <c r="B840">
        <f>IF(A840="","",Crawl!EC839)</f>
        <v/>
      </c>
      <c r="C840">
        <f>IF(A840="","",IFERROR(INDEX(Crawl!$A839:$DZ839,1,Rules!$H$6),""))</f>
        <v/>
      </c>
      <c r="D840">
        <f>IF(A840="","",IFERROR(INDEX(Crawl!$A839:$DZ839,1,Rules!$H$7),"")&amp;"")</f>
        <v/>
      </c>
      <c r="E840">
        <f>IF(A840="","",IFERROR(INDEX(Crawl!$A839:$DZ839,1,Rules!$H$8),"")&amp;"")</f>
        <v/>
      </c>
      <c r="F840">
        <f>IF(A840="","",IFERROR(INDEX(Crawl!$A839:$DZ839,1,Rules!$H$9),""))</f>
        <v/>
      </c>
      <c r="G840">
        <f>IF(A840="","",IFERROR(INDEX(Crawl!$A839:$DZ839,1,Rules!$H$10),""))</f>
        <v/>
      </c>
      <c r="H840">
        <f>IF(A840="","",IFERROR(INDEX(Crawl!$A839:$DZ839,1,Rules!$H$12),""))</f>
        <v/>
      </c>
      <c r="I840">
        <f>IF(A840="","",IF(AND(N(H840)&gt;0,IFERROR(INDEX(Crawl!$A839:$DZ839,1,Rules!$H$11),"")&amp;""&lt;&gt;""),IFERROR(INDEX(Crawl!$A839:$DZ839,1,Rules!$H$11),"")&amp;"",IF(AND(ISNUMBER(J840),N(J840)&gt;=Rules!$B$12,IFERROR(INDEX(Crawl!$A839:$DZ839,1,Rules!$H$13),"")&amp;""&lt;&gt;""),IFERROR(INDEX(Crawl!$A839:$DZ839,1,Rules!$H$13),"")&amp;"","")))</f>
        <v/>
      </c>
      <c r="J840" s="19">
        <f>IF(A840="","",IF(IFERROR(INDEX(Crawl!$A839:$DZ839,1,Rules!$H$14),"")&amp;""="","",IFERROR(INDEX(Crawl!$A839:$DZ839,1,Rules!$H$14),"")))</f>
        <v/>
      </c>
      <c r="K840">
        <f>IF(A840="","",IFERROR(SUMIFS('GSC current'!$J$2:$J$2001,'GSC current'!$I$2:$I$2001,B840),0))</f>
        <v/>
      </c>
      <c r="L840">
        <f>IF(A840="","",IFERROR(SUMIFS('GSC current'!$K$2:$K$2001,'GSC current'!$I$2:$I$2001,B840),0))</f>
        <v/>
      </c>
      <c r="M840" s="20">
        <f>IF(A840="","",IF(N(L840)&gt;0,K840/L840,""))</f>
        <v/>
      </c>
      <c r="N840" s="21">
        <f>IF(A840="","",IF(N(L840)&gt;0,SUMIFS('GSC current'!$L$2:$L$2001,'GSC current'!$I$2:$I$2001,B840)/L840,""))</f>
        <v/>
      </c>
      <c r="O840">
        <f>IF(A840="","",IFERROR(SUMIFS('GSC previous'!$J$2:$J$2001,'GSC previous'!$I$2:$I$2001,B840),0))</f>
        <v/>
      </c>
      <c r="P840" s="22">
        <f>IF(A840="","",IF(N(O840)&gt;0,(K840-O840)/O840,""))</f>
        <v/>
      </c>
      <c r="Q840">
        <f>IF(A840="","",IFERROR(SUMIFS(GA4!$P$2:$P$2001,GA4!$O$2:$O$2001,B840),0))</f>
        <v/>
      </c>
      <c r="R840" s="23">
        <f>IF(A840="","",IF(N(Q840)&gt;0,SUMIFS(GA4!$Q$2:$Q$2001,GA4!$O$2:$O$2001,B840)/Q840,""))</f>
        <v/>
      </c>
      <c r="S840">
        <f>IF(A840="","",IFERROR(SUMIFS(GA4!$R$2:$R$2001,GA4!$O$2:$O$2001,B840),0))</f>
        <v/>
      </c>
      <c r="T840">
        <f>IF(A840="","",IF(AND(ISNUMBER(F840),LEFT(C840&amp;"",1)="2"),IF(F840&lt;Rules!$B$9,"Yes","No"),"No"))</f>
        <v/>
      </c>
      <c r="U840">
        <f>IF(A840="","",IF(AND(N(O840)&gt;=Rules!$B$8,ISNUMBER(P840)),IF(P840&lt;=-Rules!$B$7,"Yes","No"),"No"))</f>
        <v/>
      </c>
      <c r="V840">
        <f>IF(A840="","",IF(AND(N(L840)&gt;=Rules!$B$6,ISNUMBER(N840)),IF(AND(N840&gt;=Rules!$B$10,N840&lt;=Rules!$B$11),"Yes","No"),"No"))</f>
        <v/>
      </c>
      <c r="W840">
        <f>IF(A840="","",IF(I840&lt;&gt;"","Yes","No"))</f>
        <v/>
      </c>
      <c r="X840">
        <f>IF(I840="","",IF(SUMIFS($K$3:$K$2002,$A$3:$A$2002,SUBSTITUTE(SUBSTITUTE(I840,"?","~?"),"*","~*"))&gt;N(K840),"Yes","No"))</f>
        <v/>
      </c>
      <c r="Y840">
        <f>IF(A840="","",IF(N(S840)&gt;0,"Yes","No"))</f>
        <v/>
      </c>
      <c r="Z840">
        <f>IF(A840="","",IF(AND(N(K840)&lt;Rules!$B$5,N(L840)&lt;Rules!$B$6,N(Q840)&lt;Rules!$B$13,Y840="No"),"Yes","No"))</f>
        <v/>
      </c>
      <c r="AA840">
        <f>IF(A840="","",IF(LEFT(C840&amp;"",1)="3","Redirect",IF(OR(LEFT(C840&amp;"",1)="4",LEFT(C840&amp;"",1)="5"),IF(OR(N(K840)&gt;0,N(AC840)&gt;=Rules!$B$14),"Redirect","Prune"),IF(D840="Non-Indexable","Keep",IF(AND(W840="Yes",X840="Yes",Y840="No"),"Merge",IF(OR(U840="Yes",V840="Yes",AND(T840="Yes",N(L840)&gt;=Rules!$B$6)),"Update",IF(Z840="Yes",IF(N(AC840)&gt;=Rules!$B$14,"Redirect","Prune"),"Keep")))))))</f>
        <v/>
      </c>
      <c r="AB840">
        <f>IF(A840="","",IF(LEFT(C840&amp;"",1)="3","Already redirects ("&amp;C840&amp;"). Update internal links to point at the final URL.",IF(OR(LEFT(C840&amp;"",1)="4",LEFT(C840&amp;"",1)="5"),IF(AA840="Redirect","Returns "&amp;C840&amp;" but still has "&amp;N(K840)&amp;" clicks and "&amp;N(AC840)&amp;" referring domains. 301 it to the closest live page.","Returns "&amp;C840&amp;" with no clicks or links. Remove internal links and let it 404 or 410."),IF(D840="Non-Indexable","Non-indexable ("&amp;E840&amp;"). Keep if that is intentional; otherwise fix the canonical or noindex.",IF(AA840="Merge","Overlaps with "&amp;I840&amp;IF(N(J840)&gt;0," (similarity "&amp;TEXT(J840,"0.00")&amp;")","")&amp;", which gets more clicks. Merge the useful parts into it and 301 this URL.",IF(AA840="Update",MID(IF(U840="Yes","; Clicks down "&amp;TEXT(-P840,"0%")&amp;" on the previous period","")&amp;IF(V840="Yes","; Average position "&amp;TEXT(N840,"0.0")&amp;" on "&amp;TEXT(L840,"#,##0")&amp;" impressions (striking distance)","")&amp;IF(AND(T840="Yes",N(L840)&gt;=Rules!$B$6),"; Thin ("&amp;F840&amp;" words) but has search demand",""),3,400),IF(AA840="Prune","Low value: "&amp;N(K840)&amp;" clicks, "&amp;N(L840)&amp;" impressions, "&amp;N(Q840)&amp;" sessions, no key events. Remove or noindex it and update internal links.",IF(AA840="Redirect","Low value but "&amp;N(AC840)&amp;" referring domains. 301 it to the closest relevant page to keep those links.",IF(AND(Z840="No",Y840="Yes",N(K840)&lt;Rules!$B$5),"Low search traffic but it converts (key events: "&amp;S840&amp;"). Keep it and link to it.",IF(W840="Yes","Stronger than the page it overlaps ("&amp;I840&amp;"). Keep; merge that page into this one.","Healthy: "&amp;N(K840)&amp;" clicks"&amp;IF(ISNUMBER(N840),", average position "&amp;TEXT(N840,"0.0"),"")&amp;". Keep and monitor."))))))))))</f>
        <v/>
      </c>
      <c r="AE840">
        <f>IF(A840="","",IF(AD840&lt;&gt;"",AD840,AA840))</f>
        <v/>
      </c>
    </row>
    <row r="841">
      <c r="A841">
        <f>IF(Crawl!A840="","",Crawl!A840)</f>
        <v/>
      </c>
      <c r="B841">
        <f>IF(A841="","",Crawl!EC840)</f>
        <v/>
      </c>
      <c r="C841">
        <f>IF(A841="","",IFERROR(INDEX(Crawl!$A840:$DZ840,1,Rules!$H$6),""))</f>
        <v/>
      </c>
      <c r="D841">
        <f>IF(A841="","",IFERROR(INDEX(Crawl!$A840:$DZ840,1,Rules!$H$7),"")&amp;"")</f>
        <v/>
      </c>
      <c r="E841">
        <f>IF(A841="","",IFERROR(INDEX(Crawl!$A840:$DZ840,1,Rules!$H$8),"")&amp;"")</f>
        <v/>
      </c>
      <c r="F841">
        <f>IF(A841="","",IFERROR(INDEX(Crawl!$A840:$DZ840,1,Rules!$H$9),""))</f>
        <v/>
      </c>
      <c r="G841">
        <f>IF(A841="","",IFERROR(INDEX(Crawl!$A840:$DZ840,1,Rules!$H$10),""))</f>
        <v/>
      </c>
      <c r="H841">
        <f>IF(A841="","",IFERROR(INDEX(Crawl!$A840:$DZ840,1,Rules!$H$12),""))</f>
        <v/>
      </c>
      <c r="I841">
        <f>IF(A841="","",IF(AND(N(H841)&gt;0,IFERROR(INDEX(Crawl!$A840:$DZ840,1,Rules!$H$11),"")&amp;""&lt;&gt;""),IFERROR(INDEX(Crawl!$A840:$DZ840,1,Rules!$H$11),"")&amp;"",IF(AND(ISNUMBER(J841),N(J841)&gt;=Rules!$B$12,IFERROR(INDEX(Crawl!$A840:$DZ840,1,Rules!$H$13),"")&amp;""&lt;&gt;""),IFERROR(INDEX(Crawl!$A840:$DZ840,1,Rules!$H$13),"")&amp;"","")))</f>
        <v/>
      </c>
      <c r="J841" s="19">
        <f>IF(A841="","",IF(IFERROR(INDEX(Crawl!$A840:$DZ840,1,Rules!$H$14),"")&amp;""="","",IFERROR(INDEX(Crawl!$A840:$DZ840,1,Rules!$H$14),"")))</f>
        <v/>
      </c>
      <c r="K841">
        <f>IF(A841="","",IFERROR(SUMIFS('GSC current'!$J$2:$J$2001,'GSC current'!$I$2:$I$2001,B841),0))</f>
        <v/>
      </c>
      <c r="L841">
        <f>IF(A841="","",IFERROR(SUMIFS('GSC current'!$K$2:$K$2001,'GSC current'!$I$2:$I$2001,B841),0))</f>
        <v/>
      </c>
      <c r="M841" s="20">
        <f>IF(A841="","",IF(N(L841)&gt;0,K841/L841,""))</f>
        <v/>
      </c>
      <c r="N841" s="21">
        <f>IF(A841="","",IF(N(L841)&gt;0,SUMIFS('GSC current'!$L$2:$L$2001,'GSC current'!$I$2:$I$2001,B841)/L841,""))</f>
        <v/>
      </c>
      <c r="O841">
        <f>IF(A841="","",IFERROR(SUMIFS('GSC previous'!$J$2:$J$2001,'GSC previous'!$I$2:$I$2001,B841),0))</f>
        <v/>
      </c>
      <c r="P841" s="22">
        <f>IF(A841="","",IF(N(O841)&gt;0,(K841-O841)/O841,""))</f>
        <v/>
      </c>
      <c r="Q841">
        <f>IF(A841="","",IFERROR(SUMIFS(GA4!$P$2:$P$2001,GA4!$O$2:$O$2001,B841),0))</f>
        <v/>
      </c>
      <c r="R841" s="23">
        <f>IF(A841="","",IF(N(Q841)&gt;0,SUMIFS(GA4!$Q$2:$Q$2001,GA4!$O$2:$O$2001,B841)/Q841,""))</f>
        <v/>
      </c>
      <c r="S841">
        <f>IF(A841="","",IFERROR(SUMIFS(GA4!$R$2:$R$2001,GA4!$O$2:$O$2001,B841),0))</f>
        <v/>
      </c>
      <c r="T841">
        <f>IF(A841="","",IF(AND(ISNUMBER(F841),LEFT(C841&amp;"",1)="2"),IF(F841&lt;Rules!$B$9,"Yes","No"),"No"))</f>
        <v/>
      </c>
      <c r="U841">
        <f>IF(A841="","",IF(AND(N(O841)&gt;=Rules!$B$8,ISNUMBER(P841)),IF(P841&lt;=-Rules!$B$7,"Yes","No"),"No"))</f>
        <v/>
      </c>
      <c r="V841">
        <f>IF(A841="","",IF(AND(N(L841)&gt;=Rules!$B$6,ISNUMBER(N841)),IF(AND(N841&gt;=Rules!$B$10,N841&lt;=Rules!$B$11),"Yes","No"),"No"))</f>
        <v/>
      </c>
      <c r="W841">
        <f>IF(A841="","",IF(I841&lt;&gt;"","Yes","No"))</f>
        <v/>
      </c>
      <c r="X841">
        <f>IF(I841="","",IF(SUMIFS($K$3:$K$2002,$A$3:$A$2002,SUBSTITUTE(SUBSTITUTE(I841,"?","~?"),"*","~*"))&gt;N(K841),"Yes","No"))</f>
        <v/>
      </c>
      <c r="Y841">
        <f>IF(A841="","",IF(N(S841)&gt;0,"Yes","No"))</f>
        <v/>
      </c>
      <c r="Z841">
        <f>IF(A841="","",IF(AND(N(K841)&lt;Rules!$B$5,N(L841)&lt;Rules!$B$6,N(Q841)&lt;Rules!$B$13,Y841="No"),"Yes","No"))</f>
        <v/>
      </c>
      <c r="AA841">
        <f>IF(A841="","",IF(LEFT(C841&amp;"",1)="3","Redirect",IF(OR(LEFT(C841&amp;"",1)="4",LEFT(C841&amp;"",1)="5"),IF(OR(N(K841)&gt;0,N(AC841)&gt;=Rules!$B$14),"Redirect","Prune"),IF(D841="Non-Indexable","Keep",IF(AND(W841="Yes",X841="Yes",Y841="No"),"Merge",IF(OR(U841="Yes",V841="Yes",AND(T841="Yes",N(L841)&gt;=Rules!$B$6)),"Update",IF(Z841="Yes",IF(N(AC841)&gt;=Rules!$B$14,"Redirect","Prune"),"Keep")))))))</f>
        <v/>
      </c>
      <c r="AB841">
        <f>IF(A841="","",IF(LEFT(C841&amp;"",1)="3","Already redirects ("&amp;C841&amp;"). Update internal links to point at the final URL.",IF(OR(LEFT(C841&amp;"",1)="4",LEFT(C841&amp;"",1)="5"),IF(AA841="Redirect","Returns "&amp;C841&amp;" but still has "&amp;N(K841)&amp;" clicks and "&amp;N(AC841)&amp;" referring domains. 301 it to the closest live page.","Returns "&amp;C841&amp;" with no clicks or links. Remove internal links and let it 404 or 410."),IF(D841="Non-Indexable","Non-indexable ("&amp;E841&amp;"). Keep if that is intentional; otherwise fix the canonical or noindex.",IF(AA841="Merge","Overlaps with "&amp;I841&amp;IF(N(J841)&gt;0," (similarity "&amp;TEXT(J841,"0.00")&amp;")","")&amp;", which gets more clicks. Merge the useful parts into it and 301 this URL.",IF(AA841="Update",MID(IF(U841="Yes","; Clicks down "&amp;TEXT(-P841,"0%")&amp;" on the previous period","")&amp;IF(V841="Yes","; Average position "&amp;TEXT(N841,"0.0")&amp;" on "&amp;TEXT(L841,"#,##0")&amp;" impressions (striking distance)","")&amp;IF(AND(T841="Yes",N(L841)&gt;=Rules!$B$6),"; Thin ("&amp;F841&amp;" words) but has search demand",""),3,400),IF(AA841="Prune","Low value: "&amp;N(K841)&amp;" clicks, "&amp;N(L841)&amp;" impressions, "&amp;N(Q841)&amp;" sessions, no key events. Remove or noindex it and update internal links.",IF(AA841="Redirect","Low value but "&amp;N(AC841)&amp;" referring domains. 301 it to the closest relevant page to keep those links.",IF(AND(Z841="No",Y841="Yes",N(K841)&lt;Rules!$B$5),"Low search traffic but it converts (key events: "&amp;S841&amp;"). Keep it and link to it.",IF(W841="Yes","Stronger than the page it overlaps ("&amp;I841&amp;"). Keep; merge that page into this one.","Healthy: "&amp;N(K841)&amp;" clicks"&amp;IF(ISNUMBER(N841),", average position "&amp;TEXT(N841,"0.0"),"")&amp;". Keep and monitor."))))))))))</f>
        <v/>
      </c>
      <c r="AE841">
        <f>IF(A841="","",IF(AD841&lt;&gt;"",AD841,AA841))</f>
        <v/>
      </c>
    </row>
    <row r="842">
      <c r="A842">
        <f>IF(Crawl!A841="","",Crawl!A841)</f>
        <v/>
      </c>
      <c r="B842">
        <f>IF(A842="","",Crawl!EC841)</f>
        <v/>
      </c>
      <c r="C842">
        <f>IF(A842="","",IFERROR(INDEX(Crawl!$A841:$DZ841,1,Rules!$H$6),""))</f>
        <v/>
      </c>
      <c r="D842">
        <f>IF(A842="","",IFERROR(INDEX(Crawl!$A841:$DZ841,1,Rules!$H$7),"")&amp;"")</f>
        <v/>
      </c>
      <c r="E842">
        <f>IF(A842="","",IFERROR(INDEX(Crawl!$A841:$DZ841,1,Rules!$H$8),"")&amp;"")</f>
        <v/>
      </c>
      <c r="F842">
        <f>IF(A842="","",IFERROR(INDEX(Crawl!$A841:$DZ841,1,Rules!$H$9),""))</f>
        <v/>
      </c>
      <c r="G842">
        <f>IF(A842="","",IFERROR(INDEX(Crawl!$A841:$DZ841,1,Rules!$H$10),""))</f>
        <v/>
      </c>
      <c r="H842">
        <f>IF(A842="","",IFERROR(INDEX(Crawl!$A841:$DZ841,1,Rules!$H$12),""))</f>
        <v/>
      </c>
      <c r="I842">
        <f>IF(A842="","",IF(AND(N(H842)&gt;0,IFERROR(INDEX(Crawl!$A841:$DZ841,1,Rules!$H$11),"")&amp;""&lt;&gt;""),IFERROR(INDEX(Crawl!$A841:$DZ841,1,Rules!$H$11),"")&amp;"",IF(AND(ISNUMBER(J842),N(J842)&gt;=Rules!$B$12,IFERROR(INDEX(Crawl!$A841:$DZ841,1,Rules!$H$13),"")&amp;""&lt;&gt;""),IFERROR(INDEX(Crawl!$A841:$DZ841,1,Rules!$H$13),"")&amp;"","")))</f>
        <v/>
      </c>
      <c r="J842" s="19">
        <f>IF(A842="","",IF(IFERROR(INDEX(Crawl!$A841:$DZ841,1,Rules!$H$14),"")&amp;""="","",IFERROR(INDEX(Crawl!$A841:$DZ841,1,Rules!$H$14),"")))</f>
        <v/>
      </c>
      <c r="K842">
        <f>IF(A842="","",IFERROR(SUMIFS('GSC current'!$J$2:$J$2001,'GSC current'!$I$2:$I$2001,B842),0))</f>
        <v/>
      </c>
      <c r="L842">
        <f>IF(A842="","",IFERROR(SUMIFS('GSC current'!$K$2:$K$2001,'GSC current'!$I$2:$I$2001,B842),0))</f>
        <v/>
      </c>
      <c r="M842" s="20">
        <f>IF(A842="","",IF(N(L842)&gt;0,K842/L842,""))</f>
        <v/>
      </c>
      <c r="N842" s="21">
        <f>IF(A842="","",IF(N(L842)&gt;0,SUMIFS('GSC current'!$L$2:$L$2001,'GSC current'!$I$2:$I$2001,B842)/L842,""))</f>
        <v/>
      </c>
      <c r="O842">
        <f>IF(A842="","",IFERROR(SUMIFS('GSC previous'!$J$2:$J$2001,'GSC previous'!$I$2:$I$2001,B842),0))</f>
        <v/>
      </c>
      <c r="P842" s="22">
        <f>IF(A842="","",IF(N(O842)&gt;0,(K842-O842)/O842,""))</f>
        <v/>
      </c>
      <c r="Q842">
        <f>IF(A842="","",IFERROR(SUMIFS(GA4!$P$2:$P$2001,GA4!$O$2:$O$2001,B842),0))</f>
        <v/>
      </c>
      <c r="R842" s="23">
        <f>IF(A842="","",IF(N(Q842)&gt;0,SUMIFS(GA4!$Q$2:$Q$2001,GA4!$O$2:$O$2001,B842)/Q842,""))</f>
        <v/>
      </c>
      <c r="S842">
        <f>IF(A842="","",IFERROR(SUMIFS(GA4!$R$2:$R$2001,GA4!$O$2:$O$2001,B842),0))</f>
        <v/>
      </c>
      <c r="T842">
        <f>IF(A842="","",IF(AND(ISNUMBER(F842),LEFT(C842&amp;"",1)="2"),IF(F842&lt;Rules!$B$9,"Yes","No"),"No"))</f>
        <v/>
      </c>
      <c r="U842">
        <f>IF(A842="","",IF(AND(N(O842)&gt;=Rules!$B$8,ISNUMBER(P842)),IF(P842&lt;=-Rules!$B$7,"Yes","No"),"No"))</f>
        <v/>
      </c>
      <c r="V842">
        <f>IF(A842="","",IF(AND(N(L842)&gt;=Rules!$B$6,ISNUMBER(N842)),IF(AND(N842&gt;=Rules!$B$10,N842&lt;=Rules!$B$11),"Yes","No"),"No"))</f>
        <v/>
      </c>
      <c r="W842">
        <f>IF(A842="","",IF(I842&lt;&gt;"","Yes","No"))</f>
        <v/>
      </c>
      <c r="X842">
        <f>IF(I842="","",IF(SUMIFS($K$3:$K$2002,$A$3:$A$2002,SUBSTITUTE(SUBSTITUTE(I842,"?","~?"),"*","~*"))&gt;N(K842),"Yes","No"))</f>
        <v/>
      </c>
      <c r="Y842">
        <f>IF(A842="","",IF(N(S842)&gt;0,"Yes","No"))</f>
        <v/>
      </c>
      <c r="Z842">
        <f>IF(A842="","",IF(AND(N(K842)&lt;Rules!$B$5,N(L842)&lt;Rules!$B$6,N(Q842)&lt;Rules!$B$13,Y842="No"),"Yes","No"))</f>
        <v/>
      </c>
      <c r="AA842">
        <f>IF(A842="","",IF(LEFT(C842&amp;"",1)="3","Redirect",IF(OR(LEFT(C842&amp;"",1)="4",LEFT(C842&amp;"",1)="5"),IF(OR(N(K842)&gt;0,N(AC842)&gt;=Rules!$B$14),"Redirect","Prune"),IF(D842="Non-Indexable","Keep",IF(AND(W842="Yes",X842="Yes",Y842="No"),"Merge",IF(OR(U842="Yes",V842="Yes",AND(T842="Yes",N(L842)&gt;=Rules!$B$6)),"Update",IF(Z842="Yes",IF(N(AC842)&gt;=Rules!$B$14,"Redirect","Prune"),"Keep")))))))</f>
        <v/>
      </c>
      <c r="AB842">
        <f>IF(A842="","",IF(LEFT(C842&amp;"",1)="3","Already redirects ("&amp;C842&amp;"). Update internal links to point at the final URL.",IF(OR(LEFT(C842&amp;"",1)="4",LEFT(C842&amp;"",1)="5"),IF(AA842="Redirect","Returns "&amp;C842&amp;" but still has "&amp;N(K842)&amp;" clicks and "&amp;N(AC842)&amp;" referring domains. 301 it to the closest live page.","Returns "&amp;C842&amp;" with no clicks or links. Remove internal links and let it 404 or 410."),IF(D842="Non-Indexable","Non-indexable ("&amp;E842&amp;"). Keep if that is intentional; otherwise fix the canonical or noindex.",IF(AA842="Merge","Overlaps with "&amp;I842&amp;IF(N(J842)&gt;0," (similarity "&amp;TEXT(J842,"0.00")&amp;")","")&amp;", which gets more clicks. Merge the useful parts into it and 301 this URL.",IF(AA842="Update",MID(IF(U842="Yes","; Clicks down "&amp;TEXT(-P842,"0%")&amp;" on the previous period","")&amp;IF(V842="Yes","; Average position "&amp;TEXT(N842,"0.0")&amp;" on "&amp;TEXT(L842,"#,##0")&amp;" impressions (striking distance)","")&amp;IF(AND(T842="Yes",N(L842)&gt;=Rules!$B$6),"; Thin ("&amp;F842&amp;" words) but has search demand",""),3,400),IF(AA842="Prune","Low value: "&amp;N(K842)&amp;" clicks, "&amp;N(L842)&amp;" impressions, "&amp;N(Q842)&amp;" sessions, no key events. Remove or noindex it and update internal links.",IF(AA842="Redirect","Low value but "&amp;N(AC842)&amp;" referring domains. 301 it to the closest relevant page to keep those links.",IF(AND(Z842="No",Y842="Yes",N(K842)&lt;Rules!$B$5),"Low search traffic but it converts (key events: "&amp;S842&amp;"). Keep it and link to it.",IF(W842="Yes","Stronger than the page it overlaps ("&amp;I842&amp;"). Keep; merge that page into this one.","Healthy: "&amp;N(K842)&amp;" clicks"&amp;IF(ISNUMBER(N842),", average position "&amp;TEXT(N842,"0.0"),"")&amp;". Keep and monitor."))))))))))</f>
        <v/>
      </c>
      <c r="AE842">
        <f>IF(A842="","",IF(AD842&lt;&gt;"",AD842,AA842))</f>
        <v/>
      </c>
    </row>
    <row r="843">
      <c r="A843">
        <f>IF(Crawl!A842="","",Crawl!A842)</f>
        <v/>
      </c>
      <c r="B843">
        <f>IF(A843="","",Crawl!EC842)</f>
        <v/>
      </c>
      <c r="C843">
        <f>IF(A843="","",IFERROR(INDEX(Crawl!$A842:$DZ842,1,Rules!$H$6),""))</f>
        <v/>
      </c>
      <c r="D843">
        <f>IF(A843="","",IFERROR(INDEX(Crawl!$A842:$DZ842,1,Rules!$H$7),"")&amp;"")</f>
        <v/>
      </c>
      <c r="E843">
        <f>IF(A843="","",IFERROR(INDEX(Crawl!$A842:$DZ842,1,Rules!$H$8),"")&amp;"")</f>
        <v/>
      </c>
      <c r="F843">
        <f>IF(A843="","",IFERROR(INDEX(Crawl!$A842:$DZ842,1,Rules!$H$9),""))</f>
        <v/>
      </c>
      <c r="G843">
        <f>IF(A843="","",IFERROR(INDEX(Crawl!$A842:$DZ842,1,Rules!$H$10),""))</f>
        <v/>
      </c>
      <c r="H843">
        <f>IF(A843="","",IFERROR(INDEX(Crawl!$A842:$DZ842,1,Rules!$H$12),""))</f>
        <v/>
      </c>
      <c r="I843">
        <f>IF(A843="","",IF(AND(N(H843)&gt;0,IFERROR(INDEX(Crawl!$A842:$DZ842,1,Rules!$H$11),"")&amp;""&lt;&gt;""),IFERROR(INDEX(Crawl!$A842:$DZ842,1,Rules!$H$11),"")&amp;"",IF(AND(ISNUMBER(J843),N(J843)&gt;=Rules!$B$12,IFERROR(INDEX(Crawl!$A842:$DZ842,1,Rules!$H$13),"")&amp;""&lt;&gt;""),IFERROR(INDEX(Crawl!$A842:$DZ842,1,Rules!$H$13),"")&amp;"","")))</f>
        <v/>
      </c>
      <c r="J843" s="19">
        <f>IF(A843="","",IF(IFERROR(INDEX(Crawl!$A842:$DZ842,1,Rules!$H$14),"")&amp;""="","",IFERROR(INDEX(Crawl!$A842:$DZ842,1,Rules!$H$14),"")))</f>
        <v/>
      </c>
      <c r="K843">
        <f>IF(A843="","",IFERROR(SUMIFS('GSC current'!$J$2:$J$2001,'GSC current'!$I$2:$I$2001,B843),0))</f>
        <v/>
      </c>
      <c r="L843">
        <f>IF(A843="","",IFERROR(SUMIFS('GSC current'!$K$2:$K$2001,'GSC current'!$I$2:$I$2001,B843),0))</f>
        <v/>
      </c>
      <c r="M843" s="20">
        <f>IF(A843="","",IF(N(L843)&gt;0,K843/L843,""))</f>
        <v/>
      </c>
      <c r="N843" s="21">
        <f>IF(A843="","",IF(N(L843)&gt;0,SUMIFS('GSC current'!$L$2:$L$2001,'GSC current'!$I$2:$I$2001,B843)/L843,""))</f>
        <v/>
      </c>
      <c r="O843">
        <f>IF(A843="","",IFERROR(SUMIFS('GSC previous'!$J$2:$J$2001,'GSC previous'!$I$2:$I$2001,B843),0))</f>
        <v/>
      </c>
      <c r="P843" s="22">
        <f>IF(A843="","",IF(N(O843)&gt;0,(K843-O843)/O843,""))</f>
        <v/>
      </c>
      <c r="Q843">
        <f>IF(A843="","",IFERROR(SUMIFS(GA4!$P$2:$P$2001,GA4!$O$2:$O$2001,B843),0))</f>
        <v/>
      </c>
      <c r="R843" s="23">
        <f>IF(A843="","",IF(N(Q843)&gt;0,SUMIFS(GA4!$Q$2:$Q$2001,GA4!$O$2:$O$2001,B843)/Q843,""))</f>
        <v/>
      </c>
      <c r="S843">
        <f>IF(A843="","",IFERROR(SUMIFS(GA4!$R$2:$R$2001,GA4!$O$2:$O$2001,B843),0))</f>
        <v/>
      </c>
      <c r="T843">
        <f>IF(A843="","",IF(AND(ISNUMBER(F843),LEFT(C843&amp;"",1)="2"),IF(F843&lt;Rules!$B$9,"Yes","No"),"No"))</f>
        <v/>
      </c>
      <c r="U843">
        <f>IF(A843="","",IF(AND(N(O843)&gt;=Rules!$B$8,ISNUMBER(P843)),IF(P843&lt;=-Rules!$B$7,"Yes","No"),"No"))</f>
        <v/>
      </c>
      <c r="V843">
        <f>IF(A843="","",IF(AND(N(L843)&gt;=Rules!$B$6,ISNUMBER(N843)),IF(AND(N843&gt;=Rules!$B$10,N843&lt;=Rules!$B$11),"Yes","No"),"No"))</f>
        <v/>
      </c>
      <c r="W843">
        <f>IF(A843="","",IF(I843&lt;&gt;"","Yes","No"))</f>
        <v/>
      </c>
      <c r="X843">
        <f>IF(I843="","",IF(SUMIFS($K$3:$K$2002,$A$3:$A$2002,SUBSTITUTE(SUBSTITUTE(I843,"?","~?"),"*","~*"))&gt;N(K843),"Yes","No"))</f>
        <v/>
      </c>
      <c r="Y843">
        <f>IF(A843="","",IF(N(S843)&gt;0,"Yes","No"))</f>
        <v/>
      </c>
      <c r="Z843">
        <f>IF(A843="","",IF(AND(N(K843)&lt;Rules!$B$5,N(L843)&lt;Rules!$B$6,N(Q843)&lt;Rules!$B$13,Y843="No"),"Yes","No"))</f>
        <v/>
      </c>
      <c r="AA843">
        <f>IF(A843="","",IF(LEFT(C843&amp;"",1)="3","Redirect",IF(OR(LEFT(C843&amp;"",1)="4",LEFT(C843&amp;"",1)="5"),IF(OR(N(K843)&gt;0,N(AC843)&gt;=Rules!$B$14),"Redirect","Prune"),IF(D843="Non-Indexable","Keep",IF(AND(W843="Yes",X843="Yes",Y843="No"),"Merge",IF(OR(U843="Yes",V843="Yes",AND(T843="Yes",N(L843)&gt;=Rules!$B$6)),"Update",IF(Z843="Yes",IF(N(AC843)&gt;=Rules!$B$14,"Redirect","Prune"),"Keep")))))))</f>
        <v/>
      </c>
      <c r="AB843">
        <f>IF(A843="","",IF(LEFT(C843&amp;"",1)="3","Already redirects ("&amp;C843&amp;"). Update internal links to point at the final URL.",IF(OR(LEFT(C843&amp;"",1)="4",LEFT(C843&amp;"",1)="5"),IF(AA843="Redirect","Returns "&amp;C843&amp;" but still has "&amp;N(K843)&amp;" clicks and "&amp;N(AC843)&amp;" referring domains. 301 it to the closest live page.","Returns "&amp;C843&amp;" with no clicks or links. Remove internal links and let it 404 or 410."),IF(D843="Non-Indexable","Non-indexable ("&amp;E843&amp;"). Keep if that is intentional; otherwise fix the canonical or noindex.",IF(AA843="Merge","Overlaps with "&amp;I843&amp;IF(N(J843)&gt;0," (similarity "&amp;TEXT(J843,"0.00")&amp;")","")&amp;", which gets more clicks. Merge the useful parts into it and 301 this URL.",IF(AA843="Update",MID(IF(U843="Yes","; Clicks down "&amp;TEXT(-P843,"0%")&amp;" on the previous period","")&amp;IF(V843="Yes","; Average position "&amp;TEXT(N843,"0.0")&amp;" on "&amp;TEXT(L843,"#,##0")&amp;" impressions (striking distance)","")&amp;IF(AND(T843="Yes",N(L843)&gt;=Rules!$B$6),"; Thin ("&amp;F843&amp;" words) but has search demand",""),3,400),IF(AA843="Prune","Low value: "&amp;N(K843)&amp;" clicks, "&amp;N(L843)&amp;" impressions, "&amp;N(Q843)&amp;" sessions, no key events. Remove or noindex it and update internal links.",IF(AA843="Redirect","Low value but "&amp;N(AC843)&amp;" referring domains. 301 it to the closest relevant page to keep those links.",IF(AND(Z843="No",Y843="Yes",N(K843)&lt;Rules!$B$5),"Low search traffic but it converts (key events: "&amp;S843&amp;"). Keep it and link to it.",IF(W843="Yes","Stronger than the page it overlaps ("&amp;I843&amp;"). Keep; merge that page into this one.","Healthy: "&amp;N(K843)&amp;" clicks"&amp;IF(ISNUMBER(N843),", average position "&amp;TEXT(N843,"0.0"),"")&amp;". Keep and monitor."))))))))))</f>
        <v/>
      </c>
      <c r="AE843">
        <f>IF(A843="","",IF(AD843&lt;&gt;"",AD843,AA843))</f>
        <v/>
      </c>
    </row>
    <row r="844">
      <c r="A844">
        <f>IF(Crawl!A843="","",Crawl!A843)</f>
        <v/>
      </c>
      <c r="B844">
        <f>IF(A844="","",Crawl!EC843)</f>
        <v/>
      </c>
      <c r="C844">
        <f>IF(A844="","",IFERROR(INDEX(Crawl!$A843:$DZ843,1,Rules!$H$6),""))</f>
        <v/>
      </c>
      <c r="D844">
        <f>IF(A844="","",IFERROR(INDEX(Crawl!$A843:$DZ843,1,Rules!$H$7),"")&amp;"")</f>
        <v/>
      </c>
      <c r="E844">
        <f>IF(A844="","",IFERROR(INDEX(Crawl!$A843:$DZ843,1,Rules!$H$8),"")&amp;"")</f>
        <v/>
      </c>
      <c r="F844">
        <f>IF(A844="","",IFERROR(INDEX(Crawl!$A843:$DZ843,1,Rules!$H$9),""))</f>
        <v/>
      </c>
      <c r="G844">
        <f>IF(A844="","",IFERROR(INDEX(Crawl!$A843:$DZ843,1,Rules!$H$10),""))</f>
        <v/>
      </c>
      <c r="H844">
        <f>IF(A844="","",IFERROR(INDEX(Crawl!$A843:$DZ843,1,Rules!$H$12),""))</f>
        <v/>
      </c>
      <c r="I844">
        <f>IF(A844="","",IF(AND(N(H844)&gt;0,IFERROR(INDEX(Crawl!$A843:$DZ843,1,Rules!$H$11),"")&amp;""&lt;&gt;""),IFERROR(INDEX(Crawl!$A843:$DZ843,1,Rules!$H$11),"")&amp;"",IF(AND(ISNUMBER(J844),N(J844)&gt;=Rules!$B$12,IFERROR(INDEX(Crawl!$A843:$DZ843,1,Rules!$H$13),"")&amp;""&lt;&gt;""),IFERROR(INDEX(Crawl!$A843:$DZ843,1,Rules!$H$13),"")&amp;"","")))</f>
        <v/>
      </c>
      <c r="J844" s="19">
        <f>IF(A844="","",IF(IFERROR(INDEX(Crawl!$A843:$DZ843,1,Rules!$H$14),"")&amp;""="","",IFERROR(INDEX(Crawl!$A843:$DZ843,1,Rules!$H$14),"")))</f>
        <v/>
      </c>
      <c r="K844">
        <f>IF(A844="","",IFERROR(SUMIFS('GSC current'!$J$2:$J$2001,'GSC current'!$I$2:$I$2001,B844),0))</f>
        <v/>
      </c>
      <c r="L844">
        <f>IF(A844="","",IFERROR(SUMIFS('GSC current'!$K$2:$K$2001,'GSC current'!$I$2:$I$2001,B844),0))</f>
        <v/>
      </c>
      <c r="M844" s="20">
        <f>IF(A844="","",IF(N(L844)&gt;0,K844/L844,""))</f>
        <v/>
      </c>
      <c r="N844" s="21">
        <f>IF(A844="","",IF(N(L844)&gt;0,SUMIFS('GSC current'!$L$2:$L$2001,'GSC current'!$I$2:$I$2001,B844)/L844,""))</f>
        <v/>
      </c>
      <c r="O844">
        <f>IF(A844="","",IFERROR(SUMIFS('GSC previous'!$J$2:$J$2001,'GSC previous'!$I$2:$I$2001,B844),0))</f>
        <v/>
      </c>
      <c r="P844" s="22">
        <f>IF(A844="","",IF(N(O844)&gt;0,(K844-O844)/O844,""))</f>
        <v/>
      </c>
      <c r="Q844">
        <f>IF(A844="","",IFERROR(SUMIFS(GA4!$P$2:$P$2001,GA4!$O$2:$O$2001,B844),0))</f>
        <v/>
      </c>
      <c r="R844" s="23">
        <f>IF(A844="","",IF(N(Q844)&gt;0,SUMIFS(GA4!$Q$2:$Q$2001,GA4!$O$2:$O$2001,B844)/Q844,""))</f>
        <v/>
      </c>
      <c r="S844">
        <f>IF(A844="","",IFERROR(SUMIFS(GA4!$R$2:$R$2001,GA4!$O$2:$O$2001,B844),0))</f>
        <v/>
      </c>
      <c r="T844">
        <f>IF(A844="","",IF(AND(ISNUMBER(F844),LEFT(C844&amp;"",1)="2"),IF(F844&lt;Rules!$B$9,"Yes","No"),"No"))</f>
        <v/>
      </c>
      <c r="U844">
        <f>IF(A844="","",IF(AND(N(O844)&gt;=Rules!$B$8,ISNUMBER(P844)),IF(P844&lt;=-Rules!$B$7,"Yes","No"),"No"))</f>
        <v/>
      </c>
      <c r="V844">
        <f>IF(A844="","",IF(AND(N(L844)&gt;=Rules!$B$6,ISNUMBER(N844)),IF(AND(N844&gt;=Rules!$B$10,N844&lt;=Rules!$B$11),"Yes","No"),"No"))</f>
        <v/>
      </c>
      <c r="W844">
        <f>IF(A844="","",IF(I844&lt;&gt;"","Yes","No"))</f>
        <v/>
      </c>
      <c r="X844">
        <f>IF(I844="","",IF(SUMIFS($K$3:$K$2002,$A$3:$A$2002,SUBSTITUTE(SUBSTITUTE(I844,"?","~?"),"*","~*"))&gt;N(K844),"Yes","No"))</f>
        <v/>
      </c>
      <c r="Y844">
        <f>IF(A844="","",IF(N(S844)&gt;0,"Yes","No"))</f>
        <v/>
      </c>
      <c r="Z844">
        <f>IF(A844="","",IF(AND(N(K844)&lt;Rules!$B$5,N(L844)&lt;Rules!$B$6,N(Q844)&lt;Rules!$B$13,Y844="No"),"Yes","No"))</f>
        <v/>
      </c>
      <c r="AA844">
        <f>IF(A844="","",IF(LEFT(C844&amp;"",1)="3","Redirect",IF(OR(LEFT(C844&amp;"",1)="4",LEFT(C844&amp;"",1)="5"),IF(OR(N(K844)&gt;0,N(AC844)&gt;=Rules!$B$14),"Redirect","Prune"),IF(D844="Non-Indexable","Keep",IF(AND(W844="Yes",X844="Yes",Y844="No"),"Merge",IF(OR(U844="Yes",V844="Yes",AND(T844="Yes",N(L844)&gt;=Rules!$B$6)),"Update",IF(Z844="Yes",IF(N(AC844)&gt;=Rules!$B$14,"Redirect","Prune"),"Keep")))))))</f>
        <v/>
      </c>
      <c r="AB844">
        <f>IF(A844="","",IF(LEFT(C844&amp;"",1)="3","Already redirects ("&amp;C844&amp;"). Update internal links to point at the final URL.",IF(OR(LEFT(C844&amp;"",1)="4",LEFT(C844&amp;"",1)="5"),IF(AA844="Redirect","Returns "&amp;C844&amp;" but still has "&amp;N(K844)&amp;" clicks and "&amp;N(AC844)&amp;" referring domains. 301 it to the closest live page.","Returns "&amp;C844&amp;" with no clicks or links. Remove internal links and let it 404 or 410."),IF(D844="Non-Indexable","Non-indexable ("&amp;E844&amp;"). Keep if that is intentional; otherwise fix the canonical or noindex.",IF(AA844="Merge","Overlaps with "&amp;I844&amp;IF(N(J844)&gt;0," (similarity "&amp;TEXT(J844,"0.00")&amp;")","")&amp;", which gets more clicks. Merge the useful parts into it and 301 this URL.",IF(AA844="Update",MID(IF(U844="Yes","; Clicks down "&amp;TEXT(-P844,"0%")&amp;" on the previous period","")&amp;IF(V844="Yes","; Average position "&amp;TEXT(N844,"0.0")&amp;" on "&amp;TEXT(L844,"#,##0")&amp;" impressions (striking distance)","")&amp;IF(AND(T844="Yes",N(L844)&gt;=Rules!$B$6),"; Thin ("&amp;F844&amp;" words) but has search demand",""),3,400),IF(AA844="Prune","Low value: "&amp;N(K844)&amp;" clicks, "&amp;N(L844)&amp;" impressions, "&amp;N(Q844)&amp;" sessions, no key events. Remove or noindex it and update internal links.",IF(AA844="Redirect","Low value but "&amp;N(AC844)&amp;" referring domains. 301 it to the closest relevant page to keep those links.",IF(AND(Z844="No",Y844="Yes",N(K844)&lt;Rules!$B$5),"Low search traffic but it converts (key events: "&amp;S844&amp;"). Keep it and link to it.",IF(W844="Yes","Stronger than the page it overlaps ("&amp;I844&amp;"). Keep; merge that page into this one.","Healthy: "&amp;N(K844)&amp;" clicks"&amp;IF(ISNUMBER(N844),", average position "&amp;TEXT(N844,"0.0"),"")&amp;". Keep and monitor."))))))))))</f>
        <v/>
      </c>
      <c r="AE844">
        <f>IF(A844="","",IF(AD844&lt;&gt;"",AD844,AA844))</f>
        <v/>
      </c>
    </row>
    <row r="845">
      <c r="A845">
        <f>IF(Crawl!A844="","",Crawl!A844)</f>
        <v/>
      </c>
      <c r="B845">
        <f>IF(A845="","",Crawl!EC844)</f>
        <v/>
      </c>
      <c r="C845">
        <f>IF(A845="","",IFERROR(INDEX(Crawl!$A844:$DZ844,1,Rules!$H$6),""))</f>
        <v/>
      </c>
      <c r="D845">
        <f>IF(A845="","",IFERROR(INDEX(Crawl!$A844:$DZ844,1,Rules!$H$7),"")&amp;"")</f>
        <v/>
      </c>
      <c r="E845">
        <f>IF(A845="","",IFERROR(INDEX(Crawl!$A844:$DZ844,1,Rules!$H$8),"")&amp;"")</f>
        <v/>
      </c>
      <c r="F845">
        <f>IF(A845="","",IFERROR(INDEX(Crawl!$A844:$DZ844,1,Rules!$H$9),""))</f>
        <v/>
      </c>
      <c r="G845">
        <f>IF(A845="","",IFERROR(INDEX(Crawl!$A844:$DZ844,1,Rules!$H$10),""))</f>
        <v/>
      </c>
      <c r="H845">
        <f>IF(A845="","",IFERROR(INDEX(Crawl!$A844:$DZ844,1,Rules!$H$12),""))</f>
        <v/>
      </c>
      <c r="I845">
        <f>IF(A845="","",IF(AND(N(H845)&gt;0,IFERROR(INDEX(Crawl!$A844:$DZ844,1,Rules!$H$11),"")&amp;""&lt;&gt;""),IFERROR(INDEX(Crawl!$A844:$DZ844,1,Rules!$H$11),"")&amp;"",IF(AND(ISNUMBER(J845),N(J845)&gt;=Rules!$B$12,IFERROR(INDEX(Crawl!$A844:$DZ844,1,Rules!$H$13),"")&amp;""&lt;&gt;""),IFERROR(INDEX(Crawl!$A844:$DZ844,1,Rules!$H$13),"")&amp;"","")))</f>
        <v/>
      </c>
      <c r="J845" s="19">
        <f>IF(A845="","",IF(IFERROR(INDEX(Crawl!$A844:$DZ844,1,Rules!$H$14),"")&amp;""="","",IFERROR(INDEX(Crawl!$A844:$DZ844,1,Rules!$H$14),"")))</f>
        <v/>
      </c>
      <c r="K845">
        <f>IF(A845="","",IFERROR(SUMIFS('GSC current'!$J$2:$J$2001,'GSC current'!$I$2:$I$2001,B845),0))</f>
        <v/>
      </c>
      <c r="L845">
        <f>IF(A845="","",IFERROR(SUMIFS('GSC current'!$K$2:$K$2001,'GSC current'!$I$2:$I$2001,B845),0))</f>
        <v/>
      </c>
      <c r="M845" s="20">
        <f>IF(A845="","",IF(N(L845)&gt;0,K845/L845,""))</f>
        <v/>
      </c>
      <c r="N845" s="21">
        <f>IF(A845="","",IF(N(L845)&gt;0,SUMIFS('GSC current'!$L$2:$L$2001,'GSC current'!$I$2:$I$2001,B845)/L845,""))</f>
        <v/>
      </c>
      <c r="O845">
        <f>IF(A845="","",IFERROR(SUMIFS('GSC previous'!$J$2:$J$2001,'GSC previous'!$I$2:$I$2001,B845),0))</f>
        <v/>
      </c>
      <c r="P845" s="22">
        <f>IF(A845="","",IF(N(O845)&gt;0,(K845-O845)/O845,""))</f>
        <v/>
      </c>
      <c r="Q845">
        <f>IF(A845="","",IFERROR(SUMIFS(GA4!$P$2:$P$2001,GA4!$O$2:$O$2001,B845),0))</f>
        <v/>
      </c>
      <c r="R845" s="23">
        <f>IF(A845="","",IF(N(Q845)&gt;0,SUMIFS(GA4!$Q$2:$Q$2001,GA4!$O$2:$O$2001,B845)/Q845,""))</f>
        <v/>
      </c>
      <c r="S845">
        <f>IF(A845="","",IFERROR(SUMIFS(GA4!$R$2:$R$2001,GA4!$O$2:$O$2001,B845),0))</f>
        <v/>
      </c>
      <c r="T845">
        <f>IF(A845="","",IF(AND(ISNUMBER(F845),LEFT(C845&amp;"",1)="2"),IF(F845&lt;Rules!$B$9,"Yes","No"),"No"))</f>
        <v/>
      </c>
      <c r="U845">
        <f>IF(A845="","",IF(AND(N(O845)&gt;=Rules!$B$8,ISNUMBER(P845)),IF(P845&lt;=-Rules!$B$7,"Yes","No"),"No"))</f>
        <v/>
      </c>
      <c r="V845">
        <f>IF(A845="","",IF(AND(N(L845)&gt;=Rules!$B$6,ISNUMBER(N845)),IF(AND(N845&gt;=Rules!$B$10,N845&lt;=Rules!$B$11),"Yes","No"),"No"))</f>
        <v/>
      </c>
      <c r="W845">
        <f>IF(A845="","",IF(I845&lt;&gt;"","Yes","No"))</f>
        <v/>
      </c>
      <c r="X845">
        <f>IF(I845="","",IF(SUMIFS($K$3:$K$2002,$A$3:$A$2002,SUBSTITUTE(SUBSTITUTE(I845,"?","~?"),"*","~*"))&gt;N(K845),"Yes","No"))</f>
        <v/>
      </c>
      <c r="Y845">
        <f>IF(A845="","",IF(N(S845)&gt;0,"Yes","No"))</f>
        <v/>
      </c>
      <c r="Z845">
        <f>IF(A845="","",IF(AND(N(K845)&lt;Rules!$B$5,N(L845)&lt;Rules!$B$6,N(Q845)&lt;Rules!$B$13,Y845="No"),"Yes","No"))</f>
        <v/>
      </c>
      <c r="AA845">
        <f>IF(A845="","",IF(LEFT(C845&amp;"",1)="3","Redirect",IF(OR(LEFT(C845&amp;"",1)="4",LEFT(C845&amp;"",1)="5"),IF(OR(N(K845)&gt;0,N(AC845)&gt;=Rules!$B$14),"Redirect","Prune"),IF(D845="Non-Indexable","Keep",IF(AND(W845="Yes",X845="Yes",Y845="No"),"Merge",IF(OR(U845="Yes",V845="Yes",AND(T845="Yes",N(L845)&gt;=Rules!$B$6)),"Update",IF(Z845="Yes",IF(N(AC845)&gt;=Rules!$B$14,"Redirect","Prune"),"Keep")))))))</f>
        <v/>
      </c>
      <c r="AB845">
        <f>IF(A845="","",IF(LEFT(C845&amp;"",1)="3","Already redirects ("&amp;C845&amp;"). Update internal links to point at the final URL.",IF(OR(LEFT(C845&amp;"",1)="4",LEFT(C845&amp;"",1)="5"),IF(AA845="Redirect","Returns "&amp;C845&amp;" but still has "&amp;N(K845)&amp;" clicks and "&amp;N(AC845)&amp;" referring domains. 301 it to the closest live page.","Returns "&amp;C845&amp;" with no clicks or links. Remove internal links and let it 404 or 410."),IF(D845="Non-Indexable","Non-indexable ("&amp;E845&amp;"). Keep if that is intentional; otherwise fix the canonical or noindex.",IF(AA845="Merge","Overlaps with "&amp;I845&amp;IF(N(J845)&gt;0," (similarity "&amp;TEXT(J845,"0.00")&amp;")","")&amp;", which gets more clicks. Merge the useful parts into it and 301 this URL.",IF(AA845="Update",MID(IF(U845="Yes","; Clicks down "&amp;TEXT(-P845,"0%")&amp;" on the previous period","")&amp;IF(V845="Yes","; Average position "&amp;TEXT(N845,"0.0")&amp;" on "&amp;TEXT(L845,"#,##0")&amp;" impressions (striking distance)","")&amp;IF(AND(T845="Yes",N(L845)&gt;=Rules!$B$6),"; Thin ("&amp;F845&amp;" words) but has search demand",""),3,400),IF(AA845="Prune","Low value: "&amp;N(K845)&amp;" clicks, "&amp;N(L845)&amp;" impressions, "&amp;N(Q845)&amp;" sessions, no key events. Remove or noindex it and update internal links.",IF(AA845="Redirect","Low value but "&amp;N(AC845)&amp;" referring domains. 301 it to the closest relevant page to keep those links.",IF(AND(Z845="No",Y845="Yes",N(K845)&lt;Rules!$B$5),"Low search traffic but it converts (key events: "&amp;S845&amp;"). Keep it and link to it.",IF(W845="Yes","Stronger than the page it overlaps ("&amp;I845&amp;"). Keep; merge that page into this one.","Healthy: "&amp;N(K845)&amp;" clicks"&amp;IF(ISNUMBER(N845),", average position "&amp;TEXT(N845,"0.0"),"")&amp;". Keep and monitor."))))))))))</f>
        <v/>
      </c>
      <c r="AE845">
        <f>IF(A845="","",IF(AD845&lt;&gt;"",AD845,AA845))</f>
        <v/>
      </c>
    </row>
    <row r="846">
      <c r="A846">
        <f>IF(Crawl!A845="","",Crawl!A845)</f>
        <v/>
      </c>
      <c r="B846">
        <f>IF(A846="","",Crawl!EC845)</f>
        <v/>
      </c>
      <c r="C846">
        <f>IF(A846="","",IFERROR(INDEX(Crawl!$A845:$DZ845,1,Rules!$H$6),""))</f>
        <v/>
      </c>
      <c r="D846">
        <f>IF(A846="","",IFERROR(INDEX(Crawl!$A845:$DZ845,1,Rules!$H$7),"")&amp;"")</f>
        <v/>
      </c>
      <c r="E846">
        <f>IF(A846="","",IFERROR(INDEX(Crawl!$A845:$DZ845,1,Rules!$H$8),"")&amp;"")</f>
        <v/>
      </c>
      <c r="F846">
        <f>IF(A846="","",IFERROR(INDEX(Crawl!$A845:$DZ845,1,Rules!$H$9),""))</f>
        <v/>
      </c>
      <c r="G846">
        <f>IF(A846="","",IFERROR(INDEX(Crawl!$A845:$DZ845,1,Rules!$H$10),""))</f>
        <v/>
      </c>
      <c r="H846">
        <f>IF(A846="","",IFERROR(INDEX(Crawl!$A845:$DZ845,1,Rules!$H$12),""))</f>
        <v/>
      </c>
      <c r="I846">
        <f>IF(A846="","",IF(AND(N(H846)&gt;0,IFERROR(INDEX(Crawl!$A845:$DZ845,1,Rules!$H$11),"")&amp;""&lt;&gt;""),IFERROR(INDEX(Crawl!$A845:$DZ845,1,Rules!$H$11),"")&amp;"",IF(AND(ISNUMBER(J846),N(J846)&gt;=Rules!$B$12,IFERROR(INDEX(Crawl!$A845:$DZ845,1,Rules!$H$13),"")&amp;""&lt;&gt;""),IFERROR(INDEX(Crawl!$A845:$DZ845,1,Rules!$H$13),"")&amp;"","")))</f>
        <v/>
      </c>
      <c r="J846" s="19">
        <f>IF(A846="","",IF(IFERROR(INDEX(Crawl!$A845:$DZ845,1,Rules!$H$14),"")&amp;""="","",IFERROR(INDEX(Crawl!$A845:$DZ845,1,Rules!$H$14),"")))</f>
        <v/>
      </c>
      <c r="K846">
        <f>IF(A846="","",IFERROR(SUMIFS('GSC current'!$J$2:$J$2001,'GSC current'!$I$2:$I$2001,B846),0))</f>
        <v/>
      </c>
      <c r="L846">
        <f>IF(A846="","",IFERROR(SUMIFS('GSC current'!$K$2:$K$2001,'GSC current'!$I$2:$I$2001,B846),0))</f>
        <v/>
      </c>
      <c r="M846" s="20">
        <f>IF(A846="","",IF(N(L846)&gt;0,K846/L846,""))</f>
        <v/>
      </c>
      <c r="N846" s="21">
        <f>IF(A846="","",IF(N(L846)&gt;0,SUMIFS('GSC current'!$L$2:$L$2001,'GSC current'!$I$2:$I$2001,B846)/L846,""))</f>
        <v/>
      </c>
      <c r="O846">
        <f>IF(A846="","",IFERROR(SUMIFS('GSC previous'!$J$2:$J$2001,'GSC previous'!$I$2:$I$2001,B846),0))</f>
        <v/>
      </c>
      <c r="P846" s="22">
        <f>IF(A846="","",IF(N(O846)&gt;0,(K846-O846)/O846,""))</f>
        <v/>
      </c>
      <c r="Q846">
        <f>IF(A846="","",IFERROR(SUMIFS(GA4!$P$2:$P$2001,GA4!$O$2:$O$2001,B846),0))</f>
        <v/>
      </c>
      <c r="R846" s="23">
        <f>IF(A846="","",IF(N(Q846)&gt;0,SUMIFS(GA4!$Q$2:$Q$2001,GA4!$O$2:$O$2001,B846)/Q846,""))</f>
        <v/>
      </c>
      <c r="S846">
        <f>IF(A846="","",IFERROR(SUMIFS(GA4!$R$2:$R$2001,GA4!$O$2:$O$2001,B846),0))</f>
        <v/>
      </c>
      <c r="T846">
        <f>IF(A846="","",IF(AND(ISNUMBER(F846),LEFT(C846&amp;"",1)="2"),IF(F846&lt;Rules!$B$9,"Yes","No"),"No"))</f>
        <v/>
      </c>
      <c r="U846">
        <f>IF(A846="","",IF(AND(N(O846)&gt;=Rules!$B$8,ISNUMBER(P846)),IF(P846&lt;=-Rules!$B$7,"Yes","No"),"No"))</f>
        <v/>
      </c>
      <c r="V846">
        <f>IF(A846="","",IF(AND(N(L846)&gt;=Rules!$B$6,ISNUMBER(N846)),IF(AND(N846&gt;=Rules!$B$10,N846&lt;=Rules!$B$11),"Yes","No"),"No"))</f>
        <v/>
      </c>
      <c r="W846">
        <f>IF(A846="","",IF(I846&lt;&gt;"","Yes","No"))</f>
        <v/>
      </c>
      <c r="X846">
        <f>IF(I846="","",IF(SUMIFS($K$3:$K$2002,$A$3:$A$2002,SUBSTITUTE(SUBSTITUTE(I846,"?","~?"),"*","~*"))&gt;N(K846),"Yes","No"))</f>
        <v/>
      </c>
      <c r="Y846">
        <f>IF(A846="","",IF(N(S846)&gt;0,"Yes","No"))</f>
        <v/>
      </c>
      <c r="Z846">
        <f>IF(A846="","",IF(AND(N(K846)&lt;Rules!$B$5,N(L846)&lt;Rules!$B$6,N(Q846)&lt;Rules!$B$13,Y846="No"),"Yes","No"))</f>
        <v/>
      </c>
      <c r="AA846">
        <f>IF(A846="","",IF(LEFT(C846&amp;"",1)="3","Redirect",IF(OR(LEFT(C846&amp;"",1)="4",LEFT(C846&amp;"",1)="5"),IF(OR(N(K846)&gt;0,N(AC846)&gt;=Rules!$B$14),"Redirect","Prune"),IF(D846="Non-Indexable","Keep",IF(AND(W846="Yes",X846="Yes",Y846="No"),"Merge",IF(OR(U846="Yes",V846="Yes",AND(T846="Yes",N(L846)&gt;=Rules!$B$6)),"Update",IF(Z846="Yes",IF(N(AC846)&gt;=Rules!$B$14,"Redirect","Prune"),"Keep")))))))</f>
        <v/>
      </c>
      <c r="AB846">
        <f>IF(A846="","",IF(LEFT(C846&amp;"",1)="3","Already redirects ("&amp;C846&amp;"). Update internal links to point at the final URL.",IF(OR(LEFT(C846&amp;"",1)="4",LEFT(C846&amp;"",1)="5"),IF(AA846="Redirect","Returns "&amp;C846&amp;" but still has "&amp;N(K846)&amp;" clicks and "&amp;N(AC846)&amp;" referring domains. 301 it to the closest live page.","Returns "&amp;C846&amp;" with no clicks or links. Remove internal links and let it 404 or 410."),IF(D846="Non-Indexable","Non-indexable ("&amp;E846&amp;"). Keep if that is intentional; otherwise fix the canonical or noindex.",IF(AA846="Merge","Overlaps with "&amp;I846&amp;IF(N(J846)&gt;0," (similarity "&amp;TEXT(J846,"0.00")&amp;")","")&amp;", which gets more clicks. Merge the useful parts into it and 301 this URL.",IF(AA846="Update",MID(IF(U846="Yes","; Clicks down "&amp;TEXT(-P846,"0%")&amp;" on the previous period","")&amp;IF(V846="Yes","; Average position "&amp;TEXT(N846,"0.0")&amp;" on "&amp;TEXT(L846,"#,##0")&amp;" impressions (striking distance)","")&amp;IF(AND(T846="Yes",N(L846)&gt;=Rules!$B$6),"; Thin ("&amp;F846&amp;" words) but has search demand",""),3,400),IF(AA846="Prune","Low value: "&amp;N(K846)&amp;" clicks, "&amp;N(L846)&amp;" impressions, "&amp;N(Q846)&amp;" sessions, no key events. Remove or noindex it and update internal links.",IF(AA846="Redirect","Low value but "&amp;N(AC846)&amp;" referring domains. 301 it to the closest relevant page to keep those links.",IF(AND(Z846="No",Y846="Yes",N(K846)&lt;Rules!$B$5),"Low search traffic but it converts (key events: "&amp;S846&amp;"). Keep it and link to it.",IF(W846="Yes","Stronger than the page it overlaps ("&amp;I846&amp;"). Keep; merge that page into this one.","Healthy: "&amp;N(K846)&amp;" clicks"&amp;IF(ISNUMBER(N846),", average position "&amp;TEXT(N846,"0.0"),"")&amp;". Keep and monitor."))))))))))</f>
        <v/>
      </c>
      <c r="AE846">
        <f>IF(A846="","",IF(AD846&lt;&gt;"",AD846,AA846))</f>
        <v/>
      </c>
    </row>
    <row r="847">
      <c r="A847">
        <f>IF(Crawl!A846="","",Crawl!A846)</f>
        <v/>
      </c>
      <c r="B847">
        <f>IF(A847="","",Crawl!EC846)</f>
        <v/>
      </c>
      <c r="C847">
        <f>IF(A847="","",IFERROR(INDEX(Crawl!$A846:$DZ846,1,Rules!$H$6),""))</f>
        <v/>
      </c>
      <c r="D847">
        <f>IF(A847="","",IFERROR(INDEX(Crawl!$A846:$DZ846,1,Rules!$H$7),"")&amp;"")</f>
        <v/>
      </c>
      <c r="E847">
        <f>IF(A847="","",IFERROR(INDEX(Crawl!$A846:$DZ846,1,Rules!$H$8),"")&amp;"")</f>
        <v/>
      </c>
      <c r="F847">
        <f>IF(A847="","",IFERROR(INDEX(Crawl!$A846:$DZ846,1,Rules!$H$9),""))</f>
        <v/>
      </c>
      <c r="G847">
        <f>IF(A847="","",IFERROR(INDEX(Crawl!$A846:$DZ846,1,Rules!$H$10),""))</f>
        <v/>
      </c>
      <c r="H847">
        <f>IF(A847="","",IFERROR(INDEX(Crawl!$A846:$DZ846,1,Rules!$H$12),""))</f>
        <v/>
      </c>
      <c r="I847">
        <f>IF(A847="","",IF(AND(N(H847)&gt;0,IFERROR(INDEX(Crawl!$A846:$DZ846,1,Rules!$H$11),"")&amp;""&lt;&gt;""),IFERROR(INDEX(Crawl!$A846:$DZ846,1,Rules!$H$11),"")&amp;"",IF(AND(ISNUMBER(J847),N(J847)&gt;=Rules!$B$12,IFERROR(INDEX(Crawl!$A846:$DZ846,1,Rules!$H$13),"")&amp;""&lt;&gt;""),IFERROR(INDEX(Crawl!$A846:$DZ846,1,Rules!$H$13),"")&amp;"","")))</f>
        <v/>
      </c>
      <c r="J847" s="19">
        <f>IF(A847="","",IF(IFERROR(INDEX(Crawl!$A846:$DZ846,1,Rules!$H$14),"")&amp;""="","",IFERROR(INDEX(Crawl!$A846:$DZ846,1,Rules!$H$14),"")))</f>
        <v/>
      </c>
      <c r="K847">
        <f>IF(A847="","",IFERROR(SUMIFS('GSC current'!$J$2:$J$2001,'GSC current'!$I$2:$I$2001,B847),0))</f>
        <v/>
      </c>
      <c r="L847">
        <f>IF(A847="","",IFERROR(SUMIFS('GSC current'!$K$2:$K$2001,'GSC current'!$I$2:$I$2001,B847),0))</f>
        <v/>
      </c>
      <c r="M847" s="20">
        <f>IF(A847="","",IF(N(L847)&gt;0,K847/L847,""))</f>
        <v/>
      </c>
      <c r="N847" s="21">
        <f>IF(A847="","",IF(N(L847)&gt;0,SUMIFS('GSC current'!$L$2:$L$2001,'GSC current'!$I$2:$I$2001,B847)/L847,""))</f>
        <v/>
      </c>
      <c r="O847">
        <f>IF(A847="","",IFERROR(SUMIFS('GSC previous'!$J$2:$J$2001,'GSC previous'!$I$2:$I$2001,B847),0))</f>
        <v/>
      </c>
      <c r="P847" s="22">
        <f>IF(A847="","",IF(N(O847)&gt;0,(K847-O847)/O847,""))</f>
        <v/>
      </c>
      <c r="Q847">
        <f>IF(A847="","",IFERROR(SUMIFS(GA4!$P$2:$P$2001,GA4!$O$2:$O$2001,B847),0))</f>
        <v/>
      </c>
      <c r="R847" s="23">
        <f>IF(A847="","",IF(N(Q847)&gt;0,SUMIFS(GA4!$Q$2:$Q$2001,GA4!$O$2:$O$2001,B847)/Q847,""))</f>
        <v/>
      </c>
      <c r="S847">
        <f>IF(A847="","",IFERROR(SUMIFS(GA4!$R$2:$R$2001,GA4!$O$2:$O$2001,B847),0))</f>
        <v/>
      </c>
      <c r="T847">
        <f>IF(A847="","",IF(AND(ISNUMBER(F847),LEFT(C847&amp;"",1)="2"),IF(F847&lt;Rules!$B$9,"Yes","No"),"No"))</f>
        <v/>
      </c>
      <c r="U847">
        <f>IF(A847="","",IF(AND(N(O847)&gt;=Rules!$B$8,ISNUMBER(P847)),IF(P847&lt;=-Rules!$B$7,"Yes","No"),"No"))</f>
        <v/>
      </c>
      <c r="V847">
        <f>IF(A847="","",IF(AND(N(L847)&gt;=Rules!$B$6,ISNUMBER(N847)),IF(AND(N847&gt;=Rules!$B$10,N847&lt;=Rules!$B$11),"Yes","No"),"No"))</f>
        <v/>
      </c>
      <c r="W847">
        <f>IF(A847="","",IF(I847&lt;&gt;"","Yes","No"))</f>
        <v/>
      </c>
      <c r="X847">
        <f>IF(I847="","",IF(SUMIFS($K$3:$K$2002,$A$3:$A$2002,SUBSTITUTE(SUBSTITUTE(I847,"?","~?"),"*","~*"))&gt;N(K847),"Yes","No"))</f>
        <v/>
      </c>
      <c r="Y847">
        <f>IF(A847="","",IF(N(S847)&gt;0,"Yes","No"))</f>
        <v/>
      </c>
      <c r="Z847">
        <f>IF(A847="","",IF(AND(N(K847)&lt;Rules!$B$5,N(L847)&lt;Rules!$B$6,N(Q847)&lt;Rules!$B$13,Y847="No"),"Yes","No"))</f>
        <v/>
      </c>
      <c r="AA847">
        <f>IF(A847="","",IF(LEFT(C847&amp;"",1)="3","Redirect",IF(OR(LEFT(C847&amp;"",1)="4",LEFT(C847&amp;"",1)="5"),IF(OR(N(K847)&gt;0,N(AC847)&gt;=Rules!$B$14),"Redirect","Prune"),IF(D847="Non-Indexable","Keep",IF(AND(W847="Yes",X847="Yes",Y847="No"),"Merge",IF(OR(U847="Yes",V847="Yes",AND(T847="Yes",N(L847)&gt;=Rules!$B$6)),"Update",IF(Z847="Yes",IF(N(AC847)&gt;=Rules!$B$14,"Redirect","Prune"),"Keep")))))))</f>
        <v/>
      </c>
      <c r="AB847">
        <f>IF(A847="","",IF(LEFT(C847&amp;"",1)="3","Already redirects ("&amp;C847&amp;"). Update internal links to point at the final URL.",IF(OR(LEFT(C847&amp;"",1)="4",LEFT(C847&amp;"",1)="5"),IF(AA847="Redirect","Returns "&amp;C847&amp;" but still has "&amp;N(K847)&amp;" clicks and "&amp;N(AC847)&amp;" referring domains. 301 it to the closest live page.","Returns "&amp;C847&amp;" with no clicks or links. Remove internal links and let it 404 or 410."),IF(D847="Non-Indexable","Non-indexable ("&amp;E847&amp;"). Keep if that is intentional; otherwise fix the canonical or noindex.",IF(AA847="Merge","Overlaps with "&amp;I847&amp;IF(N(J847)&gt;0," (similarity "&amp;TEXT(J847,"0.00")&amp;")","")&amp;", which gets more clicks. Merge the useful parts into it and 301 this URL.",IF(AA847="Update",MID(IF(U847="Yes","; Clicks down "&amp;TEXT(-P847,"0%")&amp;" on the previous period","")&amp;IF(V847="Yes","; Average position "&amp;TEXT(N847,"0.0")&amp;" on "&amp;TEXT(L847,"#,##0")&amp;" impressions (striking distance)","")&amp;IF(AND(T847="Yes",N(L847)&gt;=Rules!$B$6),"; Thin ("&amp;F847&amp;" words) but has search demand",""),3,400),IF(AA847="Prune","Low value: "&amp;N(K847)&amp;" clicks, "&amp;N(L847)&amp;" impressions, "&amp;N(Q847)&amp;" sessions, no key events. Remove or noindex it and update internal links.",IF(AA847="Redirect","Low value but "&amp;N(AC847)&amp;" referring domains. 301 it to the closest relevant page to keep those links.",IF(AND(Z847="No",Y847="Yes",N(K847)&lt;Rules!$B$5),"Low search traffic but it converts (key events: "&amp;S847&amp;"). Keep it and link to it.",IF(W847="Yes","Stronger than the page it overlaps ("&amp;I847&amp;"). Keep; merge that page into this one.","Healthy: "&amp;N(K847)&amp;" clicks"&amp;IF(ISNUMBER(N847),", average position "&amp;TEXT(N847,"0.0"),"")&amp;". Keep and monitor."))))))))))</f>
        <v/>
      </c>
      <c r="AE847">
        <f>IF(A847="","",IF(AD847&lt;&gt;"",AD847,AA847))</f>
        <v/>
      </c>
    </row>
    <row r="848">
      <c r="A848">
        <f>IF(Crawl!A847="","",Crawl!A847)</f>
        <v/>
      </c>
      <c r="B848">
        <f>IF(A848="","",Crawl!EC847)</f>
        <v/>
      </c>
      <c r="C848">
        <f>IF(A848="","",IFERROR(INDEX(Crawl!$A847:$DZ847,1,Rules!$H$6),""))</f>
        <v/>
      </c>
      <c r="D848">
        <f>IF(A848="","",IFERROR(INDEX(Crawl!$A847:$DZ847,1,Rules!$H$7),"")&amp;"")</f>
        <v/>
      </c>
      <c r="E848">
        <f>IF(A848="","",IFERROR(INDEX(Crawl!$A847:$DZ847,1,Rules!$H$8),"")&amp;"")</f>
        <v/>
      </c>
      <c r="F848">
        <f>IF(A848="","",IFERROR(INDEX(Crawl!$A847:$DZ847,1,Rules!$H$9),""))</f>
        <v/>
      </c>
      <c r="G848">
        <f>IF(A848="","",IFERROR(INDEX(Crawl!$A847:$DZ847,1,Rules!$H$10),""))</f>
        <v/>
      </c>
      <c r="H848">
        <f>IF(A848="","",IFERROR(INDEX(Crawl!$A847:$DZ847,1,Rules!$H$12),""))</f>
        <v/>
      </c>
      <c r="I848">
        <f>IF(A848="","",IF(AND(N(H848)&gt;0,IFERROR(INDEX(Crawl!$A847:$DZ847,1,Rules!$H$11),"")&amp;""&lt;&gt;""),IFERROR(INDEX(Crawl!$A847:$DZ847,1,Rules!$H$11),"")&amp;"",IF(AND(ISNUMBER(J848),N(J848)&gt;=Rules!$B$12,IFERROR(INDEX(Crawl!$A847:$DZ847,1,Rules!$H$13),"")&amp;""&lt;&gt;""),IFERROR(INDEX(Crawl!$A847:$DZ847,1,Rules!$H$13),"")&amp;"","")))</f>
        <v/>
      </c>
      <c r="J848" s="19">
        <f>IF(A848="","",IF(IFERROR(INDEX(Crawl!$A847:$DZ847,1,Rules!$H$14),"")&amp;""="","",IFERROR(INDEX(Crawl!$A847:$DZ847,1,Rules!$H$14),"")))</f>
        <v/>
      </c>
      <c r="K848">
        <f>IF(A848="","",IFERROR(SUMIFS('GSC current'!$J$2:$J$2001,'GSC current'!$I$2:$I$2001,B848),0))</f>
        <v/>
      </c>
      <c r="L848">
        <f>IF(A848="","",IFERROR(SUMIFS('GSC current'!$K$2:$K$2001,'GSC current'!$I$2:$I$2001,B848),0))</f>
        <v/>
      </c>
      <c r="M848" s="20">
        <f>IF(A848="","",IF(N(L848)&gt;0,K848/L848,""))</f>
        <v/>
      </c>
      <c r="N848" s="21">
        <f>IF(A848="","",IF(N(L848)&gt;0,SUMIFS('GSC current'!$L$2:$L$2001,'GSC current'!$I$2:$I$2001,B848)/L848,""))</f>
        <v/>
      </c>
      <c r="O848">
        <f>IF(A848="","",IFERROR(SUMIFS('GSC previous'!$J$2:$J$2001,'GSC previous'!$I$2:$I$2001,B848),0))</f>
        <v/>
      </c>
      <c r="P848" s="22">
        <f>IF(A848="","",IF(N(O848)&gt;0,(K848-O848)/O848,""))</f>
        <v/>
      </c>
      <c r="Q848">
        <f>IF(A848="","",IFERROR(SUMIFS(GA4!$P$2:$P$2001,GA4!$O$2:$O$2001,B848),0))</f>
        <v/>
      </c>
      <c r="R848" s="23">
        <f>IF(A848="","",IF(N(Q848)&gt;0,SUMIFS(GA4!$Q$2:$Q$2001,GA4!$O$2:$O$2001,B848)/Q848,""))</f>
        <v/>
      </c>
      <c r="S848">
        <f>IF(A848="","",IFERROR(SUMIFS(GA4!$R$2:$R$2001,GA4!$O$2:$O$2001,B848),0))</f>
        <v/>
      </c>
      <c r="T848">
        <f>IF(A848="","",IF(AND(ISNUMBER(F848),LEFT(C848&amp;"",1)="2"),IF(F848&lt;Rules!$B$9,"Yes","No"),"No"))</f>
        <v/>
      </c>
      <c r="U848">
        <f>IF(A848="","",IF(AND(N(O848)&gt;=Rules!$B$8,ISNUMBER(P848)),IF(P848&lt;=-Rules!$B$7,"Yes","No"),"No"))</f>
        <v/>
      </c>
      <c r="V848">
        <f>IF(A848="","",IF(AND(N(L848)&gt;=Rules!$B$6,ISNUMBER(N848)),IF(AND(N848&gt;=Rules!$B$10,N848&lt;=Rules!$B$11),"Yes","No"),"No"))</f>
        <v/>
      </c>
      <c r="W848">
        <f>IF(A848="","",IF(I848&lt;&gt;"","Yes","No"))</f>
        <v/>
      </c>
      <c r="X848">
        <f>IF(I848="","",IF(SUMIFS($K$3:$K$2002,$A$3:$A$2002,SUBSTITUTE(SUBSTITUTE(I848,"?","~?"),"*","~*"))&gt;N(K848),"Yes","No"))</f>
        <v/>
      </c>
      <c r="Y848">
        <f>IF(A848="","",IF(N(S848)&gt;0,"Yes","No"))</f>
        <v/>
      </c>
      <c r="Z848">
        <f>IF(A848="","",IF(AND(N(K848)&lt;Rules!$B$5,N(L848)&lt;Rules!$B$6,N(Q848)&lt;Rules!$B$13,Y848="No"),"Yes","No"))</f>
        <v/>
      </c>
      <c r="AA848">
        <f>IF(A848="","",IF(LEFT(C848&amp;"",1)="3","Redirect",IF(OR(LEFT(C848&amp;"",1)="4",LEFT(C848&amp;"",1)="5"),IF(OR(N(K848)&gt;0,N(AC848)&gt;=Rules!$B$14),"Redirect","Prune"),IF(D848="Non-Indexable","Keep",IF(AND(W848="Yes",X848="Yes",Y848="No"),"Merge",IF(OR(U848="Yes",V848="Yes",AND(T848="Yes",N(L848)&gt;=Rules!$B$6)),"Update",IF(Z848="Yes",IF(N(AC848)&gt;=Rules!$B$14,"Redirect","Prune"),"Keep")))))))</f>
        <v/>
      </c>
      <c r="AB848">
        <f>IF(A848="","",IF(LEFT(C848&amp;"",1)="3","Already redirects ("&amp;C848&amp;"). Update internal links to point at the final URL.",IF(OR(LEFT(C848&amp;"",1)="4",LEFT(C848&amp;"",1)="5"),IF(AA848="Redirect","Returns "&amp;C848&amp;" but still has "&amp;N(K848)&amp;" clicks and "&amp;N(AC848)&amp;" referring domains. 301 it to the closest live page.","Returns "&amp;C848&amp;" with no clicks or links. Remove internal links and let it 404 or 410."),IF(D848="Non-Indexable","Non-indexable ("&amp;E848&amp;"). Keep if that is intentional; otherwise fix the canonical or noindex.",IF(AA848="Merge","Overlaps with "&amp;I848&amp;IF(N(J848)&gt;0," (similarity "&amp;TEXT(J848,"0.00")&amp;")","")&amp;", which gets more clicks. Merge the useful parts into it and 301 this URL.",IF(AA848="Update",MID(IF(U848="Yes","; Clicks down "&amp;TEXT(-P848,"0%")&amp;" on the previous period","")&amp;IF(V848="Yes","; Average position "&amp;TEXT(N848,"0.0")&amp;" on "&amp;TEXT(L848,"#,##0")&amp;" impressions (striking distance)","")&amp;IF(AND(T848="Yes",N(L848)&gt;=Rules!$B$6),"; Thin ("&amp;F848&amp;" words) but has search demand",""),3,400),IF(AA848="Prune","Low value: "&amp;N(K848)&amp;" clicks, "&amp;N(L848)&amp;" impressions, "&amp;N(Q848)&amp;" sessions, no key events. Remove or noindex it and update internal links.",IF(AA848="Redirect","Low value but "&amp;N(AC848)&amp;" referring domains. 301 it to the closest relevant page to keep those links.",IF(AND(Z848="No",Y848="Yes",N(K848)&lt;Rules!$B$5),"Low search traffic but it converts (key events: "&amp;S848&amp;"). Keep it and link to it.",IF(W848="Yes","Stronger than the page it overlaps ("&amp;I848&amp;"). Keep; merge that page into this one.","Healthy: "&amp;N(K848)&amp;" clicks"&amp;IF(ISNUMBER(N848),", average position "&amp;TEXT(N848,"0.0"),"")&amp;". Keep and monitor."))))))))))</f>
        <v/>
      </c>
      <c r="AE848">
        <f>IF(A848="","",IF(AD848&lt;&gt;"",AD848,AA848))</f>
        <v/>
      </c>
    </row>
    <row r="849">
      <c r="A849">
        <f>IF(Crawl!A848="","",Crawl!A848)</f>
        <v/>
      </c>
      <c r="B849">
        <f>IF(A849="","",Crawl!EC848)</f>
        <v/>
      </c>
      <c r="C849">
        <f>IF(A849="","",IFERROR(INDEX(Crawl!$A848:$DZ848,1,Rules!$H$6),""))</f>
        <v/>
      </c>
      <c r="D849">
        <f>IF(A849="","",IFERROR(INDEX(Crawl!$A848:$DZ848,1,Rules!$H$7),"")&amp;"")</f>
        <v/>
      </c>
      <c r="E849">
        <f>IF(A849="","",IFERROR(INDEX(Crawl!$A848:$DZ848,1,Rules!$H$8),"")&amp;"")</f>
        <v/>
      </c>
      <c r="F849">
        <f>IF(A849="","",IFERROR(INDEX(Crawl!$A848:$DZ848,1,Rules!$H$9),""))</f>
        <v/>
      </c>
      <c r="G849">
        <f>IF(A849="","",IFERROR(INDEX(Crawl!$A848:$DZ848,1,Rules!$H$10),""))</f>
        <v/>
      </c>
      <c r="H849">
        <f>IF(A849="","",IFERROR(INDEX(Crawl!$A848:$DZ848,1,Rules!$H$12),""))</f>
        <v/>
      </c>
      <c r="I849">
        <f>IF(A849="","",IF(AND(N(H849)&gt;0,IFERROR(INDEX(Crawl!$A848:$DZ848,1,Rules!$H$11),"")&amp;""&lt;&gt;""),IFERROR(INDEX(Crawl!$A848:$DZ848,1,Rules!$H$11),"")&amp;"",IF(AND(ISNUMBER(J849),N(J849)&gt;=Rules!$B$12,IFERROR(INDEX(Crawl!$A848:$DZ848,1,Rules!$H$13),"")&amp;""&lt;&gt;""),IFERROR(INDEX(Crawl!$A848:$DZ848,1,Rules!$H$13),"")&amp;"","")))</f>
        <v/>
      </c>
      <c r="J849" s="19">
        <f>IF(A849="","",IF(IFERROR(INDEX(Crawl!$A848:$DZ848,1,Rules!$H$14),"")&amp;""="","",IFERROR(INDEX(Crawl!$A848:$DZ848,1,Rules!$H$14),"")))</f>
        <v/>
      </c>
      <c r="K849">
        <f>IF(A849="","",IFERROR(SUMIFS('GSC current'!$J$2:$J$2001,'GSC current'!$I$2:$I$2001,B849),0))</f>
        <v/>
      </c>
      <c r="L849">
        <f>IF(A849="","",IFERROR(SUMIFS('GSC current'!$K$2:$K$2001,'GSC current'!$I$2:$I$2001,B849),0))</f>
        <v/>
      </c>
      <c r="M849" s="20">
        <f>IF(A849="","",IF(N(L849)&gt;0,K849/L849,""))</f>
        <v/>
      </c>
      <c r="N849" s="21">
        <f>IF(A849="","",IF(N(L849)&gt;0,SUMIFS('GSC current'!$L$2:$L$2001,'GSC current'!$I$2:$I$2001,B849)/L849,""))</f>
        <v/>
      </c>
      <c r="O849">
        <f>IF(A849="","",IFERROR(SUMIFS('GSC previous'!$J$2:$J$2001,'GSC previous'!$I$2:$I$2001,B849),0))</f>
        <v/>
      </c>
      <c r="P849" s="22">
        <f>IF(A849="","",IF(N(O849)&gt;0,(K849-O849)/O849,""))</f>
        <v/>
      </c>
      <c r="Q849">
        <f>IF(A849="","",IFERROR(SUMIFS(GA4!$P$2:$P$2001,GA4!$O$2:$O$2001,B849),0))</f>
        <v/>
      </c>
      <c r="R849" s="23">
        <f>IF(A849="","",IF(N(Q849)&gt;0,SUMIFS(GA4!$Q$2:$Q$2001,GA4!$O$2:$O$2001,B849)/Q849,""))</f>
        <v/>
      </c>
      <c r="S849">
        <f>IF(A849="","",IFERROR(SUMIFS(GA4!$R$2:$R$2001,GA4!$O$2:$O$2001,B849),0))</f>
        <v/>
      </c>
      <c r="T849">
        <f>IF(A849="","",IF(AND(ISNUMBER(F849),LEFT(C849&amp;"",1)="2"),IF(F849&lt;Rules!$B$9,"Yes","No"),"No"))</f>
        <v/>
      </c>
      <c r="U849">
        <f>IF(A849="","",IF(AND(N(O849)&gt;=Rules!$B$8,ISNUMBER(P849)),IF(P849&lt;=-Rules!$B$7,"Yes","No"),"No"))</f>
        <v/>
      </c>
      <c r="V849">
        <f>IF(A849="","",IF(AND(N(L849)&gt;=Rules!$B$6,ISNUMBER(N849)),IF(AND(N849&gt;=Rules!$B$10,N849&lt;=Rules!$B$11),"Yes","No"),"No"))</f>
        <v/>
      </c>
      <c r="W849">
        <f>IF(A849="","",IF(I849&lt;&gt;"","Yes","No"))</f>
        <v/>
      </c>
      <c r="X849">
        <f>IF(I849="","",IF(SUMIFS($K$3:$K$2002,$A$3:$A$2002,SUBSTITUTE(SUBSTITUTE(I849,"?","~?"),"*","~*"))&gt;N(K849),"Yes","No"))</f>
        <v/>
      </c>
      <c r="Y849">
        <f>IF(A849="","",IF(N(S849)&gt;0,"Yes","No"))</f>
        <v/>
      </c>
      <c r="Z849">
        <f>IF(A849="","",IF(AND(N(K849)&lt;Rules!$B$5,N(L849)&lt;Rules!$B$6,N(Q849)&lt;Rules!$B$13,Y849="No"),"Yes","No"))</f>
        <v/>
      </c>
      <c r="AA849">
        <f>IF(A849="","",IF(LEFT(C849&amp;"",1)="3","Redirect",IF(OR(LEFT(C849&amp;"",1)="4",LEFT(C849&amp;"",1)="5"),IF(OR(N(K849)&gt;0,N(AC849)&gt;=Rules!$B$14),"Redirect","Prune"),IF(D849="Non-Indexable","Keep",IF(AND(W849="Yes",X849="Yes",Y849="No"),"Merge",IF(OR(U849="Yes",V849="Yes",AND(T849="Yes",N(L849)&gt;=Rules!$B$6)),"Update",IF(Z849="Yes",IF(N(AC849)&gt;=Rules!$B$14,"Redirect","Prune"),"Keep")))))))</f>
        <v/>
      </c>
      <c r="AB849">
        <f>IF(A849="","",IF(LEFT(C849&amp;"",1)="3","Already redirects ("&amp;C849&amp;"). Update internal links to point at the final URL.",IF(OR(LEFT(C849&amp;"",1)="4",LEFT(C849&amp;"",1)="5"),IF(AA849="Redirect","Returns "&amp;C849&amp;" but still has "&amp;N(K849)&amp;" clicks and "&amp;N(AC849)&amp;" referring domains. 301 it to the closest live page.","Returns "&amp;C849&amp;" with no clicks or links. Remove internal links and let it 404 or 410."),IF(D849="Non-Indexable","Non-indexable ("&amp;E849&amp;"). Keep if that is intentional; otherwise fix the canonical or noindex.",IF(AA849="Merge","Overlaps with "&amp;I849&amp;IF(N(J849)&gt;0," (similarity "&amp;TEXT(J849,"0.00")&amp;")","")&amp;", which gets more clicks. Merge the useful parts into it and 301 this URL.",IF(AA849="Update",MID(IF(U849="Yes","; Clicks down "&amp;TEXT(-P849,"0%")&amp;" on the previous period","")&amp;IF(V849="Yes","; Average position "&amp;TEXT(N849,"0.0")&amp;" on "&amp;TEXT(L849,"#,##0")&amp;" impressions (striking distance)","")&amp;IF(AND(T849="Yes",N(L849)&gt;=Rules!$B$6),"; Thin ("&amp;F849&amp;" words) but has search demand",""),3,400),IF(AA849="Prune","Low value: "&amp;N(K849)&amp;" clicks, "&amp;N(L849)&amp;" impressions, "&amp;N(Q849)&amp;" sessions, no key events. Remove or noindex it and update internal links.",IF(AA849="Redirect","Low value but "&amp;N(AC849)&amp;" referring domains. 301 it to the closest relevant page to keep those links.",IF(AND(Z849="No",Y849="Yes",N(K849)&lt;Rules!$B$5),"Low search traffic but it converts (key events: "&amp;S849&amp;"). Keep it and link to it.",IF(W849="Yes","Stronger than the page it overlaps ("&amp;I849&amp;"). Keep; merge that page into this one.","Healthy: "&amp;N(K849)&amp;" clicks"&amp;IF(ISNUMBER(N849),", average position "&amp;TEXT(N849,"0.0"),"")&amp;". Keep and monitor."))))))))))</f>
        <v/>
      </c>
      <c r="AE849">
        <f>IF(A849="","",IF(AD849&lt;&gt;"",AD849,AA849))</f>
        <v/>
      </c>
    </row>
    <row r="850">
      <c r="A850">
        <f>IF(Crawl!A849="","",Crawl!A849)</f>
        <v/>
      </c>
      <c r="B850">
        <f>IF(A850="","",Crawl!EC849)</f>
        <v/>
      </c>
      <c r="C850">
        <f>IF(A850="","",IFERROR(INDEX(Crawl!$A849:$DZ849,1,Rules!$H$6),""))</f>
        <v/>
      </c>
      <c r="D850">
        <f>IF(A850="","",IFERROR(INDEX(Crawl!$A849:$DZ849,1,Rules!$H$7),"")&amp;"")</f>
        <v/>
      </c>
      <c r="E850">
        <f>IF(A850="","",IFERROR(INDEX(Crawl!$A849:$DZ849,1,Rules!$H$8),"")&amp;"")</f>
        <v/>
      </c>
      <c r="F850">
        <f>IF(A850="","",IFERROR(INDEX(Crawl!$A849:$DZ849,1,Rules!$H$9),""))</f>
        <v/>
      </c>
      <c r="G850">
        <f>IF(A850="","",IFERROR(INDEX(Crawl!$A849:$DZ849,1,Rules!$H$10),""))</f>
        <v/>
      </c>
      <c r="H850">
        <f>IF(A850="","",IFERROR(INDEX(Crawl!$A849:$DZ849,1,Rules!$H$12),""))</f>
        <v/>
      </c>
      <c r="I850">
        <f>IF(A850="","",IF(AND(N(H850)&gt;0,IFERROR(INDEX(Crawl!$A849:$DZ849,1,Rules!$H$11),"")&amp;""&lt;&gt;""),IFERROR(INDEX(Crawl!$A849:$DZ849,1,Rules!$H$11),"")&amp;"",IF(AND(ISNUMBER(J850),N(J850)&gt;=Rules!$B$12,IFERROR(INDEX(Crawl!$A849:$DZ849,1,Rules!$H$13),"")&amp;""&lt;&gt;""),IFERROR(INDEX(Crawl!$A849:$DZ849,1,Rules!$H$13),"")&amp;"","")))</f>
        <v/>
      </c>
      <c r="J850" s="19">
        <f>IF(A850="","",IF(IFERROR(INDEX(Crawl!$A849:$DZ849,1,Rules!$H$14),"")&amp;""="","",IFERROR(INDEX(Crawl!$A849:$DZ849,1,Rules!$H$14),"")))</f>
        <v/>
      </c>
      <c r="K850">
        <f>IF(A850="","",IFERROR(SUMIFS('GSC current'!$J$2:$J$2001,'GSC current'!$I$2:$I$2001,B850),0))</f>
        <v/>
      </c>
      <c r="L850">
        <f>IF(A850="","",IFERROR(SUMIFS('GSC current'!$K$2:$K$2001,'GSC current'!$I$2:$I$2001,B850),0))</f>
        <v/>
      </c>
      <c r="M850" s="20">
        <f>IF(A850="","",IF(N(L850)&gt;0,K850/L850,""))</f>
        <v/>
      </c>
      <c r="N850" s="21">
        <f>IF(A850="","",IF(N(L850)&gt;0,SUMIFS('GSC current'!$L$2:$L$2001,'GSC current'!$I$2:$I$2001,B850)/L850,""))</f>
        <v/>
      </c>
      <c r="O850">
        <f>IF(A850="","",IFERROR(SUMIFS('GSC previous'!$J$2:$J$2001,'GSC previous'!$I$2:$I$2001,B850),0))</f>
        <v/>
      </c>
      <c r="P850" s="22">
        <f>IF(A850="","",IF(N(O850)&gt;0,(K850-O850)/O850,""))</f>
        <v/>
      </c>
      <c r="Q850">
        <f>IF(A850="","",IFERROR(SUMIFS(GA4!$P$2:$P$2001,GA4!$O$2:$O$2001,B850),0))</f>
        <v/>
      </c>
      <c r="R850" s="23">
        <f>IF(A850="","",IF(N(Q850)&gt;0,SUMIFS(GA4!$Q$2:$Q$2001,GA4!$O$2:$O$2001,B850)/Q850,""))</f>
        <v/>
      </c>
      <c r="S850">
        <f>IF(A850="","",IFERROR(SUMIFS(GA4!$R$2:$R$2001,GA4!$O$2:$O$2001,B850),0))</f>
        <v/>
      </c>
      <c r="T850">
        <f>IF(A850="","",IF(AND(ISNUMBER(F850),LEFT(C850&amp;"",1)="2"),IF(F850&lt;Rules!$B$9,"Yes","No"),"No"))</f>
        <v/>
      </c>
      <c r="U850">
        <f>IF(A850="","",IF(AND(N(O850)&gt;=Rules!$B$8,ISNUMBER(P850)),IF(P850&lt;=-Rules!$B$7,"Yes","No"),"No"))</f>
        <v/>
      </c>
      <c r="V850">
        <f>IF(A850="","",IF(AND(N(L850)&gt;=Rules!$B$6,ISNUMBER(N850)),IF(AND(N850&gt;=Rules!$B$10,N850&lt;=Rules!$B$11),"Yes","No"),"No"))</f>
        <v/>
      </c>
      <c r="W850">
        <f>IF(A850="","",IF(I850&lt;&gt;"","Yes","No"))</f>
        <v/>
      </c>
      <c r="X850">
        <f>IF(I850="","",IF(SUMIFS($K$3:$K$2002,$A$3:$A$2002,SUBSTITUTE(SUBSTITUTE(I850,"?","~?"),"*","~*"))&gt;N(K850),"Yes","No"))</f>
        <v/>
      </c>
      <c r="Y850">
        <f>IF(A850="","",IF(N(S850)&gt;0,"Yes","No"))</f>
        <v/>
      </c>
      <c r="Z850">
        <f>IF(A850="","",IF(AND(N(K850)&lt;Rules!$B$5,N(L850)&lt;Rules!$B$6,N(Q850)&lt;Rules!$B$13,Y850="No"),"Yes","No"))</f>
        <v/>
      </c>
      <c r="AA850">
        <f>IF(A850="","",IF(LEFT(C850&amp;"",1)="3","Redirect",IF(OR(LEFT(C850&amp;"",1)="4",LEFT(C850&amp;"",1)="5"),IF(OR(N(K850)&gt;0,N(AC850)&gt;=Rules!$B$14),"Redirect","Prune"),IF(D850="Non-Indexable","Keep",IF(AND(W850="Yes",X850="Yes",Y850="No"),"Merge",IF(OR(U850="Yes",V850="Yes",AND(T850="Yes",N(L850)&gt;=Rules!$B$6)),"Update",IF(Z850="Yes",IF(N(AC850)&gt;=Rules!$B$14,"Redirect","Prune"),"Keep")))))))</f>
        <v/>
      </c>
      <c r="AB850">
        <f>IF(A850="","",IF(LEFT(C850&amp;"",1)="3","Already redirects ("&amp;C850&amp;"). Update internal links to point at the final URL.",IF(OR(LEFT(C850&amp;"",1)="4",LEFT(C850&amp;"",1)="5"),IF(AA850="Redirect","Returns "&amp;C850&amp;" but still has "&amp;N(K850)&amp;" clicks and "&amp;N(AC850)&amp;" referring domains. 301 it to the closest live page.","Returns "&amp;C850&amp;" with no clicks or links. Remove internal links and let it 404 or 410."),IF(D850="Non-Indexable","Non-indexable ("&amp;E850&amp;"). Keep if that is intentional; otherwise fix the canonical or noindex.",IF(AA850="Merge","Overlaps with "&amp;I850&amp;IF(N(J850)&gt;0," (similarity "&amp;TEXT(J850,"0.00")&amp;")","")&amp;", which gets more clicks. Merge the useful parts into it and 301 this URL.",IF(AA850="Update",MID(IF(U850="Yes","; Clicks down "&amp;TEXT(-P850,"0%")&amp;" on the previous period","")&amp;IF(V850="Yes","; Average position "&amp;TEXT(N850,"0.0")&amp;" on "&amp;TEXT(L850,"#,##0")&amp;" impressions (striking distance)","")&amp;IF(AND(T850="Yes",N(L850)&gt;=Rules!$B$6),"; Thin ("&amp;F850&amp;" words) but has search demand",""),3,400),IF(AA850="Prune","Low value: "&amp;N(K850)&amp;" clicks, "&amp;N(L850)&amp;" impressions, "&amp;N(Q850)&amp;" sessions, no key events. Remove or noindex it and update internal links.",IF(AA850="Redirect","Low value but "&amp;N(AC850)&amp;" referring domains. 301 it to the closest relevant page to keep those links.",IF(AND(Z850="No",Y850="Yes",N(K850)&lt;Rules!$B$5),"Low search traffic but it converts (key events: "&amp;S850&amp;"). Keep it and link to it.",IF(W850="Yes","Stronger than the page it overlaps ("&amp;I850&amp;"). Keep; merge that page into this one.","Healthy: "&amp;N(K850)&amp;" clicks"&amp;IF(ISNUMBER(N850),", average position "&amp;TEXT(N850,"0.0"),"")&amp;". Keep and monitor."))))))))))</f>
        <v/>
      </c>
      <c r="AE850">
        <f>IF(A850="","",IF(AD850&lt;&gt;"",AD850,AA850))</f>
        <v/>
      </c>
    </row>
    <row r="851">
      <c r="A851">
        <f>IF(Crawl!A850="","",Crawl!A850)</f>
        <v/>
      </c>
      <c r="B851">
        <f>IF(A851="","",Crawl!EC850)</f>
        <v/>
      </c>
      <c r="C851">
        <f>IF(A851="","",IFERROR(INDEX(Crawl!$A850:$DZ850,1,Rules!$H$6),""))</f>
        <v/>
      </c>
      <c r="D851">
        <f>IF(A851="","",IFERROR(INDEX(Crawl!$A850:$DZ850,1,Rules!$H$7),"")&amp;"")</f>
        <v/>
      </c>
      <c r="E851">
        <f>IF(A851="","",IFERROR(INDEX(Crawl!$A850:$DZ850,1,Rules!$H$8),"")&amp;"")</f>
        <v/>
      </c>
      <c r="F851">
        <f>IF(A851="","",IFERROR(INDEX(Crawl!$A850:$DZ850,1,Rules!$H$9),""))</f>
        <v/>
      </c>
      <c r="G851">
        <f>IF(A851="","",IFERROR(INDEX(Crawl!$A850:$DZ850,1,Rules!$H$10),""))</f>
        <v/>
      </c>
      <c r="H851">
        <f>IF(A851="","",IFERROR(INDEX(Crawl!$A850:$DZ850,1,Rules!$H$12),""))</f>
        <v/>
      </c>
      <c r="I851">
        <f>IF(A851="","",IF(AND(N(H851)&gt;0,IFERROR(INDEX(Crawl!$A850:$DZ850,1,Rules!$H$11),"")&amp;""&lt;&gt;""),IFERROR(INDEX(Crawl!$A850:$DZ850,1,Rules!$H$11),"")&amp;"",IF(AND(ISNUMBER(J851),N(J851)&gt;=Rules!$B$12,IFERROR(INDEX(Crawl!$A850:$DZ850,1,Rules!$H$13),"")&amp;""&lt;&gt;""),IFERROR(INDEX(Crawl!$A850:$DZ850,1,Rules!$H$13),"")&amp;"","")))</f>
        <v/>
      </c>
      <c r="J851" s="19">
        <f>IF(A851="","",IF(IFERROR(INDEX(Crawl!$A850:$DZ850,1,Rules!$H$14),"")&amp;""="","",IFERROR(INDEX(Crawl!$A850:$DZ850,1,Rules!$H$14),"")))</f>
        <v/>
      </c>
      <c r="K851">
        <f>IF(A851="","",IFERROR(SUMIFS('GSC current'!$J$2:$J$2001,'GSC current'!$I$2:$I$2001,B851),0))</f>
        <v/>
      </c>
      <c r="L851">
        <f>IF(A851="","",IFERROR(SUMIFS('GSC current'!$K$2:$K$2001,'GSC current'!$I$2:$I$2001,B851),0))</f>
        <v/>
      </c>
      <c r="M851" s="20">
        <f>IF(A851="","",IF(N(L851)&gt;0,K851/L851,""))</f>
        <v/>
      </c>
      <c r="N851" s="21">
        <f>IF(A851="","",IF(N(L851)&gt;0,SUMIFS('GSC current'!$L$2:$L$2001,'GSC current'!$I$2:$I$2001,B851)/L851,""))</f>
        <v/>
      </c>
      <c r="O851">
        <f>IF(A851="","",IFERROR(SUMIFS('GSC previous'!$J$2:$J$2001,'GSC previous'!$I$2:$I$2001,B851),0))</f>
        <v/>
      </c>
      <c r="P851" s="22">
        <f>IF(A851="","",IF(N(O851)&gt;0,(K851-O851)/O851,""))</f>
        <v/>
      </c>
      <c r="Q851">
        <f>IF(A851="","",IFERROR(SUMIFS(GA4!$P$2:$P$2001,GA4!$O$2:$O$2001,B851),0))</f>
        <v/>
      </c>
      <c r="R851" s="23">
        <f>IF(A851="","",IF(N(Q851)&gt;0,SUMIFS(GA4!$Q$2:$Q$2001,GA4!$O$2:$O$2001,B851)/Q851,""))</f>
        <v/>
      </c>
      <c r="S851">
        <f>IF(A851="","",IFERROR(SUMIFS(GA4!$R$2:$R$2001,GA4!$O$2:$O$2001,B851),0))</f>
        <v/>
      </c>
      <c r="T851">
        <f>IF(A851="","",IF(AND(ISNUMBER(F851),LEFT(C851&amp;"",1)="2"),IF(F851&lt;Rules!$B$9,"Yes","No"),"No"))</f>
        <v/>
      </c>
      <c r="U851">
        <f>IF(A851="","",IF(AND(N(O851)&gt;=Rules!$B$8,ISNUMBER(P851)),IF(P851&lt;=-Rules!$B$7,"Yes","No"),"No"))</f>
        <v/>
      </c>
      <c r="V851">
        <f>IF(A851="","",IF(AND(N(L851)&gt;=Rules!$B$6,ISNUMBER(N851)),IF(AND(N851&gt;=Rules!$B$10,N851&lt;=Rules!$B$11),"Yes","No"),"No"))</f>
        <v/>
      </c>
      <c r="W851">
        <f>IF(A851="","",IF(I851&lt;&gt;"","Yes","No"))</f>
        <v/>
      </c>
      <c r="X851">
        <f>IF(I851="","",IF(SUMIFS($K$3:$K$2002,$A$3:$A$2002,SUBSTITUTE(SUBSTITUTE(I851,"?","~?"),"*","~*"))&gt;N(K851),"Yes","No"))</f>
        <v/>
      </c>
      <c r="Y851">
        <f>IF(A851="","",IF(N(S851)&gt;0,"Yes","No"))</f>
        <v/>
      </c>
      <c r="Z851">
        <f>IF(A851="","",IF(AND(N(K851)&lt;Rules!$B$5,N(L851)&lt;Rules!$B$6,N(Q851)&lt;Rules!$B$13,Y851="No"),"Yes","No"))</f>
        <v/>
      </c>
      <c r="AA851">
        <f>IF(A851="","",IF(LEFT(C851&amp;"",1)="3","Redirect",IF(OR(LEFT(C851&amp;"",1)="4",LEFT(C851&amp;"",1)="5"),IF(OR(N(K851)&gt;0,N(AC851)&gt;=Rules!$B$14),"Redirect","Prune"),IF(D851="Non-Indexable","Keep",IF(AND(W851="Yes",X851="Yes",Y851="No"),"Merge",IF(OR(U851="Yes",V851="Yes",AND(T851="Yes",N(L851)&gt;=Rules!$B$6)),"Update",IF(Z851="Yes",IF(N(AC851)&gt;=Rules!$B$14,"Redirect","Prune"),"Keep")))))))</f>
        <v/>
      </c>
      <c r="AB851">
        <f>IF(A851="","",IF(LEFT(C851&amp;"",1)="3","Already redirects ("&amp;C851&amp;"). Update internal links to point at the final URL.",IF(OR(LEFT(C851&amp;"",1)="4",LEFT(C851&amp;"",1)="5"),IF(AA851="Redirect","Returns "&amp;C851&amp;" but still has "&amp;N(K851)&amp;" clicks and "&amp;N(AC851)&amp;" referring domains. 301 it to the closest live page.","Returns "&amp;C851&amp;" with no clicks or links. Remove internal links and let it 404 or 410."),IF(D851="Non-Indexable","Non-indexable ("&amp;E851&amp;"). Keep if that is intentional; otherwise fix the canonical or noindex.",IF(AA851="Merge","Overlaps with "&amp;I851&amp;IF(N(J851)&gt;0," (similarity "&amp;TEXT(J851,"0.00")&amp;")","")&amp;", which gets more clicks. Merge the useful parts into it and 301 this URL.",IF(AA851="Update",MID(IF(U851="Yes","; Clicks down "&amp;TEXT(-P851,"0%")&amp;" on the previous period","")&amp;IF(V851="Yes","; Average position "&amp;TEXT(N851,"0.0")&amp;" on "&amp;TEXT(L851,"#,##0")&amp;" impressions (striking distance)","")&amp;IF(AND(T851="Yes",N(L851)&gt;=Rules!$B$6),"; Thin ("&amp;F851&amp;" words) but has search demand",""),3,400),IF(AA851="Prune","Low value: "&amp;N(K851)&amp;" clicks, "&amp;N(L851)&amp;" impressions, "&amp;N(Q851)&amp;" sessions, no key events. Remove or noindex it and update internal links.",IF(AA851="Redirect","Low value but "&amp;N(AC851)&amp;" referring domains. 301 it to the closest relevant page to keep those links.",IF(AND(Z851="No",Y851="Yes",N(K851)&lt;Rules!$B$5),"Low search traffic but it converts (key events: "&amp;S851&amp;"). Keep it and link to it.",IF(W851="Yes","Stronger than the page it overlaps ("&amp;I851&amp;"). Keep; merge that page into this one.","Healthy: "&amp;N(K851)&amp;" clicks"&amp;IF(ISNUMBER(N851),", average position "&amp;TEXT(N851,"0.0"),"")&amp;". Keep and monitor."))))))))))</f>
        <v/>
      </c>
      <c r="AE851">
        <f>IF(A851="","",IF(AD851&lt;&gt;"",AD851,AA851))</f>
        <v/>
      </c>
    </row>
    <row r="852">
      <c r="A852">
        <f>IF(Crawl!A851="","",Crawl!A851)</f>
        <v/>
      </c>
      <c r="B852">
        <f>IF(A852="","",Crawl!EC851)</f>
        <v/>
      </c>
      <c r="C852">
        <f>IF(A852="","",IFERROR(INDEX(Crawl!$A851:$DZ851,1,Rules!$H$6),""))</f>
        <v/>
      </c>
      <c r="D852">
        <f>IF(A852="","",IFERROR(INDEX(Crawl!$A851:$DZ851,1,Rules!$H$7),"")&amp;"")</f>
        <v/>
      </c>
      <c r="E852">
        <f>IF(A852="","",IFERROR(INDEX(Crawl!$A851:$DZ851,1,Rules!$H$8),"")&amp;"")</f>
        <v/>
      </c>
      <c r="F852">
        <f>IF(A852="","",IFERROR(INDEX(Crawl!$A851:$DZ851,1,Rules!$H$9),""))</f>
        <v/>
      </c>
      <c r="G852">
        <f>IF(A852="","",IFERROR(INDEX(Crawl!$A851:$DZ851,1,Rules!$H$10),""))</f>
        <v/>
      </c>
      <c r="H852">
        <f>IF(A852="","",IFERROR(INDEX(Crawl!$A851:$DZ851,1,Rules!$H$12),""))</f>
        <v/>
      </c>
      <c r="I852">
        <f>IF(A852="","",IF(AND(N(H852)&gt;0,IFERROR(INDEX(Crawl!$A851:$DZ851,1,Rules!$H$11),"")&amp;""&lt;&gt;""),IFERROR(INDEX(Crawl!$A851:$DZ851,1,Rules!$H$11),"")&amp;"",IF(AND(ISNUMBER(J852),N(J852)&gt;=Rules!$B$12,IFERROR(INDEX(Crawl!$A851:$DZ851,1,Rules!$H$13),"")&amp;""&lt;&gt;""),IFERROR(INDEX(Crawl!$A851:$DZ851,1,Rules!$H$13),"")&amp;"","")))</f>
        <v/>
      </c>
      <c r="J852" s="19">
        <f>IF(A852="","",IF(IFERROR(INDEX(Crawl!$A851:$DZ851,1,Rules!$H$14),"")&amp;""="","",IFERROR(INDEX(Crawl!$A851:$DZ851,1,Rules!$H$14),"")))</f>
        <v/>
      </c>
      <c r="K852">
        <f>IF(A852="","",IFERROR(SUMIFS('GSC current'!$J$2:$J$2001,'GSC current'!$I$2:$I$2001,B852),0))</f>
        <v/>
      </c>
      <c r="L852">
        <f>IF(A852="","",IFERROR(SUMIFS('GSC current'!$K$2:$K$2001,'GSC current'!$I$2:$I$2001,B852),0))</f>
        <v/>
      </c>
      <c r="M852" s="20">
        <f>IF(A852="","",IF(N(L852)&gt;0,K852/L852,""))</f>
        <v/>
      </c>
      <c r="N852" s="21">
        <f>IF(A852="","",IF(N(L852)&gt;0,SUMIFS('GSC current'!$L$2:$L$2001,'GSC current'!$I$2:$I$2001,B852)/L852,""))</f>
        <v/>
      </c>
      <c r="O852">
        <f>IF(A852="","",IFERROR(SUMIFS('GSC previous'!$J$2:$J$2001,'GSC previous'!$I$2:$I$2001,B852),0))</f>
        <v/>
      </c>
      <c r="P852" s="22">
        <f>IF(A852="","",IF(N(O852)&gt;0,(K852-O852)/O852,""))</f>
        <v/>
      </c>
      <c r="Q852">
        <f>IF(A852="","",IFERROR(SUMIFS(GA4!$P$2:$P$2001,GA4!$O$2:$O$2001,B852),0))</f>
        <v/>
      </c>
      <c r="R852" s="23">
        <f>IF(A852="","",IF(N(Q852)&gt;0,SUMIFS(GA4!$Q$2:$Q$2001,GA4!$O$2:$O$2001,B852)/Q852,""))</f>
        <v/>
      </c>
      <c r="S852">
        <f>IF(A852="","",IFERROR(SUMIFS(GA4!$R$2:$R$2001,GA4!$O$2:$O$2001,B852),0))</f>
        <v/>
      </c>
      <c r="T852">
        <f>IF(A852="","",IF(AND(ISNUMBER(F852),LEFT(C852&amp;"",1)="2"),IF(F852&lt;Rules!$B$9,"Yes","No"),"No"))</f>
        <v/>
      </c>
      <c r="U852">
        <f>IF(A852="","",IF(AND(N(O852)&gt;=Rules!$B$8,ISNUMBER(P852)),IF(P852&lt;=-Rules!$B$7,"Yes","No"),"No"))</f>
        <v/>
      </c>
      <c r="V852">
        <f>IF(A852="","",IF(AND(N(L852)&gt;=Rules!$B$6,ISNUMBER(N852)),IF(AND(N852&gt;=Rules!$B$10,N852&lt;=Rules!$B$11),"Yes","No"),"No"))</f>
        <v/>
      </c>
      <c r="W852">
        <f>IF(A852="","",IF(I852&lt;&gt;"","Yes","No"))</f>
        <v/>
      </c>
      <c r="X852">
        <f>IF(I852="","",IF(SUMIFS($K$3:$K$2002,$A$3:$A$2002,SUBSTITUTE(SUBSTITUTE(I852,"?","~?"),"*","~*"))&gt;N(K852),"Yes","No"))</f>
        <v/>
      </c>
      <c r="Y852">
        <f>IF(A852="","",IF(N(S852)&gt;0,"Yes","No"))</f>
        <v/>
      </c>
      <c r="Z852">
        <f>IF(A852="","",IF(AND(N(K852)&lt;Rules!$B$5,N(L852)&lt;Rules!$B$6,N(Q852)&lt;Rules!$B$13,Y852="No"),"Yes","No"))</f>
        <v/>
      </c>
      <c r="AA852">
        <f>IF(A852="","",IF(LEFT(C852&amp;"",1)="3","Redirect",IF(OR(LEFT(C852&amp;"",1)="4",LEFT(C852&amp;"",1)="5"),IF(OR(N(K852)&gt;0,N(AC852)&gt;=Rules!$B$14),"Redirect","Prune"),IF(D852="Non-Indexable","Keep",IF(AND(W852="Yes",X852="Yes",Y852="No"),"Merge",IF(OR(U852="Yes",V852="Yes",AND(T852="Yes",N(L852)&gt;=Rules!$B$6)),"Update",IF(Z852="Yes",IF(N(AC852)&gt;=Rules!$B$14,"Redirect","Prune"),"Keep")))))))</f>
        <v/>
      </c>
      <c r="AB852">
        <f>IF(A852="","",IF(LEFT(C852&amp;"",1)="3","Already redirects ("&amp;C852&amp;"). Update internal links to point at the final URL.",IF(OR(LEFT(C852&amp;"",1)="4",LEFT(C852&amp;"",1)="5"),IF(AA852="Redirect","Returns "&amp;C852&amp;" but still has "&amp;N(K852)&amp;" clicks and "&amp;N(AC852)&amp;" referring domains. 301 it to the closest live page.","Returns "&amp;C852&amp;" with no clicks or links. Remove internal links and let it 404 or 410."),IF(D852="Non-Indexable","Non-indexable ("&amp;E852&amp;"). Keep if that is intentional; otherwise fix the canonical or noindex.",IF(AA852="Merge","Overlaps with "&amp;I852&amp;IF(N(J852)&gt;0," (similarity "&amp;TEXT(J852,"0.00")&amp;")","")&amp;", which gets more clicks. Merge the useful parts into it and 301 this URL.",IF(AA852="Update",MID(IF(U852="Yes","; Clicks down "&amp;TEXT(-P852,"0%")&amp;" on the previous period","")&amp;IF(V852="Yes","; Average position "&amp;TEXT(N852,"0.0")&amp;" on "&amp;TEXT(L852,"#,##0")&amp;" impressions (striking distance)","")&amp;IF(AND(T852="Yes",N(L852)&gt;=Rules!$B$6),"; Thin ("&amp;F852&amp;" words) but has search demand",""),3,400),IF(AA852="Prune","Low value: "&amp;N(K852)&amp;" clicks, "&amp;N(L852)&amp;" impressions, "&amp;N(Q852)&amp;" sessions, no key events. Remove or noindex it and update internal links.",IF(AA852="Redirect","Low value but "&amp;N(AC852)&amp;" referring domains. 301 it to the closest relevant page to keep those links.",IF(AND(Z852="No",Y852="Yes",N(K852)&lt;Rules!$B$5),"Low search traffic but it converts (key events: "&amp;S852&amp;"). Keep it and link to it.",IF(W852="Yes","Stronger than the page it overlaps ("&amp;I852&amp;"). Keep; merge that page into this one.","Healthy: "&amp;N(K852)&amp;" clicks"&amp;IF(ISNUMBER(N852),", average position "&amp;TEXT(N852,"0.0"),"")&amp;". Keep and monitor."))))))))))</f>
        <v/>
      </c>
      <c r="AE852">
        <f>IF(A852="","",IF(AD852&lt;&gt;"",AD852,AA852))</f>
        <v/>
      </c>
    </row>
    <row r="853">
      <c r="A853">
        <f>IF(Crawl!A852="","",Crawl!A852)</f>
        <v/>
      </c>
      <c r="B853">
        <f>IF(A853="","",Crawl!EC852)</f>
        <v/>
      </c>
      <c r="C853">
        <f>IF(A853="","",IFERROR(INDEX(Crawl!$A852:$DZ852,1,Rules!$H$6),""))</f>
        <v/>
      </c>
      <c r="D853">
        <f>IF(A853="","",IFERROR(INDEX(Crawl!$A852:$DZ852,1,Rules!$H$7),"")&amp;"")</f>
        <v/>
      </c>
      <c r="E853">
        <f>IF(A853="","",IFERROR(INDEX(Crawl!$A852:$DZ852,1,Rules!$H$8),"")&amp;"")</f>
        <v/>
      </c>
      <c r="F853">
        <f>IF(A853="","",IFERROR(INDEX(Crawl!$A852:$DZ852,1,Rules!$H$9),""))</f>
        <v/>
      </c>
      <c r="G853">
        <f>IF(A853="","",IFERROR(INDEX(Crawl!$A852:$DZ852,1,Rules!$H$10),""))</f>
        <v/>
      </c>
      <c r="H853">
        <f>IF(A853="","",IFERROR(INDEX(Crawl!$A852:$DZ852,1,Rules!$H$12),""))</f>
        <v/>
      </c>
      <c r="I853">
        <f>IF(A853="","",IF(AND(N(H853)&gt;0,IFERROR(INDEX(Crawl!$A852:$DZ852,1,Rules!$H$11),"")&amp;""&lt;&gt;""),IFERROR(INDEX(Crawl!$A852:$DZ852,1,Rules!$H$11),"")&amp;"",IF(AND(ISNUMBER(J853),N(J853)&gt;=Rules!$B$12,IFERROR(INDEX(Crawl!$A852:$DZ852,1,Rules!$H$13),"")&amp;""&lt;&gt;""),IFERROR(INDEX(Crawl!$A852:$DZ852,1,Rules!$H$13),"")&amp;"","")))</f>
        <v/>
      </c>
      <c r="J853" s="19">
        <f>IF(A853="","",IF(IFERROR(INDEX(Crawl!$A852:$DZ852,1,Rules!$H$14),"")&amp;""="","",IFERROR(INDEX(Crawl!$A852:$DZ852,1,Rules!$H$14),"")))</f>
        <v/>
      </c>
      <c r="K853">
        <f>IF(A853="","",IFERROR(SUMIFS('GSC current'!$J$2:$J$2001,'GSC current'!$I$2:$I$2001,B853),0))</f>
        <v/>
      </c>
      <c r="L853">
        <f>IF(A853="","",IFERROR(SUMIFS('GSC current'!$K$2:$K$2001,'GSC current'!$I$2:$I$2001,B853),0))</f>
        <v/>
      </c>
      <c r="M853" s="20">
        <f>IF(A853="","",IF(N(L853)&gt;0,K853/L853,""))</f>
        <v/>
      </c>
      <c r="N853" s="21">
        <f>IF(A853="","",IF(N(L853)&gt;0,SUMIFS('GSC current'!$L$2:$L$2001,'GSC current'!$I$2:$I$2001,B853)/L853,""))</f>
        <v/>
      </c>
      <c r="O853">
        <f>IF(A853="","",IFERROR(SUMIFS('GSC previous'!$J$2:$J$2001,'GSC previous'!$I$2:$I$2001,B853),0))</f>
        <v/>
      </c>
      <c r="P853" s="22">
        <f>IF(A853="","",IF(N(O853)&gt;0,(K853-O853)/O853,""))</f>
        <v/>
      </c>
      <c r="Q853">
        <f>IF(A853="","",IFERROR(SUMIFS(GA4!$P$2:$P$2001,GA4!$O$2:$O$2001,B853),0))</f>
        <v/>
      </c>
      <c r="R853" s="23">
        <f>IF(A853="","",IF(N(Q853)&gt;0,SUMIFS(GA4!$Q$2:$Q$2001,GA4!$O$2:$O$2001,B853)/Q853,""))</f>
        <v/>
      </c>
      <c r="S853">
        <f>IF(A853="","",IFERROR(SUMIFS(GA4!$R$2:$R$2001,GA4!$O$2:$O$2001,B853),0))</f>
        <v/>
      </c>
      <c r="T853">
        <f>IF(A853="","",IF(AND(ISNUMBER(F853),LEFT(C853&amp;"",1)="2"),IF(F853&lt;Rules!$B$9,"Yes","No"),"No"))</f>
        <v/>
      </c>
      <c r="U853">
        <f>IF(A853="","",IF(AND(N(O853)&gt;=Rules!$B$8,ISNUMBER(P853)),IF(P853&lt;=-Rules!$B$7,"Yes","No"),"No"))</f>
        <v/>
      </c>
      <c r="V853">
        <f>IF(A853="","",IF(AND(N(L853)&gt;=Rules!$B$6,ISNUMBER(N853)),IF(AND(N853&gt;=Rules!$B$10,N853&lt;=Rules!$B$11),"Yes","No"),"No"))</f>
        <v/>
      </c>
      <c r="W853">
        <f>IF(A853="","",IF(I853&lt;&gt;"","Yes","No"))</f>
        <v/>
      </c>
      <c r="X853">
        <f>IF(I853="","",IF(SUMIFS($K$3:$K$2002,$A$3:$A$2002,SUBSTITUTE(SUBSTITUTE(I853,"?","~?"),"*","~*"))&gt;N(K853),"Yes","No"))</f>
        <v/>
      </c>
      <c r="Y853">
        <f>IF(A853="","",IF(N(S853)&gt;0,"Yes","No"))</f>
        <v/>
      </c>
      <c r="Z853">
        <f>IF(A853="","",IF(AND(N(K853)&lt;Rules!$B$5,N(L853)&lt;Rules!$B$6,N(Q853)&lt;Rules!$B$13,Y853="No"),"Yes","No"))</f>
        <v/>
      </c>
      <c r="AA853">
        <f>IF(A853="","",IF(LEFT(C853&amp;"",1)="3","Redirect",IF(OR(LEFT(C853&amp;"",1)="4",LEFT(C853&amp;"",1)="5"),IF(OR(N(K853)&gt;0,N(AC853)&gt;=Rules!$B$14),"Redirect","Prune"),IF(D853="Non-Indexable","Keep",IF(AND(W853="Yes",X853="Yes",Y853="No"),"Merge",IF(OR(U853="Yes",V853="Yes",AND(T853="Yes",N(L853)&gt;=Rules!$B$6)),"Update",IF(Z853="Yes",IF(N(AC853)&gt;=Rules!$B$14,"Redirect","Prune"),"Keep")))))))</f>
        <v/>
      </c>
      <c r="AB853">
        <f>IF(A853="","",IF(LEFT(C853&amp;"",1)="3","Already redirects ("&amp;C853&amp;"). Update internal links to point at the final URL.",IF(OR(LEFT(C853&amp;"",1)="4",LEFT(C853&amp;"",1)="5"),IF(AA853="Redirect","Returns "&amp;C853&amp;" but still has "&amp;N(K853)&amp;" clicks and "&amp;N(AC853)&amp;" referring domains. 301 it to the closest live page.","Returns "&amp;C853&amp;" with no clicks or links. Remove internal links and let it 404 or 410."),IF(D853="Non-Indexable","Non-indexable ("&amp;E853&amp;"). Keep if that is intentional; otherwise fix the canonical or noindex.",IF(AA853="Merge","Overlaps with "&amp;I853&amp;IF(N(J853)&gt;0," (similarity "&amp;TEXT(J853,"0.00")&amp;")","")&amp;", which gets more clicks. Merge the useful parts into it and 301 this URL.",IF(AA853="Update",MID(IF(U853="Yes","; Clicks down "&amp;TEXT(-P853,"0%")&amp;" on the previous period","")&amp;IF(V853="Yes","; Average position "&amp;TEXT(N853,"0.0")&amp;" on "&amp;TEXT(L853,"#,##0")&amp;" impressions (striking distance)","")&amp;IF(AND(T853="Yes",N(L853)&gt;=Rules!$B$6),"; Thin ("&amp;F853&amp;" words) but has search demand",""),3,400),IF(AA853="Prune","Low value: "&amp;N(K853)&amp;" clicks, "&amp;N(L853)&amp;" impressions, "&amp;N(Q853)&amp;" sessions, no key events. Remove or noindex it and update internal links.",IF(AA853="Redirect","Low value but "&amp;N(AC853)&amp;" referring domains. 301 it to the closest relevant page to keep those links.",IF(AND(Z853="No",Y853="Yes",N(K853)&lt;Rules!$B$5),"Low search traffic but it converts (key events: "&amp;S853&amp;"). Keep it and link to it.",IF(W853="Yes","Stronger than the page it overlaps ("&amp;I853&amp;"). Keep; merge that page into this one.","Healthy: "&amp;N(K853)&amp;" clicks"&amp;IF(ISNUMBER(N853),", average position "&amp;TEXT(N853,"0.0"),"")&amp;". Keep and monitor."))))))))))</f>
        <v/>
      </c>
      <c r="AE853">
        <f>IF(A853="","",IF(AD853&lt;&gt;"",AD853,AA853))</f>
        <v/>
      </c>
    </row>
    <row r="854">
      <c r="A854">
        <f>IF(Crawl!A853="","",Crawl!A853)</f>
        <v/>
      </c>
      <c r="B854">
        <f>IF(A854="","",Crawl!EC853)</f>
        <v/>
      </c>
      <c r="C854">
        <f>IF(A854="","",IFERROR(INDEX(Crawl!$A853:$DZ853,1,Rules!$H$6),""))</f>
        <v/>
      </c>
      <c r="D854">
        <f>IF(A854="","",IFERROR(INDEX(Crawl!$A853:$DZ853,1,Rules!$H$7),"")&amp;"")</f>
        <v/>
      </c>
      <c r="E854">
        <f>IF(A854="","",IFERROR(INDEX(Crawl!$A853:$DZ853,1,Rules!$H$8),"")&amp;"")</f>
        <v/>
      </c>
      <c r="F854">
        <f>IF(A854="","",IFERROR(INDEX(Crawl!$A853:$DZ853,1,Rules!$H$9),""))</f>
        <v/>
      </c>
      <c r="G854">
        <f>IF(A854="","",IFERROR(INDEX(Crawl!$A853:$DZ853,1,Rules!$H$10),""))</f>
        <v/>
      </c>
      <c r="H854">
        <f>IF(A854="","",IFERROR(INDEX(Crawl!$A853:$DZ853,1,Rules!$H$12),""))</f>
        <v/>
      </c>
      <c r="I854">
        <f>IF(A854="","",IF(AND(N(H854)&gt;0,IFERROR(INDEX(Crawl!$A853:$DZ853,1,Rules!$H$11),"")&amp;""&lt;&gt;""),IFERROR(INDEX(Crawl!$A853:$DZ853,1,Rules!$H$11),"")&amp;"",IF(AND(ISNUMBER(J854),N(J854)&gt;=Rules!$B$12,IFERROR(INDEX(Crawl!$A853:$DZ853,1,Rules!$H$13),"")&amp;""&lt;&gt;""),IFERROR(INDEX(Crawl!$A853:$DZ853,1,Rules!$H$13),"")&amp;"","")))</f>
        <v/>
      </c>
      <c r="J854" s="19">
        <f>IF(A854="","",IF(IFERROR(INDEX(Crawl!$A853:$DZ853,1,Rules!$H$14),"")&amp;""="","",IFERROR(INDEX(Crawl!$A853:$DZ853,1,Rules!$H$14),"")))</f>
        <v/>
      </c>
      <c r="K854">
        <f>IF(A854="","",IFERROR(SUMIFS('GSC current'!$J$2:$J$2001,'GSC current'!$I$2:$I$2001,B854),0))</f>
        <v/>
      </c>
      <c r="L854">
        <f>IF(A854="","",IFERROR(SUMIFS('GSC current'!$K$2:$K$2001,'GSC current'!$I$2:$I$2001,B854),0))</f>
        <v/>
      </c>
      <c r="M854" s="20">
        <f>IF(A854="","",IF(N(L854)&gt;0,K854/L854,""))</f>
        <v/>
      </c>
      <c r="N854" s="21">
        <f>IF(A854="","",IF(N(L854)&gt;0,SUMIFS('GSC current'!$L$2:$L$2001,'GSC current'!$I$2:$I$2001,B854)/L854,""))</f>
        <v/>
      </c>
      <c r="O854">
        <f>IF(A854="","",IFERROR(SUMIFS('GSC previous'!$J$2:$J$2001,'GSC previous'!$I$2:$I$2001,B854),0))</f>
        <v/>
      </c>
      <c r="P854" s="22">
        <f>IF(A854="","",IF(N(O854)&gt;0,(K854-O854)/O854,""))</f>
        <v/>
      </c>
      <c r="Q854">
        <f>IF(A854="","",IFERROR(SUMIFS(GA4!$P$2:$P$2001,GA4!$O$2:$O$2001,B854),0))</f>
        <v/>
      </c>
      <c r="R854" s="23">
        <f>IF(A854="","",IF(N(Q854)&gt;0,SUMIFS(GA4!$Q$2:$Q$2001,GA4!$O$2:$O$2001,B854)/Q854,""))</f>
        <v/>
      </c>
      <c r="S854">
        <f>IF(A854="","",IFERROR(SUMIFS(GA4!$R$2:$R$2001,GA4!$O$2:$O$2001,B854),0))</f>
        <v/>
      </c>
      <c r="T854">
        <f>IF(A854="","",IF(AND(ISNUMBER(F854),LEFT(C854&amp;"",1)="2"),IF(F854&lt;Rules!$B$9,"Yes","No"),"No"))</f>
        <v/>
      </c>
      <c r="U854">
        <f>IF(A854="","",IF(AND(N(O854)&gt;=Rules!$B$8,ISNUMBER(P854)),IF(P854&lt;=-Rules!$B$7,"Yes","No"),"No"))</f>
        <v/>
      </c>
      <c r="V854">
        <f>IF(A854="","",IF(AND(N(L854)&gt;=Rules!$B$6,ISNUMBER(N854)),IF(AND(N854&gt;=Rules!$B$10,N854&lt;=Rules!$B$11),"Yes","No"),"No"))</f>
        <v/>
      </c>
      <c r="W854">
        <f>IF(A854="","",IF(I854&lt;&gt;"","Yes","No"))</f>
        <v/>
      </c>
      <c r="X854">
        <f>IF(I854="","",IF(SUMIFS($K$3:$K$2002,$A$3:$A$2002,SUBSTITUTE(SUBSTITUTE(I854,"?","~?"),"*","~*"))&gt;N(K854),"Yes","No"))</f>
        <v/>
      </c>
      <c r="Y854">
        <f>IF(A854="","",IF(N(S854)&gt;0,"Yes","No"))</f>
        <v/>
      </c>
      <c r="Z854">
        <f>IF(A854="","",IF(AND(N(K854)&lt;Rules!$B$5,N(L854)&lt;Rules!$B$6,N(Q854)&lt;Rules!$B$13,Y854="No"),"Yes","No"))</f>
        <v/>
      </c>
      <c r="AA854">
        <f>IF(A854="","",IF(LEFT(C854&amp;"",1)="3","Redirect",IF(OR(LEFT(C854&amp;"",1)="4",LEFT(C854&amp;"",1)="5"),IF(OR(N(K854)&gt;0,N(AC854)&gt;=Rules!$B$14),"Redirect","Prune"),IF(D854="Non-Indexable","Keep",IF(AND(W854="Yes",X854="Yes",Y854="No"),"Merge",IF(OR(U854="Yes",V854="Yes",AND(T854="Yes",N(L854)&gt;=Rules!$B$6)),"Update",IF(Z854="Yes",IF(N(AC854)&gt;=Rules!$B$14,"Redirect","Prune"),"Keep")))))))</f>
        <v/>
      </c>
      <c r="AB854">
        <f>IF(A854="","",IF(LEFT(C854&amp;"",1)="3","Already redirects ("&amp;C854&amp;"). Update internal links to point at the final URL.",IF(OR(LEFT(C854&amp;"",1)="4",LEFT(C854&amp;"",1)="5"),IF(AA854="Redirect","Returns "&amp;C854&amp;" but still has "&amp;N(K854)&amp;" clicks and "&amp;N(AC854)&amp;" referring domains. 301 it to the closest live page.","Returns "&amp;C854&amp;" with no clicks or links. Remove internal links and let it 404 or 410."),IF(D854="Non-Indexable","Non-indexable ("&amp;E854&amp;"). Keep if that is intentional; otherwise fix the canonical or noindex.",IF(AA854="Merge","Overlaps with "&amp;I854&amp;IF(N(J854)&gt;0," (similarity "&amp;TEXT(J854,"0.00")&amp;")","")&amp;", which gets more clicks. Merge the useful parts into it and 301 this URL.",IF(AA854="Update",MID(IF(U854="Yes","; Clicks down "&amp;TEXT(-P854,"0%")&amp;" on the previous period","")&amp;IF(V854="Yes","; Average position "&amp;TEXT(N854,"0.0")&amp;" on "&amp;TEXT(L854,"#,##0")&amp;" impressions (striking distance)","")&amp;IF(AND(T854="Yes",N(L854)&gt;=Rules!$B$6),"; Thin ("&amp;F854&amp;" words) but has search demand",""),3,400),IF(AA854="Prune","Low value: "&amp;N(K854)&amp;" clicks, "&amp;N(L854)&amp;" impressions, "&amp;N(Q854)&amp;" sessions, no key events. Remove or noindex it and update internal links.",IF(AA854="Redirect","Low value but "&amp;N(AC854)&amp;" referring domains. 301 it to the closest relevant page to keep those links.",IF(AND(Z854="No",Y854="Yes",N(K854)&lt;Rules!$B$5),"Low search traffic but it converts (key events: "&amp;S854&amp;"). Keep it and link to it.",IF(W854="Yes","Stronger than the page it overlaps ("&amp;I854&amp;"). Keep; merge that page into this one.","Healthy: "&amp;N(K854)&amp;" clicks"&amp;IF(ISNUMBER(N854),", average position "&amp;TEXT(N854,"0.0"),"")&amp;". Keep and monitor."))))))))))</f>
        <v/>
      </c>
      <c r="AE854">
        <f>IF(A854="","",IF(AD854&lt;&gt;"",AD854,AA854))</f>
        <v/>
      </c>
    </row>
    <row r="855">
      <c r="A855">
        <f>IF(Crawl!A854="","",Crawl!A854)</f>
        <v/>
      </c>
      <c r="B855">
        <f>IF(A855="","",Crawl!EC854)</f>
        <v/>
      </c>
      <c r="C855">
        <f>IF(A855="","",IFERROR(INDEX(Crawl!$A854:$DZ854,1,Rules!$H$6),""))</f>
        <v/>
      </c>
      <c r="D855">
        <f>IF(A855="","",IFERROR(INDEX(Crawl!$A854:$DZ854,1,Rules!$H$7),"")&amp;"")</f>
        <v/>
      </c>
      <c r="E855">
        <f>IF(A855="","",IFERROR(INDEX(Crawl!$A854:$DZ854,1,Rules!$H$8),"")&amp;"")</f>
        <v/>
      </c>
      <c r="F855">
        <f>IF(A855="","",IFERROR(INDEX(Crawl!$A854:$DZ854,1,Rules!$H$9),""))</f>
        <v/>
      </c>
      <c r="G855">
        <f>IF(A855="","",IFERROR(INDEX(Crawl!$A854:$DZ854,1,Rules!$H$10),""))</f>
        <v/>
      </c>
      <c r="H855">
        <f>IF(A855="","",IFERROR(INDEX(Crawl!$A854:$DZ854,1,Rules!$H$12),""))</f>
        <v/>
      </c>
      <c r="I855">
        <f>IF(A855="","",IF(AND(N(H855)&gt;0,IFERROR(INDEX(Crawl!$A854:$DZ854,1,Rules!$H$11),"")&amp;""&lt;&gt;""),IFERROR(INDEX(Crawl!$A854:$DZ854,1,Rules!$H$11),"")&amp;"",IF(AND(ISNUMBER(J855),N(J855)&gt;=Rules!$B$12,IFERROR(INDEX(Crawl!$A854:$DZ854,1,Rules!$H$13),"")&amp;""&lt;&gt;""),IFERROR(INDEX(Crawl!$A854:$DZ854,1,Rules!$H$13),"")&amp;"","")))</f>
        <v/>
      </c>
      <c r="J855" s="19">
        <f>IF(A855="","",IF(IFERROR(INDEX(Crawl!$A854:$DZ854,1,Rules!$H$14),"")&amp;""="","",IFERROR(INDEX(Crawl!$A854:$DZ854,1,Rules!$H$14),"")))</f>
        <v/>
      </c>
      <c r="K855">
        <f>IF(A855="","",IFERROR(SUMIFS('GSC current'!$J$2:$J$2001,'GSC current'!$I$2:$I$2001,B855),0))</f>
        <v/>
      </c>
      <c r="L855">
        <f>IF(A855="","",IFERROR(SUMIFS('GSC current'!$K$2:$K$2001,'GSC current'!$I$2:$I$2001,B855),0))</f>
        <v/>
      </c>
      <c r="M855" s="20">
        <f>IF(A855="","",IF(N(L855)&gt;0,K855/L855,""))</f>
        <v/>
      </c>
      <c r="N855" s="21">
        <f>IF(A855="","",IF(N(L855)&gt;0,SUMIFS('GSC current'!$L$2:$L$2001,'GSC current'!$I$2:$I$2001,B855)/L855,""))</f>
        <v/>
      </c>
      <c r="O855">
        <f>IF(A855="","",IFERROR(SUMIFS('GSC previous'!$J$2:$J$2001,'GSC previous'!$I$2:$I$2001,B855),0))</f>
        <v/>
      </c>
      <c r="P855" s="22">
        <f>IF(A855="","",IF(N(O855)&gt;0,(K855-O855)/O855,""))</f>
        <v/>
      </c>
      <c r="Q855">
        <f>IF(A855="","",IFERROR(SUMIFS(GA4!$P$2:$P$2001,GA4!$O$2:$O$2001,B855),0))</f>
        <v/>
      </c>
      <c r="R855" s="23">
        <f>IF(A855="","",IF(N(Q855)&gt;0,SUMIFS(GA4!$Q$2:$Q$2001,GA4!$O$2:$O$2001,B855)/Q855,""))</f>
        <v/>
      </c>
      <c r="S855">
        <f>IF(A855="","",IFERROR(SUMIFS(GA4!$R$2:$R$2001,GA4!$O$2:$O$2001,B855),0))</f>
        <v/>
      </c>
      <c r="T855">
        <f>IF(A855="","",IF(AND(ISNUMBER(F855),LEFT(C855&amp;"",1)="2"),IF(F855&lt;Rules!$B$9,"Yes","No"),"No"))</f>
        <v/>
      </c>
      <c r="U855">
        <f>IF(A855="","",IF(AND(N(O855)&gt;=Rules!$B$8,ISNUMBER(P855)),IF(P855&lt;=-Rules!$B$7,"Yes","No"),"No"))</f>
        <v/>
      </c>
      <c r="V855">
        <f>IF(A855="","",IF(AND(N(L855)&gt;=Rules!$B$6,ISNUMBER(N855)),IF(AND(N855&gt;=Rules!$B$10,N855&lt;=Rules!$B$11),"Yes","No"),"No"))</f>
        <v/>
      </c>
      <c r="W855">
        <f>IF(A855="","",IF(I855&lt;&gt;"","Yes","No"))</f>
        <v/>
      </c>
      <c r="X855">
        <f>IF(I855="","",IF(SUMIFS($K$3:$K$2002,$A$3:$A$2002,SUBSTITUTE(SUBSTITUTE(I855,"?","~?"),"*","~*"))&gt;N(K855),"Yes","No"))</f>
        <v/>
      </c>
      <c r="Y855">
        <f>IF(A855="","",IF(N(S855)&gt;0,"Yes","No"))</f>
        <v/>
      </c>
      <c r="Z855">
        <f>IF(A855="","",IF(AND(N(K855)&lt;Rules!$B$5,N(L855)&lt;Rules!$B$6,N(Q855)&lt;Rules!$B$13,Y855="No"),"Yes","No"))</f>
        <v/>
      </c>
      <c r="AA855">
        <f>IF(A855="","",IF(LEFT(C855&amp;"",1)="3","Redirect",IF(OR(LEFT(C855&amp;"",1)="4",LEFT(C855&amp;"",1)="5"),IF(OR(N(K855)&gt;0,N(AC855)&gt;=Rules!$B$14),"Redirect","Prune"),IF(D855="Non-Indexable","Keep",IF(AND(W855="Yes",X855="Yes",Y855="No"),"Merge",IF(OR(U855="Yes",V855="Yes",AND(T855="Yes",N(L855)&gt;=Rules!$B$6)),"Update",IF(Z855="Yes",IF(N(AC855)&gt;=Rules!$B$14,"Redirect","Prune"),"Keep")))))))</f>
        <v/>
      </c>
      <c r="AB855">
        <f>IF(A855="","",IF(LEFT(C855&amp;"",1)="3","Already redirects ("&amp;C855&amp;"). Update internal links to point at the final URL.",IF(OR(LEFT(C855&amp;"",1)="4",LEFT(C855&amp;"",1)="5"),IF(AA855="Redirect","Returns "&amp;C855&amp;" but still has "&amp;N(K855)&amp;" clicks and "&amp;N(AC855)&amp;" referring domains. 301 it to the closest live page.","Returns "&amp;C855&amp;" with no clicks or links. Remove internal links and let it 404 or 410."),IF(D855="Non-Indexable","Non-indexable ("&amp;E855&amp;"). Keep if that is intentional; otherwise fix the canonical or noindex.",IF(AA855="Merge","Overlaps with "&amp;I855&amp;IF(N(J855)&gt;0," (similarity "&amp;TEXT(J855,"0.00")&amp;")","")&amp;", which gets more clicks. Merge the useful parts into it and 301 this URL.",IF(AA855="Update",MID(IF(U855="Yes","; Clicks down "&amp;TEXT(-P855,"0%")&amp;" on the previous period","")&amp;IF(V855="Yes","; Average position "&amp;TEXT(N855,"0.0")&amp;" on "&amp;TEXT(L855,"#,##0")&amp;" impressions (striking distance)","")&amp;IF(AND(T855="Yes",N(L855)&gt;=Rules!$B$6),"; Thin ("&amp;F855&amp;" words) but has search demand",""),3,400),IF(AA855="Prune","Low value: "&amp;N(K855)&amp;" clicks, "&amp;N(L855)&amp;" impressions, "&amp;N(Q855)&amp;" sessions, no key events. Remove or noindex it and update internal links.",IF(AA855="Redirect","Low value but "&amp;N(AC855)&amp;" referring domains. 301 it to the closest relevant page to keep those links.",IF(AND(Z855="No",Y855="Yes",N(K855)&lt;Rules!$B$5),"Low search traffic but it converts (key events: "&amp;S855&amp;"). Keep it and link to it.",IF(W855="Yes","Stronger than the page it overlaps ("&amp;I855&amp;"). Keep; merge that page into this one.","Healthy: "&amp;N(K855)&amp;" clicks"&amp;IF(ISNUMBER(N855),", average position "&amp;TEXT(N855,"0.0"),"")&amp;". Keep and monitor."))))))))))</f>
        <v/>
      </c>
      <c r="AE855">
        <f>IF(A855="","",IF(AD855&lt;&gt;"",AD855,AA855))</f>
        <v/>
      </c>
    </row>
    <row r="856">
      <c r="A856">
        <f>IF(Crawl!A855="","",Crawl!A855)</f>
        <v/>
      </c>
      <c r="B856">
        <f>IF(A856="","",Crawl!EC855)</f>
        <v/>
      </c>
      <c r="C856">
        <f>IF(A856="","",IFERROR(INDEX(Crawl!$A855:$DZ855,1,Rules!$H$6),""))</f>
        <v/>
      </c>
      <c r="D856">
        <f>IF(A856="","",IFERROR(INDEX(Crawl!$A855:$DZ855,1,Rules!$H$7),"")&amp;"")</f>
        <v/>
      </c>
      <c r="E856">
        <f>IF(A856="","",IFERROR(INDEX(Crawl!$A855:$DZ855,1,Rules!$H$8),"")&amp;"")</f>
        <v/>
      </c>
      <c r="F856">
        <f>IF(A856="","",IFERROR(INDEX(Crawl!$A855:$DZ855,1,Rules!$H$9),""))</f>
        <v/>
      </c>
      <c r="G856">
        <f>IF(A856="","",IFERROR(INDEX(Crawl!$A855:$DZ855,1,Rules!$H$10),""))</f>
        <v/>
      </c>
      <c r="H856">
        <f>IF(A856="","",IFERROR(INDEX(Crawl!$A855:$DZ855,1,Rules!$H$12),""))</f>
        <v/>
      </c>
      <c r="I856">
        <f>IF(A856="","",IF(AND(N(H856)&gt;0,IFERROR(INDEX(Crawl!$A855:$DZ855,1,Rules!$H$11),"")&amp;""&lt;&gt;""),IFERROR(INDEX(Crawl!$A855:$DZ855,1,Rules!$H$11),"")&amp;"",IF(AND(ISNUMBER(J856),N(J856)&gt;=Rules!$B$12,IFERROR(INDEX(Crawl!$A855:$DZ855,1,Rules!$H$13),"")&amp;""&lt;&gt;""),IFERROR(INDEX(Crawl!$A855:$DZ855,1,Rules!$H$13),"")&amp;"","")))</f>
        <v/>
      </c>
      <c r="J856" s="19">
        <f>IF(A856="","",IF(IFERROR(INDEX(Crawl!$A855:$DZ855,1,Rules!$H$14),"")&amp;""="","",IFERROR(INDEX(Crawl!$A855:$DZ855,1,Rules!$H$14),"")))</f>
        <v/>
      </c>
      <c r="K856">
        <f>IF(A856="","",IFERROR(SUMIFS('GSC current'!$J$2:$J$2001,'GSC current'!$I$2:$I$2001,B856),0))</f>
        <v/>
      </c>
      <c r="L856">
        <f>IF(A856="","",IFERROR(SUMIFS('GSC current'!$K$2:$K$2001,'GSC current'!$I$2:$I$2001,B856),0))</f>
        <v/>
      </c>
      <c r="M856" s="20">
        <f>IF(A856="","",IF(N(L856)&gt;0,K856/L856,""))</f>
        <v/>
      </c>
      <c r="N856" s="21">
        <f>IF(A856="","",IF(N(L856)&gt;0,SUMIFS('GSC current'!$L$2:$L$2001,'GSC current'!$I$2:$I$2001,B856)/L856,""))</f>
        <v/>
      </c>
      <c r="O856">
        <f>IF(A856="","",IFERROR(SUMIFS('GSC previous'!$J$2:$J$2001,'GSC previous'!$I$2:$I$2001,B856),0))</f>
        <v/>
      </c>
      <c r="P856" s="22">
        <f>IF(A856="","",IF(N(O856)&gt;0,(K856-O856)/O856,""))</f>
        <v/>
      </c>
      <c r="Q856">
        <f>IF(A856="","",IFERROR(SUMIFS(GA4!$P$2:$P$2001,GA4!$O$2:$O$2001,B856),0))</f>
        <v/>
      </c>
      <c r="R856" s="23">
        <f>IF(A856="","",IF(N(Q856)&gt;0,SUMIFS(GA4!$Q$2:$Q$2001,GA4!$O$2:$O$2001,B856)/Q856,""))</f>
        <v/>
      </c>
      <c r="S856">
        <f>IF(A856="","",IFERROR(SUMIFS(GA4!$R$2:$R$2001,GA4!$O$2:$O$2001,B856),0))</f>
        <v/>
      </c>
      <c r="T856">
        <f>IF(A856="","",IF(AND(ISNUMBER(F856),LEFT(C856&amp;"",1)="2"),IF(F856&lt;Rules!$B$9,"Yes","No"),"No"))</f>
        <v/>
      </c>
      <c r="U856">
        <f>IF(A856="","",IF(AND(N(O856)&gt;=Rules!$B$8,ISNUMBER(P856)),IF(P856&lt;=-Rules!$B$7,"Yes","No"),"No"))</f>
        <v/>
      </c>
      <c r="V856">
        <f>IF(A856="","",IF(AND(N(L856)&gt;=Rules!$B$6,ISNUMBER(N856)),IF(AND(N856&gt;=Rules!$B$10,N856&lt;=Rules!$B$11),"Yes","No"),"No"))</f>
        <v/>
      </c>
      <c r="W856">
        <f>IF(A856="","",IF(I856&lt;&gt;"","Yes","No"))</f>
        <v/>
      </c>
      <c r="X856">
        <f>IF(I856="","",IF(SUMIFS($K$3:$K$2002,$A$3:$A$2002,SUBSTITUTE(SUBSTITUTE(I856,"?","~?"),"*","~*"))&gt;N(K856),"Yes","No"))</f>
        <v/>
      </c>
      <c r="Y856">
        <f>IF(A856="","",IF(N(S856)&gt;0,"Yes","No"))</f>
        <v/>
      </c>
      <c r="Z856">
        <f>IF(A856="","",IF(AND(N(K856)&lt;Rules!$B$5,N(L856)&lt;Rules!$B$6,N(Q856)&lt;Rules!$B$13,Y856="No"),"Yes","No"))</f>
        <v/>
      </c>
      <c r="AA856">
        <f>IF(A856="","",IF(LEFT(C856&amp;"",1)="3","Redirect",IF(OR(LEFT(C856&amp;"",1)="4",LEFT(C856&amp;"",1)="5"),IF(OR(N(K856)&gt;0,N(AC856)&gt;=Rules!$B$14),"Redirect","Prune"),IF(D856="Non-Indexable","Keep",IF(AND(W856="Yes",X856="Yes",Y856="No"),"Merge",IF(OR(U856="Yes",V856="Yes",AND(T856="Yes",N(L856)&gt;=Rules!$B$6)),"Update",IF(Z856="Yes",IF(N(AC856)&gt;=Rules!$B$14,"Redirect","Prune"),"Keep")))))))</f>
        <v/>
      </c>
      <c r="AB856">
        <f>IF(A856="","",IF(LEFT(C856&amp;"",1)="3","Already redirects ("&amp;C856&amp;"). Update internal links to point at the final URL.",IF(OR(LEFT(C856&amp;"",1)="4",LEFT(C856&amp;"",1)="5"),IF(AA856="Redirect","Returns "&amp;C856&amp;" but still has "&amp;N(K856)&amp;" clicks and "&amp;N(AC856)&amp;" referring domains. 301 it to the closest live page.","Returns "&amp;C856&amp;" with no clicks or links. Remove internal links and let it 404 or 410."),IF(D856="Non-Indexable","Non-indexable ("&amp;E856&amp;"). Keep if that is intentional; otherwise fix the canonical or noindex.",IF(AA856="Merge","Overlaps with "&amp;I856&amp;IF(N(J856)&gt;0," (similarity "&amp;TEXT(J856,"0.00")&amp;")","")&amp;", which gets more clicks. Merge the useful parts into it and 301 this URL.",IF(AA856="Update",MID(IF(U856="Yes","; Clicks down "&amp;TEXT(-P856,"0%")&amp;" on the previous period","")&amp;IF(V856="Yes","; Average position "&amp;TEXT(N856,"0.0")&amp;" on "&amp;TEXT(L856,"#,##0")&amp;" impressions (striking distance)","")&amp;IF(AND(T856="Yes",N(L856)&gt;=Rules!$B$6),"; Thin ("&amp;F856&amp;" words) but has search demand",""),3,400),IF(AA856="Prune","Low value: "&amp;N(K856)&amp;" clicks, "&amp;N(L856)&amp;" impressions, "&amp;N(Q856)&amp;" sessions, no key events. Remove or noindex it and update internal links.",IF(AA856="Redirect","Low value but "&amp;N(AC856)&amp;" referring domains. 301 it to the closest relevant page to keep those links.",IF(AND(Z856="No",Y856="Yes",N(K856)&lt;Rules!$B$5),"Low search traffic but it converts (key events: "&amp;S856&amp;"). Keep it and link to it.",IF(W856="Yes","Stronger than the page it overlaps ("&amp;I856&amp;"). Keep; merge that page into this one.","Healthy: "&amp;N(K856)&amp;" clicks"&amp;IF(ISNUMBER(N856),", average position "&amp;TEXT(N856,"0.0"),"")&amp;". Keep and monitor."))))))))))</f>
        <v/>
      </c>
      <c r="AE856">
        <f>IF(A856="","",IF(AD856&lt;&gt;"",AD856,AA856))</f>
        <v/>
      </c>
    </row>
    <row r="857">
      <c r="A857">
        <f>IF(Crawl!A856="","",Crawl!A856)</f>
        <v/>
      </c>
      <c r="B857">
        <f>IF(A857="","",Crawl!EC856)</f>
        <v/>
      </c>
      <c r="C857">
        <f>IF(A857="","",IFERROR(INDEX(Crawl!$A856:$DZ856,1,Rules!$H$6),""))</f>
        <v/>
      </c>
      <c r="D857">
        <f>IF(A857="","",IFERROR(INDEX(Crawl!$A856:$DZ856,1,Rules!$H$7),"")&amp;"")</f>
        <v/>
      </c>
      <c r="E857">
        <f>IF(A857="","",IFERROR(INDEX(Crawl!$A856:$DZ856,1,Rules!$H$8),"")&amp;"")</f>
        <v/>
      </c>
      <c r="F857">
        <f>IF(A857="","",IFERROR(INDEX(Crawl!$A856:$DZ856,1,Rules!$H$9),""))</f>
        <v/>
      </c>
      <c r="G857">
        <f>IF(A857="","",IFERROR(INDEX(Crawl!$A856:$DZ856,1,Rules!$H$10),""))</f>
        <v/>
      </c>
      <c r="H857">
        <f>IF(A857="","",IFERROR(INDEX(Crawl!$A856:$DZ856,1,Rules!$H$12),""))</f>
        <v/>
      </c>
      <c r="I857">
        <f>IF(A857="","",IF(AND(N(H857)&gt;0,IFERROR(INDEX(Crawl!$A856:$DZ856,1,Rules!$H$11),"")&amp;""&lt;&gt;""),IFERROR(INDEX(Crawl!$A856:$DZ856,1,Rules!$H$11),"")&amp;"",IF(AND(ISNUMBER(J857),N(J857)&gt;=Rules!$B$12,IFERROR(INDEX(Crawl!$A856:$DZ856,1,Rules!$H$13),"")&amp;""&lt;&gt;""),IFERROR(INDEX(Crawl!$A856:$DZ856,1,Rules!$H$13),"")&amp;"","")))</f>
        <v/>
      </c>
      <c r="J857" s="19">
        <f>IF(A857="","",IF(IFERROR(INDEX(Crawl!$A856:$DZ856,1,Rules!$H$14),"")&amp;""="","",IFERROR(INDEX(Crawl!$A856:$DZ856,1,Rules!$H$14),"")))</f>
        <v/>
      </c>
      <c r="K857">
        <f>IF(A857="","",IFERROR(SUMIFS('GSC current'!$J$2:$J$2001,'GSC current'!$I$2:$I$2001,B857),0))</f>
        <v/>
      </c>
      <c r="L857">
        <f>IF(A857="","",IFERROR(SUMIFS('GSC current'!$K$2:$K$2001,'GSC current'!$I$2:$I$2001,B857),0))</f>
        <v/>
      </c>
      <c r="M857" s="20">
        <f>IF(A857="","",IF(N(L857)&gt;0,K857/L857,""))</f>
        <v/>
      </c>
      <c r="N857" s="21">
        <f>IF(A857="","",IF(N(L857)&gt;0,SUMIFS('GSC current'!$L$2:$L$2001,'GSC current'!$I$2:$I$2001,B857)/L857,""))</f>
        <v/>
      </c>
      <c r="O857">
        <f>IF(A857="","",IFERROR(SUMIFS('GSC previous'!$J$2:$J$2001,'GSC previous'!$I$2:$I$2001,B857),0))</f>
        <v/>
      </c>
      <c r="P857" s="22">
        <f>IF(A857="","",IF(N(O857)&gt;0,(K857-O857)/O857,""))</f>
        <v/>
      </c>
      <c r="Q857">
        <f>IF(A857="","",IFERROR(SUMIFS(GA4!$P$2:$P$2001,GA4!$O$2:$O$2001,B857),0))</f>
        <v/>
      </c>
      <c r="R857" s="23">
        <f>IF(A857="","",IF(N(Q857)&gt;0,SUMIFS(GA4!$Q$2:$Q$2001,GA4!$O$2:$O$2001,B857)/Q857,""))</f>
        <v/>
      </c>
      <c r="S857">
        <f>IF(A857="","",IFERROR(SUMIFS(GA4!$R$2:$R$2001,GA4!$O$2:$O$2001,B857),0))</f>
        <v/>
      </c>
      <c r="T857">
        <f>IF(A857="","",IF(AND(ISNUMBER(F857),LEFT(C857&amp;"",1)="2"),IF(F857&lt;Rules!$B$9,"Yes","No"),"No"))</f>
        <v/>
      </c>
      <c r="U857">
        <f>IF(A857="","",IF(AND(N(O857)&gt;=Rules!$B$8,ISNUMBER(P857)),IF(P857&lt;=-Rules!$B$7,"Yes","No"),"No"))</f>
        <v/>
      </c>
      <c r="V857">
        <f>IF(A857="","",IF(AND(N(L857)&gt;=Rules!$B$6,ISNUMBER(N857)),IF(AND(N857&gt;=Rules!$B$10,N857&lt;=Rules!$B$11),"Yes","No"),"No"))</f>
        <v/>
      </c>
      <c r="W857">
        <f>IF(A857="","",IF(I857&lt;&gt;"","Yes","No"))</f>
        <v/>
      </c>
      <c r="X857">
        <f>IF(I857="","",IF(SUMIFS($K$3:$K$2002,$A$3:$A$2002,SUBSTITUTE(SUBSTITUTE(I857,"?","~?"),"*","~*"))&gt;N(K857),"Yes","No"))</f>
        <v/>
      </c>
      <c r="Y857">
        <f>IF(A857="","",IF(N(S857)&gt;0,"Yes","No"))</f>
        <v/>
      </c>
      <c r="Z857">
        <f>IF(A857="","",IF(AND(N(K857)&lt;Rules!$B$5,N(L857)&lt;Rules!$B$6,N(Q857)&lt;Rules!$B$13,Y857="No"),"Yes","No"))</f>
        <v/>
      </c>
      <c r="AA857">
        <f>IF(A857="","",IF(LEFT(C857&amp;"",1)="3","Redirect",IF(OR(LEFT(C857&amp;"",1)="4",LEFT(C857&amp;"",1)="5"),IF(OR(N(K857)&gt;0,N(AC857)&gt;=Rules!$B$14),"Redirect","Prune"),IF(D857="Non-Indexable","Keep",IF(AND(W857="Yes",X857="Yes",Y857="No"),"Merge",IF(OR(U857="Yes",V857="Yes",AND(T857="Yes",N(L857)&gt;=Rules!$B$6)),"Update",IF(Z857="Yes",IF(N(AC857)&gt;=Rules!$B$14,"Redirect","Prune"),"Keep")))))))</f>
        <v/>
      </c>
      <c r="AB857">
        <f>IF(A857="","",IF(LEFT(C857&amp;"",1)="3","Already redirects ("&amp;C857&amp;"). Update internal links to point at the final URL.",IF(OR(LEFT(C857&amp;"",1)="4",LEFT(C857&amp;"",1)="5"),IF(AA857="Redirect","Returns "&amp;C857&amp;" but still has "&amp;N(K857)&amp;" clicks and "&amp;N(AC857)&amp;" referring domains. 301 it to the closest live page.","Returns "&amp;C857&amp;" with no clicks or links. Remove internal links and let it 404 or 410."),IF(D857="Non-Indexable","Non-indexable ("&amp;E857&amp;"). Keep if that is intentional; otherwise fix the canonical or noindex.",IF(AA857="Merge","Overlaps with "&amp;I857&amp;IF(N(J857)&gt;0," (similarity "&amp;TEXT(J857,"0.00")&amp;")","")&amp;", which gets more clicks. Merge the useful parts into it and 301 this URL.",IF(AA857="Update",MID(IF(U857="Yes","; Clicks down "&amp;TEXT(-P857,"0%")&amp;" on the previous period","")&amp;IF(V857="Yes","; Average position "&amp;TEXT(N857,"0.0")&amp;" on "&amp;TEXT(L857,"#,##0")&amp;" impressions (striking distance)","")&amp;IF(AND(T857="Yes",N(L857)&gt;=Rules!$B$6),"; Thin ("&amp;F857&amp;" words) but has search demand",""),3,400),IF(AA857="Prune","Low value: "&amp;N(K857)&amp;" clicks, "&amp;N(L857)&amp;" impressions, "&amp;N(Q857)&amp;" sessions, no key events. Remove or noindex it and update internal links.",IF(AA857="Redirect","Low value but "&amp;N(AC857)&amp;" referring domains. 301 it to the closest relevant page to keep those links.",IF(AND(Z857="No",Y857="Yes",N(K857)&lt;Rules!$B$5),"Low search traffic but it converts (key events: "&amp;S857&amp;"). Keep it and link to it.",IF(W857="Yes","Stronger than the page it overlaps ("&amp;I857&amp;"). Keep; merge that page into this one.","Healthy: "&amp;N(K857)&amp;" clicks"&amp;IF(ISNUMBER(N857),", average position "&amp;TEXT(N857,"0.0"),"")&amp;". Keep and monitor."))))))))))</f>
        <v/>
      </c>
      <c r="AE857">
        <f>IF(A857="","",IF(AD857&lt;&gt;"",AD857,AA857))</f>
        <v/>
      </c>
    </row>
    <row r="858">
      <c r="A858">
        <f>IF(Crawl!A857="","",Crawl!A857)</f>
        <v/>
      </c>
      <c r="B858">
        <f>IF(A858="","",Crawl!EC857)</f>
        <v/>
      </c>
      <c r="C858">
        <f>IF(A858="","",IFERROR(INDEX(Crawl!$A857:$DZ857,1,Rules!$H$6),""))</f>
        <v/>
      </c>
      <c r="D858">
        <f>IF(A858="","",IFERROR(INDEX(Crawl!$A857:$DZ857,1,Rules!$H$7),"")&amp;"")</f>
        <v/>
      </c>
      <c r="E858">
        <f>IF(A858="","",IFERROR(INDEX(Crawl!$A857:$DZ857,1,Rules!$H$8),"")&amp;"")</f>
        <v/>
      </c>
      <c r="F858">
        <f>IF(A858="","",IFERROR(INDEX(Crawl!$A857:$DZ857,1,Rules!$H$9),""))</f>
        <v/>
      </c>
      <c r="G858">
        <f>IF(A858="","",IFERROR(INDEX(Crawl!$A857:$DZ857,1,Rules!$H$10),""))</f>
        <v/>
      </c>
      <c r="H858">
        <f>IF(A858="","",IFERROR(INDEX(Crawl!$A857:$DZ857,1,Rules!$H$12),""))</f>
        <v/>
      </c>
      <c r="I858">
        <f>IF(A858="","",IF(AND(N(H858)&gt;0,IFERROR(INDEX(Crawl!$A857:$DZ857,1,Rules!$H$11),"")&amp;""&lt;&gt;""),IFERROR(INDEX(Crawl!$A857:$DZ857,1,Rules!$H$11),"")&amp;"",IF(AND(ISNUMBER(J858),N(J858)&gt;=Rules!$B$12,IFERROR(INDEX(Crawl!$A857:$DZ857,1,Rules!$H$13),"")&amp;""&lt;&gt;""),IFERROR(INDEX(Crawl!$A857:$DZ857,1,Rules!$H$13),"")&amp;"","")))</f>
        <v/>
      </c>
      <c r="J858" s="19">
        <f>IF(A858="","",IF(IFERROR(INDEX(Crawl!$A857:$DZ857,1,Rules!$H$14),"")&amp;""="","",IFERROR(INDEX(Crawl!$A857:$DZ857,1,Rules!$H$14),"")))</f>
        <v/>
      </c>
      <c r="K858">
        <f>IF(A858="","",IFERROR(SUMIFS('GSC current'!$J$2:$J$2001,'GSC current'!$I$2:$I$2001,B858),0))</f>
        <v/>
      </c>
      <c r="L858">
        <f>IF(A858="","",IFERROR(SUMIFS('GSC current'!$K$2:$K$2001,'GSC current'!$I$2:$I$2001,B858),0))</f>
        <v/>
      </c>
      <c r="M858" s="20">
        <f>IF(A858="","",IF(N(L858)&gt;0,K858/L858,""))</f>
        <v/>
      </c>
      <c r="N858" s="21">
        <f>IF(A858="","",IF(N(L858)&gt;0,SUMIFS('GSC current'!$L$2:$L$2001,'GSC current'!$I$2:$I$2001,B858)/L858,""))</f>
        <v/>
      </c>
      <c r="O858">
        <f>IF(A858="","",IFERROR(SUMIFS('GSC previous'!$J$2:$J$2001,'GSC previous'!$I$2:$I$2001,B858),0))</f>
        <v/>
      </c>
      <c r="P858" s="22">
        <f>IF(A858="","",IF(N(O858)&gt;0,(K858-O858)/O858,""))</f>
        <v/>
      </c>
      <c r="Q858">
        <f>IF(A858="","",IFERROR(SUMIFS(GA4!$P$2:$P$2001,GA4!$O$2:$O$2001,B858),0))</f>
        <v/>
      </c>
      <c r="R858" s="23">
        <f>IF(A858="","",IF(N(Q858)&gt;0,SUMIFS(GA4!$Q$2:$Q$2001,GA4!$O$2:$O$2001,B858)/Q858,""))</f>
        <v/>
      </c>
      <c r="S858">
        <f>IF(A858="","",IFERROR(SUMIFS(GA4!$R$2:$R$2001,GA4!$O$2:$O$2001,B858),0))</f>
        <v/>
      </c>
      <c r="T858">
        <f>IF(A858="","",IF(AND(ISNUMBER(F858),LEFT(C858&amp;"",1)="2"),IF(F858&lt;Rules!$B$9,"Yes","No"),"No"))</f>
        <v/>
      </c>
      <c r="U858">
        <f>IF(A858="","",IF(AND(N(O858)&gt;=Rules!$B$8,ISNUMBER(P858)),IF(P858&lt;=-Rules!$B$7,"Yes","No"),"No"))</f>
        <v/>
      </c>
      <c r="V858">
        <f>IF(A858="","",IF(AND(N(L858)&gt;=Rules!$B$6,ISNUMBER(N858)),IF(AND(N858&gt;=Rules!$B$10,N858&lt;=Rules!$B$11),"Yes","No"),"No"))</f>
        <v/>
      </c>
      <c r="W858">
        <f>IF(A858="","",IF(I858&lt;&gt;"","Yes","No"))</f>
        <v/>
      </c>
      <c r="X858">
        <f>IF(I858="","",IF(SUMIFS($K$3:$K$2002,$A$3:$A$2002,SUBSTITUTE(SUBSTITUTE(I858,"?","~?"),"*","~*"))&gt;N(K858),"Yes","No"))</f>
        <v/>
      </c>
      <c r="Y858">
        <f>IF(A858="","",IF(N(S858)&gt;0,"Yes","No"))</f>
        <v/>
      </c>
      <c r="Z858">
        <f>IF(A858="","",IF(AND(N(K858)&lt;Rules!$B$5,N(L858)&lt;Rules!$B$6,N(Q858)&lt;Rules!$B$13,Y858="No"),"Yes","No"))</f>
        <v/>
      </c>
      <c r="AA858">
        <f>IF(A858="","",IF(LEFT(C858&amp;"",1)="3","Redirect",IF(OR(LEFT(C858&amp;"",1)="4",LEFT(C858&amp;"",1)="5"),IF(OR(N(K858)&gt;0,N(AC858)&gt;=Rules!$B$14),"Redirect","Prune"),IF(D858="Non-Indexable","Keep",IF(AND(W858="Yes",X858="Yes",Y858="No"),"Merge",IF(OR(U858="Yes",V858="Yes",AND(T858="Yes",N(L858)&gt;=Rules!$B$6)),"Update",IF(Z858="Yes",IF(N(AC858)&gt;=Rules!$B$14,"Redirect","Prune"),"Keep")))))))</f>
        <v/>
      </c>
      <c r="AB858">
        <f>IF(A858="","",IF(LEFT(C858&amp;"",1)="3","Already redirects ("&amp;C858&amp;"). Update internal links to point at the final URL.",IF(OR(LEFT(C858&amp;"",1)="4",LEFT(C858&amp;"",1)="5"),IF(AA858="Redirect","Returns "&amp;C858&amp;" but still has "&amp;N(K858)&amp;" clicks and "&amp;N(AC858)&amp;" referring domains. 301 it to the closest live page.","Returns "&amp;C858&amp;" with no clicks or links. Remove internal links and let it 404 or 410."),IF(D858="Non-Indexable","Non-indexable ("&amp;E858&amp;"). Keep if that is intentional; otherwise fix the canonical or noindex.",IF(AA858="Merge","Overlaps with "&amp;I858&amp;IF(N(J858)&gt;0," (similarity "&amp;TEXT(J858,"0.00")&amp;")","")&amp;", which gets more clicks. Merge the useful parts into it and 301 this URL.",IF(AA858="Update",MID(IF(U858="Yes","; Clicks down "&amp;TEXT(-P858,"0%")&amp;" on the previous period","")&amp;IF(V858="Yes","; Average position "&amp;TEXT(N858,"0.0")&amp;" on "&amp;TEXT(L858,"#,##0")&amp;" impressions (striking distance)","")&amp;IF(AND(T858="Yes",N(L858)&gt;=Rules!$B$6),"; Thin ("&amp;F858&amp;" words) but has search demand",""),3,400),IF(AA858="Prune","Low value: "&amp;N(K858)&amp;" clicks, "&amp;N(L858)&amp;" impressions, "&amp;N(Q858)&amp;" sessions, no key events. Remove or noindex it and update internal links.",IF(AA858="Redirect","Low value but "&amp;N(AC858)&amp;" referring domains. 301 it to the closest relevant page to keep those links.",IF(AND(Z858="No",Y858="Yes",N(K858)&lt;Rules!$B$5),"Low search traffic but it converts (key events: "&amp;S858&amp;"). Keep it and link to it.",IF(W858="Yes","Stronger than the page it overlaps ("&amp;I858&amp;"). Keep; merge that page into this one.","Healthy: "&amp;N(K858)&amp;" clicks"&amp;IF(ISNUMBER(N858),", average position "&amp;TEXT(N858,"0.0"),"")&amp;". Keep and monitor."))))))))))</f>
        <v/>
      </c>
      <c r="AE858">
        <f>IF(A858="","",IF(AD858&lt;&gt;"",AD858,AA858))</f>
        <v/>
      </c>
    </row>
    <row r="859">
      <c r="A859">
        <f>IF(Crawl!A858="","",Crawl!A858)</f>
        <v/>
      </c>
      <c r="B859">
        <f>IF(A859="","",Crawl!EC858)</f>
        <v/>
      </c>
      <c r="C859">
        <f>IF(A859="","",IFERROR(INDEX(Crawl!$A858:$DZ858,1,Rules!$H$6),""))</f>
        <v/>
      </c>
      <c r="D859">
        <f>IF(A859="","",IFERROR(INDEX(Crawl!$A858:$DZ858,1,Rules!$H$7),"")&amp;"")</f>
        <v/>
      </c>
      <c r="E859">
        <f>IF(A859="","",IFERROR(INDEX(Crawl!$A858:$DZ858,1,Rules!$H$8),"")&amp;"")</f>
        <v/>
      </c>
      <c r="F859">
        <f>IF(A859="","",IFERROR(INDEX(Crawl!$A858:$DZ858,1,Rules!$H$9),""))</f>
        <v/>
      </c>
      <c r="G859">
        <f>IF(A859="","",IFERROR(INDEX(Crawl!$A858:$DZ858,1,Rules!$H$10),""))</f>
        <v/>
      </c>
      <c r="H859">
        <f>IF(A859="","",IFERROR(INDEX(Crawl!$A858:$DZ858,1,Rules!$H$12),""))</f>
        <v/>
      </c>
      <c r="I859">
        <f>IF(A859="","",IF(AND(N(H859)&gt;0,IFERROR(INDEX(Crawl!$A858:$DZ858,1,Rules!$H$11),"")&amp;""&lt;&gt;""),IFERROR(INDEX(Crawl!$A858:$DZ858,1,Rules!$H$11),"")&amp;"",IF(AND(ISNUMBER(J859),N(J859)&gt;=Rules!$B$12,IFERROR(INDEX(Crawl!$A858:$DZ858,1,Rules!$H$13),"")&amp;""&lt;&gt;""),IFERROR(INDEX(Crawl!$A858:$DZ858,1,Rules!$H$13),"")&amp;"","")))</f>
        <v/>
      </c>
      <c r="J859" s="19">
        <f>IF(A859="","",IF(IFERROR(INDEX(Crawl!$A858:$DZ858,1,Rules!$H$14),"")&amp;""="","",IFERROR(INDEX(Crawl!$A858:$DZ858,1,Rules!$H$14),"")))</f>
        <v/>
      </c>
      <c r="K859">
        <f>IF(A859="","",IFERROR(SUMIFS('GSC current'!$J$2:$J$2001,'GSC current'!$I$2:$I$2001,B859),0))</f>
        <v/>
      </c>
      <c r="L859">
        <f>IF(A859="","",IFERROR(SUMIFS('GSC current'!$K$2:$K$2001,'GSC current'!$I$2:$I$2001,B859),0))</f>
        <v/>
      </c>
      <c r="M859" s="20">
        <f>IF(A859="","",IF(N(L859)&gt;0,K859/L859,""))</f>
        <v/>
      </c>
      <c r="N859" s="21">
        <f>IF(A859="","",IF(N(L859)&gt;0,SUMIFS('GSC current'!$L$2:$L$2001,'GSC current'!$I$2:$I$2001,B859)/L859,""))</f>
        <v/>
      </c>
      <c r="O859">
        <f>IF(A859="","",IFERROR(SUMIFS('GSC previous'!$J$2:$J$2001,'GSC previous'!$I$2:$I$2001,B859),0))</f>
        <v/>
      </c>
      <c r="P859" s="22">
        <f>IF(A859="","",IF(N(O859)&gt;0,(K859-O859)/O859,""))</f>
        <v/>
      </c>
      <c r="Q859">
        <f>IF(A859="","",IFERROR(SUMIFS(GA4!$P$2:$P$2001,GA4!$O$2:$O$2001,B859),0))</f>
        <v/>
      </c>
      <c r="R859" s="23">
        <f>IF(A859="","",IF(N(Q859)&gt;0,SUMIFS(GA4!$Q$2:$Q$2001,GA4!$O$2:$O$2001,B859)/Q859,""))</f>
        <v/>
      </c>
      <c r="S859">
        <f>IF(A859="","",IFERROR(SUMIFS(GA4!$R$2:$R$2001,GA4!$O$2:$O$2001,B859),0))</f>
        <v/>
      </c>
      <c r="T859">
        <f>IF(A859="","",IF(AND(ISNUMBER(F859),LEFT(C859&amp;"",1)="2"),IF(F859&lt;Rules!$B$9,"Yes","No"),"No"))</f>
        <v/>
      </c>
      <c r="U859">
        <f>IF(A859="","",IF(AND(N(O859)&gt;=Rules!$B$8,ISNUMBER(P859)),IF(P859&lt;=-Rules!$B$7,"Yes","No"),"No"))</f>
        <v/>
      </c>
      <c r="V859">
        <f>IF(A859="","",IF(AND(N(L859)&gt;=Rules!$B$6,ISNUMBER(N859)),IF(AND(N859&gt;=Rules!$B$10,N859&lt;=Rules!$B$11),"Yes","No"),"No"))</f>
        <v/>
      </c>
      <c r="W859">
        <f>IF(A859="","",IF(I859&lt;&gt;"","Yes","No"))</f>
        <v/>
      </c>
      <c r="X859">
        <f>IF(I859="","",IF(SUMIFS($K$3:$K$2002,$A$3:$A$2002,SUBSTITUTE(SUBSTITUTE(I859,"?","~?"),"*","~*"))&gt;N(K859),"Yes","No"))</f>
        <v/>
      </c>
      <c r="Y859">
        <f>IF(A859="","",IF(N(S859)&gt;0,"Yes","No"))</f>
        <v/>
      </c>
      <c r="Z859">
        <f>IF(A859="","",IF(AND(N(K859)&lt;Rules!$B$5,N(L859)&lt;Rules!$B$6,N(Q859)&lt;Rules!$B$13,Y859="No"),"Yes","No"))</f>
        <v/>
      </c>
      <c r="AA859">
        <f>IF(A859="","",IF(LEFT(C859&amp;"",1)="3","Redirect",IF(OR(LEFT(C859&amp;"",1)="4",LEFT(C859&amp;"",1)="5"),IF(OR(N(K859)&gt;0,N(AC859)&gt;=Rules!$B$14),"Redirect","Prune"),IF(D859="Non-Indexable","Keep",IF(AND(W859="Yes",X859="Yes",Y859="No"),"Merge",IF(OR(U859="Yes",V859="Yes",AND(T859="Yes",N(L859)&gt;=Rules!$B$6)),"Update",IF(Z859="Yes",IF(N(AC859)&gt;=Rules!$B$14,"Redirect","Prune"),"Keep")))))))</f>
        <v/>
      </c>
      <c r="AB859">
        <f>IF(A859="","",IF(LEFT(C859&amp;"",1)="3","Already redirects ("&amp;C859&amp;"). Update internal links to point at the final URL.",IF(OR(LEFT(C859&amp;"",1)="4",LEFT(C859&amp;"",1)="5"),IF(AA859="Redirect","Returns "&amp;C859&amp;" but still has "&amp;N(K859)&amp;" clicks and "&amp;N(AC859)&amp;" referring domains. 301 it to the closest live page.","Returns "&amp;C859&amp;" with no clicks or links. Remove internal links and let it 404 or 410."),IF(D859="Non-Indexable","Non-indexable ("&amp;E859&amp;"). Keep if that is intentional; otherwise fix the canonical or noindex.",IF(AA859="Merge","Overlaps with "&amp;I859&amp;IF(N(J859)&gt;0," (similarity "&amp;TEXT(J859,"0.00")&amp;")","")&amp;", which gets more clicks. Merge the useful parts into it and 301 this URL.",IF(AA859="Update",MID(IF(U859="Yes","; Clicks down "&amp;TEXT(-P859,"0%")&amp;" on the previous period","")&amp;IF(V859="Yes","; Average position "&amp;TEXT(N859,"0.0")&amp;" on "&amp;TEXT(L859,"#,##0")&amp;" impressions (striking distance)","")&amp;IF(AND(T859="Yes",N(L859)&gt;=Rules!$B$6),"; Thin ("&amp;F859&amp;" words) but has search demand",""),3,400),IF(AA859="Prune","Low value: "&amp;N(K859)&amp;" clicks, "&amp;N(L859)&amp;" impressions, "&amp;N(Q859)&amp;" sessions, no key events. Remove or noindex it and update internal links.",IF(AA859="Redirect","Low value but "&amp;N(AC859)&amp;" referring domains. 301 it to the closest relevant page to keep those links.",IF(AND(Z859="No",Y859="Yes",N(K859)&lt;Rules!$B$5),"Low search traffic but it converts (key events: "&amp;S859&amp;"). Keep it and link to it.",IF(W859="Yes","Stronger than the page it overlaps ("&amp;I859&amp;"). Keep; merge that page into this one.","Healthy: "&amp;N(K859)&amp;" clicks"&amp;IF(ISNUMBER(N859),", average position "&amp;TEXT(N859,"0.0"),"")&amp;". Keep and monitor."))))))))))</f>
        <v/>
      </c>
      <c r="AE859">
        <f>IF(A859="","",IF(AD859&lt;&gt;"",AD859,AA859))</f>
        <v/>
      </c>
    </row>
    <row r="860">
      <c r="A860">
        <f>IF(Crawl!A859="","",Crawl!A859)</f>
        <v/>
      </c>
      <c r="B860">
        <f>IF(A860="","",Crawl!EC859)</f>
        <v/>
      </c>
      <c r="C860">
        <f>IF(A860="","",IFERROR(INDEX(Crawl!$A859:$DZ859,1,Rules!$H$6),""))</f>
        <v/>
      </c>
      <c r="D860">
        <f>IF(A860="","",IFERROR(INDEX(Crawl!$A859:$DZ859,1,Rules!$H$7),"")&amp;"")</f>
        <v/>
      </c>
      <c r="E860">
        <f>IF(A860="","",IFERROR(INDEX(Crawl!$A859:$DZ859,1,Rules!$H$8),"")&amp;"")</f>
        <v/>
      </c>
      <c r="F860">
        <f>IF(A860="","",IFERROR(INDEX(Crawl!$A859:$DZ859,1,Rules!$H$9),""))</f>
        <v/>
      </c>
      <c r="G860">
        <f>IF(A860="","",IFERROR(INDEX(Crawl!$A859:$DZ859,1,Rules!$H$10),""))</f>
        <v/>
      </c>
      <c r="H860">
        <f>IF(A860="","",IFERROR(INDEX(Crawl!$A859:$DZ859,1,Rules!$H$12),""))</f>
        <v/>
      </c>
      <c r="I860">
        <f>IF(A860="","",IF(AND(N(H860)&gt;0,IFERROR(INDEX(Crawl!$A859:$DZ859,1,Rules!$H$11),"")&amp;""&lt;&gt;""),IFERROR(INDEX(Crawl!$A859:$DZ859,1,Rules!$H$11),"")&amp;"",IF(AND(ISNUMBER(J860),N(J860)&gt;=Rules!$B$12,IFERROR(INDEX(Crawl!$A859:$DZ859,1,Rules!$H$13),"")&amp;""&lt;&gt;""),IFERROR(INDEX(Crawl!$A859:$DZ859,1,Rules!$H$13),"")&amp;"","")))</f>
        <v/>
      </c>
      <c r="J860" s="19">
        <f>IF(A860="","",IF(IFERROR(INDEX(Crawl!$A859:$DZ859,1,Rules!$H$14),"")&amp;""="","",IFERROR(INDEX(Crawl!$A859:$DZ859,1,Rules!$H$14),"")))</f>
        <v/>
      </c>
      <c r="K860">
        <f>IF(A860="","",IFERROR(SUMIFS('GSC current'!$J$2:$J$2001,'GSC current'!$I$2:$I$2001,B860),0))</f>
        <v/>
      </c>
      <c r="L860">
        <f>IF(A860="","",IFERROR(SUMIFS('GSC current'!$K$2:$K$2001,'GSC current'!$I$2:$I$2001,B860),0))</f>
        <v/>
      </c>
      <c r="M860" s="20">
        <f>IF(A860="","",IF(N(L860)&gt;0,K860/L860,""))</f>
        <v/>
      </c>
      <c r="N860" s="21">
        <f>IF(A860="","",IF(N(L860)&gt;0,SUMIFS('GSC current'!$L$2:$L$2001,'GSC current'!$I$2:$I$2001,B860)/L860,""))</f>
        <v/>
      </c>
      <c r="O860">
        <f>IF(A860="","",IFERROR(SUMIFS('GSC previous'!$J$2:$J$2001,'GSC previous'!$I$2:$I$2001,B860),0))</f>
        <v/>
      </c>
      <c r="P860" s="22">
        <f>IF(A860="","",IF(N(O860)&gt;0,(K860-O860)/O860,""))</f>
        <v/>
      </c>
      <c r="Q860">
        <f>IF(A860="","",IFERROR(SUMIFS(GA4!$P$2:$P$2001,GA4!$O$2:$O$2001,B860),0))</f>
        <v/>
      </c>
      <c r="R860" s="23">
        <f>IF(A860="","",IF(N(Q860)&gt;0,SUMIFS(GA4!$Q$2:$Q$2001,GA4!$O$2:$O$2001,B860)/Q860,""))</f>
        <v/>
      </c>
      <c r="S860">
        <f>IF(A860="","",IFERROR(SUMIFS(GA4!$R$2:$R$2001,GA4!$O$2:$O$2001,B860),0))</f>
        <v/>
      </c>
      <c r="T860">
        <f>IF(A860="","",IF(AND(ISNUMBER(F860),LEFT(C860&amp;"",1)="2"),IF(F860&lt;Rules!$B$9,"Yes","No"),"No"))</f>
        <v/>
      </c>
      <c r="U860">
        <f>IF(A860="","",IF(AND(N(O860)&gt;=Rules!$B$8,ISNUMBER(P860)),IF(P860&lt;=-Rules!$B$7,"Yes","No"),"No"))</f>
        <v/>
      </c>
      <c r="V860">
        <f>IF(A860="","",IF(AND(N(L860)&gt;=Rules!$B$6,ISNUMBER(N860)),IF(AND(N860&gt;=Rules!$B$10,N860&lt;=Rules!$B$11),"Yes","No"),"No"))</f>
        <v/>
      </c>
      <c r="W860">
        <f>IF(A860="","",IF(I860&lt;&gt;"","Yes","No"))</f>
        <v/>
      </c>
      <c r="X860">
        <f>IF(I860="","",IF(SUMIFS($K$3:$K$2002,$A$3:$A$2002,SUBSTITUTE(SUBSTITUTE(I860,"?","~?"),"*","~*"))&gt;N(K860),"Yes","No"))</f>
        <v/>
      </c>
      <c r="Y860">
        <f>IF(A860="","",IF(N(S860)&gt;0,"Yes","No"))</f>
        <v/>
      </c>
      <c r="Z860">
        <f>IF(A860="","",IF(AND(N(K860)&lt;Rules!$B$5,N(L860)&lt;Rules!$B$6,N(Q860)&lt;Rules!$B$13,Y860="No"),"Yes","No"))</f>
        <v/>
      </c>
      <c r="AA860">
        <f>IF(A860="","",IF(LEFT(C860&amp;"",1)="3","Redirect",IF(OR(LEFT(C860&amp;"",1)="4",LEFT(C860&amp;"",1)="5"),IF(OR(N(K860)&gt;0,N(AC860)&gt;=Rules!$B$14),"Redirect","Prune"),IF(D860="Non-Indexable","Keep",IF(AND(W860="Yes",X860="Yes",Y860="No"),"Merge",IF(OR(U860="Yes",V860="Yes",AND(T860="Yes",N(L860)&gt;=Rules!$B$6)),"Update",IF(Z860="Yes",IF(N(AC860)&gt;=Rules!$B$14,"Redirect","Prune"),"Keep")))))))</f>
        <v/>
      </c>
      <c r="AB860">
        <f>IF(A860="","",IF(LEFT(C860&amp;"",1)="3","Already redirects ("&amp;C860&amp;"). Update internal links to point at the final URL.",IF(OR(LEFT(C860&amp;"",1)="4",LEFT(C860&amp;"",1)="5"),IF(AA860="Redirect","Returns "&amp;C860&amp;" but still has "&amp;N(K860)&amp;" clicks and "&amp;N(AC860)&amp;" referring domains. 301 it to the closest live page.","Returns "&amp;C860&amp;" with no clicks or links. Remove internal links and let it 404 or 410."),IF(D860="Non-Indexable","Non-indexable ("&amp;E860&amp;"). Keep if that is intentional; otherwise fix the canonical or noindex.",IF(AA860="Merge","Overlaps with "&amp;I860&amp;IF(N(J860)&gt;0," (similarity "&amp;TEXT(J860,"0.00")&amp;")","")&amp;", which gets more clicks. Merge the useful parts into it and 301 this URL.",IF(AA860="Update",MID(IF(U860="Yes","; Clicks down "&amp;TEXT(-P860,"0%")&amp;" on the previous period","")&amp;IF(V860="Yes","; Average position "&amp;TEXT(N860,"0.0")&amp;" on "&amp;TEXT(L860,"#,##0")&amp;" impressions (striking distance)","")&amp;IF(AND(T860="Yes",N(L860)&gt;=Rules!$B$6),"; Thin ("&amp;F860&amp;" words) but has search demand",""),3,400),IF(AA860="Prune","Low value: "&amp;N(K860)&amp;" clicks, "&amp;N(L860)&amp;" impressions, "&amp;N(Q860)&amp;" sessions, no key events. Remove or noindex it and update internal links.",IF(AA860="Redirect","Low value but "&amp;N(AC860)&amp;" referring domains. 301 it to the closest relevant page to keep those links.",IF(AND(Z860="No",Y860="Yes",N(K860)&lt;Rules!$B$5),"Low search traffic but it converts (key events: "&amp;S860&amp;"). Keep it and link to it.",IF(W860="Yes","Stronger than the page it overlaps ("&amp;I860&amp;"). Keep; merge that page into this one.","Healthy: "&amp;N(K860)&amp;" clicks"&amp;IF(ISNUMBER(N860),", average position "&amp;TEXT(N860,"0.0"),"")&amp;". Keep and monitor."))))))))))</f>
        <v/>
      </c>
      <c r="AE860">
        <f>IF(A860="","",IF(AD860&lt;&gt;"",AD860,AA860))</f>
        <v/>
      </c>
    </row>
    <row r="861">
      <c r="A861">
        <f>IF(Crawl!A860="","",Crawl!A860)</f>
        <v/>
      </c>
      <c r="B861">
        <f>IF(A861="","",Crawl!EC860)</f>
        <v/>
      </c>
      <c r="C861">
        <f>IF(A861="","",IFERROR(INDEX(Crawl!$A860:$DZ860,1,Rules!$H$6),""))</f>
        <v/>
      </c>
      <c r="D861">
        <f>IF(A861="","",IFERROR(INDEX(Crawl!$A860:$DZ860,1,Rules!$H$7),"")&amp;"")</f>
        <v/>
      </c>
      <c r="E861">
        <f>IF(A861="","",IFERROR(INDEX(Crawl!$A860:$DZ860,1,Rules!$H$8),"")&amp;"")</f>
        <v/>
      </c>
      <c r="F861">
        <f>IF(A861="","",IFERROR(INDEX(Crawl!$A860:$DZ860,1,Rules!$H$9),""))</f>
        <v/>
      </c>
      <c r="G861">
        <f>IF(A861="","",IFERROR(INDEX(Crawl!$A860:$DZ860,1,Rules!$H$10),""))</f>
        <v/>
      </c>
      <c r="H861">
        <f>IF(A861="","",IFERROR(INDEX(Crawl!$A860:$DZ860,1,Rules!$H$12),""))</f>
        <v/>
      </c>
      <c r="I861">
        <f>IF(A861="","",IF(AND(N(H861)&gt;0,IFERROR(INDEX(Crawl!$A860:$DZ860,1,Rules!$H$11),"")&amp;""&lt;&gt;""),IFERROR(INDEX(Crawl!$A860:$DZ860,1,Rules!$H$11),"")&amp;"",IF(AND(ISNUMBER(J861),N(J861)&gt;=Rules!$B$12,IFERROR(INDEX(Crawl!$A860:$DZ860,1,Rules!$H$13),"")&amp;""&lt;&gt;""),IFERROR(INDEX(Crawl!$A860:$DZ860,1,Rules!$H$13),"")&amp;"","")))</f>
        <v/>
      </c>
      <c r="J861" s="19">
        <f>IF(A861="","",IF(IFERROR(INDEX(Crawl!$A860:$DZ860,1,Rules!$H$14),"")&amp;""="","",IFERROR(INDEX(Crawl!$A860:$DZ860,1,Rules!$H$14),"")))</f>
        <v/>
      </c>
      <c r="K861">
        <f>IF(A861="","",IFERROR(SUMIFS('GSC current'!$J$2:$J$2001,'GSC current'!$I$2:$I$2001,B861),0))</f>
        <v/>
      </c>
      <c r="L861">
        <f>IF(A861="","",IFERROR(SUMIFS('GSC current'!$K$2:$K$2001,'GSC current'!$I$2:$I$2001,B861),0))</f>
        <v/>
      </c>
      <c r="M861" s="20">
        <f>IF(A861="","",IF(N(L861)&gt;0,K861/L861,""))</f>
        <v/>
      </c>
      <c r="N861" s="21">
        <f>IF(A861="","",IF(N(L861)&gt;0,SUMIFS('GSC current'!$L$2:$L$2001,'GSC current'!$I$2:$I$2001,B861)/L861,""))</f>
        <v/>
      </c>
      <c r="O861">
        <f>IF(A861="","",IFERROR(SUMIFS('GSC previous'!$J$2:$J$2001,'GSC previous'!$I$2:$I$2001,B861),0))</f>
        <v/>
      </c>
      <c r="P861" s="22">
        <f>IF(A861="","",IF(N(O861)&gt;0,(K861-O861)/O861,""))</f>
        <v/>
      </c>
      <c r="Q861">
        <f>IF(A861="","",IFERROR(SUMIFS(GA4!$P$2:$P$2001,GA4!$O$2:$O$2001,B861),0))</f>
        <v/>
      </c>
      <c r="R861" s="23">
        <f>IF(A861="","",IF(N(Q861)&gt;0,SUMIFS(GA4!$Q$2:$Q$2001,GA4!$O$2:$O$2001,B861)/Q861,""))</f>
        <v/>
      </c>
      <c r="S861">
        <f>IF(A861="","",IFERROR(SUMIFS(GA4!$R$2:$R$2001,GA4!$O$2:$O$2001,B861),0))</f>
        <v/>
      </c>
      <c r="T861">
        <f>IF(A861="","",IF(AND(ISNUMBER(F861),LEFT(C861&amp;"",1)="2"),IF(F861&lt;Rules!$B$9,"Yes","No"),"No"))</f>
        <v/>
      </c>
      <c r="U861">
        <f>IF(A861="","",IF(AND(N(O861)&gt;=Rules!$B$8,ISNUMBER(P861)),IF(P861&lt;=-Rules!$B$7,"Yes","No"),"No"))</f>
        <v/>
      </c>
      <c r="V861">
        <f>IF(A861="","",IF(AND(N(L861)&gt;=Rules!$B$6,ISNUMBER(N861)),IF(AND(N861&gt;=Rules!$B$10,N861&lt;=Rules!$B$11),"Yes","No"),"No"))</f>
        <v/>
      </c>
      <c r="W861">
        <f>IF(A861="","",IF(I861&lt;&gt;"","Yes","No"))</f>
        <v/>
      </c>
      <c r="X861">
        <f>IF(I861="","",IF(SUMIFS($K$3:$K$2002,$A$3:$A$2002,SUBSTITUTE(SUBSTITUTE(I861,"?","~?"),"*","~*"))&gt;N(K861),"Yes","No"))</f>
        <v/>
      </c>
      <c r="Y861">
        <f>IF(A861="","",IF(N(S861)&gt;0,"Yes","No"))</f>
        <v/>
      </c>
      <c r="Z861">
        <f>IF(A861="","",IF(AND(N(K861)&lt;Rules!$B$5,N(L861)&lt;Rules!$B$6,N(Q861)&lt;Rules!$B$13,Y861="No"),"Yes","No"))</f>
        <v/>
      </c>
      <c r="AA861">
        <f>IF(A861="","",IF(LEFT(C861&amp;"",1)="3","Redirect",IF(OR(LEFT(C861&amp;"",1)="4",LEFT(C861&amp;"",1)="5"),IF(OR(N(K861)&gt;0,N(AC861)&gt;=Rules!$B$14),"Redirect","Prune"),IF(D861="Non-Indexable","Keep",IF(AND(W861="Yes",X861="Yes",Y861="No"),"Merge",IF(OR(U861="Yes",V861="Yes",AND(T861="Yes",N(L861)&gt;=Rules!$B$6)),"Update",IF(Z861="Yes",IF(N(AC861)&gt;=Rules!$B$14,"Redirect","Prune"),"Keep")))))))</f>
        <v/>
      </c>
      <c r="AB861">
        <f>IF(A861="","",IF(LEFT(C861&amp;"",1)="3","Already redirects ("&amp;C861&amp;"). Update internal links to point at the final URL.",IF(OR(LEFT(C861&amp;"",1)="4",LEFT(C861&amp;"",1)="5"),IF(AA861="Redirect","Returns "&amp;C861&amp;" but still has "&amp;N(K861)&amp;" clicks and "&amp;N(AC861)&amp;" referring domains. 301 it to the closest live page.","Returns "&amp;C861&amp;" with no clicks or links. Remove internal links and let it 404 or 410."),IF(D861="Non-Indexable","Non-indexable ("&amp;E861&amp;"). Keep if that is intentional; otherwise fix the canonical or noindex.",IF(AA861="Merge","Overlaps with "&amp;I861&amp;IF(N(J861)&gt;0," (similarity "&amp;TEXT(J861,"0.00")&amp;")","")&amp;", which gets more clicks. Merge the useful parts into it and 301 this URL.",IF(AA861="Update",MID(IF(U861="Yes","; Clicks down "&amp;TEXT(-P861,"0%")&amp;" on the previous period","")&amp;IF(V861="Yes","; Average position "&amp;TEXT(N861,"0.0")&amp;" on "&amp;TEXT(L861,"#,##0")&amp;" impressions (striking distance)","")&amp;IF(AND(T861="Yes",N(L861)&gt;=Rules!$B$6),"; Thin ("&amp;F861&amp;" words) but has search demand",""),3,400),IF(AA861="Prune","Low value: "&amp;N(K861)&amp;" clicks, "&amp;N(L861)&amp;" impressions, "&amp;N(Q861)&amp;" sessions, no key events. Remove or noindex it and update internal links.",IF(AA861="Redirect","Low value but "&amp;N(AC861)&amp;" referring domains. 301 it to the closest relevant page to keep those links.",IF(AND(Z861="No",Y861="Yes",N(K861)&lt;Rules!$B$5),"Low search traffic but it converts (key events: "&amp;S861&amp;"). Keep it and link to it.",IF(W861="Yes","Stronger than the page it overlaps ("&amp;I861&amp;"). Keep; merge that page into this one.","Healthy: "&amp;N(K861)&amp;" clicks"&amp;IF(ISNUMBER(N861),", average position "&amp;TEXT(N861,"0.0"),"")&amp;". Keep and monitor."))))))))))</f>
        <v/>
      </c>
      <c r="AE861">
        <f>IF(A861="","",IF(AD861&lt;&gt;"",AD861,AA861))</f>
        <v/>
      </c>
    </row>
    <row r="862">
      <c r="A862">
        <f>IF(Crawl!A861="","",Crawl!A861)</f>
        <v/>
      </c>
      <c r="B862">
        <f>IF(A862="","",Crawl!EC861)</f>
        <v/>
      </c>
      <c r="C862">
        <f>IF(A862="","",IFERROR(INDEX(Crawl!$A861:$DZ861,1,Rules!$H$6),""))</f>
        <v/>
      </c>
      <c r="D862">
        <f>IF(A862="","",IFERROR(INDEX(Crawl!$A861:$DZ861,1,Rules!$H$7),"")&amp;"")</f>
        <v/>
      </c>
      <c r="E862">
        <f>IF(A862="","",IFERROR(INDEX(Crawl!$A861:$DZ861,1,Rules!$H$8),"")&amp;"")</f>
        <v/>
      </c>
      <c r="F862">
        <f>IF(A862="","",IFERROR(INDEX(Crawl!$A861:$DZ861,1,Rules!$H$9),""))</f>
        <v/>
      </c>
      <c r="G862">
        <f>IF(A862="","",IFERROR(INDEX(Crawl!$A861:$DZ861,1,Rules!$H$10),""))</f>
        <v/>
      </c>
      <c r="H862">
        <f>IF(A862="","",IFERROR(INDEX(Crawl!$A861:$DZ861,1,Rules!$H$12),""))</f>
        <v/>
      </c>
      <c r="I862">
        <f>IF(A862="","",IF(AND(N(H862)&gt;0,IFERROR(INDEX(Crawl!$A861:$DZ861,1,Rules!$H$11),"")&amp;""&lt;&gt;""),IFERROR(INDEX(Crawl!$A861:$DZ861,1,Rules!$H$11),"")&amp;"",IF(AND(ISNUMBER(J862),N(J862)&gt;=Rules!$B$12,IFERROR(INDEX(Crawl!$A861:$DZ861,1,Rules!$H$13),"")&amp;""&lt;&gt;""),IFERROR(INDEX(Crawl!$A861:$DZ861,1,Rules!$H$13),"")&amp;"","")))</f>
        <v/>
      </c>
      <c r="J862" s="19">
        <f>IF(A862="","",IF(IFERROR(INDEX(Crawl!$A861:$DZ861,1,Rules!$H$14),"")&amp;""="","",IFERROR(INDEX(Crawl!$A861:$DZ861,1,Rules!$H$14),"")))</f>
        <v/>
      </c>
      <c r="K862">
        <f>IF(A862="","",IFERROR(SUMIFS('GSC current'!$J$2:$J$2001,'GSC current'!$I$2:$I$2001,B862),0))</f>
        <v/>
      </c>
      <c r="L862">
        <f>IF(A862="","",IFERROR(SUMIFS('GSC current'!$K$2:$K$2001,'GSC current'!$I$2:$I$2001,B862),0))</f>
        <v/>
      </c>
      <c r="M862" s="20">
        <f>IF(A862="","",IF(N(L862)&gt;0,K862/L862,""))</f>
        <v/>
      </c>
      <c r="N862" s="21">
        <f>IF(A862="","",IF(N(L862)&gt;0,SUMIFS('GSC current'!$L$2:$L$2001,'GSC current'!$I$2:$I$2001,B862)/L862,""))</f>
        <v/>
      </c>
      <c r="O862">
        <f>IF(A862="","",IFERROR(SUMIFS('GSC previous'!$J$2:$J$2001,'GSC previous'!$I$2:$I$2001,B862),0))</f>
        <v/>
      </c>
      <c r="P862" s="22">
        <f>IF(A862="","",IF(N(O862)&gt;0,(K862-O862)/O862,""))</f>
        <v/>
      </c>
      <c r="Q862">
        <f>IF(A862="","",IFERROR(SUMIFS(GA4!$P$2:$P$2001,GA4!$O$2:$O$2001,B862),0))</f>
        <v/>
      </c>
      <c r="R862" s="23">
        <f>IF(A862="","",IF(N(Q862)&gt;0,SUMIFS(GA4!$Q$2:$Q$2001,GA4!$O$2:$O$2001,B862)/Q862,""))</f>
        <v/>
      </c>
      <c r="S862">
        <f>IF(A862="","",IFERROR(SUMIFS(GA4!$R$2:$R$2001,GA4!$O$2:$O$2001,B862),0))</f>
        <v/>
      </c>
      <c r="T862">
        <f>IF(A862="","",IF(AND(ISNUMBER(F862),LEFT(C862&amp;"",1)="2"),IF(F862&lt;Rules!$B$9,"Yes","No"),"No"))</f>
        <v/>
      </c>
      <c r="U862">
        <f>IF(A862="","",IF(AND(N(O862)&gt;=Rules!$B$8,ISNUMBER(P862)),IF(P862&lt;=-Rules!$B$7,"Yes","No"),"No"))</f>
        <v/>
      </c>
      <c r="V862">
        <f>IF(A862="","",IF(AND(N(L862)&gt;=Rules!$B$6,ISNUMBER(N862)),IF(AND(N862&gt;=Rules!$B$10,N862&lt;=Rules!$B$11),"Yes","No"),"No"))</f>
        <v/>
      </c>
      <c r="W862">
        <f>IF(A862="","",IF(I862&lt;&gt;"","Yes","No"))</f>
        <v/>
      </c>
      <c r="X862">
        <f>IF(I862="","",IF(SUMIFS($K$3:$K$2002,$A$3:$A$2002,SUBSTITUTE(SUBSTITUTE(I862,"?","~?"),"*","~*"))&gt;N(K862),"Yes","No"))</f>
        <v/>
      </c>
      <c r="Y862">
        <f>IF(A862="","",IF(N(S862)&gt;0,"Yes","No"))</f>
        <v/>
      </c>
      <c r="Z862">
        <f>IF(A862="","",IF(AND(N(K862)&lt;Rules!$B$5,N(L862)&lt;Rules!$B$6,N(Q862)&lt;Rules!$B$13,Y862="No"),"Yes","No"))</f>
        <v/>
      </c>
      <c r="AA862">
        <f>IF(A862="","",IF(LEFT(C862&amp;"",1)="3","Redirect",IF(OR(LEFT(C862&amp;"",1)="4",LEFT(C862&amp;"",1)="5"),IF(OR(N(K862)&gt;0,N(AC862)&gt;=Rules!$B$14),"Redirect","Prune"),IF(D862="Non-Indexable","Keep",IF(AND(W862="Yes",X862="Yes",Y862="No"),"Merge",IF(OR(U862="Yes",V862="Yes",AND(T862="Yes",N(L862)&gt;=Rules!$B$6)),"Update",IF(Z862="Yes",IF(N(AC862)&gt;=Rules!$B$14,"Redirect","Prune"),"Keep")))))))</f>
        <v/>
      </c>
      <c r="AB862">
        <f>IF(A862="","",IF(LEFT(C862&amp;"",1)="3","Already redirects ("&amp;C862&amp;"). Update internal links to point at the final URL.",IF(OR(LEFT(C862&amp;"",1)="4",LEFT(C862&amp;"",1)="5"),IF(AA862="Redirect","Returns "&amp;C862&amp;" but still has "&amp;N(K862)&amp;" clicks and "&amp;N(AC862)&amp;" referring domains. 301 it to the closest live page.","Returns "&amp;C862&amp;" with no clicks or links. Remove internal links and let it 404 or 410."),IF(D862="Non-Indexable","Non-indexable ("&amp;E862&amp;"). Keep if that is intentional; otherwise fix the canonical or noindex.",IF(AA862="Merge","Overlaps with "&amp;I862&amp;IF(N(J862)&gt;0," (similarity "&amp;TEXT(J862,"0.00")&amp;")","")&amp;", which gets more clicks. Merge the useful parts into it and 301 this URL.",IF(AA862="Update",MID(IF(U862="Yes","; Clicks down "&amp;TEXT(-P862,"0%")&amp;" on the previous period","")&amp;IF(V862="Yes","; Average position "&amp;TEXT(N862,"0.0")&amp;" on "&amp;TEXT(L862,"#,##0")&amp;" impressions (striking distance)","")&amp;IF(AND(T862="Yes",N(L862)&gt;=Rules!$B$6),"; Thin ("&amp;F862&amp;" words) but has search demand",""),3,400),IF(AA862="Prune","Low value: "&amp;N(K862)&amp;" clicks, "&amp;N(L862)&amp;" impressions, "&amp;N(Q862)&amp;" sessions, no key events. Remove or noindex it and update internal links.",IF(AA862="Redirect","Low value but "&amp;N(AC862)&amp;" referring domains. 301 it to the closest relevant page to keep those links.",IF(AND(Z862="No",Y862="Yes",N(K862)&lt;Rules!$B$5),"Low search traffic but it converts (key events: "&amp;S862&amp;"). Keep it and link to it.",IF(W862="Yes","Stronger than the page it overlaps ("&amp;I862&amp;"). Keep; merge that page into this one.","Healthy: "&amp;N(K862)&amp;" clicks"&amp;IF(ISNUMBER(N862),", average position "&amp;TEXT(N862,"0.0"),"")&amp;". Keep and monitor."))))))))))</f>
        <v/>
      </c>
      <c r="AE862">
        <f>IF(A862="","",IF(AD862&lt;&gt;"",AD862,AA862))</f>
        <v/>
      </c>
    </row>
    <row r="863">
      <c r="A863">
        <f>IF(Crawl!A862="","",Crawl!A862)</f>
        <v/>
      </c>
      <c r="B863">
        <f>IF(A863="","",Crawl!EC862)</f>
        <v/>
      </c>
      <c r="C863">
        <f>IF(A863="","",IFERROR(INDEX(Crawl!$A862:$DZ862,1,Rules!$H$6),""))</f>
        <v/>
      </c>
      <c r="D863">
        <f>IF(A863="","",IFERROR(INDEX(Crawl!$A862:$DZ862,1,Rules!$H$7),"")&amp;"")</f>
        <v/>
      </c>
      <c r="E863">
        <f>IF(A863="","",IFERROR(INDEX(Crawl!$A862:$DZ862,1,Rules!$H$8),"")&amp;"")</f>
        <v/>
      </c>
      <c r="F863">
        <f>IF(A863="","",IFERROR(INDEX(Crawl!$A862:$DZ862,1,Rules!$H$9),""))</f>
        <v/>
      </c>
      <c r="G863">
        <f>IF(A863="","",IFERROR(INDEX(Crawl!$A862:$DZ862,1,Rules!$H$10),""))</f>
        <v/>
      </c>
      <c r="H863">
        <f>IF(A863="","",IFERROR(INDEX(Crawl!$A862:$DZ862,1,Rules!$H$12),""))</f>
        <v/>
      </c>
      <c r="I863">
        <f>IF(A863="","",IF(AND(N(H863)&gt;0,IFERROR(INDEX(Crawl!$A862:$DZ862,1,Rules!$H$11),"")&amp;""&lt;&gt;""),IFERROR(INDEX(Crawl!$A862:$DZ862,1,Rules!$H$11),"")&amp;"",IF(AND(ISNUMBER(J863),N(J863)&gt;=Rules!$B$12,IFERROR(INDEX(Crawl!$A862:$DZ862,1,Rules!$H$13),"")&amp;""&lt;&gt;""),IFERROR(INDEX(Crawl!$A862:$DZ862,1,Rules!$H$13),"")&amp;"","")))</f>
        <v/>
      </c>
      <c r="J863" s="19">
        <f>IF(A863="","",IF(IFERROR(INDEX(Crawl!$A862:$DZ862,1,Rules!$H$14),"")&amp;""="","",IFERROR(INDEX(Crawl!$A862:$DZ862,1,Rules!$H$14),"")))</f>
        <v/>
      </c>
      <c r="K863">
        <f>IF(A863="","",IFERROR(SUMIFS('GSC current'!$J$2:$J$2001,'GSC current'!$I$2:$I$2001,B863),0))</f>
        <v/>
      </c>
      <c r="L863">
        <f>IF(A863="","",IFERROR(SUMIFS('GSC current'!$K$2:$K$2001,'GSC current'!$I$2:$I$2001,B863),0))</f>
        <v/>
      </c>
      <c r="M863" s="20">
        <f>IF(A863="","",IF(N(L863)&gt;0,K863/L863,""))</f>
        <v/>
      </c>
      <c r="N863" s="21">
        <f>IF(A863="","",IF(N(L863)&gt;0,SUMIFS('GSC current'!$L$2:$L$2001,'GSC current'!$I$2:$I$2001,B863)/L863,""))</f>
        <v/>
      </c>
      <c r="O863">
        <f>IF(A863="","",IFERROR(SUMIFS('GSC previous'!$J$2:$J$2001,'GSC previous'!$I$2:$I$2001,B863),0))</f>
        <v/>
      </c>
      <c r="P863" s="22">
        <f>IF(A863="","",IF(N(O863)&gt;0,(K863-O863)/O863,""))</f>
        <v/>
      </c>
      <c r="Q863">
        <f>IF(A863="","",IFERROR(SUMIFS(GA4!$P$2:$P$2001,GA4!$O$2:$O$2001,B863),0))</f>
        <v/>
      </c>
      <c r="R863" s="23">
        <f>IF(A863="","",IF(N(Q863)&gt;0,SUMIFS(GA4!$Q$2:$Q$2001,GA4!$O$2:$O$2001,B863)/Q863,""))</f>
        <v/>
      </c>
      <c r="S863">
        <f>IF(A863="","",IFERROR(SUMIFS(GA4!$R$2:$R$2001,GA4!$O$2:$O$2001,B863),0))</f>
        <v/>
      </c>
      <c r="T863">
        <f>IF(A863="","",IF(AND(ISNUMBER(F863),LEFT(C863&amp;"",1)="2"),IF(F863&lt;Rules!$B$9,"Yes","No"),"No"))</f>
        <v/>
      </c>
      <c r="U863">
        <f>IF(A863="","",IF(AND(N(O863)&gt;=Rules!$B$8,ISNUMBER(P863)),IF(P863&lt;=-Rules!$B$7,"Yes","No"),"No"))</f>
        <v/>
      </c>
      <c r="V863">
        <f>IF(A863="","",IF(AND(N(L863)&gt;=Rules!$B$6,ISNUMBER(N863)),IF(AND(N863&gt;=Rules!$B$10,N863&lt;=Rules!$B$11),"Yes","No"),"No"))</f>
        <v/>
      </c>
      <c r="W863">
        <f>IF(A863="","",IF(I863&lt;&gt;"","Yes","No"))</f>
        <v/>
      </c>
      <c r="X863">
        <f>IF(I863="","",IF(SUMIFS($K$3:$K$2002,$A$3:$A$2002,SUBSTITUTE(SUBSTITUTE(I863,"?","~?"),"*","~*"))&gt;N(K863),"Yes","No"))</f>
        <v/>
      </c>
      <c r="Y863">
        <f>IF(A863="","",IF(N(S863)&gt;0,"Yes","No"))</f>
        <v/>
      </c>
      <c r="Z863">
        <f>IF(A863="","",IF(AND(N(K863)&lt;Rules!$B$5,N(L863)&lt;Rules!$B$6,N(Q863)&lt;Rules!$B$13,Y863="No"),"Yes","No"))</f>
        <v/>
      </c>
      <c r="AA863">
        <f>IF(A863="","",IF(LEFT(C863&amp;"",1)="3","Redirect",IF(OR(LEFT(C863&amp;"",1)="4",LEFT(C863&amp;"",1)="5"),IF(OR(N(K863)&gt;0,N(AC863)&gt;=Rules!$B$14),"Redirect","Prune"),IF(D863="Non-Indexable","Keep",IF(AND(W863="Yes",X863="Yes",Y863="No"),"Merge",IF(OR(U863="Yes",V863="Yes",AND(T863="Yes",N(L863)&gt;=Rules!$B$6)),"Update",IF(Z863="Yes",IF(N(AC863)&gt;=Rules!$B$14,"Redirect","Prune"),"Keep")))))))</f>
        <v/>
      </c>
      <c r="AB863">
        <f>IF(A863="","",IF(LEFT(C863&amp;"",1)="3","Already redirects ("&amp;C863&amp;"). Update internal links to point at the final URL.",IF(OR(LEFT(C863&amp;"",1)="4",LEFT(C863&amp;"",1)="5"),IF(AA863="Redirect","Returns "&amp;C863&amp;" but still has "&amp;N(K863)&amp;" clicks and "&amp;N(AC863)&amp;" referring domains. 301 it to the closest live page.","Returns "&amp;C863&amp;" with no clicks or links. Remove internal links and let it 404 or 410."),IF(D863="Non-Indexable","Non-indexable ("&amp;E863&amp;"). Keep if that is intentional; otherwise fix the canonical or noindex.",IF(AA863="Merge","Overlaps with "&amp;I863&amp;IF(N(J863)&gt;0," (similarity "&amp;TEXT(J863,"0.00")&amp;")","")&amp;", which gets more clicks. Merge the useful parts into it and 301 this URL.",IF(AA863="Update",MID(IF(U863="Yes","; Clicks down "&amp;TEXT(-P863,"0%")&amp;" on the previous period","")&amp;IF(V863="Yes","; Average position "&amp;TEXT(N863,"0.0")&amp;" on "&amp;TEXT(L863,"#,##0")&amp;" impressions (striking distance)","")&amp;IF(AND(T863="Yes",N(L863)&gt;=Rules!$B$6),"; Thin ("&amp;F863&amp;" words) but has search demand",""),3,400),IF(AA863="Prune","Low value: "&amp;N(K863)&amp;" clicks, "&amp;N(L863)&amp;" impressions, "&amp;N(Q863)&amp;" sessions, no key events. Remove or noindex it and update internal links.",IF(AA863="Redirect","Low value but "&amp;N(AC863)&amp;" referring domains. 301 it to the closest relevant page to keep those links.",IF(AND(Z863="No",Y863="Yes",N(K863)&lt;Rules!$B$5),"Low search traffic but it converts (key events: "&amp;S863&amp;"). Keep it and link to it.",IF(W863="Yes","Stronger than the page it overlaps ("&amp;I863&amp;"). Keep; merge that page into this one.","Healthy: "&amp;N(K863)&amp;" clicks"&amp;IF(ISNUMBER(N863),", average position "&amp;TEXT(N863,"0.0"),"")&amp;". Keep and monitor."))))))))))</f>
        <v/>
      </c>
      <c r="AE863">
        <f>IF(A863="","",IF(AD863&lt;&gt;"",AD863,AA863))</f>
        <v/>
      </c>
    </row>
    <row r="864">
      <c r="A864">
        <f>IF(Crawl!A863="","",Crawl!A863)</f>
        <v/>
      </c>
      <c r="B864">
        <f>IF(A864="","",Crawl!EC863)</f>
        <v/>
      </c>
      <c r="C864">
        <f>IF(A864="","",IFERROR(INDEX(Crawl!$A863:$DZ863,1,Rules!$H$6),""))</f>
        <v/>
      </c>
      <c r="D864">
        <f>IF(A864="","",IFERROR(INDEX(Crawl!$A863:$DZ863,1,Rules!$H$7),"")&amp;"")</f>
        <v/>
      </c>
      <c r="E864">
        <f>IF(A864="","",IFERROR(INDEX(Crawl!$A863:$DZ863,1,Rules!$H$8),"")&amp;"")</f>
        <v/>
      </c>
      <c r="F864">
        <f>IF(A864="","",IFERROR(INDEX(Crawl!$A863:$DZ863,1,Rules!$H$9),""))</f>
        <v/>
      </c>
      <c r="G864">
        <f>IF(A864="","",IFERROR(INDEX(Crawl!$A863:$DZ863,1,Rules!$H$10),""))</f>
        <v/>
      </c>
      <c r="H864">
        <f>IF(A864="","",IFERROR(INDEX(Crawl!$A863:$DZ863,1,Rules!$H$12),""))</f>
        <v/>
      </c>
      <c r="I864">
        <f>IF(A864="","",IF(AND(N(H864)&gt;0,IFERROR(INDEX(Crawl!$A863:$DZ863,1,Rules!$H$11),"")&amp;""&lt;&gt;""),IFERROR(INDEX(Crawl!$A863:$DZ863,1,Rules!$H$11),"")&amp;"",IF(AND(ISNUMBER(J864),N(J864)&gt;=Rules!$B$12,IFERROR(INDEX(Crawl!$A863:$DZ863,1,Rules!$H$13),"")&amp;""&lt;&gt;""),IFERROR(INDEX(Crawl!$A863:$DZ863,1,Rules!$H$13),"")&amp;"","")))</f>
        <v/>
      </c>
      <c r="J864" s="19">
        <f>IF(A864="","",IF(IFERROR(INDEX(Crawl!$A863:$DZ863,1,Rules!$H$14),"")&amp;""="","",IFERROR(INDEX(Crawl!$A863:$DZ863,1,Rules!$H$14),"")))</f>
        <v/>
      </c>
      <c r="K864">
        <f>IF(A864="","",IFERROR(SUMIFS('GSC current'!$J$2:$J$2001,'GSC current'!$I$2:$I$2001,B864),0))</f>
        <v/>
      </c>
      <c r="L864">
        <f>IF(A864="","",IFERROR(SUMIFS('GSC current'!$K$2:$K$2001,'GSC current'!$I$2:$I$2001,B864),0))</f>
        <v/>
      </c>
      <c r="M864" s="20">
        <f>IF(A864="","",IF(N(L864)&gt;0,K864/L864,""))</f>
        <v/>
      </c>
      <c r="N864" s="21">
        <f>IF(A864="","",IF(N(L864)&gt;0,SUMIFS('GSC current'!$L$2:$L$2001,'GSC current'!$I$2:$I$2001,B864)/L864,""))</f>
        <v/>
      </c>
      <c r="O864">
        <f>IF(A864="","",IFERROR(SUMIFS('GSC previous'!$J$2:$J$2001,'GSC previous'!$I$2:$I$2001,B864),0))</f>
        <v/>
      </c>
      <c r="P864" s="22">
        <f>IF(A864="","",IF(N(O864)&gt;0,(K864-O864)/O864,""))</f>
        <v/>
      </c>
      <c r="Q864">
        <f>IF(A864="","",IFERROR(SUMIFS(GA4!$P$2:$P$2001,GA4!$O$2:$O$2001,B864),0))</f>
        <v/>
      </c>
      <c r="R864" s="23">
        <f>IF(A864="","",IF(N(Q864)&gt;0,SUMIFS(GA4!$Q$2:$Q$2001,GA4!$O$2:$O$2001,B864)/Q864,""))</f>
        <v/>
      </c>
      <c r="S864">
        <f>IF(A864="","",IFERROR(SUMIFS(GA4!$R$2:$R$2001,GA4!$O$2:$O$2001,B864),0))</f>
        <v/>
      </c>
      <c r="T864">
        <f>IF(A864="","",IF(AND(ISNUMBER(F864),LEFT(C864&amp;"",1)="2"),IF(F864&lt;Rules!$B$9,"Yes","No"),"No"))</f>
        <v/>
      </c>
      <c r="U864">
        <f>IF(A864="","",IF(AND(N(O864)&gt;=Rules!$B$8,ISNUMBER(P864)),IF(P864&lt;=-Rules!$B$7,"Yes","No"),"No"))</f>
        <v/>
      </c>
      <c r="V864">
        <f>IF(A864="","",IF(AND(N(L864)&gt;=Rules!$B$6,ISNUMBER(N864)),IF(AND(N864&gt;=Rules!$B$10,N864&lt;=Rules!$B$11),"Yes","No"),"No"))</f>
        <v/>
      </c>
      <c r="W864">
        <f>IF(A864="","",IF(I864&lt;&gt;"","Yes","No"))</f>
        <v/>
      </c>
      <c r="X864">
        <f>IF(I864="","",IF(SUMIFS($K$3:$K$2002,$A$3:$A$2002,SUBSTITUTE(SUBSTITUTE(I864,"?","~?"),"*","~*"))&gt;N(K864),"Yes","No"))</f>
        <v/>
      </c>
      <c r="Y864">
        <f>IF(A864="","",IF(N(S864)&gt;0,"Yes","No"))</f>
        <v/>
      </c>
      <c r="Z864">
        <f>IF(A864="","",IF(AND(N(K864)&lt;Rules!$B$5,N(L864)&lt;Rules!$B$6,N(Q864)&lt;Rules!$B$13,Y864="No"),"Yes","No"))</f>
        <v/>
      </c>
      <c r="AA864">
        <f>IF(A864="","",IF(LEFT(C864&amp;"",1)="3","Redirect",IF(OR(LEFT(C864&amp;"",1)="4",LEFT(C864&amp;"",1)="5"),IF(OR(N(K864)&gt;0,N(AC864)&gt;=Rules!$B$14),"Redirect","Prune"),IF(D864="Non-Indexable","Keep",IF(AND(W864="Yes",X864="Yes",Y864="No"),"Merge",IF(OR(U864="Yes",V864="Yes",AND(T864="Yes",N(L864)&gt;=Rules!$B$6)),"Update",IF(Z864="Yes",IF(N(AC864)&gt;=Rules!$B$14,"Redirect","Prune"),"Keep")))))))</f>
        <v/>
      </c>
      <c r="AB864">
        <f>IF(A864="","",IF(LEFT(C864&amp;"",1)="3","Already redirects ("&amp;C864&amp;"). Update internal links to point at the final URL.",IF(OR(LEFT(C864&amp;"",1)="4",LEFT(C864&amp;"",1)="5"),IF(AA864="Redirect","Returns "&amp;C864&amp;" but still has "&amp;N(K864)&amp;" clicks and "&amp;N(AC864)&amp;" referring domains. 301 it to the closest live page.","Returns "&amp;C864&amp;" with no clicks or links. Remove internal links and let it 404 or 410."),IF(D864="Non-Indexable","Non-indexable ("&amp;E864&amp;"). Keep if that is intentional; otherwise fix the canonical or noindex.",IF(AA864="Merge","Overlaps with "&amp;I864&amp;IF(N(J864)&gt;0," (similarity "&amp;TEXT(J864,"0.00")&amp;")","")&amp;", which gets more clicks. Merge the useful parts into it and 301 this URL.",IF(AA864="Update",MID(IF(U864="Yes","; Clicks down "&amp;TEXT(-P864,"0%")&amp;" on the previous period","")&amp;IF(V864="Yes","; Average position "&amp;TEXT(N864,"0.0")&amp;" on "&amp;TEXT(L864,"#,##0")&amp;" impressions (striking distance)","")&amp;IF(AND(T864="Yes",N(L864)&gt;=Rules!$B$6),"; Thin ("&amp;F864&amp;" words) but has search demand",""),3,400),IF(AA864="Prune","Low value: "&amp;N(K864)&amp;" clicks, "&amp;N(L864)&amp;" impressions, "&amp;N(Q864)&amp;" sessions, no key events. Remove or noindex it and update internal links.",IF(AA864="Redirect","Low value but "&amp;N(AC864)&amp;" referring domains. 301 it to the closest relevant page to keep those links.",IF(AND(Z864="No",Y864="Yes",N(K864)&lt;Rules!$B$5),"Low search traffic but it converts (key events: "&amp;S864&amp;"). Keep it and link to it.",IF(W864="Yes","Stronger than the page it overlaps ("&amp;I864&amp;"). Keep; merge that page into this one.","Healthy: "&amp;N(K864)&amp;" clicks"&amp;IF(ISNUMBER(N864),", average position "&amp;TEXT(N864,"0.0"),"")&amp;". Keep and monitor."))))))))))</f>
        <v/>
      </c>
      <c r="AE864">
        <f>IF(A864="","",IF(AD864&lt;&gt;"",AD864,AA864))</f>
        <v/>
      </c>
    </row>
    <row r="865">
      <c r="A865">
        <f>IF(Crawl!A864="","",Crawl!A864)</f>
        <v/>
      </c>
      <c r="B865">
        <f>IF(A865="","",Crawl!EC864)</f>
        <v/>
      </c>
      <c r="C865">
        <f>IF(A865="","",IFERROR(INDEX(Crawl!$A864:$DZ864,1,Rules!$H$6),""))</f>
        <v/>
      </c>
      <c r="D865">
        <f>IF(A865="","",IFERROR(INDEX(Crawl!$A864:$DZ864,1,Rules!$H$7),"")&amp;"")</f>
        <v/>
      </c>
      <c r="E865">
        <f>IF(A865="","",IFERROR(INDEX(Crawl!$A864:$DZ864,1,Rules!$H$8),"")&amp;"")</f>
        <v/>
      </c>
      <c r="F865">
        <f>IF(A865="","",IFERROR(INDEX(Crawl!$A864:$DZ864,1,Rules!$H$9),""))</f>
        <v/>
      </c>
      <c r="G865">
        <f>IF(A865="","",IFERROR(INDEX(Crawl!$A864:$DZ864,1,Rules!$H$10),""))</f>
        <v/>
      </c>
      <c r="H865">
        <f>IF(A865="","",IFERROR(INDEX(Crawl!$A864:$DZ864,1,Rules!$H$12),""))</f>
        <v/>
      </c>
      <c r="I865">
        <f>IF(A865="","",IF(AND(N(H865)&gt;0,IFERROR(INDEX(Crawl!$A864:$DZ864,1,Rules!$H$11),"")&amp;""&lt;&gt;""),IFERROR(INDEX(Crawl!$A864:$DZ864,1,Rules!$H$11),"")&amp;"",IF(AND(ISNUMBER(J865),N(J865)&gt;=Rules!$B$12,IFERROR(INDEX(Crawl!$A864:$DZ864,1,Rules!$H$13),"")&amp;""&lt;&gt;""),IFERROR(INDEX(Crawl!$A864:$DZ864,1,Rules!$H$13),"")&amp;"","")))</f>
        <v/>
      </c>
      <c r="J865" s="19">
        <f>IF(A865="","",IF(IFERROR(INDEX(Crawl!$A864:$DZ864,1,Rules!$H$14),"")&amp;""="","",IFERROR(INDEX(Crawl!$A864:$DZ864,1,Rules!$H$14),"")))</f>
        <v/>
      </c>
      <c r="K865">
        <f>IF(A865="","",IFERROR(SUMIFS('GSC current'!$J$2:$J$2001,'GSC current'!$I$2:$I$2001,B865),0))</f>
        <v/>
      </c>
      <c r="L865">
        <f>IF(A865="","",IFERROR(SUMIFS('GSC current'!$K$2:$K$2001,'GSC current'!$I$2:$I$2001,B865),0))</f>
        <v/>
      </c>
      <c r="M865" s="20">
        <f>IF(A865="","",IF(N(L865)&gt;0,K865/L865,""))</f>
        <v/>
      </c>
      <c r="N865" s="21">
        <f>IF(A865="","",IF(N(L865)&gt;0,SUMIFS('GSC current'!$L$2:$L$2001,'GSC current'!$I$2:$I$2001,B865)/L865,""))</f>
        <v/>
      </c>
      <c r="O865">
        <f>IF(A865="","",IFERROR(SUMIFS('GSC previous'!$J$2:$J$2001,'GSC previous'!$I$2:$I$2001,B865),0))</f>
        <v/>
      </c>
      <c r="P865" s="22">
        <f>IF(A865="","",IF(N(O865)&gt;0,(K865-O865)/O865,""))</f>
        <v/>
      </c>
      <c r="Q865">
        <f>IF(A865="","",IFERROR(SUMIFS(GA4!$P$2:$P$2001,GA4!$O$2:$O$2001,B865),0))</f>
        <v/>
      </c>
      <c r="R865" s="23">
        <f>IF(A865="","",IF(N(Q865)&gt;0,SUMIFS(GA4!$Q$2:$Q$2001,GA4!$O$2:$O$2001,B865)/Q865,""))</f>
        <v/>
      </c>
      <c r="S865">
        <f>IF(A865="","",IFERROR(SUMIFS(GA4!$R$2:$R$2001,GA4!$O$2:$O$2001,B865),0))</f>
        <v/>
      </c>
      <c r="T865">
        <f>IF(A865="","",IF(AND(ISNUMBER(F865),LEFT(C865&amp;"",1)="2"),IF(F865&lt;Rules!$B$9,"Yes","No"),"No"))</f>
        <v/>
      </c>
      <c r="U865">
        <f>IF(A865="","",IF(AND(N(O865)&gt;=Rules!$B$8,ISNUMBER(P865)),IF(P865&lt;=-Rules!$B$7,"Yes","No"),"No"))</f>
        <v/>
      </c>
      <c r="V865">
        <f>IF(A865="","",IF(AND(N(L865)&gt;=Rules!$B$6,ISNUMBER(N865)),IF(AND(N865&gt;=Rules!$B$10,N865&lt;=Rules!$B$11),"Yes","No"),"No"))</f>
        <v/>
      </c>
      <c r="W865">
        <f>IF(A865="","",IF(I865&lt;&gt;"","Yes","No"))</f>
        <v/>
      </c>
      <c r="X865">
        <f>IF(I865="","",IF(SUMIFS($K$3:$K$2002,$A$3:$A$2002,SUBSTITUTE(SUBSTITUTE(I865,"?","~?"),"*","~*"))&gt;N(K865),"Yes","No"))</f>
        <v/>
      </c>
      <c r="Y865">
        <f>IF(A865="","",IF(N(S865)&gt;0,"Yes","No"))</f>
        <v/>
      </c>
      <c r="Z865">
        <f>IF(A865="","",IF(AND(N(K865)&lt;Rules!$B$5,N(L865)&lt;Rules!$B$6,N(Q865)&lt;Rules!$B$13,Y865="No"),"Yes","No"))</f>
        <v/>
      </c>
      <c r="AA865">
        <f>IF(A865="","",IF(LEFT(C865&amp;"",1)="3","Redirect",IF(OR(LEFT(C865&amp;"",1)="4",LEFT(C865&amp;"",1)="5"),IF(OR(N(K865)&gt;0,N(AC865)&gt;=Rules!$B$14),"Redirect","Prune"),IF(D865="Non-Indexable","Keep",IF(AND(W865="Yes",X865="Yes",Y865="No"),"Merge",IF(OR(U865="Yes",V865="Yes",AND(T865="Yes",N(L865)&gt;=Rules!$B$6)),"Update",IF(Z865="Yes",IF(N(AC865)&gt;=Rules!$B$14,"Redirect","Prune"),"Keep")))))))</f>
        <v/>
      </c>
      <c r="AB865">
        <f>IF(A865="","",IF(LEFT(C865&amp;"",1)="3","Already redirects ("&amp;C865&amp;"). Update internal links to point at the final URL.",IF(OR(LEFT(C865&amp;"",1)="4",LEFT(C865&amp;"",1)="5"),IF(AA865="Redirect","Returns "&amp;C865&amp;" but still has "&amp;N(K865)&amp;" clicks and "&amp;N(AC865)&amp;" referring domains. 301 it to the closest live page.","Returns "&amp;C865&amp;" with no clicks or links. Remove internal links and let it 404 or 410."),IF(D865="Non-Indexable","Non-indexable ("&amp;E865&amp;"). Keep if that is intentional; otherwise fix the canonical or noindex.",IF(AA865="Merge","Overlaps with "&amp;I865&amp;IF(N(J865)&gt;0," (similarity "&amp;TEXT(J865,"0.00")&amp;")","")&amp;", which gets more clicks. Merge the useful parts into it and 301 this URL.",IF(AA865="Update",MID(IF(U865="Yes","; Clicks down "&amp;TEXT(-P865,"0%")&amp;" on the previous period","")&amp;IF(V865="Yes","; Average position "&amp;TEXT(N865,"0.0")&amp;" on "&amp;TEXT(L865,"#,##0")&amp;" impressions (striking distance)","")&amp;IF(AND(T865="Yes",N(L865)&gt;=Rules!$B$6),"; Thin ("&amp;F865&amp;" words) but has search demand",""),3,400),IF(AA865="Prune","Low value: "&amp;N(K865)&amp;" clicks, "&amp;N(L865)&amp;" impressions, "&amp;N(Q865)&amp;" sessions, no key events. Remove or noindex it and update internal links.",IF(AA865="Redirect","Low value but "&amp;N(AC865)&amp;" referring domains. 301 it to the closest relevant page to keep those links.",IF(AND(Z865="No",Y865="Yes",N(K865)&lt;Rules!$B$5),"Low search traffic but it converts (key events: "&amp;S865&amp;"). Keep it and link to it.",IF(W865="Yes","Stronger than the page it overlaps ("&amp;I865&amp;"). Keep; merge that page into this one.","Healthy: "&amp;N(K865)&amp;" clicks"&amp;IF(ISNUMBER(N865),", average position "&amp;TEXT(N865,"0.0"),"")&amp;". Keep and monitor."))))))))))</f>
        <v/>
      </c>
      <c r="AE865">
        <f>IF(A865="","",IF(AD865&lt;&gt;"",AD865,AA865))</f>
        <v/>
      </c>
    </row>
    <row r="866">
      <c r="A866">
        <f>IF(Crawl!A865="","",Crawl!A865)</f>
        <v/>
      </c>
      <c r="B866">
        <f>IF(A866="","",Crawl!EC865)</f>
        <v/>
      </c>
      <c r="C866">
        <f>IF(A866="","",IFERROR(INDEX(Crawl!$A865:$DZ865,1,Rules!$H$6),""))</f>
        <v/>
      </c>
      <c r="D866">
        <f>IF(A866="","",IFERROR(INDEX(Crawl!$A865:$DZ865,1,Rules!$H$7),"")&amp;"")</f>
        <v/>
      </c>
      <c r="E866">
        <f>IF(A866="","",IFERROR(INDEX(Crawl!$A865:$DZ865,1,Rules!$H$8),"")&amp;"")</f>
        <v/>
      </c>
      <c r="F866">
        <f>IF(A866="","",IFERROR(INDEX(Crawl!$A865:$DZ865,1,Rules!$H$9),""))</f>
        <v/>
      </c>
      <c r="G866">
        <f>IF(A866="","",IFERROR(INDEX(Crawl!$A865:$DZ865,1,Rules!$H$10),""))</f>
        <v/>
      </c>
      <c r="H866">
        <f>IF(A866="","",IFERROR(INDEX(Crawl!$A865:$DZ865,1,Rules!$H$12),""))</f>
        <v/>
      </c>
      <c r="I866">
        <f>IF(A866="","",IF(AND(N(H866)&gt;0,IFERROR(INDEX(Crawl!$A865:$DZ865,1,Rules!$H$11),"")&amp;""&lt;&gt;""),IFERROR(INDEX(Crawl!$A865:$DZ865,1,Rules!$H$11),"")&amp;"",IF(AND(ISNUMBER(J866),N(J866)&gt;=Rules!$B$12,IFERROR(INDEX(Crawl!$A865:$DZ865,1,Rules!$H$13),"")&amp;""&lt;&gt;""),IFERROR(INDEX(Crawl!$A865:$DZ865,1,Rules!$H$13),"")&amp;"","")))</f>
        <v/>
      </c>
      <c r="J866" s="19">
        <f>IF(A866="","",IF(IFERROR(INDEX(Crawl!$A865:$DZ865,1,Rules!$H$14),"")&amp;""="","",IFERROR(INDEX(Crawl!$A865:$DZ865,1,Rules!$H$14),"")))</f>
        <v/>
      </c>
      <c r="K866">
        <f>IF(A866="","",IFERROR(SUMIFS('GSC current'!$J$2:$J$2001,'GSC current'!$I$2:$I$2001,B866),0))</f>
        <v/>
      </c>
      <c r="L866">
        <f>IF(A866="","",IFERROR(SUMIFS('GSC current'!$K$2:$K$2001,'GSC current'!$I$2:$I$2001,B866),0))</f>
        <v/>
      </c>
      <c r="M866" s="20">
        <f>IF(A866="","",IF(N(L866)&gt;0,K866/L866,""))</f>
        <v/>
      </c>
      <c r="N866" s="21">
        <f>IF(A866="","",IF(N(L866)&gt;0,SUMIFS('GSC current'!$L$2:$L$2001,'GSC current'!$I$2:$I$2001,B866)/L866,""))</f>
        <v/>
      </c>
      <c r="O866">
        <f>IF(A866="","",IFERROR(SUMIFS('GSC previous'!$J$2:$J$2001,'GSC previous'!$I$2:$I$2001,B866),0))</f>
        <v/>
      </c>
      <c r="P866" s="22">
        <f>IF(A866="","",IF(N(O866)&gt;0,(K866-O866)/O866,""))</f>
        <v/>
      </c>
      <c r="Q866">
        <f>IF(A866="","",IFERROR(SUMIFS(GA4!$P$2:$P$2001,GA4!$O$2:$O$2001,B866),0))</f>
        <v/>
      </c>
      <c r="R866" s="23">
        <f>IF(A866="","",IF(N(Q866)&gt;0,SUMIFS(GA4!$Q$2:$Q$2001,GA4!$O$2:$O$2001,B866)/Q866,""))</f>
        <v/>
      </c>
      <c r="S866">
        <f>IF(A866="","",IFERROR(SUMIFS(GA4!$R$2:$R$2001,GA4!$O$2:$O$2001,B866),0))</f>
        <v/>
      </c>
      <c r="T866">
        <f>IF(A866="","",IF(AND(ISNUMBER(F866),LEFT(C866&amp;"",1)="2"),IF(F866&lt;Rules!$B$9,"Yes","No"),"No"))</f>
        <v/>
      </c>
      <c r="U866">
        <f>IF(A866="","",IF(AND(N(O866)&gt;=Rules!$B$8,ISNUMBER(P866)),IF(P866&lt;=-Rules!$B$7,"Yes","No"),"No"))</f>
        <v/>
      </c>
      <c r="V866">
        <f>IF(A866="","",IF(AND(N(L866)&gt;=Rules!$B$6,ISNUMBER(N866)),IF(AND(N866&gt;=Rules!$B$10,N866&lt;=Rules!$B$11),"Yes","No"),"No"))</f>
        <v/>
      </c>
      <c r="W866">
        <f>IF(A866="","",IF(I866&lt;&gt;"","Yes","No"))</f>
        <v/>
      </c>
      <c r="X866">
        <f>IF(I866="","",IF(SUMIFS($K$3:$K$2002,$A$3:$A$2002,SUBSTITUTE(SUBSTITUTE(I866,"?","~?"),"*","~*"))&gt;N(K866),"Yes","No"))</f>
        <v/>
      </c>
      <c r="Y866">
        <f>IF(A866="","",IF(N(S866)&gt;0,"Yes","No"))</f>
        <v/>
      </c>
      <c r="Z866">
        <f>IF(A866="","",IF(AND(N(K866)&lt;Rules!$B$5,N(L866)&lt;Rules!$B$6,N(Q866)&lt;Rules!$B$13,Y866="No"),"Yes","No"))</f>
        <v/>
      </c>
      <c r="AA866">
        <f>IF(A866="","",IF(LEFT(C866&amp;"",1)="3","Redirect",IF(OR(LEFT(C866&amp;"",1)="4",LEFT(C866&amp;"",1)="5"),IF(OR(N(K866)&gt;0,N(AC866)&gt;=Rules!$B$14),"Redirect","Prune"),IF(D866="Non-Indexable","Keep",IF(AND(W866="Yes",X866="Yes",Y866="No"),"Merge",IF(OR(U866="Yes",V866="Yes",AND(T866="Yes",N(L866)&gt;=Rules!$B$6)),"Update",IF(Z866="Yes",IF(N(AC866)&gt;=Rules!$B$14,"Redirect","Prune"),"Keep")))))))</f>
        <v/>
      </c>
      <c r="AB866">
        <f>IF(A866="","",IF(LEFT(C866&amp;"",1)="3","Already redirects ("&amp;C866&amp;"). Update internal links to point at the final URL.",IF(OR(LEFT(C866&amp;"",1)="4",LEFT(C866&amp;"",1)="5"),IF(AA866="Redirect","Returns "&amp;C866&amp;" but still has "&amp;N(K866)&amp;" clicks and "&amp;N(AC866)&amp;" referring domains. 301 it to the closest live page.","Returns "&amp;C866&amp;" with no clicks or links. Remove internal links and let it 404 or 410."),IF(D866="Non-Indexable","Non-indexable ("&amp;E866&amp;"). Keep if that is intentional; otherwise fix the canonical or noindex.",IF(AA866="Merge","Overlaps with "&amp;I866&amp;IF(N(J866)&gt;0," (similarity "&amp;TEXT(J866,"0.00")&amp;")","")&amp;", which gets more clicks. Merge the useful parts into it and 301 this URL.",IF(AA866="Update",MID(IF(U866="Yes","; Clicks down "&amp;TEXT(-P866,"0%")&amp;" on the previous period","")&amp;IF(V866="Yes","; Average position "&amp;TEXT(N866,"0.0")&amp;" on "&amp;TEXT(L866,"#,##0")&amp;" impressions (striking distance)","")&amp;IF(AND(T866="Yes",N(L866)&gt;=Rules!$B$6),"; Thin ("&amp;F866&amp;" words) but has search demand",""),3,400),IF(AA866="Prune","Low value: "&amp;N(K866)&amp;" clicks, "&amp;N(L866)&amp;" impressions, "&amp;N(Q866)&amp;" sessions, no key events. Remove or noindex it and update internal links.",IF(AA866="Redirect","Low value but "&amp;N(AC866)&amp;" referring domains. 301 it to the closest relevant page to keep those links.",IF(AND(Z866="No",Y866="Yes",N(K866)&lt;Rules!$B$5),"Low search traffic but it converts (key events: "&amp;S866&amp;"). Keep it and link to it.",IF(W866="Yes","Stronger than the page it overlaps ("&amp;I866&amp;"). Keep; merge that page into this one.","Healthy: "&amp;N(K866)&amp;" clicks"&amp;IF(ISNUMBER(N866),", average position "&amp;TEXT(N866,"0.0"),"")&amp;". Keep and monitor."))))))))))</f>
        <v/>
      </c>
      <c r="AE866">
        <f>IF(A866="","",IF(AD866&lt;&gt;"",AD866,AA866))</f>
        <v/>
      </c>
    </row>
    <row r="867">
      <c r="A867">
        <f>IF(Crawl!A866="","",Crawl!A866)</f>
        <v/>
      </c>
      <c r="B867">
        <f>IF(A867="","",Crawl!EC866)</f>
        <v/>
      </c>
      <c r="C867">
        <f>IF(A867="","",IFERROR(INDEX(Crawl!$A866:$DZ866,1,Rules!$H$6),""))</f>
        <v/>
      </c>
      <c r="D867">
        <f>IF(A867="","",IFERROR(INDEX(Crawl!$A866:$DZ866,1,Rules!$H$7),"")&amp;"")</f>
        <v/>
      </c>
      <c r="E867">
        <f>IF(A867="","",IFERROR(INDEX(Crawl!$A866:$DZ866,1,Rules!$H$8),"")&amp;"")</f>
        <v/>
      </c>
      <c r="F867">
        <f>IF(A867="","",IFERROR(INDEX(Crawl!$A866:$DZ866,1,Rules!$H$9),""))</f>
        <v/>
      </c>
      <c r="G867">
        <f>IF(A867="","",IFERROR(INDEX(Crawl!$A866:$DZ866,1,Rules!$H$10),""))</f>
        <v/>
      </c>
      <c r="H867">
        <f>IF(A867="","",IFERROR(INDEX(Crawl!$A866:$DZ866,1,Rules!$H$12),""))</f>
        <v/>
      </c>
      <c r="I867">
        <f>IF(A867="","",IF(AND(N(H867)&gt;0,IFERROR(INDEX(Crawl!$A866:$DZ866,1,Rules!$H$11),"")&amp;""&lt;&gt;""),IFERROR(INDEX(Crawl!$A866:$DZ866,1,Rules!$H$11),"")&amp;"",IF(AND(ISNUMBER(J867),N(J867)&gt;=Rules!$B$12,IFERROR(INDEX(Crawl!$A866:$DZ866,1,Rules!$H$13),"")&amp;""&lt;&gt;""),IFERROR(INDEX(Crawl!$A866:$DZ866,1,Rules!$H$13),"")&amp;"","")))</f>
        <v/>
      </c>
      <c r="J867" s="19">
        <f>IF(A867="","",IF(IFERROR(INDEX(Crawl!$A866:$DZ866,1,Rules!$H$14),"")&amp;""="","",IFERROR(INDEX(Crawl!$A866:$DZ866,1,Rules!$H$14),"")))</f>
        <v/>
      </c>
      <c r="K867">
        <f>IF(A867="","",IFERROR(SUMIFS('GSC current'!$J$2:$J$2001,'GSC current'!$I$2:$I$2001,B867),0))</f>
        <v/>
      </c>
      <c r="L867">
        <f>IF(A867="","",IFERROR(SUMIFS('GSC current'!$K$2:$K$2001,'GSC current'!$I$2:$I$2001,B867),0))</f>
        <v/>
      </c>
      <c r="M867" s="20">
        <f>IF(A867="","",IF(N(L867)&gt;0,K867/L867,""))</f>
        <v/>
      </c>
      <c r="N867" s="21">
        <f>IF(A867="","",IF(N(L867)&gt;0,SUMIFS('GSC current'!$L$2:$L$2001,'GSC current'!$I$2:$I$2001,B867)/L867,""))</f>
        <v/>
      </c>
      <c r="O867">
        <f>IF(A867="","",IFERROR(SUMIFS('GSC previous'!$J$2:$J$2001,'GSC previous'!$I$2:$I$2001,B867),0))</f>
        <v/>
      </c>
      <c r="P867" s="22">
        <f>IF(A867="","",IF(N(O867)&gt;0,(K867-O867)/O867,""))</f>
        <v/>
      </c>
      <c r="Q867">
        <f>IF(A867="","",IFERROR(SUMIFS(GA4!$P$2:$P$2001,GA4!$O$2:$O$2001,B867),0))</f>
        <v/>
      </c>
      <c r="R867" s="23">
        <f>IF(A867="","",IF(N(Q867)&gt;0,SUMIFS(GA4!$Q$2:$Q$2001,GA4!$O$2:$O$2001,B867)/Q867,""))</f>
        <v/>
      </c>
      <c r="S867">
        <f>IF(A867="","",IFERROR(SUMIFS(GA4!$R$2:$R$2001,GA4!$O$2:$O$2001,B867),0))</f>
        <v/>
      </c>
      <c r="T867">
        <f>IF(A867="","",IF(AND(ISNUMBER(F867),LEFT(C867&amp;"",1)="2"),IF(F867&lt;Rules!$B$9,"Yes","No"),"No"))</f>
        <v/>
      </c>
      <c r="U867">
        <f>IF(A867="","",IF(AND(N(O867)&gt;=Rules!$B$8,ISNUMBER(P867)),IF(P867&lt;=-Rules!$B$7,"Yes","No"),"No"))</f>
        <v/>
      </c>
      <c r="V867">
        <f>IF(A867="","",IF(AND(N(L867)&gt;=Rules!$B$6,ISNUMBER(N867)),IF(AND(N867&gt;=Rules!$B$10,N867&lt;=Rules!$B$11),"Yes","No"),"No"))</f>
        <v/>
      </c>
      <c r="W867">
        <f>IF(A867="","",IF(I867&lt;&gt;"","Yes","No"))</f>
        <v/>
      </c>
      <c r="X867">
        <f>IF(I867="","",IF(SUMIFS($K$3:$K$2002,$A$3:$A$2002,SUBSTITUTE(SUBSTITUTE(I867,"?","~?"),"*","~*"))&gt;N(K867),"Yes","No"))</f>
        <v/>
      </c>
      <c r="Y867">
        <f>IF(A867="","",IF(N(S867)&gt;0,"Yes","No"))</f>
        <v/>
      </c>
      <c r="Z867">
        <f>IF(A867="","",IF(AND(N(K867)&lt;Rules!$B$5,N(L867)&lt;Rules!$B$6,N(Q867)&lt;Rules!$B$13,Y867="No"),"Yes","No"))</f>
        <v/>
      </c>
      <c r="AA867">
        <f>IF(A867="","",IF(LEFT(C867&amp;"",1)="3","Redirect",IF(OR(LEFT(C867&amp;"",1)="4",LEFT(C867&amp;"",1)="5"),IF(OR(N(K867)&gt;0,N(AC867)&gt;=Rules!$B$14),"Redirect","Prune"),IF(D867="Non-Indexable","Keep",IF(AND(W867="Yes",X867="Yes",Y867="No"),"Merge",IF(OR(U867="Yes",V867="Yes",AND(T867="Yes",N(L867)&gt;=Rules!$B$6)),"Update",IF(Z867="Yes",IF(N(AC867)&gt;=Rules!$B$14,"Redirect","Prune"),"Keep")))))))</f>
        <v/>
      </c>
      <c r="AB867">
        <f>IF(A867="","",IF(LEFT(C867&amp;"",1)="3","Already redirects ("&amp;C867&amp;"). Update internal links to point at the final URL.",IF(OR(LEFT(C867&amp;"",1)="4",LEFT(C867&amp;"",1)="5"),IF(AA867="Redirect","Returns "&amp;C867&amp;" but still has "&amp;N(K867)&amp;" clicks and "&amp;N(AC867)&amp;" referring domains. 301 it to the closest live page.","Returns "&amp;C867&amp;" with no clicks or links. Remove internal links and let it 404 or 410."),IF(D867="Non-Indexable","Non-indexable ("&amp;E867&amp;"). Keep if that is intentional; otherwise fix the canonical or noindex.",IF(AA867="Merge","Overlaps with "&amp;I867&amp;IF(N(J867)&gt;0," (similarity "&amp;TEXT(J867,"0.00")&amp;")","")&amp;", which gets more clicks. Merge the useful parts into it and 301 this URL.",IF(AA867="Update",MID(IF(U867="Yes","; Clicks down "&amp;TEXT(-P867,"0%")&amp;" on the previous period","")&amp;IF(V867="Yes","; Average position "&amp;TEXT(N867,"0.0")&amp;" on "&amp;TEXT(L867,"#,##0")&amp;" impressions (striking distance)","")&amp;IF(AND(T867="Yes",N(L867)&gt;=Rules!$B$6),"; Thin ("&amp;F867&amp;" words) but has search demand",""),3,400),IF(AA867="Prune","Low value: "&amp;N(K867)&amp;" clicks, "&amp;N(L867)&amp;" impressions, "&amp;N(Q867)&amp;" sessions, no key events. Remove or noindex it and update internal links.",IF(AA867="Redirect","Low value but "&amp;N(AC867)&amp;" referring domains. 301 it to the closest relevant page to keep those links.",IF(AND(Z867="No",Y867="Yes",N(K867)&lt;Rules!$B$5),"Low search traffic but it converts (key events: "&amp;S867&amp;"). Keep it and link to it.",IF(W867="Yes","Stronger than the page it overlaps ("&amp;I867&amp;"). Keep; merge that page into this one.","Healthy: "&amp;N(K867)&amp;" clicks"&amp;IF(ISNUMBER(N867),", average position "&amp;TEXT(N867,"0.0"),"")&amp;". Keep and monitor."))))))))))</f>
        <v/>
      </c>
      <c r="AE867">
        <f>IF(A867="","",IF(AD867&lt;&gt;"",AD867,AA867))</f>
        <v/>
      </c>
    </row>
    <row r="868">
      <c r="A868">
        <f>IF(Crawl!A867="","",Crawl!A867)</f>
        <v/>
      </c>
      <c r="B868">
        <f>IF(A868="","",Crawl!EC867)</f>
        <v/>
      </c>
      <c r="C868">
        <f>IF(A868="","",IFERROR(INDEX(Crawl!$A867:$DZ867,1,Rules!$H$6),""))</f>
        <v/>
      </c>
      <c r="D868">
        <f>IF(A868="","",IFERROR(INDEX(Crawl!$A867:$DZ867,1,Rules!$H$7),"")&amp;"")</f>
        <v/>
      </c>
      <c r="E868">
        <f>IF(A868="","",IFERROR(INDEX(Crawl!$A867:$DZ867,1,Rules!$H$8),"")&amp;"")</f>
        <v/>
      </c>
      <c r="F868">
        <f>IF(A868="","",IFERROR(INDEX(Crawl!$A867:$DZ867,1,Rules!$H$9),""))</f>
        <v/>
      </c>
      <c r="G868">
        <f>IF(A868="","",IFERROR(INDEX(Crawl!$A867:$DZ867,1,Rules!$H$10),""))</f>
        <v/>
      </c>
      <c r="H868">
        <f>IF(A868="","",IFERROR(INDEX(Crawl!$A867:$DZ867,1,Rules!$H$12),""))</f>
        <v/>
      </c>
      <c r="I868">
        <f>IF(A868="","",IF(AND(N(H868)&gt;0,IFERROR(INDEX(Crawl!$A867:$DZ867,1,Rules!$H$11),"")&amp;""&lt;&gt;""),IFERROR(INDEX(Crawl!$A867:$DZ867,1,Rules!$H$11),"")&amp;"",IF(AND(ISNUMBER(J868),N(J868)&gt;=Rules!$B$12,IFERROR(INDEX(Crawl!$A867:$DZ867,1,Rules!$H$13),"")&amp;""&lt;&gt;""),IFERROR(INDEX(Crawl!$A867:$DZ867,1,Rules!$H$13),"")&amp;"","")))</f>
        <v/>
      </c>
      <c r="J868" s="19">
        <f>IF(A868="","",IF(IFERROR(INDEX(Crawl!$A867:$DZ867,1,Rules!$H$14),"")&amp;""="","",IFERROR(INDEX(Crawl!$A867:$DZ867,1,Rules!$H$14),"")))</f>
        <v/>
      </c>
      <c r="K868">
        <f>IF(A868="","",IFERROR(SUMIFS('GSC current'!$J$2:$J$2001,'GSC current'!$I$2:$I$2001,B868),0))</f>
        <v/>
      </c>
      <c r="L868">
        <f>IF(A868="","",IFERROR(SUMIFS('GSC current'!$K$2:$K$2001,'GSC current'!$I$2:$I$2001,B868),0))</f>
        <v/>
      </c>
      <c r="M868" s="20">
        <f>IF(A868="","",IF(N(L868)&gt;0,K868/L868,""))</f>
        <v/>
      </c>
      <c r="N868" s="21">
        <f>IF(A868="","",IF(N(L868)&gt;0,SUMIFS('GSC current'!$L$2:$L$2001,'GSC current'!$I$2:$I$2001,B868)/L868,""))</f>
        <v/>
      </c>
      <c r="O868">
        <f>IF(A868="","",IFERROR(SUMIFS('GSC previous'!$J$2:$J$2001,'GSC previous'!$I$2:$I$2001,B868),0))</f>
        <v/>
      </c>
      <c r="P868" s="22">
        <f>IF(A868="","",IF(N(O868)&gt;0,(K868-O868)/O868,""))</f>
        <v/>
      </c>
      <c r="Q868">
        <f>IF(A868="","",IFERROR(SUMIFS(GA4!$P$2:$P$2001,GA4!$O$2:$O$2001,B868),0))</f>
        <v/>
      </c>
      <c r="R868" s="23">
        <f>IF(A868="","",IF(N(Q868)&gt;0,SUMIFS(GA4!$Q$2:$Q$2001,GA4!$O$2:$O$2001,B868)/Q868,""))</f>
        <v/>
      </c>
      <c r="S868">
        <f>IF(A868="","",IFERROR(SUMIFS(GA4!$R$2:$R$2001,GA4!$O$2:$O$2001,B868),0))</f>
        <v/>
      </c>
      <c r="T868">
        <f>IF(A868="","",IF(AND(ISNUMBER(F868),LEFT(C868&amp;"",1)="2"),IF(F868&lt;Rules!$B$9,"Yes","No"),"No"))</f>
        <v/>
      </c>
      <c r="U868">
        <f>IF(A868="","",IF(AND(N(O868)&gt;=Rules!$B$8,ISNUMBER(P868)),IF(P868&lt;=-Rules!$B$7,"Yes","No"),"No"))</f>
        <v/>
      </c>
      <c r="V868">
        <f>IF(A868="","",IF(AND(N(L868)&gt;=Rules!$B$6,ISNUMBER(N868)),IF(AND(N868&gt;=Rules!$B$10,N868&lt;=Rules!$B$11),"Yes","No"),"No"))</f>
        <v/>
      </c>
      <c r="W868">
        <f>IF(A868="","",IF(I868&lt;&gt;"","Yes","No"))</f>
        <v/>
      </c>
      <c r="X868">
        <f>IF(I868="","",IF(SUMIFS($K$3:$K$2002,$A$3:$A$2002,SUBSTITUTE(SUBSTITUTE(I868,"?","~?"),"*","~*"))&gt;N(K868),"Yes","No"))</f>
        <v/>
      </c>
      <c r="Y868">
        <f>IF(A868="","",IF(N(S868)&gt;0,"Yes","No"))</f>
        <v/>
      </c>
      <c r="Z868">
        <f>IF(A868="","",IF(AND(N(K868)&lt;Rules!$B$5,N(L868)&lt;Rules!$B$6,N(Q868)&lt;Rules!$B$13,Y868="No"),"Yes","No"))</f>
        <v/>
      </c>
      <c r="AA868">
        <f>IF(A868="","",IF(LEFT(C868&amp;"",1)="3","Redirect",IF(OR(LEFT(C868&amp;"",1)="4",LEFT(C868&amp;"",1)="5"),IF(OR(N(K868)&gt;0,N(AC868)&gt;=Rules!$B$14),"Redirect","Prune"),IF(D868="Non-Indexable","Keep",IF(AND(W868="Yes",X868="Yes",Y868="No"),"Merge",IF(OR(U868="Yes",V868="Yes",AND(T868="Yes",N(L868)&gt;=Rules!$B$6)),"Update",IF(Z868="Yes",IF(N(AC868)&gt;=Rules!$B$14,"Redirect","Prune"),"Keep")))))))</f>
        <v/>
      </c>
      <c r="AB868">
        <f>IF(A868="","",IF(LEFT(C868&amp;"",1)="3","Already redirects ("&amp;C868&amp;"). Update internal links to point at the final URL.",IF(OR(LEFT(C868&amp;"",1)="4",LEFT(C868&amp;"",1)="5"),IF(AA868="Redirect","Returns "&amp;C868&amp;" but still has "&amp;N(K868)&amp;" clicks and "&amp;N(AC868)&amp;" referring domains. 301 it to the closest live page.","Returns "&amp;C868&amp;" with no clicks or links. Remove internal links and let it 404 or 410."),IF(D868="Non-Indexable","Non-indexable ("&amp;E868&amp;"). Keep if that is intentional; otherwise fix the canonical or noindex.",IF(AA868="Merge","Overlaps with "&amp;I868&amp;IF(N(J868)&gt;0," (similarity "&amp;TEXT(J868,"0.00")&amp;")","")&amp;", which gets more clicks. Merge the useful parts into it and 301 this URL.",IF(AA868="Update",MID(IF(U868="Yes","; Clicks down "&amp;TEXT(-P868,"0%")&amp;" on the previous period","")&amp;IF(V868="Yes","; Average position "&amp;TEXT(N868,"0.0")&amp;" on "&amp;TEXT(L868,"#,##0")&amp;" impressions (striking distance)","")&amp;IF(AND(T868="Yes",N(L868)&gt;=Rules!$B$6),"; Thin ("&amp;F868&amp;" words) but has search demand",""),3,400),IF(AA868="Prune","Low value: "&amp;N(K868)&amp;" clicks, "&amp;N(L868)&amp;" impressions, "&amp;N(Q868)&amp;" sessions, no key events. Remove or noindex it and update internal links.",IF(AA868="Redirect","Low value but "&amp;N(AC868)&amp;" referring domains. 301 it to the closest relevant page to keep those links.",IF(AND(Z868="No",Y868="Yes",N(K868)&lt;Rules!$B$5),"Low search traffic but it converts (key events: "&amp;S868&amp;"). Keep it and link to it.",IF(W868="Yes","Stronger than the page it overlaps ("&amp;I868&amp;"). Keep; merge that page into this one.","Healthy: "&amp;N(K868)&amp;" clicks"&amp;IF(ISNUMBER(N868),", average position "&amp;TEXT(N868,"0.0"),"")&amp;". Keep and monitor."))))))))))</f>
        <v/>
      </c>
      <c r="AE868">
        <f>IF(A868="","",IF(AD868&lt;&gt;"",AD868,AA868))</f>
        <v/>
      </c>
    </row>
    <row r="869">
      <c r="A869">
        <f>IF(Crawl!A868="","",Crawl!A868)</f>
        <v/>
      </c>
      <c r="B869">
        <f>IF(A869="","",Crawl!EC868)</f>
        <v/>
      </c>
      <c r="C869">
        <f>IF(A869="","",IFERROR(INDEX(Crawl!$A868:$DZ868,1,Rules!$H$6),""))</f>
        <v/>
      </c>
      <c r="D869">
        <f>IF(A869="","",IFERROR(INDEX(Crawl!$A868:$DZ868,1,Rules!$H$7),"")&amp;"")</f>
        <v/>
      </c>
      <c r="E869">
        <f>IF(A869="","",IFERROR(INDEX(Crawl!$A868:$DZ868,1,Rules!$H$8),"")&amp;"")</f>
        <v/>
      </c>
      <c r="F869">
        <f>IF(A869="","",IFERROR(INDEX(Crawl!$A868:$DZ868,1,Rules!$H$9),""))</f>
        <v/>
      </c>
      <c r="G869">
        <f>IF(A869="","",IFERROR(INDEX(Crawl!$A868:$DZ868,1,Rules!$H$10),""))</f>
        <v/>
      </c>
      <c r="H869">
        <f>IF(A869="","",IFERROR(INDEX(Crawl!$A868:$DZ868,1,Rules!$H$12),""))</f>
        <v/>
      </c>
      <c r="I869">
        <f>IF(A869="","",IF(AND(N(H869)&gt;0,IFERROR(INDEX(Crawl!$A868:$DZ868,1,Rules!$H$11),"")&amp;""&lt;&gt;""),IFERROR(INDEX(Crawl!$A868:$DZ868,1,Rules!$H$11),"")&amp;"",IF(AND(ISNUMBER(J869),N(J869)&gt;=Rules!$B$12,IFERROR(INDEX(Crawl!$A868:$DZ868,1,Rules!$H$13),"")&amp;""&lt;&gt;""),IFERROR(INDEX(Crawl!$A868:$DZ868,1,Rules!$H$13),"")&amp;"","")))</f>
        <v/>
      </c>
      <c r="J869" s="19">
        <f>IF(A869="","",IF(IFERROR(INDEX(Crawl!$A868:$DZ868,1,Rules!$H$14),"")&amp;""="","",IFERROR(INDEX(Crawl!$A868:$DZ868,1,Rules!$H$14),"")))</f>
        <v/>
      </c>
      <c r="K869">
        <f>IF(A869="","",IFERROR(SUMIFS('GSC current'!$J$2:$J$2001,'GSC current'!$I$2:$I$2001,B869),0))</f>
        <v/>
      </c>
      <c r="L869">
        <f>IF(A869="","",IFERROR(SUMIFS('GSC current'!$K$2:$K$2001,'GSC current'!$I$2:$I$2001,B869),0))</f>
        <v/>
      </c>
      <c r="M869" s="20">
        <f>IF(A869="","",IF(N(L869)&gt;0,K869/L869,""))</f>
        <v/>
      </c>
      <c r="N869" s="21">
        <f>IF(A869="","",IF(N(L869)&gt;0,SUMIFS('GSC current'!$L$2:$L$2001,'GSC current'!$I$2:$I$2001,B869)/L869,""))</f>
        <v/>
      </c>
      <c r="O869">
        <f>IF(A869="","",IFERROR(SUMIFS('GSC previous'!$J$2:$J$2001,'GSC previous'!$I$2:$I$2001,B869),0))</f>
        <v/>
      </c>
      <c r="P869" s="22">
        <f>IF(A869="","",IF(N(O869)&gt;0,(K869-O869)/O869,""))</f>
        <v/>
      </c>
      <c r="Q869">
        <f>IF(A869="","",IFERROR(SUMIFS(GA4!$P$2:$P$2001,GA4!$O$2:$O$2001,B869),0))</f>
        <v/>
      </c>
      <c r="R869" s="23">
        <f>IF(A869="","",IF(N(Q869)&gt;0,SUMIFS(GA4!$Q$2:$Q$2001,GA4!$O$2:$O$2001,B869)/Q869,""))</f>
        <v/>
      </c>
      <c r="S869">
        <f>IF(A869="","",IFERROR(SUMIFS(GA4!$R$2:$R$2001,GA4!$O$2:$O$2001,B869),0))</f>
        <v/>
      </c>
      <c r="T869">
        <f>IF(A869="","",IF(AND(ISNUMBER(F869),LEFT(C869&amp;"",1)="2"),IF(F869&lt;Rules!$B$9,"Yes","No"),"No"))</f>
        <v/>
      </c>
      <c r="U869">
        <f>IF(A869="","",IF(AND(N(O869)&gt;=Rules!$B$8,ISNUMBER(P869)),IF(P869&lt;=-Rules!$B$7,"Yes","No"),"No"))</f>
        <v/>
      </c>
      <c r="V869">
        <f>IF(A869="","",IF(AND(N(L869)&gt;=Rules!$B$6,ISNUMBER(N869)),IF(AND(N869&gt;=Rules!$B$10,N869&lt;=Rules!$B$11),"Yes","No"),"No"))</f>
        <v/>
      </c>
      <c r="W869">
        <f>IF(A869="","",IF(I869&lt;&gt;"","Yes","No"))</f>
        <v/>
      </c>
      <c r="X869">
        <f>IF(I869="","",IF(SUMIFS($K$3:$K$2002,$A$3:$A$2002,SUBSTITUTE(SUBSTITUTE(I869,"?","~?"),"*","~*"))&gt;N(K869),"Yes","No"))</f>
        <v/>
      </c>
      <c r="Y869">
        <f>IF(A869="","",IF(N(S869)&gt;0,"Yes","No"))</f>
        <v/>
      </c>
      <c r="Z869">
        <f>IF(A869="","",IF(AND(N(K869)&lt;Rules!$B$5,N(L869)&lt;Rules!$B$6,N(Q869)&lt;Rules!$B$13,Y869="No"),"Yes","No"))</f>
        <v/>
      </c>
      <c r="AA869">
        <f>IF(A869="","",IF(LEFT(C869&amp;"",1)="3","Redirect",IF(OR(LEFT(C869&amp;"",1)="4",LEFT(C869&amp;"",1)="5"),IF(OR(N(K869)&gt;0,N(AC869)&gt;=Rules!$B$14),"Redirect","Prune"),IF(D869="Non-Indexable","Keep",IF(AND(W869="Yes",X869="Yes",Y869="No"),"Merge",IF(OR(U869="Yes",V869="Yes",AND(T869="Yes",N(L869)&gt;=Rules!$B$6)),"Update",IF(Z869="Yes",IF(N(AC869)&gt;=Rules!$B$14,"Redirect","Prune"),"Keep")))))))</f>
        <v/>
      </c>
      <c r="AB869">
        <f>IF(A869="","",IF(LEFT(C869&amp;"",1)="3","Already redirects ("&amp;C869&amp;"). Update internal links to point at the final URL.",IF(OR(LEFT(C869&amp;"",1)="4",LEFT(C869&amp;"",1)="5"),IF(AA869="Redirect","Returns "&amp;C869&amp;" but still has "&amp;N(K869)&amp;" clicks and "&amp;N(AC869)&amp;" referring domains. 301 it to the closest live page.","Returns "&amp;C869&amp;" with no clicks or links. Remove internal links and let it 404 or 410."),IF(D869="Non-Indexable","Non-indexable ("&amp;E869&amp;"). Keep if that is intentional; otherwise fix the canonical or noindex.",IF(AA869="Merge","Overlaps with "&amp;I869&amp;IF(N(J869)&gt;0," (similarity "&amp;TEXT(J869,"0.00")&amp;")","")&amp;", which gets more clicks. Merge the useful parts into it and 301 this URL.",IF(AA869="Update",MID(IF(U869="Yes","; Clicks down "&amp;TEXT(-P869,"0%")&amp;" on the previous period","")&amp;IF(V869="Yes","; Average position "&amp;TEXT(N869,"0.0")&amp;" on "&amp;TEXT(L869,"#,##0")&amp;" impressions (striking distance)","")&amp;IF(AND(T869="Yes",N(L869)&gt;=Rules!$B$6),"; Thin ("&amp;F869&amp;" words) but has search demand",""),3,400),IF(AA869="Prune","Low value: "&amp;N(K869)&amp;" clicks, "&amp;N(L869)&amp;" impressions, "&amp;N(Q869)&amp;" sessions, no key events. Remove or noindex it and update internal links.",IF(AA869="Redirect","Low value but "&amp;N(AC869)&amp;" referring domains. 301 it to the closest relevant page to keep those links.",IF(AND(Z869="No",Y869="Yes",N(K869)&lt;Rules!$B$5),"Low search traffic but it converts (key events: "&amp;S869&amp;"). Keep it and link to it.",IF(W869="Yes","Stronger than the page it overlaps ("&amp;I869&amp;"). Keep; merge that page into this one.","Healthy: "&amp;N(K869)&amp;" clicks"&amp;IF(ISNUMBER(N869),", average position "&amp;TEXT(N869,"0.0"),"")&amp;". Keep and monitor."))))))))))</f>
        <v/>
      </c>
      <c r="AE869">
        <f>IF(A869="","",IF(AD869&lt;&gt;"",AD869,AA869))</f>
        <v/>
      </c>
    </row>
    <row r="870">
      <c r="A870">
        <f>IF(Crawl!A869="","",Crawl!A869)</f>
        <v/>
      </c>
      <c r="B870">
        <f>IF(A870="","",Crawl!EC869)</f>
        <v/>
      </c>
      <c r="C870">
        <f>IF(A870="","",IFERROR(INDEX(Crawl!$A869:$DZ869,1,Rules!$H$6),""))</f>
        <v/>
      </c>
      <c r="D870">
        <f>IF(A870="","",IFERROR(INDEX(Crawl!$A869:$DZ869,1,Rules!$H$7),"")&amp;"")</f>
        <v/>
      </c>
      <c r="E870">
        <f>IF(A870="","",IFERROR(INDEX(Crawl!$A869:$DZ869,1,Rules!$H$8),"")&amp;"")</f>
        <v/>
      </c>
      <c r="F870">
        <f>IF(A870="","",IFERROR(INDEX(Crawl!$A869:$DZ869,1,Rules!$H$9),""))</f>
        <v/>
      </c>
      <c r="G870">
        <f>IF(A870="","",IFERROR(INDEX(Crawl!$A869:$DZ869,1,Rules!$H$10),""))</f>
        <v/>
      </c>
      <c r="H870">
        <f>IF(A870="","",IFERROR(INDEX(Crawl!$A869:$DZ869,1,Rules!$H$12),""))</f>
        <v/>
      </c>
      <c r="I870">
        <f>IF(A870="","",IF(AND(N(H870)&gt;0,IFERROR(INDEX(Crawl!$A869:$DZ869,1,Rules!$H$11),"")&amp;""&lt;&gt;""),IFERROR(INDEX(Crawl!$A869:$DZ869,1,Rules!$H$11),"")&amp;"",IF(AND(ISNUMBER(J870),N(J870)&gt;=Rules!$B$12,IFERROR(INDEX(Crawl!$A869:$DZ869,1,Rules!$H$13),"")&amp;""&lt;&gt;""),IFERROR(INDEX(Crawl!$A869:$DZ869,1,Rules!$H$13),"")&amp;"","")))</f>
        <v/>
      </c>
      <c r="J870" s="19">
        <f>IF(A870="","",IF(IFERROR(INDEX(Crawl!$A869:$DZ869,1,Rules!$H$14),"")&amp;""="","",IFERROR(INDEX(Crawl!$A869:$DZ869,1,Rules!$H$14),"")))</f>
        <v/>
      </c>
      <c r="K870">
        <f>IF(A870="","",IFERROR(SUMIFS('GSC current'!$J$2:$J$2001,'GSC current'!$I$2:$I$2001,B870),0))</f>
        <v/>
      </c>
      <c r="L870">
        <f>IF(A870="","",IFERROR(SUMIFS('GSC current'!$K$2:$K$2001,'GSC current'!$I$2:$I$2001,B870),0))</f>
        <v/>
      </c>
      <c r="M870" s="20">
        <f>IF(A870="","",IF(N(L870)&gt;0,K870/L870,""))</f>
        <v/>
      </c>
      <c r="N870" s="21">
        <f>IF(A870="","",IF(N(L870)&gt;0,SUMIFS('GSC current'!$L$2:$L$2001,'GSC current'!$I$2:$I$2001,B870)/L870,""))</f>
        <v/>
      </c>
      <c r="O870">
        <f>IF(A870="","",IFERROR(SUMIFS('GSC previous'!$J$2:$J$2001,'GSC previous'!$I$2:$I$2001,B870),0))</f>
        <v/>
      </c>
      <c r="P870" s="22">
        <f>IF(A870="","",IF(N(O870)&gt;0,(K870-O870)/O870,""))</f>
        <v/>
      </c>
      <c r="Q870">
        <f>IF(A870="","",IFERROR(SUMIFS(GA4!$P$2:$P$2001,GA4!$O$2:$O$2001,B870),0))</f>
        <v/>
      </c>
      <c r="R870" s="23">
        <f>IF(A870="","",IF(N(Q870)&gt;0,SUMIFS(GA4!$Q$2:$Q$2001,GA4!$O$2:$O$2001,B870)/Q870,""))</f>
        <v/>
      </c>
      <c r="S870">
        <f>IF(A870="","",IFERROR(SUMIFS(GA4!$R$2:$R$2001,GA4!$O$2:$O$2001,B870),0))</f>
        <v/>
      </c>
      <c r="T870">
        <f>IF(A870="","",IF(AND(ISNUMBER(F870),LEFT(C870&amp;"",1)="2"),IF(F870&lt;Rules!$B$9,"Yes","No"),"No"))</f>
        <v/>
      </c>
      <c r="U870">
        <f>IF(A870="","",IF(AND(N(O870)&gt;=Rules!$B$8,ISNUMBER(P870)),IF(P870&lt;=-Rules!$B$7,"Yes","No"),"No"))</f>
        <v/>
      </c>
      <c r="V870">
        <f>IF(A870="","",IF(AND(N(L870)&gt;=Rules!$B$6,ISNUMBER(N870)),IF(AND(N870&gt;=Rules!$B$10,N870&lt;=Rules!$B$11),"Yes","No"),"No"))</f>
        <v/>
      </c>
      <c r="W870">
        <f>IF(A870="","",IF(I870&lt;&gt;"","Yes","No"))</f>
        <v/>
      </c>
      <c r="X870">
        <f>IF(I870="","",IF(SUMIFS($K$3:$K$2002,$A$3:$A$2002,SUBSTITUTE(SUBSTITUTE(I870,"?","~?"),"*","~*"))&gt;N(K870),"Yes","No"))</f>
        <v/>
      </c>
      <c r="Y870">
        <f>IF(A870="","",IF(N(S870)&gt;0,"Yes","No"))</f>
        <v/>
      </c>
      <c r="Z870">
        <f>IF(A870="","",IF(AND(N(K870)&lt;Rules!$B$5,N(L870)&lt;Rules!$B$6,N(Q870)&lt;Rules!$B$13,Y870="No"),"Yes","No"))</f>
        <v/>
      </c>
      <c r="AA870">
        <f>IF(A870="","",IF(LEFT(C870&amp;"",1)="3","Redirect",IF(OR(LEFT(C870&amp;"",1)="4",LEFT(C870&amp;"",1)="5"),IF(OR(N(K870)&gt;0,N(AC870)&gt;=Rules!$B$14),"Redirect","Prune"),IF(D870="Non-Indexable","Keep",IF(AND(W870="Yes",X870="Yes",Y870="No"),"Merge",IF(OR(U870="Yes",V870="Yes",AND(T870="Yes",N(L870)&gt;=Rules!$B$6)),"Update",IF(Z870="Yes",IF(N(AC870)&gt;=Rules!$B$14,"Redirect","Prune"),"Keep")))))))</f>
        <v/>
      </c>
      <c r="AB870">
        <f>IF(A870="","",IF(LEFT(C870&amp;"",1)="3","Already redirects ("&amp;C870&amp;"). Update internal links to point at the final URL.",IF(OR(LEFT(C870&amp;"",1)="4",LEFT(C870&amp;"",1)="5"),IF(AA870="Redirect","Returns "&amp;C870&amp;" but still has "&amp;N(K870)&amp;" clicks and "&amp;N(AC870)&amp;" referring domains. 301 it to the closest live page.","Returns "&amp;C870&amp;" with no clicks or links. Remove internal links and let it 404 or 410."),IF(D870="Non-Indexable","Non-indexable ("&amp;E870&amp;"). Keep if that is intentional; otherwise fix the canonical or noindex.",IF(AA870="Merge","Overlaps with "&amp;I870&amp;IF(N(J870)&gt;0," (similarity "&amp;TEXT(J870,"0.00")&amp;")","")&amp;", which gets more clicks. Merge the useful parts into it and 301 this URL.",IF(AA870="Update",MID(IF(U870="Yes","; Clicks down "&amp;TEXT(-P870,"0%")&amp;" on the previous period","")&amp;IF(V870="Yes","; Average position "&amp;TEXT(N870,"0.0")&amp;" on "&amp;TEXT(L870,"#,##0")&amp;" impressions (striking distance)","")&amp;IF(AND(T870="Yes",N(L870)&gt;=Rules!$B$6),"; Thin ("&amp;F870&amp;" words) but has search demand",""),3,400),IF(AA870="Prune","Low value: "&amp;N(K870)&amp;" clicks, "&amp;N(L870)&amp;" impressions, "&amp;N(Q870)&amp;" sessions, no key events. Remove or noindex it and update internal links.",IF(AA870="Redirect","Low value but "&amp;N(AC870)&amp;" referring domains. 301 it to the closest relevant page to keep those links.",IF(AND(Z870="No",Y870="Yes",N(K870)&lt;Rules!$B$5),"Low search traffic but it converts (key events: "&amp;S870&amp;"). Keep it and link to it.",IF(W870="Yes","Stronger than the page it overlaps ("&amp;I870&amp;"). Keep; merge that page into this one.","Healthy: "&amp;N(K870)&amp;" clicks"&amp;IF(ISNUMBER(N870),", average position "&amp;TEXT(N870,"0.0"),"")&amp;". Keep and monitor."))))))))))</f>
        <v/>
      </c>
      <c r="AE870">
        <f>IF(A870="","",IF(AD870&lt;&gt;"",AD870,AA870))</f>
        <v/>
      </c>
    </row>
    <row r="871">
      <c r="A871">
        <f>IF(Crawl!A870="","",Crawl!A870)</f>
        <v/>
      </c>
      <c r="B871">
        <f>IF(A871="","",Crawl!EC870)</f>
        <v/>
      </c>
      <c r="C871">
        <f>IF(A871="","",IFERROR(INDEX(Crawl!$A870:$DZ870,1,Rules!$H$6),""))</f>
        <v/>
      </c>
      <c r="D871">
        <f>IF(A871="","",IFERROR(INDEX(Crawl!$A870:$DZ870,1,Rules!$H$7),"")&amp;"")</f>
        <v/>
      </c>
      <c r="E871">
        <f>IF(A871="","",IFERROR(INDEX(Crawl!$A870:$DZ870,1,Rules!$H$8),"")&amp;"")</f>
        <v/>
      </c>
      <c r="F871">
        <f>IF(A871="","",IFERROR(INDEX(Crawl!$A870:$DZ870,1,Rules!$H$9),""))</f>
        <v/>
      </c>
      <c r="G871">
        <f>IF(A871="","",IFERROR(INDEX(Crawl!$A870:$DZ870,1,Rules!$H$10),""))</f>
        <v/>
      </c>
      <c r="H871">
        <f>IF(A871="","",IFERROR(INDEX(Crawl!$A870:$DZ870,1,Rules!$H$12),""))</f>
        <v/>
      </c>
      <c r="I871">
        <f>IF(A871="","",IF(AND(N(H871)&gt;0,IFERROR(INDEX(Crawl!$A870:$DZ870,1,Rules!$H$11),"")&amp;""&lt;&gt;""),IFERROR(INDEX(Crawl!$A870:$DZ870,1,Rules!$H$11),"")&amp;"",IF(AND(ISNUMBER(J871),N(J871)&gt;=Rules!$B$12,IFERROR(INDEX(Crawl!$A870:$DZ870,1,Rules!$H$13),"")&amp;""&lt;&gt;""),IFERROR(INDEX(Crawl!$A870:$DZ870,1,Rules!$H$13),"")&amp;"","")))</f>
        <v/>
      </c>
      <c r="J871" s="19">
        <f>IF(A871="","",IF(IFERROR(INDEX(Crawl!$A870:$DZ870,1,Rules!$H$14),"")&amp;""="","",IFERROR(INDEX(Crawl!$A870:$DZ870,1,Rules!$H$14),"")))</f>
        <v/>
      </c>
      <c r="K871">
        <f>IF(A871="","",IFERROR(SUMIFS('GSC current'!$J$2:$J$2001,'GSC current'!$I$2:$I$2001,B871),0))</f>
        <v/>
      </c>
      <c r="L871">
        <f>IF(A871="","",IFERROR(SUMIFS('GSC current'!$K$2:$K$2001,'GSC current'!$I$2:$I$2001,B871),0))</f>
        <v/>
      </c>
      <c r="M871" s="20">
        <f>IF(A871="","",IF(N(L871)&gt;0,K871/L871,""))</f>
        <v/>
      </c>
      <c r="N871" s="21">
        <f>IF(A871="","",IF(N(L871)&gt;0,SUMIFS('GSC current'!$L$2:$L$2001,'GSC current'!$I$2:$I$2001,B871)/L871,""))</f>
        <v/>
      </c>
      <c r="O871">
        <f>IF(A871="","",IFERROR(SUMIFS('GSC previous'!$J$2:$J$2001,'GSC previous'!$I$2:$I$2001,B871),0))</f>
        <v/>
      </c>
      <c r="P871" s="22">
        <f>IF(A871="","",IF(N(O871)&gt;0,(K871-O871)/O871,""))</f>
        <v/>
      </c>
      <c r="Q871">
        <f>IF(A871="","",IFERROR(SUMIFS(GA4!$P$2:$P$2001,GA4!$O$2:$O$2001,B871),0))</f>
        <v/>
      </c>
      <c r="R871" s="23">
        <f>IF(A871="","",IF(N(Q871)&gt;0,SUMIFS(GA4!$Q$2:$Q$2001,GA4!$O$2:$O$2001,B871)/Q871,""))</f>
        <v/>
      </c>
      <c r="S871">
        <f>IF(A871="","",IFERROR(SUMIFS(GA4!$R$2:$R$2001,GA4!$O$2:$O$2001,B871),0))</f>
        <v/>
      </c>
      <c r="T871">
        <f>IF(A871="","",IF(AND(ISNUMBER(F871),LEFT(C871&amp;"",1)="2"),IF(F871&lt;Rules!$B$9,"Yes","No"),"No"))</f>
        <v/>
      </c>
      <c r="U871">
        <f>IF(A871="","",IF(AND(N(O871)&gt;=Rules!$B$8,ISNUMBER(P871)),IF(P871&lt;=-Rules!$B$7,"Yes","No"),"No"))</f>
        <v/>
      </c>
      <c r="V871">
        <f>IF(A871="","",IF(AND(N(L871)&gt;=Rules!$B$6,ISNUMBER(N871)),IF(AND(N871&gt;=Rules!$B$10,N871&lt;=Rules!$B$11),"Yes","No"),"No"))</f>
        <v/>
      </c>
      <c r="W871">
        <f>IF(A871="","",IF(I871&lt;&gt;"","Yes","No"))</f>
        <v/>
      </c>
      <c r="X871">
        <f>IF(I871="","",IF(SUMIFS($K$3:$K$2002,$A$3:$A$2002,SUBSTITUTE(SUBSTITUTE(I871,"?","~?"),"*","~*"))&gt;N(K871),"Yes","No"))</f>
        <v/>
      </c>
      <c r="Y871">
        <f>IF(A871="","",IF(N(S871)&gt;0,"Yes","No"))</f>
        <v/>
      </c>
      <c r="Z871">
        <f>IF(A871="","",IF(AND(N(K871)&lt;Rules!$B$5,N(L871)&lt;Rules!$B$6,N(Q871)&lt;Rules!$B$13,Y871="No"),"Yes","No"))</f>
        <v/>
      </c>
      <c r="AA871">
        <f>IF(A871="","",IF(LEFT(C871&amp;"",1)="3","Redirect",IF(OR(LEFT(C871&amp;"",1)="4",LEFT(C871&amp;"",1)="5"),IF(OR(N(K871)&gt;0,N(AC871)&gt;=Rules!$B$14),"Redirect","Prune"),IF(D871="Non-Indexable","Keep",IF(AND(W871="Yes",X871="Yes",Y871="No"),"Merge",IF(OR(U871="Yes",V871="Yes",AND(T871="Yes",N(L871)&gt;=Rules!$B$6)),"Update",IF(Z871="Yes",IF(N(AC871)&gt;=Rules!$B$14,"Redirect","Prune"),"Keep")))))))</f>
        <v/>
      </c>
      <c r="AB871">
        <f>IF(A871="","",IF(LEFT(C871&amp;"",1)="3","Already redirects ("&amp;C871&amp;"). Update internal links to point at the final URL.",IF(OR(LEFT(C871&amp;"",1)="4",LEFT(C871&amp;"",1)="5"),IF(AA871="Redirect","Returns "&amp;C871&amp;" but still has "&amp;N(K871)&amp;" clicks and "&amp;N(AC871)&amp;" referring domains. 301 it to the closest live page.","Returns "&amp;C871&amp;" with no clicks or links. Remove internal links and let it 404 or 410."),IF(D871="Non-Indexable","Non-indexable ("&amp;E871&amp;"). Keep if that is intentional; otherwise fix the canonical or noindex.",IF(AA871="Merge","Overlaps with "&amp;I871&amp;IF(N(J871)&gt;0," (similarity "&amp;TEXT(J871,"0.00")&amp;")","")&amp;", which gets more clicks. Merge the useful parts into it and 301 this URL.",IF(AA871="Update",MID(IF(U871="Yes","; Clicks down "&amp;TEXT(-P871,"0%")&amp;" on the previous period","")&amp;IF(V871="Yes","; Average position "&amp;TEXT(N871,"0.0")&amp;" on "&amp;TEXT(L871,"#,##0")&amp;" impressions (striking distance)","")&amp;IF(AND(T871="Yes",N(L871)&gt;=Rules!$B$6),"; Thin ("&amp;F871&amp;" words) but has search demand",""),3,400),IF(AA871="Prune","Low value: "&amp;N(K871)&amp;" clicks, "&amp;N(L871)&amp;" impressions, "&amp;N(Q871)&amp;" sessions, no key events. Remove or noindex it and update internal links.",IF(AA871="Redirect","Low value but "&amp;N(AC871)&amp;" referring domains. 301 it to the closest relevant page to keep those links.",IF(AND(Z871="No",Y871="Yes",N(K871)&lt;Rules!$B$5),"Low search traffic but it converts (key events: "&amp;S871&amp;"). Keep it and link to it.",IF(W871="Yes","Stronger than the page it overlaps ("&amp;I871&amp;"). Keep; merge that page into this one.","Healthy: "&amp;N(K871)&amp;" clicks"&amp;IF(ISNUMBER(N871),", average position "&amp;TEXT(N871,"0.0"),"")&amp;". Keep and monitor."))))))))))</f>
        <v/>
      </c>
      <c r="AE871">
        <f>IF(A871="","",IF(AD871&lt;&gt;"",AD871,AA871))</f>
        <v/>
      </c>
    </row>
    <row r="872">
      <c r="A872">
        <f>IF(Crawl!A871="","",Crawl!A871)</f>
        <v/>
      </c>
      <c r="B872">
        <f>IF(A872="","",Crawl!EC871)</f>
        <v/>
      </c>
      <c r="C872">
        <f>IF(A872="","",IFERROR(INDEX(Crawl!$A871:$DZ871,1,Rules!$H$6),""))</f>
        <v/>
      </c>
      <c r="D872">
        <f>IF(A872="","",IFERROR(INDEX(Crawl!$A871:$DZ871,1,Rules!$H$7),"")&amp;"")</f>
        <v/>
      </c>
      <c r="E872">
        <f>IF(A872="","",IFERROR(INDEX(Crawl!$A871:$DZ871,1,Rules!$H$8),"")&amp;"")</f>
        <v/>
      </c>
      <c r="F872">
        <f>IF(A872="","",IFERROR(INDEX(Crawl!$A871:$DZ871,1,Rules!$H$9),""))</f>
        <v/>
      </c>
      <c r="G872">
        <f>IF(A872="","",IFERROR(INDEX(Crawl!$A871:$DZ871,1,Rules!$H$10),""))</f>
        <v/>
      </c>
      <c r="H872">
        <f>IF(A872="","",IFERROR(INDEX(Crawl!$A871:$DZ871,1,Rules!$H$12),""))</f>
        <v/>
      </c>
      <c r="I872">
        <f>IF(A872="","",IF(AND(N(H872)&gt;0,IFERROR(INDEX(Crawl!$A871:$DZ871,1,Rules!$H$11),"")&amp;""&lt;&gt;""),IFERROR(INDEX(Crawl!$A871:$DZ871,1,Rules!$H$11),"")&amp;"",IF(AND(ISNUMBER(J872),N(J872)&gt;=Rules!$B$12,IFERROR(INDEX(Crawl!$A871:$DZ871,1,Rules!$H$13),"")&amp;""&lt;&gt;""),IFERROR(INDEX(Crawl!$A871:$DZ871,1,Rules!$H$13),"")&amp;"","")))</f>
        <v/>
      </c>
      <c r="J872" s="19">
        <f>IF(A872="","",IF(IFERROR(INDEX(Crawl!$A871:$DZ871,1,Rules!$H$14),"")&amp;""="","",IFERROR(INDEX(Crawl!$A871:$DZ871,1,Rules!$H$14),"")))</f>
        <v/>
      </c>
      <c r="K872">
        <f>IF(A872="","",IFERROR(SUMIFS('GSC current'!$J$2:$J$2001,'GSC current'!$I$2:$I$2001,B872),0))</f>
        <v/>
      </c>
      <c r="L872">
        <f>IF(A872="","",IFERROR(SUMIFS('GSC current'!$K$2:$K$2001,'GSC current'!$I$2:$I$2001,B872),0))</f>
        <v/>
      </c>
      <c r="M872" s="20">
        <f>IF(A872="","",IF(N(L872)&gt;0,K872/L872,""))</f>
        <v/>
      </c>
      <c r="N872" s="21">
        <f>IF(A872="","",IF(N(L872)&gt;0,SUMIFS('GSC current'!$L$2:$L$2001,'GSC current'!$I$2:$I$2001,B872)/L872,""))</f>
        <v/>
      </c>
      <c r="O872">
        <f>IF(A872="","",IFERROR(SUMIFS('GSC previous'!$J$2:$J$2001,'GSC previous'!$I$2:$I$2001,B872),0))</f>
        <v/>
      </c>
      <c r="P872" s="22">
        <f>IF(A872="","",IF(N(O872)&gt;0,(K872-O872)/O872,""))</f>
        <v/>
      </c>
      <c r="Q872">
        <f>IF(A872="","",IFERROR(SUMIFS(GA4!$P$2:$P$2001,GA4!$O$2:$O$2001,B872),0))</f>
        <v/>
      </c>
      <c r="R872" s="23">
        <f>IF(A872="","",IF(N(Q872)&gt;0,SUMIFS(GA4!$Q$2:$Q$2001,GA4!$O$2:$O$2001,B872)/Q872,""))</f>
        <v/>
      </c>
      <c r="S872">
        <f>IF(A872="","",IFERROR(SUMIFS(GA4!$R$2:$R$2001,GA4!$O$2:$O$2001,B872),0))</f>
        <v/>
      </c>
      <c r="T872">
        <f>IF(A872="","",IF(AND(ISNUMBER(F872),LEFT(C872&amp;"",1)="2"),IF(F872&lt;Rules!$B$9,"Yes","No"),"No"))</f>
        <v/>
      </c>
      <c r="U872">
        <f>IF(A872="","",IF(AND(N(O872)&gt;=Rules!$B$8,ISNUMBER(P872)),IF(P872&lt;=-Rules!$B$7,"Yes","No"),"No"))</f>
        <v/>
      </c>
      <c r="V872">
        <f>IF(A872="","",IF(AND(N(L872)&gt;=Rules!$B$6,ISNUMBER(N872)),IF(AND(N872&gt;=Rules!$B$10,N872&lt;=Rules!$B$11),"Yes","No"),"No"))</f>
        <v/>
      </c>
      <c r="W872">
        <f>IF(A872="","",IF(I872&lt;&gt;"","Yes","No"))</f>
        <v/>
      </c>
      <c r="X872">
        <f>IF(I872="","",IF(SUMIFS($K$3:$K$2002,$A$3:$A$2002,SUBSTITUTE(SUBSTITUTE(I872,"?","~?"),"*","~*"))&gt;N(K872),"Yes","No"))</f>
        <v/>
      </c>
      <c r="Y872">
        <f>IF(A872="","",IF(N(S872)&gt;0,"Yes","No"))</f>
        <v/>
      </c>
      <c r="Z872">
        <f>IF(A872="","",IF(AND(N(K872)&lt;Rules!$B$5,N(L872)&lt;Rules!$B$6,N(Q872)&lt;Rules!$B$13,Y872="No"),"Yes","No"))</f>
        <v/>
      </c>
      <c r="AA872">
        <f>IF(A872="","",IF(LEFT(C872&amp;"",1)="3","Redirect",IF(OR(LEFT(C872&amp;"",1)="4",LEFT(C872&amp;"",1)="5"),IF(OR(N(K872)&gt;0,N(AC872)&gt;=Rules!$B$14),"Redirect","Prune"),IF(D872="Non-Indexable","Keep",IF(AND(W872="Yes",X872="Yes",Y872="No"),"Merge",IF(OR(U872="Yes",V872="Yes",AND(T872="Yes",N(L872)&gt;=Rules!$B$6)),"Update",IF(Z872="Yes",IF(N(AC872)&gt;=Rules!$B$14,"Redirect","Prune"),"Keep")))))))</f>
        <v/>
      </c>
      <c r="AB872">
        <f>IF(A872="","",IF(LEFT(C872&amp;"",1)="3","Already redirects ("&amp;C872&amp;"). Update internal links to point at the final URL.",IF(OR(LEFT(C872&amp;"",1)="4",LEFT(C872&amp;"",1)="5"),IF(AA872="Redirect","Returns "&amp;C872&amp;" but still has "&amp;N(K872)&amp;" clicks and "&amp;N(AC872)&amp;" referring domains. 301 it to the closest live page.","Returns "&amp;C872&amp;" with no clicks or links. Remove internal links and let it 404 or 410."),IF(D872="Non-Indexable","Non-indexable ("&amp;E872&amp;"). Keep if that is intentional; otherwise fix the canonical or noindex.",IF(AA872="Merge","Overlaps with "&amp;I872&amp;IF(N(J872)&gt;0," (similarity "&amp;TEXT(J872,"0.00")&amp;")","")&amp;", which gets more clicks. Merge the useful parts into it and 301 this URL.",IF(AA872="Update",MID(IF(U872="Yes","; Clicks down "&amp;TEXT(-P872,"0%")&amp;" on the previous period","")&amp;IF(V872="Yes","; Average position "&amp;TEXT(N872,"0.0")&amp;" on "&amp;TEXT(L872,"#,##0")&amp;" impressions (striking distance)","")&amp;IF(AND(T872="Yes",N(L872)&gt;=Rules!$B$6),"; Thin ("&amp;F872&amp;" words) but has search demand",""),3,400),IF(AA872="Prune","Low value: "&amp;N(K872)&amp;" clicks, "&amp;N(L872)&amp;" impressions, "&amp;N(Q872)&amp;" sessions, no key events. Remove or noindex it and update internal links.",IF(AA872="Redirect","Low value but "&amp;N(AC872)&amp;" referring domains. 301 it to the closest relevant page to keep those links.",IF(AND(Z872="No",Y872="Yes",N(K872)&lt;Rules!$B$5),"Low search traffic but it converts (key events: "&amp;S872&amp;"). Keep it and link to it.",IF(W872="Yes","Stronger than the page it overlaps ("&amp;I872&amp;"). Keep; merge that page into this one.","Healthy: "&amp;N(K872)&amp;" clicks"&amp;IF(ISNUMBER(N872),", average position "&amp;TEXT(N872,"0.0"),"")&amp;". Keep and monitor."))))))))))</f>
        <v/>
      </c>
      <c r="AE872">
        <f>IF(A872="","",IF(AD872&lt;&gt;"",AD872,AA872))</f>
        <v/>
      </c>
    </row>
    <row r="873">
      <c r="A873">
        <f>IF(Crawl!A872="","",Crawl!A872)</f>
        <v/>
      </c>
      <c r="B873">
        <f>IF(A873="","",Crawl!EC872)</f>
        <v/>
      </c>
      <c r="C873">
        <f>IF(A873="","",IFERROR(INDEX(Crawl!$A872:$DZ872,1,Rules!$H$6),""))</f>
        <v/>
      </c>
      <c r="D873">
        <f>IF(A873="","",IFERROR(INDEX(Crawl!$A872:$DZ872,1,Rules!$H$7),"")&amp;"")</f>
        <v/>
      </c>
      <c r="E873">
        <f>IF(A873="","",IFERROR(INDEX(Crawl!$A872:$DZ872,1,Rules!$H$8),"")&amp;"")</f>
        <v/>
      </c>
      <c r="F873">
        <f>IF(A873="","",IFERROR(INDEX(Crawl!$A872:$DZ872,1,Rules!$H$9),""))</f>
        <v/>
      </c>
      <c r="G873">
        <f>IF(A873="","",IFERROR(INDEX(Crawl!$A872:$DZ872,1,Rules!$H$10),""))</f>
        <v/>
      </c>
      <c r="H873">
        <f>IF(A873="","",IFERROR(INDEX(Crawl!$A872:$DZ872,1,Rules!$H$12),""))</f>
        <v/>
      </c>
      <c r="I873">
        <f>IF(A873="","",IF(AND(N(H873)&gt;0,IFERROR(INDEX(Crawl!$A872:$DZ872,1,Rules!$H$11),"")&amp;""&lt;&gt;""),IFERROR(INDEX(Crawl!$A872:$DZ872,1,Rules!$H$11),"")&amp;"",IF(AND(ISNUMBER(J873),N(J873)&gt;=Rules!$B$12,IFERROR(INDEX(Crawl!$A872:$DZ872,1,Rules!$H$13),"")&amp;""&lt;&gt;""),IFERROR(INDEX(Crawl!$A872:$DZ872,1,Rules!$H$13),"")&amp;"","")))</f>
        <v/>
      </c>
      <c r="J873" s="19">
        <f>IF(A873="","",IF(IFERROR(INDEX(Crawl!$A872:$DZ872,1,Rules!$H$14),"")&amp;""="","",IFERROR(INDEX(Crawl!$A872:$DZ872,1,Rules!$H$14),"")))</f>
        <v/>
      </c>
      <c r="K873">
        <f>IF(A873="","",IFERROR(SUMIFS('GSC current'!$J$2:$J$2001,'GSC current'!$I$2:$I$2001,B873),0))</f>
        <v/>
      </c>
      <c r="L873">
        <f>IF(A873="","",IFERROR(SUMIFS('GSC current'!$K$2:$K$2001,'GSC current'!$I$2:$I$2001,B873),0))</f>
        <v/>
      </c>
      <c r="M873" s="20">
        <f>IF(A873="","",IF(N(L873)&gt;0,K873/L873,""))</f>
        <v/>
      </c>
      <c r="N873" s="21">
        <f>IF(A873="","",IF(N(L873)&gt;0,SUMIFS('GSC current'!$L$2:$L$2001,'GSC current'!$I$2:$I$2001,B873)/L873,""))</f>
        <v/>
      </c>
      <c r="O873">
        <f>IF(A873="","",IFERROR(SUMIFS('GSC previous'!$J$2:$J$2001,'GSC previous'!$I$2:$I$2001,B873),0))</f>
        <v/>
      </c>
      <c r="P873" s="22">
        <f>IF(A873="","",IF(N(O873)&gt;0,(K873-O873)/O873,""))</f>
        <v/>
      </c>
      <c r="Q873">
        <f>IF(A873="","",IFERROR(SUMIFS(GA4!$P$2:$P$2001,GA4!$O$2:$O$2001,B873),0))</f>
        <v/>
      </c>
      <c r="R873" s="23">
        <f>IF(A873="","",IF(N(Q873)&gt;0,SUMIFS(GA4!$Q$2:$Q$2001,GA4!$O$2:$O$2001,B873)/Q873,""))</f>
        <v/>
      </c>
      <c r="S873">
        <f>IF(A873="","",IFERROR(SUMIFS(GA4!$R$2:$R$2001,GA4!$O$2:$O$2001,B873),0))</f>
        <v/>
      </c>
      <c r="T873">
        <f>IF(A873="","",IF(AND(ISNUMBER(F873),LEFT(C873&amp;"",1)="2"),IF(F873&lt;Rules!$B$9,"Yes","No"),"No"))</f>
        <v/>
      </c>
      <c r="U873">
        <f>IF(A873="","",IF(AND(N(O873)&gt;=Rules!$B$8,ISNUMBER(P873)),IF(P873&lt;=-Rules!$B$7,"Yes","No"),"No"))</f>
        <v/>
      </c>
      <c r="V873">
        <f>IF(A873="","",IF(AND(N(L873)&gt;=Rules!$B$6,ISNUMBER(N873)),IF(AND(N873&gt;=Rules!$B$10,N873&lt;=Rules!$B$11),"Yes","No"),"No"))</f>
        <v/>
      </c>
      <c r="W873">
        <f>IF(A873="","",IF(I873&lt;&gt;"","Yes","No"))</f>
        <v/>
      </c>
      <c r="X873">
        <f>IF(I873="","",IF(SUMIFS($K$3:$K$2002,$A$3:$A$2002,SUBSTITUTE(SUBSTITUTE(I873,"?","~?"),"*","~*"))&gt;N(K873),"Yes","No"))</f>
        <v/>
      </c>
      <c r="Y873">
        <f>IF(A873="","",IF(N(S873)&gt;0,"Yes","No"))</f>
        <v/>
      </c>
      <c r="Z873">
        <f>IF(A873="","",IF(AND(N(K873)&lt;Rules!$B$5,N(L873)&lt;Rules!$B$6,N(Q873)&lt;Rules!$B$13,Y873="No"),"Yes","No"))</f>
        <v/>
      </c>
      <c r="AA873">
        <f>IF(A873="","",IF(LEFT(C873&amp;"",1)="3","Redirect",IF(OR(LEFT(C873&amp;"",1)="4",LEFT(C873&amp;"",1)="5"),IF(OR(N(K873)&gt;0,N(AC873)&gt;=Rules!$B$14),"Redirect","Prune"),IF(D873="Non-Indexable","Keep",IF(AND(W873="Yes",X873="Yes",Y873="No"),"Merge",IF(OR(U873="Yes",V873="Yes",AND(T873="Yes",N(L873)&gt;=Rules!$B$6)),"Update",IF(Z873="Yes",IF(N(AC873)&gt;=Rules!$B$14,"Redirect","Prune"),"Keep")))))))</f>
        <v/>
      </c>
      <c r="AB873">
        <f>IF(A873="","",IF(LEFT(C873&amp;"",1)="3","Already redirects ("&amp;C873&amp;"). Update internal links to point at the final URL.",IF(OR(LEFT(C873&amp;"",1)="4",LEFT(C873&amp;"",1)="5"),IF(AA873="Redirect","Returns "&amp;C873&amp;" but still has "&amp;N(K873)&amp;" clicks and "&amp;N(AC873)&amp;" referring domains. 301 it to the closest live page.","Returns "&amp;C873&amp;" with no clicks or links. Remove internal links and let it 404 or 410."),IF(D873="Non-Indexable","Non-indexable ("&amp;E873&amp;"). Keep if that is intentional; otherwise fix the canonical or noindex.",IF(AA873="Merge","Overlaps with "&amp;I873&amp;IF(N(J873)&gt;0," (similarity "&amp;TEXT(J873,"0.00")&amp;")","")&amp;", which gets more clicks. Merge the useful parts into it and 301 this URL.",IF(AA873="Update",MID(IF(U873="Yes","; Clicks down "&amp;TEXT(-P873,"0%")&amp;" on the previous period","")&amp;IF(V873="Yes","; Average position "&amp;TEXT(N873,"0.0")&amp;" on "&amp;TEXT(L873,"#,##0")&amp;" impressions (striking distance)","")&amp;IF(AND(T873="Yes",N(L873)&gt;=Rules!$B$6),"; Thin ("&amp;F873&amp;" words) but has search demand",""),3,400),IF(AA873="Prune","Low value: "&amp;N(K873)&amp;" clicks, "&amp;N(L873)&amp;" impressions, "&amp;N(Q873)&amp;" sessions, no key events. Remove or noindex it and update internal links.",IF(AA873="Redirect","Low value but "&amp;N(AC873)&amp;" referring domains. 301 it to the closest relevant page to keep those links.",IF(AND(Z873="No",Y873="Yes",N(K873)&lt;Rules!$B$5),"Low search traffic but it converts (key events: "&amp;S873&amp;"). Keep it and link to it.",IF(W873="Yes","Stronger than the page it overlaps ("&amp;I873&amp;"). Keep; merge that page into this one.","Healthy: "&amp;N(K873)&amp;" clicks"&amp;IF(ISNUMBER(N873),", average position "&amp;TEXT(N873,"0.0"),"")&amp;". Keep and monitor."))))))))))</f>
        <v/>
      </c>
      <c r="AE873">
        <f>IF(A873="","",IF(AD873&lt;&gt;"",AD873,AA873))</f>
        <v/>
      </c>
    </row>
    <row r="874">
      <c r="A874">
        <f>IF(Crawl!A873="","",Crawl!A873)</f>
        <v/>
      </c>
      <c r="B874">
        <f>IF(A874="","",Crawl!EC873)</f>
        <v/>
      </c>
      <c r="C874">
        <f>IF(A874="","",IFERROR(INDEX(Crawl!$A873:$DZ873,1,Rules!$H$6),""))</f>
        <v/>
      </c>
      <c r="D874">
        <f>IF(A874="","",IFERROR(INDEX(Crawl!$A873:$DZ873,1,Rules!$H$7),"")&amp;"")</f>
        <v/>
      </c>
      <c r="E874">
        <f>IF(A874="","",IFERROR(INDEX(Crawl!$A873:$DZ873,1,Rules!$H$8),"")&amp;"")</f>
        <v/>
      </c>
      <c r="F874">
        <f>IF(A874="","",IFERROR(INDEX(Crawl!$A873:$DZ873,1,Rules!$H$9),""))</f>
        <v/>
      </c>
      <c r="G874">
        <f>IF(A874="","",IFERROR(INDEX(Crawl!$A873:$DZ873,1,Rules!$H$10),""))</f>
        <v/>
      </c>
      <c r="H874">
        <f>IF(A874="","",IFERROR(INDEX(Crawl!$A873:$DZ873,1,Rules!$H$12),""))</f>
        <v/>
      </c>
      <c r="I874">
        <f>IF(A874="","",IF(AND(N(H874)&gt;0,IFERROR(INDEX(Crawl!$A873:$DZ873,1,Rules!$H$11),"")&amp;""&lt;&gt;""),IFERROR(INDEX(Crawl!$A873:$DZ873,1,Rules!$H$11),"")&amp;"",IF(AND(ISNUMBER(J874),N(J874)&gt;=Rules!$B$12,IFERROR(INDEX(Crawl!$A873:$DZ873,1,Rules!$H$13),"")&amp;""&lt;&gt;""),IFERROR(INDEX(Crawl!$A873:$DZ873,1,Rules!$H$13),"")&amp;"","")))</f>
        <v/>
      </c>
      <c r="J874" s="19">
        <f>IF(A874="","",IF(IFERROR(INDEX(Crawl!$A873:$DZ873,1,Rules!$H$14),"")&amp;""="","",IFERROR(INDEX(Crawl!$A873:$DZ873,1,Rules!$H$14),"")))</f>
        <v/>
      </c>
      <c r="K874">
        <f>IF(A874="","",IFERROR(SUMIFS('GSC current'!$J$2:$J$2001,'GSC current'!$I$2:$I$2001,B874),0))</f>
        <v/>
      </c>
      <c r="L874">
        <f>IF(A874="","",IFERROR(SUMIFS('GSC current'!$K$2:$K$2001,'GSC current'!$I$2:$I$2001,B874),0))</f>
        <v/>
      </c>
      <c r="M874" s="20">
        <f>IF(A874="","",IF(N(L874)&gt;0,K874/L874,""))</f>
        <v/>
      </c>
      <c r="N874" s="21">
        <f>IF(A874="","",IF(N(L874)&gt;0,SUMIFS('GSC current'!$L$2:$L$2001,'GSC current'!$I$2:$I$2001,B874)/L874,""))</f>
        <v/>
      </c>
      <c r="O874">
        <f>IF(A874="","",IFERROR(SUMIFS('GSC previous'!$J$2:$J$2001,'GSC previous'!$I$2:$I$2001,B874),0))</f>
        <v/>
      </c>
      <c r="P874" s="22">
        <f>IF(A874="","",IF(N(O874)&gt;0,(K874-O874)/O874,""))</f>
        <v/>
      </c>
      <c r="Q874">
        <f>IF(A874="","",IFERROR(SUMIFS(GA4!$P$2:$P$2001,GA4!$O$2:$O$2001,B874),0))</f>
        <v/>
      </c>
      <c r="R874" s="23">
        <f>IF(A874="","",IF(N(Q874)&gt;0,SUMIFS(GA4!$Q$2:$Q$2001,GA4!$O$2:$O$2001,B874)/Q874,""))</f>
        <v/>
      </c>
      <c r="S874">
        <f>IF(A874="","",IFERROR(SUMIFS(GA4!$R$2:$R$2001,GA4!$O$2:$O$2001,B874),0))</f>
        <v/>
      </c>
      <c r="T874">
        <f>IF(A874="","",IF(AND(ISNUMBER(F874),LEFT(C874&amp;"",1)="2"),IF(F874&lt;Rules!$B$9,"Yes","No"),"No"))</f>
        <v/>
      </c>
      <c r="U874">
        <f>IF(A874="","",IF(AND(N(O874)&gt;=Rules!$B$8,ISNUMBER(P874)),IF(P874&lt;=-Rules!$B$7,"Yes","No"),"No"))</f>
        <v/>
      </c>
      <c r="V874">
        <f>IF(A874="","",IF(AND(N(L874)&gt;=Rules!$B$6,ISNUMBER(N874)),IF(AND(N874&gt;=Rules!$B$10,N874&lt;=Rules!$B$11),"Yes","No"),"No"))</f>
        <v/>
      </c>
      <c r="W874">
        <f>IF(A874="","",IF(I874&lt;&gt;"","Yes","No"))</f>
        <v/>
      </c>
      <c r="X874">
        <f>IF(I874="","",IF(SUMIFS($K$3:$K$2002,$A$3:$A$2002,SUBSTITUTE(SUBSTITUTE(I874,"?","~?"),"*","~*"))&gt;N(K874),"Yes","No"))</f>
        <v/>
      </c>
      <c r="Y874">
        <f>IF(A874="","",IF(N(S874)&gt;0,"Yes","No"))</f>
        <v/>
      </c>
      <c r="Z874">
        <f>IF(A874="","",IF(AND(N(K874)&lt;Rules!$B$5,N(L874)&lt;Rules!$B$6,N(Q874)&lt;Rules!$B$13,Y874="No"),"Yes","No"))</f>
        <v/>
      </c>
      <c r="AA874">
        <f>IF(A874="","",IF(LEFT(C874&amp;"",1)="3","Redirect",IF(OR(LEFT(C874&amp;"",1)="4",LEFT(C874&amp;"",1)="5"),IF(OR(N(K874)&gt;0,N(AC874)&gt;=Rules!$B$14),"Redirect","Prune"),IF(D874="Non-Indexable","Keep",IF(AND(W874="Yes",X874="Yes",Y874="No"),"Merge",IF(OR(U874="Yes",V874="Yes",AND(T874="Yes",N(L874)&gt;=Rules!$B$6)),"Update",IF(Z874="Yes",IF(N(AC874)&gt;=Rules!$B$14,"Redirect","Prune"),"Keep")))))))</f>
        <v/>
      </c>
      <c r="AB874">
        <f>IF(A874="","",IF(LEFT(C874&amp;"",1)="3","Already redirects ("&amp;C874&amp;"). Update internal links to point at the final URL.",IF(OR(LEFT(C874&amp;"",1)="4",LEFT(C874&amp;"",1)="5"),IF(AA874="Redirect","Returns "&amp;C874&amp;" but still has "&amp;N(K874)&amp;" clicks and "&amp;N(AC874)&amp;" referring domains. 301 it to the closest live page.","Returns "&amp;C874&amp;" with no clicks or links. Remove internal links and let it 404 or 410."),IF(D874="Non-Indexable","Non-indexable ("&amp;E874&amp;"). Keep if that is intentional; otherwise fix the canonical or noindex.",IF(AA874="Merge","Overlaps with "&amp;I874&amp;IF(N(J874)&gt;0," (similarity "&amp;TEXT(J874,"0.00")&amp;")","")&amp;", which gets more clicks. Merge the useful parts into it and 301 this URL.",IF(AA874="Update",MID(IF(U874="Yes","; Clicks down "&amp;TEXT(-P874,"0%")&amp;" on the previous period","")&amp;IF(V874="Yes","; Average position "&amp;TEXT(N874,"0.0")&amp;" on "&amp;TEXT(L874,"#,##0")&amp;" impressions (striking distance)","")&amp;IF(AND(T874="Yes",N(L874)&gt;=Rules!$B$6),"; Thin ("&amp;F874&amp;" words) but has search demand",""),3,400),IF(AA874="Prune","Low value: "&amp;N(K874)&amp;" clicks, "&amp;N(L874)&amp;" impressions, "&amp;N(Q874)&amp;" sessions, no key events. Remove or noindex it and update internal links.",IF(AA874="Redirect","Low value but "&amp;N(AC874)&amp;" referring domains. 301 it to the closest relevant page to keep those links.",IF(AND(Z874="No",Y874="Yes",N(K874)&lt;Rules!$B$5),"Low search traffic but it converts (key events: "&amp;S874&amp;"). Keep it and link to it.",IF(W874="Yes","Stronger than the page it overlaps ("&amp;I874&amp;"). Keep; merge that page into this one.","Healthy: "&amp;N(K874)&amp;" clicks"&amp;IF(ISNUMBER(N874),", average position "&amp;TEXT(N874,"0.0"),"")&amp;". Keep and monitor."))))))))))</f>
        <v/>
      </c>
      <c r="AE874">
        <f>IF(A874="","",IF(AD874&lt;&gt;"",AD874,AA874))</f>
        <v/>
      </c>
    </row>
    <row r="875">
      <c r="A875">
        <f>IF(Crawl!A874="","",Crawl!A874)</f>
        <v/>
      </c>
      <c r="B875">
        <f>IF(A875="","",Crawl!EC874)</f>
        <v/>
      </c>
      <c r="C875">
        <f>IF(A875="","",IFERROR(INDEX(Crawl!$A874:$DZ874,1,Rules!$H$6),""))</f>
        <v/>
      </c>
      <c r="D875">
        <f>IF(A875="","",IFERROR(INDEX(Crawl!$A874:$DZ874,1,Rules!$H$7),"")&amp;"")</f>
        <v/>
      </c>
      <c r="E875">
        <f>IF(A875="","",IFERROR(INDEX(Crawl!$A874:$DZ874,1,Rules!$H$8),"")&amp;"")</f>
        <v/>
      </c>
      <c r="F875">
        <f>IF(A875="","",IFERROR(INDEX(Crawl!$A874:$DZ874,1,Rules!$H$9),""))</f>
        <v/>
      </c>
      <c r="G875">
        <f>IF(A875="","",IFERROR(INDEX(Crawl!$A874:$DZ874,1,Rules!$H$10),""))</f>
        <v/>
      </c>
      <c r="H875">
        <f>IF(A875="","",IFERROR(INDEX(Crawl!$A874:$DZ874,1,Rules!$H$12),""))</f>
        <v/>
      </c>
      <c r="I875">
        <f>IF(A875="","",IF(AND(N(H875)&gt;0,IFERROR(INDEX(Crawl!$A874:$DZ874,1,Rules!$H$11),"")&amp;""&lt;&gt;""),IFERROR(INDEX(Crawl!$A874:$DZ874,1,Rules!$H$11),"")&amp;"",IF(AND(ISNUMBER(J875),N(J875)&gt;=Rules!$B$12,IFERROR(INDEX(Crawl!$A874:$DZ874,1,Rules!$H$13),"")&amp;""&lt;&gt;""),IFERROR(INDEX(Crawl!$A874:$DZ874,1,Rules!$H$13),"")&amp;"","")))</f>
        <v/>
      </c>
      <c r="J875" s="19">
        <f>IF(A875="","",IF(IFERROR(INDEX(Crawl!$A874:$DZ874,1,Rules!$H$14),"")&amp;""="","",IFERROR(INDEX(Crawl!$A874:$DZ874,1,Rules!$H$14),"")))</f>
        <v/>
      </c>
      <c r="K875">
        <f>IF(A875="","",IFERROR(SUMIFS('GSC current'!$J$2:$J$2001,'GSC current'!$I$2:$I$2001,B875),0))</f>
        <v/>
      </c>
      <c r="L875">
        <f>IF(A875="","",IFERROR(SUMIFS('GSC current'!$K$2:$K$2001,'GSC current'!$I$2:$I$2001,B875),0))</f>
        <v/>
      </c>
      <c r="M875" s="20">
        <f>IF(A875="","",IF(N(L875)&gt;0,K875/L875,""))</f>
        <v/>
      </c>
      <c r="N875" s="21">
        <f>IF(A875="","",IF(N(L875)&gt;0,SUMIFS('GSC current'!$L$2:$L$2001,'GSC current'!$I$2:$I$2001,B875)/L875,""))</f>
        <v/>
      </c>
      <c r="O875">
        <f>IF(A875="","",IFERROR(SUMIFS('GSC previous'!$J$2:$J$2001,'GSC previous'!$I$2:$I$2001,B875),0))</f>
        <v/>
      </c>
      <c r="P875" s="22">
        <f>IF(A875="","",IF(N(O875)&gt;0,(K875-O875)/O875,""))</f>
        <v/>
      </c>
      <c r="Q875">
        <f>IF(A875="","",IFERROR(SUMIFS(GA4!$P$2:$P$2001,GA4!$O$2:$O$2001,B875),0))</f>
        <v/>
      </c>
      <c r="R875" s="23">
        <f>IF(A875="","",IF(N(Q875)&gt;0,SUMIFS(GA4!$Q$2:$Q$2001,GA4!$O$2:$O$2001,B875)/Q875,""))</f>
        <v/>
      </c>
      <c r="S875">
        <f>IF(A875="","",IFERROR(SUMIFS(GA4!$R$2:$R$2001,GA4!$O$2:$O$2001,B875),0))</f>
        <v/>
      </c>
      <c r="T875">
        <f>IF(A875="","",IF(AND(ISNUMBER(F875),LEFT(C875&amp;"",1)="2"),IF(F875&lt;Rules!$B$9,"Yes","No"),"No"))</f>
        <v/>
      </c>
      <c r="U875">
        <f>IF(A875="","",IF(AND(N(O875)&gt;=Rules!$B$8,ISNUMBER(P875)),IF(P875&lt;=-Rules!$B$7,"Yes","No"),"No"))</f>
        <v/>
      </c>
      <c r="V875">
        <f>IF(A875="","",IF(AND(N(L875)&gt;=Rules!$B$6,ISNUMBER(N875)),IF(AND(N875&gt;=Rules!$B$10,N875&lt;=Rules!$B$11),"Yes","No"),"No"))</f>
        <v/>
      </c>
      <c r="W875">
        <f>IF(A875="","",IF(I875&lt;&gt;"","Yes","No"))</f>
        <v/>
      </c>
      <c r="X875">
        <f>IF(I875="","",IF(SUMIFS($K$3:$K$2002,$A$3:$A$2002,SUBSTITUTE(SUBSTITUTE(I875,"?","~?"),"*","~*"))&gt;N(K875),"Yes","No"))</f>
        <v/>
      </c>
      <c r="Y875">
        <f>IF(A875="","",IF(N(S875)&gt;0,"Yes","No"))</f>
        <v/>
      </c>
      <c r="Z875">
        <f>IF(A875="","",IF(AND(N(K875)&lt;Rules!$B$5,N(L875)&lt;Rules!$B$6,N(Q875)&lt;Rules!$B$13,Y875="No"),"Yes","No"))</f>
        <v/>
      </c>
      <c r="AA875">
        <f>IF(A875="","",IF(LEFT(C875&amp;"",1)="3","Redirect",IF(OR(LEFT(C875&amp;"",1)="4",LEFT(C875&amp;"",1)="5"),IF(OR(N(K875)&gt;0,N(AC875)&gt;=Rules!$B$14),"Redirect","Prune"),IF(D875="Non-Indexable","Keep",IF(AND(W875="Yes",X875="Yes",Y875="No"),"Merge",IF(OR(U875="Yes",V875="Yes",AND(T875="Yes",N(L875)&gt;=Rules!$B$6)),"Update",IF(Z875="Yes",IF(N(AC875)&gt;=Rules!$B$14,"Redirect","Prune"),"Keep")))))))</f>
        <v/>
      </c>
      <c r="AB875">
        <f>IF(A875="","",IF(LEFT(C875&amp;"",1)="3","Already redirects ("&amp;C875&amp;"). Update internal links to point at the final URL.",IF(OR(LEFT(C875&amp;"",1)="4",LEFT(C875&amp;"",1)="5"),IF(AA875="Redirect","Returns "&amp;C875&amp;" but still has "&amp;N(K875)&amp;" clicks and "&amp;N(AC875)&amp;" referring domains. 301 it to the closest live page.","Returns "&amp;C875&amp;" with no clicks or links. Remove internal links and let it 404 or 410."),IF(D875="Non-Indexable","Non-indexable ("&amp;E875&amp;"). Keep if that is intentional; otherwise fix the canonical or noindex.",IF(AA875="Merge","Overlaps with "&amp;I875&amp;IF(N(J875)&gt;0," (similarity "&amp;TEXT(J875,"0.00")&amp;")","")&amp;", which gets more clicks. Merge the useful parts into it and 301 this URL.",IF(AA875="Update",MID(IF(U875="Yes","; Clicks down "&amp;TEXT(-P875,"0%")&amp;" on the previous period","")&amp;IF(V875="Yes","; Average position "&amp;TEXT(N875,"0.0")&amp;" on "&amp;TEXT(L875,"#,##0")&amp;" impressions (striking distance)","")&amp;IF(AND(T875="Yes",N(L875)&gt;=Rules!$B$6),"; Thin ("&amp;F875&amp;" words) but has search demand",""),3,400),IF(AA875="Prune","Low value: "&amp;N(K875)&amp;" clicks, "&amp;N(L875)&amp;" impressions, "&amp;N(Q875)&amp;" sessions, no key events. Remove or noindex it and update internal links.",IF(AA875="Redirect","Low value but "&amp;N(AC875)&amp;" referring domains. 301 it to the closest relevant page to keep those links.",IF(AND(Z875="No",Y875="Yes",N(K875)&lt;Rules!$B$5),"Low search traffic but it converts (key events: "&amp;S875&amp;"). Keep it and link to it.",IF(W875="Yes","Stronger than the page it overlaps ("&amp;I875&amp;"). Keep; merge that page into this one.","Healthy: "&amp;N(K875)&amp;" clicks"&amp;IF(ISNUMBER(N875),", average position "&amp;TEXT(N875,"0.0"),"")&amp;". Keep and monitor."))))))))))</f>
        <v/>
      </c>
      <c r="AE875">
        <f>IF(A875="","",IF(AD875&lt;&gt;"",AD875,AA875))</f>
        <v/>
      </c>
    </row>
    <row r="876">
      <c r="A876">
        <f>IF(Crawl!A875="","",Crawl!A875)</f>
        <v/>
      </c>
      <c r="B876">
        <f>IF(A876="","",Crawl!EC875)</f>
        <v/>
      </c>
      <c r="C876">
        <f>IF(A876="","",IFERROR(INDEX(Crawl!$A875:$DZ875,1,Rules!$H$6),""))</f>
        <v/>
      </c>
      <c r="D876">
        <f>IF(A876="","",IFERROR(INDEX(Crawl!$A875:$DZ875,1,Rules!$H$7),"")&amp;"")</f>
        <v/>
      </c>
      <c r="E876">
        <f>IF(A876="","",IFERROR(INDEX(Crawl!$A875:$DZ875,1,Rules!$H$8),"")&amp;"")</f>
        <v/>
      </c>
      <c r="F876">
        <f>IF(A876="","",IFERROR(INDEX(Crawl!$A875:$DZ875,1,Rules!$H$9),""))</f>
        <v/>
      </c>
      <c r="G876">
        <f>IF(A876="","",IFERROR(INDEX(Crawl!$A875:$DZ875,1,Rules!$H$10),""))</f>
        <v/>
      </c>
      <c r="H876">
        <f>IF(A876="","",IFERROR(INDEX(Crawl!$A875:$DZ875,1,Rules!$H$12),""))</f>
        <v/>
      </c>
      <c r="I876">
        <f>IF(A876="","",IF(AND(N(H876)&gt;0,IFERROR(INDEX(Crawl!$A875:$DZ875,1,Rules!$H$11),"")&amp;""&lt;&gt;""),IFERROR(INDEX(Crawl!$A875:$DZ875,1,Rules!$H$11),"")&amp;"",IF(AND(ISNUMBER(J876),N(J876)&gt;=Rules!$B$12,IFERROR(INDEX(Crawl!$A875:$DZ875,1,Rules!$H$13),"")&amp;""&lt;&gt;""),IFERROR(INDEX(Crawl!$A875:$DZ875,1,Rules!$H$13),"")&amp;"","")))</f>
        <v/>
      </c>
      <c r="J876" s="19">
        <f>IF(A876="","",IF(IFERROR(INDEX(Crawl!$A875:$DZ875,1,Rules!$H$14),"")&amp;""="","",IFERROR(INDEX(Crawl!$A875:$DZ875,1,Rules!$H$14),"")))</f>
        <v/>
      </c>
      <c r="K876">
        <f>IF(A876="","",IFERROR(SUMIFS('GSC current'!$J$2:$J$2001,'GSC current'!$I$2:$I$2001,B876),0))</f>
        <v/>
      </c>
      <c r="L876">
        <f>IF(A876="","",IFERROR(SUMIFS('GSC current'!$K$2:$K$2001,'GSC current'!$I$2:$I$2001,B876),0))</f>
        <v/>
      </c>
      <c r="M876" s="20">
        <f>IF(A876="","",IF(N(L876)&gt;0,K876/L876,""))</f>
        <v/>
      </c>
      <c r="N876" s="21">
        <f>IF(A876="","",IF(N(L876)&gt;0,SUMIFS('GSC current'!$L$2:$L$2001,'GSC current'!$I$2:$I$2001,B876)/L876,""))</f>
        <v/>
      </c>
      <c r="O876">
        <f>IF(A876="","",IFERROR(SUMIFS('GSC previous'!$J$2:$J$2001,'GSC previous'!$I$2:$I$2001,B876),0))</f>
        <v/>
      </c>
      <c r="P876" s="22">
        <f>IF(A876="","",IF(N(O876)&gt;0,(K876-O876)/O876,""))</f>
        <v/>
      </c>
      <c r="Q876">
        <f>IF(A876="","",IFERROR(SUMIFS(GA4!$P$2:$P$2001,GA4!$O$2:$O$2001,B876),0))</f>
        <v/>
      </c>
      <c r="R876" s="23">
        <f>IF(A876="","",IF(N(Q876)&gt;0,SUMIFS(GA4!$Q$2:$Q$2001,GA4!$O$2:$O$2001,B876)/Q876,""))</f>
        <v/>
      </c>
      <c r="S876">
        <f>IF(A876="","",IFERROR(SUMIFS(GA4!$R$2:$R$2001,GA4!$O$2:$O$2001,B876),0))</f>
        <v/>
      </c>
      <c r="T876">
        <f>IF(A876="","",IF(AND(ISNUMBER(F876),LEFT(C876&amp;"",1)="2"),IF(F876&lt;Rules!$B$9,"Yes","No"),"No"))</f>
        <v/>
      </c>
      <c r="U876">
        <f>IF(A876="","",IF(AND(N(O876)&gt;=Rules!$B$8,ISNUMBER(P876)),IF(P876&lt;=-Rules!$B$7,"Yes","No"),"No"))</f>
        <v/>
      </c>
      <c r="V876">
        <f>IF(A876="","",IF(AND(N(L876)&gt;=Rules!$B$6,ISNUMBER(N876)),IF(AND(N876&gt;=Rules!$B$10,N876&lt;=Rules!$B$11),"Yes","No"),"No"))</f>
        <v/>
      </c>
      <c r="W876">
        <f>IF(A876="","",IF(I876&lt;&gt;"","Yes","No"))</f>
        <v/>
      </c>
      <c r="X876">
        <f>IF(I876="","",IF(SUMIFS($K$3:$K$2002,$A$3:$A$2002,SUBSTITUTE(SUBSTITUTE(I876,"?","~?"),"*","~*"))&gt;N(K876),"Yes","No"))</f>
        <v/>
      </c>
      <c r="Y876">
        <f>IF(A876="","",IF(N(S876)&gt;0,"Yes","No"))</f>
        <v/>
      </c>
      <c r="Z876">
        <f>IF(A876="","",IF(AND(N(K876)&lt;Rules!$B$5,N(L876)&lt;Rules!$B$6,N(Q876)&lt;Rules!$B$13,Y876="No"),"Yes","No"))</f>
        <v/>
      </c>
      <c r="AA876">
        <f>IF(A876="","",IF(LEFT(C876&amp;"",1)="3","Redirect",IF(OR(LEFT(C876&amp;"",1)="4",LEFT(C876&amp;"",1)="5"),IF(OR(N(K876)&gt;0,N(AC876)&gt;=Rules!$B$14),"Redirect","Prune"),IF(D876="Non-Indexable","Keep",IF(AND(W876="Yes",X876="Yes",Y876="No"),"Merge",IF(OR(U876="Yes",V876="Yes",AND(T876="Yes",N(L876)&gt;=Rules!$B$6)),"Update",IF(Z876="Yes",IF(N(AC876)&gt;=Rules!$B$14,"Redirect","Prune"),"Keep")))))))</f>
        <v/>
      </c>
      <c r="AB876">
        <f>IF(A876="","",IF(LEFT(C876&amp;"",1)="3","Already redirects ("&amp;C876&amp;"). Update internal links to point at the final URL.",IF(OR(LEFT(C876&amp;"",1)="4",LEFT(C876&amp;"",1)="5"),IF(AA876="Redirect","Returns "&amp;C876&amp;" but still has "&amp;N(K876)&amp;" clicks and "&amp;N(AC876)&amp;" referring domains. 301 it to the closest live page.","Returns "&amp;C876&amp;" with no clicks or links. Remove internal links and let it 404 or 410."),IF(D876="Non-Indexable","Non-indexable ("&amp;E876&amp;"). Keep if that is intentional; otherwise fix the canonical or noindex.",IF(AA876="Merge","Overlaps with "&amp;I876&amp;IF(N(J876)&gt;0," (similarity "&amp;TEXT(J876,"0.00")&amp;")","")&amp;", which gets more clicks. Merge the useful parts into it and 301 this URL.",IF(AA876="Update",MID(IF(U876="Yes","; Clicks down "&amp;TEXT(-P876,"0%")&amp;" on the previous period","")&amp;IF(V876="Yes","; Average position "&amp;TEXT(N876,"0.0")&amp;" on "&amp;TEXT(L876,"#,##0")&amp;" impressions (striking distance)","")&amp;IF(AND(T876="Yes",N(L876)&gt;=Rules!$B$6),"; Thin ("&amp;F876&amp;" words) but has search demand",""),3,400),IF(AA876="Prune","Low value: "&amp;N(K876)&amp;" clicks, "&amp;N(L876)&amp;" impressions, "&amp;N(Q876)&amp;" sessions, no key events. Remove or noindex it and update internal links.",IF(AA876="Redirect","Low value but "&amp;N(AC876)&amp;" referring domains. 301 it to the closest relevant page to keep those links.",IF(AND(Z876="No",Y876="Yes",N(K876)&lt;Rules!$B$5),"Low search traffic but it converts (key events: "&amp;S876&amp;"). Keep it and link to it.",IF(W876="Yes","Stronger than the page it overlaps ("&amp;I876&amp;"). Keep; merge that page into this one.","Healthy: "&amp;N(K876)&amp;" clicks"&amp;IF(ISNUMBER(N876),", average position "&amp;TEXT(N876,"0.0"),"")&amp;". Keep and monitor."))))))))))</f>
        <v/>
      </c>
      <c r="AE876">
        <f>IF(A876="","",IF(AD876&lt;&gt;"",AD876,AA876))</f>
        <v/>
      </c>
    </row>
    <row r="877">
      <c r="A877">
        <f>IF(Crawl!A876="","",Crawl!A876)</f>
        <v/>
      </c>
      <c r="B877">
        <f>IF(A877="","",Crawl!EC876)</f>
        <v/>
      </c>
      <c r="C877">
        <f>IF(A877="","",IFERROR(INDEX(Crawl!$A876:$DZ876,1,Rules!$H$6),""))</f>
        <v/>
      </c>
      <c r="D877">
        <f>IF(A877="","",IFERROR(INDEX(Crawl!$A876:$DZ876,1,Rules!$H$7),"")&amp;"")</f>
        <v/>
      </c>
      <c r="E877">
        <f>IF(A877="","",IFERROR(INDEX(Crawl!$A876:$DZ876,1,Rules!$H$8),"")&amp;"")</f>
        <v/>
      </c>
      <c r="F877">
        <f>IF(A877="","",IFERROR(INDEX(Crawl!$A876:$DZ876,1,Rules!$H$9),""))</f>
        <v/>
      </c>
      <c r="G877">
        <f>IF(A877="","",IFERROR(INDEX(Crawl!$A876:$DZ876,1,Rules!$H$10),""))</f>
        <v/>
      </c>
      <c r="H877">
        <f>IF(A877="","",IFERROR(INDEX(Crawl!$A876:$DZ876,1,Rules!$H$12),""))</f>
        <v/>
      </c>
      <c r="I877">
        <f>IF(A877="","",IF(AND(N(H877)&gt;0,IFERROR(INDEX(Crawl!$A876:$DZ876,1,Rules!$H$11),"")&amp;""&lt;&gt;""),IFERROR(INDEX(Crawl!$A876:$DZ876,1,Rules!$H$11),"")&amp;"",IF(AND(ISNUMBER(J877),N(J877)&gt;=Rules!$B$12,IFERROR(INDEX(Crawl!$A876:$DZ876,1,Rules!$H$13),"")&amp;""&lt;&gt;""),IFERROR(INDEX(Crawl!$A876:$DZ876,1,Rules!$H$13),"")&amp;"","")))</f>
        <v/>
      </c>
      <c r="J877" s="19">
        <f>IF(A877="","",IF(IFERROR(INDEX(Crawl!$A876:$DZ876,1,Rules!$H$14),"")&amp;""="","",IFERROR(INDEX(Crawl!$A876:$DZ876,1,Rules!$H$14),"")))</f>
        <v/>
      </c>
      <c r="K877">
        <f>IF(A877="","",IFERROR(SUMIFS('GSC current'!$J$2:$J$2001,'GSC current'!$I$2:$I$2001,B877),0))</f>
        <v/>
      </c>
      <c r="L877">
        <f>IF(A877="","",IFERROR(SUMIFS('GSC current'!$K$2:$K$2001,'GSC current'!$I$2:$I$2001,B877),0))</f>
        <v/>
      </c>
      <c r="M877" s="20">
        <f>IF(A877="","",IF(N(L877)&gt;0,K877/L877,""))</f>
        <v/>
      </c>
      <c r="N877" s="21">
        <f>IF(A877="","",IF(N(L877)&gt;0,SUMIFS('GSC current'!$L$2:$L$2001,'GSC current'!$I$2:$I$2001,B877)/L877,""))</f>
        <v/>
      </c>
      <c r="O877">
        <f>IF(A877="","",IFERROR(SUMIFS('GSC previous'!$J$2:$J$2001,'GSC previous'!$I$2:$I$2001,B877),0))</f>
        <v/>
      </c>
      <c r="P877" s="22">
        <f>IF(A877="","",IF(N(O877)&gt;0,(K877-O877)/O877,""))</f>
        <v/>
      </c>
      <c r="Q877">
        <f>IF(A877="","",IFERROR(SUMIFS(GA4!$P$2:$P$2001,GA4!$O$2:$O$2001,B877),0))</f>
        <v/>
      </c>
      <c r="R877" s="23">
        <f>IF(A877="","",IF(N(Q877)&gt;0,SUMIFS(GA4!$Q$2:$Q$2001,GA4!$O$2:$O$2001,B877)/Q877,""))</f>
        <v/>
      </c>
      <c r="S877">
        <f>IF(A877="","",IFERROR(SUMIFS(GA4!$R$2:$R$2001,GA4!$O$2:$O$2001,B877),0))</f>
        <v/>
      </c>
      <c r="T877">
        <f>IF(A877="","",IF(AND(ISNUMBER(F877),LEFT(C877&amp;"",1)="2"),IF(F877&lt;Rules!$B$9,"Yes","No"),"No"))</f>
        <v/>
      </c>
      <c r="U877">
        <f>IF(A877="","",IF(AND(N(O877)&gt;=Rules!$B$8,ISNUMBER(P877)),IF(P877&lt;=-Rules!$B$7,"Yes","No"),"No"))</f>
        <v/>
      </c>
      <c r="V877">
        <f>IF(A877="","",IF(AND(N(L877)&gt;=Rules!$B$6,ISNUMBER(N877)),IF(AND(N877&gt;=Rules!$B$10,N877&lt;=Rules!$B$11),"Yes","No"),"No"))</f>
        <v/>
      </c>
      <c r="W877">
        <f>IF(A877="","",IF(I877&lt;&gt;"","Yes","No"))</f>
        <v/>
      </c>
      <c r="X877">
        <f>IF(I877="","",IF(SUMIFS($K$3:$K$2002,$A$3:$A$2002,SUBSTITUTE(SUBSTITUTE(I877,"?","~?"),"*","~*"))&gt;N(K877),"Yes","No"))</f>
        <v/>
      </c>
      <c r="Y877">
        <f>IF(A877="","",IF(N(S877)&gt;0,"Yes","No"))</f>
        <v/>
      </c>
      <c r="Z877">
        <f>IF(A877="","",IF(AND(N(K877)&lt;Rules!$B$5,N(L877)&lt;Rules!$B$6,N(Q877)&lt;Rules!$B$13,Y877="No"),"Yes","No"))</f>
        <v/>
      </c>
      <c r="AA877">
        <f>IF(A877="","",IF(LEFT(C877&amp;"",1)="3","Redirect",IF(OR(LEFT(C877&amp;"",1)="4",LEFT(C877&amp;"",1)="5"),IF(OR(N(K877)&gt;0,N(AC877)&gt;=Rules!$B$14),"Redirect","Prune"),IF(D877="Non-Indexable","Keep",IF(AND(W877="Yes",X877="Yes",Y877="No"),"Merge",IF(OR(U877="Yes",V877="Yes",AND(T877="Yes",N(L877)&gt;=Rules!$B$6)),"Update",IF(Z877="Yes",IF(N(AC877)&gt;=Rules!$B$14,"Redirect","Prune"),"Keep")))))))</f>
        <v/>
      </c>
      <c r="AB877">
        <f>IF(A877="","",IF(LEFT(C877&amp;"",1)="3","Already redirects ("&amp;C877&amp;"). Update internal links to point at the final URL.",IF(OR(LEFT(C877&amp;"",1)="4",LEFT(C877&amp;"",1)="5"),IF(AA877="Redirect","Returns "&amp;C877&amp;" but still has "&amp;N(K877)&amp;" clicks and "&amp;N(AC877)&amp;" referring domains. 301 it to the closest live page.","Returns "&amp;C877&amp;" with no clicks or links. Remove internal links and let it 404 or 410."),IF(D877="Non-Indexable","Non-indexable ("&amp;E877&amp;"). Keep if that is intentional; otherwise fix the canonical or noindex.",IF(AA877="Merge","Overlaps with "&amp;I877&amp;IF(N(J877)&gt;0," (similarity "&amp;TEXT(J877,"0.00")&amp;")","")&amp;", which gets more clicks. Merge the useful parts into it and 301 this URL.",IF(AA877="Update",MID(IF(U877="Yes","; Clicks down "&amp;TEXT(-P877,"0%")&amp;" on the previous period","")&amp;IF(V877="Yes","; Average position "&amp;TEXT(N877,"0.0")&amp;" on "&amp;TEXT(L877,"#,##0")&amp;" impressions (striking distance)","")&amp;IF(AND(T877="Yes",N(L877)&gt;=Rules!$B$6),"; Thin ("&amp;F877&amp;" words) but has search demand",""),3,400),IF(AA877="Prune","Low value: "&amp;N(K877)&amp;" clicks, "&amp;N(L877)&amp;" impressions, "&amp;N(Q877)&amp;" sessions, no key events. Remove or noindex it and update internal links.",IF(AA877="Redirect","Low value but "&amp;N(AC877)&amp;" referring domains. 301 it to the closest relevant page to keep those links.",IF(AND(Z877="No",Y877="Yes",N(K877)&lt;Rules!$B$5),"Low search traffic but it converts (key events: "&amp;S877&amp;"). Keep it and link to it.",IF(W877="Yes","Stronger than the page it overlaps ("&amp;I877&amp;"). Keep; merge that page into this one.","Healthy: "&amp;N(K877)&amp;" clicks"&amp;IF(ISNUMBER(N877),", average position "&amp;TEXT(N877,"0.0"),"")&amp;". Keep and monitor."))))))))))</f>
        <v/>
      </c>
      <c r="AE877">
        <f>IF(A877="","",IF(AD877&lt;&gt;"",AD877,AA877))</f>
        <v/>
      </c>
    </row>
    <row r="878">
      <c r="A878">
        <f>IF(Crawl!A877="","",Crawl!A877)</f>
        <v/>
      </c>
      <c r="B878">
        <f>IF(A878="","",Crawl!EC877)</f>
        <v/>
      </c>
      <c r="C878">
        <f>IF(A878="","",IFERROR(INDEX(Crawl!$A877:$DZ877,1,Rules!$H$6),""))</f>
        <v/>
      </c>
      <c r="D878">
        <f>IF(A878="","",IFERROR(INDEX(Crawl!$A877:$DZ877,1,Rules!$H$7),"")&amp;"")</f>
        <v/>
      </c>
      <c r="E878">
        <f>IF(A878="","",IFERROR(INDEX(Crawl!$A877:$DZ877,1,Rules!$H$8),"")&amp;"")</f>
        <v/>
      </c>
      <c r="F878">
        <f>IF(A878="","",IFERROR(INDEX(Crawl!$A877:$DZ877,1,Rules!$H$9),""))</f>
        <v/>
      </c>
      <c r="G878">
        <f>IF(A878="","",IFERROR(INDEX(Crawl!$A877:$DZ877,1,Rules!$H$10),""))</f>
        <v/>
      </c>
      <c r="H878">
        <f>IF(A878="","",IFERROR(INDEX(Crawl!$A877:$DZ877,1,Rules!$H$12),""))</f>
        <v/>
      </c>
      <c r="I878">
        <f>IF(A878="","",IF(AND(N(H878)&gt;0,IFERROR(INDEX(Crawl!$A877:$DZ877,1,Rules!$H$11),"")&amp;""&lt;&gt;""),IFERROR(INDEX(Crawl!$A877:$DZ877,1,Rules!$H$11),"")&amp;"",IF(AND(ISNUMBER(J878),N(J878)&gt;=Rules!$B$12,IFERROR(INDEX(Crawl!$A877:$DZ877,1,Rules!$H$13),"")&amp;""&lt;&gt;""),IFERROR(INDEX(Crawl!$A877:$DZ877,1,Rules!$H$13),"")&amp;"","")))</f>
        <v/>
      </c>
      <c r="J878" s="19">
        <f>IF(A878="","",IF(IFERROR(INDEX(Crawl!$A877:$DZ877,1,Rules!$H$14),"")&amp;""="","",IFERROR(INDEX(Crawl!$A877:$DZ877,1,Rules!$H$14),"")))</f>
        <v/>
      </c>
      <c r="K878">
        <f>IF(A878="","",IFERROR(SUMIFS('GSC current'!$J$2:$J$2001,'GSC current'!$I$2:$I$2001,B878),0))</f>
        <v/>
      </c>
      <c r="L878">
        <f>IF(A878="","",IFERROR(SUMIFS('GSC current'!$K$2:$K$2001,'GSC current'!$I$2:$I$2001,B878),0))</f>
        <v/>
      </c>
      <c r="M878" s="20">
        <f>IF(A878="","",IF(N(L878)&gt;0,K878/L878,""))</f>
        <v/>
      </c>
      <c r="N878" s="21">
        <f>IF(A878="","",IF(N(L878)&gt;0,SUMIFS('GSC current'!$L$2:$L$2001,'GSC current'!$I$2:$I$2001,B878)/L878,""))</f>
        <v/>
      </c>
      <c r="O878">
        <f>IF(A878="","",IFERROR(SUMIFS('GSC previous'!$J$2:$J$2001,'GSC previous'!$I$2:$I$2001,B878),0))</f>
        <v/>
      </c>
      <c r="P878" s="22">
        <f>IF(A878="","",IF(N(O878)&gt;0,(K878-O878)/O878,""))</f>
        <v/>
      </c>
      <c r="Q878">
        <f>IF(A878="","",IFERROR(SUMIFS(GA4!$P$2:$P$2001,GA4!$O$2:$O$2001,B878),0))</f>
        <v/>
      </c>
      <c r="R878" s="23">
        <f>IF(A878="","",IF(N(Q878)&gt;0,SUMIFS(GA4!$Q$2:$Q$2001,GA4!$O$2:$O$2001,B878)/Q878,""))</f>
        <v/>
      </c>
      <c r="S878">
        <f>IF(A878="","",IFERROR(SUMIFS(GA4!$R$2:$R$2001,GA4!$O$2:$O$2001,B878),0))</f>
        <v/>
      </c>
      <c r="T878">
        <f>IF(A878="","",IF(AND(ISNUMBER(F878),LEFT(C878&amp;"",1)="2"),IF(F878&lt;Rules!$B$9,"Yes","No"),"No"))</f>
        <v/>
      </c>
      <c r="U878">
        <f>IF(A878="","",IF(AND(N(O878)&gt;=Rules!$B$8,ISNUMBER(P878)),IF(P878&lt;=-Rules!$B$7,"Yes","No"),"No"))</f>
        <v/>
      </c>
      <c r="V878">
        <f>IF(A878="","",IF(AND(N(L878)&gt;=Rules!$B$6,ISNUMBER(N878)),IF(AND(N878&gt;=Rules!$B$10,N878&lt;=Rules!$B$11),"Yes","No"),"No"))</f>
        <v/>
      </c>
      <c r="W878">
        <f>IF(A878="","",IF(I878&lt;&gt;"","Yes","No"))</f>
        <v/>
      </c>
      <c r="X878">
        <f>IF(I878="","",IF(SUMIFS($K$3:$K$2002,$A$3:$A$2002,SUBSTITUTE(SUBSTITUTE(I878,"?","~?"),"*","~*"))&gt;N(K878),"Yes","No"))</f>
        <v/>
      </c>
      <c r="Y878">
        <f>IF(A878="","",IF(N(S878)&gt;0,"Yes","No"))</f>
        <v/>
      </c>
      <c r="Z878">
        <f>IF(A878="","",IF(AND(N(K878)&lt;Rules!$B$5,N(L878)&lt;Rules!$B$6,N(Q878)&lt;Rules!$B$13,Y878="No"),"Yes","No"))</f>
        <v/>
      </c>
      <c r="AA878">
        <f>IF(A878="","",IF(LEFT(C878&amp;"",1)="3","Redirect",IF(OR(LEFT(C878&amp;"",1)="4",LEFT(C878&amp;"",1)="5"),IF(OR(N(K878)&gt;0,N(AC878)&gt;=Rules!$B$14),"Redirect","Prune"),IF(D878="Non-Indexable","Keep",IF(AND(W878="Yes",X878="Yes",Y878="No"),"Merge",IF(OR(U878="Yes",V878="Yes",AND(T878="Yes",N(L878)&gt;=Rules!$B$6)),"Update",IF(Z878="Yes",IF(N(AC878)&gt;=Rules!$B$14,"Redirect","Prune"),"Keep")))))))</f>
        <v/>
      </c>
      <c r="AB878">
        <f>IF(A878="","",IF(LEFT(C878&amp;"",1)="3","Already redirects ("&amp;C878&amp;"). Update internal links to point at the final URL.",IF(OR(LEFT(C878&amp;"",1)="4",LEFT(C878&amp;"",1)="5"),IF(AA878="Redirect","Returns "&amp;C878&amp;" but still has "&amp;N(K878)&amp;" clicks and "&amp;N(AC878)&amp;" referring domains. 301 it to the closest live page.","Returns "&amp;C878&amp;" with no clicks or links. Remove internal links and let it 404 or 410."),IF(D878="Non-Indexable","Non-indexable ("&amp;E878&amp;"). Keep if that is intentional; otherwise fix the canonical or noindex.",IF(AA878="Merge","Overlaps with "&amp;I878&amp;IF(N(J878)&gt;0," (similarity "&amp;TEXT(J878,"0.00")&amp;")","")&amp;", which gets more clicks. Merge the useful parts into it and 301 this URL.",IF(AA878="Update",MID(IF(U878="Yes","; Clicks down "&amp;TEXT(-P878,"0%")&amp;" on the previous period","")&amp;IF(V878="Yes","; Average position "&amp;TEXT(N878,"0.0")&amp;" on "&amp;TEXT(L878,"#,##0")&amp;" impressions (striking distance)","")&amp;IF(AND(T878="Yes",N(L878)&gt;=Rules!$B$6),"; Thin ("&amp;F878&amp;" words) but has search demand",""),3,400),IF(AA878="Prune","Low value: "&amp;N(K878)&amp;" clicks, "&amp;N(L878)&amp;" impressions, "&amp;N(Q878)&amp;" sessions, no key events. Remove or noindex it and update internal links.",IF(AA878="Redirect","Low value but "&amp;N(AC878)&amp;" referring domains. 301 it to the closest relevant page to keep those links.",IF(AND(Z878="No",Y878="Yes",N(K878)&lt;Rules!$B$5),"Low search traffic but it converts (key events: "&amp;S878&amp;"). Keep it and link to it.",IF(W878="Yes","Stronger than the page it overlaps ("&amp;I878&amp;"). Keep; merge that page into this one.","Healthy: "&amp;N(K878)&amp;" clicks"&amp;IF(ISNUMBER(N878),", average position "&amp;TEXT(N878,"0.0"),"")&amp;". Keep and monitor."))))))))))</f>
        <v/>
      </c>
      <c r="AE878">
        <f>IF(A878="","",IF(AD878&lt;&gt;"",AD878,AA878))</f>
        <v/>
      </c>
    </row>
    <row r="879">
      <c r="A879">
        <f>IF(Crawl!A878="","",Crawl!A878)</f>
        <v/>
      </c>
      <c r="B879">
        <f>IF(A879="","",Crawl!EC878)</f>
        <v/>
      </c>
      <c r="C879">
        <f>IF(A879="","",IFERROR(INDEX(Crawl!$A878:$DZ878,1,Rules!$H$6),""))</f>
        <v/>
      </c>
      <c r="D879">
        <f>IF(A879="","",IFERROR(INDEX(Crawl!$A878:$DZ878,1,Rules!$H$7),"")&amp;"")</f>
        <v/>
      </c>
      <c r="E879">
        <f>IF(A879="","",IFERROR(INDEX(Crawl!$A878:$DZ878,1,Rules!$H$8),"")&amp;"")</f>
        <v/>
      </c>
      <c r="F879">
        <f>IF(A879="","",IFERROR(INDEX(Crawl!$A878:$DZ878,1,Rules!$H$9),""))</f>
        <v/>
      </c>
      <c r="G879">
        <f>IF(A879="","",IFERROR(INDEX(Crawl!$A878:$DZ878,1,Rules!$H$10),""))</f>
        <v/>
      </c>
      <c r="H879">
        <f>IF(A879="","",IFERROR(INDEX(Crawl!$A878:$DZ878,1,Rules!$H$12),""))</f>
        <v/>
      </c>
      <c r="I879">
        <f>IF(A879="","",IF(AND(N(H879)&gt;0,IFERROR(INDEX(Crawl!$A878:$DZ878,1,Rules!$H$11),"")&amp;""&lt;&gt;""),IFERROR(INDEX(Crawl!$A878:$DZ878,1,Rules!$H$11),"")&amp;"",IF(AND(ISNUMBER(J879),N(J879)&gt;=Rules!$B$12,IFERROR(INDEX(Crawl!$A878:$DZ878,1,Rules!$H$13),"")&amp;""&lt;&gt;""),IFERROR(INDEX(Crawl!$A878:$DZ878,1,Rules!$H$13),"")&amp;"","")))</f>
        <v/>
      </c>
      <c r="J879" s="19">
        <f>IF(A879="","",IF(IFERROR(INDEX(Crawl!$A878:$DZ878,1,Rules!$H$14),"")&amp;""="","",IFERROR(INDEX(Crawl!$A878:$DZ878,1,Rules!$H$14),"")))</f>
        <v/>
      </c>
      <c r="K879">
        <f>IF(A879="","",IFERROR(SUMIFS('GSC current'!$J$2:$J$2001,'GSC current'!$I$2:$I$2001,B879),0))</f>
        <v/>
      </c>
      <c r="L879">
        <f>IF(A879="","",IFERROR(SUMIFS('GSC current'!$K$2:$K$2001,'GSC current'!$I$2:$I$2001,B879),0))</f>
        <v/>
      </c>
      <c r="M879" s="20">
        <f>IF(A879="","",IF(N(L879)&gt;0,K879/L879,""))</f>
        <v/>
      </c>
      <c r="N879" s="21">
        <f>IF(A879="","",IF(N(L879)&gt;0,SUMIFS('GSC current'!$L$2:$L$2001,'GSC current'!$I$2:$I$2001,B879)/L879,""))</f>
        <v/>
      </c>
      <c r="O879">
        <f>IF(A879="","",IFERROR(SUMIFS('GSC previous'!$J$2:$J$2001,'GSC previous'!$I$2:$I$2001,B879),0))</f>
        <v/>
      </c>
      <c r="P879" s="22">
        <f>IF(A879="","",IF(N(O879)&gt;0,(K879-O879)/O879,""))</f>
        <v/>
      </c>
      <c r="Q879">
        <f>IF(A879="","",IFERROR(SUMIFS(GA4!$P$2:$P$2001,GA4!$O$2:$O$2001,B879),0))</f>
        <v/>
      </c>
      <c r="R879" s="23">
        <f>IF(A879="","",IF(N(Q879)&gt;0,SUMIFS(GA4!$Q$2:$Q$2001,GA4!$O$2:$O$2001,B879)/Q879,""))</f>
        <v/>
      </c>
      <c r="S879">
        <f>IF(A879="","",IFERROR(SUMIFS(GA4!$R$2:$R$2001,GA4!$O$2:$O$2001,B879),0))</f>
        <v/>
      </c>
      <c r="T879">
        <f>IF(A879="","",IF(AND(ISNUMBER(F879),LEFT(C879&amp;"",1)="2"),IF(F879&lt;Rules!$B$9,"Yes","No"),"No"))</f>
        <v/>
      </c>
      <c r="U879">
        <f>IF(A879="","",IF(AND(N(O879)&gt;=Rules!$B$8,ISNUMBER(P879)),IF(P879&lt;=-Rules!$B$7,"Yes","No"),"No"))</f>
        <v/>
      </c>
      <c r="V879">
        <f>IF(A879="","",IF(AND(N(L879)&gt;=Rules!$B$6,ISNUMBER(N879)),IF(AND(N879&gt;=Rules!$B$10,N879&lt;=Rules!$B$11),"Yes","No"),"No"))</f>
        <v/>
      </c>
      <c r="W879">
        <f>IF(A879="","",IF(I879&lt;&gt;"","Yes","No"))</f>
        <v/>
      </c>
      <c r="X879">
        <f>IF(I879="","",IF(SUMIFS($K$3:$K$2002,$A$3:$A$2002,SUBSTITUTE(SUBSTITUTE(I879,"?","~?"),"*","~*"))&gt;N(K879),"Yes","No"))</f>
        <v/>
      </c>
      <c r="Y879">
        <f>IF(A879="","",IF(N(S879)&gt;0,"Yes","No"))</f>
        <v/>
      </c>
      <c r="Z879">
        <f>IF(A879="","",IF(AND(N(K879)&lt;Rules!$B$5,N(L879)&lt;Rules!$B$6,N(Q879)&lt;Rules!$B$13,Y879="No"),"Yes","No"))</f>
        <v/>
      </c>
      <c r="AA879">
        <f>IF(A879="","",IF(LEFT(C879&amp;"",1)="3","Redirect",IF(OR(LEFT(C879&amp;"",1)="4",LEFT(C879&amp;"",1)="5"),IF(OR(N(K879)&gt;0,N(AC879)&gt;=Rules!$B$14),"Redirect","Prune"),IF(D879="Non-Indexable","Keep",IF(AND(W879="Yes",X879="Yes",Y879="No"),"Merge",IF(OR(U879="Yes",V879="Yes",AND(T879="Yes",N(L879)&gt;=Rules!$B$6)),"Update",IF(Z879="Yes",IF(N(AC879)&gt;=Rules!$B$14,"Redirect","Prune"),"Keep")))))))</f>
        <v/>
      </c>
      <c r="AB879">
        <f>IF(A879="","",IF(LEFT(C879&amp;"",1)="3","Already redirects ("&amp;C879&amp;"). Update internal links to point at the final URL.",IF(OR(LEFT(C879&amp;"",1)="4",LEFT(C879&amp;"",1)="5"),IF(AA879="Redirect","Returns "&amp;C879&amp;" but still has "&amp;N(K879)&amp;" clicks and "&amp;N(AC879)&amp;" referring domains. 301 it to the closest live page.","Returns "&amp;C879&amp;" with no clicks or links. Remove internal links and let it 404 or 410."),IF(D879="Non-Indexable","Non-indexable ("&amp;E879&amp;"). Keep if that is intentional; otherwise fix the canonical or noindex.",IF(AA879="Merge","Overlaps with "&amp;I879&amp;IF(N(J879)&gt;0," (similarity "&amp;TEXT(J879,"0.00")&amp;")","")&amp;", which gets more clicks. Merge the useful parts into it and 301 this URL.",IF(AA879="Update",MID(IF(U879="Yes","; Clicks down "&amp;TEXT(-P879,"0%")&amp;" on the previous period","")&amp;IF(V879="Yes","; Average position "&amp;TEXT(N879,"0.0")&amp;" on "&amp;TEXT(L879,"#,##0")&amp;" impressions (striking distance)","")&amp;IF(AND(T879="Yes",N(L879)&gt;=Rules!$B$6),"; Thin ("&amp;F879&amp;" words) but has search demand",""),3,400),IF(AA879="Prune","Low value: "&amp;N(K879)&amp;" clicks, "&amp;N(L879)&amp;" impressions, "&amp;N(Q879)&amp;" sessions, no key events. Remove or noindex it and update internal links.",IF(AA879="Redirect","Low value but "&amp;N(AC879)&amp;" referring domains. 301 it to the closest relevant page to keep those links.",IF(AND(Z879="No",Y879="Yes",N(K879)&lt;Rules!$B$5),"Low search traffic but it converts (key events: "&amp;S879&amp;"). Keep it and link to it.",IF(W879="Yes","Stronger than the page it overlaps ("&amp;I879&amp;"). Keep; merge that page into this one.","Healthy: "&amp;N(K879)&amp;" clicks"&amp;IF(ISNUMBER(N879),", average position "&amp;TEXT(N879,"0.0"),"")&amp;". Keep and monitor."))))))))))</f>
        <v/>
      </c>
      <c r="AE879">
        <f>IF(A879="","",IF(AD879&lt;&gt;"",AD879,AA879))</f>
        <v/>
      </c>
    </row>
    <row r="880">
      <c r="A880">
        <f>IF(Crawl!A879="","",Crawl!A879)</f>
        <v/>
      </c>
      <c r="B880">
        <f>IF(A880="","",Crawl!EC879)</f>
        <v/>
      </c>
      <c r="C880">
        <f>IF(A880="","",IFERROR(INDEX(Crawl!$A879:$DZ879,1,Rules!$H$6),""))</f>
        <v/>
      </c>
      <c r="D880">
        <f>IF(A880="","",IFERROR(INDEX(Crawl!$A879:$DZ879,1,Rules!$H$7),"")&amp;"")</f>
        <v/>
      </c>
      <c r="E880">
        <f>IF(A880="","",IFERROR(INDEX(Crawl!$A879:$DZ879,1,Rules!$H$8),"")&amp;"")</f>
        <v/>
      </c>
      <c r="F880">
        <f>IF(A880="","",IFERROR(INDEX(Crawl!$A879:$DZ879,1,Rules!$H$9),""))</f>
        <v/>
      </c>
      <c r="G880">
        <f>IF(A880="","",IFERROR(INDEX(Crawl!$A879:$DZ879,1,Rules!$H$10),""))</f>
        <v/>
      </c>
      <c r="H880">
        <f>IF(A880="","",IFERROR(INDEX(Crawl!$A879:$DZ879,1,Rules!$H$12),""))</f>
        <v/>
      </c>
      <c r="I880">
        <f>IF(A880="","",IF(AND(N(H880)&gt;0,IFERROR(INDEX(Crawl!$A879:$DZ879,1,Rules!$H$11),"")&amp;""&lt;&gt;""),IFERROR(INDEX(Crawl!$A879:$DZ879,1,Rules!$H$11),"")&amp;"",IF(AND(ISNUMBER(J880),N(J880)&gt;=Rules!$B$12,IFERROR(INDEX(Crawl!$A879:$DZ879,1,Rules!$H$13),"")&amp;""&lt;&gt;""),IFERROR(INDEX(Crawl!$A879:$DZ879,1,Rules!$H$13),"")&amp;"","")))</f>
        <v/>
      </c>
      <c r="J880" s="19">
        <f>IF(A880="","",IF(IFERROR(INDEX(Crawl!$A879:$DZ879,1,Rules!$H$14),"")&amp;""="","",IFERROR(INDEX(Crawl!$A879:$DZ879,1,Rules!$H$14),"")))</f>
        <v/>
      </c>
      <c r="K880">
        <f>IF(A880="","",IFERROR(SUMIFS('GSC current'!$J$2:$J$2001,'GSC current'!$I$2:$I$2001,B880),0))</f>
        <v/>
      </c>
      <c r="L880">
        <f>IF(A880="","",IFERROR(SUMIFS('GSC current'!$K$2:$K$2001,'GSC current'!$I$2:$I$2001,B880),0))</f>
        <v/>
      </c>
      <c r="M880" s="20">
        <f>IF(A880="","",IF(N(L880)&gt;0,K880/L880,""))</f>
        <v/>
      </c>
      <c r="N880" s="21">
        <f>IF(A880="","",IF(N(L880)&gt;0,SUMIFS('GSC current'!$L$2:$L$2001,'GSC current'!$I$2:$I$2001,B880)/L880,""))</f>
        <v/>
      </c>
      <c r="O880">
        <f>IF(A880="","",IFERROR(SUMIFS('GSC previous'!$J$2:$J$2001,'GSC previous'!$I$2:$I$2001,B880),0))</f>
        <v/>
      </c>
      <c r="P880" s="22">
        <f>IF(A880="","",IF(N(O880)&gt;0,(K880-O880)/O880,""))</f>
        <v/>
      </c>
      <c r="Q880">
        <f>IF(A880="","",IFERROR(SUMIFS(GA4!$P$2:$P$2001,GA4!$O$2:$O$2001,B880),0))</f>
        <v/>
      </c>
      <c r="R880" s="23">
        <f>IF(A880="","",IF(N(Q880)&gt;0,SUMIFS(GA4!$Q$2:$Q$2001,GA4!$O$2:$O$2001,B880)/Q880,""))</f>
        <v/>
      </c>
      <c r="S880">
        <f>IF(A880="","",IFERROR(SUMIFS(GA4!$R$2:$R$2001,GA4!$O$2:$O$2001,B880),0))</f>
        <v/>
      </c>
      <c r="T880">
        <f>IF(A880="","",IF(AND(ISNUMBER(F880),LEFT(C880&amp;"",1)="2"),IF(F880&lt;Rules!$B$9,"Yes","No"),"No"))</f>
        <v/>
      </c>
      <c r="U880">
        <f>IF(A880="","",IF(AND(N(O880)&gt;=Rules!$B$8,ISNUMBER(P880)),IF(P880&lt;=-Rules!$B$7,"Yes","No"),"No"))</f>
        <v/>
      </c>
      <c r="V880">
        <f>IF(A880="","",IF(AND(N(L880)&gt;=Rules!$B$6,ISNUMBER(N880)),IF(AND(N880&gt;=Rules!$B$10,N880&lt;=Rules!$B$11),"Yes","No"),"No"))</f>
        <v/>
      </c>
      <c r="W880">
        <f>IF(A880="","",IF(I880&lt;&gt;"","Yes","No"))</f>
        <v/>
      </c>
      <c r="X880">
        <f>IF(I880="","",IF(SUMIFS($K$3:$K$2002,$A$3:$A$2002,SUBSTITUTE(SUBSTITUTE(I880,"?","~?"),"*","~*"))&gt;N(K880),"Yes","No"))</f>
        <v/>
      </c>
      <c r="Y880">
        <f>IF(A880="","",IF(N(S880)&gt;0,"Yes","No"))</f>
        <v/>
      </c>
      <c r="Z880">
        <f>IF(A880="","",IF(AND(N(K880)&lt;Rules!$B$5,N(L880)&lt;Rules!$B$6,N(Q880)&lt;Rules!$B$13,Y880="No"),"Yes","No"))</f>
        <v/>
      </c>
      <c r="AA880">
        <f>IF(A880="","",IF(LEFT(C880&amp;"",1)="3","Redirect",IF(OR(LEFT(C880&amp;"",1)="4",LEFT(C880&amp;"",1)="5"),IF(OR(N(K880)&gt;0,N(AC880)&gt;=Rules!$B$14),"Redirect","Prune"),IF(D880="Non-Indexable","Keep",IF(AND(W880="Yes",X880="Yes",Y880="No"),"Merge",IF(OR(U880="Yes",V880="Yes",AND(T880="Yes",N(L880)&gt;=Rules!$B$6)),"Update",IF(Z880="Yes",IF(N(AC880)&gt;=Rules!$B$14,"Redirect","Prune"),"Keep")))))))</f>
        <v/>
      </c>
      <c r="AB880">
        <f>IF(A880="","",IF(LEFT(C880&amp;"",1)="3","Already redirects ("&amp;C880&amp;"). Update internal links to point at the final URL.",IF(OR(LEFT(C880&amp;"",1)="4",LEFT(C880&amp;"",1)="5"),IF(AA880="Redirect","Returns "&amp;C880&amp;" but still has "&amp;N(K880)&amp;" clicks and "&amp;N(AC880)&amp;" referring domains. 301 it to the closest live page.","Returns "&amp;C880&amp;" with no clicks or links. Remove internal links and let it 404 or 410."),IF(D880="Non-Indexable","Non-indexable ("&amp;E880&amp;"). Keep if that is intentional; otherwise fix the canonical or noindex.",IF(AA880="Merge","Overlaps with "&amp;I880&amp;IF(N(J880)&gt;0," (similarity "&amp;TEXT(J880,"0.00")&amp;")","")&amp;", which gets more clicks. Merge the useful parts into it and 301 this URL.",IF(AA880="Update",MID(IF(U880="Yes","; Clicks down "&amp;TEXT(-P880,"0%")&amp;" on the previous period","")&amp;IF(V880="Yes","; Average position "&amp;TEXT(N880,"0.0")&amp;" on "&amp;TEXT(L880,"#,##0")&amp;" impressions (striking distance)","")&amp;IF(AND(T880="Yes",N(L880)&gt;=Rules!$B$6),"; Thin ("&amp;F880&amp;" words) but has search demand",""),3,400),IF(AA880="Prune","Low value: "&amp;N(K880)&amp;" clicks, "&amp;N(L880)&amp;" impressions, "&amp;N(Q880)&amp;" sessions, no key events. Remove or noindex it and update internal links.",IF(AA880="Redirect","Low value but "&amp;N(AC880)&amp;" referring domains. 301 it to the closest relevant page to keep those links.",IF(AND(Z880="No",Y880="Yes",N(K880)&lt;Rules!$B$5),"Low search traffic but it converts (key events: "&amp;S880&amp;"). Keep it and link to it.",IF(W880="Yes","Stronger than the page it overlaps ("&amp;I880&amp;"). Keep; merge that page into this one.","Healthy: "&amp;N(K880)&amp;" clicks"&amp;IF(ISNUMBER(N880),", average position "&amp;TEXT(N880,"0.0"),"")&amp;". Keep and monitor."))))))))))</f>
        <v/>
      </c>
      <c r="AE880">
        <f>IF(A880="","",IF(AD880&lt;&gt;"",AD880,AA880))</f>
        <v/>
      </c>
    </row>
    <row r="881">
      <c r="A881">
        <f>IF(Crawl!A880="","",Crawl!A880)</f>
        <v/>
      </c>
      <c r="B881">
        <f>IF(A881="","",Crawl!EC880)</f>
        <v/>
      </c>
      <c r="C881">
        <f>IF(A881="","",IFERROR(INDEX(Crawl!$A880:$DZ880,1,Rules!$H$6),""))</f>
        <v/>
      </c>
      <c r="D881">
        <f>IF(A881="","",IFERROR(INDEX(Crawl!$A880:$DZ880,1,Rules!$H$7),"")&amp;"")</f>
        <v/>
      </c>
      <c r="E881">
        <f>IF(A881="","",IFERROR(INDEX(Crawl!$A880:$DZ880,1,Rules!$H$8),"")&amp;"")</f>
        <v/>
      </c>
      <c r="F881">
        <f>IF(A881="","",IFERROR(INDEX(Crawl!$A880:$DZ880,1,Rules!$H$9),""))</f>
        <v/>
      </c>
      <c r="G881">
        <f>IF(A881="","",IFERROR(INDEX(Crawl!$A880:$DZ880,1,Rules!$H$10),""))</f>
        <v/>
      </c>
      <c r="H881">
        <f>IF(A881="","",IFERROR(INDEX(Crawl!$A880:$DZ880,1,Rules!$H$12),""))</f>
        <v/>
      </c>
      <c r="I881">
        <f>IF(A881="","",IF(AND(N(H881)&gt;0,IFERROR(INDEX(Crawl!$A880:$DZ880,1,Rules!$H$11),"")&amp;""&lt;&gt;""),IFERROR(INDEX(Crawl!$A880:$DZ880,1,Rules!$H$11),"")&amp;"",IF(AND(ISNUMBER(J881),N(J881)&gt;=Rules!$B$12,IFERROR(INDEX(Crawl!$A880:$DZ880,1,Rules!$H$13),"")&amp;""&lt;&gt;""),IFERROR(INDEX(Crawl!$A880:$DZ880,1,Rules!$H$13),"")&amp;"","")))</f>
        <v/>
      </c>
      <c r="J881" s="19">
        <f>IF(A881="","",IF(IFERROR(INDEX(Crawl!$A880:$DZ880,1,Rules!$H$14),"")&amp;""="","",IFERROR(INDEX(Crawl!$A880:$DZ880,1,Rules!$H$14),"")))</f>
        <v/>
      </c>
      <c r="K881">
        <f>IF(A881="","",IFERROR(SUMIFS('GSC current'!$J$2:$J$2001,'GSC current'!$I$2:$I$2001,B881),0))</f>
        <v/>
      </c>
      <c r="L881">
        <f>IF(A881="","",IFERROR(SUMIFS('GSC current'!$K$2:$K$2001,'GSC current'!$I$2:$I$2001,B881),0))</f>
        <v/>
      </c>
      <c r="M881" s="20">
        <f>IF(A881="","",IF(N(L881)&gt;0,K881/L881,""))</f>
        <v/>
      </c>
      <c r="N881" s="21">
        <f>IF(A881="","",IF(N(L881)&gt;0,SUMIFS('GSC current'!$L$2:$L$2001,'GSC current'!$I$2:$I$2001,B881)/L881,""))</f>
        <v/>
      </c>
      <c r="O881">
        <f>IF(A881="","",IFERROR(SUMIFS('GSC previous'!$J$2:$J$2001,'GSC previous'!$I$2:$I$2001,B881),0))</f>
        <v/>
      </c>
      <c r="P881" s="22">
        <f>IF(A881="","",IF(N(O881)&gt;0,(K881-O881)/O881,""))</f>
        <v/>
      </c>
      <c r="Q881">
        <f>IF(A881="","",IFERROR(SUMIFS(GA4!$P$2:$P$2001,GA4!$O$2:$O$2001,B881),0))</f>
        <v/>
      </c>
      <c r="R881" s="23">
        <f>IF(A881="","",IF(N(Q881)&gt;0,SUMIFS(GA4!$Q$2:$Q$2001,GA4!$O$2:$O$2001,B881)/Q881,""))</f>
        <v/>
      </c>
      <c r="S881">
        <f>IF(A881="","",IFERROR(SUMIFS(GA4!$R$2:$R$2001,GA4!$O$2:$O$2001,B881),0))</f>
        <v/>
      </c>
      <c r="T881">
        <f>IF(A881="","",IF(AND(ISNUMBER(F881),LEFT(C881&amp;"",1)="2"),IF(F881&lt;Rules!$B$9,"Yes","No"),"No"))</f>
        <v/>
      </c>
      <c r="U881">
        <f>IF(A881="","",IF(AND(N(O881)&gt;=Rules!$B$8,ISNUMBER(P881)),IF(P881&lt;=-Rules!$B$7,"Yes","No"),"No"))</f>
        <v/>
      </c>
      <c r="V881">
        <f>IF(A881="","",IF(AND(N(L881)&gt;=Rules!$B$6,ISNUMBER(N881)),IF(AND(N881&gt;=Rules!$B$10,N881&lt;=Rules!$B$11),"Yes","No"),"No"))</f>
        <v/>
      </c>
      <c r="W881">
        <f>IF(A881="","",IF(I881&lt;&gt;"","Yes","No"))</f>
        <v/>
      </c>
      <c r="X881">
        <f>IF(I881="","",IF(SUMIFS($K$3:$K$2002,$A$3:$A$2002,SUBSTITUTE(SUBSTITUTE(I881,"?","~?"),"*","~*"))&gt;N(K881),"Yes","No"))</f>
        <v/>
      </c>
      <c r="Y881">
        <f>IF(A881="","",IF(N(S881)&gt;0,"Yes","No"))</f>
        <v/>
      </c>
      <c r="Z881">
        <f>IF(A881="","",IF(AND(N(K881)&lt;Rules!$B$5,N(L881)&lt;Rules!$B$6,N(Q881)&lt;Rules!$B$13,Y881="No"),"Yes","No"))</f>
        <v/>
      </c>
      <c r="AA881">
        <f>IF(A881="","",IF(LEFT(C881&amp;"",1)="3","Redirect",IF(OR(LEFT(C881&amp;"",1)="4",LEFT(C881&amp;"",1)="5"),IF(OR(N(K881)&gt;0,N(AC881)&gt;=Rules!$B$14),"Redirect","Prune"),IF(D881="Non-Indexable","Keep",IF(AND(W881="Yes",X881="Yes",Y881="No"),"Merge",IF(OR(U881="Yes",V881="Yes",AND(T881="Yes",N(L881)&gt;=Rules!$B$6)),"Update",IF(Z881="Yes",IF(N(AC881)&gt;=Rules!$B$14,"Redirect","Prune"),"Keep")))))))</f>
        <v/>
      </c>
      <c r="AB881">
        <f>IF(A881="","",IF(LEFT(C881&amp;"",1)="3","Already redirects ("&amp;C881&amp;"). Update internal links to point at the final URL.",IF(OR(LEFT(C881&amp;"",1)="4",LEFT(C881&amp;"",1)="5"),IF(AA881="Redirect","Returns "&amp;C881&amp;" but still has "&amp;N(K881)&amp;" clicks and "&amp;N(AC881)&amp;" referring domains. 301 it to the closest live page.","Returns "&amp;C881&amp;" with no clicks or links. Remove internal links and let it 404 or 410."),IF(D881="Non-Indexable","Non-indexable ("&amp;E881&amp;"). Keep if that is intentional; otherwise fix the canonical or noindex.",IF(AA881="Merge","Overlaps with "&amp;I881&amp;IF(N(J881)&gt;0," (similarity "&amp;TEXT(J881,"0.00")&amp;")","")&amp;", which gets more clicks. Merge the useful parts into it and 301 this URL.",IF(AA881="Update",MID(IF(U881="Yes","; Clicks down "&amp;TEXT(-P881,"0%")&amp;" on the previous period","")&amp;IF(V881="Yes","; Average position "&amp;TEXT(N881,"0.0")&amp;" on "&amp;TEXT(L881,"#,##0")&amp;" impressions (striking distance)","")&amp;IF(AND(T881="Yes",N(L881)&gt;=Rules!$B$6),"; Thin ("&amp;F881&amp;" words) but has search demand",""),3,400),IF(AA881="Prune","Low value: "&amp;N(K881)&amp;" clicks, "&amp;N(L881)&amp;" impressions, "&amp;N(Q881)&amp;" sessions, no key events. Remove or noindex it and update internal links.",IF(AA881="Redirect","Low value but "&amp;N(AC881)&amp;" referring domains. 301 it to the closest relevant page to keep those links.",IF(AND(Z881="No",Y881="Yes",N(K881)&lt;Rules!$B$5),"Low search traffic but it converts (key events: "&amp;S881&amp;"). Keep it and link to it.",IF(W881="Yes","Stronger than the page it overlaps ("&amp;I881&amp;"). Keep; merge that page into this one.","Healthy: "&amp;N(K881)&amp;" clicks"&amp;IF(ISNUMBER(N881),", average position "&amp;TEXT(N881,"0.0"),"")&amp;". Keep and monitor."))))))))))</f>
        <v/>
      </c>
      <c r="AE881">
        <f>IF(A881="","",IF(AD881&lt;&gt;"",AD881,AA881))</f>
        <v/>
      </c>
    </row>
    <row r="882">
      <c r="A882">
        <f>IF(Crawl!A881="","",Crawl!A881)</f>
        <v/>
      </c>
      <c r="B882">
        <f>IF(A882="","",Crawl!EC881)</f>
        <v/>
      </c>
      <c r="C882">
        <f>IF(A882="","",IFERROR(INDEX(Crawl!$A881:$DZ881,1,Rules!$H$6),""))</f>
        <v/>
      </c>
      <c r="D882">
        <f>IF(A882="","",IFERROR(INDEX(Crawl!$A881:$DZ881,1,Rules!$H$7),"")&amp;"")</f>
        <v/>
      </c>
      <c r="E882">
        <f>IF(A882="","",IFERROR(INDEX(Crawl!$A881:$DZ881,1,Rules!$H$8),"")&amp;"")</f>
        <v/>
      </c>
      <c r="F882">
        <f>IF(A882="","",IFERROR(INDEX(Crawl!$A881:$DZ881,1,Rules!$H$9),""))</f>
        <v/>
      </c>
      <c r="G882">
        <f>IF(A882="","",IFERROR(INDEX(Crawl!$A881:$DZ881,1,Rules!$H$10),""))</f>
        <v/>
      </c>
      <c r="H882">
        <f>IF(A882="","",IFERROR(INDEX(Crawl!$A881:$DZ881,1,Rules!$H$12),""))</f>
        <v/>
      </c>
      <c r="I882">
        <f>IF(A882="","",IF(AND(N(H882)&gt;0,IFERROR(INDEX(Crawl!$A881:$DZ881,1,Rules!$H$11),"")&amp;""&lt;&gt;""),IFERROR(INDEX(Crawl!$A881:$DZ881,1,Rules!$H$11),"")&amp;"",IF(AND(ISNUMBER(J882),N(J882)&gt;=Rules!$B$12,IFERROR(INDEX(Crawl!$A881:$DZ881,1,Rules!$H$13),"")&amp;""&lt;&gt;""),IFERROR(INDEX(Crawl!$A881:$DZ881,1,Rules!$H$13),"")&amp;"","")))</f>
        <v/>
      </c>
      <c r="J882" s="19">
        <f>IF(A882="","",IF(IFERROR(INDEX(Crawl!$A881:$DZ881,1,Rules!$H$14),"")&amp;""="","",IFERROR(INDEX(Crawl!$A881:$DZ881,1,Rules!$H$14),"")))</f>
        <v/>
      </c>
      <c r="K882">
        <f>IF(A882="","",IFERROR(SUMIFS('GSC current'!$J$2:$J$2001,'GSC current'!$I$2:$I$2001,B882),0))</f>
        <v/>
      </c>
      <c r="L882">
        <f>IF(A882="","",IFERROR(SUMIFS('GSC current'!$K$2:$K$2001,'GSC current'!$I$2:$I$2001,B882),0))</f>
        <v/>
      </c>
      <c r="M882" s="20">
        <f>IF(A882="","",IF(N(L882)&gt;0,K882/L882,""))</f>
        <v/>
      </c>
      <c r="N882" s="21">
        <f>IF(A882="","",IF(N(L882)&gt;0,SUMIFS('GSC current'!$L$2:$L$2001,'GSC current'!$I$2:$I$2001,B882)/L882,""))</f>
        <v/>
      </c>
      <c r="O882">
        <f>IF(A882="","",IFERROR(SUMIFS('GSC previous'!$J$2:$J$2001,'GSC previous'!$I$2:$I$2001,B882),0))</f>
        <v/>
      </c>
      <c r="P882" s="22">
        <f>IF(A882="","",IF(N(O882)&gt;0,(K882-O882)/O882,""))</f>
        <v/>
      </c>
      <c r="Q882">
        <f>IF(A882="","",IFERROR(SUMIFS(GA4!$P$2:$P$2001,GA4!$O$2:$O$2001,B882),0))</f>
        <v/>
      </c>
      <c r="R882" s="23">
        <f>IF(A882="","",IF(N(Q882)&gt;0,SUMIFS(GA4!$Q$2:$Q$2001,GA4!$O$2:$O$2001,B882)/Q882,""))</f>
        <v/>
      </c>
      <c r="S882">
        <f>IF(A882="","",IFERROR(SUMIFS(GA4!$R$2:$R$2001,GA4!$O$2:$O$2001,B882),0))</f>
        <v/>
      </c>
      <c r="T882">
        <f>IF(A882="","",IF(AND(ISNUMBER(F882),LEFT(C882&amp;"",1)="2"),IF(F882&lt;Rules!$B$9,"Yes","No"),"No"))</f>
        <v/>
      </c>
      <c r="U882">
        <f>IF(A882="","",IF(AND(N(O882)&gt;=Rules!$B$8,ISNUMBER(P882)),IF(P882&lt;=-Rules!$B$7,"Yes","No"),"No"))</f>
        <v/>
      </c>
      <c r="V882">
        <f>IF(A882="","",IF(AND(N(L882)&gt;=Rules!$B$6,ISNUMBER(N882)),IF(AND(N882&gt;=Rules!$B$10,N882&lt;=Rules!$B$11),"Yes","No"),"No"))</f>
        <v/>
      </c>
      <c r="W882">
        <f>IF(A882="","",IF(I882&lt;&gt;"","Yes","No"))</f>
        <v/>
      </c>
      <c r="X882">
        <f>IF(I882="","",IF(SUMIFS($K$3:$K$2002,$A$3:$A$2002,SUBSTITUTE(SUBSTITUTE(I882,"?","~?"),"*","~*"))&gt;N(K882),"Yes","No"))</f>
        <v/>
      </c>
      <c r="Y882">
        <f>IF(A882="","",IF(N(S882)&gt;0,"Yes","No"))</f>
        <v/>
      </c>
      <c r="Z882">
        <f>IF(A882="","",IF(AND(N(K882)&lt;Rules!$B$5,N(L882)&lt;Rules!$B$6,N(Q882)&lt;Rules!$B$13,Y882="No"),"Yes","No"))</f>
        <v/>
      </c>
      <c r="AA882">
        <f>IF(A882="","",IF(LEFT(C882&amp;"",1)="3","Redirect",IF(OR(LEFT(C882&amp;"",1)="4",LEFT(C882&amp;"",1)="5"),IF(OR(N(K882)&gt;0,N(AC882)&gt;=Rules!$B$14),"Redirect","Prune"),IF(D882="Non-Indexable","Keep",IF(AND(W882="Yes",X882="Yes",Y882="No"),"Merge",IF(OR(U882="Yes",V882="Yes",AND(T882="Yes",N(L882)&gt;=Rules!$B$6)),"Update",IF(Z882="Yes",IF(N(AC882)&gt;=Rules!$B$14,"Redirect","Prune"),"Keep")))))))</f>
        <v/>
      </c>
      <c r="AB882">
        <f>IF(A882="","",IF(LEFT(C882&amp;"",1)="3","Already redirects ("&amp;C882&amp;"). Update internal links to point at the final URL.",IF(OR(LEFT(C882&amp;"",1)="4",LEFT(C882&amp;"",1)="5"),IF(AA882="Redirect","Returns "&amp;C882&amp;" but still has "&amp;N(K882)&amp;" clicks and "&amp;N(AC882)&amp;" referring domains. 301 it to the closest live page.","Returns "&amp;C882&amp;" with no clicks or links. Remove internal links and let it 404 or 410."),IF(D882="Non-Indexable","Non-indexable ("&amp;E882&amp;"). Keep if that is intentional; otherwise fix the canonical or noindex.",IF(AA882="Merge","Overlaps with "&amp;I882&amp;IF(N(J882)&gt;0," (similarity "&amp;TEXT(J882,"0.00")&amp;")","")&amp;", which gets more clicks. Merge the useful parts into it and 301 this URL.",IF(AA882="Update",MID(IF(U882="Yes","; Clicks down "&amp;TEXT(-P882,"0%")&amp;" on the previous period","")&amp;IF(V882="Yes","; Average position "&amp;TEXT(N882,"0.0")&amp;" on "&amp;TEXT(L882,"#,##0")&amp;" impressions (striking distance)","")&amp;IF(AND(T882="Yes",N(L882)&gt;=Rules!$B$6),"; Thin ("&amp;F882&amp;" words) but has search demand",""),3,400),IF(AA882="Prune","Low value: "&amp;N(K882)&amp;" clicks, "&amp;N(L882)&amp;" impressions, "&amp;N(Q882)&amp;" sessions, no key events. Remove or noindex it and update internal links.",IF(AA882="Redirect","Low value but "&amp;N(AC882)&amp;" referring domains. 301 it to the closest relevant page to keep those links.",IF(AND(Z882="No",Y882="Yes",N(K882)&lt;Rules!$B$5),"Low search traffic but it converts (key events: "&amp;S882&amp;"). Keep it and link to it.",IF(W882="Yes","Stronger than the page it overlaps ("&amp;I882&amp;"). Keep; merge that page into this one.","Healthy: "&amp;N(K882)&amp;" clicks"&amp;IF(ISNUMBER(N882),", average position "&amp;TEXT(N882,"0.0"),"")&amp;". Keep and monitor."))))))))))</f>
        <v/>
      </c>
      <c r="AE882">
        <f>IF(A882="","",IF(AD882&lt;&gt;"",AD882,AA882))</f>
        <v/>
      </c>
    </row>
    <row r="883">
      <c r="A883">
        <f>IF(Crawl!A882="","",Crawl!A882)</f>
        <v/>
      </c>
      <c r="B883">
        <f>IF(A883="","",Crawl!EC882)</f>
        <v/>
      </c>
      <c r="C883">
        <f>IF(A883="","",IFERROR(INDEX(Crawl!$A882:$DZ882,1,Rules!$H$6),""))</f>
        <v/>
      </c>
      <c r="D883">
        <f>IF(A883="","",IFERROR(INDEX(Crawl!$A882:$DZ882,1,Rules!$H$7),"")&amp;"")</f>
        <v/>
      </c>
      <c r="E883">
        <f>IF(A883="","",IFERROR(INDEX(Crawl!$A882:$DZ882,1,Rules!$H$8),"")&amp;"")</f>
        <v/>
      </c>
      <c r="F883">
        <f>IF(A883="","",IFERROR(INDEX(Crawl!$A882:$DZ882,1,Rules!$H$9),""))</f>
        <v/>
      </c>
      <c r="G883">
        <f>IF(A883="","",IFERROR(INDEX(Crawl!$A882:$DZ882,1,Rules!$H$10),""))</f>
        <v/>
      </c>
      <c r="H883">
        <f>IF(A883="","",IFERROR(INDEX(Crawl!$A882:$DZ882,1,Rules!$H$12),""))</f>
        <v/>
      </c>
      <c r="I883">
        <f>IF(A883="","",IF(AND(N(H883)&gt;0,IFERROR(INDEX(Crawl!$A882:$DZ882,1,Rules!$H$11),"")&amp;""&lt;&gt;""),IFERROR(INDEX(Crawl!$A882:$DZ882,1,Rules!$H$11),"")&amp;"",IF(AND(ISNUMBER(J883),N(J883)&gt;=Rules!$B$12,IFERROR(INDEX(Crawl!$A882:$DZ882,1,Rules!$H$13),"")&amp;""&lt;&gt;""),IFERROR(INDEX(Crawl!$A882:$DZ882,1,Rules!$H$13),"")&amp;"","")))</f>
        <v/>
      </c>
      <c r="J883" s="19">
        <f>IF(A883="","",IF(IFERROR(INDEX(Crawl!$A882:$DZ882,1,Rules!$H$14),"")&amp;""="","",IFERROR(INDEX(Crawl!$A882:$DZ882,1,Rules!$H$14),"")))</f>
        <v/>
      </c>
      <c r="K883">
        <f>IF(A883="","",IFERROR(SUMIFS('GSC current'!$J$2:$J$2001,'GSC current'!$I$2:$I$2001,B883),0))</f>
        <v/>
      </c>
      <c r="L883">
        <f>IF(A883="","",IFERROR(SUMIFS('GSC current'!$K$2:$K$2001,'GSC current'!$I$2:$I$2001,B883),0))</f>
        <v/>
      </c>
      <c r="M883" s="20">
        <f>IF(A883="","",IF(N(L883)&gt;0,K883/L883,""))</f>
        <v/>
      </c>
      <c r="N883" s="21">
        <f>IF(A883="","",IF(N(L883)&gt;0,SUMIFS('GSC current'!$L$2:$L$2001,'GSC current'!$I$2:$I$2001,B883)/L883,""))</f>
        <v/>
      </c>
      <c r="O883">
        <f>IF(A883="","",IFERROR(SUMIFS('GSC previous'!$J$2:$J$2001,'GSC previous'!$I$2:$I$2001,B883),0))</f>
        <v/>
      </c>
      <c r="P883" s="22">
        <f>IF(A883="","",IF(N(O883)&gt;0,(K883-O883)/O883,""))</f>
        <v/>
      </c>
      <c r="Q883">
        <f>IF(A883="","",IFERROR(SUMIFS(GA4!$P$2:$P$2001,GA4!$O$2:$O$2001,B883),0))</f>
        <v/>
      </c>
      <c r="R883" s="23">
        <f>IF(A883="","",IF(N(Q883)&gt;0,SUMIFS(GA4!$Q$2:$Q$2001,GA4!$O$2:$O$2001,B883)/Q883,""))</f>
        <v/>
      </c>
      <c r="S883">
        <f>IF(A883="","",IFERROR(SUMIFS(GA4!$R$2:$R$2001,GA4!$O$2:$O$2001,B883),0))</f>
        <v/>
      </c>
      <c r="T883">
        <f>IF(A883="","",IF(AND(ISNUMBER(F883),LEFT(C883&amp;"",1)="2"),IF(F883&lt;Rules!$B$9,"Yes","No"),"No"))</f>
        <v/>
      </c>
      <c r="U883">
        <f>IF(A883="","",IF(AND(N(O883)&gt;=Rules!$B$8,ISNUMBER(P883)),IF(P883&lt;=-Rules!$B$7,"Yes","No"),"No"))</f>
        <v/>
      </c>
      <c r="V883">
        <f>IF(A883="","",IF(AND(N(L883)&gt;=Rules!$B$6,ISNUMBER(N883)),IF(AND(N883&gt;=Rules!$B$10,N883&lt;=Rules!$B$11),"Yes","No"),"No"))</f>
        <v/>
      </c>
      <c r="W883">
        <f>IF(A883="","",IF(I883&lt;&gt;"","Yes","No"))</f>
        <v/>
      </c>
      <c r="X883">
        <f>IF(I883="","",IF(SUMIFS($K$3:$K$2002,$A$3:$A$2002,SUBSTITUTE(SUBSTITUTE(I883,"?","~?"),"*","~*"))&gt;N(K883),"Yes","No"))</f>
        <v/>
      </c>
      <c r="Y883">
        <f>IF(A883="","",IF(N(S883)&gt;0,"Yes","No"))</f>
        <v/>
      </c>
      <c r="Z883">
        <f>IF(A883="","",IF(AND(N(K883)&lt;Rules!$B$5,N(L883)&lt;Rules!$B$6,N(Q883)&lt;Rules!$B$13,Y883="No"),"Yes","No"))</f>
        <v/>
      </c>
      <c r="AA883">
        <f>IF(A883="","",IF(LEFT(C883&amp;"",1)="3","Redirect",IF(OR(LEFT(C883&amp;"",1)="4",LEFT(C883&amp;"",1)="5"),IF(OR(N(K883)&gt;0,N(AC883)&gt;=Rules!$B$14),"Redirect","Prune"),IF(D883="Non-Indexable","Keep",IF(AND(W883="Yes",X883="Yes",Y883="No"),"Merge",IF(OR(U883="Yes",V883="Yes",AND(T883="Yes",N(L883)&gt;=Rules!$B$6)),"Update",IF(Z883="Yes",IF(N(AC883)&gt;=Rules!$B$14,"Redirect","Prune"),"Keep")))))))</f>
        <v/>
      </c>
      <c r="AB883">
        <f>IF(A883="","",IF(LEFT(C883&amp;"",1)="3","Already redirects ("&amp;C883&amp;"). Update internal links to point at the final URL.",IF(OR(LEFT(C883&amp;"",1)="4",LEFT(C883&amp;"",1)="5"),IF(AA883="Redirect","Returns "&amp;C883&amp;" but still has "&amp;N(K883)&amp;" clicks and "&amp;N(AC883)&amp;" referring domains. 301 it to the closest live page.","Returns "&amp;C883&amp;" with no clicks or links. Remove internal links and let it 404 or 410."),IF(D883="Non-Indexable","Non-indexable ("&amp;E883&amp;"). Keep if that is intentional; otherwise fix the canonical or noindex.",IF(AA883="Merge","Overlaps with "&amp;I883&amp;IF(N(J883)&gt;0," (similarity "&amp;TEXT(J883,"0.00")&amp;")","")&amp;", which gets more clicks. Merge the useful parts into it and 301 this URL.",IF(AA883="Update",MID(IF(U883="Yes","; Clicks down "&amp;TEXT(-P883,"0%")&amp;" on the previous period","")&amp;IF(V883="Yes","; Average position "&amp;TEXT(N883,"0.0")&amp;" on "&amp;TEXT(L883,"#,##0")&amp;" impressions (striking distance)","")&amp;IF(AND(T883="Yes",N(L883)&gt;=Rules!$B$6),"; Thin ("&amp;F883&amp;" words) but has search demand",""),3,400),IF(AA883="Prune","Low value: "&amp;N(K883)&amp;" clicks, "&amp;N(L883)&amp;" impressions, "&amp;N(Q883)&amp;" sessions, no key events. Remove or noindex it and update internal links.",IF(AA883="Redirect","Low value but "&amp;N(AC883)&amp;" referring domains. 301 it to the closest relevant page to keep those links.",IF(AND(Z883="No",Y883="Yes",N(K883)&lt;Rules!$B$5),"Low search traffic but it converts (key events: "&amp;S883&amp;"). Keep it and link to it.",IF(W883="Yes","Stronger than the page it overlaps ("&amp;I883&amp;"). Keep; merge that page into this one.","Healthy: "&amp;N(K883)&amp;" clicks"&amp;IF(ISNUMBER(N883),", average position "&amp;TEXT(N883,"0.0"),"")&amp;". Keep and monitor."))))))))))</f>
        <v/>
      </c>
      <c r="AE883">
        <f>IF(A883="","",IF(AD883&lt;&gt;"",AD883,AA883))</f>
        <v/>
      </c>
    </row>
    <row r="884">
      <c r="A884">
        <f>IF(Crawl!A883="","",Crawl!A883)</f>
        <v/>
      </c>
      <c r="B884">
        <f>IF(A884="","",Crawl!EC883)</f>
        <v/>
      </c>
      <c r="C884">
        <f>IF(A884="","",IFERROR(INDEX(Crawl!$A883:$DZ883,1,Rules!$H$6),""))</f>
        <v/>
      </c>
      <c r="D884">
        <f>IF(A884="","",IFERROR(INDEX(Crawl!$A883:$DZ883,1,Rules!$H$7),"")&amp;"")</f>
        <v/>
      </c>
      <c r="E884">
        <f>IF(A884="","",IFERROR(INDEX(Crawl!$A883:$DZ883,1,Rules!$H$8),"")&amp;"")</f>
        <v/>
      </c>
      <c r="F884">
        <f>IF(A884="","",IFERROR(INDEX(Crawl!$A883:$DZ883,1,Rules!$H$9),""))</f>
        <v/>
      </c>
      <c r="G884">
        <f>IF(A884="","",IFERROR(INDEX(Crawl!$A883:$DZ883,1,Rules!$H$10),""))</f>
        <v/>
      </c>
      <c r="H884">
        <f>IF(A884="","",IFERROR(INDEX(Crawl!$A883:$DZ883,1,Rules!$H$12),""))</f>
        <v/>
      </c>
      <c r="I884">
        <f>IF(A884="","",IF(AND(N(H884)&gt;0,IFERROR(INDEX(Crawl!$A883:$DZ883,1,Rules!$H$11),"")&amp;""&lt;&gt;""),IFERROR(INDEX(Crawl!$A883:$DZ883,1,Rules!$H$11),"")&amp;"",IF(AND(ISNUMBER(J884),N(J884)&gt;=Rules!$B$12,IFERROR(INDEX(Crawl!$A883:$DZ883,1,Rules!$H$13),"")&amp;""&lt;&gt;""),IFERROR(INDEX(Crawl!$A883:$DZ883,1,Rules!$H$13),"")&amp;"","")))</f>
        <v/>
      </c>
      <c r="J884" s="19">
        <f>IF(A884="","",IF(IFERROR(INDEX(Crawl!$A883:$DZ883,1,Rules!$H$14),"")&amp;""="","",IFERROR(INDEX(Crawl!$A883:$DZ883,1,Rules!$H$14),"")))</f>
        <v/>
      </c>
      <c r="K884">
        <f>IF(A884="","",IFERROR(SUMIFS('GSC current'!$J$2:$J$2001,'GSC current'!$I$2:$I$2001,B884),0))</f>
        <v/>
      </c>
      <c r="L884">
        <f>IF(A884="","",IFERROR(SUMIFS('GSC current'!$K$2:$K$2001,'GSC current'!$I$2:$I$2001,B884),0))</f>
        <v/>
      </c>
      <c r="M884" s="20">
        <f>IF(A884="","",IF(N(L884)&gt;0,K884/L884,""))</f>
        <v/>
      </c>
      <c r="N884" s="21">
        <f>IF(A884="","",IF(N(L884)&gt;0,SUMIFS('GSC current'!$L$2:$L$2001,'GSC current'!$I$2:$I$2001,B884)/L884,""))</f>
        <v/>
      </c>
      <c r="O884">
        <f>IF(A884="","",IFERROR(SUMIFS('GSC previous'!$J$2:$J$2001,'GSC previous'!$I$2:$I$2001,B884),0))</f>
        <v/>
      </c>
      <c r="P884" s="22">
        <f>IF(A884="","",IF(N(O884)&gt;0,(K884-O884)/O884,""))</f>
        <v/>
      </c>
      <c r="Q884">
        <f>IF(A884="","",IFERROR(SUMIFS(GA4!$P$2:$P$2001,GA4!$O$2:$O$2001,B884),0))</f>
        <v/>
      </c>
      <c r="R884" s="23">
        <f>IF(A884="","",IF(N(Q884)&gt;0,SUMIFS(GA4!$Q$2:$Q$2001,GA4!$O$2:$O$2001,B884)/Q884,""))</f>
        <v/>
      </c>
      <c r="S884">
        <f>IF(A884="","",IFERROR(SUMIFS(GA4!$R$2:$R$2001,GA4!$O$2:$O$2001,B884),0))</f>
        <v/>
      </c>
      <c r="T884">
        <f>IF(A884="","",IF(AND(ISNUMBER(F884),LEFT(C884&amp;"",1)="2"),IF(F884&lt;Rules!$B$9,"Yes","No"),"No"))</f>
        <v/>
      </c>
      <c r="U884">
        <f>IF(A884="","",IF(AND(N(O884)&gt;=Rules!$B$8,ISNUMBER(P884)),IF(P884&lt;=-Rules!$B$7,"Yes","No"),"No"))</f>
        <v/>
      </c>
      <c r="V884">
        <f>IF(A884="","",IF(AND(N(L884)&gt;=Rules!$B$6,ISNUMBER(N884)),IF(AND(N884&gt;=Rules!$B$10,N884&lt;=Rules!$B$11),"Yes","No"),"No"))</f>
        <v/>
      </c>
      <c r="W884">
        <f>IF(A884="","",IF(I884&lt;&gt;"","Yes","No"))</f>
        <v/>
      </c>
      <c r="X884">
        <f>IF(I884="","",IF(SUMIFS($K$3:$K$2002,$A$3:$A$2002,SUBSTITUTE(SUBSTITUTE(I884,"?","~?"),"*","~*"))&gt;N(K884),"Yes","No"))</f>
        <v/>
      </c>
      <c r="Y884">
        <f>IF(A884="","",IF(N(S884)&gt;0,"Yes","No"))</f>
        <v/>
      </c>
      <c r="Z884">
        <f>IF(A884="","",IF(AND(N(K884)&lt;Rules!$B$5,N(L884)&lt;Rules!$B$6,N(Q884)&lt;Rules!$B$13,Y884="No"),"Yes","No"))</f>
        <v/>
      </c>
      <c r="AA884">
        <f>IF(A884="","",IF(LEFT(C884&amp;"",1)="3","Redirect",IF(OR(LEFT(C884&amp;"",1)="4",LEFT(C884&amp;"",1)="5"),IF(OR(N(K884)&gt;0,N(AC884)&gt;=Rules!$B$14),"Redirect","Prune"),IF(D884="Non-Indexable","Keep",IF(AND(W884="Yes",X884="Yes",Y884="No"),"Merge",IF(OR(U884="Yes",V884="Yes",AND(T884="Yes",N(L884)&gt;=Rules!$B$6)),"Update",IF(Z884="Yes",IF(N(AC884)&gt;=Rules!$B$14,"Redirect","Prune"),"Keep")))))))</f>
        <v/>
      </c>
      <c r="AB884">
        <f>IF(A884="","",IF(LEFT(C884&amp;"",1)="3","Already redirects ("&amp;C884&amp;"). Update internal links to point at the final URL.",IF(OR(LEFT(C884&amp;"",1)="4",LEFT(C884&amp;"",1)="5"),IF(AA884="Redirect","Returns "&amp;C884&amp;" but still has "&amp;N(K884)&amp;" clicks and "&amp;N(AC884)&amp;" referring domains. 301 it to the closest live page.","Returns "&amp;C884&amp;" with no clicks or links. Remove internal links and let it 404 or 410."),IF(D884="Non-Indexable","Non-indexable ("&amp;E884&amp;"). Keep if that is intentional; otherwise fix the canonical or noindex.",IF(AA884="Merge","Overlaps with "&amp;I884&amp;IF(N(J884)&gt;0," (similarity "&amp;TEXT(J884,"0.00")&amp;")","")&amp;", which gets more clicks. Merge the useful parts into it and 301 this URL.",IF(AA884="Update",MID(IF(U884="Yes","; Clicks down "&amp;TEXT(-P884,"0%")&amp;" on the previous period","")&amp;IF(V884="Yes","; Average position "&amp;TEXT(N884,"0.0")&amp;" on "&amp;TEXT(L884,"#,##0")&amp;" impressions (striking distance)","")&amp;IF(AND(T884="Yes",N(L884)&gt;=Rules!$B$6),"; Thin ("&amp;F884&amp;" words) but has search demand",""),3,400),IF(AA884="Prune","Low value: "&amp;N(K884)&amp;" clicks, "&amp;N(L884)&amp;" impressions, "&amp;N(Q884)&amp;" sessions, no key events. Remove or noindex it and update internal links.",IF(AA884="Redirect","Low value but "&amp;N(AC884)&amp;" referring domains. 301 it to the closest relevant page to keep those links.",IF(AND(Z884="No",Y884="Yes",N(K884)&lt;Rules!$B$5),"Low search traffic but it converts (key events: "&amp;S884&amp;"). Keep it and link to it.",IF(W884="Yes","Stronger than the page it overlaps ("&amp;I884&amp;"). Keep; merge that page into this one.","Healthy: "&amp;N(K884)&amp;" clicks"&amp;IF(ISNUMBER(N884),", average position "&amp;TEXT(N884,"0.0"),"")&amp;". Keep and monitor."))))))))))</f>
        <v/>
      </c>
      <c r="AE884">
        <f>IF(A884="","",IF(AD884&lt;&gt;"",AD884,AA884))</f>
        <v/>
      </c>
    </row>
    <row r="885">
      <c r="A885">
        <f>IF(Crawl!A884="","",Crawl!A884)</f>
        <v/>
      </c>
      <c r="B885">
        <f>IF(A885="","",Crawl!EC884)</f>
        <v/>
      </c>
      <c r="C885">
        <f>IF(A885="","",IFERROR(INDEX(Crawl!$A884:$DZ884,1,Rules!$H$6),""))</f>
        <v/>
      </c>
      <c r="D885">
        <f>IF(A885="","",IFERROR(INDEX(Crawl!$A884:$DZ884,1,Rules!$H$7),"")&amp;"")</f>
        <v/>
      </c>
      <c r="E885">
        <f>IF(A885="","",IFERROR(INDEX(Crawl!$A884:$DZ884,1,Rules!$H$8),"")&amp;"")</f>
        <v/>
      </c>
      <c r="F885">
        <f>IF(A885="","",IFERROR(INDEX(Crawl!$A884:$DZ884,1,Rules!$H$9),""))</f>
        <v/>
      </c>
      <c r="G885">
        <f>IF(A885="","",IFERROR(INDEX(Crawl!$A884:$DZ884,1,Rules!$H$10),""))</f>
        <v/>
      </c>
      <c r="H885">
        <f>IF(A885="","",IFERROR(INDEX(Crawl!$A884:$DZ884,1,Rules!$H$12),""))</f>
        <v/>
      </c>
      <c r="I885">
        <f>IF(A885="","",IF(AND(N(H885)&gt;0,IFERROR(INDEX(Crawl!$A884:$DZ884,1,Rules!$H$11),"")&amp;""&lt;&gt;""),IFERROR(INDEX(Crawl!$A884:$DZ884,1,Rules!$H$11),"")&amp;"",IF(AND(ISNUMBER(J885),N(J885)&gt;=Rules!$B$12,IFERROR(INDEX(Crawl!$A884:$DZ884,1,Rules!$H$13),"")&amp;""&lt;&gt;""),IFERROR(INDEX(Crawl!$A884:$DZ884,1,Rules!$H$13),"")&amp;"","")))</f>
        <v/>
      </c>
      <c r="J885" s="19">
        <f>IF(A885="","",IF(IFERROR(INDEX(Crawl!$A884:$DZ884,1,Rules!$H$14),"")&amp;""="","",IFERROR(INDEX(Crawl!$A884:$DZ884,1,Rules!$H$14),"")))</f>
        <v/>
      </c>
      <c r="K885">
        <f>IF(A885="","",IFERROR(SUMIFS('GSC current'!$J$2:$J$2001,'GSC current'!$I$2:$I$2001,B885),0))</f>
        <v/>
      </c>
      <c r="L885">
        <f>IF(A885="","",IFERROR(SUMIFS('GSC current'!$K$2:$K$2001,'GSC current'!$I$2:$I$2001,B885),0))</f>
        <v/>
      </c>
      <c r="M885" s="20">
        <f>IF(A885="","",IF(N(L885)&gt;0,K885/L885,""))</f>
        <v/>
      </c>
      <c r="N885" s="21">
        <f>IF(A885="","",IF(N(L885)&gt;0,SUMIFS('GSC current'!$L$2:$L$2001,'GSC current'!$I$2:$I$2001,B885)/L885,""))</f>
        <v/>
      </c>
      <c r="O885">
        <f>IF(A885="","",IFERROR(SUMIFS('GSC previous'!$J$2:$J$2001,'GSC previous'!$I$2:$I$2001,B885),0))</f>
        <v/>
      </c>
      <c r="P885" s="22">
        <f>IF(A885="","",IF(N(O885)&gt;0,(K885-O885)/O885,""))</f>
        <v/>
      </c>
      <c r="Q885">
        <f>IF(A885="","",IFERROR(SUMIFS(GA4!$P$2:$P$2001,GA4!$O$2:$O$2001,B885),0))</f>
        <v/>
      </c>
      <c r="R885" s="23">
        <f>IF(A885="","",IF(N(Q885)&gt;0,SUMIFS(GA4!$Q$2:$Q$2001,GA4!$O$2:$O$2001,B885)/Q885,""))</f>
        <v/>
      </c>
      <c r="S885">
        <f>IF(A885="","",IFERROR(SUMIFS(GA4!$R$2:$R$2001,GA4!$O$2:$O$2001,B885),0))</f>
        <v/>
      </c>
      <c r="T885">
        <f>IF(A885="","",IF(AND(ISNUMBER(F885),LEFT(C885&amp;"",1)="2"),IF(F885&lt;Rules!$B$9,"Yes","No"),"No"))</f>
        <v/>
      </c>
      <c r="U885">
        <f>IF(A885="","",IF(AND(N(O885)&gt;=Rules!$B$8,ISNUMBER(P885)),IF(P885&lt;=-Rules!$B$7,"Yes","No"),"No"))</f>
        <v/>
      </c>
      <c r="V885">
        <f>IF(A885="","",IF(AND(N(L885)&gt;=Rules!$B$6,ISNUMBER(N885)),IF(AND(N885&gt;=Rules!$B$10,N885&lt;=Rules!$B$11),"Yes","No"),"No"))</f>
        <v/>
      </c>
      <c r="W885">
        <f>IF(A885="","",IF(I885&lt;&gt;"","Yes","No"))</f>
        <v/>
      </c>
      <c r="X885">
        <f>IF(I885="","",IF(SUMIFS($K$3:$K$2002,$A$3:$A$2002,SUBSTITUTE(SUBSTITUTE(I885,"?","~?"),"*","~*"))&gt;N(K885),"Yes","No"))</f>
        <v/>
      </c>
      <c r="Y885">
        <f>IF(A885="","",IF(N(S885)&gt;0,"Yes","No"))</f>
        <v/>
      </c>
      <c r="Z885">
        <f>IF(A885="","",IF(AND(N(K885)&lt;Rules!$B$5,N(L885)&lt;Rules!$B$6,N(Q885)&lt;Rules!$B$13,Y885="No"),"Yes","No"))</f>
        <v/>
      </c>
      <c r="AA885">
        <f>IF(A885="","",IF(LEFT(C885&amp;"",1)="3","Redirect",IF(OR(LEFT(C885&amp;"",1)="4",LEFT(C885&amp;"",1)="5"),IF(OR(N(K885)&gt;0,N(AC885)&gt;=Rules!$B$14),"Redirect","Prune"),IF(D885="Non-Indexable","Keep",IF(AND(W885="Yes",X885="Yes",Y885="No"),"Merge",IF(OR(U885="Yes",V885="Yes",AND(T885="Yes",N(L885)&gt;=Rules!$B$6)),"Update",IF(Z885="Yes",IF(N(AC885)&gt;=Rules!$B$14,"Redirect","Prune"),"Keep")))))))</f>
        <v/>
      </c>
      <c r="AB885">
        <f>IF(A885="","",IF(LEFT(C885&amp;"",1)="3","Already redirects ("&amp;C885&amp;"). Update internal links to point at the final URL.",IF(OR(LEFT(C885&amp;"",1)="4",LEFT(C885&amp;"",1)="5"),IF(AA885="Redirect","Returns "&amp;C885&amp;" but still has "&amp;N(K885)&amp;" clicks and "&amp;N(AC885)&amp;" referring domains. 301 it to the closest live page.","Returns "&amp;C885&amp;" with no clicks or links. Remove internal links and let it 404 or 410."),IF(D885="Non-Indexable","Non-indexable ("&amp;E885&amp;"). Keep if that is intentional; otherwise fix the canonical or noindex.",IF(AA885="Merge","Overlaps with "&amp;I885&amp;IF(N(J885)&gt;0," (similarity "&amp;TEXT(J885,"0.00")&amp;")","")&amp;", which gets more clicks. Merge the useful parts into it and 301 this URL.",IF(AA885="Update",MID(IF(U885="Yes","; Clicks down "&amp;TEXT(-P885,"0%")&amp;" on the previous period","")&amp;IF(V885="Yes","; Average position "&amp;TEXT(N885,"0.0")&amp;" on "&amp;TEXT(L885,"#,##0")&amp;" impressions (striking distance)","")&amp;IF(AND(T885="Yes",N(L885)&gt;=Rules!$B$6),"; Thin ("&amp;F885&amp;" words) but has search demand",""),3,400),IF(AA885="Prune","Low value: "&amp;N(K885)&amp;" clicks, "&amp;N(L885)&amp;" impressions, "&amp;N(Q885)&amp;" sessions, no key events. Remove or noindex it and update internal links.",IF(AA885="Redirect","Low value but "&amp;N(AC885)&amp;" referring domains. 301 it to the closest relevant page to keep those links.",IF(AND(Z885="No",Y885="Yes",N(K885)&lt;Rules!$B$5),"Low search traffic but it converts (key events: "&amp;S885&amp;"). Keep it and link to it.",IF(W885="Yes","Stronger than the page it overlaps ("&amp;I885&amp;"). Keep; merge that page into this one.","Healthy: "&amp;N(K885)&amp;" clicks"&amp;IF(ISNUMBER(N885),", average position "&amp;TEXT(N885,"0.0"),"")&amp;". Keep and monitor."))))))))))</f>
        <v/>
      </c>
      <c r="AE885">
        <f>IF(A885="","",IF(AD885&lt;&gt;"",AD885,AA885))</f>
        <v/>
      </c>
    </row>
    <row r="886">
      <c r="A886">
        <f>IF(Crawl!A885="","",Crawl!A885)</f>
        <v/>
      </c>
      <c r="B886">
        <f>IF(A886="","",Crawl!EC885)</f>
        <v/>
      </c>
      <c r="C886">
        <f>IF(A886="","",IFERROR(INDEX(Crawl!$A885:$DZ885,1,Rules!$H$6),""))</f>
        <v/>
      </c>
      <c r="D886">
        <f>IF(A886="","",IFERROR(INDEX(Crawl!$A885:$DZ885,1,Rules!$H$7),"")&amp;"")</f>
        <v/>
      </c>
      <c r="E886">
        <f>IF(A886="","",IFERROR(INDEX(Crawl!$A885:$DZ885,1,Rules!$H$8),"")&amp;"")</f>
        <v/>
      </c>
      <c r="F886">
        <f>IF(A886="","",IFERROR(INDEX(Crawl!$A885:$DZ885,1,Rules!$H$9),""))</f>
        <v/>
      </c>
      <c r="G886">
        <f>IF(A886="","",IFERROR(INDEX(Crawl!$A885:$DZ885,1,Rules!$H$10),""))</f>
        <v/>
      </c>
      <c r="H886">
        <f>IF(A886="","",IFERROR(INDEX(Crawl!$A885:$DZ885,1,Rules!$H$12),""))</f>
        <v/>
      </c>
      <c r="I886">
        <f>IF(A886="","",IF(AND(N(H886)&gt;0,IFERROR(INDEX(Crawl!$A885:$DZ885,1,Rules!$H$11),"")&amp;""&lt;&gt;""),IFERROR(INDEX(Crawl!$A885:$DZ885,1,Rules!$H$11),"")&amp;"",IF(AND(ISNUMBER(J886),N(J886)&gt;=Rules!$B$12,IFERROR(INDEX(Crawl!$A885:$DZ885,1,Rules!$H$13),"")&amp;""&lt;&gt;""),IFERROR(INDEX(Crawl!$A885:$DZ885,1,Rules!$H$13),"")&amp;"","")))</f>
        <v/>
      </c>
      <c r="J886" s="19">
        <f>IF(A886="","",IF(IFERROR(INDEX(Crawl!$A885:$DZ885,1,Rules!$H$14),"")&amp;""="","",IFERROR(INDEX(Crawl!$A885:$DZ885,1,Rules!$H$14),"")))</f>
        <v/>
      </c>
      <c r="K886">
        <f>IF(A886="","",IFERROR(SUMIFS('GSC current'!$J$2:$J$2001,'GSC current'!$I$2:$I$2001,B886),0))</f>
        <v/>
      </c>
      <c r="L886">
        <f>IF(A886="","",IFERROR(SUMIFS('GSC current'!$K$2:$K$2001,'GSC current'!$I$2:$I$2001,B886),0))</f>
        <v/>
      </c>
      <c r="M886" s="20">
        <f>IF(A886="","",IF(N(L886)&gt;0,K886/L886,""))</f>
        <v/>
      </c>
      <c r="N886" s="21">
        <f>IF(A886="","",IF(N(L886)&gt;0,SUMIFS('GSC current'!$L$2:$L$2001,'GSC current'!$I$2:$I$2001,B886)/L886,""))</f>
        <v/>
      </c>
      <c r="O886">
        <f>IF(A886="","",IFERROR(SUMIFS('GSC previous'!$J$2:$J$2001,'GSC previous'!$I$2:$I$2001,B886),0))</f>
        <v/>
      </c>
      <c r="P886" s="22">
        <f>IF(A886="","",IF(N(O886)&gt;0,(K886-O886)/O886,""))</f>
        <v/>
      </c>
      <c r="Q886">
        <f>IF(A886="","",IFERROR(SUMIFS(GA4!$P$2:$P$2001,GA4!$O$2:$O$2001,B886),0))</f>
        <v/>
      </c>
      <c r="R886" s="23">
        <f>IF(A886="","",IF(N(Q886)&gt;0,SUMIFS(GA4!$Q$2:$Q$2001,GA4!$O$2:$O$2001,B886)/Q886,""))</f>
        <v/>
      </c>
      <c r="S886">
        <f>IF(A886="","",IFERROR(SUMIFS(GA4!$R$2:$R$2001,GA4!$O$2:$O$2001,B886),0))</f>
        <v/>
      </c>
      <c r="T886">
        <f>IF(A886="","",IF(AND(ISNUMBER(F886),LEFT(C886&amp;"",1)="2"),IF(F886&lt;Rules!$B$9,"Yes","No"),"No"))</f>
        <v/>
      </c>
      <c r="U886">
        <f>IF(A886="","",IF(AND(N(O886)&gt;=Rules!$B$8,ISNUMBER(P886)),IF(P886&lt;=-Rules!$B$7,"Yes","No"),"No"))</f>
        <v/>
      </c>
      <c r="V886">
        <f>IF(A886="","",IF(AND(N(L886)&gt;=Rules!$B$6,ISNUMBER(N886)),IF(AND(N886&gt;=Rules!$B$10,N886&lt;=Rules!$B$11),"Yes","No"),"No"))</f>
        <v/>
      </c>
      <c r="W886">
        <f>IF(A886="","",IF(I886&lt;&gt;"","Yes","No"))</f>
        <v/>
      </c>
      <c r="X886">
        <f>IF(I886="","",IF(SUMIFS($K$3:$K$2002,$A$3:$A$2002,SUBSTITUTE(SUBSTITUTE(I886,"?","~?"),"*","~*"))&gt;N(K886),"Yes","No"))</f>
        <v/>
      </c>
      <c r="Y886">
        <f>IF(A886="","",IF(N(S886)&gt;0,"Yes","No"))</f>
        <v/>
      </c>
      <c r="Z886">
        <f>IF(A886="","",IF(AND(N(K886)&lt;Rules!$B$5,N(L886)&lt;Rules!$B$6,N(Q886)&lt;Rules!$B$13,Y886="No"),"Yes","No"))</f>
        <v/>
      </c>
      <c r="AA886">
        <f>IF(A886="","",IF(LEFT(C886&amp;"",1)="3","Redirect",IF(OR(LEFT(C886&amp;"",1)="4",LEFT(C886&amp;"",1)="5"),IF(OR(N(K886)&gt;0,N(AC886)&gt;=Rules!$B$14),"Redirect","Prune"),IF(D886="Non-Indexable","Keep",IF(AND(W886="Yes",X886="Yes",Y886="No"),"Merge",IF(OR(U886="Yes",V886="Yes",AND(T886="Yes",N(L886)&gt;=Rules!$B$6)),"Update",IF(Z886="Yes",IF(N(AC886)&gt;=Rules!$B$14,"Redirect","Prune"),"Keep")))))))</f>
        <v/>
      </c>
      <c r="AB886">
        <f>IF(A886="","",IF(LEFT(C886&amp;"",1)="3","Already redirects ("&amp;C886&amp;"). Update internal links to point at the final URL.",IF(OR(LEFT(C886&amp;"",1)="4",LEFT(C886&amp;"",1)="5"),IF(AA886="Redirect","Returns "&amp;C886&amp;" but still has "&amp;N(K886)&amp;" clicks and "&amp;N(AC886)&amp;" referring domains. 301 it to the closest live page.","Returns "&amp;C886&amp;" with no clicks or links. Remove internal links and let it 404 or 410."),IF(D886="Non-Indexable","Non-indexable ("&amp;E886&amp;"). Keep if that is intentional; otherwise fix the canonical or noindex.",IF(AA886="Merge","Overlaps with "&amp;I886&amp;IF(N(J886)&gt;0," (similarity "&amp;TEXT(J886,"0.00")&amp;")","")&amp;", which gets more clicks. Merge the useful parts into it and 301 this URL.",IF(AA886="Update",MID(IF(U886="Yes","; Clicks down "&amp;TEXT(-P886,"0%")&amp;" on the previous period","")&amp;IF(V886="Yes","; Average position "&amp;TEXT(N886,"0.0")&amp;" on "&amp;TEXT(L886,"#,##0")&amp;" impressions (striking distance)","")&amp;IF(AND(T886="Yes",N(L886)&gt;=Rules!$B$6),"; Thin ("&amp;F886&amp;" words) but has search demand",""),3,400),IF(AA886="Prune","Low value: "&amp;N(K886)&amp;" clicks, "&amp;N(L886)&amp;" impressions, "&amp;N(Q886)&amp;" sessions, no key events. Remove or noindex it and update internal links.",IF(AA886="Redirect","Low value but "&amp;N(AC886)&amp;" referring domains. 301 it to the closest relevant page to keep those links.",IF(AND(Z886="No",Y886="Yes",N(K886)&lt;Rules!$B$5),"Low search traffic but it converts (key events: "&amp;S886&amp;"). Keep it and link to it.",IF(W886="Yes","Stronger than the page it overlaps ("&amp;I886&amp;"). Keep; merge that page into this one.","Healthy: "&amp;N(K886)&amp;" clicks"&amp;IF(ISNUMBER(N886),", average position "&amp;TEXT(N886,"0.0"),"")&amp;". Keep and monitor."))))))))))</f>
        <v/>
      </c>
      <c r="AE886">
        <f>IF(A886="","",IF(AD886&lt;&gt;"",AD886,AA886))</f>
        <v/>
      </c>
    </row>
    <row r="887">
      <c r="A887">
        <f>IF(Crawl!A886="","",Crawl!A886)</f>
        <v/>
      </c>
      <c r="B887">
        <f>IF(A887="","",Crawl!EC886)</f>
        <v/>
      </c>
      <c r="C887">
        <f>IF(A887="","",IFERROR(INDEX(Crawl!$A886:$DZ886,1,Rules!$H$6),""))</f>
        <v/>
      </c>
      <c r="D887">
        <f>IF(A887="","",IFERROR(INDEX(Crawl!$A886:$DZ886,1,Rules!$H$7),"")&amp;"")</f>
        <v/>
      </c>
      <c r="E887">
        <f>IF(A887="","",IFERROR(INDEX(Crawl!$A886:$DZ886,1,Rules!$H$8),"")&amp;"")</f>
        <v/>
      </c>
      <c r="F887">
        <f>IF(A887="","",IFERROR(INDEX(Crawl!$A886:$DZ886,1,Rules!$H$9),""))</f>
        <v/>
      </c>
      <c r="G887">
        <f>IF(A887="","",IFERROR(INDEX(Crawl!$A886:$DZ886,1,Rules!$H$10),""))</f>
        <v/>
      </c>
      <c r="H887">
        <f>IF(A887="","",IFERROR(INDEX(Crawl!$A886:$DZ886,1,Rules!$H$12),""))</f>
        <v/>
      </c>
      <c r="I887">
        <f>IF(A887="","",IF(AND(N(H887)&gt;0,IFERROR(INDEX(Crawl!$A886:$DZ886,1,Rules!$H$11),"")&amp;""&lt;&gt;""),IFERROR(INDEX(Crawl!$A886:$DZ886,1,Rules!$H$11),"")&amp;"",IF(AND(ISNUMBER(J887),N(J887)&gt;=Rules!$B$12,IFERROR(INDEX(Crawl!$A886:$DZ886,1,Rules!$H$13),"")&amp;""&lt;&gt;""),IFERROR(INDEX(Crawl!$A886:$DZ886,1,Rules!$H$13),"")&amp;"","")))</f>
        <v/>
      </c>
      <c r="J887" s="19">
        <f>IF(A887="","",IF(IFERROR(INDEX(Crawl!$A886:$DZ886,1,Rules!$H$14),"")&amp;""="","",IFERROR(INDEX(Crawl!$A886:$DZ886,1,Rules!$H$14),"")))</f>
        <v/>
      </c>
      <c r="K887">
        <f>IF(A887="","",IFERROR(SUMIFS('GSC current'!$J$2:$J$2001,'GSC current'!$I$2:$I$2001,B887),0))</f>
        <v/>
      </c>
      <c r="L887">
        <f>IF(A887="","",IFERROR(SUMIFS('GSC current'!$K$2:$K$2001,'GSC current'!$I$2:$I$2001,B887),0))</f>
        <v/>
      </c>
      <c r="M887" s="20">
        <f>IF(A887="","",IF(N(L887)&gt;0,K887/L887,""))</f>
        <v/>
      </c>
      <c r="N887" s="21">
        <f>IF(A887="","",IF(N(L887)&gt;0,SUMIFS('GSC current'!$L$2:$L$2001,'GSC current'!$I$2:$I$2001,B887)/L887,""))</f>
        <v/>
      </c>
      <c r="O887">
        <f>IF(A887="","",IFERROR(SUMIFS('GSC previous'!$J$2:$J$2001,'GSC previous'!$I$2:$I$2001,B887),0))</f>
        <v/>
      </c>
      <c r="P887" s="22">
        <f>IF(A887="","",IF(N(O887)&gt;0,(K887-O887)/O887,""))</f>
        <v/>
      </c>
      <c r="Q887">
        <f>IF(A887="","",IFERROR(SUMIFS(GA4!$P$2:$P$2001,GA4!$O$2:$O$2001,B887),0))</f>
        <v/>
      </c>
      <c r="R887" s="23">
        <f>IF(A887="","",IF(N(Q887)&gt;0,SUMIFS(GA4!$Q$2:$Q$2001,GA4!$O$2:$O$2001,B887)/Q887,""))</f>
        <v/>
      </c>
      <c r="S887">
        <f>IF(A887="","",IFERROR(SUMIFS(GA4!$R$2:$R$2001,GA4!$O$2:$O$2001,B887),0))</f>
        <v/>
      </c>
      <c r="T887">
        <f>IF(A887="","",IF(AND(ISNUMBER(F887),LEFT(C887&amp;"",1)="2"),IF(F887&lt;Rules!$B$9,"Yes","No"),"No"))</f>
        <v/>
      </c>
      <c r="U887">
        <f>IF(A887="","",IF(AND(N(O887)&gt;=Rules!$B$8,ISNUMBER(P887)),IF(P887&lt;=-Rules!$B$7,"Yes","No"),"No"))</f>
        <v/>
      </c>
      <c r="V887">
        <f>IF(A887="","",IF(AND(N(L887)&gt;=Rules!$B$6,ISNUMBER(N887)),IF(AND(N887&gt;=Rules!$B$10,N887&lt;=Rules!$B$11),"Yes","No"),"No"))</f>
        <v/>
      </c>
      <c r="W887">
        <f>IF(A887="","",IF(I887&lt;&gt;"","Yes","No"))</f>
        <v/>
      </c>
      <c r="X887">
        <f>IF(I887="","",IF(SUMIFS($K$3:$K$2002,$A$3:$A$2002,SUBSTITUTE(SUBSTITUTE(I887,"?","~?"),"*","~*"))&gt;N(K887),"Yes","No"))</f>
        <v/>
      </c>
      <c r="Y887">
        <f>IF(A887="","",IF(N(S887)&gt;0,"Yes","No"))</f>
        <v/>
      </c>
      <c r="Z887">
        <f>IF(A887="","",IF(AND(N(K887)&lt;Rules!$B$5,N(L887)&lt;Rules!$B$6,N(Q887)&lt;Rules!$B$13,Y887="No"),"Yes","No"))</f>
        <v/>
      </c>
      <c r="AA887">
        <f>IF(A887="","",IF(LEFT(C887&amp;"",1)="3","Redirect",IF(OR(LEFT(C887&amp;"",1)="4",LEFT(C887&amp;"",1)="5"),IF(OR(N(K887)&gt;0,N(AC887)&gt;=Rules!$B$14),"Redirect","Prune"),IF(D887="Non-Indexable","Keep",IF(AND(W887="Yes",X887="Yes",Y887="No"),"Merge",IF(OR(U887="Yes",V887="Yes",AND(T887="Yes",N(L887)&gt;=Rules!$B$6)),"Update",IF(Z887="Yes",IF(N(AC887)&gt;=Rules!$B$14,"Redirect","Prune"),"Keep")))))))</f>
        <v/>
      </c>
      <c r="AB887">
        <f>IF(A887="","",IF(LEFT(C887&amp;"",1)="3","Already redirects ("&amp;C887&amp;"). Update internal links to point at the final URL.",IF(OR(LEFT(C887&amp;"",1)="4",LEFT(C887&amp;"",1)="5"),IF(AA887="Redirect","Returns "&amp;C887&amp;" but still has "&amp;N(K887)&amp;" clicks and "&amp;N(AC887)&amp;" referring domains. 301 it to the closest live page.","Returns "&amp;C887&amp;" with no clicks or links. Remove internal links and let it 404 or 410."),IF(D887="Non-Indexable","Non-indexable ("&amp;E887&amp;"). Keep if that is intentional; otherwise fix the canonical or noindex.",IF(AA887="Merge","Overlaps with "&amp;I887&amp;IF(N(J887)&gt;0," (similarity "&amp;TEXT(J887,"0.00")&amp;")","")&amp;", which gets more clicks. Merge the useful parts into it and 301 this URL.",IF(AA887="Update",MID(IF(U887="Yes","; Clicks down "&amp;TEXT(-P887,"0%")&amp;" on the previous period","")&amp;IF(V887="Yes","; Average position "&amp;TEXT(N887,"0.0")&amp;" on "&amp;TEXT(L887,"#,##0")&amp;" impressions (striking distance)","")&amp;IF(AND(T887="Yes",N(L887)&gt;=Rules!$B$6),"; Thin ("&amp;F887&amp;" words) but has search demand",""),3,400),IF(AA887="Prune","Low value: "&amp;N(K887)&amp;" clicks, "&amp;N(L887)&amp;" impressions, "&amp;N(Q887)&amp;" sessions, no key events. Remove or noindex it and update internal links.",IF(AA887="Redirect","Low value but "&amp;N(AC887)&amp;" referring domains. 301 it to the closest relevant page to keep those links.",IF(AND(Z887="No",Y887="Yes",N(K887)&lt;Rules!$B$5),"Low search traffic but it converts (key events: "&amp;S887&amp;"). Keep it and link to it.",IF(W887="Yes","Stronger than the page it overlaps ("&amp;I887&amp;"). Keep; merge that page into this one.","Healthy: "&amp;N(K887)&amp;" clicks"&amp;IF(ISNUMBER(N887),", average position "&amp;TEXT(N887,"0.0"),"")&amp;". Keep and monitor."))))))))))</f>
        <v/>
      </c>
      <c r="AE887">
        <f>IF(A887="","",IF(AD887&lt;&gt;"",AD887,AA887))</f>
        <v/>
      </c>
    </row>
    <row r="888">
      <c r="A888">
        <f>IF(Crawl!A887="","",Crawl!A887)</f>
        <v/>
      </c>
      <c r="B888">
        <f>IF(A888="","",Crawl!EC887)</f>
        <v/>
      </c>
      <c r="C888">
        <f>IF(A888="","",IFERROR(INDEX(Crawl!$A887:$DZ887,1,Rules!$H$6),""))</f>
        <v/>
      </c>
      <c r="D888">
        <f>IF(A888="","",IFERROR(INDEX(Crawl!$A887:$DZ887,1,Rules!$H$7),"")&amp;"")</f>
        <v/>
      </c>
      <c r="E888">
        <f>IF(A888="","",IFERROR(INDEX(Crawl!$A887:$DZ887,1,Rules!$H$8),"")&amp;"")</f>
        <v/>
      </c>
      <c r="F888">
        <f>IF(A888="","",IFERROR(INDEX(Crawl!$A887:$DZ887,1,Rules!$H$9),""))</f>
        <v/>
      </c>
      <c r="G888">
        <f>IF(A888="","",IFERROR(INDEX(Crawl!$A887:$DZ887,1,Rules!$H$10),""))</f>
        <v/>
      </c>
      <c r="H888">
        <f>IF(A888="","",IFERROR(INDEX(Crawl!$A887:$DZ887,1,Rules!$H$12),""))</f>
        <v/>
      </c>
      <c r="I888">
        <f>IF(A888="","",IF(AND(N(H888)&gt;0,IFERROR(INDEX(Crawl!$A887:$DZ887,1,Rules!$H$11),"")&amp;""&lt;&gt;""),IFERROR(INDEX(Crawl!$A887:$DZ887,1,Rules!$H$11),"")&amp;"",IF(AND(ISNUMBER(J888),N(J888)&gt;=Rules!$B$12,IFERROR(INDEX(Crawl!$A887:$DZ887,1,Rules!$H$13),"")&amp;""&lt;&gt;""),IFERROR(INDEX(Crawl!$A887:$DZ887,1,Rules!$H$13),"")&amp;"","")))</f>
        <v/>
      </c>
      <c r="J888" s="19">
        <f>IF(A888="","",IF(IFERROR(INDEX(Crawl!$A887:$DZ887,1,Rules!$H$14),"")&amp;""="","",IFERROR(INDEX(Crawl!$A887:$DZ887,1,Rules!$H$14),"")))</f>
        <v/>
      </c>
      <c r="K888">
        <f>IF(A888="","",IFERROR(SUMIFS('GSC current'!$J$2:$J$2001,'GSC current'!$I$2:$I$2001,B888),0))</f>
        <v/>
      </c>
      <c r="L888">
        <f>IF(A888="","",IFERROR(SUMIFS('GSC current'!$K$2:$K$2001,'GSC current'!$I$2:$I$2001,B888),0))</f>
        <v/>
      </c>
      <c r="M888" s="20">
        <f>IF(A888="","",IF(N(L888)&gt;0,K888/L888,""))</f>
        <v/>
      </c>
      <c r="N888" s="21">
        <f>IF(A888="","",IF(N(L888)&gt;0,SUMIFS('GSC current'!$L$2:$L$2001,'GSC current'!$I$2:$I$2001,B888)/L888,""))</f>
        <v/>
      </c>
      <c r="O888">
        <f>IF(A888="","",IFERROR(SUMIFS('GSC previous'!$J$2:$J$2001,'GSC previous'!$I$2:$I$2001,B888),0))</f>
        <v/>
      </c>
      <c r="P888" s="22">
        <f>IF(A888="","",IF(N(O888)&gt;0,(K888-O888)/O888,""))</f>
        <v/>
      </c>
      <c r="Q888">
        <f>IF(A888="","",IFERROR(SUMIFS(GA4!$P$2:$P$2001,GA4!$O$2:$O$2001,B888),0))</f>
        <v/>
      </c>
      <c r="R888" s="23">
        <f>IF(A888="","",IF(N(Q888)&gt;0,SUMIFS(GA4!$Q$2:$Q$2001,GA4!$O$2:$O$2001,B888)/Q888,""))</f>
        <v/>
      </c>
      <c r="S888">
        <f>IF(A888="","",IFERROR(SUMIFS(GA4!$R$2:$R$2001,GA4!$O$2:$O$2001,B888),0))</f>
        <v/>
      </c>
      <c r="T888">
        <f>IF(A888="","",IF(AND(ISNUMBER(F888),LEFT(C888&amp;"",1)="2"),IF(F888&lt;Rules!$B$9,"Yes","No"),"No"))</f>
        <v/>
      </c>
      <c r="U888">
        <f>IF(A888="","",IF(AND(N(O888)&gt;=Rules!$B$8,ISNUMBER(P888)),IF(P888&lt;=-Rules!$B$7,"Yes","No"),"No"))</f>
        <v/>
      </c>
      <c r="V888">
        <f>IF(A888="","",IF(AND(N(L888)&gt;=Rules!$B$6,ISNUMBER(N888)),IF(AND(N888&gt;=Rules!$B$10,N888&lt;=Rules!$B$11),"Yes","No"),"No"))</f>
        <v/>
      </c>
      <c r="W888">
        <f>IF(A888="","",IF(I888&lt;&gt;"","Yes","No"))</f>
        <v/>
      </c>
      <c r="X888">
        <f>IF(I888="","",IF(SUMIFS($K$3:$K$2002,$A$3:$A$2002,SUBSTITUTE(SUBSTITUTE(I888,"?","~?"),"*","~*"))&gt;N(K888),"Yes","No"))</f>
        <v/>
      </c>
      <c r="Y888">
        <f>IF(A888="","",IF(N(S888)&gt;0,"Yes","No"))</f>
        <v/>
      </c>
      <c r="Z888">
        <f>IF(A888="","",IF(AND(N(K888)&lt;Rules!$B$5,N(L888)&lt;Rules!$B$6,N(Q888)&lt;Rules!$B$13,Y888="No"),"Yes","No"))</f>
        <v/>
      </c>
      <c r="AA888">
        <f>IF(A888="","",IF(LEFT(C888&amp;"",1)="3","Redirect",IF(OR(LEFT(C888&amp;"",1)="4",LEFT(C888&amp;"",1)="5"),IF(OR(N(K888)&gt;0,N(AC888)&gt;=Rules!$B$14),"Redirect","Prune"),IF(D888="Non-Indexable","Keep",IF(AND(W888="Yes",X888="Yes",Y888="No"),"Merge",IF(OR(U888="Yes",V888="Yes",AND(T888="Yes",N(L888)&gt;=Rules!$B$6)),"Update",IF(Z888="Yes",IF(N(AC888)&gt;=Rules!$B$14,"Redirect","Prune"),"Keep")))))))</f>
        <v/>
      </c>
      <c r="AB888">
        <f>IF(A888="","",IF(LEFT(C888&amp;"",1)="3","Already redirects ("&amp;C888&amp;"). Update internal links to point at the final URL.",IF(OR(LEFT(C888&amp;"",1)="4",LEFT(C888&amp;"",1)="5"),IF(AA888="Redirect","Returns "&amp;C888&amp;" but still has "&amp;N(K888)&amp;" clicks and "&amp;N(AC888)&amp;" referring domains. 301 it to the closest live page.","Returns "&amp;C888&amp;" with no clicks or links. Remove internal links and let it 404 or 410."),IF(D888="Non-Indexable","Non-indexable ("&amp;E888&amp;"). Keep if that is intentional; otherwise fix the canonical or noindex.",IF(AA888="Merge","Overlaps with "&amp;I888&amp;IF(N(J888)&gt;0," (similarity "&amp;TEXT(J888,"0.00")&amp;")","")&amp;", which gets more clicks. Merge the useful parts into it and 301 this URL.",IF(AA888="Update",MID(IF(U888="Yes","; Clicks down "&amp;TEXT(-P888,"0%")&amp;" on the previous period","")&amp;IF(V888="Yes","; Average position "&amp;TEXT(N888,"0.0")&amp;" on "&amp;TEXT(L888,"#,##0")&amp;" impressions (striking distance)","")&amp;IF(AND(T888="Yes",N(L888)&gt;=Rules!$B$6),"; Thin ("&amp;F888&amp;" words) but has search demand",""),3,400),IF(AA888="Prune","Low value: "&amp;N(K888)&amp;" clicks, "&amp;N(L888)&amp;" impressions, "&amp;N(Q888)&amp;" sessions, no key events. Remove or noindex it and update internal links.",IF(AA888="Redirect","Low value but "&amp;N(AC888)&amp;" referring domains. 301 it to the closest relevant page to keep those links.",IF(AND(Z888="No",Y888="Yes",N(K888)&lt;Rules!$B$5),"Low search traffic but it converts (key events: "&amp;S888&amp;"). Keep it and link to it.",IF(W888="Yes","Stronger than the page it overlaps ("&amp;I888&amp;"). Keep; merge that page into this one.","Healthy: "&amp;N(K888)&amp;" clicks"&amp;IF(ISNUMBER(N888),", average position "&amp;TEXT(N888,"0.0"),"")&amp;". Keep and monitor."))))))))))</f>
        <v/>
      </c>
      <c r="AE888">
        <f>IF(A888="","",IF(AD888&lt;&gt;"",AD888,AA888))</f>
        <v/>
      </c>
    </row>
    <row r="889">
      <c r="A889">
        <f>IF(Crawl!A888="","",Crawl!A888)</f>
        <v/>
      </c>
      <c r="B889">
        <f>IF(A889="","",Crawl!EC888)</f>
        <v/>
      </c>
      <c r="C889">
        <f>IF(A889="","",IFERROR(INDEX(Crawl!$A888:$DZ888,1,Rules!$H$6),""))</f>
        <v/>
      </c>
      <c r="D889">
        <f>IF(A889="","",IFERROR(INDEX(Crawl!$A888:$DZ888,1,Rules!$H$7),"")&amp;"")</f>
        <v/>
      </c>
      <c r="E889">
        <f>IF(A889="","",IFERROR(INDEX(Crawl!$A888:$DZ888,1,Rules!$H$8),"")&amp;"")</f>
        <v/>
      </c>
      <c r="F889">
        <f>IF(A889="","",IFERROR(INDEX(Crawl!$A888:$DZ888,1,Rules!$H$9),""))</f>
        <v/>
      </c>
      <c r="G889">
        <f>IF(A889="","",IFERROR(INDEX(Crawl!$A888:$DZ888,1,Rules!$H$10),""))</f>
        <v/>
      </c>
      <c r="H889">
        <f>IF(A889="","",IFERROR(INDEX(Crawl!$A888:$DZ888,1,Rules!$H$12),""))</f>
        <v/>
      </c>
      <c r="I889">
        <f>IF(A889="","",IF(AND(N(H889)&gt;0,IFERROR(INDEX(Crawl!$A888:$DZ888,1,Rules!$H$11),"")&amp;""&lt;&gt;""),IFERROR(INDEX(Crawl!$A888:$DZ888,1,Rules!$H$11),"")&amp;"",IF(AND(ISNUMBER(J889),N(J889)&gt;=Rules!$B$12,IFERROR(INDEX(Crawl!$A888:$DZ888,1,Rules!$H$13),"")&amp;""&lt;&gt;""),IFERROR(INDEX(Crawl!$A888:$DZ888,1,Rules!$H$13),"")&amp;"","")))</f>
        <v/>
      </c>
      <c r="J889" s="19">
        <f>IF(A889="","",IF(IFERROR(INDEX(Crawl!$A888:$DZ888,1,Rules!$H$14),"")&amp;""="","",IFERROR(INDEX(Crawl!$A888:$DZ888,1,Rules!$H$14),"")))</f>
        <v/>
      </c>
      <c r="K889">
        <f>IF(A889="","",IFERROR(SUMIFS('GSC current'!$J$2:$J$2001,'GSC current'!$I$2:$I$2001,B889),0))</f>
        <v/>
      </c>
      <c r="L889">
        <f>IF(A889="","",IFERROR(SUMIFS('GSC current'!$K$2:$K$2001,'GSC current'!$I$2:$I$2001,B889),0))</f>
        <v/>
      </c>
      <c r="M889" s="20">
        <f>IF(A889="","",IF(N(L889)&gt;0,K889/L889,""))</f>
        <v/>
      </c>
      <c r="N889" s="21">
        <f>IF(A889="","",IF(N(L889)&gt;0,SUMIFS('GSC current'!$L$2:$L$2001,'GSC current'!$I$2:$I$2001,B889)/L889,""))</f>
        <v/>
      </c>
      <c r="O889">
        <f>IF(A889="","",IFERROR(SUMIFS('GSC previous'!$J$2:$J$2001,'GSC previous'!$I$2:$I$2001,B889),0))</f>
        <v/>
      </c>
      <c r="P889" s="22">
        <f>IF(A889="","",IF(N(O889)&gt;0,(K889-O889)/O889,""))</f>
        <v/>
      </c>
      <c r="Q889">
        <f>IF(A889="","",IFERROR(SUMIFS(GA4!$P$2:$P$2001,GA4!$O$2:$O$2001,B889),0))</f>
        <v/>
      </c>
      <c r="R889" s="23">
        <f>IF(A889="","",IF(N(Q889)&gt;0,SUMIFS(GA4!$Q$2:$Q$2001,GA4!$O$2:$O$2001,B889)/Q889,""))</f>
        <v/>
      </c>
      <c r="S889">
        <f>IF(A889="","",IFERROR(SUMIFS(GA4!$R$2:$R$2001,GA4!$O$2:$O$2001,B889),0))</f>
        <v/>
      </c>
      <c r="T889">
        <f>IF(A889="","",IF(AND(ISNUMBER(F889),LEFT(C889&amp;"",1)="2"),IF(F889&lt;Rules!$B$9,"Yes","No"),"No"))</f>
        <v/>
      </c>
      <c r="U889">
        <f>IF(A889="","",IF(AND(N(O889)&gt;=Rules!$B$8,ISNUMBER(P889)),IF(P889&lt;=-Rules!$B$7,"Yes","No"),"No"))</f>
        <v/>
      </c>
      <c r="V889">
        <f>IF(A889="","",IF(AND(N(L889)&gt;=Rules!$B$6,ISNUMBER(N889)),IF(AND(N889&gt;=Rules!$B$10,N889&lt;=Rules!$B$11),"Yes","No"),"No"))</f>
        <v/>
      </c>
      <c r="W889">
        <f>IF(A889="","",IF(I889&lt;&gt;"","Yes","No"))</f>
        <v/>
      </c>
      <c r="X889">
        <f>IF(I889="","",IF(SUMIFS($K$3:$K$2002,$A$3:$A$2002,SUBSTITUTE(SUBSTITUTE(I889,"?","~?"),"*","~*"))&gt;N(K889),"Yes","No"))</f>
        <v/>
      </c>
      <c r="Y889">
        <f>IF(A889="","",IF(N(S889)&gt;0,"Yes","No"))</f>
        <v/>
      </c>
      <c r="Z889">
        <f>IF(A889="","",IF(AND(N(K889)&lt;Rules!$B$5,N(L889)&lt;Rules!$B$6,N(Q889)&lt;Rules!$B$13,Y889="No"),"Yes","No"))</f>
        <v/>
      </c>
      <c r="AA889">
        <f>IF(A889="","",IF(LEFT(C889&amp;"",1)="3","Redirect",IF(OR(LEFT(C889&amp;"",1)="4",LEFT(C889&amp;"",1)="5"),IF(OR(N(K889)&gt;0,N(AC889)&gt;=Rules!$B$14),"Redirect","Prune"),IF(D889="Non-Indexable","Keep",IF(AND(W889="Yes",X889="Yes",Y889="No"),"Merge",IF(OR(U889="Yes",V889="Yes",AND(T889="Yes",N(L889)&gt;=Rules!$B$6)),"Update",IF(Z889="Yes",IF(N(AC889)&gt;=Rules!$B$14,"Redirect","Prune"),"Keep")))))))</f>
        <v/>
      </c>
      <c r="AB889">
        <f>IF(A889="","",IF(LEFT(C889&amp;"",1)="3","Already redirects ("&amp;C889&amp;"). Update internal links to point at the final URL.",IF(OR(LEFT(C889&amp;"",1)="4",LEFT(C889&amp;"",1)="5"),IF(AA889="Redirect","Returns "&amp;C889&amp;" but still has "&amp;N(K889)&amp;" clicks and "&amp;N(AC889)&amp;" referring domains. 301 it to the closest live page.","Returns "&amp;C889&amp;" with no clicks or links. Remove internal links and let it 404 or 410."),IF(D889="Non-Indexable","Non-indexable ("&amp;E889&amp;"). Keep if that is intentional; otherwise fix the canonical or noindex.",IF(AA889="Merge","Overlaps with "&amp;I889&amp;IF(N(J889)&gt;0," (similarity "&amp;TEXT(J889,"0.00")&amp;")","")&amp;", which gets more clicks. Merge the useful parts into it and 301 this URL.",IF(AA889="Update",MID(IF(U889="Yes","; Clicks down "&amp;TEXT(-P889,"0%")&amp;" on the previous period","")&amp;IF(V889="Yes","; Average position "&amp;TEXT(N889,"0.0")&amp;" on "&amp;TEXT(L889,"#,##0")&amp;" impressions (striking distance)","")&amp;IF(AND(T889="Yes",N(L889)&gt;=Rules!$B$6),"; Thin ("&amp;F889&amp;" words) but has search demand",""),3,400),IF(AA889="Prune","Low value: "&amp;N(K889)&amp;" clicks, "&amp;N(L889)&amp;" impressions, "&amp;N(Q889)&amp;" sessions, no key events. Remove or noindex it and update internal links.",IF(AA889="Redirect","Low value but "&amp;N(AC889)&amp;" referring domains. 301 it to the closest relevant page to keep those links.",IF(AND(Z889="No",Y889="Yes",N(K889)&lt;Rules!$B$5),"Low search traffic but it converts (key events: "&amp;S889&amp;"). Keep it and link to it.",IF(W889="Yes","Stronger than the page it overlaps ("&amp;I889&amp;"). Keep; merge that page into this one.","Healthy: "&amp;N(K889)&amp;" clicks"&amp;IF(ISNUMBER(N889),", average position "&amp;TEXT(N889,"0.0"),"")&amp;". Keep and monitor."))))))))))</f>
        <v/>
      </c>
      <c r="AE889">
        <f>IF(A889="","",IF(AD889&lt;&gt;"",AD889,AA889))</f>
        <v/>
      </c>
    </row>
    <row r="890">
      <c r="A890">
        <f>IF(Crawl!A889="","",Crawl!A889)</f>
        <v/>
      </c>
      <c r="B890">
        <f>IF(A890="","",Crawl!EC889)</f>
        <v/>
      </c>
      <c r="C890">
        <f>IF(A890="","",IFERROR(INDEX(Crawl!$A889:$DZ889,1,Rules!$H$6),""))</f>
        <v/>
      </c>
      <c r="D890">
        <f>IF(A890="","",IFERROR(INDEX(Crawl!$A889:$DZ889,1,Rules!$H$7),"")&amp;"")</f>
        <v/>
      </c>
      <c r="E890">
        <f>IF(A890="","",IFERROR(INDEX(Crawl!$A889:$DZ889,1,Rules!$H$8),"")&amp;"")</f>
        <v/>
      </c>
      <c r="F890">
        <f>IF(A890="","",IFERROR(INDEX(Crawl!$A889:$DZ889,1,Rules!$H$9),""))</f>
        <v/>
      </c>
      <c r="G890">
        <f>IF(A890="","",IFERROR(INDEX(Crawl!$A889:$DZ889,1,Rules!$H$10),""))</f>
        <v/>
      </c>
      <c r="H890">
        <f>IF(A890="","",IFERROR(INDEX(Crawl!$A889:$DZ889,1,Rules!$H$12),""))</f>
        <v/>
      </c>
      <c r="I890">
        <f>IF(A890="","",IF(AND(N(H890)&gt;0,IFERROR(INDEX(Crawl!$A889:$DZ889,1,Rules!$H$11),"")&amp;""&lt;&gt;""),IFERROR(INDEX(Crawl!$A889:$DZ889,1,Rules!$H$11),"")&amp;"",IF(AND(ISNUMBER(J890),N(J890)&gt;=Rules!$B$12,IFERROR(INDEX(Crawl!$A889:$DZ889,1,Rules!$H$13),"")&amp;""&lt;&gt;""),IFERROR(INDEX(Crawl!$A889:$DZ889,1,Rules!$H$13),"")&amp;"","")))</f>
        <v/>
      </c>
      <c r="J890" s="19">
        <f>IF(A890="","",IF(IFERROR(INDEX(Crawl!$A889:$DZ889,1,Rules!$H$14),"")&amp;""="","",IFERROR(INDEX(Crawl!$A889:$DZ889,1,Rules!$H$14),"")))</f>
        <v/>
      </c>
      <c r="K890">
        <f>IF(A890="","",IFERROR(SUMIFS('GSC current'!$J$2:$J$2001,'GSC current'!$I$2:$I$2001,B890),0))</f>
        <v/>
      </c>
      <c r="L890">
        <f>IF(A890="","",IFERROR(SUMIFS('GSC current'!$K$2:$K$2001,'GSC current'!$I$2:$I$2001,B890),0))</f>
        <v/>
      </c>
      <c r="M890" s="20">
        <f>IF(A890="","",IF(N(L890)&gt;0,K890/L890,""))</f>
        <v/>
      </c>
      <c r="N890" s="21">
        <f>IF(A890="","",IF(N(L890)&gt;0,SUMIFS('GSC current'!$L$2:$L$2001,'GSC current'!$I$2:$I$2001,B890)/L890,""))</f>
        <v/>
      </c>
      <c r="O890">
        <f>IF(A890="","",IFERROR(SUMIFS('GSC previous'!$J$2:$J$2001,'GSC previous'!$I$2:$I$2001,B890),0))</f>
        <v/>
      </c>
      <c r="P890" s="22">
        <f>IF(A890="","",IF(N(O890)&gt;0,(K890-O890)/O890,""))</f>
        <v/>
      </c>
      <c r="Q890">
        <f>IF(A890="","",IFERROR(SUMIFS(GA4!$P$2:$P$2001,GA4!$O$2:$O$2001,B890),0))</f>
        <v/>
      </c>
      <c r="R890" s="23">
        <f>IF(A890="","",IF(N(Q890)&gt;0,SUMIFS(GA4!$Q$2:$Q$2001,GA4!$O$2:$O$2001,B890)/Q890,""))</f>
        <v/>
      </c>
      <c r="S890">
        <f>IF(A890="","",IFERROR(SUMIFS(GA4!$R$2:$R$2001,GA4!$O$2:$O$2001,B890),0))</f>
        <v/>
      </c>
      <c r="T890">
        <f>IF(A890="","",IF(AND(ISNUMBER(F890),LEFT(C890&amp;"",1)="2"),IF(F890&lt;Rules!$B$9,"Yes","No"),"No"))</f>
        <v/>
      </c>
      <c r="U890">
        <f>IF(A890="","",IF(AND(N(O890)&gt;=Rules!$B$8,ISNUMBER(P890)),IF(P890&lt;=-Rules!$B$7,"Yes","No"),"No"))</f>
        <v/>
      </c>
      <c r="V890">
        <f>IF(A890="","",IF(AND(N(L890)&gt;=Rules!$B$6,ISNUMBER(N890)),IF(AND(N890&gt;=Rules!$B$10,N890&lt;=Rules!$B$11),"Yes","No"),"No"))</f>
        <v/>
      </c>
      <c r="W890">
        <f>IF(A890="","",IF(I890&lt;&gt;"","Yes","No"))</f>
        <v/>
      </c>
      <c r="X890">
        <f>IF(I890="","",IF(SUMIFS($K$3:$K$2002,$A$3:$A$2002,SUBSTITUTE(SUBSTITUTE(I890,"?","~?"),"*","~*"))&gt;N(K890),"Yes","No"))</f>
        <v/>
      </c>
      <c r="Y890">
        <f>IF(A890="","",IF(N(S890)&gt;0,"Yes","No"))</f>
        <v/>
      </c>
      <c r="Z890">
        <f>IF(A890="","",IF(AND(N(K890)&lt;Rules!$B$5,N(L890)&lt;Rules!$B$6,N(Q890)&lt;Rules!$B$13,Y890="No"),"Yes","No"))</f>
        <v/>
      </c>
      <c r="AA890">
        <f>IF(A890="","",IF(LEFT(C890&amp;"",1)="3","Redirect",IF(OR(LEFT(C890&amp;"",1)="4",LEFT(C890&amp;"",1)="5"),IF(OR(N(K890)&gt;0,N(AC890)&gt;=Rules!$B$14),"Redirect","Prune"),IF(D890="Non-Indexable","Keep",IF(AND(W890="Yes",X890="Yes",Y890="No"),"Merge",IF(OR(U890="Yes",V890="Yes",AND(T890="Yes",N(L890)&gt;=Rules!$B$6)),"Update",IF(Z890="Yes",IF(N(AC890)&gt;=Rules!$B$14,"Redirect","Prune"),"Keep")))))))</f>
        <v/>
      </c>
      <c r="AB890">
        <f>IF(A890="","",IF(LEFT(C890&amp;"",1)="3","Already redirects ("&amp;C890&amp;"). Update internal links to point at the final URL.",IF(OR(LEFT(C890&amp;"",1)="4",LEFT(C890&amp;"",1)="5"),IF(AA890="Redirect","Returns "&amp;C890&amp;" but still has "&amp;N(K890)&amp;" clicks and "&amp;N(AC890)&amp;" referring domains. 301 it to the closest live page.","Returns "&amp;C890&amp;" with no clicks or links. Remove internal links and let it 404 or 410."),IF(D890="Non-Indexable","Non-indexable ("&amp;E890&amp;"). Keep if that is intentional; otherwise fix the canonical or noindex.",IF(AA890="Merge","Overlaps with "&amp;I890&amp;IF(N(J890)&gt;0," (similarity "&amp;TEXT(J890,"0.00")&amp;")","")&amp;", which gets more clicks. Merge the useful parts into it and 301 this URL.",IF(AA890="Update",MID(IF(U890="Yes","; Clicks down "&amp;TEXT(-P890,"0%")&amp;" on the previous period","")&amp;IF(V890="Yes","; Average position "&amp;TEXT(N890,"0.0")&amp;" on "&amp;TEXT(L890,"#,##0")&amp;" impressions (striking distance)","")&amp;IF(AND(T890="Yes",N(L890)&gt;=Rules!$B$6),"; Thin ("&amp;F890&amp;" words) but has search demand",""),3,400),IF(AA890="Prune","Low value: "&amp;N(K890)&amp;" clicks, "&amp;N(L890)&amp;" impressions, "&amp;N(Q890)&amp;" sessions, no key events. Remove or noindex it and update internal links.",IF(AA890="Redirect","Low value but "&amp;N(AC890)&amp;" referring domains. 301 it to the closest relevant page to keep those links.",IF(AND(Z890="No",Y890="Yes",N(K890)&lt;Rules!$B$5),"Low search traffic but it converts (key events: "&amp;S890&amp;"). Keep it and link to it.",IF(W890="Yes","Stronger than the page it overlaps ("&amp;I890&amp;"). Keep; merge that page into this one.","Healthy: "&amp;N(K890)&amp;" clicks"&amp;IF(ISNUMBER(N890),", average position "&amp;TEXT(N890,"0.0"),"")&amp;". Keep and monitor."))))))))))</f>
        <v/>
      </c>
      <c r="AE890">
        <f>IF(A890="","",IF(AD890&lt;&gt;"",AD890,AA890))</f>
        <v/>
      </c>
    </row>
    <row r="891">
      <c r="A891">
        <f>IF(Crawl!A890="","",Crawl!A890)</f>
        <v/>
      </c>
      <c r="B891">
        <f>IF(A891="","",Crawl!EC890)</f>
        <v/>
      </c>
      <c r="C891">
        <f>IF(A891="","",IFERROR(INDEX(Crawl!$A890:$DZ890,1,Rules!$H$6),""))</f>
        <v/>
      </c>
      <c r="D891">
        <f>IF(A891="","",IFERROR(INDEX(Crawl!$A890:$DZ890,1,Rules!$H$7),"")&amp;"")</f>
        <v/>
      </c>
      <c r="E891">
        <f>IF(A891="","",IFERROR(INDEX(Crawl!$A890:$DZ890,1,Rules!$H$8),"")&amp;"")</f>
        <v/>
      </c>
      <c r="F891">
        <f>IF(A891="","",IFERROR(INDEX(Crawl!$A890:$DZ890,1,Rules!$H$9),""))</f>
        <v/>
      </c>
      <c r="G891">
        <f>IF(A891="","",IFERROR(INDEX(Crawl!$A890:$DZ890,1,Rules!$H$10),""))</f>
        <v/>
      </c>
      <c r="H891">
        <f>IF(A891="","",IFERROR(INDEX(Crawl!$A890:$DZ890,1,Rules!$H$12),""))</f>
        <v/>
      </c>
      <c r="I891">
        <f>IF(A891="","",IF(AND(N(H891)&gt;0,IFERROR(INDEX(Crawl!$A890:$DZ890,1,Rules!$H$11),"")&amp;""&lt;&gt;""),IFERROR(INDEX(Crawl!$A890:$DZ890,1,Rules!$H$11),"")&amp;"",IF(AND(ISNUMBER(J891),N(J891)&gt;=Rules!$B$12,IFERROR(INDEX(Crawl!$A890:$DZ890,1,Rules!$H$13),"")&amp;""&lt;&gt;""),IFERROR(INDEX(Crawl!$A890:$DZ890,1,Rules!$H$13),"")&amp;"","")))</f>
        <v/>
      </c>
      <c r="J891" s="19">
        <f>IF(A891="","",IF(IFERROR(INDEX(Crawl!$A890:$DZ890,1,Rules!$H$14),"")&amp;""="","",IFERROR(INDEX(Crawl!$A890:$DZ890,1,Rules!$H$14),"")))</f>
        <v/>
      </c>
      <c r="K891">
        <f>IF(A891="","",IFERROR(SUMIFS('GSC current'!$J$2:$J$2001,'GSC current'!$I$2:$I$2001,B891),0))</f>
        <v/>
      </c>
      <c r="L891">
        <f>IF(A891="","",IFERROR(SUMIFS('GSC current'!$K$2:$K$2001,'GSC current'!$I$2:$I$2001,B891),0))</f>
        <v/>
      </c>
      <c r="M891" s="20">
        <f>IF(A891="","",IF(N(L891)&gt;0,K891/L891,""))</f>
        <v/>
      </c>
      <c r="N891" s="21">
        <f>IF(A891="","",IF(N(L891)&gt;0,SUMIFS('GSC current'!$L$2:$L$2001,'GSC current'!$I$2:$I$2001,B891)/L891,""))</f>
        <v/>
      </c>
      <c r="O891">
        <f>IF(A891="","",IFERROR(SUMIFS('GSC previous'!$J$2:$J$2001,'GSC previous'!$I$2:$I$2001,B891),0))</f>
        <v/>
      </c>
      <c r="P891" s="22">
        <f>IF(A891="","",IF(N(O891)&gt;0,(K891-O891)/O891,""))</f>
        <v/>
      </c>
      <c r="Q891">
        <f>IF(A891="","",IFERROR(SUMIFS(GA4!$P$2:$P$2001,GA4!$O$2:$O$2001,B891),0))</f>
        <v/>
      </c>
      <c r="R891" s="23">
        <f>IF(A891="","",IF(N(Q891)&gt;0,SUMIFS(GA4!$Q$2:$Q$2001,GA4!$O$2:$O$2001,B891)/Q891,""))</f>
        <v/>
      </c>
      <c r="S891">
        <f>IF(A891="","",IFERROR(SUMIFS(GA4!$R$2:$R$2001,GA4!$O$2:$O$2001,B891),0))</f>
        <v/>
      </c>
      <c r="T891">
        <f>IF(A891="","",IF(AND(ISNUMBER(F891),LEFT(C891&amp;"",1)="2"),IF(F891&lt;Rules!$B$9,"Yes","No"),"No"))</f>
        <v/>
      </c>
      <c r="U891">
        <f>IF(A891="","",IF(AND(N(O891)&gt;=Rules!$B$8,ISNUMBER(P891)),IF(P891&lt;=-Rules!$B$7,"Yes","No"),"No"))</f>
        <v/>
      </c>
      <c r="V891">
        <f>IF(A891="","",IF(AND(N(L891)&gt;=Rules!$B$6,ISNUMBER(N891)),IF(AND(N891&gt;=Rules!$B$10,N891&lt;=Rules!$B$11),"Yes","No"),"No"))</f>
        <v/>
      </c>
      <c r="W891">
        <f>IF(A891="","",IF(I891&lt;&gt;"","Yes","No"))</f>
        <v/>
      </c>
      <c r="X891">
        <f>IF(I891="","",IF(SUMIFS($K$3:$K$2002,$A$3:$A$2002,SUBSTITUTE(SUBSTITUTE(I891,"?","~?"),"*","~*"))&gt;N(K891),"Yes","No"))</f>
        <v/>
      </c>
      <c r="Y891">
        <f>IF(A891="","",IF(N(S891)&gt;0,"Yes","No"))</f>
        <v/>
      </c>
      <c r="Z891">
        <f>IF(A891="","",IF(AND(N(K891)&lt;Rules!$B$5,N(L891)&lt;Rules!$B$6,N(Q891)&lt;Rules!$B$13,Y891="No"),"Yes","No"))</f>
        <v/>
      </c>
      <c r="AA891">
        <f>IF(A891="","",IF(LEFT(C891&amp;"",1)="3","Redirect",IF(OR(LEFT(C891&amp;"",1)="4",LEFT(C891&amp;"",1)="5"),IF(OR(N(K891)&gt;0,N(AC891)&gt;=Rules!$B$14),"Redirect","Prune"),IF(D891="Non-Indexable","Keep",IF(AND(W891="Yes",X891="Yes",Y891="No"),"Merge",IF(OR(U891="Yes",V891="Yes",AND(T891="Yes",N(L891)&gt;=Rules!$B$6)),"Update",IF(Z891="Yes",IF(N(AC891)&gt;=Rules!$B$14,"Redirect","Prune"),"Keep")))))))</f>
        <v/>
      </c>
      <c r="AB891">
        <f>IF(A891="","",IF(LEFT(C891&amp;"",1)="3","Already redirects ("&amp;C891&amp;"). Update internal links to point at the final URL.",IF(OR(LEFT(C891&amp;"",1)="4",LEFT(C891&amp;"",1)="5"),IF(AA891="Redirect","Returns "&amp;C891&amp;" but still has "&amp;N(K891)&amp;" clicks and "&amp;N(AC891)&amp;" referring domains. 301 it to the closest live page.","Returns "&amp;C891&amp;" with no clicks or links. Remove internal links and let it 404 or 410."),IF(D891="Non-Indexable","Non-indexable ("&amp;E891&amp;"). Keep if that is intentional; otherwise fix the canonical or noindex.",IF(AA891="Merge","Overlaps with "&amp;I891&amp;IF(N(J891)&gt;0," (similarity "&amp;TEXT(J891,"0.00")&amp;")","")&amp;", which gets more clicks. Merge the useful parts into it and 301 this URL.",IF(AA891="Update",MID(IF(U891="Yes","; Clicks down "&amp;TEXT(-P891,"0%")&amp;" on the previous period","")&amp;IF(V891="Yes","; Average position "&amp;TEXT(N891,"0.0")&amp;" on "&amp;TEXT(L891,"#,##0")&amp;" impressions (striking distance)","")&amp;IF(AND(T891="Yes",N(L891)&gt;=Rules!$B$6),"; Thin ("&amp;F891&amp;" words) but has search demand",""),3,400),IF(AA891="Prune","Low value: "&amp;N(K891)&amp;" clicks, "&amp;N(L891)&amp;" impressions, "&amp;N(Q891)&amp;" sessions, no key events. Remove or noindex it and update internal links.",IF(AA891="Redirect","Low value but "&amp;N(AC891)&amp;" referring domains. 301 it to the closest relevant page to keep those links.",IF(AND(Z891="No",Y891="Yes",N(K891)&lt;Rules!$B$5),"Low search traffic but it converts (key events: "&amp;S891&amp;"). Keep it and link to it.",IF(W891="Yes","Stronger than the page it overlaps ("&amp;I891&amp;"). Keep; merge that page into this one.","Healthy: "&amp;N(K891)&amp;" clicks"&amp;IF(ISNUMBER(N891),", average position "&amp;TEXT(N891,"0.0"),"")&amp;". Keep and monitor."))))))))))</f>
        <v/>
      </c>
      <c r="AE891">
        <f>IF(A891="","",IF(AD891&lt;&gt;"",AD891,AA891))</f>
        <v/>
      </c>
    </row>
    <row r="892">
      <c r="A892">
        <f>IF(Crawl!A891="","",Crawl!A891)</f>
        <v/>
      </c>
      <c r="B892">
        <f>IF(A892="","",Crawl!EC891)</f>
        <v/>
      </c>
      <c r="C892">
        <f>IF(A892="","",IFERROR(INDEX(Crawl!$A891:$DZ891,1,Rules!$H$6),""))</f>
        <v/>
      </c>
      <c r="D892">
        <f>IF(A892="","",IFERROR(INDEX(Crawl!$A891:$DZ891,1,Rules!$H$7),"")&amp;"")</f>
        <v/>
      </c>
      <c r="E892">
        <f>IF(A892="","",IFERROR(INDEX(Crawl!$A891:$DZ891,1,Rules!$H$8),"")&amp;"")</f>
        <v/>
      </c>
      <c r="F892">
        <f>IF(A892="","",IFERROR(INDEX(Crawl!$A891:$DZ891,1,Rules!$H$9),""))</f>
        <v/>
      </c>
      <c r="G892">
        <f>IF(A892="","",IFERROR(INDEX(Crawl!$A891:$DZ891,1,Rules!$H$10),""))</f>
        <v/>
      </c>
      <c r="H892">
        <f>IF(A892="","",IFERROR(INDEX(Crawl!$A891:$DZ891,1,Rules!$H$12),""))</f>
        <v/>
      </c>
      <c r="I892">
        <f>IF(A892="","",IF(AND(N(H892)&gt;0,IFERROR(INDEX(Crawl!$A891:$DZ891,1,Rules!$H$11),"")&amp;""&lt;&gt;""),IFERROR(INDEX(Crawl!$A891:$DZ891,1,Rules!$H$11),"")&amp;"",IF(AND(ISNUMBER(J892),N(J892)&gt;=Rules!$B$12,IFERROR(INDEX(Crawl!$A891:$DZ891,1,Rules!$H$13),"")&amp;""&lt;&gt;""),IFERROR(INDEX(Crawl!$A891:$DZ891,1,Rules!$H$13),"")&amp;"","")))</f>
        <v/>
      </c>
      <c r="J892" s="19">
        <f>IF(A892="","",IF(IFERROR(INDEX(Crawl!$A891:$DZ891,1,Rules!$H$14),"")&amp;""="","",IFERROR(INDEX(Crawl!$A891:$DZ891,1,Rules!$H$14),"")))</f>
        <v/>
      </c>
      <c r="K892">
        <f>IF(A892="","",IFERROR(SUMIFS('GSC current'!$J$2:$J$2001,'GSC current'!$I$2:$I$2001,B892),0))</f>
        <v/>
      </c>
      <c r="L892">
        <f>IF(A892="","",IFERROR(SUMIFS('GSC current'!$K$2:$K$2001,'GSC current'!$I$2:$I$2001,B892),0))</f>
        <v/>
      </c>
      <c r="M892" s="20">
        <f>IF(A892="","",IF(N(L892)&gt;0,K892/L892,""))</f>
        <v/>
      </c>
      <c r="N892" s="21">
        <f>IF(A892="","",IF(N(L892)&gt;0,SUMIFS('GSC current'!$L$2:$L$2001,'GSC current'!$I$2:$I$2001,B892)/L892,""))</f>
        <v/>
      </c>
      <c r="O892">
        <f>IF(A892="","",IFERROR(SUMIFS('GSC previous'!$J$2:$J$2001,'GSC previous'!$I$2:$I$2001,B892),0))</f>
        <v/>
      </c>
      <c r="P892" s="22">
        <f>IF(A892="","",IF(N(O892)&gt;0,(K892-O892)/O892,""))</f>
        <v/>
      </c>
      <c r="Q892">
        <f>IF(A892="","",IFERROR(SUMIFS(GA4!$P$2:$P$2001,GA4!$O$2:$O$2001,B892),0))</f>
        <v/>
      </c>
      <c r="R892" s="23">
        <f>IF(A892="","",IF(N(Q892)&gt;0,SUMIFS(GA4!$Q$2:$Q$2001,GA4!$O$2:$O$2001,B892)/Q892,""))</f>
        <v/>
      </c>
      <c r="S892">
        <f>IF(A892="","",IFERROR(SUMIFS(GA4!$R$2:$R$2001,GA4!$O$2:$O$2001,B892),0))</f>
        <v/>
      </c>
      <c r="T892">
        <f>IF(A892="","",IF(AND(ISNUMBER(F892),LEFT(C892&amp;"",1)="2"),IF(F892&lt;Rules!$B$9,"Yes","No"),"No"))</f>
        <v/>
      </c>
      <c r="U892">
        <f>IF(A892="","",IF(AND(N(O892)&gt;=Rules!$B$8,ISNUMBER(P892)),IF(P892&lt;=-Rules!$B$7,"Yes","No"),"No"))</f>
        <v/>
      </c>
      <c r="V892">
        <f>IF(A892="","",IF(AND(N(L892)&gt;=Rules!$B$6,ISNUMBER(N892)),IF(AND(N892&gt;=Rules!$B$10,N892&lt;=Rules!$B$11),"Yes","No"),"No"))</f>
        <v/>
      </c>
      <c r="W892">
        <f>IF(A892="","",IF(I892&lt;&gt;"","Yes","No"))</f>
        <v/>
      </c>
      <c r="X892">
        <f>IF(I892="","",IF(SUMIFS($K$3:$K$2002,$A$3:$A$2002,SUBSTITUTE(SUBSTITUTE(I892,"?","~?"),"*","~*"))&gt;N(K892),"Yes","No"))</f>
        <v/>
      </c>
      <c r="Y892">
        <f>IF(A892="","",IF(N(S892)&gt;0,"Yes","No"))</f>
        <v/>
      </c>
      <c r="Z892">
        <f>IF(A892="","",IF(AND(N(K892)&lt;Rules!$B$5,N(L892)&lt;Rules!$B$6,N(Q892)&lt;Rules!$B$13,Y892="No"),"Yes","No"))</f>
        <v/>
      </c>
      <c r="AA892">
        <f>IF(A892="","",IF(LEFT(C892&amp;"",1)="3","Redirect",IF(OR(LEFT(C892&amp;"",1)="4",LEFT(C892&amp;"",1)="5"),IF(OR(N(K892)&gt;0,N(AC892)&gt;=Rules!$B$14),"Redirect","Prune"),IF(D892="Non-Indexable","Keep",IF(AND(W892="Yes",X892="Yes",Y892="No"),"Merge",IF(OR(U892="Yes",V892="Yes",AND(T892="Yes",N(L892)&gt;=Rules!$B$6)),"Update",IF(Z892="Yes",IF(N(AC892)&gt;=Rules!$B$14,"Redirect","Prune"),"Keep")))))))</f>
        <v/>
      </c>
      <c r="AB892">
        <f>IF(A892="","",IF(LEFT(C892&amp;"",1)="3","Already redirects ("&amp;C892&amp;"). Update internal links to point at the final URL.",IF(OR(LEFT(C892&amp;"",1)="4",LEFT(C892&amp;"",1)="5"),IF(AA892="Redirect","Returns "&amp;C892&amp;" but still has "&amp;N(K892)&amp;" clicks and "&amp;N(AC892)&amp;" referring domains. 301 it to the closest live page.","Returns "&amp;C892&amp;" with no clicks or links. Remove internal links and let it 404 or 410."),IF(D892="Non-Indexable","Non-indexable ("&amp;E892&amp;"). Keep if that is intentional; otherwise fix the canonical or noindex.",IF(AA892="Merge","Overlaps with "&amp;I892&amp;IF(N(J892)&gt;0," (similarity "&amp;TEXT(J892,"0.00")&amp;")","")&amp;", which gets more clicks. Merge the useful parts into it and 301 this URL.",IF(AA892="Update",MID(IF(U892="Yes","; Clicks down "&amp;TEXT(-P892,"0%")&amp;" on the previous period","")&amp;IF(V892="Yes","; Average position "&amp;TEXT(N892,"0.0")&amp;" on "&amp;TEXT(L892,"#,##0")&amp;" impressions (striking distance)","")&amp;IF(AND(T892="Yes",N(L892)&gt;=Rules!$B$6),"; Thin ("&amp;F892&amp;" words) but has search demand",""),3,400),IF(AA892="Prune","Low value: "&amp;N(K892)&amp;" clicks, "&amp;N(L892)&amp;" impressions, "&amp;N(Q892)&amp;" sessions, no key events. Remove or noindex it and update internal links.",IF(AA892="Redirect","Low value but "&amp;N(AC892)&amp;" referring domains. 301 it to the closest relevant page to keep those links.",IF(AND(Z892="No",Y892="Yes",N(K892)&lt;Rules!$B$5),"Low search traffic but it converts (key events: "&amp;S892&amp;"). Keep it and link to it.",IF(W892="Yes","Stronger than the page it overlaps ("&amp;I892&amp;"). Keep; merge that page into this one.","Healthy: "&amp;N(K892)&amp;" clicks"&amp;IF(ISNUMBER(N892),", average position "&amp;TEXT(N892,"0.0"),"")&amp;". Keep and monitor."))))))))))</f>
        <v/>
      </c>
      <c r="AE892">
        <f>IF(A892="","",IF(AD892&lt;&gt;"",AD892,AA892))</f>
        <v/>
      </c>
    </row>
    <row r="893">
      <c r="A893">
        <f>IF(Crawl!A892="","",Crawl!A892)</f>
        <v/>
      </c>
      <c r="B893">
        <f>IF(A893="","",Crawl!EC892)</f>
        <v/>
      </c>
      <c r="C893">
        <f>IF(A893="","",IFERROR(INDEX(Crawl!$A892:$DZ892,1,Rules!$H$6),""))</f>
        <v/>
      </c>
      <c r="D893">
        <f>IF(A893="","",IFERROR(INDEX(Crawl!$A892:$DZ892,1,Rules!$H$7),"")&amp;"")</f>
        <v/>
      </c>
      <c r="E893">
        <f>IF(A893="","",IFERROR(INDEX(Crawl!$A892:$DZ892,1,Rules!$H$8),"")&amp;"")</f>
        <v/>
      </c>
      <c r="F893">
        <f>IF(A893="","",IFERROR(INDEX(Crawl!$A892:$DZ892,1,Rules!$H$9),""))</f>
        <v/>
      </c>
      <c r="G893">
        <f>IF(A893="","",IFERROR(INDEX(Crawl!$A892:$DZ892,1,Rules!$H$10),""))</f>
        <v/>
      </c>
      <c r="H893">
        <f>IF(A893="","",IFERROR(INDEX(Crawl!$A892:$DZ892,1,Rules!$H$12),""))</f>
        <v/>
      </c>
      <c r="I893">
        <f>IF(A893="","",IF(AND(N(H893)&gt;0,IFERROR(INDEX(Crawl!$A892:$DZ892,1,Rules!$H$11),"")&amp;""&lt;&gt;""),IFERROR(INDEX(Crawl!$A892:$DZ892,1,Rules!$H$11),"")&amp;"",IF(AND(ISNUMBER(J893),N(J893)&gt;=Rules!$B$12,IFERROR(INDEX(Crawl!$A892:$DZ892,1,Rules!$H$13),"")&amp;""&lt;&gt;""),IFERROR(INDEX(Crawl!$A892:$DZ892,1,Rules!$H$13),"")&amp;"","")))</f>
        <v/>
      </c>
      <c r="J893" s="19">
        <f>IF(A893="","",IF(IFERROR(INDEX(Crawl!$A892:$DZ892,1,Rules!$H$14),"")&amp;""="","",IFERROR(INDEX(Crawl!$A892:$DZ892,1,Rules!$H$14),"")))</f>
        <v/>
      </c>
      <c r="K893">
        <f>IF(A893="","",IFERROR(SUMIFS('GSC current'!$J$2:$J$2001,'GSC current'!$I$2:$I$2001,B893),0))</f>
        <v/>
      </c>
      <c r="L893">
        <f>IF(A893="","",IFERROR(SUMIFS('GSC current'!$K$2:$K$2001,'GSC current'!$I$2:$I$2001,B893),0))</f>
        <v/>
      </c>
      <c r="M893" s="20">
        <f>IF(A893="","",IF(N(L893)&gt;0,K893/L893,""))</f>
        <v/>
      </c>
      <c r="N893" s="21">
        <f>IF(A893="","",IF(N(L893)&gt;0,SUMIFS('GSC current'!$L$2:$L$2001,'GSC current'!$I$2:$I$2001,B893)/L893,""))</f>
        <v/>
      </c>
      <c r="O893">
        <f>IF(A893="","",IFERROR(SUMIFS('GSC previous'!$J$2:$J$2001,'GSC previous'!$I$2:$I$2001,B893),0))</f>
        <v/>
      </c>
      <c r="P893" s="22">
        <f>IF(A893="","",IF(N(O893)&gt;0,(K893-O893)/O893,""))</f>
        <v/>
      </c>
      <c r="Q893">
        <f>IF(A893="","",IFERROR(SUMIFS(GA4!$P$2:$P$2001,GA4!$O$2:$O$2001,B893),0))</f>
        <v/>
      </c>
      <c r="R893" s="23">
        <f>IF(A893="","",IF(N(Q893)&gt;0,SUMIFS(GA4!$Q$2:$Q$2001,GA4!$O$2:$O$2001,B893)/Q893,""))</f>
        <v/>
      </c>
      <c r="S893">
        <f>IF(A893="","",IFERROR(SUMIFS(GA4!$R$2:$R$2001,GA4!$O$2:$O$2001,B893),0))</f>
        <v/>
      </c>
      <c r="T893">
        <f>IF(A893="","",IF(AND(ISNUMBER(F893),LEFT(C893&amp;"",1)="2"),IF(F893&lt;Rules!$B$9,"Yes","No"),"No"))</f>
        <v/>
      </c>
      <c r="U893">
        <f>IF(A893="","",IF(AND(N(O893)&gt;=Rules!$B$8,ISNUMBER(P893)),IF(P893&lt;=-Rules!$B$7,"Yes","No"),"No"))</f>
        <v/>
      </c>
      <c r="V893">
        <f>IF(A893="","",IF(AND(N(L893)&gt;=Rules!$B$6,ISNUMBER(N893)),IF(AND(N893&gt;=Rules!$B$10,N893&lt;=Rules!$B$11),"Yes","No"),"No"))</f>
        <v/>
      </c>
      <c r="W893">
        <f>IF(A893="","",IF(I893&lt;&gt;"","Yes","No"))</f>
        <v/>
      </c>
      <c r="X893">
        <f>IF(I893="","",IF(SUMIFS($K$3:$K$2002,$A$3:$A$2002,SUBSTITUTE(SUBSTITUTE(I893,"?","~?"),"*","~*"))&gt;N(K893),"Yes","No"))</f>
        <v/>
      </c>
      <c r="Y893">
        <f>IF(A893="","",IF(N(S893)&gt;0,"Yes","No"))</f>
        <v/>
      </c>
      <c r="Z893">
        <f>IF(A893="","",IF(AND(N(K893)&lt;Rules!$B$5,N(L893)&lt;Rules!$B$6,N(Q893)&lt;Rules!$B$13,Y893="No"),"Yes","No"))</f>
        <v/>
      </c>
      <c r="AA893">
        <f>IF(A893="","",IF(LEFT(C893&amp;"",1)="3","Redirect",IF(OR(LEFT(C893&amp;"",1)="4",LEFT(C893&amp;"",1)="5"),IF(OR(N(K893)&gt;0,N(AC893)&gt;=Rules!$B$14),"Redirect","Prune"),IF(D893="Non-Indexable","Keep",IF(AND(W893="Yes",X893="Yes",Y893="No"),"Merge",IF(OR(U893="Yes",V893="Yes",AND(T893="Yes",N(L893)&gt;=Rules!$B$6)),"Update",IF(Z893="Yes",IF(N(AC893)&gt;=Rules!$B$14,"Redirect","Prune"),"Keep")))))))</f>
        <v/>
      </c>
      <c r="AB893">
        <f>IF(A893="","",IF(LEFT(C893&amp;"",1)="3","Already redirects ("&amp;C893&amp;"). Update internal links to point at the final URL.",IF(OR(LEFT(C893&amp;"",1)="4",LEFT(C893&amp;"",1)="5"),IF(AA893="Redirect","Returns "&amp;C893&amp;" but still has "&amp;N(K893)&amp;" clicks and "&amp;N(AC893)&amp;" referring domains. 301 it to the closest live page.","Returns "&amp;C893&amp;" with no clicks or links. Remove internal links and let it 404 or 410."),IF(D893="Non-Indexable","Non-indexable ("&amp;E893&amp;"). Keep if that is intentional; otherwise fix the canonical or noindex.",IF(AA893="Merge","Overlaps with "&amp;I893&amp;IF(N(J893)&gt;0," (similarity "&amp;TEXT(J893,"0.00")&amp;")","")&amp;", which gets more clicks. Merge the useful parts into it and 301 this URL.",IF(AA893="Update",MID(IF(U893="Yes","; Clicks down "&amp;TEXT(-P893,"0%")&amp;" on the previous period","")&amp;IF(V893="Yes","; Average position "&amp;TEXT(N893,"0.0")&amp;" on "&amp;TEXT(L893,"#,##0")&amp;" impressions (striking distance)","")&amp;IF(AND(T893="Yes",N(L893)&gt;=Rules!$B$6),"; Thin ("&amp;F893&amp;" words) but has search demand",""),3,400),IF(AA893="Prune","Low value: "&amp;N(K893)&amp;" clicks, "&amp;N(L893)&amp;" impressions, "&amp;N(Q893)&amp;" sessions, no key events. Remove or noindex it and update internal links.",IF(AA893="Redirect","Low value but "&amp;N(AC893)&amp;" referring domains. 301 it to the closest relevant page to keep those links.",IF(AND(Z893="No",Y893="Yes",N(K893)&lt;Rules!$B$5),"Low search traffic but it converts (key events: "&amp;S893&amp;"). Keep it and link to it.",IF(W893="Yes","Stronger than the page it overlaps ("&amp;I893&amp;"). Keep; merge that page into this one.","Healthy: "&amp;N(K893)&amp;" clicks"&amp;IF(ISNUMBER(N893),", average position "&amp;TEXT(N893,"0.0"),"")&amp;". Keep and monitor."))))))))))</f>
        <v/>
      </c>
      <c r="AE893">
        <f>IF(A893="","",IF(AD893&lt;&gt;"",AD893,AA893))</f>
        <v/>
      </c>
    </row>
    <row r="894">
      <c r="A894">
        <f>IF(Crawl!A893="","",Crawl!A893)</f>
        <v/>
      </c>
      <c r="B894">
        <f>IF(A894="","",Crawl!EC893)</f>
        <v/>
      </c>
      <c r="C894">
        <f>IF(A894="","",IFERROR(INDEX(Crawl!$A893:$DZ893,1,Rules!$H$6),""))</f>
        <v/>
      </c>
      <c r="D894">
        <f>IF(A894="","",IFERROR(INDEX(Crawl!$A893:$DZ893,1,Rules!$H$7),"")&amp;"")</f>
        <v/>
      </c>
      <c r="E894">
        <f>IF(A894="","",IFERROR(INDEX(Crawl!$A893:$DZ893,1,Rules!$H$8),"")&amp;"")</f>
        <v/>
      </c>
      <c r="F894">
        <f>IF(A894="","",IFERROR(INDEX(Crawl!$A893:$DZ893,1,Rules!$H$9),""))</f>
        <v/>
      </c>
      <c r="G894">
        <f>IF(A894="","",IFERROR(INDEX(Crawl!$A893:$DZ893,1,Rules!$H$10),""))</f>
        <v/>
      </c>
      <c r="H894">
        <f>IF(A894="","",IFERROR(INDEX(Crawl!$A893:$DZ893,1,Rules!$H$12),""))</f>
        <v/>
      </c>
      <c r="I894">
        <f>IF(A894="","",IF(AND(N(H894)&gt;0,IFERROR(INDEX(Crawl!$A893:$DZ893,1,Rules!$H$11),"")&amp;""&lt;&gt;""),IFERROR(INDEX(Crawl!$A893:$DZ893,1,Rules!$H$11),"")&amp;"",IF(AND(ISNUMBER(J894),N(J894)&gt;=Rules!$B$12,IFERROR(INDEX(Crawl!$A893:$DZ893,1,Rules!$H$13),"")&amp;""&lt;&gt;""),IFERROR(INDEX(Crawl!$A893:$DZ893,1,Rules!$H$13),"")&amp;"","")))</f>
        <v/>
      </c>
      <c r="J894" s="19">
        <f>IF(A894="","",IF(IFERROR(INDEX(Crawl!$A893:$DZ893,1,Rules!$H$14),"")&amp;""="","",IFERROR(INDEX(Crawl!$A893:$DZ893,1,Rules!$H$14),"")))</f>
        <v/>
      </c>
      <c r="K894">
        <f>IF(A894="","",IFERROR(SUMIFS('GSC current'!$J$2:$J$2001,'GSC current'!$I$2:$I$2001,B894),0))</f>
        <v/>
      </c>
      <c r="L894">
        <f>IF(A894="","",IFERROR(SUMIFS('GSC current'!$K$2:$K$2001,'GSC current'!$I$2:$I$2001,B894),0))</f>
        <v/>
      </c>
      <c r="M894" s="20">
        <f>IF(A894="","",IF(N(L894)&gt;0,K894/L894,""))</f>
        <v/>
      </c>
      <c r="N894" s="21">
        <f>IF(A894="","",IF(N(L894)&gt;0,SUMIFS('GSC current'!$L$2:$L$2001,'GSC current'!$I$2:$I$2001,B894)/L894,""))</f>
        <v/>
      </c>
      <c r="O894">
        <f>IF(A894="","",IFERROR(SUMIFS('GSC previous'!$J$2:$J$2001,'GSC previous'!$I$2:$I$2001,B894),0))</f>
        <v/>
      </c>
      <c r="P894" s="22">
        <f>IF(A894="","",IF(N(O894)&gt;0,(K894-O894)/O894,""))</f>
        <v/>
      </c>
      <c r="Q894">
        <f>IF(A894="","",IFERROR(SUMIFS(GA4!$P$2:$P$2001,GA4!$O$2:$O$2001,B894),0))</f>
        <v/>
      </c>
      <c r="R894" s="23">
        <f>IF(A894="","",IF(N(Q894)&gt;0,SUMIFS(GA4!$Q$2:$Q$2001,GA4!$O$2:$O$2001,B894)/Q894,""))</f>
        <v/>
      </c>
      <c r="S894">
        <f>IF(A894="","",IFERROR(SUMIFS(GA4!$R$2:$R$2001,GA4!$O$2:$O$2001,B894),0))</f>
        <v/>
      </c>
      <c r="T894">
        <f>IF(A894="","",IF(AND(ISNUMBER(F894),LEFT(C894&amp;"",1)="2"),IF(F894&lt;Rules!$B$9,"Yes","No"),"No"))</f>
        <v/>
      </c>
      <c r="U894">
        <f>IF(A894="","",IF(AND(N(O894)&gt;=Rules!$B$8,ISNUMBER(P894)),IF(P894&lt;=-Rules!$B$7,"Yes","No"),"No"))</f>
        <v/>
      </c>
      <c r="V894">
        <f>IF(A894="","",IF(AND(N(L894)&gt;=Rules!$B$6,ISNUMBER(N894)),IF(AND(N894&gt;=Rules!$B$10,N894&lt;=Rules!$B$11),"Yes","No"),"No"))</f>
        <v/>
      </c>
      <c r="W894">
        <f>IF(A894="","",IF(I894&lt;&gt;"","Yes","No"))</f>
        <v/>
      </c>
      <c r="X894">
        <f>IF(I894="","",IF(SUMIFS($K$3:$K$2002,$A$3:$A$2002,SUBSTITUTE(SUBSTITUTE(I894,"?","~?"),"*","~*"))&gt;N(K894),"Yes","No"))</f>
        <v/>
      </c>
      <c r="Y894">
        <f>IF(A894="","",IF(N(S894)&gt;0,"Yes","No"))</f>
        <v/>
      </c>
      <c r="Z894">
        <f>IF(A894="","",IF(AND(N(K894)&lt;Rules!$B$5,N(L894)&lt;Rules!$B$6,N(Q894)&lt;Rules!$B$13,Y894="No"),"Yes","No"))</f>
        <v/>
      </c>
      <c r="AA894">
        <f>IF(A894="","",IF(LEFT(C894&amp;"",1)="3","Redirect",IF(OR(LEFT(C894&amp;"",1)="4",LEFT(C894&amp;"",1)="5"),IF(OR(N(K894)&gt;0,N(AC894)&gt;=Rules!$B$14),"Redirect","Prune"),IF(D894="Non-Indexable","Keep",IF(AND(W894="Yes",X894="Yes",Y894="No"),"Merge",IF(OR(U894="Yes",V894="Yes",AND(T894="Yes",N(L894)&gt;=Rules!$B$6)),"Update",IF(Z894="Yes",IF(N(AC894)&gt;=Rules!$B$14,"Redirect","Prune"),"Keep")))))))</f>
        <v/>
      </c>
      <c r="AB894">
        <f>IF(A894="","",IF(LEFT(C894&amp;"",1)="3","Already redirects ("&amp;C894&amp;"). Update internal links to point at the final URL.",IF(OR(LEFT(C894&amp;"",1)="4",LEFT(C894&amp;"",1)="5"),IF(AA894="Redirect","Returns "&amp;C894&amp;" but still has "&amp;N(K894)&amp;" clicks and "&amp;N(AC894)&amp;" referring domains. 301 it to the closest live page.","Returns "&amp;C894&amp;" with no clicks or links. Remove internal links and let it 404 or 410."),IF(D894="Non-Indexable","Non-indexable ("&amp;E894&amp;"). Keep if that is intentional; otherwise fix the canonical or noindex.",IF(AA894="Merge","Overlaps with "&amp;I894&amp;IF(N(J894)&gt;0," (similarity "&amp;TEXT(J894,"0.00")&amp;")","")&amp;", which gets more clicks. Merge the useful parts into it and 301 this URL.",IF(AA894="Update",MID(IF(U894="Yes","; Clicks down "&amp;TEXT(-P894,"0%")&amp;" on the previous period","")&amp;IF(V894="Yes","; Average position "&amp;TEXT(N894,"0.0")&amp;" on "&amp;TEXT(L894,"#,##0")&amp;" impressions (striking distance)","")&amp;IF(AND(T894="Yes",N(L894)&gt;=Rules!$B$6),"; Thin ("&amp;F894&amp;" words) but has search demand",""),3,400),IF(AA894="Prune","Low value: "&amp;N(K894)&amp;" clicks, "&amp;N(L894)&amp;" impressions, "&amp;N(Q894)&amp;" sessions, no key events. Remove or noindex it and update internal links.",IF(AA894="Redirect","Low value but "&amp;N(AC894)&amp;" referring domains. 301 it to the closest relevant page to keep those links.",IF(AND(Z894="No",Y894="Yes",N(K894)&lt;Rules!$B$5),"Low search traffic but it converts (key events: "&amp;S894&amp;"). Keep it and link to it.",IF(W894="Yes","Stronger than the page it overlaps ("&amp;I894&amp;"). Keep; merge that page into this one.","Healthy: "&amp;N(K894)&amp;" clicks"&amp;IF(ISNUMBER(N894),", average position "&amp;TEXT(N894,"0.0"),"")&amp;". Keep and monitor."))))))))))</f>
        <v/>
      </c>
      <c r="AE894">
        <f>IF(A894="","",IF(AD894&lt;&gt;"",AD894,AA894))</f>
        <v/>
      </c>
    </row>
    <row r="895">
      <c r="A895">
        <f>IF(Crawl!A894="","",Crawl!A894)</f>
        <v/>
      </c>
      <c r="B895">
        <f>IF(A895="","",Crawl!EC894)</f>
        <v/>
      </c>
      <c r="C895">
        <f>IF(A895="","",IFERROR(INDEX(Crawl!$A894:$DZ894,1,Rules!$H$6),""))</f>
        <v/>
      </c>
      <c r="D895">
        <f>IF(A895="","",IFERROR(INDEX(Crawl!$A894:$DZ894,1,Rules!$H$7),"")&amp;"")</f>
        <v/>
      </c>
      <c r="E895">
        <f>IF(A895="","",IFERROR(INDEX(Crawl!$A894:$DZ894,1,Rules!$H$8),"")&amp;"")</f>
        <v/>
      </c>
      <c r="F895">
        <f>IF(A895="","",IFERROR(INDEX(Crawl!$A894:$DZ894,1,Rules!$H$9),""))</f>
        <v/>
      </c>
      <c r="G895">
        <f>IF(A895="","",IFERROR(INDEX(Crawl!$A894:$DZ894,1,Rules!$H$10),""))</f>
        <v/>
      </c>
      <c r="H895">
        <f>IF(A895="","",IFERROR(INDEX(Crawl!$A894:$DZ894,1,Rules!$H$12),""))</f>
        <v/>
      </c>
      <c r="I895">
        <f>IF(A895="","",IF(AND(N(H895)&gt;0,IFERROR(INDEX(Crawl!$A894:$DZ894,1,Rules!$H$11),"")&amp;""&lt;&gt;""),IFERROR(INDEX(Crawl!$A894:$DZ894,1,Rules!$H$11),"")&amp;"",IF(AND(ISNUMBER(J895),N(J895)&gt;=Rules!$B$12,IFERROR(INDEX(Crawl!$A894:$DZ894,1,Rules!$H$13),"")&amp;""&lt;&gt;""),IFERROR(INDEX(Crawl!$A894:$DZ894,1,Rules!$H$13),"")&amp;"","")))</f>
        <v/>
      </c>
      <c r="J895" s="19">
        <f>IF(A895="","",IF(IFERROR(INDEX(Crawl!$A894:$DZ894,1,Rules!$H$14),"")&amp;""="","",IFERROR(INDEX(Crawl!$A894:$DZ894,1,Rules!$H$14),"")))</f>
        <v/>
      </c>
      <c r="K895">
        <f>IF(A895="","",IFERROR(SUMIFS('GSC current'!$J$2:$J$2001,'GSC current'!$I$2:$I$2001,B895),0))</f>
        <v/>
      </c>
      <c r="L895">
        <f>IF(A895="","",IFERROR(SUMIFS('GSC current'!$K$2:$K$2001,'GSC current'!$I$2:$I$2001,B895),0))</f>
        <v/>
      </c>
      <c r="M895" s="20">
        <f>IF(A895="","",IF(N(L895)&gt;0,K895/L895,""))</f>
        <v/>
      </c>
      <c r="N895" s="21">
        <f>IF(A895="","",IF(N(L895)&gt;0,SUMIFS('GSC current'!$L$2:$L$2001,'GSC current'!$I$2:$I$2001,B895)/L895,""))</f>
        <v/>
      </c>
      <c r="O895">
        <f>IF(A895="","",IFERROR(SUMIFS('GSC previous'!$J$2:$J$2001,'GSC previous'!$I$2:$I$2001,B895),0))</f>
        <v/>
      </c>
      <c r="P895" s="22">
        <f>IF(A895="","",IF(N(O895)&gt;0,(K895-O895)/O895,""))</f>
        <v/>
      </c>
      <c r="Q895">
        <f>IF(A895="","",IFERROR(SUMIFS(GA4!$P$2:$P$2001,GA4!$O$2:$O$2001,B895),0))</f>
        <v/>
      </c>
      <c r="R895" s="23">
        <f>IF(A895="","",IF(N(Q895)&gt;0,SUMIFS(GA4!$Q$2:$Q$2001,GA4!$O$2:$O$2001,B895)/Q895,""))</f>
        <v/>
      </c>
      <c r="S895">
        <f>IF(A895="","",IFERROR(SUMIFS(GA4!$R$2:$R$2001,GA4!$O$2:$O$2001,B895),0))</f>
        <v/>
      </c>
      <c r="T895">
        <f>IF(A895="","",IF(AND(ISNUMBER(F895),LEFT(C895&amp;"",1)="2"),IF(F895&lt;Rules!$B$9,"Yes","No"),"No"))</f>
        <v/>
      </c>
      <c r="U895">
        <f>IF(A895="","",IF(AND(N(O895)&gt;=Rules!$B$8,ISNUMBER(P895)),IF(P895&lt;=-Rules!$B$7,"Yes","No"),"No"))</f>
        <v/>
      </c>
      <c r="V895">
        <f>IF(A895="","",IF(AND(N(L895)&gt;=Rules!$B$6,ISNUMBER(N895)),IF(AND(N895&gt;=Rules!$B$10,N895&lt;=Rules!$B$11),"Yes","No"),"No"))</f>
        <v/>
      </c>
      <c r="W895">
        <f>IF(A895="","",IF(I895&lt;&gt;"","Yes","No"))</f>
        <v/>
      </c>
      <c r="X895">
        <f>IF(I895="","",IF(SUMIFS($K$3:$K$2002,$A$3:$A$2002,SUBSTITUTE(SUBSTITUTE(I895,"?","~?"),"*","~*"))&gt;N(K895),"Yes","No"))</f>
        <v/>
      </c>
      <c r="Y895">
        <f>IF(A895="","",IF(N(S895)&gt;0,"Yes","No"))</f>
        <v/>
      </c>
      <c r="Z895">
        <f>IF(A895="","",IF(AND(N(K895)&lt;Rules!$B$5,N(L895)&lt;Rules!$B$6,N(Q895)&lt;Rules!$B$13,Y895="No"),"Yes","No"))</f>
        <v/>
      </c>
      <c r="AA895">
        <f>IF(A895="","",IF(LEFT(C895&amp;"",1)="3","Redirect",IF(OR(LEFT(C895&amp;"",1)="4",LEFT(C895&amp;"",1)="5"),IF(OR(N(K895)&gt;0,N(AC895)&gt;=Rules!$B$14),"Redirect","Prune"),IF(D895="Non-Indexable","Keep",IF(AND(W895="Yes",X895="Yes",Y895="No"),"Merge",IF(OR(U895="Yes",V895="Yes",AND(T895="Yes",N(L895)&gt;=Rules!$B$6)),"Update",IF(Z895="Yes",IF(N(AC895)&gt;=Rules!$B$14,"Redirect","Prune"),"Keep")))))))</f>
        <v/>
      </c>
      <c r="AB895">
        <f>IF(A895="","",IF(LEFT(C895&amp;"",1)="3","Already redirects ("&amp;C895&amp;"). Update internal links to point at the final URL.",IF(OR(LEFT(C895&amp;"",1)="4",LEFT(C895&amp;"",1)="5"),IF(AA895="Redirect","Returns "&amp;C895&amp;" but still has "&amp;N(K895)&amp;" clicks and "&amp;N(AC895)&amp;" referring domains. 301 it to the closest live page.","Returns "&amp;C895&amp;" with no clicks or links. Remove internal links and let it 404 or 410."),IF(D895="Non-Indexable","Non-indexable ("&amp;E895&amp;"). Keep if that is intentional; otherwise fix the canonical or noindex.",IF(AA895="Merge","Overlaps with "&amp;I895&amp;IF(N(J895)&gt;0," (similarity "&amp;TEXT(J895,"0.00")&amp;")","")&amp;", which gets more clicks. Merge the useful parts into it and 301 this URL.",IF(AA895="Update",MID(IF(U895="Yes","; Clicks down "&amp;TEXT(-P895,"0%")&amp;" on the previous period","")&amp;IF(V895="Yes","; Average position "&amp;TEXT(N895,"0.0")&amp;" on "&amp;TEXT(L895,"#,##0")&amp;" impressions (striking distance)","")&amp;IF(AND(T895="Yes",N(L895)&gt;=Rules!$B$6),"; Thin ("&amp;F895&amp;" words) but has search demand",""),3,400),IF(AA895="Prune","Low value: "&amp;N(K895)&amp;" clicks, "&amp;N(L895)&amp;" impressions, "&amp;N(Q895)&amp;" sessions, no key events. Remove or noindex it and update internal links.",IF(AA895="Redirect","Low value but "&amp;N(AC895)&amp;" referring domains. 301 it to the closest relevant page to keep those links.",IF(AND(Z895="No",Y895="Yes",N(K895)&lt;Rules!$B$5),"Low search traffic but it converts (key events: "&amp;S895&amp;"). Keep it and link to it.",IF(W895="Yes","Stronger than the page it overlaps ("&amp;I895&amp;"). Keep; merge that page into this one.","Healthy: "&amp;N(K895)&amp;" clicks"&amp;IF(ISNUMBER(N895),", average position "&amp;TEXT(N895,"0.0"),"")&amp;". Keep and monitor."))))))))))</f>
        <v/>
      </c>
      <c r="AE895">
        <f>IF(A895="","",IF(AD895&lt;&gt;"",AD895,AA895))</f>
        <v/>
      </c>
    </row>
    <row r="896">
      <c r="A896">
        <f>IF(Crawl!A895="","",Crawl!A895)</f>
        <v/>
      </c>
      <c r="B896">
        <f>IF(A896="","",Crawl!EC895)</f>
        <v/>
      </c>
      <c r="C896">
        <f>IF(A896="","",IFERROR(INDEX(Crawl!$A895:$DZ895,1,Rules!$H$6),""))</f>
        <v/>
      </c>
      <c r="D896">
        <f>IF(A896="","",IFERROR(INDEX(Crawl!$A895:$DZ895,1,Rules!$H$7),"")&amp;"")</f>
        <v/>
      </c>
      <c r="E896">
        <f>IF(A896="","",IFERROR(INDEX(Crawl!$A895:$DZ895,1,Rules!$H$8),"")&amp;"")</f>
        <v/>
      </c>
      <c r="F896">
        <f>IF(A896="","",IFERROR(INDEX(Crawl!$A895:$DZ895,1,Rules!$H$9),""))</f>
        <v/>
      </c>
      <c r="G896">
        <f>IF(A896="","",IFERROR(INDEX(Crawl!$A895:$DZ895,1,Rules!$H$10),""))</f>
        <v/>
      </c>
      <c r="H896">
        <f>IF(A896="","",IFERROR(INDEX(Crawl!$A895:$DZ895,1,Rules!$H$12),""))</f>
        <v/>
      </c>
      <c r="I896">
        <f>IF(A896="","",IF(AND(N(H896)&gt;0,IFERROR(INDEX(Crawl!$A895:$DZ895,1,Rules!$H$11),"")&amp;""&lt;&gt;""),IFERROR(INDEX(Crawl!$A895:$DZ895,1,Rules!$H$11),"")&amp;"",IF(AND(ISNUMBER(J896),N(J896)&gt;=Rules!$B$12,IFERROR(INDEX(Crawl!$A895:$DZ895,1,Rules!$H$13),"")&amp;""&lt;&gt;""),IFERROR(INDEX(Crawl!$A895:$DZ895,1,Rules!$H$13),"")&amp;"","")))</f>
        <v/>
      </c>
      <c r="J896" s="19">
        <f>IF(A896="","",IF(IFERROR(INDEX(Crawl!$A895:$DZ895,1,Rules!$H$14),"")&amp;""="","",IFERROR(INDEX(Crawl!$A895:$DZ895,1,Rules!$H$14),"")))</f>
        <v/>
      </c>
      <c r="K896">
        <f>IF(A896="","",IFERROR(SUMIFS('GSC current'!$J$2:$J$2001,'GSC current'!$I$2:$I$2001,B896),0))</f>
        <v/>
      </c>
      <c r="L896">
        <f>IF(A896="","",IFERROR(SUMIFS('GSC current'!$K$2:$K$2001,'GSC current'!$I$2:$I$2001,B896),0))</f>
        <v/>
      </c>
      <c r="M896" s="20">
        <f>IF(A896="","",IF(N(L896)&gt;0,K896/L896,""))</f>
        <v/>
      </c>
      <c r="N896" s="21">
        <f>IF(A896="","",IF(N(L896)&gt;0,SUMIFS('GSC current'!$L$2:$L$2001,'GSC current'!$I$2:$I$2001,B896)/L896,""))</f>
        <v/>
      </c>
      <c r="O896">
        <f>IF(A896="","",IFERROR(SUMIFS('GSC previous'!$J$2:$J$2001,'GSC previous'!$I$2:$I$2001,B896),0))</f>
        <v/>
      </c>
      <c r="P896" s="22">
        <f>IF(A896="","",IF(N(O896)&gt;0,(K896-O896)/O896,""))</f>
        <v/>
      </c>
      <c r="Q896">
        <f>IF(A896="","",IFERROR(SUMIFS(GA4!$P$2:$P$2001,GA4!$O$2:$O$2001,B896),0))</f>
        <v/>
      </c>
      <c r="R896" s="23">
        <f>IF(A896="","",IF(N(Q896)&gt;0,SUMIFS(GA4!$Q$2:$Q$2001,GA4!$O$2:$O$2001,B896)/Q896,""))</f>
        <v/>
      </c>
      <c r="S896">
        <f>IF(A896="","",IFERROR(SUMIFS(GA4!$R$2:$R$2001,GA4!$O$2:$O$2001,B896),0))</f>
        <v/>
      </c>
      <c r="T896">
        <f>IF(A896="","",IF(AND(ISNUMBER(F896),LEFT(C896&amp;"",1)="2"),IF(F896&lt;Rules!$B$9,"Yes","No"),"No"))</f>
        <v/>
      </c>
      <c r="U896">
        <f>IF(A896="","",IF(AND(N(O896)&gt;=Rules!$B$8,ISNUMBER(P896)),IF(P896&lt;=-Rules!$B$7,"Yes","No"),"No"))</f>
        <v/>
      </c>
      <c r="V896">
        <f>IF(A896="","",IF(AND(N(L896)&gt;=Rules!$B$6,ISNUMBER(N896)),IF(AND(N896&gt;=Rules!$B$10,N896&lt;=Rules!$B$11),"Yes","No"),"No"))</f>
        <v/>
      </c>
      <c r="W896">
        <f>IF(A896="","",IF(I896&lt;&gt;"","Yes","No"))</f>
        <v/>
      </c>
      <c r="X896">
        <f>IF(I896="","",IF(SUMIFS($K$3:$K$2002,$A$3:$A$2002,SUBSTITUTE(SUBSTITUTE(I896,"?","~?"),"*","~*"))&gt;N(K896),"Yes","No"))</f>
        <v/>
      </c>
      <c r="Y896">
        <f>IF(A896="","",IF(N(S896)&gt;0,"Yes","No"))</f>
        <v/>
      </c>
      <c r="Z896">
        <f>IF(A896="","",IF(AND(N(K896)&lt;Rules!$B$5,N(L896)&lt;Rules!$B$6,N(Q896)&lt;Rules!$B$13,Y896="No"),"Yes","No"))</f>
        <v/>
      </c>
      <c r="AA896">
        <f>IF(A896="","",IF(LEFT(C896&amp;"",1)="3","Redirect",IF(OR(LEFT(C896&amp;"",1)="4",LEFT(C896&amp;"",1)="5"),IF(OR(N(K896)&gt;0,N(AC896)&gt;=Rules!$B$14),"Redirect","Prune"),IF(D896="Non-Indexable","Keep",IF(AND(W896="Yes",X896="Yes",Y896="No"),"Merge",IF(OR(U896="Yes",V896="Yes",AND(T896="Yes",N(L896)&gt;=Rules!$B$6)),"Update",IF(Z896="Yes",IF(N(AC896)&gt;=Rules!$B$14,"Redirect","Prune"),"Keep")))))))</f>
        <v/>
      </c>
      <c r="AB896">
        <f>IF(A896="","",IF(LEFT(C896&amp;"",1)="3","Already redirects ("&amp;C896&amp;"). Update internal links to point at the final URL.",IF(OR(LEFT(C896&amp;"",1)="4",LEFT(C896&amp;"",1)="5"),IF(AA896="Redirect","Returns "&amp;C896&amp;" but still has "&amp;N(K896)&amp;" clicks and "&amp;N(AC896)&amp;" referring domains. 301 it to the closest live page.","Returns "&amp;C896&amp;" with no clicks or links. Remove internal links and let it 404 or 410."),IF(D896="Non-Indexable","Non-indexable ("&amp;E896&amp;"). Keep if that is intentional; otherwise fix the canonical or noindex.",IF(AA896="Merge","Overlaps with "&amp;I896&amp;IF(N(J896)&gt;0," (similarity "&amp;TEXT(J896,"0.00")&amp;")","")&amp;", which gets more clicks. Merge the useful parts into it and 301 this URL.",IF(AA896="Update",MID(IF(U896="Yes","; Clicks down "&amp;TEXT(-P896,"0%")&amp;" on the previous period","")&amp;IF(V896="Yes","; Average position "&amp;TEXT(N896,"0.0")&amp;" on "&amp;TEXT(L896,"#,##0")&amp;" impressions (striking distance)","")&amp;IF(AND(T896="Yes",N(L896)&gt;=Rules!$B$6),"; Thin ("&amp;F896&amp;" words) but has search demand",""),3,400),IF(AA896="Prune","Low value: "&amp;N(K896)&amp;" clicks, "&amp;N(L896)&amp;" impressions, "&amp;N(Q896)&amp;" sessions, no key events. Remove or noindex it and update internal links.",IF(AA896="Redirect","Low value but "&amp;N(AC896)&amp;" referring domains. 301 it to the closest relevant page to keep those links.",IF(AND(Z896="No",Y896="Yes",N(K896)&lt;Rules!$B$5),"Low search traffic but it converts (key events: "&amp;S896&amp;"). Keep it and link to it.",IF(W896="Yes","Stronger than the page it overlaps ("&amp;I896&amp;"). Keep; merge that page into this one.","Healthy: "&amp;N(K896)&amp;" clicks"&amp;IF(ISNUMBER(N896),", average position "&amp;TEXT(N896,"0.0"),"")&amp;". Keep and monitor."))))))))))</f>
        <v/>
      </c>
      <c r="AE896">
        <f>IF(A896="","",IF(AD896&lt;&gt;"",AD896,AA896))</f>
        <v/>
      </c>
    </row>
    <row r="897">
      <c r="A897">
        <f>IF(Crawl!A896="","",Crawl!A896)</f>
        <v/>
      </c>
      <c r="B897">
        <f>IF(A897="","",Crawl!EC896)</f>
        <v/>
      </c>
      <c r="C897">
        <f>IF(A897="","",IFERROR(INDEX(Crawl!$A896:$DZ896,1,Rules!$H$6),""))</f>
        <v/>
      </c>
      <c r="D897">
        <f>IF(A897="","",IFERROR(INDEX(Crawl!$A896:$DZ896,1,Rules!$H$7),"")&amp;"")</f>
        <v/>
      </c>
      <c r="E897">
        <f>IF(A897="","",IFERROR(INDEX(Crawl!$A896:$DZ896,1,Rules!$H$8),"")&amp;"")</f>
        <v/>
      </c>
      <c r="F897">
        <f>IF(A897="","",IFERROR(INDEX(Crawl!$A896:$DZ896,1,Rules!$H$9),""))</f>
        <v/>
      </c>
      <c r="G897">
        <f>IF(A897="","",IFERROR(INDEX(Crawl!$A896:$DZ896,1,Rules!$H$10),""))</f>
        <v/>
      </c>
      <c r="H897">
        <f>IF(A897="","",IFERROR(INDEX(Crawl!$A896:$DZ896,1,Rules!$H$12),""))</f>
        <v/>
      </c>
      <c r="I897">
        <f>IF(A897="","",IF(AND(N(H897)&gt;0,IFERROR(INDEX(Crawl!$A896:$DZ896,1,Rules!$H$11),"")&amp;""&lt;&gt;""),IFERROR(INDEX(Crawl!$A896:$DZ896,1,Rules!$H$11),"")&amp;"",IF(AND(ISNUMBER(J897),N(J897)&gt;=Rules!$B$12,IFERROR(INDEX(Crawl!$A896:$DZ896,1,Rules!$H$13),"")&amp;""&lt;&gt;""),IFERROR(INDEX(Crawl!$A896:$DZ896,1,Rules!$H$13),"")&amp;"","")))</f>
        <v/>
      </c>
      <c r="J897" s="19">
        <f>IF(A897="","",IF(IFERROR(INDEX(Crawl!$A896:$DZ896,1,Rules!$H$14),"")&amp;""="","",IFERROR(INDEX(Crawl!$A896:$DZ896,1,Rules!$H$14),"")))</f>
        <v/>
      </c>
      <c r="K897">
        <f>IF(A897="","",IFERROR(SUMIFS('GSC current'!$J$2:$J$2001,'GSC current'!$I$2:$I$2001,B897),0))</f>
        <v/>
      </c>
      <c r="L897">
        <f>IF(A897="","",IFERROR(SUMIFS('GSC current'!$K$2:$K$2001,'GSC current'!$I$2:$I$2001,B897),0))</f>
        <v/>
      </c>
      <c r="M897" s="20">
        <f>IF(A897="","",IF(N(L897)&gt;0,K897/L897,""))</f>
        <v/>
      </c>
      <c r="N897" s="21">
        <f>IF(A897="","",IF(N(L897)&gt;0,SUMIFS('GSC current'!$L$2:$L$2001,'GSC current'!$I$2:$I$2001,B897)/L897,""))</f>
        <v/>
      </c>
      <c r="O897">
        <f>IF(A897="","",IFERROR(SUMIFS('GSC previous'!$J$2:$J$2001,'GSC previous'!$I$2:$I$2001,B897),0))</f>
        <v/>
      </c>
      <c r="P897" s="22">
        <f>IF(A897="","",IF(N(O897)&gt;0,(K897-O897)/O897,""))</f>
        <v/>
      </c>
      <c r="Q897">
        <f>IF(A897="","",IFERROR(SUMIFS(GA4!$P$2:$P$2001,GA4!$O$2:$O$2001,B897),0))</f>
        <v/>
      </c>
      <c r="R897" s="23">
        <f>IF(A897="","",IF(N(Q897)&gt;0,SUMIFS(GA4!$Q$2:$Q$2001,GA4!$O$2:$O$2001,B897)/Q897,""))</f>
        <v/>
      </c>
      <c r="S897">
        <f>IF(A897="","",IFERROR(SUMIFS(GA4!$R$2:$R$2001,GA4!$O$2:$O$2001,B897),0))</f>
        <v/>
      </c>
      <c r="T897">
        <f>IF(A897="","",IF(AND(ISNUMBER(F897),LEFT(C897&amp;"",1)="2"),IF(F897&lt;Rules!$B$9,"Yes","No"),"No"))</f>
        <v/>
      </c>
      <c r="U897">
        <f>IF(A897="","",IF(AND(N(O897)&gt;=Rules!$B$8,ISNUMBER(P897)),IF(P897&lt;=-Rules!$B$7,"Yes","No"),"No"))</f>
        <v/>
      </c>
      <c r="V897">
        <f>IF(A897="","",IF(AND(N(L897)&gt;=Rules!$B$6,ISNUMBER(N897)),IF(AND(N897&gt;=Rules!$B$10,N897&lt;=Rules!$B$11),"Yes","No"),"No"))</f>
        <v/>
      </c>
      <c r="W897">
        <f>IF(A897="","",IF(I897&lt;&gt;"","Yes","No"))</f>
        <v/>
      </c>
      <c r="X897">
        <f>IF(I897="","",IF(SUMIFS($K$3:$K$2002,$A$3:$A$2002,SUBSTITUTE(SUBSTITUTE(I897,"?","~?"),"*","~*"))&gt;N(K897),"Yes","No"))</f>
        <v/>
      </c>
      <c r="Y897">
        <f>IF(A897="","",IF(N(S897)&gt;0,"Yes","No"))</f>
        <v/>
      </c>
      <c r="Z897">
        <f>IF(A897="","",IF(AND(N(K897)&lt;Rules!$B$5,N(L897)&lt;Rules!$B$6,N(Q897)&lt;Rules!$B$13,Y897="No"),"Yes","No"))</f>
        <v/>
      </c>
      <c r="AA897">
        <f>IF(A897="","",IF(LEFT(C897&amp;"",1)="3","Redirect",IF(OR(LEFT(C897&amp;"",1)="4",LEFT(C897&amp;"",1)="5"),IF(OR(N(K897)&gt;0,N(AC897)&gt;=Rules!$B$14),"Redirect","Prune"),IF(D897="Non-Indexable","Keep",IF(AND(W897="Yes",X897="Yes",Y897="No"),"Merge",IF(OR(U897="Yes",V897="Yes",AND(T897="Yes",N(L897)&gt;=Rules!$B$6)),"Update",IF(Z897="Yes",IF(N(AC897)&gt;=Rules!$B$14,"Redirect","Prune"),"Keep")))))))</f>
        <v/>
      </c>
      <c r="AB897">
        <f>IF(A897="","",IF(LEFT(C897&amp;"",1)="3","Already redirects ("&amp;C897&amp;"). Update internal links to point at the final URL.",IF(OR(LEFT(C897&amp;"",1)="4",LEFT(C897&amp;"",1)="5"),IF(AA897="Redirect","Returns "&amp;C897&amp;" but still has "&amp;N(K897)&amp;" clicks and "&amp;N(AC897)&amp;" referring domains. 301 it to the closest live page.","Returns "&amp;C897&amp;" with no clicks or links. Remove internal links and let it 404 or 410."),IF(D897="Non-Indexable","Non-indexable ("&amp;E897&amp;"). Keep if that is intentional; otherwise fix the canonical or noindex.",IF(AA897="Merge","Overlaps with "&amp;I897&amp;IF(N(J897)&gt;0," (similarity "&amp;TEXT(J897,"0.00")&amp;")","")&amp;", which gets more clicks. Merge the useful parts into it and 301 this URL.",IF(AA897="Update",MID(IF(U897="Yes","; Clicks down "&amp;TEXT(-P897,"0%")&amp;" on the previous period","")&amp;IF(V897="Yes","; Average position "&amp;TEXT(N897,"0.0")&amp;" on "&amp;TEXT(L897,"#,##0")&amp;" impressions (striking distance)","")&amp;IF(AND(T897="Yes",N(L897)&gt;=Rules!$B$6),"; Thin ("&amp;F897&amp;" words) but has search demand",""),3,400),IF(AA897="Prune","Low value: "&amp;N(K897)&amp;" clicks, "&amp;N(L897)&amp;" impressions, "&amp;N(Q897)&amp;" sessions, no key events. Remove or noindex it and update internal links.",IF(AA897="Redirect","Low value but "&amp;N(AC897)&amp;" referring domains. 301 it to the closest relevant page to keep those links.",IF(AND(Z897="No",Y897="Yes",N(K897)&lt;Rules!$B$5),"Low search traffic but it converts (key events: "&amp;S897&amp;"). Keep it and link to it.",IF(W897="Yes","Stronger than the page it overlaps ("&amp;I897&amp;"). Keep; merge that page into this one.","Healthy: "&amp;N(K897)&amp;" clicks"&amp;IF(ISNUMBER(N897),", average position "&amp;TEXT(N897,"0.0"),"")&amp;". Keep and monitor."))))))))))</f>
        <v/>
      </c>
      <c r="AE897">
        <f>IF(A897="","",IF(AD897&lt;&gt;"",AD897,AA897))</f>
        <v/>
      </c>
    </row>
    <row r="898">
      <c r="A898">
        <f>IF(Crawl!A897="","",Crawl!A897)</f>
        <v/>
      </c>
      <c r="B898">
        <f>IF(A898="","",Crawl!EC897)</f>
        <v/>
      </c>
      <c r="C898">
        <f>IF(A898="","",IFERROR(INDEX(Crawl!$A897:$DZ897,1,Rules!$H$6),""))</f>
        <v/>
      </c>
      <c r="D898">
        <f>IF(A898="","",IFERROR(INDEX(Crawl!$A897:$DZ897,1,Rules!$H$7),"")&amp;"")</f>
        <v/>
      </c>
      <c r="E898">
        <f>IF(A898="","",IFERROR(INDEX(Crawl!$A897:$DZ897,1,Rules!$H$8),"")&amp;"")</f>
        <v/>
      </c>
      <c r="F898">
        <f>IF(A898="","",IFERROR(INDEX(Crawl!$A897:$DZ897,1,Rules!$H$9),""))</f>
        <v/>
      </c>
      <c r="G898">
        <f>IF(A898="","",IFERROR(INDEX(Crawl!$A897:$DZ897,1,Rules!$H$10),""))</f>
        <v/>
      </c>
      <c r="H898">
        <f>IF(A898="","",IFERROR(INDEX(Crawl!$A897:$DZ897,1,Rules!$H$12),""))</f>
        <v/>
      </c>
      <c r="I898">
        <f>IF(A898="","",IF(AND(N(H898)&gt;0,IFERROR(INDEX(Crawl!$A897:$DZ897,1,Rules!$H$11),"")&amp;""&lt;&gt;""),IFERROR(INDEX(Crawl!$A897:$DZ897,1,Rules!$H$11),"")&amp;"",IF(AND(ISNUMBER(J898),N(J898)&gt;=Rules!$B$12,IFERROR(INDEX(Crawl!$A897:$DZ897,1,Rules!$H$13),"")&amp;""&lt;&gt;""),IFERROR(INDEX(Crawl!$A897:$DZ897,1,Rules!$H$13),"")&amp;"","")))</f>
        <v/>
      </c>
      <c r="J898" s="19">
        <f>IF(A898="","",IF(IFERROR(INDEX(Crawl!$A897:$DZ897,1,Rules!$H$14),"")&amp;""="","",IFERROR(INDEX(Crawl!$A897:$DZ897,1,Rules!$H$14),"")))</f>
        <v/>
      </c>
      <c r="K898">
        <f>IF(A898="","",IFERROR(SUMIFS('GSC current'!$J$2:$J$2001,'GSC current'!$I$2:$I$2001,B898),0))</f>
        <v/>
      </c>
      <c r="L898">
        <f>IF(A898="","",IFERROR(SUMIFS('GSC current'!$K$2:$K$2001,'GSC current'!$I$2:$I$2001,B898),0))</f>
        <v/>
      </c>
      <c r="M898" s="20">
        <f>IF(A898="","",IF(N(L898)&gt;0,K898/L898,""))</f>
        <v/>
      </c>
      <c r="N898" s="21">
        <f>IF(A898="","",IF(N(L898)&gt;0,SUMIFS('GSC current'!$L$2:$L$2001,'GSC current'!$I$2:$I$2001,B898)/L898,""))</f>
        <v/>
      </c>
      <c r="O898">
        <f>IF(A898="","",IFERROR(SUMIFS('GSC previous'!$J$2:$J$2001,'GSC previous'!$I$2:$I$2001,B898),0))</f>
        <v/>
      </c>
      <c r="P898" s="22">
        <f>IF(A898="","",IF(N(O898)&gt;0,(K898-O898)/O898,""))</f>
        <v/>
      </c>
      <c r="Q898">
        <f>IF(A898="","",IFERROR(SUMIFS(GA4!$P$2:$P$2001,GA4!$O$2:$O$2001,B898),0))</f>
        <v/>
      </c>
      <c r="R898" s="23">
        <f>IF(A898="","",IF(N(Q898)&gt;0,SUMIFS(GA4!$Q$2:$Q$2001,GA4!$O$2:$O$2001,B898)/Q898,""))</f>
        <v/>
      </c>
      <c r="S898">
        <f>IF(A898="","",IFERROR(SUMIFS(GA4!$R$2:$R$2001,GA4!$O$2:$O$2001,B898),0))</f>
        <v/>
      </c>
      <c r="T898">
        <f>IF(A898="","",IF(AND(ISNUMBER(F898),LEFT(C898&amp;"",1)="2"),IF(F898&lt;Rules!$B$9,"Yes","No"),"No"))</f>
        <v/>
      </c>
      <c r="U898">
        <f>IF(A898="","",IF(AND(N(O898)&gt;=Rules!$B$8,ISNUMBER(P898)),IF(P898&lt;=-Rules!$B$7,"Yes","No"),"No"))</f>
        <v/>
      </c>
      <c r="V898">
        <f>IF(A898="","",IF(AND(N(L898)&gt;=Rules!$B$6,ISNUMBER(N898)),IF(AND(N898&gt;=Rules!$B$10,N898&lt;=Rules!$B$11),"Yes","No"),"No"))</f>
        <v/>
      </c>
      <c r="W898">
        <f>IF(A898="","",IF(I898&lt;&gt;"","Yes","No"))</f>
        <v/>
      </c>
      <c r="X898">
        <f>IF(I898="","",IF(SUMIFS($K$3:$K$2002,$A$3:$A$2002,SUBSTITUTE(SUBSTITUTE(I898,"?","~?"),"*","~*"))&gt;N(K898),"Yes","No"))</f>
        <v/>
      </c>
      <c r="Y898">
        <f>IF(A898="","",IF(N(S898)&gt;0,"Yes","No"))</f>
        <v/>
      </c>
      <c r="Z898">
        <f>IF(A898="","",IF(AND(N(K898)&lt;Rules!$B$5,N(L898)&lt;Rules!$B$6,N(Q898)&lt;Rules!$B$13,Y898="No"),"Yes","No"))</f>
        <v/>
      </c>
      <c r="AA898">
        <f>IF(A898="","",IF(LEFT(C898&amp;"",1)="3","Redirect",IF(OR(LEFT(C898&amp;"",1)="4",LEFT(C898&amp;"",1)="5"),IF(OR(N(K898)&gt;0,N(AC898)&gt;=Rules!$B$14),"Redirect","Prune"),IF(D898="Non-Indexable","Keep",IF(AND(W898="Yes",X898="Yes",Y898="No"),"Merge",IF(OR(U898="Yes",V898="Yes",AND(T898="Yes",N(L898)&gt;=Rules!$B$6)),"Update",IF(Z898="Yes",IF(N(AC898)&gt;=Rules!$B$14,"Redirect","Prune"),"Keep")))))))</f>
        <v/>
      </c>
      <c r="AB898">
        <f>IF(A898="","",IF(LEFT(C898&amp;"",1)="3","Already redirects ("&amp;C898&amp;"). Update internal links to point at the final URL.",IF(OR(LEFT(C898&amp;"",1)="4",LEFT(C898&amp;"",1)="5"),IF(AA898="Redirect","Returns "&amp;C898&amp;" but still has "&amp;N(K898)&amp;" clicks and "&amp;N(AC898)&amp;" referring domains. 301 it to the closest live page.","Returns "&amp;C898&amp;" with no clicks or links. Remove internal links and let it 404 or 410."),IF(D898="Non-Indexable","Non-indexable ("&amp;E898&amp;"). Keep if that is intentional; otherwise fix the canonical or noindex.",IF(AA898="Merge","Overlaps with "&amp;I898&amp;IF(N(J898)&gt;0," (similarity "&amp;TEXT(J898,"0.00")&amp;")","")&amp;", which gets more clicks. Merge the useful parts into it and 301 this URL.",IF(AA898="Update",MID(IF(U898="Yes","; Clicks down "&amp;TEXT(-P898,"0%")&amp;" on the previous period","")&amp;IF(V898="Yes","; Average position "&amp;TEXT(N898,"0.0")&amp;" on "&amp;TEXT(L898,"#,##0")&amp;" impressions (striking distance)","")&amp;IF(AND(T898="Yes",N(L898)&gt;=Rules!$B$6),"; Thin ("&amp;F898&amp;" words) but has search demand",""),3,400),IF(AA898="Prune","Low value: "&amp;N(K898)&amp;" clicks, "&amp;N(L898)&amp;" impressions, "&amp;N(Q898)&amp;" sessions, no key events. Remove or noindex it and update internal links.",IF(AA898="Redirect","Low value but "&amp;N(AC898)&amp;" referring domains. 301 it to the closest relevant page to keep those links.",IF(AND(Z898="No",Y898="Yes",N(K898)&lt;Rules!$B$5),"Low search traffic but it converts (key events: "&amp;S898&amp;"). Keep it and link to it.",IF(W898="Yes","Stronger than the page it overlaps ("&amp;I898&amp;"). Keep; merge that page into this one.","Healthy: "&amp;N(K898)&amp;" clicks"&amp;IF(ISNUMBER(N898),", average position "&amp;TEXT(N898,"0.0"),"")&amp;". Keep and monitor."))))))))))</f>
        <v/>
      </c>
      <c r="AE898">
        <f>IF(A898="","",IF(AD898&lt;&gt;"",AD898,AA898))</f>
        <v/>
      </c>
    </row>
    <row r="899">
      <c r="A899">
        <f>IF(Crawl!A898="","",Crawl!A898)</f>
        <v/>
      </c>
      <c r="B899">
        <f>IF(A899="","",Crawl!EC898)</f>
        <v/>
      </c>
      <c r="C899">
        <f>IF(A899="","",IFERROR(INDEX(Crawl!$A898:$DZ898,1,Rules!$H$6),""))</f>
        <v/>
      </c>
      <c r="D899">
        <f>IF(A899="","",IFERROR(INDEX(Crawl!$A898:$DZ898,1,Rules!$H$7),"")&amp;"")</f>
        <v/>
      </c>
      <c r="E899">
        <f>IF(A899="","",IFERROR(INDEX(Crawl!$A898:$DZ898,1,Rules!$H$8),"")&amp;"")</f>
        <v/>
      </c>
      <c r="F899">
        <f>IF(A899="","",IFERROR(INDEX(Crawl!$A898:$DZ898,1,Rules!$H$9),""))</f>
        <v/>
      </c>
      <c r="G899">
        <f>IF(A899="","",IFERROR(INDEX(Crawl!$A898:$DZ898,1,Rules!$H$10),""))</f>
        <v/>
      </c>
      <c r="H899">
        <f>IF(A899="","",IFERROR(INDEX(Crawl!$A898:$DZ898,1,Rules!$H$12),""))</f>
        <v/>
      </c>
      <c r="I899">
        <f>IF(A899="","",IF(AND(N(H899)&gt;0,IFERROR(INDEX(Crawl!$A898:$DZ898,1,Rules!$H$11),"")&amp;""&lt;&gt;""),IFERROR(INDEX(Crawl!$A898:$DZ898,1,Rules!$H$11),"")&amp;"",IF(AND(ISNUMBER(J899),N(J899)&gt;=Rules!$B$12,IFERROR(INDEX(Crawl!$A898:$DZ898,1,Rules!$H$13),"")&amp;""&lt;&gt;""),IFERROR(INDEX(Crawl!$A898:$DZ898,1,Rules!$H$13),"")&amp;"","")))</f>
        <v/>
      </c>
      <c r="J899" s="19">
        <f>IF(A899="","",IF(IFERROR(INDEX(Crawl!$A898:$DZ898,1,Rules!$H$14),"")&amp;""="","",IFERROR(INDEX(Crawl!$A898:$DZ898,1,Rules!$H$14),"")))</f>
        <v/>
      </c>
      <c r="K899">
        <f>IF(A899="","",IFERROR(SUMIFS('GSC current'!$J$2:$J$2001,'GSC current'!$I$2:$I$2001,B899),0))</f>
        <v/>
      </c>
      <c r="L899">
        <f>IF(A899="","",IFERROR(SUMIFS('GSC current'!$K$2:$K$2001,'GSC current'!$I$2:$I$2001,B899),0))</f>
        <v/>
      </c>
      <c r="M899" s="20">
        <f>IF(A899="","",IF(N(L899)&gt;0,K899/L899,""))</f>
        <v/>
      </c>
      <c r="N899" s="21">
        <f>IF(A899="","",IF(N(L899)&gt;0,SUMIFS('GSC current'!$L$2:$L$2001,'GSC current'!$I$2:$I$2001,B899)/L899,""))</f>
        <v/>
      </c>
      <c r="O899">
        <f>IF(A899="","",IFERROR(SUMIFS('GSC previous'!$J$2:$J$2001,'GSC previous'!$I$2:$I$2001,B899),0))</f>
        <v/>
      </c>
      <c r="P899" s="22">
        <f>IF(A899="","",IF(N(O899)&gt;0,(K899-O899)/O899,""))</f>
        <v/>
      </c>
      <c r="Q899">
        <f>IF(A899="","",IFERROR(SUMIFS(GA4!$P$2:$P$2001,GA4!$O$2:$O$2001,B899),0))</f>
        <v/>
      </c>
      <c r="R899" s="23">
        <f>IF(A899="","",IF(N(Q899)&gt;0,SUMIFS(GA4!$Q$2:$Q$2001,GA4!$O$2:$O$2001,B899)/Q899,""))</f>
        <v/>
      </c>
      <c r="S899">
        <f>IF(A899="","",IFERROR(SUMIFS(GA4!$R$2:$R$2001,GA4!$O$2:$O$2001,B899),0))</f>
        <v/>
      </c>
      <c r="T899">
        <f>IF(A899="","",IF(AND(ISNUMBER(F899),LEFT(C899&amp;"",1)="2"),IF(F899&lt;Rules!$B$9,"Yes","No"),"No"))</f>
        <v/>
      </c>
      <c r="U899">
        <f>IF(A899="","",IF(AND(N(O899)&gt;=Rules!$B$8,ISNUMBER(P899)),IF(P899&lt;=-Rules!$B$7,"Yes","No"),"No"))</f>
        <v/>
      </c>
      <c r="V899">
        <f>IF(A899="","",IF(AND(N(L899)&gt;=Rules!$B$6,ISNUMBER(N899)),IF(AND(N899&gt;=Rules!$B$10,N899&lt;=Rules!$B$11),"Yes","No"),"No"))</f>
        <v/>
      </c>
      <c r="W899">
        <f>IF(A899="","",IF(I899&lt;&gt;"","Yes","No"))</f>
        <v/>
      </c>
      <c r="X899">
        <f>IF(I899="","",IF(SUMIFS($K$3:$K$2002,$A$3:$A$2002,SUBSTITUTE(SUBSTITUTE(I899,"?","~?"),"*","~*"))&gt;N(K899),"Yes","No"))</f>
        <v/>
      </c>
      <c r="Y899">
        <f>IF(A899="","",IF(N(S899)&gt;0,"Yes","No"))</f>
        <v/>
      </c>
      <c r="Z899">
        <f>IF(A899="","",IF(AND(N(K899)&lt;Rules!$B$5,N(L899)&lt;Rules!$B$6,N(Q899)&lt;Rules!$B$13,Y899="No"),"Yes","No"))</f>
        <v/>
      </c>
      <c r="AA899">
        <f>IF(A899="","",IF(LEFT(C899&amp;"",1)="3","Redirect",IF(OR(LEFT(C899&amp;"",1)="4",LEFT(C899&amp;"",1)="5"),IF(OR(N(K899)&gt;0,N(AC899)&gt;=Rules!$B$14),"Redirect","Prune"),IF(D899="Non-Indexable","Keep",IF(AND(W899="Yes",X899="Yes",Y899="No"),"Merge",IF(OR(U899="Yes",V899="Yes",AND(T899="Yes",N(L899)&gt;=Rules!$B$6)),"Update",IF(Z899="Yes",IF(N(AC899)&gt;=Rules!$B$14,"Redirect","Prune"),"Keep")))))))</f>
        <v/>
      </c>
      <c r="AB899">
        <f>IF(A899="","",IF(LEFT(C899&amp;"",1)="3","Already redirects ("&amp;C899&amp;"). Update internal links to point at the final URL.",IF(OR(LEFT(C899&amp;"",1)="4",LEFT(C899&amp;"",1)="5"),IF(AA899="Redirect","Returns "&amp;C899&amp;" but still has "&amp;N(K899)&amp;" clicks and "&amp;N(AC899)&amp;" referring domains. 301 it to the closest live page.","Returns "&amp;C899&amp;" with no clicks or links. Remove internal links and let it 404 or 410."),IF(D899="Non-Indexable","Non-indexable ("&amp;E899&amp;"). Keep if that is intentional; otherwise fix the canonical or noindex.",IF(AA899="Merge","Overlaps with "&amp;I899&amp;IF(N(J899)&gt;0," (similarity "&amp;TEXT(J899,"0.00")&amp;")","")&amp;", which gets more clicks. Merge the useful parts into it and 301 this URL.",IF(AA899="Update",MID(IF(U899="Yes","; Clicks down "&amp;TEXT(-P899,"0%")&amp;" on the previous period","")&amp;IF(V899="Yes","; Average position "&amp;TEXT(N899,"0.0")&amp;" on "&amp;TEXT(L899,"#,##0")&amp;" impressions (striking distance)","")&amp;IF(AND(T899="Yes",N(L899)&gt;=Rules!$B$6),"; Thin ("&amp;F899&amp;" words) but has search demand",""),3,400),IF(AA899="Prune","Low value: "&amp;N(K899)&amp;" clicks, "&amp;N(L899)&amp;" impressions, "&amp;N(Q899)&amp;" sessions, no key events. Remove or noindex it and update internal links.",IF(AA899="Redirect","Low value but "&amp;N(AC899)&amp;" referring domains. 301 it to the closest relevant page to keep those links.",IF(AND(Z899="No",Y899="Yes",N(K899)&lt;Rules!$B$5),"Low search traffic but it converts (key events: "&amp;S899&amp;"). Keep it and link to it.",IF(W899="Yes","Stronger than the page it overlaps ("&amp;I899&amp;"). Keep; merge that page into this one.","Healthy: "&amp;N(K899)&amp;" clicks"&amp;IF(ISNUMBER(N899),", average position "&amp;TEXT(N899,"0.0"),"")&amp;". Keep and monitor."))))))))))</f>
        <v/>
      </c>
      <c r="AE899">
        <f>IF(A899="","",IF(AD899&lt;&gt;"",AD899,AA899))</f>
        <v/>
      </c>
    </row>
    <row r="900">
      <c r="A900">
        <f>IF(Crawl!A899="","",Crawl!A899)</f>
        <v/>
      </c>
      <c r="B900">
        <f>IF(A900="","",Crawl!EC899)</f>
        <v/>
      </c>
      <c r="C900">
        <f>IF(A900="","",IFERROR(INDEX(Crawl!$A899:$DZ899,1,Rules!$H$6),""))</f>
        <v/>
      </c>
      <c r="D900">
        <f>IF(A900="","",IFERROR(INDEX(Crawl!$A899:$DZ899,1,Rules!$H$7),"")&amp;"")</f>
        <v/>
      </c>
      <c r="E900">
        <f>IF(A900="","",IFERROR(INDEX(Crawl!$A899:$DZ899,1,Rules!$H$8),"")&amp;"")</f>
        <v/>
      </c>
      <c r="F900">
        <f>IF(A900="","",IFERROR(INDEX(Crawl!$A899:$DZ899,1,Rules!$H$9),""))</f>
        <v/>
      </c>
      <c r="G900">
        <f>IF(A900="","",IFERROR(INDEX(Crawl!$A899:$DZ899,1,Rules!$H$10),""))</f>
        <v/>
      </c>
      <c r="H900">
        <f>IF(A900="","",IFERROR(INDEX(Crawl!$A899:$DZ899,1,Rules!$H$12),""))</f>
        <v/>
      </c>
      <c r="I900">
        <f>IF(A900="","",IF(AND(N(H900)&gt;0,IFERROR(INDEX(Crawl!$A899:$DZ899,1,Rules!$H$11),"")&amp;""&lt;&gt;""),IFERROR(INDEX(Crawl!$A899:$DZ899,1,Rules!$H$11),"")&amp;"",IF(AND(ISNUMBER(J900),N(J900)&gt;=Rules!$B$12,IFERROR(INDEX(Crawl!$A899:$DZ899,1,Rules!$H$13),"")&amp;""&lt;&gt;""),IFERROR(INDEX(Crawl!$A899:$DZ899,1,Rules!$H$13),"")&amp;"","")))</f>
        <v/>
      </c>
      <c r="J900" s="19">
        <f>IF(A900="","",IF(IFERROR(INDEX(Crawl!$A899:$DZ899,1,Rules!$H$14),"")&amp;""="","",IFERROR(INDEX(Crawl!$A899:$DZ899,1,Rules!$H$14),"")))</f>
        <v/>
      </c>
      <c r="K900">
        <f>IF(A900="","",IFERROR(SUMIFS('GSC current'!$J$2:$J$2001,'GSC current'!$I$2:$I$2001,B900),0))</f>
        <v/>
      </c>
      <c r="L900">
        <f>IF(A900="","",IFERROR(SUMIFS('GSC current'!$K$2:$K$2001,'GSC current'!$I$2:$I$2001,B900),0))</f>
        <v/>
      </c>
      <c r="M900" s="20">
        <f>IF(A900="","",IF(N(L900)&gt;0,K900/L900,""))</f>
        <v/>
      </c>
      <c r="N900" s="21">
        <f>IF(A900="","",IF(N(L900)&gt;0,SUMIFS('GSC current'!$L$2:$L$2001,'GSC current'!$I$2:$I$2001,B900)/L900,""))</f>
        <v/>
      </c>
      <c r="O900">
        <f>IF(A900="","",IFERROR(SUMIFS('GSC previous'!$J$2:$J$2001,'GSC previous'!$I$2:$I$2001,B900),0))</f>
        <v/>
      </c>
      <c r="P900" s="22">
        <f>IF(A900="","",IF(N(O900)&gt;0,(K900-O900)/O900,""))</f>
        <v/>
      </c>
      <c r="Q900">
        <f>IF(A900="","",IFERROR(SUMIFS(GA4!$P$2:$P$2001,GA4!$O$2:$O$2001,B900),0))</f>
        <v/>
      </c>
      <c r="R900" s="23">
        <f>IF(A900="","",IF(N(Q900)&gt;0,SUMIFS(GA4!$Q$2:$Q$2001,GA4!$O$2:$O$2001,B900)/Q900,""))</f>
        <v/>
      </c>
      <c r="S900">
        <f>IF(A900="","",IFERROR(SUMIFS(GA4!$R$2:$R$2001,GA4!$O$2:$O$2001,B900),0))</f>
        <v/>
      </c>
      <c r="T900">
        <f>IF(A900="","",IF(AND(ISNUMBER(F900),LEFT(C900&amp;"",1)="2"),IF(F900&lt;Rules!$B$9,"Yes","No"),"No"))</f>
        <v/>
      </c>
      <c r="U900">
        <f>IF(A900="","",IF(AND(N(O900)&gt;=Rules!$B$8,ISNUMBER(P900)),IF(P900&lt;=-Rules!$B$7,"Yes","No"),"No"))</f>
        <v/>
      </c>
      <c r="V900">
        <f>IF(A900="","",IF(AND(N(L900)&gt;=Rules!$B$6,ISNUMBER(N900)),IF(AND(N900&gt;=Rules!$B$10,N900&lt;=Rules!$B$11),"Yes","No"),"No"))</f>
        <v/>
      </c>
      <c r="W900">
        <f>IF(A900="","",IF(I900&lt;&gt;"","Yes","No"))</f>
        <v/>
      </c>
      <c r="X900">
        <f>IF(I900="","",IF(SUMIFS($K$3:$K$2002,$A$3:$A$2002,SUBSTITUTE(SUBSTITUTE(I900,"?","~?"),"*","~*"))&gt;N(K900),"Yes","No"))</f>
        <v/>
      </c>
      <c r="Y900">
        <f>IF(A900="","",IF(N(S900)&gt;0,"Yes","No"))</f>
        <v/>
      </c>
      <c r="Z900">
        <f>IF(A900="","",IF(AND(N(K900)&lt;Rules!$B$5,N(L900)&lt;Rules!$B$6,N(Q900)&lt;Rules!$B$13,Y900="No"),"Yes","No"))</f>
        <v/>
      </c>
      <c r="AA900">
        <f>IF(A900="","",IF(LEFT(C900&amp;"",1)="3","Redirect",IF(OR(LEFT(C900&amp;"",1)="4",LEFT(C900&amp;"",1)="5"),IF(OR(N(K900)&gt;0,N(AC900)&gt;=Rules!$B$14),"Redirect","Prune"),IF(D900="Non-Indexable","Keep",IF(AND(W900="Yes",X900="Yes",Y900="No"),"Merge",IF(OR(U900="Yes",V900="Yes",AND(T900="Yes",N(L900)&gt;=Rules!$B$6)),"Update",IF(Z900="Yes",IF(N(AC900)&gt;=Rules!$B$14,"Redirect","Prune"),"Keep")))))))</f>
        <v/>
      </c>
      <c r="AB900">
        <f>IF(A900="","",IF(LEFT(C900&amp;"",1)="3","Already redirects ("&amp;C900&amp;"). Update internal links to point at the final URL.",IF(OR(LEFT(C900&amp;"",1)="4",LEFT(C900&amp;"",1)="5"),IF(AA900="Redirect","Returns "&amp;C900&amp;" but still has "&amp;N(K900)&amp;" clicks and "&amp;N(AC900)&amp;" referring domains. 301 it to the closest live page.","Returns "&amp;C900&amp;" with no clicks or links. Remove internal links and let it 404 or 410."),IF(D900="Non-Indexable","Non-indexable ("&amp;E900&amp;"). Keep if that is intentional; otherwise fix the canonical or noindex.",IF(AA900="Merge","Overlaps with "&amp;I900&amp;IF(N(J900)&gt;0," (similarity "&amp;TEXT(J900,"0.00")&amp;")","")&amp;", which gets more clicks. Merge the useful parts into it and 301 this URL.",IF(AA900="Update",MID(IF(U900="Yes","; Clicks down "&amp;TEXT(-P900,"0%")&amp;" on the previous period","")&amp;IF(V900="Yes","; Average position "&amp;TEXT(N900,"0.0")&amp;" on "&amp;TEXT(L900,"#,##0")&amp;" impressions (striking distance)","")&amp;IF(AND(T900="Yes",N(L900)&gt;=Rules!$B$6),"; Thin ("&amp;F900&amp;" words) but has search demand",""),3,400),IF(AA900="Prune","Low value: "&amp;N(K900)&amp;" clicks, "&amp;N(L900)&amp;" impressions, "&amp;N(Q900)&amp;" sessions, no key events. Remove or noindex it and update internal links.",IF(AA900="Redirect","Low value but "&amp;N(AC900)&amp;" referring domains. 301 it to the closest relevant page to keep those links.",IF(AND(Z900="No",Y900="Yes",N(K900)&lt;Rules!$B$5),"Low search traffic but it converts (key events: "&amp;S900&amp;"). Keep it and link to it.",IF(W900="Yes","Stronger than the page it overlaps ("&amp;I900&amp;"). Keep; merge that page into this one.","Healthy: "&amp;N(K900)&amp;" clicks"&amp;IF(ISNUMBER(N900),", average position "&amp;TEXT(N900,"0.0"),"")&amp;". Keep and monitor."))))))))))</f>
        <v/>
      </c>
      <c r="AE900">
        <f>IF(A900="","",IF(AD900&lt;&gt;"",AD900,AA900))</f>
        <v/>
      </c>
    </row>
    <row r="901">
      <c r="A901">
        <f>IF(Crawl!A900="","",Crawl!A900)</f>
        <v/>
      </c>
      <c r="B901">
        <f>IF(A901="","",Crawl!EC900)</f>
        <v/>
      </c>
      <c r="C901">
        <f>IF(A901="","",IFERROR(INDEX(Crawl!$A900:$DZ900,1,Rules!$H$6),""))</f>
        <v/>
      </c>
      <c r="D901">
        <f>IF(A901="","",IFERROR(INDEX(Crawl!$A900:$DZ900,1,Rules!$H$7),"")&amp;"")</f>
        <v/>
      </c>
      <c r="E901">
        <f>IF(A901="","",IFERROR(INDEX(Crawl!$A900:$DZ900,1,Rules!$H$8),"")&amp;"")</f>
        <v/>
      </c>
      <c r="F901">
        <f>IF(A901="","",IFERROR(INDEX(Crawl!$A900:$DZ900,1,Rules!$H$9),""))</f>
        <v/>
      </c>
      <c r="G901">
        <f>IF(A901="","",IFERROR(INDEX(Crawl!$A900:$DZ900,1,Rules!$H$10),""))</f>
        <v/>
      </c>
      <c r="H901">
        <f>IF(A901="","",IFERROR(INDEX(Crawl!$A900:$DZ900,1,Rules!$H$12),""))</f>
        <v/>
      </c>
      <c r="I901">
        <f>IF(A901="","",IF(AND(N(H901)&gt;0,IFERROR(INDEX(Crawl!$A900:$DZ900,1,Rules!$H$11),"")&amp;""&lt;&gt;""),IFERROR(INDEX(Crawl!$A900:$DZ900,1,Rules!$H$11),"")&amp;"",IF(AND(ISNUMBER(J901),N(J901)&gt;=Rules!$B$12,IFERROR(INDEX(Crawl!$A900:$DZ900,1,Rules!$H$13),"")&amp;""&lt;&gt;""),IFERROR(INDEX(Crawl!$A900:$DZ900,1,Rules!$H$13),"")&amp;"","")))</f>
        <v/>
      </c>
      <c r="J901" s="19">
        <f>IF(A901="","",IF(IFERROR(INDEX(Crawl!$A900:$DZ900,1,Rules!$H$14),"")&amp;""="","",IFERROR(INDEX(Crawl!$A900:$DZ900,1,Rules!$H$14),"")))</f>
        <v/>
      </c>
      <c r="K901">
        <f>IF(A901="","",IFERROR(SUMIFS('GSC current'!$J$2:$J$2001,'GSC current'!$I$2:$I$2001,B901),0))</f>
        <v/>
      </c>
      <c r="L901">
        <f>IF(A901="","",IFERROR(SUMIFS('GSC current'!$K$2:$K$2001,'GSC current'!$I$2:$I$2001,B901),0))</f>
        <v/>
      </c>
      <c r="M901" s="20">
        <f>IF(A901="","",IF(N(L901)&gt;0,K901/L901,""))</f>
        <v/>
      </c>
      <c r="N901" s="21">
        <f>IF(A901="","",IF(N(L901)&gt;0,SUMIFS('GSC current'!$L$2:$L$2001,'GSC current'!$I$2:$I$2001,B901)/L901,""))</f>
        <v/>
      </c>
      <c r="O901">
        <f>IF(A901="","",IFERROR(SUMIFS('GSC previous'!$J$2:$J$2001,'GSC previous'!$I$2:$I$2001,B901),0))</f>
        <v/>
      </c>
      <c r="P901" s="22">
        <f>IF(A901="","",IF(N(O901)&gt;0,(K901-O901)/O901,""))</f>
        <v/>
      </c>
      <c r="Q901">
        <f>IF(A901="","",IFERROR(SUMIFS(GA4!$P$2:$P$2001,GA4!$O$2:$O$2001,B901),0))</f>
        <v/>
      </c>
      <c r="R901" s="23">
        <f>IF(A901="","",IF(N(Q901)&gt;0,SUMIFS(GA4!$Q$2:$Q$2001,GA4!$O$2:$O$2001,B901)/Q901,""))</f>
        <v/>
      </c>
      <c r="S901">
        <f>IF(A901="","",IFERROR(SUMIFS(GA4!$R$2:$R$2001,GA4!$O$2:$O$2001,B901),0))</f>
        <v/>
      </c>
      <c r="T901">
        <f>IF(A901="","",IF(AND(ISNUMBER(F901),LEFT(C901&amp;"",1)="2"),IF(F901&lt;Rules!$B$9,"Yes","No"),"No"))</f>
        <v/>
      </c>
      <c r="U901">
        <f>IF(A901="","",IF(AND(N(O901)&gt;=Rules!$B$8,ISNUMBER(P901)),IF(P901&lt;=-Rules!$B$7,"Yes","No"),"No"))</f>
        <v/>
      </c>
      <c r="V901">
        <f>IF(A901="","",IF(AND(N(L901)&gt;=Rules!$B$6,ISNUMBER(N901)),IF(AND(N901&gt;=Rules!$B$10,N901&lt;=Rules!$B$11),"Yes","No"),"No"))</f>
        <v/>
      </c>
      <c r="W901">
        <f>IF(A901="","",IF(I901&lt;&gt;"","Yes","No"))</f>
        <v/>
      </c>
      <c r="X901">
        <f>IF(I901="","",IF(SUMIFS($K$3:$K$2002,$A$3:$A$2002,SUBSTITUTE(SUBSTITUTE(I901,"?","~?"),"*","~*"))&gt;N(K901),"Yes","No"))</f>
        <v/>
      </c>
      <c r="Y901">
        <f>IF(A901="","",IF(N(S901)&gt;0,"Yes","No"))</f>
        <v/>
      </c>
      <c r="Z901">
        <f>IF(A901="","",IF(AND(N(K901)&lt;Rules!$B$5,N(L901)&lt;Rules!$B$6,N(Q901)&lt;Rules!$B$13,Y901="No"),"Yes","No"))</f>
        <v/>
      </c>
      <c r="AA901">
        <f>IF(A901="","",IF(LEFT(C901&amp;"",1)="3","Redirect",IF(OR(LEFT(C901&amp;"",1)="4",LEFT(C901&amp;"",1)="5"),IF(OR(N(K901)&gt;0,N(AC901)&gt;=Rules!$B$14),"Redirect","Prune"),IF(D901="Non-Indexable","Keep",IF(AND(W901="Yes",X901="Yes",Y901="No"),"Merge",IF(OR(U901="Yes",V901="Yes",AND(T901="Yes",N(L901)&gt;=Rules!$B$6)),"Update",IF(Z901="Yes",IF(N(AC901)&gt;=Rules!$B$14,"Redirect","Prune"),"Keep")))))))</f>
        <v/>
      </c>
      <c r="AB901">
        <f>IF(A901="","",IF(LEFT(C901&amp;"",1)="3","Already redirects ("&amp;C901&amp;"). Update internal links to point at the final URL.",IF(OR(LEFT(C901&amp;"",1)="4",LEFT(C901&amp;"",1)="5"),IF(AA901="Redirect","Returns "&amp;C901&amp;" but still has "&amp;N(K901)&amp;" clicks and "&amp;N(AC901)&amp;" referring domains. 301 it to the closest live page.","Returns "&amp;C901&amp;" with no clicks or links. Remove internal links and let it 404 or 410."),IF(D901="Non-Indexable","Non-indexable ("&amp;E901&amp;"). Keep if that is intentional; otherwise fix the canonical or noindex.",IF(AA901="Merge","Overlaps with "&amp;I901&amp;IF(N(J901)&gt;0," (similarity "&amp;TEXT(J901,"0.00")&amp;")","")&amp;", which gets more clicks. Merge the useful parts into it and 301 this URL.",IF(AA901="Update",MID(IF(U901="Yes","; Clicks down "&amp;TEXT(-P901,"0%")&amp;" on the previous period","")&amp;IF(V901="Yes","; Average position "&amp;TEXT(N901,"0.0")&amp;" on "&amp;TEXT(L901,"#,##0")&amp;" impressions (striking distance)","")&amp;IF(AND(T901="Yes",N(L901)&gt;=Rules!$B$6),"; Thin ("&amp;F901&amp;" words) but has search demand",""),3,400),IF(AA901="Prune","Low value: "&amp;N(K901)&amp;" clicks, "&amp;N(L901)&amp;" impressions, "&amp;N(Q901)&amp;" sessions, no key events. Remove or noindex it and update internal links.",IF(AA901="Redirect","Low value but "&amp;N(AC901)&amp;" referring domains. 301 it to the closest relevant page to keep those links.",IF(AND(Z901="No",Y901="Yes",N(K901)&lt;Rules!$B$5),"Low search traffic but it converts (key events: "&amp;S901&amp;"). Keep it and link to it.",IF(W901="Yes","Stronger than the page it overlaps ("&amp;I901&amp;"). Keep; merge that page into this one.","Healthy: "&amp;N(K901)&amp;" clicks"&amp;IF(ISNUMBER(N901),", average position "&amp;TEXT(N901,"0.0"),"")&amp;". Keep and monitor."))))))))))</f>
        <v/>
      </c>
      <c r="AE901">
        <f>IF(A901="","",IF(AD901&lt;&gt;"",AD901,AA901))</f>
        <v/>
      </c>
    </row>
    <row r="902">
      <c r="A902">
        <f>IF(Crawl!A901="","",Crawl!A901)</f>
        <v/>
      </c>
      <c r="B902">
        <f>IF(A902="","",Crawl!EC901)</f>
        <v/>
      </c>
      <c r="C902">
        <f>IF(A902="","",IFERROR(INDEX(Crawl!$A901:$DZ901,1,Rules!$H$6),""))</f>
        <v/>
      </c>
      <c r="D902">
        <f>IF(A902="","",IFERROR(INDEX(Crawl!$A901:$DZ901,1,Rules!$H$7),"")&amp;"")</f>
        <v/>
      </c>
      <c r="E902">
        <f>IF(A902="","",IFERROR(INDEX(Crawl!$A901:$DZ901,1,Rules!$H$8),"")&amp;"")</f>
        <v/>
      </c>
      <c r="F902">
        <f>IF(A902="","",IFERROR(INDEX(Crawl!$A901:$DZ901,1,Rules!$H$9),""))</f>
        <v/>
      </c>
      <c r="G902">
        <f>IF(A902="","",IFERROR(INDEX(Crawl!$A901:$DZ901,1,Rules!$H$10),""))</f>
        <v/>
      </c>
      <c r="H902">
        <f>IF(A902="","",IFERROR(INDEX(Crawl!$A901:$DZ901,1,Rules!$H$12),""))</f>
        <v/>
      </c>
      <c r="I902">
        <f>IF(A902="","",IF(AND(N(H902)&gt;0,IFERROR(INDEX(Crawl!$A901:$DZ901,1,Rules!$H$11),"")&amp;""&lt;&gt;""),IFERROR(INDEX(Crawl!$A901:$DZ901,1,Rules!$H$11),"")&amp;"",IF(AND(ISNUMBER(J902),N(J902)&gt;=Rules!$B$12,IFERROR(INDEX(Crawl!$A901:$DZ901,1,Rules!$H$13),"")&amp;""&lt;&gt;""),IFERROR(INDEX(Crawl!$A901:$DZ901,1,Rules!$H$13),"")&amp;"","")))</f>
        <v/>
      </c>
      <c r="J902" s="19">
        <f>IF(A902="","",IF(IFERROR(INDEX(Crawl!$A901:$DZ901,1,Rules!$H$14),"")&amp;""="","",IFERROR(INDEX(Crawl!$A901:$DZ901,1,Rules!$H$14),"")))</f>
        <v/>
      </c>
      <c r="K902">
        <f>IF(A902="","",IFERROR(SUMIFS('GSC current'!$J$2:$J$2001,'GSC current'!$I$2:$I$2001,B902),0))</f>
        <v/>
      </c>
      <c r="L902">
        <f>IF(A902="","",IFERROR(SUMIFS('GSC current'!$K$2:$K$2001,'GSC current'!$I$2:$I$2001,B902),0))</f>
        <v/>
      </c>
      <c r="M902" s="20">
        <f>IF(A902="","",IF(N(L902)&gt;0,K902/L902,""))</f>
        <v/>
      </c>
      <c r="N902" s="21">
        <f>IF(A902="","",IF(N(L902)&gt;0,SUMIFS('GSC current'!$L$2:$L$2001,'GSC current'!$I$2:$I$2001,B902)/L902,""))</f>
        <v/>
      </c>
      <c r="O902">
        <f>IF(A902="","",IFERROR(SUMIFS('GSC previous'!$J$2:$J$2001,'GSC previous'!$I$2:$I$2001,B902),0))</f>
        <v/>
      </c>
      <c r="P902" s="22">
        <f>IF(A902="","",IF(N(O902)&gt;0,(K902-O902)/O902,""))</f>
        <v/>
      </c>
      <c r="Q902">
        <f>IF(A902="","",IFERROR(SUMIFS(GA4!$P$2:$P$2001,GA4!$O$2:$O$2001,B902),0))</f>
        <v/>
      </c>
      <c r="R902" s="23">
        <f>IF(A902="","",IF(N(Q902)&gt;0,SUMIFS(GA4!$Q$2:$Q$2001,GA4!$O$2:$O$2001,B902)/Q902,""))</f>
        <v/>
      </c>
      <c r="S902">
        <f>IF(A902="","",IFERROR(SUMIFS(GA4!$R$2:$R$2001,GA4!$O$2:$O$2001,B902),0))</f>
        <v/>
      </c>
      <c r="T902">
        <f>IF(A902="","",IF(AND(ISNUMBER(F902),LEFT(C902&amp;"",1)="2"),IF(F902&lt;Rules!$B$9,"Yes","No"),"No"))</f>
        <v/>
      </c>
      <c r="U902">
        <f>IF(A902="","",IF(AND(N(O902)&gt;=Rules!$B$8,ISNUMBER(P902)),IF(P902&lt;=-Rules!$B$7,"Yes","No"),"No"))</f>
        <v/>
      </c>
      <c r="V902">
        <f>IF(A902="","",IF(AND(N(L902)&gt;=Rules!$B$6,ISNUMBER(N902)),IF(AND(N902&gt;=Rules!$B$10,N902&lt;=Rules!$B$11),"Yes","No"),"No"))</f>
        <v/>
      </c>
      <c r="W902">
        <f>IF(A902="","",IF(I902&lt;&gt;"","Yes","No"))</f>
        <v/>
      </c>
      <c r="X902">
        <f>IF(I902="","",IF(SUMIFS($K$3:$K$2002,$A$3:$A$2002,SUBSTITUTE(SUBSTITUTE(I902,"?","~?"),"*","~*"))&gt;N(K902),"Yes","No"))</f>
        <v/>
      </c>
      <c r="Y902">
        <f>IF(A902="","",IF(N(S902)&gt;0,"Yes","No"))</f>
        <v/>
      </c>
      <c r="Z902">
        <f>IF(A902="","",IF(AND(N(K902)&lt;Rules!$B$5,N(L902)&lt;Rules!$B$6,N(Q902)&lt;Rules!$B$13,Y902="No"),"Yes","No"))</f>
        <v/>
      </c>
      <c r="AA902">
        <f>IF(A902="","",IF(LEFT(C902&amp;"",1)="3","Redirect",IF(OR(LEFT(C902&amp;"",1)="4",LEFT(C902&amp;"",1)="5"),IF(OR(N(K902)&gt;0,N(AC902)&gt;=Rules!$B$14),"Redirect","Prune"),IF(D902="Non-Indexable","Keep",IF(AND(W902="Yes",X902="Yes",Y902="No"),"Merge",IF(OR(U902="Yes",V902="Yes",AND(T902="Yes",N(L902)&gt;=Rules!$B$6)),"Update",IF(Z902="Yes",IF(N(AC902)&gt;=Rules!$B$14,"Redirect","Prune"),"Keep")))))))</f>
        <v/>
      </c>
      <c r="AB902">
        <f>IF(A902="","",IF(LEFT(C902&amp;"",1)="3","Already redirects ("&amp;C902&amp;"). Update internal links to point at the final URL.",IF(OR(LEFT(C902&amp;"",1)="4",LEFT(C902&amp;"",1)="5"),IF(AA902="Redirect","Returns "&amp;C902&amp;" but still has "&amp;N(K902)&amp;" clicks and "&amp;N(AC902)&amp;" referring domains. 301 it to the closest live page.","Returns "&amp;C902&amp;" with no clicks or links. Remove internal links and let it 404 or 410."),IF(D902="Non-Indexable","Non-indexable ("&amp;E902&amp;"). Keep if that is intentional; otherwise fix the canonical or noindex.",IF(AA902="Merge","Overlaps with "&amp;I902&amp;IF(N(J902)&gt;0," (similarity "&amp;TEXT(J902,"0.00")&amp;")","")&amp;", which gets more clicks. Merge the useful parts into it and 301 this URL.",IF(AA902="Update",MID(IF(U902="Yes","; Clicks down "&amp;TEXT(-P902,"0%")&amp;" on the previous period","")&amp;IF(V902="Yes","; Average position "&amp;TEXT(N902,"0.0")&amp;" on "&amp;TEXT(L902,"#,##0")&amp;" impressions (striking distance)","")&amp;IF(AND(T902="Yes",N(L902)&gt;=Rules!$B$6),"; Thin ("&amp;F902&amp;" words) but has search demand",""),3,400),IF(AA902="Prune","Low value: "&amp;N(K902)&amp;" clicks, "&amp;N(L902)&amp;" impressions, "&amp;N(Q902)&amp;" sessions, no key events. Remove or noindex it and update internal links.",IF(AA902="Redirect","Low value but "&amp;N(AC902)&amp;" referring domains. 301 it to the closest relevant page to keep those links.",IF(AND(Z902="No",Y902="Yes",N(K902)&lt;Rules!$B$5),"Low search traffic but it converts (key events: "&amp;S902&amp;"). Keep it and link to it.",IF(W902="Yes","Stronger than the page it overlaps ("&amp;I902&amp;"). Keep; merge that page into this one.","Healthy: "&amp;N(K902)&amp;" clicks"&amp;IF(ISNUMBER(N902),", average position "&amp;TEXT(N902,"0.0"),"")&amp;". Keep and monitor."))))))))))</f>
        <v/>
      </c>
      <c r="AE902">
        <f>IF(A902="","",IF(AD902&lt;&gt;"",AD902,AA902))</f>
        <v/>
      </c>
    </row>
    <row r="903">
      <c r="A903">
        <f>IF(Crawl!A902="","",Crawl!A902)</f>
        <v/>
      </c>
      <c r="B903">
        <f>IF(A903="","",Crawl!EC902)</f>
        <v/>
      </c>
      <c r="C903">
        <f>IF(A903="","",IFERROR(INDEX(Crawl!$A902:$DZ902,1,Rules!$H$6),""))</f>
        <v/>
      </c>
      <c r="D903">
        <f>IF(A903="","",IFERROR(INDEX(Crawl!$A902:$DZ902,1,Rules!$H$7),"")&amp;"")</f>
        <v/>
      </c>
      <c r="E903">
        <f>IF(A903="","",IFERROR(INDEX(Crawl!$A902:$DZ902,1,Rules!$H$8),"")&amp;"")</f>
        <v/>
      </c>
      <c r="F903">
        <f>IF(A903="","",IFERROR(INDEX(Crawl!$A902:$DZ902,1,Rules!$H$9),""))</f>
        <v/>
      </c>
      <c r="G903">
        <f>IF(A903="","",IFERROR(INDEX(Crawl!$A902:$DZ902,1,Rules!$H$10),""))</f>
        <v/>
      </c>
      <c r="H903">
        <f>IF(A903="","",IFERROR(INDEX(Crawl!$A902:$DZ902,1,Rules!$H$12),""))</f>
        <v/>
      </c>
      <c r="I903">
        <f>IF(A903="","",IF(AND(N(H903)&gt;0,IFERROR(INDEX(Crawl!$A902:$DZ902,1,Rules!$H$11),"")&amp;""&lt;&gt;""),IFERROR(INDEX(Crawl!$A902:$DZ902,1,Rules!$H$11),"")&amp;"",IF(AND(ISNUMBER(J903),N(J903)&gt;=Rules!$B$12,IFERROR(INDEX(Crawl!$A902:$DZ902,1,Rules!$H$13),"")&amp;""&lt;&gt;""),IFERROR(INDEX(Crawl!$A902:$DZ902,1,Rules!$H$13),"")&amp;"","")))</f>
        <v/>
      </c>
      <c r="J903" s="19">
        <f>IF(A903="","",IF(IFERROR(INDEX(Crawl!$A902:$DZ902,1,Rules!$H$14),"")&amp;""="","",IFERROR(INDEX(Crawl!$A902:$DZ902,1,Rules!$H$14),"")))</f>
        <v/>
      </c>
      <c r="K903">
        <f>IF(A903="","",IFERROR(SUMIFS('GSC current'!$J$2:$J$2001,'GSC current'!$I$2:$I$2001,B903),0))</f>
        <v/>
      </c>
      <c r="L903">
        <f>IF(A903="","",IFERROR(SUMIFS('GSC current'!$K$2:$K$2001,'GSC current'!$I$2:$I$2001,B903),0))</f>
        <v/>
      </c>
      <c r="M903" s="20">
        <f>IF(A903="","",IF(N(L903)&gt;0,K903/L903,""))</f>
        <v/>
      </c>
      <c r="N903" s="21">
        <f>IF(A903="","",IF(N(L903)&gt;0,SUMIFS('GSC current'!$L$2:$L$2001,'GSC current'!$I$2:$I$2001,B903)/L903,""))</f>
        <v/>
      </c>
      <c r="O903">
        <f>IF(A903="","",IFERROR(SUMIFS('GSC previous'!$J$2:$J$2001,'GSC previous'!$I$2:$I$2001,B903),0))</f>
        <v/>
      </c>
      <c r="P903" s="22">
        <f>IF(A903="","",IF(N(O903)&gt;0,(K903-O903)/O903,""))</f>
        <v/>
      </c>
      <c r="Q903">
        <f>IF(A903="","",IFERROR(SUMIFS(GA4!$P$2:$P$2001,GA4!$O$2:$O$2001,B903),0))</f>
        <v/>
      </c>
      <c r="R903" s="23">
        <f>IF(A903="","",IF(N(Q903)&gt;0,SUMIFS(GA4!$Q$2:$Q$2001,GA4!$O$2:$O$2001,B903)/Q903,""))</f>
        <v/>
      </c>
      <c r="S903">
        <f>IF(A903="","",IFERROR(SUMIFS(GA4!$R$2:$R$2001,GA4!$O$2:$O$2001,B903),0))</f>
        <v/>
      </c>
      <c r="T903">
        <f>IF(A903="","",IF(AND(ISNUMBER(F903),LEFT(C903&amp;"",1)="2"),IF(F903&lt;Rules!$B$9,"Yes","No"),"No"))</f>
        <v/>
      </c>
      <c r="U903">
        <f>IF(A903="","",IF(AND(N(O903)&gt;=Rules!$B$8,ISNUMBER(P903)),IF(P903&lt;=-Rules!$B$7,"Yes","No"),"No"))</f>
        <v/>
      </c>
      <c r="V903">
        <f>IF(A903="","",IF(AND(N(L903)&gt;=Rules!$B$6,ISNUMBER(N903)),IF(AND(N903&gt;=Rules!$B$10,N903&lt;=Rules!$B$11),"Yes","No"),"No"))</f>
        <v/>
      </c>
      <c r="W903">
        <f>IF(A903="","",IF(I903&lt;&gt;"","Yes","No"))</f>
        <v/>
      </c>
      <c r="X903">
        <f>IF(I903="","",IF(SUMIFS($K$3:$K$2002,$A$3:$A$2002,SUBSTITUTE(SUBSTITUTE(I903,"?","~?"),"*","~*"))&gt;N(K903),"Yes","No"))</f>
        <v/>
      </c>
      <c r="Y903">
        <f>IF(A903="","",IF(N(S903)&gt;0,"Yes","No"))</f>
        <v/>
      </c>
      <c r="Z903">
        <f>IF(A903="","",IF(AND(N(K903)&lt;Rules!$B$5,N(L903)&lt;Rules!$B$6,N(Q903)&lt;Rules!$B$13,Y903="No"),"Yes","No"))</f>
        <v/>
      </c>
      <c r="AA903">
        <f>IF(A903="","",IF(LEFT(C903&amp;"",1)="3","Redirect",IF(OR(LEFT(C903&amp;"",1)="4",LEFT(C903&amp;"",1)="5"),IF(OR(N(K903)&gt;0,N(AC903)&gt;=Rules!$B$14),"Redirect","Prune"),IF(D903="Non-Indexable","Keep",IF(AND(W903="Yes",X903="Yes",Y903="No"),"Merge",IF(OR(U903="Yes",V903="Yes",AND(T903="Yes",N(L903)&gt;=Rules!$B$6)),"Update",IF(Z903="Yes",IF(N(AC903)&gt;=Rules!$B$14,"Redirect","Prune"),"Keep")))))))</f>
        <v/>
      </c>
      <c r="AB903">
        <f>IF(A903="","",IF(LEFT(C903&amp;"",1)="3","Already redirects ("&amp;C903&amp;"). Update internal links to point at the final URL.",IF(OR(LEFT(C903&amp;"",1)="4",LEFT(C903&amp;"",1)="5"),IF(AA903="Redirect","Returns "&amp;C903&amp;" but still has "&amp;N(K903)&amp;" clicks and "&amp;N(AC903)&amp;" referring domains. 301 it to the closest live page.","Returns "&amp;C903&amp;" with no clicks or links. Remove internal links and let it 404 or 410."),IF(D903="Non-Indexable","Non-indexable ("&amp;E903&amp;"). Keep if that is intentional; otherwise fix the canonical or noindex.",IF(AA903="Merge","Overlaps with "&amp;I903&amp;IF(N(J903)&gt;0," (similarity "&amp;TEXT(J903,"0.00")&amp;")","")&amp;", which gets more clicks. Merge the useful parts into it and 301 this URL.",IF(AA903="Update",MID(IF(U903="Yes","; Clicks down "&amp;TEXT(-P903,"0%")&amp;" on the previous period","")&amp;IF(V903="Yes","; Average position "&amp;TEXT(N903,"0.0")&amp;" on "&amp;TEXT(L903,"#,##0")&amp;" impressions (striking distance)","")&amp;IF(AND(T903="Yes",N(L903)&gt;=Rules!$B$6),"; Thin ("&amp;F903&amp;" words) but has search demand",""),3,400),IF(AA903="Prune","Low value: "&amp;N(K903)&amp;" clicks, "&amp;N(L903)&amp;" impressions, "&amp;N(Q903)&amp;" sessions, no key events. Remove or noindex it and update internal links.",IF(AA903="Redirect","Low value but "&amp;N(AC903)&amp;" referring domains. 301 it to the closest relevant page to keep those links.",IF(AND(Z903="No",Y903="Yes",N(K903)&lt;Rules!$B$5),"Low search traffic but it converts (key events: "&amp;S903&amp;"). Keep it and link to it.",IF(W903="Yes","Stronger than the page it overlaps ("&amp;I903&amp;"). Keep; merge that page into this one.","Healthy: "&amp;N(K903)&amp;" clicks"&amp;IF(ISNUMBER(N903),", average position "&amp;TEXT(N903,"0.0"),"")&amp;". Keep and monitor."))))))))))</f>
        <v/>
      </c>
      <c r="AE903">
        <f>IF(A903="","",IF(AD903&lt;&gt;"",AD903,AA903))</f>
        <v/>
      </c>
    </row>
    <row r="904">
      <c r="A904">
        <f>IF(Crawl!A903="","",Crawl!A903)</f>
        <v/>
      </c>
      <c r="B904">
        <f>IF(A904="","",Crawl!EC903)</f>
        <v/>
      </c>
      <c r="C904">
        <f>IF(A904="","",IFERROR(INDEX(Crawl!$A903:$DZ903,1,Rules!$H$6),""))</f>
        <v/>
      </c>
      <c r="D904">
        <f>IF(A904="","",IFERROR(INDEX(Crawl!$A903:$DZ903,1,Rules!$H$7),"")&amp;"")</f>
        <v/>
      </c>
      <c r="E904">
        <f>IF(A904="","",IFERROR(INDEX(Crawl!$A903:$DZ903,1,Rules!$H$8),"")&amp;"")</f>
        <v/>
      </c>
      <c r="F904">
        <f>IF(A904="","",IFERROR(INDEX(Crawl!$A903:$DZ903,1,Rules!$H$9),""))</f>
        <v/>
      </c>
      <c r="G904">
        <f>IF(A904="","",IFERROR(INDEX(Crawl!$A903:$DZ903,1,Rules!$H$10),""))</f>
        <v/>
      </c>
      <c r="H904">
        <f>IF(A904="","",IFERROR(INDEX(Crawl!$A903:$DZ903,1,Rules!$H$12),""))</f>
        <v/>
      </c>
      <c r="I904">
        <f>IF(A904="","",IF(AND(N(H904)&gt;0,IFERROR(INDEX(Crawl!$A903:$DZ903,1,Rules!$H$11),"")&amp;""&lt;&gt;""),IFERROR(INDEX(Crawl!$A903:$DZ903,1,Rules!$H$11),"")&amp;"",IF(AND(ISNUMBER(J904),N(J904)&gt;=Rules!$B$12,IFERROR(INDEX(Crawl!$A903:$DZ903,1,Rules!$H$13),"")&amp;""&lt;&gt;""),IFERROR(INDEX(Crawl!$A903:$DZ903,1,Rules!$H$13),"")&amp;"","")))</f>
        <v/>
      </c>
      <c r="J904" s="19">
        <f>IF(A904="","",IF(IFERROR(INDEX(Crawl!$A903:$DZ903,1,Rules!$H$14),"")&amp;""="","",IFERROR(INDEX(Crawl!$A903:$DZ903,1,Rules!$H$14),"")))</f>
        <v/>
      </c>
      <c r="K904">
        <f>IF(A904="","",IFERROR(SUMIFS('GSC current'!$J$2:$J$2001,'GSC current'!$I$2:$I$2001,B904),0))</f>
        <v/>
      </c>
      <c r="L904">
        <f>IF(A904="","",IFERROR(SUMIFS('GSC current'!$K$2:$K$2001,'GSC current'!$I$2:$I$2001,B904),0))</f>
        <v/>
      </c>
      <c r="M904" s="20">
        <f>IF(A904="","",IF(N(L904)&gt;0,K904/L904,""))</f>
        <v/>
      </c>
      <c r="N904" s="21">
        <f>IF(A904="","",IF(N(L904)&gt;0,SUMIFS('GSC current'!$L$2:$L$2001,'GSC current'!$I$2:$I$2001,B904)/L904,""))</f>
        <v/>
      </c>
      <c r="O904">
        <f>IF(A904="","",IFERROR(SUMIFS('GSC previous'!$J$2:$J$2001,'GSC previous'!$I$2:$I$2001,B904),0))</f>
        <v/>
      </c>
      <c r="P904" s="22">
        <f>IF(A904="","",IF(N(O904)&gt;0,(K904-O904)/O904,""))</f>
        <v/>
      </c>
      <c r="Q904">
        <f>IF(A904="","",IFERROR(SUMIFS(GA4!$P$2:$P$2001,GA4!$O$2:$O$2001,B904),0))</f>
        <v/>
      </c>
      <c r="R904" s="23">
        <f>IF(A904="","",IF(N(Q904)&gt;0,SUMIFS(GA4!$Q$2:$Q$2001,GA4!$O$2:$O$2001,B904)/Q904,""))</f>
        <v/>
      </c>
      <c r="S904">
        <f>IF(A904="","",IFERROR(SUMIFS(GA4!$R$2:$R$2001,GA4!$O$2:$O$2001,B904),0))</f>
        <v/>
      </c>
      <c r="T904">
        <f>IF(A904="","",IF(AND(ISNUMBER(F904),LEFT(C904&amp;"",1)="2"),IF(F904&lt;Rules!$B$9,"Yes","No"),"No"))</f>
        <v/>
      </c>
      <c r="U904">
        <f>IF(A904="","",IF(AND(N(O904)&gt;=Rules!$B$8,ISNUMBER(P904)),IF(P904&lt;=-Rules!$B$7,"Yes","No"),"No"))</f>
        <v/>
      </c>
      <c r="V904">
        <f>IF(A904="","",IF(AND(N(L904)&gt;=Rules!$B$6,ISNUMBER(N904)),IF(AND(N904&gt;=Rules!$B$10,N904&lt;=Rules!$B$11),"Yes","No"),"No"))</f>
        <v/>
      </c>
      <c r="W904">
        <f>IF(A904="","",IF(I904&lt;&gt;"","Yes","No"))</f>
        <v/>
      </c>
      <c r="X904">
        <f>IF(I904="","",IF(SUMIFS($K$3:$K$2002,$A$3:$A$2002,SUBSTITUTE(SUBSTITUTE(I904,"?","~?"),"*","~*"))&gt;N(K904),"Yes","No"))</f>
        <v/>
      </c>
      <c r="Y904">
        <f>IF(A904="","",IF(N(S904)&gt;0,"Yes","No"))</f>
        <v/>
      </c>
      <c r="Z904">
        <f>IF(A904="","",IF(AND(N(K904)&lt;Rules!$B$5,N(L904)&lt;Rules!$B$6,N(Q904)&lt;Rules!$B$13,Y904="No"),"Yes","No"))</f>
        <v/>
      </c>
      <c r="AA904">
        <f>IF(A904="","",IF(LEFT(C904&amp;"",1)="3","Redirect",IF(OR(LEFT(C904&amp;"",1)="4",LEFT(C904&amp;"",1)="5"),IF(OR(N(K904)&gt;0,N(AC904)&gt;=Rules!$B$14),"Redirect","Prune"),IF(D904="Non-Indexable","Keep",IF(AND(W904="Yes",X904="Yes",Y904="No"),"Merge",IF(OR(U904="Yes",V904="Yes",AND(T904="Yes",N(L904)&gt;=Rules!$B$6)),"Update",IF(Z904="Yes",IF(N(AC904)&gt;=Rules!$B$14,"Redirect","Prune"),"Keep")))))))</f>
        <v/>
      </c>
      <c r="AB904">
        <f>IF(A904="","",IF(LEFT(C904&amp;"",1)="3","Already redirects ("&amp;C904&amp;"). Update internal links to point at the final URL.",IF(OR(LEFT(C904&amp;"",1)="4",LEFT(C904&amp;"",1)="5"),IF(AA904="Redirect","Returns "&amp;C904&amp;" but still has "&amp;N(K904)&amp;" clicks and "&amp;N(AC904)&amp;" referring domains. 301 it to the closest live page.","Returns "&amp;C904&amp;" with no clicks or links. Remove internal links and let it 404 or 410."),IF(D904="Non-Indexable","Non-indexable ("&amp;E904&amp;"). Keep if that is intentional; otherwise fix the canonical or noindex.",IF(AA904="Merge","Overlaps with "&amp;I904&amp;IF(N(J904)&gt;0," (similarity "&amp;TEXT(J904,"0.00")&amp;")","")&amp;", which gets more clicks. Merge the useful parts into it and 301 this URL.",IF(AA904="Update",MID(IF(U904="Yes","; Clicks down "&amp;TEXT(-P904,"0%")&amp;" on the previous period","")&amp;IF(V904="Yes","; Average position "&amp;TEXT(N904,"0.0")&amp;" on "&amp;TEXT(L904,"#,##0")&amp;" impressions (striking distance)","")&amp;IF(AND(T904="Yes",N(L904)&gt;=Rules!$B$6),"; Thin ("&amp;F904&amp;" words) but has search demand",""),3,400),IF(AA904="Prune","Low value: "&amp;N(K904)&amp;" clicks, "&amp;N(L904)&amp;" impressions, "&amp;N(Q904)&amp;" sessions, no key events. Remove or noindex it and update internal links.",IF(AA904="Redirect","Low value but "&amp;N(AC904)&amp;" referring domains. 301 it to the closest relevant page to keep those links.",IF(AND(Z904="No",Y904="Yes",N(K904)&lt;Rules!$B$5),"Low search traffic but it converts (key events: "&amp;S904&amp;"). Keep it and link to it.",IF(W904="Yes","Stronger than the page it overlaps ("&amp;I904&amp;"). Keep; merge that page into this one.","Healthy: "&amp;N(K904)&amp;" clicks"&amp;IF(ISNUMBER(N904),", average position "&amp;TEXT(N904,"0.0"),"")&amp;". Keep and monitor."))))))))))</f>
        <v/>
      </c>
      <c r="AE904">
        <f>IF(A904="","",IF(AD904&lt;&gt;"",AD904,AA904))</f>
        <v/>
      </c>
    </row>
    <row r="905">
      <c r="A905">
        <f>IF(Crawl!A904="","",Crawl!A904)</f>
        <v/>
      </c>
      <c r="B905">
        <f>IF(A905="","",Crawl!EC904)</f>
        <v/>
      </c>
      <c r="C905">
        <f>IF(A905="","",IFERROR(INDEX(Crawl!$A904:$DZ904,1,Rules!$H$6),""))</f>
        <v/>
      </c>
      <c r="D905">
        <f>IF(A905="","",IFERROR(INDEX(Crawl!$A904:$DZ904,1,Rules!$H$7),"")&amp;"")</f>
        <v/>
      </c>
      <c r="E905">
        <f>IF(A905="","",IFERROR(INDEX(Crawl!$A904:$DZ904,1,Rules!$H$8),"")&amp;"")</f>
        <v/>
      </c>
      <c r="F905">
        <f>IF(A905="","",IFERROR(INDEX(Crawl!$A904:$DZ904,1,Rules!$H$9),""))</f>
        <v/>
      </c>
      <c r="G905">
        <f>IF(A905="","",IFERROR(INDEX(Crawl!$A904:$DZ904,1,Rules!$H$10),""))</f>
        <v/>
      </c>
      <c r="H905">
        <f>IF(A905="","",IFERROR(INDEX(Crawl!$A904:$DZ904,1,Rules!$H$12),""))</f>
        <v/>
      </c>
      <c r="I905">
        <f>IF(A905="","",IF(AND(N(H905)&gt;0,IFERROR(INDEX(Crawl!$A904:$DZ904,1,Rules!$H$11),"")&amp;""&lt;&gt;""),IFERROR(INDEX(Crawl!$A904:$DZ904,1,Rules!$H$11),"")&amp;"",IF(AND(ISNUMBER(J905),N(J905)&gt;=Rules!$B$12,IFERROR(INDEX(Crawl!$A904:$DZ904,1,Rules!$H$13),"")&amp;""&lt;&gt;""),IFERROR(INDEX(Crawl!$A904:$DZ904,1,Rules!$H$13),"")&amp;"","")))</f>
        <v/>
      </c>
      <c r="J905" s="19">
        <f>IF(A905="","",IF(IFERROR(INDEX(Crawl!$A904:$DZ904,1,Rules!$H$14),"")&amp;""="","",IFERROR(INDEX(Crawl!$A904:$DZ904,1,Rules!$H$14),"")))</f>
        <v/>
      </c>
      <c r="K905">
        <f>IF(A905="","",IFERROR(SUMIFS('GSC current'!$J$2:$J$2001,'GSC current'!$I$2:$I$2001,B905),0))</f>
        <v/>
      </c>
      <c r="L905">
        <f>IF(A905="","",IFERROR(SUMIFS('GSC current'!$K$2:$K$2001,'GSC current'!$I$2:$I$2001,B905),0))</f>
        <v/>
      </c>
      <c r="M905" s="20">
        <f>IF(A905="","",IF(N(L905)&gt;0,K905/L905,""))</f>
        <v/>
      </c>
      <c r="N905" s="21">
        <f>IF(A905="","",IF(N(L905)&gt;0,SUMIFS('GSC current'!$L$2:$L$2001,'GSC current'!$I$2:$I$2001,B905)/L905,""))</f>
        <v/>
      </c>
      <c r="O905">
        <f>IF(A905="","",IFERROR(SUMIFS('GSC previous'!$J$2:$J$2001,'GSC previous'!$I$2:$I$2001,B905),0))</f>
        <v/>
      </c>
      <c r="P905" s="22">
        <f>IF(A905="","",IF(N(O905)&gt;0,(K905-O905)/O905,""))</f>
        <v/>
      </c>
      <c r="Q905">
        <f>IF(A905="","",IFERROR(SUMIFS(GA4!$P$2:$P$2001,GA4!$O$2:$O$2001,B905),0))</f>
        <v/>
      </c>
      <c r="R905" s="23">
        <f>IF(A905="","",IF(N(Q905)&gt;0,SUMIFS(GA4!$Q$2:$Q$2001,GA4!$O$2:$O$2001,B905)/Q905,""))</f>
        <v/>
      </c>
      <c r="S905">
        <f>IF(A905="","",IFERROR(SUMIFS(GA4!$R$2:$R$2001,GA4!$O$2:$O$2001,B905),0))</f>
        <v/>
      </c>
      <c r="T905">
        <f>IF(A905="","",IF(AND(ISNUMBER(F905),LEFT(C905&amp;"",1)="2"),IF(F905&lt;Rules!$B$9,"Yes","No"),"No"))</f>
        <v/>
      </c>
      <c r="U905">
        <f>IF(A905="","",IF(AND(N(O905)&gt;=Rules!$B$8,ISNUMBER(P905)),IF(P905&lt;=-Rules!$B$7,"Yes","No"),"No"))</f>
        <v/>
      </c>
      <c r="V905">
        <f>IF(A905="","",IF(AND(N(L905)&gt;=Rules!$B$6,ISNUMBER(N905)),IF(AND(N905&gt;=Rules!$B$10,N905&lt;=Rules!$B$11),"Yes","No"),"No"))</f>
        <v/>
      </c>
      <c r="W905">
        <f>IF(A905="","",IF(I905&lt;&gt;"","Yes","No"))</f>
        <v/>
      </c>
      <c r="X905">
        <f>IF(I905="","",IF(SUMIFS($K$3:$K$2002,$A$3:$A$2002,SUBSTITUTE(SUBSTITUTE(I905,"?","~?"),"*","~*"))&gt;N(K905),"Yes","No"))</f>
        <v/>
      </c>
      <c r="Y905">
        <f>IF(A905="","",IF(N(S905)&gt;0,"Yes","No"))</f>
        <v/>
      </c>
      <c r="Z905">
        <f>IF(A905="","",IF(AND(N(K905)&lt;Rules!$B$5,N(L905)&lt;Rules!$B$6,N(Q905)&lt;Rules!$B$13,Y905="No"),"Yes","No"))</f>
        <v/>
      </c>
      <c r="AA905">
        <f>IF(A905="","",IF(LEFT(C905&amp;"",1)="3","Redirect",IF(OR(LEFT(C905&amp;"",1)="4",LEFT(C905&amp;"",1)="5"),IF(OR(N(K905)&gt;0,N(AC905)&gt;=Rules!$B$14),"Redirect","Prune"),IF(D905="Non-Indexable","Keep",IF(AND(W905="Yes",X905="Yes",Y905="No"),"Merge",IF(OR(U905="Yes",V905="Yes",AND(T905="Yes",N(L905)&gt;=Rules!$B$6)),"Update",IF(Z905="Yes",IF(N(AC905)&gt;=Rules!$B$14,"Redirect","Prune"),"Keep")))))))</f>
        <v/>
      </c>
      <c r="AB905">
        <f>IF(A905="","",IF(LEFT(C905&amp;"",1)="3","Already redirects ("&amp;C905&amp;"). Update internal links to point at the final URL.",IF(OR(LEFT(C905&amp;"",1)="4",LEFT(C905&amp;"",1)="5"),IF(AA905="Redirect","Returns "&amp;C905&amp;" but still has "&amp;N(K905)&amp;" clicks and "&amp;N(AC905)&amp;" referring domains. 301 it to the closest live page.","Returns "&amp;C905&amp;" with no clicks or links. Remove internal links and let it 404 or 410."),IF(D905="Non-Indexable","Non-indexable ("&amp;E905&amp;"). Keep if that is intentional; otherwise fix the canonical or noindex.",IF(AA905="Merge","Overlaps with "&amp;I905&amp;IF(N(J905)&gt;0," (similarity "&amp;TEXT(J905,"0.00")&amp;")","")&amp;", which gets more clicks. Merge the useful parts into it and 301 this URL.",IF(AA905="Update",MID(IF(U905="Yes","; Clicks down "&amp;TEXT(-P905,"0%")&amp;" on the previous period","")&amp;IF(V905="Yes","; Average position "&amp;TEXT(N905,"0.0")&amp;" on "&amp;TEXT(L905,"#,##0")&amp;" impressions (striking distance)","")&amp;IF(AND(T905="Yes",N(L905)&gt;=Rules!$B$6),"; Thin ("&amp;F905&amp;" words) but has search demand",""),3,400),IF(AA905="Prune","Low value: "&amp;N(K905)&amp;" clicks, "&amp;N(L905)&amp;" impressions, "&amp;N(Q905)&amp;" sessions, no key events. Remove or noindex it and update internal links.",IF(AA905="Redirect","Low value but "&amp;N(AC905)&amp;" referring domains. 301 it to the closest relevant page to keep those links.",IF(AND(Z905="No",Y905="Yes",N(K905)&lt;Rules!$B$5),"Low search traffic but it converts (key events: "&amp;S905&amp;"). Keep it and link to it.",IF(W905="Yes","Stronger than the page it overlaps ("&amp;I905&amp;"). Keep; merge that page into this one.","Healthy: "&amp;N(K905)&amp;" clicks"&amp;IF(ISNUMBER(N905),", average position "&amp;TEXT(N905,"0.0"),"")&amp;". Keep and monitor."))))))))))</f>
        <v/>
      </c>
      <c r="AE905">
        <f>IF(A905="","",IF(AD905&lt;&gt;"",AD905,AA905))</f>
        <v/>
      </c>
    </row>
    <row r="906">
      <c r="A906">
        <f>IF(Crawl!A905="","",Crawl!A905)</f>
        <v/>
      </c>
      <c r="B906">
        <f>IF(A906="","",Crawl!EC905)</f>
        <v/>
      </c>
      <c r="C906">
        <f>IF(A906="","",IFERROR(INDEX(Crawl!$A905:$DZ905,1,Rules!$H$6),""))</f>
        <v/>
      </c>
      <c r="D906">
        <f>IF(A906="","",IFERROR(INDEX(Crawl!$A905:$DZ905,1,Rules!$H$7),"")&amp;"")</f>
        <v/>
      </c>
      <c r="E906">
        <f>IF(A906="","",IFERROR(INDEX(Crawl!$A905:$DZ905,1,Rules!$H$8),"")&amp;"")</f>
        <v/>
      </c>
      <c r="F906">
        <f>IF(A906="","",IFERROR(INDEX(Crawl!$A905:$DZ905,1,Rules!$H$9),""))</f>
        <v/>
      </c>
      <c r="G906">
        <f>IF(A906="","",IFERROR(INDEX(Crawl!$A905:$DZ905,1,Rules!$H$10),""))</f>
        <v/>
      </c>
      <c r="H906">
        <f>IF(A906="","",IFERROR(INDEX(Crawl!$A905:$DZ905,1,Rules!$H$12),""))</f>
        <v/>
      </c>
      <c r="I906">
        <f>IF(A906="","",IF(AND(N(H906)&gt;0,IFERROR(INDEX(Crawl!$A905:$DZ905,1,Rules!$H$11),"")&amp;""&lt;&gt;""),IFERROR(INDEX(Crawl!$A905:$DZ905,1,Rules!$H$11),"")&amp;"",IF(AND(ISNUMBER(J906),N(J906)&gt;=Rules!$B$12,IFERROR(INDEX(Crawl!$A905:$DZ905,1,Rules!$H$13),"")&amp;""&lt;&gt;""),IFERROR(INDEX(Crawl!$A905:$DZ905,1,Rules!$H$13),"")&amp;"","")))</f>
        <v/>
      </c>
      <c r="J906" s="19">
        <f>IF(A906="","",IF(IFERROR(INDEX(Crawl!$A905:$DZ905,1,Rules!$H$14),"")&amp;""="","",IFERROR(INDEX(Crawl!$A905:$DZ905,1,Rules!$H$14),"")))</f>
        <v/>
      </c>
      <c r="K906">
        <f>IF(A906="","",IFERROR(SUMIFS('GSC current'!$J$2:$J$2001,'GSC current'!$I$2:$I$2001,B906),0))</f>
        <v/>
      </c>
      <c r="L906">
        <f>IF(A906="","",IFERROR(SUMIFS('GSC current'!$K$2:$K$2001,'GSC current'!$I$2:$I$2001,B906),0))</f>
        <v/>
      </c>
      <c r="M906" s="20">
        <f>IF(A906="","",IF(N(L906)&gt;0,K906/L906,""))</f>
        <v/>
      </c>
      <c r="N906" s="21">
        <f>IF(A906="","",IF(N(L906)&gt;0,SUMIFS('GSC current'!$L$2:$L$2001,'GSC current'!$I$2:$I$2001,B906)/L906,""))</f>
        <v/>
      </c>
      <c r="O906">
        <f>IF(A906="","",IFERROR(SUMIFS('GSC previous'!$J$2:$J$2001,'GSC previous'!$I$2:$I$2001,B906),0))</f>
        <v/>
      </c>
      <c r="P906" s="22">
        <f>IF(A906="","",IF(N(O906)&gt;0,(K906-O906)/O906,""))</f>
        <v/>
      </c>
      <c r="Q906">
        <f>IF(A906="","",IFERROR(SUMIFS(GA4!$P$2:$P$2001,GA4!$O$2:$O$2001,B906),0))</f>
        <v/>
      </c>
      <c r="R906" s="23">
        <f>IF(A906="","",IF(N(Q906)&gt;0,SUMIFS(GA4!$Q$2:$Q$2001,GA4!$O$2:$O$2001,B906)/Q906,""))</f>
        <v/>
      </c>
      <c r="S906">
        <f>IF(A906="","",IFERROR(SUMIFS(GA4!$R$2:$R$2001,GA4!$O$2:$O$2001,B906),0))</f>
        <v/>
      </c>
      <c r="T906">
        <f>IF(A906="","",IF(AND(ISNUMBER(F906),LEFT(C906&amp;"",1)="2"),IF(F906&lt;Rules!$B$9,"Yes","No"),"No"))</f>
        <v/>
      </c>
      <c r="U906">
        <f>IF(A906="","",IF(AND(N(O906)&gt;=Rules!$B$8,ISNUMBER(P906)),IF(P906&lt;=-Rules!$B$7,"Yes","No"),"No"))</f>
        <v/>
      </c>
      <c r="V906">
        <f>IF(A906="","",IF(AND(N(L906)&gt;=Rules!$B$6,ISNUMBER(N906)),IF(AND(N906&gt;=Rules!$B$10,N906&lt;=Rules!$B$11),"Yes","No"),"No"))</f>
        <v/>
      </c>
      <c r="W906">
        <f>IF(A906="","",IF(I906&lt;&gt;"","Yes","No"))</f>
        <v/>
      </c>
      <c r="X906">
        <f>IF(I906="","",IF(SUMIFS($K$3:$K$2002,$A$3:$A$2002,SUBSTITUTE(SUBSTITUTE(I906,"?","~?"),"*","~*"))&gt;N(K906),"Yes","No"))</f>
        <v/>
      </c>
      <c r="Y906">
        <f>IF(A906="","",IF(N(S906)&gt;0,"Yes","No"))</f>
        <v/>
      </c>
      <c r="Z906">
        <f>IF(A906="","",IF(AND(N(K906)&lt;Rules!$B$5,N(L906)&lt;Rules!$B$6,N(Q906)&lt;Rules!$B$13,Y906="No"),"Yes","No"))</f>
        <v/>
      </c>
      <c r="AA906">
        <f>IF(A906="","",IF(LEFT(C906&amp;"",1)="3","Redirect",IF(OR(LEFT(C906&amp;"",1)="4",LEFT(C906&amp;"",1)="5"),IF(OR(N(K906)&gt;0,N(AC906)&gt;=Rules!$B$14),"Redirect","Prune"),IF(D906="Non-Indexable","Keep",IF(AND(W906="Yes",X906="Yes",Y906="No"),"Merge",IF(OR(U906="Yes",V906="Yes",AND(T906="Yes",N(L906)&gt;=Rules!$B$6)),"Update",IF(Z906="Yes",IF(N(AC906)&gt;=Rules!$B$14,"Redirect","Prune"),"Keep")))))))</f>
        <v/>
      </c>
      <c r="AB906">
        <f>IF(A906="","",IF(LEFT(C906&amp;"",1)="3","Already redirects ("&amp;C906&amp;"). Update internal links to point at the final URL.",IF(OR(LEFT(C906&amp;"",1)="4",LEFT(C906&amp;"",1)="5"),IF(AA906="Redirect","Returns "&amp;C906&amp;" but still has "&amp;N(K906)&amp;" clicks and "&amp;N(AC906)&amp;" referring domains. 301 it to the closest live page.","Returns "&amp;C906&amp;" with no clicks or links. Remove internal links and let it 404 or 410."),IF(D906="Non-Indexable","Non-indexable ("&amp;E906&amp;"). Keep if that is intentional; otherwise fix the canonical or noindex.",IF(AA906="Merge","Overlaps with "&amp;I906&amp;IF(N(J906)&gt;0," (similarity "&amp;TEXT(J906,"0.00")&amp;")","")&amp;", which gets more clicks. Merge the useful parts into it and 301 this URL.",IF(AA906="Update",MID(IF(U906="Yes","; Clicks down "&amp;TEXT(-P906,"0%")&amp;" on the previous period","")&amp;IF(V906="Yes","; Average position "&amp;TEXT(N906,"0.0")&amp;" on "&amp;TEXT(L906,"#,##0")&amp;" impressions (striking distance)","")&amp;IF(AND(T906="Yes",N(L906)&gt;=Rules!$B$6),"; Thin ("&amp;F906&amp;" words) but has search demand",""),3,400),IF(AA906="Prune","Low value: "&amp;N(K906)&amp;" clicks, "&amp;N(L906)&amp;" impressions, "&amp;N(Q906)&amp;" sessions, no key events. Remove or noindex it and update internal links.",IF(AA906="Redirect","Low value but "&amp;N(AC906)&amp;" referring domains. 301 it to the closest relevant page to keep those links.",IF(AND(Z906="No",Y906="Yes",N(K906)&lt;Rules!$B$5),"Low search traffic but it converts (key events: "&amp;S906&amp;"). Keep it and link to it.",IF(W906="Yes","Stronger than the page it overlaps ("&amp;I906&amp;"). Keep; merge that page into this one.","Healthy: "&amp;N(K906)&amp;" clicks"&amp;IF(ISNUMBER(N906),", average position "&amp;TEXT(N906,"0.0"),"")&amp;". Keep and monitor."))))))))))</f>
        <v/>
      </c>
      <c r="AE906">
        <f>IF(A906="","",IF(AD906&lt;&gt;"",AD906,AA906))</f>
        <v/>
      </c>
    </row>
    <row r="907">
      <c r="A907">
        <f>IF(Crawl!A906="","",Crawl!A906)</f>
        <v/>
      </c>
      <c r="B907">
        <f>IF(A907="","",Crawl!EC906)</f>
        <v/>
      </c>
      <c r="C907">
        <f>IF(A907="","",IFERROR(INDEX(Crawl!$A906:$DZ906,1,Rules!$H$6),""))</f>
        <v/>
      </c>
      <c r="D907">
        <f>IF(A907="","",IFERROR(INDEX(Crawl!$A906:$DZ906,1,Rules!$H$7),"")&amp;"")</f>
        <v/>
      </c>
      <c r="E907">
        <f>IF(A907="","",IFERROR(INDEX(Crawl!$A906:$DZ906,1,Rules!$H$8),"")&amp;"")</f>
        <v/>
      </c>
      <c r="F907">
        <f>IF(A907="","",IFERROR(INDEX(Crawl!$A906:$DZ906,1,Rules!$H$9),""))</f>
        <v/>
      </c>
      <c r="G907">
        <f>IF(A907="","",IFERROR(INDEX(Crawl!$A906:$DZ906,1,Rules!$H$10),""))</f>
        <v/>
      </c>
      <c r="H907">
        <f>IF(A907="","",IFERROR(INDEX(Crawl!$A906:$DZ906,1,Rules!$H$12),""))</f>
        <v/>
      </c>
      <c r="I907">
        <f>IF(A907="","",IF(AND(N(H907)&gt;0,IFERROR(INDEX(Crawl!$A906:$DZ906,1,Rules!$H$11),"")&amp;""&lt;&gt;""),IFERROR(INDEX(Crawl!$A906:$DZ906,1,Rules!$H$11),"")&amp;"",IF(AND(ISNUMBER(J907),N(J907)&gt;=Rules!$B$12,IFERROR(INDEX(Crawl!$A906:$DZ906,1,Rules!$H$13),"")&amp;""&lt;&gt;""),IFERROR(INDEX(Crawl!$A906:$DZ906,1,Rules!$H$13),"")&amp;"","")))</f>
        <v/>
      </c>
      <c r="J907" s="19">
        <f>IF(A907="","",IF(IFERROR(INDEX(Crawl!$A906:$DZ906,1,Rules!$H$14),"")&amp;""="","",IFERROR(INDEX(Crawl!$A906:$DZ906,1,Rules!$H$14),"")))</f>
        <v/>
      </c>
      <c r="K907">
        <f>IF(A907="","",IFERROR(SUMIFS('GSC current'!$J$2:$J$2001,'GSC current'!$I$2:$I$2001,B907),0))</f>
        <v/>
      </c>
      <c r="L907">
        <f>IF(A907="","",IFERROR(SUMIFS('GSC current'!$K$2:$K$2001,'GSC current'!$I$2:$I$2001,B907),0))</f>
        <v/>
      </c>
      <c r="M907" s="20">
        <f>IF(A907="","",IF(N(L907)&gt;0,K907/L907,""))</f>
        <v/>
      </c>
      <c r="N907" s="21">
        <f>IF(A907="","",IF(N(L907)&gt;0,SUMIFS('GSC current'!$L$2:$L$2001,'GSC current'!$I$2:$I$2001,B907)/L907,""))</f>
        <v/>
      </c>
      <c r="O907">
        <f>IF(A907="","",IFERROR(SUMIFS('GSC previous'!$J$2:$J$2001,'GSC previous'!$I$2:$I$2001,B907),0))</f>
        <v/>
      </c>
      <c r="P907" s="22">
        <f>IF(A907="","",IF(N(O907)&gt;0,(K907-O907)/O907,""))</f>
        <v/>
      </c>
      <c r="Q907">
        <f>IF(A907="","",IFERROR(SUMIFS(GA4!$P$2:$P$2001,GA4!$O$2:$O$2001,B907),0))</f>
        <v/>
      </c>
      <c r="R907" s="23">
        <f>IF(A907="","",IF(N(Q907)&gt;0,SUMIFS(GA4!$Q$2:$Q$2001,GA4!$O$2:$O$2001,B907)/Q907,""))</f>
        <v/>
      </c>
      <c r="S907">
        <f>IF(A907="","",IFERROR(SUMIFS(GA4!$R$2:$R$2001,GA4!$O$2:$O$2001,B907),0))</f>
        <v/>
      </c>
      <c r="T907">
        <f>IF(A907="","",IF(AND(ISNUMBER(F907),LEFT(C907&amp;"",1)="2"),IF(F907&lt;Rules!$B$9,"Yes","No"),"No"))</f>
        <v/>
      </c>
      <c r="U907">
        <f>IF(A907="","",IF(AND(N(O907)&gt;=Rules!$B$8,ISNUMBER(P907)),IF(P907&lt;=-Rules!$B$7,"Yes","No"),"No"))</f>
        <v/>
      </c>
      <c r="V907">
        <f>IF(A907="","",IF(AND(N(L907)&gt;=Rules!$B$6,ISNUMBER(N907)),IF(AND(N907&gt;=Rules!$B$10,N907&lt;=Rules!$B$11),"Yes","No"),"No"))</f>
        <v/>
      </c>
      <c r="W907">
        <f>IF(A907="","",IF(I907&lt;&gt;"","Yes","No"))</f>
        <v/>
      </c>
      <c r="X907">
        <f>IF(I907="","",IF(SUMIFS($K$3:$K$2002,$A$3:$A$2002,SUBSTITUTE(SUBSTITUTE(I907,"?","~?"),"*","~*"))&gt;N(K907),"Yes","No"))</f>
        <v/>
      </c>
      <c r="Y907">
        <f>IF(A907="","",IF(N(S907)&gt;0,"Yes","No"))</f>
        <v/>
      </c>
      <c r="Z907">
        <f>IF(A907="","",IF(AND(N(K907)&lt;Rules!$B$5,N(L907)&lt;Rules!$B$6,N(Q907)&lt;Rules!$B$13,Y907="No"),"Yes","No"))</f>
        <v/>
      </c>
      <c r="AA907">
        <f>IF(A907="","",IF(LEFT(C907&amp;"",1)="3","Redirect",IF(OR(LEFT(C907&amp;"",1)="4",LEFT(C907&amp;"",1)="5"),IF(OR(N(K907)&gt;0,N(AC907)&gt;=Rules!$B$14),"Redirect","Prune"),IF(D907="Non-Indexable","Keep",IF(AND(W907="Yes",X907="Yes",Y907="No"),"Merge",IF(OR(U907="Yes",V907="Yes",AND(T907="Yes",N(L907)&gt;=Rules!$B$6)),"Update",IF(Z907="Yes",IF(N(AC907)&gt;=Rules!$B$14,"Redirect","Prune"),"Keep")))))))</f>
        <v/>
      </c>
      <c r="AB907">
        <f>IF(A907="","",IF(LEFT(C907&amp;"",1)="3","Already redirects ("&amp;C907&amp;"). Update internal links to point at the final URL.",IF(OR(LEFT(C907&amp;"",1)="4",LEFT(C907&amp;"",1)="5"),IF(AA907="Redirect","Returns "&amp;C907&amp;" but still has "&amp;N(K907)&amp;" clicks and "&amp;N(AC907)&amp;" referring domains. 301 it to the closest live page.","Returns "&amp;C907&amp;" with no clicks or links. Remove internal links and let it 404 or 410."),IF(D907="Non-Indexable","Non-indexable ("&amp;E907&amp;"). Keep if that is intentional; otherwise fix the canonical or noindex.",IF(AA907="Merge","Overlaps with "&amp;I907&amp;IF(N(J907)&gt;0," (similarity "&amp;TEXT(J907,"0.00")&amp;")","")&amp;", which gets more clicks. Merge the useful parts into it and 301 this URL.",IF(AA907="Update",MID(IF(U907="Yes","; Clicks down "&amp;TEXT(-P907,"0%")&amp;" on the previous period","")&amp;IF(V907="Yes","; Average position "&amp;TEXT(N907,"0.0")&amp;" on "&amp;TEXT(L907,"#,##0")&amp;" impressions (striking distance)","")&amp;IF(AND(T907="Yes",N(L907)&gt;=Rules!$B$6),"; Thin ("&amp;F907&amp;" words) but has search demand",""),3,400),IF(AA907="Prune","Low value: "&amp;N(K907)&amp;" clicks, "&amp;N(L907)&amp;" impressions, "&amp;N(Q907)&amp;" sessions, no key events. Remove or noindex it and update internal links.",IF(AA907="Redirect","Low value but "&amp;N(AC907)&amp;" referring domains. 301 it to the closest relevant page to keep those links.",IF(AND(Z907="No",Y907="Yes",N(K907)&lt;Rules!$B$5),"Low search traffic but it converts (key events: "&amp;S907&amp;"). Keep it and link to it.",IF(W907="Yes","Stronger than the page it overlaps ("&amp;I907&amp;"). Keep; merge that page into this one.","Healthy: "&amp;N(K907)&amp;" clicks"&amp;IF(ISNUMBER(N907),", average position "&amp;TEXT(N907,"0.0"),"")&amp;". Keep and monitor."))))))))))</f>
        <v/>
      </c>
      <c r="AE907">
        <f>IF(A907="","",IF(AD907&lt;&gt;"",AD907,AA907))</f>
        <v/>
      </c>
    </row>
    <row r="908">
      <c r="A908">
        <f>IF(Crawl!A907="","",Crawl!A907)</f>
        <v/>
      </c>
      <c r="B908">
        <f>IF(A908="","",Crawl!EC907)</f>
        <v/>
      </c>
      <c r="C908">
        <f>IF(A908="","",IFERROR(INDEX(Crawl!$A907:$DZ907,1,Rules!$H$6),""))</f>
        <v/>
      </c>
      <c r="D908">
        <f>IF(A908="","",IFERROR(INDEX(Crawl!$A907:$DZ907,1,Rules!$H$7),"")&amp;"")</f>
        <v/>
      </c>
      <c r="E908">
        <f>IF(A908="","",IFERROR(INDEX(Crawl!$A907:$DZ907,1,Rules!$H$8),"")&amp;"")</f>
        <v/>
      </c>
      <c r="F908">
        <f>IF(A908="","",IFERROR(INDEX(Crawl!$A907:$DZ907,1,Rules!$H$9),""))</f>
        <v/>
      </c>
      <c r="G908">
        <f>IF(A908="","",IFERROR(INDEX(Crawl!$A907:$DZ907,1,Rules!$H$10),""))</f>
        <v/>
      </c>
      <c r="H908">
        <f>IF(A908="","",IFERROR(INDEX(Crawl!$A907:$DZ907,1,Rules!$H$12),""))</f>
        <v/>
      </c>
      <c r="I908">
        <f>IF(A908="","",IF(AND(N(H908)&gt;0,IFERROR(INDEX(Crawl!$A907:$DZ907,1,Rules!$H$11),"")&amp;""&lt;&gt;""),IFERROR(INDEX(Crawl!$A907:$DZ907,1,Rules!$H$11),"")&amp;"",IF(AND(ISNUMBER(J908),N(J908)&gt;=Rules!$B$12,IFERROR(INDEX(Crawl!$A907:$DZ907,1,Rules!$H$13),"")&amp;""&lt;&gt;""),IFERROR(INDEX(Crawl!$A907:$DZ907,1,Rules!$H$13),"")&amp;"","")))</f>
        <v/>
      </c>
      <c r="J908" s="19">
        <f>IF(A908="","",IF(IFERROR(INDEX(Crawl!$A907:$DZ907,1,Rules!$H$14),"")&amp;""="","",IFERROR(INDEX(Crawl!$A907:$DZ907,1,Rules!$H$14),"")))</f>
        <v/>
      </c>
      <c r="K908">
        <f>IF(A908="","",IFERROR(SUMIFS('GSC current'!$J$2:$J$2001,'GSC current'!$I$2:$I$2001,B908),0))</f>
        <v/>
      </c>
      <c r="L908">
        <f>IF(A908="","",IFERROR(SUMIFS('GSC current'!$K$2:$K$2001,'GSC current'!$I$2:$I$2001,B908),0))</f>
        <v/>
      </c>
      <c r="M908" s="20">
        <f>IF(A908="","",IF(N(L908)&gt;0,K908/L908,""))</f>
        <v/>
      </c>
      <c r="N908" s="21">
        <f>IF(A908="","",IF(N(L908)&gt;0,SUMIFS('GSC current'!$L$2:$L$2001,'GSC current'!$I$2:$I$2001,B908)/L908,""))</f>
        <v/>
      </c>
      <c r="O908">
        <f>IF(A908="","",IFERROR(SUMIFS('GSC previous'!$J$2:$J$2001,'GSC previous'!$I$2:$I$2001,B908),0))</f>
        <v/>
      </c>
      <c r="P908" s="22">
        <f>IF(A908="","",IF(N(O908)&gt;0,(K908-O908)/O908,""))</f>
        <v/>
      </c>
      <c r="Q908">
        <f>IF(A908="","",IFERROR(SUMIFS(GA4!$P$2:$P$2001,GA4!$O$2:$O$2001,B908),0))</f>
        <v/>
      </c>
      <c r="R908" s="23">
        <f>IF(A908="","",IF(N(Q908)&gt;0,SUMIFS(GA4!$Q$2:$Q$2001,GA4!$O$2:$O$2001,B908)/Q908,""))</f>
        <v/>
      </c>
      <c r="S908">
        <f>IF(A908="","",IFERROR(SUMIFS(GA4!$R$2:$R$2001,GA4!$O$2:$O$2001,B908),0))</f>
        <v/>
      </c>
      <c r="T908">
        <f>IF(A908="","",IF(AND(ISNUMBER(F908),LEFT(C908&amp;"",1)="2"),IF(F908&lt;Rules!$B$9,"Yes","No"),"No"))</f>
        <v/>
      </c>
      <c r="U908">
        <f>IF(A908="","",IF(AND(N(O908)&gt;=Rules!$B$8,ISNUMBER(P908)),IF(P908&lt;=-Rules!$B$7,"Yes","No"),"No"))</f>
        <v/>
      </c>
      <c r="V908">
        <f>IF(A908="","",IF(AND(N(L908)&gt;=Rules!$B$6,ISNUMBER(N908)),IF(AND(N908&gt;=Rules!$B$10,N908&lt;=Rules!$B$11),"Yes","No"),"No"))</f>
        <v/>
      </c>
      <c r="W908">
        <f>IF(A908="","",IF(I908&lt;&gt;"","Yes","No"))</f>
        <v/>
      </c>
      <c r="X908">
        <f>IF(I908="","",IF(SUMIFS($K$3:$K$2002,$A$3:$A$2002,SUBSTITUTE(SUBSTITUTE(I908,"?","~?"),"*","~*"))&gt;N(K908),"Yes","No"))</f>
        <v/>
      </c>
      <c r="Y908">
        <f>IF(A908="","",IF(N(S908)&gt;0,"Yes","No"))</f>
        <v/>
      </c>
      <c r="Z908">
        <f>IF(A908="","",IF(AND(N(K908)&lt;Rules!$B$5,N(L908)&lt;Rules!$B$6,N(Q908)&lt;Rules!$B$13,Y908="No"),"Yes","No"))</f>
        <v/>
      </c>
      <c r="AA908">
        <f>IF(A908="","",IF(LEFT(C908&amp;"",1)="3","Redirect",IF(OR(LEFT(C908&amp;"",1)="4",LEFT(C908&amp;"",1)="5"),IF(OR(N(K908)&gt;0,N(AC908)&gt;=Rules!$B$14),"Redirect","Prune"),IF(D908="Non-Indexable","Keep",IF(AND(W908="Yes",X908="Yes",Y908="No"),"Merge",IF(OR(U908="Yes",V908="Yes",AND(T908="Yes",N(L908)&gt;=Rules!$B$6)),"Update",IF(Z908="Yes",IF(N(AC908)&gt;=Rules!$B$14,"Redirect","Prune"),"Keep")))))))</f>
        <v/>
      </c>
      <c r="AB908">
        <f>IF(A908="","",IF(LEFT(C908&amp;"",1)="3","Already redirects ("&amp;C908&amp;"). Update internal links to point at the final URL.",IF(OR(LEFT(C908&amp;"",1)="4",LEFT(C908&amp;"",1)="5"),IF(AA908="Redirect","Returns "&amp;C908&amp;" but still has "&amp;N(K908)&amp;" clicks and "&amp;N(AC908)&amp;" referring domains. 301 it to the closest live page.","Returns "&amp;C908&amp;" with no clicks or links. Remove internal links and let it 404 or 410."),IF(D908="Non-Indexable","Non-indexable ("&amp;E908&amp;"). Keep if that is intentional; otherwise fix the canonical or noindex.",IF(AA908="Merge","Overlaps with "&amp;I908&amp;IF(N(J908)&gt;0," (similarity "&amp;TEXT(J908,"0.00")&amp;")","")&amp;", which gets more clicks. Merge the useful parts into it and 301 this URL.",IF(AA908="Update",MID(IF(U908="Yes","; Clicks down "&amp;TEXT(-P908,"0%")&amp;" on the previous period","")&amp;IF(V908="Yes","; Average position "&amp;TEXT(N908,"0.0")&amp;" on "&amp;TEXT(L908,"#,##0")&amp;" impressions (striking distance)","")&amp;IF(AND(T908="Yes",N(L908)&gt;=Rules!$B$6),"; Thin ("&amp;F908&amp;" words) but has search demand",""),3,400),IF(AA908="Prune","Low value: "&amp;N(K908)&amp;" clicks, "&amp;N(L908)&amp;" impressions, "&amp;N(Q908)&amp;" sessions, no key events. Remove or noindex it and update internal links.",IF(AA908="Redirect","Low value but "&amp;N(AC908)&amp;" referring domains. 301 it to the closest relevant page to keep those links.",IF(AND(Z908="No",Y908="Yes",N(K908)&lt;Rules!$B$5),"Low search traffic but it converts (key events: "&amp;S908&amp;"). Keep it and link to it.",IF(W908="Yes","Stronger than the page it overlaps ("&amp;I908&amp;"). Keep; merge that page into this one.","Healthy: "&amp;N(K908)&amp;" clicks"&amp;IF(ISNUMBER(N908),", average position "&amp;TEXT(N908,"0.0"),"")&amp;". Keep and monitor."))))))))))</f>
        <v/>
      </c>
      <c r="AE908">
        <f>IF(A908="","",IF(AD908&lt;&gt;"",AD908,AA908))</f>
        <v/>
      </c>
    </row>
    <row r="909">
      <c r="A909">
        <f>IF(Crawl!A908="","",Crawl!A908)</f>
        <v/>
      </c>
      <c r="B909">
        <f>IF(A909="","",Crawl!EC908)</f>
        <v/>
      </c>
      <c r="C909">
        <f>IF(A909="","",IFERROR(INDEX(Crawl!$A908:$DZ908,1,Rules!$H$6),""))</f>
        <v/>
      </c>
      <c r="D909">
        <f>IF(A909="","",IFERROR(INDEX(Crawl!$A908:$DZ908,1,Rules!$H$7),"")&amp;"")</f>
        <v/>
      </c>
      <c r="E909">
        <f>IF(A909="","",IFERROR(INDEX(Crawl!$A908:$DZ908,1,Rules!$H$8),"")&amp;"")</f>
        <v/>
      </c>
      <c r="F909">
        <f>IF(A909="","",IFERROR(INDEX(Crawl!$A908:$DZ908,1,Rules!$H$9),""))</f>
        <v/>
      </c>
      <c r="G909">
        <f>IF(A909="","",IFERROR(INDEX(Crawl!$A908:$DZ908,1,Rules!$H$10),""))</f>
        <v/>
      </c>
      <c r="H909">
        <f>IF(A909="","",IFERROR(INDEX(Crawl!$A908:$DZ908,1,Rules!$H$12),""))</f>
        <v/>
      </c>
      <c r="I909">
        <f>IF(A909="","",IF(AND(N(H909)&gt;0,IFERROR(INDEX(Crawl!$A908:$DZ908,1,Rules!$H$11),"")&amp;""&lt;&gt;""),IFERROR(INDEX(Crawl!$A908:$DZ908,1,Rules!$H$11),"")&amp;"",IF(AND(ISNUMBER(J909),N(J909)&gt;=Rules!$B$12,IFERROR(INDEX(Crawl!$A908:$DZ908,1,Rules!$H$13),"")&amp;""&lt;&gt;""),IFERROR(INDEX(Crawl!$A908:$DZ908,1,Rules!$H$13),"")&amp;"","")))</f>
        <v/>
      </c>
      <c r="J909" s="19">
        <f>IF(A909="","",IF(IFERROR(INDEX(Crawl!$A908:$DZ908,1,Rules!$H$14),"")&amp;""="","",IFERROR(INDEX(Crawl!$A908:$DZ908,1,Rules!$H$14),"")))</f>
        <v/>
      </c>
      <c r="K909">
        <f>IF(A909="","",IFERROR(SUMIFS('GSC current'!$J$2:$J$2001,'GSC current'!$I$2:$I$2001,B909),0))</f>
        <v/>
      </c>
      <c r="L909">
        <f>IF(A909="","",IFERROR(SUMIFS('GSC current'!$K$2:$K$2001,'GSC current'!$I$2:$I$2001,B909),0))</f>
        <v/>
      </c>
      <c r="M909" s="20">
        <f>IF(A909="","",IF(N(L909)&gt;0,K909/L909,""))</f>
        <v/>
      </c>
      <c r="N909" s="21">
        <f>IF(A909="","",IF(N(L909)&gt;0,SUMIFS('GSC current'!$L$2:$L$2001,'GSC current'!$I$2:$I$2001,B909)/L909,""))</f>
        <v/>
      </c>
      <c r="O909">
        <f>IF(A909="","",IFERROR(SUMIFS('GSC previous'!$J$2:$J$2001,'GSC previous'!$I$2:$I$2001,B909),0))</f>
        <v/>
      </c>
      <c r="P909" s="22">
        <f>IF(A909="","",IF(N(O909)&gt;0,(K909-O909)/O909,""))</f>
        <v/>
      </c>
      <c r="Q909">
        <f>IF(A909="","",IFERROR(SUMIFS(GA4!$P$2:$P$2001,GA4!$O$2:$O$2001,B909),0))</f>
        <v/>
      </c>
      <c r="R909" s="23">
        <f>IF(A909="","",IF(N(Q909)&gt;0,SUMIFS(GA4!$Q$2:$Q$2001,GA4!$O$2:$O$2001,B909)/Q909,""))</f>
        <v/>
      </c>
      <c r="S909">
        <f>IF(A909="","",IFERROR(SUMIFS(GA4!$R$2:$R$2001,GA4!$O$2:$O$2001,B909),0))</f>
        <v/>
      </c>
      <c r="T909">
        <f>IF(A909="","",IF(AND(ISNUMBER(F909),LEFT(C909&amp;"",1)="2"),IF(F909&lt;Rules!$B$9,"Yes","No"),"No"))</f>
        <v/>
      </c>
      <c r="U909">
        <f>IF(A909="","",IF(AND(N(O909)&gt;=Rules!$B$8,ISNUMBER(P909)),IF(P909&lt;=-Rules!$B$7,"Yes","No"),"No"))</f>
        <v/>
      </c>
      <c r="V909">
        <f>IF(A909="","",IF(AND(N(L909)&gt;=Rules!$B$6,ISNUMBER(N909)),IF(AND(N909&gt;=Rules!$B$10,N909&lt;=Rules!$B$11),"Yes","No"),"No"))</f>
        <v/>
      </c>
      <c r="W909">
        <f>IF(A909="","",IF(I909&lt;&gt;"","Yes","No"))</f>
        <v/>
      </c>
      <c r="X909">
        <f>IF(I909="","",IF(SUMIFS($K$3:$K$2002,$A$3:$A$2002,SUBSTITUTE(SUBSTITUTE(I909,"?","~?"),"*","~*"))&gt;N(K909),"Yes","No"))</f>
        <v/>
      </c>
      <c r="Y909">
        <f>IF(A909="","",IF(N(S909)&gt;0,"Yes","No"))</f>
        <v/>
      </c>
      <c r="Z909">
        <f>IF(A909="","",IF(AND(N(K909)&lt;Rules!$B$5,N(L909)&lt;Rules!$B$6,N(Q909)&lt;Rules!$B$13,Y909="No"),"Yes","No"))</f>
        <v/>
      </c>
      <c r="AA909">
        <f>IF(A909="","",IF(LEFT(C909&amp;"",1)="3","Redirect",IF(OR(LEFT(C909&amp;"",1)="4",LEFT(C909&amp;"",1)="5"),IF(OR(N(K909)&gt;0,N(AC909)&gt;=Rules!$B$14),"Redirect","Prune"),IF(D909="Non-Indexable","Keep",IF(AND(W909="Yes",X909="Yes",Y909="No"),"Merge",IF(OR(U909="Yes",V909="Yes",AND(T909="Yes",N(L909)&gt;=Rules!$B$6)),"Update",IF(Z909="Yes",IF(N(AC909)&gt;=Rules!$B$14,"Redirect","Prune"),"Keep")))))))</f>
        <v/>
      </c>
      <c r="AB909">
        <f>IF(A909="","",IF(LEFT(C909&amp;"",1)="3","Already redirects ("&amp;C909&amp;"). Update internal links to point at the final URL.",IF(OR(LEFT(C909&amp;"",1)="4",LEFT(C909&amp;"",1)="5"),IF(AA909="Redirect","Returns "&amp;C909&amp;" but still has "&amp;N(K909)&amp;" clicks and "&amp;N(AC909)&amp;" referring domains. 301 it to the closest live page.","Returns "&amp;C909&amp;" with no clicks or links. Remove internal links and let it 404 or 410."),IF(D909="Non-Indexable","Non-indexable ("&amp;E909&amp;"). Keep if that is intentional; otherwise fix the canonical or noindex.",IF(AA909="Merge","Overlaps with "&amp;I909&amp;IF(N(J909)&gt;0," (similarity "&amp;TEXT(J909,"0.00")&amp;")","")&amp;", which gets more clicks. Merge the useful parts into it and 301 this URL.",IF(AA909="Update",MID(IF(U909="Yes","; Clicks down "&amp;TEXT(-P909,"0%")&amp;" on the previous period","")&amp;IF(V909="Yes","; Average position "&amp;TEXT(N909,"0.0")&amp;" on "&amp;TEXT(L909,"#,##0")&amp;" impressions (striking distance)","")&amp;IF(AND(T909="Yes",N(L909)&gt;=Rules!$B$6),"; Thin ("&amp;F909&amp;" words) but has search demand",""),3,400),IF(AA909="Prune","Low value: "&amp;N(K909)&amp;" clicks, "&amp;N(L909)&amp;" impressions, "&amp;N(Q909)&amp;" sessions, no key events. Remove or noindex it and update internal links.",IF(AA909="Redirect","Low value but "&amp;N(AC909)&amp;" referring domains. 301 it to the closest relevant page to keep those links.",IF(AND(Z909="No",Y909="Yes",N(K909)&lt;Rules!$B$5),"Low search traffic but it converts (key events: "&amp;S909&amp;"). Keep it and link to it.",IF(W909="Yes","Stronger than the page it overlaps ("&amp;I909&amp;"). Keep; merge that page into this one.","Healthy: "&amp;N(K909)&amp;" clicks"&amp;IF(ISNUMBER(N909),", average position "&amp;TEXT(N909,"0.0"),"")&amp;". Keep and monitor."))))))))))</f>
        <v/>
      </c>
      <c r="AE909">
        <f>IF(A909="","",IF(AD909&lt;&gt;"",AD909,AA909))</f>
        <v/>
      </c>
    </row>
    <row r="910">
      <c r="A910">
        <f>IF(Crawl!A909="","",Crawl!A909)</f>
        <v/>
      </c>
      <c r="B910">
        <f>IF(A910="","",Crawl!EC909)</f>
        <v/>
      </c>
      <c r="C910">
        <f>IF(A910="","",IFERROR(INDEX(Crawl!$A909:$DZ909,1,Rules!$H$6),""))</f>
        <v/>
      </c>
      <c r="D910">
        <f>IF(A910="","",IFERROR(INDEX(Crawl!$A909:$DZ909,1,Rules!$H$7),"")&amp;"")</f>
        <v/>
      </c>
      <c r="E910">
        <f>IF(A910="","",IFERROR(INDEX(Crawl!$A909:$DZ909,1,Rules!$H$8),"")&amp;"")</f>
        <v/>
      </c>
      <c r="F910">
        <f>IF(A910="","",IFERROR(INDEX(Crawl!$A909:$DZ909,1,Rules!$H$9),""))</f>
        <v/>
      </c>
      <c r="G910">
        <f>IF(A910="","",IFERROR(INDEX(Crawl!$A909:$DZ909,1,Rules!$H$10),""))</f>
        <v/>
      </c>
      <c r="H910">
        <f>IF(A910="","",IFERROR(INDEX(Crawl!$A909:$DZ909,1,Rules!$H$12),""))</f>
        <v/>
      </c>
      <c r="I910">
        <f>IF(A910="","",IF(AND(N(H910)&gt;0,IFERROR(INDEX(Crawl!$A909:$DZ909,1,Rules!$H$11),"")&amp;""&lt;&gt;""),IFERROR(INDEX(Crawl!$A909:$DZ909,1,Rules!$H$11),"")&amp;"",IF(AND(ISNUMBER(J910),N(J910)&gt;=Rules!$B$12,IFERROR(INDEX(Crawl!$A909:$DZ909,1,Rules!$H$13),"")&amp;""&lt;&gt;""),IFERROR(INDEX(Crawl!$A909:$DZ909,1,Rules!$H$13),"")&amp;"","")))</f>
        <v/>
      </c>
      <c r="J910" s="19">
        <f>IF(A910="","",IF(IFERROR(INDEX(Crawl!$A909:$DZ909,1,Rules!$H$14),"")&amp;""="","",IFERROR(INDEX(Crawl!$A909:$DZ909,1,Rules!$H$14),"")))</f>
        <v/>
      </c>
      <c r="K910">
        <f>IF(A910="","",IFERROR(SUMIFS('GSC current'!$J$2:$J$2001,'GSC current'!$I$2:$I$2001,B910),0))</f>
        <v/>
      </c>
      <c r="L910">
        <f>IF(A910="","",IFERROR(SUMIFS('GSC current'!$K$2:$K$2001,'GSC current'!$I$2:$I$2001,B910),0))</f>
        <v/>
      </c>
      <c r="M910" s="20">
        <f>IF(A910="","",IF(N(L910)&gt;0,K910/L910,""))</f>
        <v/>
      </c>
      <c r="N910" s="21">
        <f>IF(A910="","",IF(N(L910)&gt;0,SUMIFS('GSC current'!$L$2:$L$2001,'GSC current'!$I$2:$I$2001,B910)/L910,""))</f>
        <v/>
      </c>
      <c r="O910">
        <f>IF(A910="","",IFERROR(SUMIFS('GSC previous'!$J$2:$J$2001,'GSC previous'!$I$2:$I$2001,B910),0))</f>
        <v/>
      </c>
      <c r="P910" s="22">
        <f>IF(A910="","",IF(N(O910)&gt;0,(K910-O910)/O910,""))</f>
        <v/>
      </c>
      <c r="Q910">
        <f>IF(A910="","",IFERROR(SUMIFS(GA4!$P$2:$P$2001,GA4!$O$2:$O$2001,B910),0))</f>
        <v/>
      </c>
      <c r="R910" s="23">
        <f>IF(A910="","",IF(N(Q910)&gt;0,SUMIFS(GA4!$Q$2:$Q$2001,GA4!$O$2:$O$2001,B910)/Q910,""))</f>
        <v/>
      </c>
      <c r="S910">
        <f>IF(A910="","",IFERROR(SUMIFS(GA4!$R$2:$R$2001,GA4!$O$2:$O$2001,B910),0))</f>
        <v/>
      </c>
      <c r="T910">
        <f>IF(A910="","",IF(AND(ISNUMBER(F910),LEFT(C910&amp;"",1)="2"),IF(F910&lt;Rules!$B$9,"Yes","No"),"No"))</f>
        <v/>
      </c>
      <c r="U910">
        <f>IF(A910="","",IF(AND(N(O910)&gt;=Rules!$B$8,ISNUMBER(P910)),IF(P910&lt;=-Rules!$B$7,"Yes","No"),"No"))</f>
        <v/>
      </c>
      <c r="V910">
        <f>IF(A910="","",IF(AND(N(L910)&gt;=Rules!$B$6,ISNUMBER(N910)),IF(AND(N910&gt;=Rules!$B$10,N910&lt;=Rules!$B$11),"Yes","No"),"No"))</f>
        <v/>
      </c>
      <c r="W910">
        <f>IF(A910="","",IF(I910&lt;&gt;"","Yes","No"))</f>
        <v/>
      </c>
      <c r="X910">
        <f>IF(I910="","",IF(SUMIFS($K$3:$K$2002,$A$3:$A$2002,SUBSTITUTE(SUBSTITUTE(I910,"?","~?"),"*","~*"))&gt;N(K910),"Yes","No"))</f>
        <v/>
      </c>
      <c r="Y910">
        <f>IF(A910="","",IF(N(S910)&gt;0,"Yes","No"))</f>
        <v/>
      </c>
      <c r="Z910">
        <f>IF(A910="","",IF(AND(N(K910)&lt;Rules!$B$5,N(L910)&lt;Rules!$B$6,N(Q910)&lt;Rules!$B$13,Y910="No"),"Yes","No"))</f>
        <v/>
      </c>
      <c r="AA910">
        <f>IF(A910="","",IF(LEFT(C910&amp;"",1)="3","Redirect",IF(OR(LEFT(C910&amp;"",1)="4",LEFT(C910&amp;"",1)="5"),IF(OR(N(K910)&gt;0,N(AC910)&gt;=Rules!$B$14),"Redirect","Prune"),IF(D910="Non-Indexable","Keep",IF(AND(W910="Yes",X910="Yes",Y910="No"),"Merge",IF(OR(U910="Yes",V910="Yes",AND(T910="Yes",N(L910)&gt;=Rules!$B$6)),"Update",IF(Z910="Yes",IF(N(AC910)&gt;=Rules!$B$14,"Redirect","Prune"),"Keep")))))))</f>
        <v/>
      </c>
      <c r="AB910">
        <f>IF(A910="","",IF(LEFT(C910&amp;"",1)="3","Already redirects ("&amp;C910&amp;"). Update internal links to point at the final URL.",IF(OR(LEFT(C910&amp;"",1)="4",LEFT(C910&amp;"",1)="5"),IF(AA910="Redirect","Returns "&amp;C910&amp;" but still has "&amp;N(K910)&amp;" clicks and "&amp;N(AC910)&amp;" referring domains. 301 it to the closest live page.","Returns "&amp;C910&amp;" with no clicks or links. Remove internal links and let it 404 or 410."),IF(D910="Non-Indexable","Non-indexable ("&amp;E910&amp;"). Keep if that is intentional; otherwise fix the canonical or noindex.",IF(AA910="Merge","Overlaps with "&amp;I910&amp;IF(N(J910)&gt;0," (similarity "&amp;TEXT(J910,"0.00")&amp;")","")&amp;", which gets more clicks. Merge the useful parts into it and 301 this URL.",IF(AA910="Update",MID(IF(U910="Yes","; Clicks down "&amp;TEXT(-P910,"0%")&amp;" on the previous period","")&amp;IF(V910="Yes","; Average position "&amp;TEXT(N910,"0.0")&amp;" on "&amp;TEXT(L910,"#,##0")&amp;" impressions (striking distance)","")&amp;IF(AND(T910="Yes",N(L910)&gt;=Rules!$B$6),"; Thin ("&amp;F910&amp;" words) but has search demand",""),3,400),IF(AA910="Prune","Low value: "&amp;N(K910)&amp;" clicks, "&amp;N(L910)&amp;" impressions, "&amp;N(Q910)&amp;" sessions, no key events. Remove or noindex it and update internal links.",IF(AA910="Redirect","Low value but "&amp;N(AC910)&amp;" referring domains. 301 it to the closest relevant page to keep those links.",IF(AND(Z910="No",Y910="Yes",N(K910)&lt;Rules!$B$5),"Low search traffic but it converts (key events: "&amp;S910&amp;"). Keep it and link to it.",IF(W910="Yes","Stronger than the page it overlaps ("&amp;I910&amp;"). Keep; merge that page into this one.","Healthy: "&amp;N(K910)&amp;" clicks"&amp;IF(ISNUMBER(N910),", average position "&amp;TEXT(N910,"0.0"),"")&amp;". Keep and monitor."))))))))))</f>
        <v/>
      </c>
      <c r="AE910">
        <f>IF(A910="","",IF(AD910&lt;&gt;"",AD910,AA910))</f>
        <v/>
      </c>
    </row>
    <row r="911">
      <c r="A911">
        <f>IF(Crawl!A910="","",Crawl!A910)</f>
        <v/>
      </c>
      <c r="B911">
        <f>IF(A911="","",Crawl!EC910)</f>
        <v/>
      </c>
      <c r="C911">
        <f>IF(A911="","",IFERROR(INDEX(Crawl!$A910:$DZ910,1,Rules!$H$6),""))</f>
        <v/>
      </c>
      <c r="D911">
        <f>IF(A911="","",IFERROR(INDEX(Crawl!$A910:$DZ910,1,Rules!$H$7),"")&amp;"")</f>
        <v/>
      </c>
      <c r="E911">
        <f>IF(A911="","",IFERROR(INDEX(Crawl!$A910:$DZ910,1,Rules!$H$8),"")&amp;"")</f>
        <v/>
      </c>
      <c r="F911">
        <f>IF(A911="","",IFERROR(INDEX(Crawl!$A910:$DZ910,1,Rules!$H$9),""))</f>
        <v/>
      </c>
      <c r="G911">
        <f>IF(A911="","",IFERROR(INDEX(Crawl!$A910:$DZ910,1,Rules!$H$10),""))</f>
        <v/>
      </c>
      <c r="H911">
        <f>IF(A911="","",IFERROR(INDEX(Crawl!$A910:$DZ910,1,Rules!$H$12),""))</f>
        <v/>
      </c>
      <c r="I911">
        <f>IF(A911="","",IF(AND(N(H911)&gt;0,IFERROR(INDEX(Crawl!$A910:$DZ910,1,Rules!$H$11),"")&amp;""&lt;&gt;""),IFERROR(INDEX(Crawl!$A910:$DZ910,1,Rules!$H$11),"")&amp;"",IF(AND(ISNUMBER(J911),N(J911)&gt;=Rules!$B$12,IFERROR(INDEX(Crawl!$A910:$DZ910,1,Rules!$H$13),"")&amp;""&lt;&gt;""),IFERROR(INDEX(Crawl!$A910:$DZ910,1,Rules!$H$13),"")&amp;"","")))</f>
        <v/>
      </c>
      <c r="J911" s="19">
        <f>IF(A911="","",IF(IFERROR(INDEX(Crawl!$A910:$DZ910,1,Rules!$H$14),"")&amp;""="","",IFERROR(INDEX(Crawl!$A910:$DZ910,1,Rules!$H$14),"")))</f>
        <v/>
      </c>
      <c r="K911">
        <f>IF(A911="","",IFERROR(SUMIFS('GSC current'!$J$2:$J$2001,'GSC current'!$I$2:$I$2001,B911),0))</f>
        <v/>
      </c>
      <c r="L911">
        <f>IF(A911="","",IFERROR(SUMIFS('GSC current'!$K$2:$K$2001,'GSC current'!$I$2:$I$2001,B911),0))</f>
        <v/>
      </c>
      <c r="M911" s="20">
        <f>IF(A911="","",IF(N(L911)&gt;0,K911/L911,""))</f>
        <v/>
      </c>
      <c r="N911" s="21">
        <f>IF(A911="","",IF(N(L911)&gt;0,SUMIFS('GSC current'!$L$2:$L$2001,'GSC current'!$I$2:$I$2001,B911)/L911,""))</f>
        <v/>
      </c>
      <c r="O911">
        <f>IF(A911="","",IFERROR(SUMIFS('GSC previous'!$J$2:$J$2001,'GSC previous'!$I$2:$I$2001,B911),0))</f>
        <v/>
      </c>
      <c r="P911" s="22">
        <f>IF(A911="","",IF(N(O911)&gt;0,(K911-O911)/O911,""))</f>
        <v/>
      </c>
      <c r="Q911">
        <f>IF(A911="","",IFERROR(SUMIFS(GA4!$P$2:$P$2001,GA4!$O$2:$O$2001,B911),0))</f>
        <v/>
      </c>
      <c r="R911" s="23">
        <f>IF(A911="","",IF(N(Q911)&gt;0,SUMIFS(GA4!$Q$2:$Q$2001,GA4!$O$2:$O$2001,B911)/Q911,""))</f>
        <v/>
      </c>
      <c r="S911">
        <f>IF(A911="","",IFERROR(SUMIFS(GA4!$R$2:$R$2001,GA4!$O$2:$O$2001,B911),0))</f>
        <v/>
      </c>
      <c r="T911">
        <f>IF(A911="","",IF(AND(ISNUMBER(F911),LEFT(C911&amp;"",1)="2"),IF(F911&lt;Rules!$B$9,"Yes","No"),"No"))</f>
        <v/>
      </c>
      <c r="U911">
        <f>IF(A911="","",IF(AND(N(O911)&gt;=Rules!$B$8,ISNUMBER(P911)),IF(P911&lt;=-Rules!$B$7,"Yes","No"),"No"))</f>
        <v/>
      </c>
      <c r="V911">
        <f>IF(A911="","",IF(AND(N(L911)&gt;=Rules!$B$6,ISNUMBER(N911)),IF(AND(N911&gt;=Rules!$B$10,N911&lt;=Rules!$B$11),"Yes","No"),"No"))</f>
        <v/>
      </c>
      <c r="W911">
        <f>IF(A911="","",IF(I911&lt;&gt;"","Yes","No"))</f>
        <v/>
      </c>
      <c r="X911">
        <f>IF(I911="","",IF(SUMIFS($K$3:$K$2002,$A$3:$A$2002,SUBSTITUTE(SUBSTITUTE(I911,"?","~?"),"*","~*"))&gt;N(K911),"Yes","No"))</f>
        <v/>
      </c>
      <c r="Y911">
        <f>IF(A911="","",IF(N(S911)&gt;0,"Yes","No"))</f>
        <v/>
      </c>
      <c r="Z911">
        <f>IF(A911="","",IF(AND(N(K911)&lt;Rules!$B$5,N(L911)&lt;Rules!$B$6,N(Q911)&lt;Rules!$B$13,Y911="No"),"Yes","No"))</f>
        <v/>
      </c>
      <c r="AA911">
        <f>IF(A911="","",IF(LEFT(C911&amp;"",1)="3","Redirect",IF(OR(LEFT(C911&amp;"",1)="4",LEFT(C911&amp;"",1)="5"),IF(OR(N(K911)&gt;0,N(AC911)&gt;=Rules!$B$14),"Redirect","Prune"),IF(D911="Non-Indexable","Keep",IF(AND(W911="Yes",X911="Yes",Y911="No"),"Merge",IF(OR(U911="Yes",V911="Yes",AND(T911="Yes",N(L911)&gt;=Rules!$B$6)),"Update",IF(Z911="Yes",IF(N(AC911)&gt;=Rules!$B$14,"Redirect","Prune"),"Keep")))))))</f>
        <v/>
      </c>
      <c r="AB911">
        <f>IF(A911="","",IF(LEFT(C911&amp;"",1)="3","Already redirects ("&amp;C911&amp;"). Update internal links to point at the final URL.",IF(OR(LEFT(C911&amp;"",1)="4",LEFT(C911&amp;"",1)="5"),IF(AA911="Redirect","Returns "&amp;C911&amp;" but still has "&amp;N(K911)&amp;" clicks and "&amp;N(AC911)&amp;" referring domains. 301 it to the closest live page.","Returns "&amp;C911&amp;" with no clicks or links. Remove internal links and let it 404 or 410."),IF(D911="Non-Indexable","Non-indexable ("&amp;E911&amp;"). Keep if that is intentional; otherwise fix the canonical or noindex.",IF(AA911="Merge","Overlaps with "&amp;I911&amp;IF(N(J911)&gt;0," (similarity "&amp;TEXT(J911,"0.00")&amp;")","")&amp;", which gets more clicks. Merge the useful parts into it and 301 this URL.",IF(AA911="Update",MID(IF(U911="Yes","; Clicks down "&amp;TEXT(-P911,"0%")&amp;" on the previous period","")&amp;IF(V911="Yes","; Average position "&amp;TEXT(N911,"0.0")&amp;" on "&amp;TEXT(L911,"#,##0")&amp;" impressions (striking distance)","")&amp;IF(AND(T911="Yes",N(L911)&gt;=Rules!$B$6),"; Thin ("&amp;F911&amp;" words) but has search demand",""),3,400),IF(AA911="Prune","Low value: "&amp;N(K911)&amp;" clicks, "&amp;N(L911)&amp;" impressions, "&amp;N(Q911)&amp;" sessions, no key events. Remove or noindex it and update internal links.",IF(AA911="Redirect","Low value but "&amp;N(AC911)&amp;" referring domains. 301 it to the closest relevant page to keep those links.",IF(AND(Z911="No",Y911="Yes",N(K911)&lt;Rules!$B$5),"Low search traffic but it converts (key events: "&amp;S911&amp;"). Keep it and link to it.",IF(W911="Yes","Stronger than the page it overlaps ("&amp;I911&amp;"). Keep; merge that page into this one.","Healthy: "&amp;N(K911)&amp;" clicks"&amp;IF(ISNUMBER(N911),", average position "&amp;TEXT(N911,"0.0"),"")&amp;". Keep and monitor."))))))))))</f>
        <v/>
      </c>
      <c r="AE911">
        <f>IF(A911="","",IF(AD911&lt;&gt;"",AD911,AA911))</f>
        <v/>
      </c>
    </row>
    <row r="912">
      <c r="A912">
        <f>IF(Crawl!A911="","",Crawl!A911)</f>
        <v/>
      </c>
      <c r="B912">
        <f>IF(A912="","",Crawl!EC911)</f>
        <v/>
      </c>
      <c r="C912">
        <f>IF(A912="","",IFERROR(INDEX(Crawl!$A911:$DZ911,1,Rules!$H$6),""))</f>
        <v/>
      </c>
      <c r="D912">
        <f>IF(A912="","",IFERROR(INDEX(Crawl!$A911:$DZ911,1,Rules!$H$7),"")&amp;"")</f>
        <v/>
      </c>
      <c r="E912">
        <f>IF(A912="","",IFERROR(INDEX(Crawl!$A911:$DZ911,1,Rules!$H$8),"")&amp;"")</f>
        <v/>
      </c>
      <c r="F912">
        <f>IF(A912="","",IFERROR(INDEX(Crawl!$A911:$DZ911,1,Rules!$H$9),""))</f>
        <v/>
      </c>
      <c r="G912">
        <f>IF(A912="","",IFERROR(INDEX(Crawl!$A911:$DZ911,1,Rules!$H$10),""))</f>
        <v/>
      </c>
      <c r="H912">
        <f>IF(A912="","",IFERROR(INDEX(Crawl!$A911:$DZ911,1,Rules!$H$12),""))</f>
        <v/>
      </c>
      <c r="I912">
        <f>IF(A912="","",IF(AND(N(H912)&gt;0,IFERROR(INDEX(Crawl!$A911:$DZ911,1,Rules!$H$11),"")&amp;""&lt;&gt;""),IFERROR(INDEX(Crawl!$A911:$DZ911,1,Rules!$H$11),"")&amp;"",IF(AND(ISNUMBER(J912),N(J912)&gt;=Rules!$B$12,IFERROR(INDEX(Crawl!$A911:$DZ911,1,Rules!$H$13),"")&amp;""&lt;&gt;""),IFERROR(INDEX(Crawl!$A911:$DZ911,1,Rules!$H$13),"")&amp;"","")))</f>
        <v/>
      </c>
      <c r="J912" s="19">
        <f>IF(A912="","",IF(IFERROR(INDEX(Crawl!$A911:$DZ911,1,Rules!$H$14),"")&amp;""="","",IFERROR(INDEX(Crawl!$A911:$DZ911,1,Rules!$H$14),"")))</f>
        <v/>
      </c>
      <c r="K912">
        <f>IF(A912="","",IFERROR(SUMIFS('GSC current'!$J$2:$J$2001,'GSC current'!$I$2:$I$2001,B912),0))</f>
        <v/>
      </c>
      <c r="L912">
        <f>IF(A912="","",IFERROR(SUMIFS('GSC current'!$K$2:$K$2001,'GSC current'!$I$2:$I$2001,B912),0))</f>
        <v/>
      </c>
      <c r="M912" s="20">
        <f>IF(A912="","",IF(N(L912)&gt;0,K912/L912,""))</f>
        <v/>
      </c>
      <c r="N912" s="21">
        <f>IF(A912="","",IF(N(L912)&gt;0,SUMIFS('GSC current'!$L$2:$L$2001,'GSC current'!$I$2:$I$2001,B912)/L912,""))</f>
        <v/>
      </c>
      <c r="O912">
        <f>IF(A912="","",IFERROR(SUMIFS('GSC previous'!$J$2:$J$2001,'GSC previous'!$I$2:$I$2001,B912),0))</f>
        <v/>
      </c>
      <c r="P912" s="22">
        <f>IF(A912="","",IF(N(O912)&gt;0,(K912-O912)/O912,""))</f>
        <v/>
      </c>
      <c r="Q912">
        <f>IF(A912="","",IFERROR(SUMIFS(GA4!$P$2:$P$2001,GA4!$O$2:$O$2001,B912),0))</f>
        <v/>
      </c>
      <c r="R912" s="23">
        <f>IF(A912="","",IF(N(Q912)&gt;0,SUMIFS(GA4!$Q$2:$Q$2001,GA4!$O$2:$O$2001,B912)/Q912,""))</f>
        <v/>
      </c>
      <c r="S912">
        <f>IF(A912="","",IFERROR(SUMIFS(GA4!$R$2:$R$2001,GA4!$O$2:$O$2001,B912),0))</f>
        <v/>
      </c>
      <c r="T912">
        <f>IF(A912="","",IF(AND(ISNUMBER(F912),LEFT(C912&amp;"",1)="2"),IF(F912&lt;Rules!$B$9,"Yes","No"),"No"))</f>
        <v/>
      </c>
      <c r="U912">
        <f>IF(A912="","",IF(AND(N(O912)&gt;=Rules!$B$8,ISNUMBER(P912)),IF(P912&lt;=-Rules!$B$7,"Yes","No"),"No"))</f>
        <v/>
      </c>
      <c r="V912">
        <f>IF(A912="","",IF(AND(N(L912)&gt;=Rules!$B$6,ISNUMBER(N912)),IF(AND(N912&gt;=Rules!$B$10,N912&lt;=Rules!$B$11),"Yes","No"),"No"))</f>
        <v/>
      </c>
      <c r="W912">
        <f>IF(A912="","",IF(I912&lt;&gt;"","Yes","No"))</f>
        <v/>
      </c>
      <c r="X912">
        <f>IF(I912="","",IF(SUMIFS($K$3:$K$2002,$A$3:$A$2002,SUBSTITUTE(SUBSTITUTE(I912,"?","~?"),"*","~*"))&gt;N(K912),"Yes","No"))</f>
        <v/>
      </c>
      <c r="Y912">
        <f>IF(A912="","",IF(N(S912)&gt;0,"Yes","No"))</f>
        <v/>
      </c>
      <c r="Z912">
        <f>IF(A912="","",IF(AND(N(K912)&lt;Rules!$B$5,N(L912)&lt;Rules!$B$6,N(Q912)&lt;Rules!$B$13,Y912="No"),"Yes","No"))</f>
        <v/>
      </c>
      <c r="AA912">
        <f>IF(A912="","",IF(LEFT(C912&amp;"",1)="3","Redirect",IF(OR(LEFT(C912&amp;"",1)="4",LEFT(C912&amp;"",1)="5"),IF(OR(N(K912)&gt;0,N(AC912)&gt;=Rules!$B$14),"Redirect","Prune"),IF(D912="Non-Indexable","Keep",IF(AND(W912="Yes",X912="Yes",Y912="No"),"Merge",IF(OR(U912="Yes",V912="Yes",AND(T912="Yes",N(L912)&gt;=Rules!$B$6)),"Update",IF(Z912="Yes",IF(N(AC912)&gt;=Rules!$B$14,"Redirect","Prune"),"Keep")))))))</f>
        <v/>
      </c>
      <c r="AB912">
        <f>IF(A912="","",IF(LEFT(C912&amp;"",1)="3","Already redirects ("&amp;C912&amp;"). Update internal links to point at the final URL.",IF(OR(LEFT(C912&amp;"",1)="4",LEFT(C912&amp;"",1)="5"),IF(AA912="Redirect","Returns "&amp;C912&amp;" but still has "&amp;N(K912)&amp;" clicks and "&amp;N(AC912)&amp;" referring domains. 301 it to the closest live page.","Returns "&amp;C912&amp;" with no clicks or links. Remove internal links and let it 404 or 410."),IF(D912="Non-Indexable","Non-indexable ("&amp;E912&amp;"). Keep if that is intentional; otherwise fix the canonical or noindex.",IF(AA912="Merge","Overlaps with "&amp;I912&amp;IF(N(J912)&gt;0," (similarity "&amp;TEXT(J912,"0.00")&amp;")","")&amp;", which gets more clicks. Merge the useful parts into it and 301 this URL.",IF(AA912="Update",MID(IF(U912="Yes","; Clicks down "&amp;TEXT(-P912,"0%")&amp;" on the previous period","")&amp;IF(V912="Yes","; Average position "&amp;TEXT(N912,"0.0")&amp;" on "&amp;TEXT(L912,"#,##0")&amp;" impressions (striking distance)","")&amp;IF(AND(T912="Yes",N(L912)&gt;=Rules!$B$6),"; Thin ("&amp;F912&amp;" words) but has search demand",""),3,400),IF(AA912="Prune","Low value: "&amp;N(K912)&amp;" clicks, "&amp;N(L912)&amp;" impressions, "&amp;N(Q912)&amp;" sessions, no key events. Remove or noindex it and update internal links.",IF(AA912="Redirect","Low value but "&amp;N(AC912)&amp;" referring domains. 301 it to the closest relevant page to keep those links.",IF(AND(Z912="No",Y912="Yes",N(K912)&lt;Rules!$B$5),"Low search traffic but it converts (key events: "&amp;S912&amp;"). Keep it and link to it.",IF(W912="Yes","Stronger than the page it overlaps ("&amp;I912&amp;"). Keep; merge that page into this one.","Healthy: "&amp;N(K912)&amp;" clicks"&amp;IF(ISNUMBER(N912),", average position "&amp;TEXT(N912,"0.0"),"")&amp;". Keep and monitor."))))))))))</f>
        <v/>
      </c>
      <c r="AE912">
        <f>IF(A912="","",IF(AD912&lt;&gt;"",AD912,AA912))</f>
        <v/>
      </c>
    </row>
    <row r="913">
      <c r="A913">
        <f>IF(Crawl!A912="","",Crawl!A912)</f>
        <v/>
      </c>
      <c r="B913">
        <f>IF(A913="","",Crawl!EC912)</f>
        <v/>
      </c>
      <c r="C913">
        <f>IF(A913="","",IFERROR(INDEX(Crawl!$A912:$DZ912,1,Rules!$H$6),""))</f>
        <v/>
      </c>
      <c r="D913">
        <f>IF(A913="","",IFERROR(INDEX(Crawl!$A912:$DZ912,1,Rules!$H$7),"")&amp;"")</f>
        <v/>
      </c>
      <c r="E913">
        <f>IF(A913="","",IFERROR(INDEX(Crawl!$A912:$DZ912,1,Rules!$H$8),"")&amp;"")</f>
        <v/>
      </c>
      <c r="F913">
        <f>IF(A913="","",IFERROR(INDEX(Crawl!$A912:$DZ912,1,Rules!$H$9),""))</f>
        <v/>
      </c>
      <c r="G913">
        <f>IF(A913="","",IFERROR(INDEX(Crawl!$A912:$DZ912,1,Rules!$H$10),""))</f>
        <v/>
      </c>
      <c r="H913">
        <f>IF(A913="","",IFERROR(INDEX(Crawl!$A912:$DZ912,1,Rules!$H$12),""))</f>
        <v/>
      </c>
      <c r="I913">
        <f>IF(A913="","",IF(AND(N(H913)&gt;0,IFERROR(INDEX(Crawl!$A912:$DZ912,1,Rules!$H$11),"")&amp;""&lt;&gt;""),IFERROR(INDEX(Crawl!$A912:$DZ912,1,Rules!$H$11),"")&amp;"",IF(AND(ISNUMBER(J913),N(J913)&gt;=Rules!$B$12,IFERROR(INDEX(Crawl!$A912:$DZ912,1,Rules!$H$13),"")&amp;""&lt;&gt;""),IFERROR(INDEX(Crawl!$A912:$DZ912,1,Rules!$H$13),"")&amp;"","")))</f>
        <v/>
      </c>
      <c r="J913" s="19">
        <f>IF(A913="","",IF(IFERROR(INDEX(Crawl!$A912:$DZ912,1,Rules!$H$14),"")&amp;""="","",IFERROR(INDEX(Crawl!$A912:$DZ912,1,Rules!$H$14),"")))</f>
        <v/>
      </c>
      <c r="K913">
        <f>IF(A913="","",IFERROR(SUMIFS('GSC current'!$J$2:$J$2001,'GSC current'!$I$2:$I$2001,B913),0))</f>
        <v/>
      </c>
      <c r="L913">
        <f>IF(A913="","",IFERROR(SUMIFS('GSC current'!$K$2:$K$2001,'GSC current'!$I$2:$I$2001,B913),0))</f>
        <v/>
      </c>
      <c r="M913" s="20">
        <f>IF(A913="","",IF(N(L913)&gt;0,K913/L913,""))</f>
        <v/>
      </c>
      <c r="N913" s="21">
        <f>IF(A913="","",IF(N(L913)&gt;0,SUMIFS('GSC current'!$L$2:$L$2001,'GSC current'!$I$2:$I$2001,B913)/L913,""))</f>
        <v/>
      </c>
      <c r="O913">
        <f>IF(A913="","",IFERROR(SUMIFS('GSC previous'!$J$2:$J$2001,'GSC previous'!$I$2:$I$2001,B913),0))</f>
        <v/>
      </c>
      <c r="P913" s="22">
        <f>IF(A913="","",IF(N(O913)&gt;0,(K913-O913)/O913,""))</f>
        <v/>
      </c>
      <c r="Q913">
        <f>IF(A913="","",IFERROR(SUMIFS(GA4!$P$2:$P$2001,GA4!$O$2:$O$2001,B913),0))</f>
        <v/>
      </c>
      <c r="R913" s="23">
        <f>IF(A913="","",IF(N(Q913)&gt;0,SUMIFS(GA4!$Q$2:$Q$2001,GA4!$O$2:$O$2001,B913)/Q913,""))</f>
        <v/>
      </c>
      <c r="S913">
        <f>IF(A913="","",IFERROR(SUMIFS(GA4!$R$2:$R$2001,GA4!$O$2:$O$2001,B913),0))</f>
        <v/>
      </c>
      <c r="T913">
        <f>IF(A913="","",IF(AND(ISNUMBER(F913),LEFT(C913&amp;"",1)="2"),IF(F913&lt;Rules!$B$9,"Yes","No"),"No"))</f>
        <v/>
      </c>
      <c r="U913">
        <f>IF(A913="","",IF(AND(N(O913)&gt;=Rules!$B$8,ISNUMBER(P913)),IF(P913&lt;=-Rules!$B$7,"Yes","No"),"No"))</f>
        <v/>
      </c>
      <c r="V913">
        <f>IF(A913="","",IF(AND(N(L913)&gt;=Rules!$B$6,ISNUMBER(N913)),IF(AND(N913&gt;=Rules!$B$10,N913&lt;=Rules!$B$11),"Yes","No"),"No"))</f>
        <v/>
      </c>
      <c r="W913">
        <f>IF(A913="","",IF(I913&lt;&gt;"","Yes","No"))</f>
        <v/>
      </c>
      <c r="X913">
        <f>IF(I913="","",IF(SUMIFS($K$3:$K$2002,$A$3:$A$2002,SUBSTITUTE(SUBSTITUTE(I913,"?","~?"),"*","~*"))&gt;N(K913),"Yes","No"))</f>
        <v/>
      </c>
      <c r="Y913">
        <f>IF(A913="","",IF(N(S913)&gt;0,"Yes","No"))</f>
        <v/>
      </c>
      <c r="Z913">
        <f>IF(A913="","",IF(AND(N(K913)&lt;Rules!$B$5,N(L913)&lt;Rules!$B$6,N(Q913)&lt;Rules!$B$13,Y913="No"),"Yes","No"))</f>
        <v/>
      </c>
      <c r="AA913">
        <f>IF(A913="","",IF(LEFT(C913&amp;"",1)="3","Redirect",IF(OR(LEFT(C913&amp;"",1)="4",LEFT(C913&amp;"",1)="5"),IF(OR(N(K913)&gt;0,N(AC913)&gt;=Rules!$B$14),"Redirect","Prune"),IF(D913="Non-Indexable","Keep",IF(AND(W913="Yes",X913="Yes",Y913="No"),"Merge",IF(OR(U913="Yes",V913="Yes",AND(T913="Yes",N(L913)&gt;=Rules!$B$6)),"Update",IF(Z913="Yes",IF(N(AC913)&gt;=Rules!$B$14,"Redirect","Prune"),"Keep")))))))</f>
        <v/>
      </c>
      <c r="AB913">
        <f>IF(A913="","",IF(LEFT(C913&amp;"",1)="3","Already redirects ("&amp;C913&amp;"). Update internal links to point at the final URL.",IF(OR(LEFT(C913&amp;"",1)="4",LEFT(C913&amp;"",1)="5"),IF(AA913="Redirect","Returns "&amp;C913&amp;" but still has "&amp;N(K913)&amp;" clicks and "&amp;N(AC913)&amp;" referring domains. 301 it to the closest live page.","Returns "&amp;C913&amp;" with no clicks or links. Remove internal links and let it 404 or 410."),IF(D913="Non-Indexable","Non-indexable ("&amp;E913&amp;"). Keep if that is intentional; otherwise fix the canonical or noindex.",IF(AA913="Merge","Overlaps with "&amp;I913&amp;IF(N(J913)&gt;0," (similarity "&amp;TEXT(J913,"0.00")&amp;")","")&amp;", which gets more clicks. Merge the useful parts into it and 301 this URL.",IF(AA913="Update",MID(IF(U913="Yes","; Clicks down "&amp;TEXT(-P913,"0%")&amp;" on the previous period","")&amp;IF(V913="Yes","; Average position "&amp;TEXT(N913,"0.0")&amp;" on "&amp;TEXT(L913,"#,##0")&amp;" impressions (striking distance)","")&amp;IF(AND(T913="Yes",N(L913)&gt;=Rules!$B$6),"; Thin ("&amp;F913&amp;" words) but has search demand",""),3,400),IF(AA913="Prune","Low value: "&amp;N(K913)&amp;" clicks, "&amp;N(L913)&amp;" impressions, "&amp;N(Q913)&amp;" sessions, no key events. Remove or noindex it and update internal links.",IF(AA913="Redirect","Low value but "&amp;N(AC913)&amp;" referring domains. 301 it to the closest relevant page to keep those links.",IF(AND(Z913="No",Y913="Yes",N(K913)&lt;Rules!$B$5),"Low search traffic but it converts (key events: "&amp;S913&amp;"). Keep it and link to it.",IF(W913="Yes","Stronger than the page it overlaps ("&amp;I913&amp;"). Keep; merge that page into this one.","Healthy: "&amp;N(K913)&amp;" clicks"&amp;IF(ISNUMBER(N913),", average position "&amp;TEXT(N913,"0.0"),"")&amp;". Keep and monitor."))))))))))</f>
        <v/>
      </c>
      <c r="AE913">
        <f>IF(A913="","",IF(AD913&lt;&gt;"",AD913,AA913))</f>
        <v/>
      </c>
    </row>
    <row r="914">
      <c r="A914">
        <f>IF(Crawl!A913="","",Crawl!A913)</f>
        <v/>
      </c>
      <c r="B914">
        <f>IF(A914="","",Crawl!EC913)</f>
        <v/>
      </c>
      <c r="C914">
        <f>IF(A914="","",IFERROR(INDEX(Crawl!$A913:$DZ913,1,Rules!$H$6),""))</f>
        <v/>
      </c>
      <c r="D914">
        <f>IF(A914="","",IFERROR(INDEX(Crawl!$A913:$DZ913,1,Rules!$H$7),"")&amp;"")</f>
        <v/>
      </c>
      <c r="E914">
        <f>IF(A914="","",IFERROR(INDEX(Crawl!$A913:$DZ913,1,Rules!$H$8),"")&amp;"")</f>
        <v/>
      </c>
      <c r="F914">
        <f>IF(A914="","",IFERROR(INDEX(Crawl!$A913:$DZ913,1,Rules!$H$9),""))</f>
        <v/>
      </c>
      <c r="G914">
        <f>IF(A914="","",IFERROR(INDEX(Crawl!$A913:$DZ913,1,Rules!$H$10),""))</f>
        <v/>
      </c>
      <c r="H914">
        <f>IF(A914="","",IFERROR(INDEX(Crawl!$A913:$DZ913,1,Rules!$H$12),""))</f>
        <v/>
      </c>
      <c r="I914">
        <f>IF(A914="","",IF(AND(N(H914)&gt;0,IFERROR(INDEX(Crawl!$A913:$DZ913,1,Rules!$H$11),"")&amp;""&lt;&gt;""),IFERROR(INDEX(Crawl!$A913:$DZ913,1,Rules!$H$11),"")&amp;"",IF(AND(ISNUMBER(J914),N(J914)&gt;=Rules!$B$12,IFERROR(INDEX(Crawl!$A913:$DZ913,1,Rules!$H$13),"")&amp;""&lt;&gt;""),IFERROR(INDEX(Crawl!$A913:$DZ913,1,Rules!$H$13),"")&amp;"","")))</f>
        <v/>
      </c>
      <c r="J914" s="19">
        <f>IF(A914="","",IF(IFERROR(INDEX(Crawl!$A913:$DZ913,1,Rules!$H$14),"")&amp;""="","",IFERROR(INDEX(Crawl!$A913:$DZ913,1,Rules!$H$14),"")))</f>
        <v/>
      </c>
      <c r="K914">
        <f>IF(A914="","",IFERROR(SUMIFS('GSC current'!$J$2:$J$2001,'GSC current'!$I$2:$I$2001,B914),0))</f>
        <v/>
      </c>
      <c r="L914">
        <f>IF(A914="","",IFERROR(SUMIFS('GSC current'!$K$2:$K$2001,'GSC current'!$I$2:$I$2001,B914),0))</f>
        <v/>
      </c>
      <c r="M914" s="20">
        <f>IF(A914="","",IF(N(L914)&gt;0,K914/L914,""))</f>
        <v/>
      </c>
      <c r="N914" s="21">
        <f>IF(A914="","",IF(N(L914)&gt;0,SUMIFS('GSC current'!$L$2:$L$2001,'GSC current'!$I$2:$I$2001,B914)/L914,""))</f>
        <v/>
      </c>
      <c r="O914">
        <f>IF(A914="","",IFERROR(SUMIFS('GSC previous'!$J$2:$J$2001,'GSC previous'!$I$2:$I$2001,B914),0))</f>
        <v/>
      </c>
      <c r="P914" s="22">
        <f>IF(A914="","",IF(N(O914)&gt;0,(K914-O914)/O914,""))</f>
        <v/>
      </c>
      <c r="Q914">
        <f>IF(A914="","",IFERROR(SUMIFS(GA4!$P$2:$P$2001,GA4!$O$2:$O$2001,B914),0))</f>
        <v/>
      </c>
      <c r="R914" s="23">
        <f>IF(A914="","",IF(N(Q914)&gt;0,SUMIFS(GA4!$Q$2:$Q$2001,GA4!$O$2:$O$2001,B914)/Q914,""))</f>
        <v/>
      </c>
      <c r="S914">
        <f>IF(A914="","",IFERROR(SUMIFS(GA4!$R$2:$R$2001,GA4!$O$2:$O$2001,B914),0))</f>
        <v/>
      </c>
      <c r="T914">
        <f>IF(A914="","",IF(AND(ISNUMBER(F914),LEFT(C914&amp;"",1)="2"),IF(F914&lt;Rules!$B$9,"Yes","No"),"No"))</f>
        <v/>
      </c>
      <c r="U914">
        <f>IF(A914="","",IF(AND(N(O914)&gt;=Rules!$B$8,ISNUMBER(P914)),IF(P914&lt;=-Rules!$B$7,"Yes","No"),"No"))</f>
        <v/>
      </c>
      <c r="V914">
        <f>IF(A914="","",IF(AND(N(L914)&gt;=Rules!$B$6,ISNUMBER(N914)),IF(AND(N914&gt;=Rules!$B$10,N914&lt;=Rules!$B$11),"Yes","No"),"No"))</f>
        <v/>
      </c>
      <c r="W914">
        <f>IF(A914="","",IF(I914&lt;&gt;"","Yes","No"))</f>
        <v/>
      </c>
      <c r="X914">
        <f>IF(I914="","",IF(SUMIFS($K$3:$K$2002,$A$3:$A$2002,SUBSTITUTE(SUBSTITUTE(I914,"?","~?"),"*","~*"))&gt;N(K914),"Yes","No"))</f>
        <v/>
      </c>
      <c r="Y914">
        <f>IF(A914="","",IF(N(S914)&gt;0,"Yes","No"))</f>
        <v/>
      </c>
      <c r="Z914">
        <f>IF(A914="","",IF(AND(N(K914)&lt;Rules!$B$5,N(L914)&lt;Rules!$B$6,N(Q914)&lt;Rules!$B$13,Y914="No"),"Yes","No"))</f>
        <v/>
      </c>
      <c r="AA914">
        <f>IF(A914="","",IF(LEFT(C914&amp;"",1)="3","Redirect",IF(OR(LEFT(C914&amp;"",1)="4",LEFT(C914&amp;"",1)="5"),IF(OR(N(K914)&gt;0,N(AC914)&gt;=Rules!$B$14),"Redirect","Prune"),IF(D914="Non-Indexable","Keep",IF(AND(W914="Yes",X914="Yes",Y914="No"),"Merge",IF(OR(U914="Yes",V914="Yes",AND(T914="Yes",N(L914)&gt;=Rules!$B$6)),"Update",IF(Z914="Yes",IF(N(AC914)&gt;=Rules!$B$14,"Redirect","Prune"),"Keep")))))))</f>
        <v/>
      </c>
      <c r="AB914">
        <f>IF(A914="","",IF(LEFT(C914&amp;"",1)="3","Already redirects ("&amp;C914&amp;"). Update internal links to point at the final URL.",IF(OR(LEFT(C914&amp;"",1)="4",LEFT(C914&amp;"",1)="5"),IF(AA914="Redirect","Returns "&amp;C914&amp;" but still has "&amp;N(K914)&amp;" clicks and "&amp;N(AC914)&amp;" referring domains. 301 it to the closest live page.","Returns "&amp;C914&amp;" with no clicks or links. Remove internal links and let it 404 or 410."),IF(D914="Non-Indexable","Non-indexable ("&amp;E914&amp;"). Keep if that is intentional; otherwise fix the canonical or noindex.",IF(AA914="Merge","Overlaps with "&amp;I914&amp;IF(N(J914)&gt;0," (similarity "&amp;TEXT(J914,"0.00")&amp;")","")&amp;", which gets more clicks. Merge the useful parts into it and 301 this URL.",IF(AA914="Update",MID(IF(U914="Yes","; Clicks down "&amp;TEXT(-P914,"0%")&amp;" on the previous period","")&amp;IF(V914="Yes","; Average position "&amp;TEXT(N914,"0.0")&amp;" on "&amp;TEXT(L914,"#,##0")&amp;" impressions (striking distance)","")&amp;IF(AND(T914="Yes",N(L914)&gt;=Rules!$B$6),"; Thin ("&amp;F914&amp;" words) but has search demand",""),3,400),IF(AA914="Prune","Low value: "&amp;N(K914)&amp;" clicks, "&amp;N(L914)&amp;" impressions, "&amp;N(Q914)&amp;" sessions, no key events. Remove or noindex it and update internal links.",IF(AA914="Redirect","Low value but "&amp;N(AC914)&amp;" referring domains. 301 it to the closest relevant page to keep those links.",IF(AND(Z914="No",Y914="Yes",N(K914)&lt;Rules!$B$5),"Low search traffic but it converts (key events: "&amp;S914&amp;"). Keep it and link to it.",IF(W914="Yes","Stronger than the page it overlaps ("&amp;I914&amp;"). Keep; merge that page into this one.","Healthy: "&amp;N(K914)&amp;" clicks"&amp;IF(ISNUMBER(N914),", average position "&amp;TEXT(N914,"0.0"),"")&amp;". Keep and monitor."))))))))))</f>
        <v/>
      </c>
      <c r="AE914">
        <f>IF(A914="","",IF(AD914&lt;&gt;"",AD914,AA914))</f>
        <v/>
      </c>
    </row>
    <row r="915">
      <c r="A915">
        <f>IF(Crawl!A914="","",Crawl!A914)</f>
        <v/>
      </c>
      <c r="B915">
        <f>IF(A915="","",Crawl!EC914)</f>
        <v/>
      </c>
      <c r="C915">
        <f>IF(A915="","",IFERROR(INDEX(Crawl!$A914:$DZ914,1,Rules!$H$6),""))</f>
        <v/>
      </c>
      <c r="D915">
        <f>IF(A915="","",IFERROR(INDEX(Crawl!$A914:$DZ914,1,Rules!$H$7),"")&amp;"")</f>
        <v/>
      </c>
      <c r="E915">
        <f>IF(A915="","",IFERROR(INDEX(Crawl!$A914:$DZ914,1,Rules!$H$8),"")&amp;"")</f>
        <v/>
      </c>
      <c r="F915">
        <f>IF(A915="","",IFERROR(INDEX(Crawl!$A914:$DZ914,1,Rules!$H$9),""))</f>
        <v/>
      </c>
      <c r="G915">
        <f>IF(A915="","",IFERROR(INDEX(Crawl!$A914:$DZ914,1,Rules!$H$10),""))</f>
        <v/>
      </c>
      <c r="H915">
        <f>IF(A915="","",IFERROR(INDEX(Crawl!$A914:$DZ914,1,Rules!$H$12),""))</f>
        <v/>
      </c>
      <c r="I915">
        <f>IF(A915="","",IF(AND(N(H915)&gt;0,IFERROR(INDEX(Crawl!$A914:$DZ914,1,Rules!$H$11),"")&amp;""&lt;&gt;""),IFERROR(INDEX(Crawl!$A914:$DZ914,1,Rules!$H$11),"")&amp;"",IF(AND(ISNUMBER(J915),N(J915)&gt;=Rules!$B$12,IFERROR(INDEX(Crawl!$A914:$DZ914,1,Rules!$H$13),"")&amp;""&lt;&gt;""),IFERROR(INDEX(Crawl!$A914:$DZ914,1,Rules!$H$13),"")&amp;"","")))</f>
        <v/>
      </c>
      <c r="J915" s="19">
        <f>IF(A915="","",IF(IFERROR(INDEX(Crawl!$A914:$DZ914,1,Rules!$H$14),"")&amp;""="","",IFERROR(INDEX(Crawl!$A914:$DZ914,1,Rules!$H$14),"")))</f>
        <v/>
      </c>
      <c r="K915">
        <f>IF(A915="","",IFERROR(SUMIFS('GSC current'!$J$2:$J$2001,'GSC current'!$I$2:$I$2001,B915),0))</f>
        <v/>
      </c>
      <c r="L915">
        <f>IF(A915="","",IFERROR(SUMIFS('GSC current'!$K$2:$K$2001,'GSC current'!$I$2:$I$2001,B915),0))</f>
        <v/>
      </c>
      <c r="M915" s="20">
        <f>IF(A915="","",IF(N(L915)&gt;0,K915/L915,""))</f>
        <v/>
      </c>
      <c r="N915" s="21">
        <f>IF(A915="","",IF(N(L915)&gt;0,SUMIFS('GSC current'!$L$2:$L$2001,'GSC current'!$I$2:$I$2001,B915)/L915,""))</f>
        <v/>
      </c>
      <c r="O915">
        <f>IF(A915="","",IFERROR(SUMIFS('GSC previous'!$J$2:$J$2001,'GSC previous'!$I$2:$I$2001,B915),0))</f>
        <v/>
      </c>
      <c r="P915" s="22">
        <f>IF(A915="","",IF(N(O915)&gt;0,(K915-O915)/O915,""))</f>
        <v/>
      </c>
      <c r="Q915">
        <f>IF(A915="","",IFERROR(SUMIFS(GA4!$P$2:$P$2001,GA4!$O$2:$O$2001,B915),0))</f>
        <v/>
      </c>
      <c r="R915" s="23">
        <f>IF(A915="","",IF(N(Q915)&gt;0,SUMIFS(GA4!$Q$2:$Q$2001,GA4!$O$2:$O$2001,B915)/Q915,""))</f>
        <v/>
      </c>
      <c r="S915">
        <f>IF(A915="","",IFERROR(SUMIFS(GA4!$R$2:$R$2001,GA4!$O$2:$O$2001,B915),0))</f>
        <v/>
      </c>
      <c r="T915">
        <f>IF(A915="","",IF(AND(ISNUMBER(F915),LEFT(C915&amp;"",1)="2"),IF(F915&lt;Rules!$B$9,"Yes","No"),"No"))</f>
        <v/>
      </c>
      <c r="U915">
        <f>IF(A915="","",IF(AND(N(O915)&gt;=Rules!$B$8,ISNUMBER(P915)),IF(P915&lt;=-Rules!$B$7,"Yes","No"),"No"))</f>
        <v/>
      </c>
      <c r="V915">
        <f>IF(A915="","",IF(AND(N(L915)&gt;=Rules!$B$6,ISNUMBER(N915)),IF(AND(N915&gt;=Rules!$B$10,N915&lt;=Rules!$B$11),"Yes","No"),"No"))</f>
        <v/>
      </c>
      <c r="W915">
        <f>IF(A915="","",IF(I915&lt;&gt;"","Yes","No"))</f>
        <v/>
      </c>
      <c r="X915">
        <f>IF(I915="","",IF(SUMIFS($K$3:$K$2002,$A$3:$A$2002,SUBSTITUTE(SUBSTITUTE(I915,"?","~?"),"*","~*"))&gt;N(K915),"Yes","No"))</f>
        <v/>
      </c>
      <c r="Y915">
        <f>IF(A915="","",IF(N(S915)&gt;0,"Yes","No"))</f>
        <v/>
      </c>
      <c r="Z915">
        <f>IF(A915="","",IF(AND(N(K915)&lt;Rules!$B$5,N(L915)&lt;Rules!$B$6,N(Q915)&lt;Rules!$B$13,Y915="No"),"Yes","No"))</f>
        <v/>
      </c>
      <c r="AA915">
        <f>IF(A915="","",IF(LEFT(C915&amp;"",1)="3","Redirect",IF(OR(LEFT(C915&amp;"",1)="4",LEFT(C915&amp;"",1)="5"),IF(OR(N(K915)&gt;0,N(AC915)&gt;=Rules!$B$14),"Redirect","Prune"),IF(D915="Non-Indexable","Keep",IF(AND(W915="Yes",X915="Yes",Y915="No"),"Merge",IF(OR(U915="Yes",V915="Yes",AND(T915="Yes",N(L915)&gt;=Rules!$B$6)),"Update",IF(Z915="Yes",IF(N(AC915)&gt;=Rules!$B$14,"Redirect","Prune"),"Keep")))))))</f>
        <v/>
      </c>
      <c r="AB915">
        <f>IF(A915="","",IF(LEFT(C915&amp;"",1)="3","Already redirects ("&amp;C915&amp;"). Update internal links to point at the final URL.",IF(OR(LEFT(C915&amp;"",1)="4",LEFT(C915&amp;"",1)="5"),IF(AA915="Redirect","Returns "&amp;C915&amp;" but still has "&amp;N(K915)&amp;" clicks and "&amp;N(AC915)&amp;" referring domains. 301 it to the closest live page.","Returns "&amp;C915&amp;" with no clicks or links. Remove internal links and let it 404 or 410."),IF(D915="Non-Indexable","Non-indexable ("&amp;E915&amp;"). Keep if that is intentional; otherwise fix the canonical or noindex.",IF(AA915="Merge","Overlaps with "&amp;I915&amp;IF(N(J915)&gt;0," (similarity "&amp;TEXT(J915,"0.00")&amp;")","")&amp;", which gets more clicks. Merge the useful parts into it and 301 this URL.",IF(AA915="Update",MID(IF(U915="Yes","; Clicks down "&amp;TEXT(-P915,"0%")&amp;" on the previous period","")&amp;IF(V915="Yes","; Average position "&amp;TEXT(N915,"0.0")&amp;" on "&amp;TEXT(L915,"#,##0")&amp;" impressions (striking distance)","")&amp;IF(AND(T915="Yes",N(L915)&gt;=Rules!$B$6),"; Thin ("&amp;F915&amp;" words) but has search demand",""),3,400),IF(AA915="Prune","Low value: "&amp;N(K915)&amp;" clicks, "&amp;N(L915)&amp;" impressions, "&amp;N(Q915)&amp;" sessions, no key events. Remove or noindex it and update internal links.",IF(AA915="Redirect","Low value but "&amp;N(AC915)&amp;" referring domains. 301 it to the closest relevant page to keep those links.",IF(AND(Z915="No",Y915="Yes",N(K915)&lt;Rules!$B$5),"Low search traffic but it converts (key events: "&amp;S915&amp;"). Keep it and link to it.",IF(W915="Yes","Stronger than the page it overlaps ("&amp;I915&amp;"). Keep; merge that page into this one.","Healthy: "&amp;N(K915)&amp;" clicks"&amp;IF(ISNUMBER(N915),", average position "&amp;TEXT(N915,"0.0"),"")&amp;". Keep and monitor."))))))))))</f>
        <v/>
      </c>
      <c r="AE915">
        <f>IF(A915="","",IF(AD915&lt;&gt;"",AD915,AA915))</f>
        <v/>
      </c>
    </row>
    <row r="916">
      <c r="A916">
        <f>IF(Crawl!A915="","",Crawl!A915)</f>
        <v/>
      </c>
      <c r="B916">
        <f>IF(A916="","",Crawl!EC915)</f>
        <v/>
      </c>
      <c r="C916">
        <f>IF(A916="","",IFERROR(INDEX(Crawl!$A915:$DZ915,1,Rules!$H$6),""))</f>
        <v/>
      </c>
      <c r="D916">
        <f>IF(A916="","",IFERROR(INDEX(Crawl!$A915:$DZ915,1,Rules!$H$7),"")&amp;"")</f>
        <v/>
      </c>
      <c r="E916">
        <f>IF(A916="","",IFERROR(INDEX(Crawl!$A915:$DZ915,1,Rules!$H$8),"")&amp;"")</f>
        <v/>
      </c>
      <c r="F916">
        <f>IF(A916="","",IFERROR(INDEX(Crawl!$A915:$DZ915,1,Rules!$H$9),""))</f>
        <v/>
      </c>
      <c r="G916">
        <f>IF(A916="","",IFERROR(INDEX(Crawl!$A915:$DZ915,1,Rules!$H$10),""))</f>
        <v/>
      </c>
      <c r="H916">
        <f>IF(A916="","",IFERROR(INDEX(Crawl!$A915:$DZ915,1,Rules!$H$12),""))</f>
        <v/>
      </c>
      <c r="I916">
        <f>IF(A916="","",IF(AND(N(H916)&gt;0,IFERROR(INDEX(Crawl!$A915:$DZ915,1,Rules!$H$11),"")&amp;""&lt;&gt;""),IFERROR(INDEX(Crawl!$A915:$DZ915,1,Rules!$H$11),"")&amp;"",IF(AND(ISNUMBER(J916),N(J916)&gt;=Rules!$B$12,IFERROR(INDEX(Crawl!$A915:$DZ915,1,Rules!$H$13),"")&amp;""&lt;&gt;""),IFERROR(INDEX(Crawl!$A915:$DZ915,1,Rules!$H$13),"")&amp;"","")))</f>
        <v/>
      </c>
      <c r="J916" s="19">
        <f>IF(A916="","",IF(IFERROR(INDEX(Crawl!$A915:$DZ915,1,Rules!$H$14),"")&amp;""="","",IFERROR(INDEX(Crawl!$A915:$DZ915,1,Rules!$H$14),"")))</f>
        <v/>
      </c>
      <c r="K916">
        <f>IF(A916="","",IFERROR(SUMIFS('GSC current'!$J$2:$J$2001,'GSC current'!$I$2:$I$2001,B916),0))</f>
        <v/>
      </c>
      <c r="L916">
        <f>IF(A916="","",IFERROR(SUMIFS('GSC current'!$K$2:$K$2001,'GSC current'!$I$2:$I$2001,B916),0))</f>
        <v/>
      </c>
      <c r="M916" s="20">
        <f>IF(A916="","",IF(N(L916)&gt;0,K916/L916,""))</f>
        <v/>
      </c>
      <c r="N916" s="21">
        <f>IF(A916="","",IF(N(L916)&gt;0,SUMIFS('GSC current'!$L$2:$L$2001,'GSC current'!$I$2:$I$2001,B916)/L916,""))</f>
        <v/>
      </c>
      <c r="O916">
        <f>IF(A916="","",IFERROR(SUMIFS('GSC previous'!$J$2:$J$2001,'GSC previous'!$I$2:$I$2001,B916),0))</f>
        <v/>
      </c>
      <c r="P916" s="22">
        <f>IF(A916="","",IF(N(O916)&gt;0,(K916-O916)/O916,""))</f>
        <v/>
      </c>
      <c r="Q916">
        <f>IF(A916="","",IFERROR(SUMIFS(GA4!$P$2:$P$2001,GA4!$O$2:$O$2001,B916),0))</f>
        <v/>
      </c>
      <c r="R916" s="23">
        <f>IF(A916="","",IF(N(Q916)&gt;0,SUMIFS(GA4!$Q$2:$Q$2001,GA4!$O$2:$O$2001,B916)/Q916,""))</f>
        <v/>
      </c>
      <c r="S916">
        <f>IF(A916="","",IFERROR(SUMIFS(GA4!$R$2:$R$2001,GA4!$O$2:$O$2001,B916),0))</f>
        <v/>
      </c>
      <c r="T916">
        <f>IF(A916="","",IF(AND(ISNUMBER(F916),LEFT(C916&amp;"",1)="2"),IF(F916&lt;Rules!$B$9,"Yes","No"),"No"))</f>
        <v/>
      </c>
      <c r="U916">
        <f>IF(A916="","",IF(AND(N(O916)&gt;=Rules!$B$8,ISNUMBER(P916)),IF(P916&lt;=-Rules!$B$7,"Yes","No"),"No"))</f>
        <v/>
      </c>
      <c r="V916">
        <f>IF(A916="","",IF(AND(N(L916)&gt;=Rules!$B$6,ISNUMBER(N916)),IF(AND(N916&gt;=Rules!$B$10,N916&lt;=Rules!$B$11),"Yes","No"),"No"))</f>
        <v/>
      </c>
      <c r="W916">
        <f>IF(A916="","",IF(I916&lt;&gt;"","Yes","No"))</f>
        <v/>
      </c>
      <c r="X916">
        <f>IF(I916="","",IF(SUMIFS($K$3:$K$2002,$A$3:$A$2002,SUBSTITUTE(SUBSTITUTE(I916,"?","~?"),"*","~*"))&gt;N(K916),"Yes","No"))</f>
        <v/>
      </c>
      <c r="Y916">
        <f>IF(A916="","",IF(N(S916)&gt;0,"Yes","No"))</f>
        <v/>
      </c>
      <c r="Z916">
        <f>IF(A916="","",IF(AND(N(K916)&lt;Rules!$B$5,N(L916)&lt;Rules!$B$6,N(Q916)&lt;Rules!$B$13,Y916="No"),"Yes","No"))</f>
        <v/>
      </c>
      <c r="AA916">
        <f>IF(A916="","",IF(LEFT(C916&amp;"",1)="3","Redirect",IF(OR(LEFT(C916&amp;"",1)="4",LEFT(C916&amp;"",1)="5"),IF(OR(N(K916)&gt;0,N(AC916)&gt;=Rules!$B$14),"Redirect","Prune"),IF(D916="Non-Indexable","Keep",IF(AND(W916="Yes",X916="Yes",Y916="No"),"Merge",IF(OR(U916="Yes",V916="Yes",AND(T916="Yes",N(L916)&gt;=Rules!$B$6)),"Update",IF(Z916="Yes",IF(N(AC916)&gt;=Rules!$B$14,"Redirect","Prune"),"Keep")))))))</f>
        <v/>
      </c>
      <c r="AB916">
        <f>IF(A916="","",IF(LEFT(C916&amp;"",1)="3","Already redirects ("&amp;C916&amp;"). Update internal links to point at the final URL.",IF(OR(LEFT(C916&amp;"",1)="4",LEFT(C916&amp;"",1)="5"),IF(AA916="Redirect","Returns "&amp;C916&amp;" but still has "&amp;N(K916)&amp;" clicks and "&amp;N(AC916)&amp;" referring domains. 301 it to the closest live page.","Returns "&amp;C916&amp;" with no clicks or links. Remove internal links and let it 404 or 410."),IF(D916="Non-Indexable","Non-indexable ("&amp;E916&amp;"). Keep if that is intentional; otherwise fix the canonical or noindex.",IF(AA916="Merge","Overlaps with "&amp;I916&amp;IF(N(J916)&gt;0," (similarity "&amp;TEXT(J916,"0.00")&amp;")","")&amp;", which gets more clicks. Merge the useful parts into it and 301 this URL.",IF(AA916="Update",MID(IF(U916="Yes","; Clicks down "&amp;TEXT(-P916,"0%")&amp;" on the previous period","")&amp;IF(V916="Yes","; Average position "&amp;TEXT(N916,"0.0")&amp;" on "&amp;TEXT(L916,"#,##0")&amp;" impressions (striking distance)","")&amp;IF(AND(T916="Yes",N(L916)&gt;=Rules!$B$6),"; Thin ("&amp;F916&amp;" words) but has search demand",""),3,400),IF(AA916="Prune","Low value: "&amp;N(K916)&amp;" clicks, "&amp;N(L916)&amp;" impressions, "&amp;N(Q916)&amp;" sessions, no key events. Remove or noindex it and update internal links.",IF(AA916="Redirect","Low value but "&amp;N(AC916)&amp;" referring domains. 301 it to the closest relevant page to keep those links.",IF(AND(Z916="No",Y916="Yes",N(K916)&lt;Rules!$B$5),"Low search traffic but it converts (key events: "&amp;S916&amp;"). Keep it and link to it.",IF(W916="Yes","Stronger than the page it overlaps ("&amp;I916&amp;"). Keep; merge that page into this one.","Healthy: "&amp;N(K916)&amp;" clicks"&amp;IF(ISNUMBER(N916),", average position "&amp;TEXT(N916,"0.0"),"")&amp;". Keep and monitor."))))))))))</f>
        <v/>
      </c>
      <c r="AE916">
        <f>IF(A916="","",IF(AD916&lt;&gt;"",AD916,AA916))</f>
        <v/>
      </c>
    </row>
    <row r="917">
      <c r="A917">
        <f>IF(Crawl!A916="","",Crawl!A916)</f>
        <v/>
      </c>
      <c r="B917">
        <f>IF(A917="","",Crawl!EC916)</f>
        <v/>
      </c>
      <c r="C917">
        <f>IF(A917="","",IFERROR(INDEX(Crawl!$A916:$DZ916,1,Rules!$H$6),""))</f>
        <v/>
      </c>
      <c r="D917">
        <f>IF(A917="","",IFERROR(INDEX(Crawl!$A916:$DZ916,1,Rules!$H$7),"")&amp;"")</f>
        <v/>
      </c>
      <c r="E917">
        <f>IF(A917="","",IFERROR(INDEX(Crawl!$A916:$DZ916,1,Rules!$H$8),"")&amp;"")</f>
        <v/>
      </c>
      <c r="F917">
        <f>IF(A917="","",IFERROR(INDEX(Crawl!$A916:$DZ916,1,Rules!$H$9),""))</f>
        <v/>
      </c>
      <c r="G917">
        <f>IF(A917="","",IFERROR(INDEX(Crawl!$A916:$DZ916,1,Rules!$H$10),""))</f>
        <v/>
      </c>
      <c r="H917">
        <f>IF(A917="","",IFERROR(INDEX(Crawl!$A916:$DZ916,1,Rules!$H$12),""))</f>
        <v/>
      </c>
      <c r="I917">
        <f>IF(A917="","",IF(AND(N(H917)&gt;0,IFERROR(INDEX(Crawl!$A916:$DZ916,1,Rules!$H$11),"")&amp;""&lt;&gt;""),IFERROR(INDEX(Crawl!$A916:$DZ916,1,Rules!$H$11),"")&amp;"",IF(AND(ISNUMBER(J917),N(J917)&gt;=Rules!$B$12,IFERROR(INDEX(Crawl!$A916:$DZ916,1,Rules!$H$13),"")&amp;""&lt;&gt;""),IFERROR(INDEX(Crawl!$A916:$DZ916,1,Rules!$H$13),"")&amp;"","")))</f>
        <v/>
      </c>
      <c r="J917" s="19">
        <f>IF(A917="","",IF(IFERROR(INDEX(Crawl!$A916:$DZ916,1,Rules!$H$14),"")&amp;""="","",IFERROR(INDEX(Crawl!$A916:$DZ916,1,Rules!$H$14),"")))</f>
        <v/>
      </c>
      <c r="K917">
        <f>IF(A917="","",IFERROR(SUMIFS('GSC current'!$J$2:$J$2001,'GSC current'!$I$2:$I$2001,B917),0))</f>
        <v/>
      </c>
      <c r="L917">
        <f>IF(A917="","",IFERROR(SUMIFS('GSC current'!$K$2:$K$2001,'GSC current'!$I$2:$I$2001,B917),0))</f>
        <v/>
      </c>
      <c r="M917" s="20">
        <f>IF(A917="","",IF(N(L917)&gt;0,K917/L917,""))</f>
        <v/>
      </c>
      <c r="N917" s="21">
        <f>IF(A917="","",IF(N(L917)&gt;0,SUMIFS('GSC current'!$L$2:$L$2001,'GSC current'!$I$2:$I$2001,B917)/L917,""))</f>
        <v/>
      </c>
      <c r="O917">
        <f>IF(A917="","",IFERROR(SUMIFS('GSC previous'!$J$2:$J$2001,'GSC previous'!$I$2:$I$2001,B917),0))</f>
        <v/>
      </c>
      <c r="P917" s="22">
        <f>IF(A917="","",IF(N(O917)&gt;0,(K917-O917)/O917,""))</f>
        <v/>
      </c>
      <c r="Q917">
        <f>IF(A917="","",IFERROR(SUMIFS(GA4!$P$2:$P$2001,GA4!$O$2:$O$2001,B917),0))</f>
        <v/>
      </c>
      <c r="R917" s="23">
        <f>IF(A917="","",IF(N(Q917)&gt;0,SUMIFS(GA4!$Q$2:$Q$2001,GA4!$O$2:$O$2001,B917)/Q917,""))</f>
        <v/>
      </c>
      <c r="S917">
        <f>IF(A917="","",IFERROR(SUMIFS(GA4!$R$2:$R$2001,GA4!$O$2:$O$2001,B917),0))</f>
        <v/>
      </c>
      <c r="T917">
        <f>IF(A917="","",IF(AND(ISNUMBER(F917),LEFT(C917&amp;"",1)="2"),IF(F917&lt;Rules!$B$9,"Yes","No"),"No"))</f>
        <v/>
      </c>
      <c r="U917">
        <f>IF(A917="","",IF(AND(N(O917)&gt;=Rules!$B$8,ISNUMBER(P917)),IF(P917&lt;=-Rules!$B$7,"Yes","No"),"No"))</f>
        <v/>
      </c>
      <c r="V917">
        <f>IF(A917="","",IF(AND(N(L917)&gt;=Rules!$B$6,ISNUMBER(N917)),IF(AND(N917&gt;=Rules!$B$10,N917&lt;=Rules!$B$11),"Yes","No"),"No"))</f>
        <v/>
      </c>
      <c r="W917">
        <f>IF(A917="","",IF(I917&lt;&gt;"","Yes","No"))</f>
        <v/>
      </c>
      <c r="X917">
        <f>IF(I917="","",IF(SUMIFS($K$3:$K$2002,$A$3:$A$2002,SUBSTITUTE(SUBSTITUTE(I917,"?","~?"),"*","~*"))&gt;N(K917),"Yes","No"))</f>
        <v/>
      </c>
      <c r="Y917">
        <f>IF(A917="","",IF(N(S917)&gt;0,"Yes","No"))</f>
        <v/>
      </c>
      <c r="Z917">
        <f>IF(A917="","",IF(AND(N(K917)&lt;Rules!$B$5,N(L917)&lt;Rules!$B$6,N(Q917)&lt;Rules!$B$13,Y917="No"),"Yes","No"))</f>
        <v/>
      </c>
      <c r="AA917">
        <f>IF(A917="","",IF(LEFT(C917&amp;"",1)="3","Redirect",IF(OR(LEFT(C917&amp;"",1)="4",LEFT(C917&amp;"",1)="5"),IF(OR(N(K917)&gt;0,N(AC917)&gt;=Rules!$B$14),"Redirect","Prune"),IF(D917="Non-Indexable","Keep",IF(AND(W917="Yes",X917="Yes",Y917="No"),"Merge",IF(OR(U917="Yes",V917="Yes",AND(T917="Yes",N(L917)&gt;=Rules!$B$6)),"Update",IF(Z917="Yes",IF(N(AC917)&gt;=Rules!$B$14,"Redirect","Prune"),"Keep")))))))</f>
        <v/>
      </c>
      <c r="AB917">
        <f>IF(A917="","",IF(LEFT(C917&amp;"",1)="3","Already redirects ("&amp;C917&amp;"). Update internal links to point at the final URL.",IF(OR(LEFT(C917&amp;"",1)="4",LEFT(C917&amp;"",1)="5"),IF(AA917="Redirect","Returns "&amp;C917&amp;" but still has "&amp;N(K917)&amp;" clicks and "&amp;N(AC917)&amp;" referring domains. 301 it to the closest live page.","Returns "&amp;C917&amp;" with no clicks or links. Remove internal links and let it 404 or 410."),IF(D917="Non-Indexable","Non-indexable ("&amp;E917&amp;"). Keep if that is intentional; otherwise fix the canonical or noindex.",IF(AA917="Merge","Overlaps with "&amp;I917&amp;IF(N(J917)&gt;0," (similarity "&amp;TEXT(J917,"0.00")&amp;")","")&amp;", which gets more clicks. Merge the useful parts into it and 301 this URL.",IF(AA917="Update",MID(IF(U917="Yes","; Clicks down "&amp;TEXT(-P917,"0%")&amp;" on the previous period","")&amp;IF(V917="Yes","; Average position "&amp;TEXT(N917,"0.0")&amp;" on "&amp;TEXT(L917,"#,##0")&amp;" impressions (striking distance)","")&amp;IF(AND(T917="Yes",N(L917)&gt;=Rules!$B$6),"; Thin ("&amp;F917&amp;" words) but has search demand",""),3,400),IF(AA917="Prune","Low value: "&amp;N(K917)&amp;" clicks, "&amp;N(L917)&amp;" impressions, "&amp;N(Q917)&amp;" sessions, no key events. Remove or noindex it and update internal links.",IF(AA917="Redirect","Low value but "&amp;N(AC917)&amp;" referring domains. 301 it to the closest relevant page to keep those links.",IF(AND(Z917="No",Y917="Yes",N(K917)&lt;Rules!$B$5),"Low search traffic but it converts (key events: "&amp;S917&amp;"). Keep it and link to it.",IF(W917="Yes","Stronger than the page it overlaps ("&amp;I917&amp;"). Keep; merge that page into this one.","Healthy: "&amp;N(K917)&amp;" clicks"&amp;IF(ISNUMBER(N917),", average position "&amp;TEXT(N917,"0.0"),"")&amp;". Keep and monitor."))))))))))</f>
        <v/>
      </c>
      <c r="AE917">
        <f>IF(A917="","",IF(AD917&lt;&gt;"",AD917,AA917))</f>
        <v/>
      </c>
    </row>
    <row r="918">
      <c r="A918">
        <f>IF(Crawl!A917="","",Crawl!A917)</f>
        <v/>
      </c>
      <c r="B918">
        <f>IF(A918="","",Crawl!EC917)</f>
        <v/>
      </c>
      <c r="C918">
        <f>IF(A918="","",IFERROR(INDEX(Crawl!$A917:$DZ917,1,Rules!$H$6),""))</f>
        <v/>
      </c>
      <c r="D918">
        <f>IF(A918="","",IFERROR(INDEX(Crawl!$A917:$DZ917,1,Rules!$H$7),"")&amp;"")</f>
        <v/>
      </c>
      <c r="E918">
        <f>IF(A918="","",IFERROR(INDEX(Crawl!$A917:$DZ917,1,Rules!$H$8),"")&amp;"")</f>
        <v/>
      </c>
      <c r="F918">
        <f>IF(A918="","",IFERROR(INDEX(Crawl!$A917:$DZ917,1,Rules!$H$9),""))</f>
        <v/>
      </c>
      <c r="G918">
        <f>IF(A918="","",IFERROR(INDEX(Crawl!$A917:$DZ917,1,Rules!$H$10),""))</f>
        <v/>
      </c>
      <c r="H918">
        <f>IF(A918="","",IFERROR(INDEX(Crawl!$A917:$DZ917,1,Rules!$H$12),""))</f>
        <v/>
      </c>
      <c r="I918">
        <f>IF(A918="","",IF(AND(N(H918)&gt;0,IFERROR(INDEX(Crawl!$A917:$DZ917,1,Rules!$H$11),"")&amp;""&lt;&gt;""),IFERROR(INDEX(Crawl!$A917:$DZ917,1,Rules!$H$11),"")&amp;"",IF(AND(ISNUMBER(J918),N(J918)&gt;=Rules!$B$12,IFERROR(INDEX(Crawl!$A917:$DZ917,1,Rules!$H$13),"")&amp;""&lt;&gt;""),IFERROR(INDEX(Crawl!$A917:$DZ917,1,Rules!$H$13),"")&amp;"","")))</f>
        <v/>
      </c>
      <c r="J918" s="19">
        <f>IF(A918="","",IF(IFERROR(INDEX(Crawl!$A917:$DZ917,1,Rules!$H$14),"")&amp;""="","",IFERROR(INDEX(Crawl!$A917:$DZ917,1,Rules!$H$14),"")))</f>
        <v/>
      </c>
      <c r="K918">
        <f>IF(A918="","",IFERROR(SUMIFS('GSC current'!$J$2:$J$2001,'GSC current'!$I$2:$I$2001,B918),0))</f>
        <v/>
      </c>
      <c r="L918">
        <f>IF(A918="","",IFERROR(SUMIFS('GSC current'!$K$2:$K$2001,'GSC current'!$I$2:$I$2001,B918),0))</f>
        <v/>
      </c>
      <c r="M918" s="20">
        <f>IF(A918="","",IF(N(L918)&gt;0,K918/L918,""))</f>
        <v/>
      </c>
      <c r="N918" s="21">
        <f>IF(A918="","",IF(N(L918)&gt;0,SUMIFS('GSC current'!$L$2:$L$2001,'GSC current'!$I$2:$I$2001,B918)/L918,""))</f>
        <v/>
      </c>
      <c r="O918">
        <f>IF(A918="","",IFERROR(SUMIFS('GSC previous'!$J$2:$J$2001,'GSC previous'!$I$2:$I$2001,B918),0))</f>
        <v/>
      </c>
      <c r="P918" s="22">
        <f>IF(A918="","",IF(N(O918)&gt;0,(K918-O918)/O918,""))</f>
        <v/>
      </c>
      <c r="Q918">
        <f>IF(A918="","",IFERROR(SUMIFS(GA4!$P$2:$P$2001,GA4!$O$2:$O$2001,B918),0))</f>
        <v/>
      </c>
      <c r="R918" s="23">
        <f>IF(A918="","",IF(N(Q918)&gt;0,SUMIFS(GA4!$Q$2:$Q$2001,GA4!$O$2:$O$2001,B918)/Q918,""))</f>
        <v/>
      </c>
      <c r="S918">
        <f>IF(A918="","",IFERROR(SUMIFS(GA4!$R$2:$R$2001,GA4!$O$2:$O$2001,B918),0))</f>
        <v/>
      </c>
      <c r="T918">
        <f>IF(A918="","",IF(AND(ISNUMBER(F918),LEFT(C918&amp;"",1)="2"),IF(F918&lt;Rules!$B$9,"Yes","No"),"No"))</f>
        <v/>
      </c>
      <c r="U918">
        <f>IF(A918="","",IF(AND(N(O918)&gt;=Rules!$B$8,ISNUMBER(P918)),IF(P918&lt;=-Rules!$B$7,"Yes","No"),"No"))</f>
        <v/>
      </c>
      <c r="V918">
        <f>IF(A918="","",IF(AND(N(L918)&gt;=Rules!$B$6,ISNUMBER(N918)),IF(AND(N918&gt;=Rules!$B$10,N918&lt;=Rules!$B$11),"Yes","No"),"No"))</f>
        <v/>
      </c>
      <c r="W918">
        <f>IF(A918="","",IF(I918&lt;&gt;"","Yes","No"))</f>
        <v/>
      </c>
      <c r="X918">
        <f>IF(I918="","",IF(SUMIFS($K$3:$K$2002,$A$3:$A$2002,SUBSTITUTE(SUBSTITUTE(I918,"?","~?"),"*","~*"))&gt;N(K918),"Yes","No"))</f>
        <v/>
      </c>
      <c r="Y918">
        <f>IF(A918="","",IF(N(S918)&gt;0,"Yes","No"))</f>
        <v/>
      </c>
      <c r="Z918">
        <f>IF(A918="","",IF(AND(N(K918)&lt;Rules!$B$5,N(L918)&lt;Rules!$B$6,N(Q918)&lt;Rules!$B$13,Y918="No"),"Yes","No"))</f>
        <v/>
      </c>
      <c r="AA918">
        <f>IF(A918="","",IF(LEFT(C918&amp;"",1)="3","Redirect",IF(OR(LEFT(C918&amp;"",1)="4",LEFT(C918&amp;"",1)="5"),IF(OR(N(K918)&gt;0,N(AC918)&gt;=Rules!$B$14),"Redirect","Prune"),IF(D918="Non-Indexable","Keep",IF(AND(W918="Yes",X918="Yes",Y918="No"),"Merge",IF(OR(U918="Yes",V918="Yes",AND(T918="Yes",N(L918)&gt;=Rules!$B$6)),"Update",IF(Z918="Yes",IF(N(AC918)&gt;=Rules!$B$14,"Redirect","Prune"),"Keep")))))))</f>
        <v/>
      </c>
      <c r="AB918">
        <f>IF(A918="","",IF(LEFT(C918&amp;"",1)="3","Already redirects ("&amp;C918&amp;"). Update internal links to point at the final URL.",IF(OR(LEFT(C918&amp;"",1)="4",LEFT(C918&amp;"",1)="5"),IF(AA918="Redirect","Returns "&amp;C918&amp;" but still has "&amp;N(K918)&amp;" clicks and "&amp;N(AC918)&amp;" referring domains. 301 it to the closest live page.","Returns "&amp;C918&amp;" with no clicks or links. Remove internal links and let it 404 or 410."),IF(D918="Non-Indexable","Non-indexable ("&amp;E918&amp;"). Keep if that is intentional; otherwise fix the canonical or noindex.",IF(AA918="Merge","Overlaps with "&amp;I918&amp;IF(N(J918)&gt;0," (similarity "&amp;TEXT(J918,"0.00")&amp;")","")&amp;", which gets more clicks. Merge the useful parts into it and 301 this URL.",IF(AA918="Update",MID(IF(U918="Yes","; Clicks down "&amp;TEXT(-P918,"0%")&amp;" on the previous period","")&amp;IF(V918="Yes","; Average position "&amp;TEXT(N918,"0.0")&amp;" on "&amp;TEXT(L918,"#,##0")&amp;" impressions (striking distance)","")&amp;IF(AND(T918="Yes",N(L918)&gt;=Rules!$B$6),"; Thin ("&amp;F918&amp;" words) but has search demand",""),3,400),IF(AA918="Prune","Low value: "&amp;N(K918)&amp;" clicks, "&amp;N(L918)&amp;" impressions, "&amp;N(Q918)&amp;" sessions, no key events. Remove or noindex it and update internal links.",IF(AA918="Redirect","Low value but "&amp;N(AC918)&amp;" referring domains. 301 it to the closest relevant page to keep those links.",IF(AND(Z918="No",Y918="Yes",N(K918)&lt;Rules!$B$5),"Low search traffic but it converts (key events: "&amp;S918&amp;"). Keep it and link to it.",IF(W918="Yes","Stronger than the page it overlaps ("&amp;I918&amp;"). Keep; merge that page into this one.","Healthy: "&amp;N(K918)&amp;" clicks"&amp;IF(ISNUMBER(N918),", average position "&amp;TEXT(N918,"0.0"),"")&amp;". Keep and monitor."))))))))))</f>
        <v/>
      </c>
      <c r="AE918">
        <f>IF(A918="","",IF(AD918&lt;&gt;"",AD918,AA918))</f>
        <v/>
      </c>
    </row>
    <row r="919">
      <c r="A919">
        <f>IF(Crawl!A918="","",Crawl!A918)</f>
        <v/>
      </c>
      <c r="B919">
        <f>IF(A919="","",Crawl!EC918)</f>
        <v/>
      </c>
      <c r="C919">
        <f>IF(A919="","",IFERROR(INDEX(Crawl!$A918:$DZ918,1,Rules!$H$6),""))</f>
        <v/>
      </c>
      <c r="D919">
        <f>IF(A919="","",IFERROR(INDEX(Crawl!$A918:$DZ918,1,Rules!$H$7),"")&amp;"")</f>
        <v/>
      </c>
      <c r="E919">
        <f>IF(A919="","",IFERROR(INDEX(Crawl!$A918:$DZ918,1,Rules!$H$8),"")&amp;"")</f>
        <v/>
      </c>
      <c r="F919">
        <f>IF(A919="","",IFERROR(INDEX(Crawl!$A918:$DZ918,1,Rules!$H$9),""))</f>
        <v/>
      </c>
      <c r="G919">
        <f>IF(A919="","",IFERROR(INDEX(Crawl!$A918:$DZ918,1,Rules!$H$10),""))</f>
        <v/>
      </c>
      <c r="H919">
        <f>IF(A919="","",IFERROR(INDEX(Crawl!$A918:$DZ918,1,Rules!$H$12),""))</f>
        <v/>
      </c>
      <c r="I919">
        <f>IF(A919="","",IF(AND(N(H919)&gt;0,IFERROR(INDEX(Crawl!$A918:$DZ918,1,Rules!$H$11),"")&amp;""&lt;&gt;""),IFERROR(INDEX(Crawl!$A918:$DZ918,1,Rules!$H$11),"")&amp;"",IF(AND(ISNUMBER(J919),N(J919)&gt;=Rules!$B$12,IFERROR(INDEX(Crawl!$A918:$DZ918,1,Rules!$H$13),"")&amp;""&lt;&gt;""),IFERROR(INDEX(Crawl!$A918:$DZ918,1,Rules!$H$13),"")&amp;"","")))</f>
        <v/>
      </c>
      <c r="J919" s="19">
        <f>IF(A919="","",IF(IFERROR(INDEX(Crawl!$A918:$DZ918,1,Rules!$H$14),"")&amp;""="","",IFERROR(INDEX(Crawl!$A918:$DZ918,1,Rules!$H$14),"")))</f>
        <v/>
      </c>
      <c r="K919">
        <f>IF(A919="","",IFERROR(SUMIFS('GSC current'!$J$2:$J$2001,'GSC current'!$I$2:$I$2001,B919),0))</f>
        <v/>
      </c>
      <c r="L919">
        <f>IF(A919="","",IFERROR(SUMIFS('GSC current'!$K$2:$K$2001,'GSC current'!$I$2:$I$2001,B919),0))</f>
        <v/>
      </c>
      <c r="M919" s="20">
        <f>IF(A919="","",IF(N(L919)&gt;0,K919/L919,""))</f>
        <v/>
      </c>
      <c r="N919" s="21">
        <f>IF(A919="","",IF(N(L919)&gt;0,SUMIFS('GSC current'!$L$2:$L$2001,'GSC current'!$I$2:$I$2001,B919)/L919,""))</f>
        <v/>
      </c>
      <c r="O919">
        <f>IF(A919="","",IFERROR(SUMIFS('GSC previous'!$J$2:$J$2001,'GSC previous'!$I$2:$I$2001,B919),0))</f>
        <v/>
      </c>
      <c r="P919" s="22">
        <f>IF(A919="","",IF(N(O919)&gt;0,(K919-O919)/O919,""))</f>
        <v/>
      </c>
      <c r="Q919">
        <f>IF(A919="","",IFERROR(SUMIFS(GA4!$P$2:$P$2001,GA4!$O$2:$O$2001,B919),0))</f>
        <v/>
      </c>
      <c r="R919" s="23">
        <f>IF(A919="","",IF(N(Q919)&gt;0,SUMIFS(GA4!$Q$2:$Q$2001,GA4!$O$2:$O$2001,B919)/Q919,""))</f>
        <v/>
      </c>
      <c r="S919">
        <f>IF(A919="","",IFERROR(SUMIFS(GA4!$R$2:$R$2001,GA4!$O$2:$O$2001,B919),0))</f>
        <v/>
      </c>
      <c r="T919">
        <f>IF(A919="","",IF(AND(ISNUMBER(F919),LEFT(C919&amp;"",1)="2"),IF(F919&lt;Rules!$B$9,"Yes","No"),"No"))</f>
        <v/>
      </c>
      <c r="U919">
        <f>IF(A919="","",IF(AND(N(O919)&gt;=Rules!$B$8,ISNUMBER(P919)),IF(P919&lt;=-Rules!$B$7,"Yes","No"),"No"))</f>
        <v/>
      </c>
      <c r="V919">
        <f>IF(A919="","",IF(AND(N(L919)&gt;=Rules!$B$6,ISNUMBER(N919)),IF(AND(N919&gt;=Rules!$B$10,N919&lt;=Rules!$B$11),"Yes","No"),"No"))</f>
        <v/>
      </c>
      <c r="W919">
        <f>IF(A919="","",IF(I919&lt;&gt;"","Yes","No"))</f>
        <v/>
      </c>
      <c r="X919">
        <f>IF(I919="","",IF(SUMIFS($K$3:$K$2002,$A$3:$A$2002,SUBSTITUTE(SUBSTITUTE(I919,"?","~?"),"*","~*"))&gt;N(K919),"Yes","No"))</f>
        <v/>
      </c>
      <c r="Y919">
        <f>IF(A919="","",IF(N(S919)&gt;0,"Yes","No"))</f>
        <v/>
      </c>
      <c r="Z919">
        <f>IF(A919="","",IF(AND(N(K919)&lt;Rules!$B$5,N(L919)&lt;Rules!$B$6,N(Q919)&lt;Rules!$B$13,Y919="No"),"Yes","No"))</f>
        <v/>
      </c>
      <c r="AA919">
        <f>IF(A919="","",IF(LEFT(C919&amp;"",1)="3","Redirect",IF(OR(LEFT(C919&amp;"",1)="4",LEFT(C919&amp;"",1)="5"),IF(OR(N(K919)&gt;0,N(AC919)&gt;=Rules!$B$14),"Redirect","Prune"),IF(D919="Non-Indexable","Keep",IF(AND(W919="Yes",X919="Yes",Y919="No"),"Merge",IF(OR(U919="Yes",V919="Yes",AND(T919="Yes",N(L919)&gt;=Rules!$B$6)),"Update",IF(Z919="Yes",IF(N(AC919)&gt;=Rules!$B$14,"Redirect","Prune"),"Keep")))))))</f>
        <v/>
      </c>
      <c r="AB919">
        <f>IF(A919="","",IF(LEFT(C919&amp;"",1)="3","Already redirects ("&amp;C919&amp;"). Update internal links to point at the final URL.",IF(OR(LEFT(C919&amp;"",1)="4",LEFT(C919&amp;"",1)="5"),IF(AA919="Redirect","Returns "&amp;C919&amp;" but still has "&amp;N(K919)&amp;" clicks and "&amp;N(AC919)&amp;" referring domains. 301 it to the closest live page.","Returns "&amp;C919&amp;" with no clicks or links. Remove internal links and let it 404 or 410."),IF(D919="Non-Indexable","Non-indexable ("&amp;E919&amp;"). Keep if that is intentional; otherwise fix the canonical or noindex.",IF(AA919="Merge","Overlaps with "&amp;I919&amp;IF(N(J919)&gt;0," (similarity "&amp;TEXT(J919,"0.00")&amp;")","")&amp;", which gets more clicks. Merge the useful parts into it and 301 this URL.",IF(AA919="Update",MID(IF(U919="Yes","; Clicks down "&amp;TEXT(-P919,"0%")&amp;" on the previous period","")&amp;IF(V919="Yes","; Average position "&amp;TEXT(N919,"0.0")&amp;" on "&amp;TEXT(L919,"#,##0")&amp;" impressions (striking distance)","")&amp;IF(AND(T919="Yes",N(L919)&gt;=Rules!$B$6),"; Thin ("&amp;F919&amp;" words) but has search demand",""),3,400),IF(AA919="Prune","Low value: "&amp;N(K919)&amp;" clicks, "&amp;N(L919)&amp;" impressions, "&amp;N(Q919)&amp;" sessions, no key events. Remove or noindex it and update internal links.",IF(AA919="Redirect","Low value but "&amp;N(AC919)&amp;" referring domains. 301 it to the closest relevant page to keep those links.",IF(AND(Z919="No",Y919="Yes",N(K919)&lt;Rules!$B$5),"Low search traffic but it converts (key events: "&amp;S919&amp;"). Keep it and link to it.",IF(W919="Yes","Stronger than the page it overlaps ("&amp;I919&amp;"). Keep; merge that page into this one.","Healthy: "&amp;N(K919)&amp;" clicks"&amp;IF(ISNUMBER(N919),", average position "&amp;TEXT(N919,"0.0"),"")&amp;". Keep and monitor."))))))))))</f>
        <v/>
      </c>
      <c r="AE919">
        <f>IF(A919="","",IF(AD919&lt;&gt;"",AD919,AA919))</f>
        <v/>
      </c>
    </row>
    <row r="920">
      <c r="A920">
        <f>IF(Crawl!A919="","",Crawl!A919)</f>
        <v/>
      </c>
      <c r="B920">
        <f>IF(A920="","",Crawl!EC919)</f>
        <v/>
      </c>
      <c r="C920">
        <f>IF(A920="","",IFERROR(INDEX(Crawl!$A919:$DZ919,1,Rules!$H$6),""))</f>
        <v/>
      </c>
      <c r="D920">
        <f>IF(A920="","",IFERROR(INDEX(Crawl!$A919:$DZ919,1,Rules!$H$7),"")&amp;"")</f>
        <v/>
      </c>
      <c r="E920">
        <f>IF(A920="","",IFERROR(INDEX(Crawl!$A919:$DZ919,1,Rules!$H$8),"")&amp;"")</f>
        <v/>
      </c>
      <c r="F920">
        <f>IF(A920="","",IFERROR(INDEX(Crawl!$A919:$DZ919,1,Rules!$H$9),""))</f>
        <v/>
      </c>
      <c r="G920">
        <f>IF(A920="","",IFERROR(INDEX(Crawl!$A919:$DZ919,1,Rules!$H$10),""))</f>
        <v/>
      </c>
      <c r="H920">
        <f>IF(A920="","",IFERROR(INDEX(Crawl!$A919:$DZ919,1,Rules!$H$12),""))</f>
        <v/>
      </c>
      <c r="I920">
        <f>IF(A920="","",IF(AND(N(H920)&gt;0,IFERROR(INDEX(Crawl!$A919:$DZ919,1,Rules!$H$11),"")&amp;""&lt;&gt;""),IFERROR(INDEX(Crawl!$A919:$DZ919,1,Rules!$H$11),"")&amp;"",IF(AND(ISNUMBER(J920),N(J920)&gt;=Rules!$B$12,IFERROR(INDEX(Crawl!$A919:$DZ919,1,Rules!$H$13),"")&amp;""&lt;&gt;""),IFERROR(INDEX(Crawl!$A919:$DZ919,1,Rules!$H$13),"")&amp;"","")))</f>
        <v/>
      </c>
      <c r="J920" s="19">
        <f>IF(A920="","",IF(IFERROR(INDEX(Crawl!$A919:$DZ919,1,Rules!$H$14),"")&amp;""="","",IFERROR(INDEX(Crawl!$A919:$DZ919,1,Rules!$H$14),"")))</f>
        <v/>
      </c>
      <c r="K920">
        <f>IF(A920="","",IFERROR(SUMIFS('GSC current'!$J$2:$J$2001,'GSC current'!$I$2:$I$2001,B920),0))</f>
        <v/>
      </c>
      <c r="L920">
        <f>IF(A920="","",IFERROR(SUMIFS('GSC current'!$K$2:$K$2001,'GSC current'!$I$2:$I$2001,B920),0))</f>
        <v/>
      </c>
      <c r="M920" s="20">
        <f>IF(A920="","",IF(N(L920)&gt;0,K920/L920,""))</f>
        <v/>
      </c>
      <c r="N920" s="21">
        <f>IF(A920="","",IF(N(L920)&gt;0,SUMIFS('GSC current'!$L$2:$L$2001,'GSC current'!$I$2:$I$2001,B920)/L920,""))</f>
        <v/>
      </c>
      <c r="O920">
        <f>IF(A920="","",IFERROR(SUMIFS('GSC previous'!$J$2:$J$2001,'GSC previous'!$I$2:$I$2001,B920),0))</f>
        <v/>
      </c>
      <c r="P920" s="22">
        <f>IF(A920="","",IF(N(O920)&gt;0,(K920-O920)/O920,""))</f>
        <v/>
      </c>
      <c r="Q920">
        <f>IF(A920="","",IFERROR(SUMIFS(GA4!$P$2:$P$2001,GA4!$O$2:$O$2001,B920),0))</f>
        <v/>
      </c>
      <c r="R920" s="23">
        <f>IF(A920="","",IF(N(Q920)&gt;0,SUMIFS(GA4!$Q$2:$Q$2001,GA4!$O$2:$O$2001,B920)/Q920,""))</f>
        <v/>
      </c>
      <c r="S920">
        <f>IF(A920="","",IFERROR(SUMIFS(GA4!$R$2:$R$2001,GA4!$O$2:$O$2001,B920),0))</f>
        <v/>
      </c>
      <c r="T920">
        <f>IF(A920="","",IF(AND(ISNUMBER(F920),LEFT(C920&amp;"",1)="2"),IF(F920&lt;Rules!$B$9,"Yes","No"),"No"))</f>
        <v/>
      </c>
      <c r="U920">
        <f>IF(A920="","",IF(AND(N(O920)&gt;=Rules!$B$8,ISNUMBER(P920)),IF(P920&lt;=-Rules!$B$7,"Yes","No"),"No"))</f>
        <v/>
      </c>
      <c r="V920">
        <f>IF(A920="","",IF(AND(N(L920)&gt;=Rules!$B$6,ISNUMBER(N920)),IF(AND(N920&gt;=Rules!$B$10,N920&lt;=Rules!$B$11),"Yes","No"),"No"))</f>
        <v/>
      </c>
      <c r="W920">
        <f>IF(A920="","",IF(I920&lt;&gt;"","Yes","No"))</f>
        <v/>
      </c>
      <c r="X920">
        <f>IF(I920="","",IF(SUMIFS($K$3:$K$2002,$A$3:$A$2002,SUBSTITUTE(SUBSTITUTE(I920,"?","~?"),"*","~*"))&gt;N(K920),"Yes","No"))</f>
        <v/>
      </c>
      <c r="Y920">
        <f>IF(A920="","",IF(N(S920)&gt;0,"Yes","No"))</f>
        <v/>
      </c>
      <c r="Z920">
        <f>IF(A920="","",IF(AND(N(K920)&lt;Rules!$B$5,N(L920)&lt;Rules!$B$6,N(Q920)&lt;Rules!$B$13,Y920="No"),"Yes","No"))</f>
        <v/>
      </c>
      <c r="AA920">
        <f>IF(A920="","",IF(LEFT(C920&amp;"",1)="3","Redirect",IF(OR(LEFT(C920&amp;"",1)="4",LEFT(C920&amp;"",1)="5"),IF(OR(N(K920)&gt;0,N(AC920)&gt;=Rules!$B$14),"Redirect","Prune"),IF(D920="Non-Indexable","Keep",IF(AND(W920="Yes",X920="Yes",Y920="No"),"Merge",IF(OR(U920="Yes",V920="Yes",AND(T920="Yes",N(L920)&gt;=Rules!$B$6)),"Update",IF(Z920="Yes",IF(N(AC920)&gt;=Rules!$B$14,"Redirect","Prune"),"Keep")))))))</f>
        <v/>
      </c>
      <c r="AB920">
        <f>IF(A920="","",IF(LEFT(C920&amp;"",1)="3","Already redirects ("&amp;C920&amp;"). Update internal links to point at the final URL.",IF(OR(LEFT(C920&amp;"",1)="4",LEFT(C920&amp;"",1)="5"),IF(AA920="Redirect","Returns "&amp;C920&amp;" but still has "&amp;N(K920)&amp;" clicks and "&amp;N(AC920)&amp;" referring domains. 301 it to the closest live page.","Returns "&amp;C920&amp;" with no clicks or links. Remove internal links and let it 404 or 410."),IF(D920="Non-Indexable","Non-indexable ("&amp;E920&amp;"). Keep if that is intentional; otherwise fix the canonical or noindex.",IF(AA920="Merge","Overlaps with "&amp;I920&amp;IF(N(J920)&gt;0," (similarity "&amp;TEXT(J920,"0.00")&amp;")","")&amp;", which gets more clicks. Merge the useful parts into it and 301 this URL.",IF(AA920="Update",MID(IF(U920="Yes","; Clicks down "&amp;TEXT(-P920,"0%")&amp;" on the previous period","")&amp;IF(V920="Yes","; Average position "&amp;TEXT(N920,"0.0")&amp;" on "&amp;TEXT(L920,"#,##0")&amp;" impressions (striking distance)","")&amp;IF(AND(T920="Yes",N(L920)&gt;=Rules!$B$6),"; Thin ("&amp;F920&amp;" words) but has search demand",""),3,400),IF(AA920="Prune","Low value: "&amp;N(K920)&amp;" clicks, "&amp;N(L920)&amp;" impressions, "&amp;N(Q920)&amp;" sessions, no key events. Remove or noindex it and update internal links.",IF(AA920="Redirect","Low value but "&amp;N(AC920)&amp;" referring domains. 301 it to the closest relevant page to keep those links.",IF(AND(Z920="No",Y920="Yes",N(K920)&lt;Rules!$B$5),"Low search traffic but it converts (key events: "&amp;S920&amp;"). Keep it and link to it.",IF(W920="Yes","Stronger than the page it overlaps ("&amp;I920&amp;"). Keep; merge that page into this one.","Healthy: "&amp;N(K920)&amp;" clicks"&amp;IF(ISNUMBER(N920),", average position "&amp;TEXT(N920,"0.0"),"")&amp;". Keep and monitor."))))))))))</f>
        <v/>
      </c>
      <c r="AE920">
        <f>IF(A920="","",IF(AD920&lt;&gt;"",AD920,AA920))</f>
        <v/>
      </c>
    </row>
    <row r="921">
      <c r="A921">
        <f>IF(Crawl!A920="","",Crawl!A920)</f>
        <v/>
      </c>
      <c r="B921">
        <f>IF(A921="","",Crawl!EC920)</f>
        <v/>
      </c>
      <c r="C921">
        <f>IF(A921="","",IFERROR(INDEX(Crawl!$A920:$DZ920,1,Rules!$H$6),""))</f>
        <v/>
      </c>
      <c r="D921">
        <f>IF(A921="","",IFERROR(INDEX(Crawl!$A920:$DZ920,1,Rules!$H$7),"")&amp;"")</f>
        <v/>
      </c>
      <c r="E921">
        <f>IF(A921="","",IFERROR(INDEX(Crawl!$A920:$DZ920,1,Rules!$H$8),"")&amp;"")</f>
        <v/>
      </c>
      <c r="F921">
        <f>IF(A921="","",IFERROR(INDEX(Crawl!$A920:$DZ920,1,Rules!$H$9),""))</f>
        <v/>
      </c>
      <c r="G921">
        <f>IF(A921="","",IFERROR(INDEX(Crawl!$A920:$DZ920,1,Rules!$H$10),""))</f>
        <v/>
      </c>
      <c r="H921">
        <f>IF(A921="","",IFERROR(INDEX(Crawl!$A920:$DZ920,1,Rules!$H$12),""))</f>
        <v/>
      </c>
      <c r="I921">
        <f>IF(A921="","",IF(AND(N(H921)&gt;0,IFERROR(INDEX(Crawl!$A920:$DZ920,1,Rules!$H$11),"")&amp;""&lt;&gt;""),IFERROR(INDEX(Crawl!$A920:$DZ920,1,Rules!$H$11),"")&amp;"",IF(AND(ISNUMBER(J921),N(J921)&gt;=Rules!$B$12,IFERROR(INDEX(Crawl!$A920:$DZ920,1,Rules!$H$13),"")&amp;""&lt;&gt;""),IFERROR(INDEX(Crawl!$A920:$DZ920,1,Rules!$H$13),"")&amp;"","")))</f>
        <v/>
      </c>
      <c r="J921" s="19">
        <f>IF(A921="","",IF(IFERROR(INDEX(Crawl!$A920:$DZ920,1,Rules!$H$14),"")&amp;""="","",IFERROR(INDEX(Crawl!$A920:$DZ920,1,Rules!$H$14),"")))</f>
        <v/>
      </c>
      <c r="K921">
        <f>IF(A921="","",IFERROR(SUMIFS('GSC current'!$J$2:$J$2001,'GSC current'!$I$2:$I$2001,B921),0))</f>
        <v/>
      </c>
      <c r="L921">
        <f>IF(A921="","",IFERROR(SUMIFS('GSC current'!$K$2:$K$2001,'GSC current'!$I$2:$I$2001,B921),0))</f>
        <v/>
      </c>
      <c r="M921" s="20">
        <f>IF(A921="","",IF(N(L921)&gt;0,K921/L921,""))</f>
        <v/>
      </c>
      <c r="N921" s="21">
        <f>IF(A921="","",IF(N(L921)&gt;0,SUMIFS('GSC current'!$L$2:$L$2001,'GSC current'!$I$2:$I$2001,B921)/L921,""))</f>
        <v/>
      </c>
      <c r="O921">
        <f>IF(A921="","",IFERROR(SUMIFS('GSC previous'!$J$2:$J$2001,'GSC previous'!$I$2:$I$2001,B921),0))</f>
        <v/>
      </c>
      <c r="P921" s="22">
        <f>IF(A921="","",IF(N(O921)&gt;0,(K921-O921)/O921,""))</f>
        <v/>
      </c>
      <c r="Q921">
        <f>IF(A921="","",IFERROR(SUMIFS(GA4!$P$2:$P$2001,GA4!$O$2:$O$2001,B921),0))</f>
        <v/>
      </c>
      <c r="R921" s="23">
        <f>IF(A921="","",IF(N(Q921)&gt;0,SUMIFS(GA4!$Q$2:$Q$2001,GA4!$O$2:$O$2001,B921)/Q921,""))</f>
        <v/>
      </c>
      <c r="S921">
        <f>IF(A921="","",IFERROR(SUMIFS(GA4!$R$2:$R$2001,GA4!$O$2:$O$2001,B921),0))</f>
        <v/>
      </c>
      <c r="T921">
        <f>IF(A921="","",IF(AND(ISNUMBER(F921),LEFT(C921&amp;"",1)="2"),IF(F921&lt;Rules!$B$9,"Yes","No"),"No"))</f>
        <v/>
      </c>
      <c r="U921">
        <f>IF(A921="","",IF(AND(N(O921)&gt;=Rules!$B$8,ISNUMBER(P921)),IF(P921&lt;=-Rules!$B$7,"Yes","No"),"No"))</f>
        <v/>
      </c>
      <c r="V921">
        <f>IF(A921="","",IF(AND(N(L921)&gt;=Rules!$B$6,ISNUMBER(N921)),IF(AND(N921&gt;=Rules!$B$10,N921&lt;=Rules!$B$11),"Yes","No"),"No"))</f>
        <v/>
      </c>
      <c r="W921">
        <f>IF(A921="","",IF(I921&lt;&gt;"","Yes","No"))</f>
        <v/>
      </c>
      <c r="X921">
        <f>IF(I921="","",IF(SUMIFS($K$3:$K$2002,$A$3:$A$2002,SUBSTITUTE(SUBSTITUTE(I921,"?","~?"),"*","~*"))&gt;N(K921),"Yes","No"))</f>
        <v/>
      </c>
      <c r="Y921">
        <f>IF(A921="","",IF(N(S921)&gt;0,"Yes","No"))</f>
        <v/>
      </c>
      <c r="Z921">
        <f>IF(A921="","",IF(AND(N(K921)&lt;Rules!$B$5,N(L921)&lt;Rules!$B$6,N(Q921)&lt;Rules!$B$13,Y921="No"),"Yes","No"))</f>
        <v/>
      </c>
      <c r="AA921">
        <f>IF(A921="","",IF(LEFT(C921&amp;"",1)="3","Redirect",IF(OR(LEFT(C921&amp;"",1)="4",LEFT(C921&amp;"",1)="5"),IF(OR(N(K921)&gt;0,N(AC921)&gt;=Rules!$B$14),"Redirect","Prune"),IF(D921="Non-Indexable","Keep",IF(AND(W921="Yes",X921="Yes",Y921="No"),"Merge",IF(OR(U921="Yes",V921="Yes",AND(T921="Yes",N(L921)&gt;=Rules!$B$6)),"Update",IF(Z921="Yes",IF(N(AC921)&gt;=Rules!$B$14,"Redirect","Prune"),"Keep")))))))</f>
        <v/>
      </c>
      <c r="AB921">
        <f>IF(A921="","",IF(LEFT(C921&amp;"",1)="3","Already redirects ("&amp;C921&amp;"). Update internal links to point at the final URL.",IF(OR(LEFT(C921&amp;"",1)="4",LEFT(C921&amp;"",1)="5"),IF(AA921="Redirect","Returns "&amp;C921&amp;" but still has "&amp;N(K921)&amp;" clicks and "&amp;N(AC921)&amp;" referring domains. 301 it to the closest live page.","Returns "&amp;C921&amp;" with no clicks or links. Remove internal links and let it 404 or 410."),IF(D921="Non-Indexable","Non-indexable ("&amp;E921&amp;"). Keep if that is intentional; otherwise fix the canonical or noindex.",IF(AA921="Merge","Overlaps with "&amp;I921&amp;IF(N(J921)&gt;0," (similarity "&amp;TEXT(J921,"0.00")&amp;")","")&amp;", which gets more clicks. Merge the useful parts into it and 301 this URL.",IF(AA921="Update",MID(IF(U921="Yes","; Clicks down "&amp;TEXT(-P921,"0%")&amp;" on the previous period","")&amp;IF(V921="Yes","; Average position "&amp;TEXT(N921,"0.0")&amp;" on "&amp;TEXT(L921,"#,##0")&amp;" impressions (striking distance)","")&amp;IF(AND(T921="Yes",N(L921)&gt;=Rules!$B$6),"; Thin ("&amp;F921&amp;" words) but has search demand",""),3,400),IF(AA921="Prune","Low value: "&amp;N(K921)&amp;" clicks, "&amp;N(L921)&amp;" impressions, "&amp;N(Q921)&amp;" sessions, no key events. Remove or noindex it and update internal links.",IF(AA921="Redirect","Low value but "&amp;N(AC921)&amp;" referring domains. 301 it to the closest relevant page to keep those links.",IF(AND(Z921="No",Y921="Yes",N(K921)&lt;Rules!$B$5),"Low search traffic but it converts (key events: "&amp;S921&amp;"). Keep it and link to it.",IF(W921="Yes","Stronger than the page it overlaps ("&amp;I921&amp;"). Keep; merge that page into this one.","Healthy: "&amp;N(K921)&amp;" clicks"&amp;IF(ISNUMBER(N921),", average position "&amp;TEXT(N921,"0.0"),"")&amp;". Keep and monitor."))))))))))</f>
        <v/>
      </c>
      <c r="AE921">
        <f>IF(A921="","",IF(AD921&lt;&gt;"",AD921,AA921))</f>
        <v/>
      </c>
    </row>
    <row r="922">
      <c r="A922">
        <f>IF(Crawl!A921="","",Crawl!A921)</f>
        <v/>
      </c>
      <c r="B922">
        <f>IF(A922="","",Crawl!EC921)</f>
        <v/>
      </c>
      <c r="C922">
        <f>IF(A922="","",IFERROR(INDEX(Crawl!$A921:$DZ921,1,Rules!$H$6),""))</f>
        <v/>
      </c>
      <c r="D922">
        <f>IF(A922="","",IFERROR(INDEX(Crawl!$A921:$DZ921,1,Rules!$H$7),"")&amp;"")</f>
        <v/>
      </c>
      <c r="E922">
        <f>IF(A922="","",IFERROR(INDEX(Crawl!$A921:$DZ921,1,Rules!$H$8),"")&amp;"")</f>
        <v/>
      </c>
      <c r="F922">
        <f>IF(A922="","",IFERROR(INDEX(Crawl!$A921:$DZ921,1,Rules!$H$9),""))</f>
        <v/>
      </c>
      <c r="G922">
        <f>IF(A922="","",IFERROR(INDEX(Crawl!$A921:$DZ921,1,Rules!$H$10),""))</f>
        <v/>
      </c>
      <c r="H922">
        <f>IF(A922="","",IFERROR(INDEX(Crawl!$A921:$DZ921,1,Rules!$H$12),""))</f>
        <v/>
      </c>
      <c r="I922">
        <f>IF(A922="","",IF(AND(N(H922)&gt;0,IFERROR(INDEX(Crawl!$A921:$DZ921,1,Rules!$H$11),"")&amp;""&lt;&gt;""),IFERROR(INDEX(Crawl!$A921:$DZ921,1,Rules!$H$11),"")&amp;"",IF(AND(ISNUMBER(J922),N(J922)&gt;=Rules!$B$12,IFERROR(INDEX(Crawl!$A921:$DZ921,1,Rules!$H$13),"")&amp;""&lt;&gt;""),IFERROR(INDEX(Crawl!$A921:$DZ921,1,Rules!$H$13),"")&amp;"","")))</f>
        <v/>
      </c>
      <c r="J922" s="19">
        <f>IF(A922="","",IF(IFERROR(INDEX(Crawl!$A921:$DZ921,1,Rules!$H$14),"")&amp;""="","",IFERROR(INDEX(Crawl!$A921:$DZ921,1,Rules!$H$14),"")))</f>
        <v/>
      </c>
      <c r="K922">
        <f>IF(A922="","",IFERROR(SUMIFS('GSC current'!$J$2:$J$2001,'GSC current'!$I$2:$I$2001,B922),0))</f>
        <v/>
      </c>
      <c r="L922">
        <f>IF(A922="","",IFERROR(SUMIFS('GSC current'!$K$2:$K$2001,'GSC current'!$I$2:$I$2001,B922),0))</f>
        <v/>
      </c>
      <c r="M922" s="20">
        <f>IF(A922="","",IF(N(L922)&gt;0,K922/L922,""))</f>
        <v/>
      </c>
      <c r="N922" s="21">
        <f>IF(A922="","",IF(N(L922)&gt;0,SUMIFS('GSC current'!$L$2:$L$2001,'GSC current'!$I$2:$I$2001,B922)/L922,""))</f>
        <v/>
      </c>
      <c r="O922">
        <f>IF(A922="","",IFERROR(SUMIFS('GSC previous'!$J$2:$J$2001,'GSC previous'!$I$2:$I$2001,B922),0))</f>
        <v/>
      </c>
      <c r="P922" s="22">
        <f>IF(A922="","",IF(N(O922)&gt;0,(K922-O922)/O922,""))</f>
        <v/>
      </c>
      <c r="Q922">
        <f>IF(A922="","",IFERROR(SUMIFS(GA4!$P$2:$P$2001,GA4!$O$2:$O$2001,B922),0))</f>
        <v/>
      </c>
      <c r="R922" s="23">
        <f>IF(A922="","",IF(N(Q922)&gt;0,SUMIFS(GA4!$Q$2:$Q$2001,GA4!$O$2:$O$2001,B922)/Q922,""))</f>
        <v/>
      </c>
      <c r="S922">
        <f>IF(A922="","",IFERROR(SUMIFS(GA4!$R$2:$R$2001,GA4!$O$2:$O$2001,B922),0))</f>
        <v/>
      </c>
      <c r="T922">
        <f>IF(A922="","",IF(AND(ISNUMBER(F922),LEFT(C922&amp;"",1)="2"),IF(F922&lt;Rules!$B$9,"Yes","No"),"No"))</f>
        <v/>
      </c>
      <c r="U922">
        <f>IF(A922="","",IF(AND(N(O922)&gt;=Rules!$B$8,ISNUMBER(P922)),IF(P922&lt;=-Rules!$B$7,"Yes","No"),"No"))</f>
        <v/>
      </c>
      <c r="V922">
        <f>IF(A922="","",IF(AND(N(L922)&gt;=Rules!$B$6,ISNUMBER(N922)),IF(AND(N922&gt;=Rules!$B$10,N922&lt;=Rules!$B$11),"Yes","No"),"No"))</f>
        <v/>
      </c>
      <c r="W922">
        <f>IF(A922="","",IF(I922&lt;&gt;"","Yes","No"))</f>
        <v/>
      </c>
      <c r="X922">
        <f>IF(I922="","",IF(SUMIFS($K$3:$K$2002,$A$3:$A$2002,SUBSTITUTE(SUBSTITUTE(I922,"?","~?"),"*","~*"))&gt;N(K922),"Yes","No"))</f>
        <v/>
      </c>
      <c r="Y922">
        <f>IF(A922="","",IF(N(S922)&gt;0,"Yes","No"))</f>
        <v/>
      </c>
      <c r="Z922">
        <f>IF(A922="","",IF(AND(N(K922)&lt;Rules!$B$5,N(L922)&lt;Rules!$B$6,N(Q922)&lt;Rules!$B$13,Y922="No"),"Yes","No"))</f>
        <v/>
      </c>
      <c r="AA922">
        <f>IF(A922="","",IF(LEFT(C922&amp;"",1)="3","Redirect",IF(OR(LEFT(C922&amp;"",1)="4",LEFT(C922&amp;"",1)="5"),IF(OR(N(K922)&gt;0,N(AC922)&gt;=Rules!$B$14),"Redirect","Prune"),IF(D922="Non-Indexable","Keep",IF(AND(W922="Yes",X922="Yes",Y922="No"),"Merge",IF(OR(U922="Yes",V922="Yes",AND(T922="Yes",N(L922)&gt;=Rules!$B$6)),"Update",IF(Z922="Yes",IF(N(AC922)&gt;=Rules!$B$14,"Redirect","Prune"),"Keep")))))))</f>
        <v/>
      </c>
      <c r="AB922">
        <f>IF(A922="","",IF(LEFT(C922&amp;"",1)="3","Already redirects ("&amp;C922&amp;"). Update internal links to point at the final URL.",IF(OR(LEFT(C922&amp;"",1)="4",LEFT(C922&amp;"",1)="5"),IF(AA922="Redirect","Returns "&amp;C922&amp;" but still has "&amp;N(K922)&amp;" clicks and "&amp;N(AC922)&amp;" referring domains. 301 it to the closest live page.","Returns "&amp;C922&amp;" with no clicks or links. Remove internal links and let it 404 or 410."),IF(D922="Non-Indexable","Non-indexable ("&amp;E922&amp;"). Keep if that is intentional; otherwise fix the canonical or noindex.",IF(AA922="Merge","Overlaps with "&amp;I922&amp;IF(N(J922)&gt;0," (similarity "&amp;TEXT(J922,"0.00")&amp;")","")&amp;", which gets more clicks. Merge the useful parts into it and 301 this URL.",IF(AA922="Update",MID(IF(U922="Yes","; Clicks down "&amp;TEXT(-P922,"0%")&amp;" on the previous period","")&amp;IF(V922="Yes","; Average position "&amp;TEXT(N922,"0.0")&amp;" on "&amp;TEXT(L922,"#,##0")&amp;" impressions (striking distance)","")&amp;IF(AND(T922="Yes",N(L922)&gt;=Rules!$B$6),"; Thin ("&amp;F922&amp;" words) but has search demand",""),3,400),IF(AA922="Prune","Low value: "&amp;N(K922)&amp;" clicks, "&amp;N(L922)&amp;" impressions, "&amp;N(Q922)&amp;" sessions, no key events. Remove or noindex it and update internal links.",IF(AA922="Redirect","Low value but "&amp;N(AC922)&amp;" referring domains. 301 it to the closest relevant page to keep those links.",IF(AND(Z922="No",Y922="Yes",N(K922)&lt;Rules!$B$5),"Low search traffic but it converts (key events: "&amp;S922&amp;"). Keep it and link to it.",IF(W922="Yes","Stronger than the page it overlaps ("&amp;I922&amp;"). Keep; merge that page into this one.","Healthy: "&amp;N(K922)&amp;" clicks"&amp;IF(ISNUMBER(N922),", average position "&amp;TEXT(N922,"0.0"),"")&amp;". Keep and monitor."))))))))))</f>
        <v/>
      </c>
      <c r="AE922">
        <f>IF(A922="","",IF(AD922&lt;&gt;"",AD922,AA922))</f>
        <v/>
      </c>
    </row>
    <row r="923">
      <c r="A923">
        <f>IF(Crawl!A922="","",Crawl!A922)</f>
        <v/>
      </c>
      <c r="B923">
        <f>IF(A923="","",Crawl!EC922)</f>
        <v/>
      </c>
      <c r="C923">
        <f>IF(A923="","",IFERROR(INDEX(Crawl!$A922:$DZ922,1,Rules!$H$6),""))</f>
        <v/>
      </c>
      <c r="D923">
        <f>IF(A923="","",IFERROR(INDEX(Crawl!$A922:$DZ922,1,Rules!$H$7),"")&amp;"")</f>
        <v/>
      </c>
      <c r="E923">
        <f>IF(A923="","",IFERROR(INDEX(Crawl!$A922:$DZ922,1,Rules!$H$8),"")&amp;"")</f>
        <v/>
      </c>
      <c r="F923">
        <f>IF(A923="","",IFERROR(INDEX(Crawl!$A922:$DZ922,1,Rules!$H$9),""))</f>
        <v/>
      </c>
      <c r="G923">
        <f>IF(A923="","",IFERROR(INDEX(Crawl!$A922:$DZ922,1,Rules!$H$10),""))</f>
        <v/>
      </c>
      <c r="H923">
        <f>IF(A923="","",IFERROR(INDEX(Crawl!$A922:$DZ922,1,Rules!$H$12),""))</f>
        <v/>
      </c>
      <c r="I923">
        <f>IF(A923="","",IF(AND(N(H923)&gt;0,IFERROR(INDEX(Crawl!$A922:$DZ922,1,Rules!$H$11),"")&amp;""&lt;&gt;""),IFERROR(INDEX(Crawl!$A922:$DZ922,1,Rules!$H$11),"")&amp;"",IF(AND(ISNUMBER(J923),N(J923)&gt;=Rules!$B$12,IFERROR(INDEX(Crawl!$A922:$DZ922,1,Rules!$H$13),"")&amp;""&lt;&gt;""),IFERROR(INDEX(Crawl!$A922:$DZ922,1,Rules!$H$13),"")&amp;"","")))</f>
        <v/>
      </c>
      <c r="J923" s="19">
        <f>IF(A923="","",IF(IFERROR(INDEX(Crawl!$A922:$DZ922,1,Rules!$H$14),"")&amp;""="","",IFERROR(INDEX(Crawl!$A922:$DZ922,1,Rules!$H$14),"")))</f>
        <v/>
      </c>
      <c r="K923">
        <f>IF(A923="","",IFERROR(SUMIFS('GSC current'!$J$2:$J$2001,'GSC current'!$I$2:$I$2001,B923),0))</f>
        <v/>
      </c>
      <c r="L923">
        <f>IF(A923="","",IFERROR(SUMIFS('GSC current'!$K$2:$K$2001,'GSC current'!$I$2:$I$2001,B923),0))</f>
        <v/>
      </c>
      <c r="M923" s="20">
        <f>IF(A923="","",IF(N(L923)&gt;0,K923/L923,""))</f>
        <v/>
      </c>
      <c r="N923" s="21">
        <f>IF(A923="","",IF(N(L923)&gt;0,SUMIFS('GSC current'!$L$2:$L$2001,'GSC current'!$I$2:$I$2001,B923)/L923,""))</f>
        <v/>
      </c>
      <c r="O923">
        <f>IF(A923="","",IFERROR(SUMIFS('GSC previous'!$J$2:$J$2001,'GSC previous'!$I$2:$I$2001,B923),0))</f>
        <v/>
      </c>
      <c r="P923" s="22">
        <f>IF(A923="","",IF(N(O923)&gt;0,(K923-O923)/O923,""))</f>
        <v/>
      </c>
      <c r="Q923">
        <f>IF(A923="","",IFERROR(SUMIFS(GA4!$P$2:$P$2001,GA4!$O$2:$O$2001,B923),0))</f>
        <v/>
      </c>
      <c r="R923" s="23">
        <f>IF(A923="","",IF(N(Q923)&gt;0,SUMIFS(GA4!$Q$2:$Q$2001,GA4!$O$2:$O$2001,B923)/Q923,""))</f>
        <v/>
      </c>
      <c r="S923">
        <f>IF(A923="","",IFERROR(SUMIFS(GA4!$R$2:$R$2001,GA4!$O$2:$O$2001,B923),0))</f>
        <v/>
      </c>
      <c r="T923">
        <f>IF(A923="","",IF(AND(ISNUMBER(F923),LEFT(C923&amp;"",1)="2"),IF(F923&lt;Rules!$B$9,"Yes","No"),"No"))</f>
        <v/>
      </c>
      <c r="U923">
        <f>IF(A923="","",IF(AND(N(O923)&gt;=Rules!$B$8,ISNUMBER(P923)),IF(P923&lt;=-Rules!$B$7,"Yes","No"),"No"))</f>
        <v/>
      </c>
      <c r="V923">
        <f>IF(A923="","",IF(AND(N(L923)&gt;=Rules!$B$6,ISNUMBER(N923)),IF(AND(N923&gt;=Rules!$B$10,N923&lt;=Rules!$B$11),"Yes","No"),"No"))</f>
        <v/>
      </c>
      <c r="W923">
        <f>IF(A923="","",IF(I923&lt;&gt;"","Yes","No"))</f>
        <v/>
      </c>
      <c r="X923">
        <f>IF(I923="","",IF(SUMIFS($K$3:$K$2002,$A$3:$A$2002,SUBSTITUTE(SUBSTITUTE(I923,"?","~?"),"*","~*"))&gt;N(K923),"Yes","No"))</f>
        <v/>
      </c>
      <c r="Y923">
        <f>IF(A923="","",IF(N(S923)&gt;0,"Yes","No"))</f>
        <v/>
      </c>
      <c r="Z923">
        <f>IF(A923="","",IF(AND(N(K923)&lt;Rules!$B$5,N(L923)&lt;Rules!$B$6,N(Q923)&lt;Rules!$B$13,Y923="No"),"Yes","No"))</f>
        <v/>
      </c>
      <c r="AA923">
        <f>IF(A923="","",IF(LEFT(C923&amp;"",1)="3","Redirect",IF(OR(LEFT(C923&amp;"",1)="4",LEFT(C923&amp;"",1)="5"),IF(OR(N(K923)&gt;0,N(AC923)&gt;=Rules!$B$14),"Redirect","Prune"),IF(D923="Non-Indexable","Keep",IF(AND(W923="Yes",X923="Yes",Y923="No"),"Merge",IF(OR(U923="Yes",V923="Yes",AND(T923="Yes",N(L923)&gt;=Rules!$B$6)),"Update",IF(Z923="Yes",IF(N(AC923)&gt;=Rules!$B$14,"Redirect","Prune"),"Keep")))))))</f>
        <v/>
      </c>
      <c r="AB923">
        <f>IF(A923="","",IF(LEFT(C923&amp;"",1)="3","Already redirects ("&amp;C923&amp;"). Update internal links to point at the final URL.",IF(OR(LEFT(C923&amp;"",1)="4",LEFT(C923&amp;"",1)="5"),IF(AA923="Redirect","Returns "&amp;C923&amp;" but still has "&amp;N(K923)&amp;" clicks and "&amp;N(AC923)&amp;" referring domains. 301 it to the closest live page.","Returns "&amp;C923&amp;" with no clicks or links. Remove internal links and let it 404 or 410."),IF(D923="Non-Indexable","Non-indexable ("&amp;E923&amp;"). Keep if that is intentional; otherwise fix the canonical or noindex.",IF(AA923="Merge","Overlaps with "&amp;I923&amp;IF(N(J923)&gt;0," (similarity "&amp;TEXT(J923,"0.00")&amp;")","")&amp;", which gets more clicks. Merge the useful parts into it and 301 this URL.",IF(AA923="Update",MID(IF(U923="Yes","; Clicks down "&amp;TEXT(-P923,"0%")&amp;" on the previous period","")&amp;IF(V923="Yes","; Average position "&amp;TEXT(N923,"0.0")&amp;" on "&amp;TEXT(L923,"#,##0")&amp;" impressions (striking distance)","")&amp;IF(AND(T923="Yes",N(L923)&gt;=Rules!$B$6),"; Thin ("&amp;F923&amp;" words) but has search demand",""),3,400),IF(AA923="Prune","Low value: "&amp;N(K923)&amp;" clicks, "&amp;N(L923)&amp;" impressions, "&amp;N(Q923)&amp;" sessions, no key events. Remove or noindex it and update internal links.",IF(AA923="Redirect","Low value but "&amp;N(AC923)&amp;" referring domains. 301 it to the closest relevant page to keep those links.",IF(AND(Z923="No",Y923="Yes",N(K923)&lt;Rules!$B$5),"Low search traffic but it converts (key events: "&amp;S923&amp;"). Keep it and link to it.",IF(W923="Yes","Stronger than the page it overlaps ("&amp;I923&amp;"). Keep; merge that page into this one.","Healthy: "&amp;N(K923)&amp;" clicks"&amp;IF(ISNUMBER(N923),", average position "&amp;TEXT(N923,"0.0"),"")&amp;". Keep and monitor."))))))))))</f>
        <v/>
      </c>
      <c r="AE923">
        <f>IF(A923="","",IF(AD923&lt;&gt;"",AD923,AA923))</f>
        <v/>
      </c>
    </row>
    <row r="924">
      <c r="A924">
        <f>IF(Crawl!A923="","",Crawl!A923)</f>
        <v/>
      </c>
      <c r="B924">
        <f>IF(A924="","",Crawl!EC923)</f>
        <v/>
      </c>
      <c r="C924">
        <f>IF(A924="","",IFERROR(INDEX(Crawl!$A923:$DZ923,1,Rules!$H$6),""))</f>
        <v/>
      </c>
      <c r="D924">
        <f>IF(A924="","",IFERROR(INDEX(Crawl!$A923:$DZ923,1,Rules!$H$7),"")&amp;"")</f>
        <v/>
      </c>
      <c r="E924">
        <f>IF(A924="","",IFERROR(INDEX(Crawl!$A923:$DZ923,1,Rules!$H$8),"")&amp;"")</f>
        <v/>
      </c>
      <c r="F924">
        <f>IF(A924="","",IFERROR(INDEX(Crawl!$A923:$DZ923,1,Rules!$H$9),""))</f>
        <v/>
      </c>
      <c r="G924">
        <f>IF(A924="","",IFERROR(INDEX(Crawl!$A923:$DZ923,1,Rules!$H$10),""))</f>
        <v/>
      </c>
      <c r="H924">
        <f>IF(A924="","",IFERROR(INDEX(Crawl!$A923:$DZ923,1,Rules!$H$12),""))</f>
        <v/>
      </c>
      <c r="I924">
        <f>IF(A924="","",IF(AND(N(H924)&gt;0,IFERROR(INDEX(Crawl!$A923:$DZ923,1,Rules!$H$11),"")&amp;""&lt;&gt;""),IFERROR(INDEX(Crawl!$A923:$DZ923,1,Rules!$H$11),"")&amp;"",IF(AND(ISNUMBER(J924),N(J924)&gt;=Rules!$B$12,IFERROR(INDEX(Crawl!$A923:$DZ923,1,Rules!$H$13),"")&amp;""&lt;&gt;""),IFERROR(INDEX(Crawl!$A923:$DZ923,1,Rules!$H$13),"")&amp;"","")))</f>
        <v/>
      </c>
      <c r="J924" s="19">
        <f>IF(A924="","",IF(IFERROR(INDEX(Crawl!$A923:$DZ923,1,Rules!$H$14),"")&amp;""="","",IFERROR(INDEX(Crawl!$A923:$DZ923,1,Rules!$H$14),"")))</f>
        <v/>
      </c>
      <c r="K924">
        <f>IF(A924="","",IFERROR(SUMIFS('GSC current'!$J$2:$J$2001,'GSC current'!$I$2:$I$2001,B924),0))</f>
        <v/>
      </c>
      <c r="L924">
        <f>IF(A924="","",IFERROR(SUMIFS('GSC current'!$K$2:$K$2001,'GSC current'!$I$2:$I$2001,B924),0))</f>
        <v/>
      </c>
      <c r="M924" s="20">
        <f>IF(A924="","",IF(N(L924)&gt;0,K924/L924,""))</f>
        <v/>
      </c>
      <c r="N924" s="21">
        <f>IF(A924="","",IF(N(L924)&gt;0,SUMIFS('GSC current'!$L$2:$L$2001,'GSC current'!$I$2:$I$2001,B924)/L924,""))</f>
        <v/>
      </c>
      <c r="O924">
        <f>IF(A924="","",IFERROR(SUMIFS('GSC previous'!$J$2:$J$2001,'GSC previous'!$I$2:$I$2001,B924),0))</f>
        <v/>
      </c>
      <c r="P924" s="22">
        <f>IF(A924="","",IF(N(O924)&gt;0,(K924-O924)/O924,""))</f>
        <v/>
      </c>
      <c r="Q924">
        <f>IF(A924="","",IFERROR(SUMIFS(GA4!$P$2:$P$2001,GA4!$O$2:$O$2001,B924),0))</f>
        <v/>
      </c>
      <c r="R924" s="23">
        <f>IF(A924="","",IF(N(Q924)&gt;0,SUMIFS(GA4!$Q$2:$Q$2001,GA4!$O$2:$O$2001,B924)/Q924,""))</f>
        <v/>
      </c>
      <c r="S924">
        <f>IF(A924="","",IFERROR(SUMIFS(GA4!$R$2:$R$2001,GA4!$O$2:$O$2001,B924),0))</f>
        <v/>
      </c>
      <c r="T924">
        <f>IF(A924="","",IF(AND(ISNUMBER(F924),LEFT(C924&amp;"",1)="2"),IF(F924&lt;Rules!$B$9,"Yes","No"),"No"))</f>
        <v/>
      </c>
      <c r="U924">
        <f>IF(A924="","",IF(AND(N(O924)&gt;=Rules!$B$8,ISNUMBER(P924)),IF(P924&lt;=-Rules!$B$7,"Yes","No"),"No"))</f>
        <v/>
      </c>
      <c r="V924">
        <f>IF(A924="","",IF(AND(N(L924)&gt;=Rules!$B$6,ISNUMBER(N924)),IF(AND(N924&gt;=Rules!$B$10,N924&lt;=Rules!$B$11),"Yes","No"),"No"))</f>
        <v/>
      </c>
      <c r="W924">
        <f>IF(A924="","",IF(I924&lt;&gt;"","Yes","No"))</f>
        <v/>
      </c>
      <c r="X924">
        <f>IF(I924="","",IF(SUMIFS($K$3:$K$2002,$A$3:$A$2002,SUBSTITUTE(SUBSTITUTE(I924,"?","~?"),"*","~*"))&gt;N(K924),"Yes","No"))</f>
        <v/>
      </c>
      <c r="Y924">
        <f>IF(A924="","",IF(N(S924)&gt;0,"Yes","No"))</f>
        <v/>
      </c>
      <c r="Z924">
        <f>IF(A924="","",IF(AND(N(K924)&lt;Rules!$B$5,N(L924)&lt;Rules!$B$6,N(Q924)&lt;Rules!$B$13,Y924="No"),"Yes","No"))</f>
        <v/>
      </c>
      <c r="AA924">
        <f>IF(A924="","",IF(LEFT(C924&amp;"",1)="3","Redirect",IF(OR(LEFT(C924&amp;"",1)="4",LEFT(C924&amp;"",1)="5"),IF(OR(N(K924)&gt;0,N(AC924)&gt;=Rules!$B$14),"Redirect","Prune"),IF(D924="Non-Indexable","Keep",IF(AND(W924="Yes",X924="Yes",Y924="No"),"Merge",IF(OR(U924="Yes",V924="Yes",AND(T924="Yes",N(L924)&gt;=Rules!$B$6)),"Update",IF(Z924="Yes",IF(N(AC924)&gt;=Rules!$B$14,"Redirect","Prune"),"Keep")))))))</f>
        <v/>
      </c>
      <c r="AB924">
        <f>IF(A924="","",IF(LEFT(C924&amp;"",1)="3","Already redirects ("&amp;C924&amp;"). Update internal links to point at the final URL.",IF(OR(LEFT(C924&amp;"",1)="4",LEFT(C924&amp;"",1)="5"),IF(AA924="Redirect","Returns "&amp;C924&amp;" but still has "&amp;N(K924)&amp;" clicks and "&amp;N(AC924)&amp;" referring domains. 301 it to the closest live page.","Returns "&amp;C924&amp;" with no clicks or links. Remove internal links and let it 404 or 410."),IF(D924="Non-Indexable","Non-indexable ("&amp;E924&amp;"). Keep if that is intentional; otherwise fix the canonical or noindex.",IF(AA924="Merge","Overlaps with "&amp;I924&amp;IF(N(J924)&gt;0," (similarity "&amp;TEXT(J924,"0.00")&amp;")","")&amp;", which gets more clicks. Merge the useful parts into it and 301 this URL.",IF(AA924="Update",MID(IF(U924="Yes","; Clicks down "&amp;TEXT(-P924,"0%")&amp;" on the previous period","")&amp;IF(V924="Yes","; Average position "&amp;TEXT(N924,"0.0")&amp;" on "&amp;TEXT(L924,"#,##0")&amp;" impressions (striking distance)","")&amp;IF(AND(T924="Yes",N(L924)&gt;=Rules!$B$6),"; Thin ("&amp;F924&amp;" words) but has search demand",""),3,400),IF(AA924="Prune","Low value: "&amp;N(K924)&amp;" clicks, "&amp;N(L924)&amp;" impressions, "&amp;N(Q924)&amp;" sessions, no key events. Remove or noindex it and update internal links.",IF(AA924="Redirect","Low value but "&amp;N(AC924)&amp;" referring domains. 301 it to the closest relevant page to keep those links.",IF(AND(Z924="No",Y924="Yes",N(K924)&lt;Rules!$B$5),"Low search traffic but it converts (key events: "&amp;S924&amp;"). Keep it and link to it.",IF(W924="Yes","Stronger than the page it overlaps ("&amp;I924&amp;"). Keep; merge that page into this one.","Healthy: "&amp;N(K924)&amp;" clicks"&amp;IF(ISNUMBER(N924),", average position "&amp;TEXT(N924,"0.0"),"")&amp;". Keep and monitor."))))))))))</f>
        <v/>
      </c>
      <c r="AE924">
        <f>IF(A924="","",IF(AD924&lt;&gt;"",AD924,AA924))</f>
        <v/>
      </c>
    </row>
    <row r="925">
      <c r="A925">
        <f>IF(Crawl!A924="","",Crawl!A924)</f>
        <v/>
      </c>
      <c r="B925">
        <f>IF(A925="","",Crawl!EC924)</f>
        <v/>
      </c>
      <c r="C925">
        <f>IF(A925="","",IFERROR(INDEX(Crawl!$A924:$DZ924,1,Rules!$H$6),""))</f>
        <v/>
      </c>
      <c r="D925">
        <f>IF(A925="","",IFERROR(INDEX(Crawl!$A924:$DZ924,1,Rules!$H$7),"")&amp;"")</f>
        <v/>
      </c>
      <c r="E925">
        <f>IF(A925="","",IFERROR(INDEX(Crawl!$A924:$DZ924,1,Rules!$H$8),"")&amp;"")</f>
        <v/>
      </c>
      <c r="F925">
        <f>IF(A925="","",IFERROR(INDEX(Crawl!$A924:$DZ924,1,Rules!$H$9),""))</f>
        <v/>
      </c>
      <c r="G925">
        <f>IF(A925="","",IFERROR(INDEX(Crawl!$A924:$DZ924,1,Rules!$H$10),""))</f>
        <v/>
      </c>
      <c r="H925">
        <f>IF(A925="","",IFERROR(INDEX(Crawl!$A924:$DZ924,1,Rules!$H$12),""))</f>
        <v/>
      </c>
      <c r="I925">
        <f>IF(A925="","",IF(AND(N(H925)&gt;0,IFERROR(INDEX(Crawl!$A924:$DZ924,1,Rules!$H$11),"")&amp;""&lt;&gt;""),IFERROR(INDEX(Crawl!$A924:$DZ924,1,Rules!$H$11),"")&amp;"",IF(AND(ISNUMBER(J925),N(J925)&gt;=Rules!$B$12,IFERROR(INDEX(Crawl!$A924:$DZ924,1,Rules!$H$13),"")&amp;""&lt;&gt;""),IFERROR(INDEX(Crawl!$A924:$DZ924,1,Rules!$H$13),"")&amp;"","")))</f>
        <v/>
      </c>
      <c r="J925" s="19">
        <f>IF(A925="","",IF(IFERROR(INDEX(Crawl!$A924:$DZ924,1,Rules!$H$14),"")&amp;""="","",IFERROR(INDEX(Crawl!$A924:$DZ924,1,Rules!$H$14),"")))</f>
        <v/>
      </c>
      <c r="K925">
        <f>IF(A925="","",IFERROR(SUMIFS('GSC current'!$J$2:$J$2001,'GSC current'!$I$2:$I$2001,B925),0))</f>
        <v/>
      </c>
      <c r="L925">
        <f>IF(A925="","",IFERROR(SUMIFS('GSC current'!$K$2:$K$2001,'GSC current'!$I$2:$I$2001,B925),0))</f>
        <v/>
      </c>
      <c r="M925" s="20">
        <f>IF(A925="","",IF(N(L925)&gt;0,K925/L925,""))</f>
        <v/>
      </c>
      <c r="N925" s="21">
        <f>IF(A925="","",IF(N(L925)&gt;0,SUMIFS('GSC current'!$L$2:$L$2001,'GSC current'!$I$2:$I$2001,B925)/L925,""))</f>
        <v/>
      </c>
      <c r="O925">
        <f>IF(A925="","",IFERROR(SUMIFS('GSC previous'!$J$2:$J$2001,'GSC previous'!$I$2:$I$2001,B925),0))</f>
        <v/>
      </c>
      <c r="P925" s="22">
        <f>IF(A925="","",IF(N(O925)&gt;0,(K925-O925)/O925,""))</f>
        <v/>
      </c>
      <c r="Q925">
        <f>IF(A925="","",IFERROR(SUMIFS(GA4!$P$2:$P$2001,GA4!$O$2:$O$2001,B925),0))</f>
        <v/>
      </c>
      <c r="R925" s="23">
        <f>IF(A925="","",IF(N(Q925)&gt;0,SUMIFS(GA4!$Q$2:$Q$2001,GA4!$O$2:$O$2001,B925)/Q925,""))</f>
        <v/>
      </c>
      <c r="S925">
        <f>IF(A925="","",IFERROR(SUMIFS(GA4!$R$2:$R$2001,GA4!$O$2:$O$2001,B925),0))</f>
        <v/>
      </c>
      <c r="T925">
        <f>IF(A925="","",IF(AND(ISNUMBER(F925),LEFT(C925&amp;"",1)="2"),IF(F925&lt;Rules!$B$9,"Yes","No"),"No"))</f>
        <v/>
      </c>
      <c r="U925">
        <f>IF(A925="","",IF(AND(N(O925)&gt;=Rules!$B$8,ISNUMBER(P925)),IF(P925&lt;=-Rules!$B$7,"Yes","No"),"No"))</f>
        <v/>
      </c>
      <c r="V925">
        <f>IF(A925="","",IF(AND(N(L925)&gt;=Rules!$B$6,ISNUMBER(N925)),IF(AND(N925&gt;=Rules!$B$10,N925&lt;=Rules!$B$11),"Yes","No"),"No"))</f>
        <v/>
      </c>
      <c r="W925">
        <f>IF(A925="","",IF(I925&lt;&gt;"","Yes","No"))</f>
        <v/>
      </c>
      <c r="X925">
        <f>IF(I925="","",IF(SUMIFS($K$3:$K$2002,$A$3:$A$2002,SUBSTITUTE(SUBSTITUTE(I925,"?","~?"),"*","~*"))&gt;N(K925),"Yes","No"))</f>
        <v/>
      </c>
      <c r="Y925">
        <f>IF(A925="","",IF(N(S925)&gt;0,"Yes","No"))</f>
        <v/>
      </c>
      <c r="Z925">
        <f>IF(A925="","",IF(AND(N(K925)&lt;Rules!$B$5,N(L925)&lt;Rules!$B$6,N(Q925)&lt;Rules!$B$13,Y925="No"),"Yes","No"))</f>
        <v/>
      </c>
      <c r="AA925">
        <f>IF(A925="","",IF(LEFT(C925&amp;"",1)="3","Redirect",IF(OR(LEFT(C925&amp;"",1)="4",LEFT(C925&amp;"",1)="5"),IF(OR(N(K925)&gt;0,N(AC925)&gt;=Rules!$B$14),"Redirect","Prune"),IF(D925="Non-Indexable","Keep",IF(AND(W925="Yes",X925="Yes",Y925="No"),"Merge",IF(OR(U925="Yes",V925="Yes",AND(T925="Yes",N(L925)&gt;=Rules!$B$6)),"Update",IF(Z925="Yes",IF(N(AC925)&gt;=Rules!$B$14,"Redirect","Prune"),"Keep")))))))</f>
        <v/>
      </c>
      <c r="AB925">
        <f>IF(A925="","",IF(LEFT(C925&amp;"",1)="3","Already redirects ("&amp;C925&amp;"). Update internal links to point at the final URL.",IF(OR(LEFT(C925&amp;"",1)="4",LEFT(C925&amp;"",1)="5"),IF(AA925="Redirect","Returns "&amp;C925&amp;" but still has "&amp;N(K925)&amp;" clicks and "&amp;N(AC925)&amp;" referring domains. 301 it to the closest live page.","Returns "&amp;C925&amp;" with no clicks or links. Remove internal links and let it 404 or 410."),IF(D925="Non-Indexable","Non-indexable ("&amp;E925&amp;"). Keep if that is intentional; otherwise fix the canonical or noindex.",IF(AA925="Merge","Overlaps with "&amp;I925&amp;IF(N(J925)&gt;0," (similarity "&amp;TEXT(J925,"0.00")&amp;")","")&amp;", which gets more clicks. Merge the useful parts into it and 301 this URL.",IF(AA925="Update",MID(IF(U925="Yes","; Clicks down "&amp;TEXT(-P925,"0%")&amp;" on the previous period","")&amp;IF(V925="Yes","; Average position "&amp;TEXT(N925,"0.0")&amp;" on "&amp;TEXT(L925,"#,##0")&amp;" impressions (striking distance)","")&amp;IF(AND(T925="Yes",N(L925)&gt;=Rules!$B$6),"; Thin ("&amp;F925&amp;" words) but has search demand",""),3,400),IF(AA925="Prune","Low value: "&amp;N(K925)&amp;" clicks, "&amp;N(L925)&amp;" impressions, "&amp;N(Q925)&amp;" sessions, no key events. Remove or noindex it and update internal links.",IF(AA925="Redirect","Low value but "&amp;N(AC925)&amp;" referring domains. 301 it to the closest relevant page to keep those links.",IF(AND(Z925="No",Y925="Yes",N(K925)&lt;Rules!$B$5),"Low search traffic but it converts (key events: "&amp;S925&amp;"). Keep it and link to it.",IF(W925="Yes","Stronger than the page it overlaps ("&amp;I925&amp;"). Keep; merge that page into this one.","Healthy: "&amp;N(K925)&amp;" clicks"&amp;IF(ISNUMBER(N925),", average position "&amp;TEXT(N925,"0.0"),"")&amp;". Keep and monitor."))))))))))</f>
        <v/>
      </c>
      <c r="AE925">
        <f>IF(A925="","",IF(AD925&lt;&gt;"",AD925,AA925))</f>
        <v/>
      </c>
    </row>
    <row r="926">
      <c r="A926">
        <f>IF(Crawl!A925="","",Crawl!A925)</f>
        <v/>
      </c>
      <c r="B926">
        <f>IF(A926="","",Crawl!EC925)</f>
        <v/>
      </c>
      <c r="C926">
        <f>IF(A926="","",IFERROR(INDEX(Crawl!$A925:$DZ925,1,Rules!$H$6),""))</f>
        <v/>
      </c>
      <c r="D926">
        <f>IF(A926="","",IFERROR(INDEX(Crawl!$A925:$DZ925,1,Rules!$H$7),"")&amp;"")</f>
        <v/>
      </c>
      <c r="E926">
        <f>IF(A926="","",IFERROR(INDEX(Crawl!$A925:$DZ925,1,Rules!$H$8),"")&amp;"")</f>
        <v/>
      </c>
      <c r="F926">
        <f>IF(A926="","",IFERROR(INDEX(Crawl!$A925:$DZ925,1,Rules!$H$9),""))</f>
        <v/>
      </c>
      <c r="G926">
        <f>IF(A926="","",IFERROR(INDEX(Crawl!$A925:$DZ925,1,Rules!$H$10),""))</f>
        <v/>
      </c>
      <c r="H926">
        <f>IF(A926="","",IFERROR(INDEX(Crawl!$A925:$DZ925,1,Rules!$H$12),""))</f>
        <v/>
      </c>
      <c r="I926">
        <f>IF(A926="","",IF(AND(N(H926)&gt;0,IFERROR(INDEX(Crawl!$A925:$DZ925,1,Rules!$H$11),"")&amp;""&lt;&gt;""),IFERROR(INDEX(Crawl!$A925:$DZ925,1,Rules!$H$11),"")&amp;"",IF(AND(ISNUMBER(J926),N(J926)&gt;=Rules!$B$12,IFERROR(INDEX(Crawl!$A925:$DZ925,1,Rules!$H$13),"")&amp;""&lt;&gt;""),IFERROR(INDEX(Crawl!$A925:$DZ925,1,Rules!$H$13),"")&amp;"","")))</f>
        <v/>
      </c>
      <c r="J926" s="19">
        <f>IF(A926="","",IF(IFERROR(INDEX(Crawl!$A925:$DZ925,1,Rules!$H$14),"")&amp;""="","",IFERROR(INDEX(Crawl!$A925:$DZ925,1,Rules!$H$14),"")))</f>
        <v/>
      </c>
      <c r="K926">
        <f>IF(A926="","",IFERROR(SUMIFS('GSC current'!$J$2:$J$2001,'GSC current'!$I$2:$I$2001,B926),0))</f>
        <v/>
      </c>
      <c r="L926">
        <f>IF(A926="","",IFERROR(SUMIFS('GSC current'!$K$2:$K$2001,'GSC current'!$I$2:$I$2001,B926),0))</f>
        <v/>
      </c>
      <c r="M926" s="20">
        <f>IF(A926="","",IF(N(L926)&gt;0,K926/L926,""))</f>
        <v/>
      </c>
      <c r="N926" s="21">
        <f>IF(A926="","",IF(N(L926)&gt;0,SUMIFS('GSC current'!$L$2:$L$2001,'GSC current'!$I$2:$I$2001,B926)/L926,""))</f>
        <v/>
      </c>
      <c r="O926">
        <f>IF(A926="","",IFERROR(SUMIFS('GSC previous'!$J$2:$J$2001,'GSC previous'!$I$2:$I$2001,B926),0))</f>
        <v/>
      </c>
      <c r="P926" s="22">
        <f>IF(A926="","",IF(N(O926)&gt;0,(K926-O926)/O926,""))</f>
        <v/>
      </c>
      <c r="Q926">
        <f>IF(A926="","",IFERROR(SUMIFS(GA4!$P$2:$P$2001,GA4!$O$2:$O$2001,B926),0))</f>
        <v/>
      </c>
      <c r="R926" s="23">
        <f>IF(A926="","",IF(N(Q926)&gt;0,SUMIFS(GA4!$Q$2:$Q$2001,GA4!$O$2:$O$2001,B926)/Q926,""))</f>
        <v/>
      </c>
      <c r="S926">
        <f>IF(A926="","",IFERROR(SUMIFS(GA4!$R$2:$R$2001,GA4!$O$2:$O$2001,B926),0))</f>
        <v/>
      </c>
      <c r="T926">
        <f>IF(A926="","",IF(AND(ISNUMBER(F926),LEFT(C926&amp;"",1)="2"),IF(F926&lt;Rules!$B$9,"Yes","No"),"No"))</f>
        <v/>
      </c>
      <c r="U926">
        <f>IF(A926="","",IF(AND(N(O926)&gt;=Rules!$B$8,ISNUMBER(P926)),IF(P926&lt;=-Rules!$B$7,"Yes","No"),"No"))</f>
        <v/>
      </c>
      <c r="V926">
        <f>IF(A926="","",IF(AND(N(L926)&gt;=Rules!$B$6,ISNUMBER(N926)),IF(AND(N926&gt;=Rules!$B$10,N926&lt;=Rules!$B$11),"Yes","No"),"No"))</f>
        <v/>
      </c>
      <c r="W926">
        <f>IF(A926="","",IF(I926&lt;&gt;"","Yes","No"))</f>
        <v/>
      </c>
      <c r="X926">
        <f>IF(I926="","",IF(SUMIFS($K$3:$K$2002,$A$3:$A$2002,SUBSTITUTE(SUBSTITUTE(I926,"?","~?"),"*","~*"))&gt;N(K926),"Yes","No"))</f>
        <v/>
      </c>
      <c r="Y926">
        <f>IF(A926="","",IF(N(S926)&gt;0,"Yes","No"))</f>
        <v/>
      </c>
      <c r="Z926">
        <f>IF(A926="","",IF(AND(N(K926)&lt;Rules!$B$5,N(L926)&lt;Rules!$B$6,N(Q926)&lt;Rules!$B$13,Y926="No"),"Yes","No"))</f>
        <v/>
      </c>
      <c r="AA926">
        <f>IF(A926="","",IF(LEFT(C926&amp;"",1)="3","Redirect",IF(OR(LEFT(C926&amp;"",1)="4",LEFT(C926&amp;"",1)="5"),IF(OR(N(K926)&gt;0,N(AC926)&gt;=Rules!$B$14),"Redirect","Prune"),IF(D926="Non-Indexable","Keep",IF(AND(W926="Yes",X926="Yes",Y926="No"),"Merge",IF(OR(U926="Yes",V926="Yes",AND(T926="Yes",N(L926)&gt;=Rules!$B$6)),"Update",IF(Z926="Yes",IF(N(AC926)&gt;=Rules!$B$14,"Redirect","Prune"),"Keep")))))))</f>
        <v/>
      </c>
      <c r="AB926">
        <f>IF(A926="","",IF(LEFT(C926&amp;"",1)="3","Already redirects ("&amp;C926&amp;"). Update internal links to point at the final URL.",IF(OR(LEFT(C926&amp;"",1)="4",LEFT(C926&amp;"",1)="5"),IF(AA926="Redirect","Returns "&amp;C926&amp;" but still has "&amp;N(K926)&amp;" clicks and "&amp;N(AC926)&amp;" referring domains. 301 it to the closest live page.","Returns "&amp;C926&amp;" with no clicks or links. Remove internal links and let it 404 or 410."),IF(D926="Non-Indexable","Non-indexable ("&amp;E926&amp;"). Keep if that is intentional; otherwise fix the canonical or noindex.",IF(AA926="Merge","Overlaps with "&amp;I926&amp;IF(N(J926)&gt;0," (similarity "&amp;TEXT(J926,"0.00")&amp;")","")&amp;", which gets more clicks. Merge the useful parts into it and 301 this URL.",IF(AA926="Update",MID(IF(U926="Yes","; Clicks down "&amp;TEXT(-P926,"0%")&amp;" on the previous period","")&amp;IF(V926="Yes","; Average position "&amp;TEXT(N926,"0.0")&amp;" on "&amp;TEXT(L926,"#,##0")&amp;" impressions (striking distance)","")&amp;IF(AND(T926="Yes",N(L926)&gt;=Rules!$B$6),"; Thin ("&amp;F926&amp;" words) but has search demand",""),3,400),IF(AA926="Prune","Low value: "&amp;N(K926)&amp;" clicks, "&amp;N(L926)&amp;" impressions, "&amp;N(Q926)&amp;" sessions, no key events. Remove or noindex it and update internal links.",IF(AA926="Redirect","Low value but "&amp;N(AC926)&amp;" referring domains. 301 it to the closest relevant page to keep those links.",IF(AND(Z926="No",Y926="Yes",N(K926)&lt;Rules!$B$5),"Low search traffic but it converts (key events: "&amp;S926&amp;"). Keep it and link to it.",IF(W926="Yes","Stronger than the page it overlaps ("&amp;I926&amp;"). Keep; merge that page into this one.","Healthy: "&amp;N(K926)&amp;" clicks"&amp;IF(ISNUMBER(N926),", average position "&amp;TEXT(N926,"0.0"),"")&amp;". Keep and monitor."))))))))))</f>
        <v/>
      </c>
      <c r="AE926">
        <f>IF(A926="","",IF(AD926&lt;&gt;"",AD926,AA926))</f>
        <v/>
      </c>
    </row>
    <row r="927">
      <c r="A927">
        <f>IF(Crawl!A926="","",Crawl!A926)</f>
        <v/>
      </c>
      <c r="B927">
        <f>IF(A927="","",Crawl!EC926)</f>
        <v/>
      </c>
      <c r="C927">
        <f>IF(A927="","",IFERROR(INDEX(Crawl!$A926:$DZ926,1,Rules!$H$6),""))</f>
        <v/>
      </c>
      <c r="D927">
        <f>IF(A927="","",IFERROR(INDEX(Crawl!$A926:$DZ926,1,Rules!$H$7),"")&amp;"")</f>
        <v/>
      </c>
      <c r="E927">
        <f>IF(A927="","",IFERROR(INDEX(Crawl!$A926:$DZ926,1,Rules!$H$8),"")&amp;"")</f>
        <v/>
      </c>
      <c r="F927">
        <f>IF(A927="","",IFERROR(INDEX(Crawl!$A926:$DZ926,1,Rules!$H$9),""))</f>
        <v/>
      </c>
      <c r="G927">
        <f>IF(A927="","",IFERROR(INDEX(Crawl!$A926:$DZ926,1,Rules!$H$10),""))</f>
        <v/>
      </c>
      <c r="H927">
        <f>IF(A927="","",IFERROR(INDEX(Crawl!$A926:$DZ926,1,Rules!$H$12),""))</f>
        <v/>
      </c>
      <c r="I927">
        <f>IF(A927="","",IF(AND(N(H927)&gt;0,IFERROR(INDEX(Crawl!$A926:$DZ926,1,Rules!$H$11),"")&amp;""&lt;&gt;""),IFERROR(INDEX(Crawl!$A926:$DZ926,1,Rules!$H$11),"")&amp;"",IF(AND(ISNUMBER(J927),N(J927)&gt;=Rules!$B$12,IFERROR(INDEX(Crawl!$A926:$DZ926,1,Rules!$H$13),"")&amp;""&lt;&gt;""),IFERROR(INDEX(Crawl!$A926:$DZ926,1,Rules!$H$13),"")&amp;"","")))</f>
        <v/>
      </c>
      <c r="J927" s="19">
        <f>IF(A927="","",IF(IFERROR(INDEX(Crawl!$A926:$DZ926,1,Rules!$H$14),"")&amp;""="","",IFERROR(INDEX(Crawl!$A926:$DZ926,1,Rules!$H$14),"")))</f>
        <v/>
      </c>
      <c r="K927">
        <f>IF(A927="","",IFERROR(SUMIFS('GSC current'!$J$2:$J$2001,'GSC current'!$I$2:$I$2001,B927),0))</f>
        <v/>
      </c>
      <c r="L927">
        <f>IF(A927="","",IFERROR(SUMIFS('GSC current'!$K$2:$K$2001,'GSC current'!$I$2:$I$2001,B927),0))</f>
        <v/>
      </c>
      <c r="M927" s="20">
        <f>IF(A927="","",IF(N(L927)&gt;0,K927/L927,""))</f>
        <v/>
      </c>
      <c r="N927" s="21">
        <f>IF(A927="","",IF(N(L927)&gt;0,SUMIFS('GSC current'!$L$2:$L$2001,'GSC current'!$I$2:$I$2001,B927)/L927,""))</f>
        <v/>
      </c>
      <c r="O927">
        <f>IF(A927="","",IFERROR(SUMIFS('GSC previous'!$J$2:$J$2001,'GSC previous'!$I$2:$I$2001,B927),0))</f>
        <v/>
      </c>
      <c r="P927" s="22">
        <f>IF(A927="","",IF(N(O927)&gt;0,(K927-O927)/O927,""))</f>
        <v/>
      </c>
      <c r="Q927">
        <f>IF(A927="","",IFERROR(SUMIFS(GA4!$P$2:$P$2001,GA4!$O$2:$O$2001,B927),0))</f>
        <v/>
      </c>
      <c r="R927" s="23">
        <f>IF(A927="","",IF(N(Q927)&gt;0,SUMIFS(GA4!$Q$2:$Q$2001,GA4!$O$2:$O$2001,B927)/Q927,""))</f>
        <v/>
      </c>
      <c r="S927">
        <f>IF(A927="","",IFERROR(SUMIFS(GA4!$R$2:$R$2001,GA4!$O$2:$O$2001,B927),0))</f>
        <v/>
      </c>
      <c r="T927">
        <f>IF(A927="","",IF(AND(ISNUMBER(F927),LEFT(C927&amp;"",1)="2"),IF(F927&lt;Rules!$B$9,"Yes","No"),"No"))</f>
        <v/>
      </c>
      <c r="U927">
        <f>IF(A927="","",IF(AND(N(O927)&gt;=Rules!$B$8,ISNUMBER(P927)),IF(P927&lt;=-Rules!$B$7,"Yes","No"),"No"))</f>
        <v/>
      </c>
      <c r="V927">
        <f>IF(A927="","",IF(AND(N(L927)&gt;=Rules!$B$6,ISNUMBER(N927)),IF(AND(N927&gt;=Rules!$B$10,N927&lt;=Rules!$B$11),"Yes","No"),"No"))</f>
        <v/>
      </c>
      <c r="W927">
        <f>IF(A927="","",IF(I927&lt;&gt;"","Yes","No"))</f>
        <v/>
      </c>
      <c r="X927">
        <f>IF(I927="","",IF(SUMIFS($K$3:$K$2002,$A$3:$A$2002,SUBSTITUTE(SUBSTITUTE(I927,"?","~?"),"*","~*"))&gt;N(K927),"Yes","No"))</f>
        <v/>
      </c>
      <c r="Y927">
        <f>IF(A927="","",IF(N(S927)&gt;0,"Yes","No"))</f>
        <v/>
      </c>
      <c r="Z927">
        <f>IF(A927="","",IF(AND(N(K927)&lt;Rules!$B$5,N(L927)&lt;Rules!$B$6,N(Q927)&lt;Rules!$B$13,Y927="No"),"Yes","No"))</f>
        <v/>
      </c>
      <c r="AA927">
        <f>IF(A927="","",IF(LEFT(C927&amp;"",1)="3","Redirect",IF(OR(LEFT(C927&amp;"",1)="4",LEFT(C927&amp;"",1)="5"),IF(OR(N(K927)&gt;0,N(AC927)&gt;=Rules!$B$14),"Redirect","Prune"),IF(D927="Non-Indexable","Keep",IF(AND(W927="Yes",X927="Yes",Y927="No"),"Merge",IF(OR(U927="Yes",V927="Yes",AND(T927="Yes",N(L927)&gt;=Rules!$B$6)),"Update",IF(Z927="Yes",IF(N(AC927)&gt;=Rules!$B$14,"Redirect","Prune"),"Keep")))))))</f>
        <v/>
      </c>
      <c r="AB927">
        <f>IF(A927="","",IF(LEFT(C927&amp;"",1)="3","Already redirects ("&amp;C927&amp;"). Update internal links to point at the final URL.",IF(OR(LEFT(C927&amp;"",1)="4",LEFT(C927&amp;"",1)="5"),IF(AA927="Redirect","Returns "&amp;C927&amp;" but still has "&amp;N(K927)&amp;" clicks and "&amp;N(AC927)&amp;" referring domains. 301 it to the closest live page.","Returns "&amp;C927&amp;" with no clicks or links. Remove internal links and let it 404 or 410."),IF(D927="Non-Indexable","Non-indexable ("&amp;E927&amp;"). Keep if that is intentional; otherwise fix the canonical or noindex.",IF(AA927="Merge","Overlaps with "&amp;I927&amp;IF(N(J927)&gt;0," (similarity "&amp;TEXT(J927,"0.00")&amp;")","")&amp;", which gets more clicks. Merge the useful parts into it and 301 this URL.",IF(AA927="Update",MID(IF(U927="Yes","; Clicks down "&amp;TEXT(-P927,"0%")&amp;" on the previous period","")&amp;IF(V927="Yes","; Average position "&amp;TEXT(N927,"0.0")&amp;" on "&amp;TEXT(L927,"#,##0")&amp;" impressions (striking distance)","")&amp;IF(AND(T927="Yes",N(L927)&gt;=Rules!$B$6),"; Thin ("&amp;F927&amp;" words) but has search demand",""),3,400),IF(AA927="Prune","Low value: "&amp;N(K927)&amp;" clicks, "&amp;N(L927)&amp;" impressions, "&amp;N(Q927)&amp;" sessions, no key events. Remove or noindex it and update internal links.",IF(AA927="Redirect","Low value but "&amp;N(AC927)&amp;" referring domains. 301 it to the closest relevant page to keep those links.",IF(AND(Z927="No",Y927="Yes",N(K927)&lt;Rules!$B$5),"Low search traffic but it converts (key events: "&amp;S927&amp;"). Keep it and link to it.",IF(W927="Yes","Stronger than the page it overlaps ("&amp;I927&amp;"). Keep; merge that page into this one.","Healthy: "&amp;N(K927)&amp;" clicks"&amp;IF(ISNUMBER(N927),", average position "&amp;TEXT(N927,"0.0"),"")&amp;". Keep and monitor."))))))))))</f>
        <v/>
      </c>
      <c r="AE927">
        <f>IF(A927="","",IF(AD927&lt;&gt;"",AD927,AA927))</f>
        <v/>
      </c>
    </row>
    <row r="928">
      <c r="A928">
        <f>IF(Crawl!A927="","",Crawl!A927)</f>
        <v/>
      </c>
      <c r="B928">
        <f>IF(A928="","",Crawl!EC927)</f>
        <v/>
      </c>
      <c r="C928">
        <f>IF(A928="","",IFERROR(INDEX(Crawl!$A927:$DZ927,1,Rules!$H$6),""))</f>
        <v/>
      </c>
      <c r="D928">
        <f>IF(A928="","",IFERROR(INDEX(Crawl!$A927:$DZ927,1,Rules!$H$7),"")&amp;"")</f>
        <v/>
      </c>
      <c r="E928">
        <f>IF(A928="","",IFERROR(INDEX(Crawl!$A927:$DZ927,1,Rules!$H$8),"")&amp;"")</f>
        <v/>
      </c>
      <c r="F928">
        <f>IF(A928="","",IFERROR(INDEX(Crawl!$A927:$DZ927,1,Rules!$H$9),""))</f>
        <v/>
      </c>
      <c r="G928">
        <f>IF(A928="","",IFERROR(INDEX(Crawl!$A927:$DZ927,1,Rules!$H$10),""))</f>
        <v/>
      </c>
      <c r="H928">
        <f>IF(A928="","",IFERROR(INDEX(Crawl!$A927:$DZ927,1,Rules!$H$12),""))</f>
        <v/>
      </c>
      <c r="I928">
        <f>IF(A928="","",IF(AND(N(H928)&gt;0,IFERROR(INDEX(Crawl!$A927:$DZ927,1,Rules!$H$11),"")&amp;""&lt;&gt;""),IFERROR(INDEX(Crawl!$A927:$DZ927,1,Rules!$H$11),"")&amp;"",IF(AND(ISNUMBER(J928),N(J928)&gt;=Rules!$B$12,IFERROR(INDEX(Crawl!$A927:$DZ927,1,Rules!$H$13),"")&amp;""&lt;&gt;""),IFERROR(INDEX(Crawl!$A927:$DZ927,1,Rules!$H$13),"")&amp;"","")))</f>
        <v/>
      </c>
      <c r="J928" s="19">
        <f>IF(A928="","",IF(IFERROR(INDEX(Crawl!$A927:$DZ927,1,Rules!$H$14),"")&amp;""="","",IFERROR(INDEX(Crawl!$A927:$DZ927,1,Rules!$H$14),"")))</f>
        <v/>
      </c>
      <c r="K928">
        <f>IF(A928="","",IFERROR(SUMIFS('GSC current'!$J$2:$J$2001,'GSC current'!$I$2:$I$2001,B928),0))</f>
        <v/>
      </c>
      <c r="L928">
        <f>IF(A928="","",IFERROR(SUMIFS('GSC current'!$K$2:$K$2001,'GSC current'!$I$2:$I$2001,B928),0))</f>
        <v/>
      </c>
      <c r="M928" s="20">
        <f>IF(A928="","",IF(N(L928)&gt;0,K928/L928,""))</f>
        <v/>
      </c>
      <c r="N928" s="21">
        <f>IF(A928="","",IF(N(L928)&gt;0,SUMIFS('GSC current'!$L$2:$L$2001,'GSC current'!$I$2:$I$2001,B928)/L928,""))</f>
        <v/>
      </c>
      <c r="O928">
        <f>IF(A928="","",IFERROR(SUMIFS('GSC previous'!$J$2:$J$2001,'GSC previous'!$I$2:$I$2001,B928),0))</f>
        <v/>
      </c>
      <c r="P928" s="22">
        <f>IF(A928="","",IF(N(O928)&gt;0,(K928-O928)/O928,""))</f>
        <v/>
      </c>
      <c r="Q928">
        <f>IF(A928="","",IFERROR(SUMIFS(GA4!$P$2:$P$2001,GA4!$O$2:$O$2001,B928),0))</f>
        <v/>
      </c>
      <c r="R928" s="23">
        <f>IF(A928="","",IF(N(Q928)&gt;0,SUMIFS(GA4!$Q$2:$Q$2001,GA4!$O$2:$O$2001,B928)/Q928,""))</f>
        <v/>
      </c>
      <c r="S928">
        <f>IF(A928="","",IFERROR(SUMIFS(GA4!$R$2:$R$2001,GA4!$O$2:$O$2001,B928),0))</f>
        <v/>
      </c>
      <c r="T928">
        <f>IF(A928="","",IF(AND(ISNUMBER(F928),LEFT(C928&amp;"",1)="2"),IF(F928&lt;Rules!$B$9,"Yes","No"),"No"))</f>
        <v/>
      </c>
      <c r="U928">
        <f>IF(A928="","",IF(AND(N(O928)&gt;=Rules!$B$8,ISNUMBER(P928)),IF(P928&lt;=-Rules!$B$7,"Yes","No"),"No"))</f>
        <v/>
      </c>
      <c r="V928">
        <f>IF(A928="","",IF(AND(N(L928)&gt;=Rules!$B$6,ISNUMBER(N928)),IF(AND(N928&gt;=Rules!$B$10,N928&lt;=Rules!$B$11),"Yes","No"),"No"))</f>
        <v/>
      </c>
      <c r="W928">
        <f>IF(A928="","",IF(I928&lt;&gt;"","Yes","No"))</f>
        <v/>
      </c>
      <c r="X928">
        <f>IF(I928="","",IF(SUMIFS($K$3:$K$2002,$A$3:$A$2002,SUBSTITUTE(SUBSTITUTE(I928,"?","~?"),"*","~*"))&gt;N(K928),"Yes","No"))</f>
        <v/>
      </c>
      <c r="Y928">
        <f>IF(A928="","",IF(N(S928)&gt;0,"Yes","No"))</f>
        <v/>
      </c>
      <c r="Z928">
        <f>IF(A928="","",IF(AND(N(K928)&lt;Rules!$B$5,N(L928)&lt;Rules!$B$6,N(Q928)&lt;Rules!$B$13,Y928="No"),"Yes","No"))</f>
        <v/>
      </c>
      <c r="AA928">
        <f>IF(A928="","",IF(LEFT(C928&amp;"",1)="3","Redirect",IF(OR(LEFT(C928&amp;"",1)="4",LEFT(C928&amp;"",1)="5"),IF(OR(N(K928)&gt;0,N(AC928)&gt;=Rules!$B$14),"Redirect","Prune"),IF(D928="Non-Indexable","Keep",IF(AND(W928="Yes",X928="Yes",Y928="No"),"Merge",IF(OR(U928="Yes",V928="Yes",AND(T928="Yes",N(L928)&gt;=Rules!$B$6)),"Update",IF(Z928="Yes",IF(N(AC928)&gt;=Rules!$B$14,"Redirect","Prune"),"Keep")))))))</f>
        <v/>
      </c>
      <c r="AB928">
        <f>IF(A928="","",IF(LEFT(C928&amp;"",1)="3","Already redirects ("&amp;C928&amp;"). Update internal links to point at the final URL.",IF(OR(LEFT(C928&amp;"",1)="4",LEFT(C928&amp;"",1)="5"),IF(AA928="Redirect","Returns "&amp;C928&amp;" but still has "&amp;N(K928)&amp;" clicks and "&amp;N(AC928)&amp;" referring domains. 301 it to the closest live page.","Returns "&amp;C928&amp;" with no clicks or links. Remove internal links and let it 404 or 410."),IF(D928="Non-Indexable","Non-indexable ("&amp;E928&amp;"). Keep if that is intentional; otherwise fix the canonical or noindex.",IF(AA928="Merge","Overlaps with "&amp;I928&amp;IF(N(J928)&gt;0," (similarity "&amp;TEXT(J928,"0.00")&amp;")","")&amp;", which gets more clicks. Merge the useful parts into it and 301 this URL.",IF(AA928="Update",MID(IF(U928="Yes","; Clicks down "&amp;TEXT(-P928,"0%")&amp;" on the previous period","")&amp;IF(V928="Yes","; Average position "&amp;TEXT(N928,"0.0")&amp;" on "&amp;TEXT(L928,"#,##0")&amp;" impressions (striking distance)","")&amp;IF(AND(T928="Yes",N(L928)&gt;=Rules!$B$6),"; Thin ("&amp;F928&amp;" words) but has search demand",""),3,400),IF(AA928="Prune","Low value: "&amp;N(K928)&amp;" clicks, "&amp;N(L928)&amp;" impressions, "&amp;N(Q928)&amp;" sessions, no key events. Remove or noindex it and update internal links.",IF(AA928="Redirect","Low value but "&amp;N(AC928)&amp;" referring domains. 301 it to the closest relevant page to keep those links.",IF(AND(Z928="No",Y928="Yes",N(K928)&lt;Rules!$B$5),"Low search traffic but it converts (key events: "&amp;S928&amp;"). Keep it and link to it.",IF(W928="Yes","Stronger than the page it overlaps ("&amp;I928&amp;"). Keep; merge that page into this one.","Healthy: "&amp;N(K928)&amp;" clicks"&amp;IF(ISNUMBER(N928),", average position "&amp;TEXT(N928,"0.0"),"")&amp;". Keep and monitor."))))))))))</f>
        <v/>
      </c>
      <c r="AE928">
        <f>IF(A928="","",IF(AD928&lt;&gt;"",AD928,AA928))</f>
        <v/>
      </c>
    </row>
    <row r="929">
      <c r="A929">
        <f>IF(Crawl!A928="","",Crawl!A928)</f>
        <v/>
      </c>
      <c r="B929">
        <f>IF(A929="","",Crawl!EC928)</f>
        <v/>
      </c>
      <c r="C929">
        <f>IF(A929="","",IFERROR(INDEX(Crawl!$A928:$DZ928,1,Rules!$H$6),""))</f>
        <v/>
      </c>
      <c r="D929">
        <f>IF(A929="","",IFERROR(INDEX(Crawl!$A928:$DZ928,1,Rules!$H$7),"")&amp;"")</f>
        <v/>
      </c>
      <c r="E929">
        <f>IF(A929="","",IFERROR(INDEX(Crawl!$A928:$DZ928,1,Rules!$H$8),"")&amp;"")</f>
        <v/>
      </c>
      <c r="F929">
        <f>IF(A929="","",IFERROR(INDEX(Crawl!$A928:$DZ928,1,Rules!$H$9),""))</f>
        <v/>
      </c>
      <c r="G929">
        <f>IF(A929="","",IFERROR(INDEX(Crawl!$A928:$DZ928,1,Rules!$H$10),""))</f>
        <v/>
      </c>
      <c r="H929">
        <f>IF(A929="","",IFERROR(INDEX(Crawl!$A928:$DZ928,1,Rules!$H$12),""))</f>
        <v/>
      </c>
      <c r="I929">
        <f>IF(A929="","",IF(AND(N(H929)&gt;0,IFERROR(INDEX(Crawl!$A928:$DZ928,1,Rules!$H$11),"")&amp;""&lt;&gt;""),IFERROR(INDEX(Crawl!$A928:$DZ928,1,Rules!$H$11),"")&amp;"",IF(AND(ISNUMBER(J929),N(J929)&gt;=Rules!$B$12,IFERROR(INDEX(Crawl!$A928:$DZ928,1,Rules!$H$13),"")&amp;""&lt;&gt;""),IFERROR(INDEX(Crawl!$A928:$DZ928,1,Rules!$H$13),"")&amp;"","")))</f>
        <v/>
      </c>
      <c r="J929" s="19">
        <f>IF(A929="","",IF(IFERROR(INDEX(Crawl!$A928:$DZ928,1,Rules!$H$14),"")&amp;""="","",IFERROR(INDEX(Crawl!$A928:$DZ928,1,Rules!$H$14),"")))</f>
        <v/>
      </c>
      <c r="K929">
        <f>IF(A929="","",IFERROR(SUMIFS('GSC current'!$J$2:$J$2001,'GSC current'!$I$2:$I$2001,B929),0))</f>
        <v/>
      </c>
      <c r="L929">
        <f>IF(A929="","",IFERROR(SUMIFS('GSC current'!$K$2:$K$2001,'GSC current'!$I$2:$I$2001,B929),0))</f>
        <v/>
      </c>
      <c r="M929" s="20">
        <f>IF(A929="","",IF(N(L929)&gt;0,K929/L929,""))</f>
        <v/>
      </c>
      <c r="N929" s="21">
        <f>IF(A929="","",IF(N(L929)&gt;0,SUMIFS('GSC current'!$L$2:$L$2001,'GSC current'!$I$2:$I$2001,B929)/L929,""))</f>
        <v/>
      </c>
      <c r="O929">
        <f>IF(A929="","",IFERROR(SUMIFS('GSC previous'!$J$2:$J$2001,'GSC previous'!$I$2:$I$2001,B929),0))</f>
        <v/>
      </c>
      <c r="P929" s="22">
        <f>IF(A929="","",IF(N(O929)&gt;0,(K929-O929)/O929,""))</f>
        <v/>
      </c>
      <c r="Q929">
        <f>IF(A929="","",IFERROR(SUMIFS(GA4!$P$2:$P$2001,GA4!$O$2:$O$2001,B929),0))</f>
        <v/>
      </c>
      <c r="R929" s="23">
        <f>IF(A929="","",IF(N(Q929)&gt;0,SUMIFS(GA4!$Q$2:$Q$2001,GA4!$O$2:$O$2001,B929)/Q929,""))</f>
        <v/>
      </c>
      <c r="S929">
        <f>IF(A929="","",IFERROR(SUMIFS(GA4!$R$2:$R$2001,GA4!$O$2:$O$2001,B929),0))</f>
        <v/>
      </c>
      <c r="T929">
        <f>IF(A929="","",IF(AND(ISNUMBER(F929),LEFT(C929&amp;"",1)="2"),IF(F929&lt;Rules!$B$9,"Yes","No"),"No"))</f>
        <v/>
      </c>
      <c r="U929">
        <f>IF(A929="","",IF(AND(N(O929)&gt;=Rules!$B$8,ISNUMBER(P929)),IF(P929&lt;=-Rules!$B$7,"Yes","No"),"No"))</f>
        <v/>
      </c>
      <c r="V929">
        <f>IF(A929="","",IF(AND(N(L929)&gt;=Rules!$B$6,ISNUMBER(N929)),IF(AND(N929&gt;=Rules!$B$10,N929&lt;=Rules!$B$11),"Yes","No"),"No"))</f>
        <v/>
      </c>
      <c r="W929">
        <f>IF(A929="","",IF(I929&lt;&gt;"","Yes","No"))</f>
        <v/>
      </c>
      <c r="X929">
        <f>IF(I929="","",IF(SUMIFS($K$3:$K$2002,$A$3:$A$2002,SUBSTITUTE(SUBSTITUTE(I929,"?","~?"),"*","~*"))&gt;N(K929),"Yes","No"))</f>
        <v/>
      </c>
      <c r="Y929">
        <f>IF(A929="","",IF(N(S929)&gt;0,"Yes","No"))</f>
        <v/>
      </c>
      <c r="Z929">
        <f>IF(A929="","",IF(AND(N(K929)&lt;Rules!$B$5,N(L929)&lt;Rules!$B$6,N(Q929)&lt;Rules!$B$13,Y929="No"),"Yes","No"))</f>
        <v/>
      </c>
      <c r="AA929">
        <f>IF(A929="","",IF(LEFT(C929&amp;"",1)="3","Redirect",IF(OR(LEFT(C929&amp;"",1)="4",LEFT(C929&amp;"",1)="5"),IF(OR(N(K929)&gt;0,N(AC929)&gt;=Rules!$B$14),"Redirect","Prune"),IF(D929="Non-Indexable","Keep",IF(AND(W929="Yes",X929="Yes",Y929="No"),"Merge",IF(OR(U929="Yes",V929="Yes",AND(T929="Yes",N(L929)&gt;=Rules!$B$6)),"Update",IF(Z929="Yes",IF(N(AC929)&gt;=Rules!$B$14,"Redirect","Prune"),"Keep")))))))</f>
        <v/>
      </c>
      <c r="AB929">
        <f>IF(A929="","",IF(LEFT(C929&amp;"",1)="3","Already redirects ("&amp;C929&amp;"). Update internal links to point at the final URL.",IF(OR(LEFT(C929&amp;"",1)="4",LEFT(C929&amp;"",1)="5"),IF(AA929="Redirect","Returns "&amp;C929&amp;" but still has "&amp;N(K929)&amp;" clicks and "&amp;N(AC929)&amp;" referring domains. 301 it to the closest live page.","Returns "&amp;C929&amp;" with no clicks or links. Remove internal links and let it 404 or 410."),IF(D929="Non-Indexable","Non-indexable ("&amp;E929&amp;"). Keep if that is intentional; otherwise fix the canonical or noindex.",IF(AA929="Merge","Overlaps with "&amp;I929&amp;IF(N(J929)&gt;0," (similarity "&amp;TEXT(J929,"0.00")&amp;")","")&amp;", which gets more clicks. Merge the useful parts into it and 301 this URL.",IF(AA929="Update",MID(IF(U929="Yes","; Clicks down "&amp;TEXT(-P929,"0%")&amp;" on the previous period","")&amp;IF(V929="Yes","; Average position "&amp;TEXT(N929,"0.0")&amp;" on "&amp;TEXT(L929,"#,##0")&amp;" impressions (striking distance)","")&amp;IF(AND(T929="Yes",N(L929)&gt;=Rules!$B$6),"; Thin ("&amp;F929&amp;" words) but has search demand",""),3,400),IF(AA929="Prune","Low value: "&amp;N(K929)&amp;" clicks, "&amp;N(L929)&amp;" impressions, "&amp;N(Q929)&amp;" sessions, no key events. Remove or noindex it and update internal links.",IF(AA929="Redirect","Low value but "&amp;N(AC929)&amp;" referring domains. 301 it to the closest relevant page to keep those links.",IF(AND(Z929="No",Y929="Yes",N(K929)&lt;Rules!$B$5),"Low search traffic but it converts (key events: "&amp;S929&amp;"). Keep it and link to it.",IF(W929="Yes","Stronger than the page it overlaps ("&amp;I929&amp;"). Keep; merge that page into this one.","Healthy: "&amp;N(K929)&amp;" clicks"&amp;IF(ISNUMBER(N929),", average position "&amp;TEXT(N929,"0.0"),"")&amp;". Keep and monitor."))))))))))</f>
        <v/>
      </c>
      <c r="AE929">
        <f>IF(A929="","",IF(AD929&lt;&gt;"",AD929,AA929))</f>
        <v/>
      </c>
    </row>
    <row r="930">
      <c r="A930">
        <f>IF(Crawl!A929="","",Crawl!A929)</f>
        <v/>
      </c>
      <c r="B930">
        <f>IF(A930="","",Crawl!EC929)</f>
        <v/>
      </c>
      <c r="C930">
        <f>IF(A930="","",IFERROR(INDEX(Crawl!$A929:$DZ929,1,Rules!$H$6),""))</f>
        <v/>
      </c>
      <c r="D930">
        <f>IF(A930="","",IFERROR(INDEX(Crawl!$A929:$DZ929,1,Rules!$H$7),"")&amp;"")</f>
        <v/>
      </c>
      <c r="E930">
        <f>IF(A930="","",IFERROR(INDEX(Crawl!$A929:$DZ929,1,Rules!$H$8),"")&amp;"")</f>
        <v/>
      </c>
      <c r="F930">
        <f>IF(A930="","",IFERROR(INDEX(Crawl!$A929:$DZ929,1,Rules!$H$9),""))</f>
        <v/>
      </c>
      <c r="G930">
        <f>IF(A930="","",IFERROR(INDEX(Crawl!$A929:$DZ929,1,Rules!$H$10),""))</f>
        <v/>
      </c>
      <c r="H930">
        <f>IF(A930="","",IFERROR(INDEX(Crawl!$A929:$DZ929,1,Rules!$H$12),""))</f>
        <v/>
      </c>
      <c r="I930">
        <f>IF(A930="","",IF(AND(N(H930)&gt;0,IFERROR(INDEX(Crawl!$A929:$DZ929,1,Rules!$H$11),"")&amp;""&lt;&gt;""),IFERROR(INDEX(Crawl!$A929:$DZ929,1,Rules!$H$11),"")&amp;"",IF(AND(ISNUMBER(J930),N(J930)&gt;=Rules!$B$12,IFERROR(INDEX(Crawl!$A929:$DZ929,1,Rules!$H$13),"")&amp;""&lt;&gt;""),IFERROR(INDEX(Crawl!$A929:$DZ929,1,Rules!$H$13),"")&amp;"","")))</f>
        <v/>
      </c>
      <c r="J930" s="19">
        <f>IF(A930="","",IF(IFERROR(INDEX(Crawl!$A929:$DZ929,1,Rules!$H$14),"")&amp;""="","",IFERROR(INDEX(Crawl!$A929:$DZ929,1,Rules!$H$14),"")))</f>
        <v/>
      </c>
      <c r="K930">
        <f>IF(A930="","",IFERROR(SUMIFS('GSC current'!$J$2:$J$2001,'GSC current'!$I$2:$I$2001,B930),0))</f>
        <v/>
      </c>
      <c r="L930">
        <f>IF(A930="","",IFERROR(SUMIFS('GSC current'!$K$2:$K$2001,'GSC current'!$I$2:$I$2001,B930),0))</f>
        <v/>
      </c>
      <c r="M930" s="20">
        <f>IF(A930="","",IF(N(L930)&gt;0,K930/L930,""))</f>
        <v/>
      </c>
      <c r="N930" s="21">
        <f>IF(A930="","",IF(N(L930)&gt;0,SUMIFS('GSC current'!$L$2:$L$2001,'GSC current'!$I$2:$I$2001,B930)/L930,""))</f>
        <v/>
      </c>
      <c r="O930">
        <f>IF(A930="","",IFERROR(SUMIFS('GSC previous'!$J$2:$J$2001,'GSC previous'!$I$2:$I$2001,B930),0))</f>
        <v/>
      </c>
      <c r="P930" s="22">
        <f>IF(A930="","",IF(N(O930)&gt;0,(K930-O930)/O930,""))</f>
        <v/>
      </c>
      <c r="Q930">
        <f>IF(A930="","",IFERROR(SUMIFS(GA4!$P$2:$P$2001,GA4!$O$2:$O$2001,B930),0))</f>
        <v/>
      </c>
      <c r="R930" s="23">
        <f>IF(A930="","",IF(N(Q930)&gt;0,SUMIFS(GA4!$Q$2:$Q$2001,GA4!$O$2:$O$2001,B930)/Q930,""))</f>
        <v/>
      </c>
      <c r="S930">
        <f>IF(A930="","",IFERROR(SUMIFS(GA4!$R$2:$R$2001,GA4!$O$2:$O$2001,B930),0))</f>
        <v/>
      </c>
      <c r="T930">
        <f>IF(A930="","",IF(AND(ISNUMBER(F930),LEFT(C930&amp;"",1)="2"),IF(F930&lt;Rules!$B$9,"Yes","No"),"No"))</f>
        <v/>
      </c>
      <c r="U930">
        <f>IF(A930="","",IF(AND(N(O930)&gt;=Rules!$B$8,ISNUMBER(P930)),IF(P930&lt;=-Rules!$B$7,"Yes","No"),"No"))</f>
        <v/>
      </c>
      <c r="V930">
        <f>IF(A930="","",IF(AND(N(L930)&gt;=Rules!$B$6,ISNUMBER(N930)),IF(AND(N930&gt;=Rules!$B$10,N930&lt;=Rules!$B$11),"Yes","No"),"No"))</f>
        <v/>
      </c>
      <c r="W930">
        <f>IF(A930="","",IF(I930&lt;&gt;"","Yes","No"))</f>
        <v/>
      </c>
      <c r="X930">
        <f>IF(I930="","",IF(SUMIFS($K$3:$K$2002,$A$3:$A$2002,SUBSTITUTE(SUBSTITUTE(I930,"?","~?"),"*","~*"))&gt;N(K930),"Yes","No"))</f>
        <v/>
      </c>
      <c r="Y930">
        <f>IF(A930="","",IF(N(S930)&gt;0,"Yes","No"))</f>
        <v/>
      </c>
      <c r="Z930">
        <f>IF(A930="","",IF(AND(N(K930)&lt;Rules!$B$5,N(L930)&lt;Rules!$B$6,N(Q930)&lt;Rules!$B$13,Y930="No"),"Yes","No"))</f>
        <v/>
      </c>
      <c r="AA930">
        <f>IF(A930="","",IF(LEFT(C930&amp;"",1)="3","Redirect",IF(OR(LEFT(C930&amp;"",1)="4",LEFT(C930&amp;"",1)="5"),IF(OR(N(K930)&gt;0,N(AC930)&gt;=Rules!$B$14),"Redirect","Prune"),IF(D930="Non-Indexable","Keep",IF(AND(W930="Yes",X930="Yes",Y930="No"),"Merge",IF(OR(U930="Yes",V930="Yes",AND(T930="Yes",N(L930)&gt;=Rules!$B$6)),"Update",IF(Z930="Yes",IF(N(AC930)&gt;=Rules!$B$14,"Redirect","Prune"),"Keep")))))))</f>
        <v/>
      </c>
      <c r="AB930">
        <f>IF(A930="","",IF(LEFT(C930&amp;"",1)="3","Already redirects ("&amp;C930&amp;"). Update internal links to point at the final URL.",IF(OR(LEFT(C930&amp;"",1)="4",LEFT(C930&amp;"",1)="5"),IF(AA930="Redirect","Returns "&amp;C930&amp;" but still has "&amp;N(K930)&amp;" clicks and "&amp;N(AC930)&amp;" referring domains. 301 it to the closest live page.","Returns "&amp;C930&amp;" with no clicks or links. Remove internal links and let it 404 or 410."),IF(D930="Non-Indexable","Non-indexable ("&amp;E930&amp;"). Keep if that is intentional; otherwise fix the canonical or noindex.",IF(AA930="Merge","Overlaps with "&amp;I930&amp;IF(N(J930)&gt;0," (similarity "&amp;TEXT(J930,"0.00")&amp;")","")&amp;", which gets more clicks. Merge the useful parts into it and 301 this URL.",IF(AA930="Update",MID(IF(U930="Yes","; Clicks down "&amp;TEXT(-P930,"0%")&amp;" on the previous period","")&amp;IF(V930="Yes","; Average position "&amp;TEXT(N930,"0.0")&amp;" on "&amp;TEXT(L930,"#,##0")&amp;" impressions (striking distance)","")&amp;IF(AND(T930="Yes",N(L930)&gt;=Rules!$B$6),"; Thin ("&amp;F930&amp;" words) but has search demand",""),3,400),IF(AA930="Prune","Low value: "&amp;N(K930)&amp;" clicks, "&amp;N(L930)&amp;" impressions, "&amp;N(Q930)&amp;" sessions, no key events. Remove or noindex it and update internal links.",IF(AA930="Redirect","Low value but "&amp;N(AC930)&amp;" referring domains. 301 it to the closest relevant page to keep those links.",IF(AND(Z930="No",Y930="Yes",N(K930)&lt;Rules!$B$5),"Low search traffic but it converts (key events: "&amp;S930&amp;"). Keep it and link to it.",IF(W930="Yes","Stronger than the page it overlaps ("&amp;I930&amp;"). Keep; merge that page into this one.","Healthy: "&amp;N(K930)&amp;" clicks"&amp;IF(ISNUMBER(N930),", average position "&amp;TEXT(N930,"0.0"),"")&amp;". Keep and monitor."))))))))))</f>
        <v/>
      </c>
      <c r="AE930">
        <f>IF(A930="","",IF(AD930&lt;&gt;"",AD930,AA930))</f>
        <v/>
      </c>
    </row>
    <row r="931">
      <c r="A931">
        <f>IF(Crawl!A930="","",Crawl!A930)</f>
        <v/>
      </c>
      <c r="B931">
        <f>IF(A931="","",Crawl!EC930)</f>
        <v/>
      </c>
      <c r="C931">
        <f>IF(A931="","",IFERROR(INDEX(Crawl!$A930:$DZ930,1,Rules!$H$6),""))</f>
        <v/>
      </c>
      <c r="D931">
        <f>IF(A931="","",IFERROR(INDEX(Crawl!$A930:$DZ930,1,Rules!$H$7),"")&amp;"")</f>
        <v/>
      </c>
      <c r="E931">
        <f>IF(A931="","",IFERROR(INDEX(Crawl!$A930:$DZ930,1,Rules!$H$8),"")&amp;"")</f>
        <v/>
      </c>
      <c r="F931">
        <f>IF(A931="","",IFERROR(INDEX(Crawl!$A930:$DZ930,1,Rules!$H$9),""))</f>
        <v/>
      </c>
      <c r="G931">
        <f>IF(A931="","",IFERROR(INDEX(Crawl!$A930:$DZ930,1,Rules!$H$10),""))</f>
        <v/>
      </c>
      <c r="H931">
        <f>IF(A931="","",IFERROR(INDEX(Crawl!$A930:$DZ930,1,Rules!$H$12),""))</f>
        <v/>
      </c>
      <c r="I931">
        <f>IF(A931="","",IF(AND(N(H931)&gt;0,IFERROR(INDEX(Crawl!$A930:$DZ930,1,Rules!$H$11),"")&amp;""&lt;&gt;""),IFERROR(INDEX(Crawl!$A930:$DZ930,1,Rules!$H$11),"")&amp;"",IF(AND(ISNUMBER(J931),N(J931)&gt;=Rules!$B$12,IFERROR(INDEX(Crawl!$A930:$DZ930,1,Rules!$H$13),"")&amp;""&lt;&gt;""),IFERROR(INDEX(Crawl!$A930:$DZ930,1,Rules!$H$13),"")&amp;"","")))</f>
        <v/>
      </c>
      <c r="J931" s="19">
        <f>IF(A931="","",IF(IFERROR(INDEX(Crawl!$A930:$DZ930,1,Rules!$H$14),"")&amp;""="","",IFERROR(INDEX(Crawl!$A930:$DZ930,1,Rules!$H$14),"")))</f>
        <v/>
      </c>
      <c r="K931">
        <f>IF(A931="","",IFERROR(SUMIFS('GSC current'!$J$2:$J$2001,'GSC current'!$I$2:$I$2001,B931),0))</f>
        <v/>
      </c>
      <c r="L931">
        <f>IF(A931="","",IFERROR(SUMIFS('GSC current'!$K$2:$K$2001,'GSC current'!$I$2:$I$2001,B931),0))</f>
        <v/>
      </c>
      <c r="M931" s="20">
        <f>IF(A931="","",IF(N(L931)&gt;0,K931/L931,""))</f>
        <v/>
      </c>
      <c r="N931" s="21">
        <f>IF(A931="","",IF(N(L931)&gt;0,SUMIFS('GSC current'!$L$2:$L$2001,'GSC current'!$I$2:$I$2001,B931)/L931,""))</f>
        <v/>
      </c>
      <c r="O931">
        <f>IF(A931="","",IFERROR(SUMIFS('GSC previous'!$J$2:$J$2001,'GSC previous'!$I$2:$I$2001,B931),0))</f>
        <v/>
      </c>
      <c r="P931" s="22">
        <f>IF(A931="","",IF(N(O931)&gt;0,(K931-O931)/O931,""))</f>
        <v/>
      </c>
      <c r="Q931">
        <f>IF(A931="","",IFERROR(SUMIFS(GA4!$P$2:$P$2001,GA4!$O$2:$O$2001,B931),0))</f>
        <v/>
      </c>
      <c r="R931" s="23">
        <f>IF(A931="","",IF(N(Q931)&gt;0,SUMIFS(GA4!$Q$2:$Q$2001,GA4!$O$2:$O$2001,B931)/Q931,""))</f>
        <v/>
      </c>
      <c r="S931">
        <f>IF(A931="","",IFERROR(SUMIFS(GA4!$R$2:$R$2001,GA4!$O$2:$O$2001,B931),0))</f>
        <v/>
      </c>
      <c r="T931">
        <f>IF(A931="","",IF(AND(ISNUMBER(F931),LEFT(C931&amp;"",1)="2"),IF(F931&lt;Rules!$B$9,"Yes","No"),"No"))</f>
        <v/>
      </c>
      <c r="U931">
        <f>IF(A931="","",IF(AND(N(O931)&gt;=Rules!$B$8,ISNUMBER(P931)),IF(P931&lt;=-Rules!$B$7,"Yes","No"),"No"))</f>
        <v/>
      </c>
      <c r="V931">
        <f>IF(A931="","",IF(AND(N(L931)&gt;=Rules!$B$6,ISNUMBER(N931)),IF(AND(N931&gt;=Rules!$B$10,N931&lt;=Rules!$B$11),"Yes","No"),"No"))</f>
        <v/>
      </c>
      <c r="W931">
        <f>IF(A931="","",IF(I931&lt;&gt;"","Yes","No"))</f>
        <v/>
      </c>
      <c r="X931">
        <f>IF(I931="","",IF(SUMIFS($K$3:$K$2002,$A$3:$A$2002,SUBSTITUTE(SUBSTITUTE(I931,"?","~?"),"*","~*"))&gt;N(K931),"Yes","No"))</f>
        <v/>
      </c>
      <c r="Y931">
        <f>IF(A931="","",IF(N(S931)&gt;0,"Yes","No"))</f>
        <v/>
      </c>
      <c r="Z931">
        <f>IF(A931="","",IF(AND(N(K931)&lt;Rules!$B$5,N(L931)&lt;Rules!$B$6,N(Q931)&lt;Rules!$B$13,Y931="No"),"Yes","No"))</f>
        <v/>
      </c>
      <c r="AA931">
        <f>IF(A931="","",IF(LEFT(C931&amp;"",1)="3","Redirect",IF(OR(LEFT(C931&amp;"",1)="4",LEFT(C931&amp;"",1)="5"),IF(OR(N(K931)&gt;0,N(AC931)&gt;=Rules!$B$14),"Redirect","Prune"),IF(D931="Non-Indexable","Keep",IF(AND(W931="Yes",X931="Yes",Y931="No"),"Merge",IF(OR(U931="Yes",V931="Yes",AND(T931="Yes",N(L931)&gt;=Rules!$B$6)),"Update",IF(Z931="Yes",IF(N(AC931)&gt;=Rules!$B$14,"Redirect","Prune"),"Keep")))))))</f>
        <v/>
      </c>
      <c r="AB931">
        <f>IF(A931="","",IF(LEFT(C931&amp;"",1)="3","Already redirects ("&amp;C931&amp;"). Update internal links to point at the final URL.",IF(OR(LEFT(C931&amp;"",1)="4",LEFT(C931&amp;"",1)="5"),IF(AA931="Redirect","Returns "&amp;C931&amp;" but still has "&amp;N(K931)&amp;" clicks and "&amp;N(AC931)&amp;" referring domains. 301 it to the closest live page.","Returns "&amp;C931&amp;" with no clicks or links. Remove internal links and let it 404 or 410."),IF(D931="Non-Indexable","Non-indexable ("&amp;E931&amp;"). Keep if that is intentional; otherwise fix the canonical or noindex.",IF(AA931="Merge","Overlaps with "&amp;I931&amp;IF(N(J931)&gt;0," (similarity "&amp;TEXT(J931,"0.00")&amp;")","")&amp;", which gets more clicks. Merge the useful parts into it and 301 this URL.",IF(AA931="Update",MID(IF(U931="Yes","; Clicks down "&amp;TEXT(-P931,"0%")&amp;" on the previous period","")&amp;IF(V931="Yes","; Average position "&amp;TEXT(N931,"0.0")&amp;" on "&amp;TEXT(L931,"#,##0")&amp;" impressions (striking distance)","")&amp;IF(AND(T931="Yes",N(L931)&gt;=Rules!$B$6),"; Thin ("&amp;F931&amp;" words) but has search demand",""),3,400),IF(AA931="Prune","Low value: "&amp;N(K931)&amp;" clicks, "&amp;N(L931)&amp;" impressions, "&amp;N(Q931)&amp;" sessions, no key events. Remove or noindex it and update internal links.",IF(AA931="Redirect","Low value but "&amp;N(AC931)&amp;" referring domains. 301 it to the closest relevant page to keep those links.",IF(AND(Z931="No",Y931="Yes",N(K931)&lt;Rules!$B$5),"Low search traffic but it converts (key events: "&amp;S931&amp;"). Keep it and link to it.",IF(W931="Yes","Stronger than the page it overlaps ("&amp;I931&amp;"). Keep; merge that page into this one.","Healthy: "&amp;N(K931)&amp;" clicks"&amp;IF(ISNUMBER(N931),", average position "&amp;TEXT(N931,"0.0"),"")&amp;". Keep and monitor."))))))))))</f>
        <v/>
      </c>
      <c r="AE931">
        <f>IF(A931="","",IF(AD931&lt;&gt;"",AD931,AA931))</f>
        <v/>
      </c>
    </row>
    <row r="932">
      <c r="A932">
        <f>IF(Crawl!A931="","",Crawl!A931)</f>
        <v/>
      </c>
      <c r="B932">
        <f>IF(A932="","",Crawl!EC931)</f>
        <v/>
      </c>
      <c r="C932">
        <f>IF(A932="","",IFERROR(INDEX(Crawl!$A931:$DZ931,1,Rules!$H$6),""))</f>
        <v/>
      </c>
      <c r="D932">
        <f>IF(A932="","",IFERROR(INDEX(Crawl!$A931:$DZ931,1,Rules!$H$7),"")&amp;"")</f>
        <v/>
      </c>
      <c r="E932">
        <f>IF(A932="","",IFERROR(INDEX(Crawl!$A931:$DZ931,1,Rules!$H$8),"")&amp;"")</f>
        <v/>
      </c>
      <c r="F932">
        <f>IF(A932="","",IFERROR(INDEX(Crawl!$A931:$DZ931,1,Rules!$H$9),""))</f>
        <v/>
      </c>
      <c r="G932">
        <f>IF(A932="","",IFERROR(INDEX(Crawl!$A931:$DZ931,1,Rules!$H$10),""))</f>
        <v/>
      </c>
      <c r="H932">
        <f>IF(A932="","",IFERROR(INDEX(Crawl!$A931:$DZ931,1,Rules!$H$12),""))</f>
        <v/>
      </c>
      <c r="I932">
        <f>IF(A932="","",IF(AND(N(H932)&gt;0,IFERROR(INDEX(Crawl!$A931:$DZ931,1,Rules!$H$11),"")&amp;""&lt;&gt;""),IFERROR(INDEX(Crawl!$A931:$DZ931,1,Rules!$H$11),"")&amp;"",IF(AND(ISNUMBER(J932),N(J932)&gt;=Rules!$B$12,IFERROR(INDEX(Crawl!$A931:$DZ931,1,Rules!$H$13),"")&amp;""&lt;&gt;""),IFERROR(INDEX(Crawl!$A931:$DZ931,1,Rules!$H$13),"")&amp;"","")))</f>
        <v/>
      </c>
      <c r="J932" s="19">
        <f>IF(A932="","",IF(IFERROR(INDEX(Crawl!$A931:$DZ931,1,Rules!$H$14),"")&amp;""="","",IFERROR(INDEX(Crawl!$A931:$DZ931,1,Rules!$H$14),"")))</f>
        <v/>
      </c>
      <c r="K932">
        <f>IF(A932="","",IFERROR(SUMIFS('GSC current'!$J$2:$J$2001,'GSC current'!$I$2:$I$2001,B932),0))</f>
        <v/>
      </c>
      <c r="L932">
        <f>IF(A932="","",IFERROR(SUMIFS('GSC current'!$K$2:$K$2001,'GSC current'!$I$2:$I$2001,B932),0))</f>
        <v/>
      </c>
      <c r="M932" s="20">
        <f>IF(A932="","",IF(N(L932)&gt;0,K932/L932,""))</f>
        <v/>
      </c>
      <c r="N932" s="21">
        <f>IF(A932="","",IF(N(L932)&gt;0,SUMIFS('GSC current'!$L$2:$L$2001,'GSC current'!$I$2:$I$2001,B932)/L932,""))</f>
        <v/>
      </c>
      <c r="O932">
        <f>IF(A932="","",IFERROR(SUMIFS('GSC previous'!$J$2:$J$2001,'GSC previous'!$I$2:$I$2001,B932),0))</f>
        <v/>
      </c>
      <c r="P932" s="22">
        <f>IF(A932="","",IF(N(O932)&gt;0,(K932-O932)/O932,""))</f>
        <v/>
      </c>
      <c r="Q932">
        <f>IF(A932="","",IFERROR(SUMIFS(GA4!$P$2:$P$2001,GA4!$O$2:$O$2001,B932),0))</f>
        <v/>
      </c>
      <c r="R932" s="23">
        <f>IF(A932="","",IF(N(Q932)&gt;0,SUMIFS(GA4!$Q$2:$Q$2001,GA4!$O$2:$O$2001,B932)/Q932,""))</f>
        <v/>
      </c>
      <c r="S932">
        <f>IF(A932="","",IFERROR(SUMIFS(GA4!$R$2:$R$2001,GA4!$O$2:$O$2001,B932),0))</f>
        <v/>
      </c>
      <c r="T932">
        <f>IF(A932="","",IF(AND(ISNUMBER(F932),LEFT(C932&amp;"",1)="2"),IF(F932&lt;Rules!$B$9,"Yes","No"),"No"))</f>
        <v/>
      </c>
      <c r="U932">
        <f>IF(A932="","",IF(AND(N(O932)&gt;=Rules!$B$8,ISNUMBER(P932)),IF(P932&lt;=-Rules!$B$7,"Yes","No"),"No"))</f>
        <v/>
      </c>
      <c r="V932">
        <f>IF(A932="","",IF(AND(N(L932)&gt;=Rules!$B$6,ISNUMBER(N932)),IF(AND(N932&gt;=Rules!$B$10,N932&lt;=Rules!$B$11),"Yes","No"),"No"))</f>
        <v/>
      </c>
      <c r="W932">
        <f>IF(A932="","",IF(I932&lt;&gt;"","Yes","No"))</f>
        <v/>
      </c>
      <c r="X932">
        <f>IF(I932="","",IF(SUMIFS($K$3:$K$2002,$A$3:$A$2002,SUBSTITUTE(SUBSTITUTE(I932,"?","~?"),"*","~*"))&gt;N(K932),"Yes","No"))</f>
        <v/>
      </c>
      <c r="Y932">
        <f>IF(A932="","",IF(N(S932)&gt;0,"Yes","No"))</f>
        <v/>
      </c>
      <c r="Z932">
        <f>IF(A932="","",IF(AND(N(K932)&lt;Rules!$B$5,N(L932)&lt;Rules!$B$6,N(Q932)&lt;Rules!$B$13,Y932="No"),"Yes","No"))</f>
        <v/>
      </c>
      <c r="AA932">
        <f>IF(A932="","",IF(LEFT(C932&amp;"",1)="3","Redirect",IF(OR(LEFT(C932&amp;"",1)="4",LEFT(C932&amp;"",1)="5"),IF(OR(N(K932)&gt;0,N(AC932)&gt;=Rules!$B$14),"Redirect","Prune"),IF(D932="Non-Indexable","Keep",IF(AND(W932="Yes",X932="Yes",Y932="No"),"Merge",IF(OR(U932="Yes",V932="Yes",AND(T932="Yes",N(L932)&gt;=Rules!$B$6)),"Update",IF(Z932="Yes",IF(N(AC932)&gt;=Rules!$B$14,"Redirect","Prune"),"Keep")))))))</f>
        <v/>
      </c>
      <c r="AB932">
        <f>IF(A932="","",IF(LEFT(C932&amp;"",1)="3","Already redirects ("&amp;C932&amp;"). Update internal links to point at the final URL.",IF(OR(LEFT(C932&amp;"",1)="4",LEFT(C932&amp;"",1)="5"),IF(AA932="Redirect","Returns "&amp;C932&amp;" but still has "&amp;N(K932)&amp;" clicks and "&amp;N(AC932)&amp;" referring domains. 301 it to the closest live page.","Returns "&amp;C932&amp;" with no clicks or links. Remove internal links and let it 404 or 410."),IF(D932="Non-Indexable","Non-indexable ("&amp;E932&amp;"). Keep if that is intentional; otherwise fix the canonical or noindex.",IF(AA932="Merge","Overlaps with "&amp;I932&amp;IF(N(J932)&gt;0," (similarity "&amp;TEXT(J932,"0.00")&amp;")","")&amp;", which gets more clicks. Merge the useful parts into it and 301 this URL.",IF(AA932="Update",MID(IF(U932="Yes","; Clicks down "&amp;TEXT(-P932,"0%")&amp;" on the previous period","")&amp;IF(V932="Yes","; Average position "&amp;TEXT(N932,"0.0")&amp;" on "&amp;TEXT(L932,"#,##0")&amp;" impressions (striking distance)","")&amp;IF(AND(T932="Yes",N(L932)&gt;=Rules!$B$6),"; Thin ("&amp;F932&amp;" words) but has search demand",""),3,400),IF(AA932="Prune","Low value: "&amp;N(K932)&amp;" clicks, "&amp;N(L932)&amp;" impressions, "&amp;N(Q932)&amp;" sessions, no key events. Remove or noindex it and update internal links.",IF(AA932="Redirect","Low value but "&amp;N(AC932)&amp;" referring domains. 301 it to the closest relevant page to keep those links.",IF(AND(Z932="No",Y932="Yes",N(K932)&lt;Rules!$B$5),"Low search traffic but it converts (key events: "&amp;S932&amp;"). Keep it and link to it.",IF(W932="Yes","Stronger than the page it overlaps ("&amp;I932&amp;"). Keep; merge that page into this one.","Healthy: "&amp;N(K932)&amp;" clicks"&amp;IF(ISNUMBER(N932),", average position "&amp;TEXT(N932,"0.0"),"")&amp;". Keep and monitor."))))))))))</f>
        <v/>
      </c>
      <c r="AE932">
        <f>IF(A932="","",IF(AD932&lt;&gt;"",AD932,AA932))</f>
        <v/>
      </c>
    </row>
    <row r="933">
      <c r="A933">
        <f>IF(Crawl!A932="","",Crawl!A932)</f>
        <v/>
      </c>
      <c r="B933">
        <f>IF(A933="","",Crawl!EC932)</f>
        <v/>
      </c>
      <c r="C933">
        <f>IF(A933="","",IFERROR(INDEX(Crawl!$A932:$DZ932,1,Rules!$H$6),""))</f>
        <v/>
      </c>
      <c r="D933">
        <f>IF(A933="","",IFERROR(INDEX(Crawl!$A932:$DZ932,1,Rules!$H$7),"")&amp;"")</f>
        <v/>
      </c>
      <c r="E933">
        <f>IF(A933="","",IFERROR(INDEX(Crawl!$A932:$DZ932,1,Rules!$H$8),"")&amp;"")</f>
        <v/>
      </c>
      <c r="F933">
        <f>IF(A933="","",IFERROR(INDEX(Crawl!$A932:$DZ932,1,Rules!$H$9),""))</f>
        <v/>
      </c>
      <c r="G933">
        <f>IF(A933="","",IFERROR(INDEX(Crawl!$A932:$DZ932,1,Rules!$H$10),""))</f>
        <v/>
      </c>
      <c r="H933">
        <f>IF(A933="","",IFERROR(INDEX(Crawl!$A932:$DZ932,1,Rules!$H$12),""))</f>
        <v/>
      </c>
      <c r="I933">
        <f>IF(A933="","",IF(AND(N(H933)&gt;0,IFERROR(INDEX(Crawl!$A932:$DZ932,1,Rules!$H$11),"")&amp;""&lt;&gt;""),IFERROR(INDEX(Crawl!$A932:$DZ932,1,Rules!$H$11),"")&amp;"",IF(AND(ISNUMBER(J933),N(J933)&gt;=Rules!$B$12,IFERROR(INDEX(Crawl!$A932:$DZ932,1,Rules!$H$13),"")&amp;""&lt;&gt;""),IFERROR(INDEX(Crawl!$A932:$DZ932,1,Rules!$H$13),"")&amp;"","")))</f>
        <v/>
      </c>
      <c r="J933" s="19">
        <f>IF(A933="","",IF(IFERROR(INDEX(Crawl!$A932:$DZ932,1,Rules!$H$14),"")&amp;""="","",IFERROR(INDEX(Crawl!$A932:$DZ932,1,Rules!$H$14),"")))</f>
        <v/>
      </c>
      <c r="K933">
        <f>IF(A933="","",IFERROR(SUMIFS('GSC current'!$J$2:$J$2001,'GSC current'!$I$2:$I$2001,B933),0))</f>
        <v/>
      </c>
      <c r="L933">
        <f>IF(A933="","",IFERROR(SUMIFS('GSC current'!$K$2:$K$2001,'GSC current'!$I$2:$I$2001,B933),0))</f>
        <v/>
      </c>
      <c r="M933" s="20">
        <f>IF(A933="","",IF(N(L933)&gt;0,K933/L933,""))</f>
        <v/>
      </c>
      <c r="N933" s="21">
        <f>IF(A933="","",IF(N(L933)&gt;0,SUMIFS('GSC current'!$L$2:$L$2001,'GSC current'!$I$2:$I$2001,B933)/L933,""))</f>
        <v/>
      </c>
      <c r="O933">
        <f>IF(A933="","",IFERROR(SUMIFS('GSC previous'!$J$2:$J$2001,'GSC previous'!$I$2:$I$2001,B933),0))</f>
        <v/>
      </c>
      <c r="P933" s="22">
        <f>IF(A933="","",IF(N(O933)&gt;0,(K933-O933)/O933,""))</f>
        <v/>
      </c>
      <c r="Q933">
        <f>IF(A933="","",IFERROR(SUMIFS(GA4!$P$2:$P$2001,GA4!$O$2:$O$2001,B933),0))</f>
        <v/>
      </c>
      <c r="R933" s="23">
        <f>IF(A933="","",IF(N(Q933)&gt;0,SUMIFS(GA4!$Q$2:$Q$2001,GA4!$O$2:$O$2001,B933)/Q933,""))</f>
        <v/>
      </c>
      <c r="S933">
        <f>IF(A933="","",IFERROR(SUMIFS(GA4!$R$2:$R$2001,GA4!$O$2:$O$2001,B933),0))</f>
        <v/>
      </c>
      <c r="T933">
        <f>IF(A933="","",IF(AND(ISNUMBER(F933),LEFT(C933&amp;"",1)="2"),IF(F933&lt;Rules!$B$9,"Yes","No"),"No"))</f>
        <v/>
      </c>
      <c r="U933">
        <f>IF(A933="","",IF(AND(N(O933)&gt;=Rules!$B$8,ISNUMBER(P933)),IF(P933&lt;=-Rules!$B$7,"Yes","No"),"No"))</f>
        <v/>
      </c>
      <c r="V933">
        <f>IF(A933="","",IF(AND(N(L933)&gt;=Rules!$B$6,ISNUMBER(N933)),IF(AND(N933&gt;=Rules!$B$10,N933&lt;=Rules!$B$11),"Yes","No"),"No"))</f>
        <v/>
      </c>
      <c r="W933">
        <f>IF(A933="","",IF(I933&lt;&gt;"","Yes","No"))</f>
        <v/>
      </c>
      <c r="X933">
        <f>IF(I933="","",IF(SUMIFS($K$3:$K$2002,$A$3:$A$2002,SUBSTITUTE(SUBSTITUTE(I933,"?","~?"),"*","~*"))&gt;N(K933),"Yes","No"))</f>
        <v/>
      </c>
      <c r="Y933">
        <f>IF(A933="","",IF(N(S933)&gt;0,"Yes","No"))</f>
        <v/>
      </c>
      <c r="Z933">
        <f>IF(A933="","",IF(AND(N(K933)&lt;Rules!$B$5,N(L933)&lt;Rules!$B$6,N(Q933)&lt;Rules!$B$13,Y933="No"),"Yes","No"))</f>
        <v/>
      </c>
      <c r="AA933">
        <f>IF(A933="","",IF(LEFT(C933&amp;"",1)="3","Redirect",IF(OR(LEFT(C933&amp;"",1)="4",LEFT(C933&amp;"",1)="5"),IF(OR(N(K933)&gt;0,N(AC933)&gt;=Rules!$B$14),"Redirect","Prune"),IF(D933="Non-Indexable","Keep",IF(AND(W933="Yes",X933="Yes",Y933="No"),"Merge",IF(OR(U933="Yes",V933="Yes",AND(T933="Yes",N(L933)&gt;=Rules!$B$6)),"Update",IF(Z933="Yes",IF(N(AC933)&gt;=Rules!$B$14,"Redirect","Prune"),"Keep")))))))</f>
        <v/>
      </c>
      <c r="AB933">
        <f>IF(A933="","",IF(LEFT(C933&amp;"",1)="3","Already redirects ("&amp;C933&amp;"). Update internal links to point at the final URL.",IF(OR(LEFT(C933&amp;"",1)="4",LEFT(C933&amp;"",1)="5"),IF(AA933="Redirect","Returns "&amp;C933&amp;" but still has "&amp;N(K933)&amp;" clicks and "&amp;N(AC933)&amp;" referring domains. 301 it to the closest live page.","Returns "&amp;C933&amp;" with no clicks or links. Remove internal links and let it 404 or 410."),IF(D933="Non-Indexable","Non-indexable ("&amp;E933&amp;"). Keep if that is intentional; otherwise fix the canonical or noindex.",IF(AA933="Merge","Overlaps with "&amp;I933&amp;IF(N(J933)&gt;0," (similarity "&amp;TEXT(J933,"0.00")&amp;")","")&amp;", which gets more clicks. Merge the useful parts into it and 301 this URL.",IF(AA933="Update",MID(IF(U933="Yes","; Clicks down "&amp;TEXT(-P933,"0%")&amp;" on the previous period","")&amp;IF(V933="Yes","; Average position "&amp;TEXT(N933,"0.0")&amp;" on "&amp;TEXT(L933,"#,##0")&amp;" impressions (striking distance)","")&amp;IF(AND(T933="Yes",N(L933)&gt;=Rules!$B$6),"; Thin ("&amp;F933&amp;" words) but has search demand",""),3,400),IF(AA933="Prune","Low value: "&amp;N(K933)&amp;" clicks, "&amp;N(L933)&amp;" impressions, "&amp;N(Q933)&amp;" sessions, no key events. Remove or noindex it and update internal links.",IF(AA933="Redirect","Low value but "&amp;N(AC933)&amp;" referring domains. 301 it to the closest relevant page to keep those links.",IF(AND(Z933="No",Y933="Yes",N(K933)&lt;Rules!$B$5),"Low search traffic but it converts (key events: "&amp;S933&amp;"). Keep it and link to it.",IF(W933="Yes","Stronger than the page it overlaps ("&amp;I933&amp;"). Keep; merge that page into this one.","Healthy: "&amp;N(K933)&amp;" clicks"&amp;IF(ISNUMBER(N933),", average position "&amp;TEXT(N933,"0.0"),"")&amp;". Keep and monitor."))))))))))</f>
        <v/>
      </c>
      <c r="AE933">
        <f>IF(A933="","",IF(AD933&lt;&gt;"",AD933,AA933))</f>
        <v/>
      </c>
    </row>
    <row r="934">
      <c r="A934">
        <f>IF(Crawl!A933="","",Crawl!A933)</f>
        <v/>
      </c>
      <c r="B934">
        <f>IF(A934="","",Crawl!EC933)</f>
        <v/>
      </c>
      <c r="C934">
        <f>IF(A934="","",IFERROR(INDEX(Crawl!$A933:$DZ933,1,Rules!$H$6),""))</f>
        <v/>
      </c>
      <c r="D934">
        <f>IF(A934="","",IFERROR(INDEX(Crawl!$A933:$DZ933,1,Rules!$H$7),"")&amp;"")</f>
        <v/>
      </c>
      <c r="E934">
        <f>IF(A934="","",IFERROR(INDEX(Crawl!$A933:$DZ933,1,Rules!$H$8),"")&amp;"")</f>
        <v/>
      </c>
      <c r="F934">
        <f>IF(A934="","",IFERROR(INDEX(Crawl!$A933:$DZ933,1,Rules!$H$9),""))</f>
        <v/>
      </c>
      <c r="G934">
        <f>IF(A934="","",IFERROR(INDEX(Crawl!$A933:$DZ933,1,Rules!$H$10),""))</f>
        <v/>
      </c>
      <c r="H934">
        <f>IF(A934="","",IFERROR(INDEX(Crawl!$A933:$DZ933,1,Rules!$H$12),""))</f>
        <v/>
      </c>
      <c r="I934">
        <f>IF(A934="","",IF(AND(N(H934)&gt;0,IFERROR(INDEX(Crawl!$A933:$DZ933,1,Rules!$H$11),"")&amp;""&lt;&gt;""),IFERROR(INDEX(Crawl!$A933:$DZ933,1,Rules!$H$11),"")&amp;"",IF(AND(ISNUMBER(J934),N(J934)&gt;=Rules!$B$12,IFERROR(INDEX(Crawl!$A933:$DZ933,1,Rules!$H$13),"")&amp;""&lt;&gt;""),IFERROR(INDEX(Crawl!$A933:$DZ933,1,Rules!$H$13),"")&amp;"","")))</f>
        <v/>
      </c>
      <c r="J934" s="19">
        <f>IF(A934="","",IF(IFERROR(INDEX(Crawl!$A933:$DZ933,1,Rules!$H$14),"")&amp;""="","",IFERROR(INDEX(Crawl!$A933:$DZ933,1,Rules!$H$14),"")))</f>
        <v/>
      </c>
      <c r="K934">
        <f>IF(A934="","",IFERROR(SUMIFS('GSC current'!$J$2:$J$2001,'GSC current'!$I$2:$I$2001,B934),0))</f>
        <v/>
      </c>
      <c r="L934">
        <f>IF(A934="","",IFERROR(SUMIFS('GSC current'!$K$2:$K$2001,'GSC current'!$I$2:$I$2001,B934),0))</f>
        <v/>
      </c>
      <c r="M934" s="20">
        <f>IF(A934="","",IF(N(L934)&gt;0,K934/L934,""))</f>
        <v/>
      </c>
      <c r="N934" s="21">
        <f>IF(A934="","",IF(N(L934)&gt;0,SUMIFS('GSC current'!$L$2:$L$2001,'GSC current'!$I$2:$I$2001,B934)/L934,""))</f>
        <v/>
      </c>
      <c r="O934">
        <f>IF(A934="","",IFERROR(SUMIFS('GSC previous'!$J$2:$J$2001,'GSC previous'!$I$2:$I$2001,B934),0))</f>
        <v/>
      </c>
      <c r="P934" s="22">
        <f>IF(A934="","",IF(N(O934)&gt;0,(K934-O934)/O934,""))</f>
        <v/>
      </c>
      <c r="Q934">
        <f>IF(A934="","",IFERROR(SUMIFS(GA4!$P$2:$P$2001,GA4!$O$2:$O$2001,B934),0))</f>
        <v/>
      </c>
      <c r="R934" s="23">
        <f>IF(A934="","",IF(N(Q934)&gt;0,SUMIFS(GA4!$Q$2:$Q$2001,GA4!$O$2:$O$2001,B934)/Q934,""))</f>
        <v/>
      </c>
      <c r="S934">
        <f>IF(A934="","",IFERROR(SUMIFS(GA4!$R$2:$R$2001,GA4!$O$2:$O$2001,B934),0))</f>
        <v/>
      </c>
      <c r="T934">
        <f>IF(A934="","",IF(AND(ISNUMBER(F934),LEFT(C934&amp;"",1)="2"),IF(F934&lt;Rules!$B$9,"Yes","No"),"No"))</f>
        <v/>
      </c>
      <c r="U934">
        <f>IF(A934="","",IF(AND(N(O934)&gt;=Rules!$B$8,ISNUMBER(P934)),IF(P934&lt;=-Rules!$B$7,"Yes","No"),"No"))</f>
        <v/>
      </c>
      <c r="V934">
        <f>IF(A934="","",IF(AND(N(L934)&gt;=Rules!$B$6,ISNUMBER(N934)),IF(AND(N934&gt;=Rules!$B$10,N934&lt;=Rules!$B$11),"Yes","No"),"No"))</f>
        <v/>
      </c>
      <c r="W934">
        <f>IF(A934="","",IF(I934&lt;&gt;"","Yes","No"))</f>
        <v/>
      </c>
      <c r="X934">
        <f>IF(I934="","",IF(SUMIFS($K$3:$K$2002,$A$3:$A$2002,SUBSTITUTE(SUBSTITUTE(I934,"?","~?"),"*","~*"))&gt;N(K934),"Yes","No"))</f>
        <v/>
      </c>
      <c r="Y934">
        <f>IF(A934="","",IF(N(S934)&gt;0,"Yes","No"))</f>
        <v/>
      </c>
      <c r="Z934">
        <f>IF(A934="","",IF(AND(N(K934)&lt;Rules!$B$5,N(L934)&lt;Rules!$B$6,N(Q934)&lt;Rules!$B$13,Y934="No"),"Yes","No"))</f>
        <v/>
      </c>
      <c r="AA934">
        <f>IF(A934="","",IF(LEFT(C934&amp;"",1)="3","Redirect",IF(OR(LEFT(C934&amp;"",1)="4",LEFT(C934&amp;"",1)="5"),IF(OR(N(K934)&gt;0,N(AC934)&gt;=Rules!$B$14),"Redirect","Prune"),IF(D934="Non-Indexable","Keep",IF(AND(W934="Yes",X934="Yes",Y934="No"),"Merge",IF(OR(U934="Yes",V934="Yes",AND(T934="Yes",N(L934)&gt;=Rules!$B$6)),"Update",IF(Z934="Yes",IF(N(AC934)&gt;=Rules!$B$14,"Redirect","Prune"),"Keep")))))))</f>
        <v/>
      </c>
      <c r="AB934">
        <f>IF(A934="","",IF(LEFT(C934&amp;"",1)="3","Already redirects ("&amp;C934&amp;"). Update internal links to point at the final URL.",IF(OR(LEFT(C934&amp;"",1)="4",LEFT(C934&amp;"",1)="5"),IF(AA934="Redirect","Returns "&amp;C934&amp;" but still has "&amp;N(K934)&amp;" clicks and "&amp;N(AC934)&amp;" referring domains. 301 it to the closest live page.","Returns "&amp;C934&amp;" with no clicks or links. Remove internal links and let it 404 or 410."),IF(D934="Non-Indexable","Non-indexable ("&amp;E934&amp;"). Keep if that is intentional; otherwise fix the canonical or noindex.",IF(AA934="Merge","Overlaps with "&amp;I934&amp;IF(N(J934)&gt;0," (similarity "&amp;TEXT(J934,"0.00")&amp;")","")&amp;", which gets more clicks. Merge the useful parts into it and 301 this URL.",IF(AA934="Update",MID(IF(U934="Yes","; Clicks down "&amp;TEXT(-P934,"0%")&amp;" on the previous period","")&amp;IF(V934="Yes","; Average position "&amp;TEXT(N934,"0.0")&amp;" on "&amp;TEXT(L934,"#,##0")&amp;" impressions (striking distance)","")&amp;IF(AND(T934="Yes",N(L934)&gt;=Rules!$B$6),"; Thin ("&amp;F934&amp;" words) but has search demand",""),3,400),IF(AA934="Prune","Low value: "&amp;N(K934)&amp;" clicks, "&amp;N(L934)&amp;" impressions, "&amp;N(Q934)&amp;" sessions, no key events. Remove or noindex it and update internal links.",IF(AA934="Redirect","Low value but "&amp;N(AC934)&amp;" referring domains. 301 it to the closest relevant page to keep those links.",IF(AND(Z934="No",Y934="Yes",N(K934)&lt;Rules!$B$5),"Low search traffic but it converts (key events: "&amp;S934&amp;"). Keep it and link to it.",IF(W934="Yes","Stronger than the page it overlaps ("&amp;I934&amp;"). Keep; merge that page into this one.","Healthy: "&amp;N(K934)&amp;" clicks"&amp;IF(ISNUMBER(N934),", average position "&amp;TEXT(N934,"0.0"),"")&amp;". Keep and monitor."))))))))))</f>
        <v/>
      </c>
      <c r="AE934">
        <f>IF(A934="","",IF(AD934&lt;&gt;"",AD934,AA934))</f>
        <v/>
      </c>
    </row>
    <row r="935">
      <c r="A935">
        <f>IF(Crawl!A934="","",Crawl!A934)</f>
        <v/>
      </c>
      <c r="B935">
        <f>IF(A935="","",Crawl!EC934)</f>
        <v/>
      </c>
      <c r="C935">
        <f>IF(A935="","",IFERROR(INDEX(Crawl!$A934:$DZ934,1,Rules!$H$6),""))</f>
        <v/>
      </c>
      <c r="D935">
        <f>IF(A935="","",IFERROR(INDEX(Crawl!$A934:$DZ934,1,Rules!$H$7),"")&amp;"")</f>
        <v/>
      </c>
      <c r="E935">
        <f>IF(A935="","",IFERROR(INDEX(Crawl!$A934:$DZ934,1,Rules!$H$8),"")&amp;"")</f>
        <v/>
      </c>
      <c r="F935">
        <f>IF(A935="","",IFERROR(INDEX(Crawl!$A934:$DZ934,1,Rules!$H$9),""))</f>
        <v/>
      </c>
      <c r="G935">
        <f>IF(A935="","",IFERROR(INDEX(Crawl!$A934:$DZ934,1,Rules!$H$10),""))</f>
        <v/>
      </c>
      <c r="H935">
        <f>IF(A935="","",IFERROR(INDEX(Crawl!$A934:$DZ934,1,Rules!$H$12),""))</f>
        <v/>
      </c>
      <c r="I935">
        <f>IF(A935="","",IF(AND(N(H935)&gt;0,IFERROR(INDEX(Crawl!$A934:$DZ934,1,Rules!$H$11),"")&amp;""&lt;&gt;""),IFERROR(INDEX(Crawl!$A934:$DZ934,1,Rules!$H$11),"")&amp;"",IF(AND(ISNUMBER(J935),N(J935)&gt;=Rules!$B$12,IFERROR(INDEX(Crawl!$A934:$DZ934,1,Rules!$H$13),"")&amp;""&lt;&gt;""),IFERROR(INDEX(Crawl!$A934:$DZ934,1,Rules!$H$13),"")&amp;"","")))</f>
        <v/>
      </c>
      <c r="J935" s="19">
        <f>IF(A935="","",IF(IFERROR(INDEX(Crawl!$A934:$DZ934,1,Rules!$H$14),"")&amp;""="","",IFERROR(INDEX(Crawl!$A934:$DZ934,1,Rules!$H$14),"")))</f>
        <v/>
      </c>
      <c r="K935">
        <f>IF(A935="","",IFERROR(SUMIFS('GSC current'!$J$2:$J$2001,'GSC current'!$I$2:$I$2001,B935),0))</f>
        <v/>
      </c>
      <c r="L935">
        <f>IF(A935="","",IFERROR(SUMIFS('GSC current'!$K$2:$K$2001,'GSC current'!$I$2:$I$2001,B935),0))</f>
        <v/>
      </c>
      <c r="M935" s="20">
        <f>IF(A935="","",IF(N(L935)&gt;0,K935/L935,""))</f>
        <v/>
      </c>
      <c r="N935" s="21">
        <f>IF(A935="","",IF(N(L935)&gt;0,SUMIFS('GSC current'!$L$2:$L$2001,'GSC current'!$I$2:$I$2001,B935)/L935,""))</f>
        <v/>
      </c>
      <c r="O935">
        <f>IF(A935="","",IFERROR(SUMIFS('GSC previous'!$J$2:$J$2001,'GSC previous'!$I$2:$I$2001,B935),0))</f>
        <v/>
      </c>
      <c r="P935" s="22">
        <f>IF(A935="","",IF(N(O935)&gt;0,(K935-O935)/O935,""))</f>
        <v/>
      </c>
      <c r="Q935">
        <f>IF(A935="","",IFERROR(SUMIFS(GA4!$P$2:$P$2001,GA4!$O$2:$O$2001,B935),0))</f>
        <v/>
      </c>
      <c r="R935" s="23">
        <f>IF(A935="","",IF(N(Q935)&gt;0,SUMIFS(GA4!$Q$2:$Q$2001,GA4!$O$2:$O$2001,B935)/Q935,""))</f>
        <v/>
      </c>
      <c r="S935">
        <f>IF(A935="","",IFERROR(SUMIFS(GA4!$R$2:$R$2001,GA4!$O$2:$O$2001,B935),0))</f>
        <v/>
      </c>
      <c r="T935">
        <f>IF(A935="","",IF(AND(ISNUMBER(F935),LEFT(C935&amp;"",1)="2"),IF(F935&lt;Rules!$B$9,"Yes","No"),"No"))</f>
        <v/>
      </c>
      <c r="U935">
        <f>IF(A935="","",IF(AND(N(O935)&gt;=Rules!$B$8,ISNUMBER(P935)),IF(P935&lt;=-Rules!$B$7,"Yes","No"),"No"))</f>
        <v/>
      </c>
      <c r="V935">
        <f>IF(A935="","",IF(AND(N(L935)&gt;=Rules!$B$6,ISNUMBER(N935)),IF(AND(N935&gt;=Rules!$B$10,N935&lt;=Rules!$B$11),"Yes","No"),"No"))</f>
        <v/>
      </c>
      <c r="W935">
        <f>IF(A935="","",IF(I935&lt;&gt;"","Yes","No"))</f>
        <v/>
      </c>
      <c r="X935">
        <f>IF(I935="","",IF(SUMIFS($K$3:$K$2002,$A$3:$A$2002,SUBSTITUTE(SUBSTITUTE(I935,"?","~?"),"*","~*"))&gt;N(K935),"Yes","No"))</f>
        <v/>
      </c>
      <c r="Y935">
        <f>IF(A935="","",IF(N(S935)&gt;0,"Yes","No"))</f>
        <v/>
      </c>
      <c r="Z935">
        <f>IF(A935="","",IF(AND(N(K935)&lt;Rules!$B$5,N(L935)&lt;Rules!$B$6,N(Q935)&lt;Rules!$B$13,Y935="No"),"Yes","No"))</f>
        <v/>
      </c>
      <c r="AA935">
        <f>IF(A935="","",IF(LEFT(C935&amp;"",1)="3","Redirect",IF(OR(LEFT(C935&amp;"",1)="4",LEFT(C935&amp;"",1)="5"),IF(OR(N(K935)&gt;0,N(AC935)&gt;=Rules!$B$14),"Redirect","Prune"),IF(D935="Non-Indexable","Keep",IF(AND(W935="Yes",X935="Yes",Y935="No"),"Merge",IF(OR(U935="Yes",V935="Yes",AND(T935="Yes",N(L935)&gt;=Rules!$B$6)),"Update",IF(Z935="Yes",IF(N(AC935)&gt;=Rules!$B$14,"Redirect","Prune"),"Keep")))))))</f>
        <v/>
      </c>
      <c r="AB935">
        <f>IF(A935="","",IF(LEFT(C935&amp;"",1)="3","Already redirects ("&amp;C935&amp;"). Update internal links to point at the final URL.",IF(OR(LEFT(C935&amp;"",1)="4",LEFT(C935&amp;"",1)="5"),IF(AA935="Redirect","Returns "&amp;C935&amp;" but still has "&amp;N(K935)&amp;" clicks and "&amp;N(AC935)&amp;" referring domains. 301 it to the closest live page.","Returns "&amp;C935&amp;" with no clicks or links. Remove internal links and let it 404 or 410."),IF(D935="Non-Indexable","Non-indexable ("&amp;E935&amp;"). Keep if that is intentional; otherwise fix the canonical or noindex.",IF(AA935="Merge","Overlaps with "&amp;I935&amp;IF(N(J935)&gt;0," (similarity "&amp;TEXT(J935,"0.00")&amp;")","")&amp;", which gets more clicks. Merge the useful parts into it and 301 this URL.",IF(AA935="Update",MID(IF(U935="Yes","; Clicks down "&amp;TEXT(-P935,"0%")&amp;" on the previous period","")&amp;IF(V935="Yes","; Average position "&amp;TEXT(N935,"0.0")&amp;" on "&amp;TEXT(L935,"#,##0")&amp;" impressions (striking distance)","")&amp;IF(AND(T935="Yes",N(L935)&gt;=Rules!$B$6),"; Thin ("&amp;F935&amp;" words) but has search demand",""),3,400),IF(AA935="Prune","Low value: "&amp;N(K935)&amp;" clicks, "&amp;N(L935)&amp;" impressions, "&amp;N(Q935)&amp;" sessions, no key events. Remove or noindex it and update internal links.",IF(AA935="Redirect","Low value but "&amp;N(AC935)&amp;" referring domains. 301 it to the closest relevant page to keep those links.",IF(AND(Z935="No",Y935="Yes",N(K935)&lt;Rules!$B$5),"Low search traffic but it converts (key events: "&amp;S935&amp;"). Keep it and link to it.",IF(W935="Yes","Stronger than the page it overlaps ("&amp;I935&amp;"). Keep; merge that page into this one.","Healthy: "&amp;N(K935)&amp;" clicks"&amp;IF(ISNUMBER(N935),", average position "&amp;TEXT(N935,"0.0"),"")&amp;". Keep and monitor."))))))))))</f>
        <v/>
      </c>
      <c r="AE935">
        <f>IF(A935="","",IF(AD935&lt;&gt;"",AD935,AA935))</f>
        <v/>
      </c>
    </row>
    <row r="936">
      <c r="A936">
        <f>IF(Crawl!A935="","",Crawl!A935)</f>
        <v/>
      </c>
      <c r="B936">
        <f>IF(A936="","",Crawl!EC935)</f>
        <v/>
      </c>
      <c r="C936">
        <f>IF(A936="","",IFERROR(INDEX(Crawl!$A935:$DZ935,1,Rules!$H$6),""))</f>
        <v/>
      </c>
      <c r="D936">
        <f>IF(A936="","",IFERROR(INDEX(Crawl!$A935:$DZ935,1,Rules!$H$7),"")&amp;"")</f>
        <v/>
      </c>
      <c r="E936">
        <f>IF(A936="","",IFERROR(INDEX(Crawl!$A935:$DZ935,1,Rules!$H$8),"")&amp;"")</f>
        <v/>
      </c>
      <c r="F936">
        <f>IF(A936="","",IFERROR(INDEX(Crawl!$A935:$DZ935,1,Rules!$H$9),""))</f>
        <v/>
      </c>
      <c r="G936">
        <f>IF(A936="","",IFERROR(INDEX(Crawl!$A935:$DZ935,1,Rules!$H$10),""))</f>
        <v/>
      </c>
      <c r="H936">
        <f>IF(A936="","",IFERROR(INDEX(Crawl!$A935:$DZ935,1,Rules!$H$12),""))</f>
        <v/>
      </c>
      <c r="I936">
        <f>IF(A936="","",IF(AND(N(H936)&gt;0,IFERROR(INDEX(Crawl!$A935:$DZ935,1,Rules!$H$11),"")&amp;""&lt;&gt;""),IFERROR(INDEX(Crawl!$A935:$DZ935,1,Rules!$H$11),"")&amp;"",IF(AND(ISNUMBER(J936),N(J936)&gt;=Rules!$B$12,IFERROR(INDEX(Crawl!$A935:$DZ935,1,Rules!$H$13),"")&amp;""&lt;&gt;""),IFERROR(INDEX(Crawl!$A935:$DZ935,1,Rules!$H$13),"")&amp;"","")))</f>
        <v/>
      </c>
      <c r="J936" s="19">
        <f>IF(A936="","",IF(IFERROR(INDEX(Crawl!$A935:$DZ935,1,Rules!$H$14),"")&amp;""="","",IFERROR(INDEX(Crawl!$A935:$DZ935,1,Rules!$H$14),"")))</f>
        <v/>
      </c>
      <c r="K936">
        <f>IF(A936="","",IFERROR(SUMIFS('GSC current'!$J$2:$J$2001,'GSC current'!$I$2:$I$2001,B936),0))</f>
        <v/>
      </c>
      <c r="L936">
        <f>IF(A936="","",IFERROR(SUMIFS('GSC current'!$K$2:$K$2001,'GSC current'!$I$2:$I$2001,B936),0))</f>
        <v/>
      </c>
      <c r="M936" s="20">
        <f>IF(A936="","",IF(N(L936)&gt;0,K936/L936,""))</f>
        <v/>
      </c>
      <c r="N936" s="21">
        <f>IF(A936="","",IF(N(L936)&gt;0,SUMIFS('GSC current'!$L$2:$L$2001,'GSC current'!$I$2:$I$2001,B936)/L936,""))</f>
        <v/>
      </c>
      <c r="O936">
        <f>IF(A936="","",IFERROR(SUMIFS('GSC previous'!$J$2:$J$2001,'GSC previous'!$I$2:$I$2001,B936),0))</f>
        <v/>
      </c>
      <c r="P936" s="22">
        <f>IF(A936="","",IF(N(O936)&gt;0,(K936-O936)/O936,""))</f>
        <v/>
      </c>
      <c r="Q936">
        <f>IF(A936="","",IFERROR(SUMIFS(GA4!$P$2:$P$2001,GA4!$O$2:$O$2001,B936),0))</f>
        <v/>
      </c>
      <c r="R936" s="23">
        <f>IF(A936="","",IF(N(Q936)&gt;0,SUMIFS(GA4!$Q$2:$Q$2001,GA4!$O$2:$O$2001,B936)/Q936,""))</f>
        <v/>
      </c>
      <c r="S936">
        <f>IF(A936="","",IFERROR(SUMIFS(GA4!$R$2:$R$2001,GA4!$O$2:$O$2001,B936),0))</f>
        <v/>
      </c>
      <c r="T936">
        <f>IF(A936="","",IF(AND(ISNUMBER(F936),LEFT(C936&amp;"",1)="2"),IF(F936&lt;Rules!$B$9,"Yes","No"),"No"))</f>
        <v/>
      </c>
      <c r="U936">
        <f>IF(A936="","",IF(AND(N(O936)&gt;=Rules!$B$8,ISNUMBER(P936)),IF(P936&lt;=-Rules!$B$7,"Yes","No"),"No"))</f>
        <v/>
      </c>
      <c r="V936">
        <f>IF(A936="","",IF(AND(N(L936)&gt;=Rules!$B$6,ISNUMBER(N936)),IF(AND(N936&gt;=Rules!$B$10,N936&lt;=Rules!$B$11),"Yes","No"),"No"))</f>
        <v/>
      </c>
      <c r="W936">
        <f>IF(A936="","",IF(I936&lt;&gt;"","Yes","No"))</f>
        <v/>
      </c>
      <c r="X936">
        <f>IF(I936="","",IF(SUMIFS($K$3:$K$2002,$A$3:$A$2002,SUBSTITUTE(SUBSTITUTE(I936,"?","~?"),"*","~*"))&gt;N(K936),"Yes","No"))</f>
        <v/>
      </c>
      <c r="Y936">
        <f>IF(A936="","",IF(N(S936)&gt;0,"Yes","No"))</f>
        <v/>
      </c>
      <c r="Z936">
        <f>IF(A936="","",IF(AND(N(K936)&lt;Rules!$B$5,N(L936)&lt;Rules!$B$6,N(Q936)&lt;Rules!$B$13,Y936="No"),"Yes","No"))</f>
        <v/>
      </c>
      <c r="AA936">
        <f>IF(A936="","",IF(LEFT(C936&amp;"",1)="3","Redirect",IF(OR(LEFT(C936&amp;"",1)="4",LEFT(C936&amp;"",1)="5"),IF(OR(N(K936)&gt;0,N(AC936)&gt;=Rules!$B$14),"Redirect","Prune"),IF(D936="Non-Indexable","Keep",IF(AND(W936="Yes",X936="Yes",Y936="No"),"Merge",IF(OR(U936="Yes",V936="Yes",AND(T936="Yes",N(L936)&gt;=Rules!$B$6)),"Update",IF(Z936="Yes",IF(N(AC936)&gt;=Rules!$B$14,"Redirect","Prune"),"Keep")))))))</f>
        <v/>
      </c>
      <c r="AB936">
        <f>IF(A936="","",IF(LEFT(C936&amp;"",1)="3","Already redirects ("&amp;C936&amp;"). Update internal links to point at the final URL.",IF(OR(LEFT(C936&amp;"",1)="4",LEFT(C936&amp;"",1)="5"),IF(AA936="Redirect","Returns "&amp;C936&amp;" but still has "&amp;N(K936)&amp;" clicks and "&amp;N(AC936)&amp;" referring domains. 301 it to the closest live page.","Returns "&amp;C936&amp;" with no clicks or links. Remove internal links and let it 404 or 410."),IF(D936="Non-Indexable","Non-indexable ("&amp;E936&amp;"). Keep if that is intentional; otherwise fix the canonical or noindex.",IF(AA936="Merge","Overlaps with "&amp;I936&amp;IF(N(J936)&gt;0," (similarity "&amp;TEXT(J936,"0.00")&amp;")","")&amp;", which gets more clicks. Merge the useful parts into it and 301 this URL.",IF(AA936="Update",MID(IF(U936="Yes","; Clicks down "&amp;TEXT(-P936,"0%")&amp;" on the previous period","")&amp;IF(V936="Yes","; Average position "&amp;TEXT(N936,"0.0")&amp;" on "&amp;TEXT(L936,"#,##0")&amp;" impressions (striking distance)","")&amp;IF(AND(T936="Yes",N(L936)&gt;=Rules!$B$6),"; Thin ("&amp;F936&amp;" words) but has search demand",""),3,400),IF(AA936="Prune","Low value: "&amp;N(K936)&amp;" clicks, "&amp;N(L936)&amp;" impressions, "&amp;N(Q936)&amp;" sessions, no key events. Remove or noindex it and update internal links.",IF(AA936="Redirect","Low value but "&amp;N(AC936)&amp;" referring domains. 301 it to the closest relevant page to keep those links.",IF(AND(Z936="No",Y936="Yes",N(K936)&lt;Rules!$B$5),"Low search traffic but it converts (key events: "&amp;S936&amp;"). Keep it and link to it.",IF(W936="Yes","Stronger than the page it overlaps ("&amp;I936&amp;"). Keep; merge that page into this one.","Healthy: "&amp;N(K936)&amp;" clicks"&amp;IF(ISNUMBER(N936),", average position "&amp;TEXT(N936,"0.0"),"")&amp;". Keep and monitor."))))))))))</f>
        <v/>
      </c>
      <c r="AE936">
        <f>IF(A936="","",IF(AD936&lt;&gt;"",AD936,AA936))</f>
        <v/>
      </c>
    </row>
    <row r="937">
      <c r="A937">
        <f>IF(Crawl!A936="","",Crawl!A936)</f>
        <v/>
      </c>
      <c r="B937">
        <f>IF(A937="","",Crawl!EC936)</f>
        <v/>
      </c>
      <c r="C937">
        <f>IF(A937="","",IFERROR(INDEX(Crawl!$A936:$DZ936,1,Rules!$H$6),""))</f>
        <v/>
      </c>
      <c r="D937">
        <f>IF(A937="","",IFERROR(INDEX(Crawl!$A936:$DZ936,1,Rules!$H$7),"")&amp;"")</f>
        <v/>
      </c>
      <c r="E937">
        <f>IF(A937="","",IFERROR(INDEX(Crawl!$A936:$DZ936,1,Rules!$H$8),"")&amp;"")</f>
        <v/>
      </c>
      <c r="F937">
        <f>IF(A937="","",IFERROR(INDEX(Crawl!$A936:$DZ936,1,Rules!$H$9),""))</f>
        <v/>
      </c>
      <c r="G937">
        <f>IF(A937="","",IFERROR(INDEX(Crawl!$A936:$DZ936,1,Rules!$H$10),""))</f>
        <v/>
      </c>
      <c r="H937">
        <f>IF(A937="","",IFERROR(INDEX(Crawl!$A936:$DZ936,1,Rules!$H$12),""))</f>
        <v/>
      </c>
      <c r="I937">
        <f>IF(A937="","",IF(AND(N(H937)&gt;0,IFERROR(INDEX(Crawl!$A936:$DZ936,1,Rules!$H$11),"")&amp;""&lt;&gt;""),IFERROR(INDEX(Crawl!$A936:$DZ936,1,Rules!$H$11),"")&amp;"",IF(AND(ISNUMBER(J937),N(J937)&gt;=Rules!$B$12,IFERROR(INDEX(Crawl!$A936:$DZ936,1,Rules!$H$13),"")&amp;""&lt;&gt;""),IFERROR(INDEX(Crawl!$A936:$DZ936,1,Rules!$H$13),"")&amp;"","")))</f>
        <v/>
      </c>
      <c r="J937" s="19">
        <f>IF(A937="","",IF(IFERROR(INDEX(Crawl!$A936:$DZ936,1,Rules!$H$14),"")&amp;""="","",IFERROR(INDEX(Crawl!$A936:$DZ936,1,Rules!$H$14),"")))</f>
        <v/>
      </c>
      <c r="K937">
        <f>IF(A937="","",IFERROR(SUMIFS('GSC current'!$J$2:$J$2001,'GSC current'!$I$2:$I$2001,B937),0))</f>
        <v/>
      </c>
      <c r="L937">
        <f>IF(A937="","",IFERROR(SUMIFS('GSC current'!$K$2:$K$2001,'GSC current'!$I$2:$I$2001,B937),0))</f>
        <v/>
      </c>
      <c r="M937" s="20">
        <f>IF(A937="","",IF(N(L937)&gt;0,K937/L937,""))</f>
        <v/>
      </c>
      <c r="N937" s="21">
        <f>IF(A937="","",IF(N(L937)&gt;0,SUMIFS('GSC current'!$L$2:$L$2001,'GSC current'!$I$2:$I$2001,B937)/L937,""))</f>
        <v/>
      </c>
      <c r="O937">
        <f>IF(A937="","",IFERROR(SUMIFS('GSC previous'!$J$2:$J$2001,'GSC previous'!$I$2:$I$2001,B937),0))</f>
        <v/>
      </c>
      <c r="P937" s="22">
        <f>IF(A937="","",IF(N(O937)&gt;0,(K937-O937)/O937,""))</f>
        <v/>
      </c>
      <c r="Q937">
        <f>IF(A937="","",IFERROR(SUMIFS(GA4!$P$2:$P$2001,GA4!$O$2:$O$2001,B937),0))</f>
        <v/>
      </c>
      <c r="R937" s="23">
        <f>IF(A937="","",IF(N(Q937)&gt;0,SUMIFS(GA4!$Q$2:$Q$2001,GA4!$O$2:$O$2001,B937)/Q937,""))</f>
        <v/>
      </c>
      <c r="S937">
        <f>IF(A937="","",IFERROR(SUMIFS(GA4!$R$2:$R$2001,GA4!$O$2:$O$2001,B937),0))</f>
        <v/>
      </c>
      <c r="T937">
        <f>IF(A937="","",IF(AND(ISNUMBER(F937),LEFT(C937&amp;"",1)="2"),IF(F937&lt;Rules!$B$9,"Yes","No"),"No"))</f>
        <v/>
      </c>
      <c r="U937">
        <f>IF(A937="","",IF(AND(N(O937)&gt;=Rules!$B$8,ISNUMBER(P937)),IF(P937&lt;=-Rules!$B$7,"Yes","No"),"No"))</f>
        <v/>
      </c>
      <c r="V937">
        <f>IF(A937="","",IF(AND(N(L937)&gt;=Rules!$B$6,ISNUMBER(N937)),IF(AND(N937&gt;=Rules!$B$10,N937&lt;=Rules!$B$11),"Yes","No"),"No"))</f>
        <v/>
      </c>
      <c r="W937">
        <f>IF(A937="","",IF(I937&lt;&gt;"","Yes","No"))</f>
        <v/>
      </c>
      <c r="X937">
        <f>IF(I937="","",IF(SUMIFS($K$3:$K$2002,$A$3:$A$2002,SUBSTITUTE(SUBSTITUTE(I937,"?","~?"),"*","~*"))&gt;N(K937),"Yes","No"))</f>
        <v/>
      </c>
      <c r="Y937">
        <f>IF(A937="","",IF(N(S937)&gt;0,"Yes","No"))</f>
        <v/>
      </c>
      <c r="Z937">
        <f>IF(A937="","",IF(AND(N(K937)&lt;Rules!$B$5,N(L937)&lt;Rules!$B$6,N(Q937)&lt;Rules!$B$13,Y937="No"),"Yes","No"))</f>
        <v/>
      </c>
      <c r="AA937">
        <f>IF(A937="","",IF(LEFT(C937&amp;"",1)="3","Redirect",IF(OR(LEFT(C937&amp;"",1)="4",LEFT(C937&amp;"",1)="5"),IF(OR(N(K937)&gt;0,N(AC937)&gt;=Rules!$B$14),"Redirect","Prune"),IF(D937="Non-Indexable","Keep",IF(AND(W937="Yes",X937="Yes",Y937="No"),"Merge",IF(OR(U937="Yes",V937="Yes",AND(T937="Yes",N(L937)&gt;=Rules!$B$6)),"Update",IF(Z937="Yes",IF(N(AC937)&gt;=Rules!$B$14,"Redirect","Prune"),"Keep")))))))</f>
        <v/>
      </c>
      <c r="AB937">
        <f>IF(A937="","",IF(LEFT(C937&amp;"",1)="3","Already redirects ("&amp;C937&amp;"). Update internal links to point at the final URL.",IF(OR(LEFT(C937&amp;"",1)="4",LEFT(C937&amp;"",1)="5"),IF(AA937="Redirect","Returns "&amp;C937&amp;" but still has "&amp;N(K937)&amp;" clicks and "&amp;N(AC937)&amp;" referring domains. 301 it to the closest live page.","Returns "&amp;C937&amp;" with no clicks or links. Remove internal links and let it 404 or 410."),IF(D937="Non-Indexable","Non-indexable ("&amp;E937&amp;"). Keep if that is intentional; otherwise fix the canonical or noindex.",IF(AA937="Merge","Overlaps with "&amp;I937&amp;IF(N(J937)&gt;0," (similarity "&amp;TEXT(J937,"0.00")&amp;")","")&amp;", which gets more clicks. Merge the useful parts into it and 301 this URL.",IF(AA937="Update",MID(IF(U937="Yes","; Clicks down "&amp;TEXT(-P937,"0%")&amp;" on the previous period","")&amp;IF(V937="Yes","; Average position "&amp;TEXT(N937,"0.0")&amp;" on "&amp;TEXT(L937,"#,##0")&amp;" impressions (striking distance)","")&amp;IF(AND(T937="Yes",N(L937)&gt;=Rules!$B$6),"; Thin ("&amp;F937&amp;" words) but has search demand",""),3,400),IF(AA937="Prune","Low value: "&amp;N(K937)&amp;" clicks, "&amp;N(L937)&amp;" impressions, "&amp;N(Q937)&amp;" sessions, no key events. Remove or noindex it and update internal links.",IF(AA937="Redirect","Low value but "&amp;N(AC937)&amp;" referring domains. 301 it to the closest relevant page to keep those links.",IF(AND(Z937="No",Y937="Yes",N(K937)&lt;Rules!$B$5),"Low search traffic but it converts (key events: "&amp;S937&amp;"). Keep it and link to it.",IF(W937="Yes","Stronger than the page it overlaps ("&amp;I937&amp;"). Keep; merge that page into this one.","Healthy: "&amp;N(K937)&amp;" clicks"&amp;IF(ISNUMBER(N937),", average position "&amp;TEXT(N937,"0.0"),"")&amp;". Keep and monitor."))))))))))</f>
        <v/>
      </c>
      <c r="AE937">
        <f>IF(A937="","",IF(AD937&lt;&gt;"",AD937,AA937))</f>
        <v/>
      </c>
    </row>
    <row r="938">
      <c r="A938">
        <f>IF(Crawl!A937="","",Crawl!A937)</f>
        <v/>
      </c>
      <c r="B938">
        <f>IF(A938="","",Crawl!EC937)</f>
        <v/>
      </c>
      <c r="C938">
        <f>IF(A938="","",IFERROR(INDEX(Crawl!$A937:$DZ937,1,Rules!$H$6),""))</f>
        <v/>
      </c>
      <c r="D938">
        <f>IF(A938="","",IFERROR(INDEX(Crawl!$A937:$DZ937,1,Rules!$H$7),"")&amp;"")</f>
        <v/>
      </c>
      <c r="E938">
        <f>IF(A938="","",IFERROR(INDEX(Crawl!$A937:$DZ937,1,Rules!$H$8),"")&amp;"")</f>
        <v/>
      </c>
      <c r="F938">
        <f>IF(A938="","",IFERROR(INDEX(Crawl!$A937:$DZ937,1,Rules!$H$9),""))</f>
        <v/>
      </c>
      <c r="G938">
        <f>IF(A938="","",IFERROR(INDEX(Crawl!$A937:$DZ937,1,Rules!$H$10),""))</f>
        <v/>
      </c>
      <c r="H938">
        <f>IF(A938="","",IFERROR(INDEX(Crawl!$A937:$DZ937,1,Rules!$H$12),""))</f>
        <v/>
      </c>
      <c r="I938">
        <f>IF(A938="","",IF(AND(N(H938)&gt;0,IFERROR(INDEX(Crawl!$A937:$DZ937,1,Rules!$H$11),"")&amp;""&lt;&gt;""),IFERROR(INDEX(Crawl!$A937:$DZ937,1,Rules!$H$11),"")&amp;"",IF(AND(ISNUMBER(J938),N(J938)&gt;=Rules!$B$12,IFERROR(INDEX(Crawl!$A937:$DZ937,1,Rules!$H$13),"")&amp;""&lt;&gt;""),IFERROR(INDEX(Crawl!$A937:$DZ937,1,Rules!$H$13),"")&amp;"","")))</f>
        <v/>
      </c>
      <c r="J938" s="19">
        <f>IF(A938="","",IF(IFERROR(INDEX(Crawl!$A937:$DZ937,1,Rules!$H$14),"")&amp;""="","",IFERROR(INDEX(Crawl!$A937:$DZ937,1,Rules!$H$14),"")))</f>
        <v/>
      </c>
      <c r="K938">
        <f>IF(A938="","",IFERROR(SUMIFS('GSC current'!$J$2:$J$2001,'GSC current'!$I$2:$I$2001,B938),0))</f>
        <v/>
      </c>
      <c r="L938">
        <f>IF(A938="","",IFERROR(SUMIFS('GSC current'!$K$2:$K$2001,'GSC current'!$I$2:$I$2001,B938),0))</f>
        <v/>
      </c>
      <c r="M938" s="20">
        <f>IF(A938="","",IF(N(L938)&gt;0,K938/L938,""))</f>
        <v/>
      </c>
      <c r="N938" s="21">
        <f>IF(A938="","",IF(N(L938)&gt;0,SUMIFS('GSC current'!$L$2:$L$2001,'GSC current'!$I$2:$I$2001,B938)/L938,""))</f>
        <v/>
      </c>
      <c r="O938">
        <f>IF(A938="","",IFERROR(SUMIFS('GSC previous'!$J$2:$J$2001,'GSC previous'!$I$2:$I$2001,B938),0))</f>
        <v/>
      </c>
      <c r="P938" s="22">
        <f>IF(A938="","",IF(N(O938)&gt;0,(K938-O938)/O938,""))</f>
        <v/>
      </c>
      <c r="Q938">
        <f>IF(A938="","",IFERROR(SUMIFS(GA4!$P$2:$P$2001,GA4!$O$2:$O$2001,B938),0))</f>
        <v/>
      </c>
      <c r="R938" s="23">
        <f>IF(A938="","",IF(N(Q938)&gt;0,SUMIFS(GA4!$Q$2:$Q$2001,GA4!$O$2:$O$2001,B938)/Q938,""))</f>
        <v/>
      </c>
      <c r="S938">
        <f>IF(A938="","",IFERROR(SUMIFS(GA4!$R$2:$R$2001,GA4!$O$2:$O$2001,B938),0))</f>
        <v/>
      </c>
      <c r="T938">
        <f>IF(A938="","",IF(AND(ISNUMBER(F938),LEFT(C938&amp;"",1)="2"),IF(F938&lt;Rules!$B$9,"Yes","No"),"No"))</f>
        <v/>
      </c>
      <c r="U938">
        <f>IF(A938="","",IF(AND(N(O938)&gt;=Rules!$B$8,ISNUMBER(P938)),IF(P938&lt;=-Rules!$B$7,"Yes","No"),"No"))</f>
        <v/>
      </c>
      <c r="V938">
        <f>IF(A938="","",IF(AND(N(L938)&gt;=Rules!$B$6,ISNUMBER(N938)),IF(AND(N938&gt;=Rules!$B$10,N938&lt;=Rules!$B$11),"Yes","No"),"No"))</f>
        <v/>
      </c>
      <c r="W938">
        <f>IF(A938="","",IF(I938&lt;&gt;"","Yes","No"))</f>
        <v/>
      </c>
      <c r="X938">
        <f>IF(I938="","",IF(SUMIFS($K$3:$K$2002,$A$3:$A$2002,SUBSTITUTE(SUBSTITUTE(I938,"?","~?"),"*","~*"))&gt;N(K938),"Yes","No"))</f>
        <v/>
      </c>
      <c r="Y938">
        <f>IF(A938="","",IF(N(S938)&gt;0,"Yes","No"))</f>
        <v/>
      </c>
      <c r="Z938">
        <f>IF(A938="","",IF(AND(N(K938)&lt;Rules!$B$5,N(L938)&lt;Rules!$B$6,N(Q938)&lt;Rules!$B$13,Y938="No"),"Yes","No"))</f>
        <v/>
      </c>
      <c r="AA938">
        <f>IF(A938="","",IF(LEFT(C938&amp;"",1)="3","Redirect",IF(OR(LEFT(C938&amp;"",1)="4",LEFT(C938&amp;"",1)="5"),IF(OR(N(K938)&gt;0,N(AC938)&gt;=Rules!$B$14),"Redirect","Prune"),IF(D938="Non-Indexable","Keep",IF(AND(W938="Yes",X938="Yes",Y938="No"),"Merge",IF(OR(U938="Yes",V938="Yes",AND(T938="Yes",N(L938)&gt;=Rules!$B$6)),"Update",IF(Z938="Yes",IF(N(AC938)&gt;=Rules!$B$14,"Redirect","Prune"),"Keep")))))))</f>
        <v/>
      </c>
      <c r="AB938">
        <f>IF(A938="","",IF(LEFT(C938&amp;"",1)="3","Already redirects ("&amp;C938&amp;"). Update internal links to point at the final URL.",IF(OR(LEFT(C938&amp;"",1)="4",LEFT(C938&amp;"",1)="5"),IF(AA938="Redirect","Returns "&amp;C938&amp;" but still has "&amp;N(K938)&amp;" clicks and "&amp;N(AC938)&amp;" referring domains. 301 it to the closest live page.","Returns "&amp;C938&amp;" with no clicks or links. Remove internal links and let it 404 or 410."),IF(D938="Non-Indexable","Non-indexable ("&amp;E938&amp;"). Keep if that is intentional; otherwise fix the canonical or noindex.",IF(AA938="Merge","Overlaps with "&amp;I938&amp;IF(N(J938)&gt;0," (similarity "&amp;TEXT(J938,"0.00")&amp;")","")&amp;", which gets more clicks. Merge the useful parts into it and 301 this URL.",IF(AA938="Update",MID(IF(U938="Yes","; Clicks down "&amp;TEXT(-P938,"0%")&amp;" on the previous period","")&amp;IF(V938="Yes","; Average position "&amp;TEXT(N938,"0.0")&amp;" on "&amp;TEXT(L938,"#,##0")&amp;" impressions (striking distance)","")&amp;IF(AND(T938="Yes",N(L938)&gt;=Rules!$B$6),"; Thin ("&amp;F938&amp;" words) but has search demand",""),3,400),IF(AA938="Prune","Low value: "&amp;N(K938)&amp;" clicks, "&amp;N(L938)&amp;" impressions, "&amp;N(Q938)&amp;" sessions, no key events. Remove or noindex it and update internal links.",IF(AA938="Redirect","Low value but "&amp;N(AC938)&amp;" referring domains. 301 it to the closest relevant page to keep those links.",IF(AND(Z938="No",Y938="Yes",N(K938)&lt;Rules!$B$5),"Low search traffic but it converts (key events: "&amp;S938&amp;"). Keep it and link to it.",IF(W938="Yes","Stronger than the page it overlaps ("&amp;I938&amp;"). Keep; merge that page into this one.","Healthy: "&amp;N(K938)&amp;" clicks"&amp;IF(ISNUMBER(N938),", average position "&amp;TEXT(N938,"0.0"),"")&amp;". Keep and monitor."))))))))))</f>
        <v/>
      </c>
      <c r="AE938">
        <f>IF(A938="","",IF(AD938&lt;&gt;"",AD938,AA938))</f>
        <v/>
      </c>
    </row>
    <row r="939">
      <c r="A939">
        <f>IF(Crawl!A938="","",Crawl!A938)</f>
        <v/>
      </c>
      <c r="B939">
        <f>IF(A939="","",Crawl!EC938)</f>
        <v/>
      </c>
      <c r="C939">
        <f>IF(A939="","",IFERROR(INDEX(Crawl!$A938:$DZ938,1,Rules!$H$6),""))</f>
        <v/>
      </c>
      <c r="D939">
        <f>IF(A939="","",IFERROR(INDEX(Crawl!$A938:$DZ938,1,Rules!$H$7),"")&amp;"")</f>
        <v/>
      </c>
      <c r="E939">
        <f>IF(A939="","",IFERROR(INDEX(Crawl!$A938:$DZ938,1,Rules!$H$8),"")&amp;"")</f>
        <v/>
      </c>
      <c r="F939">
        <f>IF(A939="","",IFERROR(INDEX(Crawl!$A938:$DZ938,1,Rules!$H$9),""))</f>
        <v/>
      </c>
      <c r="G939">
        <f>IF(A939="","",IFERROR(INDEX(Crawl!$A938:$DZ938,1,Rules!$H$10),""))</f>
        <v/>
      </c>
      <c r="H939">
        <f>IF(A939="","",IFERROR(INDEX(Crawl!$A938:$DZ938,1,Rules!$H$12),""))</f>
        <v/>
      </c>
      <c r="I939">
        <f>IF(A939="","",IF(AND(N(H939)&gt;0,IFERROR(INDEX(Crawl!$A938:$DZ938,1,Rules!$H$11),"")&amp;""&lt;&gt;""),IFERROR(INDEX(Crawl!$A938:$DZ938,1,Rules!$H$11),"")&amp;"",IF(AND(ISNUMBER(J939),N(J939)&gt;=Rules!$B$12,IFERROR(INDEX(Crawl!$A938:$DZ938,1,Rules!$H$13),"")&amp;""&lt;&gt;""),IFERROR(INDEX(Crawl!$A938:$DZ938,1,Rules!$H$13),"")&amp;"","")))</f>
        <v/>
      </c>
      <c r="J939" s="19">
        <f>IF(A939="","",IF(IFERROR(INDEX(Crawl!$A938:$DZ938,1,Rules!$H$14),"")&amp;""="","",IFERROR(INDEX(Crawl!$A938:$DZ938,1,Rules!$H$14),"")))</f>
        <v/>
      </c>
      <c r="K939">
        <f>IF(A939="","",IFERROR(SUMIFS('GSC current'!$J$2:$J$2001,'GSC current'!$I$2:$I$2001,B939),0))</f>
        <v/>
      </c>
      <c r="L939">
        <f>IF(A939="","",IFERROR(SUMIFS('GSC current'!$K$2:$K$2001,'GSC current'!$I$2:$I$2001,B939),0))</f>
        <v/>
      </c>
      <c r="M939" s="20">
        <f>IF(A939="","",IF(N(L939)&gt;0,K939/L939,""))</f>
        <v/>
      </c>
      <c r="N939" s="21">
        <f>IF(A939="","",IF(N(L939)&gt;0,SUMIFS('GSC current'!$L$2:$L$2001,'GSC current'!$I$2:$I$2001,B939)/L939,""))</f>
        <v/>
      </c>
      <c r="O939">
        <f>IF(A939="","",IFERROR(SUMIFS('GSC previous'!$J$2:$J$2001,'GSC previous'!$I$2:$I$2001,B939),0))</f>
        <v/>
      </c>
      <c r="P939" s="22">
        <f>IF(A939="","",IF(N(O939)&gt;0,(K939-O939)/O939,""))</f>
        <v/>
      </c>
      <c r="Q939">
        <f>IF(A939="","",IFERROR(SUMIFS(GA4!$P$2:$P$2001,GA4!$O$2:$O$2001,B939),0))</f>
        <v/>
      </c>
      <c r="R939" s="23">
        <f>IF(A939="","",IF(N(Q939)&gt;0,SUMIFS(GA4!$Q$2:$Q$2001,GA4!$O$2:$O$2001,B939)/Q939,""))</f>
        <v/>
      </c>
      <c r="S939">
        <f>IF(A939="","",IFERROR(SUMIFS(GA4!$R$2:$R$2001,GA4!$O$2:$O$2001,B939),0))</f>
        <v/>
      </c>
      <c r="T939">
        <f>IF(A939="","",IF(AND(ISNUMBER(F939),LEFT(C939&amp;"",1)="2"),IF(F939&lt;Rules!$B$9,"Yes","No"),"No"))</f>
        <v/>
      </c>
      <c r="U939">
        <f>IF(A939="","",IF(AND(N(O939)&gt;=Rules!$B$8,ISNUMBER(P939)),IF(P939&lt;=-Rules!$B$7,"Yes","No"),"No"))</f>
        <v/>
      </c>
      <c r="V939">
        <f>IF(A939="","",IF(AND(N(L939)&gt;=Rules!$B$6,ISNUMBER(N939)),IF(AND(N939&gt;=Rules!$B$10,N939&lt;=Rules!$B$11),"Yes","No"),"No"))</f>
        <v/>
      </c>
      <c r="W939">
        <f>IF(A939="","",IF(I939&lt;&gt;"","Yes","No"))</f>
        <v/>
      </c>
      <c r="X939">
        <f>IF(I939="","",IF(SUMIFS($K$3:$K$2002,$A$3:$A$2002,SUBSTITUTE(SUBSTITUTE(I939,"?","~?"),"*","~*"))&gt;N(K939),"Yes","No"))</f>
        <v/>
      </c>
      <c r="Y939">
        <f>IF(A939="","",IF(N(S939)&gt;0,"Yes","No"))</f>
        <v/>
      </c>
      <c r="Z939">
        <f>IF(A939="","",IF(AND(N(K939)&lt;Rules!$B$5,N(L939)&lt;Rules!$B$6,N(Q939)&lt;Rules!$B$13,Y939="No"),"Yes","No"))</f>
        <v/>
      </c>
      <c r="AA939">
        <f>IF(A939="","",IF(LEFT(C939&amp;"",1)="3","Redirect",IF(OR(LEFT(C939&amp;"",1)="4",LEFT(C939&amp;"",1)="5"),IF(OR(N(K939)&gt;0,N(AC939)&gt;=Rules!$B$14),"Redirect","Prune"),IF(D939="Non-Indexable","Keep",IF(AND(W939="Yes",X939="Yes",Y939="No"),"Merge",IF(OR(U939="Yes",V939="Yes",AND(T939="Yes",N(L939)&gt;=Rules!$B$6)),"Update",IF(Z939="Yes",IF(N(AC939)&gt;=Rules!$B$14,"Redirect","Prune"),"Keep")))))))</f>
        <v/>
      </c>
      <c r="AB939">
        <f>IF(A939="","",IF(LEFT(C939&amp;"",1)="3","Already redirects ("&amp;C939&amp;"). Update internal links to point at the final URL.",IF(OR(LEFT(C939&amp;"",1)="4",LEFT(C939&amp;"",1)="5"),IF(AA939="Redirect","Returns "&amp;C939&amp;" but still has "&amp;N(K939)&amp;" clicks and "&amp;N(AC939)&amp;" referring domains. 301 it to the closest live page.","Returns "&amp;C939&amp;" with no clicks or links. Remove internal links and let it 404 or 410."),IF(D939="Non-Indexable","Non-indexable ("&amp;E939&amp;"). Keep if that is intentional; otherwise fix the canonical or noindex.",IF(AA939="Merge","Overlaps with "&amp;I939&amp;IF(N(J939)&gt;0," (similarity "&amp;TEXT(J939,"0.00")&amp;")","")&amp;", which gets more clicks. Merge the useful parts into it and 301 this URL.",IF(AA939="Update",MID(IF(U939="Yes","; Clicks down "&amp;TEXT(-P939,"0%")&amp;" on the previous period","")&amp;IF(V939="Yes","; Average position "&amp;TEXT(N939,"0.0")&amp;" on "&amp;TEXT(L939,"#,##0")&amp;" impressions (striking distance)","")&amp;IF(AND(T939="Yes",N(L939)&gt;=Rules!$B$6),"; Thin ("&amp;F939&amp;" words) but has search demand",""),3,400),IF(AA939="Prune","Low value: "&amp;N(K939)&amp;" clicks, "&amp;N(L939)&amp;" impressions, "&amp;N(Q939)&amp;" sessions, no key events. Remove or noindex it and update internal links.",IF(AA939="Redirect","Low value but "&amp;N(AC939)&amp;" referring domains. 301 it to the closest relevant page to keep those links.",IF(AND(Z939="No",Y939="Yes",N(K939)&lt;Rules!$B$5),"Low search traffic but it converts (key events: "&amp;S939&amp;"). Keep it and link to it.",IF(W939="Yes","Stronger than the page it overlaps ("&amp;I939&amp;"). Keep; merge that page into this one.","Healthy: "&amp;N(K939)&amp;" clicks"&amp;IF(ISNUMBER(N939),", average position "&amp;TEXT(N939,"0.0"),"")&amp;". Keep and monitor."))))))))))</f>
        <v/>
      </c>
      <c r="AE939">
        <f>IF(A939="","",IF(AD939&lt;&gt;"",AD939,AA939))</f>
        <v/>
      </c>
    </row>
    <row r="940">
      <c r="A940">
        <f>IF(Crawl!A939="","",Crawl!A939)</f>
        <v/>
      </c>
      <c r="B940">
        <f>IF(A940="","",Crawl!EC939)</f>
        <v/>
      </c>
      <c r="C940">
        <f>IF(A940="","",IFERROR(INDEX(Crawl!$A939:$DZ939,1,Rules!$H$6),""))</f>
        <v/>
      </c>
      <c r="D940">
        <f>IF(A940="","",IFERROR(INDEX(Crawl!$A939:$DZ939,1,Rules!$H$7),"")&amp;"")</f>
        <v/>
      </c>
      <c r="E940">
        <f>IF(A940="","",IFERROR(INDEX(Crawl!$A939:$DZ939,1,Rules!$H$8),"")&amp;"")</f>
        <v/>
      </c>
      <c r="F940">
        <f>IF(A940="","",IFERROR(INDEX(Crawl!$A939:$DZ939,1,Rules!$H$9),""))</f>
        <v/>
      </c>
      <c r="G940">
        <f>IF(A940="","",IFERROR(INDEX(Crawl!$A939:$DZ939,1,Rules!$H$10),""))</f>
        <v/>
      </c>
      <c r="H940">
        <f>IF(A940="","",IFERROR(INDEX(Crawl!$A939:$DZ939,1,Rules!$H$12),""))</f>
        <v/>
      </c>
      <c r="I940">
        <f>IF(A940="","",IF(AND(N(H940)&gt;0,IFERROR(INDEX(Crawl!$A939:$DZ939,1,Rules!$H$11),"")&amp;""&lt;&gt;""),IFERROR(INDEX(Crawl!$A939:$DZ939,1,Rules!$H$11),"")&amp;"",IF(AND(ISNUMBER(J940),N(J940)&gt;=Rules!$B$12,IFERROR(INDEX(Crawl!$A939:$DZ939,1,Rules!$H$13),"")&amp;""&lt;&gt;""),IFERROR(INDEX(Crawl!$A939:$DZ939,1,Rules!$H$13),"")&amp;"","")))</f>
        <v/>
      </c>
      <c r="J940" s="19">
        <f>IF(A940="","",IF(IFERROR(INDEX(Crawl!$A939:$DZ939,1,Rules!$H$14),"")&amp;""="","",IFERROR(INDEX(Crawl!$A939:$DZ939,1,Rules!$H$14),"")))</f>
        <v/>
      </c>
      <c r="K940">
        <f>IF(A940="","",IFERROR(SUMIFS('GSC current'!$J$2:$J$2001,'GSC current'!$I$2:$I$2001,B940),0))</f>
        <v/>
      </c>
      <c r="L940">
        <f>IF(A940="","",IFERROR(SUMIFS('GSC current'!$K$2:$K$2001,'GSC current'!$I$2:$I$2001,B940),0))</f>
        <v/>
      </c>
      <c r="M940" s="20">
        <f>IF(A940="","",IF(N(L940)&gt;0,K940/L940,""))</f>
        <v/>
      </c>
      <c r="N940" s="21">
        <f>IF(A940="","",IF(N(L940)&gt;0,SUMIFS('GSC current'!$L$2:$L$2001,'GSC current'!$I$2:$I$2001,B940)/L940,""))</f>
        <v/>
      </c>
      <c r="O940">
        <f>IF(A940="","",IFERROR(SUMIFS('GSC previous'!$J$2:$J$2001,'GSC previous'!$I$2:$I$2001,B940),0))</f>
        <v/>
      </c>
      <c r="P940" s="22">
        <f>IF(A940="","",IF(N(O940)&gt;0,(K940-O940)/O940,""))</f>
        <v/>
      </c>
      <c r="Q940">
        <f>IF(A940="","",IFERROR(SUMIFS(GA4!$P$2:$P$2001,GA4!$O$2:$O$2001,B940),0))</f>
        <v/>
      </c>
      <c r="R940" s="23">
        <f>IF(A940="","",IF(N(Q940)&gt;0,SUMIFS(GA4!$Q$2:$Q$2001,GA4!$O$2:$O$2001,B940)/Q940,""))</f>
        <v/>
      </c>
      <c r="S940">
        <f>IF(A940="","",IFERROR(SUMIFS(GA4!$R$2:$R$2001,GA4!$O$2:$O$2001,B940),0))</f>
        <v/>
      </c>
      <c r="T940">
        <f>IF(A940="","",IF(AND(ISNUMBER(F940),LEFT(C940&amp;"",1)="2"),IF(F940&lt;Rules!$B$9,"Yes","No"),"No"))</f>
        <v/>
      </c>
      <c r="U940">
        <f>IF(A940="","",IF(AND(N(O940)&gt;=Rules!$B$8,ISNUMBER(P940)),IF(P940&lt;=-Rules!$B$7,"Yes","No"),"No"))</f>
        <v/>
      </c>
      <c r="V940">
        <f>IF(A940="","",IF(AND(N(L940)&gt;=Rules!$B$6,ISNUMBER(N940)),IF(AND(N940&gt;=Rules!$B$10,N940&lt;=Rules!$B$11),"Yes","No"),"No"))</f>
        <v/>
      </c>
      <c r="W940">
        <f>IF(A940="","",IF(I940&lt;&gt;"","Yes","No"))</f>
        <v/>
      </c>
      <c r="X940">
        <f>IF(I940="","",IF(SUMIFS($K$3:$K$2002,$A$3:$A$2002,SUBSTITUTE(SUBSTITUTE(I940,"?","~?"),"*","~*"))&gt;N(K940),"Yes","No"))</f>
        <v/>
      </c>
      <c r="Y940">
        <f>IF(A940="","",IF(N(S940)&gt;0,"Yes","No"))</f>
        <v/>
      </c>
      <c r="Z940">
        <f>IF(A940="","",IF(AND(N(K940)&lt;Rules!$B$5,N(L940)&lt;Rules!$B$6,N(Q940)&lt;Rules!$B$13,Y940="No"),"Yes","No"))</f>
        <v/>
      </c>
      <c r="AA940">
        <f>IF(A940="","",IF(LEFT(C940&amp;"",1)="3","Redirect",IF(OR(LEFT(C940&amp;"",1)="4",LEFT(C940&amp;"",1)="5"),IF(OR(N(K940)&gt;0,N(AC940)&gt;=Rules!$B$14),"Redirect","Prune"),IF(D940="Non-Indexable","Keep",IF(AND(W940="Yes",X940="Yes",Y940="No"),"Merge",IF(OR(U940="Yes",V940="Yes",AND(T940="Yes",N(L940)&gt;=Rules!$B$6)),"Update",IF(Z940="Yes",IF(N(AC940)&gt;=Rules!$B$14,"Redirect","Prune"),"Keep")))))))</f>
        <v/>
      </c>
      <c r="AB940">
        <f>IF(A940="","",IF(LEFT(C940&amp;"",1)="3","Already redirects ("&amp;C940&amp;"). Update internal links to point at the final URL.",IF(OR(LEFT(C940&amp;"",1)="4",LEFT(C940&amp;"",1)="5"),IF(AA940="Redirect","Returns "&amp;C940&amp;" but still has "&amp;N(K940)&amp;" clicks and "&amp;N(AC940)&amp;" referring domains. 301 it to the closest live page.","Returns "&amp;C940&amp;" with no clicks or links. Remove internal links and let it 404 or 410."),IF(D940="Non-Indexable","Non-indexable ("&amp;E940&amp;"). Keep if that is intentional; otherwise fix the canonical or noindex.",IF(AA940="Merge","Overlaps with "&amp;I940&amp;IF(N(J940)&gt;0," (similarity "&amp;TEXT(J940,"0.00")&amp;")","")&amp;", which gets more clicks. Merge the useful parts into it and 301 this URL.",IF(AA940="Update",MID(IF(U940="Yes","; Clicks down "&amp;TEXT(-P940,"0%")&amp;" on the previous period","")&amp;IF(V940="Yes","; Average position "&amp;TEXT(N940,"0.0")&amp;" on "&amp;TEXT(L940,"#,##0")&amp;" impressions (striking distance)","")&amp;IF(AND(T940="Yes",N(L940)&gt;=Rules!$B$6),"; Thin ("&amp;F940&amp;" words) but has search demand",""),3,400),IF(AA940="Prune","Low value: "&amp;N(K940)&amp;" clicks, "&amp;N(L940)&amp;" impressions, "&amp;N(Q940)&amp;" sessions, no key events. Remove or noindex it and update internal links.",IF(AA940="Redirect","Low value but "&amp;N(AC940)&amp;" referring domains. 301 it to the closest relevant page to keep those links.",IF(AND(Z940="No",Y940="Yes",N(K940)&lt;Rules!$B$5),"Low search traffic but it converts (key events: "&amp;S940&amp;"). Keep it and link to it.",IF(W940="Yes","Stronger than the page it overlaps ("&amp;I940&amp;"). Keep; merge that page into this one.","Healthy: "&amp;N(K940)&amp;" clicks"&amp;IF(ISNUMBER(N940),", average position "&amp;TEXT(N940,"0.0"),"")&amp;". Keep and monitor."))))))))))</f>
        <v/>
      </c>
      <c r="AE940">
        <f>IF(A940="","",IF(AD940&lt;&gt;"",AD940,AA940))</f>
        <v/>
      </c>
    </row>
    <row r="941">
      <c r="A941">
        <f>IF(Crawl!A940="","",Crawl!A940)</f>
        <v/>
      </c>
      <c r="B941">
        <f>IF(A941="","",Crawl!EC940)</f>
        <v/>
      </c>
      <c r="C941">
        <f>IF(A941="","",IFERROR(INDEX(Crawl!$A940:$DZ940,1,Rules!$H$6),""))</f>
        <v/>
      </c>
      <c r="D941">
        <f>IF(A941="","",IFERROR(INDEX(Crawl!$A940:$DZ940,1,Rules!$H$7),"")&amp;"")</f>
        <v/>
      </c>
      <c r="E941">
        <f>IF(A941="","",IFERROR(INDEX(Crawl!$A940:$DZ940,1,Rules!$H$8),"")&amp;"")</f>
        <v/>
      </c>
      <c r="F941">
        <f>IF(A941="","",IFERROR(INDEX(Crawl!$A940:$DZ940,1,Rules!$H$9),""))</f>
        <v/>
      </c>
      <c r="G941">
        <f>IF(A941="","",IFERROR(INDEX(Crawl!$A940:$DZ940,1,Rules!$H$10),""))</f>
        <v/>
      </c>
      <c r="H941">
        <f>IF(A941="","",IFERROR(INDEX(Crawl!$A940:$DZ940,1,Rules!$H$12),""))</f>
        <v/>
      </c>
      <c r="I941">
        <f>IF(A941="","",IF(AND(N(H941)&gt;0,IFERROR(INDEX(Crawl!$A940:$DZ940,1,Rules!$H$11),"")&amp;""&lt;&gt;""),IFERROR(INDEX(Crawl!$A940:$DZ940,1,Rules!$H$11),"")&amp;"",IF(AND(ISNUMBER(J941),N(J941)&gt;=Rules!$B$12,IFERROR(INDEX(Crawl!$A940:$DZ940,1,Rules!$H$13),"")&amp;""&lt;&gt;""),IFERROR(INDEX(Crawl!$A940:$DZ940,1,Rules!$H$13),"")&amp;"","")))</f>
        <v/>
      </c>
      <c r="J941" s="19">
        <f>IF(A941="","",IF(IFERROR(INDEX(Crawl!$A940:$DZ940,1,Rules!$H$14),"")&amp;""="","",IFERROR(INDEX(Crawl!$A940:$DZ940,1,Rules!$H$14),"")))</f>
        <v/>
      </c>
      <c r="K941">
        <f>IF(A941="","",IFERROR(SUMIFS('GSC current'!$J$2:$J$2001,'GSC current'!$I$2:$I$2001,B941),0))</f>
        <v/>
      </c>
      <c r="L941">
        <f>IF(A941="","",IFERROR(SUMIFS('GSC current'!$K$2:$K$2001,'GSC current'!$I$2:$I$2001,B941),0))</f>
        <v/>
      </c>
      <c r="M941" s="20">
        <f>IF(A941="","",IF(N(L941)&gt;0,K941/L941,""))</f>
        <v/>
      </c>
      <c r="N941" s="21">
        <f>IF(A941="","",IF(N(L941)&gt;0,SUMIFS('GSC current'!$L$2:$L$2001,'GSC current'!$I$2:$I$2001,B941)/L941,""))</f>
        <v/>
      </c>
      <c r="O941">
        <f>IF(A941="","",IFERROR(SUMIFS('GSC previous'!$J$2:$J$2001,'GSC previous'!$I$2:$I$2001,B941),0))</f>
        <v/>
      </c>
      <c r="P941" s="22">
        <f>IF(A941="","",IF(N(O941)&gt;0,(K941-O941)/O941,""))</f>
        <v/>
      </c>
      <c r="Q941">
        <f>IF(A941="","",IFERROR(SUMIFS(GA4!$P$2:$P$2001,GA4!$O$2:$O$2001,B941),0))</f>
        <v/>
      </c>
      <c r="R941" s="23">
        <f>IF(A941="","",IF(N(Q941)&gt;0,SUMIFS(GA4!$Q$2:$Q$2001,GA4!$O$2:$O$2001,B941)/Q941,""))</f>
        <v/>
      </c>
      <c r="S941">
        <f>IF(A941="","",IFERROR(SUMIFS(GA4!$R$2:$R$2001,GA4!$O$2:$O$2001,B941),0))</f>
        <v/>
      </c>
      <c r="T941">
        <f>IF(A941="","",IF(AND(ISNUMBER(F941),LEFT(C941&amp;"",1)="2"),IF(F941&lt;Rules!$B$9,"Yes","No"),"No"))</f>
        <v/>
      </c>
      <c r="U941">
        <f>IF(A941="","",IF(AND(N(O941)&gt;=Rules!$B$8,ISNUMBER(P941)),IF(P941&lt;=-Rules!$B$7,"Yes","No"),"No"))</f>
        <v/>
      </c>
      <c r="V941">
        <f>IF(A941="","",IF(AND(N(L941)&gt;=Rules!$B$6,ISNUMBER(N941)),IF(AND(N941&gt;=Rules!$B$10,N941&lt;=Rules!$B$11),"Yes","No"),"No"))</f>
        <v/>
      </c>
      <c r="W941">
        <f>IF(A941="","",IF(I941&lt;&gt;"","Yes","No"))</f>
        <v/>
      </c>
      <c r="X941">
        <f>IF(I941="","",IF(SUMIFS($K$3:$K$2002,$A$3:$A$2002,SUBSTITUTE(SUBSTITUTE(I941,"?","~?"),"*","~*"))&gt;N(K941),"Yes","No"))</f>
        <v/>
      </c>
      <c r="Y941">
        <f>IF(A941="","",IF(N(S941)&gt;0,"Yes","No"))</f>
        <v/>
      </c>
      <c r="Z941">
        <f>IF(A941="","",IF(AND(N(K941)&lt;Rules!$B$5,N(L941)&lt;Rules!$B$6,N(Q941)&lt;Rules!$B$13,Y941="No"),"Yes","No"))</f>
        <v/>
      </c>
      <c r="AA941">
        <f>IF(A941="","",IF(LEFT(C941&amp;"",1)="3","Redirect",IF(OR(LEFT(C941&amp;"",1)="4",LEFT(C941&amp;"",1)="5"),IF(OR(N(K941)&gt;0,N(AC941)&gt;=Rules!$B$14),"Redirect","Prune"),IF(D941="Non-Indexable","Keep",IF(AND(W941="Yes",X941="Yes",Y941="No"),"Merge",IF(OR(U941="Yes",V941="Yes",AND(T941="Yes",N(L941)&gt;=Rules!$B$6)),"Update",IF(Z941="Yes",IF(N(AC941)&gt;=Rules!$B$14,"Redirect","Prune"),"Keep")))))))</f>
        <v/>
      </c>
      <c r="AB941">
        <f>IF(A941="","",IF(LEFT(C941&amp;"",1)="3","Already redirects ("&amp;C941&amp;"). Update internal links to point at the final URL.",IF(OR(LEFT(C941&amp;"",1)="4",LEFT(C941&amp;"",1)="5"),IF(AA941="Redirect","Returns "&amp;C941&amp;" but still has "&amp;N(K941)&amp;" clicks and "&amp;N(AC941)&amp;" referring domains. 301 it to the closest live page.","Returns "&amp;C941&amp;" with no clicks or links. Remove internal links and let it 404 or 410."),IF(D941="Non-Indexable","Non-indexable ("&amp;E941&amp;"). Keep if that is intentional; otherwise fix the canonical or noindex.",IF(AA941="Merge","Overlaps with "&amp;I941&amp;IF(N(J941)&gt;0," (similarity "&amp;TEXT(J941,"0.00")&amp;")","")&amp;", which gets more clicks. Merge the useful parts into it and 301 this URL.",IF(AA941="Update",MID(IF(U941="Yes","; Clicks down "&amp;TEXT(-P941,"0%")&amp;" on the previous period","")&amp;IF(V941="Yes","; Average position "&amp;TEXT(N941,"0.0")&amp;" on "&amp;TEXT(L941,"#,##0")&amp;" impressions (striking distance)","")&amp;IF(AND(T941="Yes",N(L941)&gt;=Rules!$B$6),"; Thin ("&amp;F941&amp;" words) but has search demand",""),3,400),IF(AA941="Prune","Low value: "&amp;N(K941)&amp;" clicks, "&amp;N(L941)&amp;" impressions, "&amp;N(Q941)&amp;" sessions, no key events. Remove or noindex it and update internal links.",IF(AA941="Redirect","Low value but "&amp;N(AC941)&amp;" referring domains. 301 it to the closest relevant page to keep those links.",IF(AND(Z941="No",Y941="Yes",N(K941)&lt;Rules!$B$5),"Low search traffic but it converts (key events: "&amp;S941&amp;"). Keep it and link to it.",IF(W941="Yes","Stronger than the page it overlaps ("&amp;I941&amp;"). Keep; merge that page into this one.","Healthy: "&amp;N(K941)&amp;" clicks"&amp;IF(ISNUMBER(N941),", average position "&amp;TEXT(N941,"0.0"),"")&amp;". Keep and monitor."))))))))))</f>
        <v/>
      </c>
      <c r="AE941">
        <f>IF(A941="","",IF(AD941&lt;&gt;"",AD941,AA941))</f>
        <v/>
      </c>
    </row>
    <row r="942">
      <c r="A942">
        <f>IF(Crawl!A941="","",Crawl!A941)</f>
        <v/>
      </c>
      <c r="B942">
        <f>IF(A942="","",Crawl!EC941)</f>
        <v/>
      </c>
      <c r="C942">
        <f>IF(A942="","",IFERROR(INDEX(Crawl!$A941:$DZ941,1,Rules!$H$6),""))</f>
        <v/>
      </c>
      <c r="D942">
        <f>IF(A942="","",IFERROR(INDEX(Crawl!$A941:$DZ941,1,Rules!$H$7),"")&amp;"")</f>
        <v/>
      </c>
      <c r="E942">
        <f>IF(A942="","",IFERROR(INDEX(Crawl!$A941:$DZ941,1,Rules!$H$8),"")&amp;"")</f>
        <v/>
      </c>
      <c r="F942">
        <f>IF(A942="","",IFERROR(INDEX(Crawl!$A941:$DZ941,1,Rules!$H$9),""))</f>
        <v/>
      </c>
      <c r="G942">
        <f>IF(A942="","",IFERROR(INDEX(Crawl!$A941:$DZ941,1,Rules!$H$10),""))</f>
        <v/>
      </c>
      <c r="H942">
        <f>IF(A942="","",IFERROR(INDEX(Crawl!$A941:$DZ941,1,Rules!$H$12),""))</f>
        <v/>
      </c>
      <c r="I942">
        <f>IF(A942="","",IF(AND(N(H942)&gt;0,IFERROR(INDEX(Crawl!$A941:$DZ941,1,Rules!$H$11),"")&amp;""&lt;&gt;""),IFERROR(INDEX(Crawl!$A941:$DZ941,1,Rules!$H$11),"")&amp;"",IF(AND(ISNUMBER(J942),N(J942)&gt;=Rules!$B$12,IFERROR(INDEX(Crawl!$A941:$DZ941,1,Rules!$H$13),"")&amp;""&lt;&gt;""),IFERROR(INDEX(Crawl!$A941:$DZ941,1,Rules!$H$13),"")&amp;"","")))</f>
        <v/>
      </c>
      <c r="J942" s="19">
        <f>IF(A942="","",IF(IFERROR(INDEX(Crawl!$A941:$DZ941,1,Rules!$H$14),"")&amp;""="","",IFERROR(INDEX(Crawl!$A941:$DZ941,1,Rules!$H$14),"")))</f>
        <v/>
      </c>
      <c r="K942">
        <f>IF(A942="","",IFERROR(SUMIFS('GSC current'!$J$2:$J$2001,'GSC current'!$I$2:$I$2001,B942),0))</f>
        <v/>
      </c>
      <c r="L942">
        <f>IF(A942="","",IFERROR(SUMIFS('GSC current'!$K$2:$K$2001,'GSC current'!$I$2:$I$2001,B942),0))</f>
        <v/>
      </c>
      <c r="M942" s="20">
        <f>IF(A942="","",IF(N(L942)&gt;0,K942/L942,""))</f>
        <v/>
      </c>
      <c r="N942" s="21">
        <f>IF(A942="","",IF(N(L942)&gt;0,SUMIFS('GSC current'!$L$2:$L$2001,'GSC current'!$I$2:$I$2001,B942)/L942,""))</f>
        <v/>
      </c>
      <c r="O942">
        <f>IF(A942="","",IFERROR(SUMIFS('GSC previous'!$J$2:$J$2001,'GSC previous'!$I$2:$I$2001,B942),0))</f>
        <v/>
      </c>
      <c r="P942" s="22">
        <f>IF(A942="","",IF(N(O942)&gt;0,(K942-O942)/O942,""))</f>
        <v/>
      </c>
      <c r="Q942">
        <f>IF(A942="","",IFERROR(SUMIFS(GA4!$P$2:$P$2001,GA4!$O$2:$O$2001,B942),0))</f>
        <v/>
      </c>
      <c r="R942" s="23">
        <f>IF(A942="","",IF(N(Q942)&gt;0,SUMIFS(GA4!$Q$2:$Q$2001,GA4!$O$2:$O$2001,B942)/Q942,""))</f>
        <v/>
      </c>
      <c r="S942">
        <f>IF(A942="","",IFERROR(SUMIFS(GA4!$R$2:$R$2001,GA4!$O$2:$O$2001,B942),0))</f>
        <v/>
      </c>
      <c r="T942">
        <f>IF(A942="","",IF(AND(ISNUMBER(F942),LEFT(C942&amp;"",1)="2"),IF(F942&lt;Rules!$B$9,"Yes","No"),"No"))</f>
        <v/>
      </c>
      <c r="U942">
        <f>IF(A942="","",IF(AND(N(O942)&gt;=Rules!$B$8,ISNUMBER(P942)),IF(P942&lt;=-Rules!$B$7,"Yes","No"),"No"))</f>
        <v/>
      </c>
      <c r="V942">
        <f>IF(A942="","",IF(AND(N(L942)&gt;=Rules!$B$6,ISNUMBER(N942)),IF(AND(N942&gt;=Rules!$B$10,N942&lt;=Rules!$B$11),"Yes","No"),"No"))</f>
        <v/>
      </c>
      <c r="W942">
        <f>IF(A942="","",IF(I942&lt;&gt;"","Yes","No"))</f>
        <v/>
      </c>
      <c r="X942">
        <f>IF(I942="","",IF(SUMIFS($K$3:$K$2002,$A$3:$A$2002,SUBSTITUTE(SUBSTITUTE(I942,"?","~?"),"*","~*"))&gt;N(K942),"Yes","No"))</f>
        <v/>
      </c>
      <c r="Y942">
        <f>IF(A942="","",IF(N(S942)&gt;0,"Yes","No"))</f>
        <v/>
      </c>
      <c r="Z942">
        <f>IF(A942="","",IF(AND(N(K942)&lt;Rules!$B$5,N(L942)&lt;Rules!$B$6,N(Q942)&lt;Rules!$B$13,Y942="No"),"Yes","No"))</f>
        <v/>
      </c>
      <c r="AA942">
        <f>IF(A942="","",IF(LEFT(C942&amp;"",1)="3","Redirect",IF(OR(LEFT(C942&amp;"",1)="4",LEFT(C942&amp;"",1)="5"),IF(OR(N(K942)&gt;0,N(AC942)&gt;=Rules!$B$14),"Redirect","Prune"),IF(D942="Non-Indexable","Keep",IF(AND(W942="Yes",X942="Yes",Y942="No"),"Merge",IF(OR(U942="Yes",V942="Yes",AND(T942="Yes",N(L942)&gt;=Rules!$B$6)),"Update",IF(Z942="Yes",IF(N(AC942)&gt;=Rules!$B$14,"Redirect","Prune"),"Keep")))))))</f>
        <v/>
      </c>
      <c r="AB942">
        <f>IF(A942="","",IF(LEFT(C942&amp;"",1)="3","Already redirects ("&amp;C942&amp;"). Update internal links to point at the final URL.",IF(OR(LEFT(C942&amp;"",1)="4",LEFT(C942&amp;"",1)="5"),IF(AA942="Redirect","Returns "&amp;C942&amp;" but still has "&amp;N(K942)&amp;" clicks and "&amp;N(AC942)&amp;" referring domains. 301 it to the closest live page.","Returns "&amp;C942&amp;" with no clicks or links. Remove internal links and let it 404 or 410."),IF(D942="Non-Indexable","Non-indexable ("&amp;E942&amp;"). Keep if that is intentional; otherwise fix the canonical or noindex.",IF(AA942="Merge","Overlaps with "&amp;I942&amp;IF(N(J942)&gt;0," (similarity "&amp;TEXT(J942,"0.00")&amp;")","")&amp;", which gets more clicks. Merge the useful parts into it and 301 this URL.",IF(AA942="Update",MID(IF(U942="Yes","; Clicks down "&amp;TEXT(-P942,"0%")&amp;" on the previous period","")&amp;IF(V942="Yes","; Average position "&amp;TEXT(N942,"0.0")&amp;" on "&amp;TEXT(L942,"#,##0")&amp;" impressions (striking distance)","")&amp;IF(AND(T942="Yes",N(L942)&gt;=Rules!$B$6),"; Thin ("&amp;F942&amp;" words) but has search demand",""),3,400),IF(AA942="Prune","Low value: "&amp;N(K942)&amp;" clicks, "&amp;N(L942)&amp;" impressions, "&amp;N(Q942)&amp;" sessions, no key events. Remove or noindex it and update internal links.",IF(AA942="Redirect","Low value but "&amp;N(AC942)&amp;" referring domains. 301 it to the closest relevant page to keep those links.",IF(AND(Z942="No",Y942="Yes",N(K942)&lt;Rules!$B$5),"Low search traffic but it converts (key events: "&amp;S942&amp;"). Keep it and link to it.",IF(W942="Yes","Stronger than the page it overlaps ("&amp;I942&amp;"). Keep; merge that page into this one.","Healthy: "&amp;N(K942)&amp;" clicks"&amp;IF(ISNUMBER(N942),", average position "&amp;TEXT(N942,"0.0"),"")&amp;". Keep and monitor."))))))))))</f>
        <v/>
      </c>
      <c r="AE942">
        <f>IF(A942="","",IF(AD942&lt;&gt;"",AD942,AA942))</f>
        <v/>
      </c>
    </row>
    <row r="943">
      <c r="A943">
        <f>IF(Crawl!A942="","",Crawl!A942)</f>
        <v/>
      </c>
      <c r="B943">
        <f>IF(A943="","",Crawl!EC942)</f>
        <v/>
      </c>
      <c r="C943">
        <f>IF(A943="","",IFERROR(INDEX(Crawl!$A942:$DZ942,1,Rules!$H$6),""))</f>
        <v/>
      </c>
      <c r="D943">
        <f>IF(A943="","",IFERROR(INDEX(Crawl!$A942:$DZ942,1,Rules!$H$7),"")&amp;"")</f>
        <v/>
      </c>
      <c r="E943">
        <f>IF(A943="","",IFERROR(INDEX(Crawl!$A942:$DZ942,1,Rules!$H$8),"")&amp;"")</f>
        <v/>
      </c>
      <c r="F943">
        <f>IF(A943="","",IFERROR(INDEX(Crawl!$A942:$DZ942,1,Rules!$H$9),""))</f>
        <v/>
      </c>
      <c r="G943">
        <f>IF(A943="","",IFERROR(INDEX(Crawl!$A942:$DZ942,1,Rules!$H$10),""))</f>
        <v/>
      </c>
      <c r="H943">
        <f>IF(A943="","",IFERROR(INDEX(Crawl!$A942:$DZ942,1,Rules!$H$12),""))</f>
        <v/>
      </c>
      <c r="I943">
        <f>IF(A943="","",IF(AND(N(H943)&gt;0,IFERROR(INDEX(Crawl!$A942:$DZ942,1,Rules!$H$11),"")&amp;""&lt;&gt;""),IFERROR(INDEX(Crawl!$A942:$DZ942,1,Rules!$H$11),"")&amp;"",IF(AND(ISNUMBER(J943),N(J943)&gt;=Rules!$B$12,IFERROR(INDEX(Crawl!$A942:$DZ942,1,Rules!$H$13),"")&amp;""&lt;&gt;""),IFERROR(INDEX(Crawl!$A942:$DZ942,1,Rules!$H$13),"")&amp;"","")))</f>
        <v/>
      </c>
      <c r="J943" s="19">
        <f>IF(A943="","",IF(IFERROR(INDEX(Crawl!$A942:$DZ942,1,Rules!$H$14),"")&amp;""="","",IFERROR(INDEX(Crawl!$A942:$DZ942,1,Rules!$H$14),"")))</f>
        <v/>
      </c>
      <c r="K943">
        <f>IF(A943="","",IFERROR(SUMIFS('GSC current'!$J$2:$J$2001,'GSC current'!$I$2:$I$2001,B943),0))</f>
        <v/>
      </c>
      <c r="L943">
        <f>IF(A943="","",IFERROR(SUMIFS('GSC current'!$K$2:$K$2001,'GSC current'!$I$2:$I$2001,B943),0))</f>
        <v/>
      </c>
      <c r="M943" s="20">
        <f>IF(A943="","",IF(N(L943)&gt;0,K943/L943,""))</f>
        <v/>
      </c>
      <c r="N943" s="21">
        <f>IF(A943="","",IF(N(L943)&gt;0,SUMIFS('GSC current'!$L$2:$L$2001,'GSC current'!$I$2:$I$2001,B943)/L943,""))</f>
        <v/>
      </c>
      <c r="O943">
        <f>IF(A943="","",IFERROR(SUMIFS('GSC previous'!$J$2:$J$2001,'GSC previous'!$I$2:$I$2001,B943),0))</f>
        <v/>
      </c>
      <c r="P943" s="22">
        <f>IF(A943="","",IF(N(O943)&gt;0,(K943-O943)/O943,""))</f>
        <v/>
      </c>
      <c r="Q943">
        <f>IF(A943="","",IFERROR(SUMIFS(GA4!$P$2:$P$2001,GA4!$O$2:$O$2001,B943),0))</f>
        <v/>
      </c>
      <c r="R943" s="23">
        <f>IF(A943="","",IF(N(Q943)&gt;0,SUMIFS(GA4!$Q$2:$Q$2001,GA4!$O$2:$O$2001,B943)/Q943,""))</f>
        <v/>
      </c>
      <c r="S943">
        <f>IF(A943="","",IFERROR(SUMIFS(GA4!$R$2:$R$2001,GA4!$O$2:$O$2001,B943),0))</f>
        <v/>
      </c>
      <c r="T943">
        <f>IF(A943="","",IF(AND(ISNUMBER(F943),LEFT(C943&amp;"",1)="2"),IF(F943&lt;Rules!$B$9,"Yes","No"),"No"))</f>
        <v/>
      </c>
      <c r="U943">
        <f>IF(A943="","",IF(AND(N(O943)&gt;=Rules!$B$8,ISNUMBER(P943)),IF(P943&lt;=-Rules!$B$7,"Yes","No"),"No"))</f>
        <v/>
      </c>
      <c r="V943">
        <f>IF(A943="","",IF(AND(N(L943)&gt;=Rules!$B$6,ISNUMBER(N943)),IF(AND(N943&gt;=Rules!$B$10,N943&lt;=Rules!$B$11),"Yes","No"),"No"))</f>
        <v/>
      </c>
      <c r="W943">
        <f>IF(A943="","",IF(I943&lt;&gt;"","Yes","No"))</f>
        <v/>
      </c>
      <c r="X943">
        <f>IF(I943="","",IF(SUMIFS($K$3:$K$2002,$A$3:$A$2002,SUBSTITUTE(SUBSTITUTE(I943,"?","~?"),"*","~*"))&gt;N(K943),"Yes","No"))</f>
        <v/>
      </c>
      <c r="Y943">
        <f>IF(A943="","",IF(N(S943)&gt;0,"Yes","No"))</f>
        <v/>
      </c>
      <c r="Z943">
        <f>IF(A943="","",IF(AND(N(K943)&lt;Rules!$B$5,N(L943)&lt;Rules!$B$6,N(Q943)&lt;Rules!$B$13,Y943="No"),"Yes","No"))</f>
        <v/>
      </c>
      <c r="AA943">
        <f>IF(A943="","",IF(LEFT(C943&amp;"",1)="3","Redirect",IF(OR(LEFT(C943&amp;"",1)="4",LEFT(C943&amp;"",1)="5"),IF(OR(N(K943)&gt;0,N(AC943)&gt;=Rules!$B$14),"Redirect","Prune"),IF(D943="Non-Indexable","Keep",IF(AND(W943="Yes",X943="Yes",Y943="No"),"Merge",IF(OR(U943="Yes",V943="Yes",AND(T943="Yes",N(L943)&gt;=Rules!$B$6)),"Update",IF(Z943="Yes",IF(N(AC943)&gt;=Rules!$B$14,"Redirect","Prune"),"Keep")))))))</f>
        <v/>
      </c>
      <c r="AB943">
        <f>IF(A943="","",IF(LEFT(C943&amp;"",1)="3","Already redirects ("&amp;C943&amp;"). Update internal links to point at the final URL.",IF(OR(LEFT(C943&amp;"",1)="4",LEFT(C943&amp;"",1)="5"),IF(AA943="Redirect","Returns "&amp;C943&amp;" but still has "&amp;N(K943)&amp;" clicks and "&amp;N(AC943)&amp;" referring domains. 301 it to the closest live page.","Returns "&amp;C943&amp;" with no clicks or links. Remove internal links and let it 404 or 410."),IF(D943="Non-Indexable","Non-indexable ("&amp;E943&amp;"). Keep if that is intentional; otherwise fix the canonical or noindex.",IF(AA943="Merge","Overlaps with "&amp;I943&amp;IF(N(J943)&gt;0," (similarity "&amp;TEXT(J943,"0.00")&amp;")","")&amp;", which gets more clicks. Merge the useful parts into it and 301 this URL.",IF(AA943="Update",MID(IF(U943="Yes","; Clicks down "&amp;TEXT(-P943,"0%")&amp;" on the previous period","")&amp;IF(V943="Yes","; Average position "&amp;TEXT(N943,"0.0")&amp;" on "&amp;TEXT(L943,"#,##0")&amp;" impressions (striking distance)","")&amp;IF(AND(T943="Yes",N(L943)&gt;=Rules!$B$6),"; Thin ("&amp;F943&amp;" words) but has search demand",""),3,400),IF(AA943="Prune","Low value: "&amp;N(K943)&amp;" clicks, "&amp;N(L943)&amp;" impressions, "&amp;N(Q943)&amp;" sessions, no key events. Remove or noindex it and update internal links.",IF(AA943="Redirect","Low value but "&amp;N(AC943)&amp;" referring domains. 301 it to the closest relevant page to keep those links.",IF(AND(Z943="No",Y943="Yes",N(K943)&lt;Rules!$B$5),"Low search traffic but it converts (key events: "&amp;S943&amp;"). Keep it and link to it.",IF(W943="Yes","Stronger than the page it overlaps ("&amp;I943&amp;"). Keep; merge that page into this one.","Healthy: "&amp;N(K943)&amp;" clicks"&amp;IF(ISNUMBER(N943),", average position "&amp;TEXT(N943,"0.0"),"")&amp;". Keep and monitor."))))))))))</f>
        <v/>
      </c>
      <c r="AE943">
        <f>IF(A943="","",IF(AD943&lt;&gt;"",AD943,AA943))</f>
        <v/>
      </c>
    </row>
    <row r="944">
      <c r="A944">
        <f>IF(Crawl!A943="","",Crawl!A943)</f>
        <v/>
      </c>
      <c r="B944">
        <f>IF(A944="","",Crawl!EC943)</f>
        <v/>
      </c>
      <c r="C944">
        <f>IF(A944="","",IFERROR(INDEX(Crawl!$A943:$DZ943,1,Rules!$H$6),""))</f>
        <v/>
      </c>
      <c r="D944">
        <f>IF(A944="","",IFERROR(INDEX(Crawl!$A943:$DZ943,1,Rules!$H$7),"")&amp;"")</f>
        <v/>
      </c>
      <c r="E944">
        <f>IF(A944="","",IFERROR(INDEX(Crawl!$A943:$DZ943,1,Rules!$H$8),"")&amp;"")</f>
        <v/>
      </c>
      <c r="F944">
        <f>IF(A944="","",IFERROR(INDEX(Crawl!$A943:$DZ943,1,Rules!$H$9),""))</f>
        <v/>
      </c>
      <c r="G944">
        <f>IF(A944="","",IFERROR(INDEX(Crawl!$A943:$DZ943,1,Rules!$H$10),""))</f>
        <v/>
      </c>
      <c r="H944">
        <f>IF(A944="","",IFERROR(INDEX(Crawl!$A943:$DZ943,1,Rules!$H$12),""))</f>
        <v/>
      </c>
      <c r="I944">
        <f>IF(A944="","",IF(AND(N(H944)&gt;0,IFERROR(INDEX(Crawl!$A943:$DZ943,1,Rules!$H$11),"")&amp;""&lt;&gt;""),IFERROR(INDEX(Crawl!$A943:$DZ943,1,Rules!$H$11),"")&amp;"",IF(AND(ISNUMBER(J944),N(J944)&gt;=Rules!$B$12,IFERROR(INDEX(Crawl!$A943:$DZ943,1,Rules!$H$13),"")&amp;""&lt;&gt;""),IFERROR(INDEX(Crawl!$A943:$DZ943,1,Rules!$H$13),"")&amp;"","")))</f>
        <v/>
      </c>
      <c r="J944" s="19">
        <f>IF(A944="","",IF(IFERROR(INDEX(Crawl!$A943:$DZ943,1,Rules!$H$14),"")&amp;""="","",IFERROR(INDEX(Crawl!$A943:$DZ943,1,Rules!$H$14),"")))</f>
        <v/>
      </c>
      <c r="K944">
        <f>IF(A944="","",IFERROR(SUMIFS('GSC current'!$J$2:$J$2001,'GSC current'!$I$2:$I$2001,B944),0))</f>
        <v/>
      </c>
      <c r="L944">
        <f>IF(A944="","",IFERROR(SUMIFS('GSC current'!$K$2:$K$2001,'GSC current'!$I$2:$I$2001,B944),0))</f>
        <v/>
      </c>
      <c r="M944" s="20">
        <f>IF(A944="","",IF(N(L944)&gt;0,K944/L944,""))</f>
        <v/>
      </c>
      <c r="N944" s="21">
        <f>IF(A944="","",IF(N(L944)&gt;0,SUMIFS('GSC current'!$L$2:$L$2001,'GSC current'!$I$2:$I$2001,B944)/L944,""))</f>
        <v/>
      </c>
      <c r="O944">
        <f>IF(A944="","",IFERROR(SUMIFS('GSC previous'!$J$2:$J$2001,'GSC previous'!$I$2:$I$2001,B944),0))</f>
        <v/>
      </c>
      <c r="P944" s="22">
        <f>IF(A944="","",IF(N(O944)&gt;0,(K944-O944)/O944,""))</f>
        <v/>
      </c>
      <c r="Q944">
        <f>IF(A944="","",IFERROR(SUMIFS(GA4!$P$2:$P$2001,GA4!$O$2:$O$2001,B944),0))</f>
        <v/>
      </c>
      <c r="R944" s="23">
        <f>IF(A944="","",IF(N(Q944)&gt;0,SUMIFS(GA4!$Q$2:$Q$2001,GA4!$O$2:$O$2001,B944)/Q944,""))</f>
        <v/>
      </c>
      <c r="S944">
        <f>IF(A944="","",IFERROR(SUMIFS(GA4!$R$2:$R$2001,GA4!$O$2:$O$2001,B944),0))</f>
        <v/>
      </c>
      <c r="T944">
        <f>IF(A944="","",IF(AND(ISNUMBER(F944),LEFT(C944&amp;"",1)="2"),IF(F944&lt;Rules!$B$9,"Yes","No"),"No"))</f>
        <v/>
      </c>
      <c r="U944">
        <f>IF(A944="","",IF(AND(N(O944)&gt;=Rules!$B$8,ISNUMBER(P944)),IF(P944&lt;=-Rules!$B$7,"Yes","No"),"No"))</f>
        <v/>
      </c>
      <c r="V944">
        <f>IF(A944="","",IF(AND(N(L944)&gt;=Rules!$B$6,ISNUMBER(N944)),IF(AND(N944&gt;=Rules!$B$10,N944&lt;=Rules!$B$11),"Yes","No"),"No"))</f>
        <v/>
      </c>
      <c r="W944">
        <f>IF(A944="","",IF(I944&lt;&gt;"","Yes","No"))</f>
        <v/>
      </c>
      <c r="X944">
        <f>IF(I944="","",IF(SUMIFS($K$3:$K$2002,$A$3:$A$2002,SUBSTITUTE(SUBSTITUTE(I944,"?","~?"),"*","~*"))&gt;N(K944),"Yes","No"))</f>
        <v/>
      </c>
      <c r="Y944">
        <f>IF(A944="","",IF(N(S944)&gt;0,"Yes","No"))</f>
        <v/>
      </c>
      <c r="Z944">
        <f>IF(A944="","",IF(AND(N(K944)&lt;Rules!$B$5,N(L944)&lt;Rules!$B$6,N(Q944)&lt;Rules!$B$13,Y944="No"),"Yes","No"))</f>
        <v/>
      </c>
      <c r="AA944">
        <f>IF(A944="","",IF(LEFT(C944&amp;"",1)="3","Redirect",IF(OR(LEFT(C944&amp;"",1)="4",LEFT(C944&amp;"",1)="5"),IF(OR(N(K944)&gt;0,N(AC944)&gt;=Rules!$B$14),"Redirect","Prune"),IF(D944="Non-Indexable","Keep",IF(AND(W944="Yes",X944="Yes",Y944="No"),"Merge",IF(OR(U944="Yes",V944="Yes",AND(T944="Yes",N(L944)&gt;=Rules!$B$6)),"Update",IF(Z944="Yes",IF(N(AC944)&gt;=Rules!$B$14,"Redirect","Prune"),"Keep")))))))</f>
        <v/>
      </c>
      <c r="AB944">
        <f>IF(A944="","",IF(LEFT(C944&amp;"",1)="3","Already redirects ("&amp;C944&amp;"). Update internal links to point at the final URL.",IF(OR(LEFT(C944&amp;"",1)="4",LEFT(C944&amp;"",1)="5"),IF(AA944="Redirect","Returns "&amp;C944&amp;" but still has "&amp;N(K944)&amp;" clicks and "&amp;N(AC944)&amp;" referring domains. 301 it to the closest live page.","Returns "&amp;C944&amp;" with no clicks or links. Remove internal links and let it 404 or 410."),IF(D944="Non-Indexable","Non-indexable ("&amp;E944&amp;"). Keep if that is intentional; otherwise fix the canonical or noindex.",IF(AA944="Merge","Overlaps with "&amp;I944&amp;IF(N(J944)&gt;0," (similarity "&amp;TEXT(J944,"0.00")&amp;")","")&amp;", which gets more clicks. Merge the useful parts into it and 301 this URL.",IF(AA944="Update",MID(IF(U944="Yes","; Clicks down "&amp;TEXT(-P944,"0%")&amp;" on the previous period","")&amp;IF(V944="Yes","; Average position "&amp;TEXT(N944,"0.0")&amp;" on "&amp;TEXT(L944,"#,##0")&amp;" impressions (striking distance)","")&amp;IF(AND(T944="Yes",N(L944)&gt;=Rules!$B$6),"; Thin ("&amp;F944&amp;" words) but has search demand",""),3,400),IF(AA944="Prune","Low value: "&amp;N(K944)&amp;" clicks, "&amp;N(L944)&amp;" impressions, "&amp;N(Q944)&amp;" sessions, no key events. Remove or noindex it and update internal links.",IF(AA944="Redirect","Low value but "&amp;N(AC944)&amp;" referring domains. 301 it to the closest relevant page to keep those links.",IF(AND(Z944="No",Y944="Yes",N(K944)&lt;Rules!$B$5),"Low search traffic but it converts (key events: "&amp;S944&amp;"). Keep it and link to it.",IF(W944="Yes","Stronger than the page it overlaps ("&amp;I944&amp;"). Keep; merge that page into this one.","Healthy: "&amp;N(K944)&amp;" clicks"&amp;IF(ISNUMBER(N944),", average position "&amp;TEXT(N944,"0.0"),"")&amp;". Keep and monitor."))))))))))</f>
        <v/>
      </c>
      <c r="AE944">
        <f>IF(A944="","",IF(AD944&lt;&gt;"",AD944,AA944))</f>
        <v/>
      </c>
    </row>
    <row r="945">
      <c r="A945">
        <f>IF(Crawl!A944="","",Crawl!A944)</f>
        <v/>
      </c>
      <c r="B945">
        <f>IF(A945="","",Crawl!EC944)</f>
        <v/>
      </c>
      <c r="C945">
        <f>IF(A945="","",IFERROR(INDEX(Crawl!$A944:$DZ944,1,Rules!$H$6),""))</f>
        <v/>
      </c>
      <c r="D945">
        <f>IF(A945="","",IFERROR(INDEX(Crawl!$A944:$DZ944,1,Rules!$H$7),"")&amp;"")</f>
        <v/>
      </c>
      <c r="E945">
        <f>IF(A945="","",IFERROR(INDEX(Crawl!$A944:$DZ944,1,Rules!$H$8),"")&amp;"")</f>
        <v/>
      </c>
      <c r="F945">
        <f>IF(A945="","",IFERROR(INDEX(Crawl!$A944:$DZ944,1,Rules!$H$9),""))</f>
        <v/>
      </c>
      <c r="G945">
        <f>IF(A945="","",IFERROR(INDEX(Crawl!$A944:$DZ944,1,Rules!$H$10),""))</f>
        <v/>
      </c>
      <c r="H945">
        <f>IF(A945="","",IFERROR(INDEX(Crawl!$A944:$DZ944,1,Rules!$H$12),""))</f>
        <v/>
      </c>
      <c r="I945">
        <f>IF(A945="","",IF(AND(N(H945)&gt;0,IFERROR(INDEX(Crawl!$A944:$DZ944,1,Rules!$H$11),"")&amp;""&lt;&gt;""),IFERROR(INDEX(Crawl!$A944:$DZ944,1,Rules!$H$11),"")&amp;"",IF(AND(ISNUMBER(J945),N(J945)&gt;=Rules!$B$12,IFERROR(INDEX(Crawl!$A944:$DZ944,1,Rules!$H$13),"")&amp;""&lt;&gt;""),IFERROR(INDEX(Crawl!$A944:$DZ944,1,Rules!$H$13),"")&amp;"","")))</f>
        <v/>
      </c>
      <c r="J945" s="19">
        <f>IF(A945="","",IF(IFERROR(INDEX(Crawl!$A944:$DZ944,1,Rules!$H$14),"")&amp;""="","",IFERROR(INDEX(Crawl!$A944:$DZ944,1,Rules!$H$14),"")))</f>
        <v/>
      </c>
      <c r="K945">
        <f>IF(A945="","",IFERROR(SUMIFS('GSC current'!$J$2:$J$2001,'GSC current'!$I$2:$I$2001,B945),0))</f>
        <v/>
      </c>
      <c r="L945">
        <f>IF(A945="","",IFERROR(SUMIFS('GSC current'!$K$2:$K$2001,'GSC current'!$I$2:$I$2001,B945),0))</f>
        <v/>
      </c>
      <c r="M945" s="20">
        <f>IF(A945="","",IF(N(L945)&gt;0,K945/L945,""))</f>
        <v/>
      </c>
      <c r="N945" s="21">
        <f>IF(A945="","",IF(N(L945)&gt;0,SUMIFS('GSC current'!$L$2:$L$2001,'GSC current'!$I$2:$I$2001,B945)/L945,""))</f>
        <v/>
      </c>
      <c r="O945">
        <f>IF(A945="","",IFERROR(SUMIFS('GSC previous'!$J$2:$J$2001,'GSC previous'!$I$2:$I$2001,B945),0))</f>
        <v/>
      </c>
      <c r="P945" s="22">
        <f>IF(A945="","",IF(N(O945)&gt;0,(K945-O945)/O945,""))</f>
        <v/>
      </c>
      <c r="Q945">
        <f>IF(A945="","",IFERROR(SUMIFS(GA4!$P$2:$P$2001,GA4!$O$2:$O$2001,B945),0))</f>
        <v/>
      </c>
      <c r="R945" s="23">
        <f>IF(A945="","",IF(N(Q945)&gt;0,SUMIFS(GA4!$Q$2:$Q$2001,GA4!$O$2:$O$2001,B945)/Q945,""))</f>
        <v/>
      </c>
      <c r="S945">
        <f>IF(A945="","",IFERROR(SUMIFS(GA4!$R$2:$R$2001,GA4!$O$2:$O$2001,B945),0))</f>
        <v/>
      </c>
      <c r="T945">
        <f>IF(A945="","",IF(AND(ISNUMBER(F945),LEFT(C945&amp;"",1)="2"),IF(F945&lt;Rules!$B$9,"Yes","No"),"No"))</f>
        <v/>
      </c>
      <c r="U945">
        <f>IF(A945="","",IF(AND(N(O945)&gt;=Rules!$B$8,ISNUMBER(P945)),IF(P945&lt;=-Rules!$B$7,"Yes","No"),"No"))</f>
        <v/>
      </c>
      <c r="V945">
        <f>IF(A945="","",IF(AND(N(L945)&gt;=Rules!$B$6,ISNUMBER(N945)),IF(AND(N945&gt;=Rules!$B$10,N945&lt;=Rules!$B$11),"Yes","No"),"No"))</f>
        <v/>
      </c>
      <c r="W945">
        <f>IF(A945="","",IF(I945&lt;&gt;"","Yes","No"))</f>
        <v/>
      </c>
      <c r="X945">
        <f>IF(I945="","",IF(SUMIFS($K$3:$K$2002,$A$3:$A$2002,SUBSTITUTE(SUBSTITUTE(I945,"?","~?"),"*","~*"))&gt;N(K945),"Yes","No"))</f>
        <v/>
      </c>
      <c r="Y945">
        <f>IF(A945="","",IF(N(S945)&gt;0,"Yes","No"))</f>
        <v/>
      </c>
      <c r="Z945">
        <f>IF(A945="","",IF(AND(N(K945)&lt;Rules!$B$5,N(L945)&lt;Rules!$B$6,N(Q945)&lt;Rules!$B$13,Y945="No"),"Yes","No"))</f>
        <v/>
      </c>
      <c r="AA945">
        <f>IF(A945="","",IF(LEFT(C945&amp;"",1)="3","Redirect",IF(OR(LEFT(C945&amp;"",1)="4",LEFT(C945&amp;"",1)="5"),IF(OR(N(K945)&gt;0,N(AC945)&gt;=Rules!$B$14),"Redirect","Prune"),IF(D945="Non-Indexable","Keep",IF(AND(W945="Yes",X945="Yes",Y945="No"),"Merge",IF(OR(U945="Yes",V945="Yes",AND(T945="Yes",N(L945)&gt;=Rules!$B$6)),"Update",IF(Z945="Yes",IF(N(AC945)&gt;=Rules!$B$14,"Redirect","Prune"),"Keep")))))))</f>
        <v/>
      </c>
      <c r="AB945">
        <f>IF(A945="","",IF(LEFT(C945&amp;"",1)="3","Already redirects ("&amp;C945&amp;"). Update internal links to point at the final URL.",IF(OR(LEFT(C945&amp;"",1)="4",LEFT(C945&amp;"",1)="5"),IF(AA945="Redirect","Returns "&amp;C945&amp;" but still has "&amp;N(K945)&amp;" clicks and "&amp;N(AC945)&amp;" referring domains. 301 it to the closest live page.","Returns "&amp;C945&amp;" with no clicks or links. Remove internal links and let it 404 or 410."),IF(D945="Non-Indexable","Non-indexable ("&amp;E945&amp;"). Keep if that is intentional; otherwise fix the canonical or noindex.",IF(AA945="Merge","Overlaps with "&amp;I945&amp;IF(N(J945)&gt;0," (similarity "&amp;TEXT(J945,"0.00")&amp;")","")&amp;", which gets more clicks. Merge the useful parts into it and 301 this URL.",IF(AA945="Update",MID(IF(U945="Yes","; Clicks down "&amp;TEXT(-P945,"0%")&amp;" on the previous period","")&amp;IF(V945="Yes","; Average position "&amp;TEXT(N945,"0.0")&amp;" on "&amp;TEXT(L945,"#,##0")&amp;" impressions (striking distance)","")&amp;IF(AND(T945="Yes",N(L945)&gt;=Rules!$B$6),"; Thin ("&amp;F945&amp;" words) but has search demand",""),3,400),IF(AA945="Prune","Low value: "&amp;N(K945)&amp;" clicks, "&amp;N(L945)&amp;" impressions, "&amp;N(Q945)&amp;" sessions, no key events. Remove or noindex it and update internal links.",IF(AA945="Redirect","Low value but "&amp;N(AC945)&amp;" referring domains. 301 it to the closest relevant page to keep those links.",IF(AND(Z945="No",Y945="Yes",N(K945)&lt;Rules!$B$5),"Low search traffic but it converts (key events: "&amp;S945&amp;"). Keep it and link to it.",IF(W945="Yes","Stronger than the page it overlaps ("&amp;I945&amp;"). Keep; merge that page into this one.","Healthy: "&amp;N(K945)&amp;" clicks"&amp;IF(ISNUMBER(N945),", average position "&amp;TEXT(N945,"0.0"),"")&amp;". Keep and monitor."))))))))))</f>
        <v/>
      </c>
      <c r="AE945">
        <f>IF(A945="","",IF(AD945&lt;&gt;"",AD945,AA945))</f>
        <v/>
      </c>
    </row>
    <row r="946">
      <c r="A946">
        <f>IF(Crawl!A945="","",Crawl!A945)</f>
        <v/>
      </c>
      <c r="B946">
        <f>IF(A946="","",Crawl!EC945)</f>
        <v/>
      </c>
      <c r="C946">
        <f>IF(A946="","",IFERROR(INDEX(Crawl!$A945:$DZ945,1,Rules!$H$6),""))</f>
        <v/>
      </c>
      <c r="D946">
        <f>IF(A946="","",IFERROR(INDEX(Crawl!$A945:$DZ945,1,Rules!$H$7),"")&amp;"")</f>
        <v/>
      </c>
      <c r="E946">
        <f>IF(A946="","",IFERROR(INDEX(Crawl!$A945:$DZ945,1,Rules!$H$8),"")&amp;"")</f>
        <v/>
      </c>
      <c r="F946">
        <f>IF(A946="","",IFERROR(INDEX(Crawl!$A945:$DZ945,1,Rules!$H$9),""))</f>
        <v/>
      </c>
      <c r="G946">
        <f>IF(A946="","",IFERROR(INDEX(Crawl!$A945:$DZ945,1,Rules!$H$10),""))</f>
        <v/>
      </c>
      <c r="H946">
        <f>IF(A946="","",IFERROR(INDEX(Crawl!$A945:$DZ945,1,Rules!$H$12),""))</f>
        <v/>
      </c>
      <c r="I946">
        <f>IF(A946="","",IF(AND(N(H946)&gt;0,IFERROR(INDEX(Crawl!$A945:$DZ945,1,Rules!$H$11),"")&amp;""&lt;&gt;""),IFERROR(INDEX(Crawl!$A945:$DZ945,1,Rules!$H$11),"")&amp;"",IF(AND(ISNUMBER(J946),N(J946)&gt;=Rules!$B$12,IFERROR(INDEX(Crawl!$A945:$DZ945,1,Rules!$H$13),"")&amp;""&lt;&gt;""),IFERROR(INDEX(Crawl!$A945:$DZ945,1,Rules!$H$13),"")&amp;"","")))</f>
        <v/>
      </c>
      <c r="J946" s="19">
        <f>IF(A946="","",IF(IFERROR(INDEX(Crawl!$A945:$DZ945,1,Rules!$H$14),"")&amp;""="","",IFERROR(INDEX(Crawl!$A945:$DZ945,1,Rules!$H$14),"")))</f>
        <v/>
      </c>
      <c r="K946">
        <f>IF(A946="","",IFERROR(SUMIFS('GSC current'!$J$2:$J$2001,'GSC current'!$I$2:$I$2001,B946),0))</f>
        <v/>
      </c>
      <c r="L946">
        <f>IF(A946="","",IFERROR(SUMIFS('GSC current'!$K$2:$K$2001,'GSC current'!$I$2:$I$2001,B946),0))</f>
        <v/>
      </c>
      <c r="M946" s="20">
        <f>IF(A946="","",IF(N(L946)&gt;0,K946/L946,""))</f>
        <v/>
      </c>
      <c r="N946" s="21">
        <f>IF(A946="","",IF(N(L946)&gt;0,SUMIFS('GSC current'!$L$2:$L$2001,'GSC current'!$I$2:$I$2001,B946)/L946,""))</f>
        <v/>
      </c>
      <c r="O946">
        <f>IF(A946="","",IFERROR(SUMIFS('GSC previous'!$J$2:$J$2001,'GSC previous'!$I$2:$I$2001,B946),0))</f>
        <v/>
      </c>
      <c r="P946" s="22">
        <f>IF(A946="","",IF(N(O946)&gt;0,(K946-O946)/O946,""))</f>
        <v/>
      </c>
      <c r="Q946">
        <f>IF(A946="","",IFERROR(SUMIFS(GA4!$P$2:$P$2001,GA4!$O$2:$O$2001,B946),0))</f>
        <v/>
      </c>
      <c r="R946" s="23">
        <f>IF(A946="","",IF(N(Q946)&gt;0,SUMIFS(GA4!$Q$2:$Q$2001,GA4!$O$2:$O$2001,B946)/Q946,""))</f>
        <v/>
      </c>
      <c r="S946">
        <f>IF(A946="","",IFERROR(SUMIFS(GA4!$R$2:$R$2001,GA4!$O$2:$O$2001,B946),0))</f>
        <v/>
      </c>
      <c r="T946">
        <f>IF(A946="","",IF(AND(ISNUMBER(F946),LEFT(C946&amp;"",1)="2"),IF(F946&lt;Rules!$B$9,"Yes","No"),"No"))</f>
        <v/>
      </c>
      <c r="U946">
        <f>IF(A946="","",IF(AND(N(O946)&gt;=Rules!$B$8,ISNUMBER(P946)),IF(P946&lt;=-Rules!$B$7,"Yes","No"),"No"))</f>
        <v/>
      </c>
      <c r="V946">
        <f>IF(A946="","",IF(AND(N(L946)&gt;=Rules!$B$6,ISNUMBER(N946)),IF(AND(N946&gt;=Rules!$B$10,N946&lt;=Rules!$B$11),"Yes","No"),"No"))</f>
        <v/>
      </c>
      <c r="W946">
        <f>IF(A946="","",IF(I946&lt;&gt;"","Yes","No"))</f>
        <v/>
      </c>
      <c r="X946">
        <f>IF(I946="","",IF(SUMIFS($K$3:$K$2002,$A$3:$A$2002,SUBSTITUTE(SUBSTITUTE(I946,"?","~?"),"*","~*"))&gt;N(K946),"Yes","No"))</f>
        <v/>
      </c>
      <c r="Y946">
        <f>IF(A946="","",IF(N(S946)&gt;0,"Yes","No"))</f>
        <v/>
      </c>
      <c r="Z946">
        <f>IF(A946="","",IF(AND(N(K946)&lt;Rules!$B$5,N(L946)&lt;Rules!$B$6,N(Q946)&lt;Rules!$B$13,Y946="No"),"Yes","No"))</f>
        <v/>
      </c>
      <c r="AA946">
        <f>IF(A946="","",IF(LEFT(C946&amp;"",1)="3","Redirect",IF(OR(LEFT(C946&amp;"",1)="4",LEFT(C946&amp;"",1)="5"),IF(OR(N(K946)&gt;0,N(AC946)&gt;=Rules!$B$14),"Redirect","Prune"),IF(D946="Non-Indexable","Keep",IF(AND(W946="Yes",X946="Yes",Y946="No"),"Merge",IF(OR(U946="Yes",V946="Yes",AND(T946="Yes",N(L946)&gt;=Rules!$B$6)),"Update",IF(Z946="Yes",IF(N(AC946)&gt;=Rules!$B$14,"Redirect","Prune"),"Keep")))))))</f>
        <v/>
      </c>
      <c r="AB946">
        <f>IF(A946="","",IF(LEFT(C946&amp;"",1)="3","Already redirects ("&amp;C946&amp;"). Update internal links to point at the final URL.",IF(OR(LEFT(C946&amp;"",1)="4",LEFT(C946&amp;"",1)="5"),IF(AA946="Redirect","Returns "&amp;C946&amp;" but still has "&amp;N(K946)&amp;" clicks and "&amp;N(AC946)&amp;" referring domains. 301 it to the closest live page.","Returns "&amp;C946&amp;" with no clicks or links. Remove internal links and let it 404 or 410."),IF(D946="Non-Indexable","Non-indexable ("&amp;E946&amp;"). Keep if that is intentional; otherwise fix the canonical or noindex.",IF(AA946="Merge","Overlaps with "&amp;I946&amp;IF(N(J946)&gt;0," (similarity "&amp;TEXT(J946,"0.00")&amp;")","")&amp;", which gets more clicks. Merge the useful parts into it and 301 this URL.",IF(AA946="Update",MID(IF(U946="Yes","; Clicks down "&amp;TEXT(-P946,"0%")&amp;" on the previous period","")&amp;IF(V946="Yes","; Average position "&amp;TEXT(N946,"0.0")&amp;" on "&amp;TEXT(L946,"#,##0")&amp;" impressions (striking distance)","")&amp;IF(AND(T946="Yes",N(L946)&gt;=Rules!$B$6),"; Thin ("&amp;F946&amp;" words) but has search demand",""),3,400),IF(AA946="Prune","Low value: "&amp;N(K946)&amp;" clicks, "&amp;N(L946)&amp;" impressions, "&amp;N(Q946)&amp;" sessions, no key events. Remove or noindex it and update internal links.",IF(AA946="Redirect","Low value but "&amp;N(AC946)&amp;" referring domains. 301 it to the closest relevant page to keep those links.",IF(AND(Z946="No",Y946="Yes",N(K946)&lt;Rules!$B$5),"Low search traffic but it converts (key events: "&amp;S946&amp;"). Keep it and link to it.",IF(W946="Yes","Stronger than the page it overlaps ("&amp;I946&amp;"). Keep; merge that page into this one.","Healthy: "&amp;N(K946)&amp;" clicks"&amp;IF(ISNUMBER(N946),", average position "&amp;TEXT(N946,"0.0"),"")&amp;". Keep and monitor."))))))))))</f>
        <v/>
      </c>
      <c r="AE946">
        <f>IF(A946="","",IF(AD946&lt;&gt;"",AD946,AA946))</f>
        <v/>
      </c>
    </row>
    <row r="947">
      <c r="A947">
        <f>IF(Crawl!A946="","",Crawl!A946)</f>
        <v/>
      </c>
      <c r="B947">
        <f>IF(A947="","",Crawl!EC946)</f>
        <v/>
      </c>
      <c r="C947">
        <f>IF(A947="","",IFERROR(INDEX(Crawl!$A946:$DZ946,1,Rules!$H$6),""))</f>
        <v/>
      </c>
      <c r="D947">
        <f>IF(A947="","",IFERROR(INDEX(Crawl!$A946:$DZ946,1,Rules!$H$7),"")&amp;"")</f>
        <v/>
      </c>
      <c r="E947">
        <f>IF(A947="","",IFERROR(INDEX(Crawl!$A946:$DZ946,1,Rules!$H$8),"")&amp;"")</f>
        <v/>
      </c>
      <c r="F947">
        <f>IF(A947="","",IFERROR(INDEX(Crawl!$A946:$DZ946,1,Rules!$H$9),""))</f>
        <v/>
      </c>
      <c r="G947">
        <f>IF(A947="","",IFERROR(INDEX(Crawl!$A946:$DZ946,1,Rules!$H$10),""))</f>
        <v/>
      </c>
      <c r="H947">
        <f>IF(A947="","",IFERROR(INDEX(Crawl!$A946:$DZ946,1,Rules!$H$12),""))</f>
        <v/>
      </c>
      <c r="I947">
        <f>IF(A947="","",IF(AND(N(H947)&gt;0,IFERROR(INDEX(Crawl!$A946:$DZ946,1,Rules!$H$11),"")&amp;""&lt;&gt;""),IFERROR(INDEX(Crawl!$A946:$DZ946,1,Rules!$H$11),"")&amp;"",IF(AND(ISNUMBER(J947),N(J947)&gt;=Rules!$B$12,IFERROR(INDEX(Crawl!$A946:$DZ946,1,Rules!$H$13),"")&amp;""&lt;&gt;""),IFERROR(INDEX(Crawl!$A946:$DZ946,1,Rules!$H$13),"")&amp;"","")))</f>
        <v/>
      </c>
      <c r="J947" s="19">
        <f>IF(A947="","",IF(IFERROR(INDEX(Crawl!$A946:$DZ946,1,Rules!$H$14),"")&amp;""="","",IFERROR(INDEX(Crawl!$A946:$DZ946,1,Rules!$H$14),"")))</f>
        <v/>
      </c>
      <c r="K947">
        <f>IF(A947="","",IFERROR(SUMIFS('GSC current'!$J$2:$J$2001,'GSC current'!$I$2:$I$2001,B947),0))</f>
        <v/>
      </c>
      <c r="L947">
        <f>IF(A947="","",IFERROR(SUMIFS('GSC current'!$K$2:$K$2001,'GSC current'!$I$2:$I$2001,B947),0))</f>
        <v/>
      </c>
      <c r="M947" s="20">
        <f>IF(A947="","",IF(N(L947)&gt;0,K947/L947,""))</f>
        <v/>
      </c>
      <c r="N947" s="21">
        <f>IF(A947="","",IF(N(L947)&gt;0,SUMIFS('GSC current'!$L$2:$L$2001,'GSC current'!$I$2:$I$2001,B947)/L947,""))</f>
        <v/>
      </c>
      <c r="O947">
        <f>IF(A947="","",IFERROR(SUMIFS('GSC previous'!$J$2:$J$2001,'GSC previous'!$I$2:$I$2001,B947),0))</f>
        <v/>
      </c>
      <c r="P947" s="22">
        <f>IF(A947="","",IF(N(O947)&gt;0,(K947-O947)/O947,""))</f>
        <v/>
      </c>
      <c r="Q947">
        <f>IF(A947="","",IFERROR(SUMIFS(GA4!$P$2:$P$2001,GA4!$O$2:$O$2001,B947),0))</f>
        <v/>
      </c>
      <c r="R947" s="23">
        <f>IF(A947="","",IF(N(Q947)&gt;0,SUMIFS(GA4!$Q$2:$Q$2001,GA4!$O$2:$O$2001,B947)/Q947,""))</f>
        <v/>
      </c>
      <c r="S947">
        <f>IF(A947="","",IFERROR(SUMIFS(GA4!$R$2:$R$2001,GA4!$O$2:$O$2001,B947),0))</f>
        <v/>
      </c>
      <c r="T947">
        <f>IF(A947="","",IF(AND(ISNUMBER(F947),LEFT(C947&amp;"",1)="2"),IF(F947&lt;Rules!$B$9,"Yes","No"),"No"))</f>
        <v/>
      </c>
      <c r="U947">
        <f>IF(A947="","",IF(AND(N(O947)&gt;=Rules!$B$8,ISNUMBER(P947)),IF(P947&lt;=-Rules!$B$7,"Yes","No"),"No"))</f>
        <v/>
      </c>
      <c r="V947">
        <f>IF(A947="","",IF(AND(N(L947)&gt;=Rules!$B$6,ISNUMBER(N947)),IF(AND(N947&gt;=Rules!$B$10,N947&lt;=Rules!$B$11),"Yes","No"),"No"))</f>
        <v/>
      </c>
      <c r="W947">
        <f>IF(A947="","",IF(I947&lt;&gt;"","Yes","No"))</f>
        <v/>
      </c>
      <c r="X947">
        <f>IF(I947="","",IF(SUMIFS($K$3:$K$2002,$A$3:$A$2002,SUBSTITUTE(SUBSTITUTE(I947,"?","~?"),"*","~*"))&gt;N(K947),"Yes","No"))</f>
        <v/>
      </c>
      <c r="Y947">
        <f>IF(A947="","",IF(N(S947)&gt;0,"Yes","No"))</f>
        <v/>
      </c>
      <c r="Z947">
        <f>IF(A947="","",IF(AND(N(K947)&lt;Rules!$B$5,N(L947)&lt;Rules!$B$6,N(Q947)&lt;Rules!$B$13,Y947="No"),"Yes","No"))</f>
        <v/>
      </c>
      <c r="AA947">
        <f>IF(A947="","",IF(LEFT(C947&amp;"",1)="3","Redirect",IF(OR(LEFT(C947&amp;"",1)="4",LEFT(C947&amp;"",1)="5"),IF(OR(N(K947)&gt;0,N(AC947)&gt;=Rules!$B$14),"Redirect","Prune"),IF(D947="Non-Indexable","Keep",IF(AND(W947="Yes",X947="Yes",Y947="No"),"Merge",IF(OR(U947="Yes",V947="Yes",AND(T947="Yes",N(L947)&gt;=Rules!$B$6)),"Update",IF(Z947="Yes",IF(N(AC947)&gt;=Rules!$B$14,"Redirect","Prune"),"Keep")))))))</f>
        <v/>
      </c>
      <c r="AB947">
        <f>IF(A947="","",IF(LEFT(C947&amp;"",1)="3","Already redirects ("&amp;C947&amp;"). Update internal links to point at the final URL.",IF(OR(LEFT(C947&amp;"",1)="4",LEFT(C947&amp;"",1)="5"),IF(AA947="Redirect","Returns "&amp;C947&amp;" but still has "&amp;N(K947)&amp;" clicks and "&amp;N(AC947)&amp;" referring domains. 301 it to the closest live page.","Returns "&amp;C947&amp;" with no clicks or links. Remove internal links and let it 404 or 410."),IF(D947="Non-Indexable","Non-indexable ("&amp;E947&amp;"). Keep if that is intentional; otherwise fix the canonical or noindex.",IF(AA947="Merge","Overlaps with "&amp;I947&amp;IF(N(J947)&gt;0," (similarity "&amp;TEXT(J947,"0.00")&amp;")","")&amp;", which gets more clicks. Merge the useful parts into it and 301 this URL.",IF(AA947="Update",MID(IF(U947="Yes","; Clicks down "&amp;TEXT(-P947,"0%")&amp;" on the previous period","")&amp;IF(V947="Yes","; Average position "&amp;TEXT(N947,"0.0")&amp;" on "&amp;TEXT(L947,"#,##0")&amp;" impressions (striking distance)","")&amp;IF(AND(T947="Yes",N(L947)&gt;=Rules!$B$6),"; Thin ("&amp;F947&amp;" words) but has search demand",""),3,400),IF(AA947="Prune","Low value: "&amp;N(K947)&amp;" clicks, "&amp;N(L947)&amp;" impressions, "&amp;N(Q947)&amp;" sessions, no key events. Remove or noindex it and update internal links.",IF(AA947="Redirect","Low value but "&amp;N(AC947)&amp;" referring domains. 301 it to the closest relevant page to keep those links.",IF(AND(Z947="No",Y947="Yes",N(K947)&lt;Rules!$B$5),"Low search traffic but it converts (key events: "&amp;S947&amp;"). Keep it and link to it.",IF(W947="Yes","Stronger than the page it overlaps ("&amp;I947&amp;"). Keep; merge that page into this one.","Healthy: "&amp;N(K947)&amp;" clicks"&amp;IF(ISNUMBER(N947),", average position "&amp;TEXT(N947,"0.0"),"")&amp;". Keep and monitor."))))))))))</f>
        <v/>
      </c>
      <c r="AE947">
        <f>IF(A947="","",IF(AD947&lt;&gt;"",AD947,AA947))</f>
        <v/>
      </c>
    </row>
    <row r="948">
      <c r="A948">
        <f>IF(Crawl!A947="","",Crawl!A947)</f>
        <v/>
      </c>
      <c r="B948">
        <f>IF(A948="","",Crawl!EC947)</f>
        <v/>
      </c>
      <c r="C948">
        <f>IF(A948="","",IFERROR(INDEX(Crawl!$A947:$DZ947,1,Rules!$H$6),""))</f>
        <v/>
      </c>
      <c r="D948">
        <f>IF(A948="","",IFERROR(INDEX(Crawl!$A947:$DZ947,1,Rules!$H$7),"")&amp;"")</f>
        <v/>
      </c>
      <c r="E948">
        <f>IF(A948="","",IFERROR(INDEX(Crawl!$A947:$DZ947,1,Rules!$H$8),"")&amp;"")</f>
        <v/>
      </c>
      <c r="F948">
        <f>IF(A948="","",IFERROR(INDEX(Crawl!$A947:$DZ947,1,Rules!$H$9),""))</f>
        <v/>
      </c>
      <c r="G948">
        <f>IF(A948="","",IFERROR(INDEX(Crawl!$A947:$DZ947,1,Rules!$H$10),""))</f>
        <v/>
      </c>
      <c r="H948">
        <f>IF(A948="","",IFERROR(INDEX(Crawl!$A947:$DZ947,1,Rules!$H$12),""))</f>
        <v/>
      </c>
      <c r="I948">
        <f>IF(A948="","",IF(AND(N(H948)&gt;0,IFERROR(INDEX(Crawl!$A947:$DZ947,1,Rules!$H$11),"")&amp;""&lt;&gt;""),IFERROR(INDEX(Crawl!$A947:$DZ947,1,Rules!$H$11),"")&amp;"",IF(AND(ISNUMBER(J948),N(J948)&gt;=Rules!$B$12,IFERROR(INDEX(Crawl!$A947:$DZ947,1,Rules!$H$13),"")&amp;""&lt;&gt;""),IFERROR(INDEX(Crawl!$A947:$DZ947,1,Rules!$H$13),"")&amp;"","")))</f>
        <v/>
      </c>
      <c r="J948" s="19">
        <f>IF(A948="","",IF(IFERROR(INDEX(Crawl!$A947:$DZ947,1,Rules!$H$14),"")&amp;""="","",IFERROR(INDEX(Crawl!$A947:$DZ947,1,Rules!$H$14),"")))</f>
        <v/>
      </c>
      <c r="K948">
        <f>IF(A948="","",IFERROR(SUMIFS('GSC current'!$J$2:$J$2001,'GSC current'!$I$2:$I$2001,B948),0))</f>
        <v/>
      </c>
      <c r="L948">
        <f>IF(A948="","",IFERROR(SUMIFS('GSC current'!$K$2:$K$2001,'GSC current'!$I$2:$I$2001,B948),0))</f>
        <v/>
      </c>
      <c r="M948" s="20">
        <f>IF(A948="","",IF(N(L948)&gt;0,K948/L948,""))</f>
        <v/>
      </c>
      <c r="N948" s="21">
        <f>IF(A948="","",IF(N(L948)&gt;0,SUMIFS('GSC current'!$L$2:$L$2001,'GSC current'!$I$2:$I$2001,B948)/L948,""))</f>
        <v/>
      </c>
      <c r="O948">
        <f>IF(A948="","",IFERROR(SUMIFS('GSC previous'!$J$2:$J$2001,'GSC previous'!$I$2:$I$2001,B948),0))</f>
        <v/>
      </c>
      <c r="P948" s="22">
        <f>IF(A948="","",IF(N(O948)&gt;0,(K948-O948)/O948,""))</f>
        <v/>
      </c>
      <c r="Q948">
        <f>IF(A948="","",IFERROR(SUMIFS(GA4!$P$2:$P$2001,GA4!$O$2:$O$2001,B948),0))</f>
        <v/>
      </c>
      <c r="R948" s="23">
        <f>IF(A948="","",IF(N(Q948)&gt;0,SUMIFS(GA4!$Q$2:$Q$2001,GA4!$O$2:$O$2001,B948)/Q948,""))</f>
        <v/>
      </c>
      <c r="S948">
        <f>IF(A948="","",IFERROR(SUMIFS(GA4!$R$2:$R$2001,GA4!$O$2:$O$2001,B948),0))</f>
        <v/>
      </c>
      <c r="T948">
        <f>IF(A948="","",IF(AND(ISNUMBER(F948),LEFT(C948&amp;"",1)="2"),IF(F948&lt;Rules!$B$9,"Yes","No"),"No"))</f>
        <v/>
      </c>
      <c r="U948">
        <f>IF(A948="","",IF(AND(N(O948)&gt;=Rules!$B$8,ISNUMBER(P948)),IF(P948&lt;=-Rules!$B$7,"Yes","No"),"No"))</f>
        <v/>
      </c>
      <c r="V948">
        <f>IF(A948="","",IF(AND(N(L948)&gt;=Rules!$B$6,ISNUMBER(N948)),IF(AND(N948&gt;=Rules!$B$10,N948&lt;=Rules!$B$11),"Yes","No"),"No"))</f>
        <v/>
      </c>
      <c r="W948">
        <f>IF(A948="","",IF(I948&lt;&gt;"","Yes","No"))</f>
        <v/>
      </c>
      <c r="X948">
        <f>IF(I948="","",IF(SUMIFS($K$3:$K$2002,$A$3:$A$2002,SUBSTITUTE(SUBSTITUTE(I948,"?","~?"),"*","~*"))&gt;N(K948),"Yes","No"))</f>
        <v/>
      </c>
      <c r="Y948">
        <f>IF(A948="","",IF(N(S948)&gt;0,"Yes","No"))</f>
        <v/>
      </c>
      <c r="Z948">
        <f>IF(A948="","",IF(AND(N(K948)&lt;Rules!$B$5,N(L948)&lt;Rules!$B$6,N(Q948)&lt;Rules!$B$13,Y948="No"),"Yes","No"))</f>
        <v/>
      </c>
      <c r="AA948">
        <f>IF(A948="","",IF(LEFT(C948&amp;"",1)="3","Redirect",IF(OR(LEFT(C948&amp;"",1)="4",LEFT(C948&amp;"",1)="5"),IF(OR(N(K948)&gt;0,N(AC948)&gt;=Rules!$B$14),"Redirect","Prune"),IF(D948="Non-Indexable","Keep",IF(AND(W948="Yes",X948="Yes",Y948="No"),"Merge",IF(OR(U948="Yes",V948="Yes",AND(T948="Yes",N(L948)&gt;=Rules!$B$6)),"Update",IF(Z948="Yes",IF(N(AC948)&gt;=Rules!$B$14,"Redirect","Prune"),"Keep")))))))</f>
        <v/>
      </c>
      <c r="AB948">
        <f>IF(A948="","",IF(LEFT(C948&amp;"",1)="3","Already redirects ("&amp;C948&amp;"). Update internal links to point at the final URL.",IF(OR(LEFT(C948&amp;"",1)="4",LEFT(C948&amp;"",1)="5"),IF(AA948="Redirect","Returns "&amp;C948&amp;" but still has "&amp;N(K948)&amp;" clicks and "&amp;N(AC948)&amp;" referring domains. 301 it to the closest live page.","Returns "&amp;C948&amp;" with no clicks or links. Remove internal links and let it 404 or 410."),IF(D948="Non-Indexable","Non-indexable ("&amp;E948&amp;"). Keep if that is intentional; otherwise fix the canonical or noindex.",IF(AA948="Merge","Overlaps with "&amp;I948&amp;IF(N(J948)&gt;0," (similarity "&amp;TEXT(J948,"0.00")&amp;")","")&amp;", which gets more clicks. Merge the useful parts into it and 301 this URL.",IF(AA948="Update",MID(IF(U948="Yes","; Clicks down "&amp;TEXT(-P948,"0%")&amp;" on the previous period","")&amp;IF(V948="Yes","; Average position "&amp;TEXT(N948,"0.0")&amp;" on "&amp;TEXT(L948,"#,##0")&amp;" impressions (striking distance)","")&amp;IF(AND(T948="Yes",N(L948)&gt;=Rules!$B$6),"; Thin ("&amp;F948&amp;" words) but has search demand",""),3,400),IF(AA948="Prune","Low value: "&amp;N(K948)&amp;" clicks, "&amp;N(L948)&amp;" impressions, "&amp;N(Q948)&amp;" sessions, no key events. Remove or noindex it and update internal links.",IF(AA948="Redirect","Low value but "&amp;N(AC948)&amp;" referring domains. 301 it to the closest relevant page to keep those links.",IF(AND(Z948="No",Y948="Yes",N(K948)&lt;Rules!$B$5),"Low search traffic but it converts (key events: "&amp;S948&amp;"). Keep it and link to it.",IF(W948="Yes","Stronger than the page it overlaps ("&amp;I948&amp;"). Keep; merge that page into this one.","Healthy: "&amp;N(K948)&amp;" clicks"&amp;IF(ISNUMBER(N948),", average position "&amp;TEXT(N948,"0.0"),"")&amp;". Keep and monitor."))))))))))</f>
        <v/>
      </c>
      <c r="AE948">
        <f>IF(A948="","",IF(AD948&lt;&gt;"",AD948,AA948))</f>
        <v/>
      </c>
    </row>
    <row r="949">
      <c r="A949">
        <f>IF(Crawl!A948="","",Crawl!A948)</f>
        <v/>
      </c>
      <c r="B949">
        <f>IF(A949="","",Crawl!EC948)</f>
        <v/>
      </c>
      <c r="C949">
        <f>IF(A949="","",IFERROR(INDEX(Crawl!$A948:$DZ948,1,Rules!$H$6),""))</f>
        <v/>
      </c>
      <c r="D949">
        <f>IF(A949="","",IFERROR(INDEX(Crawl!$A948:$DZ948,1,Rules!$H$7),"")&amp;"")</f>
        <v/>
      </c>
      <c r="E949">
        <f>IF(A949="","",IFERROR(INDEX(Crawl!$A948:$DZ948,1,Rules!$H$8),"")&amp;"")</f>
        <v/>
      </c>
      <c r="F949">
        <f>IF(A949="","",IFERROR(INDEX(Crawl!$A948:$DZ948,1,Rules!$H$9),""))</f>
        <v/>
      </c>
      <c r="G949">
        <f>IF(A949="","",IFERROR(INDEX(Crawl!$A948:$DZ948,1,Rules!$H$10),""))</f>
        <v/>
      </c>
      <c r="H949">
        <f>IF(A949="","",IFERROR(INDEX(Crawl!$A948:$DZ948,1,Rules!$H$12),""))</f>
        <v/>
      </c>
      <c r="I949">
        <f>IF(A949="","",IF(AND(N(H949)&gt;0,IFERROR(INDEX(Crawl!$A948:$DZ948,1,Rules!$H$11),"")&amp;""&lt;&gt;""),IFERROR(INDEX(Crawl!$A948:$DZ948,1,Rules!$H$11),"")&amp;"",IF(AND(ISNUMBER(J949),N(J949)&gt;=Rules!$B$12,IFERROR(INDEX(Crawl!$A948:$DZ948,1,Rules!$H$13),"")&amp;""&lt;&gt;""),IFERROR(INDEX(Crawl!$A948:$DZ948,1,Rules!$H$13),"")&amp;"","")))</f>
        <v/>
      </c>
      <c r="J949" s="19">
        <f>IF(A949="","",IF(IFERROR(INDEX(Crawl!$A948:$DZ948,1,Rules!$H$14),"")&amp;""="","",IFERROR(INDEX(Crawl!$A948:$DZ948,1,Rules!$H$14),"")))</f>
        <v/>
      </c>
      <c r="K949">
        <f>IF(A949="","",IFERROR(SUMIFS('GSC current'!$J$2:$J$2001,'GSC current'!$I$2:$I$2001,B949),0))</f>
        <v/>
      </c>
      <c r="L949">
        <f>IF(A949="","",IFERROR(SUMIFS('GSC current'!$K$2:$K$2001,'GSC current'!$I$2:$I$2001,B949),0))</f>
        <v/>
      </c>
      <c r="M949" s="20">
        <f>IF(A949="","",IF(N(L949)&gt;0,K949/L949,""))</f>
        <v/>
      </c>
      <c r="N949" s="21">
        <f>IF(A949="","",IF(N(L949)&gt;0,SUMIFS('GSC current'!$L$2:$L$2001,'GSC current'!$I$2:$I$2001,B949)/L949,""))</f>
        <v/>
      </c>
      <c r="O949">
        <f>IF(A949="","",IFERROR(SUMIFS('GSC previous'!$J$2:$J$2001,'GSC previous'!$I$2:$I$2001,B949),0))</f>
        <v/>
      </c>
      <c r="P949" s="22">
        <f>IF(A949="","",IF(N(O949)&gt;0,(K949-O949)/O949,""))</f>
        <v/>
      </c>
      <c r="Q949">
        <f>IF(A949="","",IFERROR(SUMIFS(GA4!$P$2:$P$2001,GA4!$O$2:$O$2001,B949),0))</f>
        <v/>
      </c>
      <c r="R949" s="23">
        <f>IF(A949="","",IF(N(Q949)&gt;0,SUMIFS(GA4!$Q$2:$Q$2001,GA4!$O$2:$O$2001,B949)/Q949,""))</f>
        <v/>
      </c>
      <c r="S949">
        <f>IF(A949="","",IFERROR(SUMIFS(GA4!$R$2:$R$2001,GA4!$O$2:$O$2001,B949),0))</f>
        <v/>
      </c>
      <c r="T949">
        <f>IF(A949="","",IF(AND(ISNUMBER(F949),LEFT(C949&amp;"",1)="2"),IF(F949&lt;Rules!$B$9,"Yes","No"),"No"))</f>
        <v/>
      </c>
      <c r="U949">
        <f>IF(A949="","",IF(AND(N(O949)&gt;=Rules!$B$8,ISNUMBER(P949)),IF(P949&lt;=-Rules!$B$7,"Yes","No"),"No"))</f>
        <v/>
      </c>
      <c r="V949">
        <f>IF(A949="","",IF(AND(N(L949)&gt;=Rules!$B$6,ISNUMBER(N949)),IF(AND(N949&gt;=Rules!$B$10,N949&lt;=Rules!$B$11),"Yes","No"),"No"))</f>
        <v/>
      </c>
      <c r="W949">
        <f>IF(A949="","",IF(I949&lt;&gt;"","Yes","No"))</f>
        <v/>
      </c>
      <c r="X949">
        <f>IF(I949="","",IF(SUMIFS($K$3:$K$2002,$A$3:$A$2002,SUBSTITUTE(SUBSTITUTE(I949,"?","~?"),"*","~*"))&gt;N(K949),"Yes","No"))</f>
        <v/>
      </c>
      <c r="Y949">
        <f>IF(A949="","",IF(N(S949)&gt;0,"Yes","No"))</f>
        <v/>
      </c>
      <c r="Z949">
        <f>IF(A949="","",IF(AND(N(K949)&lt;Rules!$B$5,N(L949)&lt;Rules!$B$6,N(Q949)&lt;Rules!$B$13,Y949="No"),"Yes","No"))</f>
        <v/>
      </c>
      <c r="AA949">
        <f>IF(A949="","",IF(LEFT(C949&amp;"",1)="3","Redirect",IF(OR(LEFT(C949&amp;"",1)="4",LEFT(C949&amp;"",1)="5"),IF(OR(N(K949)&gt;0,N(AC949)&gt;=Rules!$B$14),"Redirect","Prune"),IF(D949="Non-Indexable","Keep",IF(AND(W949="Yes",X949="Yes",Y949="No"),"Merge",IF(OR(U949="Yes",V949="Yes",AND(T949="Yes",N(L949)&gt;=Rules!$B$6)),"Update",IF(Z949="Yes",IF(N(AC949)&gt;=Rules!$B$14,"Redirect","Prune"),"Keep")))))))</f>
        <v/>
      </c>
      <c r="AB949">
        <f>IF(A949="","",IF(LEFT(C949&amp;"",1)="3","Already redirects ("&amp;C949&amp;"). Update internal links to point at the final URL.",IF(OR(LEFT(C949&amp;"",1)="4",LEFT(C949&amp;"",1)="5"),IF(AA949="Redirect","Returns "&amp;C949&amp;" but still has "&amp;N(K949)&amp;" clicks and "&amp;N(AC949)&amp;" referring domains. 301 it to the closest live page.","Returns "&amp;C949&amp;" with no clicks or links. Remove internal links and let it 404 or 410."),IF(D949="Non-Indexable","Non-indexable ("&amp;E949&amp;"). Keep if that is intentional; otherwise fix the canonical or noindex.",IF(AA949="Merge","Overlaps with "&amp;I949&amp;IF(N(J949)&gt;0," (similarity "&amp;TEXT(J949,"0.00")&amp;")","")&amp;", which gets more clicks. Merge the useful parts into it and 301 this URL.",IF(AA949="Update",MID(IF(U949="Yes","; Clicks down "&amp;TEXT(-P949,"0%")&amp;" on the previous period","")&amp;IF(V949="Yes","; Average position "&amp;TEXT(N949,"0.0")&amp;" on "&amp;TEXT(L949,"#,##0")&amp;" impressions (striking distance)","")&amp;IF(AND(T949="Yes",N(L949)&gt;=Rules!$B$6),"; Thin ("&amp;F949&amp;" words) but has search demand",""),3,400),IF(AA949="Prune","Low value: "&amp;N(K949)&amp;" clicks, "&amp;N(L949)&amp;" impressions, "&amp;N(Q949)&amp;" sessions, no key events. Remove or noindex it and update internal links.",IF(AA949="Redirect","Low value but "&amp;N(AC949)&amp;" referring domains. 301 it to the closest relevant page to keep those links.",IF(AND(Z949="No",Y949="Yes",N(K949)&lt;Rules!$B$5),"Low search traffic but it converts (key events: "&amp;S949&amp;"). Keep it and link to it.",IF(W949="Yes","Stronger than the page it overlaps ("&amp;I949&amp;"). Keep; merge that page into this one.","Healthy: "&amp;N(K949)&amp;" clicks"&amp;IF(ISNUMBER(N949),", average position "&amp;TEXT(N949,"0.0"),"")&amp;". Keep and monitor."))))))))))</f>
        <v/>
      </c>
      <c r="AE949">
        <f>IF(A949="","",IF(AD949&lt;&gt;"",AD949,AA949))</f>
        <v/>
      </c>
    </row>
    <row r="950">
      <c r="A950">
        <f>IF(Crawl!A949="","",Crawl!A949)</f>
        <v/>
      </c>
      <c r="B950">
        <f>IF(A950="","",Crawl!EC949)</f>
        <v/>
      </c>
      <c r="C950">
        <f>IF(A950="","",IFERROR(INDEX(Crawl!$A949:$DZ949,1,Rules!$H$6),""))</f>
        <v/>
      </c>
      <c r="D950">
        <f>IF(A950="","",IFERROR(INDEX(Crawl!$A949:$DZ949,1,Rules!$H$7),"")&amp;"")</f>
        <v/>
      </c>
      <c r="E950">
        <f>IF(A950="","",IFERROR(INDEX(Crawl!$A949:$DZ949,1,Rules!$H$8),"")&amp;"")</f>
        <v/>
      </c>
      <c r="F950">
        <f>IF(A950="","",IFERROR(INDEX(Crawl!$A949:$DZ949,1,Rules!$H$9),""))</f>
        <v/>
      </c>
      <c r="G950">
        <f>IF(A950="","",IFERROR(INDEX(Crawl!$A949:$DZ949,1,Rules!$H$10),""))</f>
        <v/>
      </c>
      <c r="H950">
        <f>IF(A950="","",IFERROR(INDEX(Crawl!$A949:$DZ949,1,Rules!$H$12),""))</f>
        <v/>
      </c>
      <c r="I950">
        <f>IF(A950="","",IF(AND(N(H950)&gt;0,IFERROR(INDEX(Crawl!$A949:$DZ949,1,Rules!$H$11),"")&amp;""&lt;&gt;""),IFERROR(INDEX(Crawl!$A949:$DZ949,1,Rules!$H$11),"")&amp;"",IF(AND(ISNUMBER(J950),N(J950)&gt;=Rules!$B$12,IFERROR(INDEX(Crawl!$A949:$DZ949,1,Rules!$H$13),"")&amp;""&lt;&gt;""),IFERROR(INDEX(Crawl!$A949:$DZ949,1,Rules!$H$13),"")&amp;"","")))</f>
        <v/>
      </c>
      <c r="J950" s="19">
        <f>IF(A950="","",IF(IFERROR(INDEX(Crawl!$A949:$DZ949,1,Rules!$H$14),"")&amp;""="","",IFERROR(INDEX(Crawl!$A949:$DZ949,1,Rules!$H$14),"")))</f>
        <v/>
      </c>
      <c r="K950">
        <f>IF(A950="","",IFERROR(SUMIFS('GSC current'!$J$2:$J$2001,'GSC current'!$I$2:$I$2001,B950),0))</f>
        <v/>
      </c>
      <c r="L950">
        <f>IF(A950="","",IFERROR(SUMIFS('GSC current'!$K$2:$K$2001,'GSC current'!$I$2:$I$2001,B950),0))</f>
        <v/>
      </c>
      <c r="M950" s="20">
        <f>IF(A950="","",IF(N(L950)&gt;0,K950/L950,""))</f>
        <v/>
      </c>
      <c r="N950" s="21">
        <f>IF(A950="","",IF(N(L950)&gt;0,SUMIFS('GSC current'!$L$2:$L$2001,'GSC current'!$I$2:$I$2001,B950)/L950,""))</f>
        <v/>
      </c>
      <c r="O950">
        <f>IF(A950="","",IFERROR(SUMIFS('GSC previous'!$J$2:$J$2001,'GSC previous'!$I$2:$I$2001,B950),0))</f>
        <v/>
      </c>
      <c r="P950" s="22">
        <f>IF(A950="","",IF(N(O950)&gt;0,(K950-O950)/O950,""))</f>
        <v/>
      </c>
      <c r="Q950">
        <f>IF(A950="","",IFERROR(SUMIFS(GA4!$P$2:$P$2001,GA4!$O$2:$O$2001,B950),0))</f>
        <v/>
      </c>
      <c r="R950" s="23">
        <f>IF(A950="","",IF(N(Q950)&gt;0,SUMIFS(GA4!$Q$2:$Q$2001,GA4!$O$2:$O$2001,B950)/Q950,""))</f>
        <v/>
      </c>
      <c r="S950">
        <f>IF(A950="","",IFERROR(SUMIFS(GA4!$R$2:$R$2001,GA4!$O$2:$O$2001,B950),0))</f>
        <v/>
      </c>
      <c r="T950">
        <f>IF(A950="","",IF(AND(ISNUMBER(F950),LEFT(C950&amp;"",1)="2"),IF(F950&lt;Rules!$B$9,"Yes","No"),"No"))</f>
        <v/>
      </c>
      <c r="U950">
        <f>IF(A950="","",IF(AND(N(O950)&gt;=Rules!$B$8,ISNUMBER(P950)),IF(P950&lt;=-Rules!$B$7,"Yes","No"),"No"))</f>
        <v/>
      </c>
      <c r="V950">
        <f>IF(A950="","",IF(AND(N(L950)&gt;=Rules!$B$6,ISNUMBER(N950)),IF(AND(N950&gt;=Rules!$B$10,N950&lt;=Rules!$B$11),"Yes","No"),"No"))</f>
        <v/>
      </c>
      <c r="W950">
        <f>IF(A950="","",IF(I950&lt;&gt;"","Yes","No"))</f>
        <v/>
      </c>
      <c r="X950">
        <f>IF(I950="","",IF(SUMIFS($K$3:$K$2002,$A$3:$A$2002,SUBSTITUTE(SUBSTITUTE(I950,"?","~?"),"*","~*"))&gt;N(K950),"Yes","No"))</f>
        <v/>
      </c>
      <c r="Y950">
        <f>IF(A950="","",IF(N(S950)&gt;0,"Yes","No"))</f>
        <v/>
      </c>
      <c r="Z950">
        <f>IF(A950="","",IF(AND(N(K950)&lt;Rules!$B$5,N(L950)&lt;Rules!$B$6,N(Q950)&lt;Rules!$B$13,Y950="No"),"Yes","No"))</f>
        <v/>
      </c>
      <c r="AA950">
        <f>IF(A950="","",IF(LEFT(C950&amp;"",1)="3","Redirect",IF(OR(LEFT(C950&amp;"",1)="4",LEFT(C950&amp;"",1)="5"),IF(OR(N(K950)&gt;0,N(AC950)&gt;=Rules!$B$14),"Redirect","Prune"),IF(D950="Non-Indexable","Keep",IF(AND(W950="Yes",X950="Yes",Y950="No"),"Merge",IF(OR(U950="Yes",V950="Yes",AND(T950="Yes",N(L950)&gt;=Rules!$B$6)),"Update",IF(Z950="Yes",IF(N(AC950)&gt;=Rules!$B$14,"Redirect","Prune"),"Keep")))))))</f>
        <v/>
      </c>
      <c r="AB950">
        <f>IF(A950="","",IF(LEFT(C950&amp;"",1)="3","Already redirects ("&amp;C950&amp;"). Update internal links to point at the final URL.",IF(OR(LEFT(C950&amp;"",1)="4",LEFT(C950&amp;"",1)="5"),IF(AA950="Redirect","Returns "&amp;C950&amp;" but still has "&amp;N(K950)&amp;" clicks and "&amp;N(AC950)&amp;" referring domains. 301 it to the closest live page.","Returns "&amp;C950&amp;" with no clicks or links. Remove internal links and let it 404 or 410."),IF(D950="Non-Indexable","Non-indexable ("&amp;E950&amp;"). Keep if that is intentional; otherwise fix the canonical or noindex.",IF(AA950="Merge","Overlaps with "&amp;I950&amp;IF(N(J950)&gt;0," (similarity "&amp;TEXT(J950,"0.00")&amp;")","")&amp;", which gets more clicks. Merge the useful parts into it and 301 this URL.",IF(AA950="Update",MID(IF(U950="Yes","; Clicks down "&amp;TEXT(-P950,"0%")&amp;" on the previous period","")&amp;IF(V950="Yes","; Average position "&amp;TEXT(N950,"0.0")&amp;" on "&amp;TEXT(L950,"#,##0")&amp;" impressions (striking distance)","")&amp;IF(AND(T950="Yes",N(L950)&gt;=Rules!$B$6),"; Thin ("&amp;F950&amp;" words) but has search demand",""),3,400),IF(AA950="Prune","Low value: "&amp;N(K950)&amp;" clicks, "&amp;N(L950)&amp;" impressions, "&amp;N(Q950)&amp;" sessions, no key events. Remove or noindex it and update internal links.",IF(AA950="Redirect","Low value but "&amp;N(AC950)&amp;" referring domains. 301 it to the closest relevant page to keep those links.",IF(AND(Z950="No",Y950="Yes",N(K950)&lt;Rules!$B$5),"Low search traffic but it converts (key events: "&amp;S950&amp;"). Keep it and link to it.",IF(W950="Yes","Stronger than the page it overlaps ("&amp;I950&amp;"). Keep; merge that page into this one.","Healthy: "&amp;N(K950)&amp;" clicks"&amp;IF(ISNUMBER(N950),", average position "&amp;TEXT(N950,"0.0"),"")&amp;". Keep and monitor."))))))))))</f>
        <v/>
      </c>
      <c r="AE950">
        <f>IF(A950="","",IF(AD950&lt;&gt;"",AD950,AA950))</f>
        <v/>
      </c>
    </row>
    <row r="951">
      <c r="A951">
        <f>IF(Crawl!A950="","",Crawl!A950)</f>
        <v/>
      </c>
      <c r="B951">
        <f>IF(A951="","",Crawl!EC950)</f>
        <v/>
      </c>
      <c r="C951">
        <f>IF(A951="","",IFERROR(INDEX(Crawl!$A950:$DZ950,1,Rules!$H$6),""))</f>
        <v/>
      </c>
      <c r="D951">
        <f>IF(A951="","",IFERROR(INDEX(Crawl!$A950:$DZ950,1,Rules!$H$7),"")&amp;"")</f>
        <v/>
      </c>
      <c r="E951">
        <f>IF(A951="","",IFERROR(INDEX(Crawl!$A950:$DZ950,1,Rules!$H$8),"")&amp;"")</f>
        <v/>
      </c>
      <c r="F951">
        <f>IF(A951="","",IFERROR(INDEX(Crawl!$A950:$DZ950,1,Rules!$H$9),""))</f>
        <v/>
      </c>
      <c r="G951">
        <f>IF(A951="","",IFERROR(INDEX(Crawl!$A950:$DZ950,1,Rules!$H$10),""))</f>
        <v/>
      </c>
      <c r="H951">
        <f>IF(A951="","",IFERROR(INDEX(Crawl!$A950:$DZ950,1,Rules!$H$12),""))</f>
        <v/>
      </c>
      <c r="I951">
        <f>IF(A951="","",IF(AND(N(H951)&gt;0,IFERROR(INDEX(Crawl!$A950:$DZ950,1,Rules!$H$11),"")&amp;""&lt;&gt;""),IFERROR(INDEX(Crawl!$A950:$DZ950,1,Rules!$H$11),"")&amp;"",IF(AND(ISNUMBER(J951),N(J951)&gt;=Rules!$B$12,IFERROR(INDEX(Crawl!$A950:$DZ950,1,Rules!$H$13),"")&amp;""&lt;&gt;""),IFERROR(INDEX(Crawl!$A950:$DZ950,1,Rules!$H$13),"")&amp;"","")))</f>
        <v/>
      </c>
      <c r="J951" s="19">
        <f>IF(A951="","",IF(IFERROR(INDEX(Crawl!$A950:$DZ950,1,Rules!$H$14),"")&amp;""="","",IFERROR(INDEX(Crawl!$A950:$DZ950,1,Rules!$H$14),"")))</f>
        <v/>
      </c>
      <c r="K951">
        <f>IF(A951="","",IFERROR(SUMIFS('GSC current'!$J$2:$J$2001,'GSC current'!$I$2:$I$2001,B951),0))</f>
        <v/>
      </c>
      <c r="L951">
        <f>IF(A951="","",IFERROR(SUMIFS('GSC current'!$K$2:$K$2001,'GSC current'!$I$2:$I$2001,B951),0))</f>
        <v/>
      </c>
      <c r="M951" s="20">
        <f>IF(A951="","",IF(N(L951)&gt;0,K951/L951,""))</f>
        <v/>
      </c>
      <c r="N951" s="21">
        <f>IF(A951="","",IF(N(L951)&gt;0,SUMIFS('GSC current'!$L$2:$L$2001,'GSC current'!$I$2:$I$2001,B951)/L951,""))</f>
        <v/>
      </c>
      <c r="O951">
        <f>IF(A951="","",IFERROR(SUMIFS('GSC previous'!$J$2:$J$2001,'GSC previous'!$I$2:$I$2001,B951),0))</f>
        <v/>
      </c>
      <c r="P951" s="22">
        <f>IF(A951="","",IF(N(O951)&gt;0,(K951-O951)/O951,""))</f>
        <v/>
      </c>
      <c r="Q951">
        <f>IF(A951="","",IFERROR(SUMIFS(GA4!$P$2:$P$2001,GA4!$O$2:$O$2001,B951),0))</f>
        <v/>
      </c>
      <c r="R951" s="23">
        <f>IF(A951="","",IF(N(Q951)&gt;0,SUMIFS(GA4!$Q$2:$Q$2001,GA4!$O$2:$O$2001,B951)/Q951,""))</f>
        <v/>
      </c>
      <c r="S951">
        <f>IF(A951="","",IFERROR(SUMIFS(GA4!$R$2:$R$2001,GA4!$O$2:$O$2001,B951),0))</f>
        <v/>
      </c>
      <c r="T951">
        <f>IF(A951="","",IF(AND(ISNUMBER(F951),LEFT(C951&amp;"",1)="2"),IF(F951&lt;Rules!$B$9,"Yes","No"),"No"))</f>
        <v/>
      </c>
      <c r="U951">
        <f>IF(A951="","",IF(AND(N(O951)&gt;=Rules!$B$8,ISNUMBER(P951)),IF(P951&lt;=-Rules!$B$7,"Yes","No"),"No"))</f>
        <v/>
      </c>
      <c r="V951">
        <f>IF(A951="","",IF(AND(N(L951)&gt;=Rules!$B$6,ISNUMBER(N951)),IF(AND(N951&gt;=Rules!$B$10,N951&lt;=Rules!$B$11),"Yes","No"),"No"))</f>
        <v/>
      </c>
      <c r="W951">
        <f>IF(A951="","",IF(I951&lt;&gt;"","Yes","No"))</f>
        <v/>
      </c>
      <c r="X951">
        <f>IF(I951="","",IF(SUMIFS($K$3:$K$2002,$A$3:$A$2002,SUBSTITUTE(SUBSTITUTE(I951,"?","~?"),"*","~*"))&gt;N(K951),"Yes","No"))</f>
        <v/>
      </c>
      <c r="Y951">
        <f>IF(A951="","",IF(N(S951)&gt;0,"Yes","No"))</f>
        <v/>
      </c>
      <c r="Z951">
        <f>IF(A951="","",IF(AND(N(K951)&lt;Rules!$B$5,N(L951)&lt;Rules!$B$6,N(Q951)&lt;Rules!$B$13,Y951="No"),"Yes","No"))</f>
        <v/>
      </c>
      <c r="AA951">
        <f>IF(A951="","",IF(LEFT(C951&amp;"",1)="3","Redirect",IF(OR(LEFT(C951&amp;"",1)="4",LEFT(C951&amp;"",1)="5"),IF(OR(N(K951)&gt;0,N(AC951)&gt;=Rules!$B$14),"Redirect","Prune"),IF(D951="Non-Indexable","Keep",IF(AND(W951="Yes",X951="Yes",Y951="No"),"Merge",IF(OR(U951="Yes",V951="Yes",AND(T951="Yes",N(L951)&gt;=Rules!$B$6)),"Update",IF(Z951="Yes",IF(N(AC951)&gt;=Rules!$B$14,"Redirect","Prune"),"Keep")))))))</f>
        <v/>
      </c>
      <c r="AB951">
        <f>IF(A951="","",IF(LEFT(C951&amp;"",1)="3","Already redirects ("&amp;C951&amp;"). Update internal links to point at the final URL.",IF(OR(LEFT(C951&amp;"",1)="4",LEFT(C951&amp;"",1)="5"),IF(AA951="Redirect","Returns "&amp;C951&amp;" but still has "&amp;N(K951)&amp;" clicks and "&amp;N(AC951)&amp;" referring domains. 301 it to the closest live page.","Returns "&amp;C951&amp;" with no clicks or links. Remove internal links and let it 404 or 410."),IF(D951="Non-Indexable","Non-indexable ("&amp;E951&amp;"). Keep if that is intentional; otherwise fix the canonical or noindex.",IF(AA951="Merge","Overlaps with "&amp;I951&amp;IF(N(J951)&gt;0," (similarity "&amp;TEXT(J951,"0.00")&amp;")","")&amp;", which gets more clicks. Merge the useful parts into it and 301 this URL.",IF(AA951="Update",MID(IF(U951="Yes","; Clicks down "&amp;TEXT(-P951,"0%")&amp;" on the previous period","")&amp;IF(V951="Yes","; Average position "&amp;TEXT(N951,"0.0")&amp;" on "&amp;TEXT(L951,"#,##0")&amp;" impressions (striking distance)","")&amp;IF(AND(T951="Yes",N(L951)&gt;=Rules!$B$6),"; Thin ("&amp;F951&amp;" words) but has search demand",""),3,400),IF(AA951="Prune","Low value: "&amp;N(K951)&amp;" clicks, "&amp;N(L951)&amp;" impressions, "&amp;N(Q951)&amp;" sessions, no key events. Remove or noindex it and update internal links.",IF(AA951="Redirect","Low value but "&amp;N(AC951)&amp;" referring domains. 301 it to the closest relevant page to keep those links.",IF(AND(Z951="No",Y951="Yes",N(K951)&lt;Rules!$B$5),"Low search traffic but it converts (key events: "&amp;S951&amp;"). Keep it and link to it.",IF(W951="Yes","Stronger than the page it overlaps ("&amp;I951&amp;"). Keep; merge that page into this one.","Healthy: "&amp;N(K951)&amp;" clicks"&amp;IF(ISNUMBER(N951),", average position "&amp;TEXT(N951,"0.0"),"")&amp;". Keep and monitor."))))))))))</f>
        <v/>
      </c>
      <c r="AE951">
        <f>IF(A951="","",IF(AD951&lt;&gt;"",AD951,AA951))</f>
        <v/>
      </c>
    </row>
    <row r="952">
      <c r="A952">
        <f>IF(Crawl!A951="","",Crawl!A951)</f>
        <v/>
      </c>
      <c r="B952">
        <f>IF(A952="","",Crawl!EC951)</f>
        <v/>
      </c>
      <c r="C952">
        <f>IF(A952="","",IFERROR(INDEX(Crawl!$A951:$DZ951,1,Rules!$H$6),""))</f>
        <v/>
      </c>
      <c r="D952">
        <f>IF(A952="","",IFERROR(INDEX(Crawl!$A951:$DZ951,1,Rules!$H$7),"")&amp;"")</f>
        <v/>
      </c>
      <c r="E952">
        <f>IF(A952="","",IFERROR(INDEX(Crawl!$A951:$DZ951,1,Rules!$H$8),"")&amp;"")</f>
        <v/>
      </c>
      <c r="F952">
        <f>IF(A952="","",IFERROR(INDEX(Crawl!$A951:$DZ951,1,Rules!$H$9),""))</f>
        <v/>
      </c>
      <c r="G952">
        <f>IF(A952="","",IFERROR(INDEX(Crawl!$A951:$DZ951,1,Rules!$H$10),""))</f>
        <v/>
      </c>
      <c r="H952">
        <f>IF(A952="","",IFERROR(INDEX(Crawl!$A951:$DZ951,1,Rules!$H$12),""))</f>
        <v/>
      </c>
      <c r="I952">
        <f>IF(A952="","",IF(AND(N(H952)&gt;0,IFERROR(INDEX(Crawl!$A951:$DZ951,1,Rules!$H$11),"")&amp;""&lt;&gt;""),IFERROR(INDEX(Crawl!$A951:$DZ951,1,Rules!$H$11),"")&amp;"",IF(AND(ISNUMBER(J952),N(J952)&gt;=Rules!$B$12,IFERROR(INDEX(Crawl!$A951:$DZ951,1,Rules!$H$13),"")&amp;""&lt;&gt;""),IFERROR(INDEX(Crawl!$A951:$DZ951,1,Rules!$H$13),"")&amp;"","")))</f>
        <v/>
      </c>
      <c r="J952" s="19">
        <f>IF(A952="","",IF(IFERROR(INDEX(Crawl!$A951:$DZ951,1,Rules!$H$14),"")&amp;""="","",IFERROR(INDEX(Crawl!$A951:$DZ951,1,Rules!$H$14),"")))</f>
        <v/>
      </c>
      <c r="K952">
        <f>IF(A952="","",IFERROR(SUMIFS('GSC current'!$J$2:$J$2001,'GSC current'!$I$2:$I$2001,B952),0))</f>
        <v/>
      </c>
      <c r="L952">
        <f>IF(A952="","",IFERROR(SUMIFS('GSC current'!$K$2:$K$2001,'GSC current'!$I$2:$I$2001,B952),0))</f>
        <v/>
      </c>
      <c r="M952" s="20">
        <f>IF(A952="","",IF(N(L952)&gt;0,K952/L952,""))</f>
        <v/>
      </c>
      <c r="N952" s="21">
        <f>IF(A952="","",IF(N(L952)&gt;0,SUMIFS('GSC current'!$L$2:$L$2001,'GSC current'!$I$2:$I$2001,B952)/L952,""))</f>
        <v/>
      </c>
      <c r="O952">
        <f>IF(A952="","",IFERROR(SUMIFS('GSC previous'!$J$2:$J$2001,'GSC previous'!$I$2:$I$2001,B952),0))</f>
        <v/>
      </c>
      <c r="P952" s="22">
        <f>IF(A952="","",IF(N(O952)&gt;0,(K952-O952)/O952,""))</f>
        <v/>
      </c>
      <c r="Q952">
        <f>IF(A952="","",IFERROR(SUMIFS(GA4!$P$2:$P$2001,GA4!$O$2:$O$2001,B952),0))</f>
        <v/>
      </c>
      <c r="R952" s="23">
        <f>IF(A952="","",IF(N(Q952)&gt;0,SUMIFS(GA4!$Q$2:$Q$2001,GA4!$O$2:$O$2001,B952)/Q952,""))</f>
        <v/>
      </c>
      <c r="S952">
        <f>IF(A952="","",IFERROR(SUMIFS(GA4!$R$2:$R$2001,GA4!$O$2:$O$2001,B952),0))</f>
        <v/>
      </c>
      <c r="T952">
        <f>IF(A952="","",IF(AND(ISNUMBER(F952),LEFT(C952&amp;"",1)="2"),IF(F952&lt;Rules!$B$9,"Yes","No"),"No"))</f>
        <v/>
      </c>
      <c r="U952">
        <f>IF(A952="","",IF(AND(N(O952)&gt;=Rules!$B$8,ISNUMBER(P952)),IF(P952&lt;=-Rules!$B$7,"Yes","No"),"No"))</f>
        <v/>
      </c>
      <c r="V952">
        <f>IF(A952="","",IF(AND(N(L952)&gt;=Rules!$B$6,ISNUMBER(N952)),IF(AND(N952&gt;=Rules!$B$10,N952&lt;=Rules!$B$11),"Yes","No"),"No"))</f>
        <v/>
      </c>
      <c r="W952">
        <f>IF(A952="","",IF(I952&lt;&gt;"","Yes","No"))</f>
        <v/>
      </c>
      <c r="X952">
        <f>IF(I952="","",IF(SUMIFS($K$3:$K$2002,$A$3:$A$2002,SUBSTITUTE(SUBSTITUTE(I952,"?","~?"),"*","~*"))&gt;N(K952),"Yes","No"))</f>
        <v/>
      </c>
      <c r="Y952">
        <f>IF(A952="","",IF(N(S952)&gt;0,"Yes","No"))</f>
        <v/>
      </c>
      <c r="Z952">
        <f>IF(A952="","",IF(AND(N(K952)&lt;Rules!$B$5,N(L952)&lt;Rules!$B$6,N(Q952)&lt;Rules!$B$13,Y952="No"),"Yes","No"))</f>
        <v/>
      </c>
      <c r="AA952">
        <f>IF(A952="","",IF(LEFT(C952&amp;"",1)="3","Redirect",IF(OR(LEFT(C952&amp;"",1)="4",LEFT(C952&amp;"",1)="5"),IF(OR(N(K952)&gt;0,N(AC952)&gt;=Rules!$B$14),"Redirect","Prune"),IF(D952="Non-Indexable","Keep",IF(AND(W952="Yes",X952="Yes",Y952="No"),"Merge",IF(OR(U952="Yes",V952="Yes",AND(T952="Yes",N(L952)&gt;=Rules!$B$6)),"Update",IF(Z952="Yes",IF(N(AC952)&gt;=Rules!$B$14,"Redirect","Prune"),"Keep")))))))</f>
        <v/>
      </c>
      <c r="AB952">
        <f>IF(A952="","",IF(LEFT(C952&amp;"",1)="3","Already redirects ("&amp;C952&amp;"). Update internal links to point at the final URL.",IF(OR(LEFT(C952&amp;"",1)="4",LEFT(C952&amp;"",1)="5"),IF(AA952="Redirect","Returns "&amp;C952&amp;" but still has "&amp;N(K952)&amp;" clicks and "&amp;N(AC952)&amp;" referring domains. 301 it to the closest live page.","Returns "&amp;C952&amp;" with no clicks or links. Remove internal links and let it 404 or 410."),IF(D952="Non-Indexable","Non-indexable ("&amp;E952&amp;"). Keep if that is intentional; otherwise fix the canonical or noindex.",IF(AA952="Merge","Overlaps with "&amp;I952&amp;IF(N(J952)&gt;0," (similarity "&amp;TEXT(J952,"0.00")&amp;")","")&amp;", which gets more clicks. Merge the useful parts into it and 301 this URL.",IF(AA952="Update",MID(IF(U952="Yes","; Clicks down "&amp;TEXT(-P952,"0%")&amp;" on the previous period","")&amp;IF(V952="Yes","; Average position "&amp;TEXT(N952,"0.0")&amp;" on "&amp;TEXT(L952,"#,##0")&amp;" impressions (striking distance)","")&amp;IF(AND(T952="Yes",N(L952)&gt;=Rules!$B$6),"; Thin ("&amp;F952&amp;" words) but has search demand",""),3,400),IF(AA952="Prune","Low value: "&amp;N(K952)&amp;" clicks, "&amp;N(L952)&amp;" impressions, "&amp;N(Q952)&amp;" sessions, no key events. Remove or noindex it and update internal links.",IF(AA952="Redirect","Low value but "&amp;N(AC952)&amp;" referring domains. 301 it to the closest relevant page to keep those links.",IF(AND(Z952="No",Y952="Yes",N(K952)&lt;Rules!$B$5),"Low search traffic but it converts (key events: "&amp;S952&amp;"). Keep it and link to it.",IF(W952="Yes","Stronger than the page it overlaps ("&amp;I952&amp;"). Keep; merge that page into this one.","Healthy: "&amp;N(K952)&amp;" clicks"&amp;IF(ISNUMBER(N952),", average position "&amp;TEXT(N952,"0.0"),"")&amp;". Keep and monitor."))))))))))</f>
        <v/>
      </c>
      <c r="AE952">
        <f>IF(A952="","",IF(AD952&lt;&gt;"",AD952,AA952))</f>
        <v/>
      </c>
    </row>
    <row r="953">
      <c r="A953">
        <f>IF(Crawl!A952="","",Crawl!A952)</f>
        <v/>
      </c>
      <c r="B953">
        <f>IF(A953="","",Crawl!EC952)</f>
        <v/>
      </c>
      <c r="C953">
        <f>IF(A953="","",IFERROR(INDEX(Crawl!$A952:$DZ952,1,Rules!$H$6),""))</f>
        <v/>
      </c>
      <c r="D953">
        <f>IF(A953="","",IFERROR(INDEX(Crawl!$A952:$DZ952,1,Rules!$H$7),"")&amp;"")</f>
        <v/>
      </c>
      <c r="E953">
        <f>IF(A953="","",IFERROR(INDEX(Crawl!$A952:$DZ952,1,Rules!$H$8),"")&amp;"")</f>
        <v/>
      </c>
      <c r="F953">
        <f>IF(A953="","",IFERROR(INDEX(Crawl!$A952:$DZ952,1,Rules!$H$9),""))</f>
        <v/>
      </c>
      <c r="G953">
        <f>IF(A953="","",IFERROR(INDEX(Crawl!$A952:$DZ952,1,Rules!$H$10),""))</f>
        <v/>
      </c>
      <c r="H953">
        <f>IF(A953="","",IFERROR(INDEX(Crawl!$A952:$DZ952,1,Rules!$H$12),""))</f>
        <v/>
      </c>
      <c r="I953">
        <f>IF(A953="","",IF(AND(N(H953)&gt;0,IFERROR(INDEX(Crawl!$A952:$DZ952,1,Rules!$H$11),"")&amp;""&lt;&gt;""),IFERROR(INDEX(Crawl!$A952:$DZ952,1,Rules!$H$11),"")&amp;"",IF(AND(ISNUMBER(J953),N(J953)&gt;=Rules!$B$12,IFERROR(INDEX(Crawl!$A952:$DZ952,1,Rules!$H$13),"")&amp;""&lt;&gt;""),IFERROR(INDEX(Crawl!$A952:$DZ952,1,Rules!$H$13),"")&amp;"","")))</f>
        <v/>
      </c>
      <c r="J953" s="19">
        <f>IF(A953="","",IF(IFERROR(INDEX(Crawl!$A952:$DZ952,1,Rules!$H$14),"")&amp;""="","",IFERROR(INDEX(Crawl!$A952:$DZ952,1,Rules!$H$14),"")))</f>
        <v/>
      </c>
      <c r="K953">
        <f>IF(A953="","",IFERROR(SUMIFS('GSC current'!$J$2:$J$2001,'GSC current'!$I$2:$I$2001,B953),0))</f>
        <v/>
      </c>
      <c r="L953">
        <f>IF(A953="","",IFERROR(SUMIFS('GSC current'!$K$2:$K$2001,'GSC current'!$I$2:$I$2001,B953),0))</f>
        <v/>
      </c>
      <c r="M953" s="20">
        <f>IF(A953="","",IF(N(L953)&gt;0,K953/L953,""))</f>
        <v/>
      </c>
      <c r="N953" s="21">
        <f>IF(A953="","",IF(N(L953)&gt;0,SUMIFS('GSC current'!$L$2:$L$2001,'GSC current'!$I$2:$I$2001,B953)/L953,""))</f>
        <v/>
      </c>
      <c r="O953">
        <f>IF(A953="","",IFERROR(SUMIFS('GSC previous'!$J$2:$J$2001,'GSC previous'!$I$2:$I$2001,B953),0))</f>
        <v/>
      </c>
      <c r="P953" s="22">
        <f>IF(A953="","",IF(N(O953)&gt;0,(K953-O953)/O953,""))</f>
        <v/>
      </c>
      <c r="Q953">
        <f>IF(A953="","",IFERROR(SUMIFS(GA4!$P$2:$P$2001,GA4!$O$2:$O$2001,B953),0))</f>
        <v/>
      </c>
      <c r="R953" s="23">
        <f>IF(A953="","",IF(N(Q953)&gt;0,SUMIFS(GA4!$Q$2:$Q$2001,GA4!$O$2:$O$2001,B953)/Q953,""))</f>
        <v/>
      </c>
      <c r="S953">
        <f>IF(A953="","",IFERROR(SUMIFS(GA4!$R$2:$R$2001,GA4!$O$2:$O$2001,B953),0))</f>
        <v/>
      </c>
      <c r="T953">
        <f>IF(A953="","",IF(AND(ISNUMBER(F953),LEFT(C953&amp;"",1)="2"),IF(F953&lt;Rules!$B$9,"Yes","No"),"No"))</f>
        <v/>
      </c>
      <c r="U953">
        <f>IF(A953="","",IF(AND(N(O953)&gt;=Rules!$B$8,ISNUMBER(P953)),IF(P953&lt;=-Rules!$B$7,"Yes","No"),"No"))</f>
        <v/>
      </c>
      <c r="V953">
        <f>IF(A953="","",IF(AND(N(L953)&gt;=Rules!$B$6,ISNUMBER(N953)),IF(AND(N953&gt;=Rules!$B$10,N953&lt;=Rules!$B$11),"Yes","No"),"No"))</f>
        <v/>
      </c>
      <c r="W953">
        <f>IF(A953="","",IF(I953&lt;&gt;"","Yes","No"))</f>
        <v/>
      </c>
      <c r="X953">
        <f>IF(I953="","",IF(SUMIFS($K$3:$K$2002,$A$3:$A$2002,SUBSTITUTE(SUBSTITUTE(I953,"?","~?"),"*","~*"))&gt;N(K953),"Yes","No"))</f>
        <v/>
      </c>
      <c r="Y953">
        <f>IF(A953="","",IF(N(S953)&gt;0,"Yes","No"))</f>
        <v/>
      </c>
      <c r="Z953">
        <f>IF(A953="","",IF(AND(N(K953)&lt;Rules!$B$5,N(L953)&lt;Rules!$B$6,N(Q953)&lt;Rules!$B$13,Y953="No"),"Yes","No"))</f>
        <v/>
      </c>
      <c r="AA953">
        <f>IF(A953="","",IF(LEFT(C953&amp;"",1)="3","Redirect",IF(OR(LEFT(C953&amp;"",1)="4",LEFT(C953&amp;"",1)="5"),IF(OR(N(K953)&gt;0,N(AC953)&gt;=Rules!$B$14),"Redirect","Prune"),IF(D953="Non-Indexable","Keep",IF(AND(W953="Yes",X953="Yes",Y953="No"),"Merge",IF(OR(U953="Yes",V953="Yes",AND(T953="Yes",N(L953)&gt;=Rules!$B$6)),"Update",IF(Z953="Yes",IF(N(AC953)&gt;=Rules!$B$14,"Redirect","Prune"),"Keep")))))))</f>
        <v/>
      </c>
      <c r="AB953">
        <f>IF(A953="","",IF(LEFT(C953&amp;"",1)="3","Already redirects ("&amp;C953&amp;"). Update internal links to point at the final URL.",IF(OR(LEFT(C953&amp;"",1)="4",LEFT(C953&amp;"",1)="5"),IF(AA953="Redirect","Returns "&amp;C953&amp;" but still has "&amp;N(K953)&amp;" clicks and "&amp;N(AC953)&amp;" referring domains. 301 it to the closest live page.","Returns "&amp;C953&amp;" with no clicks or links. Remove internal links and let it 404 or 410."),IF(D953="Non-Indexable","Non-indexable ("&amp;E953&amp;"). Keep if that is intentional; otherwise fix the canonical or noindex.",IF(AA953="Merge","Overlaps with "&amp;I953&amp;IF(N(J953)&gt;0," (similarity "&amp;TEXT(J953,"0.00")&amp;")","")&amp;", which gets more clicks. Merge the useful parts into it and 301 this URL.",IF(AA953="Update",MID(IF(U953="Yes","; Clicks down "&amp;TEXT(-P953,"0%")&amp;" on the previous period","")&amp;IF(V953="Yes","; Average position "&amp;TEXT(N953,"0.0")&amp;" on "&amp;TEXT(L953,"#,##0")&amp;" impressions (striking distance)","")&amp;IF(AND(T953="Yes",N(L953)&gt;=Rules!$B$6),"; Thin ("&amp;F953&amp;" words) but has search demand",""),3,400),IF(AA953="Prune","Low value: "&amp;N(K953)&amp;" clicks, "&amp;N(L953)&amp;" impressions, "&amp;N(Q953)&amp;" sessions, no key events. Remove or noindex it and update internal links.",IF(AA953="Redirect","Low value but "&amp;N(AC953)&amp;" referring domains. 301 it to the closest relevant page to keep those links.",IF(AND(Z953="No",Y953="Yes",N(K953)&lt;Rules!$B$5),"Low search traffic but it converts (key events: "&amp;S953&amp;"). Keep it and link to it.",IF(W953="Yes","Stronger than the page it overlaps ("&amp;I953&amp;"). Keep; merge that page into this one.","Healthy: "&amp;N(K953)&amp;" clicks"&amp;IF(ISNUMBER(N953),", average position "&amp;TEXT(N953,"0.0"),"")&amp;". Keep and monitor."))))))))))</f>
        <v/>
      </c>
      <c r="AE953">
        <f>IF(A953="","",IF(AD953&lt;&gt;"",AD953,AA953))</f>
        <v/>
      </c>
    </row>
    <row r="954">
      <c r="A954">
        <f>IF(Crawl!A953="","",Crawl!A953)</f>
        <v/>
      </c>
      <c r="B954">
        <f>IF(A954="","",Crawl!EC953)</f>
        <v/>
      </c>
      <c r="C954">
        <f>IF(A954="","",IFERROR(INDEX(Crawl!$A953:$DZ953,1,Rules!$H$6),""))</f>
        <v/>
      </c>
      <c r="D954">
        <f>IF(A954="","",IFERROR(INDEX(Crawl!$A953:$DZ953,1,Rules!$H$7),"")&amp;"")</f>
        <v/>
      </c>
      <c r="E954">
        <f>IF(A954="","",IFERROR(INDEX(Crawl!$A953:$DZ953,1,Rules!$H$8),"")&amp;"")</f>
        <v/>
      </c>
      <c r="F954">
        <f>IF(A954="","",IFERROR(INDEX(Crawl!$A953:$DZ953,1,Rules!$H$9),""))</f>
        <v/>
      </c>
      <c r="G954">
        <f>IF(A954="","",IFERROR(INDEX(Crawl!$A953:$DZ953,1,Rules!$H$10),""))</f>
        <v/>
      </c>
      <c r="H954">
        <f>IF(A954="","",IFERROR(INDEX(Crawl!$A953:$DZ953,1,Rules!$H$12),""))</f>
        <v/>
      </c>
      <c r="I954">
        <f>IF(A954="","",IF(AND(N(H954)&gt;0,IFERROR(INDEX(Crawl!$A953:$DZ953,1,Rules!$H$11),"")&amp;""&lt;&gt;""),IFERROR(INDEX(Crawl!$A953:$DZ953,1,Rules!$H$11),"")&amp;"",IF(AND(ISNUMBER(J954),N(J954)&gt;=Rules!$B$12,IFERROR(INDEX(Crawl!$A953:$DZ953,1,Rules!$H$13),"")&amp;""&lt;&gt;""),IFERROR(INDEX(Crawl!$A953:$DZ953,1,Rules!$H$13),"")&amp;"","")))</f>
        <v/>
      </c>
      <c r="J954" s="19">
        <f>IF(A954="","",IF(IFERROR(INDEX(Crawl!$A953:$DZ953,1,Rules!$H$14),"")&amp;""="","",IFERROR(INDEX(Crawl!$A953:$DZ953,1,Rules!$H$14),"")))</f>
        <v/>
      </c>
      <c r="K954">
        <f>IF(A954="","",IFERROR(SUMIFS('GSC current'!$J$2:$J$2001,'GSC current'!$I$2:$I$2001,B954),0))</f>
        <v/>
      </c>
      <c r="L954">
        <f>IF(A954="","",IFERROR(SUMIFS('GSC current'!$K$2:$K$2001,'GSC current'!$I$2:$I$2001,B954),0))</f>
        <v/>
      </c>
      <c r="M954" s="20">
        <f>IF(A954="","",IF(N(L954)&gt;0,K954/L954,""))</f>
        <v/>
      </c>
      <c r="N954" s="21">
        <f>IF(A954="","",IF(N(L954)&gt;0,SUMIFS('GSC current'!$L$2:$L$2001,'GSC current'!$I$2:$I$2001,B954)/L954,""))</f>
        <v/>
      </c>
      <c r="O954">
        <f>IF(A954="","",IFERROR(SUMIFS('GSC previous'!$J$2:$J$2001,'GSC previous'!$I$2:$I$2001,B954),0))</f>
        <v/>
      </c>
      <c r="P954" s="22">
        <f>IF(A954="","",IF(N(O954)&gt;0,(K954-O954)/O954,""))</f>
        <v/>
      </c>
      <c r="Q954">
        <f>IF(A954="","",IFERROR(SUMIFS(GA4!$P$2:$P$2001,GA4!$O$2:$O$2001,B954),0))</f>
        <v/>
      </c>
      <c r="R954" s="23">
        <f>IF(A954="","",IF(N(Q954)&gt;0,SUMIFS(GA4!$Q$2:$Q$2001,GA4!$O$2:$O$2001,B954)/Q954,""))</f>
        <v/>
      </c>
      <c r="S954">
        <f>IF(A954="","",IFERROR(SUMIFS(GA4!$R$2:$R$2001,GA4!$O$2:$O$2001,B954),0))</f>
        <v/>
      </c>
      <c r="T954">
        <f>IF(A954="","",IF(AND(ISNUMBER(F954),LEFT(C954&amp;"",1)="2"),IF(F954&lt;Rules!$B$9,"Yes","No"),"No"))</f>
        <v/>
      </c>
      <c r="U954">
        <f>IF(A954="","",IF(AND(N(O954)&gt;=Rules!$B$8,ISNUMBER(P954)),IF(P954&lt;=-Rules!$B$7,"Yes","No"),"No"))</f>
        <v/>
      </c>
      <c r="V954">
        <f>IF(A954="","",IF(AND(N(L954)&gt;=Rules!$B$6,ISNUMBER(N954)),IF(AND(N954&gt;=Rules!$B$10,N954&lt;=Rules!$B$11),"Yes","No"),"No"))</f>
        <v/>
      </c>
      <c r="W954">
        <f>IF(A954="","",IF(I954&lt;&gt;"","Yes","No"))</f>
        <v/>
      </c>
      <c r="X954">
        <f>IF(I954="","",IF(SUMIFS($K$3:$K$2002,$A$3:$A$2002,SUBSTITUTE(SUBSTITUTE(I954,"?","~?"),"*","~*"))&gt;N(K954),"Yes","No"))</f>
        <v/>
      </c>
      <c r="Y954">
        <f>IF(A954="","",IF(N(S954)&gt;0,"Yes","No"))</f>
        <v/>
      </c>
      <c r="Z954">
        <f>IF(A954="","",IF(AND(N(K954)&lt;Rules!$B$5,N(L954)&lt;Rules!$B$6,N(Q954)&lt;Rules!$B$13,Y954="No"),"Yes","No"))</f>
        <v/>
      </c>
      <c r="AA954">
        <f>IF(A954="","",IF(LEFT(C954&amp;"",1)="3","Redirect",IF(OR(LEFT(C954&amp;"",1)="4",LEFT(C954&amp;"",1)="5"),IF(OR(N(K954)&gt;0,N(AC954)&gt;=Rules!$B$14),"Redirect","Prune"),IF(D954="Non-Indexable","Keep",IF(AND(W954="Yes",X954="Yes",Y954="No"),"Merge",IF(OR(U954="Yes",V954="Yes",AND(T954="Yes",N(L954)&gt;=Rules!$B$6)),"Update",IF(Z954="Yes",IF(N(AC954)&gt;=Rules!$B$14,"Redirect","Prune"),"Keep")))))))</f>
        <v/>
      </c>
      <c r="AB954">
        <f>IF(A954="","",IF(LEFT(C954&amp;"",1)="3","Already redirects ("&amp;C954&amp;"). Update internal links to point at the final URL.",IF(OR(LEFT(C954&amp;"",1)="4",LEFT(C954&amp;"",1)="5"),IF(AA954="Redirect","Returns "&amp;C954&amp;" but still has "&amp;N(K954)&amp;" clicks and "&amp;N(AC954)&amp;" referring domains. 301 it to the closest live page.","Returns "&amp;C954&amp;" with no clicks or links. Remove internal links and let it 404 or 410."),IF(D954="Non-Indexable","Non-indexable ("&amp;E954&amp;"). Keep if that is intentional; otherwise fix the canonical or noindex.",IF(AA954="Merge","Overlaps with "&amp;I954&amp;IF(N(J954)&gt;0," (similarity "&amp;TEXT(J954,"0.00")&amp;")","")&amp;", which gets more clicks. Merge the useful parts into it and 301 this URL.",IF(AA954="Update",MID(IF(U954="Yes","; Clicks down "&amp;TEXT(-P954,"0%")&amp;" on the previous period","")&amp;IF(V954="Yes","; Average position "&amp;TEXT(N954,"0.0")&amp;" on "&amp;TEXT(L954,"#,##0")&amp;" impressions (striking distance)","")&amp;IF(AND(T954="Yes",N(L954)&gt;=Rules!$B$6),"; Thin ("&amp;F954&amp;" words) but has search demand",""),3,400),IF(AA954="Prune","Low value: "&amp;N(K954)&amp;" clicks, "&amp;N(L954)&amp;" impressions, "&amp;N(Q954)&amp;" sessions, no key events. Remove or noindex it and update internal links.",IF(AA954="Redirect","Low value but "&amp;N(AC954)&amp;" referring domains. 301 it to the closest relevant page to keep those links.",IF(AND(Z954="No",Y954="Yes",N(K954)&lt;Rules!$B$5),"Low search traffic but it converts (key events: "&amp;S954&amp;"). Keep it and link to it.",IF(W954="Yes","Stronger than the page it overlaps ("&amp;I954&amp;"). Keep; merge that page into this one.","Healthy: "&amp;N(K954)&amp;" clicks"&amp;IF(ISNUMBER(N954),", average position "&amp;TEXT(N954,"0.0"),"")&amp;". Keep and monitor."))))))))))</f>
        <v/>
      </c>
      <c r="AE954">
        <f>IF(A954="","",IF(AD954&lt;&gt;"",AD954,AA954))</f>
        <v/>
      </c>
    </row>
    <row r="955">
      <c r="A955">
        <f>IF(Crawl!A954="","",Crawl!A954)</f>
        <v/>
      </c>
      <c r="B955">
        <f>IF(A955="","",Crawl!EC954)</f>
        <v/>
      </c>
      <c r="C955">
        <f>IF(A955="","",IFERROR(INDEX(Crawl!$A954:$DZ954,1,Rules!$H$6),""))</f>
        <v/>
      </c>
      <c r="D955">
        <f>IF(A955="","",IFERROR(INDEX(Crawl!$A954:$DZ954,1,Rules!$H$7),"")&amp;"")</f>
        <v/>
      </c>
      <c r="E955">
        <f>IF(A955="","",IFERROR(INDEX(Crawl!$A954:$DZ954,1,Rules!$H$8),"")&amp;"")</f>
        <v/>
      </c>
      <c r="F955">
        <f>IF(A955="","",IFERROR(INDEX(Crawl!$A954:$DZ954,1,Rules!$H$9),""))</f>
        <v/>
      </c>
      <c r="G955">
        <f>IF(A955="","",IFERROR(INDEX(Crawl!$A954:$DZ954,1,Rules!$H$10),""))</f>
        <v/>
      </c>
      <c r="H955">
        <f>IF(A955="","",IFERROR(INDEX(Crawl!$A954:$DZ954,1,Rules!$H$12),""))</f>
        <v/>
      </c>
      <c r="I955">
        <f>IF(A955="","",IF(AND(N(H955)&gt;0,IFERROR(INDEX(Crawl!$A954:$DZ954,1,Rules!$H$11),"")&amp;""&lt;&gt;""),IFERROR(INDEX(Crawl!$A954:$DZ954,1,Rules!$H$11),"")&amp;"",IF(AND(ISNUMBER(J955),N(J955)&gt;=Rules!$B$12,IFERROR(INDEX(Crawl!$A954:$DZ954,1,Rules!$H$13),"")&amp;""&lt;&gt;""),IFERROR(INDEX(Crawl!$A954:$DZ954,1,Rules!$H$13),"")&amp;"","")))</f>
        <v/>
      </c>
      <c r="J955" s="19">
        <f>IF(A955="","",IF(IFERROR(INDEX(Crawl!$A954:$DZ954,1,Rules!$H$14),"")&amp;""="","",IFERROR(INDEX(Crawl!$A954:$DZ954,1,Rules!$H$14),"")))</f>
        <v/>
      </c>
      <c r="K955">
        <f>IF(A955="","",IFERROR(SUMIFS('GSC current'!$J$2:$J$2001,'GSC current'!$I$2:$I$2001,B955),0))</f>
        <v/>
      </c>
      <c r="L955">
        <f>IF(A955="","",IFERROR(SUMIFS('GSC current'!$K$2:$K$2001,'GSC current'!$I$2:$I$2001,B955),0))</f>
        <v/>
      </c>
      <c r="M955" s="20">
        <f>IF(A955="","",IF(N(L955)&gt;0,K955/L955,""))</f>
        <v/>
      </c>
      <c r="N955" s="21">
        <f>IF(A955="","",IF(N(L955)&gt;0,SUMIFS('GSC current'!$L$2:$L$2001,'GSC current'!$I$2:$I$2001,B955)/L955,""))</f>
        <v/>
      </c>
      <c r="O955">
        <f>IF(A955="","",IFERROR(SUMIFS('GSC previous'!$J$2:$J$2001,'GSC previous'!$I$2:$I$2001,B955),0))</f>
        <v/>
      </c>
      <c r="P955" s="22">
        <f>IF(A955="","",IF(N(O955)&gt;0,(K955-O955)/O955,""))</f>
        <v/>
      </c>
      <c r="Q955">
        <f>IF(A955="","",IFERROR(SUMIFS(GA4!$P$2:$P$2001,GA4!$O$2:$O$2001,B955),0))</f>
        <v/>
      </c>
      <c r="R955" s="23">
        <f>IF(A955="","",IF(N(Q955)&gt;0,SUMIFS(GA4!$Q$2:$Q$2001,GA4!$O$2:$O$2001,B955)/Q955,""))</f>
        <v/>
      </c>
      <c r="S955">
        <f>IF(A955="","",IFERROR(SUMIFS(GA4!$R$2:$R$2001,GA4!$O$2:$O$2001,B955),0))</f>
        <v/>
      </c>
      <c r="T955">
        <f>IF(A955="","",IF(AND(ISNUMBER(F955),LEFT(C955&amp;"",1)="2"),IF(F955&lt;Rules!$B$9,"Yes","No"),"No"))</f>
        <v/>
      </c>
      <c r="U955">
        <f>IF(A955="","",IF(AND(N(O955)&gt;=Rules!$B$8,ISNUMBER(P955)),IF(P955&lt;=-Rules!$B$7,"Yes","No"),"No"))</f>
        <v/>
      </c>
      <c r="V955">
        <f>IF(A955="","",IF(AND(N(L955)&gt;=Rules!$B$6,ISNUMBER(N955)),IF(AND(N955&gt;=Rules!$B$10,N955&lt;=Rules!$B$11),"Yes","No"),"No"))</f>
        <v/>
      </c>
      <c r="W955">
        <f>IF(A955="","",IF(I955&lt;&gt;"","Yes","No"))</f>
        <v/>
      </c>
      <c r="X955">
        <f>IF(I955="","",IF(SUMIFS($K$3:$K$2002,$A$3:$A$2002,SUBSTITUTE(SUBSTITUTE(I955,"?","~?"),"*","~*"))&gt;N(K955),"Yes","No"))</f>
        <v/>
      </c>
      <c r="Y955">
        <f>IF(A955="","",IF(N(S955)&gt;0,"Yes","No"))</f>
        <v/>
      </c>
      <c r="Z955">
        <f>IF(A955="","",IF(AND(N(K955)&lt;Rules!$B$5,N(L955)&lt;Rules!$B$6,N(Q955)&lt;Rules!$B$13,Y955="No"),"Yes","No"))</f>
        <v/>
      </c>
      <c r="AA955">
        <f>IF(A955="","",IF(LEFT(C955&amp;"",1)="3","Redirect",IF(OR(LEFT(C955&amp;"",1)="4",LEFT(C955&amp;"",1)="5"),IF(OR(N(K955)&gt;0,N(AC955)&gt;=Rules!$B$14),"Redirect","Prune"),IF(D955="Non-Indexable","Keep",IF(AND(W955="Yes",X955="Yes",Y955="No"),"Merge",IF(OR(U955="Yes",V955="Yes",AND(T955="Yes",N(L955)&gt;=Rules!$B$6)),"Update",IF(Z955="Yes",IF(N(AC955)&gt;=Rules!$B$14,"Redirect","Prune"),"Keep")))))))</f>
        <v/>
      </c>
      <c r="AB955">
        <f>IF(A955="","",IF(LEFT(C955&amp;"",1)="3","Already redirects ("&amp;C955&amp;"). Update internal links to point at the final URL.",IF(OR(LEFT(C955&amp;"",1)="4",LEFT(C955&amp;"",1)="5"),IF(AA955="Redirect","Returns "&amp;C955&amp;" but still has "&amp;N(K955)&amp;" clicks and "&amp;N(AC955)&amp;" referring domains. 301 it to the closest live page.","Returns "&amp;C955&amp;" with no clicks or links. Remove internal links and let it 404 or 410."),IF(D955="Non-Indexable","Non-indexable ("&amp;E955&amp;"). Keep if that is intentional; otherwise fix the canonical or noindex.",IF(AA955="Merge","Overlaps with "&amp;I955&amp;IF(N(J955)&gt;0," (similarity "&amp;TEXT(J955,"0.00")&amp;")","")&amp;", which gets more clicks. Merge the useful parts into it and 301 this URL.",IF(AA955="Update",MID(IF(U955="Yes","; Clicks down "&amp;TEXT(-P955,"0%")&amp;" on the previous period","")&amp;IF(V955="Yes","; Average position "&amp;TEXT(N955,"0.0")&amp;" on "&amp;TEXT(L955,"#,##0")&amp;" impressions (striking distance)","")&amp;IF(AND(T955="Yes",N(L955)&gt;=Rules!$B$6),"; Thin ("&amp;F955&amp;" words) but has search demand",""),3,400),IF(AA955="Prune","Low value: "&amp;N(K955)&amp;" clicks, "&amp;N(L955)&amp;" impressions, "&amp;N(Q955)&amp;" sessions, no key events. Remove or noindex it and update internal links.",IF(AA955="Redirect","Low value but "&amp;N(AC955)&amp;" referring domains. 301 it to the closest relevant page to keep those links.",IF(AND(Z955="No",Y955="Yes",N(K955)&lt;Rules!$B$5),"Low search traffic but it converts (key events: "&amp;S955&amp;"). Keep it and link to it.",IF(W955="Yes","Stronger than the page it overlaps ("&amp;I955&amp;"). Keep; merge that page into this one.","Healthy: "&amp;N(K955)&amp;" clicks"&amp;IF(ISNUMBER(N955),", average position "&amp;TEXT(N955,"0.0"),"")&amp;". Keep and monitor."))))))))))</f>
        <v/>
      </c>
      <c r="AE955">
        <f>IF(A955="","",IF(AD955&lt;&gt;"",AD955,AA955))</f>
        <v/>
      </c>
    </row>
    <row r="956">
      <c r="A956">
        <f>IF(Crawl!A955="","",Crawl!A955)</f>
        <v/>
      </c>
      <c r="B956">
        <f>IF(A956="","",Crawl!EC955)</f>
        <v/>
      </c>
      <c r="C956">
        <f>IF(A956="","",IFERROR(INDEX(Crawl!$A955:$DZ955,1,Rules!$H$6),""))</f>
        <v/>
      </c>
      <c r="D956">
        <f>IF(A956="","",IFERROR(INDEX(Crawl!$A955:$DZ955,1,Rules!$H$7),"")&amp;"")</f>
        <v/>
      </c>
      <c r="E956">
        <f>IF(A956="","",IFERROR(INDEX(Crawl!$A955:$DZ955,1,Rules!$H$8),"")&amp;"")</f>
        <v/>
      </c>
      <c r="F956">
        <f>IF(A956="","",IFERROR(INDEX(Crawl!$A955:$DZ955,1,Rules!$H$9),""))</f>
        <v/>
      </c>
      <c r="G956">
        <f>IF(A956="","",IFERROR(INDEX(Crawl!$A955:$DZ955,1,Rules!$H$10),""))</f>
        <v/>
      </c>
      <c r="H956">
        <f>IF(A956="","",IFERROR(INDEX(Crawl!$A955:$DZ955,1,Rules!$H$12),""))</f>
        <v/>
      </c>
      <c r="I956">
        <f>IF(A956="","",IF(AND(N(H956)&gt;0,IFERROR(INDEX(Crawl!$A955:$DZ955,1,Rules!$H$11),"")&amp;""&lt;&gt;""),IFERROR(INDEX(Crawl!$A955:$DZ955,1,Rules!$H$11),"")&amp;"",IF(AND(ISNUMBER(J956),N(J956)&gt;=Rules!$B$12,IFERROR(INDEX(Crawl!$A955:$DZ955,1,Rules!$H$13),"")&amp;""&lt;&gt;""),IFERROR(INDEX(Crawl!$A955:$DZ955,1,Rules!$H$13),"")&amp;"","")))</f>
        <v/>
      </c>
      <c r="J956" s="19">
        <f>IF(A956="","",IF(IFERROR(INDEX(Crawl!$A955:$DZ955,1,Rules!$H$14),"")&amp;""="","",IFERROR(INDEX(Crawl!$A955:$DZ955,1,Rules!$H$14),"")))</f>
        <v/>
      </c>
      <c r="K956">
        <f>IF(A956="","",IFERROR(SUMIFS('GSC current'!$J$2:$J$2001,'GSC current'!$I$2:$I$2001,B956),0))</f>
        <v/>
      </c>
      <c r="L956">
        <f>IF(A956="","",IFERROR(SUMIFS('GSC current'!$K$2:$K$2001,'GSC current'!$I$2:$I$2001,B956),0))</f>
        <v/>
      </c>
      <c r="M956" s="20">
        <f>IF(A956="","",IF(N(L956)&gt;0,K956/L956,""))</f>
        <v/>
      </c>
      <c r="N956" s="21">
        <f>IF(A956="","",IF(N(L956)&gt;0,SUMIFS('GSC current'!$L$2:$L$2001,'GSC current'!$I$2:$I$2001,B956)/L956,""))</f>
        <v/>
      </c>
      <c r="O956">
        <f>IF(A956="","",IFERROR(SUMIFS('GSC previous'!$J$2:$J$2001,'GSC previous'!$I$2:$I$2001,B956),0))</f>
        <v/>
      </c>
      <c r="P956" s="22">
        <f>IF(A956="","",IF(N(O956)&gt;0,(K956-O956)/O956,""))</f>
        <v/>
      </c>
      <c r="Q956">
        <f>IF(A956="","",IFERROR(SUMIFS(GA4!$P$2:$P$2001,GA4!$O$2:$O$2001,B956),0))</f>
        <v/>
      </c>
      <c r="R956" s="23">
        <f>IF(A956="","",IF(N(Q956)&gt;0,SUMIFS(GA4!$Q$2:$Q$2001,GA4!$O$2:$O$2001,B956)/Q956,""))</f>
        <v/>
      </c>
      <c r="S956">
        <f>IF(A956="","",IFERROR(SUMIFS(GA4!$R$2:$R$2001,GA4!$O$2:$O$2001,B956),0))</f>
        <v/>
      </c>
      <c r="T956">
        <f>IF(A956="","",IF(AND(ISNUMBER(F956),LEFT(C956&amp;"",1)="2"),IF(F956&lt;Rules!$B$9,"Yes","No"),"No"))</f>
        <v/>
      </c>
      <c r="U956">
        <f>IF(A956="","",IF(AND(N(O956)&gt;=Rules!$B$8,ISNUMBER(P956)),IF(P956&lt;=-Rules!$B$7,"Yes","No"),"No"))</f>
        <v/>
      </c>
      <c r="V956">
        <f>IF(A956="","",IF(AND(N(L956)&gt;=Rules!$B$6,ISNUMBER(N956)),IF(AND(N956&gt;=Rules!$B$10,N956&lt;=Rules!$B$11),"Yes","No"),"No"))</f>
        <v/>
      </c>
      <c r="W956">
        <f>IF(A956="","",IF(I956&lt;&gt;"","Yes","No"))</f>
        <v/>
      </c>
      <c r="X956">
        <f>IF(I956="","",IF(SUMIFS($K$3:$K$2002,$A$3:$A$2002,SUBSTITUTE(SUBSTITUTE(I956,"?","~?"),"*","~*"))&gt;N(K956),"Yes","No"))</f>
        <v/>
      </c>
      <c r="Y956">
        <f>IF(A956="","",IF(N(S956)&gt;0,"Yes","No"))</f>
        <v/>
      </c>
      <c r="Z956">
        <f>IF(A956="","",IF(AND(N(K956)&lt;Rules!$B$5,N(L956)&lt;Rules!$B$6,N(Q956)&lt;Rules!$B$13,Y956="No"),"Yes","No"))</f>
        <v/>
      </c>
      <c r="AA956">
        <f>IF(A956="","",IF(LEFT(C956&amp;"",1)="3","Redirect",IF(OR(LEFT(C956&amp;"",1)="4",LEFT(C956&amp;"",1)="5"),IF(OR(N(K956)&gt;0,N(AC956)&gt;=Rules!$B$14),"Redirect","Prune"),IF(D956="Non-Indexable","Keep",IF(AND(W956="Yes",X956="Yes",Y956="No"),"Merge",IF(OR(U956="Yes",V956="Yes",AND(T956="Yes",N(L956)&gt;=Rules!$B$6)),"Update",IF(Z956="Yes",IF(N(AC956)&gt;=Rules!$B$14,"Redirect","Prune"),"Keep")))))))</f>
        <v/>
      </c>
      <c r="AB956">
        <f>IF(A956="","",IF(LEFT(C956&amp;"",1)="3","Already redirects ("&amp;C956&amp;"). Update internal links to point at the final URL.",IF(OR(LEFT(C956&amp;"",1)="4",LEFT(C956&amp;"",1)="5"),IF(AA956="Redirect","Returns "&amp;C956&amp;" but still has "&amp;N(K956)&amp;" clicks and "&amp;N(AC956)&amp;" referring domains. 301 it to the closest live page.","Returns "&amp;C956&amp;" with no clicks or links. Remove internal links and let it 404 or 410."),IF(D956="Non-Indexable","Non-indexable ("&amp;E956&amp;"). Keep if that is intentional; otherwise fix the canonical or noindex.",IF(AA956="Merge","Overlaps with "&amp;I956&amp;IF(N(J956)&gt;0," (similarity "&amp;TEXT(J956,"0.00")&amp;")","")&amp;", which gets more clicks. Merge the useful parts into it and 301 this URL.",IF(AA956="Update",MID(IF(U956="Yes","; Clicks down "&amp;TEXT(-P956,"0%")&amp;" on the previous period","")&amp;IF(V956="Yes","; Average position "&amp;TEXT(N956,"0.0")&amp;" on "&amp;TEXT(L956,"#,##0")&amp;" impressions (striking distance)","")&amp;IF(AND(T956="Yes",N(L956)&gt;=Rules!$B$6),"; Thin ("&amp;F956&amp;" words) but has search demand",""),3,400),IF(AA956="Prune","Low value: "&amp;N(K956)&amp;" clicks, "&amp;N(L956)&amp;" impressions, "&amp;N(Q956)&amp;" sessions, no key events. Remove or noindex it and update internal links.",IF(AA956="Redirect","Low value but "&amp;N(AC956)&amp;" referring domains. 301 it to the closest relevant page to keep those links.",IF(AND(Z956="No",Y956="Yes",N(K956)&lt;Rules!$B$5),"Low search traffic but it converts (key events: "&amp;S956&amp;"). Keep it and link to it.",IF(W956="Yes","Stronger than the page it overlaps ("&amp;I956&amp;"). Keep; merge that page into this one.","Healthy: "&amp;N(K956)&amp;" clicks"&amp;IF(ISNUMBER(N956),", average position "&amp;TEXT(N956,"0.0"),"")&amp;". Keep and monitor."))))))))))</f>
        <v/>
      </c>
      <c r="AE956">
        <f>IF(A956="","",IF(AD956&lt;&gt;"",AD956,AA956))</f>
        <v/>
      </c>
    </row>
    <row r="957">
      <c r="A957">
        <f>IF(Crawl!A956="","",Crawl!A956)</f>
        <v/>
      </c>
      <c r="B957">
        <f>IF(A957="","",Crawl!EC956)</f>
        <v/>
      </c>
      <c r="C957">
        <f>IF(A957="","",IFERROR(INDEX(Crawl!$A956:$DZ956,1,Rules!$H$6),""))</f>
        <v/>
      </c>
      <c r="D957">
        <f>IF(A957="","",IFERROR(INDEX(Crawl!$A956:$DZ956,1,Rules!$H$7),"")&amp;"")</f>
        <v/>
      </c>
      <c r="E957">
        <f>IF(A957="","",IFERROR(INDEX(Crawl!$A956:$DZ956,1,Rules!$H$8),"")&amp;"")</f>
        <v/>
      </c>
      <c r="F957">
        <f>IF(A957="","",IFERROR(INDEX(Crawl!$A956:$DZ956,1,Rules!$H$9),""))</f>
        <v/>
      </c>
      <c r="G957">
        <f>IF(A957="","",IFERROR(INDEX(Crawl!$A956:$DZ956,1,Rules!$H$10),""))</f>
        <v/>
      </c>
      <c r="H957">
        <f>IF(A957="","",IFERROR(INDEX(Crawl!$A956:$DZ956,1,Rules!$H$12),""))</f>
        <v/>
      </c>
      <c r="I957">
        <f>IF(A957="","",IF(AND(N(H957)&gt;0,IFERROR(INDEX(Crawl!$A956:$DZ956,1,Rules!$H$11),"")&amp;""&lt;&gt;""),IFERROR(INDEX(Crawl!$A956:$DZ956,1,Rules!$H$11),"")&amp;"",IF(AND(ISNUMBER(J957),N(J957)&gt;=Rules!$B$12,IFERROR(INDEX(Crawl!$A956:$DZ956,1,Rules!$H$13),"")&amp;""&lt;&gt;""),IFERROR(INDEX(Crawl!$A956:$DZ956,1,Rules!$H$13),"")&amp;"","")))</f>
        <v/>
      </c>
      <c r="J957" s="19">
        <f>IF(A957="","",IF(IFERROR(INDEX(Crawl!$A956:$DZ956,1,Rules!$H$14),"")&amp;""="","",IFERROR(INDEX(Crawl!$A956:$DZ956,1,Rules!$H$14),"")))</f>
        <v/>
      </c>
      <c r="K957">
        <f>IF(A957="","",IFERROR(SUMIFS('GSC current'!$J$2:$J$2001,'GSC current'!$I$2:$I$2001,B957),0))</f>
        <v/>
      </c>
      <c r="L957">
        <f>IF(A957="","",IFERROR(SUMIFS('GSC current'!$K$2:$K$2001,'GSC current'!$I$2:$I$2001,B957),0))</f>
        <v/>
      </c>
      <c r="M957" s="20">
        <f>IF(A957="","",IF(N(L957)&gt;0,K957/L957,""))</f>
        <v/>
      </c>
      <c r="N957" s="21">
        <f>IF(A957="","",IF(N(L957)&gt;0,SUMIFS('GSC current'!$L$2:$L$2001,'GSC current'!$I$2:$I$2001,B957)/L957,""))</f>
        <v/>
      </c>
      <c r="O957">
        <f>IF(A957="","",IFERROR(SUMIFS('GSC previous'!$J$2:$J$2001,'GSC previous'!$I$2:$I$2001,B957),0))</f>
        <v/>
      </c>
      <c r="P957" s="22">
        <f>IF(A957="","",IF(N(O957)&gt;0,(K957-O957)/O957,""))</f>
        <v/>
      </c>
      <c r="Q957">
        <f>IF(A957="","",IFERROR(SUMIFS(GA4!$P$2:$P$2001,GA4!$O$2:$O$2001,B957),0))</f>
        <v/>
      </c>
      <c r="R957" s="23">
        <f>IF(A957="","",IF(N(Q957)&gt;0,SUMIFS(GA4!$Q$2:$Q$2001,GA4!$O$2:$O$2001,B957)/Q957,""))</f>
        <v/>
      </c>
      <c r="S957">
        <f>IF(A957="","",IFERROR(SUMIFS(GA4!$R$2:$R$2001,GA4!$O$2:$O$2001,B957),0))</f>
        <v/>
      </c>
      <c r="T957">
        <f>IF(A957="","",IF(AND(ISNUMBER(F957),LEFT(C957&amp;"",1)="2"),IF(F957&lt;Rules!$B$9,"Yes","No"),"No"))</f>
        <v/>
      </c>
      <c r="U957">
        <f>IF(A957="","",IF(AND(N(O957)&gt;=Rules!$B$8,ISNUMBER(P957)),IF(P957&lt;=-Rules!$B$7,"Yes","No"),"No"))</f>
        <v/>
      </c>
      <c r="V957">
        <f>IF(A957="","",IF(AND(N(L957)&gt;=Rules!$B$6,ISNUMBER(N957)),IF(AND(N957&gt;=Rules!$B$10,N957&lt;=Rules!$B$11),"Yes","No"),"No"))</f>
        <v/>
      </c>
      <c r="W957">
        <f>IF(A957="","",IF(I957&lt;&gt;"","Yes","No"))</f>
        <v/>
      </c>
      <c r="X957">
        <f>IF(I957="","",IF(SUMIFS($K$3:$K$2002,$A$3:$A$2002,SUBSTITUTE(SUBSTITUTE(I957,"?","~?"),"*","~*"))&gt;N(K957),"Yes","No"))</f>
        <v/>
      </c>
      <c r="Y957">
        <f>IF(A957="","",IF(N(S957)&gt;0,"Yes","No"))</f>
        <v/>
      </c>
      <c r="Z957">
        <f>IF(A957="","",IF(AND(N(K957)&lt;Rules!$B$5,N(L957)&lt;Rules!$B$6,N(Q957)&lt;Rules!$B$13,Y957="No"),"Yes","No"))</f>
        <v/>
      </c>
      <c r="AA957">
        <f>IF(A957="","",IF(LEFT(C957&amp;"",1)="3","Redirect",IF(OR(LEFT(C957&amp;"",1)="4",LEFT(C957&amp;"",1)="5"),IF(OR(N(K957)&gt;0,N(AC957)&gt;=Rules!$B$14),"Redirect","Prune"),IF(D957="Non-Indexable","Keep",IF(AND(W957="Yes",X957="Yes",Y957="No"),"Merge",IF(OR(U957="Yes",V957="Yes",AND(T957="Yes",N(L957)&gt;=Rules!$B$6)),"Update",IF(Z957="Yes",IF(N(AC957)&gt;=Rules!$B$14,"Redirect","Prune"),"Keep")))))))</f>
        <v/>
      </c>
      <c r="AB957">
        <f>IF(A957="","",IF(LEFT(C957&amp;"",1)="3","Already redirects ("&amp;C957&amp;"). Update internal links to point at the final URL.",IF(OR(LEFT(C957&amp;"",1)="4",LEFT(C957&amp;"",1)="5"),IF(AA957="Redirect","Returns "&amp;C957&amp;" but still has "&amp;N(K957)&amp;" clicks and "&amp;N(AC957)&amp;" referring domains. 301 it to the closest live page.","Returns "&amp;C957&amp;" with no clicks or links. Remove internal links and let it 404 or 410."),IF(D957="Non-Indexable","Non-indexable ("&amp;E957&amp;"). Keep if that is intentional; otherwise fix the canonical or noindex.",IF(AA957="Merge","Overlaps with "&amp;I957&amp;IF(N(J957)&gt;0," (similarity "&amp;TEXT(J957,"0.00")&amp;")","")&amp;", which gets more clicks. Merge the useful parts into it and 301 this URL.",IF(AA957="Update",MID(IF(U957="Yes","; Clicks down "&amp;TEXT(-P957,"0%")&amp;" on the previous period","")&amp;IF(V957="Yes","; Average position "&amp;TEXT(N957,"0.0")&amp;" on "&amp;TEXT(L957,"#,##0")&amp;" impressions (striking distance)","")&amp;IF(AND(T957="Yes",N(L957)&gt;=Rules!$B$6),"; Thin ("&amp;F957&amp;" words) but has search demand",""),3,400),IF(AA957="Prune","Low value: "&amp;N(K957)&amp;" clicks, "&amp;N(L957)&amp;" impressions, "&amp;N(Q957)&amp;" sessions, no key events. Remove or noindex it and update internal links.",IF(AA957="Redirect","Low value but "&amp;N(AC957)&amp;" referring domains. 301 it to the closest relevant page to keep those links.",IF(AND(Z957="No",Y957="Yes",N(K957)&lt;Rules!$B$5),"Low search traffic but it converts (key events: "&amp;S957&amp;"). Keep it and link to it.",IF(W957="Yes","Stronger than the page it overlaps ("&amp;I957&amp;"). Keep; merge that page into this one.","Healthy: "&amp;N(K957)&amp;" clicks"&amp;IF(ISNUMBER(N957),", average position "&amp;TEXT(N957,"0.0"),"")&amp;". Keep and monitor."))))))))))</f>
        <v/>
      </c>
      <c r="AE957">
        <f>IF(A957="","",IF(AD957&lt;&gt;"",AD957,AA957))</f>
        <v/>
      </c>
    </row>
    <row r="958">
      <c r="A958">
        <f>IF(Crawl!A957="","",Crawl!A957)</f>
        <v/>
      </c>
      <c r="B958">
        <f>IF(A958="","",Crawl!EC957)</f>
        <v/>
      </c>
      <c r="C958">
        <f>IF(A958="","",IFERROR(INDEX(Crawl!$A957:$DZ957,1,Rules!$H$6),""))</f>
        <v/>
      </c>
      <c r="D958">
        <f>IF(A958="","",IFERROR(INDEX(Crawl!$A957:$DZ957,1,Rules!$H$7),"")&amp;"")</f>
        <v/>
      </c>
      <c r="E958">
        <f>IF(A958="","",IFERROR(INDEX(Crawl!$A957:$DZ957,1,Rules!$H$8),"")&amp;"")</f>
        <v/>
      </c>
      <c r="F958">
        <f>IF(A958="","",IFERROR(INDEX(Crawl!$A957:$DZ957,1,Rules!$H$9),""))</f>
        <v/>
      </c>
      <c r="G958">
        <f>IF(A958="","",IFERROR(INDEX(Crawl!$A957:$DZ957,1,Rules!$H$10),""))</f>
        <v/>
      </c>
      <c r="H958">
        <f>IF(A958="","",IFERROR(INDEX(Crawl!$A957:$DZ957,1,Rules!$H$12),""))</f>
        <v/>
      </c>
      <c r="I958">
        <f>IF(A958="","",IF(AND(N(H958)&gt;0,IFERROR(INDEX(Crawl!$A957:$DZ957,1,Rules!$H$11),"")&amp;""&lt;&gt;""),IFERROR(INDEX(Crawl!$A957:$DZ957,1,Rules!$H$11),"")&amp;"",IF(AND(ISNUMBER(J958),N(J958)&gt;=Rules!$B$12,IFERROR(INDEX(Crawl!$A957:$DZ957,1,Rules!$H$13),"")&amp;""&lt;&gt;""),IFERROR(INDEX(Crawl!$A957:$DZ957,1,Rules!$H$13),"")&amp;"","")))</f>
        <v/>
      </c>
      <c r="J958" s="19">
        <f>IF(A958="","",IF(IFERROR(INDEX(Crawl!$A957:$DZ957,1,Rules!$H$14),"")&amp;""="","",IFERROR(INDEX(Crawl!$A957:$DZ957,1,Rules!$H$14),"")))</f>
        <v/>
      </c>
      <c r="K958">
        <f>IF(A958="","",IFERROR(SUMIFS('GSC current'!$J$2:$J$2001,'GSC current'!$I$2:$I$2001,B958),0))</f>
        <v/>
      </c>
      <c r="L958">
        <f>IF(A958="","",IFERROR(SUMIFS('GSC current'!$K$2:$K$2001,'GSC current'!$I$2:$I$2001,B958),0))</f>
        <v/>
      </c>
      <c r="M958" s="20">
        <f>IF(A958="","",IF(N(L958)&gt;0,K958/L958,""))</f>
        <v/>
      </c>
      <c r="N958" s="21">
        <f>IF(A958="","",IF(N(L958)&gt;0,SUMIFS('GSC current'!$L$2:$L$2001,'GSC current'!$I$2:$I$2001,B958)/L958,""))</f>
        <v/>
      </c>
      <c r="O958">
        <f>IF(A958="","",IFERROR(SUMIFS('GSC previous'!$J$2:$J$2001,'GSC previous'!$I$2:$I$2001,B958),0))</f>
        <v/>
      </c>
      <c r="P958" s="22">
        <f>IF(A958="","",IF(N(O958)&gt;0,(K958-O958)/O958,""))</f>
        <v/>
      </c>
      <c r="Q958">
        <f>IF(A958="","",IFERROR(SUMIFS(GA4!$P$2:$P$2001,GA4!$O$2:$O$2001,B958),0))</f>
        <v/>
      </c>
      <c r="R958" s="23">
        <f>IF(A958="","",IF(N(Q958)&gt;0,SUMIFS(GA4!$Q$2:$Q$2001,GA4!$O$2:$O$2001,B958)/Q958,""))</f>
        <v/>
      </c>
      <c r="S958">
        <f>IF(A958="","",IFERROR(SUMIFS(GA4!$R$2:$R$2001,GA4!$O$2:$O$2001,B958),0))</f>
        <v/>
      </c>
      <c r="T958">
        <f>IF(A958="","",IF(AND(ISNUMBER(F958),LEFT(C958&amp;"",1)="2"),IF(F958&lt;Rules!$B$9,"Yes","No"),"No"))</f>
        <v/>
      </c>
      <c r="U958">
        <f>IF(A958="","",IF(AND(N(O958)&gt;=Rules!$B$8,ISNUMBER(P958)),IF(P958&lt;=-Rules!$B$7,"Yes","No"),"No"))</f>
        <v/>
      </c>
      <c r="V958">
        <f>IF(A958="","",IF(AND(N(L958)&gt;=Rules!$B$6,ISNUMBER(N958)),IF(AND(N958&gt;=Rules!$B$10,N958&lt;=Rules!$B$11),"Yes","No"),"No"))</f>
        <v/>
      </c>
      <c r="W958">
        <f>IF(A958="","",IF(I958&lt;&gt;"","Yes","No"))</f>
        <v/>
      </c>
      <c r="X958">
        <f>IF(I958="","",IF(SUMIFS($K$3:$K$2002,$A$3:$A$2002,SUBSTITUTE(SUBSTITUTE(I958,"?","~?"),"*","~*"))&gt;N(K958),"Yes","No"))</f>
        <v/>
      </c>
      <c r="Y958">
        <f>IF(A958="","",IF(N(S958)&gt;0,"Yes","No"))</f>
        <v/>
      </c>
      <c r="Z958">
        <f>IF(A958="","",IF(AND(N(K958)&lt;Rules!$B$5,N(L958)&lt;Rules!$B$6,N(Q958)&lt;Rules!$B$13,Y958="No"),"Yes","No"))</f>
        <v/>
      </c>
      <c r="AA958">
        <f>IF(A958="","",IF(LEFT(C958&amp;"",1)="3","Redirect",IF(OR(LEFT(C958&amp;"",1)="4",LEFT(C958&amp;"",1)="5"),IF(OR(N(K958)&gt;0,N(AC958)&gt;=Rules!$B$14),"Redirect","Prune"),IF(D958="Non-Indexable","Keep",IF(AND(W958="Yes",X958="Yes",Y958="No"),"Merge",IF(OR(U958="Yes",V958="Yes",AND(T958="Yes",N(L958)&gt;=Rules!$B$6)),"Update",IF(Z958="Yes",IF(N(AC958)&gt;=Rules!$B$14,"Redirect","Prune"),"Keep")))))))</f>
        <v/>
      </c>
      <c r="AB958">
        <f>IF(A958="","",IF(LEFT(C958&amp;"",1)="3","Already redirects ("&amp;C958&amp;"). Update internal links to point at the final URL.",IF(OR(LEFT(C958&amp;"",1)="4",LEFT(C958&amp;"",1)="5"),IF(AA958="Redirect","Returns "&amp;C958&amp;" but still has "&amp;N(K958)&amp;" clicks and "&amp;N(AC958)&amp;" referring domains. 301 it to the closest live page.","Returns "&amp;C958&amp;" with no clicks or links. Remove internal links and let it 404 or 410."),IF(D958="Non-Indexable","Non-indexable ("&amp;E958&amp;"). Keep if that is intentional; otherwise fix the canonical or noindex.",IF(AA958="Merge","Overlaps with "&amp;I958&amp;IF(N(J958)&gt;0," (similarity "&amp;TEXT(J958,"0.00")&amp;")","")&amp;", which gets more clicks. Merge the useful parts into it and 301 this URL.",IF(AA958="Update",MID(IF(U958="Yes","; Clicks down "&amp;TEXT(-P958,"0%")&amp;" on the previous period","")&amp;IF(V958="Yes","; Average position "&amp;TEXT(N958,"0.0")&amp;" on "&amp;TEXT(L958,"#,##0")&amp;" impressions (striking distance)","")&amp;IF(AND(T958="Yes",N(L958)&gt;=Rules!$B$6),"; Thin ("&amp;F958&amp;" words) but has search demand",""),3,400),IF(AA958="Prune","Low value: "&amp;N(K958)&amp;" clicks, "&amp;N(L958)&amp;" impressions, "&amp;N(Q958)&amp;" sessions, no key events. Remove or noindex it and update internal links.",IF(AA958="Redirect","Low value but "&amp;N(AC958)&amp;" referring domains. 301 it to the closest relevant page to keep those links.",IF(AND(Z958="No",Y958="Yes",N(K958)&lt;Rules!$B$5),"Low search traffic but it converts (key events: "&amp;S958&amp;"). Keep it and link to it.",IF(W958="Yes","Stronger than the page it overlaps ("&amp;I958&amp;"). Keep; merge that page into this one.","Healthy: "&amp;N(K958)&amp;" clicks"&amp;IF(ISNUMBER(N958),", average position "&amp;TEXT(N958,"0.0"),"")&amp;". Keep and monitor."))))))))))</f>
        <v/>
      </c>
      <c r="AE958">
        <f>IF(A958="","",IF(AD958&lt;&gt;"",AD958,AA958))</f>
        <v/>
      </c>
    </row>
    <row r="959">
      <c r="A959">
        <f>IF(Crawl!A958="","",Crawl!A958)</f>
        <v/>
      </c>
      <c r="B959">
        <f>IF(A959="","",Crawl!EC958)</f>
        <v/>
      </c>
      <c r="C959">
        <f>IF(A959="","",IFERROR(INDEX(Crawl!$A958:$DZ958,1,Rules!$H$6),""))</f>
        <v/>
      </c>
      <c r="D959">
        <f>IF(A959="","",IFERROR(INDEX(Crawl!$A958:$DZ958,1,Rules!$H$7),"")&amp;"")</f>
        <v/>
      </c>
      <c r="E959">
        <f>IF(A959="","",IFERROR(INDEX(Crawl!$A958:$DZ958,1,Rules!$H$8),"")&amp;"")</f>
        <v/>
      </c>
      <c r="F959">
        <f>IF(A959="","",IFERROR(INDEX(Crawl!$A958:$DZ958,1,Rules!$H$9),""))</f>
        <v/>
      </c>
      <c r="G959">
        <f>IF(A959="","",IFERROR(INDEX(Crawl!$A958:$DZ958,1,Rules!$H$10),""))</f>
        <v/>
      </c>
      <c r="H959">
        <f>IF(A959="","",IFERROR(INDEX(Crawl!$A958:$DZ958,1,Rules!$H$12),""))</f>
        <v/>
      </c>
      <c r="I959">
        <f>IF(A959="","",IF(AND(N(H959)&gt;0,IFERROR(INDEX(Crawl!$A958:$DZ958,1,Rules!$H$11),"")&amp;""&lt;&gt;""),IFERROR(INDEX(Crawl!$A958:$DZ958,1,Rules!$H$11),"")&amp;"",IF(AND(ISNUMBER(J959),N(J959)&gt;=Rules!$B$12,IFERROR(INDEX(Crawl!$A958:$DZ958,1,Rules!$H$13),"")&amp;""&lt;&gt;""),IFERROR(INDEX(Crawl!$A958:$DZ958,1,Rules!$H$13),"")&amp;"","")))</f>
        <v/>
      </c>
      <c r="J959" s="19">
        <f>IF(A959="","",IF(IFERROR(INDEX(Crawl!$A958:$DZ958,1,Rules!$H$14),"")&amp;""="","",IFERROR(INDEX(Crawl!$A958:$DZ958,1,Rules!$H$14),"")))</f>
        <v/>
      </c>
      <c r="K959">
        <f>IF(A959="","",IFERROR(SUMIFS('GSC current'!$J$2:$J$2001,'GSC current'!$I$2:$I$2001,B959),0))</f>
        <v/>
      </c>
      <c r="L959">
        <f>IF(A959="","",IFERROR(SUMIFS('GSC current'!$K$2:$K$2001,'GSC current'!$I$2:$I$2001,B959),0))</f>
        <v/>
      </c>
      <c r="M959" s="20">
        <f>IF(A959="","",IF(N(L959)&gt;0,K959/L959,""))</f>
        <v/>
      </c>
      <c r="N959" s="21">
        <f>IF(A959="","",IF(N(L959)&gt;0,SUMIFS('GSC current'!$L$2:$L$2001,'GSC current'!$I$2:$I$2001,B959)/L959,""))</f>
        <v/>
      </c>
      <c r="O959">
        <f>IF(A959="","",IFERROR(SUMIFS('GSC previous'!$J$2:$J$2001,'GSC previous'!$I$2:$I$2001,B959),0))</f>
        <v/>
      </c>
      <c r="P959" s="22">
        <f>IF(A959="","",IF(N(O959)&gt;0,(K959-O959)/O959,""))</f>
        <v/>
      </c>
      <c r="Q959">
        <f>IF(A959="","",IFERROR(SUMIFS(GA4!$P$2:$P$2001,GA4!$O$2:$O$2001,B959),0))</f>
        <v/>
      </c>
      <c r="R959" s="23">
        <f>IF(A959="","",IF(N(Q959)&gt;0,SUMIFS(GA4!$Q$2:$Q$2001,GA4!$O$2:$O$2001,B959)/Q959,""))</f>
        <v/>
      </c>
      <c r="S959">
        <f>IF(A959="","",IFERROR(SUMIFS(GA4!$R$2:$R$2001,GA4!$O$2:$O$2001,B959),0))</f>
        <v/>
      </c>
      <c r="T959">
        <f>IF(A959="","",IF(AND(ISNUMBER(F959),LEFT(C959&amp;"",1)="2"),IF(F959&lt;Rules!$B$9,"Yes","No"),"No"))</f>
        <v/>
      </c>
      <c r="U959">
        <f>IF(A959="","",IF(AND(N(O959)&gt;=Rules!$B$8,ISNUMBER(P959)),IF(P959&lt;=-Rules!$B$7,"Yes","No"),"No"))</f>
        <v/>
      </c>
      <c r="V959">
        <f>IF(A959="","",IF(AND(N(L959)&gt;=Rules!$B$6,ISNUMBER(N959)),IF(AND(N959&gt;=Rules!$B$10,N959&lt;=Rules!$B$11),"Yes","No"),"No"))</f>
        <v/>
      </c>
      <c r="W959">
        <f>IF(A959="","",IF(I959&lt;&gt;"","Yes","No"))</f>
        <v/>
      </c>
      <c r="X959">
        <f>IF(I959="","",IF(SUMIFS($K$3:$K$2002,$A$3:$A$2002,SUBSTITUTE(SUBSTITUTE(I959,"?","~?"),"*","~*"))&gt;N(K959),"Yes","No"))</f>
        <v/>
      </c>
      <c r="Y959">
        <f>IF(A959="","",IF(N(S959)&gt;0,"Yes","No"))</f>
        <v/>
      </c>
      <c r="Z959">
        <f>IF(A959="","",IF(AND(N(K959)&lt;Rules!$B$5,N(L959)&lt;Rules!$B$6,N(Q959)&lt;Rules!$B$13,Y959="No"),"Yes","No"))</f>
        <v/>
      </c>
      <c r="AA959">
        <f>IF(A959="","",IF(LEFT(C959&amp;"",1)="3","Redirect",IF(OR(LEFT(C959&amp;"",1)="4",LEFT(C959&amp;"",1)="5"),IF(OR(N(K959)&gt;0,N(AC959)&gt;=Rules!$B$14),"Redirect","Prune"),IF(D959="Non-Indexable","Keep",IF(AND(W959="Yes",X959="Yes",Y959="No"),"Merge",IF(OR(U959="Yes",V959="Yes",AND(T959="Yes",N(L959)&gt;=Rules!$B$6)),"Update",IF(Z959="Yes",IF(N(AC959)&gt;=Rules!$B$14,"Redirect","Prune"),"Keep")))))))</f>
        <v/>
      </c>
      <c r="AB959">
        <f>IF(A959="","",IF(LEFT(C959&amp;"",1)="3","Already redirects ("&amp;C959&amp;"). Update internal links to point at the final URL.",IF(OR(LEFT(C959&amp;"",1)="4",LEFT(C959&amp;"",1)="5"),IF(AA959="Redirect","Returns "&amp;C959&amp;" but still has "&amp;N(K959)&amp;" clicks and "&amp;N(AC959)&amp;" referring domains. 301 it to the closest live page.","Returns "&amp;C959&amp;" with no clicks or links. Remove internal links and let it 404 or 410."),IF(D959="Non-Indexable","Non-indexable ("&amp;E959&amp;"). Keep if that is intentional; otherwise fix the canonical or noindex.",IF(AA959="Merge","Overlaps with "&amp;I959&amp;IF(N(J959)&gt;0," (similarity "&amp;TEXT(J959,"0.00")&amp;")","")&amp;", which gets more clicks. Merge the useful parts into it and 301 this URL.",IF(AA959="Update",MID(IF(U959="Yes","; Clicks down "&amp;TEXT(-P959,"0%")&amp;" on the previous period","")&amp;IF(V959="Yes","; Average position "&amp;TEXT(N959,"0.0")&amp;" on "&amp;TEXT(L959,"#,##0")&amp;" impressions (striking distance)","")&amp;IF(AND(T959="Yes",N(L959)&gt;=Rules!$B$6),"; Thin ("&amp;F959&amp;" words) but has search demand",""),3,400),IF(AA959="Prune","Low value: "&amp;N(K959)&amp;" clicks, "&amp;N(L959)&amp;" impressions, "&amp;N(Q959)&amp;" sessions, no key events. Remove or noindex it and update internal links.",IF(AA959="Redirect","Low value but "&amp;N(AC959)&amp;" referring domains. 301 it to the closest relevant page to keep those links.",IF(AND(Z959="No",Y959="Yes",N(K959)&lt;Rules!$B$5),"Low search traffic but it converts (key events: "&amp;S959&amp;"). Keep it and link to it.",IF(W959="Yes","Stronger than the page it overlaps ("&amp;I959&amp;"). Keep; merge that page into this one.","Healthy: "&amp;N(K959)&amp;" clicks"&amp;IF(ISNUMBER(N959),", average position "&amp;TEXT(N959,"0.0"),"")&amp;". Keep and monitor."))))))))))</f>
        <v/>
      </c>
      <c r="AE959">
        <f>IF(A959="","",IF(AD959&lt;&gt;"",AD959,AA959))</f>
        <v/>
      </c>
    </row>
    <row r="960">
      <c r="A960">
        <f>IF(Crawl!A959="","",Crawl!A959)</f>
        <v/>
      </c>
      <c r="B960">
        <f>IF(A960="","",Crawl!EC959)</f>
        <v/>
      </c>
      <c r="C960">
        <f>IF(A960="","",IFERROR(INDEX(Crawl!$A959:$DZ959,1,Rules!$H$6),""))</f>
        <v/>
      </c>
      <c r="D960">
        <f>IF(A960="","",IFERROR(INDEX(Crawl!$A959:$DZ959,1,Rules!$H$7),"")&amp;"")</f>
        <v/>
      </c>
      <c r="E960">
        <f>IF(A960="","",IFERROR(INDEX(Crawl!$A959:$DZ959,1,Rules!$H$8),"")&amp;"")</f>
        <v/>
      </c>
      <c r="F960">
        <f>IF(A960="","",IFERROR(INDEX(Crawl!$A959:$DZ959,1,Rules!$H$9),""))</f>
        <v/>
      </c>
      <c r="G960">
        <f>IF(A960="","",IFERROR(INDEX(Crawl!$A959:$DZ959,1,Rules!$H$10),""))</f>
        <v/>
      </c>
      <c r="H960">
        <f>IF(A960="","",IFERROR(INDEX(Crawl!$A959:$DZ959,1,Rules!$H$12),""))</f>
        <v/>
      </c>
      <c r="I960">
        <f>IF(A960="","",IF(AND(N(H960)&gt;0,IFERROR(INDEX(Crawl!$A959:$DZ959,1,Rules!$H$11),"")&amp;""&lt;&gt;""),IFERROR(INDEX(Crawl!$A959:$DZ959,1,Rules!$H$11),"")&amp;"",IF(AND(ISNUMBER(J960),N(J960)&gt;=Rules!$B$12,IFERROR(INDEX(Crawl!$A959:$DZ959,1,Rules!$H$13),"")&amp;""&lt;&gt;""),IFERROR(INDEX(Crawl!$A959:$DZ959,1,Rules!$H$13),"")&amp;"","")))</f>
        <v/>
      </c>
      <c r="J960" s="19">
        <f>IF(A960="","",IF(IFERROR(INDEX(Crawl!$A959:$DZ959,1,Rules!$H$14),"")&amp;""="","",IFERROR(INDEX(Crawl!$A959:$DZ959,1,Rules!$H$14),"")))</f>
        <v/>
      </c>
      <c r="K960">
        <f>IF(A960="","",IFERROR(SUMIFS('GSC current'!$J$2:$J$2001,'GSC current'!$I$2:$I$2001,B960),0))</f>
        <v/>
      </c>
      <c r="L960">
        <f>IF(A960="","",IFERROR(SUMIFS('GSC current'!$K$2:$K$2001,'GSC current'!$I$2:$I$2001,B960),0))</f>
        <v/>
      </c>
      <c r="M960" s="20">
        <f>IF(A960="","",IF(N(L960)&gt;0,K960/L960,""))</f>
        <v/>
      </c>
      <c r="N960" s="21">
        <f>IF(A960="","",IF(N(L960)&gt;0,SUMIFS('GSC current'!$L$2:$L$2001,'GSC current'!$I$2:$I$2001,B960)/L960,""))</f>
        <v/>
      </c>
      <c r="O960">
        <f>IF(A960="","",IFERROR(SUMIFS('GSC previous'!$J$2:$J$2001,'GSC previous'!$I$2:$I$2001,B960),0))</f>
        <v/>
      </c>
      <c r="P960" s="22">
        <f>IF(A960="","",IF(N(O960)&gt;0,(K960-O960)/O960,""))</f>
        <v/>
      </c>
      <c r="Q960">
        <f>IF(A960="","",IFERROR(SUMIFS(GA4!$P$2:$P$2001,GA4!$O$2:$O$2001,B960),0))</f>
        <v/>
      </c>
      <c r="R960" s="23">
        <f>IF(A960="","",IF(N(Q960)&gt;0,SUMIFS(GA4!$Q$2:$Q$2001,GA4!$O$2:$O$2001,B960)/Q960,""))</f>
        <v/>
      </c>
      <c r="S960">
        <f>IF(A960="","",IFERROR(SUMIFS(GA4!$R$2:$R$2001,GA4!$O$2:$O$2001,B960),0))</f>
        <v/>
      </c>
      <c r="T960">
        <f>IF(A960="","",IF(AND(ISNUMBER(F960),LEFT(C960&amp;"",1)="2"),IF(F960&lt;Rules!$B$9,"Yes","No"),"No"))</f>
        <v/>
      </c>
      <c r="U960">
        <f>IF(A960="","",IF(AND(N(O960)&gt;=Rules!$B$8,ISNUMBER(P960)),IF(P960&lt;=-Rules!$B$7,"Yes","No"),"No"))</f>
        <v/>
      </c>
      <c r="V960">
        <f>IF(A960="","",IF(AND(N(L960)&gt;=Rules!$B$6,ISNUMBER(N960)),IF(AND(N960&gt;=Rules!$B$10,N960&lt;=Rules!$B$11),"Yes","No"),"No"))</f>
        <v/>
      </c>
      <c r="W960">
        <f>IF(A960="","",IF(I960&lt;&gt;"","Yes","No"))</f>
        <v/>
      </c>
      <c r="X960">
        <f>IF(I960="","",IF(SUMIFS($K$3:$K$2002,$A$3:$A$2002,SUBSTITUTE(SUBSTITUTE(I960,"?","~?"),"*","~*"))&gt;N(K960),"Yes","No"))</f>
        <v/>
      </c>
      <c r="Y960">
        <f>IF(A960="","",IF(N(S960)&gt;0,"Yes","No"))</f>
        <v/>
      </c>
      <c r="Z960">
        <f>IF(A960="","",IF(AND(N(K960)&lt;Rules!$B$5,N(L960)&lt;Rules!$B$6,N(Q960)&lt;Rules!$B$13,Y960="No"),"Yes","No"))</f>
        <v/>
      </c>
      <c r="AA960">
        <f>IF(A960="","",IF(LEFT(C960&amp;"",1)="3","Redirect",IF(OR(LEFT(C960&amp;"",1)="4",LEFT(C960&amp;"",1)="5"),IF(OR(N(K960)&gt;0,N(AC960)&gt;=Rules!$B$14),"Redirect","Prune"),IF(D960="Non-Indexable","Keep",IF(AND(W960="Yes",X960="Yes",Y960="No"),"Merge",IF(OR(U960="Yes",V960="Yes",AND(T960="Yes",N(L960)&gt;=Rules!$B$6)),"Update",IF(Z960="Yes",IF(N(AC960)&gt;=Rules!$B$14,"Redirect","Prune"),"Keep")))))))</f>
        <v/>
      </c>
      <c r="AB960">
        <f>IF(A960="","",IF(LEFT(C960&amp;"",1)="3","Already redirects ("&amp;C960&amp;"). Update internal links to point at the final URL.",IF(OR(LEFT(C960&amp;"",1)="4",LEFT(C960&amp;"",1)="5"),IF(AA960="Redirect","Returns "&amp;C960&amp;" but still has "&amp;N(K960)&amp;" clicks and "&amp;N(AC960)&amp;" referring domains. 301 it to the closest live page.","Returns "&amp;C960&amp;" with no clicks or links. Remove internal links and let it 404 or 410."),IF(D960="Non-Indexable","Non-indexable ("&amp;E960&amp;"). Keep if that is intentional; otherwise fix the canonical or noindex.",IF(AA960="Merge","Overlaps with "&amp;I960&amp;IF(N(J960)&gt;0," (similarity "&amp;TEXT(J960,"0.00")&amp;")","")&amp;", which gets more clicks. Merge the useful parts into it and 301 this URL.",IF(AA960="Update",MID(IF(U960="Yes","; Clicks down "&amp;TEXT(-P960,"0%")&amp;" on the previous period","")&amp;IF(V960="Yes","; Average position "&amp;TEXT(N960,"0.0")&amp;" on "&amp;TEXT(L960,"#,##0")&amp;" impressions (striking distance)","")&amp;IF(AND(T960="Yes",N(L960)&gt;=Rules!$B$6),"; Thin ("&amp;F960&amp;" words) but has search demand",""),3,400),IF(AA960="Prune","Low value: "&amp;N(K960)&amp;" clicks, "&amp;N(L960)&amp;" impressions, "&amp;N(Q960)&amp;" sessions, no key events. Remove or noindex it and update internal links.",IF(AA960="Redirect","Low value but "&amp;N(AC960)&amp;" referring domains. 301 it to the closest relevant page to keep those links.",IF(AND(Z960="No",Y960="Yes",N(K960)&lt;Rules!$B$5),"Low search traffic but it converts (key events: "&amp;S960&amp;"). Keep it and link to it.",IF(W960="Yes","Stronger than the page it overlaps ("&amp;I960&amp;"). Keep; merge that page into this one.","Healthy: "&amp;N(K960)&amp;" clicks"&amp;IF(ISNUMBER(N960),", average position "&amp;TEXT(N960,"0.0"),"")&amp;". Keep and monitor."))))))))))</f>
        <v/>
      </c>
      <c r="AE960">
        <f>IF(A960="","",IF(AD960&lt;&gt;"",AD960,AA960))</f>
        <v/>
      </c>
    </row>
    <row r="961">
      <c r="A961">
        <f>IF(Crawl!A960="","",Crawl!A960)</f>
        <v/>
      </c>
      <c r="B961">
        <f>IF(A961="","",Crawl!EC960)</f>
        <v/>
      </c>
      <c r="C961">
        <f>IF(A961="","",IFERROR(INDEX(Crawl!$A960:$DZ960,1,Rules!$H$6),""))</f>
        <v/>
      </c>
      <c r="D961">
        <f>IF(A961="","",IFERROR(INDEX(Crawl!$A960:$DZ960,1,Rules!$H$7),"")&amp;"")</f>
        <v/>
      </c>
      <c r="E961">
        <f>IF(A961="","",IFERROR(INDEX(Crawl!$A960:$DZ960,1,Rules!$H$8),"")&amp;"")</f>
        <v/>
      </c>
      <c r="F961">
        <f>IF(A961="","",IFERROR(INDEX(Crawl!$A960:$DZ960,1,Rules!$H$9),""))</f>
        <v/>
      </c>
      <c r="G961">
        <f>IF(A961="","",IFERROR(INDEX(Crawl!$A960:$DZ960,1,Rules!$H$10),""))</f>
        <v/>
      </c>
      <c r="H961">
        <f>IF(A961="","",IFERROR(INDEX(Crawl!$A960:$DZ960,1,Rules!$H$12),""))</f>
        <v/>
      </c>
      <c r="I961">
        <f>IF(A961="","",IF(AND(N(H961)&gt;0,IFERROR(INDEX(Crawl!$A960:$DZ960,1,Rules!$H$11),"")&amp;""&lt;&gt;""),IFERROR(INDEX(Crawl!$A960:$DZ960,1,Rules!$H$11),"")&amp;"",IF(AND(ISNUMBER(J961),N(J961)&gt;=Rules!$B$12,IFERROR(INDEX(Crawl!$A960:$DZ960,1,Rules!$H$13),"")&amp;""&lt;&gt;""),IFERROR(INDEX(Crawl!$A960:$DZ960,1,Rules!$H$13),"")&amp;"","")))</f>
        <v/>
      </c>
      <c r="J961" s="19">
        <f>IF(A961="","",IF(IFERROR(INDEX(Crawl!$A960:$DZ960,1,Rules!$H$14),"")&amp;""="","",IFERROR(INDEX(Crawl!$A960:$DZ960,1,Rules!$H$14),"")))</f>
        <v/>
      </c>
      <c r="K961">
        <f>IF(A961="","",IFERROR(SUMIFS('GSC current'!$J$2:$J$2001,'GSC current'!$I$2:$I$2001,B961),0))</f>
        <v/>
      </c>
      <c r="L961">
        <f>IF(A961="","",IFERROR(SUMIFS('GSC current'!$K$2:$K$2001,'GSC current'!$I$2:$I$2001,B961),0))</f>
        <v/>
      </c>
      <c r="M961" s="20">
        <f>IF(A961="","",IF(N(L961)&gt;0,K961/L961,""))</f>
        <v/>
      </c>
      <c r="N961" s="21">
        <f>IF(A961="","",IF(N(L961)&gt;0,SUMIFS('GSC current'!$L$2:$L$2001,'GSC current'!$I$2:$I$2001,B961)/L961,""))</f>
        <v/>
      </c>
      <c r="O961">
        <f>IF(A961="","",IFERROR(SUMIFS('GSC previous'!$J$2:$J$2001,'GSC previous'!$I$2:$I$2001,B961),0))</f>
        <v/>
      </c>
      <c r="P961" s="22">
        <f>IF(A961="","",IF(N(O961)&gt;0,(K961-O961)/O961,""))</f>
        <v/>
      </c>
      <c r="Q961">
        <f>IF(A961="","",IFERROR(SUMIFS(GA4!$P$2:$P$2001,GA4!$O$2:$O$2001,B961),0))</f>
        <v/>
      </c>
      <c r="R961" s="23">
        <f>IF(A961="","",IF(N(Q961)&gt;0,SUMIFS(GA4!$Q$2:$Q$2001,GA4!$O$2:$O$2001,B961)/Q961,""))</f>
        <v/>
      </c>
      <c r="S961">
        <f>IF(A961="","",IFERROR(SUMIFS(GA4!$R$2:$R$2001,GA4!$O$2:$O$2001,B961),0))</f>
        <v/>
      </c>
      <c r="T961">
        <f>IF(A961="","",IF(AND(ISNUMBER(F961),LEFT(C961&amp;"",1)="2"),IF(F961&lt;Rules!$B$9,"Yes","No"),"No"))</f>
        <v/>
      </c>
      <c r="U961">
        <f>IF(A961="","",IF(AND(N(O961)&gt;=Rules!$B$8,ISNUMBER(P961)),IF(P961&lt;=-Rules!$B$7,"Yes","No"),"No"))</f>
        <v/>
      </c>
      <c r="V961">
        <f>IF(A961="","",IF(AND(N(L961)&gt;=Rules!$B$6,ISNUMBER(N961)),IF(AND(N961&gt;=Rules!$B$10,N961&lt;=Rules!$B$11),"Yes","No"),"No"))</f>
        <v/>
      </c>
      <c r="W961">
        <f>IF(A961="","",IF(I961&lt;&gt;"","Yes","No"))</f>
        <v/>
      </c>
      <c r="X961">
        <f>IF(I961="","",IF(SUMIFS($K$3:$K$2002,$A$3:$A$2002,SUBSTITUTE(SUBSTITUTE(I961,"?","~?"),"*","~*"))&gt;N(K961),"Yes","No"))</f>
        <v/>
      </c>
      <c r="Y961">
        <f>IF(A961="","",IF(N(S961)&gt;0,"Yes","No"))</f>
        <v/>
      </c>
      <c r="Z961">
        <f>IF(A961="","",IF(AND(N(K961)&lt;Rules!$B$5,N(L961)&lt;Rules!$B$6,N(Q961)&lt;Rules!$B$13,Y961="No"),"Yes","No"))</f>
        <v/>
      </c>
      <c r="AA961">
        <f>IF(A961="","",IF(LEFT(C961&amp;"",1)="3","Redirect",IF(OR(LEFT(C961&amp;"",1)="4",LEFT(C961&amp;"",1)="5"),IF(OR(N(K961)&gt;0,N(AC961)&gt;=Rules!$B$14),"Redirect","Prune"),IF(D961="Non-Indexable","Keep",IF(AND(W961="Yes",X961="Yes",Y961="No"),"Merge",IF(OR(U961="Yes",V961="Yes",AND(T961="Yes",N(L961)&gt;=Rules!$B$6)),"Update",IF(Z961="Yes",IF(N(AC961)&gt;=Rules!$B$14,"Redirect","Prune"),"Keep")))))))</f>
        <v/>
      </c>
      <c r="AB961">
        <f>IF(A961="","",IF(LEFT(C961&amp;"",1)="3","Already redirects ("&amp;C961&amp;"). Update internal links to point at the final URL.",IF(OR(LEFT(C961&amp;"",1)="4",LEFT(C961&amp;"",1)="5"),IF(AA961="Redirect","Returns "&amp;C961&amp;" but still has "&amp;N(K961)&amp;" clicks and "&amp;N(AC961)&amp;" referring domains. 301 it to the closest live page.","Returns "&amp;C961&amp;" with no clicks or links. Remove internal links and let it 404 or 410."),IF(D961="Non-Indexable","Non-indexable ("&amp;E961&amp;"). Keep if that is intentional; otherwise fix the canonical or noindex.",IF(AA961="Merge","Overlaps with "&amp;I961&amp;IF(N(J961)&gt;0," (similarity "&amp;TEXT(J961,"0.00")&amp;")","")&amp;", which gets more clicks. Merge the useful parts into it and 301 this URL.",IF(AA961="Update",MID(IF(U961="Yes","; Clicks down "&amp;TEXT(-P961,"0%")&amp;" on the previous period","")&amp;IF(V961="Yes","; Average position "&amp;TEXT(N961,"0.0")&amp;" on "&amp;TEXT(L961,"#,##0")&amp;" impressions (striking distance)","")&amp;IF(AND(T961="Yes",N(L961)&gt;=Rules!$B$6),"; Thin ("&amp;F961&amp;" words) but has search demand",""),3,400),IF(AA961="Prune","Low value: "&amp;N(K961)&amp;" clicks, "&amp;N(L961)&amp;" impressions, "&amp;N(Q961)&amp;" sessions, no key events. Remove or noindex it and update internal links.",IF(AA961="Redirect","Low value but "&amp;N(AC961)&amp;" referring domains. 301 it to the closest relevant page to keep those links.",IF(AND(Z961="No",Y961="Yes",N(K961)&lt;Rules!$B$5),"Low search traffic but it converts (key events: "&amp;S961&amp;"). Keep it and link to it.",IF(W961="Yes","Stronger than the page it overlaps ("&amp;I961&amp;"). Keep; merge that page into this one.","Healthy: "&amp;N(K961)&amp;" clicks"&amp;IF(ISNUMBER(N961),", average position "&amp;TEXT(N961,"0.0"),"")&amp;". Keep and monitor."))))))))))</f>
        <v/>
      </c>
      <c r="AE961">
        <f>IF(A961="","",IF(AD961&lt;&gt;"",AD961,AA961))</f>
        <v/>
      </c>
    </row>
    <row r="962">
      <c r="A962">
        <f>IF(Crawl!A961="","",Crawl!A961)</f>
        <v/>
      </c>
      <c r="B962">
        <f>IF(A962="","",Crawl!EC961)</f>
        <v/>
      </c>
      <c r="C962">
        <f>IF(A962="","",IFERROR(INDEX(Crawl!$A961:$DZ961,1,Rules!$H$6),""))</f>
        <v/>
      </c>
      <c r="D962">
        <f>IF(A962="","",IFERROR(INDEX(Crawl!$A961:$DZ961,1,Rules!$H$7),"")&amp;"")</f>
        <v/>
      </c>
      <c r="E962">
        <f>IF(A962="","",IFERROR(INDEX(Crawl!$A961:$DZ961,1,Rules!$H$8),"")&amp;"")</f>
        <v/>
      </c>
      <c r="F962">
        <f>IF(A962="","",IFERROR(INDEX(Crawl!$A961:$DZ961,1,Rules!$H$9),""))</f>
        <v/>
      </c>
      <c r="G962">
        <f>IF(A962="","",IFERROR(INDEX(Crawl!$A961:$DZ961,1,Rules!$H$10),""))</f>
        <v/>
      </c>
      <c r="H962">
        <f>IF(A962="","",IFERROR(INDEX(Crawl!$A961:$DZ961,1,Rules!$H$12),""))</f>
        <v/>
      </c>
      <c r="I962">
        <f>IF(A962="","",IF(AND(N(H962)&gt;0,IFERROR(INDEX(Crawl!$A961:$DZ961,1,Rules!$H$11),"")&amp;""&lt;&gt;""),IFERROR(INDEX(Crawl!$A961:$DZ961,1,Rules!$H$11),"")&amp;"",IF(AND(ISNUMBER(J962),N(J962)&gt;=Rules!$B$12,IFERROR(INDEX(Crawl!$A961:$DZ961,1,Rules!$H$13),"")&amp;""&lt;&gt;""),IFERROR(INDEX(Crawl!$A961:$DZ961,1,Rules!$H$13),"")&amp;"","")))</f>
        <v/>
      </c>
      <c r="J962" s="19">
        <f>IF(A962="","",IF(IFERROR(INDEX(Crawl!$A961:$DZ961,1,Rules!$H$14),"")&amp;""="","",IFERROR(INDEX(Crawl!$A961:$DZ961,1,Rules!$H$14),"")))</f>
        <v/>
      </c>
      <c r="K962">
        <f>IF(A962="","",IFERROR(SUMIFS('GSC current'!$J$2:$J$2001,'GSC current'!$I$2:$I$2001,B962),0))</f>
        <v/>
      </c>
      <c r="L962">
        <f>IF(A962="","",IFERROR(SUMIFS('GSC current'!$K$2:$K$2001,'GSC current'!$I$2:$I$2001,B962),0))</f>
        <v/>
      </c>
      <c r="M962" s="20">
        <f>IF(A962="","",IF(N(L962)&gt;0,K962/L962,""))</f>
        <v/>
      </c>
      <c r="N962" s="21">
        <f>IF(A962="","",IF(N(L962)&gt;0,SUMIFS('GSC current'!$L$2:$L$2001,'GSC current'!$I$2:$I$2001,B962)/L962,""))</f>
        <v/>
      </c>
      <c r="O962">
        <f>IF(A962="","",IFERROR(SUMIFS('GSC previous'!$J$2:$J$2001,'GSC previous'!$I$2:$I$2001,B962),0))</f>
        <v/>
      </c>
      <c r="P962" s="22">
        <f>IF(A962="","",IF(N(O962)&gt;0,(K962-O962)/O962,""))</f>
        <v/>
      </c>
      <c r="Q962">
        <f>IF(A962="","",IFERROR(SUMIFS(GA4!$P$2:$P$2001,GA4!$O$2:$O$2001,B962),0))</f>
        <v/>
      </c>
      <c r="R962" s="23">
        <f>IF(A962="","",IF(N(Q962)&gt;0,SUMIFS(GA4!$Q$2:$Q$2001,GA4!$O$2:$O$2001,B962)/Q962,""))</f>
        <v/>
      </c>
      <c r="S962">
        <f>IF(A962="","",IFERROR(SUMIFS(GA4!$R$2:$R$2001,GA4!$O$2:$O$2001,B962),0))</f>
        <v/>
      </c>
      <c r="T962">
        <f>IF(A962="","",IF(AND(ISNUMBER(F962),LEFT(C962&amp;"",1)="2"),IF(F962&lt;Rules!$B$9,"Yes","No"),"No"))</f>
        <v/>
      </c>
      <c r="U962">
        <f>IF(A962="","",IF(AND(N(O962)&gt;=Rules!$B$8,ISNUMBER(P962)),IF(P962&lt;=-Rules!$B$7,"Yes","No"),"No"))</f>
        <v/>
      </c>
      <c r="V962">
        <f>IF(A962="","",IF(AND(N(L962)&gt;=Rules!$B$6,ISNUMBER(N962)),IF(AND(N962&gt;=Rules!$B$10,N962&lt;=Rules!$B$11),"Yes","No"),"No"))</f>
        <v/>
      </c>
      <c r="W962">
        <f>IF(A962="","",IF(I962&lt;&gt;"","Yes","No"))</f>
        <v/>
      </c>
      <c r="X962">
        <f>IF(I962="","",IF(SUMIFS($K$3:$K$2002,$A$3:$A$2002,SUBSTITUTE(SUBSTITUTE(I962,"?","~?"),"*","~*"))&gt;N(K962),"Yes","No"))</f>
        <v/>
      </c>
      <c r="Y962">
        <f>IF(A962="","",IF(N(S962)&gt;0,"Yes","No"))</f>
        <v/>
      </c>
      <c r="Z962">
        <f>IF(A962="","",IF(AND(N(K962)&lt;Rules!$B$5,N(L962)&lt;Rules!$B$6,N(Q962)&lt;Rules!$B$13,Y962="No"),"Yes","No"))</f>
        <v/>
      </c>
      <c r="AA962">
        <f>IF(A962="","",IF(LEFT(C962&amp;"",1)="3","Redirect",IF(OR(LEFT(C962&amp;"",1)="4",LEFT(C962&amp;"",1)="5"),IF(OR(N(K962)&gt;0,N(AC962)&gt;=Rules!$B$14),"Redirect","Prune"),IF(D962="Non-Indexable","Keep",IF(AND(W962="Yes",X962="Yes",Y962="No"),"Merge",IF(OR(U962="Yes",V962="Yes",AND(T962="Yes",N(L962)&gt;=Rules!$B$6)),"Update",IF(Z962="Yes",IF(N(AC962)&gt;=Rules!$B$14,"Redirect","Prune"),"Keep")))))))</f>
        <v/>
      </c>
      <c r="AB962">
        <f>IF(A962="","",IF(LEFT(C962&amp;"",1)="3","Already redirects ("&amp;C962&amp;"). Update internal links to point at the final URL.",IF(OR(LEFT(C962&amp;"",1)="4",LEFT(C962&amp;"",1)="5"),IF(AA962="Redirect","Returns "&amp;C962&amp;" but still has "&amp;N(K962)&amp;" clicks and "&amp;N(AC962)&amp;" referring domains. 301 it to the closest live page.","Returns "&amp;C962&amp;" with no clicks or links. Remove internal links and let it 404 or 410."),IF(D962="Non-Indexable","Non-indexable ("&amp;E962&amp;"). Keep if that is intentional; otherwise fix the canonical or noindex.",IF(AA962="Merge","Overlaps with "&amp;I962&amp;IF(N(J962)&gt;0," (similarity "&amp;TEXT(J962,"0.00")&amp;")","")&amp;", which gets more clicks. Merge the useful parts into it and 301 this URL.",IF(AA962="Update",MID(IF(U962="Yes","; Clicks down "&amp;TEXT(-P962,"0%")&amp;" on the previous period","")&amp;IF(V962="Yes","; Average position "&amp;TEXT(N962,"0.0")&amp;" on "&amp;TEXT(L962,"#,##0")&amp;" impressions (striking distance)","")&amp;IF(AND(T962="Yes",N(L962)&gt;=Rules!$B$6),"; Thin ("&amp;F962&amp;" words) but has search demand",""),3,400),IF(AA962="Prune","Low value: "&amp;N(K962)&amp;" clicks, "&amp;N(L962)&amp;" impressions, "&amp;N(Q962)&amp;" sessions, no key events. Remove or noindex it and update internal links.",IF(AA962="Redirect","Low value but "&amp;N(AC962)&amp;" referring domains. 301 it to the closest relevant page to keep those links.",IF(AND(Z962="No",Y962="Yes",N(K962)&lt;Rules!$B$5),"Low search traffic but it converts (key events: "&amp;S962&amp;"). Keep it and link to it.",IF(W962="Yes","Stronger than the page it overlaps ("&amp;I962&amp;"). Keep; merge that page into this one.","Healthy: "&amp;N(K962)&amp;" clicks"&amp;IF(ISNUMBER(N962),", average position "&amp;TEXT(N962,"0.0"),"")&amp;". Keep and monitor."))))))))))</f>
        <v/>
      </c>
      <c r="AE962">
        <f>IF(A962="","",IF(AD962&lt;&gt;"",AD962,AA962))</f>
        <v/>
      </c>
    </row>
    <row r="963">
      <c r="A963">
        <f>IF(Crawl!A962="","",Crawl!A962)</f>
        <v/>
      </c>
      <c r="B963">
        <f>IF(A963="","",Crawl!EC962)</f>
        <v/>
      </c>
      <c r="C963">
        <f>IF(A963="","",IFERROR(INDEX(Crawl!$A962:$DZ962,1,Rules!$H$6),""))</f>
        <v/>
      </c>
      <c r="D963">
        <f>IF(A963="","",IFERROR(INDEX(Crawl!$A962:$DZ962,1,Rules!$H$7),"")&amp;"")</f>
        <v/>
      </c>
      <c r="E963">
        <f>IF(A963="","",IFERROR(INDEX(Crawl!$A962:$DZ962,1,Rules!$H$8),"")&amp;"")</f>
        <v/>
      </c>
      <c r="F963">
        <f>IF(A963="","",IFERROR(INDEX(Crawl!$A962:$DZ962,1,Rules!$H$9),""))</f>
        <v/>
      </c>
      <c r="G963">
        <f>IF(A963="","",IFERROR(INDEX(Crawl!$A962:$DZ962,1,Rules!$H$10),""))</f>
        <v/>
      </c>
      <c r="H963">
        <f>IF(A963="","",IFERROR(INDEX(Crawl!$A962:$DZ962,1,Rules!$H$12),""))</f>
        <v/>
      </c>
      <c r="I963">
        <f>IF(A963="","",IF(AND(N(H963)&gt;0,IFERROR(INDEX(Crawl!$A962:$DZ962,1,Rules!$H$11),"")&amp;""&lt;&gt;""),IFERROR(INDEX(Crawl!$A962:$DZ962,1,Rules!$H$11),"")&amp;"",IF(AND(ISNUMBER(J963),N(J963)&gt;=Rules!$B$12,IFERROR(INDEX(Crawl!$A962:$DZ962,1,Rules!$H$13),"")&amp;""&lt;&gt;""),IFERROR(INDEX(Crawl!$A962:$DZ962,1,Rules!$H$13),"")&amp;"","")))</f>
        <v/>
      </c>
      <c r="J963" s="19">
        <f>IF(A963="","",IF(IFERROR(INDEX(Crawl!$A962:$DZ962,1,Rules!$H$14),"")&amp;""="","",IFERROR(INDEX(Crawl!$A962:$DZ962,1,Rules!$H$14),"")))</f>
        <v/>
      </c>
      <c r="K963">
        <f>IF(A963="","",IFERROR(SUMIFS('GSC current'!$J$2:$J$2001,'GSC current'!$I$2:$I$2001,B963),0))</f>
        <v/>
      </c>
      <c r="L963">
        <f>IF(A963="","",IFERROR(SUMIFS('GSC current'!$K$2:$K$2001,'GSC current'!$I$2:$I$2001,B963),0))</f>
        <v/>
      </c>
      <c r="M963" s="20">
        <f>IF(A963="","",IF(N(L963)&gt;0,K963/L963,""))</f>
        <v/>
      </c>
      <c r="N963" s="21">
        <f>IF(A963="","",IF(N(L963)&gt;0,SUMIFS('GSC current'!$L$2:$L$2001,'GSC current'!$I$2:$I$2001,B963)/L963,""))</f>
        <v/>
      </c>
      <c r="O963">
        <f>IF(A963="","",IFERROR(SUMIFS('GSC previous'!$J$2:$J$2001,'GSC previous'!$I$2:$I$2001,B963),0))</f>
        <v/>
      </c>
      <c r="P963" s="22">
        <f>IF(A963="","",IF(N(O963)&gt;0,(K963-O963)/O963,""))</f>
        <v/>
      </c>
      <c r="Q963">
        <f>IF(A963="","",IFERROR(SUMIFS(GA4!$P$2:$P$2001,GA4!$O$2:$O$2001,B963),0))</f>
        <v/>
      </c>
      <c r="R963" s="23">
        <f>IF(A963="","",IF(N(Q963)&gt;0,SUMIFS(GA4!$Q$2:$Q$2001,GA4!$O$2:$O$2001,B963)/Q963,""))</f>
        <v/>
      </c>
      <c r="S963">
        <f>IF(A963="","",IFERROR(SUMIFS(GA4!$R$2:$R$2001,GA4!$O$2:$O$2001,B963),0))</f>
        <v/>
      </c>
      <c r="T963">
        <f>IF(A963="","",IF(AND(ISNUMBER(F963),LEFT(C963&amp;"",1)="2"),IF(F963&lt;Rules!$B$9,"Yes","No"),"No"))</f>
        <v/>
      </c>
      <c r="U963">
        <f>IF(A963="","",IF(AND(N(O963)&gt;=Rules!$B$8,ISNUMBER(P963)),IF(P963&lt;=-Rules!$B$7,"Yes","No"),"No"))</f>
        <v/>
      </c>
      <c r="V963">
        <f>IF(A963="","",IF(AND(N(L963)&gt;=Rules!$B$6,ISNUMBER(N963)),IF(AND(N963&gt;=Rules!$B$10,N963&lt;=Rules!$B$11),"Yes","No"),"No"))</f>
        <v/>
      </c>
      <c r="W963">
        <f>IF(A963="","",IF(I963&lt;&gt;"","Yes","No"))</f>
        <v/>
      </c>
      <c r="X963">
        <f>IF(I963="","",IF(SUMIFS($K$3:$K$2002,$A$3:$A$2002,SUBSTITUTE(SUBSTITUTE(I963,"?","~?"),"*","~*"))&gt;N(K963),"Yes","No"))</f>
        <v/>
      </c>
      <c r="Y963">
        <f>IF(A963="","",IF(N(S963)&gt;0,"Yes","No"))</f>
        <v/>
      </c>
      <c r="Z963">
        <f>IF(A963="","",IF(AND(N(K963)&lt;Rules!$B$5,N(L963)&lt;Rules!$B$6,N(Q963)&lt;Rules!$B$13,Y963="No"),"Yes","No"))</f>
        <v/>
      </c>
      <c r="AA963">
        <f>IF(A963="","",IF(LEFT(C963&amp;"",1)="3","Redirect",IF(OR(LEFT(C963&amp;"",1)="4",LEFT(C963&amp;"",1)="5"),IF(OR(N(K963)&gt;0,N(AC963)&gt;=Rules!$B$14),"Redirect","Prune"),IF(D963="Non-Indexable","Keep",IF(AND(W963="Yes",X963="Yes",Y963="No"),"Merge",IF(OR(U963="Yes",V963="Yes",AND(T963="Yes",N(L963)&gt;=Rules!$B$6)),"Update",IF(Z963="Yes",IF(N(AC963)&gt;=Rules!$B$14,"Redirect","Prune"),"Keep")))))))</f>
        <v/>
      </c>
      <c r="AB963">
        <f>IF(A963="","",IF(LEFT(C963&amp;"",1)="3","Already redirects ("&amp;C963&amp;"). Update internal links to point at the final URL.",IF(OR(LEFT(C963&amp;"",1)="4",LEFT(C963&amp;"",1)="5"),IF(AA963="Redirect","Returns "&amp;C963&amp;" but still has "&amp;N(K963)&amp;" clicks and "&amp;N(AC963)&amp;" referring domains. 301 it to the closest live page.","Returns "&amp;C963&amp;" with no clicks or links. Remove internal links and let it 404 or 410."),IF(D963="Non-Indexable","Non-indexable ("&amp;E963&amp;"). Keep if that is intentional; otherwise fix the canonical or noindex.",IF(AA963="Merge","Overlaps with "&amp;I963&amp;IF(N(J963)&gt;0," (similarity "&amp;TEXT(J963,"0.00")&amp;")","")&amp;", which gets more clicks. Merge the useful parts into it and 301 this URL.",IF(AA963="Update",MID(IF(U963="Yes","; Clicks down "&amp;TEXT(-P963,"0%")&amp;" on the previous period","")&amp;IF(V963="Yes","; Average position "&amp;TEXT(N963,"0.0")&amp;" on "&amp;TEXT(L963,"#,##0")&amp;" impressions (striking distance)","")&amp;IF(AND(T963="Yes",N(L963)&gt;=Rules!$B$6),"; Thin ("&amp;F963&amp;" words) but has search demand",""),3,400),IF(AA963="Prune","Low value: "&amp;N(K963)&amp;" clicks, "&amp;N(L963)&amp;" impressions, "&amp;N(Q963)&amp;" sessions, no key events. Remove or noindex it and update internal links.",IF(AA963="Redirect","Low value but "&amp;N(AC963)&amp;" referring domains. 301 it to the closest relevant page to keep those links.",IF(AND(Z963="No",Y963="Yes",N(K963)&lt;Rules!$B$5),"Low search traffic but it converts (key events: "&amp;S963&amp;"). Keep it and link to it.",IF(W963="Yes","Stronger than the page it overlaps ("&amp;I963&amp;"). Keep; merge that page into this one.","Healthy: "&amp;N(K963)&amp;" clicks"&amp;IF(ISNUMBER(N963),", average position "&amp;TEXT(N963,"0.0"),"")&amp;". Keep and monitor."))))))))))</f>
        <v/>
      </c>
      <c r="AE963">
        <f>IF(A963="","",IF(AD963&lt;&gt;"",AD963,AA963))</f>
        <v/>
      </c>
    </row>
    <row r="964">
      <c r="A964">
        <f>IF(Crawl!A963="","",Crawl!A963)</f>
        <v/>
      </c>
      <c r="B964">
        <f>IF(A964="","",Crawl!EC963)</f>
        <v/>
      </c>
      <c r="C964">
        <f>IF(A964="","",IFERROR(INDEX(Crawl!$A963:$DZ963,1,Rules!$H$6),""))</f>
        <v/>
      </c>
      <c r="D964">
        <f>IF(A964="","",IFERROR(INDEX(Crawl!$A963:$DZ963,1,Rules!$H$7),"")&amp;"")</f>
        <v/>
      </c>
      <c r="E964">
        <f>IF(A964="","",IFERROR(INDEX(Crawl!$A963:$DZ963,1,Rules!$H$8),"")&amp;"")</f>
        <v/>
      </c>
      <c r="F964">
        <f>IF(A964="","",IFERROR(INDEX(Crawl!$A963:$DZ963,1,Rules!$H$9),""))</f>
        <v/>
      </c>
      <c r="G964">
        <f>IF(A964="","",IFERROR(INDEX(Crawl!$A963:$DZ963,1,Rules!$H$10),""))</f>
        <v/>
      </c>
      <c r="H964">
        <f>IF(A964="","",IFERROR(INDEX(Crawl!$A963:$DZ963,1,Rules!$H$12),""))</f>
        <v/>
      </c>
      <c r="I964">
        <f>IF(A964="","",IF(AND(N(H964)&gt;0,IFERROR(INDEX(Crawl!$A963:$DZ963,1,Rules!$H$11),"")&amp;""&lt;&gt;""),IFERROR(INDEX(Crawl!$A963:$DZ963,1,Rules!$H$11),"")&amp;"",IF(AND(ISNUMBER(J964),N(J964)&gt;=Rules!$B$12,IFERROR(INDEX(Crawl!$A963:$DZ963,1,Rules!$H$13),"")&amp;""&lt;&gt;""),IFERROR(INDEX(Crawl!$A963:$DZ963,1,Rules!$H$13),"")&amp;"","")))</f>
        <v/>
      </c>
      <c r="J964" s="19">
        <f>IF(A964="","",IF(IFERROR(INDEX(Crawl!$A963:$DZ963,1,Rules!$H$14),"")&amp;""="","",IFERROR(INDEX(Crawl!$A963:$DZ963,1,Rules!$H$14),"")))</f>
        <v/>
      </c>
      <c r="K964">
        <f>IF(A964="","",IFERROR(SUMIFS('GSC current'!$J$2:$J$2001,'GSC current'!$I$2:$I$2001,B964),0))</f>
        <v/>
      </c>
      <c r="L964">
        <f>IF(A964="","",IFERROR(SUMIFS('GSC current'!$K$2:$K$2001,'GSC current'!$I$2:$I$2001,B964),0))</f>
        <v/>
      </c>
      <c r="M964" s="20">
        <f>IF(A964="","",IF(N(L964)&gt;0,K964/L964,""))</f>
        <v/>
      </c>
      <c r="N964" s="21">
        <f>IF(A964="","",IF(N(L964)&gt;0,SUMIFS('GSC current'!$L$2:$L$2001,'GSC current'!$I$2:$I$2001,B964)/L964,""))</f>
        <v/>
      </c>
      <c r="O964">
        <f>IF(A964="","",IFERROR(SUMIFS('GSC previous'!$J$2:$J$2001,'GSC previous'!$I$2:$I$2001,B964),0))</f>
        <v/>
      </c>
      <c r="P964" s="22">
        <f>IF(A964="","",IF(N(O964)&gt;0,(K964-O964)/O964,""))</f>
        <v/>
      </c>
      <c r="Q964">
        <f>IF(A964="","",IFERROR(SUMIFS(GA4!$P$2:$P$2001,GA4!$O$2:$O$2001,B964),0))</f>
        <v/>
      </c>
      <c r="R964" s="23">
        <f>IF(A964="","",IF(N(Q964)&gt;0,SUMIFS(GA4!$Q$2:$Q$2001,GA4!$O$2:$O$2001,B964)/Q964,""))</f>
        <v/>
      </c>
      <c r="S964">
        <f>IF(A964="","",IFERROR(SUMIFS(GA4!$R$2:$R$2001,GA4!$O$2:$O$2001,B964),0))</f>
        <v/>
      </c>
      <c r="T964">
        <f>IF(A964="","",IF(AND(ISNUMBER(F964),LEFT(C964&amp;"",1)="2"),IF(F964&lt;Rules!$B$9,"Yes","No"),"No"))</f>
        <v/>
      </c>
      <c r="U964">
        <f>IF(A964="","",IF(AND(N(O964)&gt;=Rules!$B$8,ISNUMBER(P964)),IF(P964&lt;=-Rules!$B$7,"Yes","No"),"No"))</f>
        <v/>
      </c>
      <c r="V964">
        <f>IF(A964="","",IF(AND(N(L964)&gt;=Rules!$B$6,ISNUMBER(N964)),IF(AND(N964&gt;=Rules!$B$10,N964&lt;=Rules!$B$11),"Yes","No"),"No"))</f>
        <v/>
      </c>
      <c r="W964">
        <f>IF(A964="","",IF(I964&lt;&gt;"","Yes","No"))</f>
        <v/>
      </c>
      <c r="X964">
        <f>IF(I964="","",IF(SUMIFS($K$3:$K$2002,$A$3:$A$2002,SUBSTITUTE(SUBSTITUTE(I964,"?","~?"),"*","~*"))&gt;N(K964),"Yes","No"))</f>
        <v/>
      </c>
      <c r="Y964">
        <f>IF(A964="","",IF(N(S964)&gt;0,"Yes","No"))</f>
        <v/>
      </c>
      <c r="Z964">
        <f>IF(A964="","",IF(AND(N(K964)&lt;Rules!$B$5,N(L964)&lt;Rules!$B$6,N(Q964)&lt;Rules!$B$13,Y964="No"),"Yes","No"))</f>
        <v/>
      </c>
      <c r="AA964">
        <f>IF(A964="","",IF(LEFT(C964&amp;"",1)="3","Redirect",IF(OR(LEFT(C964&amp;"",1)="4",LEFT(C964&amp;"",1)="5"),IF(OR(N(K964)&gt;0,N(AC964)&gt;=Rules!$B$14),"Redirect","Prune"),IF(D964="Non-Indexable","Keep",IF(AND(W964="Yes",X964="Yes",Y964="No"),"Merge",IF(OR(U964="Yes",V964="Yes",AND(T964="Yes",N(L964)&gt;=Rules!$B$6)),"Update",IF(Z964="Yes",IF(N(AC964)&gt;=Rules!$B$14,"Redirect","Prune"),"Keep")))))))</f>
        <v/>
      </c>
      <c r="AB964">
        <f>IF(A964="","",IF(LEFT(C964&amp;"",1)="3","Already redirects ("&amp;C964&amp;"). Update internal links to point at the final URL.",IF(OR(LEFT(C964&amp;"",1)="4",LEFT(C964&amp;"",1)="5"),IF(AA964="Redirect","Returns "&amp;C964&amp;" but still has "&amp;N(K964)&amp;" clicks and "&amp;N(AC964)&amp;" referring domains. 301 it to the closest live page.","Returns "&amp;C964&amp;" with no clicks or links. Remove internal links and let it 404 or 410."),IF(D964="Non-Indexable","Non-indexable ("&amp;E964&amp;"). Keep if that is intentional; otherwise fix the canonical or noindex.",IF(AA964="Merge","Overlaps with "&amp;I964&amp;IF(N(J964)&gt;0," (similarity "&amp;TEXT(J964,"0.00")&amp;")","")&amp;", which gets more clicks. Merge the useful parts into it and 301 this URL.",IF(AA964="Update",MID(IF(U964="Yes","; Clicks down "&amp;TEXT(-P964,"0%")&amp;" on the previous period","")&amp;IF(V964="Yes","; Average position "&amp;TEXT(N964,"0.0")&amp;" on "&amp;TEXT(L964,"#,##0")&amp;" impressions (striking distance)","")&amp;IF(AND(T964="Yes",N(L964)&gt;=Rules!$B$6),"; Thin ("&amp;F964&amp;" words) but has search demand",""),3,400),IF(AA964="Prune","Low value: "&amp;N(K964)&amp;" clicks, "&amp;N(L964)&amp;" impressions, "&amp;N(Q964)&amp;" sessions, no key events. Remove or noindex it and update internal links.",IF(AA964="Redirect","Low value but "&amp;N(AC964)&amp;" referring domains. 301 it to the closest relevant page to keep those links.",IF(AND(Z964="No",Y964="Yes",N(K964)&lt;Rules!$B$5),"Low search traffic but it converts (key events: "&amp;S964&amp;"). Keep it and link to it.",IF(W964="Yes","Stronger than the page it overlaps ("&amp;I964&amp;"). Keep; merge that page into this one.","Healthy: "&amp;N(K964)&amp;" clicks"&amp;IF(ISNUMBER(N964),", average position "&amp;TEXT(N964,"0.0"),"")&amp;". Keep and monitor."))))))))))</f>
        <v/>
      </c>
      <c r="AE964">
        <f>IF(A964="","",IF(AD964&lt;&gt;"",AD964,AA964))</f>
        <v/>
      </c>
    </row>
    <row r="965">
      <c r="A965">
        <f>IF(Crawl!A964="","",Crawl!A964)</f>
        <v/>
      </c>
      <c r="B965">
        <f>IF(A965="","",Crawl!EC964)</f>
        <v/>
      </c>
      <c r="C965">
        <f>IF(A965="","",IFERROR(INDEX(Crawl!$A964:$DZ964,1,Rules!$H$6),""))</f>
        <v/>
      </c>
      <c r="D965">
        <f>IF(A965="","",IFERROR(INDEX(Crawl!$A964:$DZ964,1,Rules!$H$7),"")&amp;"")</f>
        <v/>
      </c>
      <c r="E965">
        <f>IF(A965="","",IFERROR(INDEX(Crawl!$A964:$DZ964,1,Rules!$H$8),"")&amp;"")</f>
        <v/>
      </c>
      <c r="F965">
        <f>IF(A965="","",IFERROR(INDEX(Crawl!$A964:$DZ964,1,Rules!$H$9),""))</f>
        <v/>
      </c>
      <c r="G965">
        <f>IF(A965="","",IFERROR(INDEX(Crawl!$A964:$DZ964,1,Rules!$H$10),""))</f>
        <v/>
      </c>
      <c r="H965">
        <f>IF(A965="","",IFERROR(INDEX(Crawl!$A964:$DZ964,1,Rules!$H$12),""))</f>
        <v/>
      </c>
      <c r="I965">
        <f>IF(A965="","",IF(AND(N(H965)&gt;0,IFERROR(INDEX(Crawl!$A964:$DZ964,1,Rules!$H$11),"")&amp;""&lt;&gt;""),IFERROR(INDEX(Crawl!$A964:$DZ964,1,Rules!$H$11),"")&amp;"",IF(AND(ISNUMBER(J965),N(J965)&gt;=Rules!$B$12,IFERROR(INDEX(Crawl!$A964:$DZ964,1,Rules!$H$13),"")&amp;""&lt;&gt;""),IFERROR(INDEX(Crawl!$A964:$DZ964,1,Rules!$H$13),"")&amp;"","")))</f>
        <v/>
      </c>
      <c r="J965" s="19">
        <f>IF(A965="","",IF(IFERROR(INDEX(Crawl!$A964:$DZ964,1,Rules!$H$14),"")&amp;""="","",IFERROR(INDEX(Crawl!$A964:$DZ964,1,Rules!$H$14),"")))</f>
        <v/>
      </c>
      <c r="K965">
        <f>IF(A965="","",IFERROR(SUMIFS('GSC current'!$J$2:$J$2001,'GSC current'!$I$2:$I$2001,B965),0))</f>
        <v/>
      </c>
      <c r="L965">
        <f>IF(A965="","",IFERROR(SUMIFS('GSC current'!$K$2:$K$2001,'GSC current'!$I$2:$I$2001,B965),0))</f>
        <v/>
      </c>
      <c r="M965" s="20">
        <f>IF(A965="","",IF(N(L965)&gt;0,K965/L965,""))</f>
        <v/>
      </c>
      <c r="N965" s="21">
        <f>IF(A965="","",IF(N(L965)&gt;0,SUMIFS('GSC current'!$L$2:$L$2001,'GSC current'!$I$2:$I$2001,B965)/L965,""))</f>
        <v/>
      </c>
      <c r="O965">
        <f>IF(A965="","",IFERROR(SUMIFS('GSC previous'!$J$2:$J$2001,'GSC previous'!$I$2:$I$2001,B965),0))</f>
        <v/>
      </c>
      <c r="P965" s="22">
        <f>IF(A965="","",IF(N(O965)&gt;0,(K965-O965)/O965,""))</f>
        <v/>
      </c>
      <c r="Q965">
        <f>IF(A965="","",IFERROR(SUMIFS(GA4!$P$2:$P$2001,GA4!$O$2:$O$2001,B965),0))</f>
        <v/>
      </c>
      <c r="R965" s="23">
        <f>IF(A965="","",IF(N(Q965)&gt;0,SUMIFS(GA4!$Q$2:$Q$2001,GA4!$O$2:$O$2001,B965)/Q965,""))</f>
        <v/>
      </c>
      <c r="S965">
        <f>IF(A965="","",IFERROR(SUMIFS(GA4!$R$2:$R$2001,GA4!$O$2:$O$2001,B965),0))</f>
        <v/>
      </c>
      <c r="T965">
        <f>IF(A965="","",IF(AND(ISNUMBER(F965),LEFT(C965&amp;"",1)="2"),IF(F965&lt;Rules!$B$9,"Yes","No"),"No"))</f>
        <v/>
      </c>
      <c r="U965">
        <f>IF(A965="","",IF(AND(N(O965)&gt;=Rules!$B$8,ISNUMBER(P965)),IF(P965&lt;=-Rules!$B$7,"Yes","No"),"No"))</f>
        <v/>
      </c>
      <c r="V965">
        <f>IF(A965="","",IF(AND(N(L965)&gt;=Rules!$B$6,ISNUMBER(N965)),IF(AND(N965&gt;=Rules!$B$10,N965&lt;=Rules!$B$11),"Yes","No"),"No"))</f>
        <v/>
      </c>
      <c r="W965">
        <f>IF(A965="","",IF(I965&lt;&gt;"","Yes","No"))</f>
        <v/>
      </c>
      <c r="X965">
        <f>IF(I965="","",IF(SUMIFS($K$3:$K$2002,$A$3:$A$2002,SUBSTITUTE(SUBSTITUTE(I965,"?","~?"),"*","~*"))&gt;N(K965),"Yes","No"))</f>
        <v/>
      </c>
      <c r="Y965">
        <f>IF(A965="","",IF(N(S965)&gt;0,"Yes","No"))</f>
        <v/>
      </c>
      <c r="Z965">
        <f>IF(A965="","",IF(AND(N(K965)&lt;Rules!$B$5,N(L965)&lt;Rules!$B$6,N(Q965)&lt;Rules!$B$13,Y965="No"),"Yes","No"))</f>
        <v/>
      </c>
      <c r="AA965">
        <f>IF(A965="","",IF(LEFT(C965&amp;"",1)="3","Redirect",IF(OR(LEFT(C965&amp;"",1)="4",LEFT(C965&amp;"",1)="5"),IF(OR(N(K965)&gt;0,N(AC965)&gt;=Rules!$B$14),"Redirect","Prune"),IF(D965="Non-Indexable","Keep",IF(AND(W965="Yes",X965="Yes",Y965="No"),"Merge",IF(OR(U965="Yes",V965="Yes",AND(T965="Yes",N(L965)&gt;=Rules!$B$6)),"Update",IF(Z965="Yes",IF(N(AC965)&gt;=Rules!$B$14,"Redirect","Prune"),"Keep")))))))</f>
        <v/>
      </c>
      <c r="AB965">
        <f>IF(A965="","",IF(LEFT(C965&amp;"",1)="3","Already redirects ("&amp;C965&amp;"). Update internal links to point at the final URL.",IF(OR(LEFT(C965&amp;"",1)="4",LEFT(C965&amp;"",1)="5"),IF(AA965="Redirect","Returns "&amp;C965&amp;" but still has "&amp;N(K965)&amp;" clicks and "&amp;N(AC965)&amp;" referring domains. 301 it to the closest live page.","Returns "&amp;C965&amp;" with no clicks or links. Remove internal links and let it 404 or 410."),IF(D965="Non-Indexable","Non-indexable ("&amp;E965&amp;"). Keep if that is intentional; otherwise fix the canonical or noindex.",IF(AA965="Merge","Overlaps with "&amp;I965&amp;IF(N(J965)&gt;0," (similarity "&amp;TEXT(J965,"0.00")&amp;")","")&amp;", which gets more clicks. Merge the useful parts into it and 301 this URL.",IF(AA965="Update",MID(IF(U965="Yes","; Clicks down "&amp;TEXT(-P965,"0%")&amp;" on the previous period","")&amp;IF(V965="Yes","; Average position "&amp;TEXT(N965,"0.0")&amp;" on "&amp;TEXT(L965,"#,##0")&amp;" impressions (striking distance)","")&amp;IF(AND(T965="Yes",N(L965)&gt;=Rules!$B$6),"; Thin ("&amp;F965&amp;" words) but has search demand",""),3,400),IF(AA965="Prune","Low value: "&amp;N(K965)&amp;" clicks, "&amp;N(L965)&amp;" impressions, "&amp;N(Q965)&amp;" sessions, no key events. Remove or noindex it and update internal links.",IF(AA965="Redirect","Low value but "&amp;N(AC965)&amp;" referring domains. 301 it to the closest relevant page to keep those links.",IF(AND(Z965="No",Y965="Yes",N(K965)&lt;Rules!$B$5),"Low search traffic but it converts (key events: "&amp;S965&amp;"). Keep it and link to it.",IF(W965="Yes","Stronger than the page it overlaps ("&amp;I965&amp;"). Keep; merge that page into this one.","Healthy: "&amp;N(K965)&amp;" clicks"&amp;IF(ISNUMBER(N965),", average position "&amp;TEXT(N965,"0.0"),"")&amp;". Keep and monitor."))))))))))</f>
        <v/>
      </c>
      <c r="AE965">
        <f>IF(A965="","",IF(AD965&lt;&gt;"",AD965,AA965))</f>
        <v/>
      </c>
    </row>
    <row r="966">
      <c r="A966">
        <f>IF(Crawl!A965="","",Crawl!A965)</f>
        <v/>
      </c>
      <c r="B966">
        <f>IF(A966="","",Crawl!EC965)</f>
        <v/>
      </c>
      <c r="C966">
        <f>IF(A966="","",IFERROR(INDEX(Crawl!$A965:$DZ965,1,Rules!$H$6),""))</f>
        <v/>
      </c>
      <c r="D966">
        <f>IF(A966="","",IFERROR(INDEX(Crawl!$A965:$DZ965,1,Rules!$H$7),"")&amp;"")</f>
        <v/>
      </c>
      <c r="E966">
        <f>IF(A966="","",IFERROR(INDEX(Crawl!$A965:$DZ965,1,Rules!$H$8),"")&amp;"")</f>
        <v/>
      </c>
      <c r="F966">
        <f>IF(A966="","",IFERROR(INDEX(Crawl!$A965:$DZ965,1,Rules!$H$9),""))</f>
        <v/>
      </c>
      <c r="G966">
        <f>IF(A966="","",IFERROR(INDEX(Crawl!$A965:$DZ965,1,Rules!$H$10),""))</f>
        <v/>
      </c>
      <c r="H966">
        <f>IF(A966="","",IFERROR(INDEX(Crawl!$A965:$DZ965,1,Rules!$H$12),""))</f>
        <v/>
      </c>
      <c r="I966">
        <f>IF(A966="","",IF(AND(N(H966)&gt;0,IFERROR(INDEX(Crawl!$A965:$DZ965,1,Rules!$H$11),"")&amp;""&lt;&gt;""),IFERROR(INDEX(Crawl!$A965:$DZ965,1,Rules!$H$11),"")&amp;"",IF(AND(ISNUMBER(J966),N(J966)&gt;=Rules!$B$12,IFERROR(INDEX(Crawl!$A965:$DZ965,1,Rules!$H$13),"")&amp;""&lt;&gt;""),IFERROR(INDEX(Crawl!$A965:$DZ965,1,Rules!$H$13),"")&amp;"","")))</f>
        <v/>
      </c>
      <c r="J966" s="19">
        <f>IF(A966="","",IF(IFERROR(INDEX(Crawl!$A965:$DZ965,1,Rules!$H$14),"")&amp;""="","",IFERROR(INDEX(Crawl!$A965:$DZ965,1,Rules!$H$14),"")))</f>
        <v/>
      </c>
      <c r="K966">
        <f>IF(A966="","",IFERROR(SUMIFS('GSC current'!$J$2:$J$2001,'GSC current'!$I$2:$I$2001,B966),0))</f>
        <v/>
      </c>
      <c r="L966">
        <f>IF(A966="","",IFERROR(SUMIFS('GSC current'!$K$2:$K$2001,'GSC current'!$I$2:$I$2001,B966),0))</f>
        <v/>
      </c>
      <c r="M966" s="20">
        <f>IF(A966="","",IF(N(L966)&gt;0,K966/L966,""))</f>
        <v/>
      </c>
      <c r="N966" s="21">
        <f>IF(A966="","",IF(N(L966)&gt;0,SUMIFS('GSC current'!$L$2:$L$2001,'GSC current'!$I$2:$I$2001,B966)/L966,""))</f>
        <v/>
      </c>
      <c r="O966">
        <f>IF(A966="","",IFERROR(SUMIFS('GSC previous'!$J$2:$J$2001,'GSC previous'!$I$2:$I$2001,B966),0))</f>
        <v/>
      </c>
      <c r="P966" s="22">
        <f>IF(A966="","",IF(N(O966)&gt;0,(K966-O966)/O966,""))</f>
        <v/>
      </c>
      <c r="Q966">
        <f>IF(A966="","",IFERROR(SUMIFS(GA4!$P$2:$P$2001,GA4!$O$2:$O$2001,B966),0))</f>
        <v/>
      </c>
      <c r="R966" s="23">
        <f>IF(A966="","",IF(N(Q966)&gt;0,SUMIFS(GA4!$Q$2:$Q$2001,GA4!$O$2:$O$2001,B966)/Q966,""))</f>
        <v/>
      </c>
      <c r="S966">
        <f>IF(A966="","",IFERROR(SUMIFS(GA4!$R$2:$R$2001,GA4!$O$2:$O$2001,B966),0))</f>
        <v/>
      </c>
      <c r="T966">
        <f>IF(A966="","",IF(AND(ISNUMBER(F966),LEFT(C966&amp;"",1)="2"),IF(F966&lt;Rules!$B$9,"Yes","No"),"No"))</f>
        <v/>
      </c>
      <c r="U966">
        <f>IF(A966="","",IF(AND(N(O966)&gt;=Rules!$B$8,ISNUMBER(P966)),IF(P966&lt;=-Rules!$B$7,"Yes","No"),"No"))</f>
        <v/>
      </c>
      <c r="V966">
        <f>IF(A966="","",IF(AND(N(L966)&gt;=Rules!$B$6,ISNUMBER(N966)),IF(AND(N966&gt;=Rules!$B$10,N966&lt;=Rules!$B$11),"Yes","No"),"No"))</f>
        <v/>
      </c>
      <c r="W966">
        <f>IF(A966="","",IF(I966&lt;&gt;"","Yes","No"))</f>
        <v/>
      </c>
      <c r="X966">
        <f>IF(I966="","",IF(SUMIFS($K$3:$K$2002,$A$3:$A$2002,SUBSTITUTE(SUBSTITUTE(I966,"?","~?"),"*","~*"))&gt;N(K966),"Yes","No"))</f>
        <v/>
      </c>
      <c r="Y966">
        <f>IF(A966="","",IF(N(S966)&gt;0,"Yes","No"))</f>
        <v/>
      </c>
      <c r="Z966">
        <f>IF(A966="","",IF(AND(N(K966)&lt;Rules!$B$5,N(L966)&lt;Rules!$B$6,N(Q966)&lt;Rules!$B$13,Y966="No"),"Yes","No"))</f>
        <v/>
      </c>
      <c r="AA966">
        <f>IF(A966="","",IF(LEFT(C966&amp;"",1)="3","Redirect",IF(OR(LEFT(C966&amp;"",1)="4",LEFT(C966&amp;"",1)="5"),IF(OR(N(K966)&gt;0,N(AC966)&gt;=Rules!$B$14),"Redirect","Prune"),IF(D966="Non-Indexable","Keep",IF(AND(W966="Yes",X966="Yes",Y966="No"),"Merge",IF(OR(U966="Yes",V966="Yes",AND(T966="Yes",N(L966)&gt;=Rules!$B$6)),"Update",IF(Z966="Yes",IF(N(AC966)&gt;=Rules!$B$14,"Redirect","Prune"),"Keep")))))))</f>
        <v/>
      </c>
      <c r="AB966">
        <f>IF(A966="","",IF(LEFT(C966&amp;"",1)="3","Already redirects ("&amp;C966&amp;"). Update internal links to point at the final URL.",IF(OR(LEFT(C966&amp;"",1)="4",LEFT(C966&amp;"",1)="5"),IF(AA966="Redirect","Returns "&amp;C966&amp;" but still has "&amp;N(K966)&amp;" clicks and "&amp;N(AC966)&amp;" referring domains. 301 it to the closest live page.","Returns "&amp;C966&amp;" with no clicks or links. Remove internal links and let it 404 or 410."),IF(D966="Non-Indexable","Non-indexable ("&amp;E966&amp;"). Keep if that is intentional; otherwise fix the canonical or noindex.",IF(AA966="Merge","Overlaps with "&amp;I966&amp;IF(N(J966)&gt;0," (similarity "&amp;TEXT(J966,"0.00")&amp;")","")&amp;", which gets more clicks. Merge the useful parts into it and 301 this URL.",IF(AA966="Update",MID(IF(U966="Yes","; Clicks down "&amp;TEXT(-P966,"0%")&amp;" on the previous period","")&amp;IF(V966="Yes","; Average position "&amp;TEXT(N966,"0.0")&amp;" on "&amp;TEXT(L966,"#,##0")&amp;" impressions (striking distance)","")&amp;IF(AND(T966="Yes",N(L966)&gt;=Rules!$B$6),"; Thin ("&amp;F966&amp;" words) but has search demand",""),3,400),IF(AA966="Prune","Low value: "&amp;N(K966)&amp;" clicks, "&amp;N(L966)&amp;" impressions, "&amp;N(Q966)&amp;" sessions, no key events. Remove or noindex it and update internal links.",IF(AA966="Redirect","Low value but "&amp;N(AC966)&amp;" referring domains. 301 it to the closest relevant page to keep those links.",IF(AND(Z966="No",Y966="Yes",N(K966)&lt;Rules!$B$5),"Low search traffic but it converts (key events: "&amp;S966&amp;"). Keep it and link to it.",IF(W966="Yes","Stronger than the page it overlaps ("&amp;I966&amp;"). Keep; merge that page into this one.","Healthy: "&amp;N(K966)&amp;" clicks"&amp;IF(ISNUMBER(N966),", average position "&amp;TEXT(N966,"0.0"),"")&amp;". Keep and monitor."))))))))))</f>
        <v/>
      </c>
      <c r="AE966">
        <f>IF(A966="","",IF(AD966&lt;&gt;"",AD966,AA966))</f>
        <v/>
      </c>
    </row>
    <row r="967">
      <c r="A967">
        <f>IF(Crawl!A966="","",Crawl!A966)</f>
        <v/>
      </c>
      <c r="B967">
        <f>IF(A967="","",Crawl!EC966)</f>
        <v/>
      </c>
      <c r="C967">
        <f>IF(A967="","",IFERROR(INDEX(Crawl!$A966:$DZ966,1,Rules!$H$6),""))</f>
        <v/>
      </c>
      <c r="D967">
        <f>IF(A967="","",IFERROR(INDEX(Crawl!$A966:$DZ966,1,Rules!$H$7),"")&amp;"")</f>
        <v/>
      </c>
      <c r="E967">
        <f>IF(A967="","",IFERROR(INDEX(Crawl!$A966:$DZ966,1,Rules!$H$8),"")&amp;"")</f>
        <v/>
      </c>
      <c r="F967">
        <f>IF(A967="","",IFERROR(INDEX(Crawl!$A966:$DZ966,1,Rules!$H$9),""))</f>
        <v/>
      </c>
      <c r="G967">
        <f>IF(A967="","",IFERROR(INDEX(Crawl!$A966:$DZ966,1,Rules!$H$10),""))</f>
        <v/>
      </c>
      <c r="H967">
        <f>IF(A967="","",IFERROR(INDEX(Crawl!$A966:$DZ966,1,Rules!$H$12),""))</f>
        <v/>
      </c>
      <c r="I967">
        <f>IF(A967="","",IF(AND(N(H967)&gt;0,IFERROR(INDEX(Crawl!$A966:$DZ966,1,Rules!$H$11),"")&amp;""&lt;&gt;""),IFERROR(INDEX(Crawl!$A966:$DZ966,1,Rules!$H$11),"")&amp;"",IF(AND(ISNUMBER(J967),N(J967)&gt;=Rules!$B$12,IFERROR(INDEX(Crawl!$A966:$DZ966,1,Rules!$H$13),"")&amp;""&lt;&gt;""),IFERROR(INDEX(Crawl!$A966:$DZ966,1,Rules!$H$13),"")&amp;"","")))</f>
        <v/>
      </c>
      <c r="J967" s="19">
        <f>IF(A967="","",IF(IFERROR(INDEX(Crawl!$A966:$DZ966,1,Rules!$H$14),"")&amp;""="","",IFERROR(INDEX(Crawl!$A966:$DZ966,1,Rules!$H$14),"")))</f>
        <v/>
      </c>
      <c r="K967">
        <f>IF(A967="","",IFERROR(SUMIFS('GSC current'!$J$2:$J$2001,'GSC current'!$I$2:$I$2001,B967),0))</f>
        <v/>
      </c>
      <c r="L967">
        <f>IF(A967="","",IFERROR(SUMIFS('GSC current'!$K$2:$K$2001,'GSC current'!$I$2:$I$2001,B967),0))</f>
        <v/>
      </c>
      <c r="M967" s="20">
        <f>IF(A967="","",IF(N(L967)&gt;0,K967/L967,""))</f>
        <v/>
      </c>
      <c r="N967" s="21">
        <f>IF(A967="","",IF(N(L967)&gt;0,SUMIFS('GSC current'!$L$2:$L$2001,'GSC current'!$I$2:$I$2001,B967)/L967,""))</f>
        <v/>
      </c>
      <c r="O967">
        <f>IF(A967="","",IFERROR(SUMIFS('GSC previous'!$J$2:$J$2001,'GSC previous'!$I$2:$I$2001,B967),0))</f>
        <v/>
      </c>
      <c r="P967" s="22">
        <f>IF(A967="","",IF(N(O967)&gt;0,(K967-O967)/O967,""))</f>
        <v/>
      </c>
      <c r="Q967">
        <f>IF(A967="","",IFERROR(SUMIFS(GA4!$P$2:$P$2001,GA4!$O$2:$O$2001,B967),0))</f>
        <v/>
      </c>
      <c r="R967" s="23">
        <f>IF(A967="","",IF(N(Q967)&gt;0,SUMIFS(GA4!$Q$2:$Q$2001,GA4!$O$2:$O$2001,B967)/Q967,""))</f>
        <v/>
      </c>
      <c r="S967">
        <f>IF(A967="","",IFERROR(SUMIFS(GA4!$R$2:$R$2001,GA4!$O$2:$O$2001,B967),0))</f>
        <v/>
      </c>
      <c r="T967">
        <f>IF(A967="","",IF(AND(ISNUMBER(F967),LEFT(C967&amp;"",1)="2"),IF(F967&lt;Rules!$B$9,"Yes","No"),"No"))</f>
        <v/>
      </c>
      <c r="U967">
        <f>IF(A967="","",IF(AND(N(O967)&gt;=Rules!$B$8,ISNUMBER(P967)),IF(P967&lt;=-Rules!$B$7,"Yes","No"),"No"))</f>
        <v/>
      </c>
      <c r="V967">
        <f>IF(A967="","",IF(AND(N(L967)&gt;=Rules!$B$6,ISNUMBER(N967)),IF(AND(N967&gt;=Rules!$B$10,N967&lt;=Rules!$B$11),"Yes","No"),"No"))</f>
        <v/>
      </c>
      <c r="W967">
        <f>IF(A967="","",IF(I967&lt;&gt;"","Yes","No"))</f>
        <v/>
      </c>
      <c r="X967">
        <f>IF(I967="","",IF(SUMIFS($K$3:$K$2002,$A$3:$A$2002,SUBSTITUTE(SUBSTITUTE(I967,"?","~?"),"*","~*"))&gt;N(K967),"Yes","No"))</f>
        <v/>
      </c>
      <c r="Y967">
        <f>IF(A967="","",IF(N(S967)&gt;0,"Yes","No"))</f>
        <v/>
      </c>
      <c r="Z967">
        <f>IF(A967="","",IF(AND(N(K967)&lt;Rules!$B$5,N(L967)&lt;Rules!$B$6,N(Q967)&lt;Rules!$B$13,Y967="No"),"Yes","No"))</f>
        <v/>
      </c>
      <c r="AA967">
        <f>IF(A967="","",IF(LEFT(C967&amp;"",1)="3","Redirect",IF(OR(LEFT(C967&amp;"",1)="4",LEFT(C967&amp;"",1)="5"),IF(OR(N(K967)&gt;0,N(AC967)&gt;=Rules!$B$14),"Redirect","Prune"),IF(D967="Non-Indexable","Keep",IF(AND(W967="Yes",X967="Yes",Y967="No"),"Merge",IF(OR(U967="Yes",V967="Yes",AND(T967="Yes",N(L967)&gt;=Rules!$B$6)),"Update",IF(Z967="Yes",IF(N(AC967)&gt;=Rules!$B$14,"Redirect","Prune"),"Keep")))))))</f>
        <v/>
      </c>
      <c r="AB967">
        <f>IF(A967="","",IF(LEFT(C967&amp;"",1)="3","Already redirects ("&amp;C967&amp;"). Update internal links to point at the final URL.",IF(OR(LEFT(C967&amp;"",1)="4",LEFT(C967&amp;"",1)="5"),IF(AA967="Redirect","Returns "&amp;C967&amp;" but still has "&amp;N(K967)&amp;" clicks and "&amp;N(AC967)&amp;" referring domains. 301 it to the closest live page.","Returns "&amp;C967&amp;" with no clicks or links. Remove internal links and let it 404 or 410."),IF(D967="Non-Indexable","Non-indexable ("&amp;E967&amp;"). Keep if that is intentional; otherwise fix the canonical or noindex.",IF(AA967="Merge","Overlaps with "&amp;I967&amp;IF(N(J967)&gt;0," (similarity "&amp;TEXT(J967,"0.00")&amp;")","")&amp;", which gets more clicks. Merge the useful parts into it and 301 this URL.",IF(AA967="Update",MID(IF(U967="Yes","; Clicks down "&amp;TEXT(-P967,"0%")&amp;" on the previous period","")&amp;IF(V967="Yes","; Average position "&amp;TEXT(N967,"0.0")&amp;" on "&amp;TEXT(L967,"#,##0")&amp;" impressions (striking distance)","")&amp;IF(AND(T967="Yes",N(L967)&gt;=Rules!$B$6),"; Thin ("&amp;F967&amp;" words) but has search demand",""),3,400),IF(AA967="Prune","Low value: "&amp;N(K967)&amp;" clicks, "&amp;N(L967)&amp;" impressions, "&amp;N(Q967)&amp;" sessions, no key events. Remove or noindex it and update internal links.",IF(AA967="Redirect","Low value but "&amp;N(AC967)&amp;" referring domains. 301 it to the closest relevant page to keep those links.",IF(AND(Z967="No",Y967="Yes",N(K967)&lt;Rules!$B$5),"Low search traffic but it converts (key events: "&amp;S967&amp;"). Keep it and link to it.",IF(W967="Yes","Stronger than the page it overlaps ("&amp;I967&amp;"). Keep; merge that page into this one.","Healthy: "&amp;N(K967)&amp;" clicks"&amp;IF(ISNUMBER(N967),", average position "&amp;TEXT(N967,"0.0"),"")&amp;". Keep and monitor."))))))))))</f>
        <v/>
      </c>
      <c r="AE967">
        <f>IF(A967="","",IF(AD967&lt;&gt;"",AD967,AA967))</f>
        <v/>
      </c>
    </row>
    <row r="968">
      <c r="A968">
        <f>IF(Crawl!A967="","",Crawl!A967)</f>
        <v/>
      </c>
      <c r="B968">
        <f>IF(A968="","",Crawl!EC967)</f>
        <v/>
      </c>
      <c r="C968">
        <f>IF(A968="","",IFERROR(INDEX(Crawl!$A967:$DZ967,1,Rules!$H$6),""))</f>
        <v/>
      </c>
      <c r="D968">
        <f>IF(A968="","",IFERROR(INDEX(Crawl!$A967:$DZ967,1,Rules!$H$7),"")&amp;"")</f>
        <v/>
      </c>
      <c r="E968">
        <f>IF(A968="","",IFERROR(INDEX(Crawl!$A967:$DZ967,1,Rules!$H$8),"")&amp;"")</f>
        <v/>
      </c>
      <c r="F968">
        <f>IF(A968="","",IFERROR(INDEX(Crawl!$A967:$DZ967,1,Rules!$H$9),""))</f>
        <v/>
      </c>
      <c r="G968">
        <f>IF(A968="","",IFERROR(INDEX(Crawl!$A967:$DZ967,1,Rules!$H$10),""))</f>
        <v/>
      </c>
      <c r="H968">
        <f>IF(A968="","",IFERROR(INDEX(Crawl!$A967:$DZ967,1,Rules!$H$12),""))</f>
        <v/>
      </c>
      <c r="I968">
        <f>IF(A968="","",IF(AND(N(H968)&gt;0,IFERROR(INDEX(Crawl!$A967:$DZ967,1,Rules!$H$11),"")&amp;""&lt;&gt;""),IFERROR(INDEX(Crawl!$A967:$DZ967,1,Rules!$H$11),"")&amp;"",IF(AND(ISNUMBER(J968),N(J968)&gt;=Rules!$B$12,IFERROR(INDEX(Crawl!$A967:$DZ967,1,Rules!$H$13),"")&amp;""&lt;&gt;""),IFERROR(INDEX(Crawl!$A967:$DZ967,1,Rules!$H$13),"")&amp;"","")))</f>
        <v/>
      </c>
      <c r="J968" s="19">
        <f>IF(A968="","",IF(IFERROR(INDEX(Crawl!$A967:$DZ967,1,Rules!$H$14),"")&amp;""="","",IFERROR(INDEX(Crawl!$A967:$DZ967,1,Rules!$H$14),"")))</f>
        <v/>
      </c>
      <c r="K968">
        <f>IF(A968="","",IFERROR(SUMIFS('GSC current'!$J$2:$J$2001,'GSC current'!$I$2:$I$2001,B968),0))</f>
        <v/>
      </c>
      <c r="L968">
        <f>IF(A968="","",IFERROR(SUMIFS('GSC current'!$K$2:$K$2001,'GSC current'!$I$2:$I$2001,B968),0))</f>
        <v/>
      </c>
      <c r="M968" s="20">
        <f>IF(A968="","",IF(N(L968)&gt;0,K968/L968,""))</f>
        <v/>
      </c>
      <c r="N968" s="21">
        <f>IF(A968="","",IF(N(L968)&gt;0,SUMIFS('GSC current'!$L$2:$L$2001,'GSC current'!$I$2:$I$2001,B968)/L968,""))</f>
        <v/>
      </c>
      <c r="O968">
        <f>IF(A968="","",IFERROR(SUMIFS('GSC previous'!$J$2:$J$2001,'GSC previous'!$I$2:$I$2001,B968),0))</f>
        <v/>
      </c>
      <c r="P968" s="22">
        <f>IF(A968="","",IF(N(O968)&gt;0,(K968-O968)/O968,""))</f>
        <v/>
      </c>
      <c r="Q968">
        <f>IF(A968="","",IFERROR(SUMIFS(GA4!$P$2:$P$2001,GA4!$O$2:$O$2001,B968),0))</f>
        <v/>
      </c>
      <c r="R968" s="23">
        <f>IF(A968="","",IF(N(Q968)&gt;0,SUMIFS(GA4!$Q$2:$Q$2001,GA4!$O$2:$O$2001,B968)/Q968,""))</f>
        <v/>
      </c>
      <c r="S968">
        <f>IF(A968="","",IFERROR(SUMIFS(GA4!$R$2:$R$2001,GA4!$O$2:$O$2001,B968),0))</f>
        <v/>
      </c>
      <c r="T968">
        <f>IF(A968="","",IF(AND(ISNUMBER(F968),LEFT(C968&amp;"",1)="2"),IF(F968&lt;Rules!$B$9,"Yes","No"),"No"))</f>
        <v/>
      </c>
      <c r="U968">
        <f>IF(A968="","",IF(AND(N(O968)&gt;=Rules!$B$8,ISNUMBER(P968)),IF(P968&lt;=-Rules!$B$7,"Yes","No"),"No"))</f>
        <v/>
      </c>
      <c r="V968">
        <f>IF(A968="","",IF(AND(N(L968)&gt;=Rules!$B$6,ISNUMBER(N968)),IF(AND(N968&gt;=Rules!$B$10,N968&lt;=Rules!$B$11),"Yes","No"),"No"))</f>
        <v/>
      </c>
      <c r="W968">
        <f>IF(A968="","",IF(I968&lt;&gt;"","Yes","No"))</f>
        <v/>
      </c>
      <c r="X968">
        <f>IF(I968="","",IF(SUMIFS($K$3:$K$2002,$A$3:$A$2002,SUBSTITUTE(SUBSTITUTE(I968,"?","~?"),"*","~*"))&gt;N(K968),"Yes","No"))</f>
        <v/>
      </c>
      <c r="Y968">
        <f>IF(A968="","",IF(N(S968)&gt;0,"Yes","No"))</f>
        <v/>
      </c>
      <c r="Z968">
        <f>IF(A968="","",IF(AND(N(K968)&lt;Rules!$B$5,N(L968)&lt;Rules!$B$6,N(Q968)&lt;Rules!$B$13,Y968="No"),"Yes","No"))</f>
        <v/>
      </c>
      <c r="AA968">
        <f>IF(A968="","",IF(LEFT(C968&amp;"",1)="3","Redirect",IF(OR(LEFT(C968&amp;"",1)="4",LEFT(C968&amp;"",1)="5"),IF(OR(N(K968)&gt;0,N(AC968)&gt;=Rules!$B$14),"Redirect","Prune"),IF(D968="Non-Indexable","Keep",IF(AND(W968="Yes",X968="Yes",Y968="No"),"Merge",IF(OR(U968="Yes",V968="Yes",AND(T968="Yes",N(L968)&gt;=Rules!$B$6)),"Update",IF(Z968="Yes",IF(N(AC968)&gt;=Rules!$B$14,"Redirect","Prune"),"Keep")))))))</f>
        <v/>
      </c>
      <c r="AB968">
        <f>IF(A968="","",IF(LEFT(C968&amp;"",1)="3","Already redirects ("&amp;C968&amp;"). Update internal links to point at the final URL.",IF(OR(LEFT(C968&amp;"",1)="4",LEFT(C968&amp;"",1)="5"),IF(AA968="Redirect","Returns "&amp;C968&amp;" but still has "&amp;N(K968)&amp;" clicks and "&amp;N(AC968)&amp;" referring domains. 301 it to the closest live page.","Returns "&amp;C968&amp;" with no clicks or links. Remove internal links and let it 404 or 410."),IF(D968="Non-Indexable","Non-indexable ("&amp;E968&amp;"). Keep if that is intentional; otherwise fix the canonical or noindex.",IF(AA968="Merge","Overlaps with "&amp;I968&amp;IF(N(J968)&gt;0," (similarity "&amp;TEXT(J968,"0.00")&amp;")","")&amp;", which gets more clicks. Merge the useful parts into it and 301 this URL.",IF(AA968="Update",MID(IF(U968="Yes","; Clicks down "&amp;TEXT(-P968,"0%")&amp;" on the previous period","")&amp;IF(V968="Yes","; Average position "&amp;TEXT(N968,"0.0")&amp;" on "&amp;TEXT(L968,"#,##0")&amp;" impressions (striking distance)","")&amp;IF(AND(T968="Yes",N(L968)&gt;=Rules!$B$6),"; Thin ("&amp;F968&amp;" words) but has search demand",""),3,400),IF(AA968="Prune","Low value: "&amp;N(K968)&amp;" clicks, "&amp;N(L968)&amp;" impressions, "&amp;N(Q968)&amp;" sessions, no key events. Remove or noindex it and update internal links.",IF(AA968="Redirect","Low value but "&amp;N(AC968)&amp;" referring domains. 301 it to the closest relevant page to keep those links.",IF(AND(Z968="No",Y968="Yes",N(K968)&lt;Rules!$B$5),"Low search traffic but it converts (key events: "&amp;S968&amp;"). Keep it and link to it.",IF(W968="Yes","Stronger than the page it overlaps ("&amp;I968&amp;"). Keep; merge that page into this one.","Healthy: "&amp;N(K968)&amp;" clicks"&amp;IF(ISNUMBER(N968),", average position "&amp;TEXT(N968,"0.0"),"")&amp;". Keep and monitor."))))))))))</f>
        <v/>
      </c>
      <c r="AE968">
        <f>IF(A968="","",IF(AD968&lt;&gt;"",AD968,AA968))</f>
        <v/>
      </c>
    </row>
    <row r="969">
      <c r="A969">
        <f>IF(Crawl!A968="","",Crawl!A968)</f>
        <v/>
      </c>
      <c r="B969">
        <f>IF(A969="","",Crawl!EC968)</f>
        <v/>
      </c>
      <c r="C969">
        <f>IF(A969="","",IFERROR(INDEX(Crawl!$A968:$DZ968,1,Rules!$H$6),""))</f>
        <v/>
      </c>
      <c r="D969">
        <f>IF(A969="","",IFERROR(INDEX(Crawl!$A968:$DZ968,1,Rules!$H$7),"")&amp;"")</f>
        <v/>
      </c>
      <c r="E969">
        <f>IF(A969="","",IFERROR(INDEX(Crawl!$A968:$DZ968,1,Rules!$H$8),"")&amp;"")</f>
        <v/>
      </c>
      <c r="F969">
        <f>IF(A969="","",IFERROR(INDEX(Crawl!$A968:$DZ968,1,Rules!$H$9),""))</f>
        <v/>
      </c>
      <c r="G969">
        <f>IF(A969="","",IFERROR(INDEX(Crawl!$A968:$DZ968,1,Rules!$H$10),""))</f>
        <v/>
      </c>
      <c r="H969">
        <f>IF(A969="","",IFERROR(INDEX(Crawl!$A968:$DZ968,1,Rules!$H$12),""))</f>
        <v/>
      </c>
      <c r="I969">
        <f>IF(A969="","",IF(AND(N(H969)&gt;0,IFERROR(INDEX(Crawl!$A968:$DZ968,1,Rules!$H$11),"")&amp;""&lt;&gt;""),IFERROR(INDEX(Crawl!$A968:$DZ968,1,Rules!$H$11),"")&amp;"",IF(AND(ISNUMBER(J969),N(J969)&gt;=Rules!$B$12,IFERROR(INDEX(Crawl!$A968:$DZ968,1,Rules!$H$13),"")&amp;""&lt;&gt;""),IFERROR(INDEX(Crawl!$A968:$DZ968,1,Rules!$H$13),"")&amp;"","")))</f>
        <v/>
      </c>
      <c r="J969" s="19">
        <f>IF(A969="","",IF(IFERROR(INDEX(Crawl!$A968:$DZ968,1,Rules!$H$14),"")&amp;""="","",IFERROR(INDEX(Crawl!$A968:$DZ968,1,Rules!$H$14),"")))</f>
        <v/>
      </c>
      <c r="K969">
        <f>IF(A969="","",IFERROR(SUMIFS('GSC current'!$J$2:$J$2001,'GSC current'!$I$2:$I$2001,B969),0))</f>
        <v/>
      </c>
      <c r="L969">
        <f>IF(A969="","",IFERROR(SUMIFS('GSC current'!$K$2:$K$2001,'GSC current'!$I$2:$I$2001,B969),0))</f>
        <v/>
      </c>
      <c r="M969" s="20">
        <f>IF(A969="","",IF(N(L969)&gt;0,K969/L969,""))</f>
        <v/>
      </c>
      <c r="N969" s="21">
        <f>IF(A969="","",IF(N(L969)&gt;0,SUMIFS('GSC current'!$L$2:$L$2001,'GSC current'!$I$2:$I$2001,B969)/L969,""))</f>
        <v/>
      </c>
      <c r="O969">
        <f>IF(A969="","",IFERROR(SUMIFS('GSC previous'!$J$2:$J$2001,'GSC previous'!$I$2:$I$2001,B969),0))</f>
        <v/>
      </c>
      <c r="P969" s="22">
        <f>IF(A969="","",IF(N(O969)&gt;0,(K969-O969)/O969,""))</f>
        <v/>
      </c>
      <c r="Q969">
        <f>IF(A969="","",IFERROR(SUMIFS(GA4!$P$2:$P$2001,GA4!$O$2:$O$2001,B969),0))</f>
        <v/>
      </c>
      <c r="R969" s="23">
        <f>IF(A969="","",IF(N(Q969)&gt;0,SUMIFS(GA4!$Q$2:$Q$2001,GA4!$O$2:$O$2001,B969)/Q969,""))</f>
        <v/>
      </c>
      <c r="S969">
        <f>IF(A969="","",IFERROR(SUMIFS(GA4!$R$2:$R$2001,GA4!$O$2:$O$2001,B969),0))</f>
        <v/>
      </c>
      <c r="T969">
        <f>IF(A969="","",IF(AND(ISNUMBER(F969),LEFT(C969&amp;"",1)="2"),IF(F969&lt;Rules!$B$9,"Yes","No"),"No"))</f>
        <v/>
      </c>
      <c r="U969">
        <f>IF(A969="","",IF(AND(N(O969)&gt;=Rules!$B$8,ISNUMBER(P969)),IF(P969&lt;=-Rules!$B$7,"Yes","No"),"No"))</f>
        <v/>
      </c>
      <c r="V969">
        <f>IF(A969="","",IF(AND(N(L969)&gt;=Rules!$B$6,ISNUMBER(N969)),IF(AND(N969&gt;=Rules!$B$10,N969&lt;=Rules!$B$11),"Yes","No"),"No"))</f>
        <v/>
      </c>
      <c r="W969">
        <f>IF(A969="","",IF(I969&lt;&gt;"","Yes","No"))</f>
        <v/>
      </c>
      <c r="X969">
        <f>IF(I969="","",IF(SUMIFS($K$3:$K$2002,$A$3:$A$2002,SUBSTITUTE(SUBSTITUTE(I969,"?","~?"),"*","~*"))&gt;N(K969),"Yes","No"))</f>
        <v/>
      </c>
      <c r="Y969">
        <f>IF(A969="","",IF(N(S969)&gt;0,"Yes","No"))</f>
        <v/>
      </c>
      <c r="Z969">
        <f>IF(A969="","",IF(AND(N(K969)&lt;Rules!$B$5,N(L969)&lt;Rules!$B$6,N(Q969)&lt;Rules!$B$13,Y969="No"),"Yes","No"))</f>
        <v/>
      </c>
      <c r="AA969">
        <f>IF(A969="","",IF(LEFT(C969&amp;"",1)="3","Redirect",IF(OR(LEFT(C969&amp;"",1)="4",LEFT(C969&amp;"",1)="5"),IF(OR(N(K969)&gt;0,N(AC969)&gt;=Rules!$B$14),"Redirect","Prune"),IF(D969="Non-Indexable","Keep",IF(AND(W969="Yes",X969="Yes",Y969="No"),"Merge",IF(OR(U969="Yes",V969="Yes",AND(T969="Yes",N(L969)&gt;=Rules!$B$6)),"Update",IF(Z969="Yes",IF(N(AC969)&gt;=Rules!$B$14,"Redirect","Prune"),"Keep")))))))</f>
        <v/>
      </c>
      <c r="AB969">
        <f>IF(A969="","",IF(LEFT(C969&amp;"",1)="3","Already redirects ("&amp;C969&amp;"). Update internal links to point at the final URL.",IF(OR(LEFT(C969&amp;"",1)="4",LEFT(C969&amp;"",1)="5"),IF(AA969="Redirect","Returns "&amp;C969&amp;" but still has "&amp;N(K969)&amp;" clicks and "&amp;N(AC969)&amp;" referring domains. 301 it to the closest live page.","Returns "&amp;C969&amp;" with no clicks or links. Remove internal links and let it 404 or 410."),IF(D969="Non-Indexable","Non-indexable ("&amp;E969&amp;"). Keep if that is intentional; otherwise fix the canonical or noindex.",IF(AA969="Merge","Overlaps with "&amp;I969&amp;IF(N(J969)&gt;0," (similarity "&amp;TEXT(J969,"0.00")&amp;")","")&amp;", which gets more clicks. Merge the useful parts into it and 301 this URL.",IF(AA969="Update",MID(IF(U969="Yes","; Clicks down "&amp;TEXT(-P969,"0%")&amp;" on the previous period","")&amp;IF(V969="Yes","; Average position "&amp;TEXT(N969,"0.0")&amp;" on "&amp;TEXT(L969,"#,##0")&amp;" impressions (striking distance)","")&amp;IF(AND(T969="Yes",N(L969)&gt;=Rules!$B$6),"; Thin ("&amp;F969&amp;" words) but has search demand",""),3,400),IF(AA969="Prune","Low value: "&amp;N(K969)&amp;" clicks, "&amp;N(L969)&amp;" impressions, "&amp;N(Q969)&amp;" sessions, no key events. Remove or noindex it and update internal links.",IF(AA969="Redirect","Low value but "&amp;N(AC969)&amp;" referring domains. 301 it to the closest relevant page to keep those links.",IF(AND(Z969="No",Y969="Yes",N(K969)&lt;Rules!$B$5),"Low search traffic but it converts (key events: "&amp;S969&amp;"). Keep it and link to it.",IF(W969="Yes","Stronger than the page it overlaps ("&amp;I969&amp;"). Keep; merge that page into this one.","Healthy: "&amp;N(K969)&amp;" clicks"&amp;IF(ISNUMBER(N969),", average position "&amp;TEXT(N969,"0.0"),"")&amp;". Keep and monitor."))))))))))</f>
        <v/>
      </c>
      <c r="AE969">
        <f>IF(A969="","",IF(AD969&lt;&gt;"",AD969,AA969))</f>
        <v/>
      </c>
    </row>
    <row r="970">
      <c r="A970">
        <f>IF(Crawl!A969="","",Crawl!A969)</f>
        <v/>
      </c>
      <c r="B970">
        <f>IF(A970="","",Crawl!EC969)</f>
        <v/>
      </c>
      <c r="C970">
        <f>IF(A970="","",IFERROR(INDEX(Crawl!$A969:$DZ969,1,Rules!$H$6),""))</f>
        <v/>
      </c>
      <c r="D970">
        <f>IF(A970="","",IFERROR(INDEX(Crawl!$A969:$DZ969,1,Rules!$H$7),"")&amp;"")</f>
        <v/>
      </c>
      <c r="E970">
        <f>IF(A970="","",IFERROR(INDEX(Crawl!$A969:$DZ969,1,Rules!$H$8),"")&amp;"")</f>
        <v/>
      </c>
      <c r="F970">
        <f>IF(A970="","",IFERROR(INDEX(Crawl!$A969:$DZ969,1,Rules!$H$9),""))</f>
        <v/>
      </c>
      <c r="G970">
        <f>IF(A970="","",IFERROR(INDEX(Crawl!$A969:$DZ969,1,Rules!$H$10),""))</f>
        <v/>
      </c>
      <c r="H970">
        <f>IF(A970="","",IFERROR(INDEX(Crawl!$A969:$DZ969,1,Rules!$H$12),""))</f>
        <v/>
      </c>
      <c r="I970">
        <f>IF(A970="","",IF(AND(N(H970)&gt;0,IFERROR(INDEX(Crawl!$A969:$DZ969,1,Rules!$H$11),"")&amp;""&lt;&gt;""),IFERROR(INDEX(Crawl!$A969:$DZ969,1,Rules!$H$11),"")&amp;"",IF(AND(ISNUMBER(J970),N(J970)&gt;=Rules!$B$12,IFERROR(INDEX(Crawl!$A969:$DZ969,1,Rules!$H$13),"")&amp;""&lt;&gt;""),IFERROR(INDEX(Crawl!$A969:$DZ969,1,Rules!$H$13),"")&amp;"","")))</f>
        <v/>
      </c>
      <c r="J970" s="19">
        <f>IF(A970="","",IF(IFERROR(INDEX(Crawl!$A969:$DZ969,1,Rules!$H$14),"")&amp;""="","",IFERROR(INDEX(Crawl!$A969:$DZ969,1,Rules!$H$14),"")))</f>
        <v/>
      </c>
      <c r="K970">
        <f>IF(A970="","",IFERROR(SUMIFS('GSC current'!$J$2:$J$2001,'GSC current'!$I$2:$I$2001,B970),0))</f>
        <v/>
      </c>
      <c r="L970">
        <f>IF(A970="","",IFERROR(SUMIFS('GSC current'!$K$2:$K$2001,'GSC current'!$I$2:$I$2001,B970),0))</f>
        <v/>
      </c>
      <c r="M970" s="20">
        <f>IF(A970="","",IF(N(L970)&gt;0,K970/L970,""))</f>
        <v/>
      </c>
      <c r="N970" s="21">
        <f>IF(A970="","",IF(N(L970)&gt;0,SUMIFS('GSC current'!$L$2:$L$2001,'GSC current'!$I$2:$I$2001,B970)/L970,""))</f>
        <v/>
      </c>
      <c r="O970">
        <f>IF(A970="","",IFERROR(SUMIFS('GSC previous'!$J$2:$J$2001,'GSC previous'!$I$2:$I$2001,B970),0))</f>
        <v/>
      </c>
      <c r="P970" s="22">
        <f>IF(A970="","",IF(N(O970)&gt;0,(K970-O970)/O970,""))</f>
        <v/>
      </c>
      <c r="Q970">
        <f>IF(A970="","",IFERROR(SUMIFS(GA4!$P$2:$P$2001,GA4!$O$2:$O$2001,B970),0))</f>
        <v/>
      </c>
      <c r="R970" s="23">
        <f>IF(A970="","",IF(N(Q970)&gt;0,SUMIFS(GA4!$Q$2:$Q$2001,GA4!$O$2:$O$2001,B970)/Q970,""))</f>
        <v/>
      </c>
      <c r="S970">
        <f>IF(A970="","",IFERROR(SUMIFS(GA4!$R$2:$R$2001,GA4!$O$2:$O$2001,B970),0))</f>
        <v/>
      </c>
      <c r="T970">
        <f>IF(A970="","",IF(AND(ISNUMBER(F970),LEFT(C970&amp;"",1)="2"),IF(F970&lt;Rules!$B$9,"Yes","No"),"No"))</f>
        <v/>
      </c>
      <c r="U970">
        <f>IF(A970="","",IF(AND(N(O970)&gt;=Rules!$B$8,ISNUMBER(P970)),IF(P970&lt;=-Rules!$B$7,"Yes","No"),"No"))</f>
        <v/>
      </c>
      <c r="V970">
        <f>IF(A970="","",IF(AND(N(L970)&gt;=Rules!$B$6,ISNUMBER(N970)),IF(AND(N970&gt;=Rules!$B$10,N970&lt;=Rules!$B$11),"Yes","No"),"No"))</f>
        <v/>
      </c>
      <c r="W970">
        <f>IF(A970="","",IF(I970&lt;&gt;"","Yes","No"))</f>
        <v/>
      </c>
      <c r="X970">
        <f>IF(I970="","",IF(SUMIFS($K$3:$K$2002,$A$3:$A$2002,SUBSTITUTE(SUBSTITUTE(I970,"?","~?"),"*","~*"))&gt;N(K970),"Yes","No"))</f>
        <v/>
      </c>
      <c r="Y970">
        <f>IF(A970="","",IF(N(S970)&gt;0,"Yes","No"))</f>
        <v/>
      </c>
      <c r="Z970">
        <f>IF(A970="","",IF(AND(N(K970)&lt;Rules!$B$5,N(L970)&lt;Rules!$B$6,N(Q970)&lt;Rules!$B$13,Y970="No"),"Yes","No"))</f>
        <v/>
      </c>
      <c r="AA970">
        <f>IF(A970="","",IF(LEFT(C970&amp;"",1)="3","Redirect",IF(OR(LEFT(C970&amp;"",1)="4",LEFT(C970&amp;"",1)="5"),IF(OR(N(K970)&gt;0,N(AC970)&gt;=Rules!$B$14),"Redirect","Prune"),IF(D970="Non-Indexable","Keep",IF(AND(W970="Yes",X970="Yes",Y970="No"),"Merge",IF(OR(U970="Yes",V970="Yes",AND(T970="Yes",N(L970)&gt;=Rules!$B$6)),"Update",IF(Z970="Yes",IF(N(AC970)&gt;=Rules!$B$14,"Redirect","Prune"),"Keep")))))))</f>
        <v/>
      </c>
      <c r="AB970">
        <f>IF(A970="","",IF(LEFT(C970&amp;"",1)="3","Already redirects ("&amp;C970&amp;"). Update internal links to point at the final URL.",IF(OR(LEFT(C970&amp;"",1)="4",LEFT(C970&amp;"",1)="5"),IF(AA970="Redirect","Returns "&amp;C970&amp;" but still has "&amp;N(K970)&amp;" clicks and "&amp;N(AC970)&amp;" referring domains. 301 it to the closest live page.","Returns "&amp;C970&amp;" with no clicks or links. Remove internal links and let it 404 or 410."),IF(D970="Non-Indexable","Non-indexable ("&amp;E970&amp;"). Keep if that is intentional; otherwise fix the canonical or noindex.",IF(AA970="Merge","Overlaps with "&amp;I970&amp;IF(N(J970)&gt;0," (similarity "&amp;TEXT(J970,"0.00")&amp;")","")&amp;", which gets more clicks. Merge the useful parts into it and 301 this URL.",IF(AA970="Update",MID(IF(U970="Yes","; Clicks down "&amp;TEXT(-P970,"0%")&amp;" on the previous period","")&amp;IF(V970="Yes","; Average position "&amp;TEXT(N970,"0.0")&amp;" on "&amp;TEXT(L970,"#,##0")&amp;" impressions (striking distance)","")&amp;IF(AND(T970="Yes",N(L970)&gt;=Rules!$B$6),"; Thin ("&amp;F970&amp;" words) but has search demand",""),3,400),IF(AA970="Prune","Low value: "&amp;N(K970)&amp;" clicks, "&amp;N(L970)&amp;" impressions, "&amp;N(Q970)&amp;" sessions, no key events. Remove or noindex it and update internal links.",IF(AA970="Redirect","Low value but "&amp;N(AC970)&amp;" referring domains. 301 it to the closest relevant page to keep those links.",IF(AND(Z970="No",Y970="Yes",N(K970)&lt;Rules!$B$5),"Low search traffic but it converts (key events: "&amp;S970&amp;"). Keep it and link to it.",IF(W970="Yes","Stronger than the page it overlaps ("&amp;I970&amp;"). Keep; merge that page into this one.","Healthy: "&amp;N(K970)&amp;" clicks"&amp;IF(ISNUMBER(N970),", average position "&amp;TEXT(N970,"0.0"),"")&amp;". Keep and monitor."))))))))))</f>
        <v/>
      </c>
      <c r="AE970">
        <f>IF(A970="","",IF(AD970&lt;&gt;"",AD970,AA970))</f>
        <v/>
      </c>
    </row>
    <row r="971">
      <c r="A971">
        <f>IF(Crawl!A970="","",Crawl!A970)</f>
        <v/>
      </c>
      <c r="B971">
        <f>IF(A971="","",Crawl!EC970)</f>
        <v/>
      </c>
      <c r="C971">
        <f>IF(A971="","",IFERROR(INDEX(Crawl!$A970:$DZ970,1,Rules!$H$6),""))</f>
        <v/>
      </c>
      <c r="D971">
        <f>IF(A971="","",IFERROR(INDEX(Crawl!$A970:$DZ970,1,Rules!$H$7),"")&amp;"")</f>
        <v/>
      </c>
      <c r="E971">
        <f>IF(A971="","",IFERROR(INDEX(Crawl!$A970:$DZ970,1,Rules!$H$8),"")&amp;"")</f>
        <v/>
      </c>
      <c r="F971">
        <f>IF(A971="","",IFERROR(INDEX(Crawl!$A970:$DZ970,1,Rules!$H$9),""))</f>
        <v/>
      </c>
      <c r="G971">
        <f>IF(A971="","",IFERROR(INDEX(Crawl!$A970:$DZ970,1,Rules!$H$10),""))</f>
        <v/>
      </c>
      <c r="H971">
        <f>IF(A971="","",IFERROR(INDEX(Crawl!$A970:$DZ970,1,Rules!$H$12),""))</f>
        <v/>
      </c>
      <c r="I971">
        <f>IF(A971="","",IF(AND(N(H971)&gt;0,IFERROR(INDEX(Crawl!$A970:$DZ970,1,Rules!$H$11),"")&amp;""&lt;&gt;""),IFERROR(INDEX(Crawl!$A970:$DZ970,1,Rules!$H$11),"")&amp;"",IF(AND(ISNUMBER(J971),N(J971)&gt;=Rules!$B$12,IFERROR(INDEX(Crawl!$A970:$DZ970,1,Rules!$H$13),"")&amp;""&lt;&gt;""),IFERROR(INDEX(Crawl!$A970:$DZ970,1,Rules!$H$13),"")&amp;"","")))</f>
        <v/>
      </c>
      <c r="J971" s="19">
        <f>IF(A971="","",IF(IFERROR(INDEX(Crawl!$A970:$DZ970,1,Rules!$H$14),"")&amp;""="","",IFERROR(INDEX(Crawl!$A970:$DZ970,1,Rules!$H$14),"")))</f>
        <v/>
      </c>
      <c r="K971">
        <f>IF(A971="","",IFERROR(SUMIFS('GSC current'!$J$2:$J$2001,'GSC current'!$I$2:$I$2001,B971),0))</f>
        <v/>
      </c>
      <c r="L971">
        <f>IF(A971="","",IFERROR(SUMIFS('GSC current'!$K$2:$K$2001,'GSC current'!$I$2:$I$2001,B971),0))</f>
        <v/>
      </c>
      <c r="M971" s="20">
        <f>IF(A971="","",IF(N(L971)&gt;0,K971/L971,""))</f>
        <v/>
      </c>
      <c r="N971" s="21">
        <f>IF(A971="","",IF(N(L971)&gt;0,SUMIFS('GSC current'!$L$2:$L$2001,'GSC current'!$I$2:$I$2001,B971)/L971,""))</f>
        <v/>
      </c>
      <c r="O971">
        <f>IF(A971="","",IFERROR(SUMIFS('GSC previous'!$J$2:$J$2001,'GSC previous'!$I$2:$I$2001,B971),0))</f>
        <v/>
      </c>
      <c r="P971" s="22">
        <f>IF(A971="","",IF(N(O971)&gt;0,(K971-O971)/O971,""))</f>
        <v/>
      </c>
      <c r="Q971">
        <f>IF(A971="","",IFERROR(SUMIFS(GA4!$P$2:$P$2001,GA4!$O$2:$O$2001,B971),0))</f>
        <v/>
      </c>
      <c r="R971" s="23">
        <f>IF(A971="","",IF(N(Q971)&gt;0,SUMIFS(GA4!$Q$2:$Q$2001,GA4!$O$2:$O$2001,B971)/Q971,""))</f>
        <v/>
      </c>
      <c r="S971">
        <f>IF(A971="","",IFERROR(SUMIFS(GA4!$R$2:$R$2001,GA4!$O$2:$O$2001,B971),0))</f>
        <v/>
      </c>
      <c r="T971">
        <f>IF(A971="","",IF(AND(ISNUMBER(F971),LEFT(C971&amp;"",1)="2"),IF(F971&lt;Rules!$B$9,"Yes","No"),"No"))</f>
        <v/>
      </c>
      <c r="U971">
        <f>IF(A971="","",IF(AND(N(O971)&gt;=Rules!$B$8,ISNUMBER(P971)),IF(P971&lt;=-Rules!$B$7,"Yes","No"),"No"))</f>
        <v/>
      </c>
      <c r="V971">
        <f>IF(A971="","",IF(AND(N(L971)&gt;=Rules!$B$6,ISNUMBER(N971)),IF(AND(N971&gt;=Rules!$B$10,N971&lt;=Rules!$B$11),"Yes","No"),"No"))</f>
        <v/>
      </c>
      <c r="W971">
        <f>IF(A971="","",IF(I971&lt;&gt;"","Yes","No"))</f>
        <v/>
      </c>
      <c r="X971">
        <f>IF(I971="","",IF(SUMIFS($K$3:$K$2002,$A$3:$A$2002,SUBSTITUTE(SUBSTITUTE(I971,"?","~?"),"*","~*"))&gt;N(K971),"Yes","No"))</f>
        <v/>
      </c>
      <c r="Y971">
        <f>IF(A971="","",IF(N(S971)&gt;0,"Yes","No"))</f>
        <v/>
      </c>
      <c r="Z971">
        <f>IF(A971="","",IF(AND(N(K971)&lt;Rules!$B$5,N(L971)&lt;Rules!$B$6,N(Q971)&lt;Rules!$B$13,Y971="No"),"Yes","No"))</f>
        <v/>
      </c>
      <c r="AA971">
        <f>IF(A971="","",IF(LEFT(C971&amp;"",1)="3","Redirect",IF(OR(LEFT(C971&amp;"",1)="4",LEFT(C971&amp;"",1)="5"),IF(OR(N(K971)&gt;0,N(AC971)&gt;=Rules!$B$14),"Redirect","Prune"),IF(D971="Non-Indexable","Keep",IF(AND(W971="Yes",X971="Yes",Y971="No"),"Merge",IF(OR(U971="Yes",V971="Yes",AND(T971="Yes",N(L971)&gt;=Rules!$B$6)),"Update",IF(Z971="Yes",IF(N(AC971)&gt;=Rules!$B$14,"Redirect","Prune"),"Keep")))))))</f>
        <v/>
      </c>
      <c r="AB971">
        <f>IF(A971="","",IF(LEFT(C971&amp;"",1)="3","Already redirects ("&amp;C971&amp;"). Update internal links to point at the final URL.",IF(OR(LEFT(C971&amp;"",1)="4",LEFT(C971&amp;"",1)="5"),IF(AA971="Redirect","Returns "&amp;C971&amp;" but still has "&amp;N(K971)&amp;" clicks and "&amp;N(AC971)&amp;" referring domains. 301 it to the closest live page.","Returns "&amp;C971&amp;" with no clicks or links. Remove internal links and let it 404 or 410."),IF(D971="Non-Indexable","Non-indexable ("&amp;E971&amp;"). Keep if that is intentional; otherwise fix the canonical or noindex.",IF(AA971="Merge","Overlaps with "&amp;I971&amp;IF(N(J971)&gt;0," (similarity "&amp;TEXT(J971,"0.00")&amp;")","")&amp;", which gets more clicks. Merge the useful parts into it and 301 this URL.",IF(AA971="Update",MID(IF(U971="Yes","; Clicks down "&amp;TEXT(-P971,"0%")&amp;" on the previous period","")&amp;IF(V971="Yes","; Average position "&amp;TEXT(N971,"0.0")&amp;" on "&amp;TEXT(L971,"#,##0")&amp;" impressions (striking distance)","")&amp;IF(AND(T971="Yes",N(L971)&gt;=Rules!$B$6),"; Thin ("&amp;F971&amp;" words) but has search demand",""),3,400),IF(AA971="Prune","Low value: "&amp;N(K971)&amp;" clicks, "&amp;N(L971)&amp;" impressions, "&amp;N(Q971)&amp;" sessions, no key events. Remove or noindex it and update internal links.",IF(AA971="Redirect","Low value but "&amp;N(AC971)&amp;" referring domains. 301 it to the closest relevant page to keep those links.",IF(AND(Z971="No",Y971="Yes",N(K971)&lt;Rules!$B$5),"Low search traffic but it converts (key events: "&amp;S971&amp;"). Keep it and link to it.",IF(W971="Yes","Stronger than the page it overlaps ("&amp;I971&amp;"). Keep; merge that page into this one.","Healthy: "&amp;N(K971)&amp;" clicks"&amp;IF(ISNUMBER(N971),", average position "&amp;TEXT(N971,"0.0"),"")&amp;". Keep and monitor."))))))))))</f>
        <v/>
      </c>
      <c r="AE971">
        <f>IF(A971="","",IF(AD971&lt;&gt;"",AD971,AA971))</f>
        <v/>
      </c>
    </row>
    <row r="972">
      <c r="A972">
        <f>IF(Crawl!A971="","",Crawl!A971)</f>
        <v/>
      </c>
      <c r="B972">
        <f>IF(A972="","",Crawl!EC971)</f>
        <v/>
      </c>
      <c r="C972">
        <f>IF(A972="","",IFERROR(INDEX(Crawl!$A971:$DZ971,1,Rules!$H$6),""))</f>
        <v/>
      </c>
      <c r="D972">
        <f>IF(A972="","",IFERROR(INDEX(Crawl!$A971:$DZ971,1,Rules!$H$7),"")&amp;"")</f>
        <v/>
      </c>
      <c r="E972">
        <f>IF(A972="","",IFERROR(INDEX(Crawl!$A971:$DZ971,1,Rules!$H$8),"")&amp;"")</f>
        <v/>
      </c>
      <c r="F972">
        <f>IF(A972="","",IFERROR(INDEX(Crawl!$A971:$DZ971,1,Rules!$H$9),""))</f>
        <v/>
      </c>
      <c r="G972">
        <f>IF(A972="","",IFERROR(INDEX(Crawl!$A971:$DZ971,1,Rules!$H$10),""))</f>
        <v/>
      </c>
      <c r="H972">
        <f>IF(A972="","",IFERROR(INDEX(Crawl!$A971:$DZ971,1,Rules!$H$12),""))</f>
        <v/>
      </c>
      <c r="I972">
        <f>IF(A972="","",IF(AND(N(H972)&gt;0,IFERROR(INDEX(Crawl!$A971:$DZ971,1,Rules!$H$11),"")&amp;""&lt;&gt;""),IFERROR(INDEX(Crawl!$A971:$DZ971,1,Rules!$H$11),"")&amp;"",IF(AND(ISNUMBER(J972),N(J972)&gt;=Rules!$B$12,IFERROR(INDEX(Crawl!$A971:$DZ971,1,Rules!$H$13),"")&amp;""&lt;&gt;""),IFERROR(INDEX(Crawl!$A971:$DZ971,1,Rules!$H$13),"")&amp;"","")))</f>
        <v/>
      </c>
      <c r="J972" s="19">
        <f>IF(A972="","",IF(IFERROR(INDEX(Crawl!$A971:$DZ971,1,Rules!$H$14),"")&amp;""="","",IFERROR(INDEX(Crawl!$A971:$DZ971,1,Rules!$H$14),"")))</f>
        <v/>
      </c>
      <c r="K972">
        <f>IF(A972="","",IFERROR(SUMIFS('GSC current'!$J$2:$J$2001,'GSC current'!$I$2:$I$2001,B972),0))</f>
        <v/>
      </c>
      <c r="L972">
        <f>IF(A972="","",IFERROR(SUMIFS('GSC current'!$K$2:$K$2001,'GSC current'!$I$2:$I$2001,B972),0))</f>
        <v/>
      </c>
      <c r="M972" s="20">
        <f>IF(A972="","",IF(N(L972)&gt;0,K972/L972,""))</f>
        <v/>
      </c>
      <c r="N972" s="21">
        <f>IF(A972="","",IF(N(L972)&gt;0,SUMIFS('GSC current'!$L$2:$L$2001,'GSC current'!$I$2:$I$2001,B972)/L972,""))</f>
        <v/>
      </c>
      <c r="O972">
        <f>IF(A972="","",IFERROR(SUMIFS('GSC previous'!$J$2:$J$2001,'GSC previous'!$I$2:$I$2001,B972),0))</f>
        <v/>
      </c>
      <c r="P972" s="22">
        <f>IF(A972="","",IF(N(O972)&gt;0,(K972-O972)/O972,""))</f>
        <v/>
      </c>
      <c r="Q972">
        <f>IF(A972="","",IFERROR(SUMIFS(GA4!$P$2:$P$2001,GA4!$O$2:$O$2001,B972),0))</f>
        <v/>
      </c>
      <c r="R972" s="23">
        <f>IF(A972="","",IF(N(Q972)&gt;0,SUMIFS(GA4!$Q$2:$Q$2001,GA4!$O$2:$O$2001,B972)/Q972,""))</f>
        <v/>
      </c>
      <c r="S972">
        <f>IF(A972="","",IFERROR(SUMIFS(GA4!$R$2:$R$2001,GA4!$O$2:$O$2001,B972),0))</f>
        <v/>
      </c>
      <c r="T972">
        <f>IF(A972="","",IF(AND(ISNUMBER(F972),LEFT(C972&amp;"",1)="2"),IF(F972&lt;Rules!$B$9,"Yes","No"),"No"))</f>
        <v/>
      </c>
      <c r="U972">
        <f>IF(A972="","",IF(AND(N(O972)&gt;=Rules!$B$8,ISNUMBER(P972)),IF(P972&lt;=-Rules!$B$7,"Yes","No"),"No"))</f>
        <v/>
      </c>
      <c r="V972">
        <f>IF(A972="","",IF(AND(N(L972)&gt;=Rules!$B$6,ISNUMBER(N972)),IF(AND(N972&gt;=Rules!$B$10,N972&lt;=Rules!$B$11),"Yes","No"),"No"))</f>
        <v/>
      </c>
      <c r="W972">
        <f>IF(A972="","",IF(I972&lt;&gt;"","Yes","No"))</f>
        <v/>
      </c>
      <c r="X972">
        <f>IF(I972="","",IF(SUMIFS($K$3:$K$2002,$A$3:$A$2002,SUBSTITUTE(SUBSTITUTE(I972,"?","~?"),"*","~*"))&gt;N(K972),"Yes","No"))</f>
        <v/>
      </c>
      <c r="Y972">
        <f>IF(A972="","",IF(N(S972)&gt;0,"Yes","No"))</f>
        <v/>
      </c>
      <c r="Z972">
        <f>IF(A972="","",IF(AND(N(K972)&lt;Rules!$B$5,N(L972)&lt;Rules!$B$6,N(Q972)&lt;Rules!$B$13,Y972="No"),"Yes","No"))</f>
        <v/>
      </c>
      <c r="AA972">
        <f>IF(A972="","",IF(LEFT(C972&amp;"",1)="3","Redirect",IF(OR(LEFT(C972&amp;"",1)="4",LEFT(C972&amp;"",1)="5"),IF(OR(N(K972)&gt;0,N(AC972)&gt;=Rules!$B$14),"Redirect","Prune"),IF(D972="Non-Indexable","Keep",IF(AND(W972="Yes",X972="Yes",Y972="No"),"Merge",IF(OR(U972="Yes",V972="Yes",AND(T972="Yes",N(L972)&gt;=Rules!$B$6)),"Update",IF(Z972="Yes",IF(N(AC972)&gt;=Rules!$B$14,"Redirect","Prune"),"Keep")))))))</f>
        <v/>
      </c>
      <c r="AB972">
        <f>IF(A972="","",IF(LEFT(C972&amp;"",1)="3","Already redirects ("&amp;C972&amp;"). Update internal links to point at the final URL.",IF(OR(LEFT(C972&amp;"",1)="4",LEFT(C972&amp;"",1)="5"),IF(AA972="Redirect","Returns "&amp;C972&amp;" but still has "&amp;N(K972)&amp;" clicks and "&amp;N(AC972)&amp;" referring domains. 301 it to the closest live page.","Returns "&amp;C972&amp;" with no clicks or links. Remove internal links and let it 404 or 410."),IF(D972="Non-Indexable","Non-indexable ("&amp;E972&amp;"). Keep if that is intentional; otherwise fix the canonical or noindex.",IF(AA972="Merge","Overlaps with "&amp;I972&amp;IF(N(J972)&gt;0," (similarity "&amp;TEXT(J972,"0.00")&amp;")","")&amp;", which gets more clicks. Merge the useful parts into it and 301 this URL.",IF(AA972="Update",MID(IF(U972="Yes","; Clicks down "&amp;TEXT(-P972,"0%")&amp;" on the previous period","")&amp;IF(V972="Yes","; Average position "&amp;TEXT(N972,"0.0")&amp;" on "&amp;TEXT(L972,"#,##0")&amp;" impressions (striking distance)","")&amp;IF(AND(T972="Yes",N(L972)&gt;=Rules!$B$6),"; Thin ("&amp;F972&amp;" words) but has search demand",""),3,400),IF(AA972="Prune","Low value: "&amp;N(K972)&amp;" clicks, "&amp;N(L972)&amp;" impressions, "&amp;N(Q972)&amp;" sessions, no key events. Remove or noindex it and update internal links.",IF(AA972="Redirect","Low value but "&amp;N(AC972)&amp;" referring domains. 301 it to the closest relevant page to keep those links.",IF(AND(Z972="No",Y972="Yes",N(K972)&lt;Rules!$B$5),"Low search traffic but it converts (key events: "&amp;S972&amp;"). Keep it and link to it.",IF(W972="Yes","Stronger than the page it overlaps ("&amp;I972&amp;"). Keep; merge that page into this one.","Healthy: "&amp;N(K972)&amp;" clicks"&amp;IF(ISNUMBER(N972),", average position "&amp;TEXT(N972,"0.0"),"")&amp;". Keep and monitor."))))))))))</f>
        <v/>
      </c>
      <c r="AE972">
        <f>IF(A972="","",IF(AD972&lt;&gt;"",AD972,AA972))</f>
        <v/>
      </c>
    </row>
    <row r="973">
      <c r="A973">
        <f>IF(Crawl!A972="","",Crawl!A972)</f>
        <v/>
      </c>
      <c r="B973">
        <f>IF(A973="","",Crawl!EC972)</f>
        <v/>
      </c>
      <c r="C973">
        <f>IF(A973="","",IFERROR(INDEX(Crawl!$A972:$DZ972,1,Rules!$H$6),""))</f>
        <v/>
      </c>
      <c r="D973">
        <f>IF(A973="","",IFERROR(INDEX(Crawl!$A972:$DZ972,1,Rules!$H$7),"")&amp;"")</f>
        <v/>
      </c>
      <c r="E973">
        <f>IF(A973="","",IFERROR(INDEX(Crawl!$A972:$DZ972,1,Rules!$H$8),"")&amp;"")</f>
        <v/>
      </c>
      <c r="F973">
        <f>IF(A973="","",IFERROR(INDEX(Crawl!$A972:$DZ972,1,Rules!$H$9),""))</f>
        <v/>
      </c>
      <c r="G973">
        <f>IF(A973="","",IFERROR(INDEX(Crawl!$A972:$DZ972,1,Rules!$H$10),""))</f>
        <v/>
      </c>
      <c r="H973">
        <f>IF(A973="","",IFERROR(INDEX(Crawl!$A972:$DZ972,1,Rules!$H$12),""))</f>
        <v/>
      </c>
      <c r="I973">
        <f>IF(A973="","",IF(AND(N(H973)&gt;0,IFERROR(INDEX(Crawl!$A972:$DZ972,1,Rules!$H$11),"")&amp;""&lt;&gt;""),IFERROR(INDEX(Crawl!$A972:$DZ972,1,Rules!$H$11),"")&amp;"",IF(AND(ISNUMBER(J973),N(J973)&gt;=Rules!$B$12,IFERROR(INDEX(Crawl!$A972:$DZ972,1,Rules!$H$13),"")&amp;""&lt;&gt;""),IFERROR(INDEX(Crawl!$A972:$DZ972,1,Rules!$H$13),"")&amp;"","")))</f>
        <v/>
      </c>
      <c r="J973" s="19">
        <f>IF(A973="","",IF(IFERROR(INDEX(Crawl!$A972:$DZ972,1,Rules!$H$14),"")&amp;""="","",IFERROR(INDEX(Crawl!$A972:$DZ972,1,Rules!$H$14),"")))</f>
        <v/>
      </c>
      <c r="K973">
        <f>IF(A973="","",IFERROR(SUMIFS('GSC current'!$J$2:$J$2001,'GSC current'!$I$2:$I$2001,B973),0))</f>
        <v/>
      </c>
      <c r="L973">
        <f>IF(A973="","",IFERROR(SUMIFS('GSC current'!$K$2:$K$2001,'GSC current'!$I$2:$I$2001,B973),0))</f>
        <v/>
      </c>
      <c r="M973" s="20">
        <f>IF(A973="","",IF(N(L973)&gt;0,K973/L973,""))</f>
        <v/>
      </c>
      <c r="N973" s="21">
        <f>IF(A973="","",IF(N(L973)&gt;0,SUMIFS('GSC current'!$L$2:$L$2001,'GSC current'!$I$2:$I$2001,B973)/L973,""))</f>
        <v/>
      </c>
      <c r="O973">
        <f>IF(A973="","",IFERROR(SUMIFS('GSC previous'!$J$2:$J$2001,'GSC previous'!$I$2:$I$2001,B973),0))</f>
        <v/>
      </c>
      <c r="P973" s="22">
        <f>IF(A973="","",IF(N(O973)&gt;0,(K973-O973)/O973,""))</f>
        <v/>
      </c>
      <c r="Q973">
        <f>IF(A973="","",IFERROR(SUMIFS(GA4!$P$2:$P$2001,GA4!$O$2:$O$2001,B973),0))</f>
        <v/>
      </c>
      <c r="R973" s="23">
        <f>IF(A973="","",IF(N(Q973)&gt;0,SUMIFS(GA4!$Q$2:$Q$2001,GA4!$O$2:$O$2001,B973)/Q973,""))</f>
        <v/>
      </c>
      <c r="S973">
        <f>IF(A973="","",IFERROR(SUMIFS(GA4!$R$2:$R$2001,GA4!$O$2:$O$2001,B973),0))</f>
        <v/>
      </c>
      <c r="T973">
        <f>IF(A973="","",IF(AND(ISNUMBER(F973),LEFT(C973&amp;"",1)="2"),IF(F973&lt;Rules!$B$9,"Yes","No"),"No"))</f>
        <v/>
      </c>
      <c r="U973">
        <f>IF(A973="","",IF(AND(N(O973)&gt;=Rules!$B$8,ISNUMBER(P973)),IF(P973&lt;=-Rules!$B$7,"Yes","No"),"No"))</f>
        <v/>
      </c>
      <c r="V973">
        <f>IF(A973="","",IF(AND(N(L973)&gt;=Rules!$B$6,ISNUMBER(N973)),IF(AND(N973&gt;=Rules!$B$10,N973&lt;=Rules!$B$11),"Yes","No"),"No"))</f>
        <v/>
      </c>
      <c r="W973">
        <f>IF(A973="","",IF(I973&lt;&gt;"","Yes","No"))</f>
        <v/>
      </c>
      <c r="X973">
        <f>IF(I973="","",IF(SUMIFS($K$3:$K$2002,$A$3:$A$2002,SUBSTITUTE(SUBSTITUTE(I973,"?","~?"),"*","~*"))&gt;N(K973),"Yes","No"))</f>
        <v/>
      </c>
      <c r="Y973">
        <f>IF(A973="","",IF(N(S973)&gt;0,"Yes","No"))</f>
        <v/>
      </c>
      <c r="Z973">
        <f>IF(A973="","",IF(AND(N(K973)&lt;Rules!$B$5,N(L973)&lt;Rules!$B$6,N(Q973)&lt;Rules!$B$13,Y973="No"),"Yes","No"))</f>
        <v/>
      </c>
      <c r="AA973">
        <f>IF(A973="","",IF(LEFT(C973&amp;"",1)="3","Redirect",IF(OR(LEFT(C973&amp;"",1)="4",LEFT(C973&amp;"",1)="5"),IF(OR(N(K973)&gt;0,N(AC973)&gt;=Rules!$B$14),"Redirect","Prune"),IF(D973="Non-Indexable","Keep",IF(AND(W973="Yes",X973="Yes",Y973="No"),"Merge",IF(OR(U973="Yes",V973="Yes",AND(T973="Yes",N(L973)&gt;=Rules!$B$6)),"Update",IF(Z973="Yes",IF(N(AC973)&gt;=Rules!$B$14,"Redirect","Prune"),"Keep")))))))</f>
        <v/>
      </c>
      <c r="AB973">
        <f>IF(A973="","",IF(LEFT(C973&amp;"",1)="3","Already redirects ("&amp;C973&amp;"). Update internal links to point at the final URL.",IF(OR(LEFT(C973&amp;"",1)="4",LEFT(C973&amp;"",1)="5"),IF(AA973="Redirect","Returns "&amp;C973&amp;" but still has "&amp;N(K973)&amp;" clicks and "&amp;N(AC973)&amp;" referring domains. 301 it to the closest live page.","Returns "&amp;C973&amp;" with no clicks or links. Remove internal links and let it 404 or 410."),IF(D973="Non-Indexable","Non-indexable ("&amp;E973&amp;"). Keep if that is intentional; otherwise fix the canonical or noindex.",IF(AA973="Merge","Overlaps with "&amp;I973&amp;IF(N(J973)&gt;0," (similarity "&amp;TEXT(J973,"0.00")&amp;")","")&amp;", which gets more clicks. Merge the useful parts into it and 301 this URL.",IF(AA973="Update",MID(IF(U973="Yes","; Clicks down "&amp;TEXT(-P973,"0%")&amp;" on the previous period","")&amp;IF(V973="Yes","; Average position "&amp;TEXT(N973,"0.0")&amp;" on "&amp;TEXT(L973,"#,##0")&amp;" impressions (striking distance)","")&amp;IF(AND(T973="Yes",N(L973)&gt;=Rules!$B$6),"; Thin ("&amp;F973&amp;" words) but has search demand",""),3,400),IF(AA973="Prune","Low value: "&amp;N(K973)&amp;" clicks, "&amp;N(L973)&amp;" impressions, "&amp;N(Q973)&amp;" sessions, no key events. Remove or noindex it and update internal links.",IF(AA973="Redirect","Low value but "&amp;N(AC973)&amp;" referring domains. 301 it to the closest relevant page to keep those links.",IF(AND(Z973="No",Y973="Yes",N(K973)&lt;Rules!$B$5),"Low search traffic but it converts (key events: "&amp;S973&amp;"). Keep it and link to it.",IF(W973="Yes","Stronger than the page it overlaps ("&amp;I973&amp;"). Keep; merge that page into this one.","Healthy: "&amp;N(K973)&amp;" clicks"&amp;IF(ISNUMBER(N973),", average position "&amp;TEXT(N973,"0.0"),"")&amp;". Keep and monitor."))))))))))</f>
        <v/>
      </c>
      <c r="AE973">
        <f>IF(A973="","",IF(AD973&lt;&gt;"",AD973,AA973))</f>
        <v/>
      </c>
    </row>
    <row r="974">
      <c r="A974">
        <f>IF(Crawl!A973="","",Crawl!A973)</f>
        <v/>
      </c>
      <c r="B974">
        <f>IF(A974="","",Crawl!EC973)</f>
        <v/>
      </c>
      <c r="C974">
        <f>IF(A974="","",IFERROR(INDEX(Crawl!$A973:$DZ973,1,Rules!$H$6),""))</f>
        <v/>
      </c>
      <c r="D974">
        <f>IF(A974="","",IFERROR(INDEX(Crawl!$A973:$DZ973,1,Rules!$H$7),"")&amp;"")</f>
        <v/>
      </c>
      <c r="E974">
        <f>IF(A974="","",IFERROR(INDEX(Crawl!$A973:$DZ973,1,Rules!$H$8),"")&amp;"")</f>
        <v/>
      </c>
      <c r="F974">
        <f>IF(A974="","",IFERROR(INDEX(Crawl!$A973:$DZ973,1,Rules!$H$9),""))</f>
        <v/>
      </c>
      <c r="G974">
        <f>IF(A974="","",IFERROR(INDEX(Crawl!$A973:$DZ973,1,Rules!$H$10),""))</f>
        <v/>
      </c>
      <c r="H974">
        <f>IF(A974="","",IFERROR(INDEX(Crawl!$A973:$DZ973,1,Rules!$H$12),""))</f>
        <v/>
      </c>
      <c r="I974">
        <f>IF(A974="","",IF(AND(N(H974)&gt;0,IFERROR(INDEX(Crawl!$A973:$DZ973,1,Rules!$H$11),"")&amp;""&lt;&gt;""),IFERROR(INDEX(Crawl!$A973:$DZ973,1,Rules!$H$11),"")&amp;"",IF(AND(ISNUMBER(J974),N(J974)&gt;=Rules!$B$12,IFERROR(INDEX(Crawl!$A973:$DZ973,1,Rules!$H$13),"")&amp;""&lt;&gt;""),IFERROR(INDEX(Crawl!$A973:$DZ973,1,Rules!$H$13),"")&amp;"","")))</f>
        <v/>
      </c>
      <c r="J974" s="19">
        <f>IF(A974="","",IF(IFERROR(INDEX(Crawl!$A973:$DZ973,1,Rules!$H$14),"")&amp;""="","",IFERROR(INDEX(Crawl!$A973:$DZ973,1,Rules!$H$14),"")))</f>
        <v/>
      </c>
      <c r="K974">
        <f>IF(A974="","",IFERROR(SUMIFS('GSC current'!$J$2:$J$2001,'GSC current'!$I$2:$I$2001,B974),0))</f>
        <v/>
      </c>
      <c r="L974">
        <f>IF(A974="","",IFERROR(SUMIFS('GSC current'!$K$2:$K$2001,'GSC current'!$I$2:$I$2001,B974),0))</f>
        <v/>
      </c>
      <c r="M974" s="20">
        <f>IF(A974="","",IF(N(L974)&gt;0,K974/L974,""))</f>
        <v/>
      </c>
      <c r="N974" s="21">
        <f>IF(A974="","",IF(N(L974)&gt;0,SUMIFS('GSC current'!$L$2:$L$2001,'GSC current'!$I$2:$I$2001,B974)/L974,""))</f>
        <v/>
      </c>
      <c r="O974">
        <f>IF(A974="","",IFERROR(SUMIFS('GSC previous'!$J$2:$J$2001,'GSC previous'!$I$2:$I$2001,B974),0))</f>
        <v/>
      </c>
      <c r="P974" s="22">
        <f>IF(A974="","",IF(N(O974)&gt;0,(K974-O974)/O974,""))</f>
        <v/>
      </c>
      <c r="Q974">
        <f>IF(A974="","",IFERROR(SUMIFS(GA4!$P$2:$P$2001,GA4!$O$2:$O$2001,B974),0))</f>
        <v/>
      </c>
      <c r="R974" s="23">
        <f>IF(A974="","",IF(N(Q974)&gt;0,SUMIFS(GA4!$Q$2:$Q$2001,GA4!$O$2:$O$2001,B974)/Q974,""))</f>
        <v/>
      </c>
      <c r="S974">
        <f>IF(A974="","",IFERROR(SUMIFS(GA4!$R$2:$R$2001,GA4!$O$2:$O$2001,B974),0))</f>
        <v/>
      </c>
      <c r="T974">
        <f>IF(A974="","",IF(AND(ISNUMBER(F974),LEFT(C974&amp;"",1)="2"),IF(F974&lt;Rules!$B$9,"Yes","No"),"No"))</f>
        <v/>
      </c>
      <c r="U974">
        <f>IF(A974="","",IF(AND(N(O974)&gt;=Rules!$B$8,ISNUMBER(P974)),IF(P974&lt;=-Rules!$B$7,"Yes","No"),"No"))</f>
        <v/>
      </c>
      <c r="V974">
        <f>IF(A974="","",IF(AND(N(L974)&gt;=Rules!$B$6,ISNUMBER(N974)),IF(AND(N974&gt;=Rules!$B$10,N974&lt;=Rules!$B$11),"Yes","No"),"No"))</f>
        <v/>
      </c>
      <c r="W974">
        <f>IF(A974="","",IF(I974&lt;&gt;"","Yes","No"))</f>
        <v/>
      </c>
      <c r="X974">
        <f>IF(I974="","",IF(SUMIFS($K$3:$K$2002,$A$3:$A$2002,SUBSTITUTE(SUBSTITUTE(I974,"?","~?"),"*","~*"))&gt;N(K974),"Yes","No"))</f>
        <v/>
      </c>
      <c r="Y974">
        <f>IF(A974="","",IF(N(S974)&gt;0,"Yes","No"))</f>
        <v/>
      </c>
      <c r="Z974">
        <f>IF(A974="","",IF(AND(N(K974)&lt;Rules!$B$5,N(L974)&lt;Rules!$B$6,N(Q974)&lt;Rules!$B$13,Y974="No"),"Yes","No"))</f>
        <v/>
      </c>
      <c r="AA974">
        <f>IF(A974="","",IF(LEFT(C974&amp;"",1)="3","Redirect",IF(OR(LEFT(C974&amp;"",1)="4",LEFT(C974&amp;"",1)="5"),IF(OR(N(K974)&gt;0,N(AC974)&gt;=Rules!$B$14),"Redirect","Prune"),IF(D974="Non-Indexable","Keep",IF(AND(W974="Yes",X974="Yes",Y974="No"),"Merge",IF(OR(U974="Yes",V974="Yes",AND(T974="Yes",N(L974)&gt;=Rules!$B$6)),"Update",IF(Z974="Yes",IF(N(AC974)&gt;=Rules!$B$14,"Redirect","Prune"),"Keep")))))))</f>
        <v/>
      </c>
      <c r="AB974">
        <f>IF(A974="","",IF(LEFT(C974&amp;"",1)="3","Already redirects ("&amp;C974&amp;"). Update internal links to point at the final URL.",IF(OR(LEFT(C974&amp;"",1)="4",LEFT(C974&amp;"",1)="5"),IF(AA974="Redirect","Returns "&amp;C974&amp;" but still has "&amp;N(K974)&amp;" clicks and "&amp;N(AC974)&amp;" referring domains. 301 it to the closest live page.","Returns "&amp;C974&amp;" with no clicks or links. Remove internal links and let it 404 or 410."),IF(D974="Non-Indexable","Non-indexable ("&amp;E974&amp;"). Keep if that is intentional; otherwise fix the canonical or noindex.",IF(AA974="Merge","Overlaps with "&amp;I974&amp;IF(N(J974)&gt;0," (similarity "&amp;TEXT(J974,"0.00")&amp;")","")&amp;", which gets more clicks. Merge the useful parts into it and 301 this URL.",IF(AA974="Update",MID(IF(U974="Yes","; Clicks down "&amp;TEXT(-P974,"0%")&amp;" on the previous period","")&amp;IF(V974="Yes","; Average position "&amp;TEXT(N974,"0.0")&amp;" on "&amp;TEXT(L974,"#,##0")&amp;" impressions (striking distance)","")&amp;IF(AND(T974="Yes",N(L974)&gt;=Rules!$B$6),"; Thin ("&amp;F974&amp;" words) but has search demand",""),3,400),IF(AA974="Prune","Low value: "&amp;N(K974)&amp;" clicks, "&amp;N(L974)&amp;" impressions, "&amp;N(Q974)&amp;" sessions, no key events. Remove or noindex it and update internal links.",IF(AA974="Redirect","Low value but "&amp;N(AC974)&amp;" referring domains. 301 it to the closest relevant page to keep those links.",IF(AND(Z974="No",Y974="Yes",N(K974)&lt;Rules!$B$5),"Low search traffic but it converts (key events: "&amp;S974&amp;"). Keep it and link to it.",IF(W974="Yes","Stronger than the page it overlaps ("&amp;I974&amp;"). Keep; merge that page into this one.","Healthy: "&amp;N(K974)&amp;" clicks"&amp;IF(ISNUMBER(N974),", average position "&amp;TEXT(N974,"0.0"),"")&amp;". Keep and monitor."))))))))))</f>
        <v/>
      </c>
      <c r="AE974">
        <f>IF(A974="","",IF(AD974&lt;&gt;"",AD974,AA974))</f>
        <v/>
      </c>
    </row>
    <row r="975">
      <c r="A975">
        <f>IF(Crawl!A974="","",Crawl!A974)</f>
        <v/>
      </c>
      <c r="B975">
        <f>IF(A975="","",Crawl!EC974)</f>
        <v/>
      </c>
      <c r="C975">
        <f>IF(A975="","",IFERROR(INDEX(Crawl!$A974:$DZ974,1,Rules!$H$6),""))</f>
        <v/>
      </c>
      <c r="D975">
        <f>IF(A975="","",IFERROR(INDEX(Crawl!$A974:$DZ974,1,Rules!$H$7),"")&amp;"")</f>
        <v/>
      </c>
      <c r="E975">
        <f>IF(A975="","",IFERROR(INDEX(Crawl!$A974:$DZ974,1,Rules!$H$8),"")&amp;"")</f>
        <v/>
      </c>
      <c r="F975">
        <f>IF(A975="","",IFERROR(INDEX(Crawl!$A974:$DZ974,1,Rules!$H$9),""))</f>
        <v/>
      </c>
      <c r="G975">
        <f>IF(A975="","",IFERROR(INDEX(Crawl!$A974:$DZ974,1,Rules!$H$10),""))</f>
        <v/>
      </c>
      <c r="H975">
        <f>IF(A975="","",IFERROR(INDEX(Crawl!$A974:$DZ974,1,Rules!$H$12),""))</f>
        <v/>
      </c>
      <c r="I975">
        <f>IF(A975="","",IF(AND(N(H975)&gt;0,IFERROR(INDEX(Crawl!$A974:$DZ974,1,Rules!$H$11),"")&amp;""&lt;&gt;""),IFERROR(INDEX(Crawl!$A974:$DZ974,1,Rules!$H$11),"")&amp;"",IF(AND(ISNUMBER(J975),N(J975)&gt;=Rules!$B$12,IFERROR(INDEX(Crawl!$A974:$DZ974,1,Rules!$H$13),"")&amp;""&lt;&gt;""),IFERROR(INDEX(Crawl!$A974:$DZ974,1,Rules!$H$13),"")&amp;"","")))</f>
        <v/>
      </c>
      <c r="J975" s="19">
        <f>IF(A975="","",IF(IFERROR(INDEX(Crawl!$A974:$DZ974,1,Rules!$H$14),"")&amp;""="","",IFERROR(INDEX(Crawl!$A974:$DZ974,1,Rules!$H$14),"")))</f>
        <v/>
      </c>
      <c r="K975">
        <f>IF(A975="","",IFERROR(SUMIFS('GSC current'!$J$2:$J$2001,'GSC current'!$I$2:$I$2001,B975),0))</f>
        <v/>
      </c>
      <c r="L975">
        <f>IF(A975="","",IFERROR(SUMIFS('GSC current'!$K$2:$K$2001,'GSC current'!$I$2:$I$2001,B975),0))</f>
        <v/>
      </c>
      <c r="M975" s="20">
        <f>IF(A975="","",IF(N(L975)&gt;0,K975/L975,""))</f>
        <v/>
      </c>
      <c r="N975" s="21">
        <f>IF(A975="","",IF(N(L975)&gt;0,SUMIFS('GSC current'!$L$2:$L$2001,'GSC current'!$I$2:$I$2001,B975)/L975,""))</f>
        <v/>
      </c>
      <c r="O975">
        <f>IF(A975="","",IFERROR(SUMIFS('GSC previous'!$J$2:$J$2001,'GSC previous'!$I$2:$I$2001,B975),0))</f>
        <v/>
      </c>
      <c r="P975" s="22">
        <f>IF(A975="","",IF(N(O975)&gt;0,(K975-O975)/O975,""))</f>
        <v/>
      </c>
      <c r="Q975">
        <f>IF(A975="","",IFERROR(SUMIFS(GA4!$P$2:$P$2001,GA4!$O$2:$O$2001,B975),0))</f>
        <v/>
      </c>
      <c r="R975" s="23">
        <f>IF(A975="","",IF(N(Q975)&gt;0,SUMIFS(GA4!$Q$2:$Q$2001,GA4!$O$2:$O$2001,B975)/Q975,""))</f>
        <v/>
      </c>
      <c r="S975">
        <f>IF(A975="","",IFERROR(SUMIFS(GA4!$R$2:$R$2001,GA4!$O$2:$O$2001,B975),0))</f>
        <v/>
      </c>
      <c r="T975">
        <f>IF(A975="","",IF(AND(ISNUMBER(F975),LEFT(C975&amp;"",1)="2"),IF(F975&lt;Rules!$B$9,"Yes","No"),"No"))</f>
        <v/>
      </c>
      <c r="U975">
        <f>IF(A975="","",IF(AND(N(O975)&gt;=Rules!$B$8,ISNUMBER(P975)),IF(P975&lt;=-Rules!$B$7,"Yes","No"),"No"))</f>
        <v/>
      </c>
      <c r="V975">
        <f>IF(A975="","",IF(AND(N(L975)&gt;=Rules!$B$6,ISNUMBER(N975)),IF(AND(N975&gt;=Rules!$B$10,N975&lt;=Rules!$B$11),"Yes","No"),"No"))</f>
        <v/>
      </c>
      <c r="W975">
        <f>IF(A975="","",IF(I975&lt;&gt;"","Yes","No"))</f>
        <v/>
      </c>
      <c r="X975">
        <f>IF(I975="","",IF(SUMIFS($K$3:$K$2002,$A$3:$A$2002,SUBSTITUTE(SUBSTITUTE(I975,"?","~?"),"*","~*"))&gt;N(K975),"Yes","No"))</f>
        <v/>
      </c>
      <c r="Y975">
        <f>IF(A975="","",IF(N(S975)&gt;0,"Yes","No"))</f>
        <v/>
      </c>
      <c r="Z975">
        <f>IF(A975="","",IF(AND(N(K975)&lt;Rules!$B$5,N(L975)&lt;Rules!$B$6,N(Q975)&lt;Rules!$B$13,Y975="No"),"Yes","No"))</f>
        <v/>
      </c>
      <c r="AA975">
        <f>IF(A975="","",IF(LEFT(C975&amp;"",1)="3","Redirect",IF(OR(LEFT(C975&amp;"",1)="4",LEFT(C975&amp;"",1)="5"),IF(OR(N(K975)&gt;0,N(AC975)&gt;=Rules!$B$14),"Redirect","Prune"),IF(D975="Non-Indexable","Keep",IF(AND(W975="Yes",X975="Yes",Y975="No"),"Merge",IF(OR(U975="Yes",V975="Yes",AND(T975="Yes",N(L975)&gt;=Rules!$B$6)),"Update",IF(Z975="Yes",IF(N(AC975)&gt;=Rules!$B$14,"Redirect","Prune"),"Keep")))))))</f>
        <v/>
      </c>
      <c r="AB975">
        <f>IF(A975="","",IF(LEFT(C975&amp;"",1)="3","Already redirects ("&amp;C975&amp;"). Update internal links to point at the final URL.",IF(OR(LEFT(C975&amp;"",1)="4",LEFT(C975&amp;"",1)="5"),IF(AA975="Redirect","Returns "&amp;C975&amp;" but still has "&amp;N(K975)&amp;" clicks and "&amp;N(AC975)&amp;" referring domains. 301 it to the closest live page.","Returns "&amp;C975&amp;" with no clicks or links. Remove internal links and let it 404 or 410."),IF(D975="Non-Indexable","Non-indexable ("&amp;E975&amp;"). Keep if that is intentional; otherwise fix the canonical or noindex.",IF(AA975="Merge","Overlaps with "&amp;I975&amp;IF(N(J975)&gt;0," (similarity "&amp;TEXT(J975,"0.00")&amp;")","")&amp;", which gets more clicks. Merge the useful parts into it and 301 this URL.",IF(AA975="Update",MID(IF(U975="Yes","; Clicks down "&amp;TEXT(-P975,"0%")&amp;" on the previous period","")&amp;IF(V975="Yes","; Average position "&amp;TEXT(N975,"0.0")&amp;" on "&amp;TEXT(L975,"#,##0")&amp;" impressions (striking distance)","")&amp;IF(AND(T975="Yes",N(L975)&gt;=Rules!$B$6),"; Thin ("&amp;F975&amp;" words) but has search demand",""),3,400),IF(AA975="Prune","Low value: "&amp;N(K975)&amp;" clicks, "&amp;N(L975)&amp;" impressions, "&amp;N(Q975)&amp;" sessions, no key events. Remove or noindex it and update internal links.",IF(AA975="Redirect","Low value but "&amp;N(AC975)&amp;" referring domains. 301 it to the closest relevant page to keep those links.",IF(AND(Z975="No",Y975="Yes",N(K975)&lt;Rules!$B$5),"Low search traffic but it converts (key events: "&amp;S975&amp;"). Keep it and link to it.",IF(W975="Yes","Stronger than the page it overlaps ("&amp;I975&amp;"). Keep; merge that page into this one.","Healthy: "&amp;N(K975)&amp;" clicks"&amp;IF(ISNUMBER(N975),", average position "&amp;TEXT(N975,"0.0"),"")&amp;". Keep and monitor."))))))))))</f>
        <v/>
      </c>
      <c r="AE975">
        <f>IF(A975="","",IF(AD975&lt;&gt;"",AD975,AA975))</f>
        <v/>
      </c>
    </row>
    <row r="976">
      <c r="A976">
        <f>IF(Crawl!A975="","",Crawl!A975)</f>
        <v/>
      </c>
      <c r="B976">
        <f>IF(A976="","",Crawl!EC975)</f>
        <v/>
      </c>
      <c r="C976">
        <f>IF(A976="","",IFERROR(INDEX(Crawl!$A975:$DZ975,1,Rules!$H$6),""))</f>
        <v/>
      </c>
      <c r="D976">
        <f>IF(A976="","",IFERROR(INDEX(Crawl!$A975:$DZ975,1,Rules!$H$7),"")&amp;"")</f>
        <v/>
      </c>
      <c r="E976">
        <f>IF(A976="","",IFERROR(INDEX(Crawl!$A975:$DZ975,1,Rules!$H$8),"")&amp;"")</f>
        <v/>
      </c>
      <c r="F976">
        <f>IF(A976="","",IFERROR(INDEX(Crawl!$A975:$DZ975,1,Rules!$H$9),""))</f>
        <v/>
      </c>
      <c r="G976">
        <f>IF(A976="","",IFERROR(INDEX(Crawl!$A975:$DZ975,1,Rules!$H$10),""))</f>
        <v/>
      </c>
      <c r="H976">
        <f>IF(A976="","",IFERROR(INDEX(Crawl!$A975:$DZ975,1,Rules!$H$12),""))</f>
        <v/>
      </c>
      <c r="I976">
        <f>IF(A976="","",IF(AND(N(H976)&gt;0,IFERROR(INDEX(Crawl!$A975:$DZ975,1,Rules!$H$11),"")&amp;""&lt;&gt;""),IFERROR(INDEX(Crawl!$A975:$DZ975,1,Rules!$H$11),"")&amp;"",IF(AND(ISNUMBER(J976),N(J976)&gt;=Rules!$B$12,IFERROR(INDEX(Crawl!$A975:$DZ975,1,Rules!$H$13),"")&amp;""&lt;&gt;""),IFERROR(INDEX(Crawl!$A975:$DZ975,1,Rules!$H$13),"")&amp;"","")))</f>
        <v/>
      </c>
      <c r="J976" s="19">
        <f>IF(A976="","",IF(IFERROR(INDEX(Crawl!$A975:$DZ975,1,Rules!$H$14),"")&amp;""="","",IFERROR(INDEX(Crawl!$A975:$DZ975,1,Rules!$H$14),"")))</f>
        <v/>
      </c>
      <c r="K976">
        <f>IF(A976="","",IFERROR(SUMIFS('GSC current'!$J$2:$J$2001,'GSC current'!$I$2:$I$2001,B976),0))</f>
        <v/>
      </c>
      <c r="L976">
        <f>IF(A976="","",IFERROR(SUMIFS('GSC current'!$K$2:$K$2001,'GSC current'!$I$2:$I$2001,B976),0))</f>
        <v/>
      </c>
      <c r="M976" s="20">
        <f>IF(A976="","",IF(N(L976)&gt;0,K976/L976,""))</f>
        <v/>
      </c>
      <c r="N976" s="21">
        <f>IF(A976="","",IF(N(L976)&gt;0,SUMIFS('GSC current'!$L$2:$L$2001,'GSC current'!$I$2:$I$2001,B976)/L976,""))</f>
        <v/>
      </c>
      <c r="O976">
        <f>IF(A976="","",IFERROR(SUMIFS('GSC previous'!$J$2:$J$2001,'GSC previous'!$I$2:$I$2001,B976),0))</f>
        <v/>
      </c>
      <c r="P976" s="22">
        <f>IF(A976="","",IF(N(O976)&gt;0,(K976-O976)/O976,""))</f>
        <v/>
      </c>
      <c r="Q976">
        <f>IF(A976="","",IFERROR(SUMIFS(GA4!$P$2:$P$2001,GA4!$O$2:$O$2001,B976),0))</f>
        <v/>
      </c>
      <c r="R976" s="23">
        <f>IF(A976="","",IF(N(Q976)&gt;0,SUMIFS(GA4!$Q$2:$Q$2001,GA4!$O$2:$O$2001,B976)/Q976,""))</f>
        <v/>
      </c>
      <c r="S976">
        <f>IF(A976="","",IFERROR(SUMIFS(GA4!$R$2:$R$2001,GA4!$O$2:$O$2001,B976),0))</f>
        <v/>
      </c>
      <c r="T976">
        <f>IF(A976="","",IF(AND(ISNUMBER(F976),LEFT(C976&amp;"",1)="2"),IF(F976&lt;Rules!$B$9,"Yes","No"),"No"))</f>
        <v/>
      </c>
      <c r="U976">
        <f>IF(A976="","",IF(AND(N(O976)&gt;=Rules!$B$8,ISNUMBER(P976)),IF(P976&lt;=-Rules!$B$7,"Yes","No"),"No"))</f>
        <v/>
      </c>
      <c r="V976">
        <f>IF(A976="","",IF(AND(N(L976)&gt;=Rules!$B$6,ISNUMBER(N976)),IF(AND(N976&gt;=Rules!$B$10,N976&lt;=Rules!$B$11),"Yes","No"),"No"))</f>
        <v/>
      </c>
      <c r="W976">
        <f>IF(A976="","",IF(I976&lt;&gt;"","Yes","No"))</f>
        <v/>
      </c>
      <c r="X976">
        <f>IF(I976="","",IF(SUMIFS($K$3:$K$2002,$A$3:$A$2002,SUBSTITUTE(SUBSTITUTE(I976,"?","~?"),"*","~*"))&gt;N(K976),"Yes","No"))</f>
        <v/>
      </c>
      <c r="Y976">
        <f>IF(A976="","",IF(N(S976)&gt;0,"Yes","No"))</f>
        <v/>
      </c>
      <c r="Z976">
        <f>IF(A976="","",IF(AND(N(K976)&lt;Rules!$B$5,N(L976)&lt;Rules!$B$6,N(Q976)&lt;Rules!$B$13,Y976="No"),"Yes","No"))</f>
        <v/>
      </c>
      <c r="AA976">
        <f>IF(A976="","",IF(LEFT(C976&amp;"",1)="3","Redirect",IF(OR(LEFT(C976&amp;"",1)="4",LEFT(C976&amp;"",1)="5"),IF(OR(N(K976)&gt;0,N(AC976)&gt;=Rules!$B$14),"Redirect","Prune"),IF(D976="Non-Indexable","Keep",IF(AND(W976="Yes",X976="Yes",Y976="No"),"Merge",IF(OR(U976="Yes",V976="Yes",AND(T976="Yes",N(L976)&gt;=Rules!$B$6)),"Update",IF(Z976="Yes",IF(N(AC976)&gt;=Rules!$B$14,"Redirect","Prune"),"Keep")))))))</f>
        <v/>
      </c>
      <c r="AB976">
        <f>IF(A976="","",IF(LEFT(C976&amp;"",1)="3","Already redirects ("&amp;C976&amp;"). Update internal links to point at the final URL.",IF(OR(LEFT(C976&amp;"",1)="4",LEFT(C976&amp;"",1)="5"),IF(AA976="Redirect","Returns "&amp;C976&amp;" but still has "&amp;N(K976)&amp;" clicks and "&amp;N(AC976)&amp;" referring domains. 301 it to the closest live page.","Returns "&amp;C976&amp;" with no clicks or links. Remove internal links and let it 404 or 410."),IF(D976="Non-Indexable","Non-indexable ("&amp;E976&amp;"). Keep if that is intentional; otherwise fix the canonical or noindex.",IF(AA976="Merge","Overlaps with "&amp;I976&amp;IF(N(J976)&gt;0," (similarity "&amp;TEXT(J976,"0.00")&amp;")","")&amp;", which gets more clicks. Merge the useful parts into it and 301 this URL.",IF(AA976="Update",MID(IF(U976="Yes","; Clicks down "&amp;TEXT(-P976,"0%")&amp;" on the previous period","")&amp;IF(V976="Yes","; Average position "&amp;TEXT(N976,"0.0")&amp;" on "&amp;TEXT(L976,"#,##0")&amp;" impressions (striking distance)","")&amp;IF(AND(T976="Yes",N(L976)&gt;=Rules!$B$6),"; Thin ("&amp;F976&amp;" words) but has search demand",""),3,400),IF(AA976="Prune","Low value: "&amp;N(K976)&amp;" clicks, "&amp;N(L976)&amp;" impressions, "&amp;N(Q976)&amp;" sessions, no key events. Remove or noindex it and update internal links.",IF(AA976="Redirect","Low value but "&amp;N(AC976)&amp;" referring domains. 301 it to the closest relevant page to keep those links.",IF(AND(Z976="No",Y976="Yes",N(K976)&lt;Rules!$B$5),"Low search traffic but it converts (key events: "&amp;S976&amp;"). Keep it and link to it.",IF(W976="Yes","Stronger than the page it overlaps ("&amp;I976&amp;"). Keep; merge that page into this one.","Healthy: "&amp;N(K976)&amp;" clicks"&amp;IF(ISNUMBER(N976),", average position "&amp;TEXT(N976,"0.0"),"")&amp;". Keep and monitor."))))))))))</f>
        <v/>
      </c>
      <c r="AE976">
        <f>IF(A976="","",IF(AD976&lt;&gt;"",AD976,AA976))</f>
        <v/>
      </c>
    </row>
    <row r="977">
      <c r="A977">
        <f>IF(Crawl!A976="","",Crawl!A976)</f>
        <v/>
      </c>
      <c r="B977">
        <f>IF(A977="","",Crawl!EC976)</f>
        <v/>
      </c>
      <c r="C977">
        <f>IF(A977="","",IFERROR(INDEX(Crawl!$A976:$DZ976,1,Rules!$H$6),""))</f>
        <v/>
      </c>
      <c r="D977">
        <f>IF(A977="","",IFERROR(INDEX(Crawl!$A976:$DZ976,1,Rules!$H$7),"")&amp;"")</f>
        <v/>
      </c>
      <c r="E977">
        <f>IF(A977="","",IFERROR(INDEX(Crawl!$A976:$DZ976,1,Rules!$H$8),"")&amp;"")</f>
        <v/>
      </c>
      <c r="F977">
        <f>IF(A977="","",IFERROR(INDEX(Crawl!$A976:$DZ976,1,Rules!$H$9),""))</f>
        <v/>
      </c>
      <c r="G977">
        <f>IF(A977="","",IFERROR(INDEX(Crawl!$A976:$DZ976,1,Rules!$H$10),""))</f>
        <v/>
      </c>
      <c r="H977">
        <f>IF(A977="","",IFERROR(INDEX(Crawl!$A976:$DZ976,1,Rules!$H$12),""))</f>
        <v/>
      </c>
      <c r="I977">
        <f>IF(A977="","",IF(AND(N(H977)&gt;0,IFERROR(INDEX(Crawl!$A976:$DZ976,1,Rules!$H$11),"")&amp;""&lt;&gt;""),IFERROR(INDEX(Crawl!$A976:$DZ976,1,Rules!$H$11),"")&amp;"",IF(AND(ISNUMBER(J977),N(J977)&gt;=Rules!$B$12,IFERROR(INDEX(Crawl!$A976:$DZ976,1,Rules!$H$13),"")&amp;""&lt;&gt;""),IFERROR(INDEX(Crawl!$A976:$DZ976,1,Rules!$H$13),"")&amp;"","")))</f>
        <v/>
      </c>
      <c r="J977" s="19">
        <f>IF(A977="","",IF(IFERROR(INDEX(Crawl!$A976:$DZ976,1,Rules!$H$14),"")&amp;""="","",IFERROR(INDEX(Crawl!$A976:$DZ976,1,Rules!$H$14),"")))</f>
        <v/>
      </c>
      <c r="K977">
        <f>IF(A977="","",IFERROR(SUMIFS('GSC current'!$J$2:$J$2001,'GSC current'!$I$2:$I$2001,B977),0))</f>
        <v/>
      </c>
      <c r="L977">
        <f>IF(A977="","",IFERROR(SUMIFS('GSC current'!$K$2:$K$2001,'GSC current'!$I$2:$I$2001,B977),0))</f>
        <v/>
      </c>
      <c r="M977" s="20">
        <f>IF(A977="","",IF(N(L977)&gt;0,K977/L977,""))</f>
        <v/>
      </c>
      <c r="N977" s="21">
        <f>IF(A977="","",IF(N(L977)&gt;0,SUMIFS('GSC current'!$L$2:$L$2001,'GSC current'!$I$2:$I$2001,B977)/L977,""))</f>
        <v/>
      </c>
      <c r="O977">
        <f>IF(A977="","",IFERROR(SUMIFS('GSC previous'!$J$2:$J$2001,'GSC previous'!$I$2:$I$2001,B977),0))</f>
        <v/>
      </c>
      <c r="P977" s="22">
        <f>IF(A977="","",IF(N(O977)&gt;0,(K977-O977)/O977,""))</f>
        <v/>
      </c>
      <c r="Q977">
        <f>IF(A977="","",IFERROR(SUMIFS(GA4!$P$2:$P$2001,GA4!$O$2:$O$2001,B977),0))</f>
        <v/>
      </c>
      <c r="R977" s="23">
        <f>IF(A977="","",IF(N(Q977)&gt;0,SUMIFS(GA4!$Q$2:$Q$2001,GA4!$O$2:$O$2001,B977)/Q977,""))</f>
        <v/>
      </c>
      <c r="S977">
        <f>IF(A977="","",IFERROR(SUMIFS(GA4!$R$2:$R$2001,GA4!$O$2:$O$2001,B977),0))</f>
        <v/>
      </c>
      <c r="T977">
        <f>IF(A977="","",IF(AND(ISNUMBER(F977),LEFT(C977&amp;"",1)="2"),IF(F977&lt;Rules!$B$9,"Yes","No"),"No"))</f>
        <v/>
      </c>
      <c r="U977">
        <f>IF(A977="","",IF(AND(N(O977)&gt;=Rules!$B$8,ISNUMBER(P977)),IF(P977&lt;=-Rules!$B$7,"Yes","No"),"No"))</f>
        <v/>
      </c>
      <c r="V977">
        <f>IF(A977="","",IF(AND(N(L977)&gt;=Rules!$B$6,ISNUMBER(N977)),IF(AND(N977&gt;=Rules!$B$10,N977&lt;=Rules!$B$11),"Yes","No"),"No"))</f>
        <v/>
      </c>
      <c r="W977">
        <f>IF(A977="","",IF(I977&lt;&gt;"","Yes","No"))</f>
        <v/>
      </c>
      <c r="X977">
        <f>IF(I977="","",IF(SUMIFS($K$3:$K$2002,$A$3:$A$2002,SUBSTITUTE(SUBSTITUTE(I977,"?","~?"),"*","~*"))&gt;N(K977),"Yes","No"))</f>
        <v/>
      </c>
      <c r="Y977">
        <f>IF(A977="","",IF(N(S977)&gt;0,"Yes","No"))</f>
        <v/>
      </c>
      <c r="Z977">
        <f>IF(A977="","",IF(AND(N(K977)&lt;Rules!$B$5,N(L977)&lt;Rules!$B$6,N(Q977)&lt;Rules!$B$13,Y977="No"),"Yes","No"))</f>
        <v/>
      </c>
      <c r="AA977">
        <f>IF(A977="","",IF(LEFT(C977&amp;"",1)="3","Redirect",IF(OR(LEFT(C977&amp;"",1)="4",LEFT(C977&amp;"",1)="5"),IF(OR(N(K977)&gt;0,N(AC977)&gt;=Rules!$B$14),"Redirect","Prune"),IF(D977="Non-Indexable","Keep",IF(AND(W977="Yes",X977="Yes",Y977="No"),"Merge",IF(OR(U977="Yes",V977="Yes",AND(T977="Yes",N(L977)&gt;=Rules!$B$6)),"Update",IF(Z977="Yes",IF(N(AC977)&gt;=Rules!$B$14,"Redirect","Prune"),"Keep")))))))</f>
        <v/>
      </c>
      <c r="AB977">
        <f>IF(A977="","",IF(LEFT(C977&amp;"",1)="3","Already redirects ("&amp;C977&amp;"). Update internal links to point at the final URL.",IF(OR(LEFT(C977&amp;"",1)="4",LEFT(C977&amp;"",1)="5"),IF(AA977="Redirect","Returns "&amp;C977&amp;" but still has "&amp;N(K977)&amp;" clicks and "&amp;N(AC977)&amp;" referring domains. 301 it to the closest live page.","Returns "&amp;C977&amp;" with no clicks or links. Remove internal links and let it 404 or 410."),IF(D977="Non-Indexable","Non-indexable ("&amp;E977&amp;"). Keep if that is intentional; otherwise fix the canonical or noindex.",IF(AA977="Merge","Overlaps with "&amp;I977&amp;IF(N(J977)&gt;0," (similarity "&amp;TEXT(J977,"0.00")&amp;")","")&amp;", which gets more clicks. Merge the useful parts into it and 301 this URL.",IF(AA977="Update",MID(IF(U977="Yes","; Clicks down "&amp;TEXT(-P977,"0%")&amp;" on the previous period","")&amp;IF(V977="Yes","; Average position "&amp;TEXT(N977,"0.0")&amp;" on "&amp;TEXT(L977,"#,##0")&amp;" impressions (striking distance)","")&amp;IF(AND(T977="Yes",N(L977)&gt;=Rules!$B$6),"; Thin ("&amp;F977&amp;" words) but has search demand",""),3,400),IF(AA977="Prune","Low value: "&amp;N(K977)&amp;" clicks, "&amp;N(L977)&amp;" impressions, "&amp;N(Q977)&amp;" sessions, no key events. Remove or noindex it and update internal links.",IF(AA977="Redirect","Low value but "&amp;N(AC977)&amp;" referring domains. 301 it to the closest relevant page to keep those links.",IF(AND(Z977="No",Y977="Yes",N(K977)&lt;Rules!$B$5),"Low search traffic but it converts (key events: "&amp;S977&amp;"). Keep it and link to it.",IF(W977="Yes","Stronger than the page it overlaps ("&amp;I977&amp;"). Keep; merge that page into this one.","Healthy: "&amp;N(K977)&amp;" clicks"&amp;IF(ISNUMBER(N977),", average position "&amp;TEXT(N977,"0.0"),"")&amp;". Keep and monitor."))))))))))</f>
        <v/>
      </c>
      <c r="AE977">
        <f>IF(A977="","",IF(AD977&lt;&gt;"",AD977,AA977))</f>
        <v/>
      </c>
    </row>
    <row r="978">
      <c r="A978">
        <f>IF(Crawl!A977="","",Crawl!A977)</f>
        <v/>
      </c>
      <c r="B978">
        <f>IF(A978="","",Crawl!EC977)</f>
        <v/>
      </c>
      <c r="C978">
        <f>IF(A978="","",IFERROR(INDEX(Crawl!$A977:$DZ977,1,Rules!$H$6),""))</f>
        <v/>
      </c>
      <c r="D978">
        <f>IF(A978="","",IFERROR(INDEX(Crawl!$A977:$DZ977,1,Rules!$H$7),"")&amp;"")</f>
        <v/>
      </c>
      <c r="E978">
        <f>IF(A978="","",IFERROR(INDEX(Crawl!$A977:$DZ977,1,Rules!$H$8),"")&amp;"")</f>
        <v/>
      </c>
      <c r="F978">
        <f>IF(A978="","",IFERROR(INDEX(Crawl!$A977:$DZ977,1,Rules!$H$9),""))</f>
        <v/>
      </c>
      <c r="G978">
        <f>IF(A978="","",IFERROR(INDEX(Crawl!$A977:$DZ977,1,Rules!$H$10),""))</f>
        <v/>
      </c>
      <c r="H978">
        <f>IF(A978="","",IFERROR(INDEX(Crawl!$A977:$DZ977,1,Rules!$H$12),""))</f>
        <v/>
      </c>
      <c r="I978">
        <f>IF(A978="","",IF(AND(N(H978)&gt;0,IFERROR(INDEX(Crawl!$A977:$DZ977,1,Rules!$H$11),"")&amp;""&lt;&gt;""),IFERROR(INDEX(Crawl!$A977:$DZ977,1,Rules!$H$11),"")&amp;"",IF(AND(ISNUMBER(J978),N(J978)&gt;=Rules!$B$12,IFERROR(INDEX(Crawl!$A977:$DZ977,1,Rules!$H$13),"")&amp;""&lt;&gt;""),IFERROR(INDEX(Crawl!$A977:$DZ977,1,Rules!$H$13),"")&amp;"","")))</f>
        <v/>
      </c>
      <c r="J978" s="19">
        <f>IF(A978="","",IF(IFERROR(INDEX(Crawl!$A977:$DZ977,1,Rules!$H$14),"")&amp;""="","",IFERROR(INDEX(Crawl!$A977:$DZ977,1,Rules!$H$14),"")))</f>
        <v/>
      </c>
      <c r="K978">
        <f>IF(A978="","",IFERROR(SUMIFS('GSC current'!$J$2:$J$2001,'GSC current'!$I$2:$I$2001,B978),0))</f>
        <v/>
      </c>
      <c r="L978">
        <f>IF(A978="","",IFERROR(SUMIFS('GSC current'!$K$2:$K$2001,'GSC current'!$I$2:$I$2001,B978),0))</f>
        <v/>
      </c>
      <c r="M978" s="20">
        <f>IF(A978="","",IF(N(L978)&gt;0,K978/L978,""))</f>
        <v/>
      </c>
      <c r="N978" s="21">
        <f>IF(A978="","",IF(N(L978)&gt;0,SUMIFS('GSC current'!$L$2:$L$2001,'GSC current'!$I$2:$I$2001,B978)/L978,""))</f>
        <v/>
      </c>
      <c r="O978">
        <f>IF(A978="","",IFERROR(SUMIFS('GSC previous'!$J$2:$J$2001,'GSC previous'!$I$2:$I$2001,B978),0))</f>
        <v/>
      </c>
      <c r="P978" s="22">
        <f>IF(A978="","",IF(N(O978)&gt;0,(K978-O978)/O978,""))</f>
        <v/>
      </c>
      <c r="Q978">
        <f>IF(A978="","",IFERROR(SUMIFS(GA4!$P$2:$P$2001,GA4!$O$2:$O$2001,B978),0))</f>
        <v/>
      </c>
      <c r="R978" s="23">
        <f>IF(A978="","",IF(N(Q978)&gt;0,SUMIFS(GA4!$Q$2:$Q$2001,GA4!$O$2:$O$2001,B978)/Q978,""))</f>
        <v/>
      </c>
      <c r="S978">
        <f>IF(A978="","",IFERROR(SUMIFS(GA4!$R$2:$R$2001,GA4!$O$2:$O$2001,B978),0))</f>
        <v/>
      </c>
      <c r="T978">
        <f>IF(A978="","",IF(AND(ISNUMBER(F978),LEFT(C978&amp;"",1)="2"),IF(F978&lt;Rules!$B$9,"Yes","No"),"No"))</f>
        <v/>
      </c>
      <c r="U978">
        <f>IF(A978="","",IF(AND(N(O978)&gt;=Rules!$B$8,ISNUMBER(P978)),IF(P978&lt;=-Rules!$B$7,"Yes","No"),"No"))</f>
        <v/>
      </c>
      <c r="V978">
        <f>IF(A978="","",IF(AND(N(L978)&gt;=Rules!$B$6,ISNUMBER(N978)),IF(AND(N978&gt;=Rules!$B$10,N978&lt;=Rules!$B$11),"Yes","No"),"No"))</f>
        <v/>
      </c>
      <c r="W978">
        <f>IF(A978="","",IF(I978&lt;&gt;"","Yes","No"))</f>
        <v/>
      </c>
      <c r="X978">
        <f>IF(I978="","",IF(SUMIFS($K$3:$K$2002,$A$3:$A$2002,SUBSTITUTE(SUBSTITUTE(I978,"?","~?"),"*","~*"))&gt;N(K978),"Yes","No"))</f>
        <v/>
      </c>
      <c r="Y978">
        <f>IF(A978="","",IF(N(S978)&gt;0,"Yes","No"))</f>
        <v/>
      </c>
      <c r="Z978">
        <f>IF(A978="","",IF(AND(N(K978)&lt;Rules!$B$5,N(L978)&lt;Rules!$B$6,N(Q978)&lt;Rules!$B$13,Y978="No"),"Yes","No"))</f>
        <v/>
      </c>
      <c r="AA978">
        <f>IF(A978="","",IF(LEFT(C978&amp;"",1)="3","Redirect",IF(OR(LEFT(C978&amp;"",1)="4",LEFT(C978&amp;"",1)="5"),IF(OR(N(K978)&gt;0,N(AC978)&gt;=Rules!$B$14),"Redirect","Prune"),IF(D978="Non-Indexable","Keep",IF(AND(W978="Yes",X978="Yes",Y978="No"),"Merge",IF(OR(U978="Yes",V978="Yes",AND(T978="Yes",N(L978)&gt;=Rules!$B$6)),"Update",IF(Z978="Yes",IF(N(AC978)&gt;=Rules!$B$14,"Redirect","Prune"),"Keep")))))))</f>
        <v/>
      </c>
      <c r="AB978">
        <f>IF(A978="","",IF(LEFT(C978&amp;"",1)="3","Already redirects ("&amp;C978&amp;"). Update internal links to point at the final URL.",IF(OR(LEFT(C978&amp;"",1)="4",LEFT(C978&amp;"",1)="5"),IF(AA978="Redirect","Returns "&amp;C978&amp;" but still has "&amp;N(K978)&amp;" clicks and "&amp;N(AC978)&amp;" referring domains. 301 it to the closest live page.","Returns "&amp;C978&amp;" with no clicks or links. Remove internal links and let it 404 or 410."),IF(D978="Non-Indexable","Non-indexable ("&amp;E978&amp;"). Keep if that is intentional; otherwise fix the canonical or noindex.",IF(AA978="Merge","Overlaps with "&amp;I978&amp;IF(N(J978)&gt;0," (similarity "&amp;TEXT(J978,"0.00")&amp;")","")&amp;", which gets more clicks. Merge the useful parts into it and 301 this URL.",IF(AA978="Update",MID(IF(U978="Yes","; Clicks down "&amp;TEXT(-P978,"0%")&amp;" on the previous period","")&amp;IF(V978="Yes","; Average position "&amp;TEXT(N978,"0.0")&amp;" on "&amp;TEXT(L978,"#,##0")&amp;" impressions (striking distance)","")&amp;IF(AND(T978="Yes",N(L978)&gt;=Rules!$B$6),"; Thin ("&amp;F978&amp;" words) but has search demand",""),3,400),IF(AA978="Prune","Low value: "&amp;N(K978)&amp;" clicks, "&amp;N(L978)&amp;" impressions, "&amp;N(Q978)&amp;" sessions, no key events. Remove or noindex it and update internal links.",IF(AA978="Redirect","Low value but "&amp;N(AC978)&amp;" referring domains. 301 it to the closest relevant page to keep those links.",IF(AND(Z978="No",Y978="Yes",N(K978)&lt;Rules!$B$5),"Low search traffic but it converts (key events: "&amp;S978&amp;"). Keep it and link to it.",IF(W978="Yes","Stronger than the page it overlaps ("&amp;I978&amp;"). Keep; merge that page into this one.","Healthy: "&amp;N(K978)&amp;" clicks"&amp;IF(ISNUMBER(N978),", average position "&amp;TEXT(N978,"0.0"),"")&amp;". Keep and monitor."))))))))))</f>
        <v/>
      </c>
      <c r="AE978">
        <f>IF(A978="","",IF(AD978&lt;&gt;"",AD978,AA978))</f>
        <v/>
      </c>
    </row>
    <row r="979">
      <c r="A979">
        <f>IF(Crawl!A978="","",Crawl!A978)</f>
        <v/>
      </c>
      <c r="B979">
        <f>IF(A979="","",Crawl!EC978)</f>
        <v/>
      </c>
      <c r="C979">
        <f>IF(A979="","",IFERROR(INDEX(Crawl!$A978:$DZ978,1,Rules!$H$6),""))</f>
        <v/>
      </c>
      <c r="D979">
        <f>IF(A979="","",IFERROR(INDEX(Crawl!$A978:$DZ978,1,Rules!$H$7),"")&amp;"")</f>
        <v/>
      </c>
      <c r="E979">
        <f>IF(A979="","",IFERROR(INDEX(Crawl!$A978:$DZ978,1,Rules!$H$8),"")&amp;"")</f>
        <v/>
      </c>
      <c r="F979">
        <f>IF(A979="","",IFERROR(INDEX(Crawl!$A978:$DZ978,1,Rules!$H$9),""))</f>
        <v/>
      </c>
      <c r="G979">
        <f>IF(A979="","",IFERROR(INDEX(Crawl!$A978:$DZ978,1,Rules!$H$10),""))</f>
        <v/>
      </c>
      <c r="H979">
        <f>IF(A979="","",IFERROR(INDEX(Crawl!$A978:$DZ978,1,Rules!$H$12),""))</f>
        <v/>
      </c>
      <c r="I979">
        <f>IF(A979="","",IF(AND(N(H979)&gt;0,IFERROR(INDEX(Crawl!$A978:$DZ978,1,Rules!$H$11),"")&amp;""&lt;&gt;""),IFERROR(INDEX(Crawl!$A978:$DZ978,1,Rules!$H$11),"")&amp;"",IF(AND(ISNUMBER(J979),N(J979)&gt;=Rules!$B$12,IFERROR(INDEX(Crawl!$A978:$DZ978,1,Rules!$H$13),"")&amp;""&lt;&gt;""),IFERROR(INDEX(Crawl!$A978:$DZ978,1,Rules!$H$13),"")&amp;"","")))</f>
        <v/>
      </c>
      <c r="J979" s="19">
        <f>IF(A979="","",IF(IFERROR(INDEX(Crawl!$A978:$DZ978,1,Rules!$H$14),"")&amp;""="","",IFERROR(INDEX(Crawl!$A978:$DZ978,1,Rules!$H$14),"")))</f>
        <v/>
      </c>
      <c r="K979">
        <f>IF(A979="","",IFERROR(SUMIFS('GSC current'!$J$2:$J$2001,'GSC current'!$I$2:$I$2001,B979),0))</f>
        <v/>
      </c>
      <c r="L979">
        <f>IF(A979="","",IFERROR(SUMIFS('GSC current'!$K$2:$K$2001,'GSC current'!$I$2:$I$2001,B979),0))</f>
        <v/>
      </c>
      <c r="M979" s="20">
        <f>IF(A979="","",IF(N(L979)&gt;0,K979/L979,""))</f>
        <v/>
      </c>
      <c r="N979" s="21">
        <f>IF(A979="","",IF(N(L979)&gt;0,SUMIFS('GSC current'!$L$2:$L$2001,'GSC current'!$I$2:$I$2001,B979)/L979,""))</f>
        <v/>
      </c>
      <c r="O979">
        <f>IF(A979="","",IFERROR(SUMIFS('GSC previous'!$J$2:$J$2001,'GSC previous'!$I$2:$I$2001,B979),0))</f>
        <v/>
      </c>
      <c r="P979" s="22">
        <f>IF(A979="","",IF(N(O979)&gt;0,(K979-O979)/O979,""))</f>
        <v/>
      </c>
      <c r="Q979">
        <f>IF(A979="","",IFERROR(SUMIFS(GA4!$P$2:$P$2001,GA4!$O$2:$O$2001,B979),0))</f>
        <v/>
      </c>
      <c r="R979" s="23">
        <f>IF(A979="","",IF(N(Q979)&gt;0,SUMIFS(GA4!$Q$2:$Q$2001,GA4!$O$2:$O$2001,B979)/Q979,""))</f>
        <v/>
      </c>
      <c r="S979">
        <f>IF(A979="","",IFERROR(SUMIFS(GA4!$R$2:$R$2001,GA4!$O$2:$O$2001,B979),0))</f>
        <v/>
      </c>
      <c r="T979">
        <f>IF(A979="","",IF(AND(ISNUMBER(F979),LEFT(C979&amp;"",1)="2"),IF(F979&lt;Rules!$B$9,"Yes","No"),"No"))</f>
        <v/>
      </c>
      <c r="U979">
        <f>IF(A979="","",IF(AND(N(O979)&gt;=Rules!$B$8,ISNUMBER(P979)),IF(P979&lt;=-Rules!$B$7,"Yes","No"),"No"))</f>
        <v/>
      </c>
      <c r="V979">
        <f>IF(A979="","",IF(AND(N(L979)&gt;=Rules!$B$6,ISNUMBER(N979)),IF(AND(N979&gt;=Rules!$B$10,N979&lt;=Rules!$B$11),"Yes","No"),"No"))</f>
        <v/>
      </c>
      <c r="W979">
        <f>IF(A979="","",IF(I979&lt;&gt;"","Yes","No"))</f>
        <v/>
      </c>
      <c r="X979">
        <f>IF(I979="","",IF(SUMIFS($K$3:$K$2002,$A$3:$A$2002,SUBSTITUTE(SUBSTITUTE(I979,"?","~?"),"*","~*"))&gt;N(K979),"Yes","No"))</f>
        <v/>
      </c>
      <c r="Y979">
        <f>IF(A979="","",IF(N(S979)&gt;0,"Yes","No"))</f>
        <v/>
      </c>
      <c r="Z979">
        <f>IF(A979="","",IF(AND(N(K979)&lt;Rules!$B$5,N(L979)&lt;Rules!$B$6,N(Q979)&lt;Rules!$B$13,Y979="No"),"Yes","No"))</f>
        <v/>
      </c>
      <c r="AA979">
        <f>IF(A979="","",IF(LEFT(C979&amp;"",1)="3","Redirect",IF(OR(LEFT(C979&amp;"",1)="4",LEFT(C979&amp;"",1)="5"),IF(OR(N(K979)&gt;0,N(AC979)&gt;=Rules!$B$14),"Redirect","Prune"),IF(D979="Non-Indexable","Keep",IF(AND(W979="Yes",X979="Yes",Y979="No"),"Merge",IF(OR(U979="Yes",V979="Yes",AND(T979="Yes",N(L979)&gt;=Rules!$B$6)),"Update",IF(Z979="Yes",IF(N(AC979)&gt;=Rules!$B$14,"Redirect","Prune"),"Keep")))))))</f>
        <v/>
      </c>
      <c r="AB979">
        <f>IF(A979="","",IF(LEFT(C979&amp;"",1)="3","Already redirects ("&amp;C979&amp;"). Update internal links to point at the final URL.",IF(OR(LEFT(C979&amp;"",1)="4",LEFT(C979&amp;"",1)="5"),IF(AA979="Redirect","Returns "&amp;C979&amp;" but still has "&amp;N(K979)&amp;" clicks and "&amp;N(AC979)&amp;" referring domains. 301 it to the closest live page.","Returns "&amp;C979&amp;" with no clicks or links. Remove internal links and let it 404 or 410."),IF(D979="Non-Indexable","Non-indexable ("&amp;E979&amp;"). Keep if that is intentional; otherwise fix the canonical or noindex.",IF(AA979="Merge","Overlaps with "&amp;I979&amp;IF(N(J979)&gt;0," (similarity "&amp;TEXT(J979,"0.00")&amp;")","")&amp;", which gets more clicks. Merge the useful parts into it and 301 this URL.",IF(AA979="Update",MID(IF(U979="Yes","; Clicks down "&amp;TEXT(-P979,"0%")&amp;" on the previous period","")&amp;IF(V979="Yes","; Average position "&amp;TEXT(N979,"0.0")&amp;" on "&amp;TEXT(L979,"#,##0")&amp;" impressions (striking distance)","")&amp;IF(AND(T979="Yes",N(L979)&gt;=Rules!$B$6),"; Thin ("&amp;F979&amp;" words) but has search demand",""),3,400),IF(AA979="Prune","Low value: "&amp;N(K979)&amp;" clicks, "&amp;N(L979)&amp;" impressions, "&amp;N(Q979)&amp;" sessions, no key events. Remove or noindex it and update internal links.",IF(AA979="Redirect","Low value but "&amp;N(AC979)&amp;" referring domains. 301 it to the closest relevant page to keep those links.",IF(AND(Z979="No",Y979="Yes",N(K979)&lt;Rules!$B$5),"Low search traffic but it converts (key events: "&amp;S979&amp;"). Keep it and link to it.",IF(W979="Yes","Stronger than the page it overlaps ("&amp;I979&amp;"). Keep; merge that page into this one.","Healthy: "&amp;N(K979)&amp;" clicks"&amp;IF(ISNUMBER(N979),", average position "&amp;TEXT(N979,"0.0"),"")&amp;". Keep and monitor."))))))))))</f>
        <v/>
      </c>
      <c r="AE979">
        <f>IF(A979="","",IF(AD979&lt;&gt;"",AD979,AA979))</f>
        <v/>
      </c>
    </row>
    <row r="980">
      <c r="A980">
        <f>IF(Crawl!A979="","",Crawl!A979)</f>
        <v/>
      </c>
      <c r="B980">
        <f>IF(A980="","",Crawl!EC979)</f>
        <v/>
      </c>
      <c r="C980">
        <f>IF(A980="","",IFERROR(INDEX(Crawl!$A979:$DZ979,1,Rules!$H$6),""))</f>
        <v/>
      </c>
      <c r="D980">
        <f>IF(A980="","",IFERROR(INDEX(Crawl!$A979:$DZ979,1,Rules!$H$7),"")&amp;"")</f>
        <v/>
      </c>
      <c r="E980">
        <f>IF(A980="","",IFERROR(INDEX(Crawl!$A979:$DZ979,1,Rules!$H$8),"")&amp;"")</f>
        <v/>
      </c>
      <c r="F980">
        <f>IF(A980="","",IFERROR(INDEX(Crawl!$A979:$DZ979,1,Rules!$H$9),""))</f>
        <v/>
      </c>
      <c r="G980">
        <f>IF(A980="","",IFERROR(INDEX(Crawl!$A979:$DZ979,1,Rules!$H$10),""))</f>
        <v/>
      </c>
      <c r="H980">
        <f>IF(A980="","",IFERROR(INDEX(Crawl!$A979:$DZ979,1,Rules!$H$12),""))</f>
        <v/>
      </c>
      <c r="I980">
        <f>IF(A980="","",IF(AND(N(H980)&gt;0,IFERROR(INDEX(Crawl!$A979:$DZ979,1,Rules!$H$11),"")&amp;""&lt;&gt;""),IFERROR(INDEX(Crawl!$A979:$DZ979,1,Rules!$H$11),"")&amp;"",IF(AND(ISNUMBER(J980),N(J980)&gt;=Rules!$B$12,IFERROR(INDEX(Crawl!$A979:$DZ979,1,Rules!$H$13),"")&amp;""&lt;&gt;""),IFERROR(INDEX(Crawl!$A979:$DZ979,1,Rules!$H$13),"")&amp;"","")))</f>
        <v/>
      </c>
      <c r="J980" s="19">
        <f>IF(A980="","",IF(IFERROR(INDEX(Crawl!$A979:$DZ979,1,Rules!$H$14),"")&amp;""="","",IFERROR(INDEX(Crawl!$A979:$DZ979,1,Rules!$H$14),"")))</f>
        <v/>
      </c>
      <c r="K980">
        <f>IF(A980="","",IFERROR(SUMIFS('GSC current'!$J$2:$J$2001,'GSC current'!$I$2:$I$2001,B980),0))</f>
        <v/>
      </c>
      <c r="L980">
        <f>IF(A980="","",IFERROR(SUMIFS('GSC current'!$K$2:$K$2001,'GSC current'!$I$2:$I$2001,B980),0))</f>
        <v/>
      </c>
      <c r="M980" s="20">
        <f>IF(A980="","",IF(N(L980)&gt;0,K980/L980,""))</f>
        <v/>
      </c>
      <c r="N980" s="21">
        <f>IF(A980="","",IF(N(L980)&gt;0,SUMIFS('GSC current'!$L$2:$L$2001,'GSC current'!$I$2:$I$2001,B980)/L980,""))</f>
        <v/>
      </c>
      <c r="O980">
        <f>IF(A980="","",IFERROR(SUMIFS('GSC previous'!$J$2:$J$2001,'GSC previous'!$I$2:$I$2001,B980),0))</f>
        <v/>
      </c>
      <c r="P980" s="22">
        <f>IF(A980="","",IF(N(O980)&gt;0,(K980-O980)/O980,""))</f>
        <v/>
      </c>
      <c r="Q980">
        <f>IF(A980="","",IFERROR(SUMIFS(GA4!$P$2:$P$2001,GA4!$O$2:$O$2001,B980),0))</f>
        <v/>
      </c>
      <c r="R980" s="23">
        <f>IF(A980="","",IF(N(Q980)&gt;0,SUMIFS(GA4!$Q$2:$Q$2001,GA4!$O$2:$O$2001,B980)/Q980,""))</f>
        <v/>
      </c>
      <c r="S980">
        <f>IF(A980="","",IFERROR(SUMIFS(GA4!$R$2:$R$2001,GA4!$O$2:$O$2001,B980),0))</f>
        <v/>
      </c>
      <c r="T980">
        <f>IF(A980="","",IF(AND(ISNUMBER(F980),LEFT(C980&amp;"",1)="2"),IF(F980&lt;Rules!$B$9,"Yes","No"),"No"))</f>
        <v/>
      </c>
      <c r="U980">
        <f>IF(A980="","",IF(AND(N(O980)&gt;=Rules!$B$8,ISNUMBER(P980)),IF(P980&lt;=-Rules!$B$7,"Yes","No"),"No"))</f>
        <v/>
      </c>
      <c r="V980">
        <f>IF(A980="","",IF(AND(N(L980)&gt;=Rules!$B$6,ISNUMBER(N980)),IF(AND(N980&gt;=Rules!$B$10,N980&lt;=Rules!$B$11),"Yes","No"),"No"))</f>
        <v/>
      </c>
      <c r="W980">
        <f>IF(A980="","",IF(I980&lt;&gt;"","Yes","No"))</f>
        <v/>
      </c>
      <c r="X980">
        <f>IF(I980="","",IF(SUMIFS($K$3:$K$2002,$A$3:$A$2002,SUBSTITUTE(SUBSTITUTE(I980,"?","~?"),"*","~*"))&gt;N(K980),"Yes","No"))</f>
        <v/>
      </c>
      <c r="Y980">
        <f>IF(A980="","",IF(N(S980)&gt;0,"Yes","No"))</f>
        <v/>
      </c>
      <c r="Z980">
        <f>IF(A980="","",IF(AND(N(K980)&lt;Rules!$B$5,N(L980)&lt;Rules!$B$6,N(Q980)&lt;Rules!$B$13,Y980="No"),"Yes","No"))</f>
        <v/>
      </c>
      <c r="AA980">
        <f>IF(A980="","",IF(LEFT(C980&amp;"",1)="3","Redirect",IF(OR(LEFT(C980&amp;"",1)="4",LEFT(C980&amp;"",1)="5"),IF(OR(N(K980)&gt;0,N(AC980)&gt;=Rules!$B$14),"Redirect","Prune"),IF(D980="Non-Indexable","Keep",IF(AND(W980="Yes",X980="Yes",Y980="No"),"Merge",IF(OR(U980="Yes",V980="Yes",AND(T980="Yes",N(L980)&gt;=Rules!$B$6)),"Update",IF(Z980="Yes",IF(N(AC980)&gt;=Rules!$B$14,"Redirect","Prune"),"Keep")))))))</f>
        <v/>
      </c>
      <c r="AB980">
        <f>IF(A980="","",IF(LEFT(C980&amp;"",1)="3","Already redirects ("&amp;C980&amp;"). Update internal links to point at the final URL.",IF(OR(LEFT(C980&amp;"",1)="4",LEFT(C980&amp;"",1)="5"),IF(AA980="Redirect","Returns "&amp;C980&amp;" but still has "&amp;N(K980)&amp;" clicks and "&amp;N(AC980)&amp;" referring domains. 301 it to the closest live page.","Returns "&amp;C980&amp;" with no clicks or links. Remove internal links and let it 404 or 410."),IF(D980="Non-Indexable","Non-indexable ("&amp;E980&amp;"). Keep if that is intentional; otherwise fix the canonical or noindex.",IF(AA980="Merge","Overlaps with "&amp;I980&amp;IF(N(J980)&gt;0," (similarity "&amp;TEXT(J980,"0.00")&amp;")","")&amp;", which gets more clicks. Merge the useful parts into it and 301 this URL.",IF(AA980="Update",MID(IF(U980="Yes","; Clicks down "&amp;TEXT(-P980,"0%")&amp;" on the previous period","")&amp;IF(V980="Yes","; Average position "&amp;TEXT(N980,"0.0")&amp;" on "&amp;TEXT(L980,"#,##0")&amp;" impressions (striking distance)","")&amp;IF(AND(T980="Yes",N(L980)&gt;=Rules!$B$6),"; Thin ("&amp;F980&amp;" words) but has search demand",""),3,400),IF(AA980="Prune","Low value: "&amp;N(K980)&amp;" clicks, "&amp;N(L980)&amp;" impressions, "&amp;N(Q980)&amp;" sessions, no key events. Remove or noindex it and update internal links.",IF(AA980="Redirect","Low value but "&amp;N(AC980)&amp;" referring domains. 301 it to the closest relevant page to keep those links.",IF(AND(Z980="No",Y980="Yes",N(K980)&lt;Rules!$B$5),"Low search traffic but it converts (key events: "&amp;S980&amp;"). Keep it and link to it.",IF(W980="Yes","Stronger than the page it overlaps ("&amp;I980&amp;"). Keep; merge that page into this one.","Healthy: "&amp;N(K980)&amp;" clicks"&amp;IF(ISNUMBER(N980),", average position "&amp;TEXT(N980,"0.0"),"")&amp;". Keep and monitor."))))))))))</f>
        <v/>
      </c>
      <c r="AE980">
        <f>IF(A980="","",IF(AD980&lt;&gt;"",AD980,AA980))</f>
        <v/>
      </c>
    </row>
    <row r="981">
      <c r="A981">
        <f>IF(Crawl!A980="","",Crawl!A980)</f>
        <v/>
      </c>
      <c r="B981">
        <f>IF(A981="","",Crawl!EC980)</f>
        <v/>
      </c>
      <c r="C981">
        <f>IF(A981="","",IFERROR(INDEX(Crawl!$A980:$DZ980,1,Rules!$H$6),""))</f>
        <v/>
      </c>
      <c r="D981">
        <f>IF(A981="","",IFERROR(INDEX(Crawl!$A980:$DZ980,1,Rules!$H$7),"")&amp;"")</f>
        <v/>
      </c>
      <c r="E981">
        <f>IF(A981="","",IFERROR(INDEX(Crawl!$A980:$DZ980,1,Rules!$H$8),"")&amp;"")</f>
        <v/>
      </c>
      <c r="F981">
        <f>IF(A981="","",IFERROR(INDEX(Crawl!$A980:$DZ980,1,Rules!$H$9),""))</f>
        <v/>
      </c>
      <c r="G981">
        <f>IF(A981="","",IFERROR(INDEX(Crawl!$A980:$DZ980,1,Rules!$H$10),""))</f>
        <v/>
      </c>
      <c r="H981">
        <f>IF(A981="","",IFERROR(INDEX(Crawl!$A980:$DZ980,1,Rules!$H$12),""))</f>
        <v/>
      </c>
      <c r="I981">
        <f>IF(A981="","",IF(AND(N(H981)&gt;0,IFERROR(INDEX(Crawl!$A980:$DZ980,1,Rules!$H$11),"")&amp;""&lt;&gt;""),IFERROR(INDEX(Crawl!$A980:$DZ980,1,Rules!$H$11),"")&amp;"",IF(AND(ISNUMBER(J981),N(J981)&gt;=Rules!$B$12,IFERROR(INDEX(Crawl!$A980:$DZ980,1,Rules!$H$13),"")&amp;""&lt;&gt;""),IFERROR(INDEX(Crawl!$A980:$DZ980,1,Rules!$H$13),"")&amp;"","")))</f>
        <v/>
      </c>
      <c r="J981" s="19">
        <f>IF(A981="","",IF(IFERROR(INDEX(Crawl!$A980:$DZ980,1,Rules!$H$14),"")&amp;""="","",IFERROR(INDEX(Crawl!$A980:$DZ980,1,Rules!$H$14),"")))</f>
        <v/>
      </c>
      <c r="K981">
        <f>IF(A981="","",IFERROR(SUMIFS('GSC current'!$J$2:$J$2001,'GSC current'!$I$2:$I$2001,B981),0))</f>
        <v/>
      </c>
      <c r="L981">
        <f>IF(A981="","",IFERROR(SUMIFS('GSC current'!$K$2:$K$2001,'GSC current'!$I$2:$I$2001,B981),0))</f>
        <v/>
      </c>
      <c r="M981" s="20">
        <f>IF(A981="","",IF(N(L981)&gt;0,K981/L981,""))</f>
        <v/>
      </c>
      <c r="N981" s="21">
        <f>IF(A981="","",IF(N(L981)&gt;0,SUMIFS('GSC current'!$L$2:$L$2001,'GSC current'!$I$2:$I$2001,B981)/L981,""))</f>
        <v/>
      </c>
      <c r="O981">
        <f>IF(A981="","",IFERROR(SUMIFS('GSC previous'!$J$2:$J$2001,'GSC previous'!$I$2:$I$2001,B981),0))</f>
        <v/>
      </c>
      <c r="P981" s="22">
        <f>IF(A981="","",IF(N(O981)&gt;0,(K981-O981)/O981,""))</f>
        <v/>
      </c>
      <c r="Q981">
        <f>IF(A981="","",IFERROR(SUMIFS(GA4!$P$2:$P$2001,GA4!$O$2:$O$2001,B981),0))</f>
        <v/>
      </c>
      <c r="R981" s="23">
        <f>IF(A981="","",IF(N(Q981)&gt;0,SUMIFS(GA4!$Q$2:$Q$2001,GA4!$O$2:$O$2001,B981)/Q981,""))</f>
        <v/>
      </c>
      <c r="S981">
        <f>IF(A981="","",IFERROR(SUMIFS(GA4!$R$2:$R$2001,GA4!$O$2:$O$2001,B981),0))</f>
        <v/>
      </c>
      <c r="T981">
        <f>IF(A981="","",IF(AND(ISNUMBER(F981),LEFT(C981&amp;"",1)="2"),IF(F981&lt;Rules!$B$9,"Yes","No"),"No"))</f>
        <v/>
      </c>
      <c r="U981">
        <f>IF(A981="","",IF(AND(N(O981)&gt;=Rules!$B$8,ISNUMBER(P981)),IF(P981&lt;=-Rules!$B$7,"Yes","No"),"No"))</f>
        <v/>
      </c>
      <c r="V981">
        <f>IF(A981="","",IF(AND(N(L981)&gt;=Rules!$B$6,ISNUMBER(N981)),IF(AND(N981&gt;=Rules!$B$10,N981&lt;=Rules!$B$11),"Yes","No"),"No"))</f>
        <v/>
      </c>
      <c r="W981">
        <f>IF(A981="","",IF(I981&lt;&gt;"","Yes","No"))</f>
        <v/>
      </c>
      <c r="X981">
        <f>IF(I981="","",IF(SUMIFS($K$3:$K$2002,$A$3:$A$2002,SUBSTITUTE(SUBSTITUTE(I981,"?","~?"),"*","~*"))&gt;N(K981),"Yes","No"))</f>
        <v/>
      </c>
      <c r="Y981">
        <f>IF(A981="","",IF(N(S981)&gt;0,"Yes","No"))</f>
        <v/>
      </c>
      <c r="Z981">
        <f>IF(A981="","",IF(AND(N(K981)&lt;Rules!$B$5,N(L981)&lt;Rules!$B$6,N(Q981)&lt;Rules!$B$13,Y981="No"),"Yes","No"))</f>
        <v/>
      </c>
      <c r="AA981">
        <f>IF(A981="","",IF(LEFT(C981&amp;"",1)="3","Redirect",IF(OR(LEFT(C981&amp;"",1)="4",LEFT(C981&amp;"",1)="5"),IF(OR(N(K981)&gt;0,N(AC981)&gt;=Rules!$B$14),"Redirect","Prune"),IF(D981="Non-Indexable","Keep",IF(AND(W981="Yes",X981="Yes",Y981="No"),"Merge",IF(OR(U981="Yes",V981="Yes",AND(T981="Yes",N(L981)&gt;=Rules!$B$6)),"Update",IF(Z981="Yes",IF(N(AC981)&gt;=Rules!$B$14,"Redirect","Prune"),"Keep")))))))</f>
        <v/>
      </c>
      <c r="AB981">
        <f>IF(A981="","",IF(LEFT(C981&amp;"",1)="3","Already redirects ("&amp;C981&amp;"). Update internal links to point at the final URL.",IF(OR(LEFT(C981&amp;"",1)="4",LEFT(C981&amp;"",1)="5"),IF(AA981="Redirect","Returns "&amp;C981&amp;" but still has "&amp;N(K981)&amp;" clicks and "&amp;N(AC981)&amp;" referring domains. 301 it to the closest live page.","Returns "&amp;C981&amp;" with no clicks or links. Remove internal links and let it 404 or 410."),IF(D981="Non-Indexable","Non-indexable ("&amp;E981&amp;"). Keep if that is intentional; otherwise fix the canonical or noindex.",IF(AA981="Merge","Overlaps with "&amp;I981&amp;IF(N(J981)&gt;0," (similarity "&amp;TEXT(J981,"0.00")&amp;")","")&amp;", which gets more clicks. Merge the useful parts into it and 301 this URL.",IF(AA981="Update",MID(IF(U981="Yes","; Clicks down "&amp;TEXT(-P981,"0%")&amp;" on the previous period","")&amp;IF(V981="Yes","; Average position "&amp;TEXT(N981,"0.0")&amp;" on "&amp;TEXT(L981,"#,##0")&amp;" impressions (striking distance)","")&amp;IF(AND(T981="Yes",N(L981)&gt;=Rules!$B$6),"; Thin ("&amp;F981&amp;" words) but has search demand",""),3,400),IF(AA981="Prune","Low value: "&amp;N(K981)&amp;" clicks, "&amp;N(L981)&amp;" impressions, "&amp;N(Q981)&amp;" sessions, no key events. Remove or noindex it and update internal links.",IF(AA981="Redirect","Low value but "&amp;N(AC981)&amp;" referring domains. 301 it to the closest relevant page to keep those links.",IF(AND(Z981="No",Y981="Yes",N(K981)&lt;Rules!$B$5),"Low search traffic but it converts (key events: "&amp;S981&amp;"). Keep it and link to it.",IF(W981="Yes","Stronger than the page it overlaps ("&amp;I981&amp;"). Keep; merge that page into this one.","Healthy: "&amp;N(K981)&amp;" clicks"&amp;IF(ISNUMBER(N981),", average position "&amp;TEXT(N981,"0.0"),"")&amp;". Keep and monitor."))))))))))</f>
        <v/>
      </c>
      <c r="AE981">
        <f>IF(A981="","",IF(AD981&lt;&gt;"",AD981,AA981))</f>
        <v/>
      </c>
    </row>
    <row r="982">
      <c r="A982">
        <f>IF(Crawl!A981="","",Crawl!A981)</f>
        <v/>
      </c>
      <c r="B982">
        <f>IF(A982="","",Crawl!EC981)</f>
        <v/>
      </c>
      <c r="C982">
        <f>IF(A982="","",IFERROR(INDEX(Crawl!$A981:$DZ981,1,Rules!$H$6),""))</f>
        <v/>
      </c>
      <c r="D982">
        <f>IF(A982="","",IFERROR(INDEX(Crawl!$A981:$DZ981,1,Rules!$H$7),"")&amp;"")</f>
        <v/>
      </c>
      <c r="E982">
        <f>IF(A982="","",IFERROR(INDEX(Crawl!$A981:$DZ981,1,Rules!$H$8),"")&amp;"")</f>
        <v/>
      </c>
      <c r="F982">
        <f>IF(A982="","",IFERROR(INDEX(Crawl!$A981:$DZ981,1,Rules!$H$9),""))</f>
        <v/>
      </c>
      <c r="G982">
        <f>IF(A982="","",IFERROR(INDEX(Crawl!$A981:$DZ981,1,Rules!$H$10),""))</f>
        <v/>
      </c>
      <c r="H982">
        <f>IF(A982="","",IFERROR(INDEX(Crawl!$A981:$DZ981,1,Rules!$H$12),""))</f>
        <v/>
      </c>
      <c r="I982">
        <f>IF(A982="","",IF(AND(N(H982)&gt;0,IFERROR(INDEX(Crawl!$A981:$DZ981,1,Rules!$H$11),"")&amp;""&lt;&gt;""),IFERROR(INDEX(Crawl!$A981:$DZ981,1,Rules!$H$11),"")&amp;"",IF(AND(ISNUMBER(J982),N(J982)&gt;=Rules!$B$12,IFERROR(INDEX(Crawl!$A981:$DZ981,1,Rules!$H$13),"")&amp;""&lt;&gt;""),IFERROR(INDEX(Crawl!$A981:$DZ981,1,Rules!$H$13),"")&amp;"","")))</f>
        <v/>
      </c>
      <c r="J982" s="19">
        <f>IF(A982="","",IF(IFERROR(INDEX(Crawl!$A981:$DZ981,1,Rules!$H$14),"")&amp;""="","",IFERROR(INDEX(Crawl!$A981:$DZ981,1,Rules!$H$14),"")))</f>
        <v/>
      </c>
      <c r="K982">
        <f>IF(A982="","",IFERROR(SUMIFS('GSC current'!$J$2:$J$2001,'GSC current'!$I$2:$I$2001,B982),0))</f>
        <v/>
      </c>
      <c r="L982">
        <f>IF(A982="","",IFERROR(SUMIFS('GSC current'!$K$2:$K$2001,'GSC current'!$I$2:$I$2001,B982),0))</f>
        <v/>
      </c>
      <c r="M982" s="20">
        <f>IF(A982="","",IF(N(L982)&gt;0,K982/L982,""))</f>
        <v/>
      </c>
      <c r="N982" s="21">
        <f>IF(A982="","",IF(N(L982)&gt;0,SUMIFS('GSC current'!$L$2:$L$2001,'GSC current'!$I$2:$I$2001,B982)/L982,""))</f>
        <v/>
      </c>
      <c r="O982">
        <f>IF(A982="","",IFERROR(SUMIFS('GSC previous'!$J$2:$J$2001,'GSC previous'!$I$2:$I$2001,B982),0))</f>
        <v/>
      </c>
      <c r="P982" s="22">
        <f>IF(A982="","",IF(N(O982)&gt;0,(K982-O982)/O982,""))</f>
        <v/>
      </c>
      <c r="Q982">
        <f>IF(A982="","",IFERROR(SUMIFS(GA4!$P$2:$P$2001,GA4!$O$2:$O$2001,B982),0))</f>
        <v/>
      </c>
      <c r="R982" s="23">
        <f>IF(A982="","",IF(N(Q982)&gt;0,SUMIFS(GA4!$Q$2:$Q$2001,GA4!$O$2:$O$2001,B982)/Q982,""))</f>
        <v/>
      </c>
      <c r="S982">
        <f>IF(A982="","",IFERROR(SUMIFS(GA4!$R$2:$R$2001,GA4!$O$2:$O$2001,B982),0))</f>
        <v/>
      </c>
      <c r="T982">
        <f>IF(A982="","",IF(AND(ISNUMBER(F982),LEFT(C982&amp;"",1)="2"),IF(F982&lt;Rules!$B$9,"Yes","No"),"No"))</f>
        <v/>
      </c>
      <c r="U982">
        <f>IF(A982="","",IF(AND(N(O982)&gt;=Rules!$B$8,ISNUMBER(P982)),IF(P982&lt;=-Rules!$B$7,"Yes","No"),"No"))</f>
        <v/>
      </c>
      <c r="V982">
        <f>IF(A982="","",IF(AND(N(L982)&gt;=Rules!$B$6,ISNUMBER(N982)),IF(AND(N982&gt;=Rules!$B$10,N982&lt;=Rules!$B$11),"Yes","No"),"No"))</f>
        <v/>
      </c>
      <c r="W982">
        <f>IF(A982="","",IF(I982&lt;&gt;"","Yes","No"))</f>
        <v/>
      </c>
      <c r="X982">
        <f>IF(I982="","",IF(SUMIFS($K$3:$K$2002,$A$3:$A$2002,SUBSTITUTE(SUBSTITUTE(I982,"?","~?"),"*","~*"))&gt;N(K982),"Yes","No"))</f>
        <v/>
      </c>
      <c r="Y982">
        <f>IF(A982="","",IF(N(S982)&gt;0,"Yes","No"))</f>
        <v/>
      </c>
      <c r="Z982">
        <f>IF(A982="","",IF(AND(N(K982)&lt;Rules!$B$5,N(L982)&lt;Rules!$B$6,N(Q982)&lt;Rules!$B$13,Y982="No"),"Yes","No"))</f>
        <v/>
      </c>
      <c r="AA982">
        <f>IF(A982="","",IF(LEFT(C982&amp;"",1)="3","Redirect",IF(OR(LEFT(C982&amp;"",1)="4",LEFT(C982&amp;"",1)="5"),IF(OR(N(K982)&gt;0,N(AC982)&gt;=Rules!$B$14),"Redirect","Prune"),IF(D982="Non-Indexable","Keep",IF(AND(W982="Yes",X982="Yes",Y982="No"),"Merge",IF(OR(U982="Yes",V982="Yes",AND(T982="Yes",N(L982)&gt;=Rules!$B$6)),"Update",IF(Z982="Yes",IF(N(AC982)&gt;=Rules!$B$14,"Redirect","Prune"),"Keep")))))))</f>
        <v/>
      </c>
      <c r="AB982">
        <f>IF(A982="","",IF(LEFT(C982&amp;"",1)="3","Already redirects ("&amp;C982&amp;"). Update internal links to point at the final URL.",IF(OR(LEFT(C982&amp;"",1)="4",LEFT(C982&amp;"",1)="5"),IF(AA982="Redirect","Returns "&amp;C982&amp;" but still has "&amp;N(K982)&amp;" clicks and "&amp;N(AC982)&amp;" referring domains. 301 it to the closest live page.","Returns "&amp;C982&amp;" with no clicks or links. Remove internal links and let it 404 or 410."),IF(D982="Non-Indexable","Non-indexable ("&amp;E982&amp;"). Keep if that is intentional; otherwise fix the canonical or noindex.",IF(AA982="Merge","Overlaps with "&amp;I982&amp;IF(N(J982)&gt;0," (similarity "&amp;TEXT(J982,"0.00")&amp;")","")&amp;", which gets more clicks. Merge the useful parts into it and 301 this URL.",IF(AA982="Update",MID(IF(U982="Yes","; Clicks down "&amp;TEXT(-P982,"0%")&amp;" on the previous period","")&amp;IF(V982="Yes","; Average position "&amp;TEXT(N982,"0.0")&amp;" on "&amp;TEXT(L982,"#,##0")&amp;" impressions (striking distance)","")&amp;IF(AND(T982="Yes",N(L982)&gt;=Rules!$B$6),"; Thin ("&amp;F982&amp;" words) but has search demand",""),3,400),IF(AA982="Prune","Low value: "&amp;N(K982)&amp;" clicks, "&amp;N(L982)&amp;" impressions, "&amp;N(Q982)&amp;" sessions, no key events. Remove or noindex it and update internal links.",IF(AA982="Redirect","Low value but "&amp;N(AC982)&amp;" referring domains. 301 it to the closest relevant page to keep those links.",IF(AND(Z982="No",Y982="Yes",N(K982)&lt;Rules!$B$5),"Low search traffic but it converts (key events: "&amp;S982&amp;"). Keep it and link to it.",IF(W982="Yes","Stronger than the page it overlaps ("&amp;I982&amp;"). Keep; merge that page into this one.","Healthy: "&amp;N(K982)&amp;" clicks"&amp;IF(ISNUMBER(N982),", average position "&amp;TEXT(N982,"0.0"),"")&amp;". Keep and monitor."))))))))))</f>
        <v/>
      </c>
      <c r="AE982">
        <f>IF(A982="","",IF(AD982&lt;&gt;"",AD982,AA982))</f>
        <v/>
      </c>
    </row>
    <row r="983">
      <c r="A983">
        <f>IF(Crawl!A982="","",Crawl!A982)</f>
        <v/>
      </c>
      <c r="B983">
        <f>IF(A983="","",Crawl!EC982)</f>
        <v/>
      </c>
      <c r="C983">
        <f>IF(A983="","",IFERROR(INDEX(Crawl!$A982:$DZ982,1,Rules!$H$6),""))</f>
        <v/>
      </c>
      <c r="D983">
        <f>IF(A983="","",IFERROR(INDEX(Crawl!$A982:$DZ982,1,Rules!$H$7),"")&amp;"")</f>
        <v/>
      </c>
      <c r="E983">
        <f>IF(A983="","",IFERROR(INDEX(Crawl!$A982:$DZ982,1,Rules!$H$8),"")&amp;"")</f>
        <v/>
      </c>
      <c r="F983">
        <f>IF(A983="","",IFERROR(INDEX(Crawl!$A982:$DZ982,1,Rules!$H$9),""))</f>
        <v/>
      </c>
      <c r="G983">
        <f>IF(A983="","",IFERROR(INDEX(Crawl!$A982:$DZ982,1,Rules!$H$10),""))</f>
        <v/>
      </c>
      <c r="H983">
        <f>IF(A983="","",IFERROR(INDEX(Crawl!$A982:$DZ982,1,Rules!$H$12),""))</f>
        <v/>
      </c>
      <c r="I983">
        <f>IF(A983="","",IF(AND(N(H983)&gt;0,IFERROR(INDEX(Crawl!$A982:$DZ982,1,Rules!$H$11),"")&amp;""&lt;&gt;""),IFERROR(INDEX(Crawl!$A982:$DZ982,1,Rules!$H$11),"")&amp;"",IF(AND(ISNUMBER(J983),N(J983)&gt;=Rules!$B$12,IFERROR(INDEX(Crawl!$A982:$DZ982,1,Rules!$H$13),"")&amp;""&lt;&gt;""),IFERROR(INDEX(Crawl!$A982:$DZ982,1,Rules!$H$13),"")&amp;"","")))</f>
        <v/>
      </c>
      <c r="J983" s="19">
        <f>IF(A983="","",IF(IFERROR(INDEX(Crawl!$A982:$DZ982,1,Rules!$H$14),"")&amp;""="","",IFERROR(INDEX(Crawl!$A982:$DZ982,1,Rules!$H$14),"")))</f>
        <v/>
      </c>
      <c r="K983">
        <f>IF(A983="","",IFERROR(SUMIFS('GSC current'!$J$2:$J$2001,'GSC current'!$I$2:$I$2001,B983),0))</f>
        <v/>
      </c>
      <c r="L983">
        <f>IF(A983="","",IFERROR(SUMIFS('GSC current'!$K$2:$K$2001,'GSC current'!$I$2:$I$2001,B983),0))</f>
        <v/>
      </c>
      <c r="M983" s="20">
        <f>IF(A983="","",IF(N(L983)&gt;0,K983/L983,""))</f>
        <v/>
      </c>
      <c r="N983" s="21">
        <f>IF(A983="","",IF(N(L983)&gt;0,SUMIFS('GSC current'!$L$2:$L$2001,'GSC current'!$I$2:$I$2001,B983)/L983,""))</f>
        <v/>
      </c>
      <c r="O983">
        <f>IF(A983="","",IFERROR(SUMIFS('GSC previous'!$J$2:$J$2001,'GSC previous'!$I$2:$I$2001,B983),0))</f>
        <v/>
      </c>
      <c r="P983" s="22">
        <f>IF(A983="","",IF(N(O983)&gt;0,(K983-O983)/O983,""))</f>
        <v/>
      </c>
      <c r="Q983">
        <f>IF(A983="","",IFERROR(SUMIFS(GA4!$P$2:$P$2001,GA4!$O$2:$O$2001,B983),0))</f>
        <v/>
      </c>
      <c r="R983" s="23">
        <f>IF(A983="","",IF(N(Q983)&gt;0,SUMIFS(GA4!$Q$2:$Q$2001,GA4!$O$2:$O$2001,B983)/Q983,""))</f>
        <v/>
      </c>
      <c r="S983">
        <f>IF(A983="","",IFERROR(SUMIFS(GA4!$R$2:$R$2001,GA4!$O$2:$O$2001,B983),0))</f>
        <v/>
      </c>
      <c r="T983">
        <f>IF(A983="","",IF(AND(ISNUMBER(F983),LEFT(C983&amp;"",1)="2"),IF(F983&lt;Rules!$B$9,"Yes","No"),"No"))</f>
        <v/>
      </c>
      <c r="U983">
        <f>IF(A983="","",IF(AND(N(O983)&gt;=Rules!$B$8,ISNUMBER(P983)),IF(P983&lt;=-Rules!$B$7,"Yes","No"),"No"))</f>
        <v/>
      </c>
      <c r="V983">
        <f>IF(A983="","",IF(AND(N(L983)&gt;=Rules!$B$6,ISNUMBER(N983)),IF(AND(N983&gt;=Rules!$B$10,N983&lt;=Rules!$B$11),"Yes","No"),"No"))</f>
        <v/>
      </c>
      <c r="W983">
        <f>IF(A983="","",IF(I983&lt;&gt;"","Yes","No"))</f>
        <v/>
      </c>
      <c r="X983">
        <f>IF(I983="","",IF(SUMIFS($K$3:$K$2002,$A$3:$A$2002,SUBSTITUTE(SUBSTITUTE(I983,"?","~?"),"*","~*"))&gt;N(K983),"Yes","No"))</f>
        <v/>
      </c>
      <c r="Y983">
        <f>IF(A983="","",IF(N(S983)&gt;0,"Yes","No"))</f>
        <v/>
      </c>
      <c r="Z983">
        <f>IF(A983="","",IF(AND(N(K983)&lt;Rules!$B$5,N(L983)&lt;Rules!$B$6,N(Q983)&lt;Rules!$B$13,Y983="No"),"Yes","No"))</f>
        <v/>
      </c>
      <c r="AA983">
        <f>IF(A983="","",IF(LEFT(C983&amp;"",1)="3","Redirect",IF(OR(LEFT(C983&amp;"",1)="4",LEFT(C983&amp;"",1)="5"),IF(OR(N(K983)&gt;0,N(AC983)&gt;=Rules!$B$14),"Redirect","Prune"),IF(D983="Non-Indexable","Keep",IF(AND(W983="Yes",X983="Yes",Y983="No"),"Merge",IF(OR(U983="Yes",V983="Yes",AND(T983="Yes",N(L983)&gt;=Rules!$B$6)),"Update",IF(Z983="Yes",IF(N(AC983)&gt;=Rules!$B$14,"Redirect","Prune"),"Keep")))))))</f>
        <v/>
      </c>
      <c r="AB983">
        <f>IF(A983="","",IF(LEFT(C983&amp;"",1)="3","Already redirects ("&amp;C983&amp;"). Update internal links to point at the final URL.",IF(OR(LEFT(C983&amp;"",1)="4",LEFT(C983&amp;"",1)="5"),IF(AA983="Redirect","Returns "&amp;C983&amp;" but still has "&amp;N(K983)&amp;" clicks and "&amp;N(AC983)&amp;" referring domains. 301 it to the closest live page.","Returns "&amp;C983&amp;" with no clicks or links. Remove internal links and let it 404 or 410."),IF(D983="Non-Indexable","Non-indexable ("&amp;E983&amp;"). Keep if that is intentional; otherwise fix the canonical or noindex.",IF(AA983="Merge","Overlaps with "&amp;I983&amp;IF(N(J983)&gt;0," (similarity "&amp;TEXT(J983,"0.00")&amp;")","")&amp;", which gets more clicks. Merge the useful parts into it and 301 this URL.",IF(AA983="Update",MID(IF(U983="Yes","; Clicks down "&amp;TEXT(-P983,"0%")&amp;" on the previous period","")&amp;IF(V983="Yes","; Average position "&amp;TEXT(N983,"0.0")&amp;" on "&amp;TEXT(L983,"#,##0")&amp;" impressions (striking distance)","")&amp;IF(AND(T983="Yes",N(L983)&gt;=Rules!$B$6),"; Thin ("&amp;F983&amp;" words) but has search demand",""),3,400),IF(AA983="Prune","Low value: "&amp;N(K983)&amp;" clicks, "&amp;N(L983)&amp;" impressions, "&amp;N(Q983)&amp;" sessions, no key events. Remove or noindex it and update internal links.",IF(AA983="Redirect","Low value but "&amp;N(AC983)&amp;" referring domains. 301 it to the closest relevant page to keep those links.",IF(AND(Z983="No",Y983="Yes",N(K983)&lt;Rules!$B$5),"Low search traffic but it converts (key events: "&amp;S983&amp;"). Keep it and link to it.",IF(W983="Yes","Stronger than the page it overlaps ("&amp;I983&amp;"). Keep; merge that page into this one.","Healthy: "&amp;N(K983)&amp;" clicks"&amp;IF(ISNUMBER(N983),", average position "&amp;TEXT(N983,"0.0"),"")&amp;". Keep and monitor."))))))))))</f>
        <v/>
      </c>
      <c r="AE983">
        <f>IF(A983="","",IF(AD983&lt;&gt;"",AD983,AA983))</f>
        <v/>
      </c>
    </row>
    <row r="984">
      <c r="A984">
        <f>IF(Crawl!A983="","",Crawl!A983)</f>
        <v/>
      </c>
      <c r="B984">
        <f>IF(A984="","",Crawl!EC983)</f>
        <v/>
      </c>
      <c r="C984">
        <f>IF(A984="","",IFERROR(INDEX(Crawl!$A983:$DZ983,1,Rules!$H$6),""))</f>
        <v/>
      </c>
      <c r="D984">
        <f>IF(A984="","",IFERROR(INDEX(Crawl!$A983:$DZ983,1,Rules!$H$7),"")&amp;"")</f>
        <v/>
      </c>
      <c r="E984">
        <f>IF(A984="","",IFERROR(INDEX(Crawl!$A983:$DZ983,1,Rules!$H$8),"")&amp;"")</f>
        <v/>
      </c>
      <c r="F984">
        <f>IF(A984="","",IFERROR(INDEX(Crawl!$A983:$DZ983,1,Rules!$H$9),""))</f>
        <v/>
      </c>
      <c r="G984">
        <f>IF(A984="","",IFERROR(INDEX(Crawl!$A983:$DZ983,1,Rules!$H$10),""))</f>
        <v/>
      </c>
      <c r="H984">
        <f>IF(A984="","",IFERROR(INDEX(Crawl!$A983:$DZ983,1,Rules!$H$12),""))</f>
        <v/>
      </c>
      <c r="I984">
        <f>IF(A984="","",IF(AND(N(H984)&gt;0,IFERROR(INDEX(Crawl!$A983:$DZ983,1,Rules!$H$11),"")&amp;""&lt;&gt;""),IFERROR(INDEX(Crawl!$A983:$DZ983,1,Rules!$H$11),"")&amp;"",IF(AND(ISNUMBER(J984),N(J984)&gt;=Rules!$B$12,IFERROR(INDEX(Crawl!$A983:$DZ983,1,Rules!$H$13),"")&amp;""&lt;&gt;""),IFERROR(INDEX(Crawl!$A983:$DZ983,1,Rules!$H$13),"")&amp;"","")))</f>
        <v/>
      </c>
      <c r="J984" s="19">
        <f>IF(A984="","",IF(IFERROR(INDEX(Crawl!$A983:$DZ983,1,Rules!$H$14),"")&amp;""="","",IFERROR(INDEX(Crawl!$A983:$DZ983,1,Rules!$H$14),"")))</f>
        <v/>
      </c>
      <c r="K984">
        <f>IF(A984="","",IFERROR(SUMIFS('GSC current'!$J$2:$J$2001,'GSC current'!$I$2:$I$2001,B984),0))</f>
        <v/>
      </c>
      <c r="L984">
        <f>IF(A984="","",IFERROR(SUMIFS('GSC current'!$K$2:$K$2001,'GSC current'!$I$2:$I$2001,B984),0))</f>
        <v/>
      </c>
      <c r="M984" s="20">
        <f>IF(A984="","",IF(N(L984)&gt;0,K984/L984,""))</f>
        <v/>
      </c>
      <c r="N984" s="21">
        <f>IF(A984="","",IF(N(L984)&gt;0,SUMIFS('GSC current'!$L$2:$L$2001,'GSC current'!$I$2:$I$2001,B984)/L984,""))</f>
        <v/>
      </c>
      <c r="O984">
        <f>IF(A984="","",IFERROR(SUMIFS('GSC previous'!$J$2:$J$2001,'GSC previous'!$I$2:$I$2001,B984),0))</f>
        <v/>
      </c>
      <c r="P984" s="22">
        <f>IF(A984="","",IF(N(O984)&gt;0,(K984-O984)/O984,""))</f>
        <v/>
      </c>
      <c r="Q984">
        <f>IF(A984="","",IFERROR(SUMIFS(GA4!$P$2:$P$2001,GA4!$O$2:$O$2001,B984),0))</f>
        <v/>
      </c>
      <c r="R984" s="23">
        <f>IF(A984="","",IF(N(Q984)&gt;0,SUMIFS(GA4!$Q$2:$Q$2001,GA4!$O$2:$O$2001,B984)/Q984,""))</f>
        <v/>
      </c>
      <c r="S984">
        <f>IF(A984="","",IFERROR(SUMIFS(GA4!$R$2:$R$2001,GA4!$O$2:$O$2001,B984),0))</f>
        <v/>
      </c>
      <c r="T984">
        <f>IF(A984="","",IF(AND(ISNUMBER(F984),LEFT(C984&amp;"",1)="2"),IF(F984&lt;Rules!$B$9,"Yes","No"),"No"))</f>
        <v/>
      </c>
      <c r="U984">
        <f>IF(A984="","",IF(AND(N(O984)&gt;=Rules!$B$8,ISNUMBER(P984)),IF(P984&lt;=-Rules!$B$7,"Yes","No"),"No"))</f>
        <v/>
      </c>
      <c r="V984">
        <f>IF(A984="","",IF(AND(N(L984)&gt;=Rules!$B$6,ISNUMBER(N984)),IF(AND(N984&gt;=Rules!$B$10,N984&lt;=Rules!$B$11),"Yes","No"),"No"))</f>
        <v/>
      </c>
      <c r="W984">
        <f>IF(A984="","",IF(I984&lt;&gt;"","Yes","No"))</f>
        <v/>
      </c>
      <c r="X984">
        <f>IF(I984="","",IF(SUMIFS($K$3:$K$2002,$A$3:$A$2002,SUBSTITUTE(SUBSTITUTE(I984,"?","~?"),"*","~*"))&gt;N(K984),"Yes","No"))</f>
        <v/>
      </c>
      <c r="Y984">
        <f>IF(A984="","",IF(N(S984)&gt;0,"Yes","No"))</f>
        <v/>
      </c>
      <c r="Z984">
        <f>IF(A984="","",IF(AND(N(K984)&lt;Rules!$B$5,N(L984)&lt;Rules!$B$6,N(Q984)&lt;Rules!$B$13,Y984="No"),"Yes","No"))</f>
        <v/>
      </c>
      <c r="AA984">
        <f>IF(A984="","",IF(LEFT(C984&amp;"",1)="3","Redirect",IF(OR(LEFT(C984&amp;"",1)="4",LEFT(C984&amp;"",1)="5"),IF(OR(N(K984)&gt;0,N(AC984)&gt;=Rules!$B$14),"Redirect","Prune"),IF(D984="Non-Indexable","Keep",IF(AND(W984="Yes",X984="Yes",Y984="No"),"Merge",IF(OR(U984="Yes",V984="Yes",AND(T984="Yes",N(L984)&gt;=Rules!$B$6)),"Update",IF(Z984="Yes",IF(N(AC984)&gt;=Rules!$B$14,"Redirect","Prune"),"Keep")))))))</f>
        <v/>
      </c>
      <c r="AB984">
        <f>IF(A984="","",IF(LEFT(C984&amp;"",1)="3","Already redirects ("&amp;C984&amp;"). Update internal links to point at the final URL.",IF(OR(LEFT(C984&amp;"",1)="4",LEFT(C984&amp;"",1)="5"),IF(AA984="Redirect","Returns "&amp;C984&amp;" but still has "&amp;N(K984)&amp;" clicks and "&amp;N(AC984)&amp;" referring domains. 301 it to the closest live page.","Returns "&amp;C984&amp;" with no clicks or links. Remove internal links and let it 404 or 410."),IF(D984="Non-Indexable","Non-indexable ("&amp;E984&amp;"). Keep if that is intentional; otherwise fix the canonical or noindex.",IF(AA984="Merge","Overlaps with "&amp;I984&amp;IF(N(J984)&gt;0," (similarity "&amp;TEXT(J984,"0.00")&amp;")","")&amp;", which gets more clicks. Merge the useful parts into it and 301 this URL.",IF(AA984="Update",MID(IF(U984="Yes","; Clicks down "&amp;TEXT(-P984,"0%")&amp;" on the previous period","")&amp;IF(V984="Yes","; Average position "&amp;TEXT(N984,"0.0")&amp;" on "&amp;TEXT(L984,"#,##0")&amp;" impressions (striking distance)","")&amp;IF(AND(T984="Yes",N(L984)&gt;=Rules!$B$6),"; Thin ("&amp;F984&amp;" words) but has search demand",""),3,400),IF(AA984="Prune","Low value: "&amp;N(K984)&amp;" clicks, "&amp;N(L984)&amp;" impressions, "&amp;N(Q984)&amp;" sessions, no key events. Remove or noindex it and update internal links.",IF(AA984="Redirect","Low value but "&amp;N(AC984)&amp;" referring domains. 301 it to the closest relevant page to keep those links.",IF(AND(Z984="No",Y984="Yes",N(K984)&lt;Rules!$B$5),"Low search traffic but it converts (key events: "&amp;S984&amp;"). Keep it and link to it.",IF(W984="Yes","Stronger than the page it overlaps ("&amp;I984&amp;"). Keep; merge that page into this one.","Healthy: "&amp;N(K984)&amp;" clicks"&amp;IF(ISNUMBER(N984),", average position "&amp;TEXT(N984,"0.0"),"")&amp;". Keep and monitor."))))))))))</f>
        <v/>
      </c>
      <c r="AE984">
        <f>IF(A984="","",IF(AD984&lt;&gt;"",AD984,AA984))</f>
        <v/>
      </c>
    </row>
    <row r="985">
      <c r="A985">
        <f>IF(Crawl!A984="","",Crawl!A984)</f>
        <v/>
      </c>
      <c r="B985">
        <f>IF(A985="","",Crawl!EC984)</f>
        <v/>
      </c>
      <c r="C985">
        <f>IF(A985="","",IFERROR(INDEX(Crawl!$A984:$DZ984,1,Rules!$H$6),""))</f>
        <v/>
      </c>
      <c r="D985">
        <f>IF(A985="","",IFERROR(INDEX(Crawl!$A984:$DZ984,1,Rules!$H$7),"")&amp;"")</f>
        <v/>
      </c>
      <c r="E985">
        <f>IF(A985="","",IFERROR(INDEX(Crawl!$A984:$DZ984,1,Rules!$H$8),"")&amp;"")</f>
        <v/>
      </c>
      <c r="F985">
        <f>IF(A985="","",IFERROR(INDEX(Crawl!$A984:$DZ984,1,Rules!$H$9),""))</f>
        <v/>
      </c>
      <c r="G985">
        <f>IF(A985="","",IFERROR(INDEX(Crawl!$A984:$DZ984,1,Rules!$H$10),""))</f>
        <v/>
      </c>
      <c r="H985">
        <f>IF(A985="","",IFERROR(INDEX(Crawl!$A984:$DZ984,1,Rules!$H$12),""))</f>
        <v/>
      </c>
      <c r="I985">
        <f>IF(A985="","",IF(AND(N(H985)&gt;0,IFERROR(INDEX(Crawl!$A984:$DZ984,1,Rules!$H$11),"")&amp;""&lt;&gt;""),IFERROR(INDEX(Crawl!$A984:$DZ984,1,Rules!$H$11),"")&amp;"",IF(AND(ISNUMBER(J985),N(J985)&gt;=Rules!$B$12,IFERROR(INDEX(Crawl!$A984:$DZ984,1,Rules!$H$13),"")&amp;""&lt;&gt;""),IFERROR(INDEX(Crawl!$A984:$DZ984,1,Rules!$H$13),"")&amp;"","")))</f>
        <v/>
      </c>
      <c r="J985" s="19">
        <f>IF(A985="","",IF(IFERROR(INDEX(Crawl!$A984:$DZ984,1,Rules!$H$14),"")&amp;""="","",IFERROR(INDEX(Crawl!$A984:$DZ984,1,Rules!$H$14),"")))</f>
        <v/>
      </c>
      <c r="K985">
        <f>IF(A985="","",IFERROR(SUMIFS('GSC current'!$J$2:$J$2001,'GSC current'!$I$2:$I$2001,B985),0))</f>
        <v/>
      </c>
      <c r="L985">
        <f>IF(A985="","",IFERROR(SUMIFS('GSC current'!$K$2:$K$2001,'GSC current'!$I$2:$I$2001,B985),0))</f>
        <v/>
      </c>
      <c r="M985" s="20">
        <f>IF(A985="","",IF(N(L985)&gt;0,K985/L985,""))</f>
        <v/>
      </c>
      <c r="N985" s="21">
        <f>IF(A985="","",IF(N(L985)&gt;0,SUMIFS('GSC current'!$L$2:$L$2001,'GSC current'!$I$2:$I$2001,B985)/L985,""))</f>
        <v/>
      </c>
      <c r="O985">
        <f>IF(A985="","",IFERROR(SUMIFS('GSC previous'!$J$2:$J$2001,'GSC previous'!$I$2:$I$2001,B985),0))</f>
        <v/>
      </c>
      <c r="P985" s="22">
        <f>IF(A985="","",IF(N(O985)&gt;0,(K985-O985)/O985,""))</f>
        <v/>
      </c>
      <c r="Q985">
        <f>IF(A985="","",IFERROR(SUMIFS(GA4!$P$2:$P$2001,GA4!$O$2:$O$2001,B985),0))</f>
        <v/>
      </c>
      <c r="R985" s="23">
        <f>IF(A985="","",IF(N(Q985)&gt;0,SUMIFS(GA4!$Q$2:$Q$2001,GA4!$O$2:$O$2001,B985)/Q985,""))</f>
        <v/>
      </c>
      <c r="S985">
        <f>IF(A985="","",IFERROR(SUMIFS(GA4!$R$2:$R$2001,GA4!$O$2:$O$2001,B985),0))</f>
        <v/>
      </c>
      <c r="T985">
        <f>IF(A985="","",IF(AND(ISNUMBER(F985),LEFT(C985&amp;"",1)="2"),IF(F985&lt;Rules!$B$9,"Yes","No"),"No"))</f>
        <v/>
      </c>
      <c r="U985">
        <f>IF(A985="","",IF(AND(N(O985)&gt;=Rules!$B$8,ISNUMBER(P985)),IF(P985&lt;=-Rules!$B$7,"Yes","No"),"No"))</f>
        <v/>
      </c>
      <c r="V985">
        <f>IF(A985="","",IF(AND(N(L985)&gt;=Rules!$B$6,ISNUMBER(N985)),IF(AND(N985&gt;=Rules!$B$10,N985&lt;=Rules!$B$11),"Yes","No"),"No"))</f>
        <v/>
      </c>
      <c r="W985">
        <f>IF(A985="","",IF(I985&lt;&gt;"","Yes","No"))</f>
        <v/>
      </c>
      <c r="X985">
        <f>IF(I985="","",IF(SUMIFS($K$3:$K$2002,$A$3:$A$2002,SUBSTITUTE(SUBSTITUTE(I985,"?","~?"),"*","~*"))&gt;N(K985),"Yes","No"))</f>
        <v/>
      </c>
      <c r="Y985">
        <f>IF(A985="","",IF(N(S985)&gt;0,"Yes","No"))</f>
        <v/>
      </c>
      <c r="Z985">
        <f>IF(A985="","",IF(AND(N(K985)&lt;Rules!$B$5,N(L985)&lt;Rules!$B$6,N(Q985)&lt;Rules!$B$13,Y985="No"),"Yes","No"))</f>
        <v/>
      </c>
      <c r="AA985">
        <f>IF(A985="","",IF(LEFT(C985&amp;"",1)="3","Redirect",IF(OR(LEFT(C985&amp;"",1)="4",LEFT(C985&amp;"",1)="5"),IF(OR(N(K985)&gt;0,N(AC985)&gt;=Rules!$B$14),"Redirect","Prune"),IF(D985="Non-Indexable","Keep",IF(AND(W985="Yes",X985="Yes",Y985="No"),"Merge",IF(OR(U985="Yes",V985="Yes",AND(T985="Yes",N(L985)&gt;=Rules!$B$6)),"Update",IF(Z985="Yes",IF(N(AC985)&gt;=Rules!$B$14,"Redirect","Prune"),"Keep")))))))</f>
        <v/>
      </c>
      <c r="AB985">
        <f>IF(A985="","",IF(LEFT(C985&amp;"",1)="3","Already redirects ("&amp;C985&amp;"). Update internal links to point at the final URL.",IF(OR(LEFT(C985&amp;"",1)="4",LEFT(C985&amp;"",1)="5"),IF(AA985="Redirect","Returns "&amp;C985&amp;" but still has "&amp;N(K985)&amp;" clicks and "&amp;N(AC985)&amp;" referring domains. 301 it to the closest live page.","Returns "&amp;C985&amp;" with no clicks or links. Remove internal links and let it 404 or 410."),IF(D985="Non-Indexable","Non-indexable ("&amp;E985&amp;"). Keep if that is intentional; otherwise fix the canonical or noindex.",IF(AA985="Merge","Overlaps with "&amp;I985&amp;IF(N(J985)&gt;0," (similarity "&amp;TEXT(J985,"0.00")&amp;")","")&amp;", which gets more clicks. Merge the useful parts into it and 301 this URL.",IF(AA985="Update",MID(IF(U985="Yes","; Clicks down "&amp;TEXT(-P985,"0%")&amp;" on the previous period","")&amp;IF(V985="Yes","; Average position "&amp;TEXT(N985,"0.0")&amp;" on "&amp;TEXT(L985,"#,##0")&amp;" impressions (striking distance)","")&amp;IF(AND(T985="Yes",N(L985)&gt;=Rules!$B$6),"; Thin ("&amp;F985&amp;" words) but has search demand",""),3,400),IF(AA985="Prune","Low value: "&amp;N(K985)&amp;" clicks, "&amp;N(L985)&amp;" impressions, "&amp;N(Q985)&amp;" sessions, no key events. Remove or noindex it and update internal links.",IF(AA985="Redirect","Low value but "&amp;N(AC985)&amp;" referring domains. 301 it to the closest relevant page to keep those links.",IF(AND(Z985="No",Y985="Yes",N(K985)&lt;Rules!$B$5),"Low search traffic but it converts (key events: "&amp;S985&amp;"). Keep it and link to it.",IF(W985="Yes","Stronger than the page it overlaps ("&amp;I985&amp;"). Keep; merge that page into this one.","Healthy: "&amp;N(K985)&amp;" clicks"&amp;IF(ISNUMBER(N985),", average position "&amp;TEXT(N985,"0.0"),"")&amp;". Keep and monitor."))))))))))</f>
        <v/>
      </c>
      <c r="AE985">
        <f>IF(A985="","",IF(AD985&lt;&gt;"",AD985,AA985))</f>
        <v/>
      </c>
    </row>
    <row r="986">
      <c r="A986">
        <f>IF(Crawl!A985="","",Crawl!A985)</f>
        <v/>
      </c>
      <c r="B986">
        <f>IF(A986="","",Crawl!EC985)</f>
        <v/>
      </c>
      <c r="C986">
        <f>IF(A986="","",IFERROR(INDEX(Crawl!$A985:$DZ985,1,Rules!$H$6),""))</f>
        <v/>
      </c>
      <c r="D986">
        <f>IF(A986="","",IFERROR(INDEX(Crawl!$A985:$DZ985,1,Rules!$H$7),"")&amp;"")</f>
        <v/>
      </c>
      <c r="E986">
        <f>IF(A986="","",IFERROR(INDEX(Crawl!$A985:$DZ985,1,Rules!$H$8),"")&amp;"")</f>
        <v/>
      </c>
      <c r="F986">
        <f>IF(A986="","",IFERROR(INDEX(Crawl!$A985:$DZ985,1,Rules!$H$9),""))</f>
        <v/>
      </c>
      <c r="G986">
        <f>IF(A986="","",IFERROR(INDEX(Crawl!$A985:$DZ985,1,Rules!$H$10),""))</f>
        <v/>
      </c>
      <c r="H986">
        <f>IF(A986="","",IFERROR(INDEX(Crawl!$A985:$DZ985,1,Rules!$H$12),""))</f>
        <v/>
      </c>
      <c r="I986">
        <f>IF(A986="","",IF(AND(N(H986)&gt;0,IFERROR(INDEX(Crawl!$A985:$DZ985,1,Rules!$H$11),"")&amp;""&lt;&gt;""),IFERROR(INDEX(Crawl!$A985:$DZ985,1,Rules!$H$11),"")&amp;"",IF(AND(ISNUMBER(J986),N(J986)&gt;=Rules!$B$12,IFERROR(INDEX(Crawl!$A985:$DZ985,1,Rules!$H$13),"")&amp;""&lt;&gt;""),IFERROR(INDEX(Crawl!$A985:$DZ985,1,Rules!$H$13),"")&amp;"","")))</f>
        <v/>
      </c>
      <c r="J986" s="19">
        <f>IF(A986="","",IF(IFERROR(INDEX(Crawl!$A985:$DZ985,1,Rules!$H$14),"")&amp;""="","",IFERROR(INDEX(Crawl!$A985:$DZ985,1,Rules!$H$14),"")))</f>
        <v/>
      </c>
      <c r="K986">
        <f>IF(A986="","",IFERROR(SUMIFS('GSC current'!$J$2:$J$2001,'GSC current'!$I$2:$I$2001,B986),0))</f>
        <v/>
      </c>
      <c r="L986">
        <f>IF(A986="","",IFERROR(SUMIFS('GSC current'!$K$2:$K$2001,'GSC current'!$I$2:$I$2001,B986),0))</f>
        <v/>
      </c>
      <c r="M986" s="20">
        <f>IF(A986="","",IF(N(L986)&gt;0,K986/L986,""))</f>
        <v/>
      </c>
      <c r="N986" s="21">
        <f>IF(A986="","",IF(N(L986)&gt;0,SUMIFS('GSC current'!$L$2:$L$2001,'GSC current'!$I$2:$I$2001,B986)/L986,""))</f>
        <v/>
      </c>
      <c r="O986">
        <f>IF(A986="","",IFERROR(SUMIFS('GSC previous'!$J$2:$J$2001,'GSC previous'!$I$2:$I$2001,B986),0))</f>
        <v/>
      </c>
      <c r="P986" s="22">
        <f>IF(A986="","",IF(N(O986)&gt;0,(K986-O986)/O986,""))</f>
        <v/>
      </c>
      <c r="Q986">
        <f>IF(A986="","",IFERROR(SUMIFS(GA4!$P$2:$P$2001,GA4!$O$2:$O$2001,B986),0))</f>
        <v/>
      </c>
      <c r="R986" s="23">
        <f>IF(A986="","",IF(N(Q986)&gt;0,SUMIFS(GA4!$Q$2:$Q$2001,GA4!$O$2:$O$2001,B986)/Q986,""))</f>
        <v/>
      </c>
      <c r="S986">
        <f>IF(A986="","",IFERROR(SUMIFS(GA4!$R$2:$R$2001,GA4!$O$2:$O$2001,B986),0))</f>
        <v/>
      </c>
      <c r="T986">
        <f>IF(A986="","",IF(AND(ISNUMBER(F986),LEFT(C986&amp;"",1)="2"),IF(F986&lt;Rules!$B$9,"Yes","No"),"No"))</f>
        <v/>
      </c>
      <c r="U986">
        <f>IF(A986="","",IF(AND(N(O986)&gt;=Rules!$B$8,ISNUMBER(P986)),IF(P986&lt;=-Rules!$B$7,"Yes","No"),"No"))</f>
        <v/>
      </c>
      <c r="V986">
        <f>IF(A986="","",IF(AND(N(L986)&gt;=Rules!$B$6,ISNUMBER(N986)),IF(AND(N986&gt;=Rules!$B$10,N986&lt;=Rules!$B$11),"Yes","No"),"No"))</f>
        <v/>
      </c>
      <c r="W986">
        <f>IF(A986="","",IF(I986&lt;&gt;"","Yes","No"))</f>
        <v/>
      </c>
      <c r="X986">
        <f>IF(I986="","",IF(SUMIFS($K$3:$K$2002,$A$3:$A$2002,SUBSTITUTE(SUBSTITUTE(I986,"?","~?"),"*","~*"))&gt;N(K986),"Yes","No"))</f>
        <v/>
      </c>
      <c r="Y986">
        <f>IF(A986="","",IF(N(S986)&gt;0,"Yes","No"))</f>
        <v/>
      </c>
      <c r="Z986">
        <f>IF(A986="","",IF(AND(N(K986)&lt;Rules!$B$5,N(L986)&lt;Rules!$B$6,N(Q986)&lt;Rules!$B$13,Y986="No"),"Yes","No"))</f>
        <v/>
      </c>
      <c r="AA986">
        <f>IF(A986="","",IF(LEFT(C986&amp;"",1)="3","Redirect",IF(OR(LEFT(C986&amp;"",1)="4",LEFT(C986&amp;"",1)="5"),IF(OR(N(K986)&gt;0,N(AC986)&gt;=Rules!$B$14),"Redirect","Prune"),IF(D986="Non-Indexable","Keep",IF(AND(W986="Yes",X986="Yes",Y986="No"),"Merge",IF(OR(U986="Yes",V986="Yes",AND(T986="Yes",N(L986)&gt;=Rules!$B$6)),"Update",IF(Z986="Yes",IF(N(AC986)&gt;=Rules!$B$14,"Redirect","Prune"),"Keep")))))))</f>
        <v/>
      </c>
      <c r="AB986">
        <f>IF(A986="","",IF(LEFT(C986&amp;"",1)="3","Already redirects ("&amp;C986&amp;"). Update internal links to point at the final URL.",IF(OR(LEFT(C986&amp;"",1)="4",LEFT(C986&amp;"",1)="5"),IF(AA986="Redirect","Returns "&amp;C986&amp;" but still has "&amp;N(K986)&amp;" clicks and "&amp;N(AC986)&amp;" referring domains. 301 it to the closest live page.","Returns "&amp;C986&amp;" with no clicks or links. Remove internal links and let it 404 or 410."),IF(D986="Non-Indexable","Non-indexable ("&amp;E986&amp;"). Keep if that is intentional; otherwise fix the canonical or noindex.",IF(AA986="Merge","Overlaps with "&amp;I986&amp;IF(N(J986)&gt;0," (similarity "&amp;TEXT(J986,"0.00")&amp;")","")&amp;", which gets more clicks. Merge the useful parts into it and 301 this URL.",IF(AA986="Update",MID(IF(U986="Yes","; Clicks down "&amp;TEXT(-P986,"0%")&amp;" on the previous period","")&amp;IF(V986="Yes","; Average position "&amp;TEXT(N986,"0.0")&amp;" on "&amp;TEXT(L986,"#,##0")&amp;" impressions (striking distance)","")&amp;IF(AND(T986="Yes",N(L986)&gt;=Rules!$B$6),"; Thin ("&amp;F986&amp;" words) but has search demand",""),3,400),IF(AA986="Prune","Low value: "&amp;N(K986)&amp;" clicks, "&amp;N(L986)&amp;" impressions, "&amp;N(Q986)&amp;" sessions, no key events. Remove or noindex it and update internal links.",IF(AA986="Redirect","Low value but "&amp;N(AC986)&amp;" referring domains. 301 it to the closest relevant page to keep those links.",IF(AND(Z986="No",Y986="Yes",N(K986)&lt;Rules!$B$5),"Low search traffic but it converts (key events: "&amp;S986&amp;"). Keep it and link to it.",IF(W986="Yes","Stronger than the page it overlaps ("&amp;I986&amp;"). Keep; merge that page into this one.","Healthy: "&amp;N(K986)&amp;" clicks"&amp;IF(ISNUMBER(N986),", average position "&amp;TEXT(N986,"0.0"),"")&amp;". Keep and monitor."))))))))))</f>
        <v/>
      </c>
      <c r="AE986">
        <f>IF(A986="","",IF(AD986&lt;&gt;"",AD986,AA986))</f>
        <v/>
      </c>
    </row>
    <row r="987">
      <c r="A987">
        <f>IF(Crawl!A986="","",Crawl!A986)</f>
        <v/>
      </c>
      <c r="B987">
        <f>IF(A987="","",Crawl!EC986)</f>
        <v/>
      </c>
      <c r="C987">
        <f>IF(A987="","",IFERROR(INDEX(Crawl!$A986:$DZ986,1,Rules!$H$6),""))</f>
        <v/>
      </c>
      <c r="D987">
        <f>IF(A987="","",IFERROR(INDEX(Crawl!$A986:$DZ986,1,Rules!$H$7),"")&amp;"")</f>
        <v/>
      </c>
      <c r="E987">
        <f>IF(A987="","",IFERROR(INDEX(Crawl!$A986:$DZ986,1,Rules!$H$8),"")&amp;"")</f>
        <v/>
      </c>
      <c r="F987">
        <f>IF(A987="","",IFERROR(INDEX(Crawl!$A986:$DZ986,1,Rules!$H$9),""))</f>
        <v/>
      </c>
      <c r="G987">
        <f>IF(A987="","",IFERROR(INDEX(Crawl!$A986:$DZ986,1,Rules!$H$10),""))</f>
        <v/>
      </c>
      <c r="H987">
        <f>IF(A987="","",IFERROR(INDEX(Crawl!$A986:$DZ986,1,Rules!$H$12),""))</f>
        <v/>
      </c>
      <c r="I987">
        <f>IF(A987="","",IF(AND(N(H987)&gt;0,IFERROR(INDEX(Crawl!$A986:$DZ986,1,Rules!$H$11),"")&amp;""&lt;&gt;""),IFERROR(INDEX(Crawl!$A986:$DZ986,1,Rules!$H$11),"")&amp;"",IF(AND(ISNUMBER(J987),N(J987)&gt;=Rules!$B$12,IFERROR(INDEX(Crawl!$A986:$DZ986,1,Rules!$H$13),"")&amp;""&lt;&gt;""),IFERROR(INDEX(Crawl!$A986:$DZ986,1,Rules!$H$13),"")&amp;"","")))</f>
        <v/>
      </c>
      <c r="J987" s="19">
        <f>IF(A987="","",IF(IFERROR(INDEX(Crawl!$A986:$DZ986,1,Rules!$H$14),"")&amp;""="","",IFERROR(INDEX(Crawl!$A986:$DZ986,1,Rules!$H$14),"")))</f>
        <v/>
      </c>
      <c r="K987">
        <f>IF(A987="","",IFERROR(SUMIFS('GSC current'!$J$2:$J$2001,'GSC current'!$I$2:$I$2001,B987),0))</f>
        <v/>
      </c>
      <c r="L987">
        <f>IF(A987="","",IFERROR(SUMIFS('GSC current'!$K$2:$K$2001,'GSC current'!$I$2:$I$2001,B987),0))</f>
        <v/>
      </c>
      <c r="M987" s="20">
        <f>IF(A987="","",IF(N(L987)&gt;0,K987/L987,""))</f>
        <v/>
      </c>
      <c r="N987" s="21">
        <f>IF(A987="","",IF(N(L987)&gt;0,SUMIFS('GSC current'!$L$2:$L$2001,'GSC current'!$I$2:$I$2001,B987)/L987,""))</f>
        <v/>
      </c>
      <c r="O987">
        <f>IF(A987="","",IFERROR(SUMIFS('GSC previous'!$J$2:$J$2001,'GSC previous'!$I$2:$I$2001,B987),0))</f>
        <v/>
      </c>
      <c r="P987" s="22">
        <f>IF(A987="","",IF(N(O987)&gt;0,(K987-O987)/O987,""))</f>
        <v/>
      </c>
      <c r="Q987">
        <f>IF(A987="","",IFERROR(SUMIFS(GA4!$P$2:$P$2001,GA4!$O$2:$O$2001,B987),0))</f>
        <v/>
      </c>
      <c r="R987" s="23">
        <f>IF(A987="","",IF(N(Q987)&gt;0,SUMIFS(GA4!$Q$2:$Q$2001,GA4!$O$2:$O$2001,B987)/Q987,""))</f>
        <v/>
      </c>
      <c r="S987">
        <f>IF(A987="","",IFERROR(SUMIFS(GA4!$R$2:$R$2001,GA4!$O$2:$O$2001,B987),0))</f>
        <v/>
      </c>
      <c r="T987">
        <f>IF(A987="","",IF(AND(ISNUMBER(F987),LEFT(C987&amp;"",1)="2"),IF(F987&lt;Rules!$B$9,"Yes","No"),"No"))</f>
        <v/>
      </c>
      <c r="U987">
        <f>IF(A987="","",IF(AND(N(O987)&gt;=Rules!$B$8,ISNUMBER(P987)),IF(P987&lt;=-Rules!$B$7,"Yes","No"),"No"))</f>
        <v/>
      </c>
      <c r="V987">
        <f>IF(A987="","",IF(AND(N(L987)&gt;=Rules!$B$6,ISNUMBER(N987)),IF(AND(N987&gt;=Rules!$B$10,N987&lt;=Rules!$B$11),"Yes","No"),"No"))</f>
        <v/>
      </c>
      <c r="W987">
        <f>IF(A987="","",IF(I987&lt;&gt;"","Yes","No"))</f>
        <v/>
      </c>
      <c r="X987">
        <f>IF(I987="","",IF(SUMIFS($K$3:$K$2002,$A$3:$A$2002,SUBSTITUTE(SUBSTITUTE(I987,"?","~?"),"*","~*"))&gt;N(K987),"Yes","No"))</f>
        <v/>
      </c>
      <c r="Y987">
        <f>IF(A987="","",IF(N(S987)&gt;0,"Yes","No"))</f>
        <v/>
      </c>
      <c r="Z987">
        <f>IF(A987="","",IF(AND(N(K987)&lt;Rules!$B$5,N(L987)&lt;Rules!$B$6,N(Q987)&lt;Rules!$B$13,Y987="No"),"Yes","No"))</f>
        <v/>
      </c>
      <c r="AA987">
        <f>IF(A987="","",IF(LEFT(C987&amp;"",1)="3","Redirect",IF(OR(LEFT(C987&amp;"",1)="4",LEFT(C987&amp;"",1)="5"),IF(OR(N(K987)&gt;0,N(AC987)&gt;=Rules!$B$14),"Redirect","Prune"),IF(D987="Non-Indexable","Keep",IF(AND(W987="Yes",X987="Yes",Y987="No"),"Merge",IF(OR(U987="Yes",V987="Yes",AND(T987="Yes",N(L987)&gt;=Rules!$B$6)),"Update",IF(Z987="Yes",IF(N(AC987)&gt;=Rules!$B$14,"Redirect","Prune"),"Keep")))))))</f>
        <v/>
      </c>
      <c r="AB987">
        <f>IF(A987="","",IF(LEFT(C987&amp;"",1)="3","Already redirects ("&amp;C987&amp;"). Update internal links to point at the final URL.",IF(OR(LEFT(C987&amp;"",1)="4",LEFT(C987&amp;"",1)="5"),IF(AA987="Redirect","Returns "&amp;C987&amp;" but still has "&amp;N(K987)&amp;" clicks and "&amp;N(AC987)&amp;" referring domains. 301 it to the closest live page.","Returns "&amp;C987&amp;" with no clicks or links. Remove internal links and let it 404 or 410."),IF(D987="Non-Indexable","Non-indexable ("&amp;E987&amp;"). Keep if that is intentional; otherwise fix the canonical or noindex.",IF(AA987="Merge","Overlaps with "&amp;I987&amp;IF(N(J987)&gt;0," (similarity "&amp;TEXT(J987,"0.00")&amp;")","")&amp;", which gets more clicks. Merge the useful parts into it and 301 this URL.",IF(AA987="Update",MID(IF(U987="Yes","; Clicks down "&amp;TEXT(-P987,"0%")&amp;" on the previous period","")&amp;IF(V987="Yes","; Average position "&amp;TEXT(N987,"0.0")&amp;" on "&amp;TEXT(L987,"#,##0")&amp;" impressions (striking distance)","")&amp;IF(AND(T987="Yes",N(L987)&gt;=Rules!$B$6),"; Thin ("&amp;F987&amp;" words) but has search demand",""),3,400),IF(AA987="Prune","Low value: "&amp;N(K987)&amp;" clicks, "&amp;N(L987)&amp;" impressions, "&amp;N(Q987)&amp;" sessions, no key events. Remove or noindex it and update internal links.",IF(AA987="Redirect","Low value but "&amp;N(AC987)&amp;" referring domains. 301 it to the closest relevant page to keep those links.",IF(AND(Z987="No",Y987="Yes",N(K987)&lt;Rules!$B$5),"Low search traffic but it converts (key events: "&amp;S987&amp;"). Keep it and link to it.",IF(W987="Yes","Stronger than the page it overlaps ("&amp;I987&amp;"). Keep; merge that page into this one.","Healthy: "&amp;N(K987)&amp;" clicks"&amp;IF(ISNUMBER(N987),", average position "&amp;TEXT(N987,"0.0"),"")&amp;". Keep and monitor."))))))))))</f>
        <v/>
      </c>
      <c r="AE987">
        <f>IF(A987="","",IF(AD987&lt;&gt;"",AD987,AA987))</f>
        <v/>
      </c>
    </row>
    <row r="988">
      <c r="A988">
        <f>IF(Crawl!A987="","",Crawl!A987)</f>
        <v/>
      </c>
      <c r="B988">
        <f>IF(A988="","",Crawl!EC987)</f>
        <v/>
      </c>
      <c r="C988">
        <f>IF(A988="","",IFERROR(INDEX(Crawl!$A987:$DZ987,1,Rules!$H$6),""))</f>
        <v/>
      </c>
      <c r="D988">
        <f>IF(A988="","",IFERROR(INDEX(Crawl!$A987:$DZ987,1,Rules!$H$7),"")&amp;"")</f>
        <v/>
      </c>
      <c r="E988">
        <f>IF(A988="","",IFERROR(INDEX(Crawl!$A987:$DZ987,1,Rules!$H$8),"")&amp;"")</f>
        <v/>
      </c>
      <c r="F988">
        <f>IF(A988="","",IFERROR(INDEX(Crawl!$A987:$DZ987,1,Rules!$H$9),""))</f>
        <v/>
      </c>
      <c r="G988">
        <f>IF(A988="","",IFERROR(INDEX(Crawl!$A987:$DZ987,1,Rules!$H$10),""))</f>
        <v/>
      </c>
      <c r="H988">
        <f>IF(A988="","",IFERROR(INDEX(Crawl!$A987:$DZ987,1,Rules!$H$12),""))</f>
        <v/>
      </c>
      <c r="I988">
        <f>IF(A988="","",IF(AND(N(H988)&gt;0,IFERROR(INDEX(Crawl!$A987:$DZ987,1,Rules!$H$11),"")&amp;""&lt;&gt;""),IFERROR(INDEX(Crawl!$A987:$DZ987,1,Rules!$H$11),"")&amp;"",IF(AND(ISNUMBER(J988),N(J988)&gt;=Rules!$B$12,IFERROR(INDEX(Crawl!$A987:$DZ987,1,Rules!$H$13),"")&amp;""&lt;&gt;""),IFERROR(INDEX(Crawl!$A987:$DZ987,1,Rules!$H$13),"")&amp;"","")))</f>
        <v/>
      </c>
      <c r="J988" s="19">
        <f>IF(A988="","",IF(IFERROR(INDEX(Crawl!$A987:$DZ987,1,Rules!$H$14),"")&amp;""="","",IFERROR(INDEX(Crawl!$A987:$DZ987,1,Rules!$H$14),"")))</f>
        <v/>
      </c>
      <c r="K988">
        <f>IF(A988="","",IFERROR(SUMIFS('GSC current'!$J$2:$J$2001,'GSC current'!$I$2:$I$2001,B988),0))</f>
        <v/>
      </c>
      <c r="L988">
        <f>IF(A988="","",IFERROR(SUMIFS('GSC current'!$K$2:$K$2001,'GSC current'!$I$2:$I$2001,B988),0))</f>
        <v/>
      </c>
      <c r="M988" s="20">
        <f>IF(A988="","",IF(N(L988)&gt;0,K988/L988,""))</f>
        <v/>
      </c>
      <c r="N988" s="21">
        <f>IF(A988="","",IF(N(L988)&gt;0,SUMIFS('GSC current'!$L$2:$L$2001,'GSC current'!$I$2:$I$2001,B988)/L988,""))</f>
        <v/>
      </c>
      <c r="O988">
        <f>IF(A988="","",IFERROR(SUMIFS('GSC previous'!$J$2:$J$2001,'GSC previous'!$I$2:$I$2001,B988),0))</f>
        <v/>
      </c>
      <c r="P988" s="22">
        <f>IF(A988="","",IF(N(O988)&gt;0,(K988-O988)/O988,""))</f>
        <v/>
      </c>
      <c r="Q988">
        <f>IF(A988="","",IFERROR(SUMIFS(GA4!$P$2:$P$2001,GA4!$O$2:$O$2001,B988),0))</f>
        <v/>
      </c>
      <c r="R988" s="23">
        <f>IF(A988="","",IF(N(Q988)&gt;0,SUMIFS(GA4!$Q$2:$Q$2001,GA4!$O$2:$O$2001,B988)/Q988,""))</f>
        <v/>
      </c>
      <c r="S988">
        <f>IF(A988="","",IFERROR(SUMIFS(GA4!$R$2:$R$2001,GA4!$O$2:$O$2001,B988),0))</f>
        <v/>
      </c>
      <c r="T988">
        <f>IF(A988="","",IF(AND(ISNUMBER(F988),LEFT(C988&amp;"",1)="2"),IF(F988&lt;Rules!$B$9,"Yes","No"),"No"))</f>
        <v/>
      </c>
      <c r="U988">
        <f>IF(A988="","",IF(AND(N(O988)&gt;=Rules!$B$8,ISNUMBER(P988)),IF(P988&lt;=-Rules!$B$7,"Yes","No"),"No"))</f>
        <v/>
      </c>
      <c r="V988">
        <f>IF(A988="","",IF(AND(N(L988)&gt;=Rules!$B$6,ISNUMBER(N988)),IF(AND(N988&gt;=Rules!$B$10,N988&lt;=Rules!$B$11),"Yes","No"),"No"))</f>
        <v/>
      </c>
      <c r="W988">
        <f>IF(A988="","",IF(I988&lt;&gt;"","Yes","No"))</f>
        <v/>
      </c>
      <c r="X988">
        <f>IF(I988="","",IF(SUMIFS($K$3:$K$2002,$A$3:$A$2002,SUBSTITUTE(SUBSTITUTE(I988,"?","~?"),"*","~*"))&gt;N(K988),"Yes","No"))</f>
        <v/>
      </c>
      <c r="Y988">
        <f>IF(A988="","",IF(N(S988)&gt;0,"Yes","No"))</f>
        <v/>
      </c>
      <c r="Z988">
        <f>IF(A988="","",IF(AND(N(K988)&lt;Rules!$B$5,N(L988)&lt;Rules!$B$6,N(Q988)&lt;Rules!$B$13,Y988="No"),"Yes","No"))</f>
        <v/>
      </c>
      <c r="AA988">
        <f>IF(A988="","",IF(LEFT(C988&amp;"",1)="3","Redirect",IF(OR(LEFT(C988&amp;"",1)="4",LEFT(C988&amp;"",1)="5"),IF(OR(N(K988)&gt;0,N(AC988)&gt;=Rules!$B$14),"Redirect","Prune"),IF(D988="Non-Indexable","Keep",IF(AND(W988="Yes",X988="Yes",Y988="No"),"Merge",IF(OR(U988="Yes",V988="Yes",AND(T988="Yes",N(L988)&gt;=Rules!$B$6)),"Update",IF(Z988="Yes",IF(N(AC988)&gt;=Rules!$B$14,"Redirect","Prune"),"Keep")))))))</f>
        <v/>
      </c>
      <c r="AB988">
        <f>IF(A988="","",IF(LEFT(C988&amp;"",1)="3","Already redirects ("&amp;C988&amp;"). Update internal links to point at the final URL.",IF(OR(LEFT(C988&amp;"",1)="4",LEFT(C988&amp;"",1)="5"),IF(AA988="Redirect","Returns "&amp;C988&amp;" but still has "&amp;N(K988)&amp;" clicks and "&amp;N(AC988)&amp;" referring domains. 301 it to the closest live page.","Returns "&amp;C988&amp;" with no clicks or links. Remove internal links and let it 404 or 410."),IF(D988="Non-Indexable","Non-indexable ("&amp;E988&amp;"). Keep if that is intentional; otherwise fix the canonical or noindex.",IF(AA988="Merge","Overlaps with "&amp;I988&amp;IF(N(J988)&gt;0," (similarity "&amp;TEXT(J988,"0.00")&amp;")","")&amp;", which gets more clicks. Merge the useful parts into it and 301 this URL.",IF(AA988="Update",MID(IF(U988="Yes","; Clicks down "&amp;TEXT(-P988,"0%")&amp;" on the previous period","")&amp;IF(V988="Yes","; Average position "&amp;TEXT(N988,"0.0")&amp;" on "&amp;TEXT(L988,"#,##0")&amp;" impressions (striking distance)","")&amp;IF(AND(T988="Yes",N(L988)&gt;=Rules!$B$6),"; Thin ("&amp;F988&amp;" words) but has search demand",""),3,400),IF(AA988="Prune","Low value: "&amp;N(K988)&amp;" clicks, "&amp;N(L988)&amp;" impressions, "&amp;N(Q988)&amp;" sessions, no key events. Remove or noindex it and update internal links.",IF(AA988="Redirect","Low value but "&amp;N(AC988)&amp;" referring domains. 301 it to the closest relevant page to keep those links.",IF(AND(Z988="No",Y988="Yes",N(K988)&lt;Rules!$B$5),"Low search traffic but it converts (key events: "&amp;S988&amp;"). Keep it and link to it.",IF(W988="Yes","Stronger than the page it overlaps ("&amp;I988&amp;"). Keep; merge that page into this one.","Healthy: "&amp;N(K988)&amp;" clicks"&amp;IF(ISNUMBER(N988),", average position "&amp;TEXT(N988,"0.0"),"")&amp;". Keep and monitor."))))))))))</f>
        <v/>
      </c>
      <c r="AE988">
        <f>IF(A988="","",IF(AD988&lt;&gt;"",AD988,AA988))</f>
        <v/>
      </c>
    </row>
    <row r="989">
      <c r="A989">
        <f>IF(Crawl!A988="","",Crawl!A988)</f>
        <v/>
      </c>
      <c r="B989">
        <f>IF(A989="","",Crawl!EC988)</f>
        <v/>
      </c>
      <c r="C989">
        <f>IF(A989="","",IFERROR(INDEX(Crawl!$A988:$DZ988,1,Rules!$H$6),""))</f>
        <v/>
      </c>
      <c r="D989">
        <f>IF(A989="","",IFERROR(INDEX(Crawl!$A988:$DZ988,1,Rules!$H$7),"")&amp;"")</f>
        <v/>
      </c>
      <c r="E989">
        <f>IF(A989="","",IFERROR(INDEX(Crawl!$A988:$DZ988,1,Rules!$H$8),"")&amp;"")</f>
        <v/>
      </c>
      <c r="F989">
        <f>IF(A989="","",IFERROR(INDEX(Crawl!$A988:$DZ988,1,Rules!$H$9),""))</f>
        <v/>
      </c>
      <c r="G989">
        <f>IF(A989="","",IFERROR(INDEX(Crawl!$A988:$DZ988,1,Rules!$H$10),""))</f>
        <v/>
      </c>
      <c r="H989">
        <f>IF(A989="","",IFERROR(INDEX(Crawl!$A988:$DZ988,1,Rules!$H$12),""))</f>
        <v/>
      </c>
      <c r="I989">
        <f>IF(A989="","",IF(AND(N(H989)&gt;0,IFERROR(INDEX(Crawl!$A988:$DZ988,1,Rules!$H$11),"")&amp;""&lt;&gt;""),IFERROR(INDEX(Crawl!$A988:$DZ988,1,Rules!$H$11),"")&amp;"",IF(AND(ISNUMBER(J989),N(J989)&gt;=Rules!$B$12,IFERROR(INDEX(Crawl!$A988:$DZ988,1,Rules!$H$13),"")&amp;""&lt;&gt;""),IFERROR(INDEX(Crawl!$A988:$DZ988,1,Rules!$H$13),"")&amp;"","")))</f>
        <v/>
      </c>
      <c r="J989" s="19">
        <f>IF(A989="","",IF(IFERROR(INDEX(Crawl!$A988:$DZ988,1,Rules!$H$14),"")&amp;""="","",IFERROR(INDEX(Crawl!$A988:$DZ988,1,Rules!$H$14),"")))</f>
        <v/>
      </c>
      <c r="K989">
        <f>IF(A989="","",IFERROR(SUMIFS('GSC current'!$J$2:$J$2001,'GSC current'!$I$2:$I$2001,B989),0))</f>
        <v/>
      </c>
      <c r="L989">
        <f>IF(A989="","",IFERROR(SUMIFS('GSC current'!$K$2:$K$2001,'GSC current'!$I$2:$I$2001,B989),0))</f>
        <v/>
      </c>
      <c r="M989" s="20">
        <f>IF(A989="","",IF(N(L989)&gt;0,K989/L989,""))</f>
        <v/>
      </c>
      <c r="N989" s="21">
        <f>IF(A989="","",IF(N(L989)&gt;0,SUMIFS('GSC current'!$L$2:$L$2001,'GSC current'!$I$2:$I$2001,B989)/L989,""))</f>
        <v/>
      </c>
      <c r="O989">
        <f>IF(A989="","",IFERROR(SUMIFS('GSC previous'!$J$2:$J$2001,'GSC previous'!$I$2:$I$2001,B989),0))</f>
        <v/>
      </c>
      <c r="P989" s="22">
        <f>IF(A989="","",IF(N(O989)&gt;0,(K989-O989)/O989,""))</f>
        <v/>
      </c>
      <c r="Q989">
        <f>IF(A989="","",IFERROR(SUMIFS(GA4!$P$2:$P$2001,GA4!$O$2:$O$2001,B989),0))</f>
        <v/>
      </c>
      <c r="R989" s="23">
        <f>IF(A989="","",IF(N(Q989)&gt;0,SUMIFS(GA4!$Q$2:$Q$2001,GA4!$O$2:$O$2001,B989)/Q989,""))</f>
        <v/>
      </c>
      <c r="S989">
        <f>IF(A989="","",IFERROR(SUMIFS(GA4!$R$2:$R$2001,GA4!$O$2:$O$2001,B989),0))</f>
        <v/>
      </c>
      <c r="T989">
        <f>IF(A989="","",IF(AND(ISNUMBER(F989),LEFT(C989&amp;"",1)="2"),IF(F989&lt;Rules!$B$9,"Yes","No"),"No"))</f>
        <v/>
      </c>
      <c r="U989">
        <f>IF(A989="","",IF(AND(N(O989)&gt;=Rules!$B$8,ISNUMBER(P989)),IF(P989&lt;=-Rules!$B$7,"Yes","No"),"No"))</f>
        <v/>
      </c>
      <c r="V989">
        <f>IF(A989="","",IF(AND(N(L989)&gt;=Rules!$B$6,ISNUMBER(N989)),IF(AND(N989&gt;=Rules!$B$10,N989&lt;=Rules!$B$11),"Yes","No"),"No"))</f>
        <v/>
      </c>
      <c r="W989">
        <f>IF(A989="","",IF(I989&lt;&gt;"","Yes","No"))</f>
        <v/>
      </c>
      <c r="X989">
        <f>IF(I989="","",IF(SUMIFS($K$3:$K$2002,$A$3:$A$2002,SUBSTITUTE(SUBSTITUTE(I989,"?","~?"),"*","~*"))&gt;N(K989),"Yes","No"))</f>
        <v/>
      </c>
      <c r="Y989">
        <f>IF(A989="","",IF(N(S989)&gt;0,"Yes","No"))</f>
        <v/>
      </c>
      <c r="Z989">
        <f>IF(A989="","",IF(AND(N(K989)&lt;Rules!$B$5,N(L989)&lt;Rules!$B$6,N(Q989)&lt;Rules!$B$13,Y989="No"),"Yes","No"))</f>
        <v/>
      </c>
      <c r="AA989">
        <f>IF(A989="","",IF(LEFT(C989&amp;"",1)="3","Redirect",IF(OR(LEFT(C989&amp;"",1)="4",LEFT(C989&amp;"",1)="5"),IF(OR(N(K989)&gt;0,N(AC989)&gt;=Rules!$B$14),"Redirect","Prune"),IF(D989="Non-Indexable","Keep",IF(AND(W989="Yes",X989="Yes",Y989="No"),"Merge",IF(OR(U989="Yes",V989="Yes",AND(T989="Yes",N(L989)&gt;=Rules!$B$6)),"Update",IF(Z989="Yes",IF(N(AC989)&gt;=Rules!$B$14,"Redirect","Prune"),"Keep")))))))</f>
        <v/>
      </c>
      <c r="AB989">
        <f>IF(A989="","",IF(LEFT(C989&amp;"",1)="3","Already redirects ("&amp;C989&amp;"). Update internal links to point at the final URL.",IF(OR(LEFT(C989&amp;"",1)="4",LEFT(C989&amp;"",1)="5"),IF(AA989="Redirect","Returns "&amp;C989&amp;" but still has "&amp;N(K989)&amp;" clicks and "&amp;N(AC989)&amp;" referring domains. 301 it to the closest live page.","Returns "&amp;C989&amp;" with no clicks or links. Remove internal links and let it 404 or 410."),IF(D989="Non-Indexable","Non-indexable ("&amp;E989&amp;"). Keep if that is intentional; otherwise fix the canonical or noindex.",IF(AA989="Merge","Overlaps with "&amp;I989&amp;IF(N(J989)&gt;0," (similarity "&amp;TEXT(J989,"0.00")&amp;")","")&amp;", which gets more clicks. Merge the useful parts into it and 301 this URL.",IF(AA989="Update",MID(IF(U989="Yes","; Clicks down "&amp;TEXT(-P989,"0%")&amp;" on the previous period","")&amp;IF(V989="Yes","; Average position "&amp;TEXT(N989,"0.0")&amp;" on "&amp;TEXT(L989,"#,##0")&amp;" impressions (striking distance)","")&amp;IF(AND(T989="Yes",N(L989)&gt;=Rules!$B$6),"; Thin ("&amp;F989&amp;" words) but has search demand",""),3,400),IF(AA989="Prune","Low value: "&amp;N(K989)&amp;" clicks, "&amp;N(L989)&amp;" impressions, "&amp;N(Q989)&amp;" sessions, no key events. Remove or noindex it and update internal links.",IF(AA989="Redirect","Low value but "&amp;N(AC989)&amp;" referring domains. 301 it to the closest relevant page to keep those links.",IF(AND(Z989="No",Y989="Yes",N(K989)&lt;Rules!$B$5),"Low search traffic but it converts (key events: "&amp;S989&amp;"). Keep it and link to it.",IF(W989="Yes","Stronger than the page it overlaps ("&amp;I989&amp;"). Keep; merge that page into this one.","Healthy: "&amp;N(K989)&amp;" clicks"&amp;IF(ISNUMBER(N989),", average position "&amp;TEXT(N989,"0.0"),"")&amp;". Keep and monitor."))))))))))</f>
        <v/>
      </c>
      <c r="AE989">
        <f>IF(A989="","",IF(AD989&lt;&gt;"",AD989,AA989))</f>
        <v/>
      </c>
    </row>
    <row r="990">
      <c r="A990">
        <f>IF(Crawl!A989="","",Crawl!A989)</f>
        <v/>
      </c>
      <c r="B990">
        <f>IF(A990="","",Crawl!EC989)</f>
        <v/>
      </c>
      <c r="C990">
        <f>IF(A990="","",IFERROR(INDEX(Crawl!$A989:$DZ989,1,Rules!$H$6),""))</f>
        <v/>
      </c>
      <c r="D990">
        <f>IF(A990="","",IFERROR(INDEX(Crawl!$A989:$DZ989,1,Rules!$H$7),"")&amp;"")</f>
        <v/>
      </c>
      <c r="E990">
        <f>IF(A990="","",IFERROR(INDEX(Crawl!$A989:$DZ989,1,Rules!$H$8),"")&amp;"")</f>
        <v/>
      </c>
      <c r="F990">
        <f>IF(A990="","",IFERROR(INDEX(Crawl!$A989:$DZ989,1,Rules!$H$9),""))</f>
        <v/>
      </c>
      <c r="G990">
        <f>IF(A990="","",IFERROR(INDEX(Crawl!$A989:$DZ989,1,Rules!$H$10),""))</f>
        <v/>
      </c>
      <c r="H990">
        <f>IF(A990="","",IFERROR(INDEX(Crawl!$A989:$DZ989,1,Rules!$H$12),""))</f>
        <v/>
      </c>
      <c r="I990">
        <f>IF(A990="","",IF(AND(N(H990)&gt;0,IFERROR(INDEX(Crawl!$A989:$DZ989,1,Rules!$H$11),"")&amp;""&lt;&gt;""),IFERROR(INDEX(Crawl!$A989:$DZ989,1,Rules!$H$11),"")&amp;"",IF(AND(ISNUMBER(J990),N(J990)&gt;=Rules!$B$12,IFERROR(INDEX(Crawl!$A989:$DZ989,1,Rules!$H$13),"")&amp;""&lt;&gt;""),IFERROR(INDEX(Crawl!$A989:$DZ989,1,Rules!$H$13),"")&amp;"","")))</f>
        <v/>
      </c>
      <c r="J990" s="19">
        <f>IF(A990="","",IF(IFERROR(INDEX(Crawl!$A989:$DZ989,1,Rules!$H$14),"")&amp;""="","",IFERROR(INDEX(Crawl!$A989:$DZ989,1,Rules!$H$14),"")))</f>
        <v/>
      </c>
      <c r="K990">
        <f>IF(A990="","",IFERROR(SUMIFS('GSC current'!$J$2:$J$2001,'GSC current'!$I$2:$I$2001,B990),0))</f>
        <v/>
      </c>
      <c r="L990">
        <f>IF(A990="","",IFERROR(SUMIFS('GSC current'!$K$2:$K$2001,'GSC current'!$I$2:$I$2001,B990),0))</f>
        <v/>
      </c>
      <c r="M990" s="20">
        <f>IF(A990="","",IF(N(L990)&gt;0,K990/L990,""))</f>
        <v/>
      </c>
      <c r="N990" s="21">
        <f>IF(A990="","",IF(N(L990)&gt;0,SUMIFS('GSC current'!$L$2:$L$2001,'GSC current'!$I$2:$I$2001,B990)/L990,""))</f>
        <v/>
      </c>
      <c r="O990">
        <f>IF(A990="","",IFERROR(SUMIFS('GSC previous'!$J$2:$J$2001,'GSC previous'!$I$2:$I$2001,B990),0))</f>
        <v/>
      </c>
      <c r="P990" s="22">
        <f>IF(A990="","",IF(N(O990)&gt;0,(K990-O990)/O990,""))</f>
        <v/>
      </c>
      <c r="Q990">
        <f>IF(A990="","",IFERROR(SUMIFS(GA4!$P$2:$P$2001,GA4!$O$2:$O$2001,B990),0))</f>
        <v/>
      </c>
      <c r="R990" s="23">
        <f>IF(A990="","",IF(N(Q990)&gt;0,SUMIFS(GA4!$Q$2:$Q$2001,GA4!$O$2:$O$2001,B990)/Q990,""))</f>
        <v/>
      </c>
      <c r="S990">
        <f>IF(A990="","",IFERROR(SUMIFS(GA4!$R$2:$R$2001,GA4!$O$2:$O$2001,B990),0))</f>
        <v/>
      </c>
      <c r="T990">
        <f>IF(A990="","",IF(AND(ISNUMBER(F990),LEFT(C990&amp;"",1)="2"),IF(F990&lt;Rules!$B$9,"Yes","No"),"No"))</f>
        <v/>
      </c>
      <c r="U990">
        <f>IF(A990="","",IF(AND(N(O990)&gt;=Rules!$B$8,ISNUMBER(P990)),IF(P990&lt;=-Rules!$B$7,"Yes","No"),"No"))</f>
        <v/>
      </c>
      <c r="V990">
        <f>IF(A990="","",IF(AND(N(L990)&gt;=Rules!$B$6,ISNUMBER(N990)),IF(AND(N990&gt;=Rules!$B$10,N990&lt;=Rules!$B$11),"Yes","No"),"No"))</f>
        <v/>
      </c>
      <c r="W990">
        <f>IF(A990="","",IF(I990&lt;&gt;"","Yes","No"))</f>
        <v/>
      </c>
      <c r="X990">
        <f>IF(I990="","",IF(SUMIFS($K$3:$K$2002,$A$3:$A$2002,SUBSTITUTE(SUBSTITUTE(I990,"?","~?"),"*","~*"))&gt;N(K990),"Yes","No"))</f>
        <v/>
      </c>
      <c r="Y990">
        <f>IF(A990="","",IF(N(S990)&gt;0,"Yes","No"))</f>
        <v/>
      </c>
      <c r="Z990">
        <f>IF(A990="","",IF(AND(N(K990)&lt;Rules!$B$5,N(L990)&lt;Rules!$B$6,N(Q990)&lt;Rules!$B$13,Y990="No"),"Yes","No"))</f>
        <v/>
      </c>
      <c r="AA990">
        <f>IF(A990="","",IF(LEFT(C990&amp;"",1)="3","Redirect",IF(OR(LEFT(C990&amp;"",1)="4",LEFT(C990&amp;"",1)="5"),IF(OR(N(K990)&gt;0,N(AC990)&gt;=Rules!$B$14),"Redirect","Prune"),IF(D990="Non-Indexable","Keep",IF(AND(W990="Yes",X990="Yes",Y990="No"),"Merge",IF(OR(U990="Yes",V990="Yes",AND(T990="Yes",N(L990)&gt;=Rules!$B$6)),"Update",IF(Z990="Yes",IF(N(AC990)&gt;=Rules!$B$14,"Redirect","Prune"),"Keep")))))))</f>
        <v/>
      </c>
      <c r="AB990">
        <f>IF(A990="","",IF(LEFT(C990&amp;"",1)="3","Already redirects ("&amp;C990&amp;"). Update internal links to point at the final URL.",IF(OR(LEFT(C990&amp;"",1)="4",LEFT(C990&amp;"",1)="5"),IF(AA990="Redirect","Returns "&amp;C990&amp;" but still has "&amp;N(K990)&amp;" clicks and "&amp;N(AC990)&amp;" referring domains. 301 it to the closest live page.","Returns "&amp;C990&amp;" with no clicks or links. Remove internal links and let it 404 or 410."),IF(D990="Non-Indexable","Non-indexable ("&amp;E990&amp;"). Keep if that is intentional; otherwise fix the canonical or noindex.",IF(AA990="Merge","Overlaps with "&amp;I990&amp;IF(N(J990)&gt;0," (similarity "&amp;TEXT(J990,"0.00")&amp;")","")&amp;", which gets more clicks. Merge the useful parts into it and 301 this URL.",IF(AA990="Update",MID(IF(U990="Yes","; Clicks down "&amp;TEXT(-P990,"0%")&amp;" on the previous period","")&amp;IF(V990="Yes","; Average position "&amp;TEXT(N990,"0.0")&amp;" on "&amp;TEXT(L990,"#,##0")&amp;" impressions (striking distance)","")&amp;IF(AND(T990="Yes",N(L990)&gt;=Rules!$B$6),"; Thin ("&amp;F990&amp;" words) but has search demand",""),3,400),IF(AA990="Prune","Low value: "&amp;N(K990)&amp;" clicks, "&amp;N(L990)&amp;" impressions, "&amp;N(Q990)&amp;" sessions, no key events. Remove or noindex it and update internal links.",IF(AA990="Redirect","Low value but "&amp;N(AC990)&amp;" referring domains. 301 it to the closest relevant page to keep those links.",IF(AND(Z990="No",Y990="Yes",N(K990)&lt;Rules!$B$5),"Low search traffic but it converts (key events: "&amp;S990&amp;"). Keep it and link to it.",IF(W990="Yes","Stronger than the page it overlaps ("&amp;I990&amp;"). Keep; merge that page into this one.","Healthy: "&amp;N(K990)&amp;" clicks"&amp;IF(ISNUMBER(N990),", average position "&amp;TEXT(N990,"0.0"),"")&amp;". Keep and monitor."))))))))))</f>
        <v/>
      </c>
      <c r="AE990">
        <f>IF(A990="","",IF(AD990&lt;&gt;"",AD990,AA990))</f>
        <v/>
      </c>
    </row>
    <row r="991">
      <c r="A991">
        <f>IF(Crawl!A990="","",Crawl!A990)</f>
        <v/>
      </c>
      <c r="B991">
        <f>IF(A991="","",Crawl!EC990)</f>
        <v/>
      </c>
      <c r="C991">
        <f>IF(A991="","",IFERROR(INDEX(Crawl!$A990:$DZ990,1,Rules!$H$6),""))</f>
        <v/>
      </c>
      <c r="D991">
        <f>IF(A991="","",IFERROR(INDEX(Crawl!$A990:$DZ990,1,Rules!$H$7),"")&amp;"")</f>
        <v/>
      </c>
      <c r="E991">
        <f>IF(A991="","",IFERROR(INDEX(Crawl!$A990:$DZ990,1,Rules!$H$8),"")&amp;"")</f>
        <v/>
      </c>
      <c r="F991">
        <f>IF(A991="","",IFERROR(INDEX(Crawl!$A990:$DZ990,1,Rules!$H$9),""))</f>
        <v/>
      </c>
      <c r="G991">
        <f>IF(A991="","",IFERROR(INDEX(Crawl!$A990:$DZ990,1,Rules!$H$10),""))</f>
        <v/>
      </c>
      <c r="H991">
        <f>IF(A991="","",IFERROR(INDEX(Crawl!$A990:$DZ990,1,Rules!$H$12),""))</f>
        <v/>
      </c>
      <c r="I991">
        <f>IF(A991="","",IF(AND(N(H991)&gt;0,IFERROR(INDEX(Crawl!$A990:$DZ990,1,Rules!$H$11),"")&amp;""&lt;&gt;""),IFERROR(INDEX(Crawl!$A990:$DZ990,1,Rules!$H$11),"")&amp;"",IF(AND(ISNUMBER(J991),N(J991)&gt;=Rules!$B$12,IFERROR(INDEX(Crawl!$A990:$DZ990,1,Rules!$H$13),"")&amp;""&lt;&gt;""),IFERROR(INDEX(Crawl!$A990:$DZ990,1,Rules!$H$13),"")&amp;"","")))</f>
        <v/>
      </c>
      <c r="J991" s="19">
        <f>IF(A991="","",IF(IFERROR(INDEX(Crawl!$A990:$DZ990,1,Rules!$H$14),"")&amp;""="","",IFERROR(INDEX(Crawl!$A990:$DZ990,1,Rules!$H$14),"")))</f>
        <v/>
      </c>
      <c r="K991">
        <f>IF(A991="","",IFERROR(SUMIFS('GSC current'!$J$2:$J$2001,'GSC current'!$I$2:$I$2001,B991),0))</f>
        <v/>
      </c>
      <c r="L991">
        <f>IF(A991="","",IFERROR(SUMIFS('GSC current'!$K$2:$K$2001,'GSC current'!$I$2:$I$2001,B991),0))</f>
        <v/>
      </c>
      <c r="M991" s="20">
        <f>IF(A991="","",IF(N(L991)&gt;0,K991/L991,""))</f>
        <v/>
      </c>
      <c r="N991" s="21">
        <f>IF(A991="","",IF(N(L991)&gt;0,SUMIFS('GSC current'!$L$2:$L$2001,'GSC current'!$I$2:$I$2001,B991)/L991,""))</f>
        <v/>
      </c>
      <c r="O991">
        <f>IF(A991="","",IFERROR(SUMIFS('GSC previous'!$J$2:$J$2001,'GSC previous'!$I$2:$I$2001,B991),0))</f>
        <v/>
      </c>
      <c r="P991" s="22">
        <f>IF(A991="","",IF(N(O991)&gt;0,(K991-O991)/O991,""))</f>
        <v/>
      </c>
      <c r="Q991">
        <f>IF(A991="","",IFERROR(SUMIFS(GA4!$P$2:$P$2001,GA4!$O$2:$O$2001,B991),0))</f>
        <v/>
      </c>
      <c r="R991" s="23">
        <f>IF(A991="","",IF(N(Q991)&gt;0,SUMIFS(GA4!$Q$2:$Q$2001,GA4!$O$2:$O$2001,B991)/Q991,""))</f>
        <v/>
      </c>
      <c r="S991">
        <f>IF(A991="","",IFERROR(SUMIFS(GA4!$R$2:$R$2001,GA4!$O$2:$O$2001,B991),0))</f>
        <v/>
      </c>
      <c r="T991">
        <f>IF(A991="","",IF(AND(ISNUMBER(F991),LEFT(C991&amp;"",1)="2"),IF(F991&lt;Rules!$B$9,"Yes","No"),"No"))</f>
        <v/>
      </c>
      <c r="U991">
        <f>IF(A991="","",IF(AND(N(O991)&gt;=Rules!$B$8,ISNUMBER(P991)),IF(P991&lt;=-Rules!$B$7,"Yes","No"),"No"))</f>
        <v/>
      </c>
      <c r="V991">
        <f>IF(A991="","",IF(AND(N(L991)&gt;=Rules!$B$6,ISNUMBER(N991)),IF(AND(N991&gt;=Rules!$B$10,N991&lt;=Rules!$B$11),"Yes","No"),"No"))</f>
        <v/>
      </c>
      <c r="W991">
        <f>IF(A991="","",IF(I991&lt;&gt;"","Yes","No"))</f>
        <v/>
      </c>
      <c r="X991">
        <f>IF(I991="","",IF(SUMIFS($K$3:$K$2002,$A$3:$A$2002,SUBSTITUTE(SUBSTITUTE(I991,"?","~?"),"*","~*"))&gt;N(K991),"Yes","No"))</f>
        <v/>
      </c>
      <c r="Y991">
        <f>IF(A991="","",IF(N(S991)&gt;0,"Yes","No"))</f>
        <v/>
      </c>
      <c r="Z991">
        <f>IF(A991="","",IF(AND(N(K991)&lt;Rules!$B$5,N(L991)&lt;Rules!$B$6,N(Q991)&lt;Rules!$B$13,Y991="No"),"Yes","No"))</f>
        <v/>
      </c>
      <c r="AA991">
        <f>IF(A991="","",IF(LEFT(C991&amp;"",1)="3","Redirect",IF(OR(LEFT(C991&amp;"",1)="4",LEFT(C991&amp;"",1)="5"),IF(OR(N(K991)&gt;0,N(AC991)&gt;=Rules!$B$14),"Redirect","Prune"),IF(D991="Non-Indexable","Keep",IF(AND(W991="Yes",X991="Yes",Y991="No"),"Merge",IF(OR(U991="Yes",V991="Yes",AND(T991="Yes",N(L991)&gt;=Rules!$B$6)),"Update",IF(Z991="Yes",IF(N(AC991)&gt;=Rules!$B$14,"Redirect","Prune"),"Keep")))))))</f>
        <v/>
      </c>
      <c r="AB991">
        <f>IF(A991="","",IF(LEFT(C991&amp;"",1)="3","Already redirects ("&amp;C991&amp;"). Update internal links to point at the final URL.",IF(OR(LEFT(C991&amp;"",1)="4",LEFT(C991&amp;"",1)="5"),IF(AA991="Redirect","Returns "&amp;C991&amp;" but still has "&amp;N(K991)&amp;" clicks and "&amp;N(AC991)&amp;" referring domains. 301 it to the closest live page.","Returns "&amp;C991&amp;" with no clicks or links. Remove internal links and let it 404 or 410."),IF(D991="Non-Indexable","Non-indexable ("&amp;E991&amp;"). Keep if that is intentional; otherwise fix the canonical or noindex.",IF(AA991="Merge","Overlaps with "&amp;I991&amp;IF(N(J991)&gt;0," (similarity "&amp;TEXT(J991,"0.00")&amp;")","")&amp;", which gets more clicks. Merge the useful parts into it and 301 this URL.",IF(AA991="Update",MID(IF(U991="Yes","; Clicks down "&amp;TEXT(-P991,"0%")&amp;" on the previous period","")&amp;IF(V991="Yes","; Average position "&amp;TEXT(N991,"0.0")&amp;" on "&amp;TEXT(L991,"#,##0")&amp;" impressions (striking distance)","")&amp;IF(AND(T991="Yes",N(L991)&gt;=Rules!$B$6),"; Thin ("&amp;F991&amp;" words) but has search demand",""),3,400),IF(AA991="Prune","Low value: "&amp;N(K991)&amp;" clicks, "&amp;N(L991)&amp;" impressions, "&amp;N(Q991)&amp;" sessions, no key events. Remove or noindex it and update internal links.",IF(AA991="Redirect","Low value but "&amp;N(AC991)&amp;" referring domains. 301 it to the closest relevant page to keep those links.",IF(AND(Z991="No",Y991="Yes",N(K991)&lt;Rules!$B$5),"Low search traffic but it converts (key events: "&amp;S991&amp;"). Keep it and link to it.",IF(W991="Yes","Stronger than the page it overlaps ("&amp;I991&amp;"). Keep; merge that page into this one.","Healthy: "&amp;N(K991)&amp;" clicks"&amp;IF(ISNUMBER(N991),", average position "&amp;TEXT(N991,"0.0"),"")&amp;". Keep and monitor."))))))))))</f>
        <v/>
      </c>
      <c r="AE991">
        <f>IF(A991="","",IF(AD991&lt;&gt;"",AD991,AA991))</f>
        <v/>
      </c>
    </row>
    <row r="992">
      <c r="A992">
        <f>IF(Crawl!A991="","",Crawl!A991)</f>
        <v/>
      </c>
      <c r="B992">
        <f>IF(A992="","",Crawl!EC991)</f>
        <v/>
      </c>
      <c r="C992">
        <f>IF(A992="","",IFERROR(INDEX(Crawl!$A991:$DZ991,1,Rules!$H$6),""))</f>
        <v/>
      </c>
      <c r="D992">
        <f>IF(A992="","",IFERROR(INDEX(Crawl!$A991:$DZ991,1,Rules!$H$7),"")&amp;"")</f>
        <v/>
      </c>
      <c r="E992">
        <f>IF(A992="","",IFERROR(INDEX(Crawl!$A991:$DZ991,1,Rules!$H$8),"")&amp;"")</f>
        <v/>
      </c>
      <c r="F992">
        <f>IF(A992="","",IFERROR(INDEX(Crawl!$A991:$DZ991,1,Rules!$H$9),""))</f>
        <v/>
      </c>
      <c r="G992">
        <f>IF(A992="","",IFERROR(INDEX(Crawl!$A991:$DZ991,1,Rules!$H$10),""))</f>
        <v/>
      </c>
      <c r="H992">
        <f>IF(A992="","",IFERROR(INDEX(Crawl!$A991:$DZ991,1,Rules!$H$12),""))</f>
        <v/>
      </c>
      <c r="I992">
        <f>IF(A992="","",IF(AND(N(H992)&gt;0,IFERROR(INDEX(Crawl!$A991:$DZ991,1,Rules!$H$11),"")&amp;""&lt;&gt;""),IFERROR(INDEX(Crawl!$A991:$DZ991,1,Rules!$H$11),"")&amp;"",IF(AND(ISNUMBER(J992),N(J992)&gt;=Rules!$B$12,IFERROR(INDEX(Crawl!$A991:$DZ991,1,Rules!$H$13),"")&amp;""&lt;&gt;""),IFERROR(INDEX(Crawl!$A991:$DZ991,1,Rules!$H$13),"")&amp;"","")))</f>
        <v/>
      </c>
      <c r="J992" s="19">
        <f>IF(A992="","",IF(IFERROR(INDEX(Crawl!$A991:$DZ991,1,Rules!$H$14),"")&amp;""="","",IFERROR(INDEX(Crawl!$A991:$DZ991,1,Rules!$H$14),"")))</f>
        <v/>
      </c>
      <c r="K992">
        <f>IF(A992="","",IFERROR(SUMIFS('GSC current'!$J$2:$J$2001,'GSC current'!$I$2:$I$2001,B992),0))</f>
        <v/>
      </c>
      <c r="L992">
        <f>IF(A992="","",IFERROR(SUMIFS('GSC current'!$K$2:$K$2001,'GSC current'!$I$2:$I$2001,B992),0))</f>
        <v/>
      </c>
      <c r="M992" s="20">
        <f>IF(A992="","",IF(N(L992)&gt;0,K992/L992,""))</f>
        <v/>
      </c>
      <c r="N992" s="21">
        <f>IF(A992="","",IF(N(L992)&gt;0,SUMIFS('GSC current'!$L$2:$L$2001,'GSC current'!$I$2:$I$2001,B992)/L992,""))</f>
        <v/>
      </c>
      <c r="O992">
        <f>IF(A992="","",IFERROR(SUMIFS('GSC previous'!$J$2:$J$2001,'GSC previous'!$I$2:$I$2001,B992),0))</f>
        <v/>
      </c>
      <c r="P992" s="22">
        <f>IF(A992="","",IF(N(O992)&gt;0,(K992-O992)/O992,""))</f>
        <v/>
      </c>
      <c r="Q992">
        <f>IF(A992="","",IFERROR(SUMIFS(GA4!$P$2:$P$2001,GA4!$O$2:$O$2001,B992),0))</f>
        <v/>
      </c>
      <c r="R992" s="23">
        <f>IF(A992="","",IF(N(Q992)&gt;0,SUMIFS(GA4!$Q$2:$Q$2001,GA4!$O$2:$O$2001,B992)/Q992,""))</f>
        <v/>
      </c>
      <c r="S992">
        <f>IF(A992="","",IFERROR(SUMIFS(GA4!$R$2:$R$2001,GA4!$O$2:$O$2001,B992),0))</f>
        <v/>
      </c>
      <c r="T992">
        <f>IF(A992="","",IF(AND(ISNUMBER(F992),LEFT(C992&amp;"",1)="2"),IF(F992&lt;Rules!$B$9,"Yes","No"),"No"))</f>
        <v/>
      </c>
      <c r="U992">
        <f>IF(A992="","",IF(AND(N(O992)&gt;=Rules!$B$8,ISNUMBER(P992)),IF(P992&lt;=-Rules!$B$7,"Yes","No"),"No"))</f>
        <v/>
      </c>
      <c r="V992">
        <f>IF(A992="","",IF(AND(N(L992)&gt;=Rules!$B$6,ISNUMBER(N992)),IF(AND(N992&gt;=Rules!$B$10,N992&lt;=Rules!$B$11),"Yes","No"),"No"))</f>
        <v/>
      </c>
      <c r="W992">
        <f>IF(A992="","",IF(I992&lt;&gt;"","Yes","No"))</f>
        <v/>
      </c>
      <c r="X992">
        <f>IF(I992="","",IF(SUMIFS($K$3:$K$2002,$A$3:$A$2002,SUBSTITUTE(SUBSTITUTE(I992,"?","~?"),"*","~*"))&gt;N(K992),"Yes","No"))</f>
        <v/>
      </c>
      <c r="Y992">
        <f>IF(A992="","",IF(N(S992)&gt;0,"Yes","No"))</f>
        <v/>
      </c>
      <c r="Z992">
        <f>IF(A992="","",IF(AND(N(K992)&lt;Rules!$B$5,N(L992)&lt;Rules!$B$6,N(Q992)&lt;Rules!$B$13,Y992="No"),"Yes","No"))</f>
        <v/>
      </c>
      <c r="AA992">
        <f>IF(A992="","",IF(LEFT(C992&amp;"",1)="3","Redirect",IF(OR(LEFT(C992&amp;"",1)="4",LEFT(C992&amp;"",1)="5"),IF(OR(N(K992)&gt;0,N(AC992)&gt;=Rules!$B$14),"Redirect","Prune"),IF(D992="Non-Indexable","Keep",IF(AND(W992="Yes",X992="Yes",Y992="No"),"Merge",IF(OR(U992="Yes",V992="Yes",AND(T992="Yes",N(L992)&gt;=Rules!$B$6)),"Update",IF(Z992="Yes",IF(N(AC992)&gt;=Rules!$B$14,"Redirect","Prune"),"Keep")))))))</f>
        <v/>
      </c>
      <c r="AB992">
        <f>IF(A992="","",IF(LEFT(C992&amp;"",1)="3","Already redirects ("&amp;C992&amp;"). Update internal links to point at the final URL.",IF(OR(LEFT(C992&amp;"",1)="4",LEFT(C992&amp;"",1)="5"),IF(AA992="Redirect","Returns "&amp;C992&amp;" but still has "&amp;N(K992)&amp;" clicks and "&amp;N(AC992)&amp;" referring domains. 301 it to the closest live page.","Returns "&amp;C992&amp;" with no clicks or links. Remove internal links and let it 404 or 410."),IF(D992="Non-Indexable","Non-indexable ("&amp;E992&amp;"). Keep if that is intentional; otherwise fix the canonical or noindex.",IF(AA992="Merge","Overlaps with "&amp;I992&amp;IF(N(J992)&gt;0," (similarity "&amp;TEXT(J992,"0.00")&amp;")","")&amp;", which gets more clicks. Merge the useful parts into it and 301 this URL.",IF(AA992="Update",MID(IF(U992="Yes","; Clicks down "&amp;TEXT(-P992,"0%")&amp;" on the previous period","")&amp;IF(V992="Yes","; Average position "&amp;TEXT(N992,"0.0")&amp;" on "&amp;TEXT(L992,"#,##0")&amp;" impressions (striking distance)","")&amp;IF(AND(T992="Yes",N(L992)&gt;=Rules!$B$6),"; Thin ("&amp;F992&amp;" words) but has search demand",""),3,400),IF(AA992="Prune","Low value: "&amp;N(K992)&amp;" clicks, "&amp;N(L992)&amp;" impressions, "&amp;N(Q992)&amp;" sessions, no key events. Remove or noindex it and update internal links.",IF(AA992="Redirect","Low value but "&amp;N(AC992)&amp;" referring domains. 301 it to the closest relevant page to keep those links.",IF(AND(Z992="No",Y992="Yes",N(K992)&lt;Rules!$B$5),"Low search traffic but it converts (key events: "&amp;S992&amp;"). Keep it and link to it.",IF(W992="Yes","Stronger than the page it overlaps ("&amp;I992&amp;"). Keep; merge that page into this one.","Healthy: "&amp;N(K992)&amp;" clicks"&amp;IF(ISNUMBER(N992),", average position "&amp;TEXT(N992,"0.0"),"")&amp;". Keep and monitor."))))))))))</f>
        <v/>
      </c>
      <c r="AE992">
        <f>IF(A992="","",IF(AD992&lt;&gt;"",AD992,AA992))</f>
        <v/>
      </c>
    </row>
    <row r="993">
      <c r="A993">
        <f>IF(Crawl!A992="","",Crawl!A992)</f>
        <v/>
      </c>
      <c r="B993">
        <f>IF(A993="","",Crawl!EC992)</f>
        <v/>
      </c>
      <c r="C993">
        <f>IF(A993="","",IFERROR(INDEX(Crawl!$A992:$DZ992,1,Rules!$H$6),""))</f>
        <v/>
      </c>
      <c r="D993">
        <f>IF(A993="","",IFERROR(INDEX(Crawl!$A992:$DZ992,1,Rules!$H$7),"")&amp;"")</f>
        <v/>
      </c>
      <c r="E993">
        <f>IF(A993="","",IFERROR(INDEX(Crawl!$A992:$DZ992,1,Rules!$H$8),"")&amp;"")</f>
        <v/>
      </c>
      <c r="F993">
        <f>IF(A993="","",IFERROR(INDEX(Crawl!$A992:$DZ992,1,Rules!$H$9),""))</f>
        <v/>
      </c>
      <c r="G993">
        <f>IF(A993="","",IFERROR(INDEX(Crawl!$A992:$DZ992,1,Rules!$H$10),""))</f>
        <v/>
      </c>
      <c r="H993">
        <f>IF(A993="","",IFERROR(INDEX(Crawl!$A992:$DZ992,1,Rules!$H$12),""))</f>
        <v/>
      </c>
      <c r="I993">
        <f>IF(A993="","",IF(AND(N(H993)&gt;0,IFERROR(INDEX(Crawl!$A992:$DZ992,1,Rules!$H$11),"")&amp;""&lt;&gt;""),IFERROR(INDEX(Crawl!$A992:$DZ992,1,Rules!$H$11),"")&amp;"",IF(AND(ISNUMBER(J993),N(J993)&gt;=Rules!$B$12,IFERROR(INDEX(Crawl!$A992:$DZ992,1,Rules!$H$13),"")&amp;""&lt;&gt;""),IFERROR(INDEX(Crawl!$A992:$DZ992,1,Rules!$H$13),"")&amp;"","")))</f>
        <v/>
      </c>
      <c r="J993" s="19">
        <f>IF(A993="","",IF(IFERROR(INDEX(Crawl!$A992:$DZ992,1,Rules!$H$14),"")&amp;""="","",IFERROR(INDEX(Crawl!$A992:$DZ992,1,Rules!$H$14),"")))</f>
        <v/>
      </c>
      <c r="K993">
        <f>IF(A993="","",IFERROR(SUMIFS('GSC current'!$J$2:$J$2001,'GSC current'!$I$2:$I$2001,B993),0))</f>
        <v/>
      </c>
      <c r="L993">
        <f>IF(A993="","",IFERROR(SUMIFS('GSC current'!$K$2:$K$2001,'GSC current'!$I$2:$I$2001,B993),0))</f>
        <v/>
      </c>
      <c r="M993" s="20">
        <f>IF(A993="","",IF(N(L993)&gt;0,K993/L993,""))</f>
        <v/>
      </c>
      <c r="N993" s="21">
        <f>IF(A993="","",IF(N(L993)&gt;0,SUMIFS('GSC current'!$L$2:$L$2001,'GSC current'!$I$2:$I$2001,B993)/L993,""))</f>
        <v/>
      </c>
      <c r="O993">
        <f>IF(A993="","",IFERROR(SUMIFS('GSC previous'!$J$2:$J$2001,'GSC previous'!$I$2:$I$2001,B993),0))</f>
        <v/>
      </c>
      <c r="P993" s="22">
        <f>IF(A993="","",IF(N(O993)&gt;0,(K993-O993)/O993,""))</f>
        <v/>
      </c>
      <c r="Q993">
        <f>IF(A993="","",IFERROR(SUMIFS(GA4!$P$2:$P$2001,GA4!$O$2:$O$2001,B993),0))</f>
        <v/>
      </c>
      <c r="R993" s="23">
        <f>IF(A993="","",IF(N(Q993)&gt;0,SUMIFS(GA4!$Q$2:$Q$2001,GA4!$O$2:$O$2001,B993)/Q993,""))</f>
        <v/>
      </c>
      <c r="S993">
        <f>IF(A993="","",IFERROR(SUMIFS(GA4!$R$2:$R$2001,GA4!$O$2:$O$2001,B993),0))</f>
        <v/>
      </c>
      <c r="T993">
        <f>IF(A993="","",IF(AND(ISNUMBER(F993),LEFT(C993&amp;"",1)="2"),IF(F993&lt;Rules!$B$9,"Yes","No"),"No"))</f>
        <v/>
      </c>
      <c r="U993">
        <f>IF(A993="","",IF(AND(N(O993)&gt;=Rules!$B$8,ISNUMBER(P993)),IF(P993&lt;=-Rules!$B$7,"Yes","No"),"No"))</f>
        <v/>
      </c>
      <c r="V993">
        <f>IF(A993="","",IF(AND(N(L993)&gt;=Rules!$B$6,ISNUMBER(N993)),IF(AND(N993&gt;=Rules!$B$10,N993&lt;=Rules!$B$11),"Yes","No"),"No"))</f>
        <v/>
      </c>
      <c r="W993">
        <f>IF(A993="","",IF(I993&lt;&gt;"","Yes","No"))</f>
        <v/>
      </c>
      <c r="X993">
        <f>IF(I993="","",IF(SUMIFS($K$3:$K$2002,$A$3:$A$2002,SUBSTITUTE(SUBSTITUTE(I993,"?","~?"),"*","~*"))&gt;N(K993),"Yes","No"))</f>
        <v/>
      </c>
      <c r="Y993">
        <f>IF(A993="","",IF(N(S993)&gt;0,"Yes","No"))</f>
        <v/>
      </c>
      <c r="Z993">
        <f>IF(A993="","",IF(AND(N(K993)&lt;Rules!$B$5,N(L993)&lt;Rules!$B$6,N(Q993)&lt;Rules!$B$13,Y993="No"),"Yes","No"))</f>
        <v/>
      </c>
      <c r="AA993">
        <f>IF(A993="","",IF(LEFT(C993&amp;"",1)="3","Redirect",IF(OR(LEFT(C993&amp;"",1)="4",LEFT(C993&amp;"",1)="5"),IF(OR(N(K993)&gt;0,N(AC993)&gt;=Rules!$B$14),"Redirect","Prune"),IF(D993="Non-Indexable","Keep",IF(AND(W993="Yes",X993="Yes",Y993="No"),"Merge",IF(OR(U993="Yes",V993="Yes",AND(T993="Yes",N(L993)&gt;=Rules!$B$6)),"Update",IF(Z993="Yes",IF(N(AC993)&gt;=Rules!$B$14,"Redirect","Prune"),"Keep")))))))</f>
        <v/>
      </c>
      <c r="AB993">
        <f>IF(A993="","",IF(LEFT(C993&amp;"",1)="3","Already redirects ("&amp;C993&amp;"). Update internal links to point at the final URL.",IF(OR(LEFT(C993&amp;"",1)="4",LEFT(C993&amp;"",1)="5"),IF(AA993="Redirect","Returns "&amp;C993&amp;" but still has "&amp;N(K993)&amp;" clicks and "&amp;N(AC993)&amp;" referring domains. 301 it to the closest live page.","Returns "&amp;C993&amp;" with no clicks or links. Remove internal links and let it 404 or 410."),IF(D993="Non-Indexable","Non-indexable ("&amp;E993&amp;"). Keep if that is intentional; otherwise fix the canonical or noindex.",IF(AA993="Merge","Overlaps with "&amp;I993&amp;IF(N(J993)&gt;0," (similarity "&amp;TEXT(J993,"0.00")&amp;")","")&amp;", which gets more clicks. Merge the useful parts into it and 301 this URL.",IF(AA993="Update",MID(IF(U993="Yes","; Clicks down "&amp;TEXT(-P993,"0%")&amp;" on the previous period","")&amp;IF(V993="Yes","; Average position "&amp;TEXT(N993,"0.0")&amp;" on "&amp;TEXT(L993,"#,##0")&amp;" impressions (striking distance)","")&amp;IF(AND(T993="Yes",N(L993)&gt;=Rules!$B$6),"; Thin ("&amp;F993&amp;" words) but has search demand",""),3,400),IF(AA993="Prune","Low value: "&amp;N(K993)&amp;" clicks, "&amp;N(L993)&amp;" impressions, "&amp;N(Q993)&amp;" sessions, no key events. Remove or noindex it and update internal links.",IF(AA993="Redirect","Low value but "&amp;N(AC993)&amp;" referring domains. 301 it to the closest relevant page to keep those links.",IF(AND(Z993="No",Y993="Yes",N(K993)&lt;Rules!$B$5),"Low search traffic but it converts (key events: "&amp;S993&amp;"). Keep it and link to it.",IF(W993="Yes","Stronger than the page it overlaps ("&amp;I993&amp;"). Keep; merge that page into this one.","Healthy: "&amp;N(K993)&amp;" clicks"&amp;IF(ISNUMBER(N993),", average position "&amp;TEXT(N993,"0.0"),"")&amp;". Keep and monitor."))))))))))</f>
        <v/>
      </c>
      <c r="AE993">
        <f>IF(A993="","",IF(AD993&lt;&gt;"",AD993,AA993))</f>
        <v/>
      </c>
    </row>
    <row r="994">
      <c r="A994">
        <f>IF(Crawl!A993="","",Crawl!A993)</f>
        <v/>
      </c>
      <c r="B994">
        <f>IF(A994="","",Crawl!EC993)</f>
        <v/>
      </c>
      <c r="C994">
        <f>IF(A994="","",IFERROR(INDEX(Crawl!$A993:$DZ993,1,Rules!$H$6),""))</f>
        <v/>
      </c>
      <c r="D994">
        <f>IF(A994="","",IFERROR(INDEX(Crawl!$A993:$DZ993,1,Rules!$H$7),"")&amp;"")</f>
        <v/>
      </c>
      <c r="E994">
        <f>IF(A994="","",IFERROR(INDEX(Crawl!$A993:$DZ993,1,Rules!$H$8),"")&amp;"")</f>
        <v/>
      </c>
      <c r="F994">
        <f>IF(A994="","",IFERROR(INDEX(Crawl!$A993:$DZ993,1,Rules!$H$9),""))</f>
        <v/>
      </c>
      <c r="G994">
        <f>IF(A994="","",IFERROR(INDEX(Crawl!$A993:$DZ993,1,Rules!$H$10),""))</f>
        <v/>
      </c>
      <c r="H994">
        <f>IF(A994="","",IFERROR(INDEX(Crawl!$A993:$DZ993,1,Rules!$H$12),""))</f>
        <v/>
      </c>
      <c r="I994">
        <f>IF(A994="","",IF(AND(N(H994)&gt;0,IFERROR(INDEX(Crawl!$A993:$DZ993,1,Rules!$H$11),"")&amp;""&lt;&gt;""),IFERROR(INDEX(Crawl!$A993:$DZ993,1,Rules!$H$11),"")&amp;"",IF(AND(ISNUMBER(J994),N(J994)&gt;=Rules!$B$12,IFERROR(INDEX(Crawl!$A993:$DZ993,1,Rules!$H$13),"")&amp;""&lt;&gt;""),IFERROR(INDEX(Crawl!$A993:$DZ993,1,Rules!$H$13),"")&amp;"","")))</f>
        <v/>
      </c>
      <c r="J994" s="19">
        <f>IF(A994="","",IF(IFERROR(INDEX(Crawl!$A993:$DZ993,1,Rules!$H$14),"")&amp;""="","",IFERROR(INDEX(Crawl!$A993:$DZ993,1,Rules!$H$14),"")))</f>
        <v/>
      </c>
      <c r="K994">
        <f>IF(A994="","",IFERROR(SUMIFS('GSC current'!$J$2:$J$2001,'GSC current'!$I$2:$I$2001,B994),0))</f>
        <v/>
      </c>
      <c r="L994">
        <f>IF(A994="","",IFERROR(SUMIFS('GSC current'!$K$2:$K$2001,'GSC current'!$I$2:$I$2001,B994),0))</f>
        <v/>
      </c>
      <c r="M994" s="20">
        <f>IF(A994="","",IF(N(L994)&gt;0,K994/L994,""))</f>
        <v/>
      </c>
      <c r="N994" s="21">
        <f>IF(A994="","",IF(N(L994)&gt;0,SUMIFS('GSC current'!$L$2:$L$2001,'GSC current'!$I$2:$I$2001,B994)/L994,""))</f>
        <v/>
      </c>
      <c r="O994">
        <f>IF(A994="","",IFERROR(SUMIFS('GSC previous'!$J$2:$J$2001,'GSC previous'!$I$2:$I$2001,B994),0))</f>
        <v/>
      </c>
      <c r="P994" s="22">
        <f>IF(A994="","",IF(N(O994)&gt;0,(K994-O994)/O994,""))</f>
        <v/>
      </c>
      <c r="Q994">
        <f>IF(A994="","",IFERROR(SUMIFS(GA4!$P$2:$P$2001,GA4!$O$2:$O$2001,B994),0))</f>
        <v/>
      </c>
      <c r="R994" s="23">
        <f>IF(A994="","",IF(N(Q994)&gt;0,SUMIFS(GA4!$Q$2:$Q$2001,GA4!$O$2:$O$2001,B994)/Q994,""))</f>
        <v/>
      </c>
      <c r="S994">
        <f>IF(A994="","",IFERROR(SUMIFS(GA4!$R$2:$R$2001,GA4!$O$2:$O$2001,B994),0))</f>
        <v/>
      </c>
      <c r="T994">
        <f>IF(A994="","",IF(AND(ISNUMBER(F994),LEFT(C994&amp;"",1)="2"),IF(F994&lt;Rules!$B$9,"Yes","No"),"No"))</f>
        <v/>
      </c>
      <c r="U994">
        <f>IF(A994="","",IF(AND(N(O994)&gt;=Rules!$B$8,ISNUMBER(P994)),IF(P994&lt;=-Rules!$B$7,"Yes","No"),"No"))</f>
        <v/>
      </c>
      <c r="V994">
        <f>IF(A994="","",IF(AND(N(L994)&gt;=Rules!$B$6,ISNUMBER(N994)),IF(AND(N994&gt;=Rules!$B$10,N994&lt;=Rules!$B$11),"Yes","No"),"No"))</f>
        <v/>
      </c>
      <c r="W994">
        <f>IF(A994="","",IF(I994&lt;&gt;"","Yes","No"))</f>
        <v/>
      </c>
      <c r="X994">
        <f>IF(I994="","",IF(SUMIFS($K$3:$K$2002,$A$3:$A$2002,SUBSTITUTE(SUBSTITUTE(I994,"?","~?"),"*","~*"))&gt;N(K994),"Yes","No"))</f>
        <v/>
      </c>
      <c r="Y994">
        <f>IF(A994="","",IF(N(S994)&gt;0,"Yes","No"))</f>
        <v/>
      </c>
      <c r="Z994">
        <f>IF(A994="","",IF(AND(N(K994)&lt;Rules!$B$5,N(L994)&lt;Rules!$B$6,N(Q994)&lt;Rules!$B$13,Y994="No"),"Yes","No"))</f>
        <v/>
      </c>
      <c r="AA994">
        <f>IF(A994="","",IF(LEFT(C994&amp;"",1)="3","Redirect",IF(OR(LEFT(C994&amp;"",1)="4",LEFT(C994&amp;"",1)="5"),IF(OR(N(K994)&gt;0,N(AC994)&gt;=Rules!$B$14),"Redirect","Prune"),IF(D994="Non-Indexable","Keep",IF(AND(W994="Yes",X994="Yes",Y994="No"),"Merge",IF(OR(U994="Yes",V994="Yes",AND(T994="Yes",N(L994)&gt;=Rules!$B$6)),"Update",IF(Z994="Yes",IF(N(AC994)&gt;=Rules!$B$14,"Redirect","Prune"),"Keep")))))))</f>
        <v/>
      </c>
      <c r="AB994">
        <f>IF(A994="","",IF(LEFT(C994&amp;"",1)="3","Already redirects ("&amp;C994&amp;"). Update internal links to point at the final URL.",IF(OR(LEFT(C994&amp;"",1)="4",LEFT(C994&amp;"",1)="5"),IF(AA994="Redirect","Returns "&amp;C994&amp;" but still has "&amp;N(K994)&amp;" clicks and "&amp;N(AC994)&amp;" referring domains. 301 it to the closest live page.","Returns "&amp;C994&amp;" with no clicks or links. Remove internal links and let it 404 or 410."),IF(D994="Non-Indexable","Non-indexable ("&amp;E994&amp;"). Keep if that is intentional; otherwise fix the canonical or noindex.",IF(AA994="Merge","Overlaps with "&amp;I994&amp;IF(N(J994)&gt;0," (similarity "&amp;TEXT(J994,"0.00")&amp;")","")&amp;", which gets more clicks. Merge the useful parts into it and 301 this URL.",IF(AA994="Update",MID(IF(U994="Yes","; Clicks down "&amp;TEXT(-P994,"0%")&amp;" on the previous period","")&amp;IF(V994="Yes","; Average position "&amp;TEXT(N994,"0.0")&amp;" on "&amp;TEXT(L994,"#,##0")&amp;" impressions (striking distance)","")&amp;IF(AND(T994="Yes",N(L994)&gt;=Rules!$B$6),"; Thin ("&amp;F994&amp;" words) but has search demand",""),3,400),IF(AA994="Prune","Low value: "&amp;N(K994)&amp;" clicks, "&amp;N(L994)&amp;" impressions, "&amp;N(Q994)&amp;" sessions, no key events. Remove or noindex it and update internal links.",IF(AA994="Redirect","Low value but "&amp;N(AC994)&amp;" referring domains. 301 it to the closest relevant page to keep those links.",IF(AND(Z994="No",Y994="Yes",N(K994)&lt;Rules!$B$5),"Low search traffic but it converts (key events: "&amp;S994&amp;"). Keep it and link to it.",IF(W994="Yes","Stronger than the page it overlaps ("&amp;I994&amp;"). Keep; merge that page into this one.","Healthy: "&amp;N(K994)&amp;" clicks"&amp;IF(ISNUMBER(N994),", average position "&amp;TEXT(N994,"0.0"),"")&amp;". Keep and monitor."))))))))))</f>
        <v/>
      </c>
      <c r="AE994">
        <f>IF(A994="","",IF(AD994&lt;&gt;"",AD994,AA994))</f>
        <v/>
      </c>
    </row>
    <row r="995">
      <c r="A995">
        <f>IF(Crawl!A994="","",Crawl!A994)</f>
        <v/>
      </c>
      <c r="B995">
        <f>IF(A995="","",Crawl!EC994)</f>
        <v/>
      </c>
      <c r="C995">
        <f>IF(A995="","",IFERROR(INDEX(Crawl!$A994:$DZ994,1,Rules!$H$6),""))</f>
        <v/>
      </c>
      <c r="D995">
        <f>IF(A995="","",IFERROR(INDEX(Crawl!$A994:$DZ994,1,Rules!$H$7),"")&amp;"")</f>
        <v/>
      </c>
      <c r="E995">
        <f>IF(A995="","",IFERROR(INDEX(Crawl!$A994:$DZ994,1,Rules!$H$8),"")&amp;"")</f>
        <v/>
      </c>
      <c r="F995">
        <f>IF(A995="","",IFERROR(INDEX(Crawl!$A994:$DZ994,1,Rules!$H$9),""))</f>
        <v/>
      </c>
      <c r="G995">
        <f>IF(A995="","",IFERROR(INDEX(Crawl!$A994:$DZ994,1,Rules!$H$10),""))</f>
        <v/>
      </c>
      <c r="H995">
        <f>IF(A995="","",IFERROR(INDEX(Crawl!$A994:$DZ994,1,Rules!$H$12),""))</f>
        <v/>
      </c>
      <c r="I995">
        <f>IF(A995="","",IF(AND(N(H995)&gt;0,IFERROR(INDEX(Crawl!$A994:$DZ994,1,Rules!$H$11),"")&amp;""&lt;&gt;""),IFERROR(INDEX(Crawl!$A994:$DZ994,1,Rules!$H$11),"")&amp;"",IF(AND(ISNUMBER(J995),N(J995)&gt;=Rules!$B$12,IFERROR(INDEX(Crawl!$A994:$DZ994,1,Rules!$H$13),"")&amp;""&lt;&gt;""),IFERROR(INDEX(Crawl!$A994:$DZ994,1,Rules!$H$13),"")&amp;"","")))</f>
        <v/>
      </c>
      <c r="J995" s="19">
        <f>IF(A995="","",IF(IFERROR(INDEX(Crawl!$A994:$DZ994,1,Rules!$H$14),"")&amp;""="","",IFERROR(INDEX(Crawl!$A994:$DZ994,1,Rules!$H$14),"")))</f>
        <v/>
      </c>
      <c r="K995">
        <f>IF(A995="","",IFERROR(SUMIFS('GSC current'!$J$2:$J$2001,'GSC current'!$I$2:$I$2001,B995),0))</f>
        <v/>
      </c>
      <c r="L995">
        <f>IF(A995="","",IFERROR(SUMIFS('GSC current'!$K$2:$K$2001,'GSC current'!$I$2:$I$2001,B995),0))</f>
        <v/>
      </c>
      <c r="M995" s="20">
        <f>IF(A995="","",IF(N(L995)&gt;0,K995/L995,""))</f>
        <v/>
      </c>
      <c r="N995" s="21">
        <f>IF(A995="","",IF(N(L995)&gt;0,SUMIFS('GSC current'!$L$2:$L$2001,'GSC current'!$I$2:$I$2001,B995)/L995,""))</f>
        <v/>
      </c>
      <c r="O995">
        <f>IF(A995="","",IFERROR(SUMIFS('GSC previous'!$J$2:$J$2001,'GSC previous'!$I$2:$I$2001,B995),0))</f>
        <v/>
      </c>
      <c r="P995" s="22">
        <f>IF(A995="","",IF(N(O995)&gt;0,(K995-O995)/O995,""))</f>
        <v/>
      </c>
      <c r="Q995">
        <f>IF(A995="","",IFERROR(SUMIFS(GA4!$P$2:$P$2001,GA4!$O$2:$O$2001,B995),0))</f>
        <v/>
      </c>
      <c r="R995" s="23">
        <f>IF(A995="","",IF(N(Q995)&gt;0,SUMIFS(GA4!$Q$2:$Q$2001,GA4!$O$2:$O$2001,B995)/Q995,""))</f>
        <v/>
      </c>
      <c r="S995">
        <f>IF(A995="","",IFERROR(SUMIFS(GA4!$R$2:$R$2001,GA4!$O$2:$O$2001,B995),0))</f>
        <v/>
      </c>
      <c r="T995">
        <f>IF(A995="","",IF(AND(ISNUMBER(F995),LEFT(C995&amp;"",1)="2"),IF(F995&lt;Rules!$B$9,"Yes","No"),"No"))</f>
        <v/>
      </c>
      <c r="U995">
        <f>IF(A995="","",IF(AND(N(O995)&gt;=Rules!$B$8,ISNUMBER(P995)),IF(P995&lt;=-Rules!$B$7,"Yes","No"),"No"))</f>
        <v/>
      </c>
      <c r="V995">
        <f>IF(A995="","",IF(AND(N(L995)&gt;=Rules!$B$6,ISNUMBER(N995)),IF(AND(N995&gt;=Rules!$B$10,N995&lt;=Rules!$B$11),"Yes","No"),"No"))</f>
        <v/>
      </c>
      <c r="W995">
        <f>IF(A995="","",IF(I995&lt;&gt;"","Yes","No"))</f>
        <v/>
      </c>
      <c r="X995">
        <f>IF(I995="","",IF(SUMIFS($K$3:$K$2002,$A$3:$A$2002,SUBSTITUTE(SUBSTITUTE(I995,"?","~?"),"*","~*"))&gt;N(K995),"Yes","No"))</f>
        <v/>
      </c>
      <c r="Y995">
        <f>IF(A995="","",IF(N(S995)&gt;0,"Yes","No"))</f>
        <v/>
      </c>
      <c r="Z995">
        <f>IF(A995="","",IF(AND(N(K995)&lt;Rules!$B$5,N(L995)&lt;Rules!$B$6,N(Q995)&lt;Rules!$B$13,Y995="No"),"Yes","No"))</f>
        <v/>
      </c>
      <c r="AA995">
        <f>IF(A995="","",IF(LEFT(C995&amp;"",1)="3","Redirect",IF(OR(LEFT(C995&amp;"",1)="4",LEFT(C995&amp;"",1)="5"),IF(OR(N(K995)&gt;0,N(AC995)&gt;=Rules!$B$14),"Redirect","Prune"),IF(D995="Non-Indexable","Keep",IF(AND(W995="Yes",X995="Yes",Y995="No"),"Merge",IF(OR(U995="Yes",V995="Yes",AND(T995="Yes",N(L995)&gt;=Rules!$B$6)),"Update",IF(Z995="Yes",IF(N(AC995)&gt;=Rules!$B$14,"Redirect","Prune"),"Keep")))))))</f>
        <v/>
      </c>
      <c r="AB995">
        <f>IF(A995="","",IF(LEFT(C995&amp;"",1)="3","Already redirects ("&amp;C995&amp;"). Update internal links to point at the final URL.",IF(OR(LEFT(C995&amp;"",1)="4",LEFT(C995&amp;"",1)="5"),IF(AA995="Redirect","Returns "&amp;C995&amp;" but still has "&amp;N(K995)&amp;" clicks and "&amp;N(AC995)&amp;" referring domains. 301 it to the closest live page.","Returns "&amp;C995&amp;" with no clicks or links. Remove internal links and let it 404 or 410."),IF(D995="Non-Indexable","Non-indexable ("&amp;E995&amp;"). Keep if that is intentional; otherwise fix the canonical or noindex.",IF(AA995="Merge","Overlaps with "&amp;I995&amp;IF(N(J995)&gt;0," (similarity "&amp;TEXT(J995,"0.00")&amp;")","")&amp;", which gets more clicks. Merge the useful parts into it and 301 this URL.",IF(AA995="Update",MID(IF(U995="Yes","; Clicks down "&amp;TEXT(-P995,"0%")&amp;" on the previous period","")&amp;IF(V995="Yes","; Average position "&amp;TEXT(N995,"0.0")&amp;" on "&amp;TEXT(L995,"#,##0")&amp;" impressions (striking distance)","")&amp;IF(AND(T995="Yes",N(L995)&gt;=Rules!$B$6),"; Thin ("&amp;F995&amp;" words) but has search demand",""),3,400),IF(AA995="Prune","Low value: "&amp;N(K995)&amp;" clicks, "&amp;N(L995)&amp;" impressions, "&amp;N(Q995)&amp;" sessions, no key events. Remove or noindex it and update internal links.",IF(AA995="Redirect","Low value but "&amp;N(AC995)&amp;" referring domains. 301 it to the closest relevant page to keep those links.",IF(AND(Z995="No",Y995="Yes",N(K995)&lt;Rules!$B$5),"Low search traffic but it converts (key events: "&amp;S995&amp;"). Keep it and link to it.",IF(W995="Yes","Stronger than the page it overlaps ("&amp;I995&amp;"). Keep; merge that page into this one.","Healthy: "&amp;N(K995)&amp;" clicks"&amp;IF(ISNUMBER(N995),", average position "&amp;TEXT(N995,"0.0"),"")&amp;". Keep and monitor."))))))))))</f>
        <v/>
      </c>
      <c r="AE995">
        <f>IF(A995="","",IF(AD995&lt;&gt;"",AD995,AA995))</f>
        <v/>
      </c>
    </row>
    <row r="996">
      <c r="A996">
        <f>IF(Crawl!A995="","",Crawl!A995)</f>
        <v/>
      </c>
      <c r="B996">
        <f>IF(A996="","",Crawl!EC995)</f>
        <v/>
      </c>
      <c r="C996">
        <f>IF(A996="","",IFERROR(INDEX(Crawl!$A995:$DZ995,1,Rules!$H$6),""))</f>
        <v/>
      </c>
      <c r="D996">
        <f>IF(A996="","",IFERROR(INDEX(Crawl!$A995:$DZ995,1,Rules!$H$7),"")&amp;"")</f>
        <v/>
      </c>
      <c r="E996">
        <f>IF(A996="","",IFERROR(INDEX(Crawl!$A995:$DZ995,1,Rules!$H$8),"")&amp;"")</f>
        <v/>
      </c>
      <c r="F996">
        <f>IF(A996="","",IFERROR(INDEX(Crawl!$A995:$DZ995,1,Rules!$H$9),""))</f>
        <v/>
      </c>
      <c r="G996">
        <f>IF(A996="","",IFERROR(INDEX(Crawl!$A995:$DZ995,1,Rules!$H$10),""))</f>
        <v/>
      </c>
      <c r="H996">
        <f>IF(A996="","",IFERROR(INDEX(Crawl!$A995:$DZ995,1,Rules!$H$12),""))</f>
        <v/>
      </c>
      <c r="I996">
        <f>IF(A996="","",IF(AND(N(H996)&gt;0,IFERROR(INDEX(Crawl!$A995:$DZ995,1,Rules!$H$11),"")&amp;""&lt;&gt;""),IFERROR(INDEX(Crawl!$A995:$DZ995,1,Rules!$H$11),"")&amp;"",IF(AND(ISNUMBER(J996),N(J996)&gt;=Rules!$B$12,IFERROR(INDEX(Crawl!$A995:$DZ995,1,Rules!$H$13),"")&amp;""&lt;&gt;""),IFERROR(INDEX(Crawl!$A995:$DZ995,1,Rules!$H$13),"")&amp;"","")))</f>
        <v/>
      </c>
      <c r="J996" s="19">
        <f>IF(A996="","",IF(IFERROR(INDEX(Crawl!$A995:$DZ995,1,Rules!$H$14),"")&amp;""="","",IFERROR(INDEX(Crawl!$A995:$DZ995,1,Rules!$H$14),"")))</f>
        <v/>
      </c>
      <c r="K996">
        <f>IF(A996="","",IFERROR(SUMIFS('GSC current'!$J$2:$J$2001,'GSC current'!$I$2:$I$2001,B996),0))</f>
        <v/>
      </c>
      <c r="L996">
        <f>IF(A996="","",IFERROR(SUMIFS('GSC current'!$K$2:$K$2001,'GSC current'!$I$2:$I$2001,B996),0))</f>
        <v/>
      </c>
      <c r="M996" s="20">
        <f>IF(A996="","",IF(N(L996)&gt;0,K996/L996,""))</f>
        <v/>
      </c>
      <c r="N996" s="21">
        <f>IF(A996="","",IF(N(L996)&gt;0,SUMIFS('GSC current'!$L$2:$L$2001,'GSC current'!$I$2:$I$2001,B996)/L996,""))</f>
        <v/>
      </c>
      <c r="O996">
        <f>IF(A996="","",IFERROR(SUMIFS('GSC previous'!$J$2:$J$2001,'GSC previous'!$I$2:$I$2001,B996),0))</f>
        <v/>
      </c>
      <c r="P996" s="22">
        <f>IF(A996="","",IF(N(O996)&gt;0,(K996-O996)/O996,""))</f>
        <v/>
      </c>
      <c r="Q996">
        <f>IF(A996="","",IFERROR(SUMIFS(GA4!$P$2:$P$2001,GA4!$O$2:$O$2001,B996),0))</f>
        <v/>
      </c>
      <c r="R996" s="23">
        <f>IF(A996="","",IF(N(Q996)&gt;0,SUMIFS(GA4!$Q$2:$Q$2001,GA4!$O$2:$O$2001,B996)/Q996,""))</f>
        <v/>
      </c>
      <c r="S996">
        <f>IF(A996="","",IFERROR(SUMIFS(GA4!$R$2:$R$2001,GA4!$O$2:$O$2001,B996),0))</f>
        <v/>
      </c>
      <c r="T996">
        <f>IF(A996="","",IF(AND(ISNUMBER(F996),LEFT(C996&amp;"",1)="2"),IF(F996&lt;Rules!$B$9,"Yes","No"),"No"))</f>
        <v/>
      </c>
      <c r="U996">
        <f>IF(A996="","",IF(AND(N(O996)&gt;=Rules!$B$8,ISNUMBER(P996)),IF(P996&lt;=-Rules!$B$7,"Yes","No"),"No"))</f>
        <v/>
      </c>
      <c r="V996">
        <f>IF(A996="","",IF(AND(N(L996)&gt;=Rules!$B$6,ISNUMBER(N996)),IF(AND(N996&gt;=Rules!$B$10,N996&lt;=Rules!$B$11),"Yes","No"),"No"))</f>
        <v/>
      </c>
      <c r="W996">
        <f>IF(A996="","",IF(I996&lt;&gt;"","Yes","No"))</f>
        <v/>
      </c>
      <c r="X996">
        <f>IF(I996="","",IF(SUMIFS($K$3:$K$2002,$A$3:$A$2002,SUBSTITUTE(SUBSTITUTE(I996,"?","~?"),"*","~*"))&gt;N(K996),"Yes","No"))</f>
        <v/>
      </c>
      <c r="Y996">
        <f>IF(A996="","",IF(N(S996)&gt;0,"Yes","No"))</f>
        <v/>
      </c>
      <c r="Z996">
        <f>IF(A996="","",IF(AND(N(K996)&lt;Rules!$B$5,N(L996)&lt;Rules!$B$6,N(Q996)&lt;Rules!$B$13,Y996="No"),"Yes","No"))</f>
        <v/>
      </c>
      <c r="AA996">
        <f>IF(A996="","",IF(LEFT(C996&amp;"",1)="3","Redirect",IF(OR(LEFT(C996&amp;"",1)="4",LEFT(C996&amp;"",1)="5"),IF(OR(N(K996)&gt;0,N(AC996)&gt;=Rules!$B$14),"Redirect","Prune"),IF(D996="Non-Indexable","Keep",IF(AND(W996="Yes",X996="Yes",Y996="No"),"Merge",IF(OR(U996="Yes",V996="Yes",AND(T996="Yes",N(L996)&gt;=Rules!$B$6)),"Update",IF(Z996="Yes",IF(N(AC996)&gt;=Rules!$B$14,"Redirect","Prune"),"Keep")))))))</f>
        <v/>
      </c>
      <c r="AB996">
        <f>IF(A996="","",IF(LEFT(C996&amp;"",1)="3","Already redirects ("&amp;C996&amp;"). Update internal links to point at the final URL.",IF(OR(LEFT(C996&amp;"",1)="4",LEFT(C996&amp;"",1)="5"),IF(AA996="Redirect","Returns "&amp;C996&amp;" but still has "&amp;N(K996)&amp;" clicks and "&amp;N(AC996)&amp;" referring domains. 301 it to the closest live page.","Returns "&amp;C996&amp;" with no clicks or links. Remove internal links and let it 404 or 410."),IF(D996="Non-Indexable","Non-indexable ("&amp;E996&amp;"). Keep if that is intentional; otherwise fix the canonical or noindex.",IF(AA996="Merge","Overlaps with "&amp;I996&amp;IF(N(J996)&gt;0," (similarity "&amp;TEXT(J996,"0.00")&amp;")","")&amp;", which gets more clicks. Merge the useful parts into it and 301 this URL.",IF(AA996="Update",MID(IF(U996="Yes","; Clicks down "&amp;TEXT(-P996,"0%")&amp;" on the previous period","")&amp;IF(V996="Yes","; Average position "&amp;TEXT(N996,"0.0")&amp;" on "&amp;TEXT(L996,"#,##0")&amp;" impressions (striking distance)","")&amp;IF(AND(T996="Yes",N(L996)&gt;=Rules!$B$6),"; Thin ("&amp;F996&amp;" words) but has search demand",""),3,400),IF(AA996="Prune","Low value: "&amp;N(K996)&amp;" clicks, "&amp;N(L996)&amp;" impressions, "&amp;N(Q996)&amp;" sessions, no key events. Remove or noindex it and update internal links.",IF(AA996="Redirect","Low value but "&amp;N(AC996)&amp;" referring domains. 301 it to the closest relevant page to keep those links.",IF(AND(Z996="No",Y996="Yes",N(K996)&lt;Rules!$B$5),"Low search traffic but it converts (key events: "&amp;S996&amp;"). Keep it and link to it.",IF(W996="Yes","Stronger than the page it overlaps ("&amp;I996&amp;"). Keep; merge that page into this one.","Healthy: "&amp;N(K996)&amp;" clicks"&amp;IF(ISNUMBER(N996),", average position "&amp;TEXT(N996,"0.0"),"")&amp;". Keep and monitor."))))))))))</f>
        <v/>
      </c>
      <c r="AE996">
        <f>IF(A996="","",IF(AD996&lt;&gt;"",AD996,AA996))</f>
        <v/>
      </c>
    </row>
    <row r="997">
      <c r="A997">
        <f>IF(Crawl!A996="","",Crawl!A996)</f>
        <v/>
      </c>
      <c r="B997">
        <f>IF(A997="","",Crawl!EC996)</f>
        <v/>
      </c>
      <c r="C997">
        <f>IF(A997="","",IFERROR(INDEX(Crawl!$A996:$DZ996,1,Rules!$H$6),""))</f>
        <v/>
      </c>
      <c r="D997">
        <f>IF(A997="","",IFERROR(INDEX(Crawl!$A996:$DZ996,1,Rules!$H$7),"")&amp;"")</f>
        <v/>
      </c>
      <c r="E997">
        <f>IF(A997="","",IFERROR(INDEX(Crawl!$A996:$DZ996,1,Rules!$H$8),"")&amp;"")</f>
        <v/>
      </c>
      <c r="F997">
        <f>IF(A997="","",IFERROR(INDEX(Crawl!$A996:$DZ996,1,Rules!$H$9),""))</f>
        <v/>
      </c>
      <c r="G997">
        <f>IF(A997="","",IFERROR(INDEX(Crawl!$A996:$DZ996,1,Rules!$H$10),""))</f>
        <v/>
      </c>
      <c r="H997">
        <f>IF(A997="","",IFERROR(INDEX(Crawl!$A996:$DZ996,1,Rules!$H$12),""))</f>
        <v/>
      </c>
      <c r="I997">
        <f>IF(A997="","",IF(AND(N(H997)&gt;0,IFERROR(INDEX(Crawl!$A996:$DZ996,1,Rules!$H$11),"")&amp;""&lt;&gt;""),IFERROR(INDEX(Crawl!$A996:$DZ996,1,Rules!$H$11),"")&amp;"",IF(AND(ISNUMBER(J997),N(J997)&gt;=Rules!$B$12,IFERROR(INDEX(Crawl!$A996:$DZ996,1,Rules!$H$13),"")&amp;""&lt;&gt;""),IFERROR(INDEX(Crawl!$A996:$DZ996,1,Rules!$H$13),"")&amp;"","")))</f>
        <v/>
      </c>
      <c r="J997" s="19">
        <f>IF(A997="","",IF(IFERROR(INDEX(Crawl!$A996:$DZ996,1,Rules!$H$14),"")&amp;""="","",IFERROR(INDEX(Crawl!$A996:$DZ996,1,Rules!$H$14),"")))</f>
        <v/>
      </c>
      <c r="K997">
        <f>IF(A997="","",IFERROR(SUMIFS('GSC current'!$J$2:$J$2001,'GSC current'!$I$2:$I$2001,B997),0))</f>
        <v/>
      </c>
      <c r="L997">
        <f>IF(A997="","",IFERROR(SUMIFS('GSC current'!$K$2:$K$2001,'GSC current'!$I$2:$I$2001,B997),0))</f>
        <v/>
      </c>
      <c r="M997" s="20">
        <f>IF(A997="","",IF(N(L997)&gt;0,K997/L997,""))</f>
        <v/>
      </c>
      <c r="N997" s="21">
        <f>IF(A997="","",IF(N(L997)&gt;0,SUMIFS('GSC current'!$L$2:$L$2001,'GSC current'!$I$2:$I$2001,B997)/L997,""))</f>
        <v/>
      </c>
      <c r="O997">
        <f>IF(A997="","",IFERROR(SUMIFS('GSC previous'!$J$2:$J$2001,'GSC previous'!$I$2:$I$2001,B997),0))</f>
        <v/>
      </c>
      <c r="P997" s="22">
        <f>IF(A997="","",IF(N(O997)&gt;0,(K997-O997)/O997,""))</f>
        <v/>
      </c>
      <c r="Q997">
        <f>IF(A997="","",IFERROR(SUMIFS(GA4!$P$2:$P$2001,GA4!$O$2:$O$2001,B997),0))</f>
        <v/>
      </c>
      <c r="R997" s="23">
        <f>IF(A997="","",IF(N(Q997)&gt;0,SUMIFS(GA4!$Q$2:$Q$2001,GA4!$O$2:$O$2001,B997)/Q997,""))</f>
        <v/>
      </c>
      <c r="S997">
        <f>IF(A997="","",IFERROR(SUMIFS(GA4!$R$2:$R$2001,GA4!$O$2:$O$2001,B997),0))</f>
        <v/>
      </c>
      <c r="T997">
        <f>IF(A997="","",IF(AND(ISNUMBER(F997),LEFT(C997&amp;"",1)="2"),IF(F997&lt;Rules!$B$9,"Yes","No"),"No"))</f>
        <v/>
      </c>
      <c r="U997">
        <f>IF(A997="","",IF(AND(N(O997)&gt;=Rules!$B$8,ISNUMBER(P997)),IF(P997&lt;=-Rules!$B$7,"Yes","No"),"No"))</f>
        <v/>
      </c>
      <c r="V997">
        <f>IF(A997="","",IF(AND(N(L997)&gt;=Rules!$B$6,ISNUMBER(N997)),IF(AND(N997&gt;=Rules!$B$10,N997&lt;=Rules!$B$11),"Yes","No"),"No"))</f>
        <v/>
      </c>
      <c r="W997">
        <f>IF(A997="","",IF(I997&lt;&gt;"","Yes","No"))</f>
        <v/>
      </c>
      <c r="X997">
        <f>IF(I997="","",IF(SUMIFS($K$3:$K$2002,$A$3:$A$2002,SUBSTITUTE(SUBSTITUTE(I997,"?","~?"),"*","~*"))&gt;N(K997),"Yes","No"))</f>
        <v/>
      </c>
      <c r="Y997">
        <f>IF(A997="","",IF(N(S997)&gt;0,"Yes","No"))</f>
        <v/>
      </c>
      <c r="Z997">
        <f>IF(A997="","",IF(AND(N(K997)&lt;Rules!$B$5,N(L997)&lt;Rules!$B$6,N(Q997)&lt;Rules!$B$13,Y997="No"),"Yes","No"))</f>
        <v/>
      </c>
      <c r="AA997">
        <f>IF(A997="","",IF(LEFT(C997&amp;"",1)="3","Redirect",IF(OR(LEFT(C997&amp;"",1)="4",LEFT(C997&amp;"",1)="5"),IF(OR(N(K997)&gt;0,N(AC997)&gt;=Rules!$B$14),"Redirect","Prune"),IF(D997="Non-Indexable","Keep",IF(AND(W997="Yes",X997="Yes",Y997="No"),"Merge",IF(OR(U997="Yes",V997="Yes",AND(T997="Yes",N(L997)&gt;=Rules!$B$6)),"Update",IF(Z997="Yes",IF(N(AC997)&gt;=Rules!$B$14,"Redirect","Prune"),"Keep")))))))</f>
        <v/>
      </c>
      <c r="AB997">
        <f>IF(A997="","",IF(LEFT(C997&amp;"",1)="3","Already redirects ("&amp;C997&amp;"). Update internal links to point at the final URL.",IF(OR(LEFT(C997&amp;"",1)="4",LEFT(C997&amp;"",1)="5"),IF(AA997="Redirect","Returns "&amp;C997&amp;" but still has "&amp;N(K997)&amp;" clicks and "&amp;N(AC997)&amp;" referring domains. 301 it to the closest live page.","Returns "&amp;C997&amp;" with no clicks or links. Remove internal links and let it 404 or 410."),IF(D997="Non-Indexable","Non-indexable ("&amp;E997&amp;"). Keep if that is intentional; otherwise fix the canonical or noindex.",IF(AA997="Merge","Overlaps with "&amp;I997&amp;IF(N(J997)&gt;0," (similarity "&amp;TEXT(J997,"0.00")&amp;")","")&amp;", which gets more clicks. Merge the useful parts into it and 301 this URL.",IF(AA997="Update",MID(IF(U997="Yes","; Clicks down "&amp;TEXT(-P997,"0%")&amp;" on the previous period","")&amp;IF(V997="Yes","; Average position "&amp;TEXT(N997,"0.0")&amp;" on "&amp;TEXT(L997,"#,##0")&amp;" impressions (striking distance)","")&amp;IF(AND(T997="Yes",N(L997)&gt;=Rules!$B$6),"; Thin ("&amp;F997&amp;" words) but has search demand",""),3,400),IF(AA997="Prune","Low value: "&amp;N(K997)&amp;" clicks, "&amp;N(L997)&amp;" impressions, "&amp;N(Q997)&amp;" sessions, no key events. Remove or noindex it and update internal links.",IF(AA997="Redirect","Low value but "&amp;N(AC997)&amp;" referring domains. 301 it to the closest relevant page to keep those links.",IF(AND(Z997="No",Y997="Yes",N(K997)&lt;Rules!$B$5),"Low search traffic but it converts (key events: "&amp;S997&amp;"). Keep it and link to it.",IF(W997="Yes","Stronger than the page it overlaps ("&amp;I997&amp;"). Keep; merge that page into this one.","Healthy: "&amp;N(K997)&amp;" clicks"&amp;IF(ISNUMBER(N997),", average position "&amp;TEXT(N997,"0.0"),"")&amp;". Keep and monitor."))))))))))</f>
        <v/>
      </c>
      <c r="AE997">
        <f>IF(A997="","",IF(AD997&lt;&gt;"",AD997,AA997))</f>
        <v/>
      </c>
    </row>
    <row r="998">
      <c r="A998">
        <f>IF(Crawl!A997="","",Crawl!A997)</f>
        <v/>
      </c>
      <c r="B998">
        <f>IF(A998="","",Crawl!EC997)</f>
        <v/>
      </c>
      <c r="C998">
        <f>IF(A998="","",IFERROR(INDEX(Crawl!$A997:$DZ997,1,Rules!$H$6),""))</f>
        <v/>
      </c>
      <c r="D998">
        <f>IF(A998="","",IFERROR(INDEX(Crawl!$A997:$DZ997,1,Rules!$H$7),"")&amp;"")</f>
        <v/>
      </c>
      <c r="E998">
        <f>IF(A998="","",IFERROR(INDEX(Crawl!$A997:$DZ997,1,Rules!$H$8),"")&amp;"")</f>
        <v/>
      </c>
      <c r="F998">
        <f>IF(A998="","",IFERROR(INDEX(Crawl!$A997:$DZ997,1,Rules!$H$9),""))</f>
        <v/>
      </c>
      <c r="G998">
        <f>IF(A998="","",IFERROR(INDEX(Crawl!$A997:$DZ997,1,Rules!$H$10),""))</f>
        <v/>
      </c>
      <c r="H998">
        <f>IF(A998="","",IFERROR(INDEX(Crawl!$A997:$DZ997,1,Rules!$H$12),""))</f>
        <v/>
      </c>
      <c r="I998">
        <f>IF(A998="","",IF(AND(N(H998)&gt;0,IFERROR(INDEX(Crawl!$A997:$DZ997,1,Rules!$H$11),"")&amp;""&lt;&gt;""),IFERROR(INDEX(Crawl!$A997:$DZ997,1,Rules!$H$11),"")&amp;"",IF(AND(ISNUMBER(J998),N(J998)&gt;=Rules!$B$12,IFERROR(INDEX(Crawl!$A997:$DZ997,1,Rules!$H$13),"")&amp;""&lt;&gt;""),IFERROR(INDEX(Crawl!$A997:$DZ997,1,Rules!$H$13),"")&amp;"","")))</f>
        <v/>
      </c>
      <c r="J998" s="19">
        <f>IF(A998="","",IF(IFERROR(INDEX(Crawl!$A997:$DZ997,1,Rules!$H$14),"")&amp;""="","",IFERROR(INDEX(Crawl!$A997:$DZ997,1,Rules!$H$14),"")))</f>
        <v/>
      </c>
      <c r="K998">
        <f>IF(A998="","",IFERROR(SUMIFS('GSC current'!$J$2:$J$2001,'GSC current'!$I$2:$I$2001,B998),0))</f>
        <v/>
      </c>
      <c r="L998">
        <f>IF(A998="","",IFERROR(SUMIFS('GSC current'!$K$2:$K$2001,'GSC current'!$I$2:$I$2001,B998),0))</f>
        <v/>
      </c>
      <c r="M998" s="20">
        <f>IF(A998="","",IF(N(L998)&gt;0,K998/L998,""))</f>
        <v/>
      </c>
      <c r="N998" s="21">
        <f>IF(A998="","",IF(N(L998)&gt;0,SUMIFS('GSC current'!$L$2:$L$2001,'GSC current'!$I$2:$I$2001,B998)/L998,""))</f>
        <v/>
      </c>
      <c r="O998">
        <f>IF(A998="","",IFERROR(SUMIFS('GSC previous'!$J$2:$J$2001,'GSC previous'!$I$2:$I$2001,B998),0))</f>
        <v/>
      </c>
      <c r="P998" s="22">
        <f>IF(A998="","",IF(N(O998)&gt;0,(K998-O998)/O998,""))</f>
        <v/>
      </c>
      <c r="Q998">
        <f>IF(A998="","",IFERROR(SUMIFS(GA4!$P$2:$P$2001,GA4!$O$2:$O$2001,B998),0))</f>
        <v/>
      </c>
      <c r="R998" s="23">
        <f>IF(A998="","",IF(N(Q998)&gt;0,SUMIFS(GA4!$Q$2:$Q$2001,GA4!$O$2:$O$2001,B998)/Q998,""))</f>
        <v/>
      </c>
      <c r="S998">
        <f>IF(A998="","",IFERROR(SUMIFS(GA4!$R$2:$R$2001,GA4!$O$2:$O$2001,B998),0))</f>
        <v/>
      </c>
      <c r="T998">
        <f>IF(A998="","",IF(AND(ISNUMBER(F998),LEFT(C998&amp;"",1)="2"),IF(F998&lt;Rules!$B$9,"Yes","No"),"No"))</f>
        <v/>
      </c>
      <c r="U998">
        <f>IF(A998="","",IF(AND(N(O998)&gt;=Rules!$B$8,ISNUMBER(P998)),IF(P998&lt;=-Rules!$B$7,"Yes","No"),"No"))</f>
        <v/>
      </c>
      <c r="V998">
        <f>IF(A998="","",IF(AND(N(L998)&gt;=Rules!$B$6,ISNUMBER(N998)),IF(AND(N998&gt;=Rules!$B$10,N998&lt;=Rules!$B$11),"Yes","No"),"No"))</f>
        <v/>
      </c>
      <c r="W998">
        <f>IF(A998="","",IF(I998&lt;&gt;"","Yes","No"))</f>
        <v/>
      </c>
      <c r="X998">
        <f>IF(I998="","",IF(SUMIFS($K$3:$K$2002,$A$3:$A$2002,SUBSTITUTE(SUBSTITUTE(I998,"?","~?"),"*","~*"))&gt;N(K998),"Yes","No"))</f>
        <v/>
      </c>
      <c r="Y998">
        <f>IF(A998="","",IF(N(S998)&gt;0,"Yes","No"))</f>
        <v/>
      </c>
      <c r="Z998">
        <f>IF(A998="","",IF(AND(N(K998)&lt;Rules!$B$5,N(L998)&lt;Rules!$B$6,N(Q998)&lt;Rules!$B$13,Y998="No"),"Yes","No"))</f>
        <v/>
      </c>
      <c r="AA998">
        <f>IF(A998="","",IF(LEFT(C998&amp;"",1)="3","Redirect",IF(OR(LEFT(C998&amp;"",1)="4",LEFT(C998&amp;"",1)="5"),IF(OR(N(K998)&gt;0,N(AC998)&gt;=Rules!$B$14),"Redirect","Prune"),IF(D998="Non-Indexable","Keep",IF(AND(W998="Yes",X998="Yes",Y998="No"),"Merge",IF(OR(U998="Yes",V998="Yes",AND(T998="Yes",N(L998)&gt;=Rules!$B$6)),"Update",IF(Z998="Yes",IF(N(AC998)&gt;=Rules!$B$14,"Redirect","Prune"),"Keep")))))))</f>
        <v/>
      </c>
      <c r="AB998">
        <f>IF(A998="","",IF(LEFT(C998&amp;"",1)="3","Already redirects ("&amp;C998&amp;"). Update internal links to point at the final URL.",IF(OR(LEFT(C998&amp;"",1)="4",LEFT(C998&amp;"",1)="5"),IF(AA998="Redirect","Returns "&amp;C998&amp;" but still has "&amp;N(K998)&amp;" clicks and "&amp;N(AC998)&amp;" referring domains. 301 it to the closest live page.","Returns "&amp;C998&amp;" with no clicks or links. Remove internal links and let it 404 or 410."),IF(D998="Non-Indexable","Non-indexable ("&amp;E998&amp;"). Keep if that is intentional; otherwise fix the canonical or noindex.",IF(AA998="Merge","Overlaps with "&amp;I998&amp;IF(N(J998)&gt;0," (similarity "&amp;TEXT(J998,"0.00")&amp;")","")&amp;", which gets more clicks. Merge the useful parts into it and 301 this URL.",IF(AA998="Update",MID(IF(U998="Yes","; Clicks down "&amp;TEXT(-P998,"0%")&amp;" on the previous period","")&amp;IF(V998="Yes","; Average position "&amp;TEXT(N998,"0.0")&amp;" on "&amp;TEXT(L998,"#,##0")&amp;" impressions (striking distance)","")&amp;IF(AND(T998="Yes",N(L998)&gt;=Rules!$B$6),"; Thin ("&amp;F998&amp;" words) but has search demand",""),3,400),IF(AA998="Prune","Low value: "&amp;N(K998)&amp;" clicks, "&amp;N(L998)&amp;" impressions, "&amp;N(Q998)&amp;" sessions, no key events. Remove or noindex it and update internal links.",IF(AA998="Redirect","Low value but "&amp;N(AC998)&amp;" referring domains. 301 it to the closest relevant page to keep those links.",IF(AND(Z998="No",Y998="Yes",N(K998)&lt;Rules!$B$5),"Low search traffic but it converts (key events: "&amp;S998&amp;"). Keep it and link to it.",IF(W998="Yes","Stronger than the page it overlaps ("&amp;I998&amp;"). Keep; merge that page into this one.","Healthy: "&amp;N(K998)&amp;" clicks"&amp;IF(ISNUMBER(N998),", average position "&amp;TEXT(N998,"0.0"),"")&amp;". Keep and monitor."))))))))))</f>
        <v/>
      </c>
      <c r="AE998">
        <f>IF(A998="","",IF(AD998&lt;&gt;"",AD998,AA998))</f>
        <v/>
      </c>
    </row>
    <row r="999">
      <c r="A999">
        <f>IF(Crawl!A998="","",Crawl!A998)</f>
        <v/>
      </c>
      <c r="B999">
        <f>IF(A999="","",Crawl!EC998)</f>
        <v/>
      </c>
      <c r="C999">
        <f>IF(A999="","",IFERROR(INDEX(Crawl!$A998:$DZ998,1,Rules!$H$6),""))</f>
        <v/>
      </c>
      <c r="D999">
        <f>IF(A999="","",IFERROR(INDEX(Crawl!$A998:$DZ998,1,Rules!$H$7),"")&amp;"")</f>
        <v/>
      </c>
      <c r="E999">
        <f>IF(A999="","",IFERROR(INDEX(Crawl!$A998:$DZ998,1,Rules!$H$8),"")&amp;"")</f>
        <v/>
      </c>
      <c r="F999">
        <f>IF(A999="","",IFERROR(INDEX(Crawl!$A998:$DZ998,1,Rules!$H$9),""))</f>
        <v/>
      </c>
      <c r="G999">
        <f>IF(A999="","",IFERROR(INDEX(Crawl!$A998:$DZ998,1,Rules!$H$10),""))</f>
        <v/>
      </c>
      <c r="H999">
        <f>IF(A999="","",IFERROR(INDEX(Crawl!$A998:$DZ998,1,Rules!$H$12),""))</f>
        <v/>
      </c>
      <c r="I999">
        <f>IF(A999="","",IF(AND(N(H999)&gt;0,IFERROR(INDEX(Crawl!$A998:$DZ998,1,Rules!$H$11),"")&amp;""&lt;&gt;""),IFERROR(INDEX(Crawl!$A998:$DZ998,1,Rules!$H$11),"")&amp;"",IF(AND(ISNUMBER(J999),N(J999)&gt;=Rules!$B$12,IFERROR(INDEX(Crawl!$A998:$DZ998,1,Rules!$H$13),"")&amp;""&lt;&gt;""),IFERROR(INDEX(Crawl!$A998:$DZ998,1,Rules!$H$13),"")&amp;"","")))</f>
        <v/>
      </c>
      <c r="J999" s="19">
        <f>IF(A999="","",IF(IFERROR(INDEX(Crawl!$A998:$DZ998,1,Rules!$H$14),"")&amp;""="","",IFERROR(INDEX(Crawl!$A998:$DZ998,1,Rules!$H$14),"")))</f>
        <v/>
      </c>
      <c r="K999">
        <f>IF(A999="","",IFERROR(SUMIFS('GSC current'!$J$2:$J$2001,'GSC current'!$I$2:$I$2001,B999),0))</f>
        <v/>
      </c>
      <c r="L999">
        <f>IF(A999="","",IFERROR(SUMIFS('GSC current'!$K$2:$K$2001,'GSC current'!$I$2:$I$2001,B999),0))</f>
        <v/>
      </c>
      <c r="M999" s="20">
        <f>IF(A999="","",IF(N(L999)&gt;0,K999/L999,""))</f>
        <v/>
      </c>
      <c r="N999" s="21">
        <f>IF(A999="","",IF(N(L999)&gt;0,SUMIFS('GSC current'!$L$2:$L$2001,'GSC current'!$I$2:$I$2001,B999)/L999,""))</f>
        <v/>
      </c>
      <c r="O999">
        <f>IF(A999="","",IFERROR(SUMIFS('GSC previous'!$J$2:$J$2001,'GSC previous'!$I$2:$I$2001,B999),0))</f>
        <v/>
      </c>
      <c r="P999" s="22">
        <f>IF(A999="","",IF(N(O999)&gt;0,(K999-O999)/O999,""))</f>
        <v/>
      </c>
      <c r="Q999">
        <f>IF(A999="","",IFERROR(SUMIFS(GA4!$P$2:$P$2001,GA4!$O$2:$O$2001,B999),0))</f>
        <v/>
      </c>
      <c r="R999" s="23">
        <f>IF(A999="","",IF(N(Q999)&gt;0,SUMIFS(GA4!$Q$2:$Q$2001,GA4!$O$2:$O$2001,B999)/Q999,""))</f>
        <v/>
      </c>
      <c r="S999">
        <f>IF(A999="","",IFERROR(SUMIFS(GA4!$R$2:$R$2001,GA4!$O$2:$O$2001,B999),0))</f>
        <v/>
      </c>
      <c r="T999">
        <f>IF(A999="","",IF(AND(ISNUMBER(F999),LEFT(C999&amp;"",1)="2"),IF(F999&lt;Rules!$B$9,"Yes","No"),"No"))</f>
        <v/>
      </c>
      <c r="U999">
        <f>IF(A999="","",IF(AND(N(O999)&gt;=Rules!$B$8,ISNUMBER(P999)),IF(P999&lt;=-Rules!$B$7,"Yes","No"),"No"))</f>
        <v/>
      </c>
      <c r="V999">
        <f>IF(A999="","",IF(AND(N(L999)&gt;=Rules!$B$6,ISNUMBER(N999)),IF(AND(N999&gt;=Rules!$B$10,N999&lt;=Rules!$B$11),"Yes","No"),"No"))</f>
        <v/>
      </c>
      <c r="W999">
        <f>IF(A999="","",IF(I999&lt;&gt;"","Yes","No"))</f>
        <v/>
      </c>
      <c r="X999">
        <f>IF(I999="","",IF(SUMIFS($K$3:$K$2002,$A$3:$A$2002,SUBSTITUTE(SUBSTITUTE(I999,"?","~?"),"*","~*"))&gt;N(K999),"Yes","No"))</f>
        <v/>
      </c>
      <c r="Y999">
        <f>IF(A999="","",IF(N(S999)&gt;0,"Yes","No"))</f>
        <v/>
      </c>
      <c r="Z999">
        <f>IF(A999="","",IF(AND(N(K999)&lt;Rules!$B$5,N(L999)&lt;Rules!$B$6,N(Q999)&lt;Rules!$B$13,Y999="No"),"Yes","No"))</f>
        <v/>
      </c>
      <c r="AA999">
        <f>IF(A999="","",IF(LEFT(C999&amp;"",1)="3","Redirect",IF(OR(LEFT(C999&amp;"",1)="4",LEFT(C999&amp;"",1)="5"),IF(OR(N(K999)&gt;0,N(AC999)&gt;=Rules!$B$14),"Redirect","Prune"),IF(D999="Non-Indexable","Keep",IF(AND(W999="Yes",X999="Yes",Y999="No"),"Merge",IF(OR(U999="Yes",V999="Yes",AND(T999="Yes",N(L999)&gt;=Rules!$B$6)),"Update",IF(Z999="Yes",IF(N(AC999)&gt;=Rules!$B$14,"Redirect","Prune"),"Keep")))))))</f>
        <v/>
      </c>
      <c r="AB999">
        <f>IF(A999="","",IF(LEFT(C999&amp;"",1)="3","Already redirects ("&amp;C999&amp;"). Update internal links to point at the final URL.",IF(OR(LEFT(C999&amp;"",1)="4",LEFT(C999&amp;"",1)="5"),IF(AA999="Redirect","Returns "&amp;C999&amp;" but still has "&amp;N(K999)&amp;" clicks and "&amp;N(AC999)&amp;" referring domains. 301 it to the closest live page.","Returns "&amp;C999&amp;" with no clicks or links. Remove internal links and let it 404 or 410."),IF(D999="Non-Indexable","Non-indexable ("&amp;E999&amp;"). Keep if that is intentional; otherwise fix the canonical or noindex.",IF(AA999="Merge","Overlaps with "&amp;I999&amp;IF(N(J999)&gt;0," (similarity "&amp;TEXT(J999,"0.00")&amp;")","")&amp;", which gets more clicks. Merge the useful parts into it and 301 this URL.",IF(AA999="Update",MID(IF(U999="Yes","; Clicks down "&amp;TEXT(-P999,"0%")&amp;" on the previous period","")&amp;IF(V999="Yes","; Average position "&amp;TEXT(N999,"0.0")&amp;" on "&amp;TEXT(L999,"#,##0")&amp;" impressions (striking distance)","")&amp;IF(AND(T999="Yes",N(L999)&gt;=Rules!$B$6),"; Thin ("&amp;F999&amp;" words) but has search demand",""),3,400),IF(AA999="Prune","Low value: "&amp;N(K999)&amp;" clicks, "&amp;N(L999)&amp;" impressions, "&amp;N(Q999)&amp;" sessions, no key events. Remove or noindex it and update internal links.",IF(AA999="Redirect","Low value but "&amp;N(AC999)&amp;" referring domains. 301 it to the closest relevant page to keep those links.",IF(AND(Z999="No",Y999="Yes",N(K999)&lt;Rules!$B$5),"Low search traffic but it converts (key events: "&amp;S999&amp;"). Keep it and link to it.",IF(W999="Yes","Stronger than the page it overlaps ("&amp;I999&amp;"). Keep; merge that page into this one.","Healthy: "&amp;N(K999)&amp;" clicks"&amp;IF(ISNUMBER(N999),", average position "&amp;TEXT(N999,"0.0"),"")&amp;". Keep and monitor."))))))))))</f>
        <v/>
      </c>
      <c r="AE999">
        <f>IF(A999="","",IF(AD999&lt;&gt;"",AD999,AA999))</f>
        <v/>
      </c>
    </row>
    <row r="1000">
      <c r="A1000">
        <f>IF(Crawl!A999="","",Crawl!A999)</f>
        <v/>
      </c>
      <c r="B1000">
        <f>IF(A1000="","",Crawl!EC999)</f>
        <v/>
      </c>
      <c r="C1000">
        <f>IF(A1000="","",IFERROR(INDEX(Crawl!$A999:$DZ999,1,Rules!$H$6),""))</f>
        <v/>
      </c>
      <c r="D1000">
        <f>IF(A1000="","",IFERROR(INDEX(Crawl!$A999:$DZ999,1,Rules!$H$7),"")&amp;"")</f>
        <v/>
      </c>
      <c r="E1000">
        <f>IF(A1000="","",IFERROR(INDEX(Crawl!$A999:$DZ999,1,Rules!$H$8),"")&amp;"")</f>
        <v/>
      </c>
      <c r="F1000">
        <f>IF(A1000="","",IFERROR(INDEX(Crawl!$A999:$DZ999,1,Rules!$H$9),""))</f>
        <v/>
      </c>
      <c r="G1000">
        <f>IF(A1000="","",IFERROR(INDEX(Crawl!$A999:$DZ999,1,Rules!$H$10),""))</f>
        <v/>
      </c>
      <c r="H1000">
        <f>IF(A1000="","",IFERROR(INDEX(Crawl!$A999:$DZ999,1,Rules!$H$12),""))</f>
        <v/>
      </c>
      <c r="I1000">
        <f>IF(A1000="","",IF(AND(N(H1000)&gt;0,IFERROR(INDEX(Crawl!$A999:$DZ999,1,Rules!$H$11),"")&amp;""&lt;&gt;""),IFERROR(INDEX(Crawl!$A999:$DZ999,1,Rules!$H$11),"")&amp;"",IF(AND(ISNUMBER(J1000),N(J1000)&gt;=Rules!$B$12,IFERROR(INDEX(Crawl!$A999:$DZ999,1,Rules!$H$13),"")&amp;""&lt;&gt;""),IFERROR(INDEX(Crawl!$A999:$DZ999,1,Rules!$H$13),"")&amp;"","")))</f>
        <v/>
      </c>
      <c r="J1000" s="19">
        <f>IF(A1000="","",IF(IFERROR(INDEX(Crawl!$A999:$DZ999,1,Rules!$H$14),"")&amp;""="","",IFERROR(INDEX(Crawl!$A999:$DZ999,1,Rules!$H$14),"")))</f>
        <v/>
      </c>
      <c r="K1000">
        <f>IF(A1000="","",IFERROR(SUMIFS('GSC current'!$J$2:$J$2001,'GSC current'!$I$2:$I$2001,B1000),0))</f>
        <v/>
      </c>
      <c r="L1000">
        <f>IF(A1000="","",IFERROR(SUMIFS('GSC current'!$K$2:$K$2001,'GSC current'!$I$2:$I$2001,B1000),0))</f>
        <v/>
      </c>
      <c r="M1000" s="20">
        <f>IF(A1000="","",IF(N(L1000)&gt;0,K1000/L1000,""))</f>
        <v/>
      </c>
      <c r="N1000" s="21">
        <f>IF(A1000="","",IF(N(L1000)&gt;0,SUMIFS('GSC current'!$L$2:$L$2001,'GSC current'!$I$2:$I$2001,B1000)/L1000,""))</f>
        <v/>
      </c>
      <c r="O1000">
        <f>IF(A1000="","",IFERROR(SUMIFS('GSC previous'!$J$2:$J$2001,'GSC previous'!$I$2:$I$2001,B1000),0))</f>
        <v/>
      </c>
      <c r="P1000" s="22">
        <f>IF(A1000="","",IF(N(O1000)&gt;0,(K1000-O1000)/O1000,""))</f>
        <v/>
      </c>
      <c r="Q1000">
        <f>IF(A1000="","",IFERROR(SUMIFS(GA4!$P$2:$P$2001,GA4!$O$2:$O$2001,B1000),0))</f>
        <v/>
      </c>
      <c r="R1000" s="23">
        <f>IF(A1000="","",IF(N(Q1000)&gt;0,SUMIFS(GA4!$Q$2:$Q$2001,GA4!$O$2:$O$2001,B1000)/Q1000,""))</f>
        <v/>
      </c>
      <c r="S1000">
        <f>IF(A1000="","",IFERROR(SUMIFS(GA4!$R$2:$R$2001,GA4!$O$2:$O$2001,B1000),0))</f>
        <v/>
      </c>
      <c r="T1000">
        <f>IF(A1000="","",IF(AND(ISNUMBER(F1000),LEFT(C1000&amp;"",1)="2"),IF(F1000&lt;Rules!$B$9,"Yes","No"),"No"))</f>
        <v/>
      </c>
      <c r="U1000">
        <f>IF(A1000="","",IF(AND(N(O1000)&gt;=Rules!$B$8,ISNUMBER(P1000)),IF(P1000&lt;=-Rules!$B$7,"Yes","No"),"No"))</f>
        <v/>
      </c>
      <c r="V1000">
        <f>IF(A1000="","",IF(AND(N(L1000)&gt;=Rules!$B$6,ISNUMBER(N1000)),IF(AND(N1000&gt;=Rules!$B$10,N1000&lt;=Rules!$B$11),"Yes","No"),"No"))</f>
        <v/>
      </c>
      <c r="W1000">
        <f>IF(A1000="","",IF(I1000&lt;&gt;"","Yes","No"))</f>
        <v/>
      </c>
      <c r="X1000">
        <f>IF(I1000="","",IF(SUMIFS($K$3:$K$2002,$A$3:$A$2002,SUBSTITUTE(SUBSTITUTE(I1000,"?","~?"),"*","~*"))&gt;N(K1000),"Yes","No"))</f>
        <v/>
      </c>
      <c r="Y1000">
        <f>IF(A1000="","",IF(N(S1000)&gt;0,"Yes","No"))</f>
        <v/>
      </c>
      <c r="Z1000">
        <f>IF(A1000="","",IF(AND(N(K1000)&lt;Rules!$B$5,N(L1000)&lt;Rules!$B$6,N(Q1000)&lt;Rules!$B$13,Y1000="No"),"Yes","No"))</f>
        <v/>
      </c>
      <c r="AA1000">
        <f>IF(A1000="","",IF(LEFT(C1000&amp;"",1)="3","Redirect",IF(OR(LEFT(C1000&amp;"",1)="4",LEFT(C1000&amp;"",1)="5"),IF(OR(N(K1000)&gt;0,N(AC1000)&gt;=Rules!$B$14),"Redirect","Prune"),IF(D1000="Non-Indexable","Keep",IF(AND(W1000="Yes",X1000="Yes",Y1000="No"),"Merge",IF(OR(U1000="Yes",V1000="Yes",AND(T1000="Yes",N(L1000)&gt;=Rules!$B$6)),"Update",IF(Z1000="Yes",IF(N(AC1000)&gt;=Rules!$B$14,"Redirect","Prune"),"Keep")))))))</f>
        <v/>
      </c>
      <c r="AB1000">
        <f>IF(A1000="","",IF(LEFT(C1000&amp;"",1)="3","Already redirects ("&amp;C1000&amp;"). Update internal links to point at the final URL.",IF(OR(LEFT(C1000&amp;"",1)="4",LEFT(C1000&amp;"",1)="5"),IF(AA1000="Redirect","Returns "&amp;C1000&amp;" but still has "&amp;N(K1000)&amp;" clicks and "&amp;N(AC1000)&amp;" referring domains. 301 it to the closest live page.","Returns "&amp;C1000&amp;" with no clicks or links. Remove internal links and let it 404 or 410."),IF(D1000="Non-Indexable","Non-indexable ("&amp;E1000&amp;"). Keep if that is intentional; otherwise fix the canonical or noindex.",IF(AA1000="Merge","Overlaps with "&amp;I1000&amp;IF(N(J1000)&gt;0," (similarity "&amp;TEXT(J1000,"0.00")&amp;")","")&amp;", which gets more clicks. Merge the useful parts into it and 301 this URL.",IF(AA1000="Update",MID(IF(U1000="Yes","; Clicks down "&amp;TEXT(-P1000,"0%")&amp;" on the previous period","")&amp;IF(V1000="Yes","; Average position "&amp;TEXT(N1000,"0.0")&amp;" on "&amp;TEXT(L1000,"#,##0")&amp;" impressions (striking distance)","")&amp;IF(AND(T1000="Yes",N(L1000)&gt;=Rules!$B$6),"; Thin ("&amp;F1000&amp;" words) but has search demand",""),3,400),IF(AA1000="Prune","Low value: "&amp;N(K1000)&amp;" clicks, "&amp;N(L1000)&amp;" impressions, "&amp;N(Q1000)&amp;" sessions, no key events. Remove or noindex it and update internal links.",IF(AA1000="Redirect","Low value but "&amp;N(AC1000)&amp;" referring domains. 301 it to the closest relevant page to keep those links.",IF(AND(Z1000="No",Y1000="Yes",N(K1000)&lt;Rules!$B$5),"Low search traffic but it converts (key events: "&amp;S1000&amp;"). Keep it and link to it.",IF(W1000="Yes","Stronger than the page it overlaps ("&amp;I1000&amp;"). Keep; merge that page into this one.","Healthy: "&amp;N(K1000)&amp;" clicks"&amp;IF(ISNUMBER(N1000),", average position "&amp;TEXT(N1000,"0.0"),"")&amp;". Keep and monitor."))))))))))</f>
        <v/>
      </c>
      <c r="AE1000">
        <f>IF(A1000="","",IF(AD1000&lt;&gt;"",AD1000,AA1000))</f>
        <v/>
      </c>
    </row>
    <row r="1001">
      <c r="A1001">
        <f>IF(Crawl!A1000="","",Crawl!A1000)</f>
        <v/>
      </c>
      <c r="B1001">
        <f>IF(A1001="","",Crawl!EC1000)</f>
        <v/>
      </c>
      <c r="C1001">
        <f>IF(A1001="","",IFERROR(INDEX(Crawl!$A1000:$DZ1000,1,Rules!$H$6),""))</f>
        <v/>
      </c>
      <c r="D1001">
        <f>IF(A1001="","",IFERROR(INDEX(Crawl!$A1000:$DZ1000,1,Rules!$H$7),"")&amp;"")</f>
        <v/>
      </c>
      <c r="E1001">
        <f>IF(A1001="","",IFERROR(INDEX(Crawl!$A1000:$DZ1000,1,Rules!$H$8),"")&amp;"")</f>
        <v/>
      </c>
      <c r="F1001">
        <f>IF(A1001="","",IFERROR(INDEX(Crawl!$A1000:$DZ1000,1,Rules!$H$9),""))</f>
        <v/>
      </c>
      <c r="G1001">
        <f>IF(A1001="","",IFERROR(INDEX(Crawl!$A1000:$DZ1000,1,Rules!$H$10),""))</f>
        <v/>
      </c>
      <c r="H1001">
        <f>IF(A1001="","",IFERROR(INDEX(Crawl!$A1000:$DZ1000,1,Rules!$H$12),""))</f>
        <v/>
      </c>
      <c r="I1001">
        <f>IF(A1001="","",IF(AND(N(H1001)&gt;0,IFERROR(INDEX(Crawl!$A1000:$DZ1000,1,Rules!$H$11),"")&amp;""&lt;&gt;""),IFERROR(INDEX(Crawl!$A1000:$DZ1000,1,Rules!$H$11),"")&amp;"",IF(AND(ISNUMBER(J1001),N(J1001)&gt;=Rules!$B$12,IFERROR(INDEX(Crawl!$A1000:$DZ1000,1,Rules!$H$13),"")&amp;""&lt;&gt;""),IFERROR(INDEX(Crawl!$A1000:$DZ1000,1,Rules!$H$13),"")&amp;"","")))</f>
        <v/>
      </c>
      <c r="J1001" s="19">
        <f>IF(A1001="","",IF(IFERROR(INDEX(Crawl!$A1000:$DZ1000,1,Rules!$H$14),"")&amp;""="","",IFERROR(INDEX(Crawl!$A1000:$DZ1000,1,Rules!$H$14),"")))</f>
        <v/>
      </c>
      <c r="K1001">
        <f>IF(A1001="","",IFERROR(SUMIFS('GSC current'!$J$2:$J$2001,'GSC current'!$I$2:$I$2001,B1001),0))</f>
        <v/>
      </c>
      <c r="L1001">
        <f>IF(A1001="","",IFERROR(SUMIFS('GSC current'!$K$2:$K$2001,'GSC current'!$I$2:$I$2001,B1001),0))</f>
        <v/>
      </c>
      <c r="M1001" s="20">
        <f>IF(A1001="","",IF(N(L1001)&gt;0,K1001/L1001,""))</f>
        <v/>
      </c>
      <c r="N1001" s="21">
        <f>IF(A1001="","",IF(N(L1001)&gt;0,SUMIFS('GSC current'!$L$2:$L$2001,'GSC current'!$I$2:$I$2001,B1001)/L1001,""))</f>
        <v/>
      </c>
      <c r="O1001">
        <f>IF(A1001="","",IFERROR(SUMIFS('GSC previous'!$J$2:$J$2001,'GSC previous'!$I$2:$I$2001,B1001),0))</f>
        <v/>
      </c>
      <c r="P1001" s="22">
        <f>IF(A1001="","",IF(N(O1001)&gt;0,(K1001-O1001)/O1001,""))</f>
        <v/>
      </c>
      <c r="Q1001">
        <f>IF(A1001="","",IFERROR(SUMIFS(GA4!$P$2:$P$2001,GA4!$O$2:$O$2001,B1001),0))</f>
        <v/>
      </c>
      <c r="R1001" s="23">
        <f>IF(A1001="","",IF(N(Q1001)&gt;0,SUMIFS(GA4!$Q$2:$Q$2001,GA4!$O$2:$O$2001,B1001)/Q1001,""))</f>
        <v/>
      </c>
      <c r="S1001">
        <f>IF(A1001="","",IFERROR(SUMIFS(GA4!$R$2:$R$2001,GA4!$O$2:$O$2001,B1001),0))</f>
        <v/>
      </c>
      <c r="T1001">
        <f>IF(A1001="","",IF(AND(ISNUMBER(F1001),LEFT(C1001&amp;"",1)="2"),IF(F1001&lt;Rules!$B$9,"Yes","No"),"No"))</f>
        <v/>
      </c>
      <c r="U1001">
        <f>IF(A1001="","",IF(AND(N(O1001)&gt;=Rules!$B$8,ISNUMBER(P1001)),IF(P1001&lt;=-Rules!$B$7,"Yes","No"),"No"))</f>
        <v/>
      </c>
      <c r="V1001">
        <f>IF(A1001="","",IF(AND(N(L1001)&gt;=Rules!$B$6,ISNUMBER(N1001)),IF(AND(N1001&gt;=Rules!$B$10,N1001&lt;=Rules!$B$11),"Yes","No"),"No"))</f>
        <v/>
      </c>
      <c r="W1001">
        <f>IF(A1001="","",IF(I1001&lt;&gt;"","Yes","No"))</f>
        <v/>
      </c>
      <c r="X1001">
        <f>IF(I1001="","",IF(SUMIFS($K$3:$K$2002,$A$3:$A$2002,SUBSTITUTE(SUBSTITUTE(I1001,"?","~?"),"*","~*"))&gt;N(K1001),"Yes","No"))</f>
        <v/>
      </c>
      <c r="Y1001">
        <f>IF(A1001="","",IF(N(S1001)&gt;0,"Yes","No"))</f>
        <v/>
      </c>
      <c r="Z1001">
        <f>IF(A1001="","",IF(AND(N(K1001)&lt;Rules!$B$5,N(L1001)&lt;Rules!$B$6,N(Q1001)&lt;Rules!$B$13,Y1001="No"),"Yes","No"))</f>
        <v/>
      </c>
      <c r="AA1001">
        <f>IF(A1001="","",IF(LEFT(C1001&amp;"",1)="3","Redirect",IF(OR(LEFT(C1001&amp;"",1)="4",LEFT(C1001&amp;"",1)="5"),IF(OR(N(K1001)&gt;0,N(AC1001)&gt;=Rules!$B$14),"Redirect","Prune"),IF(D1001="Non-Indexable","Keep",IF(AND(W1001="Yes",X1001="Yes",Y1001="No"),"Merge",IF(OR(U1001="Yes",V1001="Yes",AND(T1001="Yes",N(L1001)&gt;=Rules!$B$6)),"Update",IF(Z1001="Yes",IF(N(AC1001)&gt;=Rules!$B$14,"Redirect","Prune"),"Keep")))))))</f>
        <v/>
      </c>
      <c r="AB1001">
        <f>IF(A1001="","",IF(LEFT(C1001&amp;"",1)="3","Already redirects ("&amp;C1001&amp;"). Update internal links to point at the final URL.",IF(OR(LEFT(C1001&amp;"",1)="4",LEFT(C1001&amp;"",1)="5"),IF(AA1001="Redirect","Returns "&amp;C1001&amp;" but still has "&amp;N(K1001)&amp;" clicks and "&amp;N(AC1001)&amp;" referring domains. 301 it to the closest live page.","Returns "&amp;C1001&amp;" with no clicks or links. Remove internal links and let it 404 or 410."),IF(D1001="Non-Indexable","Non-indexable ("&amp;E1001&amp;"). Keep if that is intentional; otherwise fix the canonical or noindex.",IF(AA1001="Merge","Overlaps with "&amp;I1001&amp;IF(N(J1001)&gt;0," (similarity "&amp;TEXT(J1001,"0.00")&amp;")","")&amp;", which gets more clicks. Merge the useful parts into it and 301 this URL.",IF(AA1001="Update",MID(IF(U1001="Yes","; Clicks down "&amp;TEXT(-P1001,"0%")&amp;" on the previous period","")&amp;IF(V1001="Yes","; Average position "&amp;TEXT(N1001,"0.0")&amp;" on "&amp;TEXT(L1001,"#,##0")&amp;" impressions (striking distance)","")&amp;IF(AND(T1001="Yes",N(L1001)&gt;=Rules!$B$6),"; Thin ("&amp;F1001&amp;" words) but has search demand",""),3,400),IF(AA1001="Prune","Low value: "&amp;N(K1001)&amp;" clicks, "&amp;N(L1001)&amp;" impressions, "&amp;N(Q1001)&amp;" sessions, no key events. Remove or noindex it and update internal links.",IF(AA1001="Redirect","Low value but "&amp;N(AC1001)&amp;" referring domains. 301 it to the closest relevant page to keep those links.",IF(AND(Z1001="No",Y1001="Yes",N(K1001)&lt;Rules!$B$5),"Low search traffic but it converts (key events: "&amp;S1001&amp;"). Keep it and link to it.",IF(W1001="Yes","Stronger than the page it overlaps ("&amp;I1001&amp;"). Keep; merge that page into this one.","Healthy: "&amp;N(K1001)&amp;" clicks"&amp;IF(ISNUMBER(N1001),", average position "&amp;TEXT(N1001,"0.0"),"")&amp;". Keep and monitor."))))))))))</f>
        <v/>
      </c>
      <c r="AE1001">
        <f>IF(A1001="","",IF(AD1001&lt;&gt;"",AD1001,AA1001))</f>
        <v/>
      </c>
    </row>
    <row r="1002">
      <c r="A1002">
        <f>IF(Crawl!A1001="","",Crawl!A1001)</f>
        <v/>
      </c>
      <c r="B1002">
        <f>IF(A1002="","",Crawl!EC1001)</f>
        <v/>
      </c>
      <c r="C1002">
        <f>IF(A1002="","",IFERROR(INDEX(Crawl!$A1001:$DZ1001,1,Rules!$H$6),""))</f>
        <v/>
      </c>
      <c r="D1002">
        <f>IF(A1002="","",IFERROR(INDEX(Crawl!$A1001:$DZ1001,1,Rules!$H$7),"")&amp;"")</f>
        <v/>
      </c>
      <c r="E1002">
        <f>IF(A1002="","",IFERROR(INDEX(Crawl!$A1001:$DZ1001,1,Rules!$H$8),"")&amp;"")</f>
        <v/>
      </c>
      <c r="F1002">
        <f>IF(A1002="","",IFERROR(INDEX(Crawl!$A1001:$DZ1001,1,Rules!$H$9),""))</f>
        <v/>
      </c>
      <c r="G1002">
        <f>IF(A1002="","",IFERROR(INDEX(Crawl!$A1001:$DZ1001,1,Rules!$H$10),""))</f>
        <v/>
      </c>
      <c r="H1002">
        <f>IF(A1002="","",IFERROR(INDEX(Crawl!$A1001:$DZ1001,1,Rules!$H$12),""))</f>
        <v/>
      </c>
      <c r="I1002">
        <f>IF(A1002="","",IF(AND(N(H1002)&gt;0,IFERROR(INDEX(Crawl!$A1001:$DZ1001,1,Rules!$H$11),"")&amp;""&lt;&gt;""),IFERROR(INDEX(Crawl!$A1001:$DZ1001,1,Rules!$H$11),"")&amp;"",IF(AND(ISNUMBER(J1002),N(J1002)&gt;=Rules!$B$12,IFERROR(INDEX(Crawl!$A1001:$DZ1001,1,Rules!$H$13),"")&amp;""&lt;&gt;""),IFERROR(INDEX(Crawl!$A1001:$DZ1001,1,Rules!$H$13),"")&amp;"","")))</f>
        <v/>
      </c>
      <c r="J1002" s="19">
        <f>IF(A1002="","",IF(IFERROR(INDEX(Crawl!$A1001:$DZ1001,1,Rules!$H$14),"")&amp;""="","",IFERROR(INDEX(Crawl!$A1001:$DZ1001,1,Rules!$H$14),"")))</f>
        <v/>
      </c>
      <c r="K1002">
        <f>IF(A1002="","",IFERROR(SUMIFS('GSC current'!$J$2:$J$2001,'GSC current'!$I$2:$I$2001,B1002),0))</f>
        <v/>
      </c>
      <c r="L1002">
        <f>IF(A1002="","",IFERROR(SUMIFS('GSC current'!$K$2:$K$2001,'GSC current'!$I$2:$I$2001,B1002),0))</f>
        <v/>
      </c>
      <c r="M1002" s="20">
        <f>IF(A1002="","",IF(N(L1002)&gt;0,K1002/L1002,""))</f>
        <v/>
      </c>
      <c r="N1002" s="21">
        <f>IF(A1002="","",IF(N(L1002)&gt;0,SUMIFS('GSC current'!$L$2:$L$2001,'GSC current'!$I$2:$I$2001,B1002)/L1002,""))</f>
        <v/>
      </c>
      <c r="O1002">
        <f>IF(A1002="","",IFERROR(SUMIFS('GSC previous'!$J$2:$J$2001,'GSC previous'!$I$2:$I$2001,B1002),0))</f>
        <v/>
      </c>
      <c r="P1002" s="22">
        <f>IF(A1002="","",IF(N(O1002)&gt;0,(K1002-O1002)/O1002,""))</f>
        <v/>
      </c>
      <c r="Q1002">
        <f>IF(A1002="","",IFERROR(SUMIFS(GA4!$P$2:$P$2001,GA4!$O$2:$O$2001,B1002),0))</f>
        <v/>
      </c>
      <c r="R1002" s="23">
        <f>IF(A1002="","",IF(N(Q1002)&gt;0,SUMIFS(GA4!$Q$2:$Q$2001,GA4!$O$2:$O$2001,B1002)/Q1002,""))</f>
        <v/>
      </c>
      <c r="S1002">
        <f>IF(A1002="","",IFERROR(SUMIFS(GA4!$R$2:$R$2001,GA4!$O$2:$O$2001,B1002),0))</f>
        <v/>
      </c>
      <c r="T1002">
        <f>IF(A1002="","",IF(AND(ISNUMBER(F1002),LEFT(C1002&amp;"",1)="2"),IF(F1002&lt;Rules!$B$9,"Yes","No"),"No"))</f>
        <v/>
      </c>
      <c r="U1002">
        <f>IF(A1002="","",IF(AND(N(O1002)&gt;=Rules!$B$8,ISNUMBER(P1002)),IF(P1002&lt;=-Rules!$B$7,"Yes","No"),"No"))</f>
        <v/>
      </c>
      <c r="V1002">
        <f>IF(A1002="","",IF(AND(N(L1002)&gt;=Rules!$B$6,ISNUMBER(N1002)),IF(AND(N1002&gt;=Rules!$B$10,N1002&lt;=Rules!$B$11),"Yes","No"),"No"))</f>
        <v/>
      </c>
      <c r="W1002">
        <f>IF(A1002="","",IF(I1002&lt;&gt;"","Yes","No"))</f>
        <v/>
      </c>
      <c r="X1002">
        <f>IF(I1002="","",IF(SUMIFS($K$3:$K$2002,$A$3:$A$2002,SUBSTITUTE(SUBSTITUTE(I1002,"?","~?"),"*","~*"))&gt;N(K1002),"Yes","No"))</f>
        <v/>
      </c>
      <c r="Y1002">
        <f>IF(A1002="","",IF(N(S1002)&gt;0,"Yes","No"))</f>
        <v/>
      </c>
      <c r="Z1002">
        <f>IF(A1002="","",IF(AND(N(K1002)&lt;Rules!$B$5,N(L1002)&lt;Rules!$B$6,N(Q1002)&lt;Rules!$B$13,Y1002="No"),"Yes","No"))</f>
        <v/>
      </c>
      <c r="AA1002">
        <f>IF(A1002="","",IF(LEFT(C1002&amp;"",1)="3","Redirect",IF(OR(LEFT(C1002&amp;"",1)="4",LEFT(C1002&amp;"",1)="5"),IF(OR(N(K1002)&gt;0,N(AC1002)&gt;=Rules!$B$14),"Redirect","Prune"),IF(D1002="Non-Indexable","Keep",IF(AND(W1002="Yes",X1002="Yes",Y1002="No"),"Merge",IF(OR(U1002="Yes",V1002="Yes",AND(T1002="Yes",N(L1002)&gt;=Rules!$B$6)),"Update",IF(Z1002="Yes",IF(N(AC1002)&gt;=Rules!$B$14,"Redirect","Prune"),"Keep")))))))</f>
        <v/>
      </c>
      <c r="AB1002">
        <f>IF(A1002="","",IF(LEFT(C1002&amp;"",1)="3","Already redirects ("&amp;C1002&amp;"). Update internal links to point at the final URL.",IF(OR(LEFT(C1002&amp;"",1)="4",LEFT(C1002&amp;"",1)="5"),IF(AA1002="Redirect","Returns "&amp;C1002&amp;" but still has "&amp;N(K1002)&amp;" clicks and "&amp;N(AC1002)&amp;" referring domains. 301 it to the closest live page.","Returns "&amp;C1002&amp;" with no clicks or links. Remove internal links and let it 404 or 410."),IF(D1002="Non-Indexable","Non-indexable ("&amp;E1002&amp;"). Keep if that is intentional; otherwise fix the canonical or noindex.",IF(AA1002="Merge","Overlaps with "&amp;I1002&amp;IF(N(J1002)&gt;0," (similarity "&amp;TEXT(J1002,"0.00")&amp;")","")&amp;", which gets more clicks. Merge the useful parts into it and 301 this URL.",IF(AA1002="Update",MID(IF(U1002="Yes","; Clicks down "&amp;TEXT(-P1002,"0%")&amp;" on the previous period","")&amp;IF(V1002="Yes","; Average position "&amp;TEXT(N1002,"0.0")&amp;" on "&amp;TEXT(L1002,"#,##0")&amp;" impressions (striking distance)","")&amp;IF(AND(T1002="Yes",N(L1002)&gt;=Rules!$B$6),"; Thin ("&amp;F1002&amp;" words) but has search demand",""),3,400),IF(AA1002="Prune","Low value: "&amp;N(K1002)&amp;" clicks, "&amp;N(L1002)&amp;" impressions, "&amp;N(Q1002)&amp;" sessions, no key events. Remove or noindex it and update internal links.",IF(AA1002="Redirect","Low value but "&amp;N(AC1002)&amp;" referring domains. 301 it to the closest relevant page to keep those links.",IF(AND(Z1002="No",Y1002="Yes",N(K1002)&lt;Rules!$B$5),"Low search traffic but it converts (key events: "&amp;S1002&amp;"). Keep it and link to it.",IF(W1002="Yes","Stronger than the page it overlaps ("&amp;I1002&amp;"). Keep; merge that page into this one.","Healthy: "&amp;N(K1002)&amp;" clicks"&amp;IF(ISNUMBER(N1002),", average position "&amp;TEXT(N1002,"0.0"),"")&amp;". Keep and monitor."))))))))))</f>
        <v/>
      </c>
      <c r="AE1002">
        <f>IF(A1002="","",IF(AD1002&lt;&gt;"",AD1002,AA1002))</f>
        <v/>
      </c>
    </row>
    <row r="1003">
      <c r="A1003">
        <f>IF(Crawl!A1002="","",Crawl!A1002)</f>
        <v/>
      </c>
      <c r="B1003">
        <f>IF(A1003="","",Crawl!EC1002)</f>
        <v/>
      </c>
      <c r="C1003">
        <f>IF(A1003="","",IFERROR(INDEX(Crawl!$A1002:$DZ1002,1,Rules!$H$6),""))</f>
        <v/>
      </c>
      <c r="D1003">
        <f>IF(A1003="","",IFERROR(INDEX(Crawl!$A1002:$DZ1002,1,Rules!$H$7),"")&amp;"")</f>
        <v/>
      </c>
      <c r="E1003">
        <f>IF(A1003="","",IFERROR(INDEX(Crawl!$A1002:$DZ1002,1,Rules!$H$8),"")&amp;"")</f>
        <v/>
      </c>
      <c r="F1003">
        <f>IF(A1003="","",IFERROR(INDEX(Crawl!$A1002:$DZ1002,1,Rules!$H$9),""))</f>
        <v/>
      </c>
      <c r="G1003">
        <f>IF(A1003="","",IFERROR(INDEX(Crawl!$A1002:$DZ1002,1,Rules!$H$10),""))</f>
        <v/>
      </c>
      <c r="H1003">
        <f>IF(A1003="","",IFERROR(INDEX(Crawl!$A1002:$DZ1002,1,Rules!$H$12),""))</f>
        <v/>
      </c>
      <c r="I1003">
        <f>IF(A1003="","",IF(AND(N(H1003)&gt;0,IFERROR(INDEX(Crawl!$A1002:$DZ1002,1,Rules!$H$11),"")&amp;""&lt;&gt;""),IFERROR(INDEX(Crawl!$A1002:$DZ1002,1,Rules!$H$11),"")&amp;"",IF(AND(ISNUMBER(J1003),N(J1003)&gt;=Rules!$B$12,IFERROR(INDEX(Crawl!$A1002:$DZ1002,1,Rules!$H$13),"")&amp;""&lt;&gt;""),IFERROR(INDEX(Crawl!$A1002:$DZ1002,1,Rules!$H$13),"")&amp;"","")))</f>
        <v/>
      </c>
      <c r="J1003" s="19">
        <f>IF(A1003="","",IF(IFERROR(INDEX(Crawl!$A1002:$DZ1002,1,Rules!$H$14),"")&amp;""="","",IFERROR(INDEX(Crawl!$A1002:$DZ1002,1,Rules!$H$14),"")))</f>
        <v/>
      </c>
      <c r="K1003">
        <f>IF(A1003="","",IFERROR(SUMIFS('GSC current'!$J$2:$J$2001,'GSC current'!$I$2:$I$2001,B1003),0))</f>
        <v/>
      </c>
      <c r="L1003">
        <f>IF(A1003="","",IFERROR(SUMIFS('GSC current'!$K$2:$K$2001,'GSC current'!$I$2:$I$2001,B1003),0))</f>
        <v/>
      </c>
      <c r="M1003" s="20">
        <f>IF(A1003="","",IF(N(L1003)&gt;0,K1003/L1003,""))</f>
        <v/>
      </c>
      <c r="N1003" s="21">
        <f>IF(A1003="","",IF(N(L1003)&gt;0,SUMIFS('GSC current'!$L$2:$L$2001,'GSC current'!$I$2:$I$2001,B1003)/L1003,""))</f>
        <v/>
      </c>
      <c r="O1003">
        <f>IF(A1003="","",IFERROR(SUMIFS('GSC previous'!$J$2:$J$2001,'GSC previous'!$I$2:$I$2001,B1003),0))</f>
        <v/>
      </c>
      <c r="P1003" s="22">
        <f>IF(A1003="","",IF(N(O1003)&gt;0,(K1003-O1003)/O1003,""))</f>
        <v/>
      </c>
      <c r="Q1003">
        <f>IF(A1003="","",IFERROR(SUMIFS(GA4!$P$2:$P$2001,GA4!$O$2:$O$2001,B1003),0))</f>
        <v/>
      </c>
      <c r="R1003" s="23">
        <f>IF(A1003="","",IF(N(Q1003)&gt;0,SUMIFS(GA4!$Q$2:$Q$2001,GA4!$O$2:$O$2001,B1003)/Q1003,""))</f>
        <v/>
      </c>
      <c r="S1003">
        <f>IF(A1003="","",IFERROR(SUMIFS(GA4!$R$2:$R$2001,GA4!$O$2:$O$2001,B1003),0))</f>
        <v/>
      </c>
      <c r="T1003">
        <f>IF(A1003="","",IF(AND(ISNUMBER(F1003),LEFT(C1003&amp;"",1)="2"),IF(F1003&lt;Rules!$B$9,"Yes","No"),"No"))</f>
        <v/>
      </c>
      <c r="U1003">
        <f>IF(A1003="","",IF(AND(N(O1003)&gt;=Rules!$B$8,ISNUMBER(P1003)),IF(P1003&lt;=-Rules!$B$7,"Yes","No"),"No"))</f>
        <v/>
      </c>
      <c r="V1003">
        <f>IF(A1003="","",IF(AND(N(L1003)&gt;=Rules!$B$6,ISNUMBER(N1003)),IF(AND(N1003&gt;=Rules!$B$10,N1003&lt;=Rules!$B$11),"Yes","No"),"No"))</f>
        <v/>
      </c>
      <c r="W1003">
        <f>IF(A1003="","",IF(I1003&lt;&gt;"","Yes","No"))</f>
        <v/>
      </c>
      <c r="X1003">
        <f>IF(I1003="","",IF(SUMIFS($K$3:$K$2002,$A$3:$A$2002,SUBSTITUTE(SUBSTITUTE(I1003,"?","~?"),"*","~*"))&gt;N(K1003),"Yes","No"))</f>
        <v/>
      </c>
      <c r="Y1003">
        <f>IF(A1003="","",IF(N(S1003)&gt;0,"Yes","No"))</f>
        <v/>
      </c>
      <c r="Z1003">
        <f>IF(A1003="","",IF(AND(N(K1003)&lt;Rules!$B$5,N(L1003)&lt;Rules!$B$6,N(Q1003)&lt;Rules!$B$13,Y1003="No"),"Yes","No"))</f>
        <v/>
      </c>
      <c r="AA1003">
        <f>IF(A1003="","",IF(LEFT(C1003&amp;"",1)="3","Redirect",IF(OR(LEFT(C1003&amp;"",1)="4",LEFT(C1003&amp;"",1)="5"),IF(OR(N(K1003)&gt;0,N(AC1003)&gt;=Rules!$B$14),"Redirect","Prune"),IF(D1003="Non-Indexable","Keep",IF(AND(W1003="Yes",X1003="Yes",Y1003="No"),"Merge",IF(OR(U1003="Yes",V1003="Yes",AND(T1003="Yes",N(L1003)&gt;=Rules!$B$6)),"Update",IF(Z1003="Yes",IF(N(AC1003)&gt;=Rules!$B$14,"Redirect","Prune"),"Keep")))))))</f>
        <v/>
      </c>
      <c r="AB1003">
        <f>IF(A1003="","",IF(LEFT(C1003&amp;"",1)="3","Already redirects ("&amp;C1003&amp;"). Update internal links to point at the final URL.",IF(OR(LEFT(C1003&amp;"",1)="4",LEFT(C1003&amp;"",1)="5"),IF(AA1003="Redirect","Returns "&amp;C1003&amp;" but still has "&amp;N(K1003)&amp;" clicks and "&amp;N(AC1003)&amp;" referring domains. 301 it to the closest live page.","Returns "&amp;C1003&amp;" with no clicks or links. Remove internal links and let it 404 or 410."),IF(D1003="Non-Indexable","Non-indexable ("&amp;E1003&amp;"). Keep if that is intentional; otherwise fix the canonical or noindex.",IF(AA1003="Merge","Overlaps with "&amp;I1003&amp;IF(N(J1003)&gt;0," (similarity "&amp;TEXT(J1003,"0.00")&amp;")","")&amp;", which gets more clicks. Merge the useful parts into it and 301 this URL.",IF(AA1003="Update",MID(IF(U1003="Yes","; Clicks down "&amp;TEXT(-P1003,"0%")&amp;" on the previous period","")&amp;IF(V1003="Yes","; Average position "&amp;TEXT(N1003,"0.0")&amp;" on "&amp;TEXT(L1003,"#,##0")&amp;" impressions (striking distance)","")&amp;IF(AND(T1003="Yes",N(L1003)&gt;=Rules!$B$6),"; Thin ("&amp;F1003&amp;" words) but has search demand",""),3,400),IF(AA1003="Prune","Low value: "&amp;N(K1003)&amp;" clicks, "&amp;N(L1003)&amp;" impressions, "&amp;N(Q1003)&amp;" sessions, no key events. Remove or noindex it and update internal links.",IF(AA1003="Redirect","Low value but "&amp;N(AC1003)&amp;" referring domains. 301 it to the closest relevant page to keep those links.",IF(AND(Z1003="No",Y1003="Yes",N(K1003)&lt;Rules!$B$5),"Low search traffic but it converts (key events: "&amp;S1003&amp;"). Keep it and link to it.",IF(W1003="Yes","Stronger than the page it overlaps ("&amp;I1003&amp;"). Keep; merge that page into this one.","Healthy: "&amp;N(K1003)&amp;" clicks"&amp;IF(ISNUMBER(N1003),", average position "&amp;TEXT(N1003,"0.0"),"")&amp;". Keep and monitor."))))))))))</f>
        <v/>
      </c>
      <c r="AE1003">
        <f>IF(A1003="","",IF(AD1003&lt;&gt;"",AD1003,AA1003))</f>
        <v/>
      </c>
    </row>
    <row r="1004">
      <c r="A1004">
        <f>IF(Crawl!A1003="","",Crawl!A1003)</f>
        <v/>
      </c>
      <c r="B1004">
        <f>IF(A1004="","",Crawl!EC1003)</f>
        <v/>
      </c>
      <c r="C1004">
        <f>IF(A1004="","",IFERROR(INDEX(Crawl!$A1003:$DZ1003,1,Rules!$H$6),""))</f>
        <v/>
      </c>
      <c r="D1004">
        <f>IF(A1004="","",IFERROR(INDEX(Crawl!$A1003:$DZ1003,1,Rules!$H$7),"")&amp;"")</f>
        <v/>
      </c>
      <c r="E1004">
        <f>IF(A1004="","",IFERROR(INDEX(Crawl!$A1003:$DZ1003,1,Rules!$H$8),"")&amp;"")</f>
        <v/>
      </c>
      <c r="F1004">
        <f>IF(A1004="","",IFERROR(INDEX(Crawl!$A1003:$DZ1003,1,Rules!$H$9),""))</f>
        <v/>
      </c>
      <c r="G1004">
        <f>IF(A1004="","",IFERROR(INDEX(Crawl!$A1003:$DZ1003,1,Rules!$H$10),""))</f>
        <v/>
      </c>
      <c r="H1004">
        <f>IF(A1004="","",IFERROR(INDEX(Crawl!$A1003:$DZ1003,1,Rules!$H$12),""))</f>
        <v/>
      </c>
      <c r="I1004">
        <f>IF(A1004="","",IF(AND(N(H1004)&gt;0,IFERROR(INDEX(Crawl!$A1003:$DZ1003,1,Rules!$H$11),"")&amp;""&lt;&gt;""),IFERROR(INDEX(Crawl!$A1003:$DZ1003,1,Rules!$H$11),"")&amp;"",IF(AND(ISNUMBER(J1004),N(J1004)&gt;=Rules!$B$12,IFERROR(INDEX(Crawl!$A1003:$DZ1003,1,Rules!$H$13),"")&amp;""&lt;&gt;""),IFERROR(INDEX(Crawl!$A1003:$DZ1003,1,Rules!$H$13),"")&amp;"","")))</f>
        <v/>
      </c>
      <c r="J1004" s="19">
        <f>IF(A1004="","",IF(IFERROR(INDEX(Crawl!$A1003:$DZ1003,1,Rules!$H$14),"")&amp;""="","",IFERROR(INDEX(Crawl!$A1003:$DZ1003,1,Rules!$H$14),"")))</f>
        <v/>
      </c>
      <c r="K1004">
        <f>IF(A1004="","",IFERROR(SUMIFS('GSC current'!$J$2:$J$2001,'GSC current'!$I$2:$I$2001,B1004),0))</f>
        <v/>
      </c>
      <c r="L1004">
        <f>IF(A1004="","",IFERROR(SUMIFS('GSC current'!$K$2:$K$2001,'GSC current'!$I$2:$I$2001,B1004),0))</f>
        <v/>
      </c>
      <c r="M1004" s="20">
        <f>IF(A1004="","",IF(N(L1004)&gt;0,K1004/L1004,""))</f>
        <v/>
      </c>
      <c r="N1004" s="21">
        <f>IF(A1004="","",IF(N(L1004)&gt;0,SUMIFS('GSC current'!$L$2:$L$2001,'GSC current'!$I$2:$I$2001,B1004)/L1004,""))</f>
        <v/>
      </c>
      <c r="O1004">
        <f>IF(A1004="","",IFERROR(SUMIFS('GSC previous'!$J$2:$J$2001,'GSC previous'!$I$2:$I$2001,B1004),0))</f>
        <v/>
      </c>
      <c r="P1004" s="22">
        <f>IF(A1004="","",IF(N(O1004)&gt;0,(K1004-O1004)/O1004,""))</f>
        <v/>
      </c>
      <c r="Q1004">
        <f>IF(A1004="","",IFERROR(SUMIFS(GA4!$P$2:$P$2001,GA4!$O$2:$O$2001,B1004),0))</f>
        <v/>
      </c>
      <c r="R1004" s="23">
        <f>IF(A1004="","",IF(N(Q1004)&gt;0,SUMIFS(GA4!$Q$2:$Q$2001,GA4!$O$2:$O$2001,B1004)/Q1004,""))</f>
        <v/>
      </c>
      <c r="S1004">
        <f>IF(A1004="","",IFERROR(SUMIFS(GA4!$R$2:$R$2001,GA4!$O$2:$O$2001,B1004),0))</f>
        <v/>
      </c>
      <c r="T1004">
        <f>IF(A1004="","",IF(AND(ISNUMBER(F1004),LEFT(C1004&amp;"",1)="2"),IF(F1004&lt;Rules!$B$9,"Yes","No"),"No"))</f>
        <v/>
      </c>
      <c r="U1004">
        <f>IF(A1004="","",IF(AND(N(O1004)&gt;=Rules!$B$8,ISNUMBER(P1004)),IF(P1004&lt;=-Rules!$B$7,"Yes","No"),"No"))</f>
        <v/>
      </c>
      <c r="V1004">
        <f>IF(A1004="","",IF(AND(N(L1004)&gt;=Rules!$B$6,ISNUMBER(N1004)),IF(AND(N1004&gt;=Rules!$B$10,N1004&lt;=Rules!$B$11),"Yes","No"),"No"))</f>
        <v/>
      </c>
      <c r="W1004">
        <f>IF(A1004="","",IF(I1004&lt;&gt;"","Yes","No"))</f>
        <v/>
      </c>
      <c r="X1004">
        <f>IF(I1004="","",IF(SUMIFS($K$3:$K$2002,$A$3:$A$2002,SUBSTITUTE(SUBSTITUTE(I1004,"?","~?"),"*","~*"))&gt;N(K1004),"Yes","No"))</f>
        <v/>
      </c>
      <c r="Y1004">
        <f>IF(A1004="","",IF(N(S1004)&gt;0,"Yes","No"))</f>
        <v/>
      </c>
      <c r="Z1004">
        <f>IF(A1004="","",IF(AND(N(K1004)&lt;Rules!$B$5,N(L1004)&lt;Rules!$B$6,N(Q1004)&lt;Rules!$B$13,Y1004="No"),"Yes","No"))</f>
        <v/>
      </c>
      <c r="AA1004">
        <f>IF(A1004="","",IF(LEFT(C1004&amp;"",1)="3","Redirect",IF(OR(LEFT(C1004&amp;"",1)="4",LEFT(C1004&amp;"",1)="5"),IF(OR(N(K1004)&gt;0,N(AC1004)&gt;=Rules!$B$14),"Redirect","Prune"),IF(D1004="Non-Indexable","Keep",IF(AND(W1004="Yes",X1004="Yes",Y1004="No"),"Merge",IF(OR(U1004="Yes",V1004="Yes",AND(T1004="Yes",N(L1004)&gt;=Rules!$B$6)),"Update",IF(Z1004="Yes",IF(N(AC1004)&gt;=Rules!$B$14,"Redirect","Prune"),"Keep")))))))</f>
        <v/>
      </c>
      <c r="AB1004">
        <f>IF(A1004="","",IF(LEFT(C1004&amp;"",1)="3","Already redirects ("&amp;C1004&amp;"). Update internal links to point at the final URL.",IF(OR(LEFT(C1004&amp;"",1)="4",LEFT(C1004&amp;"",1)="5"),IF(AA1004="Redirect","Returns "&amp;C1004&amp;" but still has "&amp;N(K1004)&amp;" clicks and "&amp;N(AC1004)&amp;" referring domains. 301 it to the closest live page.","Returns "&amp;C1004&amp;" with no clicks or links. Remove internal links and let it 404 or 410."),IF(D1004="Non-Indexable","Non-indexable ("&amp;E1004&amp;"). Keep if that is intentional; otherwise fix the canonical or noindex.",IF(AA1004="Merge","Overlaps with "&amp;I1004&amp;IF(N(J1004)&gt;0," (similarity "&amp;TEXT(J1004,"0.00")&amp;")","")&amp;", which gets more clicks. Merge the useful parts into it and 301 this URL.",IF(AA1004="Update",MID(IF(U1004="Yes","; Clicks down "&amp;TEXT(-P1004,"0%")&amp;" on the previous period","")&amp;IF(V1004="Yes","; Average position "&amp;TEXT(N1004,"0.0")&amp;" on "&amp;TEXT(L1004,"#,##0")&amp;" impressions (striking distance)","")&amp;IF(AND(T1004="Yes",N(L1004)&gt;=Rules!$B$6),"; Thin ("&amp;F1004&amp;" words) but has search demand",""),3,400),IF(AA1004="Prune","Low value: "&amp;N(K1004)&amp;" clicks, "&amp;N(L1004)&amp;" impressions, "&amp;N(Q1004)&amp;" sessions, no key events. Remove or noindex it and update internal links.",IF(AA1004="Redirect","Low value but "&amp;N(AC1004)&amp;" referring domains. 301 it to the closest relevant page to keep those links.",IF(AND(Z1004="No",Y1004="Yes",N(K1004)&lt;Rules!$B$5),"Low search traffic but it converts (key events: "&amp;S1004&amp;"). Keep it and link to it.",IF(W1004="Yes","Stronger than the page it overlaps ("&amp;I1004&amp;"). Keep; merge that page into this one.","Healthy: "&amp;N(K1004)&amp;" clicks"&amp;IF(ISNUMBER(N1004),", average position "&amp;TEXT(N1004,"0.0"),"")&amp;". Keep and monitor."))))))))))</f>
        <v/>
      </c>
      <c r="AE1004">
        <f>IF(A1004="","",IF(AD1004&lt;&gt;"",AD1004,AA1004))</f>
        <v/>
      </c>
    </row>
    <row r="1005">
      <c r="A1005">
        <f>IF(Crawl!A1004="","",Crawl!A1004)</f>
        <v/>
      </c>
      <c r="B1005">
        <f>IF(A1005="","",Crawl!EC1004)</f>
        <v/>
      </c>
      <c r="C1005">
        <f>IF(A1005="","",IFERROR(INDEX(Crawl!$A1004:$DZ1004,1,Rules!$H$6),""))</f>
        <v/>
      </c>
      <c r="D1005">
        <f>IF(A1005="","",IFERROR(INDEX(Crawl!$A1004:$DZ1004,1,Rules!$H$7),"")&amp;"")</f>
        <v/>
      </c>
      <c r="E1005">
        <f>IF(A1005="","",IFERROR(INDEX(Crawl!$A1004:$DZ1004,1,Rules!$H$8),"")&amp;"")</f>
        <v/>
      </c>
      <c r="F1005">
        <f>IF(A1005="","",IFERROR(INDEX(Crawl!$A1004:$DZ1004,1,Rules!$H$9),""))</f>
        <v/>
      </c>
      <c r="G1005">
        <f>IF(A1005="","",IFERROR(INDEX(Crawl!$A1004:$DZ1004,1,Rules!$H$10),""))</f>
        <v/>
      </c>
      <c r="H1005">
        <f>IF(A1005="","",IFERROR(INDEX(Crawl!$A1004:$DZ1004,1,Rules!$H$12),""))</f>
        <v/>
      </c>
      <c r="I1005">
        <f>IF(A1005="","",IF(AND(N(H1005)&gt;0,IFERROR(INDEX(Crawl!$A1004:$DZ1004,1,Rules!$H$11),"")&amp;""&lt;&gt;""),IFERROR(INDEX(Crawl!$A1004:$DZ1004,1,Rules!$H$11),"")&amp;"",IF(AND(ISNUMBER(J1005),N(J1005)&gt;=Rules!$B$12,IFERROR(INDEX(Crawl!$A1004:$DZ1004,1,Rules!$H$13),"")&amp;""&lt;&gt;""),IFERROR(INDEX(Crawl!$A1004:$DZ1004,1,Rules!$H$13),"")&amp;"","")))</f>
        <v/>
      </c>
      <c r="J1005" s="19">
        <f>IF(A1005="","",IF(IFERROR(INDEX(Crawl!$A1004:$DZ1004,1,Rules!$H$14),"")&amp;""="","",IFERROR(INDEX(Crawl!$A1004:$DZ1004,1,Rules!$H$14),"")))</f>
        <v/>
      </c>
      <c r="K1005">
        <f>IF(A1005="","",IFERROR(SUMIFS('GSC current'!$J$2:$J$2001,'GSC current'!$I$2:$I$2001,B1005),0))</f>
        <v/>
      </c>
      <c r="L1005">
        <f>IF(A1005="","",IFERROR(SUMIFS('GSC current'!$K$2:$K$2001,'GSC current'!$I$2:$I$2001,B1005),0))</f>
        <v/>
      </c>
      <c r="M1005" s="20">
        <f>IF(A1005="","",IF(N(L1005)&gt;0,K1005/L1005,""))</f>
        <v/>
      </c>
      <c r="N1005" s="21">
        <f>IF(A1005="","",IF(N(L1005)&gt;0,SUMIFS('GSC current'!$L$2:$L$2001,'GSC current'!$I$2:$I$2001,B1005)/L1005,""))</f>
        <v/>
      </c>
      <c r="O1005">
        <f>IF(A1005="","",IFERROR(SUMIFS('GSC previous'!$J$2:$J$2001,'GSC previous'!$I$2:$I$2001,B1005),0))</f>
        <v/>
      </c>
      <c r="P1005" s="22">
        <f>IF(A1005="","",IF(N(O1005)&gt;0,(K1005-O1005)/O1005,""))</f>
        <v/>
      </c>
      <c r="Q1005">
        <f>IF(A1005="","",IFERROR(SUMIFS(GA4!$P$2:$P$2001,GA4!$O$2:$O$2001,B1005),0))</f>
        <v/>
      </c>
      <c r="R1005" s="23">
        <f>IF(A1005="","",IF(N(Q1005)&gt;0,SUMIFS(GA4!$Q$2:$Q$2001,GA4!$O$2:$O$2001,B1005)/Q1005,""))</f>
        <v/>
      </c>
      <c r="S1005">
        <f>IF(A1005="","",IFERROR(SUMIFS(GA4!$R$2:$R$2001,GA4!$O$2:$O$2001,B1005),0))</f>
        <v/>
      </c>
      <c r="T1005">
        <f>IF(A1005="","",IF(AND(ISNUMBER(F1005),LEFT(C1005&amp;"",1)="2"),IF(F1005&lt;Rules!$B$9,"Yes","No"),"No"))</f>
        <v/>
      </c>
      <c r="U1005">
        <f>IF(A1005="","",IF(AND(N(O1005)&gt;=Rules!$B$8,ISNUMBER(P1005)),IF(P1005&lt;=-Rules!$B$7,"Yes","No"),"No"))</f>
        <v/>
      </c>
      <c r="V1005">
        <f>IF(A1005="","",IF(AND(N(L1005)&gt;=Rules!$B$6,ISNUMBER(N1005)),IF(AND(N1005&gt;=Rules!$B$10,N1005&lt;=Rules!$B$11),"Yes","No"),"No"))</f>
        <v/>
      </c>
      <c r="W1005">
        <f>IF(A1005="","",IF(I1005&lt;&gt;"","Yes","No"))</f>
        <v/>
      </c>
      <c r="X1005">
        <f>IF(I1005="","",IF(SUMIFS($K$3:$K$2002,$A$3:$A$2002,SUBSTITUTE(SUBSTITUTE(I1005,"?","~?"),"*","~*"))&gt;N(K1005),"Yes","No"))</f>
        <v/>
      </c>
      <c r="Y1005">
        <f>IF(A1005="","",IF(N(S1005)&gt;0,"Yes","No"))</f>
        <v/>
      </c>
      <c r="Z1005">
        <f>IF(A1005="","",IF(AND(N(K1005)&lt;Rules!$B$5,N(L1005)&lt;Rules!$B$6,N(Q1005)&lt;Rules!$B$13,Y1005="No"),"Yes","No"))</f>
        <v/>
      </c>
      <c r="AA1005">
        <f>IF(A1005="","",IF(LEFT(C1005&amp;"",1)="3","Redirect",IF(OR(LEFT(C1005&amp;"",1)="4",LEFT(C1005&amp;"",1)="5"),IF(OR(N(K1005)&gt;0,N(AC1005)&gt;=Rules!$B$14),"Redirect","Prune"),IF(D1005="Non-Indexable","Keep",IF(AND(W1005="Yes",X1005="Yes",Y1005="No"),"Merge",IF(OR(U1005="Yes",V1005="Yes",AND(T1005="Yes",N(L1005)&gt;=Rules!$B$6)),"Update",IF(Z1005="Yes",IF(N(AC1005)&gt;=Rules!$B$14,"Redirect","Prune"),"Keep")))))))</f>
        <v/>
      </c>
      <c r="AB1005">
        <f>IF(A1005="","",IF(LEFT(C1005&amp;"",1)="3","Already redirects ("&amp;C1005&amp;"). Update internal links to point at the final URL.",IF(OR(LEFT(C1005&amp;"",1)="4",LEFT(C1005&amp;"",1)="5"),IF(AA1005="Redirect","Returns "&amp;C1005&amp;" but still has "&amp;N(K1005)&amp;" clicks and "&amp;N(AC1005)&amp;" referring domains. 301 it to the closest live page.","Returns "&amp;C1005&amp;" with no clicks or links. Remove internal links and let it 404 or 410."),IF(D1005="Non-Indexable","Non-indexable ("&amp;E1005&amp;"). Keep if that is intentional; otherwise fix the canonical or noindex.",IF(AA1005="Merge","Overlaps with "&amp;I1005&amp;IF(N(J1005)&gt;0," (similarity "&amp;TEXT(J1005,"0.00")&amp;")","")&amp;", which gets more clicks. Merge the useful parts into it and 301 this URL.",IF(AA1005="Update",MID(IF(U1005="Yes","; Clicks down "&amp;TEXT(-P1005,"0%")&amp;" on the previous period","")&amp;IF(V1005="Yes","; Average position "&amp;TEXT(N1005,"0.0")&amp;" on "&amp;TEXT(L1005,"#,##0")&amp;" impressions (striking distance)","")&amp;IF(AND(T1005="Yes",N(L1005)&gt;=Rules!$B$6),"; Thin ("&amp;F1005&amp;" words) but has search demand",""),3,400),IF(AA1005="Prune","Low value: "&amp;N(K1005)&amp;" clicks, "&amp;N(L1005)&amp;" impressions, "&amp;N(Q1005)&amp;" sessions, no key events. Remove or noindex it and update internal links.",IF(AA1005="Redirect","Low value but "&amp;N(AC1005)&amp;" referring domains. 301 it to the closest relevant page to keep those links.",IF(AND(Z1005="No",Y1005="Yes",N(K1005)&lt;Rules!$B$5),"Low search traffic but it converts (key events: "&amp;S1005&amp;"). Keep it and link to it.",IF(W1005="Yes","Stronger than the page it overlaps ("&amp;I1005&amp;"). Keep; merge that page into this one.","Healthy: "&amp;N(K1005)&amp;" clicks"&amp;IF(ISNUMBER(N1005),", average position "&amp;TEXT(N1005,"0.0"),"")&amp;". Keep and monitor."))))))))))</f>
        <v/>
      </c>
      <c r="AE1005">
        <f>IF(A1005="","",IF(AD1005&lt;&gt;"",AD1005,AA1005))</f>
        <v/>
      </c>
    </row>
    <row r="1006">
      <c r="A1006">
        <f>IF(Crawl!A1005="","",Crawl!A1005)</f>
        <v/>
      </c>
      <c r="B1006">
        <f>IF(A1006="","",Crawl!EC1005)</f>
        <v/>
      </c>
      <c r="C1006">
        <f>IF(A1006="","",IFERROR(INDEX(Crawl!$A1005:$DZ1005,1,Rules!$H$6),""))</f>
        <v/>
      </c>
      <c r="D1006">
        <f>IF(A1006="","",IFERROR(INDEX(Crawl!$A1005:$DZ1005,1,Rules!$H$7),"")&amp;"")</f>
        <v/>
      </c>
      <c r="E1006">
        <f>IF(A1006="","",IFERROR(INDEX(Crawl!$A1005:$DZ1005,1,Rules!$H$8),"")&amp;"")</f>
        <v/>
      </c>
      <c r="F1006">
        <f>IF(A1006="","",IFERROR(INDEX(Crawl!$A1005:$DZ1005,1,Rules!$H$9),""))</f>
        <v/>
      </c>
      <c r="G1006">
        <f>IF(A1006="","",IFERROR(INDEX(Crawl!$A1005:$DZ1005,1,Rules!$H$10),""))</f>
        <v/>
      </c>
      <c r="H1006">
        <f>IF(A1006="","",IFERROR(INDEX(Crawl!$A1005:$DZ1005,1,Rules!$H$12),""))</f>
        <v/>
      </c>
      <c r="I1006">
        <f>IF(A1006="","",IF(AND(N(H1006)&gt;0,IFERROR(INDEX(Crawl!$A1005:$DZ1005,1,Rules!$H$11),"")&amp;""&lt;&gt;""),IFERROR(INDEX(Crawl!$A1005:$DZ1005,1,Rules!$H$11),"")&amp;"",IF(AND(ISNUMBER(J1006),N(J1006)&gt;=Rules!$B$12,IFERROR(INDEX(Crawl!$A1005:$DZ1005,1,Rules!$H$13),"")&amp;""&lt;&gt;""),IFERROR(INDEX(Crawl!$A1005:$DZ1005,1,Rules!$H$13),"")&amp;"","")))</f>
        <v/>
      </c>
      <c r="J1006" s="19">
        <f>IF(A1006="","",IF(IFERROR(INDEX(Crawl!$A1005:$DZ1005,1,Rules!$H$14),"")&amp;""="","",IFERROR(INDEX(Crawl!$A1005:$DZ1005,1,Rules!$H$14),"")))</f>
        <v/>
      </c>
      <c r="K1006">
        <f>IF(A1006="","",IFERROR(SUMIFS('GSC current'!$J$2:$J$2001,'GSC current'!$I$2:$I$2001,B1006),0))</f>
        <v/>
      </c>
      <c r="L1006">
        <f>IF(A1006="","",IFERROR(SUMIFS('GSC current'!$K$2:$K$2001,'GSC current'!$I$2:$I$2001,B1006),0))</f>
        <v/>
      </c>
      <c r="M1006" s="20">
        <f>IF(A1006="","",IF(N(L1006)&gt;0,K1006/L1006,""))</f>
        <v/>
      </c>
      <c r="N1006" s="21">
        <f>IF(A1006="","",IF(N(L1006)&gt;0,SUMIFS('GSC current'!$L$2:$L$2001,'GSC current'!$I$2:$I$2001,B1006)/L1006,""))</f>
        <v/>
      </c>
      <c r="O1006">
        <f>IF(A1006="","",IFERROR(SUMIFS('GSC previous'!$J$2:$J$2001,'GSC previous'!$I$2:$I$2001,B1006),0))</f>
        <v/>
      </c>
      <c r="P1006" s="22">
        <f>IF(A1006="","",IF(N(O1006)&gt;0,(K1006-O1006)/O1006,""))</f>
        <v/>
      </c>
      <c r="Q1006">
        <f>IF(A1006="","",IFERROR(SUMIFS(GA4!$P$2:$P$2001,GA4!$O$2:$O$2001,B1006),0))</f>
        <v/>
      </c>
      <c r="R1006" s="23">
        <f>IF(A1006="","",IF(N(Q1006)&gt;0,SUMIFS(GA4!$Q$2:$Q$2001,GA4!$O$2:$O$2001,B1006)/Q1006,""))</f>
        <v/>
      </c>
      <c r="S1006">
        <f>IF(A1006="","",IFERROR(SUMIFS(GA4!$R$2:$R$2001,GA4!$O$2:$O$2001,B1006),0))</f>
        <v/>
      </c>
      <c r="T1006">
        <f>IF(A1006="","",IF(AND(ISNUMBER(F1006),LEFT(C1006&amp;"",1)="2"),IF(F1006&lt;Rules!$B$9,"Yes","No"),"No"))</f>
        <v/>
      </c>
      <c r="U1006">
        <f>IF(A1006="","",IF(AND(N(O1006)&gt;=Rules!$B$8,ISNUMBER(P1006)),IF(P1006&lt;=-Rules!$B$7,"Yes","No"),"No"))</f>
        <v/>
      </c>
      <c r="V1006">
        <f>IF(A1006="","",IF(AND(N(L1006)&gt;=Rules!$B$6,ISNUMBER(N1006)),IF(AND(N1006&gt;=Rules!$B$10,N1006&lt;=Rules!$B$11),"Yes","No"),"No"))</f>
        <v/>
      </c>
      <c r="W1006">
        <f>IF(A1006="","",IF(I1006&lt;&gt;"","Yes","No"))</f>
        <v/>
      </c>
      <c r="X1006">
        <f>IF(I1006="","",IF(SUMIFS($K$3:$K$2002,$A$3:$A$2002,SUBSTITUTE(SUBSTITUTE(I1006,"?","~?"),"*","~*"))&gt;N(K1006),"Yes","No"))</f>
        <v/>
      </c>
      <c r="Y1006">
        <f>IF(A1006="","",IF(N(S1006)&gt;0,"Yes","No"))</f>
        <v/>
      </c>
      <c r="Z1006">
        <f>IF(A1006="","",IF(AND(N(K1006)&lt;Rules!$B$5,N(L1006)&lt;Rules!$B$6,N(Q1006)&lt;Rules!$B$13,Y1006="No"),"Yes","No"))</f>
        <v/>
      </c>
      <c r="AA1006">
        <f>IF(A1006="","",IF(LEFT(C1006&amp;"",1)="3","Redirect",IF(OR(LEFT(C1006&amp;"",1)="4",LEFT(C1006&amp;"",1)="5"),IF(OR(N(K1006)&gt;0,N(AC1006)&gt;=Rules!$B$14),"Redirect","Prune"),IF(D1006="Non-Indexable","Keep",IF(AND(W1006="Yes",X1006="Yes",Y1006="No"),"Merge",IF(OR(U1006="Yes",V1006="Yes",AND(T1006="Yes",N(L1006)&gt;=Rules!$B$6)),"Update",IF(Z1006="Yes",IF(N(AC1006)&gt;=Rules!$B$14,"Redirect","Prune"),"Keep")))))))</f>
        <v/>
      </c>
      <c r="AB1006">
        <f>IF(A1006="","",IF(LEFT(C1006&amp;"",1)="3","Already redirects ("&amp;C1006&amp;"). Update internal links to point at the final URL.",IF(OR(LEFT(C1006&amp;"",1)="4",LEFT(C1006&amp;"",1)="5"),IF(AA1006="Redirect","Returns "&amp;C1006&amp;" but still has "&amp;N(K1006)&amp;" clicks and "&amp;N(AC1006)&amp;" referring domains. 301 it to the closest live page.","Returns "&amp;C1006&amp;" with no clicks or links. Remove internal links and let it 404 or 410."),IF(D1006="Non-Indexable","Non-indexable ("&amp;E1006&amp;"). Keep if that is intentional; otherwise fix the canonical or noindex.",IF(AA1006="Merge","Overlaps with "&amp;I1006&amp;IF(N(J1006)&gt;0," (similarity "&amp;TEXT(J1006,"0.00")&amp;")","")&amp;", which gets more clicks. Merge the useful parts into it and 301 this URL.",IF(AA1006="Update",MID(IF(U1006="Yes","; Clicks down "&amp;TEXT(-P1006,"0%")&amp;" on the previous period","")&amp;IF(V1006="Yes","; Average position "&amp;TEXT(N1006,"0.0")&amp;" on "&amp;TEXT(L1006,"#,##0")&amp;" impressions (striking distance)","")&amp;IF(AND(T1006="Yes",N(L1006)&gt;=Rules!$B$6),"; Thin ("&amp;F1006&amp;" words) but has search demand",""),3,400),IF(AA1006="Prune","Low value: "&amp;N(K1006)&amp;" clicks, "&amp;N(L1006)&amp;" impressions, "&amp;N(Q1006)&amp;" sessions, no key events. Remove or noindex it and update internal links.",IF(AA1006="Redirect","Low value but "&amp;N(AC1006)&amp;" referring domains. 301 it to the closest relevant page to keep those links.",IF(AND(Z1006="No",Y1006="Yes",N(K1006)&lt;Rules!$B$5),"Low search traffic but it converts (key events: "&amp;S1006&amp;"). Keep it and link to it.",IF(W1006="Yes","Stronger than the page it overlaps ("&amp;I1006&amp;"). Keep; merge that page into this one.","Healthy: "&amp;N(K1006)&amp;" clicks"&amp;IF(ISNUMBER(N1006),", average position "&amp;TEXT(N1006,"0.0"),"")&amp;". Keep and monitor."))))))))))</f>
        <v/>
      </c>
      <c r="AE1006">
        <f>IF(A1006="","",IF(AD1006&lt;&gt;"",AD1006,AA1006))</f>
        <v/>
      </c>
    </row>
    <row r="1007">
      <c r="A1007">
        <f>IF(Crawl!A1006="","",Crawl!A1006)</f>
        <v/>
      </c>
      <c r="B1007">
        <f>IF(A1007="","",Crawl!EC1006)</f>
        <v/>
      </c>
      <c r="C1007">
        <f>IF(A1007="","",IFERROR(INDEX(Crawl!$A1006:$DZ1006,1,Rules!$H$6),""))</f>
        <v/>
      </c>
      <c r="D1007">
        <f>IF(A1007="","",IFERROR(INDEX(Crawl!$A1006:$DZ1006,1,Rules!$H$7),"")&amp;"")</f>
        <v/>
      </c>
      <c r="E1007">
        <f>IF(A1007="","",IFERROR(INDEX(Crawl!$A1006:$DZ1006,1,Rules!$H$8),"")&amp;"")</f>
        <v/>
      </c>
      <c r="F1007">
        <f>IF(A1007="","",IFERROR(INDEX(Crawl!$A1006:$DZ1006,1,Rules!$H$9),""))</f>
        <v/>
      </c>
      <c r="G1007">
        <f>IF(A1007="","",IFERROR(INDEX(Crawl!$A1006:$DZ1006,1,Rules!$H$10),""))</f>
        <v/>
      </c>
      <c r="H1007">
        <f>IF(A1007="","",IFERROR(INDEX(Crawl!$A1006:$DZ1006,1,Rules!$H$12),""))</f>
        <v/>
      </c>
      <c r="I1007">
        <f>IF(A1007="","",IF(AND(N(H1007)&gt;0,IFERROR(INDEX(Crawl!$A1006:$DZ1006,1,Rules!$H$11),"")&amp;""&lt;&gt;""),IFERROR(INDEX(Crawl!$A1006:$DZ1006,1,Rules!$H$11),"")&amp;"",IF(AND(ISNUMBER(J1007),N(J1007)&gt;=Rules!$B$12,IFERROR(INDEX(Crawl!$A1006:$DZ1006,1,Rules!$H$13),"")&amp;""&lt;&gt;""),IFERROR(INDEX(Crawl!$A1006:$DZ1006,1,Rules!$H$13),"")&amp;"","")))</f>
        <v/>
      </c>
      <c r="J1007" s="19">
        <f>IF(A1007="","",IF(IFERROR(INDEX(Crawl!$A1006:$DZ1006,1,Rules!$H$14),"")&amp;""="","",IFERROR(INDEX(Crawl!$A1006:$DZ1006,1,Rules!$H$14),"")))</f>
        <v/>
      </c>
      <c r="K1007">
        <f>IF(A1007="","",IFERROR(SUMIFS('GSC current'!$J$2:$J$2001,'GSC current'!$I$2:$I$2001,B1007),0))</f>
        <v/>
      </c>
      <c r="L1007">
        <f>IF(A1007="","",IFERROR(SUMIFS('GSC current'!$K$2:$K$2001,'GSC current'!$I$2:$I$2001,B1007),0))</f>
        <v/>
      </c>
      <c r="M1007" s="20">
        <f>IF(A1007="","",IF(N(L1007)&gt;0,K1007/L1007,""))</f>
        <v/>
      </c>
      <c r="N1007" s="21">
        <f>IF(A1007="","",IF(N(L1007)&gt;0,SUMIFS('GSC current'!$L$2:$L$2001,'GSC current'!$I$2:$I$2001,B1007)/L1007,""))</f>
        <v/>
      </c>
      <c r="O1007">
        <f>IF(A1007="","",IFERROR(SUMIFS('GSC previous'!$J$2:$J$2001,'GSC previous'!$I$2:$I$2001,B1007),0))</f>
        <v/>
      </c>
      <c r="P1007" s="22">
        <f>IF(A1007="","",IF(N(O1007)&gt;0,(K1007-O1007)/O1007,""))</f>
        <v/>
      </c>
      <c r="Q1007">
        <f>IF(A1007="","",IFERROR(SUMIFS(GA4!$P$2:$P$2001,GA4!$O$2:$O$2001,B1007),0))</f>
        <v/>
      </c>
      <c r="R1007" s="23">
        <f>IF(A1007="","",IF(N(Q1007)&gt;0,SUMIFS(GA4!$Q$2:$Q$2001,GA4!$O$2:$O$2001,B1007)/Q1007,""))</f>
        <v/>
      </c>
      <c r="S1007">
        <f>IF(A1007="","",IFERROR(SUMIFS(GA4!$R$2:$R$2001,GA4!$O$2:$O$2001,B1007),0))</f>
        <v/>
      </c>
      <c r="T1007">
        <f>IF(A1007="","",IF(AND(ISNUMBER(F1007),LEFT(C1007&amp;"",1)="2"),IF(F1007&lt;Rules!$B$9,"Yes","No"),"No"))</f>
        <v/>
      </c>
      <c r="U1007">
        <f>IF(A1007="","",IF(AND(N(O1007)&gt;=Rules!$B$8,ISNUMBER(P1007)),IF(P1007&lt;=-Rules!$B$7,"Yes","No"),"No"))</f>
        <v/>
      </c>
      <c r="V1007">
        <f>IF(A1007="","",IF(AND(N(L1007)&gt;=Rules!$B$6,ISNUMBER(N1007)),IF(AND(N1007&gt;=Rules!$B$10,N1007&lt;=Rules!$B$11),"Yes","No"),"No"))</f>
        <v/>
      </c>
      <c r="W1007">
        <f>IF(A1007="","",IF(I1007&lt;&gt;"","Yes","No"))</f>
        <v/>
      </c>
      <c r="X1007">
        <f>IF(I1007="","",IF(SUMIFS($K$3:$K$2002,$A$3:$A$2002,SUBSTITUTE(SUBSTITUTE(I1007,"?","~?"),"*","~*"))&gt;N(K1007),"Yes","No"))</f>
        <v/>
      </c>
      <c r="Y1007">
        <f>IF(A1007="","",IF(N(S1007)&gt;0,"Yes","No"))</f>
        <v/>
      </c>
      <c r="Z1007">
        <f>IF(A1007="","",IF(AND(N(K1007)&lt;Rules!$B$5,N(L1007)&lt;Rules!$B$6,N(Q1007)&lt;Rules!$B$13,Y1007="No"),"Yes","No"))</f>
        <v/>
      </c>
      <c r="AA1007">
        <f>IF(A1007="","",IF(LEFT(C1007&amp;"",1)="3","Redirect",IF(OR(LEFT(C1007&amp;"",1)="4",LEFT(C1007&amp;"",1)="5"),IF(OR(N(K1007)&gt;0,N(AC1007)&gt;=Rules!$B$14),"Redirect","Prune"),IF(D1007="Non-Indexable","Keep",IF(AND(W1007="Yes",X1007="Yes",Y1007="No"),"Merge",IF(OR(U1007="Yes",V1007="Yes",AND(T1007="Yes",N(L1007)&gt;=Rules!$B$6)),"Update",IF(Z1007="Yes",IF(N(AC1007)&gt;=Rules!$B$14,"Redirect","Prune"),"Keep")))))))</f>
        <v/>
      </c>
      <c r="AB1007">
        <f>IF(A1007="","",IF(LEFT(C1007&amp;"",1)="3","Already redirects ("&amp;C1007&amp;"). Update internal links to point at the final URL.",IF(OR(LEFT(C1007&amp;"",1)="4",LEFT(C1007&amp;"",1)="5"),IF(AA1007="Redirect","Returns "&amp;C1007&amp;" but still has "&amp;N(K1007)&amp;" clicks and "&amp;N(AC1007)&amp;" referring domains. 301 it to the closest live page.","Returns "&amp;C1007&amp;" with no clicks or links. Remove internal links and let it 404 or 410."),IF(D1007="Non-Indexable","Non-indexable ("&amp;E1007&amp;"). Keep if that is intentional; otherwise fix the canonical or noindex.",IF(AA1007="Merge","Overlaps with "&amp;I1007&amp;IF(N(J1007)&gt;0," (similarity "&amp;TEXT(J1007,"0.00")&amp;")","")&amp;", which gets more clicks. Merge the useful parts into it and 301 this URL.",IF(AA1007="Update",MID(IF(U1007="Yes","; Clicks down "&amp;TEXT(-P1007,"0%")&amp;" on the previous period","")&amp;IF(V1007="Yes","; Average position "&amp;TEXT(N1007,"0.0")&amp;" on "&amp;TEXT(L1007,"#,##0")&amp;" impressions (striking distance)","")&amp;IF(AND(T1007="Yes",N(L1007)&gt;=Rules!$B$6),"; Thin ("&amp;F1007&amp;" words) but has search demand",""),3,400),IF(AA1007="Prune","Low value: "&amp;N(K1007)&amp;" clicks, "&amp;N(L1007)&amp;" impressions, "&amp;N(Q1007)&amp;" sessions, no key events. Remove or noindex it and update internal links.",IF(AA1007="Redirect","Low value but "&amp;N(AC1007)&amp;" referring domains. 301 it to the closest relevant page to keep those links.",IF(AND(Z1007="No",Y1007="Yes",N(K1007)&lt;Rules!$B$5),"Low search traffic but it converts (key events: "&amp;S1007&amp;"). Keep it and link to it.",IF(W1007="Yes","Stronger than the page it overlaps ("&amp;I1007&amp;"). Keep; merge that page into this one.","Healthy: "&amp;N(K1007)&amp;" clicks"&amp;IF(ISNUMBER(N1007),", average position "&amp;TEXT(N1007,"0.0"),"")&amp;". Keep and monitor."))))))))))</f>
        <v/>
      </c>
      <c r="AE1007">
        <f>IF(A1007="","",IF(AD1007&lt;&gt;"",AD1007,AA1007))</f>
        <v/>
      </c>
    </row>
    <row r="1008">
      <c r="A1008">
        <f>IF(Crawl!A1007="","",Crawl!A1007)</f>
        <v/>
      </c>
      <c r="B1008">
        <f>IF(A1008="","",Crawl!EC1007)</f>
        <v/>
      </c>
      <c r="C1008">
        <f>IF(A1008="","",IFERROR(INDEX(Crawl!$A1007:$DZ1007,1,Rules!$H$6),""))</f>
        <v/>
      </c>
      <c r="D1008">
        <f>IF(A1008="","",IFERROR(INDEX(Crawl!$A1007:$DZ1007,1,Rules!$H$7),"")&amp;"")</f>
        <v/>
      </c>
      <c r="E1008">
        <f>IF(A1008="","",IFERROR(INDEX(Crawl!$A1007:$DZ1007,1,Rules!$H$8),"")&amp;"")</f>
        <v/>
      </c>
      <c r="F1008">
        <f>IF(A1008="","",IFERROR(INDEX(Crawl!$A1007:$DZ1007,1,Rules!$H$9),""))</f>
        <v/>
      </c>
      <c r="G1008">
        <f>IF(A1008="","",IFERROR(INDEX(Crawl!$A1007:$DZ1007,1,Rules!$H$10),""))</f>
        <v/>
      </c>
      <c r="H1008">
        <f>IF(A1008="","",IFERROR(INDEX(Crawl!$A1007:$DZ1007,1,Rules!$H$12),""))</f>
        <v/>
      </c>
      <c r="I1008">
        <f>IF(A1008="","",IF(AND(N(H1008)&gt;0,IFERROR(INDEX(Crawl!$A1007:$DZ1007,1,Rules!$H$11),"")&amp;""&lt;&gt;""),IFERROR(INDEX(Crawl!$A1007:$DZ1007,1,Rules!$H$11),"")&amp;"",IF(AND(ISNUMBER(J1008),N(J1008)&gt;=Rules!$B$12,IFERROR(INDEX(Crawl!$A1007:$DZ1007,1,Rules!$H$13),"")&amp;""&lt;&gt;""),IFERROR(INDEX(Crawl!$A1007:$DZ1007,1,Rules!$H$13),"")&amp;"","")))</f>
        <v/>
      </c>
      <c r="J1008" s="19">
        <f>IF(A1008="","",IF(IFERROR(INDEX(Crawl!$A1007:$DZ1007,1,Rules!$H$14),"")&amp;""="","",IFERROR(INDEX(Crawl!$A1007:$DZ1007,1,Rules!$H$14),"")))</f>
        <v/>
      </c>
      <c r="K1008">
        <f>IF(A1008="","",IFERROR(SUMIFS('GSC current'!$J$2:$J$2001,'GSC current'!$I$2:$I$2001,B1008),0))</f>
        <v/>
      </c>
      <c r="L1008">
        <f>IF(A1008="","",IFERROR(SUMIFS('GSC current'!$K$2:$K$2001,'GSC current'!$I$2:$I$2001,B1008),0))</f>
        <v/>
      </c>
      <c r="M1008" s="20">
        <f>IF(A1008="","",IF(N(L1008)&gt;0,K1008/L1008,""))</f>
        <v/>
      </c>
      <c r="N1008" s="21">
        <f>IF(A1008="","",IF(N(L1008)&gt;0,SUMIFS('GSC current'!$L$2:$L$2001,'GSC current'!$I$2:$I$2001,B1008)/L1008,""))</f>
        <v/>
      </c>
      <c r="O1008">
        <f>IF(A1008="","",IFERROR(SUMIFS('GSC previous'!$J$2:$J$2001,'GSC previous'!$I$2:$I$2001,B1008),0))</f>
        <v/>
      </c>
      <c r="P1008" s="22">
        <f>IF(A1008="","",IF(N(O1008)&gt;0,(K1008-O1008)/O1008,""))</f>
        <v/>
      </c>
      <c r="Q1008">
        <f>IF(A1008="","",IFERROR(SUMIFS(GA4!$P$2:$P$2001,GA4!$O$2:$O$2001,B1008),0))</f>
        <v/>
      </c>
      <c r="R1008" s="23">
        <f>IF(A1008="","",IF(N(Q1008)&gt;0,SUMIFS(GA4!$Q$2:$Q$2001,GA4!$O$2:$O$2001,B1008)/Q1008,""))</f>
        <v/>
      </c>
      <c r="S1008">
        <f>IF(A1008="","",IFERROR(SUMIFS(GA4!$R$2:$R$2001,GA4!$O$2:$O$2001,B1008),0))</f>
        <v/>
      </c>
      <c r="T1008">
        <f>IF(A1008="","",IF(AND(ISNUMBER(F1008),LEFT(C1008&amp;"",1)="2"),IF(F1008&lt;Rules!$B$9,"Yes","No"),"No"))</f>
        <v/>
      </c>
      <c r="U1008">
        <f>IF(A1008="","",IF(AND(N(O1008)&gt;=Rules!$B$8,ISNUMBER(P1008)),IF(P1008&lt;=-Rules!$B$7,"Yes","No"),"No"))</f>
        <v/>
      </c>
      <c r="V1008">
        <f>IF(A1008="","",IF(AND(N(L1008)&gt;=Rules!$B$6,ISNUMBER(N1008)),IF(AND(N1008&gt;=Rules!$B$10,N1008&lt;=Rules!$B$11),"Yes","No"),"No"))</f>
        <v/>
      </c>
      <c r="W1008">
        <f>IF(A1008="","",IF(I1008&lt;&gt;"","Yes","No"))</f>
        <v/>
      </c>
      <c r="X1008">
        <f>IF(I1008="","",IF(SUMIFS($K$3:$K$2002,$A$3:$A$2002,SUBSTITUTE(SUBSTITUTE(I1008,"?","~?"),"*","~*"))&gt;N(K1008),"Yes","No"))</f>
        <v/>
      </c>
      <c r="Y1008">
        <f>IF(A1008="","",IF(N(S1008)&gt;0,"Yes","No"))</f>
        <v/>
      </c>
      <c r="Z1008">
        <f>IF(A1008="","",IF(AND(N(K1008)&lt;Rules!$B$5,N(L1008)&lt;Rules!$B$6,N(Q1008)&lt;Rules!$B$13,Y1008="No"),"Yes","No"))</f>
        <v/>
      </c>
      <c r="AA1008">
        <f>IF(A1008="","",IF(LEFT(C1008&amp;"",1)="3","Redirect",IF(OR(LEFT(C1008&amp;"",1)="4",LEFT(C1008&amp;"",1)="5"),IF(OR(N(K1008)&gt;0,N(AC1008)&gt;=Rules!$B$14),"Redirect","Prune"),IF(D1008="Non-Indexable","Keep",IF(AND(W1008="Yes",X1008="Yes",Y1008="No"),"Merge",IF(OR(U1008="Yes",V1008="Yes",AND(T1008="Yes",N(L1008)&gt;=Rules!$B$6)),"Update",IF(Z1008="Yes",IF(N(AC1008)&gt;=Rules!$B$14,"Redirect","Prune"),"Keep")))))))</f>
        <v/>
      </c>
      <c r="AB1008">
        <f>IF(A1008="","",IF(LEFT(C1008&amp;"",1)="3","Already redirects ("&amp;C1008&amp;"). Update internal links to point at the final URL.",IF(OR(LEFT(C1008&amp;"",1)="4",LEFT(C1008&amp;"",1)="5"),IF(AA1008="Redirect","Returns "&amp;C1008&amp;" but still has "&amp;N(K1008)&amp;" clicks and "&amp;N(AC1008)&amp;" referring domains. 301 it to the closest live page.","Returns "&amp;C1008&amp;" with no clicks or links. Remove internal links and let it 404 or 410."),IF(D1008="Non-Indexable","Non-indexable ("&amp;E1008&amp;"). Keep if that is intentional; otherwise fix the canonical or noindex.",IF(AA1008="Merge","Overlaps with "&amp;I1008&amp;IF(N(J1008)&gt;0," (similarity "&amp;TEXT(J1008,"0.00")&amp;")","")&amp;", which gets more clicks. Merge the useful parts into it and 301 this URL.",IF(AA1008="Update",MID(IF(U1008="Yes","; Clicks down "&amp;TEXT(-P1008,"0%")&amp;" on the previous period","")&amp;IF(V1008="Yes","; Average position "&amp;TEXT(N1008,"0.0")&amp;" on "&amp;TEXT(L1008,"#,##0")&amp;" impressions (striking distance)","")&amp;IF(AND(T1008="Yes",N(L1008)&gt;=Rules!$B$6),"; Thin ("&amp;F1008&amp;" words) but has search demand",""),3,400),IF(AA1008="Prune","Low value: "&amp;N(K1008)&amp;" clicks, "&amp;N(L1008)&amp;" impressions, "&amp;N(Q1008)&amp;" sessions, no key events. Remove or noindex it and update internal links.",IF(AA1008="Redirect","Low value but "&amp;N(AC1008)&amp;" referring domains. 301 it to the closest relevant page to keep those links.",IF(AND(Z1008="No",Y1008="Yes",N(K1008)&lt;Rules!$B$5),"Low search traffic but it converts (key events: "&amp;S1008&amp;"). Keep it and link to it.",IF(W1008="Yes","Stronger than the page it overlaps ("&amp;I1008&amp;"). Keep; merge that page into this one.","Healthy: "&amp;N(K1008)&amp;" clicks"&amp;IF(ISNUMBER(N1008),", average position "&amp;TEXT(N1008,"0.0"),"")&amp;". Keep and monitor."))))))))))</f>
        <v/>
      </c>
      <c r="AE1008">
        <f>IF(A1008="","",IF(AD1008&lt;&gt;"",AD1008,AA1008))</f>
        <v/>
      </c>
    </row>
    <row r="1009">
      <c r="A1009">
        <f>IF(Crawl!A1008="","",Crawl!A1008)</f>
        <v/>
      </c>
      <c r="B1009">
        <f>IF(A1009="","",Crawl!EC1008)</f>
        <v/>
      </c>
      <c r="C1009">
        <f>IF(A1009="","",IFERROR(INDEX(Crawl!$A1008:$DZ1008,1,Rules!$H$6),""))</f>
        <v/>
      </c>
      <c r="D1009">
        <f>IF(A1009="","",IFERROR(INDEX(Crawl!$A1008:$DZ1008,1,Rules!$H$7),"")&amp;"")</f>
        <v/>
      </c>
      <c r="E1009">
        <f>IF(A1009="","",IFERROR(INDEX(Crawl!$A1008:$DZ1008,1,Rules!$H$8),"")&amp;"")</f>
        <v/>
      </c>
      <c r="F1009">
        <f>IF(A1009="","",IFERROR(INDEX(Crawl!$A1008:$DZ1008,1,Rules!$H$9),""))</f>
        <v/>
      </c>
      <c r="G1009">
        <f>IF(A1009="","",IFERROR(INDEX(Crawl!$A1008:$DZ1008,1,Rules!$H$10),""))</f>
        <v/>
      </c>
      <c r="H1009">
        <f>IF(A1009="","",IFERROR(INDEX(Crawl!$A1008:$DZ1008,1,Rules!$H$12),""))</f>
        <v/>
      </c>
      <c r="I1009">
        <f>IF(A1009="","",IF(AND(N(H1009)&gt;0,IFERROR(INDEX(Crawl!$A1008:$DZ1008,1,Rules!$H$11),"")&amp;""&lt;&gt;""),IFERROR(INDEX(Crawl!$A1008:$DZ1008,1,Rules!$H$11),"")&amp;"",IF(AND(ISNUMBER(J1009),N(J1009)&gt;=Rules!$B$12,IFERROR(INDEX(Crawl!$A1008:$DZ1008,1,Rules!$H$13),"")&amp;""&lt;&gt;""),IFERROR(INDEX(Crawl!$A1008:$DZ1008,1,Rules!$H$13),"")&amp;"","")))</f>
        <v/>
      </c>
      <c r="J1009" s="19">
        <f>IF(A1009="","",IF(IFERROR(INDEX(Crawl!$A1008:$DZ1008,1,Rules!$H$14),"")&amp;""="","",IFERROR(INDEX(Crawl!$A1008:$DZ1008,1,Rules!$H$14),"")))</f>
        <v/>
      </c>
      <c r="K1009">
        <f>IF(A1009="","",IFERROR(SUMIFS('GSC current'!$J$2:$J$2001,'GSC current'!$I$2:$I$2001,B1009),0))</f>
        <v/>
      </c>
      <c r="L1009">
        <f>IF(A1009="","",IFERROR(SUMIFS('GSC current'!$K$2:$K$2001,'GSC current'!$I$2:$I$2001,B1009),0))</f>
        <v/>
      </c>
      <c r="M1009" s="20">
        <f>IF(A1009="","",IF(N(L1009)&gt;0,K1009/L1009,""))</f>
        <v/>
      </c>
      <c r="N1009" s="21">
        <f>IF(A1009="","",IF(N(L1009)&gt;0,SUMIFS('GSC current'!$L$2:$L$2001,'GSC current'!$I$2:$I$2001,B1009)/L1009,""))</f>
        <v/>
      </c>
      <c r="O1009">
        <f>IF(A1009="","",IFERROR(SUMIFS('GSC previous'!$J$2:$J$2001,'GSC previous'!$I$2:$I$2001,B1009),0))</f>
        <v/>
      </c>
      <c r="P1009" s="22">
        <f>IF(A1009="","",IF(N(O1009)&gt;0,(K1009-O1009)/O1009,""))</f>
        <v/>
      </c>
      <c r="Q1009">
        <f>IF(A1009="","",IFERROR(SUMIFS(GA4!$P$2:$P$2001,GA4!$O$2:$O$2001,B1009),0))</f>
        <v/>
      </c>
      <c r="R1009" s="23">
        <f>IF(A1009="","",IF(N(Q1009)&gt;0,SUMIFS(GA4!$Q$2:$Q$2001,GA4!$O$2:$O$2001,B1009)/Q1009,""))</f>
        <v/>
      </c>
      <c r="S1009">
        <f>IF(A1009="","",IFERROR(SUMIFS(GA4!$R$2:$R$2001,GA4!$O$2:$O$2001,B1009),0))</f>
        <v/>
      </c>
      <c r="T1009">
        <f>IF(A1009="","",IF(AND(ISNUMBER(F1009),LEFT(C1009&amp;"",1)="2"),IF(F1009&lt;Rules!$B$9,"Yes","No"),"No"))</f>
        <v/>
      </c>
      <c r="U1009">
        <f>IF(A1009="","",IF(AND(N(O1009)&gt;=Rules!$B$8,ISNUMBER(P1009)),IF(P1009&lt;=-Rules!$B$7,"Yes","No"),"No"))</f>
        <v/>
      </c>
      <c r="V1009">
        <f>IF(A1009="","",IF(AND(N(L1009)&gt;=Rules!$B$6,ISNUMBER(N1009)),IF(AND(N1009&gt;=Rules!$B$10,N1009&lt;=Rules!$B$11),"Yes","No"),"No"))</f>
        <v/>
      </c>
      <c r="W1009">
        <f>IF(A1009="","",IF(I1009&lt;&gt;"","Yes","No"))</f>
        <v/>
      </c>
      <c r="X1009">
        <f>IF(I1009="","",IF(SUMIFS($K$3:$K$2002,$A$3:$A$2002,SUBSTITUTE(SUBSTITUTE(I1009,"?","~?"),"*","~*"))&gt;N(K1009),"Yes","No"))</f>
        <v/>
      </c>
      <c r="Y1009">
        <f>IF(A1009="","",IF(N(S1009)&gt;0,"Yes","No"))</f>
        <v/>
      </c>
      <c r="Z1009">
        <f>IF(A1009="","",IF(AND(N(K1009)&lt;Rules!$B$5,N(L1009)&lt;Rules!$B$6,N(Q1009)&lt;Rules!$B$13,Y1009="No"),"Yes","No"))</f>
        <v/>
      </c>
      <c r="AA1009">
        <f>IF(A1009="","",IF(LEFT(C1009&amp;"",1)="3","Redirect",IF(OR(LEFT(C1009&amp;"",1)="4",LEFT(C1009&amp;"",1)="5"),IF(OR(N(K1009)&gt;0,N(AC1009)&gt;=Rules!$B$14),"Redirect","Prune"),IF(D1009="Non-Indexable","Keep",IF(AND(W1009="Yes",X1009="Yes",Y1009="No"),"Merge",IF(OR(U1009="Yes",V1009="Yes",AND(T1009="Yes",N(L1009)&gt;=Rules!$B$6)),"Update",IF(Z1009="Yes",IF(N(AC1009)&gt;=Rules!$B$14,"Redirect","Prune"),"Keep")))))))</f>
        <v/>
      </c>
      <c r="AB1009">
        <f>IF(A1009="","",IF(LEFT(C1009&amp;"",1)="3","Already redirects ("&amp;C1009&amp;"). Update internal links to point at the final URL.",IF(OR(LEFT(C1009&amp;"",1)="4",LEFT(C1009&amp;"",1)="5"),IF(AA1009="Redirect","Returns "&amp;C1009&amp;" but still has "&amp;N(K1009)&amp;" clicks and "&amp;N(AC1009)&amp;" referring domains. 301 it to the closest live page.","Returns "&amp;C1009&amp;" with no clicks or links. Remove internal links and let it 404 or 410."),IF(D1009="Non-Indexable","Non-indexable ("&amp;E1009&amp;"). Keep if that is intentional; otherwise fix the canonical or noindex.",IF(AA1009="Merge","Overlaps with "&amp;I1009&amp;IF(N(J1009)&gt;0," (similarity "&amp;TEXT(J1009,"0.00")&amp;")","")&amp;", which gets more clicks. Merge the useful parts into it and 301 this URL.",IF(AA1009="Update",MID(IF(U1009="Yes","; Clicks down "&amp;TEXT(-P1009,"0%")&amp;" on the previous period","")&amp;IF(V1009="Yes","; Average position "&amp;TEXT(N1009,"0.0")&amp;" on "&amp;TEXT(L1009,"#,##0")&amp;" impressions (striking distance)","")&amp;IF(AND(T1009="Yes",N(L1009)&gt;=Rules!$B$6),"; Thin ("&amp;F1009&amp;" words) but has search demand",""),3,400),IF(AA1009="Prune","Low value: "&amp;N(K1009)&amp;" clicks, "&amp;N(L1009)&amp;" impressions, "&amp;N(Q1009)&amp;" sessions, no key events. Remove or noindex it and update internal links.",IF(AA1009="Redirect","Low value but "&amp;N(AC1009)&amp;" referring domains. 301 it to the closest relevant page to keep those links.",IF(AND(Z1009="No",Y1009="Yes",N(K1009)&lt;Rules!$B$5),"Low search traffic but it converts (key events: "&amp;S1009&amp;"). Keep it and link to it.",IF(W1009="Yes","Stronger than the page it overlaps ("&amp;I1009&amp;"). Keep; merge that page into this one.","Healthy: "&amp;N(K1009)&amp;" clicks"&amp;IF(ISNUMBER(N1009),", average position "&amp;TEXT(N1009,"0.0"),"")&amp;". Keep and monitor."))))))))))</f>
        <v/>
      </c>
      <c r="AE1009">
        <f>IF(A1009="","",IF(AD1009&lt;&gt;"",AD1009,AA1009))</f>
        <v/>
      </c>
    </row>
    <row r="1010">
      <c r="A1010">
        <f>IF(Crawl!A1009="","",Crawl!A1009)</f>
        <v/>
      </c>
      <c r="B1010">
        <f>IF(A1010="","",Crawl!EC1009)</f>
        <v/>
      </c>
      <c r="C1010">
        <f>IF(A1010="","",IFERROR(INDEX(Crawl!$A1009:$DZ1009,1,Rules!$H$6),""))</f>
        <v/>
      </c>
      <c r="D1010">
        <f>IF(A1010="","",IFERROR(INDEX(Crawl!$A1009:$DZ1009,1,Rules!$H$7),"")&amp;"")</f>
        <v/>
      </c>
      <c r="E1010">
        <f>IF(A1010="","",IFERROR(INDEX(Crawl!$A1009:$DZ1009,1,Rules!$H$8),"")&amp;"")</f>
        <v/>
      </c>
      <c r="F1010">
        <f>IF(A1010="","",IFERROR(INDEX(Crawl!$A1009:$DZ1009,1,Rules!$H$9),""))</f>
        <v/>
      </c>
      <c r="G1010">
        <f>IF(A1010="","",IFERROR(INDEX(Crawl!$A1009:$DZ1009,1,Rules!$H$10),""))</f>
        <v/>
      </c>
      <c r="H1010">
        <f>IF(A1010="","",IFERROR(INDEX(Crawl!$A1009:$DZ1009,1,Rules!$H$12),""))</f>
        <v/>
      </c>
      <c r="I1010">
        <f>IF(A1010="","",IF(AND(N(H1010)&gt;0,IFERROR(INDEX(Crawl!$A1009:$DZ1009,1,Rules!$H$11),"")&amp;""&lt;&gt;""),IFERROR(INDEX(Crawl!$A1009:$DZ1009,1,Rules!$H$11),"")&amp;"",IF(AND(ISNUMBER(J1010),N(J1010)&gt;=Rules!$B$12,IFERROR(INDEX(Crawl!$A1009:$DZ1009,1,Rules!$H$13),"")&amp;""&lt;&gt;""),IFERROR(INDEX(Crawl!$A1009:$DZ1009,1,Rules!$H$13),"")&amp;"","")))</f>
        <v/>
      </c>
      <c r="J1010" s="19">
        <f>IF(A1010="","",IF(IFERROR(INDEX(Crawl!$A1009:$DZ1009,1,Rules!$H$14),"")&amp;""="","",IFERROR(INDEX(Crawl!$A1009:$DZ1009,1,Rules!$H$14),"")))</f>
        <v/>
      </c>
      <c r="K1010">
        <f>IF(A1010="","",IFERROR(SUMIFS('GSC current'!$J$2:$J$2001,'GSC current'!$I$2:$I$2001,B1010),0))</f>
        <v/>
      </c>
      <c r="L1010">
        <f>IF(A1010="","",IFERROR(SUMIFS('GSC current'!$K$2:$K$2001,'GSC current'!$I$2:$I$2001,B1010),0))</f>
        <v/>
      </c>
      <c r="M1010" s="20">
        <f>IF(A1010="","",IF(N(L1010)&gt;0,K1010/L1010,""))</f>
        <v/>
      </c>
      <c r="N1010" s="21">
        <f>IF(A1010="","",IF(N(L1010)&gt;0,SUMIFS('GSC current'!$L$2:$L$2001,'GSC current'!$I$2:$I$2001,B1010)/L1010,""))</f>
        <v/>
      </c>
      <c r="O1010">
        <f>IF(A1010="","",IFERROR(SUMIFS('GSC previous'!$J$2:$J$2001,'GSC previous'!$I$2:$I$2001,B1010),0))</f>
        <v/>
      </c>
      <c r="P1010" s="22">
        <f>IF(A1010="","",IF(N(O1010)&gt;0,(K1010-O1010)/O1010,""))</f>
        <v/>
      </c>
      <c r="Q1010">
        <f>IF(A1010="","",IFERROR(SUMIFS(GA4!$P$2:$P$2001,GA4!$O$2:$O$2001,B1010),0))</f>
        <v/>
      </c>
      <c r="R1010" s="23">
        <f>IF(A1010="","",IF(N(Q1010)&gt;0,SUMIFS(GA4!$Q$2:$Q$2001,GA4!$O$2:$O$2001,B1010)/Q1010,""))</f>
        <v/>
      </c>
      <c r="S1010">
        <f>IF(A1010="","",IFERROR(SUMIFS(GA4!$R$2:$R$2001,GA4!$O$2:$O$2001,B1010),0))</f>
        <v/>
      </c>
      <c r="T1010">
        <f>IF(A1010="","",IF(AND(ISNUMBER(F1010),LEFT(C1010&amp;"",1)="2"),IF(F1010&lt;Rules!$B$9,"Yes","No"),"No"))</f>
        <v/>
      </c>
      <c r="U1010">
        <f>IF(A1010="","",IF(AND(N(O1010)&gt;=Rules!$B$8,ISNUMBER(P1010)),IF(P1010&lt;=-Rules!$B$7,"Yes","No"),"No"))</f>
        <v/>
      </c>
      <c r="V1010">
        <f>IF(A1010="","",IF(AND(N(L1010)&gt;=Rules!$B$6,ISNUMBER(N1010)),IF(AND(N1010&gt;=Rules!$B$10,N1010&lt;=Rules!$B$11),"Yes","No"),"No"))</f>
        <v/>
      </c>
      <c r="W1010">
        <f>IF(A1010="","",IF(I1010&lt;&gt;"","Yes","No"))</f>
        <v/>
      </c>
      <c r="X1010">
        <f>IF(I1010="","",IF(SUMIFS($K$3:$K$2002,$A$3:$A$2002,SUBSTITUTE(SUBSTITUTE(I1010,"?","~?"),"*","~*"))&gt;N(K1010),"Yes","No"))</f>
        <v/>
      </c>
      <c r="Y1010">
        <f>IF(A1010="","",IF(N(S1010)&gt;0,"Yes","No"))</f>
        <v/>
      </c>
      <c r="Z1010">
        <f>IF(A1010="","",IF(AND(N(K1010)&lt;Rules!$B$5,N(L1010)&lt;Rules!$B$6,N(Q1010)&lt;Rules!$B$13,Y1010="No"),"Yes","No"))</f>
        <v/>
      </c>
      <c r="AA1010">
        <f>IF(A1010="","",IF(LEFT(C1010&amp;"",1)="3","Redirect",IF(OR(LEFT(C1010&amp;"",1)="4",LEFT(C1010&amp;"",1)="5"),IF(OR(N(K1010)&gt;0,N(AC1010)&gt;=Rules!$B$14),"Redirect","Prune"),IF(D1010="Non-Indexable","Keep",IF(AND(W1010="Yes",X1010="Yes",Y1010="No"),"Merge",IF(OR(U1010="Yes",V1010="Yes",AND(T1010="Yes",N(L1010)&gt;=Rules!$B$6)),"Update",IF(Z1010="Yes",IF(N(AC1010)&gt;=Rules!$B$14,"Redirect","Prune"),"Keep")))))))</f>
        <v/>
      </c>
      <c r="AB1010">
        <f>IF(A1010="","",IF(LEFT(C1010&amp;"",1)="3","Already redirects ("&amp;C1010&amp;"). Update internal links to point at the final URL.",IF(OR(LEFT(C1010&amp;"",1)="4",LEFT(C1010&amp;"",1)="5"),IF(AA1010="Redirect","Returns "&amp;C1010&amp;" but still has "&amp;N(K1010)&amp;" clicks and "&amp;N(AC1010)&amp;" referring domains. 301 it to the closest live page.","Returns "&amp;C1010&amp;" with no clicks or links. Remove internal links and let it 404 or 410."),IF(D1010="Non-Indexable","Non-indexable ("&amp;E1010&amp;"). Keep if that is intentional; otherwise fix the canonical or noindex.",IF(AA1010="Merge","Overlaps with "&amp;I1010&amp;IF(N(J1010)&gt;0," (similarity "&amp;TEXT(J1010,"0.00")&amp;")","")&amp;", which gets more clicks. Merge the useful parts into it and 301 this URL.",IF(AA1010="Update",MID(IF(U1010="Yes","; Clicks down "&amp;TEXT(-P1010,"0%")&amp;" on the previous period","")&amp;IF(V1010="Yes","; Average position "&amp;TEXT(N1010,"0.0")&amp;" on "&amp;TEXT(L1010,"#,##0")&amp;" impressions (striking distance)","")&amp;IF(AND(T1010="Yes",N(L1010)&gt;=Rules!$B$6),"; Thin ("&amp;F1010&amp;" words) but has search demand",""),3,400),IF(AA1010="Prune","Low value: "&amp;N(K1010)&amp;" clicks, "&amp;N(L1010)&amp;" impressions, "&amp;N(Q1010)&amp;" sessions, no key events. Remove or noindex it and update internal links.",IF(AA1010="Redirect","Low value but "&amp;N(AC1010)&amp;" referring domains. 301 it to the closest relevant page to keep those links.",IF(AND(Z1010="No",Y1010="Yes",N(K1010)&lt;Rules!$B$5),"Low search traffic but it converts (key events: "&amp;S1010&amp;"). Keep it and link to it.",IF(W1010="Yes","Stronger than the page it overlaps ("&amp;I1010&amp;"). Keep; merge that page into this one.","Healthy: "&amp;N(K1010)&amp;" clicks"&amp;IF(ISNUMBER(N1010),", average position "&amp;TEXT(N1010,"0.0"),"")&amp;". Keep and monitor."))))))))))</f>
        <v/>
      </c>
      <c r="AE1010">
        <f>IF(A1010="","",IF(AD1010&lt;&gt;"",AD1010,AA1010))</f>
        <v/>
      </c>
    </row>
    <row r="1011">
      <c r="A1011">
        <f>IF(Crawl!A1010="","",Crawl!A1010)</f>
        <v/>
      </c>
      <c r="B1011">
        <f>IF(A1011="","",Crawl!EC1010)</f>
        <v/>
      </c>
      <c r="C1011">
        <f>IF(A1011="","",IFERROR(INDEX(Crawl!$A1010:$DZ1010,1,Rules!$H$6),""))</f>
        <v/>
      </c>
      <c r="D1011">
        <f>IF(A1011="","",IFERROR(INDEX(Crawl!$A1010:$DZ1010,1,Rules!$H$7),"")&amp;"")</f>
        <v/>
      </c>
      <c r="E1011">
        <f>IF(A1011="","",IFERROR(INDEX(Crawl!$A1010:$DZ1010,1,Rules!$H$8),"")&amp;"")</f>
        <v/>
      </c>
      <c r="F1011">
        <f>IF(A1011="","",IFERROR(INDEX(Crawl!$A1010:$DZ1010,1,Rules!$H$9),""))</f>
        <v/>
      </c>
      <c r="G1011">
        <f>IF(A1011="","",IFERROR(INDEX(Crawl!$A1010:$DZ1010,1,Rules!$H$10),""))</f>
        <v/>
      </c>
      <c r="H1011">
        <f>IF(A1011="","",IFERROR(INDEX(Crawl!$A1010:$DZ1010,1,Rules!$H$12),""))</f>
        <v/>
      </c>
      <c r="I1011">
        <f>IF(A1011="","",IF(AND(N(H1011)&gt;0,IFERROR(INDEX(Crawl!$A1010:$DZ1010,1,Rules!$H$11),"")&amp;""&lt;&gt;""),IFERROR(INDEX(Crawl!$A1010:$DZ1010,1,Rules!$H$11),"")&amp;"",IF(AND(ISNUMBER(J1011),N(J1011)&gt;=Rules!$B$12,IFERROR(INDEX(Crawl!$A1010:$DZ1010,1,Rules!$H$13),"")&amp;""&lt;&gt;""),IFERROR(INDEX(Crawl!$A1010:$DZ1010,1,Rules!$H$13),"")&amp;"","")))</f>
        <v/>
      </c>
      <c r="J1011" s="19">
        <f>IF(A1011="","",IF(IFERROR(INDEX(Crawl!$A1010:$DZ1010,1,Rules!$H$14),"")&amp;""="","",IFERROR(INDEX(Crawl!$A1010:$DZ1010,1,Rules!$H$14),"")))</f>
        <v/>
      </c>
      <c r="K1011">
        <f>IF(A1011="","",IFERROR(SUMIFS('GSC current'!$J$2:$J$2001,'GSC current'!$I$2:$I$2001,B1011),0))</f>
        <v/>
      </c>
      <c r="L1011">
        <f>IF(A1011="","",IFERROR(SUMIFS('GSC current'!$K$2:$K$2001,'GSC current'!$I$2:$I$2001,B1011),0))</f>
        <v/>
      </c>
      <c r="M1011" s="20">
        <f>IF(A1011="","",IF(N(L1011)&gt;0,K1011/L1011,""))</f>
        <v/>
      </c>
      <c r="N1011" s="21">
        <f>IF(A1011="","",IF(N(L1011)&gt;0,SUMIFS('GSC current'!$L$2:$L$2001,'GSC current'!$I$2:$I$2001,B1011)/L1011,""))</f>
        <v/>
      </c>
      <c r="O1011">
        <f>IF(A1011="","",IFERROR(SUMIFS('GSC previous'!$J$2:$J$2001,'GSC previous'!$I$2:$I$2001,B1011),0))</f>
        <v/>
      </c>
      <c r="P1011" s="22">
        <f>IF(A1011="","",IF(N(O1011)&gt;0,(K1011-O1011)/O1011,""))</f>
        <v/>
      </c>
      <c r="Q1011">
        <f>IF(A1011="","",IFERROR(SUMIFS(GA4!$P$2:$P$2001,GA4!$O$2:$O$2001,B1011),0))</f>
        <v/>
      </c>
      <c r="R1011" s="23">
        <f>IF(A1011="","",IF(N(Q1011)&gt;0,SUMIFS(GA4!$Q$2:$Q$2001,GA4!$O$2:$O$2001,B1011)/Q1011,""))</f>
        <v/>
      </c>
      <c r="S1011">
        <f>IF(A1011="","",IFERROR(SUMIFS(GA4!$R$2:$R$2001,GA4!$O$2:$O$2001,B1011),0))</f>
        <v/>
      </c>
      <c r="T1011">
        <f>IF(A1011="","",IF(AND(ISNUMBER(F1011),LEFT(C1011&amp;"",1)="2"),IF(F1011&lt;Rules!$B$9,"Yes","No"),"No"))</f>
        <v/>
      </c>
      <c r="U1011">
        <f>IF(A1011="","",IF(AND(N(O1011)&gt;=Rules!$B$8,ISNUMBER(P1011)),IF(P1011&lt;=-Rules!$B$7,"Yes","No"),"No"))</f>
        <v/>
      </c>
      <c r="V1011">
        <f>IF(A1011="","",IF(AND(N(L1011)&gt;=Rules!$B$6,ISNUMBER(N1011)),IF(AND(N1011&gt;=Rules!$B$10,N1011&lt;=Rules!$B$11),"Yes","No"),"No"))</f>
        <v/>
      </c>
      <c r="W1011">
        <f>IF(A1011="","",IF(I1011&lt;&gt;"","Yes","No"))</f>
        <v/>
      </c>
      <c r="X1011">
        <f>IF(I1011="","",IF(SUMIFS($K$3:$K$2002,$A$3:$A$2002,SUBSTITUTE(SUBSTITUTE(I1011,"?","~?"),"*","~*"))&gt;N(K1011),"Yes","No"))</f>
        <v/>
      </c>
      <c r="Y1011">
        <f>IF(A1011="","",IF(N(S1011)&gt;0,"Yes","No"))</f>
        <v/>
      </c>
      <c r="Z1011">
        <f>IF(A1011="","",IF(AND(N(K1011)&lt;Rules!$B$5,N(L1011)&lt;Rules!$B$6,N(Q1011)&lt;Rules!$B$13,Y1011="No"),"Yes","No"))</f>
        <v/>
      </c>
      <c r="AA1011">
        <f>IF(A1011="","",IF(LEFT(C1011&amp;"",1)="3","Redirect",IF(OR(LEFT(C1011&amp;"",1)="4",LEFT(C1011&amp;"",1)="5"),IF(OR(N(K1011)&gt;0,N(AC1011)&gt;=Rules!$B$14),"Redirect","Prune"),IF(D1011="Non-Indexable","Keep",IF(AND(W1011="Yes",X1011="Yes",Y1011="No"),"Merge",IF(OR(U1011="Yes",V1011="Yes",AND(T1011="Yes",N(L1011)&gt;=Rules!$B$6)),"Update",IF(Z1011="Yes",IF(N(AC1011)&gt;=Rules!$B$14,"Redirect","Prune"),"Keep")))))))</f>
        <v/>
      </c>
      <c r="AB1011">
        <f>IF(A1011="","",IF(LEFT(C1011&amp;"",1)="3","Already redirects ("&amp;C1011&amp;"). Update internal links to point at the final URL.",IF(OR(LEFT(C1011&amp;"",1)="4",LEFT(C1011&amp;"",1)="5"),IF(AA1011="Redirect","Returns "&amp;C1011&amp;" but still has "&amp;N(K1011)&amp;" clicks and "&amp;N(AC1011)&amp;" referring domains. 301 it to the closest live page.","Returns "&amp;C1011&amp;" with no clicks or links. Remove internal links and let it 404 or 410."),IF(D1011="Non-Indexable","Non-indexable ("&amp;E1011&amp;"). Keep if that is intentional; otherwise fix the canonical or noindex.",IF(AA1011="Merge","Overlaps with "&amp;I1011&amp;IF(N(J1011)&gt;0," (similarity "&amp;TEXT(J1011,"0.00")&amp;")","")&amp;", which gets more clicks. Merge the useful parts into it and 301 this URL.",IF(AA1011="Update",MID(IF(U1011="Yes","; Clicks down "&amp;TEXT(-P1011,"0%")&amp;" on the previous period","")&amp;IF(V1011="Yes","; Average position "&amp;TEXT(N1011,"0.0")&amp;" on "&amp;TEXT(L1011,"#,##0")&amp;" impressions (striking distance)","")&amp;IF(AND(T1011="Yes",N(L1011)&gt;=Rules!$B$6),"; Thin ("&amp;F1011&amp;" words) but has search demand",""),3,400),IF(AA1011="Prune","Low value: "&amp;N(K1011)&amp;" clicks, "&amp;N(L1011)&amp;" impressions, "&amp;N(Q1011)&amp;" sessions, no key events. Remove or noindex it and update internal links.",IF(AA1011="Redirect","Low value but "&amp;N(AC1011)&amp;" referring domains. 301 it to the closest relevant page to keep those links.",IF(AND(Z1011="No",Y1011="Yes",N(K1011)&lt;Rules!$B$5),"Low search traffic but it converts (key events: "&amp;S1011&amp;"). Keep it and link to it.",IF(W1011="Yes","Stronger than the page it overlaps ("&amp;I1011&amp;"). Keep; merge that page into this one.","Healthy: "&amp;N(K1011)&amp;" clicks"&amp;IF(ISNUMBER(N1011),", average position "&amp;TEXT(N1011,"0.0"),"")&amp;". Keep and monitor."))))))))))</f>
        <v/>
      </c>
      <c r="AE1011">
        <f>IF(A1011="","",IF(AD1011&lt;&gt;"",AD1011,AA1011))</f>
        <v/>
      </c>
    </row>
    <row r="1012">
      <c r="A1012">
        <f>IF(Crawl!A1011="","",Crawl!A1011)</f>
        <v/>
      </c>
      <c r="B1012">
        <f>IF(A1012="","",Crawl!EC1011)</f>
        <v/>
      </c>
      <c r="C1012">
        <f>IF(A1012="","",IFERROR(INDEX(Crawl!$A1011:$DZ1011,1,Rules!$H$6),""))</f>
        <v/>
      </c>
      <c r="D1012">
        <f>IF(A1012="","",IFERROR(INDEX(Crawl!$A1011:$DZ1011,1,Rules!$H$7),"")&amp;"")</f>
        <v/>
      </c>
      <c r="E1012">
        <f>IF(A1012="","",IFERROR(INDEX(Crawl!$A1011:$DZ1011,1,Rules!$H$8),"")&amp;"")</f>
        <v/>
      </c>
      <c r="F1012">
        <f>IF(A1012="","",IFERROR(INDEX(Crawl!$A1011:$DZ1011,1,Rules!$H$9),""))</f>
        <v/>
      </c>
      <c r="G1012">
        <f>IF(A1012="","",IFERROR(INDEX(Crawl!$A1011:$DZ1011,1,Rules!$H$10),""))</f>
        <v/>
      </c>
      <c r="H1012">
        <f>IF(A1012="","",IFERROR(INDEX(Crawl!$A1011:$DZ1011,1,Rules!$H$12),""))</f>
        <v/>
      </c>
      <c r="I1012">
        <f>IF(A1012="","",IF(AND(N(H1012)&gt;0,IFERROR(INDEX(Crawl!$A1011:$DZ1011,1,Rules!$H$11),"")&amp;""&lt;&gt;""),IFERROR(INDEX(Crawl!$A1011:$DZ1011,1,Rules!$H$11),"")&amp;"",IF(AND(ISNUMBER(J1012),N(J1012)&gt;=Rules!$B$12,IFERROR(INDEX(Crawl!$A1011:$DZ1011,1,Rules!$H$13),"")&amp;""&lt;&gt;""),IFERROR(INDEX(Crawl!$A1011:$DZ1011,1,Rules!$H$13),"")&amp;"","")))</f>
        <v/>
      </c>
      <c r="J1012" s="19">
        <f>IF(A1012="","",IF(IFERROR(INDEX(Crawl!$A1011:$DZ1011,1,Rules!$H$14),"")&amp;""="","",IFERROR(INDEX(Crawl!$A1011:$DZ1011,1,Rules!$H$14),"")))</f>
        <v/>
      </c>
      <c r="K1012">
        <f>IF(A1012="","",IFERROR(SUMIFS('GSC current'!$J$2:$J$2001,'GSC current'!$I$2:$I$2001,B1012),0))</f>
        <v/>
      </c>
      <c r="L1012">
        <f>IF(A1012="","",IFERROR(SUMIFS('GSC current'!$K$2:$K$2001,'GSC current'!$I$2:$I$2001,B1012),0))</f>
        <v/>
      </c>
      <c r="M1012" s="20">
        <f>IF(A1012="","",IF(N(L1012)&gt;0,K1012/L1012,""))</f>
        <v/>
      </c>
      <c r="N1012" s="21">
        <f>IF(A1012="","",IF(N(L1012)&gt;0,SUMIFS('GSC current'!$L$2:$L$2001,'GSC current'!$I$2:$I$2001,B1012)/L1012,""))</f>
        <v/>
      </c>
      <c r="O1012">
        <f>IF(A1012="","",IFERROR(SUMIFS('GSC previous'!$J$2:$J$2001,'GSC previous'!$I$2:$I$2001,B1012),0))</f>
        <v/>
      </c>
      <c r="P1012" s="22">
        <f>IF(A1012="","",IF(N(O1012)&gt;0,(K1012-O1012)/O1012,""))</f>
        <v/>
      </c>
      <c r="Q1012">
        <f>IF(A1012="","",IFERROR(SUMIFS(GA4!$P$2:$P$2001,GA4!$O$2:$O$2001,B1012),0))</f>
        <v/>
      </c>
      <c r="R1012" s="23">
        <f>IF(A1012="","",IF(N(Q1012)&gt;0,SUMIFS(GA4!$Q$2:$Q$2001,GA4!$O$2:$O$2001,B1012)/Q1012,""))</f>
        <v/>
      </c>
      <c r="S1012">
        <f>IF(A1012="","",IFERROR(SUMIFS(GA4!$R$2:$R$2001,GA4!$O$2:$O$2001,B1012),0))</f>
        <v/>
      </c>
      <c r="T1012">
        <f>IF(A1012="","",IF(AND(ISNUMBER(F1012),LEFT(C1012&amp;"",1)="2"),IF(F1012&lt;Rules!$B$9,"Yes","No"),"No"))</f>
        <v/>
      </c>
      <c r="U1012">
        <f>IF(A1012="","",IF(AND(N(O1012)&gt;=Rules!$B$8,ISNUMBER(P1012)),IF(P1012&lt;=-Rules!$B$7,"Yes","No"),"No"))</f>
        <v/>
      </c>
      <c r="V1012">
        <f>IF(A1012="","",IF(AND(N(L1012)&gt;=Rules!$B$6,ISNUMBER(N1012)),IF(AND(N1012&gt;=Rules!$B$10,N1012&lt;=Rules!$B$11),"Yes","No"),"No"))</f>
        <v/>
      </c>
      <c r="W1012">
        <f>IF(A1012="","",IF(I1012&lt;&gt;"","Yes","No"))</f>
        <v/>
      </c>
      <c r="X1012">
        <f>IF(I1012="","",IF(SUMIFS($K$3:$K$2002,$A$3:$A$2002,SUBSTITUTE(SUBSTITUTE(I1012,"?","~?"),"*","~*"))&gt;N(K1012),"Yes","No"))</f>
        <v/>
      </c>
      <c r="Y1012">
        <f>IF(A1012="","",IF(N(S1012)&gt;0,"Yes","No"))</f>
        <v/>
      </c>
      <c r="Z1012">
        <f>IF(A1012="","",IF(AND(N(K1012)&lt;Rules!$B$5,N(L1012)&lt;Rules!$B$6,N(Q1012)&lt;Rules!$B$13,Y1012="No"),"Yes","No"))</f>
        <v/>
      </c>
      <c r="AA1012">
        <f>IF(A1012="","",IF(LEFT(C1012&amp;"",1)="3","Redirect",IF(OR(LEFT(C1012&amp;"",1)="4",LEFT(C1012&amp;"",1)="5"),IF(OR(N(K1012)&gt;0,N(AC1012)&gt;=Rules!$B$14),"Redirect","Prune"),IF(D1012="Non-Indexable","Keep",IF(AND(W1012="Yes",X1012="Yes",Y1012="No"),"Merge",IF(OR(U1012="Yes",V1012="Yes",AND(T1012="Yes",N(L1012)&gt;=Rules!$B$6)),"Update",IF(Z1012="Yes",IF(N(AC1012)&gt;=Rules!$B$14,"Redirect","Prune"),"Keep")))))))</f>
        <v/>
      </c>
      <c r="AB1012">
        <f>IF(A1012="","",IF(LEFT(C1012&amp;"",1)="3","Already redirects ("&amp;C1012&amp;"). Update internal links to point at the final URL.",IF(OR(LEFT(C1012&amp;"",1)="4",LEFT(C1012&amp;"",1)="5"),IF(AA1012="Redirect","Returns "&amp;C1012&amp;" but still has "&amp;N(K1012)&amp;" clicks and "&amp;N(AC1012)&amp;" referring domains. 301 it to the closest live page.","Returns "&amp;C1012&amp;" with no clicks or links. Remove internal links and let it 404 or 410."),IF(D1012="Non-Indexable","Non-indexable ("&amp;E1012&amp;"). Keep if that is intentional; otherwise fix the canonical or noindex.",IF(AA1012="Merge","Overlaps with "&amp;I1012&amp;IF(N(J1012)&gt;0," (similarity "&amp;TEXT(J1012,"0.00")&amp;")","")&amp;", which gets more clicks. Merge the useful parts into it and 301 this URL.",IF(AA1012="Update",MID(IF(U1012="Yes","; Clicks down "&amp;TEXT(-P1012,"0%")&amp;" on the previous period","")&amp;IF(V1012="Yes","; Average position "&amp;TEXT(N1012,"0.0")&amp;" on "&amp;TEXT(L1012,"#,##0")&amp;" impressions (striking distance)","")&amp;IF(AND(T1012="Yes",N(L1012)&gt;=Rules!$B$6),"; Thin ("&amp;F1012&amp;" words) but has search demand",""),3,400),IF(AA1012="Prune","Low value: "&amp;N(K1012)&amp;" clicks, "&amp;N(L1012)&amp;" impressions, "&amp;N(Q1012)&amp;" sessions, no key events. Remove or noindex it and update internal links.",IF(AA1012="Redirect","Low value but "&amp;N(AC1012)&amp;" referring domains. 301 it to the closest relevant page to keep those links.",IF(AND(Z1012="No",Y1012="Yes",N(K1012)&lt;Rules!$B$5),"Low search traffic but it converts (key events: "&amp;S1012&amp;"). Keep it and link to it.",IF(W1012="Yes","Stronger than the page it overlaps ("&amp;I1012&amp;"). Keep; merge that page into this one.","Healthy: "&amp;N(K1012)&amp;" clicks"&amp;IF(ISNUMBER(N1012),", average position "&amp;TEXT(N1012,"0.0"),"")&amp;". Keep and monitor."))))))))))</f>
        <v/>
      </c>
      <c r="AE1012">
        <f>IF(A1012="","",IF(AD1012&lt;&gt;"",AD1012,AA1012))</f>
        <v/>
      </c>
    </row>
    <row r="1013">
      <c r="A1013">
        <f>IF(Crawl!A1012="","",Crawl!A1012)</f>
        <v/>
      </c>
      <c r="B1013">
        <f>IF(A1013="","",Crawl!EC1012)</f>
        <v/>
      </c>
      <c r="C1013">
        <f>IF(A1013="","",IFERROR(INDEX(Crawl!$A1012:$DZ1012,1,Rules!$H$6),""))</f>
        <v/>
      </c>
      <c r="D1013">
        <f>IF(A1013="","",IFERROR(INDEX(Crawl!$A1012:$DZ1012,1,Rules!$H$7),"")&amp;"")</f>
        <v/>
      </c>
      <c r="E1013">
        <f>IF(A1013="","",IFERROR(INDEX(Crawl!$A1012:$DZ1012,1,Rules!$H$8),"")&amp;"")</f>
        <v/>
      </c>
      <c r="F1013">
        <f>IF(A1013="","",IFERROR(INDEX(Crawl!$A1012:$DZ1012,1,Rules!$H$9),""))</f>
        <v/>
      </c>
      <c r="G1013">
        <f>IF(A1013="","",IFERROR(INDEX(Crawl!$A1012:$DZ1012,1,Rules!$H$10),""))</f>
        <v/>
      </c>
      <c r="H1013">
        <f>IF(A1013="","",IFERROR(INDEX(Crawl!$A1012:$DZ1012,1,Rules!$H$12),""))</f>
        <v/>
      </c>
      <c r="I1013">
        <f>IF(A1013="","",IF(AND(N(H1013)&gt;0,IFERROR(INDEX(Crawl!$A1012:$DZ1012,1,Rules!$H$11),"")&amp;""&lt;&gt;""),IFERROR(INDEX(Crawl!$A1012:$DZ1012,1,Rules!$H$11),"")&amp;"",IF(AND(ISNUMBER(J1013),N(J1013)&gt;=Rules!$B$12,IFERROR(INDEX(Crawl!$A1012:$DZ1012,1,Rules!$H$13),"")&amp;""&lt;&gt;""),IFERROR(INDEX(Crawl!$A1012:$DZ1012,1,Rules!$H$13),"")&amp;"","")))</f>
        <v/>
      </c>
      <c r="J1013" s="19">
        <f>IF(A1013="","",IF(IFERROR(INDEX(Crawl!$A1012:$DZ1012,1,Rules!$H$14),"")&amp;""="","",IFERROR(INDEX(Crawl!$A1012:$DZ1012,1,Rules!$H$14),"")))</f>
        <v/>
      </c>
      <c r="K1013">
        <f>IF(A1013="","",IFERROR(SUMIFS('GSC current'!$J$2:$J$2001,'GSC current'!$I$2:$I$2001,B1013),0))</f>
        <v/>
      </c>
      <c r="L1013">
        <f>IF(A1013="","",IFERROR(SUMIFS('GSC current'!$K$2:$K$2001,'GSC current'!$I$2:$I$2001,B1013),0))</f>
        <v/>
      </c>
      <c r="M1013" s="20">
        <f>IF(A1013="","",IF(N(L1013)&gt;0,K1013/L1013,""))</f>
        <v/>
      </c>
      <c r="N1013" s="21">
        <f>IF(A1013="","",IF(N(L1013)&gt;0,SUMIFS('GSC current'!$L$2:$L$2001,'GSC current'!$I$2:$I$2001,B1013)/L1013,""))</f>
        <v/>
      </c>
      <c r="O1013">
        <f>IF(A1013="","",IFERROR(SUMIFS('GSC previous'!$J$2:$J$2001,'GSC previous'!$I$2:$I$2001,B1013),0))</f>
        <v/>
      </c>
      <c r="P1013" s="22">
        <f>IF(A1013="","",IF(N(O1013)&gt;0,(K1013-O1013)/O1013,""))</f>
        <v/>
      </c>
      <c r="Q1013">
        <f>IF(A1013="","",IFERROR(SUMIFS(GA4!$P$2:$P$2001,GA4!$O$2:$O$2001,B1013),0))</f>
        <v/>
      </c>
      <c r="R1013" s="23">
        <f>IF(A1013="","",IF(N(Q1013)&gt;0,SUMIFS(GA4!$Q$2:$Q$2001,GA4!$O$2:$O$2001,B1013)/Q1013,""))</f>
        <v/>
      </c>
      <c r="S1013">
        <f>IF(A1013="","",IFERROR(SUMIFS(GA4!$R$2:$R$2001,GA4!$O$2:$O$2001,B1013),0))</f>
        <v/>
      </c>
      <c r="T1013">
        <f>IF(A1013="","",IF(AND(ISNUMBER(F1013),LEFT(C1013&amp;"",1)="2"),IF(F1013&lt;Rules!$B$9,"Yes","No"),"No"))</f>
        <v/>
      </c>
      <c r="U1013">
        <f>IF(A1013="","",IF(AND(N(O1013)&gt;=Rules!$B$8,ISNUMBER(P1013)),IF(P1013&lt;=-Rules!$B$7,"Yes","No"),"No"))</f>
        <v/>
      </c>
      <c r="V1013">
        <f>IF(A1013="","",IF(AND(N(L1013)&gt;=Rules!$B$6,ISNUMBER(N1013)),IF(AND(N1013&gt;=Rules!$B$10,N1013&lt;=Rules!$B$11),"Yes","No"),"No"))</f>
        <v/>
      </c>
      <c r="W1013">
        <f>IF(A1013="","",IF(I1013&lt;&gt;"","Yes","No"))</f>
        <v/>
      </c>
      <c r="X1013">
        <f>IF(I1013="","",IF(SUMIFS($K$3:$K$2002,$A$3:$A$2002,SUBSTITUTE(SUBSTITUTE(I1013,"?","~?"),"*","~*"))&gt;N(K1013),"Yes","No"))</f>
        <v/>
      </c>
      <c r="Y1013">
        <f>IF(A1013="","",IF(N(S1013)&gt;0,"Yes","No"))</f>
        <v/>
      </c>
      <c r="Z1013">
        <f>IF(A1013="","",IF(AND(N(K1013)&lt;Rules!$B$5,N(L1013)&lt;Rules!$B$6,N(Q1013)&lt;Rules!$B$13,Y1013="No"),"Yes","No"))</f>
        <v/>
      </c>
      <c r="AA1013">
        <f>IF(A1013="","",IF(LEFT(C1013&amp;"",1)="3","Redirect",IF(OR(LEFT(C1013&amp;"",1)="4",LEFT(C1013&amp;"",1)="5"),IF(OR(N(K1013)&gt;0,N(AC1013)&gt;=Rules!$B$14),"Redirect","Prune"),IF(D1013="Non-Indexable","Keep",IF(AND(W1013="Yes",X1013="Yes",Y1013="No"),"Merge",IF(OR(U1013="Yes",V1013="Yes",AND(T1013="Yes",N(L1013)&gt;=Rules!$B$6)),"Update",IF(Z1013="Yes",IF(N(AC1013)&gt;=Rules!$B$14,"Redirect","Prune"),"Keep")))))))</f>
        <v/>
      </c>
      <c r="AB1013">
        <f>IF(A1013="","",IF(LEFT(C1013&amp;"",1)="3","Already redirects ("&amp;C1013&amp;"). Update internal links to point at the final URL.",IF(OR(LEFT(C1013&amp;"",1)="4",LEFT(C1013&amp;"",1)="5"),IF(AA1013="Redirect","Returns "&amp;C1013&amp;" but still has "&amp;N(K1013)&amp;" clicks and "&amp;N(AC1013)&amp;" referring domains. 301 it to the closest live page.","Returns "&amp;C1013&amp;" with no clicks or links. Remove internal links and let it 404 or 410."),IF(D1013="Non-Indexable","Non-indexable ("&amp;E1013&amp;"). Keep if that is intentional; otherwise fix the canonical or noindex.",IF(AA1013="Merge","Overlaps with "&amp;I1013&amp;IF(N(J1013)&gt;0," (similarity "&amp;TEXT(J1013,"0.00")&amp;")","")&amp;", which gets more clicks. Merge the useful parts into it and 301 this URL.",IF(AA1013="Update",MID(IF(U1013="Yes","; Clicks down "&amp;TEXT(-P1013,"0%")&amp;" on the previous period","")&amp;IF(V1013="Yes","; Average position "&amp;TEXT(N1013,"0.0")&amp;" on "&amp;TEXT(L1013,"#,##0")&amp;" impressions (striking distance)","")&amp;IF(AND(T1013="Yes",N(L1013)&gt;=Rules!$B$6),"; Thin ("&amp;F1013&amp;" words) but has search demand",""),3,400),IF(AA1013="Prune","Low value: "&amp;N(K1013)&amp;" clicks, "&amp;N(L1013)&amp;" impressions, "&amp;N(Q1013)&amp;" sessions, no key events. Remove or noindex it and update internal links.",IF(AA1013="Redirect","Low value but "&amp;N(AC1013)&amp;" referring domains. 301 it to the closest relevant page to keep those links.",IF(AND(Z1013="No",Y1013="Yes",N(K1013)&lt;Rules!$B$5),"Low search traffic but it converts (key events: "&amp;S1013&amp;"). Keep it and link to it.",IF(W1013="Yes","Stronger than the page it overlaps ("&amp;I1013&amp;"). Keep; merge that page into this one.","Healthy: "&amp;N(K1013)&amp;" clicks"&amp;IF(ISNUMBER(N1013),", average position "&amp;TEXT(N1013,"0.0"),"")&amp;". Keep and monitor."))))))))))</f>
        <v/>
      </c>
      <c r="AE1013">
        <f>IF(A1013="","",IF(AD1013&lt;&gt;"",AD1013,AA1013))</f>
        <v/>
      </c>
    </row>
    <row r="1014">
      <c r="A1014">
        <f>IF(Crawl!A1013="","",Crawl!A1013)</f>
        <v/>
      </c>
      <c r="B1014">
        <f>IF(A1014="","",Crawl!EC1013)</f>
        <v/>
      </c>
      <c r="C1014">
        <f>IF(A1014="","",IFERROR(INDEX(Crawl!$A1013:$DZ1013,1,Rules!$H$6),""))</f>
        <v/>
      </c>
      <c r="D1014">
        <f>IF(A1014="","",IFERROR(INDEX(Crawl!$A1013:$DZ1013,1,Rules!$H$7),"")&amp;"")</f>
        <v/>
      </c>
      <c r="E1014">
        <f>IF(A1014="","",IFERROR(INDEX(Crawl!$A1013:$DZ1013,1,Rules!$H$8),"")&amp;"")</f>
        <v/>
      </c>
      <c r="F1014">
        <f>IF(A1014="","",IFERROR(INDEX(Crawl!$A1013:$DZ1013,1,Rules!$H$9),""))</f>
        <v/>
      </c>
      <c r="G1014">
        <f>IF(A1014="","",IFERROR(INDEX(Crawl!$A1013:$DZ1013,1,Rules!$H$10),""))</f>
        <v/>
      </c>
      <c r="H1014">
        <f>IF(A1014="","",IFERROR(INDEX(Crawl!$A1013:$DZ1013,1,Rules!$H$12),""))</f>
        <v/>
      </c>
      <c r="I1014">
        <f>IF(A1014="","",IF(AND(N(H1014)&gt;0,IFERROR(INDEX(Crawl!$A1013:$DZ1013,1,Rules!$H$11),"")&amp;""&lt;&gt;""),IFERROR(INDEX(Crawl!$A1013:$DZ1013,1,Rules!$H$11),"")&amp;"",IF(AND(ISNUMBER(J1014),N(J1014)&gt;=Rules!$B$12,IFERROR(INDEX(Crawl!$A1013:$DZ1013,1,Rules!$H$13),"")&amp;""&lt;&gt;""),IFERROR(INDEX(Crawl!$A1013:$DZ1013,1,Rules!$H$13),"")&amp;"","")))</f>
        <v/>
      </c>
      <c r="J1014" s="19">
        <f>IF(A1014="","",IF(IFERROR(INDEX(Crawl!$A1013:$DZ1013,1,Rules!$H$14),"")&amp;""="","",IFERROR(INDEX(Crawl!$A1013:$DZ1013,1,Rules!$H$14),"")))</f>
        <v/>
      </c>
      <c r="K1014">
        <f>IF(A1014="","",IFERROR(SUMIFS('GSC current'!$J$2:$J$2001,'GSC current'!$I$2:$I$2001,B1014),0))</f>
        <v/>
      </c>
      <c r="L1014">
        <f>IF(A1014="","",IFERROR(SUMIFS('GSC current'!$K$2:$K$2001,'GSC current'!$I$2:$I$2001,B1014),0))</f>
        <v/>
      </c>
      <c r="M1014" s="20">
        <f>IF(A1014="","",IF(N(L1014)&gt;0,K1014/L1014,""))</f>
        <v/>
      </c>
      <c r="N1014" s="21">
        <f>IF(A1014="","",IF(N(L1014)&gt;0,SUMIFS('GSC current'!$L$2:$L$2001,'GSC current'!$I$2:$I$2001,B1014)/L1014,""))</f>
        <v/>
      </c>
      <c r="O1014">
        <f>IF(A1014="","",IFERROR(SUMIFS('GSC previous'!$J$2:$J$2001,'GSC previous'!$I$2:$I$2001,B1014),0))</f>
        <v/>
      </c>
      <c r="P1014" s="22">
        <f>IF(A1014="","",IF(N(O1014)&gt;0,(K1014-O1014)/O1014,""))</f>
        <v/>
      </c>
      <c r="Q1014">
        <f>IF(A1014="","",IFERROR(SUMIFS(GA4!$P$2:$P$2001,GA4!$O$2:$O$2001,B1014),0))</f>
        <v/>
      </c>
      <c r="R1014" s="23">
        <f>IF(A1014="","",IF(N(Q1014)&gt;0,SUMIFS(GA4!$Q$2:$Q$2001,GA4!$O$2:$O$2001,B1014)/Q1014,""))</f>
        <v/>
      </c>
      <c r="S1014">
        <f>IF(A1014="","",IFERROR(SUMIFS(GA4!$R$2:$R$2001,GA4!$O$2:$O$2001,B1014),0))</f>
        <v/>
      </c>
      <c r="T1014">
        <f>IF(A1014="","",IF(AND(ISNUMBER(F1014),LEFT(C1014&amp;"",1)="2"),IF(F1014&lt;Rules!$B$9,"Yes","No"),"No"))</f>
        <v/>
      </c>
      <c r="U1014">
        <f>IF(A1014="","",IF(AND(N(O1014)&gt;=Rules!$B$8,ISNUMBER(P1014)),IF(P1014&lt;=-Rules!$B$7,"Yes","No"),"No"))</f>
        <v/>
      </c>
      <c r="V1014">
        <f>IF(A1014="","",IF(AND(N(L1014)&gt;=Rules!$B$6,ISNUMBER(N1014)),IF(AND(N1014&gt;=Rules!$B$10,N1014&lt;=Rules!$B$11),"Yes","No"),"No"))</f>
        <v/>
      </c>
      <c r="W1014">
        <f>IF(A1014="","",IF(I1014&lt;&gt;"","Yes","No"))</f>
        <v/>
      </c>
      <c r="X1014">
        <f>IF(I1014="","",IF(SUMIFS($K$3:$K$2002,$A$3:$A$2002,SUBSTITUTE(SUBSTITUTE(I1014,"?","~?"),"*","~*"))&gt;N(K1014),"Yes","No"))</f>
        <v/>
      </c>
      <c r="Y1014">
        <f>IF(A1014="","",IF(N(S1014)&gt;0,"Yes","No"))</f>
        <v/>
      </c>
      <c r="Z1014">
        <f>IF(A1014="","",IF(AND(N(K1014)&lt;Rules!$B$5,N(L1014)&lt;Rules!$B$6,N(Q1014)&lt;Rules!$B$13,Y1014="No"),"Yes","No"))</f>
        <v/>
      </c>
      <c r="AA1014">
        <f>IF(A1014="","",IF(LEFT(C1014&amp;"",1)="3","Redirect",IF(OR(LEFT(C1014&amp;"",1)="4",LEFT(C1014&amp;"",1)="5"),IF(OR(N(K1014)&gt;0,N(AC1014)&gt;=Rules!$B$14),"Redirect","Prune"),IF(D1014="Non-Indexable","Keep",IF(AND(W1014="Yes",X1014="Yes",Y1014="No"),"Merge",IF(OR(U1014="Yes",V1014="Yes",AND(T1014="Yes",N(L1014)&gt;=Rules!$B$6)),"Update",IF(Z1014="Yes",IF(N(AC1014)&gt;=Rules!$B$14,"Redirect","Prune"),"Keep")))))))</f>
        <v/>
      </c>
      <c r="AB1014">
        <f>IF(A1014="","",IF(LEFT(C1014&amp;"",1)="3","Already redirects ("&amp;C1014&amp;"). Update internal links to point at the final URL.",IF(OR(LEFT(C1014&amp;"",1)="4",LEFT(C1014&amp;"",1)="5"),IF(AA1014="Redirect","Returns "&amp;C1014&amp;" but still has "&amp;N(K1014)&amp;" clicks and "&amp;N(AC1014)&amp;" referring domains. 301 it to the closest live page.","Returns "&amp;C1014&amp;" with no clicks or links. Remove internal links and let it 404 or 410."),IF(D1014="Non-Indexable","Non-indexable ("&amp;E1014&amp;"). Keep if that is intentional; otherwise fix the canonical or noindex.",IF(AA1014="Merge","Overlaps with "&amp;I1014&amp;IF(N(J1014)&gt;0," (similarity "&amp;TEXT(J1014,"0.00")&amp;")","")&amp;", which gets more clicks. Merge the useful parts into it and 301 this URL.",IF(AA1014="Update",MID(IF(U1014="Yes","; Clicks down "&amp;TEXT(-P1014,"0%")&amp;" on the previous period","")&amp;IF(V1014="Yes","; Average position "&amp;TEXT(N1014,"0.0")&amp;" on "&amp;TEXT(L1014,"#,##0")&amp;" impressions (striking distance)","")&amp;IF(AND(T1014="Yes",N(L1014)&gt;=Rules!$B$6),"; Thin ("&amp;F1014&amp;" words) but has search demand",""),3,400),IF(AA1014="Prune","Low value: "&amp;N(K1014)&amp;" clicks, "&amp;N(L1014)&amp;" impressions, "&amp;N(Q1014)&amp;" sessions, no key events. Remove or noindex it and update internal links.",IF(AA1014="Redirect","Low value but "&amp;N(AC1014)&amp;" referring domains. 301 it to the closest relevant page to keep those links.",IF(AND(Z1014="No",Y1014="Yes",N(K1014)&lt;Rules!$B$5),"Low search traffic but it converts (key events: "&amp;S1014&amp;"). Keep it and link to it.",IF(W1014="Yes","Stronger than the page it overlaps ("&amp;I1014&amp;"). Keep; merge that page into this one.","Healthy: "&amp;N(K1014)&amp;" clicks"&amp;IF(ISNUMBER(N1014),", average position "&amp;TEXT(N1014,"0.0"),"")&amp;". Keep and monitor."))))))))))</f>
        <v/>
      </c>
      <c r="AE1014">
        <f>IF(A1014="","",IF(AD1014&lt;&gt;"",AD1014,AA1014))</f>
        <v/>
      </c>
    </row>
    <row r="1015">
      <c r="A1015">
        <f>IF(Crawl!A1014="","",Crawl!A1014)</f>
        <v/>
      </c>
      <c r="B1015">
        <f>IF(A1015="","",Crawl!EC1014)</f>
        <v/>
      </c>
      <c r="C1015">
        <f>IF(A1015="","",IFERROR(INDEX(Crawl!$A1014:$DZ1014,1,Rules!$H$6),""))</f>
        <v/>
      </c>
      <c r="D1015">
        <f>IF(A1015="","",IFERROR(INDEX(Crawl!$A1014:$DZ1014,1,Rules!$H$7),"")&amp;"")</f>
        <v/>
      </c>
      <c r="E1015">
        <f>IF(A1015="","",IFERROR(INDEX(Crawl!$A1014:$DZ1014,1,Rules!$H$8),"")&amp;"")</f>
        <v/>
      </c>
      <c r="F1015">
        <f>IF(A1015="","",IFERROR(INDEX(Crawl!$A1014:$DZ1014,1,Rules!$H$9),""))</f>
        <v/>
      </c>
      <c r="G1015">
        <f>IF(A1015="","",IFERROR(INDEX(Crawl!$A1014:$DZ1014,1,Rules!$H$10),""))</f>
        <v/>
      </c>
      <c r="H1015">
        <f>IF(A1015="","",IFERROR(INDEX(Crawl!$A1014:$DZ1014,1,Rules!$H$12),""))</f>
        <v/>
      </c>
      <c r="I1015">
        <f>IF(A1015="","",IF(AND(N(H1015)&gt;0,IFERROR(INDEX(Crawl!$A1014:$DZ1014,1,Rules!$H$11),"")&amp;""&lt;&gt;""),IFERROR(INDEX(Crawl!$A1014:$DZ1014,1,Rules!$H$11),"")&amp;"",IF(AND(ISNUMBER(J1015),N(J1015)&gt;=Rules!$B$12,IFERROR(INDEX(Crawl!$A1014:$DZ1014,1,Rules!$H$13),"")&amp;""&lt;&gt;""),IFERROR(INDEX(Crawl!$A1014:$DZ1014,1,Rules!$H$13),"")&amp;"","")))</f>
        <v/>
      </c>
      <c r="J1015" s="19">
        <f>IF(A1015="","",IF(IFERROR(INDEX(Crawl!$A1014:$DZ1014,1,Rules!$H$14),"")&amp;""="","",IFERROR(INDEX(Crawl!$A1014:$DZ1014,1,Rules!$H$14),"")))</f>
        <v/>
      </c>
      <c r="K1015">
        <f>IF(A1015="","",IFERROR(SUMIFS('GSC current'!$J$2:$J$2001,'GSC current'!$I$2:$I$2001,B1015),0))</f>
        <v/>
      </c>
      <c r="L1015">
        <f>IF(A1015="","",IFERROR(SUMIFS('GSC current'!$K$2:$K$2001,'GSC current'!$I$2:$I$2001,B1015),0))</f>
        <v/>
      </c>
      <c r="M1015" s="20">
        <f>IF(A1015="","",IF(N(L1015)&gt;0,K1015/L1015,""))</f>
        <v/>
      </c>
      <c r="N1015" s="21">
        <f>IF(A1015="","",IF(N(L1015)&gt;0,SUMIFS('GSC current'!$L$2:$L$2001,'GSC current'!$I$2:$I$2001,B1015)/L1015,""))</f>
        <v/>
      </c>
      <c r="O1015">
        <f>IF(A1015="","",IFERROR(SUMIFS('GSC previous'!$J$2:$J$2001,'GSC previous'!$I$2:$I$2001,B1015),0))</f>
        <v/>
      </c>
      <c r="P1015" s="22">
        <f>IF(A1015="","",IF(N(O1015)&gt;0,(K1015-O1015)/O1015,""))</f>
        <v/>
      </c>
      <c r="Q1015">
        <f>IF(A1015="","",IFERROR(SUMIFS(GA4!$P$2:$P$2001,GA4!$O$2:$O$2001,B1015),0))</f>
        <v/>
      </c>
      <c r="R1015" s="23">
        <f>IF(A1015="","",IF(N(Q1015)&gt;0,SUMIFS(GA4!$Q$2:$Q$2001,GA4!$O$2:$O$2001,B1015)/Q1015,""))</f>
        <v/>
      </c>
      <c r="S1015">
        <f>IF(A1015="","",IFERROR(SUMIFS(GA4!$R$2:$R$2001,GA4!$O$2:$O$2001,B1015),0))</f>
        <v/>
      </c>
      <c r="T1015">
        <f>IF(A1015="","",IF(AND(ISNUMBER(F1015),LEFT(C1015&amp;"",1)="2"),IF(F1015&lt;Rules!$B$9,"Yes","No"),"No"))</f>
        <v/>
      </c>
      <c r="U1015">
        <f>IF(A1015="","",IF(AND(N(O1015)&gt;=Rules!$B$8,ISNUMBER(P1015)),IF(P1015&lt;=-Rules!$B$7,"Yes","No"),"No"))</f>
        <v/>
      </c>
      <c r="V1015">
        <f>IF(A1015="","",IF(AND(N(L1015)&gt;=Rules!$B$6,ISNUMBER(N1015)),IF(AND(N1015&gt;=Rules!$B$10,N1015&lt;=Rules!$B$11),"Yes","No"),"No"))</f>
        <v/>
      </c>
      <c r="W1015">
        <f>IF(A1015="","",IF(I1015&lt;&gt;"","Yes","No"))</f>
        <v/>
      </c>
      <c r="X1015">
        <f>IF(I1015="","",IF(SUMIFS($K$3:$K$2002,$A$3:$A$2002,SUBSTITUTE(SUBSTITUTE(I1015,"?","~?"),"*","~*"))&gt;N(K1015),"Yes","No"))</f>
        <v/>
      </c>
      <c r="Y1015">
        <f>IF(A1015="","",IF(N(S1015)&gt;0,"Yes","No"))</f>
        <v/>
      </c>
      <c r="Z1015">
        <f>IF(A1015="","",IF(AND(N(K1015)&lt;Rules!$B$5,N(L1015)&lt;Rules!$B$6,N(Q1015)&lt;Rules!$B$13,Y1015="No"),"Yes","No"))</f>
        <v/>
      </c>
      <c r="AA1015">
        <f>IF(A1015="","",IF(LEFT(C1015&amp;"",1)="3","Redirect",IF(OR(LEFT(C1015&amp;"",1)="4",LEFT(C1015&amp;"",1)="5"),IF(OR(N(K1015)&gt;0,N(AC1015)&gt;=Rules!$B$14),"Redirect","Prune"),IF(D1015="Non-Indexable","Keep",IF(AND(W1015="Yes",X1015="Yes",Y1015="No"),"Merge",IF(OR(U1015="Yes",V1015="Yes",AND(T1015="Yes",N(L1015)&gt;=Rules!$B$6)),"Update",IF(Z1015="Yes",IF(N(AC1015)&gt;=Rules!$B$14,"Redirect","Prune"),"Keep")))))))</f>
        <v/>
      </c>
      <c r="AB1015">
        <f>IF(A1015="","",IF(LEFT(C1015&amp;"",1)="3","Already redirects ("&amp;C1015&amp;"). Update internal links to point at the final URL.",IF(OR(LEFT(C1015&amp;"",1)="4",LEFT(C1015&amp;"",1)="5"),IF(AA1015="Redirect","Returns "&amp;C1015&amp;" but still has "&amp;N(K1015)&amp;" clicks and "&amp;N(AC1015)&amp;" referring domains. 301 it to the closest live page.","Returns "&amp;C1015&amp;" with no clicks or links. Remove internal links and let it 404 or 410."),IF(D1015="Non-Indexable","Non-indexable ("&amp;E1015&amp;"). Keep if that is intentional; otherwise fix the canonical or noindex.",IF(AA1015="Merge","Overlaps with "&amp;I1015&amp;IF(N(J1015)&gt;0," (similarity "&amp;TEXT(J1015,"0.00")&amp;")","")&amp;", which gets more clicks. Merge the useful parts into it and 301 this URL.",IF(AA1015="Update",MID(IF(U1015="Yes","; Clicks down "&amp;TEXT(-P1015,"0%")&amp;" on the previous period","")&amp;IF(V1015="Yes","; Average position "&amp;TEXT(N1015,"0.0")&amp;" on "&amp;TEXT(L1015,"#,##0")&amp;" impressions (striking distance)","")&amp;IF(AND(T1015="Yes",N(L1015)&gt;=Rules!$B$6),"; Thin ("&amp;F1015&amp;" words) but has search demand",""),3,400),IF(AA1015="Prune","Low value: "&amp;N(K1015)&amp;" clicks, "&amp;N(L1015)&amp;" impressions, "&amp;N(Q1015)&amp;" sessions, no key events. Remove or noindex it and update internal links.",IF(AA1015="Redirect","Low value but "&amp;N(AC1015)&amp;" referring domains. 301 it to the closest relevant page to keep those links.",IF(AND(Z1015="No",Y1015="Yes",N(K1015)&lt;Rules!$B$5),"Low search traffic but it converts (key events: "&amp;S1015&amp;"). Keep it and link to it.",IF(W1015="Yes","Stronger than the page it overlaps ("&amp;I1015&amp;"). Keep; merge that page into this one.","Healthy: "&amp;N(K1015)&amp;" clicks"&amp;IF(ISNUMBER(N1015),", average position "&amp;TEXT(N1015,"0.0"),"")&amp;". Keep and monitor."))))))))))</f>
        <v/>
      </c>
      <c r="AE1015">
        <f>IF(A1015="","",IF(AD1015&lt;&gt;"",AD1015,AA1015))</f>
        <v/>
      </c>
    </row>
    <row r="1016">
      <c r="A1016">
        <f>IF(Crawl!A1015="","",Crawl!A1015)</f>
        <v/>
      </c>
      <c r="B1016">
        <f>IF(A1016="","",Crawl!EC1015)</f>
        <v/>
      </c>
      <c r="C1016">
        <f>IF(A1016="","",IFERROR(INDEX(Crawl!$A1015:$DZ1015,1,Rules!$H$6),""))</f>
        <v/>
      </c>
      <c r="D1016">
        <f>IF(A1016="","",IFERROR(INDEX(Crawl!$A1015:$DZ1015,1,Rules!$H$7),"")&amp;"")</f>
        <v/>
      </c>
      <c r="E1016">
        <f>IF(A1016="","",IFERROR(INDEX(Crawl!$A1015:$DZ1015,1,Rules!$H$8),"")&amp;"")</f>
        <v/>
      </c>
      <c r="F1016">
        <f>IF(A1016="","",IFERROR(INDEX(Crawl!$A1015:$DZ1015,1,Rules!$H$9),""))</f>
        <v/>
      </c>
      <c r="G1016">
        <f>IF(A1016="","",IFERROR(INDEX(Crawl!$A1015:$DZ1015,1,Rules!$H$10),""))</f>
        <v/>
      </c>
      <c r="H1016">
        <f>IF(A1016="","",IFERROR(INDEX(Crawl!$A1015:$DZ1015,1,Rules!$H$12),""))</f>
        <v/>
      </c>
      <c r="I1016">
        <f>IF(A1016="","",IF(AND(N(H1016)&gt;0,IFERROR(INDEX(Crawl!$A1015:$DZ1015,1,Rules!$H$11),"")&amp;""&lt;&gt;""),IFERROR(INDEX(Crawl!$A1015:$DZ1015,1,Rules!$H$11),"")&amp;"",IF(AND(ISNUMBER(J1016),N(J1016)&gt;=Rules!$B$12,IFERROR(INDEX(Crawl!$A1015:$DZ1015,1,Rules!$H$13),"")&amp;""&lt;&gt;""),IFERROR(INDEX(Crawl!$A1015:$DZ1015,1,Rules!$H$13),"")&amp;"","")))</f>
        <v/>
      </c>
      <c r="J1016" s="19">
        <f>IF(A1016="","",IF(IFERROR(INDEX(Crawl!$A1015:$DZ1015,1,Rules!$H$14),"")&amp;""="","",IFERROR(INDEX(Crawl!$A1015:$DZ1015,1,Rules!$H$14),"")))</f>
        <v/>
      </c>
      <c r="K1016">
        <f>IF(A1016="","",IFERROR(SUMIFS('GSC current'!$J$2:$J$2001,'GSC current'!$I$2:$I$2001,B1016),0))</f>
        <v/>
      </c>
      <c r="L1016">
        <f>IF(A1016="","",IFERROR(SUMIFS('GSC current'!$K$2:$K$2001,'GSC current'!$I$2:$I$2001,B1016),0))</f>
        <v/>
      </c>
      <c r="M1016" s="20">
        <f>IF(A1016="","",IF(N(L1016)&gt;0,K1016/L1016,""))</f>
        <v/>
      </c>
      <c r="N1016" s="21">
        <f>IF(A1016="","",IF(N(L1016)&gt;0,SUMIFS('GSC current'!$L$2:$L$2001,'GSC current'!$I$2:$I$2001,B1016)/L1016,""))</f>
        <v/>
      </c>
      <c r="O1016">
        <f>IF(A1016="","",IFERROR(SUMIFS('GSC previous'!$J$2:$J$2001,'GSC previous'!$I$2:$I$2001,B1016),0))</f>
        <v/>
      </c>
      <c r="P1016" s="22">
        <f>IF(A1016="","",IF(N(O1016)&gt;0,(K1016-O1016)/O1016,""))</f>
        <v/>
      </c>
      <c r="Q1016">
        <f>IF(A1016="","",IFERROR(SUMIFS(GA4!$P$2:$P$2001,GA4!$O$2:$O$2001,B1016),0))</f>
        <v/>
      </c>
      <c r="R1016" s="23">
        <f>IF(A1016="","",IF(N(Q1016)&gt;0,SUMIFS(GA4!$Q$2:$Q$2001,GA4!$O$2:$O$2001,B1016)/Q1016,""))</f>
        <v/>
      </c>
      <c r="S1016">
        <f>IF(A1016="","",IFERROR(SUMIFS(GA4!$R$2:$R$2001,GA4!$O$2:$O$2001,B1016),0))</f>
        <v/>
      </c>
      <c r="T1016">
        <f>IF(A1016="","",IF(AND(ISNUMBER(F1016),LEFT(C1016&amp;"",1)="2"),IF(F1016&lt;Rules!$B$9,"Yes","No"),"No"))</f>
        <v/>
      </c>
      <c r="U1016">
        <f>IF(A1016="","",IF(AND(N(O1016)&gt;=Rules!$B$8,ISNUMBER(P1016)),IF(P1016&lt;=-Rules!$B$7,"Yes","No"),"No"))</f>
        <v/>
      </c>
      <c r="V1016">
        <f>IF(A1016="","",IF(AND(N(L1016)&gt;=Rules!$B$6,ISNUMBER(N1016)),IF(AND(N1016&gt;=Rules!$B$10,N1016&lt;=Rules!$B$11),"Yes","No"),"No"))</f>
        <v/>
      </c>
      <c r="W1016">
        <f>IF(A1016="","",IF(I1016&lt;&gt;"","Yes","No"))</f>
        <v/>
      </c>
      <c r="X1016">
        <f>IF(I1016="","",IF(SUMIFS($K$3:$K$2002,$A$3:$A$2002,SUBSTITUTE(SUBSTITUTE(I1016,"?","~?"),"*","~*"))&gt;N(K1016),"Yes","No"))</f>
        <v/>
      </c>
      <c r="Y1016">
        <f>IF(A1016="","",IF(N(S1016)&gt;0,"Yes","No"))</f>
        <v/>
      </c>
      <c r="Z1016">
        <f>IF(A1016="","",IF(AND(N(K1016)&lt;Rules!$B$5,N(L1016)&lt;Rules!$B$6,N(Q1016)&lt;Rules!$B$13,Y1016="No"),"Yes","No"))</f>
        <v/>
      </c>
      <c r="AA1016">
        <f>IF(A1016="","",IF(LEFT(C1016&amp;"",1)="3","Redirect",IF(OR(LEFT(C1016&amp;"",1)="4",LEFT(C1016&amp;"",1)="5"),IF(OR(N(K1016)&gt;0,N(AC1016)&gt;=Rules!$B$14),"Redirect","Prune"),IF(D1016="Non-Indexable","Keep",IF(AND(W1016="Yes",X1016="Yes",Y1016="No"),"Merge",IF(OR(U1016="Yes",V1016="Yes",AND(T1016="Yes",N(L1016)&gt;=Rules!$B$6)),"Update",IF(Z1016="Yes",IF(N(AC1016)&gt;=Rules!$B$14,"Redirect","Prune"),"Keep")))))))</f>
        <v/>
      </c>
      <c r="AB1016">
        <f>IF(A1016="","",IF(LEFT(C1016&amp;"",1)="3","Already redirects ("&amp;C1016&amp;"). Update internal links to point at the final URL.",IF(OR(LEFT(C1016&amp;"",1)="4",LEFT(C1016&amp;"",1)="5"),IF(AA1016="Redirect","Returns "&amp;C1016&amp;" but still has "&amp;N(K1016)&amp;" clicks and "&amp;N(AC1016)&amp;" referring domains. 301 it to the closest live page.","Returns "&amp;C1016&amp;" with no clicks or links. Remove internal links and let it 404 or 410."),IF(D1016="Non-Indexable","Non-indexable ("&amp;E1016&amp;"). Keep if that is intentional; otherwise fix the canonical or noindex.",IF(AA1016="Merge","Overlaps with "&amp;I1016&amp;IF(N(J1016)&gt;0," (similarity "&amp;TEXT(J1016,"0.00")&amp;")","")&amp;", which gets more clicks. Merge the useful parts into it and 301 this URL.",IF(AA1016="Update",MID(IF(U1016="Yes","; Clicks down "&amp;TEXT(-P1016,"0%")&amp;" on the previous period","")&amp;IF(V1016="Yes","; Average position "&amp;TEXT(N1016,"0.0")&amp;" on "&amp;TEXT(L1016,"#,##0")&amp;" impressions (striking distance)","")&amp;IF(AND(T1016="Yes",N(L1016)&gt;=Rules!$B$6),"; Thin ("&amp;F1016&amp;" words) but has search demand",""),3,400),IF(AA1016="Prune","Low value: "&amp;N(K1016)&amp;" clicks, "&amp;N(L1016)&amp;" impressions, "&amp;N(Q1016)&amp;" sessions, no key events. Remove or noindex it and update internal links.",IF(AA1016="Redirect","Low value but "&amp;N(AC1016)&amp;" referring domains. 301 it to the closest relevant page to keep those links.",IF(AND(Z1016="No",Y1016="Yes",N(K1016)&lt;Rules!$B$5),"Low search traffic but it converts (key events: "&amp;S1016&amp;"). Keep it and link to it.",IF(W1016="Yes","Stronger than the page it overlaps ("&amp;I1016&amp;"). Keep; merge that page into this one.","Healthy: "&amp;N(K1016)&amp;" clicks"&amp;IF(ISNUMBER(N1016),", average position "&amp;TEXT(N1016,"0.0"),"")&amp;". Keep and monitor."))))))))))</f>
        <v/>
      </c>
      <c r="AE1016">
        <f>IF(A1016="","",IF(AD1016&lt;&gt;"",AD1016,AA1016))</f>
        <v/>
      </c>
    </row>
    <row r="1017">
      <c r="A1017">
        <f>IF(Crawl!A1016="","",Crawl!A1016)</f>
        <v/>
      </c>
      <c r="B1017">
        <f>IF(A1017="","",Crawl!EC1016)</f>
        <v/>
      </c>
      <c r="C1017">
        <f>IF(A1017="","",IFERROR(INDEX(Crawl!$A1016:$DZ1016,1,Rules!$H$6),""))</f>
        <v/>
      </c>
      <c r="D1017">
        <f>IF(A1017="","",IFERROR(INDEX(Crawl!$A1016:$DZ1016,1,Rules!$H$7),"")&amp;"")</f>
        <v/>
      </c>
      <c r="E1017">
        <f>IF(A1017="","",IFERROR(INDEX(Crawl!$A1016:$DZ1016,1,Rules!$H$8),"")&amp;"")</f>
        <v/>
      </c>
      <c r="F1017">
        <f>IF(A1017="","",IFERROR(INDEX(Crawl!$A1016:$DZ1016,1,Rules!$H$9),""))</f>
        <v/>
      </c>
      <c r="G1017">
        <f>IF(A1017="","",IFERROR(INDEX(Crawl!$A1016:$DZ1016,1,Rules!$H$10),""))</f>
        <v/>
      </c>
      <c r="H1017">
        <f>IF(A1017="","",IFERROR(INDEX(Crawl!$A1016:$DZ1016,1,Rules!$H$12),""))</f>
        <v/>
      </c>
      <c r="I1017">
        <f>IF(A1017="","",IF(AND(N(H1017)&gt;0,IFERROR(INDEX(Crawl!$A1016:$DZ1016,1,Rules!$H$11),"")&amp;""&lt;&gt;""),IFERROR(INDEX(Crawl!$A1016:$DZ1016,1,Rules!$H$11),"")&amp;"",IF(AND(ISNUMBER(J1017),N(J1017)&gt;=Rules!$B$12,IFERROR(INDEX(Crawl!$A1016:$DZ1016,1,Rules!$H$13),"")&amp;""&lt;&gt;""),IFERROR(INDEX(Crawl!$A1016:$DZ1016,1,Rules!$H$13),"")&amp;"","")))</f>
        <v/>
      </c>
      <c r="J1017" s="19">
        <f>IF(A1017="","",IF(IFERROR(INDEX(Crawl!$A1016:$DZ1016,1,Rules!$H$14),"")&amp;""="","",IFERROR(INDEX(Crawl!$A1016:$DZ1016,1,Rules!$H$14),"")))</f>
        <v/>
      </c>
      <c r="K1017">
        <f>IF(A1017="","",IFERROR(SUMIFS('GSC current'!$J$2:$J$2001,'GSC current'!$I$2:$I$2001,B1017),0))</f>
        <v/>
      </c>
      <c r="L1017">
        <f>IF(A1017="","",IFERROR(SUMIFS('GSC current'!$K$2:$K$2001,'GSC current'!$I$2:$I$2001,B1017),0))</f>
        <v/>
      </c>
      <c r="M1017" s="20">
        <f>IF(A1017="","",IF(N(L1017)&gt;0,K1017/L1017,""))</f>
        <v/>
      </c>
      <c r="N1017" s="21">
        <f>IF(A1017="","",IF(N(L1017)&gt;0,SUMIFS('GSC current'!$L$2:$L$2001,'GSC current'!$I$2:$I$2001,B1017)/L1017,""))</f>
        <v/>
      </c>
      <c r="O1017">
        <f>IF(A1017="","",IFERROR(SUMIFS('GSC previous'!$J$2:$J$2001,'GSC previous'!$I$2:$I$2001,B1017),0))</f>
        <v/>
      </c>
      <c r="P1017" s="22">
        <f>IF(A1017="","",IF(N(O1017)&gt;0,(K1017-O1017)/O1017,""))</f>
        <v/>
      </c>
      <c r="Q1017">
        <f>IF(A1017="","",IFERROR(SUMIFS(GA4!$P$2:$P$2001,GA4!$O$2:$O$2001,B1017),0))</f>
        <v/>
      </c>
      <c r="R1017" s="23">
        <f>IF(A1017="","",IF(N(Q1017)&gt;0,SUMIFS(GA4!$Q$2:$Q$2001,GA4!$O$2:$O$2001,B1017)/Q1017,""))</f>
        <v/>
      </c>
      <c r="S1017">
        <f>IF(A1017="","",IFERROR(SUMIFS(GA4!$R$2:$R$2001,GA4!$O$2:$O$2001,B1017),0))</f>
        <v/>
      </c>
      <c r="T1017">
        <f>IF(A1017="","",IF(AND(ISNUMBER(F1017),LEFT(C1017&amp;"",1)="2"),IF(F1017&lt;Rules!$B$9,"Yes","No"),"No"))</f>
        <v/>
      </c>
      <c r="U1017">
        <f>IF(A1017="","",IF(AND(N(O1017)&gt;=Rules!$B$8,ISNUMBER(P1017)),IF(P1017&lt;=-Rules!$B$7,"Yes","No"),"No"))</f>
        <v/>
      </c>
      <c r="V1017">
        <f>IF(A1017="","",IF(AND(N(L1017)&gt;=Rules!$B$6,ISNUMBER(N1017)),IF(AND(N1017&gt;=Rules!$B$10,N1017&lt;=Rules!$B$11),"Yes","No"),"No"))</f>
        <v/>
      </c>
      <c r="W1017">
        <f>IF(A1017="","",IF(I1017&lt;&gt;"","Yes","No"))</f>
        <v/>
      </c>
      <c r="X1017">
        <f>IF(I1017="","",IF(SUMIFS($K$3:$K$2002,$A$3:$A$2002,SUBSTITUTE(SUBSTITUTE(I1017,"?","~?"),"*","~*"))&gt;N(K1017),"Yes","No"))</f>
        <v/>
      </c>
      <c r="Y1017">
        <f>IF(A1017="","",IF(N(S1017)&gt;0,"Yes","No"))</f>
        <v/>
      </c>
      <c r="Z1017">
        <f>IF(A1017="","",IF(AND(N(K1017)&lt;Rules!$B$5,N(L1017)&lt;Rules!$B$6,N(Q1017)&lt;Rules!$B$13,Y1017="No"),"Yes","No"))</f>
        <v/>
      </c>
      <c r="AA1017">
        <f>IF(A1017="","",IF(LEFT(C1017&amp;"",1)="3","Redirect",IF(OR(LEFT(C1017&amp;"",1)="4",LEFT(C1017&amp;"",1)="5"),IF(OR(N(K1017)&gt;0,N(AC1017)&gt;=Rules!$B$14),"Redirect","Prune"),IF(D1017="Non-Indexable","Keep",IF(AND(W1017="Yes",X1017="Yes",Y1017="No"),"Merge",IF(OR(U1017="Yes",V1017="Yes",AND(T1017="Yes",N(L1017)&gt;=Rules!$B$6)),"Update",IF(Z1017="Yes",IF(N(AC1017)&gt;=Rules!$B$14,"Redirect","Prune"),"Keep")))))))</f>
        <v/>
      </c>
      <c r="AB1017">
        <f>IF(A1017="","",IF(LEFT(C1017&amp;"",1)="3","Already redirects ("&amp;C1017&amp;"). Update internal links to point at the final URL.",IF(OR(LEFT(C1017&amp;"",1)="4",LEFT(C1017&amp;"",1)="5"),IF(AA1017="Redirect","Returns "&amp;C1017&amp;" but still has "&amp;N(K1017)&amp;" clicks and "&amp;N(AC1017)&amp;" referring domains. 301 it to the closest live page.","Returns "&amp;C1017&amp;" with no clicks or links. Remove internal links and let it 404 or 410."),IF(D1017="Non-Indexable","Non-indexable ("&amp;E1017&amp;"). Keep if that is intentional; otherwise fix the canonical or noindex.",IF(AA1017="Merge","Overlaps with "&amp;I1017&amp;IF(N(J1017)&gt;0," (similarity "&amp;TEXT(J1017,"0.00")&amp;")","")&amp;", which gets more clicks. Merge the useful parts into it and 301 this URL.",IF(AA1017="Update",MID(IF(U1017="Yes","; Clicks down "&amp;TEXT(-P1017,"0%")&amp;" on the previous period","")&amp;IF(V1017="Yes","; Average position "&amp;TEXT(N1017,"0.0")&amp;" on "&amp;TEXT(L1017,"#,##0")&amp;" impressions (striking distance)","")&amp;IF(AND(T1017="Yes",N(L1017)&gt;=Rules!$B$6),"; Thin ("&amp;F1017&amp;" words) but has search demand",""),3,400),IF(AA1017="Prune","Low value: "&amp;N(K1017)&amp;" clicks, "&amp;N(L1017)&amp;" impressions, "&amp;N(Q1017)&amp;" sessions, no key events. Remove or noindex it and update internal links.",IF(AA1017="Redirect","Low value but "&amp;N(AC1017)&amp;" referring domains. 301 it to the closest relevant page to keep those links.",IF(AND(Z1017="No",Y1017="Yes",N(K1017)&lt;Rules!$B$5),"Low search traffic but it converts (key events: "&amp;S1017&amp;"). Keep it and link to it.",IF(W1017="Yes","Stronger than the page it overlaps ("&amp;I1017&amp;"). Keep; merge that page into this one.","Healthy: "&amp;N(K1017)&amp;" clicks"&amp;IF(ISNUMBER(N1017),", average position "&amp;TEXT(N1017,"0.0"),"")&amp;". Keep and monitor."))))))))))</f>
        <v/>
      </c>
      <c r="AE1017">
        <f>IF(A1017="","",IF(AD1017&lt;&gt;"",AD1017,AA1017))</f>
        <v/>
      </c>
    </row>
    <row r="1018">
      <c r="A1018">
        <f>IF(Crawl!A1017="","",Crawl!A1017)</f>
        <v/>
      </c>
      <c r="B1018">
        <f>IF(A1018="","",Crawl!EC1017)</f>
        <v/>
      </c>
      <c r="C1018">
        <f>IF(A1018="","",IFERROR(INDEX(Crawl!$A1017:$DZ1017,1,Rules!$H$6),""))</f>
        <v/>
      </c>
      <c r="D1018">
        <f>IF(A1018="","",IFERROR(INDEX(Crawl!$A1017:$DZ1017,1,Rules!$H$7),"")&amp;"")</f>
        <v/>
      </c>
      <c r="E1018">
        <f>IF(A1018="","",IFERROR(INDEX(Crawl!$A1017:$DZ1017,1,Rules!$H$8),"")&amp;"")</f>
        <v/>
      </c>
      <c r="F1018">
        <f>IF(A1018="","",IFERROR(INDEX(Crawl!$A1017:$DZ1017,1,Rules!$H$9),""))</f>
        <v/>
      </c>
      <c r="G1018">
        <f>IF(A1018="","",IFERROR(INDEX(Crawl!$A1017:$DZ1017,1,Rules!$H$10),""))</f>
        <v/>
      </c>
      <c r="H1018">
        <f>IF(A1018="","",IFERROR(INDEX(Crawl!$A1017:$DZ1017,1,Rules!$H$12),""))</f>
        <v/>
      </c>
      <c r="I1018">
        <f>IF(A1018="","",IF(AND(N(H1018)&gt;0,IFERROR(INDEX(Crawl!$A1017:$DZ1017,1,Rules!$H$11),"")&amp;""&lt;&gt;""),IFERROR(INDEX(Crawl!$A1017:$DZ1017,1,Rules!$H$11),"")&amp;"",IF(AND(ISNUMBER(J1018),N(J1018)&gt;=Rules!$B$12,IFERROR(INDEX(Crawl!$A1017:$DZ1017,1,Rules!$H$13),"")&amp;""&lt;&gt;""),IFERROR(INDEX(Crawl!$A1017:$DZ1017,1,Rules!$H$13),"")&amp;"","")))</f>
        <v/>
      </c>
      <c r="J1018" s="19">
        <f>IF(A1018="","",IF(IFERROR(INDEX(Crawl!$A1017:$DZ1017,1,Rules!$H$14),"")&amp;""="","",IFERROR(INDEX(Crawl!$A1017:$DZ1017,1,Rules!$H$14),"")))</f>
        <v/>
      </c>
      <c r="K1018">
        <f>IF(A1018="","",IFERROR(SUMIFS('GSC current'!$J$2:$J$2001,'GSC current'!$I$2:$I$2001,B1018),0))</f>
        <v/>
      </c>
      <c r="L1018">
        <f>IF(A1018="","",IFERROR(SUMIFS('GSC current'!$K$2:$K$2001,'GSC current'!$I$2:$I$2001,B1018),0))</f>
        <v/>
      </c>
      <c r="M1018" s="20">
        <f>IF(A1018="","",IF(N(L1018)&gt;0,K1018/L1018,""))</f>
        <v/>
      </c>
      <c r="N1018" s="21">
        <f>IF(A1018="","",IF(N(L1018)&gt;0,SUMIFS('GSC current'!$L$2:$L$2001,'GSC current'!$I$2:$I$2001,B1018)/L1018,""))</f>
        <v/>
      </c>
      <c r="O1018">
        <f>IF(A1018="","",IFERROR(SUMIFS('GSC previous'!$J$2:$J$2001,'GSC previous'!$I$2:$I$2001,B1018),0))</f>
        <v/>
      </c>
      <c r="P1018" s="22">
        <f>IF(A1018="","",IF(N(O1018)&gt;0,(K1018-O1018)/O1018,""))</f>
        <v/>
      </c>
      <c r="Q1018">
        <f>IF(A1018="","",IFERROR(SUMIFS(GA4!$P$2:$P$2001,GA4!$O$2:$O$2001,B1018),0))</f>
        <v/>
      </c>
      <c r="R1018" s="23">
        <f>IF(A1018="","",IF(N(Q1018)&gt;0,SUMIFS(GA4!$Q$2:$Q$2001,GA4!$O$2:$O$2001,B1018)/Q1018,""))</f>
        <v/>
      </c>
      <c r="S1018">
        <f>IF(A1018="","",IFERROR(SUMIFS(GA4!$R$2:$R$2001,GA4!$O$2:$O$2001,B1018),0))</f>
        <v/>
      </c>
      <c r="T1018">
        <f>IF(A1018="","",IF(AND(ISNUMBER(F1018),LEFT(C1018&amp;"",1)="2"),IF(F1018&lt;Rules!$B$9,"Yes","No"),"No"))</f>
        <v/>
      </c>
      <c r="U1018">
        <f>IF(A1018="","",IF(AND(N(O1018)&gt;=Rules!$B$8,ISNUMBER(P1018)),IF(P1018&lt;=-Rules!$B$7,"Yes","No"),"No"))</f>
        <v/>
      </c>
      <c r="V1018">
        <f>IF(A1018="","",IF(AND(N(L1018)&gt;=Rules!$B$6,ISNUMBER(N1018)),IF(AND(N1018&gt;=Rules!$B$10,N1018&lt;=Rules!$B$11),"Yes","No"),"No"))</f>
        <v/>
      </c>
      <c r="W1018">
        <f>IF(A1018="","",IF(I1018&lt;&gt;"","Yes","No"))</f>
        <v/>
      </c>
      <c r="X1018">
        <f>IF(I1018="","",IF(SUMIFS($K$3:$K$2002,$A$3:$A$2002,SUBSTITUTE(SUBSTITUTE(I1018,"?","~?"),"*","~*"))&gt;N(K1018),"Yes","No"))</f>
        <v/>
      </c>
      <c r="Y1018">
        <f>IF(A1018="","",IF(N(S1018)&gt;0,"Yes","No"))</f>
        <v/>
      </c>
      <c r="Z1018">
        <f>IF(A1018="","",IF(AND(N(K1018)&lt;Rules!$B$5,N(L1018)&lt;Rules!$B$6,N(Q1018)&lt;Rules!$B$13,Y1018="No"),"Yes","No"))</f>
        <v/>
      </c>
      <c r="AA1018">
        <f>IF(A1018="","",IF(LEFT(C1018&amp;"",1)="3","Redirect",IF(OR(LEFT(C1018&amp;"",1)="4",LEFT(C1018&amp;"",1)="5"),IF(OR(N(K1018)&gt;0,N(AC1018)&gt;=Rules!$B$14),"Redirect","Prune"),IF(D1018="Non-Indexable","Keep",IF(AND(W1018="Yes",X1018="Yes",Y1018="No"),"Merge",IF(OR(U1018="Yes",V1018="Yes",AND(T1018="Yes",N(L1018)&gt;=Rules!$B$6)),"Update",IF(Z1018="Yes",IF(N(AC1018)&gt;=Rules!$B$14,"Redirect","Prune"),"Keep")))))))</f>
        <v/>
      </c>
      <c r="AB1018">
        <f>IF(A1018="","",IF(LEFT(C1018&amp;"",1)="3","Already redirects ("&amp;C1018&amp;"). Update internal links to point at the final URL.",IF(OR(LEFT(C1018&amp;"",1)="4",LEFT(C1018&amp;"",1)="5"),IF(AA1018="Redirect","Returns "&amp;C1018&amp;" but still has "&amp;N(K1018)&amp;" clicks and "&amp;N(AC1018)&amp;" referring domains. 301 it to the closest live page.","Returns "&amp;C1018&amp;" with no clicks or links. Remove internal links and let it 404 or 410."),IF(D1018="Non-Indexable","Non-indexable ("&amp;E1018&amp;"). Keep if that is intentional; otherwise fix the canonical or noindex.",IF(AA1018="Merge","Overlaps with "&amp;I1018&amp;IF(N(J1018)&gt;0," (similarity "&amp;TEXT(J1018,"0.00")&amp;")","")&amp;", which gets more clicks. Merge the useful parts into it and 301 this URL.",IF(AA1018="Update",MID(IF(U1018="Yes","; Clicks down "&amp;TEXT(-P1018,"0%")&amp;" on the previous period","")&amp;IF(V1018="Yes","; Average position "&amp;TEXT(N1018,"0.0")&amp;" on "&amp;TEXT(L1018,"#,##0")&amp;" impressions (striking distance)","")&amp;IF(AND(T1018="Yes",N(L1018)&gt;=Rules!$B$6),"; Thin ("&amp;F1018&amp;" words) but has search demand",""),3,400),IF(AA1018="Prune","Low value: "&amp;N(K1018)&amp;" clicks, "&amp;N(L1018)&amp;" impressions, "&amp;N(Q1018)&amp;" sessions, no key events. Remove or noindex it and update internal links.",IF(AA1018="Redirect","Low value but "&amp;N(AC1018)&amp;" referring domains. 301 it to the closest relevant page to keep those links.",IF(AND(Z1018="No",Y1018="Yes",N(K1018)&lt;Rules!$B$5),"Low search traffic but it converts (key events: "&amp;S1018&amp;"). Keep it and link to it.",IF(W1018="Yes","Stronger than the page it overlaps ("&amp;I1018&amp;"). Keep; merge that page into this one.","Healthy: "&amp;N(K1018)&amp;" clicks"&amp;IF(ISNUMBER(N1018),", average position "&amp;TEXT(N1018,"0.0"),"")&amp;". Keep and monitor."))))))))))</f>
        <v/>
      </c>
      <c r="AE1018">
        <f>IF(A1018="","",IF(AD1018&lt;&gt;"",AD1018,AA1018))</f>
        <v/>
      </c>
    </row>
    <row r="1019">
      <c r="A1019">
        <f>IF(Crawl!A1018="","",Crawl!A1018)</f>
        <v/>
      </c>
      <c r="B1019">
        <f>IF(A1019="","",Crawl!EC1018)</f>
        <v/>
      </c>
      <c r="C1019">
        <f>IF(A1019="","",IFERROR(INDEX(Crawl!$A1018:$DZ1018,1,Rules!$H$6),""))</f>
        <v/>
      </c>
      <c r="D1019">
        <f>IF(A1019="","",IFERROR(INDEX(Crawl!$A1018:$DZ1018,1,Rules!$H$7),"")&amp;"")</f>
        <v/>
      </c>
      <c r="E1019">
        <f>IF(A1019="","",IFERROR(INDEX(Crawl!$A1018:$DZ1018,1,Rules!$H$8),"")&amp;"")</f>
        <v/>
      </c>
      <c r="F1019">
        <f>IF(A1019="","",IFERROR(INDEX(Crawl!$A1018:$DZ1018,1,Rules!$H$9),""))</f>
        <v/>
      </c>
      <c r="G1019">
        <f>IF(A1019="","",IFERROR(INDEX(Crawl!$A1018:$DZ1018,1,Rules!$H$10),""))</f>
        <v/>
      </c>
      <c r="H1019">
        <f>IF(A1019="","",IFERROR(INDEX(Crawl!$A1018:$DZ1018,1,Rules!$H$12),""))</f>
        <v/>
      </c>
      <c r="I1019">
        <f>IF(A1019="","",IF(AND(N(H1019)&gt;0,IFERROR(INDEX(Crawl!$A1018:$DZ1018,1,Rules!$H$11),"")&amp;""&lt;&gt;""),IFERROR(INDEX(Crawl!$A1018:$DZ1018,1,Rules!$H$11),"")&amp;"",IF(AND(ISNUMBER(J1019),N(J1019)&gt;=Rules!$B$12,IFERROR(INDEX(Crawl!$A1018:$DZ1018,1,Rules!$H$13),"")&amp;""&lt;&gt;""),IFERROR(INDEX(Crawl!$A1018:$DZ1018,1,Rules!$H$13),"")&amp;"","")))</f>
        <v/>
      </c>
      <c r="J1019" s="19">
        <f>IF(A1019="","",IF(IFERROR(INDEX(Crawl!$A1018:$DZ1018,1,Rules!$H$14),"")&amp;""="","",IFERROR(INDEX(Crawl!$A1018:$DZ1018,1,Rules!$H$14),"")))</f>
        <v/>
      </c>
      <c r="K1019">
        <f>IF(A1019="","",IFERROR(SUMIFS('GSC current'!$J$2:$J$2001,'GSC current'!$I$2:$I$2001,B1019),0))</f>
        <v/>
      </c>
      <c r="L1019">
        <f>IF(A1019="","",IFERROR(SUMIFS('GSC current'!$K$2:$K$2001,'GSC current'!$I$2:$I$2001,B1019),0))</f>
        <v/>
      </c>
      <c r="M1019" s="20">
        <f>IF(A1019="","",IF(N(L1019)&gt;0,K1019/L1019,""))</f>
        <v/>
      </c>
      <c r="N1019" s="21">
        <f>IF(A1019="","",IF(N(L1019)&gt;0,SUMIFS('GSC current'!$L$2:$L$2001,'GSC current'!$I$2:$I$2001,B1019)/L1019,""))</f>
        <v/>
      </c>
      <c r="O1019">
        <f>IF(A1019="","",IFERROR(SUMIFS('GSC previous'!$J$2:$J$2001,'GSC previous'!$I$2:$I$2001,B1019),0))</f>
        <v/>
      </c>
      <c r="P1019" s="22">
        <f>IF(A1019="","",IF(N(O1019)&gt;0,(K1019-O1019)/O1019,""))</f>
        <v/>
      </c>
      <c r="Q1019">
        <f>IF(A1019="","",IFERROR(SUMIFS(GA4!$P$2:$P$2001,GA4!$O$2:$O$2001,B1019),0))</f>
        <v/>
      </c>
      <c r="R1019" s="23">
        <f>IF(A1019="","",IF(N(Q1019)&gt;0,SUMIFS(GA4!$Q$2:$Q$2001,GA4!$O$2:$O$2001,B1019)/Q1019,""))</f>
        <v/>
      </c>
      <c r="S1019">
        <f>IF(A1019="","",IFERROR(SUMIFS(GA4!$R$2:$R$2001,GA4!$O$2:$O$2001,B1019),0))</f>
        <v/>
      </c>
      <c r="T1019">
        <f>IF(A1019="","",IF(AND(ISNUMBER(F1019),LEFT(C1019&amp;"",1)="2"),IF(F1019&lt;Rules!$B$9,"Yes","No"),"No"))</f>
        <v/>
      </c>
      <c r="U1019">
        <f>IF(A1019="","",IF(AND(N(O1019)&gt;=Rules!$B$8,ISNUMBER(P1019)),IF(P1019&lt;=-Rules!$B$7,"Yes","No"),"No"))</f>
        <v/>
      </c>
      <c r="V1019">
        <f>IF(A1019="","",IF(AND(N(L1019)&gt;=Rules!$B$6,ISNUMBER(N1019)),IF(AND(N1019&gt;=Rules!$B$10,N1019&lt;=Rules!$B$11),"Yes","No"),"No"))</f>
        <v/>
      </c>
      <c r="W1019">
        <f>IF(A1019="","",IF(I1019&lt;&gt;"","Yes","No"))</f>
        <v/>
      </c>
      <c r="X1019">
        <f>IF(I1019="","",IF(SUMIFS($K$3:$K$2002,$A$3:$A$2002,SUBSTITUTE(SUBSTITUTE(I1019,"?","~?"),"*","~*"))&gt;N(K1019),"Yes","No"))</f>
        <v/>
      </c>
      <c r="Y1019">
        <f>IF(A1019="","",IF(N(S1019)&gt;0,"Yes","No"))</f>
        <v/>
      </c>
      <c r="Z1019">
        <f>IF(A1019="","",IF(AND(N(K1019)&lt;Rules!$B$5,N(L1019)&lt;Rules!$B$6,N(Q1019)&lt;Rules!$B$13,Y1019="No"),"Yes","No"))</f>
        <v/>
      </c>
      <c r="AA1019">
        <f>IF(A1019="","",IF(LEFT(C1019&amp;"",1)="3","Redirect",IF(OR(LEFT(C1019&amp;"",1)="4",LEFT(C1019&amp;"",1)="5"),IF(OR(N(K1019)&gt;0,N(AC1019)&gt;=Rules!$B$14),"Redirect","Prune"),IF(D1019="Non-Indexable","Keep",IF(AND(W1019="Yes",X1019="Yes",Y1019="No"),"Merge",IF(OR(U1019="Yes",V1019="Yes",AND(T1019="Yes",N(L1019)&gt;=Rules!$B$6)),"Update",IF(Z1019="Yes",IF(N(AC1019)&gt;=Rules!$B$14,"Redirect","Prune"),"Keep")))))))</f>
        <v/>
      </c>
      <c r="AB1019">
        <f>IF(A1019="","",IF(LEFT(C1019&amp;"",1)="3","Already redirects ("&amp;C1019&amp;"). Update internal links to point at the final URL.",IF(OR(LEFT(C1019&amp;"",1)="4",LEFT(C1019&amp;"",1)="5"),IF(AA1019="Redirect","Returns "&amp;C1019&amp;" but still has "&amp;N(K1019)&amp;" clicks and "&amp;N(AC1019)&amp;" referring domains. 301 it to the closest live page.","Returns "&amp;C1019&amp;" with no clicks or links. Remove internal links and let it 404 or 410."),IF(D1019="Non-Indexable","Non-indexable ("&amp;E1019&amp;"). Keep if that is intentional; otherwise fix the canonical or noindex.",IF(AA1019="Merge","Overlaps with "&amp;I1019&amp;IF(N(J1019)&gt;0," (similarity "&amp;TEXT(J1019,"0.00")&amp;")","")&amp;", which gets more clicks. Merge the useful parts into it and 301 this URL.",IF(AA1019="Update",MID(IF(U1019="Yes","; Clicks down "&amp;TEXT(-P1019,"0%")&amp;" on the previous period","")&amp;IF(V1019="Yes","; Average position "&amp;TEXT(N1019,"0.0")&amp;" on "&amp;TEXT(L1019,"#,##0")&amp;" impressions (striking distance)","")&amp;IF(AND(T1019="Yes",N(L1019)&gt;=Rules!$B$6),"; Thin ("&amp;F1019&amp;" words) but has search demand",""),3,400),IF(AA1019="Prune","Low value: "&amp;N(K1019)&amp;" clicks, "&amp;N(L1019)&amp;" impressions, "&amp;N(Q1019)&amp;" sessions, no key events. Remove or noindex it and update internal links.",IF(AA1019="Redirect","Low value but "&amp;N(AC1019)&amp;" referring domains. 301 it to the closest relevant page to keep those links.",IF(AND(Z1019="No",Y1019="Yes",N(K1019)&lt;Rules!$B$5),"Low search traffic but it converts (key events: "&amp;S1019&amp;"). Keep it and link to it.",IF(W1019="Yes","Stronger than the page it overlaps ("&amp;I1019&amp;"). Keep; merge that page into this one.","Healthy: "&amp;N(K1019)&amp;" clicks"&amp;IF(ISNUMBER(N1019),", average position "&amp;TEXT(N1019,"0.0"),"")&amp;". Keep and monitor."))))))))))</f>
        <v/>
      </c>
      <c r="AE1019">
        <f>IF(A1019="","",IF(AD1019&lt;&gt;"",AD1019,AA1019))</f>
        <v/>
      </c>
    </row>
    <row r="1020">
      <c r="A1020">
        <f>IF(Crawl!A1019="","",Crawl!A1019)</f>
        <v/>
      </c>
      <c r="B1020">
        <f>IF(A1020="","",Crawl!EC1019)</f>
        <v/>
      </c>
      <c r="C1020">
        <f>IF(A1020="","",IFERROR(INDEX(Crawl!$A1019:$DZ1019,1,Rules!$H$6),""))</f>
        <v/>
      </c>
      <c r="D1020">
        <f>IF(A1020="","",IFERROR(INDEX(Crawl!$A1019:$DZ1019,1,Rules!$H$7),"")&amp;"")</f>
        <v/>
      </c>
      <c r="E1020">
        <f>IF(A1020="","",IFERROR(INDEX(Crawl!$A1019:$DZ1019,1,Rules!$H$8),"")&amp;"")</f>
        <v/>
      </c>
      <c r="F1020">
        <f>IF(A1020="","",IFERROR(INDEX(Crawl!$A1019:$DZ1019,1,Rules!$H$9),""))</f>
        <v/>
      </c>
      <c r="G1020">
        <f>IF(A1020="","",IFERROR(INDEX(Crawl!$A1019:$DZ1019,1,Rules!$H$10),""))</f>
        <v/>
      </c>
      <c r="H1020">
        <f>IF(A1020="","",IFERROR(INDEX(Crawl!$A1019:$DZ1019,1,Rules!$H$12),""))</f>
        <v/>
      </c>
      <c r="I1020">
        <f>IF(A1020="","",IF(AND(N(H1020)&gt;0,IFERROR(INDEX(Crawl!$A1019:$DZ1019,1,Rules!$H$11),"")&amp;""&lt;&gt;""),IFERROR(INDEX(Crawl!$A1019:$DZ1019,1,Rules!$H$11),"")&amp;"",IF(AND(ISNUMBER(J1020),N(J1020)&gt;=Rules!$B$12,IFERROR(INDEX(Crawl!$A1019:$DZ1019,1,Rules!$H$13),"")&amp;""&lt;&gt;""),IFERROR(INDEX(Crawl!$A1019:$DZ1019,1,Rules!$H$13),"")&amp;"","")))</f>
        <v/>
      </c>
      <c r="J1020" s="19">
        <f>IF(A1020="","",IF(IFERROR(INDEX(Crawl!$A1019:$DZ1019,1,Rules!$H$14),"")&amp;""="","",IFERROR(INDEX(Crawl!$A1019:$DZ1019,1,Rules!$H$14),"")))</f>
        <v/>
      </c>
      <c r="K1020">
        <f>IF(A1020="","",IFERROR(SUMIFS('GSC current'!$J$2:$J$2001,'GSC current'!$I$2:$I$2001,B1020),0))</f>
        <v/>
      </c>
      <c r="L1020">
        <f>IF(A1020="","",IFERROR(SUMIFS('GSC current'!$K$2:$K$2001,'GSC current'!$I$2:$I$2001,B1020),0))</f>
        <v/>
      </c>
      <c r="M1020" s="20">
        <f>IF(A1020="","",IF(N(L1020)&gt;0,K1020/L1020,""))</f>
        <v/>
      </c>
      <c r="N1020" s="21">
        <f>IF(A1020="","",IF(N(L1020)&gt;0,SUMIFS('GSC current'!$L$2:$L$2001,'GSC current'!$I$2:$I$2001,B1020)/L1020,""))</f>
        <v/>
      </c>
      <c r="O1020">
        <f>IF(A1020="","",IFERROR(SUMIFS('GSC previous'!$J$2:$J$2001,'GSC previous'!$I$2:$I$2001,B1020),0))</f>
        <v/>
      </c>
      <c r="P1020" s="22">
        <f>IF(A1020="","",IF(N(O1020)&gt;0,(K1020-O1020)/O1020,""))</f>
        <v/>
      </c>
      <c r="Q1020">
        <f>IF(A1020="","",IFERROR(SUMIFS(GA4!$P$2:$P$2001,GA4!$O$2:$O$2001,B1020),0))</f>
        <v/>
      </c>
      <c r="R1020" s="23">
        <f>IF(A1020="","",IF(N(Q1020)&gt;0,SUMIFS(GA4!$Q$2:$Q$2001,GA4!$O$2:$O$2001,B1020)/Q1020,""))</f>
        <v/>
      </c>
      <c r="S1020">
        <f>IF(A1020="","",IFERROR(SUMIFS(GA4!$R$2:$R$2001,GA4!$O$2:$O$2001,B1020),0))</f>
        <v/>
      </c>
      <c r="T1020">
        <f>IF(A1020="","",IF(AND(ISNUMBER(F1020),LEFT(C1020&amp;"",1)="2"),IF(F1020&lt;Rules!$B$9,"Yes","No"),"No"))</f>
        <v/>
      </c>
      <c r="U1020">
        <f>IF(A1020="","",IF(AND(N(O1020)&gt;=Rules!$B$8,ISNUMBER(P1020)),IF(P1020&lt;=-Rules!$B$7,"Yes","No"),"No"))</f>
        <v/>
      </c>
      <c r="V1020">
        <f>IF(A1020="","",IF(AND(N(L1020)&gt;=Rules!$B$6,ISNUMBER(N1020)),IF(AND(N1020&gt;=Rules!$B$10,N1020&lt;=Rules!$B$11),"Yes","No"),"No"))</f>
        <v/>
      </c>
      <c r="W1020">
        <f>IF(A1020="","",IF(I1020&lt;&gt;"","Yes","No"))</f>
        <v/>
      </c>
      <c r="X1020">
        <f>IF(I1020="","",IF(SUMIFS($K$3:$K$2002,$A$3:$A$2002,SUBSTITUTE(SUBSTITUTE(I1020,"?","~?"),"*","~*"))&gt;N(K1020),"Yes","No"))</f>
        <v/>
      </c>
      <c r="Y1020">
        <f>IF(A1020="","",IF(N(S1020)&gt;0,"Yes","No"))</f>
        <v/>
      </c>
      <c r="Z1020">
        <f>IF(A1020="","",IF(AND(N(K1020)&lt;Rules!$B$5,N(L1020)&lt;Rules!$B$6,N(Q1020)&lt;Rules!$B$13,Y1020="No"),"Yes","No"))</f>
        <v/>
      </c>
      <c r="AA1020">
        <f>IF(A1020="","",IF(LEFT(C1020&amp;"",1)="3","Redirect",IF(OR(LEFT(C1020&amp;"",1)="4",LEFT(C1020&amp;"",1)="5"),IF(OR(N(K1020)&gt;0,N(AC1020)&gt;=Rules!$B$14),"Redirect","Prune"),IF(D1020="Non-Indexable","Keep",IF(AND(W1020="Yes",X1020="Yes",Y1020="No"),"Merge",IF(OR(U1020="Yes",V1020="Yes",AND(T1020="Yes",N(L1020)&gt;=Rules!$B$6)),"Update",IF(Z1020="Yes",IF(N(AC1020)&gt;=Rules!$B$14,"Redirect","Prune"),"Keep")))))))</f>
        <v/>
      </c>
      <c r="AB1020">
        <f>IF(A1020="","",IF(LEFT(C1020&amp;"",1)="3","Already redirects ("&amp;C1020&amp;"). Update internal links to point at the final URL.",IF(OR(LEFT(C1020&amp;"",1)="4",LEFT(C1020&amp;"",1)="5"),IF(AA1020="Redirect","Returns "&amp;C1020&amp;" but still has "&amp;N(K1020)&amp;" clicks and "&amp;N(AC1020)&amp;" referring domains. 301 it to the closest live page.","Returns "&amp;C1020&amp;" with no clicks or links. Remove internal links and let it 404 or 410."),IF(D1020="Non-Indexable","Non-indexable ("&amp;E1020&amp;"). Keep if that is intentional; otherwise fix the canonical or noindex.",IF(AA1020="Merge","Overlaps with "&amp;I1020&amp;IF(N(J1020)&gt;0," (similarity "&amp;TEXT(J1020,"0.00")&amp;")","")&amp;", which gets more clicks. Merge the useful parts into it and 301 this URL.",IF(AA1020="Update",MID(IF(U1020="Yes","; Clicks down "&amp;TEXT(-P1020,"0%")&amp;" on the previous period","")&amp;IF(V1020="Yes","; Average position "&amp;TEXT(N1020,"0.0")&amp;" on "&amp;TEXT(L1020,"#,##0")&amp;" impressions (striking distance)","")&amp;IF(AND(T1020="Yes",N(L1020)&gt;=Rules!$B$6),"; Thin ("&amp;F1020&amp;" words) but has search demand",""),3,400),IF(AA1020="Prune","Low value: "&amp;N(K1020)&amp;" clicks, "&amp;N(L1020)&amp;" impressions, "&amp;N(Q1020)&amp;" sessions, no key events. Remove or noindex it and update internal links.",IF(AA1020="Redirect","Low value but "&amp;N(AC1020)&amp;" referring domains. 301 it to the closest relevant page to keep those links.",IF(AND(Z1020="No",Y1020="Yes",N(K1020)&lt;Rules!$B$5),"Low search traffic but it converts (key events: "&amp;S1020&amp;"). Keep it and link to it.",IF(W1020="Yes","Stronger than the page it overlaps ("&amp;I1020&amp;"). Keep; merge that page into this one.","Healthy: "&amp;N(K1020)&amp;" clicks"&amp;IF(ISNUMBER(N1020),", average position "&amp;TEXT(N1020,"0.0"),"")&amp;". Keep and monitor."))))))))))</f>
        <v/>
      </c>
      <c r="AE1020">
        <f>IF(A1020="","",IF(AD1020&lt;&gt;"",AD1020,AA1020))</f>
        <v/>
      </c>
    </row>
    <row r="1021">
      <c r="A1021">
        <f>IF(Crawl!A1020="","",Crawl!A1020)</f>
        <v/>
      </c>
      <c r="B1021">
        <f>IF(A1021="","",Crawl!EC1020)</f>
        <v/>
      </c>
      <c r="C1021">
        <f>IF(A1021="","",IFERROR(INDEX(Crawl!$A1020:$DZ1020,1,Rules!$H$6),""))</f>
        <v/>
      </c>
      <c r="D1021">
        <f>IF(A1021="","",IFERROR(INDEX(Crawl!$A1020:$DZ1020,1,Rules!$H$7),"")&amp;"")</f>
        <v/>
      </c>
      <c r="E1021">
        <f>IF(A1021="","",IFERROR(INDEX(Crawl!$A1020:$DZ1020,1,Rules!$H$8),"")&amp;"")</f>
        <v/>
      </c>
      <c r="F1021">
        <f>IF(A1021="","",IFERROR(INDEX(Crawl!$A1020:$DZ1020,1,Rules!$H$9),""))</f>
        <v/>
      </c>
      <c r="G1021">
        <f>IF(A1021="","",IFERROR(INDEX(Crawl!$A1020:$DZ1020,1,Rules!$H$10),""))</f>
        <v/>
      </c>
      <c r="H1021">
        <f>IF(A1021="","",IFERROR(INDEX(Crawl!$A1020:$DZ1020,1,Rules!$H$12),""))</f>
        <v/>
      </c>
      <c r="I1021">
        <f>IF(A1021="","",IF(AND(N(H1021)&gt;0,IFERROR(INDEX(Crawl!$A1020:$DZ1020,1,Rules!$H$11),"")&amp;""&lt;&gt;""),IFERROR(INDEX(Crawl!$A1020:$DZ1020,1,Rules!$H$11),"")&amp;"",IF(AND(ISNUMBER(J1021),N(J1021)&gt;=Rules!$B$12,IFERROR(INDEX(Crawl!$A1020:$DZ1020,1,Rules!$H$13),"")&amp;""&lt;&gt;""),IFERROR(INDEX(Crawl!$A1020:$DZ1020,1,Rules!$H$13),"")&amp;"","")))</f>
        <v/>
      </c>
      <c r="J1021" s="19">
        <f>IF(A1021="","",IF(IFERROR(INDEX(Crawl!$A1020:$DZ1020,1,Rules!$H$14),"")&amp;""="","",IFERROR(INDEX(Crawl!$A1020:$DZ1020,1,Rules!$H$14),"")))</f>
        <v/>
      </c>
      <c r="K1021">
        <f>IF(A1021="","",IFERROR(SUMIFS('GSC current'!$J$2:$J$2001,'GSC current'!$I$2:$I$2001,B1021),0))</f>
        <v/>
      </c>
      <c r="L1021">
        <f>IF(A1021="","",IFERROR(SUMIFS('GSC current'!$K$2:$K$2001,'GSC current'!$I$2:$I$2001,B1021),0))</f>
        <v/>
      </c>
      <c r="M1021" s="20">
        <f>IF(A1021="","",IF(N(L1021)&gt;0,K1021/L1021,""))</f>
        <v/>
      </c>
      <c r="N1021" s="21">
        <f>IF(A1021="","",IF(N(L1021)&gt;0,SUMIFS('GSC current'!$L$2:$L$2001,'GSC current'!$I$2:$I$2001,B1021)/L1021,""))</f>
        <v/>
      </c>
      <c r="O1021">
        <f>IF(A1021="","",IFERROR(SUMIFS('GSC previous'!$J$2:$J$2001,'GSC previous'!$I$2:$I$2001,B1021),0))</f>
        <v/>
      </c>
      <c r="P1021" s="22">
        <f>IF(A1021="","",IF(N(O1021)&gt;0,(K1021-O1021)/O1021,""))</f>
        <v/>
      </c>
      <c r="Q1021">
        <f>IF(A1021="","",IFERROR(SUMIFS(GA4!$P$2:$P$2001,GA4!$O$2:$O$2001,B1021),0))</f>
        <v/>
      </c>
      <c r="R1021" s="23">
        <f>IF(A1021="","",IF(N(Q1021)&gt;0,SUMIFS(GA4!$Q$2:$Q$2001,GA4!$O$2:$O$2001,B1021)/Q1021,""))</f>
        <v/>
      </c>
      <c r="S1021">
        <f>IF(A1021="","",IFERROR(SUMIFS(GA4!$R$2:$R$2001,GA4!$O$2:$O$2001,B1021),0))</f>
        <v/>
      </c>
      <c r="T1021">
        <f>IF(A1021="","",IF(AND(ISNUMBER(F1021),LEFT(C1021&amp;"",1)="2"),IF(F1021&lt;Rules!$B$9,"Yes","No"),"No"))</f>
        <v/>
      </c>
      <c r="U1021">
        <f>IF(A1021="","",IF(AND(N(O1021)&gt;=Rules!$B$8,ISNUMBER(P1021)),IF(P1021&lt;=-Rules!$B$7,"Yes","No"),"No"))</f>
        <v/>
      </c>
      <c r="V1021">
        <f>IF(A1021="","",IF(AND(N(L1021)&gt;=Rules!$B$6,ISNUMBER(N1021)),IF(AND(N1021&gt;=Rules!$B$10,N1021&lt;=Rules!$B$11),"Yes","No"),"No"))</f>
        <v/>
      </c>
      <c r="W1021">
        <f>IF(A1021="","",IF(I1021&lt;&gt;"","Yes","No"))</f>
        <v/>
      </c>
      <c r="X1021">
        <f>IF(I1021="","",IF(SUMIFS($K$3:$K$2002,$A$3:$A$2002,SUBSTITUTE(SUBSTITUTE(I1021,"?","~?"),"*","~*"))&gt;N(K1021),"Yes","No"))</f>
        <v/>
      </c>
      <c r="Y1021">
        <f>IF(A1021="","",IF(N(S1021)&gt;0,"Yes","No"))</f>
        <v/>
      </c>
      <c r="Z1021">
        <f>IF(A1021="","",IF(AND(N(K1021)&lt;Rules!$B$5,N(L1021)&lt;Rules!$B$6,N(Q1021)&lt;Rules!$B$13,Y1021="No"),"Yes","No"))</f>
        <v/>
      </c>
      <c r="AA1021">
        <f>IF(A1021="","",IF(LEFT(C1021&amp;"",1)="3","Redirect",IF(OR(LEFT(C1021&amp;"",1)="4",LEFT(C1021&amp;"",1)="5"),IF(OR(N(K1021)&gt;0,N(AC1021)&gt;=Rules!$B$14),"Redirect","Prune"),IF(D1021="Non-Indexable","Keep",IF(AND(W1021="Yes",X1021="Yes",Y1021="No"),"Merge",IF(OR(U1021="Yes",V1021="Yes",AND(T1021="Yes",N(L1021)&gt;=Rules!$B$6)),"Update",IF(Z1021="Yes",IF(N(AC1021)&gt;=Rules!$B$14,"Redirect","Prune"),"Keep")))))))</f>
        <v/>
      </c>
      <c r="AB1021">
        <f>IF(A1021="","",IF(LEFT(C1021&amp;"",1)="3","Already redirects ("&amp;C1021&amp;"). Update internal links to point at the final URL.",IF(OR(LEFT(C1021&amp;"",1)="4",LEFT(C1021&amp;"",1)="5"),IF(AA1021="Redirect","Returns "&amp;C1021&amp;" but still has "&amp;N(K1021)&amp;" clicks and "&amp;N(AC1021)&amp;" referring domains. 301 it to the closest live page.","Returns "&amp;C1021&amp;" with no clicks or links. Remove internal links and let it 404 or 410."),IF(D1021="Non-Indexable","Non-indexable ("&amp;E1021&amp;"). Keep if that is intentional; otherwise fix the canonical or noindex.",IF(AA1021="Merge","Overlaps with "&amp;I1021&amp;IF(N(J1021)&gt;0," (similarity "&amp;TEXT(J1021,"0.00")&amp;")","")&amp;", which gets more clicks. Merge the useful parts into it and 301 this URL.",IF(AA1021="Update",MID(IF(U1021="Yes","; Clicks down "&amp;TEXT(-P1021,"0%")&amp;" on the previous period","")&amp;IF(V1021="Yes","; Average position "&amp;TEXT(N1021,"0.0")&amp;" on "&amp;TEXT(L1021,"#,##0")&amp;" impressions (striking distance)","")&amp;IF(AND(T1021="Yes",N(L1021)&gt;=Rules!$B$6),"; Thin ("&amp;F1021&amp;" words) but has search demand",""),3,400),IF(AA1021="Prune","Low value: "&amp;N(K1021)&amp;" clicks, "&amp;N(L1021)&amp;" impressions, "&amp;N(Q1021)&amp;" sessions, no key events. Remove or noindex it and update internal links.",IF(AA1021="Redirect","Low value but "&amp;N(AC1021)&amp;" referring domains. 301 it to the closest relevant page to keep those links.",IF(AND(Z1021="No",Y1021="Yes",N(K1021)&lt;Rules!$B$5),"Low search traffic but it converts (key events: "&amp;S1021&amp;"). Keep it and link to it.",IF(W1021="Yes","Stronger than the page it overlaps ("&amp;I1021&amp;"). Keep; merge that page into this one.","Healthy: "&amp;N(K1021)&amp;" clicks"&amp;IF(ISNUMBER(N1021),", average position "&amp;TEXT(N1021,"0.0"),"")&amp;". Keep and monitor."))))))))))</f>
        <v/>
      </c>
      <c r="AE1021">
        <f>IF(A1021="","",IF(AD1021&lt;&gt;"",AD1021,AA1021))</f>
        <v/>
      </c>
    </row>
    <row r="1022">
      <c r="A1022">
        <f>IF(Crawl!A1021="","",Crawl!A1021)</f>
        <v/>
      </c>
      <c r="B1022">
        <f>IF(A1022="","",Crawl!EC1021)</f>
        <v/>
      </c>
      <c r="C1022">
        <f>IF(A1022="","",IFERROR(INDEX(Crawl!$A1021:$DZ1021,1,Rules!$H$6),""))</f>
        <v/>
      </c>
      <c r="D1022">
        <f>IF(A1022="","",IFERROR(INDEX(Crawl!$A1021:$DZ1021,1,Rules!$H$7),"")&amp;"")</f>
        <v/>
      </c>
      <c r="E1022">
        <f>IF(A1022="","",IFERROR(INDEX(Crawl!$A1021:$DZ1021,1,Rules!$H$8),"")&amp;"")</f>
        <v/>
      </c>
      <c r="F1022">
        <f>IF(A1022="","",IFERROR(INDEX(Crawl!$A1021:$DZ1021,1,Rules!$H$9),""))</f>
        <v/>
      </c>
      <c r="G1022">
        <f>IF(A1022="","",IFERROR(INDEX(Crawl!$A1021:$DZ1021,1,Rules!$H$10),""))</f>
        <v/>
      </c>
      <c r="H1022">
        <f>IF(A1022="","",IFERROR(INDEX(Crawl!$A1021:$DZ1021,1,Rules!$H$12),""))</f>
        <v/>
      </c>
      <c r="I1022">
        <f>IF(A1022="","",IF(AND(N(H1022)&gt;0,IFERROR(INDEX(Crawl!$A1021:$DZ1021,1,Rules!$H$11),"")&amp;""&lt;&gt;""),IFERROR(INDEX(Crawl!$A1021:$DZ1021,1,Rules!$H$11),"")&amp;"",IF(AND(ISNUMBER(J1022),N(J1022)&gt;=Rules!$B$12,IFERROR(INDEX(Crawl!$A1021:$DZ1021,1,Rules!$H$13),"")&amp;""&lt;&gt;""),IFERROR(INDEX(Crawl!$A1021:$DZ1021,1,Rules!$H$13),"")&amp;"","")))</f>
        <v/>
      </c>
      <c r="J1022" s="19">
        <f>IF(A1022="","",IF(IFERROR(INDEX(Crawl!$A1021:$DZ1021,1,Rules!$H$14),"")&amp;""="","",IFERROR(INDEX(Crawl!$A1021:$DZ1021,1,Rules!$H$14),"")))</f>
        <v/>
      </c>
      <c r="K1022">
        <f>IF(A1022="","",IFERROR(SUMIFS('GSC current'!$J$2:$J$2001,'GSC current'!$I$2:$I$2001,B1022),0))</f>
        <v/>
      </c>
      <c r="L1022">
        <f>IF(A1022="","",IFERROR(SUMIFS('GSC current'!$K$2:$K$2001,'GSC current'!$I$2:$I$2001,B1022),0))</f>
        <v/>
      </c>
      <c r="M1022" s="20">
        <f>IF(A1022="","",IF(N(L1022)&gt;0,K1022/L1022,""))</f>
        <v/>
      </c>
      <c r="N1022" s="21">
        <f>IF(A1022="","",IF(N(L1022)&gt;0,SUMIFS('GSC current'!$L$2:$L$2001,'GSC current'!$I$2:$I$2001,B1022)/L1022,""))</f>
        <v/>
      </c>
      <c r="O1022">
        <f>IF(A1022="","",IFERROR(SUMIFS('GSC previous'!$J$2:$J$2001,'GSC previous'!$I$2:$I$2001,B1022),0))</f>
        <v/>
      </c>
      <c r="P1022" s="22">
        <f>IF(A1022="","",IF(N(O1022)&gt;0,(K1022-O1022)/O1022,""))</f>
        <v/>
      </c>
      <c r="Q1022">
        <f>IF(A1022="","",IFERROR(SUMIFS(GA4!$P$2:$P$2001,GA4!$O$2:$O$2001,B1022),0))</f>
        <v/>
      </c>
      <c r="R1022" s="23">
        <f>IF(A1022="","",IF(N(Q1022)&gt;0,SUMIFS(GA4!$Q$2:$Q$2001,GA4!$O$2:$O$2001,B1022)/Q1022,""))</f>
        <v/>
      </c>
      <c r="S1022">
        <f>IF(A1022="","",IFERROR(SUMIFS(GA4!$R$2:$R$2001,GA4!$O$2:$O$2001,B1022),0))</f>
        <v/>
      </c>
      <c r="T1022">
        <f>IF(A1022="","",IF(AND(ISNUMBER(F1022),LEFT(C1022&amp;"",1)="2"),IF(F1022&lt;Rules!$B$9,"Yes","No"),"No"))</f>
        <v/>
      </c>
      <c r="U1022">
        <f>IF(A1022="","",IF(AND(N(O1022)&gt;=Rules!$B$8,ISNUMBER(P1022)),IF(P1022&lt;=-Rules!$B$7,"Yes","No"),"No"))</f>
        <v/>
      </c>
      <c r="V1022">
        <f>IF(A1022="","",IF(AND(N(L1022)&gt;=Rules!$B$6,ISNUMBER(N1022)),IF(AND(N1022&gt;=Rules!$B$10,N1022&lt;=Rules!$B$11),"Yes","No"),"No"))</f>
        <v/>
      </c>
      <c r="W1022">
        <f>IF(A1022="","",IF(I1022&lt;&gt;"","Yes","No"))</f>
        <v/>
      </c>
      <c r="X1022">
        <f>IF(I1022="","",IF(SUMIFS($K$3:$K$2002,$A$3:$A$2002,SUBSTITUTE(SUBSTITUTE(I1022,"?","~?"),"*","~*"))&gt;N(K1022),"Yes","No"))</f>
        <v/>
      </c>
      <c r="Y1022">
        <f>IF(A1022="","",IF(N(S1022)&gt;0,"Yes","No"))</f>
        <v/>
      </c>
      <c r="Z1022">
        <f>IF(A1022="","",IF(AND(N(K1022)&lt;Rules!$B$5,N(L1022)&lt;Rules!$B$6,N(Q1022)&lt;Rules!$B$13,Y1022="No"),"Yes","No"))</f>
        <v/>
      </c>
      <c r="AA1022">
        <f>IF(A1022="","",IF(LEFT(C1022&amp;"",1)="3","Redirect",IF(OR(LEFT(C1022&amp;"",1)="4",LEFT(C1022&amp;"",1)="5"),IF(OR(N(K1022)&gt;0,N(AC1022)&gt;=Rules!$B$14),"Redirect","Prune"),IF(D1022="Non-Indexable","Keep",IF(AND(W1022="Yes",X1022="Yes",Y1022="No"),"Merge",IF(OR(U1022="Yes",V1022="Yes",AND(T1022="Yes",N(L1022)&gt;=Rules!$B$6)),"Update",IF(Z1022="Yes",IF(N(AC1022)&gt;=Rules!$B$14,"Redirect","Prune"),"Keep")))))))</f>
        <v/>
      </c>
      <c r="AB1022">
        <f>IF(A1022="","",IF(LEFT(C1022&amp;"",1)="3","Already redirects ("&amp;C1022&amp;"). Update internal links to point at the final URL.",IF(OR(LEFT(C1022&amp;"",1)="4",LEFT(C1022&amp;"",1)="5"),IF(AA1022="Redirect","Returns "&amp;C1022&amp;" but still has "&amp;N(K1022)&amp;" clicks and "&amp;N(AC1022)&amp;" referring domains. 301 it to the closest live page.","Returns "&amp;C1022&amp;" with no clicks or links. Remove internal links and let it 404 or 410."),IF(D1022="Non-Indexable","Non-indexable ("&amp;E1022&amp;"). Keep if that is intentional; otherwise fix the canonical or noindex.",IF(AA1022="Merge","Overlaps with "&amp;I1022&amp;IF(N(J1022)&gt;0," (similarity "&amp;TEXT(J1022,"0.00")&amp;")","")&amp;", which gets more clicks. Merge the useful parts into it and 301 this URL.",IF(AA1022="Update",MID(IF(U1022="Yes","; Clicks down "&amp;TEXT(-P1022,"0%")&amp;" on the previous period","")&amp;IF(V1022="Yes","; Average position "&amp;TEXT(N1022,"0.0")&amp;" on "&amp;TEXT(L1022,"#,##0")&amp;" impressions (striking distance)","")&amp;IF(AND(T1022="Yes",N(L1022)&gt;=Rules!$B$6),"; Thin ("&amp;F1022&amp;" words) but has search demand",""),3,400),IF(AA1022="Prune","Low value: "&amp;N(K1022)&amp;" clicks, "&amp;N(L1022)&amp;" impressions, "&amp;N(Q1022)&amp;" sessions, no key events. Remove or noindex it and update internal links.",IF(AA1022="Redirect","Low value but "&amp;N(AC1022)&amp;" referring domains. 301 it to the closest relevant page to keep those links.",IF(AND(Z1022="No",Y1022="Yes",N(K1022)&lt;Rules!$B$5),"Low search traffic but it converts (key events: "&amp;S1022&amp;"). Keep it and link to it.",IF(W1022="Yes","Stronger than the page it overlaps ("&amp;I1022&amp;"). Keep; merge that page into this one.","Healthy: "&amp;N(K1022)&amp;" clicks"&amp;IF(ISNUMBER(N1022),", average position "&amp;TEXT(N1022,"0.0"),"")&amp;". Keep and monitor."))))))))))</f>
        <v/>
      </c>
      <c r="AE1022">
        <f>IF(A1022="","",IF(AD1022&lt;&gt;"",AD1022,AA1022))</f>
        <v/>
      </c>
    </row>
    <row r="1023">
      <c r="A1023">
        <f>IF(Crawl!A1022="","",Crawl!A1022)</f>
        <v/>
      </c>
      <c r="B1023">
        <f>IF(A1023="","",Crawl!EC1022)</f>
        <v/>
      </c>
      <c r="C1023">
        <f>IF(A1023="","",IFERROR(INDEX(Crawl!$A1022:$DZ1022,1,Rules!$H$6),""))</f>
        <v/>
      </c>
      <c r="D1023">
        <f>IF(A1023="","",IFERROR(INDEX(Crawl!$A1022:$DZ1022,1,Rules!$H$7),"")&amp;"")</f>
        <v/>
      </c>
      <c r="E1023">
        <f>IF(A1023="","",IFERROR(INDEX(Crawl!$A1022:$DZ1022,1,Rules!$H$8),"")&amp;"")</f>
        <v/>
      </c>
      <c r="F1023">
        <f>IF(A1023="","",IFERROR(INDEX(Crawl!$A1022:$DZ1022,1,Rules!$H$9),""))</f>
        <v/>
      </c>
      <c r="G1023">
        <f>IF(A1023="","",IFERROR(INDEX(Crawl!$A1022:$DZ1022,1,Rules!$H$10),""))</f>
        <v/>
      </c>
      <c r="H1023">
        <f>IF(A1023="","",IFERROR(INDEX(Crawl!$A1022:$DZ1022,1,Rules!$H$12),""))</f>
        <v/>
      </c>
      <c r="I1023">
        <f>IF(A1023="","",IF(AND(N(H1023)&gt;0,IFERROR(INDEX(Crawl!$A1022:$DZ1022,1,Rules!$H$11),"")&amp;""&lt;&gt;""),IFERROR(INDEX(Crawl!$A1022:$DZ1022,1,Rules!$H$11),"")&amp;"",IF(AND(ISNUMBER(J1023),N(J1023)&gt;=Rules!$B$12,IFERROR(INDEX(Crawl!$A1022:$DZ1022,1,Rules!$H$13),"")&amp;""&lt;&gt;""),IFERROR(INDEX(Crawl!$A1022:$DZ1022,1,Rules!$H$13),"")&amp;"","")))</f>
        <v/>
      </c>
      <c r="J1023" s="19">
        <f>IF(A1023="","",IF(IFERROR(INDEX(Crawl!$A1022:$DZ1022,1,Rules!$H$14),"")&amp;""="","",IFERROR(INDEX(Crawl!$A1022:$DZ1022,1,Rules!$H$14),"")))</f>
        <v/>
      </c>
      <c r="K1023">
        <f>IF(A1023="","",IFERROR(SUMIFS('GSC current'!$J$2:$J$2001,'GSC current'!$I$2:$I$2001,B1023),0))</f>
        <v/>
      </c>
      <c r="L1023">
        <f>IF(A1023="","",IFERROR(SUMIFS('GSC current'!$K$2:$K$2001,'GSC current'!$I$2:$I$2001,B1023),0))</f>
        <v/>
      </c>
      <c r="M1023" s="20">
        <f>IF(A1023="","",IF(N(L1023)&gt;0,K1023/L1023,""))</f>
        <v/>
      </c>
      <c r="N1023" s="21">
        <f>IF(A1023="","",IF(N(L1023)&gt;0,SUMIFS('GSC current'!$L$2:$L$2001,'GSC current'!$I$2:$I$2001,B1023)/L1023,""))</f>
        <v/>
      </c>
      <c r="O1023">
        <f>IF(A1023="","",IFERROR(SUMIFS('GSC previous'!$J$2:$J$2001,'GSC previous'!$I$2:$I$2001,B1023),0))</f>
        <v/>
      </c>
      <c r="P1023" s="22">
        <f>IF(A1023="","",IF(N(O1023)&gt;0,(K1023-O1023)/O1023,""))</f>
        <v/>
      </c>
      <c r="Q1023">
        <f>IF(A1023="","",IFERROR(SUMIFS(GA4!$P$2:$P$2001,GA4!$O$2:$O$2001,B1023),0))</f>
        <v/>
      </c>
      <c r="R1023" s="23">
        <f>IF(A1023="","",IF(N(Q1023)&gt;0,SUMIFS(GA4!$Q$2:$Q$2001,GA4!$O$2:$O$2001,B1023)/Q1023,""))</f>
        <v/>
      </c>
      <c r="S1023">
        <f>IF(A1023="","",IFERROR(SUMIFS(GA4!$R$2:$R$2001,GA4!$O$2:$O$2001,B1023),0))</f>
        <v/>
      </c>
      <c r="T1023">
        <f>IF(A1023="","",IF(AND(ISNUMBER(F1023),LEFT(C1023&amp;"",1)="2"),IF(F1023&lt;Rules!$B$9,"Yes","No"),"No"))</f>
        <v/>
      </c>
      <c r="U1023">
        <f>IF(A1023="","",IF(AND(N(O1023)&gt;=Rules!$B$8,ISNUMBER(P1023)),IF(P1023&lt;=-Rules!$B$7,"Yes","No"),"No"))</f>
        <v/>
      </c>
      <c r="V1023">
        <f>IF(A1023="","",IF(AND(N(L1023)&gt;=Rules!$B$6,ISNUMBER(N1023)),IF(AND(N1023&gt;=Rules!$B$10,N1023&lt;=Rules!$B$11),"Yes","No"),"No"))</f>
        <v/>
      </c>
      <c r="W1023">
        <f>IF(A1023="","",IF(I1023&lt;&gt;"","Yes","No"))</f>
        <v/>
      </c>
      <c r="X1023">
        <f>IF(I1023="","",IF(SUMIFS($K$3:$K$2002,$A$3:$A$2002,SUBSTITUTE(SUBSTITUTE(I1023,"?","~?"),"*","~*"))&gt;N(K1023),"Yes","No"))</f>
        <v/>
      </c>
      <c r="Y1023">
        <f>IF(A1023="","",IF(N(S1023)&gt;0,"Yes","No"))</f>
        <v/>
      </c>
      <c r="Z1023">
        <f>IF(A1023="","",IF(AND(N(K1023)&lt;Rules!$B$5,N(L1023)&lt;Rules!$B$6,N(Q1023)&lt;Rules!$B$13,Y1023="No"),"Yes","No"))</f>
        <v/>
      </c>
      <c r="AA1023">
        <f>IF(A1023="","",IF(LEFT(C1023&amp;"",1)="3","Redirect",IF(OR(LEFT(C1023&amp;"",1)="4",LEFT(C1023&amp;"",1)="5"),IF(OR(N(K1023)&gt;0,N(AC1023)&gt;=Rules!$B$14),"Redirect","Prune"),IF(D1023="Non-Indexable","Keep",IF(AND(W1023="Yes",X1023="Yes",Y1023="No"),"Merge",IF(OR(U1023="Yes",V1023="Yes",AND(T1023="Yes",N(L1023)&gt;=Rules!$B$6)),"Update",IF(Z1023="Yes",IF(N(AC1023)&gt;=Rules!$B$14,"Redirect","Prune"),"Keep")))))))</f>
        <v/>
      </c>
      <c r="AB1023">
        <f>IF(A1023="","",IF(LEFT(C1023&amp;"",1)="3","Already redirects ("&amp;C1023&amp;"). Update internal links to point at the final URL.",IF(OR(LEFT(C1023&amp;"",1)="4",LEFT(C1023&amp;"",1)="5"),IF(AA1023="Redirect","Returns "&amp;C1023&amp;" but still has "&amp;N(K1023)&amp;" clicks and "&amp;N(AC1023)&amp;" referring domains. 301 it to the closest live page.","Returns "&amp;C1023&amp;" with no clicks or links. Remove internal links and let it 404 or 410."),IF(D1023="Non-Indexable","Non-indexable ("&amp;E1023&amp;"). Keep if that is intentional; otherwise fix the canonical or noindex.",IF(AA1023="Merge","Overlaps with "&amp;I1023&amp;IF(N(J1023)&gt;0," (similarity "&amp;TEXT(J1023,"0.00")&amp;")","")&amp;", which gets more clicks. Merge the useful parts into it and 301 this URL.",IF(AA1023="Update",MID(IF(U1023="Yes","; Clicks down "&amp;TEXT(-P1023,"0%")&amp;" on the previous period","")&amp;IF(V1023="Yes","; Average position "&amp;TEXT(N1023,"0.0")&amp;" on "&amp;TEXT(L1023,"#,##0")&amp;" impressions (striking distance)","")&amp;IF(AND(T1023="Yes",N(L1023)&gt;=Rules!$B$6),"; Thin ("&amp;F1023&amp;" words) but has search demand",""),3,400),IF(AA1023="Prune","Low value: "&amp;N(K1023)&amp;" clicks, "&amp;N(L1023)&amp;" impressions, "&amp;N(Q1023)&amp;" sessions, no key events. Remove or noindex it and update internal links.",IF(AA1023="Redirect","Low value but "&amp;N(AC1023)&amp;" referring domains. 301 it to the closest relevant page to keep those links.",IF(AND(Z1023="No",Y1023="Yes",N(K1023)&lt;Rules!$B$5),"Low search traffic but it converts (key events: "&amp;S1023&amp;"). Keep it and link to it.",IF(W1023="Yes","Stronger than the page it overlaps ("&amp;I1023&amp;"). Keep; merge that page into this one.","Healthy: "&amp;N(K1023)&amp;" clicks"&amp;IF(ISNUMBER(N1023),", average position "&amp;TEXT(N1023,"0.0"),"")&amp;". Keep and monitor."))))))))))</f>
        <v/>
      </c>
      <c r="AE1023">
        <f>IF(A1023="","",IF(AD1023&lt;&gt;"",AD1023,AA1023))</f>
        <v/>
      </c>
    </row>
    <row r="1024">
      <c r="A1024">
        <f>IF(Crawl!A1023="","",Crawl!A1023)</f>
        <v/>
      </c>
      <c r="B1024">
        <f>IF(A1024="","",Crawl!EC1023)</f>
        <v/>
      </c>
      <c r="C1024">
        <f>IF(A1024="","",IFERROR(INDEX(Crawl!$A1023:$DZ1023,1,Rules!$H$6),""))</f>
        <v/>
      </c>
      <c r="D1024">
        <f>IF(A1024="","",IFERROR(INDEX(Crawl!$A1023:$DZ1023,1,Rules!$H$7),"")&amp;"")</f>
        <v/>
      </c>
      <c r="E1024">
        <f>IF(A1024="","",IFERROR(INDEX(Crawl!$A1023:$DZ1023,1,Rules!$H$8),"")&amp;"")</f>
        <v/>
      </c>
      <c r="F1024">
        <f>IF(A1024="","",IFERROR(INDEX(Crawl!$A1023:$DZ1023,1,Rules!$H$9),""))</f>
        <v/>
      </c>
      <c r="G1024">
        <f>IF(A1024="","",IFERROR(INDEX(Crawl!$A1023:$DZ1023,1,Rules!$H$10),""))</f>
        <v/>
      </c>
      <c r="H1024">
        <f>IF(A1024="","",IFERROR(INDEX(Crawl!$A1023:$DZ1023,1,Rules!$H$12),""))</f>
        <v/>
      </c>
      <c r="I1024">
        <f>IF(A1024="","",IF(AND(N(H1024)&gt;0,IFERROR(INDEX(Crawl!$A1023:$DZ1023,1,Rules!$H$11),"")&amp;""&lt;&gt;""),IFERROR(INDEX(Crawl!$A1023:$DZ1023,1,Rules!$H$11),"")&amp;"",IF(AND(ISNUMBER(J1024),N(J1024)&gt;=Rules!$B$12,IFERROR(INDEX(Crawl!$A1023:$DZ1023,1,Rules!$H$13),"")&amp;""&lt;&gt;""),IFERROR(INDEX(Crawl!$A1023:$DZ1023,1,Rules!$H$13),"")&amp;"","")))</f>
        <v/>
      </c>
      <c r="J1024" s="19">
        <f>IF(A1024="","",IF(IFERROR(INDEX(Crawl!$A1023:$DZ1023,1,Rules!$H$14),"")&amp;""="","",IFERROR(INDEX(Crawl!$A1023:$DZ1023,1,Rules!$H$14),"")))</f>
        <v/>
      </c>
      <c r="K1024">
        <f>IF(A1024="","",IFERROR(SUMIFS('GSC current'!$J$2:$J$2001,'GSC current'!$I$2:$I$2001,B1024),0))</f>
        <v/>
      </c>
      <c r="L1024">
        <f>IF(A1024="","",IFERROR(SUMIFS('GSC current'!$K$2:$K$2001,'GSC current'!$I$2:$I$2001,B1024),0))</f>
        <v/>
      </c>
      <c r="M1024" s="20">
        <f>IF(A1024="","",IF(N(L1024)&gt;0,K1024/L1024,""))</f>
        <v/>
      </c>
      <c r="N1024" s="21">
        <f>IF(A1024="","",IF(N(L1024)&gt;0,SUMIFS('GSC current'!$L$2:$L$2001,'GSC current'!$I$2:$I$2001,B1024)/L1024,""))</f>
        <v/>
      </c>
      <c r="O1024">
        <f>IF(A1024="","",IFERROR(SUMIFS('GSC previous'!$J$2:$J$2001,'GSC previous'!$I$2:$I$2001,B1024),0))</f>
        <v/>
      </c>
      <c r="P1024" s="22">
        <f>IF(A1024="","",IF(N(O1024)&gt;0,(K1024-O1024)/O1024,""))</f>
        <v/>
      </c>
      <c r="Q1024">
        <f>IF(A1024="","",IFERROR(SUMIFS(GA4!$P$2:$P$2001,GA4!$O$2:$O$2001,B1024),0))</f>
        <v/>
      </c>
      <c r="R1024" s="23">
        <f>IF(A1024="","",IF(N(Q1024)&gt;0,SUMIFS(GA4!$Q$2:$Q$2001,GA4!$O$2:$O$2001,B1024)/Q1024,""))</f>
        <v/>
      </c>
      <c r="S1024">
        <f>IF(A1024="","",IFERROR(SUMIFS(GA4!$R$2:$R$2001,GA4!$O$2:$O$2001,B1024),0))</f>
        <v/>
      </c>
      <c r="T1024">
        <f>IF(A1024="","",IF(AND(ISNUMBER(F1024),LEFT(C1024&amp;"",1)="2"),IF(F1024&lt;Rules!$B$9,"Yes","No"),"No"))</f>
        <v/>
      </c>
      <c r="U1024">
        <f>IF(A1024="","",IF(AND(N(O1024)&gt;=Rules!$B$8,ISNUMBER(P1024)),IF(P1024&lt;=-Rules!$B$7,"Yes","No"),"No"))</f>
        <v/>
      </c>
      <c r="V1024">
        <f>IF(A1024="","",IF(AND(N(L1024)&gt;=Rules!$B$6,ISNUMBER(N1024)),IF(AND(N1024&gt;=Rules!$B$10,N1024&lt;=Rules!$B$11),"Yes","No"),"No"))</f>
        <v/>
      </c>
      <c r="W1024">
        <f>IF(A1024="","",IF(I1024&lt;&gt;"","Yes","No"))</f>
        <v/>
      </c>
      <c r="X1024">
        <f>IF(I1024="","",IF(SUMIFS($K$3:$K$2002,$A$3:$A$2002,SUBSTITUTE(SUBSTITUTE(I1024,"?","~?"),"*","~*"))&gt;N(K1024),"Yes","No"))</f>
        <v/>
      </c>
      <c r="Y1024">
        <f>IF(A1024="","",IF(N(S1024)&gt;0,"Yes","No"))</f>
        <v/>
      </c>
      <c r="Z1024">
        <f>IF(A1024="","",IF(AND(N(K1024)&lt;Rules!$B$5,N(L1024)&lt;Rules!$B$6,N(Q1024)&lt;Rules!$B$13,Y1024="No"),"Yes","No"))</f>
        <v/>
      </c>
      <c r="AA1024">
        <f>IF(A1024="","",IF(LEFT(C1024&amp;"",1)="3","Redirect",IF(OR(LEFT(C1024&amp;"",1)="4",LEFT(C1024&amp;"",1)="5"),IF(OR(N(K1024)&gt;0,N(AC1024)&gt;=Rules!$B$14),"Redirect","Prune"),IF(D1024="Non-Indexable","Keep",IF(AND(W1024="Yes",X1024="Yes",Y1024="No"),"Merge",IF(OR(U1024="Yes",V1024="Yes",AND(T1024="Yes",N(L1024)&gt;=Rules!$B$6)),"Update",IF(Z1024="Yes",IF(N(AC1024)&gt;=Rules!$B$14,"Redirect","Prune"),"Keep")))))))</f>
        <v/>
      </c>
      <c r="AB1024">
        <f>IF(A1024="","",IF(LEFT(C1024&amp;"",1)="3","Already redirects ("&amp;C1024&amp;"). Update internal links to point at the final URL.",IF(OR(LEFT(C1024&amp;"",1)="4",LEFT(C1024&amp;"",1)="5"),IF(AA1024="Redirect","Returns "&amp;C1024&amp;" but still has "&amp;N(K1024)&amp;" clicks and "&amp;N(AC1024)&amp;" referring domains. 301 it to the closest live page.","Returns "&amp;C1024&amp;" with no clicks or links. Remove internal links and let it 404 or 410."),IF(D1024="Non-Indexable","Non-indexable ("&amp;E1024&amp;"). Keep if that is intentional; otherwise fix the canonical or noindex.",IF(AA1024="Merge","Overlaps with "&amp;I1024&amp;IF(N(J1024)&gt;0," (similarity "&amp;TEXT(J1024,"0.00")&amp;")","")&amp;", which gets more clicks. Merge the useful parts into it and 301 this URL.",IF(AA1024="Update",MID(IF(U1024="Yes","; Clicks down "&amp;TEXT(-P1024,"0%")&amp;" on the previous period","")&amp;IF(V1024="Yes","; Average position "&amp;TEXT(N1024,"0.0")&amp;" on "&amp;TEXT(L1024,"#,##0")&amp;" impressions (striking distance)","")&amp;IF(AND(T1024="Yes",N(L1024)&gt;=Rules!$B$6),"; Thin ("&amp;F1024&amp;" words) but has search demand",""),3,400),IF(AA1024="Prune","Low value: "&amp;N(K1024)&amp;" clicks, "&amp;N(L1024)&amp;" impressions, "&amp;N(Q1024)&amp;" sessions, no key events. Remove or noindex it and update internal links.",IF(AA1024="Redirect","Low value but "&amp;N(AC1024)&amp;" referring domains. 301 it to the closest relevant page to keep those links.",IF(AND(Z1024="No",Y1024="Yes",N(K1024)&lt;Rules!$B$5),"Low search traffic but it converts (key events: "&amp;S1024&amp;"). Keep it and link to it.",IF(W1024="Yes","Stronger than the page it overlaps ("&amp;I1024&amp;"). Keep; merge that page into this one.","Healthy: "&amp;N(K1024)&amp;" clicks"&amp;IF(ISNUMBER(N1024),", average position "&amp;TEXT(N1024,"0.0"),"")&amp;". Keep and monitor."))))))))))</f>
        <v/>
      </c>
      <c r="AE1024">
        <f>IF(A1024="","",IF(AD1024&lt;&gt;"",AD1024,AA1024))</f>
        <v/>
      </c>
    </row>
    <row r="1025">
      <c r="A1025">
        <f>IF(Crawl!A1024="","",Crawl!A1024)</f>
        <v/>
      </c>
      <c r="B1025">
        <f>IF(A1025="","",Crawl!EC1024)</f>
        <v/>
      </c>
      <c r="C1025">
        <f>IF(A1025="","",IFERROR(INDEX(Crawl!$A1024:$DZ1024,1,Rules!$H$6),""))</f>
        <v/>
      </c>
      <c r="D1025">
        <f>IF(A1025="","",IFERROR(INDEX(Crawl!$A1024:$DZ1024,1,Rules!$H$7),"")&amp;"")</f>
        <v/>
      </c>
      <c r="E1025">
        <f>IF(A1025="","",IFERROR(INDEX(Crawl!$A1024:$DZ1024,1,Rules!$H$8),"")&amp;"")</f>
        <v/>
      </c>
      <c r="F1025">
        <f>IF(A1025="","",IFERROR(INDEX(Crawl!$A1024:$DZ1024,1,Rules!$H$9),""))</f>
        <v/>
      </c>
      <c r="G1025">
        <f>IF(A1025="","",IFERROR(INDEX(Crawl!$A1024:$DZ1024,1,Rules!$H$10),""))</f>
        <v/>
      </c>
      <c r="H1025">
        <f>IF(A1025="","",IFERROR(INDEX(Crawl!$A1024:$DZ1024,1,Rules!$H$12),""))</f>
        <v/>
      </c>
      <c r="I1025">
        <f>IF(A1025="","",IF(AND(N(H1025)&gt;0,IFERROR(INDEX(Crawl!$A1024:$DZ1024,1,Rules!$H$11),"")&amp;""&lt;&gt;""),IFERROR(INDEX(Crawl!$A1024:$DZ1024,1,Rules!$H$11),"")&amp;"",IF(AND(ISNUMBER(J1025),N(J1025)&gt;=Rules!$B$12,IFERROR(INDEX(Crawl!$A1024:$DZ1024,1,Rules!$H$13),"")&amp;""&lt;&gt;""),IFERROR(INDEX(Crawl!$A1024:$DZ1024,1,Rules!$H$13),"")&amp;"","")))</f>
        <v/>
      </c>
      <c r="J1025" s="19">
        <f>IF(A1025="","",IF(IFERROR(INDEX(Crawl!$A1024:$DZ1024,1,Rules!$H$14),"")&amp;""="","",IFERROR(INDEX(Crawl!$A1024:$DZ1024,1,Rules!$H$14),"")))</f>
        <v/>
      </c>
      <c r="K1025">
        <f>IF(A1025="","",IFERROR(SUMIFS('GSC current'!$J$2:$J$2001,'GSC current'!$I$2:$I$2001,B1025),0))</f>
        <v/>
      </c>
      <c r="L1025">
        <f>IF(A1025="","",IFERROR(SUMIFS('GSC current'!$K$2:$K$2001,'GSC current'!$I$2:$I$2001,B1025),0))</f>
        <v/>
      </c>
      <c r="M1025" s="20">
        <f>IF(A1025="","",IF(N(L1025)&gt;0,K1025/L1025,""))</f>
        <v/>
      </c>
      <c r="N1025" s="21">
        <f>IF(A1025="","",IF(N(L1025)&gt;0,SUMIFS('GSC current'!$L$2:$L$2001,'GSC current'!$I$2:$I$2001,B1025)/L1025,""))</f>
        <v/>
      </c>
      <c r="O1025">
        <f>IF(A1025="","",IFERROR(SUMIFS('GSC previous'!$J$2:$J$2001,'GSC previous'!$I$2:$I$2001,B1025),0))</f>
        <v/>
      </c>
      <c r="P1025" s="22">
        <f>IF(A1025="","",IF(N(O1025)&gt;0,(K1025-O1025)/O1025,""))</f>
        <v/>
      </c>
      <c r="Q1025">
        <f>IF(A1025="","",IFERROR(SUMIFS(GA4!$P$2:$P$2001,GA4!$O$2:$O$2001,B1025),0))</f>
        <v/>
      </c>
      <c r="R1025" s="23">
        <f>IF(A1025="","",IF(N(Q1025)&gt;0,SUMIFS(GA4!$Q$2:$Q$2001,GA4!$O$2:$O$2001,B1025)/Q1025,""))</f>
        <v/>
      </c>
      <c r="S1025">
        <f>IF(A1025="","",IFERROR(SUMIFS(GA4!$R$2:$R$2001,GA4!$O$2:$O$2001,B1025),0))</f>
        <v/>
      </c>
      <c r="T1025">
        <f>IF(A1025="","",IF(AND(ISNUMBER(F1025),LEFT(C1025&amp;"",1)="2"),IF(F1025&lt;Rules!$B$9,"Yes","No"),"No"))</f>
        <v/>
      </c>
      <c r="U1025">
        <f>IF(A1025="","",IF(AND(N(O1025)&gt;=Rules!$B$8,ISNUMBER(P1025)),IF(P1025&lt;=-Rules!$B$7,"Yes","No"),"No"))</f>
        <v/>
      </c>
      <c r="V1025">
        <f>IF(A1025="","",IF(AND(N(L1025)&gt;=Rules!$B$6,ISNUMBER(N1025)),IF(AND(N1025&gt;=Rules!$B$10,N1025&lt;=Rules!$B$11),"Yes","No"),"No"))</f>
        <v/>
      </c>
      <c r="W1025">
        <f>IF(A1025="","",IF(I1025&lt;&gt;"","Yes","No"))</f>
        <v/>
      </c>
      <c r="X1025">
        <f>IF(I1025="","",IF(SUMIFS($K$3:$K$2002,$A$3:$A$2002,SUBSTITUTE(SUBSTITUTE(I1025,"?","~?"),"*","~*"))&gt;N(K1025),"Yes","No"))</f>
        <v/>
      </c>
      <c r="Y1025">
        <f>IF(A1025="","",IF(N(S1025)&gt;0,"Yes","No"))</f>
        <v/>
      </c>
      <c r="Z1025">
        <f>IF(A1025="","",IF(AND(N(K1025)&lt;Rules!$B$5,N(L1025)&lt;Rules!$B$6,N(Q1025)&lt;Rules!$B$13,Y1025="No"),"Yes","No"))</f>
        <v/>
      </c>
      <c r="AA1025">
        <f>IF(A1025="","",IF(LEFT(C1025&amp;"",1)="3","Redirect",IF(OR(LEFT(C1025&amp;"",1)="4",LEFT(C1025&amp;"",1)="5"),IF(OR(N(K1025)&gt;0,N(AC1025)&gt;=Rules!$B$14),"Redirect","Prune"),IF(D1025="Non-Indexable","Keep",IF(AND(W1025="Yes",X1025="Yes",Y1025="No"),"Merge",IF(OR(U1025="Yes",V1025="Yes",AND(T1025="Yes",N(L1025)&gt;=Rules!$B$6)),"Update",IF(Z1025="Yes",IF(N(AC1025)&gt;=Rules!$B$14,"Redirect","Prune"),"Keep")))))))</f>
        <v/>
      </c>
      <c r="AB1025">
        <f>IF(A1025="","",IF(LEFT(C1025&amp;"",1)="3","Already redirects ("&amp;C1025&amp;"). Update internal links to point at the final URL.",IF(OR(LEFT(C1025&amp;"",1)="4",LEFT(C1025&amp;"",1)="5"),IF(AA1025="Redirect","Returns "&amp;C1025&amp;" but still has "&amp;N(K1025)&amp;" clicks and "&amp;N(AC1025)&amp;" referring domains. 301 it to the closest live page.","Returns "&amp;C1025&amp;" with no clicks or links. Remove internal links and let it 404 or 410."),IF(D1025="Non-Indexable","Non-indexable ("&amp;E1025&amp;"). Keep if that is intentional; otherwise fix the canonical or noindex.",IF(AA1025="Merge","Overlaps with "&amp;I1025&amp;IF(N(J1025)&gt;0," (similarity "&amp;TEXT(J1025,"0.00")&amp;")","")&amp;", which gets more clicks. Merge the useful parts into it and 301 this URL.",IF(AA1025="Update",MID(IF(U1025="Yes","; Clicks down "&amp;TEXT(-P1025,"0%")&amp;" on the previous period","")&amp;IF(V1025="Yes","; Average position "&amp;TEXT(N1025,"0.0")&amp;" on "&amp;TEXT(L1025,"#,##0")&amp;" impressions (striking distance)","")&amp;IF(AND(T1025="Yes",N(L1025)&gt;=Rules!$B$6),"; Thin ("&amp;F1025&amp;" words) but has search demand",""),3,400),IF(AA1025="Prune","Low value: "&amp;N(K1025)&amp;" clicks, "&amp;N(L1025)&amp;" impressions, "&amp;N(Q1025)&amp;" sessions, no key events. Remove or noindex it and update internal links.",IF(AA1025="Redirect","Low value but "&amp;N(AC1025)&amp;" referring domains. 301 it to the closest relevant page to keep those links.",IF(AND(Z1025="No",Y1025="Yes",N(K1025)&lt;Rules!$B$5),"Low search traffic but it converts (key events: "&amp;S1025&amp;"). Keep it and link to it.",IF(W1025="Yes","Stronger than the page it overlaps ("&amp;I1025&amp;"). Keep; merge that page into this one.","Healthy: "&amp;N(K1025)&amp;" clicks"&amp;IF(ISNUMBER(N1025),", average position "&amp;TEXT(N1025,"0.0"),"")&amp;". Keep and monitor."))))))))))</f>
        <v/>
      </c>
      <c r="AE1025">
        <f>IF(A1025="","",IF(AD1025&lt;&gt;"",AD1025,AA1025))</f>
        <v/>
      </c>
    </row>
    <row r="1026">
      <c r="A1026">
        <f>IF(Crawl!A1025="","",Crawl!A1025)</f>
        <v/>
      </c>
      <c r="B1026">
        <f>IF(A1026="","",Crawl!EC1025)</f>
        <v/>
      </c>
      <c r="C1026">
        <f>IF(A1026="","",IFERROR(INDEX(Crawl!$A1025:$DZ1025,1,Rules!$H$6),""))</f>
        <v/>
      </c>
      <c r="D1026">
        <f>IF(A1026="","",IFERROR(INDEX(Crawl!$A1025:$DZ1025,1,Rules!$H$7),"")&amp;"")</f>
        <v/>
      </c>
      <c r="E1026">
        <f>IF(A1026="","",IFERROR(INDEX(Crawl!$A1025:$DZ1025,1,Rules!$H$8),"")&amp;"")</f>
        <v/>
      </c>
      <c r="F1026">
        <f>IF(A1026="","",IFERROR(INDEX(Crawl!$A1025:$DZ1025,1,Rules!$H$9),""))</f>
        <v/>
      </c>
      <c r="G1026">
        <f>IF(A1026="","",IFERROR(INDEX(Crawl!$A1025:$DZ1025,1,Rules!$H$10),""))</f>
        <v/>
      </c>
      <c r="H1026">
        <f>IF(A1026="","",IFERROR(INDEX(Crawl!$A1025:$DZ1025,1,Rules!$H$12),""))</f>
        <v/>
      </c>
      <c r="I1026">
        <f>IF(A1026="","",IF(AND(N(H1026)&gt;0,IFERROR(INDEX(Crawl!$A1025:$DZ1025,1,Rules!$H$11),"")&amp;""&lt;&gt;""),IFERROR(INDEX(Crawl!$A1025:$DZ1025,1,Rules!$H$11),"")&amp;"",IF(AND(ISNUMBER(J1026),N(J1026)&gt;=Rules!$B$12,IFERROR(INDEX(Crawl!$A1025:$DZ1025,1,Rules!$H$13),"")&amp;""&lt;&gt;""),IFERROR(INDEX(Crawl!$A1025:$DZ1025,1,Rules!$H$13),"")&amp;"","")))</f>
        <v/>
      </c>
      <c r="J1026" s="19">
        <f>IF(A1026="","",IF(IFERROR(INDEX(Crawl!$A1025:$DZ1025,1,Rules!$H$14),"")&amp;""="","",IFERROR(INDEX(Crawl!$A1025:$DZ1025,1,Rules!$H$14),"")))</f>
        <v/>
      </c>
      <c r="K1026">
        <f>IF(A1026="","",IFERROR(SUMIFS('GSC current'!$J$2:$J$2001,'GSC current'!$I$2:$I$2001,B1026),0))</f>
        <v/>
      </c>
      <c r="L1026">
        <f>IF(A1026="","",IFERROR(SUMIFS('GSC current'!$K$2:$K$2001,'GSC current'!$I$2:$I$2001,B1026),0))</f>
        <v/>
      </c>
      <c r="M1026" s="20">
        <f>IF(A1026="","",IF(N(L1026)&gt;0,K1026/L1026,""))</f>
        <v/>
      </c>
      <c r="N1026" s="21">
        <f>IF(A1026="","",IF(N(L1026)&gt;0,SUMIFS('GSC current'!$L$2:$L$2001,'GSC current'!$I$2:$I$2001,B1026)/L1026,""))</f>
        <v/>
      </c>
      <c r="O1026">
        <f>IF(A1026="","",IFERROR(SUMIFS('GSC previous'!$J$2:$J$2001,'GSC previous'!$I$2:$I$2001,B1026),0))</f>
        <v/>
      </c>
      <c r="P1026" s="22">
        <f>IF(A1026="","",IF(N(O1026)&gt;0,(K1026-O1026)/O1026,""))</f>
        <v/>
      </c>
      <c r="Q1026">
        <f>IF(A1026="","",IFERROR(SUMIFS(GA4!$P$2:$P$2001,GA4!$O$2:$O$2001,B1026),0))</f>
        <v/>
      </c>
      <c r="R1026" s="23">
        <f>IF(A1026="","",IF(N(Q1026)&gt;0,SUMIFS(GA4!$Q$2:$Q$2001,GA4!$O$2:$O$2001,B1026)/Q1026,""))</f>
        <v/>
      </c>
      <c r="S1026">
        <f>IF(A1026="","",IFERROR(SUMIFS(GA4!$R$2:$R$2001,GA4!$O$2:$O$2001,B1026),0))</f>
        <v/>
      </c>
      <c r="T1026">
        <f>IF(A1026="","",IF(AND(ISNUMBER(F1026),LEFT(C1026&amp;"",1)="2"),IF(F1026&lt;Rules!$B$9,"Yes","No"),"No"))</f>
        <v/>
      </c>
      <c r="U1026">
        <f>IF(A1026="","",IF(AND(N(O1026)&gt;=Rules!$B$8,ISNUMBER(P1026)),IF(P1026&lt;=-Rules!$B$7,"Yes","No"),"No"))</f>
        <v/>
      </c>
      <c r="V1026">
        <f>IF(A1026="","",IF(AND(N(L1026)&gt;=Rules!$B$6,ISNUMBER(N1026)),IF(AND(N1026&gt;=Rules!$B$10,N1026&lt;=Rules!$B$11),"Yes","No"),"No"))</f>
        <v/>
      </c>
      <c r="W1026">
        <f>IF(A1026="","",IF(I1026&lt;&gt;"","Yes","No"))</f>
        <v/>
      </c>
      <c r="X1026">
        <f>IF(I1026="","",IF(SUMIFS($K$3:$K$2002,$A$3:$A$2002,SUBSTITUTE(SUBSTITUTE(I1026,"?","~?"),"*","~*"))&gt;N(K1026),"Yes","No"))</f>
        <v/>
      </c>
      <c r="Y1026">
        <f>IF(A1026="","",IF(N(S1026)&gt;0,"Yes","No"))</f>
        <v/>
      </c>
      <c r="Z1026">
        <f>IF(A1026="","",IF(AND(N(K1026)&lt;Rules!$B$5,N(L1026)&lt;Rules!$B$6,N(Q1026)&lt;Rules!$B$13,Y1026="No"),"Yes","No"))</f>
        <v/>
      </c>
      <c r="AA1026">
        <f>IF(A1026="","",IF(LEFT(C1026&amp;"",1)="3","Redirect",IF(OR(LEFT(C1026&amp;"",1)="4",LEFT(C1026&amp;"",1)="5"),IF(OR(N(K1026)&gt;0,N(AC1026)&gt;=Rules!$B$14),"Redirect","Prune"),IF(D1026="Non-Indexable","Keep",IF(AND(W1026="Yes",X1026="Yes",Y1026="No"),"Merge",IF(OR(U1026="Yes",V1026="Yes",AND(T1026="Yes",N(L1026)&gt;=Rules!$B$6)),"Update",IF(Z1026="Yes",IF(N(AC1026)&gt;=Rules!$B$14,"Redirect","Prune"),"Keep")))))))</f>
        <v/>
      </c>
      <c r="AB1026">
        <f>IF(A1026="","",IF(LEFT(C1026&amp;"",1)="3","Already redirects ("&amp;C1026&amp;"). Update internal links to point at the final URL.",IF(OR(LEFT(C1026&amp;"",1)="4",LEFT(C1026&amp;"",1)="5"),IF(AA1026="Redirect","Returns "&amp;C1026&amp;" but still has "&amp;N(K1026)&amp;" clicks and "&amp;N(AC1026)&amp;" referring domains. 301 it to the closest live page.","Returns "&amp;C1026&amp;" with no clicks or links. Remove internal links and let it 404 or 410."),IF(D1026="Non-Indexable","Non-indexable ("&amp;E1026&amp;"). Keep if that is intentional; otherwise fix the canonical or noindex.",IF(AA1026="Merge","Overlaps with "&amp;I1026&amp;IF(N(J1026)&gt;0," (similarity "&amp;TEXT(J1026,"0.00")&amp;")","")&amp;", which gets more clicks. Merge the useful parts into it and 301 this URL.",IF(AA1026="Update",MID(IF(U1026="Yes","; Clicks down "&amp;TEXT(-P1026,"0%")&amp;" on the previous period","")&amp;IF(V1026="Yes","; Average position "&amp;TEXT(N1026,"0.0")&amp;" on "&amp;TEXT(L1026,"#,##0")&amp;" impressions (striking distance)","")&amp;IF(AND(T1026="Yes",N(L1026)&gt;=Rules!$B$6),"; Thin ("&amp;F1026&amp;" words) but has search demand",""),3,400),IF(AA1026="Prune","Low value: "&amp;N(K1026)&amp;" clicks, "&amp;N(L1026)&amp;" impressions, "&amp;N(Q1026)&amp;" sessions, no key events. Remove or noindex it and update internal links.",IF(AA1026="Redirect","Low value but "&amp;N(AC1026)&amp;" referring domains. 301 it to the closest relevant page to keep those links.",IF(AND(Z1026="No",Y1026="Yes",N(K1026)&lt;Rules!$B$5),"Low search traffic but it converts (key events: "&amp;S1026&amp;"). Keep it and link to it.",IF(W1026="Yes","Stronger than the page it overlaps ("&amp;I1026&amp;"). Keep; merge that page into this one.","Healthy: "&amp;N(K1026)&amp;" clicks"&amp;IF(ISNUMBER(N1026),", average position "&amp;TEXT(N1026,"0.0"),"")&amp;". Keep and monitor."))))))))))</f>
        <v/>
      </c>
      <c r="AE1026">
        <f>IF(A1026="","",IF(AD1026&lt;&gt;"",AD1026,AA1026))</f>
        <v/>
      </c>
    </row>
    <row r="1027">
      <c r="A1027">
        <f>IF(Crawl!A1026="","",Crawl!A1026)</f>
        <v/>
      </c>
      <c r="B1027">
        <f>IF(A1027="","",Crawl!EC1026)</f>
        <v/>
      </c>
      <c r="C1027">
        <f>IF(A1027="","",IFERROR(INDEX(Crawl!$A1026:$DZ1026,1,Rules!$H$6),""))</f>
        <v/>
      </c>
      <c r="D1027">
        <f>IF(A1027="","",IFERROR(INDEX(Crawl!$A1026:$DZ1026,1,Rules!$H$7),"")&amp;"")</f>
        <v/>
      </c>
      <c r="E1027">
        <f>IF(A1027="","",IFERROR(INDEX(Crawl!$A1026:$DZ1026,1,Rules!$H$8),"")&amp;"")</f>
        <v/>
      </c>
      <c r="F1027">
        <f>IF(A1027="","",IFERROR(INDEX(Crawl!$A1026:$DZ1026,1,Rules!$H$9),""))</f>
        <v/>
      </c>
      <c r="G1027">
        <f>IF(A1027="","",IFERROR(INDEX(Crawl!$A1026:$DZ1026,1,Rules!$H$10),""))</f>
        <v/>
      </c>
      <c r="H1027">
        <f>IF(A1027="","",IFERROR(INDEX(Crawl!$A1026:$DZ1026,1,Rules!$H$12),""))</f>
        <v/>
      </c>
      <c r="I1027">
        <f>IF(A1027="","",IF(AND(N(H1027)&gt;0,IFERROR(INDEX(Crawl!$A1026:$DZ1026,1,Rules!$H$11),"")&amp;""&lt;&gt;""),IFERROR(INDEX(Crawl!$A1026:$DZ1026,1,Rules!$H$11),"")&amp;"",IF(AND(ISNUMBER(J1027),N(J1027)&gt;=Rules!$B$12,IFERROR(INDEX(Crawl!$A1026:$DZ1026,1,Rules!$H$13),"")&amp;""&lt;&gt;""),IFERROR(INDEX(Crawl!$A1026:$DZ1026,1,Rules!$H$13),"")&amp;"","")))</f>
        <v/>
      </c>
      <c r="J1027" s="19">
        <f>IF(A1027="","",IF(IFERROR(INDEX(Crawl!$A1026:$DZ1026,1,Rules!$H$14),"")&amp;""="","",IFERROR(INDEX(Crawl!$A1026:$DZ1026,1,Rules!$H$14),"")))</f>
        <v/>
      </c>
      <c r="K1027">
        <f>IF(A1027="","",IFERROR(SUMIFS('GSC current'!$J$2:$J$2001,'GSC current'!$I$2:$I$2001,B1027),0))</f>
        <v/>
      </c>
      <c r="L1027">
        <f>IF(A1027="","",IFERROR(SUMIFS('GSC current'!$K$2:$K$2001,'GSC current'!$I$2:$I$2001,B1027),0))</f>
        <v/>
      </c>
      <c r="M1027" s="20">
        <f>IF(A1027="","",IF(N(L1027)&gt;0,K1027/L1027,""))</f>
        <v/>
      </c>
      <c r="N1027" s="21">
        <f>IF(A1027="","",IF(N(L1027)&gt;0,SUMIFS('GSC current'!$L$2:$L$2001,'GSC current'!$I$2:$I$2001,B1027)/L1027,""))</f>
        <v/>
      </c>
      <c r="O1027">
        <f>IF(A1027="","",IFERROR(SUMIFS('GSC previous'!$J$2:$J$2001,'GSC previous'!$I$2:$I$2001,B1027),0))</f>
        <v/>
      </c>
      <c r="P1027" s="22">
        <f>IF(A1027="","",IF(N(O1027)&gt;0,(K1027-O1027)/O1027,""))</f>
        <v/>
      </c>
      <c r="Q1027">
        <f>IF(A1027="","",IFERROR(SUMIFS(GA4!$P$2:$P$2001,GA4!$O$2:$O$2001,B1027),0))</f>
        <v/>
      </c>
      <c r="R1027" s="23">
        <f>IF(A1027="","",IF(N(Q1027)&gt;0,SUMIFS(GA4!$Q$2:$Q$2001,GA4!$O$2:$O$2001,B1027)/Q1027,""))</f>
        <v/>
      </c>
      <c r="S1027">
        <f>IF(A1027="","",IFERROR(SUMIFS(GA4!$R$2:$R$2001,GA4!$O$2:$O$2001,B1027),0))</f>
        <v/>
      </c>
      <c r="T1027">
        <f>IF(A1027="","",IF(AND(ISNUMBER(F1027),LEFT(C1027&amp;"",1)="2"),IF(F1027&lt;Rules!$B$9,"Yes","No"),"No"))</f>
        <v/>
      </c>
      <c r="U1027">
        <f>IF(A1027="","",IF(AND(N(O1027)&gt;=Rules!$B$8,ISNUMBER(P1027)),IF(P1027&lt;=-Rules!$B$7,"Yes","No"),"No"))</f>
        <v/>
      </c>
      <c r="V1027">
        <f>IF(A1027="","",IF(AND(N(L1027)&gt;=Rules!$B$6,ISNUMBER(N1027)),IF(AND(N1027&gt;=Rules!$B$10,N1027&lt;=Rules!$B$11),"Yes","No"),"No"))</f>
        <v/>
      </c>
      <c r="W1027">
        <f>IF(A1027="","",IF(I1027&lt;&gt;"","Yes","No"))</f>
        <v/>
      </c>
      <c r="X1027">
        <f>IF(I1027="","",IF(SUMIFS($K$3:$K$2002,$A$3:$A$2002,SUBSTITUTE(SUBSTITUTE(I1027,"?","~?"),"*","~*"))&gt;N(K1027),"Yes","No"))</f>
        <v/>
      </c>
      <c r="Y1027">
        <f>IF(A1027="","",IF(N(S1027)&gt;0,"Yes","No"))</f>
        <v/>
      </c>
      <c r="Z1027">
        <f>IF(A1027="","",IF(AND(N(K1027)&lt;Rules!$B$5,N(L1027)&lt;Rules!$B$6,N(Q1027)&lt;Rules!$B$13,Y1027="No"),"Yes","No"))</f>
        <v/>
      </c>
      <c r="AA1027">
        <f>IF(A1027="","",IF(LEFT(C1027&amp;"",1)="3","Redirect",IF(OR(LEFT(C1027&amp;"",1)="4",LEFT(C1027&amp;"",1)="5"),IF(OR(N(K1027)&gt;0,N(AC1027)&gt;=Rules!$B$14),"Redirect","Prune"),IF(D1027="Non-Indexable","Keep",IF(AND(W1027="Yes",X1027="Yes",Y1027="No"),"Merge",IF(OR(U1027="Yes",V1027="Yes",AND(T1027="Yes",N(L1027)&gt;=Rules!$B$6)),"Update",IF(Z1027="Yes",IF(N(AC1027)&gt;=Rules!$B$14,"Redirect","Prune"),"Keep")))))))</f>
        <v/>
      </c>
      <c r="AB1027">
        <f>IF(A1027="","",IF(LEFT(C1027&amp;"",1)="3","Already redirects ("&amp;C1027&amp;"). Update internal links to point at the final URL.",IF(OR(LEFT(C1027&amp;"",1)="4",LEFT(C1027&amp;"",1)="5"),IF(AA1027="Redirect","Returns "&amp;C1027&amp;" but still has "&amp;N(K1027)&amp;" clicks and "&amp;N(AC1027)&amp;" referring domains. 301 it to the closest live page.","Returns "&amp;C1027&amp;" with no clicks or links. Remove internal links and let it 404 or 410."),IF(D1027="Non-Indexable","Non-indexable ("&amp;E1027&amp;"). Keep if that is intentional; otherwise fix the canonical or noindex.",IF(AA1027="Merge","Overlaps with "&amp;I1027&amp;IF(N(J1027)&gt;0," (similarity "&amp;TEXT(J1027,"0.00")&amp;")","")&amp;", which gets more clicks. Merge the useful parts into it and 301 this URL.",IF(AA1027="Update",MID(IF(U1027="Yes","; Clicks down "&amp;TEXT(-P1027,"0%")&amp;" on the previous period","")&amp;IF(V1027="Yes","; Average position "&amp;TEXT(N1027,"0.0")&amp;" on "&amp;TEXT(L1027,"#,##0")&amp;" impressions (striking distance)","")&amp;IF(AND(T1027="Yes",N(L1027)&gt;=Rules!$B$6),"; Thin ("&amp;F1027&amp;" words) but has search demand",""),3,400),IF(AA1027="Prune","Low value: "&amp;N(K1027)&amp;" clicks, "&amp;N(L1027)&amp;" impressions, "&amp;N(Q1027)&amp;" sessions, no key events. Remove or noindex it and update internal links.",IF(AA1027="Redirect","Low value but "&amp;N(AC1027)&amp;" referring domains. 301 it to the closest relevant page to keep those links.",IF(AND(Z1027="No",Y1027="Yes",N(K1027)&lt;Rules!$B$5),"Low search traffic but it converts (key events: "&amp;S1027&amp;"). Keep it and link to it.",IF(W1027="Yes","Stronger than the page it overlaps ("&amp;I1027&amp;"). Keep; merge that page into this one.","Healthy: "&amp;N(K1027)&amp;" clicks"&amp;IF(ISNUMBER(N1027),", average position "&amp;TEXT(N1027,"0.0"),"")&amp;". Keep and monitor."))))))))))</f>
        <v/>
      </c>
      <c r="AE1027">
        <f>IF(A1027="","",IF(AD1027&lt;&gt;"",AD1027,AA1027))</f>
        <v/>
      </c>
    </row>
    <row r="1028">
      <c r="A1028">
        <f>IF(Crawl!A1027="","",Crawl!A1027)</f>
        <v/>
      </c>
      <c r="B1028">
        <f>IF(A1028="","",Crawl!EC1027)</f>
        <v/>
      </c>
      <c r="C1028">
        <f>IF(A1028="","",IFERROR(INDEX(Crawl!$A1027:$DZ1027,1,Rules!$H$6),""))</f>
        <v/>
      </c>
      <c r="D1028">
        <f>IF(A1028="","",IFERROR(INDEX(Crawl!$A1027:$DZ1027,1,Rules!$H$7),"")&amp;"")</f>
        <v/>
      </c>
      <c r="E1028">
        <f>IF(A1028="","",IFERROR(INDEX(Crawl!$A1027:$DZ1027,1,Rules!$H$8),"")&amp;"")</f>
        <v/>
      </c>
      <c r="F1028">
        <f>IF(A1028="","",IFERROR(INDEX(Crawl!$A1027:$DZ1027,1,Rules!$H$9),""))</f>
        <v/>
      </c>
      <c r="G1028">
        <f>IF(A1028="","",IFERROR(INDEX(Crawl!$A1027:$DZ1027,1,Rules!$H$10),""))</f>
        <v/>
      </c>
      <c r="H1028">
        <f>IF(A1028="","",IFERROR(INDEX(Crawl!$A1027:$DZ1027,1,Rules!$H$12),""))</f>
        <v/>
      </c>
      <c r="I1028">
        <f>IF(A1028="","",IF(AND(N(H1028)&gt;0,IFERROR(INDEX(Crawl!$A1027:$DZ1027,1,Rules!$H$11),"")&amp;""&lt;&gt;""),IFERROR(INDEX(Crawl!$A1027:$DZ1027,1,Rules!$H$11),"")&amp;"",IF(AND(ISNUMBER(J1028),N(J1028)&gt;=Rules!$B$12,IFERROR(INDEX(Crawl!$A1027:$DZ1027,1,Rules!$H$13),"")&amp;""&lt;&gt;""),IFERROR(INDEX(Crawl!$A1027:$DZ1027,1,Rules!$H$13),"")&amp;"","")))</f>
        <v/>
      </c>
      <c r="J1028" s="19">
        <f>IF(A1028="","",IF(IFERROR(INDEX(Crawl!$A1027:$DZ1027,1,Rules!$H$14),"")&amp;""="","",IFERROR(INDEX(Crawl!$A1027:$DZ1027,1,Rules!$H$14),"")))</f>
        <v/>
      </c>
      <c r="K1028">
        <f>IF(A1028="","",IFERROR(SUMIFS('GSC current'!$J$2:$J$2001,'GSC current'!$I$2:$I$2001,B1028),0))</f>
        <v/>
      </c>
      <c r="L1028">
        <f>IF(A1028="","",IFERROR(SUMIFS('GSC current'!$K$2:$K$2001,'GSC current'!$I$2:$I$2001,B1028),0))</f>
        <v/>
      </c>
      <c r="M1028" s="20">
        <f>IF(A1028="","",IF(N(L1028)&gt;0,K1028/L1028,""))</f>
        <v/>
      </c>
      <c r="N1028" s="21">
        <f>IF(A1028="","",IF(N(L1028)&gt;0,SUMIFS('GSC current'!$L$2:$L$2001,'GSC current'!$I$2:$I$2001,B1028)/L1028,""))</f>
        <v/>
      </c>
      <c r="O1028">
        <f>IF(A1028="","",IFERROR(SUMIFS('GSC previous'!$J$2:$J$2001,'GSC previous'!$I$2:$I$2001,B1028),0))</f>
        <v/>
      </c>
      <c r="P1028" s="22">
        <f>IF(A1028="","",IF(N(O1028)&gt;0,(K1028-O1028)/O1028,""))</f>
        <v/>
      </c>
      <c r="Q1028">
        <f>IF(A1028="","",IFERROR(SUMIFS(GA4!$P$2:$P$2001,GA4!$O$2:$O$2001,B1028),0))</f>
        <v/>
      </c>
      <c r="R1028" s="23">
        <f>IF(A1028="","",IF(N(Q1028)&gt;0,SUMIFS(GA4!$Q$2:$Q$2001,GA4!$O$2:$O$2001,B1028)/Q1028,""))</f>
        <v/>
      </c>
      <c r="S1028">
        <f>IF(A1028="","",IFERROR(SUMIFS(GA4!$R$2:$R$2001,GA4!$O$2:$O$2001,B1028),0))</f>
        <v/>
      </c>
      <c r="T1028">
        <f>IF(A1028="","",IF(AND(ISNUMBER(F1028),LEFT(C1028&amp;"",1)="2"),IF(F1028&lt;Rules!$B$9,"Yes","No"),"No"))</f>
        <v/>
      </c>
      <c r="U1028">
        <f>IF(A1028="","",IF(AND(N(O1028)&gt;=Rules!$B$8,ISNUMBER(P1028)),IF(P1028&lt;=-Rules!$B$7,"Yes","No"),"No"))</f>
        <v/>
      </c>
      <c r="V1028">
        <f>IF(A1028="","",IF(AND(N(L1028)&gt;=Rules!$B$6,ISNUMBER(N1028)),IF(AND(N1028&gt;=Rules!$B$10,N1028&lt;=Rules!$B$11),"Yes","No"),"No"))</f>
        <v/>
      </c>
      <c r="W1028">
        <f>IF(A1028="","",IF(I1028&lt;&gt;"","Yes","No"))</f>
        <v/>
      </c>
      <c r="X1028">
        <f>IF(I1028="","",IF(SUMIFS($K$3:$K$2002,$A$3:$A$2002,SUBSTITUTE(SUBSTITUTE(I1028,"?","~?"),"*","~*"))&gt;N(K1028),"Yes","No"))</f>
        <v/>
      </c>
      <c r="Y1028">
        <f>IF(A1028="","",IF(N(S1028)&gt;0,"Yes","No"))</f>
        <v/>
      </c>
      <c r="Z1028">
        <f>IF(A1028="","",IF(AND(N(K1028)&lt;Rules!$B$5,N(L1028)&lt;Rules!$B$6,N(Q1028)&lt;Rules!$B$13,Y1028="No"),"Yes","No"))</f>
        <v/>
      </c>
      <c r="AA1028">
        <f>IF(A1028="","",IF(LEFT(C1028&amp;"",1)="3","Redirect",IF(OR(LEFT(C1028&amp;"",1)="4",LEFT(C1028&amp;"",1)="5"),IF(OR(N(K1028)&gt;0,N(AC1028)&gt;=Rules!$B$14),"Redirect","Prune"),IF(D1028="Non-Indexable","Keep",IF(AND(W1028="Yes",X1028="Yes",Y1028="No"),"Merge",IF(OR(U1028="Yes",V1028="Yes",AND(T1028="Yes",N(L1028)&gt;=Rules!$B$6)),"Update",IF(Z1028="Yes",IF(N(AC1028)&gt;=Rules!$B$14,"Redirect","Prune"),"Keep")))))))</f>
        <v/>
      </c>
      <c r="AB1028">
        <f>IF(A1028="","",IF(LEFT(C1028&amp;"",1)="3","Already redirects ("&amp;C1028&amp;"). Update internal links to point at the final URL.",IF(OR(LEFT(C1028&amp;"",1)="4",LEFT(C1028&amp;"",1)="5"),IF(AA1028="Redirect","Returns "&amp;C1028&amp;" but still has "&amp;N(K1028)&amp;" clicks and "&amp;N(AC1028)&amp;" referring domains. 301 it to the closest live page.","Returns "&amp;C1028&amp;" with no clicks or links. Remove internal links and let it 404 or 410."),IF(D1028="Non-Indexable","Non-indexable ("&amp;E1028&amp;"). Keep if that is intentional; otherwise fix the canonical or noindex.",IF(AA1028="Merge","Overlaps with "&amp;I1028&amp;IF(N(J1028)&gt;0," (similarity "&amp;TEXT(J1028,"0.00")&amp;")","")&amp;", which gets more clicks. Merge the useful parts into it and 301 this URL.",IF(AA1028="Update",MID(IF(U1028="Yes","; Clicks down "&amp;TEXT(-P1028,"0%")&amp;" on the previous period","")&amp;IF(V1028="Yes","; Average position "&amp;TEXT(N1028,"0.0")&amp;" on "&amp;TEXT(L1028,"#,##0")&amp;" impressions (striking distance)","")&amp;IF(AND(T1028="Yes",N(L1028)&gt;=Rules!$B$6),"; Thin ("&amp;F1028&amp;" words) but has search demand",""),3,400),IF(AA1028="Prune","Low value: "&amp;N(K1028)&amp;" clicks, "&amp;N(L1028)&amp;" impressions, "&amp;N(Q1028)&amp;" sessions, no key events. Remove or noindex it and update internal links.",IF(AA1028="Redirect","Low value but "&amp;N(AC1028)&amp;" referring domains. 301 it to the closest relevant page to keep those links.",IF(AND(Z1028="No",Y1028="Yes",N(K1028)&lt;Rules!$B$5),"Low search traffic but it converts (key events: "&amp;S1028&amp;"). Keep it and link to it.",IF(W1028="Yes","Stronger than the page it overlaps ("&amp;I1028&amp;"). Keep; merge that page into this one.","Healthy: "&amp;N(K1028)&amp;" clicks"&amp;IF(ISNUMBER(N1028),", average position "&amp;TEXT(N1028,"0.0"),"")&amp;". Keep and monitor."))))))))))</f>
        <v/>
      </c>
      <c r="AE1028">
        <f>IF(A1028="","",IF(AD1028&lt;&gt;"",AD1028,AA1028))</f>
        <v/>
      </c>
    </row>
    <row r="1029">
      <c r="A1029">
        <f>IF(Crawl!A1028="","",Crawl!A1028)</f>
        <v/>
      </c>
      <c r="B1029">
        <f>IF(A1029="","",Crawl!EC1028)</f>
        <v/>
      </c>
      <c r="C1029">
        <f>IF(A1029="","",IFERROR(INDEX(Crawl!$A1028:$DZ1028,1,Rules!$H$6),""))</f>
        <v/>
      </c>
      <c r="D1029">
        <f>IF(A1029="","",IFERROR(INDEX(Crawl!$A1028:$DZ1028,1,Rules!$H$7),"")&amp;"")</f>
        <v/>
      </c>
      <c r="E1029">
        <f>IF(A1029="","",IFERROR(INDEX(Crawl!$A1028:$DZ1028,1,Rules!$H$8),"")&amp;"")</f>
        <v/>
      </c>
      <c r="F1029">
        <f>IF(A1029="","",IFERROR(INDEX(Crawl!$A1028:$DZ1028,1,Rules!$H$9),""))</f>
        <v/>
      </c>
      <c r="G1029">
        <f>IF(A1029="","",IFERROR(INDEX(Crawl!$A1028:$DZ1028,1,Rules!$H$10),""))</f>
        <v/>
      </c>
      <c r="H1029">
        <f>IF(A1029="","",IFERROR(INDEX(Crawl!$A1028:$DZ1028,1,Rules!$H$12),""))</f>
        <v/>
      </c>
      <c r="I1029">
        <f>IF(A1029="","",IF(AND(N(H1029)&gt;0,IFERROR(INDEX(Crawl!$A1028:$DZ1028,1,Rules!$H$11),"")&amp;""&lt;&gt;""),IFERROR(INDEX(Crawl!$A1028:$DZ1028,1,Rules!$H$11),"")&amp;"",IF(AND(ISNUMBER(J1029),N(J1029)&gt;=Rules!$B$12,IFERROR(INDEX(Crawl!$A1028:$DZ1028,1,Rules!$H$13),"")&amp;""&lt;&gt;""),IFERROR(INDEX(Crawl!$A1028:$DZ1028,1,Rules!$H$13),"")&amp;"","")))</f>
        <v/>
      </c>
      <c r="J1029" s="19">
        <f>IF(A1029="","",IF(IFERROR(INDEX(Crawl!$A1028:$DZ1028,1,Rules!$H$14),"")&amp;""="","",IFERROR(INDEX(Crawl!$A1028:$DZ1028,1,Rules!$H$14),"")))</f>
        <v/>
      </c>
      <c r="K1029">
        <f>IF(A1029="","",IFERROR(SUMIFS('GSC current'!$J$2:$J$2001,'GSC current'!$I$2:$I$2001,B1029),0))</f>
        <v/>
      </c>
      <c r="L1029">
        <f>IF(A1029="","",IFERROR(SUMIFS('GSC current'!$K$2:$K$2001,'GSC current'!$I$2:$I$2001,B1029),0))</f>
        <v/>
      </c>
      <c r="M1029" s="20">
        <f>IF(A1029="","",IF(N(L1029)&gt;0,K1029/L1029,""))</f>
        <v/>
      </c>
      <c r="N1029" s="21">
        <f>IF(A1029="","",IF(N(L1029)&gt;0,SUMIFS('GSC current'!$L$2:$L$2001,'GSC current'!$I$2:$I$2001,B1029)/L1029,""))</f>
        <v/>
      </c>
      <c r="O1029">
        <f>IF(A1029="","",IFERROR(SUMIFS('GSC previous'!$J$2:$J$2001,'GSC previous'!$I$2:$I$2001,B1029),0))</f>
        <v/>
      </c>
      <c r="P1029" s="22">
        <f>IF(A1029="","",IF(N(O1029)&gt;0,(K1029-O1029)/O1029,""))</f>
        <v/>
      </c>
      <c r="Q1029">
        <f>IF(A1029="","",IFERROR(SUMIFS(GA4!$P$2:$P$2001,GA4!$O$2:$O$2001,B1029),0))</f>
        <v/>
      </c>
      <c r="R1029" s="23">
        <f>IF(A1029="","",IF(N(Q1029)&gt;0,SUMIFS(GA4!$Q$2:$Q$2001,GA4!$O$2:$O$2001,B1029)/Q1029,""))</f>
        <v/>
      </c>
      <c r="S1029">
        <f>IF(A1029="","",IFERROR(SUMIFS(GA4!$R$2:$R$2001,GA4!$O$2:$O$2001,B1029),0))</f>
        <v/>
      </c>
      <c r="T1029">
        <f>IF(A1029="","",IF(AND(ISNUMBER(F1029),LEFT(C1029&amp;"",1)="2"),IF(F1029&lt;Rules!$B$9,"Yes","No"),"No"))</f>
        <v/>
      </c>
      <c r="U1029">
        <f>IF(A1029="","",IF(AND(N(O1029)&gt;=Rules!$B$8,ISNUMBER(P1029)),IF(P1029&lt;=-Rules!$B$7,"Yes","No"),"No"))</f>
        <v/>
      </c>
      <c r="V1029">
        <f>IF(A1029="","",IF(AND(N(L1029)&gt;=Rules!$B$6,ISNUMBER(N1029)),IF(AND(N1029&gt;=Rules!$B$10,N1029&lt;=Rules!$B$11),"Yes","No"),"No"))</f>
        <v/>
      </c>
      <c r="W1029">
        <f>IF(A1029="","",IF(I1029&lt;&gt;"","Yes","No"))</f>
        <v/>
      </c>
      <c r="X1029">
        <f>IF(I1029="","",IF(SUMIFS($K$3:$K$2002,$A$3:$A$2002,SUBSTITUTE(SUBSTITUTE(I1029,"?","~?"),"*","~*"))&gt;N(K1029),"Yes","No"))</f>
        <v/>
      </c>
      <c r="Y1029">
        <f>IF(A1029="","",IF(N(S1029)&gt;0,"Yes","No"))</f>
        <v/>
      </c>
      <c r="Z1029">
        <f>IF(A1029="","",IF(AND(N(K1029)&lt;Rules!$B$5,N(L1029)&lt;Rules!$B$6,N(Q1029)&lt;Rules!$B$13,Y1029="No"),"Yes","No"))</f>
        <v/>
      </c>
      <c r="AA1029">
        <f>IF(A1029="","",IF(LEFT(C1029&amp;"",1)="3","Redirect",IF(OR(LEFT(C1029&amp;"",1)="4",LEFT(C1029&amp;"",1)="5"),IF(OR(N(K1029)&gt;0,N(AC1029)&gt;=Rules!$B$14),"Redirect","Prune"),IF(D1029="Non-Indexable","Keep",IF(AND(W1029="Yes",X1029="Yes",Y1029="No"),"Merge",IF(OR(U1029="Yes",V1029="Yes",AND(T1029="Yes",N(L1029)&gt;=Rules!$B$6)),"Update",IF(Z1029="Yes",IF(N(AC1029)&gt;=Rules!$B$14,"Redirect","Prune"),"Keep")))))))</f>
        <v/>
      </c>
      <c r="AB1029">
        <f>IF(A1029="","",IF(LEFT(C1029&amp;"",1)="3","Already redirects ("&amp;C1029&amp;"). Update internal links to point at the final URL.",IF(OR(LEFT(C1029&amp;"",1)="4",LEFT(C1029&amp;"",1)="5"),IF(AA1029="Redirect","Returns "&amp;C1029&amp;" but still has "&amp;N(K1029)&amp;" clicks and "&amp;N(AC1029)&amp;" referring domains. 301 it to the closest live page.","Returns "&amp;C1029&amp;" with no clicks or links. Remove internal links and let it 404 or 410."),IF(D1029="Non-Indexable","Non-indexable ("&amp;E1029&amp;"). Keep if that is intentional; otherwise fix the canonical or noindex.",IF(AA1029="Merge","Overlaps with "&amp;I1029&amp;IF(N(J1029)&gt;0," (similarity "&amp;TEXT(J1029,"0.00")&amp;")","")&amp;", which gets more clicks. Merge the useful parts into it and 301 this URL.",IF(AA1029="Update",MID(IF(U1029="Yes","; Clicks down "&amp;TEXT(-P1029,"0%")&amp;" on the previous period","")&amp;IF(V1029="Yes","; Average position "&amp;TEXT(N1029,"0.0")&amp;" on "&amp;TEXT(L1029,"#,##0")&amp;" impressions (striking distance)","")&amp;IF(AND(T1029="Yes",N(L1029)&gt;=Rules!$B$6),"; Thin ("&amp;F1029&amp;" words) but has search demand",""),3,400),IF(AA1029="Prune","Low value: "&amp;N(K1029)&amp;" clicks, "&amp;N(L1029)&amp;" impressions, "&amp;N(Q1029)&amp;" sessions, no key events. Remove or noindex it and update internal links.",IF(AA1029="Redirect","Low value but "&amp;N(AC1029)&amp;" referring domains. 301 it to the closest relevant page to keep those links.",IF(AND(Z1029="No",Y1029="Yes",N(K1029)&lt;Rules!$B$5),"Low search traffic but it converts (key events: "&amp;S1029&amp;"). Keep it and link to it.",IF(W1029="Yes","Stronger than the page it overlaps ("&amp;I1029&amp;"). Keep; merge that page into this one.","Healthy: "&amp;N(K1029)&amp;" clicks"&amp;IF(ISNUMBER(N1029),", average position "&amp;TEXT(N1029,"0.0"),"")&amp;". Keep and monitor."))))))))))</f>
        <v/>
      </c>
      <c r="AE1029">
        <f>IF(A1029="","",IF(AD1029&lt;&gt;"",AD1029,AA1029))</f>
        <v/>
      </c>
    </row>
    <row r="1030">
      <c r="A1030">
        <f>IF(Crawl!A1029="","",Crawl!A1029)</f>
        <v/>
      </c>
      <c r="B1030">
        <f>IF(A1030="","",Crawl!EC1029)</f>
        <v/>
      </c>
      <c r="C1030">
        <f>IF(A1030="","",IFERROR(INDEX(Crawl!$A1029:$DZ1029,1,Rules!$H$6),""))</f>
        <v/>
      </c>
      <c r="D1030">
        <f>IF(A1030="","",IFERROR(INDEX(Crawl!$A1029:$DZ1029,1,Rules!$H$7),"")&amp;"")</f>
        <v/>
      </c>
      <c r="E1030">
        <f>IF(A1030="","",IFERROR(INDEX(Crawl!$A1029:$DZ1029,1,Rules!$H$8),"")&amp;"")</f>
        <v/>
      </c>
      <c r="F1030">
        <f>IF(A1030="","",IFERROR(INDEX(Crawl!$A1029:$DZ1029,1,Rules!$H$9),""))</f>
        <v/>
      </c>
      <c r="G1030">
        <f>IF(A1030="","",IFERROR(INDEX(Crawl!$A1029:$DZ1029,1,Rules!$H$10),""))</f>
        <v/>
      </c>
      <c r="H1030">
        <f>IF(A1030="","",IFERROR(INDEX(Crawl!$A1029:$DZ1029,1,Rules!$H$12),""))</f>
        <v/>
      </c>
      <c r="I1030">
        <f>IF(A1030="","",IF(AND(N(H1030)&gt;0,IFERROR(INDEX(Crawl!$A1029:$DZ1029,1,Rules!$H$11),"")&amp;""&lt;&gt;""),IFERROR(INDEX(Crawl!$A1029:$DZ1029,1,Rules!$H$11),"")&amp;"",IF(AND(ISNUMBER(J1030),N(J1030)&gt;=Rules!$B$12,IFERROR(INDEX(Crawl!$A1029:$DZ1029,1,Rules!$H$13),"")&amp;""&lt;&gt;""),IFERROR(INDEX(Crawl!$A1029:$DZ1029,1,Rules!$H$13),"")&amp;"","")))</f>
        <v/>
      </c>
      <c r="J1030" s="19">
        <f>IF(A1030="","",IF(IFERROR(INDEX(Crawl!$A1029:$DZ1029,1,Rules!$H$14),"")&amp;""="","",IFERROR(INDEX(Crawl!$A1029:$DZ1029,1,Rules!$H$14),"")))</f>
        <v/>
      </c>
      <c r="K1030">
        <f>IF(A1030="","",IFERROR(SUMIFS('GSC current'!$J$2:$J$2001,'GSC current'!$I$2:$I$2001,B1030),0))</f>
        <v/>
      </c>
      <c r="L1030">
        <f>IF(A1030="","",IFERROR(SUMIFS('GSC current'!$K$2:$K$2001,'GSC current'!$I$2:$I$2001,B1030),0))</f>
        <v/>
      </c>
      <c r="M1030" s="20">
        <f>IF(A1030="","",IF(N(L1030)&gt;0,K1030/L1030,""))</f>
        <v/>
      </c>
      <c r="N1030" s="21">
        <f>IF(A1030="","",IF(N(L1030)&gt;0,SUMIFS('GSC current'!$L$2:$L$2001,'GSC current'!$I$2:$I$2001,B1030)/L1030,""))</f>
        <v/>
      </c>
      <c r="O1030">
        <f>IF(A1030="","",IFERROR(SUMIFS('GSC previous'!$J$2:$J$2001,'GSC previous'!$I$2:$I$2001,B1030),0))</f>
        <v/>
      </c>
      <c r="P1030" s="22">
        <f>IF(A1030="","",IF(N(O1030)&gt;0,(K1030-O1030)/O1030,""))</f>
        <v/>
      </c>
      <c r="Q1030">
        <f>IF(A1030="","",IFERROR(SUMIFS(GA4!$P$2:$P$2001,GA4!$O$2:$O$2001,B1030),0))</f>
        <v/>
      </c>
      <c r="R1030" s="23">
        <f>IF(A1030="","",IF(N(Q1030)&gt;0,SUMIFS(GA4!$Q$2:$Q$2001,GA4!$O$2:$O$2001,B1030)/Q1030,""))</f>
        <v/>
      </c>
      <c r="S1030">
        <f>IF(A1030="","",IFERROR(SUMIFS(GA4!$R$2:$R$2001,GA4!$O$2:$O$2001,B1030),0))</f>
        <v/>
      </c>
      <c r="T1030">
        <f>IF(A1030="","",IF(AND(ISNUMBER(F1030),LEFT(C1030&amp;"",1)="2"),IF(F1030&lt;Rules!$B$9,"Yes","No"),"No"))</f>
        <v/>
      </c>
      <c r="U1030">
        <f>IF(A1030="","",IF(AND(N(O1030)&gt;=Rules!$B$8,ISNUMBER(P1030)),IF(P1030&lt;=-Rules!$B$7,"Yes","No"),"No"))</f>
        <v/>
      </c>
      <c r="V1030">
        <f>IF(A1030="","",IF(AND(N(L1030)&gt;=Rules!$B$6,ISNUMBER(N1030)),IF(AND(N1030&gt;=Rules!$B$10,N1030&lt;=Rules!$B$11),"Yes","No"),"No"))</f>
        <v/>
      </c>
      <c r="W1030">
        <f>IF(A1030="","",IF(I1030&lt;&gt;"","Yes","No"))</f>
        <v/>
      </c>
      <c r="X1030">
        <f>IF(I1030="","",IF(SUMIFS($K$3:$K$2002,$A$3:$A$2002,SUBSTITUTE(SUBSTITUTE(I1030,"?","~?"),"*","~*"))&gt;N(K1030),"Yes","No"))</f>
        <v/>
      </c>
      <c r="Y1030">
        <f>IF(A1030="","",IF(N(S1030)&gt;0,"Yes","No"))</f>
        <v/>
      </c>
      <c r="Z1030">
        <f>IF(A1030="","",IF(AND(N(K1030)&lt;Rules!$B$5,N(L1030)&lt;Rules!$B$6,N(Q1030)&lt;Rules!$B$13,Y1030="No"),"Yes","No"))</f>
        <v/>
      </c>
      <c r="AA1030">
        <f>IF(A1030="","",IF(LEFT(C1030&amp;"",1)="3","Redirect",IF(OR(LEFT(C1030&amp;"",1)="4",LEFT(C1030&amp;"",1)="5"),IF(OR(N(K1030)&gt;0,N(AC1030)&gt;=Rules!$B$14),"Redirect","Prune"),IF(D1030="Non-Indexable","Keep",IF(AND(W1030="Yes",X1030="Yes",Y1030="No"),"Merge",IF(OR(U1030="Yes",V1030="Yes",AND(T1030="Yes",N(L1030)&gt;=Rules!$B$6)),"Update",IF(Z1030="Yes",IF(N(AC1030)&gt;=Rules!$B$14,"Redirect","Prune"),"Keep")))))))</f>
        <v/>
      </c>
      <c r="AB1030">
        <f>IF(A1030="","",IF(LEFT(C1030&amp;"",1)="3","Already redirects ("&amp;C1030&amp;"). Update internal links to point at the final URL.",IF(OR(LEFT(C1030&amp;"",1)="4",LEFT(C1030&amp;"",1)="5"),IF(AA1030="Redirect","Returns "&amp;C1030&amp;" but still has "&amp;N(K1030)&amp;" clicks and "&amp;N(AC1030)&amp;" referring domains. 301 it to the closest live page.","Returns "&amp;C1030&amp;" with no clicks or links. Remove internal links and let it 404 or 410."),IF(D1030="Non-Indexable","Non-indexable ("&amp;E1030&amp;"). Keep if that is intentional; otherwise fix the canonical or noindex.",IF(AA1030="Merge","Overlaps with "&amp;I1030&amp;IF(N(J1030)&gt;0," (similarity "&amp;TEXT(J1030,"0.00")&amp;")","")&amp;", which gets more clicks. Merge the useful parts into it and 301 this URL.",IF(AA1030="Update",MID(IF(U1030="Yes","; Clicks down "&amp;TEXT(-P1030,"0%")&amp;" on the previous period","")&amp;IF(V1030="Yes","; Average position "&amp;TEXT(N1030,"0.0")&amp;" on "&amp;TEXT(L1030,"#,##0")&amp;" impressions (striking distance)","")&amp;IF(AND(T1030="Yes",N(L1030)&gt;=Rules!$B$6),"; Thin ("&amp;F1030&amp;" words) but has search demand",""),3,400),IF(AA1030="Prune","Low value: "&amp;N(K1030)&amp;" clicks, "&amp;N(L1030)&amp;" impressions, "&amp;N(Q1030)&amp;" sessions, no key events. Remove or noindex it and update internal links.",IF(AA1030="Redirect","Low value but "&amp;N(AC1030)&amp;" referring domains. 301 it to the closest relevant page to keep those links.",IF(AND(Z1030="No",Y1030="Yes",N(K1030)&lt;Rules!$B$5),"Low search traffic but it converts (key events: "&amp;S1030&amp;"). Keep it and link to it.",IF(W1030="Yes","Stronger than the page it overlaps ("&amp;I1030&amp;"). Keep; merge that page into this one.","Healthy: "&amp;N(K1030)&amp;" clicks"&amp;IF(ISNUMBER(N1030),", average position "&amp;TEXT(N1030,"0.0"),"")&amp;". Keep and monitor."))))))))))</f>
        <v/>
      </c>
      <c r="AE1030">
        <f>IF(A1030="","",IF(AD1030&lt;&gt;"",AD1030,AA1030))</f>
        <v/>
      </c>
    </row>
    <row r="1031">
      <c r="A1031">
        <f>IF(Crawl!A1030="","",Crawl!A1030)</f>
        <v/>
      </c>
      <c r="B1031">
        <f>IF(A1031="","",Crawl!EC1030)</f>
        <v/>
      </c>
      <c r="C1031">
        <f>IF(A1031="","",IFERROR(INDEX(Crawl!$A1030:$DZ1030,1,Rules!$H$6),""))</f>
        <v/>
      </c>
      <c r="D1031">
        <f>IF(A1031="","",IFERROR(INDEX(Crawl!$A1030:$DZ1030,1,Rules!$H$7),"")&amp;"")</f>
        <v/>
      </c>
      <c r="E1031">
        <f>IF(A1031="","",IFERROR(INDEX(Crawl!$A1030:$DZ1030,1,Rules!$H$8),"")&amp;"")</f>
        <v/>
      </c>
      <c r="F1031">
        <f>IF(A1031="","",IFERROR(INDEX(Crawl!$A1030:$DZ1030,1,Rules!$H$9),""))</f>
        <v/>
      </c>
      <c r="G1031">
        <f>IF(A1031="","",IFERROR(INDEX(Crawl!$A1030:$DZ1030,1,Rules!$H$10),""))</f>
        <v/>
      </c>
      <c r="H1031">
        <f>IF(A1031="","",IFERROR(INDEX(Crawl!$A1030:$DZ1030,1,Rules!$H$12),""))</f>
        <v/>
      </c>
      <c r="I1031">
        <f>IF(A1031="","",IF(AND(N(H1031)&gt;0,IFERROR(INDEX(Crawl!$A1030:$DZ1030,1,Rules!$H$11),"")&amp;""&lt;&gt;""),IFERROR(INDEX(Crawl!$A1030:$DZ1030,1,Rules!$H$11),"")&amp;"",IF(AND(ISNUMBER(J1031),N(J1031)&gt;=Rules!$B$12,IFERROR(INDEX(Crawl!$A1030:$DZ1030,1,Rules!$H$13),"")&amp;""&lt;&gt;""),IFERROR(INDEX(Crawl!$A1030:$DZ1030,1,Rules!$H$13),"")&amp;"","")))</f>
        <v/>
      </c>
      <c r="J1031" s="19">
        <f>IF(A1031="","",IF(IFERROR(INDEX(Crawl!$A1030:$DZ1030,1,Rules!$H$14),"")&amp;""="","",IFERROR(INDEX(Crawl!$A1030:$DZ1030,1,Rules!$H$14),"")))</f>
        <v/>
      </c>
      <c r="K1031">
        <f>IF(A1031="","",IFERROR(SUMIFS('GSC current'!$J$2:$J$2001,'GSC current'!$I$2:$I$2001,B1031),0))</f>
        <v/>
      </c>
      <c r="L1031">
        <f>IF(A1031="","",IFERROR(SUMIFS('GSC current'!$K$2:$K$2001,'GSC current'!$I$2:$I$2001,B1031),0))</f>
        <v/>
      </c>
      <c r="M1031" s="20">
        <f>IF(A1031="","",IF(N(L1031)&gt;0,K1031/L1031,""))</f>
        <v/>
      </c>
      <c r="N1031" s="21">
        <f>IF(A1031="","",IF(N(L1031)&gt;0,SUMIFS('GSC current'!$L$2:$L$2001,'GSC current'!$I$2:$I$2001,B1031)/L1031,""))</f>
        <v/>
      </c>
      <c r="O1031">
        <f>IF(A1031="","",IFERROR(SUMIFS('GSC previous'!$J$2:$J$2001,'GSC previous'!$I$2:$I$2001,B1031),0))</f>
        <v/>
      </c>
      <c r="P1031" s="22">
        <f>IF(A1031="","",IF(N(O1031)&gt;0,(K1031-O1031)/O1031,""))</f>
        <v/>
      </c>
      <c r="Q1031">
        <f>IF(A1031="","",IFERROR(SUMIFS(GA4!$P$2:$P$2001,GA4!$O$2:$O$2001,B1031),0))</f>
        <v/>
      </c>
      <c r="R1031" s="23">
        <f>IF(A1031="","",IF(N(Q1031)&gt;0,SUMIFS(GA4!$Q$2:$Q$2001,GA4!$O$2:$O$2001,B1031)/Q1031,""))</f>
        <v/>
      </c>
      <c r="S1031">
        <f>IF(A1031="","",IFERROR(SUMIFS(GA4!$R$2:$R$2001,GA4!$O$2:$O$2001,B1031),0))</f>
        <v/>
      </c>
      <c r="T1031">
        <f>IF(A1031="","",IF(AND(ISNUMBER(F1031),LEFT(C1031&amp;"",1)="2"),IF(F1031&lt;Rules!$B$9,"Yes","No"),"No"))</f>
        <v/>
      </c>
      <c r="U1031">
        <f>IF(A1031="","",IF(AND(N(O1031)&gt;=Rules!$B$8,ISNUMBER(P1031)),IF(P1031&lt;=-Rules!$B$7,"Yes","No"),"No"))</f>
        <v/>
      </c>
      <c r="V1031">
        <f>IF(A1031="","",IF(AND(N(L1031)&gt;=Rules!$B$6,ISNUMBER(N1031)),IF(AND(N1031&gt;=Rules!$B$10,N1031&lt;=Rules!$B$11),"Yes","No"),"No"))</f>
        <v/>
      </c>
      <c r="W1031">
        <f>IF(A1031="","",IF(I1031&lt;&gt;"","Yes","No"))</f>
        <v/>
      </c>
      <c r="X1031">
        <f>IF(I1031="","",IF(SUMIFS($K$3:$K$2002,$A$3:$A$2002,SUBSTITUTE(SUBSTITUTE(I1031,"?","~?"),"*","~*"))&gt;N(K1031),"Yes","No"))</f>
        <v/>
      </c>
      <c r="Y1031">
        <f>IF(A1031="","",IF(N(S1031)&gt;0,"Yes","No"))</f>
        <v/>
      </c>
      <c r="Z1031">
        <f>IF(A1031="","",IF(AND(N(K1031)&lt;Rules!$B$5,N(L1031)&lt;Rules!$B$6,N(Q1031)&lt;Rules!$B$13,Y1031="No"),"Yes","No"))</f>
        <v/>
      </c>
      <c r="AA1031">
        <f>IF(A1031="","",IF(LEFT(C1031&amp;"",1)="3","Redirect",IF(OR(LEFT(C1031&amp;"",1)="4",LEFT(C1031&amp;"",1)="5"),IF(OR(N(K1031)&gt;0,N(AC1031)&gt;=Rules!$B$14),"Redirect","Prune"),IF(D1031="Non-Indexable","Keep",IF(AND(W1031="Yes",X1031="Yes",Y1031="No"),"Merge",IF(OR(U1031="Yes",V1031="Yes",AND(T1031="Yes",N(L1031)&gt;=Rules!$B$6)),"Update",IF(Z1031="Yes",IF(N(AC1031)&gt;=Rules!$B$14,"Redirect","Prune"),"Keep")))))))</f>
        <v/>
      </c>
      <c r="AB1031">
        <f>IF(A1031="","",IF(LEFT(C1031&amp;"",1)="3","Already redirects ("&amp;C1031&amp;"). Update internal links to point at the final URL.",IF(OR(LEFT(C1031&amp;"",1)="4",LEFT(C1031&amp;"",1)="5"),IF(AA1031="Redirect","Returns "&amp;C1031&amp;" but still has "&amp;N(K1031)&amp;" clicks and "&amp;N(AC1031)&amp;" referring domains. 301 it to the closest live page.","Returns "&amp;C1031&amp;" with no clicks or links. Remove internal links and let it 404 or 410."),IF(D1031="Non-Indexable","Non-indexable ("&amp;E1031&amp;"). Keep if that is intentional; otherwise fix the canonical or noindex.",IF(AA1031="Merge","Overlaps with "&amp;I1031&amp;IF(N(J1031)&gt;0," (similarity "&amp;TEXT(J1031,"0.00")&amp;")","")&amp;", which gets more clicks. Merge the useful parts into it and 301 this URL.",IF(AA1031="Update",MID(IF(U1031="Yes","; Clicks down "&amp;TEXT(-P1031,"0%")&amp;" on the previous period","")&amp;IF(V1031="Yes","; Average position "&amp;TEXT(N1031,"0.0")&amp;" on "&amp;TEXT(L1031,"#,##0")&amp;" impressions (striking distance)","")&amp;IF(AND(T1031="Yes",N(L1031)&gt;=Rules!$B$6),"; Thin ("&amp;F1031&amp;" words) but has search demand",""),3,400),IF(AA1031="Prune","Low value: "&amp;N(K1031)&amp;" clicks, "&amp;N(L1031)&amp;" impressions, "&amp;N(Q1031)&amp;" sessions, no key events. Remove or noindex it and update internal links.",IF(AA1031="Redirect","Low value but "&amp;N(AC1031)&amp;" referring domains. 301 it to the closest relevant page to keep those links.",IF(AND(Z1031="No",Y1031="Yes",N(K1031)&lt;Rules!$B$5),"Low search traffic but it converts (key events: "&amp;S1031&amp;"). Keep it and link to it.",IF(W1031="Yes","Stronger than the page it overlaps ("&amp;I1031&amp;"). Keep; merge that page into this one.","Healthy: "&amp;N(K1031)&amp;" clicks"&amp;IF(ISNUMBER(N1031),", average position "&amp;TEXT(N1031,"0.0"),"")&amp;". Keep and monitor."))))))))))</f>
        <v/>
      </c>
      <c r="AE1031">
        <f>IF(A1031="","",IF(AD1031&lt;&gt;"",AD1031,AA1031))</f>
        <v/>
      </c>
    </row>
    <row r="1032">
      <c r="A1032">
        <f>IF(Crawl!A1031="","",Crawl!A1031)</f>
        <v/>
      </c>
      <c r="B1032">
        <f>IF(A1032="","",Crawl!EC1031)</f>
        <v/>
      </c>
      <c r="C1032">
        <f>IF(A1032="","",IFERROR(INDEX(Crawl!$A1031:$DZ1031,1,Rules!$H$6),""))</f>
        <v/>
      </c>
      <c r="D1032">
        <f>IF(A1032="","",IFERROR(INDEX(Crawl!$A1031:$DZ1031,1,Rules!$H$7),"")&amp;"")</f>
        <v/>
      </c>
      <c r="E1032">
        <f>IF(A1032="","",IFERROR(INDEX(Crawl!$A1031:$DZ1031,1,Rules!$H$8),"")&amp;"")</f>
        <v/>
      </c>
      <c r="F1032">
        <f>IF(A1032="","",IFERROR(INDEX(Crawl!$A1031:$DZ1031,1,Rules!$H$9),""))</f>
        <v/>
      </c>
      <c r="G1032">
        <f>IF(A1032="","",IFERROR(INDEX(Crawl!$A1031:$DZ1031,1,Rules!$H$10),""))</f>
        <v/>
      </c>
      <c r="H1032">
        <f>IF(A1032="","",IFERROR(INDEX(Crawl!$A1031:$DZ1031,1,Rules!$H$12),""))</f>
        <v/>
      </c>
      <c r="I1032">
        <f>IF(A1032="","",IF(AND(N(H1032)&gt;0,IFERROR(INDEX(Crawl!$A1031:$DZ1031,1,Rules!$H$11),"")&amp;""&lt;&gt;""),IFERROR(INDEX(Crawl!$A1031:$DZ1031,1,Rules!$H$11),"")&amp;"",IF(AND(ISNUMBER(J1032),N(J1032)&gt;=Rules!$B$12,IFERROR(INDEX(Crawl!$A1031:$DZ1031,1,Rules!$H$13),"")&amp;""&lt;&gt;""),IFERROR(INDEX(Crawl!$A1031:$DZ1031,1,Rules!$H$13),"")&amp;"","")))</f>
        <v/>
      </c>
      <c r="J1032" s="19">
        <f>IF(A1032="","",IF(IFERROR(INDEX(Crawl!$A1031:$DZ1031,1,Rules!$H$14),"")&amp;""="","",IFERROR(INDEX(Crawl!$A1031:$DZ1031,1,Rules!$H$14),"")))</f>
        <v/>
      </c>
      <c r="K1032">
        <f>IF(A1032="","",IFERROR(SUMIFS('GSC current'!$J$2:$J$2001,'GSC current'!$I$2:$I$2001,B1032),0))</f>
        <v/>
      </c>
      <c r="L1032">
        <f>IF(A1032="","",IFERROR(SUMIFS('GSC current'!$K$2:$K$2001,'GSC current'!$I$2:$I$2001,B1032),0))</f>
        <v/>
      </c>
      <c r="M1032" s="20">
        <f>IF(A1032="","",IF(N(L1032)&gt;0,K1032/L1032,""))</f>
        <v/>
      </c>
      <c r="N1032" s="21">
        <f>IF(A1032="","",IF(N(L1032)&gt;0,SUMIFS('GSC current'!$L$2:$L$2001,'GSC current'!$I$2:$I$2001,B1032)/L1032,""))</f>
        <v/>
      </c>
      <c r="O1032">
        <f>IF(A1032="","",IFERROR(SUMIFS('GSC previous'!$J$2:$J$2001,'GSC previous'!$I$2:$I$2001,B1032),0))</f>
        <v/>
      </c>
      <c r="P1032" s="22">
        <f>IF(A1032="","",IF(N(O1032)&gt;0,(K1032-O1032)/O1032,""))</f>
        <v/>
      </c>
      <c r="Q1032">
        <f>IF(A1032="","",IFERROR(SUMIFS(GA4!$P$2:$P$2001,GA4!$O$2:$O$2001,B1032),0))</f>
        <v/>
      </c>
      <c r="R1032" s="23">
        <f>IF(A1032="","",IF(N(Q1032)&gt;0,SUMIFS(GA4!$Q$2:$Q$2001,GA4!$O$2:$O$2001,B1032)/Q1032,""))</f>
        <v/>
      </c>
      <c r="S1032">
        <f>IF(A1032="","",IFERROR(SUMIFS(GA4!$R$2:$R$2001,GA4!$O$2:$O$2001,B1032),0))</f>
        <v/>
      </c>
      <c r="T1032">
        <f>IF(A1032="","",IF(AND(ISNUMBER(F1032),LEFT(C1032&amp;"",1)="2"),IF(F1032&lt;Rules!$B$9,"Yes","No"),"No"))</f>
        <v/>
      </c>
      <c r="U1032">
        <f>IF(A1032="","",IF(AND(N(O1032)&gt;=Rules!$B$8,ISNUMBER(P1032)),IF(P1032&lt;=-Rules!$B$7,"Yes","No"),"No"))</f>
        <v/>
      </c>
      <c r="V1032">
        <f>IF(A1032="","",IF(AND(N(L1032)&gt;=Rules!$B$6,ISNUMBER(N1032)),IF(AND(N1032&gt;=Rules!$B$10,N1032&lt;=Rules!$B$11),"Yes","No"),"No"))</f>
        <v/>
      </c>
      <c r="W1032">
        <f>IF(A1032="","",IF(I1032&lt;&gt;"","Yes","No"))</f>
        <v/>
      </c>
      <c r="X1032">
        <f>IF(I1032="","",IF(SUMIFS($K$3:$K$2002,$A$3:$A$2002,SUBSTITUTE(SUBSTITUTE(I1032,"?","~?"),"*","~*"))&gt;N(K1032),"Yes","No"))</f>
        <v/>
      </c>
      <c r="Y1032">
        <f>IF(A1032="","",IF(N(S1032)&gt;0,"Yes","No"))</f>
        <v/>
      </c>
      <c r="Z1032">
        <f>IF(A1032="","",IF(AND(N(K1032)&lt;Rules!$B$5,N(L1032)&lt;Rules!$B$6,N(Q1032)&lt;Rules!$B$13,Y1032="No"),"Yes","No"))</f>
        <v/>
      </c>
      <c r="AA1032">
        <f>IF(A1032="","",IF(LEFT(C1032&amp;"",1)="3","Redirect",IF(OR(LEFT(C1032&amp;"",1)="4",LEFT(C1032&amp;"",1)="5"),IF(OR(N(K1032)&gt;0,N(AC1032)&gt;=Rules!$B$14),"Redirect","Prune"),IF(D1032="Non-Indexable","Keep",IF(AND(W1032="Yes",X1032="Yes",Y1032="No"),"Merge",IF(OR(U1032="Yes",V1032="Yes",AND(T1032="Yes",N(L1032)&gt;=Rules!$B$6)),"Update",IF(Z1032="Yes",IF(N(AC1032)&gt;=Rules!$B$14,"Redirect","Prune"),"Keep")))))))</f>
        <v/>
      </c>
      <c r="AB1032">
        <f>IF(A1032="","",IF(LEFT(C1032&amp;"",1)="3","Already redirects ("&amp;C1032&amp;"). Update internal links to point at the final URL.",IF(OR(LEFT(C1032&amp;"",1)="4",LEFT(C1032&amp;"",1)="5"),IF(AA1032="Redirect","Returns "&amp;C1032&amp;" but still has "&amp;N(K1032)&amp;" clicks and "&amp;N(AC1032)&amp;" referring domains. 301 it to the closest live page.","Returns "&amp;C1032&amp;" with no clicks or links. Remove internal links and let it 404 or 410."),IF(D1032="Non-Indexable","Non-indexable ("&amp;E1032&amp;"). Keep if that is intentional; otherwise fix the canonical or noindex.",IF(AA1032="Merge","Overlaps with "&amp;I1032&amp;IF(N(J1032)&gt;0," (similarity "&amp;TEXT(J1032,"0.00")&amp;")","")&amp;", which gets more clicks. Merge the useful parts into it and 301 this URL.",IF(AA1032="Update",MID(IF(U1032="Yes","; Clicks down "&amp;TEXT(-P1032,"0%")&amp;" on the previous period","")&amp;IF(V1032="Yes","; Average position "&amp;TEXT(N1032,"0.0")&amp;" on "&amp;TEXT(L1032,"#,##0")&amp;" impressions (striking distance)","")&amp;IF(AND(T1032="Yes",N(L1032)&gt;=Rules!$B$6),"; Thin ("&amp;F1032&amp;" words) but has search demand",""),3,400),IF(AA1032="Prune","Low value: "&amp;N(K1032)&amp;" clicks, "&amp;N(L1032)&amp;" impressions, "&amp;N(Q1032)&amp;" sessions, no key events. Remove or noindex it and update internal links.",IF(AA1032="Redirect","Low value but "&amp;N(AC1032)&amp;" referring domains. 301 it to the closest relevant page to keep those links.",IF(AND(Z1032="No",Y1032="Yes",N(K1032)&lt;Rules!$B$5),"Low search traffic but it converts (key events: "&amp;S1032&amp;"). Keep it and link to it.",IF(W1032="Yes","Stronger than the page it overlaps ("&amp;I1032&amp;"). Keep; merge that page into this one.","Healthy: "&amp;N(K1032)&amp;" clicks"&amp;IF(ISNUMBER(N1032),", average position "&amp;TEXT(N1032,"0.0"),"")&amp;". Keep and monitor."))))))))))</f>
        <v/>
      </c>
      <c r="AE1032">
        <f>IF(A1032="","",IF(AD1032&lt;&gt;"",AD1032,AA1032))</f>
        <v/>
      </c>
    </row>
    <row r="1033">
      <c r="A1033">
        <f>IF(Crawl!A1032="","",Crawl!A1032)</f>
        <v/>
      </c>
      <c r="B1033">
        <f>IF(A1033="","",Crawl!EC1032)</f>
        <v/>
      </c>
      <c r="C1033">
        <f>IF(A1033="","",IFERROR(INDEX(Crawl!$A1032:$DZ1032,1,Rules!$H$6),""))</f>
        <v/>
      </c>
      <c r="D1033">
        <f>IF(A1033="","",IFERROR(INDEX(Crawl!$A1032:$DZ1032,1,Rules!$H$7),"")&amp;"")</f>
        <v/>
      </c>
      <c r="E1033">
        <f>IF(A1033="","",IFERROR(INDEX(Crawl!$A1032:$DZ1032,1,Rules!$H$8),"")&amp;"")</f>
        <v/>
      </c>
      <c r="F1033">
        <f>IF(A1033="","",IFERROR(INDEX(Crawl!$A1032:$DZ1032,1,Rules!$H$9),""))</f>
        <v/>
      </c>
      <c r="G1033">
        <f>IF(A1033="","",IFERROR(INDEX(Crawl!$A1032:$DZ1032,1,Rules!$H$10),""))</f>
        <v/>
      </c>
      <c r="H1033">
        <f>IF(A1033="","",IFERROR(INDEX(Crawl!$A1032:$DZ1032,1,Rules!$H$12),""))</f>
        <v/>
      </c>
      <c r="I1033">
        <f>IF(A1033="","",IF(AND(N(H1033)&gt;0,IFERROR(INDEX(Crawl!$A1032:$DZ1032,1,Rules!$H$11),"")&amp;""&lt;&gt;""),IFERROR(INDEX(Crawl!$A1032:$DZ1032,1,Rules!$H$11),"")&amp;"",IF(AND(ISNUMBER(J1033),N(J1033)&gt;=Rules!$B$12,IFERROR(INDEX(Crawl!$A1032:$DZ1032,1,Rules!$H$13),"")&amp;""&lt;&gt;""),IFERROR(INDEX(Crawl!$A1032:$DZ1032,1,Rules!$H$13),"")&amp;"","")))</f>
        <v/>
      </c>
      <c r="J1033" s="19">
        <f>IF(A1033="","",IF(IFERROR(INDEX(Crawl!$A1032:$DZ1032,1,Rules!$H$14),"")&amp;""="","",IFERROR(INDEX(Crawl!$A1032:$DZ1032,1,Rules!$H$14),"")))</f>
        <v/>
      </c>
      <c r="K1033">
        <f>IF(A1033="","",IFERROR(SUMIFS('GSC current'!$J$2:$J$2001,'GSC current'!$I$2:$I$2001,B1033),0))</f>
        <v/>
      </c>
      <c r="L1033">
        <f>IF(A1033="","",IFERROR(SUMIFS('GSC current'!$K$2:$K$2001,'GSC current'!$I$2:$I$2001,B1033),0))</f>
        <v/>
      </c>
      <c r="M1033" s="20">
        <f>IF(A1033="","",IF(N(L1033)&gt;0,K1033/L1033,""))</f>
        <v/>
      </c>
      <c r="N1033" s="21">
        <f>IF(A1033="","",IF(N(L1033)&gt;0,SUMIFS('GSC current'!$L$2:$L$2001,'GSC current'!$I$2:$I$2001,B1033)/L1033,""))</f>
        <v/>
      </c>
      <c r="O1033">
        <f>IF(A1033="","",IFERROR(SUMIFS('GSC previous'!$J$2:$J$2001,'GSC previous'!$I$2:$I$2001,B1033),0))</f>
        <v/>
      </c>
      <c r="P1033" s="22">
        <f>IF(A1033="","",IF(N(O1033)&gt;0,(K1033-O1033)/O1033,""))</f>
        <v/>
      </c>
      <c r="Q1033">
        <f>IF(A1033="","",IFERROR(SUMIFS(GA4!$P$2:$P$2001,GA4!$O$2:$O$2001,B1033),0))</f>
        <v/>
      </c>
      <c r="R1033" s="23">
        <f>IF(A1033="","",IF(N(Q1033)&gt;0,SUMIFS(GA4!$Q$2:$Q$2001,GA4!$O$2:$O$2001,B1033)/Q1033,""))</f>
        <v/>
      </c>
      <c r="S1033">
        <f>IF(A1033="","",IFERROR(SUMIFS(GA4!$R$2:$R$2001,GA4!$O$2:$O$2001,B1033),0))</f>
        <v/>
      </c>
      <c r="T1033">
        <f>IF(A1033="","",IF(AND(ISNUMBER(F1033),LEFT(C1033&amp;"",1)="2"),IF(F1033&lt;Rules!$B$9,"Yes","No"),"No"))</f>
        <v/>
      </c>
      <c r="U1033">
        <f>IF(A1033="","",IF(AND(N(O1033)&gt;=Rules!$B$8,ISNUMBER(P1033)),IF(P1033&lt;=-Rules!$B$7,"Yes","No"),"No"))</f>
        <v/>
      </c>
      <c r="V1033">
        <f>IF(A1033="","",IF(AND(N(L1033)&gt;=Rules!$B$6,ISNUMBER(N1033)),IF(AND(N1033&gt;=Rules!$B$10,N1033&lt;=Rules!$B$11),"Yes","No"),"No"))</f>
        <v/>
      </c>
      <c r="W1033">
        <f>IF(A1033="","",IF(I1033&lt;&gt;"","Yes","No"))</f>
        <v/>
      </c>
      <c r="X1033">
        <f>IF(I1033="","",IF(SUMIFS($K$3:$K$2002,$A$3:$A$2002,SUBSTITUTE(SUBSTITUTE(I1033,"?","~?"),"*","~*"))&gt;N(K1033),"Yes","No"))</f>
        <v/>
      </c>
      <c r="Y1033">
        <f>IF(A1033="","",IF(N(S1033)&gt;0,"Yes","No"))</f>
        <v/>
      </c>
      <c r="Z1033">
        <f>IF(A1033="","",IF(AND(N(K1033)&lt;Rules!$B$5,N(L1033)&lt;Rules!$B$6,N(Q1033)&lt;Rules!$B$13,Y1033="No"),"Yes","No"))</f>
        <v/>
      </c>
      <c r="AA1033">
        <f>IF(A1033="","",IF(LEFT(C1033&amp;"",1)="3","Redirect",IF(OR(LEFT(C1033&amp;"",1)="4",LEFT(C1033&amp;"",1)="5"),IF(OR(N(K1033)&gt;0,N(AC1033)&gt;=Rules!$B$14),"Redirect","Prune"),IF(D1033="Non-Indexable","Keep",IF(AND(W1033="Yes",X1033="Yes",Y1033="No"),"Merge",IF(OR(U1033="Yes",V1033="Yes",AND(T1033="Yes",N(L1033)&gt;=Rules!$B$6)),"Update",IF(Z1033="Yes",IF(N(AC1033)&gt;=Rules!$B$14,"Redirect","Prune"),"Keep")))))))</f>
        <v/>
      </c>
      <c r="AB1033">
        <f>IF(A1033="","",IF(LEFT(C1033&amp;"",1)="3","Already redirects ("&amp;C1033&amp;"). Update internal links to point at the final URL.",IF(OR(LEFT(C1033&amp;"",1)="4",LEFT(C1033&amp;"",1)="5"),IF(AA1033="Redirect","Returns "&amp;C1033&amp;" but still has "&amp;N(K1033)&amp;" clicks and "&amp;N(AC1033)&amp;" referring domains. 301 it to the closest live page.","Returns "&amp;C1033&amp;" with no clicks or links. Remove internal links and let it 404 or 410."),IF(D1033="Non-Indexable","Non-indexable ("&amp;E1033&amp;"). Keep if that is intentional; otherwise fix the canonical or noindex.",IF(AA1033="Merge","Overlaps with "&amp;I1033&amp;IF(N(J1033)&gt;0," (similarity "&amp;TEXT(J1033,"0.00")&amp;")","")&amp;", which gets more clicks. Merge the useful parts into it and 301 this URL.",IF(AA1033="Update",MID(IF(U1033="Yes","; Clicks down "&amp;TEXT(-P1033,"0%")&amp;" on the previous period","")&amp;IF(V1033="Yes","; Average position "&amp;TEXT(N1033,"0.0")&amp;" on "&amp;TEXT(L1033,"#,##0")&amp;" impressions (striking distance)","")&amp;IF(AND(T1033="Yes",N(L1033)&gt;=Rules!$B$6),"; Thin ("&amp;F1033&amp;" words) but has search demand",""),3,400),IF(AA1033="Prune","Low value: "&amp;N(K1033)&amp;" clicks, "&amp;N(L1033)&amp;" impressions, "&amp;N(Q1033)&amp;" sessions, no key events. Remove or noindex it and update internal links.",IF(AA1033="Redirect","Low value but "&amp;N(AC1033)&amp;" referring domains. 301 it to the closest relevant page to keep those links.",IF(AND(Z1033="No",Y1033="Yes",N(K1033)&lt;Rules!$B$5),"Low search traffic but it converts (key events: "&amp;S1033&amp;"). Keep it and link to it.",IF(W1033="Yes","Stronger than the page it overlaps ("&amp;I1033&amp;"). Keep; merge that page into this one.","Healthy: "&amp;N(K1033)&amp;" clicks"&amp;IF(ISNUMBER(N1033),", average position "&amp;TEXT(N1033,"0.0"),"")&amp;". Keep and monitor."))))))))))</f>
        <v/>
      </c>
      <c r="AE1033">
        <f>IF(A1033="","",IF(AD1033&lt;&gt;"",AD1033,AA1033))</f>
        <v/>
      </c>
    </row>
    <row r="1034">
      <c r="A1034">
        <f>IF(Crawl!A1033="","",Crawl!A1033)</f>
        <v/>
      </c>
      <c r="B1034">
        <f>IF(A1034="","",Crawl!EC1033)</f>
        <v/>
      </c>
      <c r="C1034">
        <f>IF(A1034="","",IFERROR(INDEX(Crawl!$A1033:$DZ1033,1,Rules!$H$6),""))</f>
        <v/>
      </c>
      <c r="D1034">
        <f>IF(A1034="","",IFERROR(INDEX(Crawl!$A1033:$DZ1033,1,Rules!$H$7),"")&amp;"")</f>
        <v/>
      </c>
      <c r="E1034">
        <f>IF(A1034="","",IFERROR(INDEX(Crawl!$A1033:$DZ1033,1,Rules!$H$8),"")&amp;"")</f>
        <v/>
      </c>
      <c r="F1034">
        <f>IF(A1034="","",IFERROR(INDEX(Crawl!$A1033:$DZ1033,1,Rules!$H$9),""))</f>
        <v/>
      </c>
      <c r="G1034">
        <f>IF(A1034="","",IFERROR(INDEX(Crawl!$A1033:$DZ1033,1,Rules!$H$10),""))</f>
        <v/>
      </c>
      <c r="H1034">
        <f>IF(A1034="","",IFERROR(INDEX(Crawl!$A1033:$DZ1033,1,Rules!$H$12),""))</f>
        <v/>
      </c>
      <c r="I1034">
        <f>IF(A1034="","",IF(AND(N(H1034)&gt;0,IFERROR(INDEX(Crawl!$A1033:$DZ1033,1,Rules!$H$11),"")&amp;""&lt;&gt;""),IFERROR(INDEX(Crawl!$A1033:$DZ1033,1,Rules!$H$11),"")&amp;"",IF(AND(ISNUMBER(J1034),N(J1034)&gt;=Rules!$B$12,IFERROR(INDEX(Crawl!$A1033:$DZ1033,1,Rules!$H$13),"")&amp;""&lt;&gt;""),IFERROR(INDEX(Crawl!$A1033:$DZ1033,1,Rules!$H$13),"")&amp;"","")))</f>
        <v/>
      </c>
      <c r="J1034" s="19">
        <f>IF(A1034="","",IF(IFERROR(INDEX(Crawl!$A1033:$DZ1033,1,Rules!$H$14),"")&amp;""="","",IFERROR(INDEX(Crawl!$A1033:$DZ1033,1,Rules!$H$14),"")))</f>
        <v/>
      </c>
      <c r="K1034">
        <f>IF(A1034="","",IFERROR(SUMIFS('GSC current'!$J$2:$J$2001,'GSC current'!$I$2:$I$2001,B1034),0))</f>
        <v/>
      </c>
      <c r="L1034">
        <f>IF(A1034="","",IFERROR(SUMIFS('GSC current'!$K$2:$K$2001,'GSC current'!$I$2:$I$2001,B1034),0))</f>
        <v/>
      </c>
      <c r="M1034" s="20">
        <f>IF(A1034="","",IF(N(L1034)&gt;0,K1034/L1034,""))</f>
        <v/>
      </c>
      <c r="N1034" s="21">
        <f>IF(A1034="","",IF(N(L1034)&gt;0,SUMIFS('GSC current'!$L$2:$L$2001,'GSC current'!$I$2:$I$2001,B1034)/L1034,""))</f>
        <v/>
      </c>
      <c r="O1034">
        <f>IF(A1034="","",IFERROR(SUMIFS('GSC previous'!$J$2:$J$2001,'GSC previous'!$I$2:$I$2001,B1034),0))</f>
        <v/>
      </c>
      <c r="P1034" s="22">
        <f>IF(A1034="","",IF(N(O1034)&gt;0,(K1034-O1034)/O1034,""))</f>
        <v/>
      </c>
      <c r="Q1034">
        <f>IF(A1034="","",IFERROR(SUMIFS(GA4!$P$2:$P$2001,GA4!$O$2:$O$2001,B1034),0))</f>
        <v/>
      </c>
      <c r="R1034" s="23">
        <f>IF(A1034="","",IF(N(Q1034)&gt;0,SUMIFS(GA4!$Q$2:$Q$2001,GA4!$O$2:$O$2001,B1034)/Q1034,""))</f>
        <v/>
      </c>
      <c r="S1034">
        <f>IF(A1034="","",IFERROR(SUMIFS(GA4!$R$2:$R$2001,GA4!$O$2:$O$2001,B1034),0))</f>
        <v/>
      </c>
      <c r="T1034">
        <f>IF(A1034="","",IF(AND(ISNUMBER(F1034),LEFT(C1034&amp;"",1)="2"),IF(F1034&lt;Rules!$B$9,"Yes","No"),"No"))</f>
        <v/>
      </c>
      <c r="U1034">
        <f>IF(A1034="","",IF(AND(N(O1034)&gt;=Rules!$B$8,ISNUMBER(P1034)),IF(P1034&lt;=-Rules!$B$7,"Yes","No"),"No"))</f>
        <v/>
      </c>
      <c r="V1034">
        <f>IF(A1034="","",IF(AND(N(L1034)&gt;=Rules!$B$6,ISNUMBER(N1034)),IF(AND(N1034&gt;=Rules!$B$10,N1034&lt;=Rules!$B$11),"Yes","No"),"No"))</f>
        <v/>
      </c>
      <c r="W1034">
        <f>IF(A1034="","",IF(I1034&lt;&gt;"","Yes","No"))</f>
        <v/>
      </c>
      <c r="X1034">
        <f>IF(I1034="","",IF(SUMIFS($K$3:$K$2002,$A$3:$A$2002,SUBSTITUTE(SUBSTITUTE(I1034,"?","~?"),"*","~*"))&gt;N(K1034),"Yes","No"))</f>
        <v/>
      </c>
      <c r="Y1034">
        <f>IF(A1034="","",IF(N(S1034)&gt;0,"Yes","No"))</f>
        <v/>
      </c>
      <c r="Z1034">
        <f>IF(A1034="","",IF(AND(N(K1034)&lt;Rules!$B$5,N(L1034)&lt;Rules!$B$6,N(Q1034)&lt;Rules!$B$13,Y1034="No"),"Yes","No"))</f>
        <v/>
      </c>
      <c r="AA1034">
        <f>IF(A1034="","",IF(LEFT(C1034&amp;"",1)="3","Redirect",IF(OR(LEFT(C1034&amp;"",1)="4",LEFT(C1034&amp;"",1)="5"),IF(OR(N(K1034)&gt;0,N(AC1034)&gt;=Rules!$B$14),"Redirect","Prune"),IF(D1034="Non-Indexable","Keep",IF(AND(W1034="Yes",X1034="Yes",Y1034="No"),"Merge",IF(OR(U1034="Yes",V1034="Yes",AND(T1034="Yes",N(L1034)&gt;=Rules!$B$6)),"Update",IF(Z1034="Yes",IF(N(AC1034)&gt;=Rules!$B$14,"Redirect","Prune"),"Keep")))))))</f>
        <v/>
      </c>
      <c r="AB1034">
        <f>IF(A1034="","",IF(LEFT(C1034&amp;"",1)="3","Already redirects ("&amp;C1034&amp;"). Update internal links to point at the final URL.",IF(OR(LEFT(C1034&amp;"",1)="4",LEFT(C1034&amp;"",1)="5"),IF(AA1034="Redirect","Returns "&amp;C1034&amp;" but still has "&amp;N(K1034)&amp;" clicks and "&amp;N(AC1034)&amp;" referring domains. 301 it to the closest live page.","Returns "&amp;C1034&amp;" with no clicks or links. Remove internal links and let it 404 or 410."),IF(D1034="Non-Indexable","Non-indexable ("&amp;E1034&amp;"). Keep if that is intentional; otherwise fix the canonical or noindex.",IF(AA1034="Merge","Overlaps with "&amp;I1034&amp;IF(N(J1034)&gt;0," (similarity "&amp;TEXT(J1034,"0.00")&amp;")","")&amp;", which gets more clicks. Merge the useful parts into it and 301 this URL.",IF(AA1034="Update",MID(IF(U1034="Yes","; Clicks down "&amp;TEXT(-P1034,"0%")&amp;" on the previous period","")&amp;IF(V1034="Yes","; Average position "&amp;TEXT(N1034,"0.0")&amp;" on "&amp;TEXT(L1034,"#,##0")&amp;" impressions (striking distance)","")&amp;IF(AND(T1034="Yes",N(L1034)&gt;=Rules!$B$6),"; Thin ("&amp;F1034&amp;" words) but has search demand",""),3,400),IF(AA1034="Prune","Low value: "&amp;N(K1034)&amp;" clicks, "&amp;N(L1034)&amp;" impressions, "&amp;N(Q1034)&amp;" sessions, no key events. Remove or noindex it and update internal links.",IF(AA1034="Redirect","Low value but "&amp;N(AC1034)&amp;" referring domains. 301 it to the closest relevant page to keep those links.",IF(AND(Z1034="No",Y1034="Yes",N(K1034)&lt;Rules!$B$5),"Low search traffic but it converts (key events: "&amp;S1034&amp;"). Keep it and link to it.",IF(W1034="Yes","Stronger than the page it overlaps ("&amp;I1034&amp;"). Keep; merge that page into this one.","Healthy: "&amp;N(K1034)&amp;" clicks"&amp;IF(ISNUMBER(N1034),", average position "&amp;TEXT(N1034,"0.0"),"")&amp;". Keep and monitor."))))))))))</f>
        <v/>
      </c>
      <c r="AE1034">
        <f>IF(A1034="","",IF(AD1034&lt;&gt;"",AD1034,AA1034))</f>
        <v/>
      </c>
    </row>
    <row r="1035">
      <c r="A1035">
        <f>IF(Crawl!A1034="","",Crawl!A1034)</f>
        <v/>
      </c>
      <c r="B1035">
        <f>IF(A1035="","",Crawl!EC1034)</f>
        <v/>
      </c>
      <c r="C1035">
        <f>IF(A1035="","",IFERROR(INDEX(Crawl!$A1034:$DZ1034,1,Rules!$H$6),""))</f>
        <v/>
      </c>
      <c r="D1035">
        <f>IF(A1035="","",IFERROR(INDEX(Crawl!$A1034:$DZ1034,1,Rules!$H$7),"")&amp;"")</f>
        <v/>
      </c>
      <c r="E1035">
        <f>IF(A1035="","",IFERROR(INDEX(Crawl!$A1034:$DZ1034,1,Rules!$H$8),"")&amp;"")</f>
        <v/>
      </c>
      <c r="F1035">
        <f>IF(A1035="","",IFERROR(INDEX(Crawl!$A1034:$DZ1034,1,Rules!$H$9),""))</f>
        <v/>
      </c>
      <c r="G1035">
        <f>IF(A1035="","",IFERROR(INDEX(Crawl!$A1034:$DZ1034,1,Rules!$H$10),""))</f>
        <v/>
      </c>
      <c r="H1035">
        <f>IF(A1035="","",IFERROR(INDEX(Crawl!$A1034:$DZ1034,1,Rules!$H$12),""))</f>
        <v/>
      </c>
      <c r="I1035">
        <f>IF(A1035="","",IF(AND(N(H1035)&gt;0,IFERROR(INDEX(Crawl!$A1034:$DZ1034,1,Rules!$H$11),"")&amp;""&lt;&gt;""),IFERROR(INDEX(Crawl!$A1034:$DZ1034,1,Rules!$H$11),"")&amp;"",IF(AND(ISNUMBER(J1035),N(J1035)&gt;=Rules!$B$12,IFERROR(INDEX(Crawl!$A1034:$DZ1034,1,Rules!$H$13),"")&amp;""&lt;&gt;""),IFERROR(INDEX(Crawl!$A1034:$DZ1034,1,Rules!$H$13),"")&amp;"","")))</f>
        <v/>
      </c>
      <c r="J1035" s="19">
        <f>IF(A1035="","",IF(IFERROR(INDEX(Crawl!$A1034:$DZ1034,1,Rules!$H$14),"")&amp;""="","",IFERROR(INDEX(Crawl!$A1034:$DZ1034,1,Rules!$H$14),"")))</f>
        <v/>
      </c>
      <c r="K1035">
        <f>IF(A1035="","",IFERROR(SUMIFS('GSC current'!$J$2:$J$2001,'GSC current'!$I$2:$I$2001,B1035),0))</f>
        <v/>
      </c>
      <c r="L1035">
        <f>IF(A1035="","",IFERROR(SUMIFS('GSC current'!$K$2:$K$2001,'GSC current'!$I$2:$I$2001,B1035),0))</f>
        <v/>
      </c>
      <c r="M1035" s="20">
        <f>IF(A1035="","",IF(N(L1035)&gt;0,K1035/L1035,""))</f>
        <v/>
      </c>
      <c r="N1035" s="21">
        <f>IF(A1035="","",IF(N(L1035)&gt;0,SUMIFS('GSC current'!$L$2:$L$2001,'GSC current'!$I$2:$I$2001,B1035)/L1035,""))</f>
        <v/>
      </c>
      <c r="O1035">
        <f>IF(A1035="","",IFERROR(SUMIFS('GSC previous'!$J$2:$J$2001,'GSC previous'!$I$2:$I$2001,B1035),0))</f>
        <v/>
      </c>
      <c r="P1035" s="22">
        <f>IF(A1035="","",IF(N(O1035)&gt;0,(K1035-O1035)/O1035,""))</f>
        <v/>
      </c>
      <c r="Q1035">
        <f>IF(A1035="","",IFERROR(SUMIFS(GA4!$P$2:$P$2001,GA4!$O$2:$O$2001,B1035),0))</f>
        <v/>
      </c>
      <c r="R1035" s="23">
        <f>IF(A1035="","",IF(N(Q1035)&gt;0,SUMIFS(GA4!$Q$2:$Q$2001,GA4!$O$2:$O$2001,B1035)/Q1035,""))</f>
        <v/>
      </c>
      <c r="S1035">
        <f>IF(A1035="","",IFERROR(SUMIFS(GA4!$R$2:$R$2001,GA4!$O$2:$O$2001,B1035),0))</f>
        <v/>
      </c>
      <c r="T1035">
        <f>IF(A1035="","",IF(AND(ISNUMBER(F1035),LEFT(C1035&amp;"",1)="2"),IF(F1035&lt;Rules!$B$9,"Yes","No"),"No"))</f>
        <v/>
      </c>
      <c r="U1035">
        <f>IF(A1035="","",IF(AND(N(O1035)&gt;=Rules!$B$8,ISNUMBER(P1035)),IF(P1035&lt;=-Rules!$B$7,"Yes","No"),"No"))</f>
        <v/>
      </c>
      <c r="V1035">
        <f>IF(A1035="","",IF(AND(N(L1035)&gt;=Rules!$B$6,ISNUMBER(N1035)),IF(AND(N1035&gt;=Rules!$B$10,N1035&lt;=Rules!$B$11),"Yes","No"),"No"))</f>
        <v/>
      </c>
      <c r="W1035">
        <f>IF(A1035="","",IF(I1035&lt;&gt;"","Yes","No"))</f>
        <v/>
      </c>
      <c r="X1035">
        <f>IF(I1035="","",IF(SUMIFS($K$3:$K$2002,$A$3:$A$2002,SUBSTITUTE(SUBSTITUTE(I1035,"?","~?"),"*","~*"))&gt;N(K1035),"Yes","No"))</f>
        <v/>
      </c>
      <c r="Y1035">
        <f>IF(A1035="","",IF(N(S1035)&gt;0,"Yes","No"))</f>
        <v/>
      </c>
      <c r="Z1035">
        <f>IF(A1035="","",IF(AND(N(K1035)&lt;Rules!$B$5,N(L1035)&lt;Rules!$B$6,N(Q1035)&lt;Rules!$B$13,Y1035="No"),"Yes","No"))</f>
        <v/>
      </c>
      <c r="AA1035">
        <f>IF(A1035="","",IF(LEFT(C1035&amp;"",1)="3","Redirect",IF(OR(LEFT(C1035&amp;"",1)="4",LEFT(C1035&amp;"",1)="5"),IF(OR(N(K1035)&gt;0,N(AC1035)&gt;=Rules!$B$14),"Redirect","Prune"),IF(D1035="Non-Indexable","Keep",IF(AND(W1035="Yes",X1035="Yes",Y1035="No"),"Merge",IF(OR(U1035="Yes",V1035="Yes",AND(T1035="Yes",N(L1035)&gt;=Rules!$B$6)),"Update",IF(Z1035="Yes",IF(N(AC1035)&gt;=Rules!$B$14,"Redirect","Prune"),"Keep")))))))</f>
        <v/>
      </c>
      <c r="AB1035">
        <f>IF(A1035="","",IF(LEFT(C1035&amp;"",1)="3","Already redirects ("&amp;C1035&amp;"). Update internal links to point at the final URL.",IF(OR(LEFT(C1035&amp;"",1)="4",LEFT(C1035&amp;"",1)="5"),IF(AA1035="Redirect","Returns "&amp;C1035&amp;" but still has "&amp;N(K1035)&amp;" clicks and "&amp;N(AC1035)&amp;" referring domains. 301 it to the closest live page.","Returns "&amp;C1035&amp;" with no clicks or links. Remove internal links and let it 404 or 410."),IF(D1035="Non-Indexable","Non-indexable ("&amp;E1035&amp;"). Keep if that is intentional; otherwise fix the canonical or noindex.",IF(AA1035="Merge","Overlaps with "&amp;I1035&amp;IF(N(J1035)&gt;0," (similarity "&amp;TEXT(J1035,"0.00")&amp;")","")&amp;", which gets more clicks. Merge the useful parts into it and 301 this URL.",IF(AA1035="Update",MID(IF(U1035="Yes","; Clicks down "&amp;TEXT(-P1035,"0%")&amp;" on the previous period","")&amp;IF(V1035="Yes","; Average position "&amp;TEXT(N1035,"0.0")&amp;" on "&amp;TEXT(L1035,"#,##0")&amp;" impressions (striking distance)","")&amp;IF(AND(T1035="Yes",N(L1035)&gt;=Rules!$B$6),"; Thin ("&amp;F1035&amp;" words) but has search demand",""),3,400),IF(AA1035="Prune","Low value: "&amp;N(K1035)&amp;" clicks, "&amp;N(L1035)&amp;" impressions, "&amp;N(Q1035)&amp;" sessions, no key events. Remove or noindex it and update internal links.",IF(AA1035="Redirect","Low value but "&amp;N(AC1035)&amp;" referring domains. 301 it to the closest relevant page to keep those links.",IF(AND(Z1035="No",Y1035="Yes",N(K1035)&lt;Rules!$B$5),"Low search traffic but it converts (key events: "&amp;S1035&amp;"). Keep it and link to it.",IF(W1035="Yes","Stronger than the page it overlaps ("&amp;I1035&amp;"). Keep; merge that page into this one.","Healthy: "&amp;N(K1035)&amp;" clicks"&amp;IF(ISNUMBER(N1035),", average position "&amp;TEXT(N1035,"0.0"),"")&amp;". Keep and monitor."))))))))))</f>
        <v/>
      </c>
      <c r="AE1035">
        <f>IF(A1035="","",IF(AD1035&lt;&gt;"",AD1035,AA1035))</f>
        <v/>
      </c>
    </row>
    <row r="1036">
      <c r="A1036">
        <f>IF(Crawl!A1035="","",Crawl!A1035)</f>
        <v/>
      </c>
      <c r="B1036">
        <f>IF(A1036="","",Crawl!EC1035)</f>
        <v/>
      </c>
      <c r="C1036">
        <f>IF(A1036="","",IFERROR(INDEX(Crawl!$A1035:$DZ1035,1,Rules!$H$6),""))</f>
        <v/>
      </c>
      <c r="D1036">
        <f>IF(A1036="","",IFERROR(INDEX(Crawl!$A1035:$DZ1035,1,Rules!$H$7),"")&amp;"")</f>
        <v/>
      </c>
      <c r="E1036">
        <f>IF(A1036="","",IFERROR(INDEX(Crawl!$A1035:$DZ1035,1,Rules!$H$8),"")&amp;"")</f>
        <v/>
      </c>
      <c r="F1036">
        <f>IF(A1036="","",IFERROR(INDEX(Crawl!$A1035:$DZ1035,1,Rules!$H$9),""))</f>
        <v/>
      </c>
      <c r="G1036">
        <f>IF(A1036="","",IFERROR(INDEX(Crawl!$A1035:$DZ1035,1,Rules!$H$10),""))</f>
        <v/>
      </c>
      <c r="H1036">
        <f>IF(A1036="","",IFERROR(INDEX(Crawl!$A1035:$DZ1035,1,Rules!$H$12),""))</f>
        <v/>
      </c>
      <c r="I1036">
        <f>IF(A1036="","",IF(AND(N(H1036)&gt;0,IFERROR(INDEX(Crawl!$A1035:$DZ1035,1,Rules!$H$11),"")&amp;""&lt;&gt;""),IFERROR(INDEX(Crawl!$A1035:$DZ1035,1,Rules!$H$11),"")&amp;"",IF(AND(ISNUMBER(J1036),N(J1036)&gt;=Rules!$B$12,IFERROR(INDEX(Crawl!$A1035:$DZ1035,1,Rules!$H$13),"")&amp;""&lt;&gt;""),IFERROR(INDEX(Crawl!$A1035:$DZ1035,1,Rules!$H$13),"")&amp;"","")))</f>
        <v/>
      </c>
      <c r="J1036" s="19">
        <f>IF(A1036="","",IF(IFERROR(INDEX(Crawl!$A1035:$DZ1035,1,Rules!$H$14),"")&amp;""="","",IFERROR(INDEX(Crawl!$A1035:$DZ1035,1,Rules!$H$14),"")))</f>
        <v/>
      </c>
      <c r="K1036">
        <f>IF(A1036="","",IFERROR(SUMIFS('GSC current'!$J$2:$J$2001,'GSC current'!$I$2:$I$2001,B1036),0))</f>
        <v/>
      </c>
      <c r="L1036">
        <f>IF(A1036="","",IFERROR(SUMIFS('GSC current'!$K$2:$K$2001,'GSC current'!$I$2:$I$2001,B1036),0))</f>
        <v/>
      </c>
      <c r="M1036" s="20">
        <f>IF(A1036="","",IF(N(L1036)&gt;0,K1036/L1036,""))</f>
        <v/>
      </c>
      <c r="N1036" s="21">
        <f>IF(A1036="","",IF(N(L1036)&gt;0,SUMIFS('GSC current'!$L$2:$L$2001,'GSC current'!$I$2:$I$2001,B1036)/L1036,""))</f>
        <v/>
      </c>
      <c r="O1036">
        <f>IF(A1036="","",IFERROR(SUMIFS('GSC previous'!$J$2:$J$2001,'GSC previous'!$I$2:$I$2001,B1036),0))</f>
        <v/>
      </c>
      <c r="P1036" s="22">
        <f>IF(A1036="","",IF(N(O1036)&gt;0,(K1036-O1036)/O1036,""))</f>
        <v/>
      </c>
      <c r="Q1036">
        <f>IF(A1036="","",IFERROR(SUMIFS(GA4!$P$2:$P$2001,GA4!$O$2:$O$2001,B1036),0))</f>
        <v/>
      </c>
      <c r="R1036" s="23">
        <f>IF(A1036="","",IF(N(Q1036)&gt;0,SUMIFS(GA4!$Q$2:$Q$2001,GA4!$O$2:$O$2001,B1036)/Q1036,""))</f>
        <v/>
      </c>
      <c r="S1036">
        <f>IF(A1036="","",IFERROR(SUMIFS(GA4!$R$2:$R$2001,GA4!$O$2:$O$2001,B1036),0))</f>
        <v/>
      </c>
      <c r="T1036">
        <f>IF(A1036="","",IF(AND(ISNUMBER(F1036),LEFT(C1036&amp;"",1)="2"),IF(F1036&lt;Rules!$B$9,"Yes","No"),"No"))</f>
        <v/>
      </c>
      <c r="U1036">
        <f>IF(A1036="","",IF(AND(N(O1036)&gt;=Rules!$B$8,ISNUMBER(P1036)),IF(P1036&lt;=-Rules!$B$7,"Yes","No"),"No"))</f>
        <v/>
      </c>
      <c r="V1036">
        <f>IF(A1036="","",IF(AND(N(L1036)&gt;=Rules!$B$6,ISNUMBER(N1036)),IF(AND(N1036&gt;=Rules!$B$10,N1036&lt;=Rules!$B$11),"Yes","No"),"No"))</f>
        <v/>
      </c>
      <c r="W1036">
        <f>IF(A1036="","",IF(I1036&lt;&gt;"","Yes","No"))</f>
        <v/>
      </c>
      <c r="X1036">
        <f>IF(I1036="","",IF(SUMIFS($K$3:$K$2002,$A$3:$A$2002,SUBSTITUTE(SUBSTITUTE(I1036,"?","~?"),"*","~*"))&gt;N(K1036),"Yes","No"))</f>
        <v/>
      </c>
      <c r="Y1036">
        <f>IF(A1036="","",IF(N(S1036)&gt;0,"Yes","No"))</f>
        <v/>
      </c>
      <c r="Z1036">
        <f>IF(A1036="","",IF(AND(N(K1036)&lt;Rules!$B$5,N(L1036)&lt;Rules!$B$6,N(Q1036)&lt;Rules!$B$13,Y1036="No"),"Yes","No"))</f>
        <v/>
      </c>
      <c r="AA1036">
        <f>IF(A1036="","",IF(LEFT(C1036&amp;"",1)="3","Redirect",IF(OR(LEFT(C1036&amp;"",1)="4",LEFT(C1036&amp;"",1)="5"),IF(OR(N(K1036)&gt;0,N(AC1036)&gt;=Rules!$B$14),"Redirect","Prune"),IF(D1036="Non-Indexable","Keep",IF(AND(W1036="Yes",X1036="Yes",Y1036="No"),"Merge",IF(OR(U1036="Yes",V1036="Yes",AND(T1036="Yes",N(L1036)&gt;=Rules!$B$6)),"Update",IF(Z1036="Yes",IF(N(AC1036)&gt;=Rules!$B$14,"Redirect","Prune"),"Keep")))))))</f>
        <v/>
      </c>
      <c r="AB1036">
        <f>IF(A1036="","",IF(LEFT(C1036&amp;"",1)="3","Already redirects ("&amp;C1036&amp;"). Update internal links to point at the final URL.",IF(OR(LEFT(C1036&amp;"",1)="4",LEFT(C1036&amp;"",1)="5"),IF(AA1036="Redirect","Returns "&amp;C1036&amp;" but still has "&amp;N(K1036)&amp;" clicks and "&amp;N(AC1036)&amp;" referring domains. 301 it to the closest live page.","Returns "&amp;C1036&amp;" with no clicks or links. Remove internal links and let it 404 or 410."),IF(D1036="Non-Indexable","Non-indexable ("&amp;E1036&amp;"). Keep if that is intentional; otherwise fix the canonical or noindex.",IF(AA1036="Merge","Overlaps with "&amp;I1036&amp;IF(N(J1036)&gt;0," (similarity "&amp;TEXT(J1036,"0.00")&amp;")","")&amp;", which gets more clicks. Merge the useful parts into it and 301 this URL.",IF(AA1036="Update",MID(IF(U1036="Yes","; Clicks down "&amp;TEXT(-P1036,"0%")&amp;" on the previous period","")&amp;IF(V1036="Yes","; Average position "&amp;TEXT(N1036,"0.0")&amp;" on "&amp;TEXT(L1036,"#,##0")&amp;" impressions (striking distance)","")&amp;IF(AND(T1036="Yes",N(L1036)&gt;=Rules!$B$6),"; Thin ("&amp;F1036&amp;" words) but has search demand",""),3,400),IF(AA1036="Prune","Low value: "&amp;N(K1036)&amp;" clicks, "&amp;N(L1036)&amp;" impressions, "&amp;N(Q1036)&amp;" sessions, no key events. Remove or noindex it and update internal links.",IF(AA1036="Redirect","Low value but "&amp;N(AC1036)&amp;" referring domains. 301 it to the closest relevant page to keep those links.",IF(AND(Z1036="No",Y1036="Yes",N(K1036)&lt;Rules!$B$5),"Low search traffic but it converts (key events: "&amp;S1036&amp;"). Keep it and link to it.",IF(W1036="Yes","Stronger than the page it overlaps ("&amp;I1036&amp;"). Keep; merge that page into this one.","Healthy: "&amp;N(K1036)&amp;" clicks"&amp;IF(ISNUMBER(N1036),", average position "&amp;TEXT(N1036,"0.0"),"")&amp;". Keep and monitor."))))))))))</f>
        <v/>
      </c>
      <c r="AE1036">
        <f>IF(A1036="","",IF(AD1036&lt;&gt;"",AD1036,AA1036))</f>
        <v/>
      </c>
    </row>
    <row r="1037">
      <c r="A1037">
        <f>IF(Crawl!A1036="","",Crawl!A1036)</f>
        <v/>
      </c>
      <c r="B1037">
        <f>IF(A1037="","",Crawl!EC1036)</f>
        <v/>
      </c>
      <c r="C1037">
        <f>IF(A1037="","",IFERROR(INDEX(Crawl!$A1036:$DZ1036,1,Rules!$H$6),""))</f>
        <v/>
      </c>
      <c r="D1037">
        <f>IF(A1037="","",IFERROR(INDEX(Crawl!$A1036:$DZ1036,1,Rules!$H$7),"")&amp;"")</f>
        <v/>
      </c>
      <c r="E1037">
        <f>IF(A1037="","",IFERROR(INDEX(Crawl!$A1036:$DZ1036,1,Rules!$H$8),"")&amp;"")</f>
        <v/>
      </c>
      <c r="F1037">
        <f>IF(A1037="","",IFERROR(INDEX(Crawl!$A1036:$DZ1036,1,Rules!$H$9),""))</f>
        <v/>
      </c>
      <c r="G1037">
        <f>IF(A1037="","",IFERROR(INDEX(Crawl!$A1036:$DZ1036,1,Rules!$H$10),""))</f>
        <v/>
      </c>
      <c r="H1037">
        <f>IF(A1037="","",IFERROR(INDEX(Crawl!$A1036:$DZ1036,1,Rules!$H$12),""))</f>
        <v/>
      </c>
      <c r="I1037">
        <f>IF(A1037="","",IF(AND(N(H1037)&gt;0,IFERROR(INDEX(Crawl!$A1036:$DZ1036,1,Rules!$H$11),"")&amp;""&lt;&gt;""),IFERROR(INDEX(Crawl!$A1036:$DZ1036,1,Rules!$H$11),"")&amp;"",IF(AND(ISNUMBER(J1037),N(J1037)&gt;=Rules!$B$12,IFERROR(INDEX(Crawl!$A1036:$DZ1036,1,Rules!$H$13),"")&amp;""&lt;&gt;""),IFERROR(INDEX(Crawl!$A1036:$DZ1036,1,Rules!$H$13),"")&amp;"","")))</f>
        <v/>
      </c>
      <c r="J1037" s="19">
        <f>IF(A1037="","",IF(IFERROR(INDEX(Crawl!$A1036:$DZ1036,1,Rules!$H$14),"")&amp;""="","",IFERROR(INDEX(Crawl!$A1036:$DZ1036,1,Rules!$H$14),"")))</f>
        <v/>
      </c>
      <c r="K1037">
        <f>IF(A1037="","",IFERROR(SUMIFS('GSC current'!$J$2:$J$2001,'GSC current'!$I$2:$I$2001,B1037),0))</f>
        <v/>
      </c>
      <c r="L1037">
        <f>IF(A1037="","",IFERROR(SUMIFS('GSC current'!$K$2:$K$2001,'GSC current'!$I$2:$I$2001,B1037),0))</f>
        <v/>
      </c>
      <c r="M1037" s="20">
        <f>IF(A1037="","",IF(N(L1037)&gt;0,K1037/L1037,""))</f>
        <v/>
      </c>
      <c r="N1037" s="21">
        <f>IF(A1037="","",IF(N(L1037)&gt;0,SUMIFS('GSC current'!$L$2:$L$2001,'GSC current'!$I$2:$I$2001,B1037)/L1037,""))</f>
        <v/>
      </c>
      <c r="O1037">
        <f>IF(A1037="","",IFERROR(SUMIFS('GSC previous'!$J$2:$J$2001,'GSC previous'!$I$2:$I$2001,B1037),0))</f>
        <v/>
      </c>
      <c r="P1037" s="22">
        <f>IF(A1037="","",IF(N(O1037)&gt;0,(K1037-O1037)/O1037,""))</f>
        <v/>
      </c>
      <c r="Q1037">
        <f>IF(A1037="","",IFERROR(SUMIFS(GA4!$P$2:$P$2001,GA4!$O$2:$O$2001,B1037),0))</f>
        <v/>
      </c>
      <c r="R1037" s="23">
        <f>IF(A1037="","",IF(N(Q1037)&gt;0,SUMIFS(GA4!$Q$2:$Q$2001,GA4!$O$2:$O$2001,B1037)/Q1037,""))</f>
        <v/>
      </c>
      <c r="S1037">
        <f>IF(A1037="","",IFERROR(SUMIFS(GA4!$R$2:$R$2001,GA4!$O$2:$O$2001,B1037),0))</f>
        <v/>
      </c>
      <c r="T1037">
        <f>IF(A1037="","",IF(AND(ISNUMBER(F1037),LEFT(C1037&amp;"",1)="2"),IF(F1037&lt;Rules!$B$9,"Yes","No"),"No"))</f>
        <v/>
      </c>
      <c r="U1037">
        <f>IF(A1037="","",IF(AND(N(O1037)&gt;=Rules!$B$8,ISNUMBER(P1037)),IF(P1037&lt;=-Rules!$B$7,"Yes","No"),"No"))</f>
        <v/>
      </c>
      <c r="V1037">
        <f>IF(A1037="","",IF(AND(N(L1037)&gt;=Rules!$B$6,ISNUMBER(N1037)),IF(AND(N1037&gt;=Rules!$B$10,N1037&lt;=Rules!$B$11),"Yes","No"),"No"))</f>
        <v/>
      </c>
      <c r="W1037">
        <f>IF(A1037="","",IF(I1037&lt;&gt;"","Yes","No"))</f>
        <v/>
      </c>
      <c r="X1037">
        <f>IF(I1037="","",IF(SUMIFS($K$3:$K$2002,$A$3:$A$2002,SUBSTITUTE(SUBSTITUTE(I1037,"?","~?"),"*","~*"))&gt;N(K1037),"Yes","No"))</f>
        <v/>
      </c>
      <c r="Y1037">
        <f>IF(A1037="","",IF(N(S1037)&gt;0,"Yes","No"))</f>
        <v/>
      </c>
      <c r="Z1037">
        <f>IF(A1037="","",IF(AND(N(K1037)&lt;Rules!$B$5,N(L1037)&lt;Rules!$B$6,N(Q1037)&lt;Rules!$B$13,Y1037="No"),"Yes","No"))</f>
        <v/>
      </c>
      <c r="AA1037">
        <f>IF(A1037="","",IF(LEFT(C1037&amp;"",1)="3","Redirect",IF(OR(LEFT(C1037&amp;"",1)="4",LEFT(C1037&amp;"",1)="5"),IF(OR(N(K1037)&gt;0,N(AC1037)&gt;=Rules!$B$14),"Redirect","Prune"),IF(D1037="Non-Indexable","Keep",IF(AND(W1037="Yes",X1037="Yes",Y1037="No"),"Merge",IF(OR(U1037="Yes",V1037="Yes",AND(T1037="Yes",N(L1037)&gt;=Rules!$B$6)),"Update",IF(Z1037="Yes",IF(N(AC1037)&gt;=Rules!$B$14,"Redirect","Prune"),"Keep")))))))</f>
        <v/>
      </c>
      <c r="AB1037">
        <f>IF(A1037="","",IF(LEFT(C1037&amp;"",1)="3","Already redirects ("&amp;C1037&amp;"). Update internal links to point at the final URL.",IF(OR(LEFT(C1037&amp;"",1)="4",LEFT(C1037&amp;"",1)="5"),IF(AA1037="Redirect","Returns "&amp;C1037&amp;" but still has "&amp;N(K1037)&amp;" clicks and "&amp;N(AC1037)&amp;" referring domains. 301 it to the closest live page.","Returns "&amp;C1037&amp;" with no clicks or links. Remove internal links and let it 404 or 410."),IF(D1037="Non-Indexable","Non-indexable ("&amp;E1037&amp;"). Keep if that is intentional; otherwise fix the canonical or noindex.",IF(AA1037="Merge","Overlaps with "&amp;I1037&amp;IF(N(J1037)&gt;0," (similarity "&amp;TEXT(J1037,"0.00")&amp;")","")&amp;", which gets more clicks. Merge the useful parts into it and 301 this URL.",IF(AA1037="Update",MID(IF(U1037="Yes","; Clicks down "&amp;TEXT(-P1037,"0%")&amp;" on the previous period","")&amp;IF(V1037="Yes","; Average position "&amp;TEXT(N1037,"0.0")&amp;" on "&amp;TEXT(L1037,"#,##0")&amp;" impressions (striking distance)","")&amp;IF(AND(T1037="Yes",N(L1037)&gt;=Rules!$B$6),"; Thin ("&amp;F1037&amp;" words) but has search demand",""),3,400),IF(AA1037="Prune","Low value: "&amp;N(K1037)&amp;" clicks, "&amp;N(L1037)&amp;" impressions, "&amp;N(Q1037)&amp;" sessions, no key events. Remove or noindex it and update internal links.",IF(AA1037="Redirect","Low value but "&amp;N(AC1037)&amp;" referring domains. 301 it to the closest relevant page to keep those links.",IF(AND(Z1037="No",Y1037="Yes",N(K1037)&lt;Rules!$B$5),"Low search traffic but it converts (key events: "&amp;S1037&amp;"). Keep it and link to it.",IF(W1037="Yes","Stronger than the page it overlaps ("&amp;I1037&amp;"). Keep; merge that page into this one.","Healthy: "&amp;N(K1037)&amp;" clicks"&amp;IF(ISNUMBER(N1037),", average position "&amp;TEXT(N1037,"0.0"),"")&amp;". Keep and monitor."))))))))))</f>
        <v/>
      </c>
      <c r="AE1037">
        <f>IF(A1037="","",IF(AD1037&lt;&gt;"",AD1037,AA1037))</f>
        <v/>
      </c>
    </row>
    <row r="1038">
      <c r="A1038">
        <f>IF(Crawl!A1037="","",Crawl!A1037)</f>
        <v/>
      </c>
      <c r="B1038">
        <f>IF(A1038="","",Crawl!EC1037)</f>
        <v/>
      </c>
      <c r="C1038">
        <f>IF(A1038="","",IFERROR(INDEX(Crawl!$A1037:$DZ1037,1,Rules!$H$6),""))</f>
        <v/>
      </c>
      <c r="D1038">
        <f>IF(A1038="","",IFERROR(INDEX(Crawl!$A1037:$DZ1037,1,Rules!$H$7),"")&amp;"")</f>
        <v/>
      </c>
      <c r="E1038">
        <f>IF(A1038="","",IFERROR(INDEX(Crawl!$A1037:$DZ1037,1,Rules!$H$8),"")&amp;"")</f>
        <v/>
      </c>
      <c r="F1038">
        <f>IF(A1038="","",IFERROR(INDEX(Crawl!$A1037:$DZ1037,1,Rules!$H$9),""))</f>
        <v/>
      </c>
      <c r="G1038">
        <f>IF(A1038="","",IFERROR(INDEX(Crawl!$A1037:$DZ1037,1,Rules!$H$10),""))</f>
        <v/>
      </c>
      <c r="H1038">
        <f>IF(A1038="","",IFERROR(INDEX(Crawl!$A1037:$DZ1037,1,Rules!$H$12),""))</f>
        <v/>
      </c>
      <c r="I1038">
        <f>IF(A1038="","",IF(AND(N(H1038)&gt;0,IFERROR(INDEX(Crawl!$A1037:$DZ1037,1,Rules!$H$11),"")&amp;""&lt;&gt;""),IFERROR(INDEX(Crawl!$A1037:$DZ1037,1,Rules!$H$11),"")&amp;"",IF(AND(ISNUMBER(J1038),N(J1038)&gt;=Rules!$B$12,IFERROR(INDEX(Crawl!$A1037:$DZ1037,1,Rules!$H$13),"")&amp;""&lt;&gt;""),IFERROR(INDEX(Crawl!$A1037:$DZ1037,1,Rules!$H$13),"")&amp;"","")))</f>
        <v/>
      </c>
      <c r="J1038" s="19">
        <f>IF(A1038="","",IF(IFERROR(INDEX(Crawl!$A1037:$DZ1037,1,Rules!$H$14),"")&amp;""="","",IFERROR(INDEX(Crawl!$A1037:$DZ1037,1,Rules!$H$14),"")))</f>
        <v/>
      </c>
      <c r="K1038">
        <f>IF(A1038="","",IFERROR(SUMIFS('GSC current'!$J$2:$J$2001,'GSC current'!$I$2:$I$2001,B1038),0))</f>
        <v/>
      </c>
      <c r="L1038">
        <f>IF(A1038="","",IFERROR(SUMIFS('GSC current'!$K$2:$K$2001,'GSC current'!$I$2:$I$2001,B1038),0))</f>
        <v/>
      </c>
      <c r="M1038" s="20">
        <f>IF(A1038="","",IF(N(L1038)&gt;0,K1038/L1038,""))</f>
        <v/>
      </c>
      <c r="N1038" s="21">
        <f>IF(A1038="","",IF(N(L1038)&gt;0,SUMIFS('GSC current'!$L$2:$L$2001,'GSC current'!$I$2:$I$2001,B1038)/L1038,""))</f>
        <v/>
      </c>
      <c r="O1038">
        <f>IF(A1038="","",IFERROR(SUMIFS('GSC previous'!$J$2:$J$2001,'GSC previous'!$I$2:$I$2001,B1038),0))</f>
        <v/>
      </c>
      <c r="P1038" s="22">
        <f>IF(A1038="","",IF(N(O1038)&gt;0,(K1038-O1038)/O1038,""))</f>
        <v/>
      </c>
      <c r="Q1038">
        <f>IF(A1038="","",IFERROR(SUMIFS(GA4!$P$2:$P$2001,GA4!$O$2:$O$2001,B1038),0))</f>
        <v/>
      </c>
      <c r="R1038" s="23">
        <f>IF(A1038="","",IF(N(Q1038)&gt;0,SUMIFS(GA4!$Q$2:$Q$2001,GA4!$O$2:$O$2001,B1038)/Q1038,""))</f>
        <v/>
      </c>
      <c r="S1038">
        <f>IF(A1038="","",IFERROR(SUMIFS(GA4!$R$2:$R$2001,GA4!$O$2:$O$2001,B1038),0))</f>
        <v/>
      </c>
      <c r="T1038">
        <f>IF(A1038="","",IF(AND(ISNUMBER(F1038),LEFT(C1038&amp;"",1)="2"),IF(F1038&lt;Rules!$B$9,"Yes","No"),"No"))</f>
        <v/>
      </c>
      <c r="U1038">
        <f>IF(A1038="","",IF(AND(N(O1038)&gt;=Rules!$B$8,ISNUMBER(P1038)),IF(P1038&lt;=-Rules!$B$7,"Yes","No"),"No"))</f>
        <v/>
      </c>
      <c r="V1038">
        <f>IF(A1038="","",IF(AND(N(L1038)&gt;=Rules!$B$6,ISNUMBER(N1038)),IF(AND(N1038&gt;=Rules!$B$10,N1038&lt;=Rules!$B$11),"Yes","No"),"No"))</f>
        <v/>
      </c>
      <c r="W1038">
        <f>IF(A1038="","",IF(I1038&lt;&gt;"","Yes","No"))</f>
        <v/>
      </c>
      <c r="X1038">
        <f>IF(I1038="","",IF(SUMIFS($K$3:$K$2002,$A$3:$A$2002,SUBSTITUTE(SUBSTITUTE(I1038,"?","~?"),"*","~*"))&gt;N(K1038),"Yes","No"))</f>
        <v/>
      </c>
      <c r="Y1038">
        <f>IF(A1038="","",IF(N(S1038)&gt;0,"Yes","No"))</f>
        <v/>
      </c>
      <c r="Z1038">
        <f>IF(A1038="","",IF(AND(N(K1038)&lt;Rules!$B$5,N(L1038)&lt;Rules!$B$6,N(Q1038)&lt;Rules!$B$13,Y1038="No"),"Yes","No"))</f>
        <v/>
      </c>
      <c r="AA1038">
        <f>IF(A1038="","",IF(LEFT(C1038&amp;"",1)="3","Redirect",IF(OR(LEFT(C1038&amp;"",1)="4",LEFT(C1038&amp;"",1)="5"),IF(OR(N(K1038)&gt;0,N(AC1038)&gt;=Rules!$B$14),"Redirect","Prune"),IF(D1038="Non-Indexable","Keep",IF(AND(W1038="Yes",X1038="Yes",Y1038="No"),"Merge",IF(OR(U1038="Yes",V1038="Yes",AND(T1038="Yes",N(L1038)&gt;=Rules!$B$6)),"Update",IF(Z1038="Yes",IF(N(AC1038)&gt;=Rules!$B$14,"Redirect","Prune"),"Keep")))))))</f>
        <v/>
      </c>
      <c r="AB1038">
        <f>IF(A1038="","",IF(LEFT(C1038&amp;"",1)="3","Already redirects ("&amp;C1038&amp;"). Update internal links to point at the final URL.",IF(OR(LEFT(C1038&amp;"",1)="4",LEFT(C1038&amp;"",1)="5"),IF(AA1038="Redirect","Returns "&amp;C1038&amp;" but still has "&amp;N(K1038)&amp;" clicks and "&amp;N(AC1038)&amp;" referring domains. 301 it to the closest live page.","Returns "&amp;C1038&amp;" with no clicks or links. Remove internal links and let it 404 or 410."),IF(D1038="Non-Indexable","Non-indexable ("&amp;E1038&amp;"). Keep if that is intentional; otherwise fix the canonical or noindex.",IF(AA1038="Merge","Overlaps with "&amp;I1038&amp;IF(N(J1038)&gt;0," (similarity "&amp;TEXT(J1038,"0.00")&amp;")","")&amp;", which gets more clicks. Merge the useful parts into it and 301 this URL.",IF(AA1038="Update",MID(IF(U1038="Yes","; Clicks down "&amp;TEXT(-P1038,"0%")&amp;" on the previous period","")&amp;IF(V1038="Yes","; Average position "&amp;TEXT(N1038,"0.0")&amp;" on "&amp;TEXT(L1038,"#,##0")&amp;" impressions (striking distance)","")&amp;IF(AND(T1038="Yes",N(L1038)&gt;=Rules!$B$6),"; Thin ("&amp;F1038&amp;" words) but has search demand",""),3,400),IF(AA1038="Prune","Low value: "&amp;N(K1038)&amp;" clicks, "&amp;N(L1038)&amp;" impressions, "&amp;N(Q1038)&amp;" sessions, no key events. Remove or noindex it and update internal links.",IF(AA1038="Redirect","Low value but "&amp;N(AC1038)&amp;" referring domains. 301 it to the closest relevant page to keep those links.",IF(AND(Z1038="No",Y1038="Yes",N(K1038)&lt;Rules!$B$5),"Low search traffic but it converts (key events: "&amp;S1038&amp;"). Keep it and link to it.",IF(W1038="Yes","Stronger than the page it overlaps ("&amp;I1038&amp;"). Keep; merge that page into this one.","Healthy: "&amp;N(K1038)&amp;" clicks"&amp;IF(ISNUMBER(N1038),", average position "&amp;TEXT(N1038,"0.0"),"")&amp;". Keep and monitor."))))))))))</f>
        <v/>
      </c>
      <c r="AE1038">
        <f>IF(A1038="","",IF(AD1038&lt;&gt;"",AD1038,AA1038))</f>
        <v/>
      </c>
    </row>
    <row r="1039">
      <c r="A1039">
        <f>IF(Crawl!A1038="","",Crawl!A1038)</f>
        <v/>
      </c>
      <c r="B1039">
        <f>IF(A1039="","",Crawl!EC1038)</f>
        <v/>
      </c>
      <c r="C1039">
        <f>IF(A1039="","",IFERROR(INDEX(Crawl!$A1038:$DZ1038,1,Rules!$H$6),""))</f>
        <v/>
      </c>
      <c r="D1039">
        <f>IF(A1039="","",IFERROR(INDEX(Crawl!$A1038:$DZ1038,1,Rules!$H$7),"")&amp;"")</f>
        <v/>
      </c>
      <c r="E1039">
        <f>IF(A1039="","",IFERROR(INDEX(Crawl!$A1038:$DZ1038,1,Rules!$H$8),"")&amp;"")</f>
        <v/>
      </c>
      <c r="F1039">
        <f>IF(A1039="","",IFERROR(INDEX(Crawl!$A1038:$DZ1038,1,Rules!$H$9),""))</f>
        <v/>
      </c>
      <c r="G1039">
        <f>IF(A1039="","",IFERROR(INDEX(Crawl!$A1038:$DZ1038,1,Rules!$H$10),""))</f>
        <v/>
      </c>
      <c r="H1039">
        <f>IF(A1039="","",IFERROR(INDEX(Crawl!$A1038:$DZ1038,1,Rules!$H$12),""))</f>
        <v/>
      </c>
      <c r="I1039">
        <f>IF(A1039="","",IF(AND(N(H1039)&gt;0,IFERROR(INDEX(Crawl!$A1038:$DZ1038,1,Rules!$H$11),"")&amp;""&lt;&gt;""),IFERROR(INDEX(Crawl!$A1038:$DZ1038,1,Rules!$H$11),"")&amp;"",IF(AND(ISNUMBER(J1039),N(J1039)&gt;=Rules!$B$12,IFERROR(INDEX(Crawl!$A1038:$DZ1038,1,Rules!$H$13),"")&amp;""&lt;&gt;""),IFERROR(INDEX(Crawl!$A1038:$DZ1038,1,Rules!$H$13),"")&amp;"","")))</f>
        <v/>
      </c>
      <c r="J1039" s="19">
        <f>IF(A1039="","",IF(IFERROR(INDEX(Crawl!$A1038:$DZ1038,1,Rules!$H$14),"")&amp;""="","",IFERROR(INDEX(Crawl!$A1038:$DZ1038,1,Rules!$H$14),"")))</f>
        <v/>
      </c>
      <c r="K1039">
        <f>IF(A1039="","",IFERROR(SUMIFS('GSC current'!$J$2:$J$2001,'GSC current'!$I$2:$I$2001,B1039),0))</f>
        <v/>
      </c>
      <c r="L1039">
        <f>IF(A1039="","",IFERROR(SUMIFS('GSC current'!$K$2:$K$2001,'GSC current'!$I$2:$I$2001,B1039),0))</f>
        <v/>
      </c>
      <c r="M1039" s="20">
        <f>IF(A1039="","",IF(N(L1039)&gt;0,K1039/L1039,""))</f>
        <v/>
      </c>
      <c r="N1039" s="21">
        <f>IF(A1039="","",IF(N(L1039)&gt;0,SUMIFS('GSC current'!$L$2:$L$2001,'GSC current'!$I$2:$I$2001,B1039)/L1039,""))</f>
        <v/>
      </c>
      <c r="O1039">
        <f>IF(A1039="","",IFERROR(SUMIFS('GSC previous'!$J$2:$J$2001,'GSC previous'!$I$2:$I$2001,B1039),0))</f>
        <v/>
      </c>
      <c r="P1039" s="22">
        <f>IF(A1039="","",IF(N(O1039)&gt;0,(K1039-O1039)/O1039,""))</f>
        <v/>
      </c>
      <c r="Q1039">
        <f>IF(A1039="","",IFERROR(SUMIFS(GA4!$P$2:$P$2001,GA4!$O$2:$O$2001,B1039),0))</f>
        <v/>
      </c>
      <c r="R1039" s="23">
        <f>IF(A1039="","",IF(N(Q1039)&gt;0,SUMIFS(GA4!$Q$2:$Q$2001,GA4!$O$2:$O$2001,B1039)/Q1039,""))</f>
        <v/>
      </c>
      <c r="S1039">
        <f>IF(A1039="","",IFERROR(SUMIFS(GA4!$R$2:$R$2001,GA4!$O$2:$O$2001,B1039),0))</f>
        <v/>
      </c>
      <c r="T1039">
        <f>IF(A1039="","",IF(AND(ISNUMBER(F1039),LEFT(C1039&amp;"",1)="2"),IF(F1039&lt;Rules!$B$9,"Yes","No"),"No"))</f>
        <v/>
      </c>
      <c r="U1039">
        <f>IF(A1039="","",IF(AND(N(O1039)&gt;=Rules!$B$8,ISNUMBER(P1039)),IF(P1039&lt;=-Rules!$B$7,"Yes","No"),"No"))</f>
        <v/>
      </c>
      <c r="V1039">
        <f>IF(A1039="","",IF(AND(N(L1039)&gt;=Rules!$B$6,ISNUMBER(N1039)),IF(AND(N1039&gt;=Rules!$B$10,N1039&lt;=Rules!$B$11),"Yes","No"),"No"))</f>
        <v/>
      </c>
      <c r="W1039">
        <f>IF(A1039="","",IF(I1039&lt;&gt;"","Yes","No"))</f>
        <v/>
      </c>
      <c r="X1039">
        <f>IF(I1039="","",IF(SUMIFS($K$3:$K$2002,$A$3:$A$2002,SUBSTITUTE(SUBSTITUTE(I1039,"?","~?"),"*","~*"))&gt;N(K1039),"Yes","No"))</f>
        <v/>
      </c>
      <c r="Y1039">
        <f>IF(A1039="","",IF(N(S1039)&gt;0,"Yes","No"))</f>
        <v/>
      </c>
      <c r="Z1039">
        <f>IF(A1039="","",IF(AND(N(K1039)&lt;Rules!$B$5,N(L1039)&lt;Rules!$B$6,N(Q1039)&lt;Rules!$B$13,Y1039="No"),"Yes","No"))</f>
        <v/>
      </c>
      <c r="AA1039">
        <f>IF(A1039="","",IF(LEFT(C1039&amp;"",1)="3","Redirect",IF(OR(LEFT(C1039&amp;"",1)="4",LEFT(C1039&amp;"",1)="5"),IF(OR(N(K1039)&gt;0,N(AC1039)&gt;=Rules!$B$14),"Redirect","Prune"),IF(D1039="Non-Indexable","Keep",IF(AND(W1039="Yes",X1039="Yes",Y1039="No"),"Merge",IF(OR(U1039="Yes",V1039="Yes",AND(T1039="Yes",N(L1039)&gt;=Rules!$B$6)),"Update",IF(Z1039="Yes",IF(N(AC1039)&gt;=Rules!$B$14,"Redirect","Prune"),"Keep")))))))</f>
        <v/>
      </c>
      <c r="AB1039">
        <f>IF(A1039="","",IF(LEFT(C1039&amp;"",1)="3","Already redirects ("&amp;C1039&amp;"). Update internal links to point at the final URL.",IF(OR(LEFT(C1039&amp;"",1)="4",LEFT(C1039&amp;"",1)="5"),IF(AA1039="Redirect","Returns "&amp;C1039&amp;" but still has "&amp;N(K1039)&amp;" clicks and "&amp;N(AC1039)&amp;" referring domains. 301 it to the closest live page.","Returns "&amp;C1039&amp;" with no clicks or links. Remove internal links and let it 404 or 410."),IF(D1039="Non-Indexable","Non-indexable ("&amp;E1039&amp;"). Keep if that is intentional; otherwise fix the canonical or noindex.",IF(AA1039="Merge","Overlaps with "&amp;I1039&amp;IF(N(J1039)&gt;0," (similarity "&amp;TEXT(J1039,"0.00")&amp;")","")&amp;", which gets more clicks. Merge the useful parts into it and 301 this URL.",IF(AA1039="Update",MID(IF(U1039="Yes","; Clicks down "&amp;TEXT(-P1039,"0%")&amp;" on the previous period","")&amp;IF(V1039="Yes","; Average position "&amp;TEXT(N1039,"0.0")&amp;" on "&amp;TEXT(L1039,"#,##0")&amp;" impressions (striking distance)","")&amp;IF(AND(T1039="Yes",N(L1039)&gt;=Rules!$B$6),"; Thin ("&amp;F1039&amp;" words) but has search demand",""),3,400),IF(AA1039="Prune","Low value: "&amp;N(K1039)&amp;" clicks, "&amp;N(L1039)&amp;" impressions, "&amp;N(Q1039)&amp;" sessions, no key events. Remove or noindex it and update internal links.",IF(AA1039="Redirect","Low value but "&amp;N(AC1039)&amp;" referring domains. 301 it to the closest relevant page to keep those links.",IF(AND(Z1039="No",Y1039="Yes",N(K1039)&lt;Rules!$B$5),"Low search traffic but it converts (key events: "&amp;S1039&amp;"). Keep it and link to it.",IF(W1039="Yes","Stronger than the page it overlaps ("&amp;I1039&amp;"). Keep; merge that page into this one.","Healthy: "&amp;N(K1039)&amp;" clicks"&amp;IF(ISNUMBER(N1039),", average position "&amp;TEXT(N1039,"0.0"),"")&amp;". Keep and monitor."))))))))))</f>
        <v/>
      </c>
      <c r="AE1039">
        <f>IF(A1039="","",IF(AD1039&lt;&gt;"",AD1039,AA1039))</f>
        <v/>
      </c>
    </row>
    <row r="1040">
      <c r="A1040">
        <f>IF(Crawl!A1039="","",Crawl!A1039)</f>
        <v/>
      </c>
      <c r="B1040">
        <f>IF(A1040="","",Crawl!EC1039)</f>
        <v/>
      </c>
      <c r="C1040">
        <f>IF(A1040="","",IFERROR(INDEX(Crawl!$A1039:$DZ1039,1,Rules!$H$6),""))</f>
        <v/>
      </c>
      <c r="D1040">
        <f>IF(A1040="","",IFERROR(INDEX(Crawl!$A1039:$DZ1039,1,Rules!$H$7),"")&amp;"")</f>
        <v/>
      </c>
      <c r="E1040">
        <f>IF(A1040="","",IFERROR(INDEX(Crawl!$A1039:$DZ1039,1,Rules!$H$8),"")&amp;"")</f>
        <v/>
      </c>
      <c r="F1040">
        <f>IF(A1040="","",IFERROR(INDEX(Crawl!$A1039:$DZ1039,1,Rules!$H$9),""))</f>
        <v/>
      </c>
      <c r="G1040">
        <f>IF(A1040="","",IFERROR(INDEX(Crawl!$A1039:$DZ1039,1,Rules!$H$10),""))</f>
        <v/>
      </c>
      <c r="H1040">
        <f>IF(A1040="","",IFERROR(INDEX(Crawl!$A1039:$DZ1039,1,Rules!$H$12),""))</f>
        <v/>
      </c>
      <c r="I1040">
        <f>IF(A1040="","",IF(AND(N(H1040)&gt;0,IFERROR(INDEX(Crawl!$A1039:$DZ1039,1,Rules!$H$11),"")&amp;""&lt;&gt;""),IFERROR(INDEX(Crawl!$A1039:$DZ1039,1,Rules!$H$11),"")&amp;"",IF(AND(ISNUMBER(J1040),N(J1040)&gt;=Rules!$B$12,IFERROR(INDEX(Crawl!$A1039:$DZ1039,1,Rules!$H$13),"")&amp;""&lt;&gt;""),IFERROR(INDEX(Crawl!$A1039:$DZ1039,1,Rules!$H$13),"")&amp;"","")))</f>
        <v/>
      </c>
      <c r="J1040" s="19">
        <f>IF(A1040="","",IF(IFERROR(INDEX(Crawl!$A1039:$DZ1039,1,Rules!$H$14),"")&amp;""="","",IFERROR(INDEX(Crawl!$A1039:$DZ1039,1,Rules!$H$14),"")))</f>
        <v/>
      </c>
      <c r="K1040">
        <f>IF(A1040="","",IFERROR(SUMIFS('GSC current'!$J$2:$J$2001,'GSC current'!$I$2:$I$2001,B1040),0))</f>
        <v/>
      </c>
      <c r="L1040">
        <f>IF(A1040="","",IFERROR(SUMIFS('GSC current'!$K$2:$K$2001,'GSC current'!$I$2:$I$2001,B1040),0))</f>
        <v/>
      </c>
      <c r="M1040" s="20">
        <f>IF(A1040="","",IF(N(L1040)&gt;0,K1040/L1040,""))</f>
        <v/>
      </c>
      <c r="N1040" s="21">
        <f>IF(A1040="","",IF(N(L1040)&gt;0,SUMIFS('GSC current'!$L$2:$L$2001,'GSC current'!$I$2:$I$2001,B1040)/L1040,""))</f>
        <v/>
      </c>
      <c r="O1040">
        <f>IF(A1040="","",IFERROR(SUMIFS('GSC previous'!$J$2:$J$2001,'GSC previous'!$I$2:$I$2001,B1040),0))</f>
        <v/>
      </c>
      <c r="P1040" s="22">
        <f>IF(A1040="","",IF(N(O1040)&gt;0,(K1040-O1040)/O1040,""))</f>
        <v/>
      </c>
      <c r="Q1040">
        <f>IF(A1040="","",IFERROR(SUMIFS(GA4!$P$2:$P$2001,GA4!$O$2:$O$2001,B1040),0))</f>
        <v/>
      </c>
      <c r="R1040" s="23">
        <f>IF(A1040="","",IF(N(Q1040)&gt;0,SUMIFS(GA4!$Q$2:$Q$2001,GA4!$O$2:$O$2001,B1040)/Q1040,""))</f>
        <v/>
      </c>
      <c r="S1040">
        <f>IF(A1040="","",IFERROR(SUMIFS(GA4!$R$2:$R$2001,GA4!$O$2:$O$2001,B1040),0))</f>
        <v/>
      </c>
      <c r="T1040">
        <f>IF(A1040="","",IF(AND(ISNUMBER(F1040),LEFT(C1040&amp;"",1)="2"),IF(F1040&lt;Rules!$B$9,"Yes","No"),"No"))</f>
        <v/>
      </c>
      <c r="U1040">
        <f>IF(A1040="","",IF(AND(N(O1040)&gt;=Rules!$B$8,ISNUMBER(P1040)),IF(P1040&lt;=-Rules!$B$7,"Yes","No"),"No"))</f>
        <v/>
      </c>
      <c r="V1040">
        <f>IF(A1040="","",IF(AND(N(L1040)&gt;=Rules!$B$6,ISNUMBER(N1040)),IF(AND(N1040&gt;=Rules!$B$10,N1040&lt;=Rules!$B$11),"Yes","No"),"No"))</f>
        <v/>
      </c>
      <c r="W1040">
        <f>IF(A1040="","",IF(I1040&lt;&gt;"","Yes","No"))</f>
        <v/>
      </c>
      <c r="X1040">
        <f>IF(I1040="","",IF(SUMIFS($K$3:$K$2002,$A$3:$A$2002,SUBSTITUTE(SUBSTITUTE(I1040,"?","~?"),"*","~*"))&gt;N(K1040),"Yes","No"))</f>
        <v/>
      </c>
      <c r="Y1040">
        <f>IF(A1040="","",IF(N(S1040)&gt;0,"Yes","No"))</f>
        <v/>
      </c>
      <c r="Z1040">
        <f>IF(A1040="","",IF(AND(N(K1040)&lt;Rules!$B$5,N(L1040)&lt;Rules!$B$6,N(Q1040)&lt;Rules!$B$13,Y1040="No"),"Yes","No"))</f>
        <v/>
      </c>
      <c r="AA1040">
        <f>IF(A1040="","",IF(LEFT(C1040&amp;"",1)="3","Redirect",IF(OR(LEFT(C1040&amp;"",1)="4",LEFT(C1040&amp;"",1)="5"),IF(OR(N(K1040)&gt;0,N(AC1040)&gt;=Rules!$B$14),"Redirect","Prune"),IF(D1040="Non-Indexable","Keep",IF(AND(W1040="Yes",X1040="Yes",Y1040="No"),"Merge",IF(OR(U1040="Yes",V1040="Yes",AND(T1040="Yes",N(L1040)&gt;=Rules!$B$6)),"Update",IF(Z1040="Yes",IF(N(AC1040)&gt;=Rules!$B$14,"Redirect","Prune"),"Keep")))))))</f>
        <v/>
      </c>
      <c r="AB1040">
        <f>IF(A1040="","",IF(LEFT(C1040&amp;"",1)="3","Already redirects ("&amp;C1040&amp;"). Update internal links to point at the final URL.",IF(OR(LEFT(C1040&amp;"",1)="4",LEFT(C1040&amp;"",1)="5"),IF(AA1040="Redirect","Returns "&amp;C1040&amp;" but still has "&amp;N(K1040)&amp;" clicks and "&amp;N(AC1040)&amp;" referring domains. 301 it to the closest live page.","Returns "&amp;C1040&amp;" with no clicks or links. Remove internal links and let it 404 or 410."),IF(D1040="Non-Indexable","Non-indexable ("&amp;E1040&amp;"). Keep if that is intentional; otherwise fix the canonical or noindex.",IF(AA1040="Merge","Overlaps with "&amp;I1040&amp;IF(N(J1040)&gt;0," (similarity "&amp;TEXT(J1040,"0.00")&amp;")","")&amp;", which gets more clicks. Merge the useful parts into it and 301 this URL.",IF(AA1040="Update",MID(IF(U1040="Yes","; Clicks down "&amp;TEXT(-P1040,"0%")&amp;" on the previous period","")&amp;IF(V1040="Yes","; Average position "&amp;TEXT(N1040,"0.0")&amp;" on "&amp;TEXT(L1040,"#,##0")&amp;" impressions (striking distance)","")&amp;IF(AND(T1040="Yes",N(L1040)&gt;=Rules!$B$6),"; Thin ("&amp;F1040&amp;" words) but has search demand",""),3,400),IF(AA1040="Prune","Low value: "&amp;N(K1040)&amp;" clicks, "&amp;N(L1040)&amp;" impressions, "&amp;N(Q1040)&amp;" sessions, no key events. Remove or noindex it and update internal links.",IF(AA1040="Redirect","Low value but "&amp;N(AC1040)&amp;" referring domains. 301 it to the closest relevant page to keep those links.",IF(AND(Z1040="No",Y1040="Yes",N(K1040)&lt;Rules!$B$5),"Low search traffic but it converts (key events: "&amp;S1040&amp;"). Keep it and link to it.",IF(W1040="Yes","Stronger than the page it overlaps ("&amp;I1040&amp;"). Keep; merge that page into this one.","Healthy: "&amp;N(K1040)&amp;" clicks"&amp;IF(ISNUMBER(N1040),", average position "&amp;TEXT(N1040,"0.0"),"")&amp;". Keep and monitor."))))))))))</f>
        <v/>
      </c>
      <c r="AE1040">
        <f>IF(A1040="","",IF(AD1040&lt;&gt;"",AD1040,AA1040))</f>
        <v/>
      </c>
    </row>
    <row r="1041">
      <c r="A1041">
        <f>IF(Crawl!A1040="","",Crawl!A1040)</f>
        <v/>
      </c>
      <c r="B1041">
        <f>IF(A1041="","",Crawl!EC1040)</f>
        <v/>
      </c>
      <c r="C1041">
        <f>IF(A1041="","",IFERROR(INDEX(Crawl!$A1040:$DZ1040,1,Rules!$H$6),""))</f>
        <v/>
      </c>
      <c r="D1041">
        <f>IF(A1041="","",IFERROR(INDEX(Crawl!$A1040:$DZ1040,1,Rules!$H$7),"")&amp;"")</f>
        <v/>
      </c>
      <c r="E1041">
        <f>IF(A1041="","",IFERROR(INDEX(Crawl!$A1040:$DZ1040,1,Rules!$H$8),"")&amp;"")</f>
        <v/>
      </c>
      <c r="F1041">
        <f>IF(A1041="","",IFERROR(INDEX(Crawl!$A1040:$DZ1040,1,Rules!$H$9),""))</f>
        <v/>
      </c>
      <c r="G1041">
        <f>IF(A1041="","",IFERROR(INDEX(Crawl!$A1040:$DZ1040,1,Rules!$H$10),""))</f>
        <v/>
      </c>
      <c r="H1041">
        <f>IF(A1041="","",IFERROR(INDEX(Crawl!$A1040:$DZ1040,1,Rules!$H$12),""))</f>
        <v/>
      </c>
      <c r="I1041">
        <f>IF(A1041="","",IF(AND(N(H1041)&gt;0,IFERROR(INDEX(Crawl!$A1040:$DZ1040,1,Rules!$H$11),"")&amp;""&lt;&gt;""),IFERROR(INDEX(Crawl!$A1040:$DZ1040,1,Rules!$H$11),"")&amp;"",IF(AND(ISNUMBER(J1041),N(J1041)&gt;=Rules!$B$12,IFERROR(INDEX(Crawl!$A1040:$DZ1040,1,Rules!$H$13),"")&amp;""&lt;&gt;""),IFERROR(INDEX(Crawl!$A1040:$DZ1040,1,Rules!$H$13),"")&amp;"","")))</f>
        <v/>
      </c>
      <c r="J1041" s="19">
        <f>IF(A1041="","",IF(IFERROR(INDEX(Crawl!$A1040:$DZ1040,1,Rules!$H$14),"")&amp;""="","",IFERROR(INDEX(Crawl!$A1040:$DZ1040,1,Rules!$H$14),"")))</f>
        <v/>
      </c>
      <c r="K1041">
        <f>IF(A1041="","",IFERROR(SUMIFS('GSC current'!$J$2:$J$2001,'GSC current'!$I$2:$I$2001,B1041),0))</f>
        <v/>
      </c>
      <c r="L1041">
        <f>IF(A1041="","",IFERROR(SUMIFS('GSC current'!$K$2:$K$2001,'GSC current'!$I$2:$I$2001,B1041),0))</f>
        <v/>
      </c>
      <c r="M1041" s="20">
        <f>IF(A1041="","",IF(N(L1041)&gt;0,K1041/L1041,""))</f>
        <v/>
      </c>
      <c r="N1041" s="21">
        <f>IF(A1041="","",IF(N(L1041)&gt;0,SUMIFS('GSC current'!$L$2:$L$2001,'GSC current'!$I$2:$I$2001,B1041)/L1041,""))</f>
        <v/>
      </c>
      <c r="O1041">
        <f>IF(A1041="","",IFERROR(SUMIFS('GSC previous'!$J$2:$J$2001,'GSC previous'!$I$2:$I$2001,B1041),0))</f>
        <v/>
      </c>
      <c r="P1041" s="22">
        <f>IF(A1041="","",IF(N(O1041)&gt;0,(K1041-O1041)/O1041,""))</f>
        <v/>
      </c>
      <c r="Q1041">
        <f>IF(A1041="","",IFERROR(SUMIFS(GA4!$P$2:$P$2001,GA4!$O$2:$O$2001,B1041),0))</f>
        <v/>
      </c>
      <c r="R1041" s="23">
        <f>IF(A1041="","",IF(N(Q1041)&gt;0,SUMIFS(GA4!$Q$2:$Q$2001,GA4!$O$2:$O$2001,B1041)/Q1041,""))</f>
        <v/>
      </c>
      <c r="S1041">
        <f>IF(A1041="","",IFERROR(SUMIFS(GA4!$R$2:$R$2001,GA4!$O$2:$O$2001,B1041),0))</f>
        <v/>
      </c>
      <c r="T1041">
        <f>IF(A1041="","",IF(AND(ISNUMBER(F1041),LEFT(C1041&amp;"",1)="2"),IF(F1041&lt;Rules!$B$9,"Yes","No"),"No"))</f>
        <v/>
      </c>
      <c r="U1041">
        <f>IF(A1041="","",IF(AND(N(O1041)&gt;=Rules!$B$8,ISNUMBER(P1041)),IF(P1041&lt;=-Rules!$B$7,"Yes","No"),"No"))</f>
        <v/>
      </c>
      <c r="V1041">
        <f>IF(A1041="","",IF(AND(N(L1041)&gt;=Rules!$B$6,ISNUMBER(N1041)),IF(AND(N1041&gt;=Rules!$B$10,N1041&lt;=Rules!$B$11),"Yes","No"),"No"))</f>
        <v/>
      </c>
      <c r="W1041">
        <f>IF(A1041="","",IF(I1041&lt;&gt;"","Yes","No"))</f>
        <v/>
      </c>
      <c r="X1041">
        <f>IF(I1041="","",IF(SUMIFS($K$3:$K$2002,$A$3:$A$2002,SUBSTITUTE(SUBSTITUTE(I1041,"?","~?"),"*","~*"))&gt;N(K1041),"Yes","No"))</f>
        <v/>
      </c>
      <c r="Y1041">
        <f>IF(A1041="","",IF(N(S1041)&gt;0,"Yes","No"))</f>
        <v/>
      </c>
      <c r="Z1041">
        <f>IF(A1041="","",IF(AND(N(K1041)&lt;Rules!$B$5,N(L1041)&lt;Rules!$B$6,N(Q1041)&lt;Rules!$B$13,Y1041="No"),"Yes","No"))</f>
        <v/>
      </c>
      <c r="AA1041">
        <f>IF(A1041="","",IF(LEFT(C1041&amp;"",1)="3","Redirect",IF(OR(LEFT(C1041&amp;"",1)="4",LEFT(C1041&amp;"",1)="5"),IF(OR(N(K1041)&gt;0,N(AC1041)&gt;=Rules!$B$14),"Redirect","Prune"),IF(D1041="Non-Indexable","Keep",IF(AND(W1041="Yes",X1041="Yes",Y1041="No"),"Merge",IF(OR(U1041="Yes",V1041="Yes",AND(T1041="Yes",N(L1041)&gt;=Rules!$B$6)),"Update",IF(Z1041="Yes",IF(N(AC1041)&gt;=Rules!$B$14,"Redirect","Prune"),"Keep")))))))</f>
        <v/>
      </c>
      <c r="AB1041">
        <f>IF(A1041="","",IF(LEFT(C1041&amp;"",1)="3","Already redirects ("&amp;C1041&amp;"). Update internal links to point at the final URL.",IF(OR(LEFT(C1041&amp;"",1)="4",LEFT(C1041&amp;"",1)="5"),IF(AA1041="Redirect","Returns "&amp;C1041&amp;" but still has "&amp;N(K1041)&amp;" clicks and "&amp;N(AC1041)&amp;" referring domains. 301 it to the closest live page.","Returns "&amp;C1041&amp;" with no clicks or links. Remove internal links and let it 404 or 410."),IF(D1041="Non-Indexable","Non-indexable ("&amp;E1041&amp;"). Keep if that is intentional; otherwise fix the canonical or noindex.",IF(AA1041="Merge","Overlaps with "&amp;I1041&amp;IF(N(J1041)&gt;0," (similarity "&amp;TEXT(J1041,"0.00")&amp;")","")&amp;", which gets more clicks. Merge the useful parts into it and 301 this URL.",IF(AA1041="Update",MID(IF(U1041="Yes","; Clicks down "&amp;TEXT(-P1041,"0%")&amp;" on the previous period","")&amp;IF(V1041="Yes","; Average position "&amp;TEXT(N1041,"0.0")&amp;" on "&amp;TEXT(L1041,"#,##0")&amp;" impressions (striking distance)","")&amp;IF(AND(T1041="Yes",N(L1041)&gt;=Rules!$B$6),"; Thin ("&amp;F1041&amp;" words) but has search demand",""),3,400),IF(AA1041="Prune","Low value: "&amp;N(K1041)&amp;" clicks, "&amp;N(L1041)&amp;" impressions, "&amp;N(Q1041)&amp;" sessions, no key events. Remove or noindex it and update internal links.",IF(AA1041="Redirect","Low value but "&amp;N(AC1041)&amp;" referring domains. 301 it to the closest relevant page to keep those links.",IF(AND(Z1041="No",Y1041="Yes",N(K1041)&lt;Rules!$B$5),"Low search traffic but it converts (key events: "&amp;S1041&amp;"). Keep it and link to it.",IF(W1041="Yes","Stronger than the page it overlaps ("&amp;I1041&amp;"). Keep; merge that page into this one.","Healthy: "&amp;N(K1041)&amp;" clicks"&amp;IF(ISNUMBER(N1041),", average position "&amp;TEXT(N1041,"0.0"),"")&amp;". Keep and monitor."))))))))))</f>
        <v/>
      </c>
      <c r="AE1041">
        <f>IF(A1041="","",IF(AD1041&lt;&gt;"",AD1041,AA1041))</f>
        <v/>
      </c>
    </row>
    <row r="1042">
      <c r="A1042">
        <f>IF(Crawl!A1041="","",Crawl!A1041)</f>
        <v/>
      </c>
      <c r="B1042">
        <f>IF(A1042="","",Crawl!EC1041)</f>
        <v/>
      </c>
      <c r="C1042">
        <f>IF(A1042="","",IFERROR(INDEX(Crawl!$A1041:$DZ1041,1,Rules!$H$6),""))</f>
        <v/>
      </c>
      <c r="D1042">
        <f>IF(A1042="","",IFERROR(INDEX(Crawl!$A1041:$DZ1041,1,Rules!$H$7),"")&amp;"")</f>
        <v/>
      </c>
      <c r="E1042">
        <f>IF(A1042="","",IFERROR(INDEX(Crawl!$A1041:$DZ1041,1,Rules!$H$8),"")&amp;"")</f>
        <v/>
      </c>
      <c r="F1042">
        <f>IF(A1042="","",IFERROR(INDEX(Crawl!$A1041:$DZ1041,1,Rules!$H$9),""))</f>
        <v/>
      </c>
      <c r="G1042">
        <f>IF(A1042="","",IFERROR(INDEX(Crawl!$A1041:$DZ1041,1,Rules!$H$10),""))</f>
        <v/>
      </c>
      <c r="H1042">
        <f>IF(A1042="","",IFERROR(INDEX(Crawl!$A1041:$DZ1041,1,Rules!$H$12),""))</f>
        <v/>
      </c>
      <c r="I1042">
        <f>IF(A1042="","",IF(AND(N(H1042)&gt;0,IFERROR(INDEX(Crawl!$A1041:$DZ1041,1,Rules!$H$11),"")&amp;""&lt;&gt;""),IFERROR(INDEX(Crawl!$A1041:$DZ1041,1,Rules!$H$11),"")&amp;"",IF(AND(ISNUMBER(J1042),N(J1042)&gt;=Rules!$B$12,IFERROR(INDEX(Crawl!$A1041:$DZ1041,1,Rules!$H$13),"")&amp;""&lt;&gt;""),IFERROR(INDEX(Crawl!$A1041:$DZ1041,1,Rules!$H$13),"")&amp;"","")))</f>
        <v/>
      </c>
      <c r="J1042" s="19">
        <f>IF(A1042="","",IF(IFERROR(INDEX(Crawl!$A1041:$DZ1041,1,Rules!$H$14),"")&amp;""="","",IFERROR(INDEX(Crawl!$A1041:$DZ1041,1,Rules!$H$14),"")))</f>
        <v/>
      </c>
      <c r="K1042">
        <f>IF(A1042="","",IFERROR(SUMIFS('GSC current'!$J$2:$J$2001,'GSC current'!$I$2:$I$2001,B1042),0))</f>
        <v/>
      </c>
      <c r="L1042">
        <f>IF(A1042="","",IFERROR(SUMIFS('GSC current'!$K$2:$K$2001,'GSC current'!$I$2:$I$2001,B1042),0))</f>
        <v/>
      </c>
      <c r="M1042" s="20">
        <f>IF(A1042="","",IF(N(L1042)&gt;0,K1042/L1042,""))</f>
        <v/>
      </c>
      <c r="N1042" s="21">
        <f>IF(A1042="","",IF(N(L1042)&gt;0,SUMIFS('GSC current'!$L$2:$L$2001,'GSC current'!$I$2:$I$2001,B1042)/L1042,""))</f>
        <v/>
      </c>
      <c r="O1042">
        <f>IF(A1042="","",IFERROR(SUMIFS('GSC previous'!$J$2:$J$2001,'GSC previous'!$I$2:$I$2001,B1042),0))</f>
        <v/>
      </c>
      <c r="P1042" s="22">
        <f>IF(A1042="","",IF(N(O1042)&gt;0,(K1042-O1042)/O1042,""))</f>
        <v/>
      </c>
      <c r="Q1042">
        <f>IF(A1042="","",IFERROR(SUMIFS(GA4!$P$2:$P$2001,GA4!$O$2:$O$2001,B1042),0))</f>
        <v/>
      </c>
      <c r="R1042" s="23">
        <f>IF(A1042="","",IF(N(Q1042)&gt;0,SUMIFS(GA4!$Q$2:$Q$2001,GA4!$O$2:$O$2001,B1042)/Q1042,""))</f>
        <v/>
      </c>
      <c r="S1042">
        <f>IF(A1042="","",IFERROR(SUMIFS(GA4!$R$2:$R$2001,GA4!$O$2:$O$2001,B1042),0))</f>
        <v/>
      </c>
      <c r="T1042">
        <f>IF(A1042="","",IF(AND(ISNUMBER(F1042),LEFT(C1042&amp;"",1)="2"),IF(F1042&lt;Rules!$B$9,"Yes","No"),"No"))</f>
        <v/>
      </c>
      <c r="U1042">
        <f>IF(A1042="","",IF(AND(N(O1042)&gt;=Rules!$B$8,ISNUMBER(P1042)),IF(P1042&lt;=-Rules!$B$7,"Yes","No"),"No"))</f>
        <v/>
      </c>
      <c r="V1042">
        <f>IF(A1042="","",IF(AND(N(L1042)&gt;=Rules!$B$6,ISNUMBER(N1042)),IF(AND(N1042&gt;=Rules!$B$10,N1042&lt;=Rules!$B$11),"Yes","No"),"No"))</f>
        <v/>
      </c>
      <c r="W1042">
        <f>IF(A1042="","",IF(I1042&lt;&gt;"","Yes","No"))</f>
        <v/>
      </c>
      <c r="X1042">
        <f>IF(I1042="","",IF(SUMIFS($K$3:$K$2002,$A$3:$A$2002,SUBSTITUTE(SUBSTITUTE(I1042,"?","~?"),"*","~*"))&gt;N(K1042),"Yes","No"))</f>
        <v/>
      </c>
      <c r="Y1042">
        <f>IF(A1042="","",IF(N(S1042)&gt;0,"Yes","No"))</f>
        <v/>
      </c>
      <c r="Z1042">
        <f>IF(A1042="","",IF(AND(N(K1042)&lt;Rules!$B$5,N(L1042)&lt;Rules!$B$6,N(Q1042)&lt;Rules!$B$13,Y1042="No"),"Yes","No"))</f>
        <v/>
      </c>
      <c r="AA1042">
        <f>IF(A1042="","",IF(LEFT(C1042&amp;"",1)="3","Redirect",IF(OR(LEFT(C1042&amp;"",1)="4",LEFT(C1042&amp;"",1)="5"),IF(OR(N(K1042)&gt;0,N(AC1042)&gt;=Rules!$B$14),"Redirect","Prune"),IF(D1042="Non-Indexable","Keep",IF(AND(W1042="Yes",X1042="Yes",Y1042="No"),"Merge",IF(OR(U1042="Yes",V1042="Yes",AND(T1042="Yes",N(L1042)&gt;=Rules!$B$6)),"Update",IF(Z1042="Yes",IF(N(AC1042)&gt;=Rules!$B$14,"Redirect","Prune"),"Keep")))))))</f>
        <v/>
      </c>
      <c r="AB1042">
        <f>IF(A1042="","",IF(LEFT(C1042&amp;"",1)="3","Already redirects ("&amp;C1042&amp;"). Update internal links to point at the final URL.",IF(OR(LEFT(C1042&amp;"",1)="4",LEFT(C1042&amp;"",1)="5"),IF(AA1042="Redirect","Returns "&amp;C1042&amp;" but still has "&amp;N(K1042)&amp;" clicks and "&amp;N(AC1042)&amp;" referring domains. 301 it to the closest live page.","Returns "&amp;C1042&amp;" with no clicks or links. Remove internal links and let it 404 or 410."),IF(D1042="Non-Indexable","Non-indexable ("&amp;E1042&amp;"). Keep if that is intentional; otherwise fix the canonical or noindex.",IF(AA1042="Merge","Overlaps with "&amp;I1042&amp;IF(N(J1042)&gt;0," (similarity "&amp;TEXT(J1042,"0.00")&amp;")","")&amp;", which gets more clicks. Merge the useful parts into it and 301 this URL.",IF(AA1042="Update",MID(IF(U1042="Yes","; Clicks down "&amp;TEXT(-P1042,"0%")&amp;" on the previous period","")&amp;IF(V1042="Yes","; Average position "&amp;TEXT(N1042,"0.0")&amp;" on "&amp;TEXT(L1042,"#,##0")&amp;" impressions (striking distance)","")&amp;IF(AND(T1042="Yes",N(L1042)&gt;=Rules!$B$6),"; Thin ("&amp;F1042&amp;" words) but has search demand",""),3,400),IF(AA1042="Prune","Low value: "&amp;N(K1042)&amp;" clicks, "&amp;N(L1042)&amp;" impressions, "&amp;N(Q1042)&amp;" sessions, no key events. Remove or noindex it and update internal links.",IF(AA1042="Redirect","Low value but "&amp;N(AC1042)&amp;" referring domains. 301 it to the closest relevant page to keep those links.",IF(AND(Z1042="No",Y1042="Yes",N(K1042)&lt;Rules!$B$5),"Low search traffic but it converts (key events: "&amp;S1042&amp;"). Keep it and link to it.",IF(W1042="Yes","Stronger than the page it overlaps ("&amp;I1042&amp;"). Keep; merge that page into this one.","Healthy: "&amp;N(K1042)&amp;" clicks"&amp;IF(ISNUMBER(N1042),", average position "&amp;TEXT(N1042,"0.0"),"")&amp;". Keep and monitor."))))))))))</f>
        <v/>
      </c>
      <c r="AE1042">
        <f>IF(A1042="","",IF(AD1042&lt;&gt;"",AD1042,AA1042))</f>
        <v/>
      </c>
    </row>
    <row r="1043">
      <c r="A1043">
        <f>IF(Crawl!A1042="","",Crawl!A1042)</f>
        <v/>
      </c>
      <c r="B1043">
        <f>IF(A1043="","",Crawl!EC1042)</f>
        <v/>
      </c>
      <c r="C1043">
        <f>IF(A1043="","",IFERROR(INDEX(Crawl!$A1042:$DZ1042,1,Rules!$H$6),""))</f>
        <v/>
      </c>
      <c r="D1043">
        <f>IF(A1043="","",IFERROR(INDEX(Crawl!$A1042:$DZ1042,1,Rules!$H$7),"")&amp;"")</f>
        <v/>
      </c>
      <c r="E1043">
        <f>IF(A1043="","",IFERROR(INDEX(Crawl!$A1042:$DZ1042,1,Rules!$H$8),"")&amp;"")</f>
        <v/>
      </c>
      <c r="F1043">
        <f>IF(A1043="","",IFERROR(INDEX(Crawl!$A1042:$DZ1042,1,Rules!$H$9),""))</f>
        <v/>
      </c>
      <c r="G1043">
        <f>IF(A1043="","",IFERROR(INDEX(Crawl!$A1042:$DZ1042,1,Rules!$H$10),""))</f>
        <v/>
      </c>
      <c r="H1043">
        <f>IF(A1043="","",IFERROR(INDEX(Crawl!$A1042:$DZ1042,1,Rules!$H$12),""))</f>
        <v/>
      </c>
      <c r="I1043">
        <f>IF(A1043="","",IF(AND(N(H1043)&gt;0,IFERROR(INDEX(Crawl!$A1042:$DZ1042,1,Rules!$H$11),"")&amp;""&lt;&gt;""),IFERROR(INDEX(Crawl!$A1042:$DZ1042,1,Rules!$H$11),"")&amp;"",IF(AND(ISNUMBER(J1043),N(J1043)&gt;=Rules!$B$12,IFERROR(INDEX(Crawl!$A1042:$DZ1042,1,Rules!$H$13),"")&amp;""&lt;&gt;""),IFERROR(INDEX(Crawl!$A1042:$DZ1042,1,Rules!$H$13),"")&amp;"","")))</f>
        <v/>
      </c>
      <c r="J1043" s="19">
        <f>IF(A1043="","",IF(IFERROR(INDEX(Crawl!$A1042:$DZ1042,1,Rules!$H$14),"")&amp;""="","",IFERROR(INDEX(Crawl!$A1042:$DZ1042,1,Rules!$H$14),"")))</f>
        <v/>
      </c>
      <c r="K1043">
        <f>IF(A1043="","",IFERROR(SUMIFS('GSC current'!$J$2:$J$2001,'GSC current'!$I$2:$I$2001,B1043),0))</f>
        <v/>
      </c>
      <c r="L1043">
        <f>IF(A1043="","",IFERROR(SUMIFS('GSC current'!$K$2:$K$2001,'GSC current'!$I$2:$I$2001,B1043),0))</f>
        <v/>
      </c>
      <c r="M1043" s="20">
        <f>IF(A1043="","",IF(N(L1043)&gt;0,K1043/L1043,""))</f>
        <v/>
      </c>
      <c r="N1043" s="21">
        <f>IF(A1043="","",IF(N(L1043)&gt;0,SUMIFS('GSC current'!$L$2:$L$2001,'GSC current'!$I$2:$I$2001,B1043)/L1043,""))</f>
        <v/>
      </c>
      <c r="O1043">
        <f>IF(A1043="","",IFERROR(SUMIFS('GSC previous'!$J$2:$J$2001,'GSC previous'!$I$2:$I$2001,B1043),0))</f>
        <v/>
      </c>
      <c r="P1043" s="22">
        <f>IF(A1043="","",IF(N(O1043)&gt;0,(K1043-O1043)/O1043,""))</f>
        <v/>
      </c>
      <c r="Q1043">
        <f>IF(A1043="","",IFERROR(SUMIFS(GA4!$P$2:$P$2001,GA4!$O$2:$O$2001,B1043),0))</f>
        <v/>
      </c>
      <c r="R1043" s="23">
        <f>IF(A1043="","",IF(N(Q1043)&gt;0,SUMIFS(GA4!$Q$2:$Q$2001,GA4!$O$2:$O$2001,B1043)/Q1043,""))</f>
        <v/>
      </c>
      <c r="S1043">
        <f>IF(A1043="","",IFERROR(SUMIFS(GA4!$R$2:$R$2001,GA4!$O$2:$O$2001,B1043),0))</f>
        <v/>
      </c>
      <c r="T1043">
        <f>IF(A1043="","",IF(AND(ISNUMBER(F1043),LEFT(C1043&amp;"",1)="2"),IF(F1043&lt;Rules!$B$9,"Yes","No"),"No"))</f>
        <v/>
      </c>
      <c r="U1043">
        <f>IF(A1043="","",IF(AND(N(O1043)&gt;=Rules!$B$8,ISNUMBER(P1043)),IF(P1043&lt;=-Rules!$B$7,"Yes","No"),"No"))</f>
        <v/>
      </c>
      <c r="V1043">
        <f>IF(A1043="","",IF(AND(N(L1043)&gt;=Rules!$B$6,ISNUMBER(N1043)),IF(AND(N1043&gt;=Rules!$B$10,N1043&lt;=Rules!$B$11),"Yes","No"),"No"))</f>
        <v/>
      </c>
      <c r="W1043">
        <f>IF(A1043="","",IF(I1043&lt;&gt;"","Yes","No"))</f>
        <v/>
      </c>
      <c r="X1043">
        <f>IF(I1043="","",IF(SUMIFS($K$3:$K$2002,$A$3:$A$2002,SUBSTITUTE(SUBSTITUTE(I1043,"?","~?"),"*","~*"))&gt;N(K1043),"Yes","No"))</f>
        <v/>
      </c>
      <c r="Y1043">
        <f>IF(A1043="","",IF(N(S1043)&gt;0,"Yes","No"))</f>
        <v/>
      </c>
      <c r="Z1043">
        <f>IF(A1043="","",IF(AND(N(K1043)&lt;Rules!$B$5,N(L1043)&lt;Rules!$B$6,N(Q1043)&lt;Rules!$B$13,Y1043="No"),"Yes","No"))</f>
        <v/>
      </c>
      <c r="AA1043">
        <f>IF(A1043="","",IF(LEFT(C1043&amp;"",1)="3","Redirect",IF(OR(LEFT(C1043&amp;"",1)="4",LEFT(C1043&amp;"",1)="5"),IF(OR(N(K1043)&gt;0,N(AC1043)&gt;=Rules!$B$14),"Redirect","Prune"),IF(D1043="Non-Indexable","Keep",IF(AND(W1043="Yes",X1043="Yes",Y1043="No"),"Merge",IF(OR(U1043="Yes",V1043="Yes",AND(T1043="Yes",N(L1043)&gt;=Rules!$B$6)),"Update",IF(Z1043="Yes",IF(N(AC1043)&gt;=Rules!$B$14,"Redirect","Prune"),"Keep")))))))</f>
        <v/>
      </c>
      <c r="AB1043">
        <f>IF(A1043="","",IF(LEFT(C1043&amp;"",1)="3","Already redirects ("&amp;C1043&amp;"). Update internal links to point at the final URL.",IF(OR(LEFT(C1043&amp;"",1)="4",LEFT(C1043&amp;"",1)="5"),IF(AA1043="Redirect","Returns "&amp;C1043&amp;" but still has "&amp;N(K1043)&amp;" clicks and "&amp;N(AC1043)&amp;" referring domains. 301 it to the closest live page.","Returns "&amp;C1043&amp;" with no clicks or links. Remove internal links and let it 404 or 410."),IF(D1043="Non-Indexable","Non-indexable ("&amp;E1043&amp;"). Keep if that is intentional; otherwise fix the canonical or noindex.",IF(AA1043="Merge","Overlaps with "&amp;I1043&amp;IF(N(J1043)&gt;0," (similarity "&amp;TEXT(J1043,"0.00")&amp;")","")&amp;", which gets more clicks. Merge the useful parts into it and 301 this URL.",IF(AA1043="Update",MID(IF(U1043="Yes","; Clicks down "&amp;TEXT(-P1043,"0%")&amp;" on the previous period","")&amp;IF(V1043="Yes","; Average position "&amp;TEXT(N1043,"0.0")&amp;" on "&amp;TEXT(L1043,"#,##0")&amp;" impressions (striking distance)","")&amp;IF(AND(T1043="Yes",N(L1043)&gt;=Rules!$B$6),"; Thin ("&amp;F1043&amp;" words) but has search demand",""),3,400),IF(AA1043="Prune","Low value: "&amp;N(K1043)&amp;" clicks, "&amp;N(L1043)&amp;" impressions, "&amp;N(Q1043)&amp;" sessions, no key events. Remove or noindex it and update internal links.",IF(AA1043="Redirect","Low value but "&amp;N(AC1043)&amp;" referring domains. 301 it to the closest relevant page to keep those links.",IF(AND(Z1043="No",Y1043="Yes",N(K1043)&lt;Rules!$B$5),"Low search traffic but it converts (key events: "&amp;S1043&amp;"). Keep it and link to it.",IF(W1043="Yes","Stronger than the page it overlaps ("&amp;I1043&amp;"). Keep; merge that page into this one.","Healthy: "&amp;N(K1043)&amp;" clicks"&amp;IF(ISNUMBER(N1043),", average position "&amp;TEXT(N1043,"0.0"),"")&amp;". Keep and monitor."))))))))))</f>
        <v/>
      </c>
      <c r="AE1043">
        <f>IF(A1043="","",IF(AD1043&lt;&gt;"",AD1043,AA1043))</f>
        <v/>
      </c>
    </row>
    <row r="1044">
      <c r="A1044">
        <f>IF(Crawl!A1043="","",Crawl!A1043)</f>
        <v/>
      </c>
      <c r="B1044">
        <f>IF(A1044="","",Crawl!EC1043)</f>
        <v/>
      </c>
      <c r="C1044">
        <f>IF(A1044="","",IFERROR(INDEX(Crawl!$A1043:$DZ1043,1,Rules!$H$6),""))</f>
        <v/>
      </c>
      <c r="D1044">
        <f>IF(A1044="","",IFERROR(INDEX(Crawl!$A1043:$DZ1043,1,Rules!$H$7),"")&amp;"")</f>
        <v/>
      </c>
      <c r="E1044">
        <f>IF(A1044="","",IFERROR(INDEX(Crawl!$A1043:$DZ1043,1,Rules!$H$8),"")&amp;"")</f>
        <v/>
      </c>
      <c r="F1044">
        <f>IF(A1044="","",IFERROR(INDEX(Crawl!$A1043:$DZ1043,1,Rules!$H$9),""))</f>
        <v/>
      </c>
      <c r="G1044">
        <f>IF(A1044="","",IFERROR(INDEX(Crawl!$A1043:$DZ1043,1,Rules!$H$10),""))</f>
        <v/>
      </c>
      <c r="H1044">
        <f>IF(A1044="","",IFERROR(INDEX(Crawl!$A1043:$DZ1043,1,Rules!$H$12),""))</f>
        <v/>
      </c>
      <c r="I1044">
        <f>IF(A1044="","",IF(AND(N(H1044)&gt;0,IFERROR(INDEX(Crawl!$A1043:$DZ1043,1,Rules!$H$11),"")&amp;""&lt;&gt;""),IFERROR(INDEX(Crawl!$A1043:$DZ1043,1,Rules!$H$11),"")&amp;"",IF(AND(ISNUMBER(J1044),N(J1044)&gt;=Rules!$B$12,IFERROR(INDEX(Crawl!$A1043:$DZ1043,1,Rules!$H$13),"")&amp;""&lt;&gt;""),IFERROR(INDEX(Crawl!$A1043:$DZ1043,1,Rules!$H$13),"")&amp;"","")))</f>
        <v/>
      </c>
      <c r="J1044" s="19">
        <f>IF(A1044="","",IF(IFERROR(INDEX(Crawl!$A1043:$DZ1043,1,Rules!$H$14),"")&amp;""="","",IFERROR(INDEX(Crawl!$A1043:$DZ1043,1,Rules!$H$14),"")))</f>
        <v/>
      </c>
      <c r="K1044">
        <f>IF(A1044="","",IFERROR(SUMIFS('GSC current'!$J$2:$J$2001,'GSC current'!$I$2:$I$2001,B1044),0))</f>
        <v/>
      </c>
      <c r="L1044">
        <f>IF(A1044="","",IFERROR(SUMIFS('GSC current'!$K$2:$K$2001,'GSC current'!$I$2:$I$2001,B1044),0))</f>
        <v/>
      </c>
      <c r="M1044" s="20">
        <f>IF(A1044="","",IF(N(L1044)&gt;0,K1044/L1044,""))</f>
        <v/>
      </c>
      <c r="N1044" s="21">
        <f>IF(A1044="","",IF(N(L1044)&gt;0,SUMIFS('GSC current'!$L$2:$L$2001,'GSC current'!$I$2:$I$2001,B1044)/L1044,""))</f>
        <v/>
      </c>
      <c r="O1044">
        <f>IF(A1044="","",IFERROR(SUMIFS('GSC previous'!$J$2:$J$2001,'GSC previous'!$I$2:$I$2001,B1044),0))</f>
        <v/>
      </c>
      <c r="P1044" s="22">
        <f>IF(A1044="","",IF(N(O1044)&gt;0,(K1044-O1044)/O1044,""))</f>
        <v/>
      </c>
      <c r="Q1044">
        <f>IF(A1044="","",IFERROR(SUMIFS(GA4!$P$2:$P$2001,GA4!$O$2:$O$2001,B1044),0))</f>
        <v/>
      </c>
      <c r="R1044" s="23">
        <f>IF(A1044="","",IF(N(Q1044)&gt;0,SUMIFS(GA4!$Q$2:$Q$2001,GA4!$O$2:$O$2001,B1044)/Q1044,""))</f>
        <v/>
      </c>
      <c r="S1044">
        <f>IF(A1044="","",IFERROR(SUMIFS(GA4!$R$2:$R$2001,GA4!$O$2:$O$2001,B1044),0))</f>
        <v/>
      </c>
      <c r="T1044">
        <f>IF(A1044="","",IF(AND(ISNUMBER(F1044),LEFT(C1044&amp;"",1)="2"),IF(F1044&lt;Rules!$B$9,"Yes","No"),"No"))</f>
        <v/>
      </c>
      <c r="U1044">
        <f>IF(A1044="","",IF(AND(N(O1044)&gt;=Rules!$B$8,ISNUMBER(P1044)),IF(P1044&lt;=-Rules!$B$7,"Yes","No"),"No"))</f>
        <v/>
      </c>
      <c r="V1044">
        <f>IF(A1044="","",IF(AND(N(L1044)&gt;=Rules!$B$6,ISNUMBER(N1044)),IF(AND(N1044&gt;=Rules!$B$10,N1044&lt;=Rules!$B$11),"Yes","No"),"No"))</f>
        <v/>
      </c>
      <c r="W1044">
        <f>IF(A1044="","",IF(I1044&lt;&gt;"","Yes","No"))</f>
        <v/>
      </c>
      <c r="X1044">
        <f>IF(I1044="","",IF(SUMIFS($K$3:$K$2002,$A$3:$A$2002,SUBSTITUTE(SUBSTITUTE(I1044,"?","~?"),"*","~*"))&gt;N(K1044),"Yes","No"))</f>
        <v/>
      </c>
      <c r="Y1044">
        <f>IF(A1044="","",IF(N(S1044)&gt;0,"Yes","No"))</f>
        <v/>
      </c>
      <c r="Z1044">
        <f>IF(A1044="","",IF(AND(N(K1044)&lt;Rules!$B$5,N(L1044)&lt;Rules!$B$6,N(Q1044)&lt;Rules!$B$13,Y1044="No"),"Yes","No"))</f>
        <v/>
      </c>
      <c r="AA1044">
        <f>IF(A1044="","",IF(LEFT(C1044&amp;"",1)="3","Redirect",IF(OR(LEFT(C1044&amp;"",1)="4",LEFT(C1044&amp;"",1)="5"),IF(OR(N(K1044)&gt;0,N(AC1044)&gt;=Rules!$B$14),"Redirect","Prune"),IF(D1044="Non-Indexable","Keep",IF(AND(W1044="Yes",X1044="Yes",Y1044="No"),"Merge",IF(OR(U1044="Yes",V1044="Yes",AND(T1044="Yes",N(L1044)&gt;=Rules!$B$6)),"Update",IF(Z1044="Yes",IF(N(AC1044)&gt;=Rules!$B$14,"Redirect","Prune"),"Keep")))))))</f>
        <v/>
      </c>
      <c r="AB1044">
        <f>IF(A1044="","",IF(LEFT(C1044&amp;"",1)="3","Already redirects ("&amp;C1044&amp;"). Update internal links to point at the final URL.",IF(OR(LEFT(C1044&amp;"",1)="4",LEFT(C1044&amp;"",1)="5"),IF(AA1044="Redirect","Returns "&amp;C1044&amp;" but still has "&amp;N(K1044)&amp;" clicks and "&amp;N(AC1044)&amp;" referring domains. 301 it to the closest live page.","Returns "&amp;C1044&amp;" with no clicks or links. Remove internal links and let it 404 or 410."),IF(D1044="Non-Indexable","Non-indexable ("&amp;E1044&amp;"). Keep if that is intentional; otherwise fix the canonical or noindex.",IF(AA1044="Merge","Overlaps with "&amp;I1044&amp;IF(N(J1044)&gt;0," (similarity "&amp;TEXT(J1044,"0.00")&amp;")","")&amp;", which gets more clicks. Merge the useful parts into it and 301 this URL.",IF(AA1044="Update",MID(IF(U1044="Yes","; Clicks down "&amp;TEXT(-P1044,"0%")&amp;" on the previous period","")&amp;IF(V1044="Yes","; Average position "&amp;TEXT(N1044,"0.0")&amp;" on "&amp;TEXT(L1044,"#,##0")&amp;" impressions (striking distance)","")&amp;IF(AND(T1044="Yes",N(L1044)&gt;=Rules!$B$6),"; Thin ("&amp;F1044&amp;" words) but has search demand",""),3,400),IF(AA1044="Prune","Low value: "&amp;N(K1044)&amp;" clicks, "&amp;N(L1044)&amp;" impressions, "&amp;N(Q1044)&amp;" sessions, no key events. Remove or noindex it and update internal links.",IF(AA1044="Redirect","Low value but "&amp;N(AC1044)&amp;" referring domains. 301 it to the closest relevant page to keep those links.",IF(AND(Z1044="No",Y1044="Yes",N(K1044)&lt;Rules!$B$5),"Low search traffic but it converts (key events: "&amp;S1044&amp;"). Keep it and link to it.",IF(W1044="Yes","Stronger than the page it overlaps ("&amp;I1044&amp;"). Keep; merge that page into this one.","Healthy: "&amp;N(K1044)&amp;" clicks"&amp;IF(ISNUMBER(N1044),", average position "&amp;TEXT(N1044,"0.0"),"")&amp;". Keep and monitor."))))))))))</f>
        <v/>
      </c>
      <c r="AE1044">
        <f>IF(A1044="","",IF(AD1044&lt;&gt;"",AD1044,AA1044))</f>
        <v/>
      </c>
    </row>
    <row r="1045">
      <c r="A1045">
        <f>IF(Crawl!A1044="","",Crawl!A1044)</f>
        <v/>
      </c>
      <c r="B1045">
        <f>IF(A1045="","",Crawl!EC1044)</f>
        <v/>
      </c>
      <c r="C1045">
        <f>IF(A1045="","",IFERROR(INDEX(Crawl!$A1044:$DZ1044,1,Rules!$H$6),""))</f>
        <v/>
      </c>
      <c r="D1045">
        <f>IF(A1045="","",IFERROR(INDEX(Crawl!$A1044:$DZ1044,1,Rules!$H$7),"")&amp;"")</f>
        <v/>
      </c>
      <c r="E1045">
        <f>IF(A1045="","",IFERROR(INDEX(Crawl!$A1044:$DZ1044,1,Rules!$H$8),"")&amp;"")</f>
        <v/>
      </c>
      <c r="F1045">
        <f>IF(A1045="","",IFERROR(INDEX(Crawl!$A1044:$DZ1044,1,Rules!$H$9),""))</f>
        <v/>
      </c>
      <c r="G1045">
        <f>IF(A1045="","",IFERROR(INDEX(Crawl!$A1044:$DZ1044,1,Rules!$H$10),""))</f>
        <v/>
      </c>
      <c r="H1045">
        <f>IF(A1045="","",IFERROR(INDEX(Crawl!$A1044:$DZ1044,1,Rules!$H$12),""))</f>
        <v/>
      </c>
      <c r="I1045">
        <f>IF(A1045="","",IF(AND(N(H1045)&gt;0,IFERROR(INDEX(Crawl!$A1044:$DZ1044,1,Rules!$H$11),"")&amp;""&lt;&gt;""),IFERROR(INDEX(Crawl!$A1044:$DZ1044,1,Rules!$H$11),"")&amp;"",IF(AND(ISNUMBER(J1045),N(J1045)&gt;=Rules!$B$12,IFERROR(INDEX(Crawl!$A1044:$DZ1044,1,Rules!$H$13),"")&amp;""&lt;&gt;""),IFERROR(INDEX(Crawl!$A1044:$DZ1044,1,Rules!$H$13),"")&amp;"","")))</f>
        <v/>
      </c>
      <c r="J1045" s="19">
        <f>IF(A1045="","",IF(IFERROR(INDEX(Crawl!$A1044:$DZ1044,1,Rules!$H$14),"")&amp;""="","",IFERROR(INDEX(Crawl!$A1044:$DZ1044,1,Rules!$H$14),"")))</f>
        <v/>
      </c>
      <c r="K1045">
        <f>IF(A1045="","",IFERROR(SUMIFS('GSC current'!$J$2:$J$2001,'GSC current'!$I$2:$I$2001,B1045),0))</f>
        <v/>
      </c>
      <c r="L1045">
        <f>IF(A1045="","",IFERROR(SUMIFS('GSC current'!$K$2:$K$2001,'GSC current'!$I$2:$I$2001,B1045),0))</f>
        <v/>
      </c>
      <c r="M1045" s="20">
        <f>IF(A1045="","",IF(N(L1045)&gt;0,K1045/L1045,""))</f>
        <v/>
      </c>
      <c r="N1045" s="21">
        <f>IF(A1045="","",IF(N(L1045)&gt;0,SUMIFS('GSC current'!$L$2:$L$2001,'GSC current'!$I$2:$I$2001,B1045)/L1045,""))</f>
        <v/>
      </c>
      <c r="O1045">
        <f>IF(A1045="","",IFERROR(SUMIFS('GSC previous'!$J$2:$J$2001,'GSC previous'!$I$2:$I$2001,B1045),0))</f>
        <v/>
      </c>
      <c r="P1045" s="22">
        <f>IF(A1045="","",IF(N(O1045)&gt;0,(K1045-O1045)/O1045,""))</f>
        <v/>
      </c>
      <c r="Q1045">
        <f>IF(A1045="","",IFERROR(SUMIFS(GA4!$P$2:$P$2001,GA4!$O$2:$O$2001,B1045),0))</f>
        <v/>
      </c>
      <c r="R1045" s="23">
        <f>IF(A1045="","",IF(N(Q1045)&gt;0,SUMIFS(GA4!$Q$2:$Q$2001,GA4!$O$2:$O$2001,B1045)/Q1045,""))</f>
        <v/>
      </c>
      <c r="S1045">
        <f>IF(A1045="","",IFERROR(SUMIFS(GA4!$R$2:$R$2001,GA4!$O$2:$O$2001,B1045),0))</f>
        <v/>
      </c>
      <c r="T1045">
        <f>IF(A1045="","",IF(AND(ISNUMBER(F1045),LEFT(C1045&amp;"",1)="2"),IF(F1045&lt;Rules!$B$9,"Yes","No"),"No"))</f>
        <v/>
      </c>
      <c r="U1045">
        <f>IF(A1045="","",IF(AND(N(O1045)&gt;=Rules!$B$8,ISNUMBER(P1045)),IF(P1045&lt;=-Rules!$B$7,"Yes","No"),"No"))</f>
        <v/>
      </c>
      <c r="V1045">
        <f>IF(A1045="","",IF(AND(N(L1045)&gt;=Rules!$B$6,ISNUMBER(N1045)),IF(AND(N1045&gt;=Rules!$B$10,N1045&lt;=Rules!$B$11),"Yes","No"),"No"))</f>
        <v/>
      </c>
      <c r="W1045">
        <f>IF(A1045="","",IF(I1045&lt;&gt;"","Yes","No"))</f>
        <v/>
      </c>
      <c r="X1045">
        <f>IF(I1045="","",IF(SUMIFS($K$3:$K$2002,$A$3:$A$2002,SUBSTITUTE(SUBSTITUTE(I1045,"?","~?"),"*","~*"))&gt;N(K1045),"Yes","No"))</f>
        <v/>
      </c>
      <c r="Y1045">
        <f>IF(A1045="","",IF(N(S1045)&gt;0,"Yes","No"))</f>
        <v/>
      </c>
      <c r="Z1045">
        <f>IF(A1045="","",IF(AND(N(K1045)&lt;Rules!$B$5,N(L1045)&lt;Rules!$B$6,N(Q1045)&lt;Rules!$B$13,Y1045="No"),"Yes","No"))</f>
        <v/>
      </c>
      <c r="AA1045">
        <f>IF(A1045="","",IF(LEFT(C1045&amp;"",1)="3","Redirect",IF(OR(LEFT(C1045&amp;"",1)="4",LEFT(C1045&amp;"",1)="5"),IF(OR(N(K1045)&gt;0,N(AC1045)&gt;=Rules!$B$14),"Redirect","Prune"),IF(D1045="Non-Indexable","Keep",IF(AND(W1045="Yes",X1045="Yes",Y1045="No"),"Merge",IF(OR(U1045="Yes",V1045="Yes",AND(T1045="Yes",N(L1045)&gt;=Rules!$B$6)),"Update",IF(Z1045="Yes",IF(N(AC1045)&gt;=Rules!$B$14,"Redirect","Prune"),"Keep")))))))</f>
        <v/>
      </c>
      <c r="AB1045">
        <f>IF(A1045="","",IF(LEFT(C1045&amp;"",1)="3","Already redirects ("&amp;C1045&amp;"). Update internal links to point at the final URL.",IF(OR(LEFT(C1045&amp;"",1)="4",LEFT(C1045&amp;"",1)="5"),IF(AA1045="Redirect","Returns "&amp;C1045&amp;" but still has "&amp;N(K1045)&amp;" clicks and "&amp;N(AC1045)&amp;" referring domains. 301 it to the closest live page.","Returns "&amp;C1045&amp;" with no clicks or links. Remove internal links and let it 404 or 410."),IF(D1045="Non-Indexable","Non-indexable ("&amp;E1045&amp;"). Keep if that is intentional; otherwise fix the canonical or noindex.",IF(AA1045="Merge","Overlaps with "&amp;I1045&amp;IF(N(J1045)&gt;0," (similarity "&amp;TEXT(J1045,"0.00")&amp;")","")&amp;", which gets more clicks. Merge the useful parts into it and 301 this URL.",IF(AA1045="Update",MID(IF(U1045="Yes","; Clicks down "&amp;TEXT(-P1045,"0%")&amp;" on the previous period","")&amp;IF(V1045="Yes","; Average position "&amp;TEXT(N1045,"0.0")&amp;" on "&amp;TEXT(L1045,"#,##0")&amp;" impressions (striking distance)","")&amp;IF(AND(T1045="Yes",N(L1045)&gt;=Rules!$B$6),"; Thin ("&amp;F1045&amp;" words) but has search demand",""),3,400),IF(AA1045="Prune","Low value: "&amp;N(K1045)&amp;" clicks, "&amp;N(L1045)&amp;" impressions, "&amp;N(Q1045)&amp;" sessions, no key events. Remove or noindex it and update internal links.",IF(AA1045="Redirect","Low value but "&amp;N(AC1045)&amp;" referring domains. 301 it to the closest relevant page to keep those links.",IF(AND(Z1045="No",Y1045="Yes",N(K1045)&lt;Rules!$B$5),"Low search traffic but it converts (key events: "&amp;S1045&amp;"). Keep it and link to it.",IF(W1045="Yes","Stronger than the page it overlaps ("&amp;I1045&amp;"). Keep; merge that page into this one.","Healthy: "&amp;N(K1045)&amp;" clicks"&amp;IF(ISNUMBER(N1045),", average position "&amp;TEXT(N1045,"0.0"),"")&amp;". Keep and monitor."))))))))))</f>
        <v/>
      </c>
      <c r="AE1045">
        <f>IF(A1045="","",IF(AD1045&lt;&gt;"",AD1045,AA1045))</f>
        <v/>
      </c>
    </row>
    <row r="1046">
      <c r="A1046">
        <f>IF(Crawl!A1045="","",Crawl!A1045)</f>
        <v/>
      </c>
      <c r="B1046">
        <f>IF(A1046="","",Crawl!EC1045)</f>
        <v/>
      </c>
      <c r="C1046">
        <f>IF(A1046="","",IFERROR(INDEX(Crawl!$A1045:$DZ1045,1,Rules!$H$6),""))</f>
        <v/>
      </c>
      <c r="D1046">
        <f>IF(A1046="","",IFERROR(INDEX(Crawl!$A1045:$DZ1045,1,Rules!$H$7),"")&amp;"")</f>
        <v/>
      </c>
      <c r="E1046">
        <f>IF(A1046="","",IFERROR(INDEX(Crawl!$A1045:$DZ1045,1,Rules!$H$8),"")&amp;"")</f>
        <v/>
      </c>
      <c r="F1046">
        <f>IF(A1046="","",IFERROR(INDEX(Crawl!$A1045:$DZ1045,1,Rules!$H$9),""))</f>
        <v/>
      </c>
      <c r="G1046">
        <f>IF(A1046="","",IFERROR(INDEX(Crawl!$A1045:$DZ1045,1,Rules!$H$10),""))</f>
        <v/>
      </c>
      <c r="H1046">
        <f>IF(A1046="","",IFERROR(INDEX(Crawl!$A1045:$DZ1045,1,Rules!$H$12),""))</f>
        <v/>
      </c>
      <c r="I1046">
        <f>IF(A1046="","",IF(AND(N(H1046)&gt;0,IFERROR(INDEX(Crawl!$A1045:$DZ1045,1,Rules!$H$11),"")&amp;""&lt;&gt;""),IFERROR(INDEX(Crawl!$A1045:$DZ1045,1,Rules!$H$11),"")&amp;"",IF(AND(ISNUMBER(J1046),N(J1046)&gt;=Rules!$B$12,IFERROR(INDEX(Crawl!$A1045:$DZ1045,1,Rules!$H$13),"")&amp;""&lt;&gt;""),IFERROR(INDEX(Crawl!$A1045:$DZ1045,1,Rules!$H$13),"")&amp;"","")))</f>
        <v/>
      </c>
      <c r="J1046" s="19">
        <f>IF(A1046="","",IF(IFERROR(INDEX(Crawl!$A1045:$DZ1045,1,Rules!$H$14),"")&amp;""="","",IFERROR(INDEX(Crawl!$A1045:$DZ1045,1,Rules!$H$14),"")))</f>
        <v/>
      </c>
      <c r="K1046">
        <f>IF(A1046="","",IFERROR(SUMIFS('GSC current'!$J$2:$J$2001,'GSC current'!$I$2:$I$2001,B1046),0))</f>
        <v/>
      </c>
      <c r="L1046">
        <f>IF(A1046="","",IFERROR(SUMIFS('GSC current'!$K$2:$K$2001,'GSC current'!$I$2:$I$2001,B1046),0))</f>
        <v/>
      </c>
      <c r="M1046" s="20">
        <f>IF(A1046="","",IF(N(L1046)&gt;0,K1046/L1046,""))</f>
        <v/>
      </c>
      <c r="N1046" s="21">
        <f>IF(A1046="","",IF(N(L1046)&gt;0,SUMIFS('GSC current'!$L$2:$L$2001,'GSC current'!$I$2:$I$2001,B1046)/L1046,""))</f>
        <v/>
      </c>
      <c r="O1046">
        <f>IF(A1046="","",IFERROR(SUMIFS('GSC previous'!$J$2:$J$2001,'GSC previous'!$I$2:$I$2001,B1046),0))</f>
        <v/>
      </c>
      <c r="P1046" s="22">
        <f>IF(A1046="","",IF(N(O1046)&gt;0,(K1046-O1046)/O1046,""))</f>
        <v/>
      </c>
      <c r="Q1046">
        <f>IF(A1046="","",IFERROR(SUMIFS(GA4!$P$2:$P$2001,GA4!$O$2:$O$2001,B1046),0))</f>
        <v/>
      </c>
      <c r="R1046" s="23">
        <f>IF(A1046="","",IF(N(Q1046)&gt;0,SUMIFS(GA4!$Q$2:$Q$2001,GA4!$O$2:$O$2001,B1046)/Q1046,""))</f>
        <v/>
      </c>
      <c r="S1046">
        <f>IF(A1046="","",IFERROR(SUMIFS(GA4!$R$2:$R$2001,GA4!$O$2:$O$2001,B1046),0))</f>
        <v/>
      </c>
      <c r="T1046">
        <f>IF(A1046="","",IF(AND(ISNUMBER(F1046),LEFT(C1046&amp;"",1)="2"),IF(F1046&lt;Rules!$B$9,"Yes","No"),"No"))</f>
        <v/>
      </c>
      <c r="U1046">
        <f>IF(A1046="","",IF(AND(N(O1046)&gt;=Rules!$B$8,ISNUMBER(P1046)),IF(P1046&lt;=-Rules!$B$7,"Yes","No"),"No"))</f>
        <v/>
      </c>
      <c r="V1046">
        <f>IF(A1046="","",IF(AND(N(L1046)&gt;=Rules!$B$6,ISNUMBER(N1046)),IF(AND(N1046&gt;=Rules!$B$10,N1046&lt;=Rules!$B$11),"Yes","No"),"No"))</f>
        <v/>
      </c>
      <c r="W1046">
        <f>IF(A1046="","",IF(I1046&lt;&gt;"","Yes","No"))</f>
        <v/>
      </c>
      <c r="X1046">
        <f>IF(I1046="","",IF(SUMIFS($K$3:$K$2002,$A$3:$A$2002,SUBSTITUTE(SUBSTITUTE(I1046,"?","~?"),"*","~*"))&gt;N(K1046),"Yes","No"))</f>
        <v/>
      </c>
      <c r="Y1046">
        <f>IF(A1046="","",IF(N(S1046)&gt;0,"Yes","No"))</f>
        <v/>
      </c>
      <c r="Z1046">
        <f>IF(A1046="","",IF(AND(N(K1046)&lt;Rules!$B$5,N(L1046)&lt;Rules!$B$6,N(Q1046)&lt;Rules!$B$13,Y1046="No"),"Yes","No"))</f>
        <v/>
      </c>
      <c r="AA1046">
        <f>IF(A1046="","",IF(LEFT(C1046&amp;"",1)="3","Redirect",IF(OR(LEFT(C1046&amp;"",1)="4",LEFT(C1046&amp;"",1)="5"),IF(OR(N(K1046)&gt;0,N(AC1046)&gt;=Rules!$B$14),"Redirect","Prune"),IF(D1046="Non-Indexable","Keep",IF(AND(W1046="Yes",X1046="Yes",Y1046="No"),"Merge",IF(OR(U1046="Yes",V1046="Yes",AND(T1046="Yes",N(L1046)&gt;=Rules!$B$6)),"Update",IF(Z1046="Yes",IF(N(AC1046)&gt;=Rules!$B$14,"Redirect","Prune"),"Keep")))))))</f>
        <v/>
      </c>
      <c r="AB1046">
        <f>IF(A1046="","",IF(LEFT(C1046&amp;"",1)="3","Already redirects ("&amp;C1046&amp;"). Update internal links to point at the final URL.",IF(OR(LEFT(C1046&amp;"",1)="4",LEFT(C1046&amp;"",1)="5"),IF(AA1046="Redirect","Returns "&amp;C1046&amp;" but still has "&amp;N(K1046)&amp;" clicks and "&amp;N(AC1046)&amp;" referring domains. 301 it to the closest live page.","Returns "&amp;C1046&amp;" with no clicks or links. Remove internal links and let it 404 or 410."),IF(D1046="Non-Indexable","Non-indexable ("&amp;E1046&amp;"). Keep if that is intentional; otherwise fix the canonical or noindex.",IF(AA1046="Merge","Overlaps with "&amp;I1046&amp;IF(N(J1046)&gt;0," (similarity "&amp;TEXT(J1046,"0.00")&amp;")","")&amp;", which gets more clicks. Merge the useful parts into it and 301 this URL.",IF(AA1046="Update",MID(IF(U1046="Yes","; Clicks down "&amp;TEXT(-P1046,"0%")&amp;" on the previous period","")&amp;IF(V1046="Yes","; Average position "&amp;TEXT(N1046,"0.0")&amp;" on "&amp;TEXT(L1046,"#,##0")&amp;" impressions (striking distance)","")&amp;IF(AND(T1046="Yes",N(L1046)&gt;=Rules!$B$6),"; Thin ("&amp;F1046&amp;" words) but has search demand",""),3,400),IF(AA1046="Prune","Low value: "&amp;N(K1046)&amp;" clicks, "&amp;N(L1046)&amp;" impressions, "&amp;N(Q1046)&amp;" sessions, no key events. Remove or noindex it and update internal links.",IF(AA1046="Redirect","Low value but "&amp;N(AC1046)&amp;" referring domains. 301 it to the closest relevant page to keep those links.",IF(AND(Z1046="No",Y1046="Yes",N(K1046)&lt;Rules!$B$5),"Low search traffic but it converts (key events: "&amp;S1046&amp;"). Keep it and link to it.",IF(W1046="Yes","Stronger than the page it overlaps ("&amp;I1046&amp;"). Keep; merge that page into this one.","Healthy: "&amp;N(K1046)&amp;" clicks"&amp;IF(ISNUMBER(N1046),", average position "&amp;TEXT(N1046,"0.0"),"")&amp;". Keep and monitor."))))))))))</f>
        <v/>
      </c>
      <c r="AE1046">
        <f>IF(A1046="","",IF(AD1046&lt;&gt;"",AD1046,AA1046))</f>
        <v/>
      </c>
    </row>
    <row r="1047">
      <c r="A1047">
        <f>IF(Crawl!A1046="","",Crawl!A1046)</f>
        <v/>
      </c>
      <c r="B1047">
        <f>IF(A1047="","",Crawl!EC1046)</f>
        <v/>
      </c>
      <c r="C1047">
        <f>IF(A1047="","",IFERROR(INDEX(Crawl!$A1046:$DZ1046,1,Rules!$H$6),""))</f>
        <v/>
      </c>
      <c r="D1047">
        <f>IF(A1047="","",IFERROR(INDEX(Crawl!$A1046:$DZ1046,1,Rules!$H$7),"")&amp;"")</f>
        <v/>
      </c>
      <c r="E1047">
        <f>IF(A1047="","",IFERROR(INDEX(Crawl!$A1046:$DZ1046,1,Rules!$H$8),"")&amp;"")</f>
        <v/>
      </c>
      <c r="F1047">
        <f>IF(A1047="","",IFERROR(INDEX(Crawl!$A1046:$DZ1046,1,Rules!$H$9),""))</f>
        <v/>
      </c>
      <c r="G1047">
        <f>IF(A1047="","",IFERROR(INDEX(Crawl!$A1046:$DZ1046,1,Rules!$H$10),""))</f>
        <v/>
      </c>
      <c r="H1047">
        <f>IF(A1047="","",IFERROR(INDEX(Crawl!$A1046:$DZ1046,1,Rules!$H$12),""))</f>
        <v/>
      </c>
      <c r="I1047">
        <f>IF(A1047="","",IF(AND(N(H1047)&gt;0,IFERROR(INDEX(Crawl!$A1046:$DZ1046,1,Rules!$H$11),"")&amp;""&lt;&gt;""),IFERROR(INDEX(Crawl!$A1046:$DZ1046,1,Rules!$H$11),"")&amp;"",IF(AND(ISNUMBER(J1047),N(J1047)&gt;=Rules!$B$12,IFERROR(INDEX(Crawl!$A1046:$DZ1046,1,Rules!$H$13),"")&amp;""&lt;&gt;""),IFERROR(INDEX(Crawl!$A1046:$DZ1046,1,Rules!$H$13),"")&amp;"","")))</f>
        <v/>
      </c>
      <c r="J1047" s="19">
        <f>IF(A1047="","",IF(IFERROR(INDEX(Crawl!$A1046:$DZ1046,1,Rules!$H$14),"")&amp;""="","",IFERROR(INDEX(Crawl!$A1046:$DZ1046,1,Rules!$H$14),"")))</f>
        <v/>
      </c>
      <c r="K1047">
        <f>IF(A1047="","",IFERROR(SUMIFS('GSC current'!$J$2:$J$2001,'GSC current'!$I$2:$I$2001,B1047),0))</f>
        <v/>
      </c>
      <c r="L1047">
        <f>IF(A1047="","",IFERROR(SUMIFS('GSC current'!$K$2:$K$2001,'GSC current'!$I$2:$I$2001,B1047),0))</f>
        <v/>
      </c>
      <c r="M1047" s="20">
        <f>IF(A1047="","",IF(N(L1047)&gt;0,K1047/L1047,""))</f>
        <v/>
      </c>
      <c r="N1047" s="21">
        <f>IF(A1047="","",IF(N(L1047)&gt;0,SUMIFS('GSC current'!$L$2:$L$2001,'GSC current'!$I$2:$I$2001,B1047)/L1047,""))</f>
        <v/>
      </c>
      <c r="O1047">
        <f>IF(A1047="","",IFERROR(SUMIFS('GSC previous'!$J$2:$J$2001,'GSC previous'!$I$2:$I$2001,B1047),0))</f>
        <v/>
      </c>
      <c r="P1047" s="22">
        <f>IF(A1047="","",IF(N(O1047)&gt;0,(K1047-O1047)/O1047,""))</f>
        <v/>
      </c>
      <c r="Q1047">
        <f>IF(A1047="","",IFERROR(SUMIFS(GA4!$P$2:$P$2001,GA4!$O$2:$O$2001,B1047),0))</f>
        <v/>
      </c>
      <c r="R1047" s="23">
        <f>IF(A1047="","",IF(N(Q1047)&gt;0,SUMIFS(GA4!$Q$2:$Q$2001,GA4!$O$2:$O$2001,B1047)/Q1047,""))</f>
        <v/>
      </c>
      <c r="S1047">
        <f>IF(A1047="","",IFERROR(SUMIFS(GA4!$R$2:$R$2001,GA4!$O$2:$O$2001,B1047),0))</f>
        <v/>
      </c>
      <c r="T1047">
        <f>IF(A1047="","",IF(AND(ISNUMBER(F1047),LEFT(C1047&amp;"",1)="2"),IF(F1047&lt;Rules!$B$9,"Yes","No"),"No"))</f>
        <v/>
      </c>
      <c r="U1047">
        <f>IF(A1047="","",IF(AND(N(O1047)&gt;=Rules!$B$8,ISNUMBER(P1047)),IF(P1047&lt;=-Rules!$B$7,"Yes","No"),"No"))</f>
        <v/>
      </c>
      <c r="V1047">
        <f>IF(A1047="","",IF(AND(N(L1047)&gt;=Rules!$B$6,ISNUMBER(N1047)),IF(AND(N1047&gt;=Rules!$B$10,N1047&lt;=Rules!$B$11),"Yes","No"),"No"))</f>
        <v/>
      </c>
      <c r="W1047">
        <f>IF(A1047="","",IF(I1047&lt;&gt;"","Yes","No"))</f>
        <v/>
      </c>
      <c r="X1047">
        <f>IF(I1047="","",IF(SUMIFS($K$3:$K$2002,$A$3:$A$2002,SUBSTITUTE(SUBSTITUTE(I1047,"?","~?"),"*","~*"))&gt;N(K1047),"Yes","No"))</f>
        <v/>
      </c>
      <c r="Y1047">
        <f>IF(A1047="","",IF(N(S1047)&gt;0,"Yes","No"))</f>
        <v/>
      </c>
      <c r="Z1047">
        <f>IF(A1047="","",IF(AND(N(K1047)&lt;Rules!$B$5,N(L1047)&lt;Rules!$B$6,N(Q1047)&lt;Rules!$B$13,Y1047="No"),"Yes","No"))</f>
        <v/>
      </c>
      <c r="AA1047">
        <f>IF(A1047="","",IF(LEFT(C1047&amp;"",1)="3","Redirect",IF(OR(LEFT(C1047&amp;"",1)="4",LEFT(C1047&amp;"",1)="5"),IF(OR(N(K1047)&gt;0,N(AC1047)&gt;=Rules!$B$14),"Redirect","Prune"),IF(D1047="Non-Indexable","Keep",IF(AND(W1047="Yes",X1047="Yes",Y1047="No"),"Merge",IF(OR(U1047="Yes",V1047="Yes",AND(T1047="Yes",N(L1047)&gt;=Rules!$B$6)),"Update",IF(Z1047="Yes",IF(N(AC1047)&gt;=Rules!$B$14,"Redirect","Prune"),"Keep")))))))</f>
        <v/>
      </c>
      <c r="AB1047">
        <f>IF(A1047="","",IF(LEFT(C1047&amp;"",1)="3","Already redirects ("&amp;C1047&amp;"). Update internal links to point at the final URL.",IF(OR(LEFT(C1047&amp;"",1)="4",LEFT(C1047&amp;"",1)="5"),IF(AA1047="Redirect","Returns "&amp;C1047&amp;" but still has "&amp;N(K1047)&amp;" clicks and "&amp;N(AC1047)&amp;" referring domains. 301 it to the closest live page.","Returns "&amp;C1047&amp;" with no clicks or links. Remove internal links and let it 404 or 410."),IF(D1047="Non-Indexable","Non-indexable ("&amp;E1047&amp;"). Keep if that is intentional; otherwise fix the canonical or noindex.",IF(AA1047="Merge","Overlaps with "&amp;I1047&amp;IF(N(J1047)&gt;0," (similarity "&amp;TEXT(J1047,"0.00")&amp;")","")&amp;", which gets more clicks. Merge the useful parts into it and 301 this URL.",IF(AA1047="Update",MID(IF(U1047="Yes","; Clicks down "&amp;TEXT(-P1047,"0%")&amp;" on the previous period","")&amp;IF(V1047="Yes","; Average position "&amp;TEXT(N1047,"0.0")&amp;" on "&amp;TEXT(L1047,"#,##0")&amp;" impressions (striking distance)","")&amp;IF(AND(T1047="Yes",N(L1047)&gt;=Rules!$B$6),"; Thin ("&amp;F1047&amp;" words) but has search demand",""),3,400),IF(AA1047="Prune","Low value: "&amp;N(K1047)&amp;" clicks, "&amp;N(L1047)&amp;" impressions, "&amp;N(Q1047)&amp;" sessions, no key events. Remove or noindex it and update internal links.",IF(AA1047="Redirect","Low value but "&amp;N(AC1047)&amp;" referring domains. 301 it to the closest relevant page to keep those links.",IF(AND(Z1047="No",Y1047="Yes",N(K1047)&lt;Rules!$B$5),"Low search traffic but it converts (key events: "&amp;S1047&amp;"). Keep it and link to it.",IF(W1047="Yes","Stronger than the page it overlaps ("&amp;I1047&amp;"). Keep; merge that page into this one.","Healthy: "&amp;N(K1047)&amp;" clicks"&amp;IF(ISNUMBER(N1047),", average position "&amp;TEXT(N1047,"0.0"),"")&amp;". Keep and monitor."))))))))))</f>
        <v/>
      </c>
      <c r="AE1047">
        <f>IF(A1047="","",IF(AD1047&lt;&gt;"",AD1047,AA1047))</f>
        <v/>
      </c>
    </row>
    <row r="1048">
      <c r="A1048">
        <f>IF(Crawl!A1047="","",Crawl!A1047)</f>
        <v/>
      </c>
      <c r="B1048">
        <f>IF(A1048="","",Crawl!EC1047)</f>
        <v/>
      </c>
      <c r="C1048">
        <f>IF(A1048="","",IFERROR(INDEX(Crawl!$A1047:$DZ1047,1,Rules!$H$6),""))</f>
        <v/>
      </c>
      <c r="D1048">
        <f>IF(A1048="","",IFERROR(INDEX(Crawl!$A1047:$DZ1047,1,Rules!$H$7),"")&amp;"")</f>
        <v/>
      </c>
      <c r="E1048">
        <f>IF(A1048="","",IFERROR(INDEX(Crawl!$A1047:$DZ1047,1,Rules!$H$8),"")&amp;"")</f>
        <v/>
      </c>
      <c r="F1048">
        <f>IF(A1048="","",IFERROR(INDEX(Crawl!$A1047:$DZ1047,1,Rules!$H$9),""))</f>
        <v/>
      </c>
      <c r="G1048">
        <f>IF(A1048="","",IFERROR(INDEX(Crawl!$A1047:$DZ1047,1,Rules!$H$10),""))</f>
        <v/>
      </c>
      <c r="H1048">
        <f>IF(A1048="","",IFERROR(INDEX(Crawl!$A1047:$DZ1047,1,Rules!$H$12),""))</f>
        <v/>
      </c>
      <c r="I1048">
        <f>IF(A1048="","",IF(AND(N(H1048)&gt;0,IFERROR(INDEX(Crawl!$A1047:$DZ1047,1,Rules!$H$11),"")&amp;""&lt;&gt;""),IFERROR(INDEX(Crawl!$A1047:$DZ1047,1,Rules!$H$11),"")&amp;"",IF(AND(ISNUMBER(J1048),N(J1048)&gt;=Rules!$B$12,IFERROR(INDEX(Crawl!$A1047:$DZ1047,1,Rules!$H$13),"")&amp;""&lt;&gt;""),IFERROR(INDEX(Crawl!$A1047:$DZ1047,1,Rules!$H$13),"")&amp;"","")))</f>
        <v/>
      </c>
      <c r="J1048" s="19">
        <f>IF(A1048="","",IF(IFERROR(INDEX(Crawl!$A1047:$DZ1047,1,Rules!$H$14),"")&amp;""="","",IFERROR(INDEX(Crawl!$A1047:$DZ1047,1,Rules!$H$14),"")))</f>
        <v/>
      </c>
      <c r="K1048">
        <f>IF(A1048="","",IFERROR(SUMIFS('GSC current'!$J$2:$J$2001,'GSC current'!$I$2:$I$2001,B1048),0))</f>
        <v/>
      </c>
      <c r="L1048">
        <f>IF(A1048="","",IFERROR(SUMIFS('GSC current'!$K$2:$K$2001,'GSC current'!$I$2:$I$2001,B1048),0))</f>
        <v/>
      </c>
      <c r="M1048" s="20">
        <f>IF(A1048="","",IF(N(L1048)&gt;0,K1048/L1048,""))</f>
        <v/>
      </c>
      <c r="N1048" s="21">
        <f>IF(A1048="","",IF(N(L1048)&gt;0,SUMIFS('GSC current'!$L$2:$L$2001,'GSC current'!$I$2:$I$2001,B1048)/L1048,""))</f>
        <v/>
      </c>
      <c r="O1048">
        <f>IF(A1048="","",IFERROR(SUMIFS('GSC previous'!$J$2:$J$2001,'GSC previous'!$I$2:$I$2001,B1048),0))</f>
        <v/>
      </c>
      <c r="P1048" s="22">
        <f>IF(A1048="","",IF(N(O1048)&gt;0,(K1048-O1048)/O1048,""))</f>
        <v/>
      </c>
      <c r="Q1048">
        <f>IF(A1048="","",IFERROR(SUMIFS(GA4!$P$2:$P$2001,GA4!$O$2:$O$2001,B1048),0))</f>
        <v/>
      </c>
      <c r="R1048" s="23">
        <f>IF(A1048="","",IF(N(Q1048)&gt;0,SUMIFS(GA4!$Q$2:$Q$2001,GA4!$O$2:$O$2001,B1048)/Q1048,""))</f>
        <v/>
      </c>
      <c r="S1048">
        <f>IF(A1048="","",IFERROR(SUMIFS(GA4!$R$2:$R$2001,GA4!$O$2:$O$2001,B1048),0))</f>
        <v/>
      </c>
      <c r="T1048">
        <f>IF(A1048="","",IF(AND(ISNUMBER(F1048),LEFT(C1048&amp;"",1)="2"),IF(F1048&lt;Rules!$B$9,"Yes","No"),"No"))</f>
        <v/>
      </c>
      <c r="U1048">
        <f>IF(A1048="","",IF(AND(N(O1048)&gt;=Rules!$B$8,ISNUMBER(P1048)),IF(P1048&lt;=-Rules!$B$7,"Yes","No"),"No"))</f>
        <v/>
      </c>
      <c r="V1048">
        <f>IF(A1048="","",IF(AND(N(L1048)&gt;=Rules!$B$6,ISNUMBER(N1048)),IF(AND(N1048&gt;=Rules!$B$10,N1048&lt;=Rules!$B$11),"Yes","No"),"No"))</f>
        <v/>
      </c>
      <c r="W1048">
        <f>IF(A1048="","",IF(I1048&lt;&gt;"","Yes","No"))</f>
        <v/>
      </c>
      <c r="X1048">
        <f>IF(I1048="","",IF(SUMIFS($K$3:$K$2002,$A$3:$A$2002,SUBSTITUTE(SUBSTITUTE(I1048,"?","~?"),"*","~*"))&gt;N(K1048),"Yes","No"))</f>
        <v/>
      </c>
      <c r="Y1048">
        <f>IF(A1048="","",IF(N(S1048)&gt;0,"Yes","No"))</f>
        <v/>
      </c>
      <c r="Z1048">
        <f>IF(A1048="","",IF(AND(N(K1048)&lt;Rules!$B$5,N(L1048)&lt;Rules!$B$6,N(Q1048)&lt;Rules!$B$13,Y1048="No"),"Yes","No"))</f>
        <v/>
      </c>
      <c r="AA1048">
        <f>IF(A1048="","",IF(LEFT(C1048&amp;"",1)="3","Redirect",IF(OR(LEFT(C1048&amp;"",1)="4",LEFT(C1048&amp;"",1)="5"),IF(OR(N(K1048)&gt;0,N(AC1048)&gt;=Rules!$B$14),"Redirect","Prune"),IF(D1048="Non-Indexable","Keep",IF(AND(W1048="Yes",X1048="Yes",Y1048="No"),"Merge",IF(OR(U1048="Yes",V1048="Yes",AND(T1048="Yes",N(L1048)&gt;=Rules!$B$6)),"Update",IF(Z1048="Yes",IF(N(AC1048)&gt;=Rules!$B$14,"Redirect","Prune"),"Keep")))))))</f>
        <v/>
      </c>
      <c r="AB1048">
        <f>IF(A1048="","",IF(LEFT(C1048&amp;"",1)="3","Already redirects ("&amp;C1048&amp;"). Update internal links to point at the final URL.",IF(OR(LEFT(C1048&amp;"",1)="4",LEFT(C1048&amp;"",1)="5"),IF(AA1048="Redirect","Returns "&amp;C1048&amp;" but still has "&amp;N(K1048)&amp;" clicks and "&amp;N(AC1048)&amp;" referring domains. 301 it to the closest live page.","Returns "&amp;C1048&amp;" with no clicks or links. Remove internal links and let it 404 or 410."),IF(D1048="Non-Indexable","Non-indexable ("&amp;E1048&amp;"). Keep if that is intentional; otherwise fix the canonical or noindex.",IF(AA1048="Merge","Overlaps with "&amp;I1048&amp;IF(N(J1048)&gt;0," (similarity "&amp;TEXT(J1048,"0.00")&amp;")","")&amp;", which gets more clicks. Merge the useful parts into it and 301 this URL.",IF(AA1048="Update",MID(IF(U1048="Yes","; Clicks down "&amp;TEXT(-P1048,"0%")&amp;" on the previous period","")&amp;IF(V1048="Yes","; Average position "&amp;TEXT(N1048,"0.0")&amp;" on "&amp;TEXT(L1048,"#,##0")&amp;" impressions (striking distance)","")&amp;IF(AND(T1048="Yes",N(L1048)&gt;=Rules!$B$6),"; Thin ("&amp;F1048&amp;" words) but has search demand",""),3,400),IF(AA1048="Prune","Low value: "&amp;N(K1048)&amp;" clicks, "&amp;N(L1048)&amp;" impressions, "&amp;N(Q1048)&amp;" sessions, no key events. Remove or noindex it and update internal links.",IF(AA1048="Redirect","Low value but "&amp;N(AC1048)&amp;" referring domains. 301 it to the closest relevant page to keep those links.",IF(AND(Z1048="No",Y1048="Yes",N(K1048)&lt;Rules!$B$5),"Low search traffic but it converts (key events: "&amp;S1048&amp;"). Keep it and link to it.",IF(W1048="Yes","Stronger than the page it overlaps ("&amp;I1048&amp;"). Keep; merge that page into this one.","Healthy: "&amp;N(K1048)&amp;" clicks"&amp;IF(ISNUMBER(N1048),", average position "&amp;TEXT(N1048,"0.0"),"")&amp;". Keep and monitor."))))))))))</f>
        <v/>
      </c>
      <c r="AE1048">
        <f>IF(A1048="","",IF(AD1048&lt;&gt;"",AD1048,AA1048))</f>
        <v/>
      </c>
    </row>
    <row r="1049">
      <c r="A1049">
        <f>IF(Crawl!A1048="","",Crawl!A1048)</f>
        <v/>
      </c>
      <c r="B1049">
        <f>IF(A1049="","",Crawl!EC1048)</f>
        <v/>
      </c>
      <c r="C1049">
        <f>IF(A1049="","",IFERROR(INDEX(Crawl!$A1048:$DZ1048,1,Rules!$H$6),""))</f>
        <v/>
      </c>
      <c r="D1049">
        <f>IF(A1049="","",IFERROR(INDEX(Crawl!$A1048:$DZ1048,1,Rules!$H$7),"")&amp;"")</f>
        <v/>
      </c>
      <c r="E1049">
        <f>IF(A1049="","",IFERROR(INDEX(Crawl!$A1048:$DZ1048,1,Rules!$H$8),"")&amp;"")</f>
        <v/>
      </c>
      <c r="F1049">
        <f>IF(A1049="","",IFERROR(INDEX(Crawl!$A1048:$DZ1048,1,Rules!$H$9),""))</f>
        <v/>
      </c>
      <c r="G1049">
        <f>IF(A1049="","",IFERROR(INDEX(Crawl!$A1048:$DZ1048,1,Rules!$H$10),""))</f>
        <v/>
      </c>
      <c r="H1049">
        <f>IF(A1049="","",IFERROR(INDEX(Crawl!$A1048:$DZ1048,1,Rules!$H$12),""))</f>
        <v/>
      </c>
      <c r="I1049">
        <f>IF(A1049="","",IF(AND(N(H1049)&gt;0,IFERROR(INDEX(Crawl!$A1048:$DZ1048,1,Rules!$H$11),"")&amp;""&lt;&gt;""),IFERROR(INDEX(Crawl!$A1048:$DZ1048,1,Rules!$H$11),"")&amp;"",IF(AND(ISNUMBER(J1049),N(J1049)&gt;=Rules!$B$12,IFERROR(INDEX(Crawl!$A1048:$DZ1048,1,Rules!$H$13),"")&amp;""&lt;&gt;""),IFERROR(INDEX(Crawl!$A1048:$DZ1048,1,Rules!$H$13),"")&amp;"","")))</f>
        <v/>
      </c>
      <c r="J1049" s="19">
        <f>IF(A1049="","",IF(IFERROR(INDEX(Crawl!$A1048:$DZ1048,1,Rules!$H$14),"")&amp;""="","",IFERROR(INDEX(Crawl!$A1048:$DZ1048,1,Rules!$H$14),"")))</f>
        <v/>
      </c>
      <c r="K1049">
        <f>IF(A1049="","",IFERROR(SUMIFS('GSC current'!$J$2:$J$2001,'GSC current'!$I$2:$I$2001,B1049),0))</f>
        <v/>
      </c>
      <c r="L1049">
        <f>IF(A1049="","",IFERROR(SUMIFS('GSC current'!$K$2:$K$2001,'GSC current'!$I$2:$I$2001,B1049),0))</f>
        <v/>
      </c>
      <c r="M1049" s="20">
        <f>IF(A1049="","",IF(N(L1049)&gt;0,K1049/L1049,""))</f>
        <v/>
      </c>
      <c r="N1049" s="21">
        <f>IF(A1049="","",IF(N(L1049)&gt;0,SUMIFS('GSC current'!$L$2:$L$2001,'GSC current'!$I$2:$I$2001,B1049)/L1049,""))</f>
        <v/>
      </c>
      <c r="O1049">
        <f>IF(A1049="","",IFERROR(SUMIFS('GSC previous'!$J$2:$J$2001,'GSC previous'!$I$2:$I$2001,B1049),0))</f>
        <v/>
      </c>
      <c r="P1049" s="22">
        <f>IF(A1049="","",IF(N(O1049)&gt;0,(K1049-O1049)/O1049,""))</f>
        <v/>
      </c>
      <c r="Q1049">
        <f>IF(A1049="","",IFERROR(SUMIFS(GA4!$P$2:$P$2001,GA4!$O$2:$O$2001,B1049),0))</f>
        <v/>
      </c>
      <c r="R1049" s="23">
        <f>IF(A1049="","",IF(N(Q1049)&gt;0,SUMIFS(GA4!$Q$2:$Q$2001,GA4!$O$2:$O$2001,B1049)/Q1049,""))</f>
        <v/>
      </c>
      <c r="S1049">
        <f>IF(A1049="","",IFERROR(SUMIFS(GA4!$R$2:$R$2001,GA4!$O$2:$O$2001,B1049),0))</f>
        <v/>
      </c>
      <c r="T1049">
        <f>IF(A1049="","",IF(AND(ISNUMBER(F1049),LEFT(C1049&amp;"",1)="2"),IF(F1049&lt;Rules!$B$9,"Yes","No"),"No"))</f>
        <v/>
      </c>
      <c r="U1049">
        <f>IF(A1049="","",IF(AND(N(O1049)&gt;=Rules!$B$8,ISNUMBER(P1049)),IF(P1049&lt;=-Rules!$B$7,"Yes","No"),"No"))</f>
        <v/>
      </c>
      <c r="V1049">
        <f>IF(A1049="","",IF(AND(N(L1049)&gt;=Rules!$B$6,ISNUMBER(N1049)),IF(AND(N1049&gt;=Rules!$B$10,N1049&lt;=Rules!$B$11),"Yes","No"),"No"))</f>
        <v/>
      </c>
      <c r="W1049">
        <f>IF(A1049="","",IF(I1049&lt;&gt;"","Yes","No"))</f>
        <v/>
      </c>
      <c r="X1049">
        <f>IF(I1049="","",IF(SUMIFS($K$3:$K$2002,$A$3:$A$2002,SUBSTITUTE(SUBSTITUTE(I1049,"?","~?"),"*","~*"))&gt;N(K1049),"Yes","No"))</f>
        <v/>
      </c>
      <c r="Y1049">
        <f>IF(A1049="","",IF(N(S1049)&gt;0,"Yes","No"))</f>
        <v/>
      </c>
      <c r="Z1049">
        <f>IF(A1049="","",IF(AND(N(K1049)&lt;Rules!$B$5,N(L1049)&lt;Rules!$B$6,N(Q1049)&lt;Rules!$B$13,Y1049="No"),"Yes","No"))</f>
        <v/>
      </c>
      <c r="AA1049">
        <f>IF(A1049="","",IF(LEFT(C1049&amp;"",1)="3","Redirect",IF(OR(LEFT(C1049&amp;"",1)="4",LEFT(C1049&amp;"",1)="5"),IF(OR(N(K1049)&gt;0,N(AC1049)&gt;=Rules!$B$14),"Redirect","Prune"),IF(D1049="Non-Indexable","Keep",IF(AND(W1049="Yes",X1049="Yes",Y1049="No"),"Merge",IF(OR(U1049="Yes",V1049="Yes",AND(T1049="Yes",N(L1049)&gt;=Rules!$B$6)),"Update",IF(Z1049="Yes",IF(N(AC1049)&gt;=Rules!$B$14,"Redirect","Prune"),"Keep")))))))</f>
        <v/>
      </c>
      <c r="AB1049">
        <f>IF(A1049="","",IF(LEFT(C1049&amp;"",1)="3","Already redirects ("&amp;C1049&amp;"). Update internal links to point at the final URL.",IF(OR(LEFT(C1049&amp;"",1)="4",LEFT(C1049&amp;"",1)="5"),IF(AA1049="Redirect","Returns "&amp;C1049&amp;" but still has "&amp;N(K1049)&amp;" clicks and "&amp;N(AC1049)&amp;" referring domains. 301 it to the closest live page.","Returns "&amp;C1049&amp;" with no clicks or links. Remove internal links and let it 404 or 410."),IF(D1049="Non-Indexable","Non-indexable ("&amp;E1049&amp;"). Keep if that is intentional; otherwise fix the canonical or noindex.",IF(AA1049="Merge","Overlaps with "&amp;I1049&amp;IF(N(J1049)&gt;0," (similarity "&amp;TEXT(J1049,"0.00")&amp;")","")&amp;", which gets more clicks. Merge the useful parts into it and 301 this URL.",IF(AA1049="Update",MID(IF(U1049="Yes","; Clicks down "&amp;TEXT(-P1049,"0%")&amp;" on the previous period","")&amp;IF(V1049="Yes","; Average position "&amp;TEXT(N1049,"0.0")&amp;" on "&amp;TEXT(L1049,"#,##0")&amp;" impressions (striking distance)","")&amp;IF(AND(T1049="Yes",N(L1049)&gt;=Rules!$B$6),"; Thin ("&amp;F1049&amp;" words) but has search demand",""),3,400),IF(AA1049="Prune","Low value: "&amp;N(K1049)&amp;" clicks, "&amp;N(L1049)&amp;" impressions, "&amp;N(Q1049)&amp;" sessions, no key events. Remove or noindex it and update internal links.",IF(AA1049="Redirect","Low value but "&amp;N(AC1049)&amp;" referring domains. 301 it to the closest relevant page to keep those links.",IF(AND(Z1049="No",Y1049="Yes",N(K1049)&lt;Rules!$B$5),"Low search traffic but it converts (key events: "&amp;S1049&amp;"). Keep it and link to it.",IF(W1049="Yes","Stronger than the page it overlaps ("&amp;I1049&amp;"). Keep; merge that page into this one.","Healthy: "&amp;N(K1049)&amp;" clicks"&amp;IF(ISNUMBER(N1049),", average position "&amp;TEXT(N1049,"0.0"),"")&amp;". Keep and monitor."))))))))))</f>
        <v/>
      </c>
      <c r="AE1049">
        <f>IF(A1049="","",IF(AD1049&lt;&gt;"",AD1049,AA1049))</f>
        <v/>
      </c>
    </row>
    <row r="1050">
      <c r="A1050">
        <f>IF(Crawl!A1049="","",Crawl!A1049)</f>
        <v/>
      </c>
      <c r="B1050">
        <f>IF(A1050="","",Crawl!EC1049)</f>
        <v/>
      </c>
      <c r="C1050">
        <f>IF(A1050="","",IFERROR(INDEX(Crawl!$A1049:$DZ1049,1,Rules!$H$6),""))</f>
        <v/>
      </c>
      <c r="D1050">
        <f>IF(A1050="","",IFERROR(INDEX(Crawl!$A1049:$DZ1049,1,Rules!$H$7),"")&amp;"")</f>
        <v/>
      </c>
      <c r="E1050">
        <f>IF(A1050="","",IFERROR(INDEX(Crawl!$A1049:$DZ1049,1,Rules!$H$8),"")&amp;"")</f>
        <v/>
      </c>
      <c r="F1050">
        <f>IF(A1050="","",IFERROR(INDEX(Crawl!$A1049:$DZ1049,1,Rules!$H$9),""))</f>
        <v/>
      </c>
      <c r="G1050">
        <f>IF(A1050="","",IFERROR(INDEX(Crawl!$A1049:$DZ1049,1,Rules!$H$10),""))</f>
        <v/>
      </c>
      <c r="H1050">
        <f>IF(A1050="","",IFERROR(INDEX(Crawl!$A1049:$DZ1049,1,Rules!$H$12),""))</f>
        <v/>
      </c>
      <c r="I1050">
        <f>IF(A1050="","",IF(AND(N(H1050)&gt;0,IFERROR(INDEX(Crawl!$A1049:$DZ1049,1,Rules!$H$11),"")&amp;""&lt;&gt;""),IFERROR(INDEX(Crawl!$A1049:$DZ1049,1,Rules!$H$11),"")&amp;"",IF(AND(ISNUMBER(J1050),N(J1050)&gt;=Rules!$B$12,IFERROR(INDEX(Crawl!$A1049:$DZ1049,1,Rules!$H$13),"")&amp;""&lt;&gt;""),IFERROR(INDEX(Crawl!$A1049:$DZ1049,1,Rules!$H$13),"")&amp;"","")))</f>
        <v/>
      </c>
      <c r="J1050" s="19">
        <f>IF(A1050="","",IF(IFERROR(INDEX(Crawl!$A1049:$DZ1049,1,Rules!$H$14),"")&amp;""="","",IFERROR(INDEX(Crawl!$A1049:$DZ1049,1,Rules!$H$14),"")))</f>
        <v/>
      </c>
      <c r="K1050">
        <f>IF(A1050="","",IFERROR(SUMIFS('GSC current'!$J$2:$J$2001,'GSC current'!$I$2:$I$2001,B1050),0))</f>
        <v/>
      </c>
      <c r="L1050">
        <f>IF(A1050="","",IFERROR(SUMIFS('GSC current'!$K$2:$K$2001,'GSC current'!$I$2:$I$2001,B1050),0))</f>
        <v/>
      </c>
      <c r="M1050" s="20">
        <f>IF(A1050="","",IF(N(L1050)&gt;0,K1050/L1050,""))</f>
        <v/>
      </c>
      <c r="N1050" s="21">
        <f>IF(A1050="","",IF(N(L1050)&gt;0,SUMIFS('GSC current'!$L$2:$L$2001,'GSC current'!$I$2:$I$2001,B1050)/L1050,""))</f>
        <v/>
      </c>
      <c r="O1050">
        <f>IF(A1050="","",IFERROR(SUMIFS('GSC previous'!$J$2:$J$2001,'GSC previous'!$I$2:$I$2001,B1050),0))</f>
        <v/>
      </c>
      <c r="P1050" s="22">
        <f>IF(A1050="","",IF(N(O1050)&gt;0,(K1050-O1050)/O1050,""))</f>
        <v/>
      </c>
      <c r="Q1050">
        <f>IF(A1050="","",IFERROR(SUMIFS(GA4!$P$2:$P$2001,GA4!$O$2:$O$2001,B1050),0))</f>
        <v/>
      </c>
      <c r="R1050" s="23">
        <f>IF(A1050="","",IF(N(Q1050)&gt;0,SUMIFS(GA4!$Q$2:$Q$2001,GA4!$O$2:$O$2001,B1050)/Q1050,""))</f>
        <v/>
      </c>
      <c r="S1050">
        <f>IF(A1050="","",IFERROR(SUMIFS(GA4!$R$2:$R$2001,GA4!$O$2:$O$2001,B1050),0))</f>
        <v/>
      </c>
      <c r="T1050">
        <f>IF(A1050="","",IF(AND(ISNUMBER(F1050),LEFT(C1050&amp;"",1)="2"),IF(F1050&lt;Rules!$B$9,"Yes","No"),"No"))</f>
        <v/>
      </c>
      <c r="U1050">
        <f>IF(A1050="","",IF(AND(N(O1050)&gt;=Rules!$B$8,ISNUMBER(P1050)),IF(P1050&lt;=-Rules!$B$7,"Yes","No"),"No"))</f>
        <v/>
      </c>
      <c r="V1050">
        <f>IF(A1050="","",IF(AND(N(L1050)&gt;=Rules!$B$6,ISNUMBER(N1050)),IF(AND(N1050&gt;=Rules!$B$10,N1050&lt;=Rules!$B$11),"Yes","No"),"No"))</f>
        <v/>
      </c>
      <c r="W1050">
        <f>IF(A1050="","",IF(I1050&lt;&gt;"","Yes","No"))</f>
        <v/>
      </c>
      <c r="X1050">
        <f>IF(I1050="","",IF(SUMIFS($K$3:$K$2002,$A$3:$A$2002,SUBSTITUTE(SUBSTITUTE(I1050,"?","~?"),"*","~*"))&gt;N(K1050),"Yes","No"))</f>
        <v/>
      </c>
      <c r="Y1050">
        <f>IF(A1050="","",IF(N(S1050)&gt;0,"Yes","No"))</f>
        <v/>
      </c>
      <c r="Z1050">
        <f>IF(A1050="","",IF(AND(N(K1050)&lt;Rules!$B$5,N(L1050)&lt;Rules!$B$6,N(Q1050)&lt;Rules!$B$13,Y1050="No"),"Yes","No"))</f>
        <v/>
      </c>
      <c r="AA1050">
        <f>IF(A1050="","",IF(LEFT(C1050&amp;"",1)="3","Redirect",IF(OR(LEFT(C1050&amp;"",1)="4",LEFT(C1050&amp;"",1)="5"),IF(OR(N(K1050)&gt;0,N(AC1050)&gt;=Rules!$B$14),"Redirect","Prune"),IF(D1050="Non-Indexable","Keep",IF(AND(W1050="Yes",X1050="Yes",Y1050="No"),"Merge",IF(OR(U1050="Yes",V1050="Yes",AND(T1050="Yes",N(L1050)&gt;=Rules!$B$6)),"Update",IF(Z1050="Yes",IF(N(AC1050)&gt;=Rules!$B$14,"Redirect","Prune"),"Keep")))))))</f>
        <v/>
      </c>
      <c r="AB1050">
        <f>IF(A1050="","",IF(LEFT(C1050&amp;"",1)="3","Already redirects ("&amp;C1050&amp;"). Update internal links to point at the final URL.",IF(OR(LEFT(C1050&amp;"",1)="4",LEFT(C1050&amp;"",1)="5"),IF(AA1050="Redirect","Returns "&amp;C1050&amp;" but still has "&amp;N(K1050)&amp;" clicks and "&amp;N(AC1050)&amp;" referring domains. 301 it to the closest live page.","Returns "&amp;C1050&amp;" with no clicks or links. Remove internal links and let it 404 or 410."),IF(D1050="Non-Indexable","Non-indexable ("&amp;E1050&amp;"). Keep if that is intentional; otherwise fix the canonical or noindex.",IF(AA1050="Merge","Overlaps with "&amp;I1050&amp;IF(N(J1050)&gt;0," (similarity "&amp;TEXT(J1050,"0.00")&amp;")","")&amp;", which gets more clicks. Merge the useful parts into it and 301 this URL.",IF(AA1050="Update",MID(IF(U1050="Yes","; Clicks down "&amp;TEXT(-P1050,"0%")&amp;" on the previous period","")&amp;IF(V1050="Yes","; Average position "&amp;TEXT(N1050,"0.0")&amp;" on "&amp;TEXT(L1050,"#,##0")&amp;" impressions (striking distance)","")&amp;IF(AND(T1050="Yes",N(L1050)&gt;=Rules!$B$6),"; Thin ("&amp;F1050&amp;" words) but has search demand",""),3,400),IF(AA1050="Prune","Low value: "&amp;N(K1050)&amp;" clicks, "&amp;N(L1050)&amp;" impressions, "&amp;N(Q1050)&amp;" sessions, no key events. Remove or noindex it and update internal links.",IF(AA1050="Redirect","Low value but "&amp;N(AC1050)&amp;" referring domains. 301 it to the closest relevant page to keep those links.",IF(AND(Z1050="No",Y1050="Yes",N(K1050)&lt;Rules!$B$5),"Low search traffic but it converts (key events: "&amp;S1050&amp;"). Keep it and link to it.",IF(W1050="Yes","Stronger than the page it overlaps ("&amp;I1050&amp;"). Keep; merge that page into this one.","Healthy: "&amp;N(K1050)&amp;" clicks"&amp;IF(ISNUMBER(N1050),", average position "&amp;TEXT(N1050,"0.0"),"")&amp;". Keep and monitor."))))))))))</f>
        <v/>
      </c>
      <c r="AE1050">
        <f>IF(A1050="","",IF(AD1050&lt;&gt;"",AD1050,AA1050))</f>
        <v/>
      </c>
    </row>
    <row r="1051">
      <c r="A1051">
        <f>IF(Crawl!A1050="","",Crawl!A1050)</f>
        <v/>
      </c>
      <c r="B1051">
        <f>IF(A1051="","",Crawl!EC1050)</f>
        <v/>
      </c>
      <c r="C1051">
        <f>IF(A1051="","",IFERROR(INDEX(Crawl!$A1050:$DZ1050,1,Rules!$H$6),""))</f>
        <v/>
      </c>
      <c r="D1051">
        <f>IF(A1051="","",IFERROR(INDEX(Crawl!$A1050:$DZ1050,1,Rules!$H$7),"")&amp;"")</f>
        <v/>
      </c>
      <c r="E1051">
        <f>IF(A1051="","",IFERROR(INDEX(Crawl!$A1050:$DZ1050,1,Rules!$H$8),"")&amp;"")</f>
        <v/>
      </c>
      <c r="F1051">
        <f>IF(A1051="","",IFERROR(INDEX(Crawl!$A1050:$DZ1050,1,Rules!$H$9),""))</f>
        <v/>
      </c>
      <c r="G1051">
        <f>IF(A1051="","",IFERROR(INDEX(Crawl!$A1050:$DZ1050,1,Rules!$H$10),""))</f>
        <v/>
      </c>
      <c r="H1051">
        <f>IF(A1051="","",IFERROR(INDEX(Crawl!$A1050:$DZ1050,1,Rules!$H$12),""))</f>
        <v/>
      </c>
      <c r="I1051">
        <f>IF(A1051="","",IF(AND(N(H1051)&gt;0,IFERROR(INDEX(Crawl!$A1050:$DZ1050,1,Rules!$H$11),"")&amp;""&lt;&gt;""),IFERROR(INDEX(Crawl!$A1050:$DZ1050,1,Rules!$H$11),"")&amp;"",IF(AND(ISNUMBER(J1051),N(J1051)&gt;=Rules!$B$12,IFERROR(INDEX(Crawl!$A1050:$DZ1050,1,Rules!$H$13),"")&amp;""&lt;&gt;""),IFERROR(INDEX(Crawl!$A1050:$DZ1050,1,Rules!$H$13),"")&amp;"","")))</f>
        <v/>
      </c>
      <c r="J1051" s="19">
        <f>IF(A1051="","",IF(IFERROR(INDEX(Crawl!$A1050:$DZ1050,1,Rules!$H$14),"")&amp;""="","",IFERROR(INDEX(Crawl!$A1050:$DZ1050,1,Rules!$H$14),"")))</f>
        <v/>
      </c>
      <c r="K1051">
        <f>IF(A1051="","",IFERROR(SUMIFS('GSC current'!$J$2:$J$2001,'GSC current'!$I$2:$I$2001,B1051),0))</f>
        <v/>
      </c>
      <c r="L1051">
        <f>IF(A1051="","",IFERROR(SUMIFS('GSC current'!$K$2:$K$2001,'GSC current'!$I$2:$I$2001,B1051),0))</f>
        <v/>
      </c>
      <c r="M1051" s="20">
        <f>IF(A1051="","",IF(N(L1051)&gt;0,K1051/L1051,""))</f>
        <v/>
      </c>
      <c r="N1051" s="21">
        <f>IF(A1051="","",IF(N(L1051)&gt;0,SUMIFS('GSC current'!$L$2:$L$2001,'GSC current'!$I$2:$I$2001,B1051)/L1051,""))</f>
        <v/>
      </c>
      <c r="O1051">
        <f>IF(A1051="","",IFERROR(SUMIFS('GSC previous'!$J$2:$J$2001,'GSC previous'!$I$2:$I$2001,B1051),0))</f>
        <v/>
      </c>
      <c r="P1051" s="22">
        <f>IF(A1051="","",IF(N(O1051)&gt;0,(K1051-O1051)/O1051,""))</f>
        <v/>
      </c>
      <c r="Q1051">
        <f>IF(A1051="","",IFERROR(SUMIFS(GA4!$P$2:$P$2001,GA4!$O$2:$O$2001,B1051),0))</f>
        <v/>
      </c>
      <c r="R1051" s="23">
        <f>IF(A1051="","",IF(N(Q1051)&gt;0,SUMIFS(GA4!$Q$2:$Q$2001,GA4!$O$2:$O$2001,B1051)/Q1051,""))</f>
        <v/>
      </c>
      <c r="S1051">
        <f>IF(A1051="","",IFERROR(SUMIFS(GA4!$R$2:$R$2001,GA4!$O$2:$O$2001,B1051),0))</f>
        <v/>
      </c>
      <c r="T1051">
        <f>IF(A1051="","",IF(AND(ISNUMBER(F1051),LEFT(C1051&amp;"",1)="2"),IF(F1051&lt;Rules!$B$9,"Yes","No"),"No"))</f>
        <v/>
      </c>
      <c r="U1051">
        <f>IF(A1051="","",IF(AND(N(O1051)&gt;=Rules!$B$8,ISNUMBER(P1051)),IF(P1051&lt;=-Rules!$B$7,"Yes","No"),"No"))</f>
        <v/>
      </c>
      <c r="V1051">
        <f>IF(A1051="","",IF(AND(N(L1051)&gt;=Rules!$B$6,ISNUMBER(N1051)),IF(AND(N1051&gt;=Rules!$B$10,N1051&lt;=Rules!$B$11),"Yes","No"),"No"))</f>
        <v/>
      </c>
      <c r="W1051">
        <f>IF(A1051="","",IF(I1051&lt;&gt;"","Yes","No"))</f>
        <v/>
      </c>
      <c r="X1051">
        <f>IF(I1051="","",IF(SUMIFS($K$3:$K$2002,$A$3:$A$2002,SUBSTITUTE(SUBSTITUTE(I1051,"?","~?"),"*","~*"))&gt;N(K1051),"Yes","No"))</f>
        <v/>
      </c>
      <c r="Y1051">
        <f>IF(A1051="","",IF(N(S1051)&gt;0,"Yes","No"))</f>
        <v/>
      </c>
      <c r="Z1051">
        <f>IF(A1051="","",IF(AND(N(K1051)&lt;Rules!$B$5,N(L1051)&lt;Rules!$B$6,N(Q1051)&lt;Rules!$B$13,Y1051="No"),"Yes","No"))</f>
        <v/>
      </c>
      <c r="AA1051">
        <f>IF(A1051="","",IF(LEFT(C1051&amp;"",1)="3","Redirect",IF(OR(LEFT(C1051&amp;"",1)="4",LEFT(C1051&amp;"",1)="5"),IF(OR(N(K1051)&gt;0,N(AC1051)&gt;=Rules!$B$14),"Redirect","Prune"),IF(D1051="Non-Indexable","Keep",IF(AND(W1051="Yes",X1051="Yes",Y1051="No"),"Merge",IF(OR(U1051="Yes",V1051="Yes",AND(T1051="Yes",N(L1051)&gt;=Rules!$B$6)),"Update",IF(Z1051="Yes",IF(N(AC1051)&gt;=Rules!$B$14,"Redirect","Prune"),"Keep")))))))</f>
        <v/>
      </c>
      <c r="AB1051">
        <f>IF(A1051="","",IF(LEFT(C1051&amp;"",1)="3","Already redirects ("&amp;C1051&amp;"). Update internal links to point at the final URL.",IF(OR(LEFT(C1051&amp;"",1)="4",LEFT(C1051&amp;"",1)="5"),IF(AA1051="Redirect","Returns "&amp;C1051&amp;" but still has "&amp;N(K1051)&amp;" clicks and "&amp;N(AC1051)&amp;" referring domains. 301 it to the closest live page.","Returns "&amp;C1051&amp;" with no clicks or links. Remove internal links and let it 404 or 410."),IF(D1051="Non-Indexable","Non-indexable ("&amp;E1051&amp;"). Keep if that is intentional; otherwise fix the canonical or noindex.",IF(AA1051="Merge","Overlaps with "&amp;I1051&amp;IF(N(J1051)&gt;0," (similarity "&amp;TEXT(J1051,"0.00")&amp;")","")&amp;", which gets more clicks. Merge the useful parts into it and 301 this URL.",IF(AA1051="Update",MID(IF(U1051="Yes","; Clicks down "&amp;TEXT(-P1051,"0%")&amp;" on the previous period","")&amp;IF(V1051="Yes","; Average position "&amp;TEXT(N1051,"0.0")&amp;" on "&amp;TEXT(L1051,"#,##0")&amp;" impressions (striking distance)","")&amp;IF(AND(T1051="Yes",N(L1051)&gt;=Rules!$B$6),"; Thin ("&amp;F1051&amp;" words) but has search demand",""),3,400),IF(AA1051="Prune","Low value: "&amp;N(K1051)&amp;" clicks, "&amp;N(L1051)&amp;" impressions, "&amp;N(Q1051)&amp;" sessions, no key events. Remove or noindex it and update internal links.",IF(AA1051="Redirect","Low value but "&amp;N(AC1051)&amp;" referring domains. 301 it to the closest relevant page to keep those links.",IF(AND(Z1051="No",Y1051="Yes",N(K1051)&lt;Rules!$B$5),"Low search traffic but it converts (key events: "&amp;S1051&amp;"). Keep it and link to it.",IF(W1051="Yes","Stronger than the page it overlaps ("&amp;I1051&amp;"). Keep; merge that page into this one.","Healthy: "&amp;N(K1051)&amp;" clicks"&amp;IF(ISNUMBER(N1051),", average position "&amp;TEXT(N1051,"0.0"),"")&amp;". Keep and monitor."))))))))))</f>
        <v/>
      </c>
      <c r="AE1051">
        <f>IF(A1051="","",IF(AD1051&lt;&gt;"",AD1051,AA1051))</f>
        <v/>
      </c>
    </row>
    <row r="1052">
      <c r="A1052">
        <f>IF(Crawl!A1051="","",Crawl!A1051)</f>
        <v/>
      </c>
      <c r="B1052">
        <f>IF(A1052="","",Crawl!EC1051)</f>
        <v/>
      </c>
      <c r="C1052">
        <f>IF(A1052="","",IFERROR(INDEX(Crawl!$A1051:$DZ1051,1,Rules!$H$6),""))</f>
        <v/>
      </c>
      <c r="D1052">
        <f>IF(A1052="","",IFERROR(INDEX(Crawl!$A1051:$DZ1051,1,Rules!$H$7),"")&amp;"")</f>
        <v/>
      </c>
      <c r="E1052">
        <f>IF(A1052="","",IFERROR(INDEX(Crawl!$A1051:$DZ1051,1,Rules!$H$8),"")&amp;"")</f>
        <v/>
      </c>
      <c r="F1052">
        <f>IF(A1052="","",IFERROR(INDEX(Crawl!$A1051:$DZ1051,1,Rules!$H$9),""))</f>
        <v/>
      </c>
      <c r="G1052">
        <f>IF(A1052="","",IFERROR(INDEX(Crawl!$A1051:$DZ1051,1,Rules!$H$10),""))</f>
        <v/>
      </c>
      <c r="H1052">
        <f>IF(A1052="","",IFERROR(INDEX(Crawl!$A1051:$DZ1051,1,Rules!$H$12),""))</f>
        <v/>
      </c>
      <c r="I1052">
        <f>IF(A1052="","",IF(AND(N(H1052)&gt;0,IFERROR(INDEX(Crawl!$A1051:$DZ1051,1,Rules!$H$11),"")&amp;""&lt;&gt;""),IFERROR(INDEX(Crawl!$A1051:$DZ1051,1,Rules!$H$11),"")&amp;"",IF(AND(ISNUMBER(J1052),N(J1052)&gt;=Rules!$B$12,IFERROR(INDEX(Crawl!$A1051:$DZ1051,1,Rules!$H$13),"")&amp;""&lt;&gt;""),IFERROR(INDEX(Crawl!$A1051:$DZ1051,1,Rules!$H$13),"")&amp;"","")))</f>
        <v/>
      </c>
      <c r="J1052" s="19">
        <f>IF(A1052="","",IF(IFERROR(INDEX(Crawl!$A1051:$DZ1051,1,Rules!$H$14),"")&amp;""="","",IFERROR(INDEX(Crawl!$A1051:$DZ1051,1,Rules!$H$14),"")))</f>
        <v/>
      </c>
      <c r="K1052">
        <f>IF(A1052="","",IFERROR(SUMIFS('GSC current'!$J$2:$J$2001,'GSC current'!$I$2:$I$2001,B1052),0))</f>
        <v/>
      </c>
      <c r="L1052">
        <f>IF(A1052="","",IFERROR(SUMIFS('GSC current'!$K$2:$K$2001,'GSC current'!$I$2:$I$2001,B1052),0))</f>
        <v/>
      </c>
      <c r="M1052" s="20">
        <f>IF(A1052="","",IF(N(L1052)&gt;0,K1052/L1052,""))</f>
        <v/>
      </c>
      <c r="N1052" s="21">
        <f>IF(A1052="","",IF(N(L1052)&gt;0,SUMIFS('GSC current'!$L$2:$L$2001,'GSC current'!$I$2:$I$2001,B1052)/L1052,""))</f>
        <v/>
      </c>
      <c r="O1052">
        <f>IF(A1052="","",IFERROR(SUMIFS('GSC previous'!$J$2:$J$2001,'GSC previous'!$I$2:$I$2001,B1052),0))</f>
        <v/>
      </c>
      <c r="P1052" s="22">
        <f>IF(A1052="","",IF(N(O1052)&gt;0,(K1052-O1052)/O1052,""))</f>
        <v/>
      </c>
      <c r="Q1052">
        <f>IF(A1052="","",IFERROR(SUMIFS(GA4!$P$2:$P$2001,GA4!$O$2:$O$2001,B1052),0))</f>
        <v/>
      </c>
      <c r="R1052" s="23">
        <f>IF(A1052="","",IF(N(Q1052)&gt;0,SUMIFS(GA4!$Q$2:$Q$2001,GA4!$O$2:$O$2001,B1052)/Q1052,""))</f>
        <v/>
      </c>
      <c r="S1052">
        <f>IF(A1052="","",IFERROR(SUMIFS(GA4!$R$2:$R$2001,GA4!$O$2:$O$2001,B1052),0))</f>
        <v/>
      </c>
      <c r="T1052">
        <f>IF(A1052="","",IF(AND(ISNUMBER(F1052),LEFT(C1052&amp;"",1)="2"),IF(F1052&lt;Rules!$B$9,"Yes","No"),"No"))</f>
        <v/>
      </c>
      <c r="U1052">
        <f>IF(A1052="","",IF(AND(N(O1052)&gt;=Rules!$B$8,ISNUMBER(P1052)),IF(P1052&lt;=-Rules!$B$7,"Yes","No"),"No"))</f>
        <v/>
      </c>
      <c r="V1052">
        <f>IF(A1052="","",IF(AND(N(L1052)&gt;=Rules!$B$6,ISNUMBER(N1052)),IF(AND(N1052&gt;=Rules!$B$10,N1052&lt;=Rules!$B$11),"Yes","No"),"No"))</f>
        <v/>
      </c>
      <c r="W1052">
        <f>IF(A1052="","",IF(I1052&lt;&gt;"","Yes","No"))</f>
        <v/>
      </c>
      <c r="X1052">
        <f>IF(I1052="","",IF(SUMIFS($K$3:$K$2002,$A$3:$A$2002,SUBSTITUTE(SUBSTITUTE(I1052,"?","~?"),"*","~*"))&gt;N(K1052),"Yes","No"))</f>
        <v/>
      </c>
      <c r="Y1052">
        <f>IF(A1052="","",IF(N(S1052)&gt;0,"Yes","No"))</f>
        <v/>
      </c>
      <c r="Z1052">
        <f>IF(A1052="","",IF(AND(N(K1052)&lt;Rules!$B$5,N(L1052)&lt;Rules!$B$6,N(Q1052)&lt;Rules!$B$13,Y1052="No"),"Yes","No"))</f>
        <v/>
      </c>
      <c r="AA1052">
        <f>IF(A1052="","",IF(LEFT(C1052&amp;"",1)="3","Redirect",IF(OR(LEFT(C1052&amp;"",1)="4",LEFT(C1052&amp;"",1)="5"),IF(OR(N(K1052)&gt;0,N(AC1052)&gt;=Rules!$B$14),"Redirect","Prune"),IF(D1052="Non-Indexable","Keep",IF(AND(W1052="Yes",X1052="Yes",Y1052="No"),"Merge",IF(OR(U1052="Yes",V1052="Yes",AND(T1052="Yes",N(L1052)&gt;=Rules!$B$6)),"Update",IF(Z1052="Yes",IF(N(AC1052)&gt;=Rules!$B$14,"Redirect","Prune"),"Keep")))))))</f>
        <v/>
      </c>
      <c r="AB1052">
        <f>IF(A1052="","",IF(LEFT(C1052&amp;"",1)="3","Already redirects ("&amp;C1052&amp;"). Update internal links to point at the final URL.",IF(OR(LEFT(C1052&amp;"",1)="4",LEFT(C1052&amp;"",1)="5"),IF(AA1052="Redirect","Returns "&amp;C1052&amp;" but still has "&amp;N(K1052)&amp;" clicks and "&amp;N(AC1052)&amp;" referring domains. 301 it to the closest live page.","Returns "&amp;C1052&amp;" with no clicks or links. Remove internal links and let it 404 or 410."),IF(D1052="Non-Indexable","Non-indexable ("&amp;E1052&amp;"). Keep if that is intentional; otherwise fix the canonical or noindex.",IF(AA1052="Merge","Overlaps with "&amp;I1052&amp;IF(N(J1052)&gt;0," (similarity "&amp;TEXT(J1052,"0.00")&amp;")","")&amp;", which gets more clicks. Merge the useful parts into it and 301 this URL.",IF(AA1052="Update",MID(IF(U1052="Yes","; Clicks down "&amp;TEXT(-P1052,"0%")&amp;" on the previous period","")&amp;IF(V1052="Yes","; Average position "&amp;TEXT(N1052,"0.0")&amp;" on "&amp;TEXT(L1052,"#,##0")&amp;" impressions (striking distance)","")&amp;IF(AND(T1052="Yes",N(L1052)&gt;=Rules!$B$6),"; Thin ("&amp;F1052&amp;" words) but has search demand",""),3,400),IF(AA1052="Prune","Low value: "&amp;N(K1052)&amp;" clicks, "&amp;N(L1052)&amp;" impressions, "&amp;N(Q1052)&amp;" sessions, no key events. Remove or noindex it and update internal links.",IF(AA1052="Redirect","Low value but "&amp;N(AC1052)&amp;" referring domains. 301 it to the closest relevant page to keep those links.",IF(AND(Z1052="No",Y1052="Yes",N(K1052)&lt;Rules!$B$5),"Low search traffic but it converts (key events: "&amp;S1052&amp;"). Keep it and link to it.",IF(W1052="Yes","Stronger than the page it overlaps ("&amp;I1052&amp;"). Keep; merge that page into this one.","Healthy: "&amp;N(K1052)&amp;" clicks"&amp;IF(ISNUMBER(N1052),", average position "&amp;TEXT(N1052,"0.0"),"")&amp;". Keep and monitor."))))))))))</f>
        <v/>
      </c>
      <c r="AE1052">
        <f>IF(A1052="","",IF(AD1052&lt;&gt;"",AD1052,AA1052))</f>
        <v/>
      </c>
    </row>
    <row r="1053">
      <c r="A1053">
        <f>IF(Crawl!A1052="","",Crawl!A1052)</f>
        <v/>
      </c>
      <c r="B1053">
        <f>IF(A1053="","",Crawl!EC1052)</f>
        <v/>
      </c>
      <c r="C1053">
        <f>IF(A1053="","",IFERROR(INDEX(Crawl!$A1052:$DZ1052,1,Rules!$H$6),""))</f>
        <v/>
      </c>
      <c r="D1053">
        <f>IF(A1053="","",IFERROR(INDEX(Crawl!$A1052:$DZ1052,1,Rules!$H$7),"")&amp;"")</f>
        <v/>
      </c>
      <c r="E1053">
        <f>IF(A1053="","",IFERROR(INDEX(Crawl!$A1052:$DZ1052,1,Rules!$H$8),"")&amp;"")</f>
        <v/>
      </c>
      <c r="F1053">
        <f>IF(A1053="","",IFERROR(INDEX(Crawl!$A1052:$DZ1052,1,Rules!$H$9),""))</f>
        <v/>
      </c>
      <c r="G1053">
        <f>IF(A1053="","",IFERROR(INDEX(Crawl!$A1052:$DZ1052,1,Rules!$H$10),""))</f>
        <v/>
      </c>
      <c r="H1053">
        <f>IF(A1053="","",IFERROR(INDEX(Crawl!$A1052:$DZ1052,1,Rules!$H$12),""))</f>
        <v/>
      </c>
      <c r="I1053">
        <f>IF(A1053="","",IF(AND(N(H1053)&gt;0,IFERROR(INDEX(Crawl!$A1052:$DZ1052,1,Rules!$H$11),"")&amp;""&lt;&gt;""),IFERROR(INDEX(Crawl!$A1052:$DZ1052,1,Rules!$H$11),"")&amp;"",IF(AND(ISNUMBER(J1053),N(J1053)&gt;=Rules!$B$12,IFERROR(INDEX(Crawl!$A1052:$DZ1052,1,Rules!$H$13),"")&amp;""&lt;&gt;""),IFERROR(INDEX(Crawl!$A1052:$DZ1052,1,Rules!$H$13),"")&amp;"","")))</f>
        <v/>
      </c>
      <c r="J1053" s="19">
        <f>IF(A1053="","",IF(IFERROR(INDEX(Crawl!$A1052:$DZ1052,1,Rules!$H$14),"")&amp;""="","",IFERROR(INDEX(Crawl!$A1052:$DZ1052,1,Rules!$H$14),"")))</f>
        <v/>
      </c>
      <c r="K1053">
        <f>IF(A1053="","",IFERROR(SUMIFS('GSC current'!$J$2:$J$2001,'GSC current'!$I$2:$I$2001,B1053),0))</f>
        <v/>
      </c>
      <c r="L1053">
        <f>IF(A1053="","",IFERROR(SUMIFS('GSC current'!$K$2:$K$2001,'GSC current'!$I$2:$I$2001,B1053),0))</f>
        <v/>
      </c>
      <c r="M1053" s="20">
        <f>IF(A1053="","",IF(N(L1053)&gt;0,K1053/L1053,""))</f>
        <v/>
      </c>
      <c r="N1053" s="21">
        <f>IF(A1053="","",IF(N(L1053)&gt;0,SUMIFS('GSC current'!$L$2:$L$2001,'GSC current'!$I$2:$I$2001,B1053)/L1053,""))</f>
        <v/>
      </c>
      <c r="O1053">
        <f>IF(A1053="","",IFERROR(SUMIFS('GSC previous'!$J$2:$J$2001,'GSC previous'!$I$2:$I$2001,B1053),0))</f>
        <v/>
      </c>
      <c r="P1053" s="22">
        <f>IF(A1053="","",IF(N(O1053)&gt;0,(K1053-O1053)/O1053,""))</f>
        <v/>
      </c>
      <c r="Q1053">
        <f>IF(A1053="","",IFERROR(SUMIFS(GA4!$P$2:$P$2001,GA4!$O$2:$O$2001,B1053),0))</f>
        <v/>
      </c>
      <c r="R1053" s="23">
        <f>IF(A1053="","",IF(N(Q1053)&gt;0,SUMIFS(GA4!$Q$2:$Q$2001,GA4!$O$2:$O$2001,B1053)/Q1053,""))</f>
        <v/>
      </c>
      <c r="S1053">
        <f>IF(A1053="","",IFERROR(SUMIFS(GA4!$R$2:$R$2001,GA4!$O$2:$O$2001,B1053),0))</f>
        <v/>
      </c>
      <c r="T1053">
        <f>IF(A1053="","",IF(AND(ISNUMBER(F1053),LEFT(C1053&amp;"",1)="2"),IF(F1053&lt;Rules!$B$9,"Yes","No"),"No"))</f>
        <v/>
      </c>
      <c r="U1053">
        <f>IF(A1053="","",IF(AND(N(O1053)&gt;=Rules!$B$8,ISNUMBER(P1053)),IF(P1053&lt;=-Rules!$B$7,"Yes","No"),"No"))</f>
        <v/>
      </c>
      <c r="V1053">
        <f>IF(A1053="","",IF(AND(N(L1053)&gt;=Rules!$B$6,ISNUMBER(N1053)),IF(AND(N1053&gt;=Rules!$B$10,N1053&lt;=Rules!$B$11),"Yes","No"),"No"))</f>
        <v/>
      </c>
      <c r="W1053">
        <f>IF(A1053="","",IF(I1053&lt;&gt;"","Yes","No"))</f>
        <v/>
      </c>
      <c r="X1053">
        <f>IF(I1053="","",IF(SUMIFS($K$3:$K$2002,$A$3:$A$2002,SUBSTITUTE(SUBSTITUTE(I1053,"?","~?"),"*","~*"))&gt;N(K1053),"Yes","No"))</f>
        <v/>
      </c>
      <c r="Y1053">
        <f>IF(A1053="","",IF(N(S1053)&gt;0,"Yes","No"))</f>
        <v/>
      </c>
      <c r="Z1053">
        <f>IF(A1053="","",IF(AND(N(K1053)&lt;Rules!$B$5,N(L1053)&lt;Rules!$B$6,N(Q1053)&lt;Rules!$B$13,Y1053="No"),"Yes","No"))</f>
        <v/>
      </c>
      <c r="AA1053">
        <f>IF(A1053="","",IF(LEFT(C1053&amp;"",1)="3","Redirect",IF(OR(LEFT(C1053&amp;"",1)="4",LEFT(C1053&amp;"",1)="5"),IF(OR(N(K1053)&gt;0,N(AC1053)&gt;=Rules!$B$14),"Redirect","Prune"),IF(D1053="Non-Indexable","Keep",IF(AND(W1053="Yes",X1053="Yes",Y1053="No"),"Merge",IF(OR(U1053="Yes",V1053="Yes",AND(T1053="Yes",N(L1053)&gt;=Rules!$B$6)),"Update",IF(Z1053="Yes",IF(N(AC1053)&gt;=Rules!$B$14,"Redirect","Prune"),"Keep")))))))</f>
        <v/>
      </c>
      <c r="AB1053">
        <f>IF(A1053="","",IF(LEFT(C1053&amp;"",1)="3","Already redirects ("&amp;C1053&amp;"). Update internal links to point at the final URL.",IF(OR(LEFT(C1053&amp;"",1)="4",LEFT(C1053&amp;"",1)="5"),IF(AA1053="Redirect","Returns "&amp;C1053&amp;" but still has "&amp;N(K1053)&amp;" clicks and "&amp;N(AC1053)&amp;" referring domains. 301 it to the closest live page.","Returns "&amp;C1053&amp;" with no clicks or links. Remove internal links and let it 404 or 410."),IF(D1053="Non-Indexable","Non-indexable ("&amp;E1053&amp;"). Keep if that is intentional; otherwise fix the canonical or noindex.",IF(AA1053="Merge","Overlaps with "&amp;I1053&amp;IF(N(J1053)&gt;0," (similarity "&amp;TEXT(J1053,"0.00")&amp;")","")&amp;", which gets more clicks. Merge the useful parts into it and 301 this URL.",IF(AA1053="Update",MID(IF(U1053="Yes","; Clicks down "&amp;TEXT(-P1053,"0%")&amp;" on the previous period","")&amp;IF(V1053="Yes","; Average position "&amp;TEXT(N1053,"0.0")&amp;" on "&amp;TEXT(L1053,"#,##0")&amp;" impressions (striking distance)","")&amp;IF(AND(T1053="Yes",N(L1053)&gt;=Rules!$B$6),"; Thin ("&amp;F1053&amp;" words) but has search demand",""),3,400),IF(AA1053="Prune","Low value: "&amp;N(K1053)&amp;" clicks, "&amp;N(L1053)&amp;" impressions, "&amp;N(Q1053)&amp;" sessions, no key events. Remove or noindex it and update internal links.",IF(AA1053="Redirect","Low value but "&amp;N(AC1053)&amp;" referring domains. 301 it to the closest relevant page to keep those links.",IF(AND(Z1053="No",Y1053="Yes",N(K1053)&lt;Rules!$B$5),"Low search traffic but it converts (key events: "&amp;S1053&amp;"). Keep it and link to it.",IF(W1053="Yes","Stronger than the page it overlaps ("&amp;I1053&amp;"). Keep; merge that page into this one.","Healthy: "&amp;N(K1053)&amp;" clicks"&amp;IF(ISNUMBER(N1053),", average position "&amp;TEXT(N1053,"0.0"),"")&amp;". Keep and monitor."))))))))))</f>
        <v/>
      </c>
      <c r="AE1053">
        <f>IF(A1053="","",IF(AD1053&lt;&gt;"",AD1053,AA1053))</f>
        <v/>
      </c>
    </row>
    <row r="1054">
      <c r="A1054">
        <f>IF(Crawl!A1053="","",Crawl!A1053)</f>
        <v/>
      </c>
      <c r="B1054">
        <f>IF(A1054="","",Crawl!EC1053)</f>
        <v/>
      </c>
      <c r="C1054">
        <f>IF(A1054="","",IFERROR(INDEX(Crawl!$A1053:$DZ1053,1,Rules!$H$6),""))</f>
        <v/>
      </c>
      <c r="D1054">
        <f>IF(A1054="","",IFERROR(INDEX(Crawl!$A1053:$DZ1053,1,Rules!$H$7),"")&amp;"")</f>
        <v/>
      </c>
      <c r="E1054">
        <f>IF(A1054="","",IFERROR(INDEX(Crawl!$A1053:$DZ1053,1,Rules!$H$8),"")&amp;"")</f>
        <v/>
      </c>
      <c r="F1054">
        <f>IF(A1054="","",IFERROR(INDEX(Crawl!$A1053:$DZ1053,1,Rules!$H$9),""))</f>
        <v/>
      </c>
      <c r="G1054">
        <f>IF(A1054="","",IFERROR(INDEX(Crawl!$A1053:$DZ1053,1,Rules!$H$10),""))</f>
        <v/>
      </c>
      <c r="H1054">
        <f>IF(A1054="","",IFERROR(INDEX(Crawl!$A1053:$DZ1053,1,Rules!$H$12),""))</f>
        <v/>
      </c>
      <c r="I1054">
        <f>IF(A1054="","",IF(AND(N(H1054)&gt;0,IFERROR(INDEX(Crawl!$A1053:$DZ1053,1,Rules!$H$11),"")&amp;""&lt;&gt;""),IFERROR(INDEX(Crawl!$A1053:$DZ1053,1,Rules!$H$11),"")&amp;"",IF(AND(ISNUMBER(J1054),N(J1054)&gt;=Rules!$B$12,IFERROR(INDEX(Crawl!$A1053:$DZ1053,1,Rules!$H$13),"")&amp;""&lt;&gt;""),IFERROR(INDEX(Crawl!$A1053:$DZ1053,1,Rules!$H$13),"")&amp;"","")))</f>
        <v/>
      </c>
      <c r="J1054" s="19">
        <f>IF(A1054="","",IF(IFERROR(INDEX(Crawl!$A1053:$DZ1053,1,Rules!$H$14),"")&amp;""="","",IFERROR(INDEX(Crawl!$A1053:$DZ1053,1,Rules!$H$14),"")))</f>
        <v/>
      </c>
      <c r="K1054">
        <f>IF(A1054="","",IFERROR(SUMIFS('GSC current'!$J$2:$J$2001,'GSC current'!$I$2:$I$2001,B1054),0))</f>
        <v/>
      </c>
      <c r="L1054">
        <f>IF(A1054="","",IFERROR(SUMIFS('GSC current'!$K$2:$K$2001,'GSC current'!$I$2:$I$2001,B1054),0))</f>
        <v/>
      </c>
      <c r="M1054" s="20">
        <f>IF(A1054="","",IF(N(L1054)&gt;0,K1054/L1054,""))</f>
        <v/>
      </c>
      <c r="N1054" s="21">
        <f>IF(A1054="","",IF(N(L1054)&gt;0,SUMIFS('GSC current'!$L$2:$L$2001,'GSC current'!$I$2:$I$2001,B1054)/L1054,""))</f>
        <v/>
      </c>
      <c r="O1054">
        <f>IF(A1054="","",IFERROR(SUMIFS('GSC previous'!$J$2:$J$2001,'GSC previous'!$I$2:$I$2001,B1054),0))</f>
        <v/>
      </c>
      <c r="P1054" s="22">
        <f>IF(A1054="","",IF(N(O1054)&gt;0,(K1054-O1054)/O1054,""))</f>
        <v/>
      </c>
      <c r="Q1054">
        <f>IF(A1054="","",IFERROR(SUMIFS(GA4!$P$2:$P$2001,GA4!$O$2:$O$2001,B1054),0))</f>
        <v/>
      </c>
      <c r="R1054" s="23">
        <f>IF(A1054="","",IF(N(Q1054)&gt;0,SUMIFS(GA4!$Q$2:$Q$2001,GA4!$O$2:$O$2001,B1054)/Q1054,""))</f>
        <v/>
      </c>
      <c r="S1054">
        <f>IF(A1054="","",IFERROR(SUMIFS(GA4!$R$2:$R$2001,GA4!$O$2:$O$2001,B1054),0))</f>
        <v/>
      </c>
      <c r="T1054">
        <f>IF(A1054="","",IF(AND(ISNUMBER(F1054),LEFT(C1054&amp;"",1)="2"),IF(F1054&lt;Rules!$B$9,"Yes","No"),"No"))</f>
        <v/>
      </c>
      <c r="U1054">
        <f>IF(A1054="","",IF(AND(N(O1054)&gt;=Rules!$B$8,ISNUMBER(P1054)),IF(P1054&lt;=-Rules!$B$7,"Yes","No"),"No"))</f>
        <v/>
      </c>
      <c r="V1054">
        <f>IF(A1054="","",IF(AND(N(L1054)&gt;=Rules!$B$6,ISNUMBER(N1054)),IF(AND(N1054&gt;=Rules!$B$10,N1054&lt;=Rules!$B$11),"Yes","No"),"No"))</f>
        <v/>
      </c>
      <c r="W1054">
        <f>IF(A1054="","",IF(I1054&lt;&gt;"","Yes","No"))</f>
        <v/>
      </c>
      <c r="X1054">
        <f>IF(I1054="","",IF(SUMIFS($K$3:$K$2002,$A$3:$A$2002,SUBSTITUTE(SUBSTITUTE(I1054,"?","~?"),"*","~*"))&gt;N(K1054),"Yes","No"))</f>
        <v/>
      </c>
      <c r="Y1054">
        <f>IF(A1054="","",IF(N(S1054)&gt;0,"Yes","No"))</f>
        <v/>
      </c>
      <c r="Z1054">
        <f>IF(A1054="","",IF(AND(N(K1054)&lt;Rules!$B$5,N(L1054)&lt;Rules!$B$6,N(Q1054)&lt;Rules!$B$13,Y1054="No"),"Yes","No"))</f>
        <v/>
      </c>
      <c r="AA1054">
        <f>IF(A1054="","",IF(LEFT(C1054&amp;"",1)="3","Redirect",IF(OR(LEFT(C1054&amp;"",1)="4",LEFT(C1054&amp;"",1)="5"),IF(OR(N(K1054)&gt;0,N(AC1054)&gt;=Rules!$B$14),"Redirect","Prune"),IF(D1054="Non-Indexable","Keep",IF(AND(W1054="Yes",X1054="Yes",Y1054="No"),"Merge",IF(OR(U1054="Yes",V1054="Yes",AND(T1054="Yes",N(L1054)&gt;=Rules!$B$6)),"Update",IF(Z1054="Yes",IF(N(AC1054)&gt;=Rules!$B$14,"Redirect","Prune"),"Keep")))))))</f>
        <v/>
      </c>
      <c r="AB1054">
        <f>IF(A1054="","",IF(LEFT(C1054&amp;"",1)="3","Already redirects ("&amp;C1054&amp;"). Update internal links to point at the final URL.",IF(OR(LEFT(C1054&amp;"",1)="4",LEFT(C1054&amp;"",1)="5"),IF(AA1054="Redirect","Returns "&amp;C1054&amp;" but still has "&amp;N(K1054)&amp;" clicks and "&amp;N(AC1054)&amp;" referring domains. 301 it to the closest live page.","Returns "&amp;C1054&amp;" with no clicks or links. Remove internal links and let it 404 or 410."),IF(D1054="Non-Indexable","Non-indexable ("&amp;E1054&amp;"). Keep if that is intentional; otherwise fix the canonical or noindex.",IF(AA1054="Merge","Overlaps with "&amp;I1054&amp;IF(N(J1054)&gt;0," (similarity "&amp;TEXT(J1054,"0.00")&amp;")","")&amp;", which gets more clicks. Merge the useful parts into it and 301 this URL.",IF(AA1054="Update",MID(IF(U1054="Yes","; Clicks down "&amp;TEXT(-P1054,"0%")&amp;" on the previous period","")&amp;IF(V1054="Yes","; Average position "&amp;TEXT(N1054,"0.0")&amp;" on "&amp;TEXT(L1054,"#,##0")&amp;" impressions (striking distance)","")&amp;IF(AND(T1054="Yes",N(L1054)&gt;=Rules!$B$6),"; Thin ("&amp;F1054&amp;" words) but has search demand",""),3,400),IF(AA1054="Prune","Low value: "&amp;N(K1054)&amp;" clicks, "&amp;N(L1054)&amp;" impressions, "&amp;N(Q1054)&amp;" sessions, no key events. Remove or noindex it and update internal links.",IF(AA1054="Redirect","Low value but "&amp;N(AC1054)&amp;" referring domains. 301 it to the closest relevant page to keep those links.",IF(AND(Z1054="No",Y1054="Yes",N(K1054)&lt;Rules!$B$5),"Low search traffic but it converts (key events: "&amp;S1054&amp;"). Keep it and link to it.",IF(W1054="Yes","Stronger than the page it overlaps ("&amp;I1054&amp;"). Keep; merge that page into this one.","Healthy: "&amp;N(K1054)&amp;" clicks"&amp;IF(ISNUMBER(N1054),", average position "&amp;TEXT(N1054,"0.0"),"")&amp;". Keep and monitor."))))))))))</f>
        <v/>
      </c>
      <c r="AE1054">
        <f>IF(A1054="","",IF(AD1054&lt;&gt;"",AD1054,AA1054))</f>
        <v/>
      </c>
    </row>
    <row r="1055">
      <c r="A1055">
        <f>IF(Crawl!A1054="","",Crawl!A1054)</f>
        <v/>
      </c>
      <c r="B1055">
        <f>IF(A1055="","",Crawl!EC1054)</f>
        <v/>
      </c>
      <c r="C1055">
        <f>IF(A1055="","",IFERROR(INDEX(Crawl!$A1054:$DZ1054,1,Rules!$H$6),""))</f>
        <v/>
      </c>
      <c r="D1055">
        <f>IF(A1055="","",IFERROR(INDEX(Crawl!$A1054:$DZ1054,1,Rules!$H$7),"")&amp;"")</f>
        <v/>
      </c>
      <c r="E1055">
        <f>IF(A1055="","",IFERROR(INDEX(Crawl!$A1054:$DZ1054,1,Rules!$H$8),"")&amp;"")</f>
        <v/>
      </c>
      <c r="F1055">
        <f>IF(A1055="","",IFERROR(INDEX(Crawl!$A1054:$DZ1054,1,Rules!$H$9),""))</f>
        <v/>
      </c>
      <c r="G1055">
        <f>IF(A1055="","",IFERROR(INDEX(Crawl!$A1054:$DZ1054,1,Rules!$H$10),""))</f>
        <v/>
      </c>
      <c r="H1055">
        <f>IF(A1055="","",IFERROR(INDEX(Crawl!$A1054:$DZ1054,1,Rules!$H$12),""))</f>
        <v/>
      </c>
      <c r="I1055">
        <f>IF(A1055="","",IF(AND(N(H1055)&gt;0,IFERROR(INDEX(Crawl!$A1054:$DZ1054,1,Rules!$H$11),"")&amp;""&lt;&gt;""),IFERROR(INDEX(Crawl!$A1054:$DZ1054,1,Rules!$H$11),"")&amp;"",IF(AND(ISNUMBER(J1055),N(J1055)&gt;=Rules!$B$12,IFERROR(INDEX(Crawl!$A1054:$DZ1054,1,Rules!$H$13),"")&amp;""&lt;&gt;""),IFERROR(INDEX(Crawl!$A1054:$DZ1054,1,Rules!$H$13),"")&amp;"","")))</f>
        <v/>
      </c>
      <c r="J1055" s="19">
        <f>IF(A1055="","",IF(IFERROR(INDEX(Crawl!$A1054:$DZ1054,1,Rules!$H$14),"")&amp;""="","",IFERROR(INDEX(Crawl!$A1054:$DZ1054,1,Rules!$H$14),"")))</f>
        <v/>
      </c>
      <c r="K1055">
        <f>IF(A1055="","",IFERROR(SUMIFS('GSC current'!$J$2:$J$2001,'GSC current'!$I$2:$I$2001,B1055),0))</f>
        <v/>
      </c>
      <c r="L1055">
        <f>IF(A1055="","",IFERROR(SUMIFS('GSC current'!$K$2:$K$2001,'GSC current'!$I$2:$I$2001,B1055),0))</f>
        <v/>
      </c>
      <c r="M1055" s="20">
        <f>IF(A1055="","",IF(N(L1055)&gt;0,K1055/L1055,""))</f>
        <v/>
      </c>
      <c r="N1055" s="21">
        <f>IF(A1055="","",IF(N(L1055)&gt;0,SUMIFS('GSC current'!$L$2:$L$2001,'GSC current'!$I$2:$I$2001,B1055)/L1055,""))</f>
        <v/>
      </c>
      <c r="O1055">
        <f>IF(A1055="","",IFERROR(SUMIFS('GSC previous'!$J$2:$J$2001,'GSC previous'!$I$2:$I$2001,B1055),0))</f>
        <v/>
      </c>
      <c r="P1055" s="22">
        <f>IF(A1055="","",IF(N(O1055)&gt;0,(K1055-O1055)/O1055,""))</f>
        <v/>
      </c>
      <c r="Q1055">
        <f>IF(A1055="","",IFERROR(SUMIFS(GA4!$P$2:$P$2001,GA4!$O$2:$O$2001,B1055),0))</f>
        <v/>
      </c>
      <c r="R1055" s="23">
        <f>IF(A1055="","",IF(N(Q1055)&gt;0,SUMIFS(GA4!$Q$2:$Q$2001,GA4!$O$2:$O$2001,B1055)/Q1055,""))</f>
        <v/>
      </c>
      <c r="S1055">
        <f>IF(A1055="","",IFERROR(SUMIFS(GA4!$R$2:$R$2001,GA4!$O$2:$O$2001,B1055),0))</f>
        <v/>
      </c>
      <c r="T1055">
        <f>IF(A1055="","",IF(AND(ISNUMBER(F1055),LEFT(C1055&amp;"",1)="2"),IF(F1055&lt;Rules!$B$9,"Yes","No"),"No"))</f>
        <v/>
      </c>
      <c r="U1055">
        <f>IF(A1055="","",IF(AND(N(O1055)&gt;=Rules!$B$8,ISNUMBER(P1055)),IF(P1055&lt;=-Rules!$B$7,"Yes","No"),"No"))</f>
        <v/>
      </c>
      <c r="V1055">
        <f>IF(A1055="","",IF(AND(N(L1055)&gt;=Rules!$B$6,ISNUMBER(N1055)),IF(AND(N1055&gt;=Rules!$B$10,N1055&lt;=Rules!$B$11),"Yes","No"),"No"))</f>
        <v/>
      </c>
      <c r="W1055">
        <f>IF(A1055="","",IF(I1055&lt;&gt;"","Yes","No"))</f>
        <v/>
      </c>
      <c r="X1055">
        <f>IF(I1055="","",IF(SUMIFS($K$3:$K$2002,$A$3:$A$2002,SUBSTITUTE(SUBSTITUTE(I1055,"?","~?"),"*","~*"))&gt;N(K1055),"Yes","No"))</f>
        <v/>
      </c>
      <c r="Y1055">
        <f>IF(A1055="","",IF(N(S1055)&gt;0,"Yes","No"))</f>
        <v/>
      </c>
      <c r="Z1055">
        <f>IF(A1055="","",IF(AND(N(K1055)&lt;Rules!$B$5,N(L1055)&lt;Rules!$B$6,N(Q1055)&lt;Rules!$B$13,Y1055="No"),"Yes","No"))</f>
        <v/>
      </c>
      <c r="AA1055">
        <f>IF(A1055="","",IF(LEFT(C1055&amp;"",1)="3","Redirect",IF(OR(LEFT(C1055&amp;"",1)="4",LEFT(C1055&amp;"",1)="5"),IF(OR(N(K1055)&gt;0,N(AC1055)&gt;=Rules!$B$14),"Redirect","Prune"),IF(D1055="Non-Indexable","Keep",IF(AND(W1055="Yes",X1055="Yes",Y1055="No"),"Merge",IF(OR(U1055="Yes",V1055="Yes",AND(T1055="Yes",N(L1055)&gt;=Rules!$B$6)),"Update",IF(Z1055="Yes",IF(N(AC1055)&gt;=Rules!$B$14,"Redirect","Prune"),"Keep")))))))</f>
        <v/>
      </c>
      <c r="AB1055">
        <f>IF(A1055="","",IF(LEFT(C1055&amp;"",1)="3","Already redirects ("&amp;C1055&amp;"). Update internal links to point at the final URL.",IF(OR(LEFT(C1055&amp;"",1)="4",LEFT(C1055&amp;"",1)="5"),IF(AA1055="Redirect","Returns "&amp;C1055&amp;" but still has "&amp;N(K1055)&amp;" clicks and "&amp;N(AC1055)&amp;" referring domains. 301 it to the closest live page.","Returns "&amp;C1055&amp;" with no clicks or links. Remove internal links and let it 404 or 410."),IF(D1055="Non-Indexable","Non-indexable ("&amp;E1055&amp;"). Keep if that is intentional; otherwise fix the canonical or noindex.",IF(AA1055="Merge","Overlaps with "&amp;I1055&amp;IF(N(J1055)&gt;0," (similarity "&amp;TEXT(J1055,"0.00")&amp;")","")&amp;", which gets more clicks. Merge the useful parts into it and 301 this URL.",IF(AA1055="Update",MID(IF(U1055="Yes","; Clicks down "&amp;TEXT(-P1055,"0%")&amp;" on the previous period","")&amp;IF(V1055="Yes","; Average position "&amp;TEXT(N1055,"0.0")&amp;" on "&amp;TEXT(L1055,"#,##0")&amp;" impressions (striking distance)","")&amp;IF(AND(T1055="Yes",N(L1055)&gt;=Rules!$B$6),"; Thin ("&amp;F1055&amp;" words) but has search demand",""),3,400),IF(AA1055="Prune","Low value: "&amp;N(K1055)&amp;" clicks, "&amp;N(L1055)&amp;" impressions, "&amp;N(Q1055)&amp;" sessions, no key events. Remove or noindex it and update internal links.",IF(AA1055="Redirect","Low value but "&amp;N(AC1055)&amp;" referring domains. 301 it to the closest relevant page to keep those links.",IF(AND(Z1055="No",Y1055="Yes",N(K1055)&lt;Rules!$B$5),"Low search traffic but it converts (key events: "&amp;S1055&amp;"). Keep it and link to it.",IF(W1055="Yes","Stronger than the page it overlaps ("&amp;I1055&amp;"). Keep; merge that page into this one.","Healthy: "&amp;N(K1055)&amp;" clicks"&amp;IF(ISNUMBER(N1055),", average position "&amp;TEXT(N1055,"0.0"),"")&amp;". Keep and monitor."))))))))))</f>
        <v/>
      </c>
      <c r="AE1055">
        <f>IF(A1055="","",IF(AD1055&lt;&gt;"",AD1055,AA1055))</f>
        <v/>
      </c>
    </row>
    <row r="1056">
      <c r="A1056">
        <f>IF(Crawl!A1055="","",Crawl!A1055)</f>
        <v/>
      </c>
      <c r="B1056">
        <f>IF(A1056="","",Crawl!EC1055)</f>
        <v/>
      </c>
      <c r="C1056">
        <f>IF(A1056="","",IFERROR(INDEX(Crawl!$A1055:$DZ1055,1,Rules!$H$6),""))</f>
        <v/>
      </c>
      <c r="D1056">
        <f>IF(A1056="","",IFERROR(INDEX(Crawl!$A1055:$DZ1055,1,Rules!$H$7),"")&amp;"")</f>
        <v/>
      </c>
      <c r="E1056">
        <f>IF(A1056="","",IFERROR(INDEX(Crawl!$A1055:$DZ1055,1,Rules!$H$8),"")&amp;"")</f>
        <v/>
      </c>
      <c r="F1056">
        <f>IF(A1056="","",IFERROR(INDEX(Crawl!$A1055:$DZ1055,1,Rules!$H$9),""))</f>
        <v/>
      </c>
      <c r="G1056">
        <f>IF(A1056="","",IFERROR(INDEX(Crawl!$A1055:$DZ1055,1,Rules!$H$10),""))</f>
        <v/>
      </c>
      <c r="H1056">
        <f>IF(A1056="","",IFERROR(INDEX(Crawl!$A1055:$DZ1055,1,Rules!$H$12),""))</f>
        <v/>
      </c>
      <c r="I1056">
        <f>IF(A1056="","",IF(AND(N(H1056)&gt;0,IFERROR(INDEX(Crawl!$A1055:$DZ1055,1,Rules!$H$11),"")&amp;""&lt;&gt;""),IFERROR(INDEX(Crawl!$A1055:$DZ1055,1,Rules!$H$11),"")&amp;"",IF(AND(ISNUMBER(J1056),N(J1056)&gt;=Rules!$B$12,IFERROR(INDEX(Crawl!$A1055:$DZ1055,1,Rules!$H$13),"")&amp;""&lt;&gt;""),IFERROR(INDEX(Crawl!$A1055:$DZ1055,1,Rules!$H$13),"")&amp;"","")))</f>
        <v/>
      </c>
      <c r="J1056" s="19">
        <f>IF(A1056="","",IF(IFERROR(INDEX(Crawl!$A1055:$DZ1055,1,Rules!$H$14),"")&amp;""="","",IFERROR(INDEX(Crawl!$A1055:$DZ1055,1,Rules!$H$14),"")))</f>
        <v/>
      </c>
      <c r="K1056">
        <f>IF(A1056="","",IFERROR(SUMIFS('GSC current'!$J$2:$J$2001,'GSC current'!$I$2:$I$2001,B1056),0))</f>
        <v/>
      </c>
      <c r="L1056">
        <f>IF(A1056="","",IFERROR(SUMIFS('GSC current'!$K$2:$K$2001,'GSC current'!$I$2:$I$2001,B1056),0))</f>
        <v/>
      </c>
      <c r="M1056" s="20">
        <f>IF(A1056="","",IF(N(L1056)&gt;0,K1056/L1056,""))</f>
        <v/>
      </c>
      <c r="N1056" s="21">
        <f>IF(A1056="","",IF(N(L1056)&gt;0,SUMIFS('GSC current'!$L$2:$L$2001,'GSC current'!$I$2:$I$2001,B1056)/L1056,""))</f>
        <v/>
      </c>
      <c r="O1056">
        <f>IF(A1056="","",IFERROR(SUMIFS('GSC previous'!$J$2:$J$2001,'GSC previous'!$I$2:$I$2001,B1056),0))</f>
        <v/>
      </c>
      <c r="P1056" s="22">
        <f>IF(A1056="","",IF(N(O1056)&gt;0,(K1056-O1056)/O1056,""))</f>
        <v/>
      </c>
      <c r="Q1056">
        <f>IF(A1056="","",IFERROR(SUMIFS(GA4!$P$2:$P$2001,GA4!$O$2:$O$2001,B1056),0))</f>
        <v/>
      </c>
      <c r="R1056" s="23">
        <f>IF(A1056="","",IF(N(Q1056)&gt;0,SUMIFS(GA4!$Q$2:$Q$2001,GA4!$O$2:$O$2001,B1056)/Q1056,""))</f>
        <v/>
      </c>
      <c r="S1056">
        <f>IF(A1056="","",IFERROR(SUMIFS(GA4!$R$2:$R$2001,GA4!$O$2:$O$2001,B1056),0))</f>
        <v/>
      </c>
      <c r="T1056">
        <f>IF(A1056="","",IF(AND(ISNUMBER(F1056),LEFT(C1056&amp;"",1)="2"),IF(F1056&lt;Rules!$B$9,"Yes","No"),"No"))</f>
        <v/>
      </c>
      <c r="U1056">
        <f>IF(A1056="","",IF(AND(N(O1056)&gt;=Rules!$B$8,ISNUMBER(P1056)),IF(P1056&lt;=-Rules!$B$7,"Yes","No"),"No"))</f>
        <v/>
      </c>
      <c r="V1056">
        <f>IF(A1056="","",IF(AND(N(L1056)&gt;=Rules!$B$6,ISNUMBER(N1056)),IF(AND(N1056&gt;=Rules!$B$10,N1056&lt;=Rules!$B$11),"Yes","No"),"No"))</f>
        <v/>
      </c>
      <c r="W1056">
        <f>IF(A1056="","",IF(I1056&lt;&gt;"","Yes","No"))</f>
        <v/>
      </c>
      <c r="X1056">
        <f>IF(I1056="","",IF(SUMIFS($K$3:$K$2002,$A$3:$A$2002,SUBSTITUTE(SUBSTITUTE(I1056,"?","~?"),"*","~*"))&gt;N(K1056),"Yes","No"))</f>
        <v/>
      </c>
      <c r="Y1056">
        <f>IF(A1056="","",IF(N(S1056)&gt;0,"Yes","No"))</f>
        <v/>
      </c>
      <c r="Z1056">
        <f>IF(A1056="","",IF(AND(N(K1056)&lt;Rules!$B$5,N(L1056)&lt;Rules!$B$6,N(Q1056)&lt;Rules!$B$13,Y1056="No"),"Yes","No"))</f>
        <v/>
      </c>
      <c r="AA1056">
        <f>IF(A1056="","",IF(LEFT(C1056&amp;"",1)="3","Redirect",IF(OR(LEFT(C1056&amp;"",1)="4",LEFT(C1056&amp;"",1)="5"),IF(OR(N(K1056)&gt;0,N(AC1056)&gt;=Rules!$B$14),"Redirect","Prune"),IF(D1056="Non-Indexable","Keep",IF(AND(W1056="Yes",X1056="Yes",Y1056="No"),"Merge",IF(OR(U1056="Yes",V1056="Yes",AND(T1056="Yes",N(L1056)&gt;=Rules!$B$6)),"Update",IF(Z1056="Yes",IF(N(AC1056)&gt;=Rules!$B$14,"Redirect","Prune"),"Keep")))))))</f>
        <v/>
      </c>
      <c r="AB1056">
        <f>IF(A1056="","",IF(LEFT(C1056&amp;"",1)="3","Already redirects ("&amp;C1056&amp;"). Update internal links to point at the final URL.",IF(OR(LEFT(C1056&amp;"",1)="4",LEFT(C1056&amp;"",1)="5"),IF(AA1056="Redirect","Returns "&amp;C1056&amp;" but still has "&amp;N(K1056)&amp;" clicks and "&amp;N(AC1056)&amp;" referring domains. 301 it to the closest live page.","Returns "&amp;C1056&amp;" with no clicks or links. Remove internal links and let it 404 or 410."),IF(D1056="Non-Indexable","Non-indexable ("&amp;E1056&amp;"). Keep if that is intentional; otherwise fix the canonical or noindex.",IF(AA1056="Merge","Overlaps with "&amp;I1056&amp;IF(N(J1056)&gt;0," (similarity "&amp;TEXT(J1056,"0.00")&amp;")","")&amp;", which gets more clicks. Merge the useful parts into it and 301 this URL.",IF(AA1056="Update",MID(IF(U1056="Yes","; Clicks down "&amp;TEXT(-P1056,"0%")&amp;" on the previous period","")&amp;IF(V1056="Yes","; Average position "&amp;TEXT(N1056,"0.0")&amp;" on "&amp;TEXT(L1056,"#,##0")&amp;" impressions (striking distance)","")&amp;IF(AND(T1056="Yes",N(L1056)&gt;=Rules!$B$6),"; Thin ("&amp;F1056&amp;" words) but has search demand",""),3,400),IF(AA1056="Prune","Low value: "&amp;N(K1056)&amp;" clicks, "&amp;N(L1056)&amp;" impressions, "&amp;N(Q1056)&amp;" sessions, no key events. Remove or noindex it and update internal links.",IF(AA1056="Redirect","Low value but "&amp;N(AC1056)&amp;" referring domains. 301 it to the closest relevant page to keep those links.",IF(AND(Z1056="No",Y1056="Yes",N(K1056)&lt;Rules!$B$5),"Low search traffic but it converts (key events: "&amp;S1056&amp;"). Keep it and link to it.",IF(W1056="Yes","Stronger than the page it overlaps ("&amp;I1056&amp;"). Keep; merge that page into this one.","Healthy: "&amp;N(K1056)&amp;" clicks"&amp;IF(ISNUMBER(N1056),", average position "&amp;TEXT(N1056,"0.0"),"")&amp;". Keep and monitor."))))))))))</f>
        <v/>
      </c>
      <c r="AE1056">
        <f>IF(A1056="","",IF(AD1056&lt;&gt;"",AD1056,AA1056))</f>
        <v/>
      </c>
    </row>
    <row r="1057">
      <c r="A1057">
        <f>IF(Crawl!A1056="","",Crawl!A1056)</f>
        <v/>
      </c>
      <c r="B1057">
        <f>IF(A1057="","",Crawl!EC1056)</f>
        <v/>
      </c>
      <c r="C1057">
        <f>IF(A1057="","",IFERROR(INDEX(Crawl!$A1056:$DZ1056,1,Rules!$H$6),""))</f>
        <v/>
      </c>
      <c r="D1057">
        <f>IF(A1057="","",IFERROR(INDEX(Crawl!$A1056:$DZ1056,1,Rules!$H$7),"")&amp;"")</f>
        <v/>
      </c>
      <c r="E1057">
        <f>IF(A1057="","",IFERROR(INDEX(Crawl!$A1056:$DZ1056,1,Rules!$H$8),"")&amp;"")</f>
        <v/>
      </c>
      <c r="F1057">
        <f>IF(A1057="","",IFERROR(INDEX(Crawl!$A1056:$DZ1056,1,Rules!$H$9),""))</f>
        <v/>
      </c>
      <c r="G1057">
        <f>IF(A1057="","",IFERROR(INDEX(Crawl!$A1056:$DZ1056,1,Rules!$H$10),""))</f>
        <v/>
      </c>
      <c r="H1057">
        <f>IF(A1057="","",IFERROR(INDEX(Crawl!$A1056:$DZ1056,1,Rules!$H$12),""))</f>
        <v/>
      </c>
      <c r="I1057">
        <f>IF(A1057="","",IF(AND(N(H1057)&gt;0,IFERROR(INDEX(Crawl!$A1056:$DZ1056,1,Rules!$H$11),"")&amp;""&lt;&gt;""),IFERROR(INDEX(Crawl!$A1056:$DZ1056,1,Rules!$H$11),"")&amp;"",IF(AND(ISNUMBER(J1057),N(J1057)&gt;=Rules!$B$12,IFERROR(INDEX(Crawl!$A1056:$DZ1056,1,Rules!$H$13),"")&amp;""&lt;&gt;""),IFERROR(INDEX(Crawl!$A1056:$DZ1056,1,Rules!$H$13),"")&amp;"","")))</f>
        <v/>
      </c>
      <c r="J1057" s="19">
        <f>IF(A1057="","",IF(IFERROR(INDEX(Crawl!$A1056:$DZ1056,1,Rules!$H$14),"")&amp;""="","",IFERROR(INDEX(Crawl!$A1056:$DZ1056,1,Rules!$H$14),"")))</f>
        <v/>
      </c>
      <c r="K1057">
        <f>IF(A1057="","",IFERROR(SUMIFS('GSC current'!$J$2:$J$2001,'GSC current'!$I$2:$I$2001,B1057),0))</f>
        <v/>
      </c>
      <c r="L1057">
        <f>IF(A1057="","",IFERROR(SUMIFS('GSC current'!$K$2:$K$2001,'GSC current'!$I$2:$I$2001,B1057),0))</f>
        <v/>
      </c>
      <c r="M1057" s="20">
        <f>IF(A1057="","",IF(N(L1057)&gt;0,K1057/L1057,""))</f>
        <v/>
      </c>
      <c r="N1057" s="21">
        <f>IF(A1057="","",IF(N(L1057)&gt;0,SUMIFS('GSC current'!$L$2:$L$2001,'GSC current'!$I$2:$I$2001,B1057)/L1057,""))</f>
        <v/>
      </c>
      <c r="O1057">
        <f>IF(A1057="","",IFERROR(SUMIFS('GSC previous'!$J$2:$J$2001,'GSC previous'!$I$2:$I$2001,B1057),0))</f>
        <v/>
      </c>
      <c r="P1057" s="22">
        <f>IF(A1057="","",IF(N(O1057)&gt;0,(K1057-O1057)/O1057,""))</f>
        <v/>
      </c>
      <c r="Q1057">
        <f>IF(A1057="","",IFERROR(SUMIFS(GA4!$P$2:$P$2001,GA4!$O$2:$O$2001,B1057),0))</f>
        <v/>
      </c>
      <c r="R1057" s="23">
        <f>IF(A1057="","",IF(N(Q1057)&gt;0,SUMIFS(GA4!$Q$2:$Q$2001,GA4!$O$2:$O$2001,B1057)/Q1057,""))</f>
        <v/>
      </c>
      <c r="S1057">
        <f>IF(A1057="","",IFERROR(SUMIFS(GA4!$R$2:$R$2001,GA4!$O$2:$O$2001,B1057),0))</f>
        <v/>
      </c>
      <c r="T1057">
        <f>IF(A1057="","",IF(AND(ISNUMBER(F1057),LEFT(C1057&amp;"",1)="2"),IF(F1057&lt;Rules!$B$9,"Yes","No"),"No"))</f>
        <v/>
      </c>
      <c r="U1057">
        <f>IF(A1057="","",IF(AND(N(O1057)&gt;=Rules!$B$8,ISNUMBER(P1057)),IF(P1057&lt;=-Rules!$B$7,"Yes","No"),"No"))</f>
        <v/>
      </c>
      <c r="V1057">
        <f>IF(A1057="","",IF(AND(N(L1057)&gt;=Rules!$B$6,ISNUMBER(N1057)),IF(AND(N1057&gt;=Rules!$B$10,N1057&lt;=Rules!$B$11),"Yes","No"),"No"))</f>
        <v/>
      </c>
      <c r="W1057">
        <f>IF(A1057="","",IF(I1057&lt;&gt;"","Yes","No"))</f>
        <v/>
      </c>
      <c r="X1057">
        <f>IF(I1057="","",IF(SUMIFS($K$3:$K$2002,$A$3:$A$2002,SUBSTITUTE(SUBSTITUTE(I1057,"?","~?"),"*","~*"))&gt;N(K1057),"Yes","No"))</f>
        <v/>
      </c>
      <c r="Y1057">
        <f>IF(A1057="","",IF(N(S1057)&gt;0,"Yes","No"))</f>
        <v/>
      </c>
      <c r="Z1057">
        <f>IF(A1057="","",IF(AND(N(K1057)&lt;Rules!$B$5,N(L1057)&lt;Rules!$B$6,N(Q1057)&lt;Rules!$B$13,Y1057="No"),"Yes","No"))</f>
        <v/>
      </c>
      <c r="AA1057">
        <f>IF(A1057="","",IF(LEFT(C1057&amp;"",1)="3","Redirect",IF(OR(LEFT(C1057&amp;"",1)="4",LEFT(C1057&amp;"",1)="5"),IF(OR(N(K1057)&gt;0,N(AC1057)&gt;=Rules!$B$14),"Redirect","Prune"),IF(D1057="Non-Indexable","Keep",IF(AND(W1057="Yes",X1057="Yes",Y1057="No"),"Merge",IF(OR(U1057="Yes",V1057="Yes",AND(T1057="Yes",N(L1057)&gt;=Rules!$B$6)),"Update",IF(Z1057="Yes",IF(N(AC1057)&gt;=Rules!$B$14,"Redirect","Prune"),"Keep")))))))</f>
        <v/>
      </c>
      <c r="AB1057">
        <f>IF(A1057="","",IF(LEFT(C1057&amp;"",1)="3","Already redirects ("&amp;C1057&amp;"). Update internal links to point at the final URL.",IF(OR(LEFT(C1057&amp;"",1)="4",LEFT(C1057&amp;"",1)="5"),IF(AA1057="Redirect","Returns "&amp;C1057&amp;" but still has "&amp;N(K1057)&amp;" clicks and "&amp;N(AC1057)&amp;" referring domains. 301 it to the closest live page.","Returns "&amp;C1057&amp;" with no clicks or links. Remove internal links and let it 404 or 410."),IF(D1057="Non-Indexable","Non-indexable ("&amp;E1057&amp;"). Keep if that is intentional; otherwise fix the canonical or noindex.",IF(AA1057="Merge","Overlaps with "&amp;I1057&amp;IF(N(J1057)&gt;0," (similarity "&amp;TEXT(J1057,"0.00")&amp;")","")&amp;", which gets more clicks. Merge the useful parts into it and 301 this URL.",IF(AA1057="Update",MID(IF(U1057="Yes","; Clicks down "&amp;TEXT(-P1057,"0%")&amp;" on the previous period","")&amp;IF(V1057="Yes","; Average position "&amp;TEXT(N1057,"0.0")&amp;" on "&amp;TEXT(L1057,"#,##0")&amp;" impressions (striking distance)","")&amp;IF(AND(T1057="Yes",N(L1057)&gt;=Rules!$B$6),"; Thin ("&amp;F1057&amp;" words) but has search demand",""),3,400),IF(AA1057="Prune","Low value: "&amp;N(K1057)&amp;" clicks, "&amp;N(L1057)&amp;" impressions, "&amp;N(Q1057)&amp;" sessions, no key events. Remove or noindex it and update internal links.",IF(AA1057="Redirect","Low value but "&amp;N(AC1057)&amp;" referring domains. 301 it to the closest relevant page to keep those links.",IF(AND(Z1057="No",Y1057="Yes",N(K1057)&lt;Rules!$B$5),"Low search traffic but it converts (key events: "&amp;S1057&amp;"). Keep it and link to it.",IF(W1057="Yes","Stronger than the page it overlaps ("&amp;I1057&amp;"). Keep; merge that page into this one.","Healthy: "&amp;N(K1057)&amp;" clicks"&amp;IF(ISNUMBER(N1057),", average position "&amp;TEXT(N1057,"0.0"),"")&amp;". Keep and monitor."))))))))))</f>
        <v/>
      </c>
      <c r="AE1057">
        <f>IF(A1057="","",IF(AD1057&lt;&gt;"",AD1057,AA1057))</f>
        <v/>
      </c>
    </row>
    <row r="1058">
      <c r="A1058">
        <f>IF(Crawl!A1057="","",Crawl!A1057)</f>
        <v/>
      </c>
      <c r="B1058">
        <f>IF(A1058="","",Crawl!EC1057)</f>
        <v/>
      </c>
      <c r="C1058">
        <f>IF(A1058="","",IFERROR(INDEX(Crawl!$A1057:$DZ1057,1,Rules!$H$6),""))</f>
        <v/>
      </c>
      <c r="D1058">
        <f>IF(A1058="","",IFERROR(INDEX(Crawl!$A1057:$DZ1057,1,Rules!$H$7),"")&amp;"")</f>
        <v/>
      </c>
      <c r="E1058">
        <f>IF(A1058="","",IFERROR(INDEX(Crawl!$A1057:$DZ1057,1,Rules!$H$8),"")&amp;"")</f>
        <v/>
      </c>
      <c r="F1058">
        <f>IF(A1058="","",IFERROR(INDEX(Crawl!$A1057:$DZ1057,1,Rules!$H$9),""))</f>
        <v/>
      </c>
      <c r="G1058">
        <f>IF(A1058="","",IFERROR(INDEX(Crawl!$A1057:$DZ1057,1,Rules!$H$10),""))</f>
        <v/>
      </c>
      <c r="H1058">
        <f>IF(A1058="","",IFERROR(INDEX(Crawl!$A1057:$DZ1057,1,Rules!$H$12),""))</f>
        <v/>
      </c>
      <c r="I1058">
        <f>IF(A1058="","",IF(AND(N(H1058)&gt;0,IFERROR(INDEX(Crawl!$A1057:$DZ1057,1,Rules!$H$11),"")&amp;""&lt;&gt;""),IFERROR(INDEX(Crawl!$A1057:$DZ1057,1,Rules!$H$11),"")&amp;"",IF(AND(ISNUMBER(J1058),N(J1058)&gt;=Rules!$B$12,IFERROR(INDEX(Crawl!$A1057:$DZ1057,1,Rules!$H$13),"")&amp;""&lt;&gt;""),IFERROR(INDEX(Crawl!$A1057:$DZ1057,1,Rules!$H$13),"")&amp;"","")))</f>
        <v/>
      </c>
      <c r="J1058" s="19">
        <f>IF(A1058="","",IF(IFERROR(INDEX(Crawl!$A1057:$DZ1057,1,Rules!$H$14),"")&amp;""="","",IFERROR(INDEX(Crawl!$A1057:$DZ1057,1,Rules!$H$14),"")))</f>
        <v/>
      </c>
      <c r="K1058">
        <f>IF(A1058="","",IFERROR(SUMIFS('GSC current'!$J$2:$J$2001,'GSC current'!$I$2:$I$2001,B1058),0))</f>
        <v/>
      </c>
      <c r="L1058">
        <f>IF(A1058="","",IFERROR(SUMIFS('GSC current'!$K$2:$K$2001,'GSC current'!$I$2:$I$2001,B1058),0))</f>
        <v/>
      </c>
      <c r="M1058" s="20">
        <f>IF(A1058="","",IF(N(L1058)&gt;0,K1058/L1058,""))</f>
        <v/>
      </c>
      <c r="N1058" s="21">
        <f>IF(A1058="","",IF(N(L1058)&gt;0,SUMIFS('GSC current'!$L$2:$L$2001,'GSC current'!$I$2:$I$2001,B1058)/L1058,""))</f>
        <v/>
      </c>
      <c r="O1058">
        <f>IF(A1058="","",IFERROR(SUMIFS('GSC previous'!$J$2:$J$2001,'GSC previous'!$I$2:$I$2001,B1058),0))</f>
        <v/>
      </c>
      <c r="P1058" s="22">
        <f>IF(A1058="","",IF(N(O1058)&gt;0,(K1058-O1058)/O1058,""))</f>
        <v/>
      </c>
      <c r="Q1058">
        <f>IF(A1058="","",IFERROR(SUMIFS(GA4!$P$2:$P$2001,GA4!$O$2:$O$2001,B1058),0))</f>
        <v/>
      </c>
      <c r="R1058" s="23">
        <f>IF(A1058="","",IF(N(Q1058)&gt;0,SUMIFS(GA4!$Q$2:$Q$2001,GA4!$O$2:$O$2001,B1058)/Q1058,""))</f>
        <v/>
      </c>
      <c r="S1058">
        <f>IF(A1058="","",IFERROR(SUMIFS(GA4!$R$2:$R$2001,GA4!$O$2:$O$2001,B1058),0))</f>
        <v/>
      </c>
      <c r="T1058">
        <f>IF(A1058="","",IF(AND(ISNUMBER(F1058),LEFT(C1058&amp;"",1)="2"),IF(F1058&lt;Rules!$B$9,"Yes","No"),"No"))</f>
        <v/>
      </c>
      <c r="U1058">
        <f>IF(A1058="","",IF(AND(N(O1058)&gt;=Rules!$B$8,ISNUMBER(P1058)),IF(P1058&lt;=-Rules!$B$7,"Yes","No"),"No"))</f>
        <v/>
      </c>
      <c r="V1058">
        <f>IF(A1058="","",IF(AND(N(L1058)&gt;=Rules!$B$6,ISNUMBER(N1058)),IF(AND(N1058&gt;=Rules!$B$10,N1058&lt;=Rules!$B$11),"Yes","No"),"No"))</f>
        <v/>
      </c>
      <c r="W1058">
        <f>IF(A1058="","",IF(I1058&lt;&gt;"","Yes","No"))</f>
        <v/>
      </c>
      <c r="X1058">
        <f>IF(I1058="","",IF(SUMIFS($K$3:$K$2002,$A$3:$A$2002,SUBSTITUTE(SUBSTITUTE(I1058,"?","~?"),"*","~*"))&gt;N(K1058),"Yes","No"))</f>
        <v/>
      </c>
      <c r="Y1058">
        <f>IF(A1058="","",IF(N(S1058)&gt;0,"Yes","No"))</f>
        <v/>
      </c>
      <c r="Z1058">
        <f>IF(A1058="","",IF(AND(N(K1058)&lt;Rules!$B$5,N(L1058)&lt;Rules!$B$6,N(Q1058)&lt;Rules!$B$13,Y1058="No"),"Yes","No"))</f>
        <v/>
      </c>
      <c r="AA1058">
        <f>IF(A1058="","",IF(LEFT(C1058&amp;"",1)="3","Redirect",IF(OR(LEFT(C1058&amp;"",1)="4",LEFT(C1058&amp;"",1)="5"),IF(OR(N(K1058)&gt;0,N(AC1058)&gt;=Rules!$B$14),"Redirect","Prune"),IF(D1058="Non-Indexable","Keep",IF(AND(W1058="Yes",X1058="Yes",Y1058="No"),"Merge",IF(OR(U1058="Yes",V1058="Yes",AND(T1058="Yes",N(L1058)&gt;=Rules!$B$6)),"Update",IF(Z1058="Yes",IF(N(AC1058)&gt;=Rules!$B$14,"Redirect","Prune"),"Keep")))))))</f>
        <v/>
      </c>
      <c r="AB1058">
        <f>IF(A1058="","",IF(LEFT(C1058&amp;"",1)="3","Already redirects ("&amp;C1058&amp;"). Update internal links to point at the final URL.",IF(OR(LEFT(C1058&amp;"",1)="4",LEFT(C1058&amp;"",1)="5"),IF(AA1058="Redirect","Returns "&amp;C1058&amp;" but still has "&amp;N(K1058)&amp;" clicks and "&amp;N(AC1058)&amp;" referring domains. 301 it to the closest live page.","Returns "&amp;C1058&amp;" with no clicks or links. Remove internal links and let it 404 or 410."),IF(D1058="Non-Indexable","Non-indexable ("&amp;E1058&amp;"). Keep if that is intentional; otherwise fix the canonical or noindex.",IF(AA1058="Merge","Overlaps with "&amp;I1058&amp;IF(N(J1058)&gt;0," (similarity "&amp;TEXT(J1058,"0.00")&amp;")","")&amp;", which gets more clicks. Merge the useful parts into it and 301 this URL.",IF(AA1058="Update",MID(IF(U1058="Yes","; Clicks down "&amp;TEXT(-P1058,"0%")&amp;" on the previous period","")&amp;IF(V1058="Yes","; Average position "&amp;TEXT(N1058,"0.0")&amp;" on "&amp;TEXT(L1058,"#,##0")&amp;" impressions (striking distance)","")&amp;IF(AND(T1058="Yes",N(L1058)&gt;=Rules!$B$6),"; Thin ("&amp;F1058&amp;" words) but has search demand",""),3,400),IF(AA1058="Prune","Low value: "&amp;N(K1058)&amp;" clicks, "&amp;N(L1058)&amp;" impressions, "&amp;N(Q1058)&amp;" sessions, no key events. Remove or noindex it and update internal links.",IF(AA1058="Redirect","Low value but "&amp;N(AC1058)&amp;" referring domains. 301 it to the closest relevant page to keep those links.",IF(AND(Z1058="No",Y1058="Yes",N(K1058)&lt;Rules!$B$5),"Low search traffic but it converts (key events: "&amp;S1058&amp;"). Keep it and link to it.",IF(W1058="Yes","Stronger than the page it overlaps ("&amp;I1058&amp;"). Keep; merge that page into this one.","Healthy: "&amp;N(K1058)&amp;" clicks"&amp;IF(ISNUMBER(N1058),", average position "&amp;TEXT(N1058,"0.0"),"")&amp;". Keep and monitor."))))))))))</f>
        <v/>
      </c>
      <c r="AE1058">
        <f>IF(A1058="","",IF(AD1058&lt;&gt;"",AD1058,AA1058))</f>
        <v/>
      </c>
    </row>
    <row r="1059">
      <c r="A1059">
        <f>IF(Crawl!A1058="","",Crawl!A1058)</f>
        <v/>
      </c>
      <c r="B1059">
        <f>IF(A1059="","",Crawl!EC1058)</f>
        <v/>
      </c>
      <c r="C1059">
        <f>IF(A1059="","",IFERROR(INDEX(Crawl!$A1058:$DZ1058,1,Rules!$H$6),""))</f>
        <v/>
      </c>
      <c r="D1059">
        <f>IF(A1059="","",IFERROR(INDEX(Crawl!$A1058:$DZ1058,1,Rules!$H$7),"")&amp;"")</f>
        <v/>
      </c>
      <c r="E1059">
        <f>IF(A1059="","",IFERROR(INDEX(Crawl!$A1058:$DZ1058,1,Rules!$H$8),"")&amp;"")</f>
        <v/>
      </c>
      <c r="F1059">
        <f>IF(A1059="","",IFERROR(INDEX(Crawl!$A1058:$DZ1058,1,Rules!$H$9),""))</f>
        <v/>
      </c>
      <c r="G1059">
        <f>IF(A1059="","",IFERROR(INDEX(Crawl!$A1058:$DZ1058,1,Rules!$H$10),""))</f>
        <v/>
      </c>
      <c r="H1059">
        <f>IF(A1059="","",IFERROR(INDEX(Crawl!$A1058:$DZ1058,1,Rules!$H$12),""))</f>
        <v/>
      </c>
      <c r="I1059">
        <f>IF(A1059="","",IF(AND(N(H1059)&gt;0,IFERROR(INDEX(Crawl!$A1058:$DZ1058,1,Rules!$H$11),"")&amp;""&lt;&gt;""),IFERROR(INDEX(Crawl!$A1058:$DZ1058,1,Rules!$H$11),"")&amp;"",IF(AND(ISNUMBER(J1059),N(J1059)&gt;=Rules!$B$12,IFERROR(INDEX(Crawl!$A1058:$DZ1058,1,Rules!$H$13),"")&amp;""&lt;&gt;""),IFERROR(INDEX(Crawl!$A1058:$DZ1058,1,Rules!$H$13),"")&amp;"","")))</f>
        <v/>
      </c>
      <c r="J1059" s="19">
        <f>IF(A1059="","",IF(IFERROR(INDEX(Crawl!$A1058:$DZ1058,1,Rules!$H$14),"")&amp;""="","",IFERROR(INDEX(Crawl!$A1058:$DZ1058,1,Rules!$H$14),"")))</f>
        <v/>
      </c>
      <c r="K1059">
        <f>IF(A1059="","",IFERROR(SUMIFS('GSC current'!$J$2:$J$2001,'GSC current'!$I$2:$I$2001,B1059),0))</f>
        <v/>
      </c>
      <c r="L1059">
        <f>IF(A1059="","",IFERROR(SUMIFS('GSC current'!$K$2:$K$2001,'GSC current'!$I$2:$I$2001,B1059),0))</f>
        <v/>
      </c>
      <c r="M1059" s="20">
        <f>IF(A1059="","",IF(N(L1059)&gt;0,K1059/L1059,""))</f>
        <v/>
      </c>
      <c r="N1059" s="21">
        <f>IF(A1059="","",IF(N(L1059)&gt;0,SUMIFS('GSC current'!$L$2:$L$2001,'GSC current'!$I$2:$I$2001,B1059)/L1059,""))</f>
        <v/>
      </c>
      <c r="O1059">
        <f>IF(A1059="","",IFERROR(SUMIFS('GSC previous'!$J$2:$J$2001,'GSC previous'!$I$2:$I$2001,B1059),0))</f>
        <v/>
      </c>
      <c r="P1059" s="22">
        <f>IF(A1059="","",IF(N(O1059)&gt;0,(K1059-O1059)/O1059,""))</f>
        <v/>
      </c>
      <c r="Q1059">
        <f>IF(A1059="","",IFERROR(SUMIFS(GA4!$P$2:$P$2001,GA4!$O$2:$O$2001,B1059),0))</f>
        <v/>
      </c>
      <c r="R1059" s="23">
        <f>IF(A1059="","",IF(N(Q1059)&gt;0,SUMIFS(GA4!$Q$2:$Q$2001,GA4!$O$2:$O$2001,B1059)/Q1059,""))</f>
        <v/>
      </c>
      <c r="S1059">
        <f>IF(A1059="","",IFERROR(SUMIFS(GA4!$R$2:$R$2001,GA4!$O$2:$O$2001,B1059),0))</f>
        <v/>
      </c>
      <c r="T1059">
        <f>IF(A1059="","",IF(AND(ISNUMBER(F1059),LEFT(C1059&amp;"",1)="2"),IF(F1059&lt;Rules!$B$9,"Yes","No"),"No"))</f>
        <v/>
      </c>
      <c r="U1059">
        <f>IF(A1059="","",IF(AND(N(O1059)&gt;=Rules!$B$8,ISNUMBER(P1059)),IF(P1059&lt;=-Rules!$B$7,"Yes","No"),"No"))</f>
        <v/>
      </c>
      <c r="V1059">
        <f>IF(A1059="","",IF(AND(N(L1059)&gt;=Rules!$B$6,ISNUMBER(N1059)),IF(AND(N1059&gt;=Rules!$B$10,N1059&lt;=Rules!$B$11),"Yes","No"),"No"))</f>
        <v/>
      </c>
      <c r="W1059">
        <f>IF(A1059="","",IF(I1059&lt;&gt;"","Yes","No"))</f>
        <v/>
      </c>
      <c r="X1059">
        <f>IF(I1059="","",IF(SUMIFS($K$3:$K$2002,$A$3:$A$2002,SUBSTITUTE(SUBSTITUTE(I1059,"?","~?"),"*","~*"))&gt;N(K1059),"Yes","No"))</f>
        <v/>
      </c>
      <c r="Y1059">
        <f>IF(A1059="","",IF(N(S1059)&gt;0,"Yes","No"))</f>
        <v/>
      </c>
      <c r="Z1059">
        <f>IF(A1059="","",IF(AND(N(K1059)&lt;Rules!$B$5,N(L1059)&lt;Rules!$B$6,N(Q1059)&lt;Rules!$B$13,Y1059="No"),"Yes","No"))</f>
        <v/>
      </c>
      <c r="AA1059">
        <f>IF(A1059="","",IF(LEFT(C1059&amp;"",1)="3","Redirect",IF(OR(LEFT(C1059&amp;"",1)="4",LEFT(C1059&amp;"",1)="5"),IF(OR(N(K1059)&gt;0,N(AC1059)&gt;=Rules!$B$14),"Redirect","Prune"),IF(D1059="Non-Indexable","Keep",IF(AND(W1059="Yes",X1059="Yes",Y1059="No"),"Merge",IF(OR(U1059="Yes",V1059="Yes",AND(T1059="Yes",N(L1059)&gt;=Rules!$B$6)),"Update",IF(Z1059="Yes",IF(N(AC1059)&gt;=Rules!$B$14,"Redirect","Prune"),"Keep")))))))</f>
        <v/>
      </c>
      <c r="AB1059">
        <f>IF(A1059="","",IF(LEFT(C1059&amp;"",1)="3","Already redirects ("&amp;C1059&amp;"). Update internal links to point at the final URL.",IF(OR(LEFT(C1059&amp;"",1)="4",LEFT(C1059&amp;"",1)="5"),IF(AA1059="Redirect","Returns "&amp;C1059&amp;" but still has "&amp;N(K1059)&amp;" clicks and "&amp;N(AC1059)&amp;" referring domains. 301 it to the closest live page.","Returns "&amp;C1059&amp;" with no clicks or links. Remove internal links and let it 404 or 410."),IF(D1059="Non-Indexable","Non-indexable ("&amp;E1059&amp;"). Keep if that is intentional; otherwise fix the canonical or noindex.",IF(AA1059="Merge","Overlaps with "&amp;I1059&amp;IF(N(J1059)&gt;0," (similarity "&amp;TEXT(J1059,"0.00")&amp;")","")&amp;", which gets more clicks. Merge the useful parts into it and 301 this URL.",IF(AA1059="Update",MID(IF(U1059="Yes","; Clicks down "&amp;TEXT(-P1059,"0%")&amp;" on the previous period","")&amp;IF(V1059="Yes","; Average position "&amp;TEXT(N1059,"0.0")&amp;" on "&amp;TEXT(L1059,"#,##0")&amp;" impressions (striking distance)","")&amp;IF(AND(T1059="Yes",N(L1059)&gt;=Rules!$B$6),"; Thin ("&amp;F1059&amp;" words) but has search demand",""),3,400),IF(AA1059="Prune","Low value: "&amp;N(K1059)&amp;" clicks, "&amp;N(L1059)&amp;" impressions, "&amp;N(Q1059)&amp;" sessions, no key events. Remove or noindex it and update internal links.",IF(AA1059="Redirect","Low value but "&amp;N(AC1059)&amp;" referring domains. 301 it to the closest relevant page to keep those links.",IF(AND(Z1059="No",Y1059="Yes",N(K1059)&lt;Rules!$B$5),"Low search traffic but it converts (key events: "&amp;S1059&amp;"). Keep it and link to it.",IF(W1059="Yes","Stronger than the page it overlaps ("&amp;I1059&amp;"). Keep; merge that page into this one.","Healthy: "&amp;N(K1059)&amp;" clicks"&amp;IF(ISNUMBER(N1059),", average position "&amp;TEXT(N1059,"0.0"),"")&amp;". Keep and monitor."))))))))))</f>
        <v/>
      </c>
      <c r="AE1059">
        <f>IF(A1059="","",IF(AD1059&lt;&gt;"",AD1059,AA1059))</f>
        <v/>
      </c>
    </row>
    <row r="1060">
      <c r="A1060">
        <f>IF(Crawl!A1059="","",Crawl!A1059)</f>
        <v/>
      </c>
      <c r="B1060">
        <f>IF(A1060="","",Crawl!EC1059)</f>
        <v/>
      </c>
      <c r="C1060">
        <f>IF(A1060="","",IFERROR(INDEX(Crawl!$A1059:$DZ1059,1,Rules!$H$6),""))</f>
        <v/>
      </c>
      <c r="D1060">
        <f>IF(A1060="","",IFERROR(INDEX(Crawl!$A1059:$DZ1059,1,Rules!$H$7),"")&amp;"")</f>
        <v/>
      </c>
      <c r="E1060">
        <f>IF(A1060="","",IFERROR(INDEX(Crawl!$A1059:$DZ1059,1,Rules!$H$8),"")&amp;"")</f>
        <v/>
      </c>
      <c r="F1060">
        <f>IF(A1060="","",IFERROR(INDEX(Crawl!$A1059:$DZ1059,1,Rules!$H$9),""))</f>
        <v/>
      </c>
      <c r="G1060">
        <f>IF(A1060="","",IFERROR(INDEX(Crawl!$A1059:$DZ1059,1,Rules!$H$10),""))</f>
        <v/>
      </c>
      <c r="H1060">
        <f>IF(A1060="","",IFERROR(INDEX(Crawl!$A1059:$DZ1059,1,Rules!$H$12),""))</f>
        <v/>
      </c>
      <c r="I1060">
        <f>IF(A1060="","",IF(AND(N(H1060)&gt;0,IFERROR(INDEX(Crawl!$A1059:$DZ1059,1,Rules!$H$11),"")&amp;""&lt;&gt;""),IFERROR(INDEX(Crawl!$A1059:$DZ1059,1,Rules!$H$11),"")&amp;"",IF(AND(ISNUMBER(J1060),N(J1060)&gt;=Rules!$B$12,IFERROR(INDEX(Crawl!$A1059:$DZ1059,1,Rules!$H$13),"")&amp;""&lt;&gt;""),IFERROR(INDEX(Crawl!$A1059:$DZ1059,1,Rules!$H$13),"")&amp;"","")))</f>
        <v/>
      </c>
      <c r="J1060" s="19">
        <f>IF(A1060="","",IF(IFERROR(INDEX(Crawl!$A1059:$DZ1059,1,Rules!$H$14),"")&amp;""="","",IFERROR(INDEX(Crawl!$A1059:$DZ1059,1,Rules!$H$14),"")))</f>
        <v/>
      </c>
      <c r="K1060">
        <f>IF(A1060="","",IFERROR(SUMIFS('GSC current'!$J$2:$J$2001,'GSC current'!$I$2:$I$2001,B1060),0))</f>
        <v/>
      </c>
      <c r="L1060">
        <f>IF(A1060="","",IFERROR(SUMIFS('GSC current'!$K$2:$K$2001,'GSC current'!$I$2:$I$2001,B1060),0))</f>
        <v/>
      </c>
      <c r="M1060" s="20">
        <f>IF(A1060="","",IF(N(L1060)&gt;0,K1060/L1060,""))</f>
        <v/>
      </c>
      <c r="N1060" s="21">
        <f>IF(A1060="","",IF(N(L1060)&gt;0,SUMIFS('GSC current'!$L$2:$L$2001,'GSC current'!$I$2:$I$2001,B1060)/L1060,""))</f>
        <v/>
      </c>
      <c r="O1060">
        <f>IF(A1060="","",IFERROR(SUMIFS('GSC previous'!$J$2:$J$2001,'GSC previous'!$I$2:$I$2001,B1060),0))</f>
        <v/>
      </c>
      <c r="P1060" s="22">
        <f>IF(A1060="","",IF(N(O1060)&gt;0,(K1060-O1060)/O1060,""))</f>
        <v/>
      </c>
      <c r="Q1060">
        <f>IF(A1060="","",IFERROR(SUMIFS(GA4!$P$2:$P$2001,GA4!$O$2:$O$2001,B1060),0))</f>
        <v/>
      </c>
      <c r="R1060" s="23">
        <f>IF(A1060="","",IF(N(Q1060)&gt;0,SUMIFS(GA4!$Q$2:$Q$2001,GA4!$O$2:$O$2001,B1060)/Q1060,""))</f>
        <v/>
      </c>
      <c r="S1060">
        <f>IF(A1060="","",IFERROR(SUMIFS(GA4!$R$2:$R$2001,GA4!$O$2:$O$2001,B1060),0))</f>
        <v/>
      </c>
      <c r="T1060">
        <f>IF(A1060="","",IF(AND(ISNUMBER(F1060),LEFT(C1060&amp;"",1)="2"),IF(F1060&lt;Rules!$B$9,"Yes","No"),"No"))</f>
        <v/>
      </c>
      <c r="U1060">
        <f>IF(A1060="","",IF(AND(N(O1060)&gt;=Rules!$B$8,ISNUMBER(P1060)),IF(P1060&lt;=-Rules!$B$7,"Yes","No"),"No"))</f>
        <v/>
      </c>
      <c r="V1060">
        <f>IF(A1060="","",IF(AND(N(L1060)&gt;=Rules!$B$6,ISNUMBER(N1060)),IF(AND(N1060&gt;=Rules!$B$10,N1060&lt;=Rules!$B$11),"Yes","No"),"No"))</f>
        <v/>
      </c>
      <c r="W1060">
        <f>IF(A1060="","",IF(I1060&lt;&gt;"","Yes","No"))</f>
        <v/>
      </c>
      <c r="X1060">
        <f>IF(I1060="","",IF(SUMIFS($K$3:$K$2002,$A$3:$A$2002,SUBSTITUTE(SUBSTITUTE(I1060,"?","~?"),"*","~*"))&gt;N(K1060),"Yes","No"))</f>
        <v/>
      </c>
      <c r="Y1060">
        <f>IF(A1060="","",IF(N(S1060)&gt;0,"Yes","No"))</f>
        <v/>
      </c>
      <c r="Z1060">
        <f>IF(A1060="","",IF(AND(N(K1060)&lt;Rules!$B$5,N(L1060)&lt;Rules!$B$6,N(Q1060)&lt;Rules!$B$13,Y1060="No"),"Yes","No"))</f>
        <v/>
      </c>
      <c r="AA1060">
        <f>IF(A1060="","",IF(LEFT(C1060&amp;"",1)="3","Redirect",IF(OR(LEFT(C1060&amp;"",1)="4",LEFT(C1060&amp;"",1)="5"),IF(OR(N(K1060)&gt;0,N(AC1060)&gt;=Rules!$B$14),"Redirect","Prune"),IF(D1060="Non-Indexable","Keep",IF(AND(W1060="Yes",X1060="Yes",Y1060="No"),"Merge",IF(OR(U1060="Yes",V1060="Yes",AND(T1060="Yes",N(L1060)&gt;=Rules!$B$6)),"Update",IF(Z1060="Yes",IF(N(AC1060)&gt;=Rules!$B$14,"Redirect","Prune"),"Keep")))))))</f>
        <v/>
      </c>
      <c r="AB1060">
        <f>IF(A1060="","",IF(LEFT(C1060&amp;"",1)="3","Already redirects ("&amp;C1060&amp;"). Update internal links to point at the final URL.",IF(OR(LEFT(C1060&amp;"",1)="4",LEFT(C1060&amp;"",1)="5"),IF(AA1060="Redirect","Returns "&amp;C1060&amp;" but still has "&amp;N(K1060)&amp;" clicks and "&amp;N(AC1060)&amp;" referring domains. 301 it to the closest live page.","Returns "&amp;C1060&amp;" with no clicks or links. Remove internal links and let it 404 or 410."),IF(D1060="Non-Indexable","Non-indexable ("&amp;E1060&amp;"). Keep if that is intentional; otherwise fix the canonical or noindex.",IF(AA1060="Merge","Overlaps with "&amp;I1060&amp;IF(N(J1060)&gt;0," (similarity "&amp;TEXT(J1060,"0.00")&amp;")","")&amp;", which gets more clicks. Merge the useful parts into it and 301 this URL.",IF(AA1060="Update",MID(IF(U1060="Yes","; Clicks down "&amp;TEXT(-P1060,"0%")&amp;" on the previous period","")&amp;IF(V1060="Yes","; Average position "&amp;TEXT(N1060,"0.0")&amp;" on "&amp;TEXT(L1060,"#,##0")&amp;" impressions (striking distance)","")&amp;IF(AND(T1060="Yes",N(L1060)&gt;=Rules!$B$6),"; Thin ("&amp;F1060&amp;" words) but has search demand",""),3,400),IF(AA1060="Prune","Low value: "&amp;N(K1060)&amp;" clicks, "&amp;N(L1060)&amp;" impressions, "&amp;N(Q1060)&amp;" sessions, no key events. Remove or noindex it and update internal links.",IF(AA1060="Redirect","Low value but "&amp;N(AC1060)&amp;" referring domains. 301 it to the closest relevant page to keep those links.",IF(AND(Z1060="No",Y1060="Yes",N(K1060)&lt;Rules!$B$5),"Low search traffic but it converts (key events: "&amp;S1060&amp;"). Keep it and link to it.",IF(W1060="Yes","Stronger than the page it overlaps ("&amp;I1060&amp;"). Keep; merge that page into this one.","Healthy: "&amp;N(K1060)&amp;" clicks"&amp;IF(ISNUMBER(N1060),", average position "&amp;TEXT(N1060,"0.0"),"")&amp;". Keep and monitor."))))))))))</f>
        <v/>
      </c>
      <c r="AE1060">
        <f>IF(A1060="","",IF(AD1060&lt;&gt;"",AD1060,AA1060))</f>
        <v/>
      </c>
    </row>
    <row r="1061">
      <c r="A1061">
        <f>IF(Crawl!A1060="","",Crawl!A1060)</f>
        <v/>
      </c>
      <c r="B1061">
        <f>IF(A1061="","",Crawl!EC1060)</f>
        <v/>
      </c>
      <c r="C1061">
        <f>IF(A1061="","",IFERROR(INDEX(Crawl!$A1060:$DZ1060,1,Rules!$H$6),""))</f>
        <v/>
      </c>
      <c r="D1061">
        <f>IF(A1061="","",IFERROR(INDEX(Crawl!$A1060:$DZ1060,1,Rules!$H$7),"")&amp;"")</f>
        <v/>
      </c>
      <c r="E1061">
        <f>IF(A1061="","",IFERROR(INDEX(Crawl!$A1060:$DZ1060,1,Rules!$H$8),"")&amp;"")</f>
        <v/>
      </c>
      <c r="F1061">
        <f>IF(A1061="","",IFERROR(INDEX(Crawl!$A1060:$DZ1060,1,Rules!$H$9),""))</f>
        <v/>
      </c>
      <c r="G1061">
        <f>IF(A1061="","",IFERROR(INDEX(Crawl!$A1060:$DZ1060,1,Rules!$H$10),""))</f>
        <v/>
      </c>
      <c r="H1061">
        <f>IF(A1061="","",IFERROR(INDEX(Crawl!$A1060:$DZ1060,1,Rules!$H$12),""))</f>
        <v/>
      </c>
      <c r="I1061">
        <f>IF(A1061="","",IF(AND(N(H1061)&gt;0,IFERROR(INDEX(Crawl!$A1060:$DZ1060,1,Rules!$H$11),"")&amp;""&lt;&gt;""),IFERROR(INDEX(Crawl!$A1060:$DZ1060,1,Rules!$H$11),"")&amp;"",IF(AND(ISNUMBER(J1061),N(J1061)&gt;=Rules!$B$12,IFERROR(INDEX(Crawl!$A1060:$DZ1060,1,Rules!$H$13),"")&amp;""&lt;&gt;""),IFERROR(INDEX(Crawl!$A1060:$DZ1060,1,Rules!$H$13),"")&amp;"","")))</f>
        <v/>
      </c>
      <c r="J1061" s="19">
        <f>IF(A1061="","",IF(IFERROR(INDEX(Crawl!$A1060:$DZ1060,1,Rules!$H$14),"")&amp;""="","",IFERROR(INDEX(Crawl!$A1060:$DZ1060,1,Rules!$H$14),"")))</f>
        <v/>
      </c>
      <c r="K1061">
        <f>IF(A1061="","",IFERROR(SUMIFS('GSC current'!$J$2:$J$2001,'GSC current'!$I$2:$I$2001,B1061),0))</f>
        <v/>
      </c>
      <c r="L1061">
        <f>IF(A1061="","",IFERROR(SUMIFS('GSC current'!$K$2:$K$2001,'GSC current'!$I$2:$I$2001,B1061),0))</f>
        <v/>
      </c>
      <c r="M1061" s="20">
        <f>IF(A1061="","",IF(N(L1061)&gt;0,K1061/L1061,""))</f>
        <v/>
      </c>
      <c r="N1061" s="21">
        <f>IF(A1061="","",IF(N(L1061)&gt;0,SUMIFS('GSC current'!$L$2:$L$2001,'GSC current'!$I$2:$I$2001,B1061)/L1061,""))</f>
        <v/>
      </c>
      <c r="O1061">
        <f>IF(A1061="","",IFERROR(SUMIFS('GSC previous'!$J$2:$J$2001,'GSC previous'!$I$2:$I$2001,B1061),0))</f>
        <v/>
      </c>
      <c r="P1061" s="22">
        <f>IF(A1061="","",IF(N(O1061)&gt;0,(K1061-O1061)/O1061,""))</f>
        <v/>
      </c>
      <c r="Q1061">
        <f>IF(A1061="","",IFERROR(SUMIFS(GA4!$P$2:$P$2001,GA4!$O$2:$O$2001,B1061),0))</f>
        <v/>
      </c>
      <c r="R1061" s="23">
        <f>IF(A1061="","",IF(N(Q1061)&gt;0,SUMIFS(GA4!$Q$2:$Q$2001,GA4!$O$2:$O$2001,B1061)/Q1061,""))</f>
        <v/>
      </c>
      <c r="S1061">
        <f>IF(A1061="","",IFERROR(SUMIFS(GA4!$R$2:$R$2001,GA4!$O$2:$O$2001,B1061),0))</f>
        <v/>
      </c>
      <c r="T1061">
        <f>IF(A1061="","",IF(AND(ISNUMBER(F1061),LEFT(C1061&amp;"",1)="2"),IF(F1061&lt;Rules!$B$9,"Yes","No"),"No"))</f>
        <v/>
      </c>
      <c r="U1061">
        <f>IF(A1061="","",IF(AND(N(O1061)&gt;=Rules!$B$8,ISNUMBER(P1061)),IF(P1061&lt;=-Rules!$B$7,"Yes","No"),"No"))</f>
        <v/>
      </c>
      <c r="V1061">
        <f>IF(A1061="","",IF(AND(N(L1061)&gt;=Rules!$B$6,ISNUMBER(N1061)),IF(AND(N1061&gt;=Rules!$B$10,N1061&lt;=Rules!$B$11),"Yes","No"),"No"))</f>
        <v/>
      </c>
      <c r="W1061">
        <f>IF(A1061="","",IF(I1061&lt;&gt;"","Yes","No"))</f>
        <v/>
      </c>
      <c r="X1061">
        <f>IF(I1061="","",IF(SUMIFS($K$3:$K$2002,$A$3:$A$2002,SUBSTITUTE(SUBSTITUTE(I1061,"?","~?"),"*","~*"))&gt;N(K1061),"Yes","No"))</f>
        <v/>
      </c>
      <c r="Y1061">
        <f>IF(A1061="","",IF(N(S1061)&gt;0,"Yes","No"))</f>
        <v/>
      </c>
      <c r="Z1061">
        <f>IF(A1061="","",IF(AND(N(K1061)&lt;Rules!$B$5,N(L1061)&lt;Rules!$B$6,N(Q1061)&lt;Rules!$B$13,Y1061="No"),"Yes","No"))</f>
        <v/>
      </c>
      <c r="AA1061">
        <f>IF(A1061="","",IF(LEFT(C1061&amp;"",1)="3","Redirect",IF(OR(LEFT(C1061&amp;"",1)="4",LEFT(C1061&amp;"",1)="5"),IF(OR(N(K1061)&gt;0,N(AC1061)&gt;=Rules!$B$14),"Redirect","Prune"),IF(D1061="Non-Indexable","Keep",IF(AND(W1061="Yes",X1061="Yes",Y1061="No"),"Merge",IF(OR(U1061="Yes",V1061="Yes",AND(T1061="Yes",N(L1061)&gt;=Rules!$B$6)),"Update",IF(Z1061="Yes",IF(N(AC1061)&gt;=Rules!$B$14,"Redirect","Prune"),"Keep")))))))</f>
        <v/>
      </c>
      <c r="AB1061">
        <f>IF(A1061="","",IF(LEFT(C1061&amp;"",1)="3","Already redirects ("&amp;C1061&amp;"). Update internal links to point at the final URL.",IF(OR(LEFT(C1061&amp;"",1)="4",LEFT(C1061&amp;"",1)="5"),IF(AA1061="Redirect","Returns "&amp;C1061&amp;" but still has "&amp;N(K1061)&amp;" clicks and "&amp;N(AC1061)&amp;" referring domains. 301 it to the closest live page.","Returns "&amp;C1061&amp;" with no clicks or links. Remove internal links and let it 404 or 410."),IF(D1061="Non-Indexable","Non-indexable ("&amp;E1061&amp;"). Keep if that is intentional; otherwise fix the canonical or noindex.",IF(AA1061="Merge","Overlaps with "&amp;I1061&amp;IF(N(J1061)&gt;0," (similarity "&amp;TEXT(J1061,"0.00")&amp;")","")&amp;", which gets more clicks. Merge the useful parts into it and 301 this URL.",IF(AA1061="Update",MID(IF(U1061="Yes","; Clicks down "&amp;TEXT(-P1061,"0%")&amp;" on the previous period","")&amp;IF(V1061="Yes","; Average position "&amp;TEXT(N1061,"0.0")&amp;" on "&amp;TEXT(L1061,"#,##0")&amp;" impressions (striking distance)","")&amp;IF(AND(T1061="Yes",N(L1061)&gt;=Rules!$B$6),"; Thin ("&amp;F1061&amp;" words) but has search demand",""),3,400),IF(AA1061="Prune","Low value: "&amp;N(K1061)&amp;" clicks, "&amp;N(L1061)&amp;" impressions, "&amp;N(Q1061)&amp;" sessions, no key events. Remove or noindex it and update internal links.",IF(AA1061="Redirect","Low value but "&amp;N(AC1061)&amp;" referring domains. 301 it to the closest relevant page to keep those links.",IF(AND(Z1061="No",Y1061="Yes",N(K1061)&lt;Rules!$B$5),"Low search traffic but it converts (key events: "&amp;S1061&amp;"). Keep it and link to it.",IF(W1061="Yes","Stronger than the page it overlaps ("&amp;I1061&amp;"). Keep; merge that page into this one.","Healthy: "&amp;N(K1061)&amp;" clicks"&amp;IF(ISNUMBER(N1061),", average position "&amp;TEXT(N1061,"0.0"),"")&amp;". Keep and monitor."))))))))))</f>
        <v/>
      </c>
      <c r="AE1061">
        <f>IF(A1061="","",IF(AD1061&lt;&gt;"",AD1061,AA1061))</f>
        <v/>
      </c>
    </row>
    <row r="1062">
      <c r="A1062">
        <f>IF(Crawl!A1061="","",Crawl!A1061)</f>
        <v/>
      </c>
      <c r="B1062">
        <f>IF(A1062="","",Crawl!EC1061)</f>
        <v/>
      </c>
      <c r="C1062">
        <f>IF(A1062="","",IFERROR(INDEX(Crawl!$A1061:$DZ1061,1,Rules!$H$6),""))</f>
        <v/>
      </c>
      <c r="D1062">
        <f>IF(A1062="","",IFERROR(INDEX(Crawl!$A1061:$DZ1061,1,Rules!$H$7),"")&amp;"")</f>
        <v/>
      </c>
      <c r="E1062">
        <f>IF(A1062="","",IFERROR(INDEX(Crawl!$A1061:$DZ1061,1,Rules!$H$8),"")&amp;"")</f>
        <v/>
      </c>
      <c r="F1062">
        <f>IF(A1062="","",IFERROR(INDEX(Crawl!$A1061:$DZ1061,1,Rules!$H$9),""))</f>
        <v/>
      </c>
      <c r="G1062">
        <f>IF(A1062="","",IFERROR(INDEX(Crawl!$A1061:$DZ1061,1,Rules!$H$10),""))</f>
        <v/>
      </c>
      <c r="H1062">
        <f>IF(A1062="","",IFERROR(INDEX(Crawl!$A1061:$DZ1061,1,Rules!$H$12),""))</f>
        <v/>
      </c>
      <c r="I1062">
        <f>IF(A1062="","",IF(AND(N(H1062)&gt;0,IFERROR(INDEX(Crawl!$A1061:$DZ1061,1,Rules!$H$11),"")&amp;""&lt;&gt;""),IFERROR(INDEX(Crawl!$A1061:$DZ1061,1,Rules!$H$11),"")&amp;"",IF(AND(ISNUMBER(J1062),N(J1062)&gt;=Rules!$B$12,IFERROR(INDEX(Crawl!$A1061:$DZ1061,1,Rules!$H$13),"")&amp;""&lt;&gt;""),IFERROR(INDEX(Crawl!$A1061:$DZ1061,1,Rules!$H$13),"")&amp;"","")))</f>
        <v/>
      </c>
      <c r="J1062" s="19">
        <f>IF(A1062="","",IF(IFERROR(INDEX(Crawl!$A1061:$DZ1061,1,Rules!$H$14),"")&amp;""="","",IFERROR(INDEX(Crawl!$A1061:$DZ1061,1,Rules!$H$14),"")))</f>
        <v/>
      </c>
      <c r="K1062">
        <f>IF(A1062="","",IFERROR(SUMIFS('GSC current'!$J$2:$J$2001,'GSC current'!$I$2:$I$2001,B1062),0))</f>
        <v/>
      </c>
      <c r="L1062">
        <f>IF(A1062="","",IFERROR(SUMIFS('GSC current'!$K$2:$K$2001,'GSC current'!$I$2:$I$2001,B1062),0))</f>
        <v/>
      </c>
      <c r="M1062" s="20">
        <f>IF(A1062="","",IF(N(L1062)&gt;0,K1062/L1062,""))</f>
        <v/>
      </c>
      <c r="N1062" s="21">
        <f>IF(A1062="","",IF(N(L1062)&gt;0,SUMIFS('GSC current'!$L$2:$L$2001,'GSC current'!$I$2:$I$2001,B1062)/L1062,""))</f>
        <v/>
      </c>
      <c r="O1062">
        <f>IF(A1062="","",IFERROR(SUMIFS('GSC previous'!$J$2:$J$2001,'GSC previous'!$I$2:$I$2001,B1062),0))</f>
        <v/>
      </c>
      <c r="P1062" s="22">
        <f>IF(A1062="","",IF(N(O1062)&gt;0,(K1062-O1062)/O1062,""))</f>
        <v/>
      </c>
      <c r="Q1062">
        <f>IF(A1062="","",IFERROR(SUMIFS(GA4!$P$2:$P$2001,GA4!$O$2:$O$2001,B1062),0))</f>
        <v/>
      </c>
      <c r="R1062" s="23">
        <f>IF(A1062="","",IF(N(Q1062)&gt;0,SUMIFS(GA4!$Q$2:$Q$2001,GA4!$O$2:$O$2001,B1062)/Q1062,""))</f>
        <v/>
      </c>
      <c r="S1062">
        <f>IF(A1062="","",IFERROR(SUMIFS(GA4!$R$2:$R$2001,GA4!$O$2:$O$2001,B1062),0))</f>
        <v/>
      </c>
      <c r="T1062">
        <f>IF(A1062="","",IF(AND(ISNUMBER(F1062),LEFT(C1062&amp;"",1)="2"),IF(F1062&lt;Rules!$B$9,"Yes","No"),"No"))</f>
        <v/>
      </c>
      <c r="U1062">
        <f>IF(A1062="","",IF(AND(N(O1062)&gt;=Rules!$B$8,ISNUMBER(P1062)),IF(P1062&lt;=-Rules!$B$7,"Yes","No"),"No"))</f>
        <v/>
      </c>
      <c r="V1062">
        <f>IF(A1062="","",IF(AND(N(L1062)&gt;=Rules!$B$6,ISNUMBER(N1062)),IF(AND(N1062&gt;=Rules!$B$10,N1062&lt;=Rules!$B$11),"Yes","No"),"No"))</f>
        <v/>
      </c>
      <c r="W1062">
        <f>IF(A1062="","",IF(I1062&lt;&gt;"","Yes","No"))</f>
        <v/>
      </c>
      <c r="X1062">
        <f>IF(I1062="","",IF(SUMIFS($K$3:$K$2002,$A$3:$A$2002,SUBSTITUTE(SUBSTITUTE(I1062,"?","~?"),"*","~*"))&gt;N(K1062),"Yes","No"))</f>
        <v/>
      </c>
      <c r="Y1062">
        <f>IF(A1062="","",IF(N(S1062)&gt;0,"Yes","No"))</f>
        <v/>
      </c>
      <c r="Z1062">
        <f>IF(A1062="","",IF(AND(N(K1062)&lt;Rules!$B$5,N(L1062)&lt;Rules!$B$6,N(Q1062)&lt;Rules!$B$13,Y1062="No"),"Yes","No"))</f>
        <v/>
      </c>
      <c r="AA1062">
        <f>IF(A1062="","",IF(LEFT(C1062&amp;"",1)="3","Redirect",IF(OR(LEFT(C1062&amp;"",1)="4",LEFT(C1062&amp;"",1)="5"),IF(OR(N(K1062)&gt;0,N(AC1062)&gt;=Rules!$B$14),"Redirect","Prune"),IF(D1062="Non-Indexable","Keep",IF(AND(W1062="Yes",X1062="Yes",Y1062="No"),"Merge",IF(OR(U1062="Yes",V1062="Yes",AND(T1062="Yes",N(L1062)&gt;=Rules!$B$6)),"Update",IF(Z1062="Yes",IF(N(AC1062)&gt;=Rules!$B$14,"Redirect","Prune"),"Keep")))))))</f>
        <v/>
      </c>
      <c r="AB1062">
        <f>IF(A1062="","",IF(LEFT(C1062&amp;"",1)="3","Already redirects ("&amp;C1062&amp;"). Update internal links to point at the final URL.",IF(OR(LEFT(C1062&amp;"",1)="4",LEFT(C1062&amp;"",1)="5"),IF(AA1062="Redirect","Returns "&amp;C1062&amp;" but still has "&amp;N(K1062)&amp;" clicks and "&amp;N(AC1062)&amp;" referring domains. 301 it to the closest live page.","Returns "&amp;C1062&amp;" with no clicks or links. Remove internal links and let it 404 or 410."),IF(D1062="Non-Indexable","Non-indexable ("&amp;E1062&amp;"). Keep if that is intentional; otherwise fix the canonical or noindex.",IF(AA1062="Merge","Overlaps with "&amp;I1062&amp;IF(N(J1062)&gt;0," (similarity "&amp;TEXT(J1062,"0.00")&amp;")","")&amp;", which gets more clicks. Merge the useful parts into it and 301 this URL.",IF(AA1062="Update",MID(IF(U1062="Yes","; Clicks down "&amp;TEXT(-P1062,"0%")&amp;" on the previous period","")&amp;IF(V1062="Yes","; Average position "&amp;TEXT(N1062,"0.0")&amp;" on "&amp;TEXT(L1062,"#,##0")&amp;" impressions (striking distance)","")&amp;IF(AND(T1062="Yes",N(L1062)&gt;=Rules!$B$6),"; Thin ("&amp;F1062&amp;" words) but has search demand",""),3,400),IF(AA1062="Prune","Low value: "&amp;N(K1062)&amp;" clicks, "&amp;N(L1062)&amp;" impressions, "&amp;N(Q1062)&amp;" sessions, no key events. Remove or noindex it and update internal links.",IF(AA1062="Redirect","Low value but "&amp;N(AC1062)&amp;" referring domains. 301 it to the closest relevant page to keep those links.",IF(AND(Z1062="No",Y1062="Yes",N(K1062)&lt;Rules!$B$5),"Low search traffic but it converts (key events: "&amp;S1062&amp;"). Keep it and link to it.",IF(W1062="Yes","Stronger than the page it overlaps ("&amp;I1062&amp;"). Keep; merge that page into this one.","Healthy: "&amp;N(K1062)&amp;" clicks"&amp;IF(ISNUMBER(N1062),", average position "&amp;TEXT(N1062,"0.0"),"")&amp;". Keep and monitor."))))))))))</f>
        <v/>
      </c>
      <c r="AE1062">
        <f>IF(A1062="","",IF(AD1062&lt;&gt;"",AD1062,AA1062))</f>
        <v/>
      </c>
    </row>
    <row r="1063">
      <c r="A1063">
        <f>IF(Crawl!A1062="","",Crawl!A1062)</f>
        <v/>
      </c>
      <c r="B1063">
        <f>IF(A1063="","",Crawl!EC1062)</f>
        <v/>
      </c>
      <c r="C1063">
        <f>IF(A1063="","",IFERROR(INDEX(Crawl!$A1062:$DZ1062,1,Rules!$H$6),""))</f>
        <v/>
      </c>
      <c r="D1063">
        <f>IF(A1063="","",IFERROR(INDEX(Crawl!$A1062:$DZ1062,1,Rules!$H$7),"")&amp;"")</f>
        <v/>
      </c>
      <c r="E1063">
        <f>IF(A1063="","",IFERROR(INDEX(Crawl!$A1062:$DZ1062,1,Rules!$H$8),"")&amp;"")</f>
        <v/>
      </c>
      <c r="F1063">
        <f>IF(A1063="","",IFERROR(INDEX(Crawl!$A1062:$DZ1062,1,Rules!$H$9),""))</f>
        <v/>
      </c>
      <c r="G1063">
        <f>IF(A1063="","",IFERROR(INDEX(Crawl!$A1062:$DZ1062,1,Rules!$H$10),""))</f>
        <v/>
      </c>
      <c r="H1063">
        <f>IF(A1063="","",IFERROR(INDEX(Crawl!$A1062:$DZ1062,1,Rules!$H$12),""))</f>
        <v/>
      </c>
      <c r="I1063">
        <f>IF(A1063="","",IF(AND(N(H1063)&gt;0,IFERROR(INDEX(Crawl!$A1062:$DZ1062,1,Rules!$H$11),"")&amp;""&lt;&gt;""),IFERROR(INDEX(Crawl!$A1062:$DZ1062,1,Rules!$H$11),"")&amp;"",IF(AND(ISNUMBER(J1063),N(J1063)&gt;=Rules!$B$12,IFERROR(INDEX(Crawl!$A1062:$DZ1062,1,Rules!$H$13),"")&amp;""&lt;&gt;""),IFERROR(INDEX(Crawl!$A1062:$DZ1062,1,Rules!$H$13),"")&amp;"","")))</f>
        <v/>
      </c>
      <c r="J1063" s="19">
        <f>IF(A1063="","",IF(IFERROR(INDEX(Crawl!$A1062:$DZ1062,1,Rules!$H$14),"")&amp;""="","",IFERROR(INDEX(Crawl!$A1062:$DZ1062,1,Rules!$H$14),"")))</f>
        <v/>
      </c>
      <c r="K1063">
        <f>IF(A1063="","",IFERROR(SUMIFS('GSC current'!$J$2:$J$2001,'GSC current'!$I$2:$I$2001,B1063),0))</f>
        <v/>
      </c>
      <c r="L1063">
        <f>IF(A1063="","",IFERROR(SUMIFS('GSC current'!$K$2:$K$2001,'GSC current'!$I$2:$I$2001,B1063),0))</f>
        <v/>
      </c>
      <c r="M1063" s="20">
        <f>IF(A1063="","",IF(N(L1063)&gt;0,K1063/L1063,""))</f>
        <v/>
      </c>
      <c r="N1063" s="21">
        <f>IF(A1063="","",IF(N(L1063)&gt;0,SUMIFS('GSC current'!$L$2:$L$2001,'GSC current'!$I$2:$I$2001,B1063)/L1063,""))</f>
        <v/>
      </c>
      <c r="O1063">
        <f>IF(A1063="","",IFERROR(SUMIFS('GSC previous'!$J$2:$J$2001,'GSC previous'!$I$2:$I$2001,B1063),0))</f>
        <v/>
      </c>
      <c r="P1063" s="22">
        <f>IF(A1063="","",IF(N(O1063)&gt;0,(K1063-O1063)/O1063,""))</f>
        <v/>
      </c>
      <c r="Q1063">
        <f>IF(A1063="","",IFERROR(SUMIFS(GA4!$P$2:$P$2001,GA4!$O$2:$O$2001,B1063),0))</f>
        <v/>
      </c>
      <c r="R1063" s="23">
        <f>IF(A1063="","",IF(N(Q1063)&gt;0,SUMIFS(GA4!$Q$2:$Q$2001,GA4!$O$2:$O$2001,B1063)/Q1063,""))</f>
        <v/>
      </c>
      <c r="S1063">
        <f>IF(A1063="","",IFERROR(SUMIFS(GA4!$R$2:$R$2001,GA4!$O$2:$O$2001,B1063),0))</f>
        <v/>
      </c>
      <c r="T1063">
        <f>IF(A1063="","",IF(AND(ISNUMBER(F1063),LEFT(C1063&amp;"",1)="2"),IF(F1063&lt;Rules!$B$9,"Yes","No"),"No"))</f>
        <v/>
      </c>
      <c r="U1063">
        <f>IF(A1063="","",IF(AND(N(O1063)&gt;=Rules!$B$8,ISNUMBER(P1063)),IF(P1063&lt;=-Rules!$B$7,"Yes","No"),"No"))</f>
        <v/>
      </c>
      <c r="V1063">
        <f>IF(A1063="","",IF(AND(N(L1063)&gt;=Rules!$B$6,ISNUMBER(N1063)),IF(AND(N1063&gt;=Rules!$B$10,N1063&lt;=Rules!$B$11),"Yes","No"),"No"))</f>
        <v/>
      </c>
      <c r="W1063">
        <f>IF(A1063="","",IF(I1063&lt;&gt;"","Yes","No"))</f>
        <v/>
      </c>
      <c r="X1063">
        <f>IF(I1063="","",IF(SUMIFS($K$3:$K$2002,$A$3:$A$2002,SUBSTITUTE(SUBSTITUTE(I1063,"?","~?"),"*","~*"))&gt;N(K1063),"Yes","No"))</f>
        <v/>
      </c>
      <c r="Y1063">
        <f>IF(A1063="","",IF(N(S1063)&gt;0,"Yes","No"))</f>
        <v/>
      </c>
      <c r="Z1063">
        <f>IF(A1063="","",IF(AND(N(K1063)&lt;Rules!$B$5,N(L1063)&lt;Rules!$B$6,N(Q1063)&lt;Rules!$B$13,Y1063="No"),"Yes","No"))</f>
        <v/>
      </c>
      <c r="AA1063">
        <f>IF(A1063="","",IF(LEFT(C1063&amp;"",1)="3","Redirect",IF(OR(LEFT(C1063&amp;"",1)="4",LEFT(C1063&amp;"",1)="5"),IF(OR(N(K1063)&gt;0,N(AC1063)&gt;=Rules!$B$14),"Redirect","Prune"),IF(D1063="Non-Indexable","Keep",IF(AND(W1063="Yes",X1063="Yes",Y1063="No"),"Merge",IF(OR(U1063="Yes",V1063="Yes",AND(T1063="Yes",N(L1063)&gt;=Rules!$B$6)),"Update",IF(Z1063="Yes",IF(N(AC1063)&gt;=Rules!$B$14,"Redirect","Prune"),"Keep")))))))</f>
        <v/>
      </c>
      <c r="AB1063">
        <f>IF(A1063="","",IF(LEFT(C1063&amp;"",1)="3","Already redirects ("&amp;C1063&amp;"). Update internal links to point at the final URL.",IF(OR(LEFT(C1063&amp;"",1)="4",LEFT(C1063&amp;"",1)="5"),IF(AA1063="Redirect","Returns "&amp;C1063&amp;" but still has "&amp;N(K1063)&amp;" clicks and "&amp;N(AC1063)&amp;" referring domains. 301 it to the closest live page.","Returns "&amp;C1063&amp;" with no clicks or links. Remove internal links and let it 404 or 410."),IF(D1063="Non-Indexable","Non-indexable ("&amp;E1063&amp;"). Keep if that is intentional; otherwise fix the canonical or noindex.",IF(AA1063="Merge","Overlaps with "&amp;I1063&amp;IF(N(J1063)&gt;0," (similarity "&amp;TEXT(J1063,"0.00")&amp;")","")&amp;", which gets more clicks. Merge the useful parts into it and 301 this URL.",IF(AA1063="Update",MID(IF(U1063="Yes","; Clicks down "&amp;TEXT(-P1063,"0%")&amp;" on the previous period","")&amp;IF(V1063="Yes","; Average position "&amp;TEXT(N1063,"0.0")&amp;" on "&amp;TEXT(L1063,"#,##0")&amp;" impressions (striking distance)","")&amp;IF(AND(T1063="Yes",N(L1063)&gt;=Rules!$B$6),"; Thin ("&amp;F1063&amp;" words) but has search demand",""),3,400),IF(AA1063="Prune","Low value: "&amp;N(K1063)&amp;" clicks, "&amp;N(L1063)&amp;" impressions, "&amp;N(Q1063)&amp;" sessions, no key events. Remove or noindex it and update internal links.",IF(AA1063="Redirect","Low value but "&amp;N(AC1063)&amp;" referring domains. 301 it to the closest relevant page to keep those links.",IF(AND(Z1063="No",Y1063="Yes",N(K1063)&lt;Rules!$B$5),"Low search traffic but it converts (key events: "&amp;S1063&amp;"). Keep it and link to it.",IF(W1063="Yes","Stronger than the page it overlaps ("&amp;I1063&amp;"). Keep; merge that page into this one.","Healthy: "&amp;N(K1063)&amp;" clicks"&amp;IF(ISNUMBER(N1063),", average position "&amp;TEXT(N1063,"0.0"),"")&amp;". Keep and monitor."))))))))))</f>
        <v/>
      </c>
      <c r="AE1063">
        <f>IF(A1063="","",IF(AD1063&lt;&gt;"",AD1063,AA1063))</f>
        <v/>
      </c>
    </row>
    <row r="1064">
      <c r="A1064">
        <f>IF(Crawl!A1063="","",Crawl!A1063)</f>
        <v/>
      </c>
      <c r="B1064">
        <f>IF(A1064="","",Crawl!EC1063)</f>
        <v/>
      </c>
      <c r="C1064">
        <f>IF(A1064="","",IFERROR(INDEX(Crawl!$A1063:$DZ1063,1,Rules!$H$6),""))</f>
        <v/>
      </c>
      <c r="D1064">
        <f>IF(A1064="","",IFERROR(INDEX(Crawl!$A1063:$DZ1063,1,Rules!$H$7),"")&amp;"")</f>
        <v/>
      </c>
      <c r="E1064">
        <f>IF(A1064="","",IFERROR(INDEX(Crawl!$A1063:$DZ1063,1,Rules!$H$8),"")&amp;"")</f>
        <v/>
      </c>
      <c r="F1064">
        <f>IF(A1064="","",IFERROR(INDEX(Crawl!$A1063:$DZ1063,1,Rules!$H$9),""))</f>
        <v/>
      </c>
      <c r="G1064">
        <f>IF(A1064="","",IFERROR(INDEX(Crawl!$A1063:$DZ1063,1,Rules!$H$10),""))</f>
        <v/>
      </c>
      <c r="H1064">
        <f>IF(A1064="","",IFERROR(INDEX(Crawl!$A1063:$DZ1063,1,Rules!$H$12),""))</f>
        <v/>
      </c>
      <c r="I1064">
        <f>IF(A1064="","",IF(AND(N(H1064)&gt;0,IFERROR(INDEX(Crawl!$A1063:$DZ1063,1,Rules!$H$11),"")&amp;""&lt;&gt;""),IFERROR(INDEX(Crawl!$A1063:$DZ1063,1,Rules!$H$11),"")&amp;"",IF(AND(ISNUMBER(J1064),N(J1064)&gt;=Rules!$B$12,IFERROR(INDEX(Crawl!$A1063:$DZ1063,1,Rules!$H$13),"")&amp;""&lt;&gt;""),IFERROR(INDEX(Crawl!$A1063:$DZ1063,1,Rules!$H$13),"")&amp;"","")))</f>
        <v/>
      </c>
      <c r="J1064" s="19">
        <f>IF(A1064="","",IF(IFERROR(INDEX(Crawl!$A1063:$DZ1063,1,Rules!$H$14),"")&amp;""="","",IFERROR(INDEX(Crawl!$A1063:$DZ1063,1,Rules!$H$14),"")))</f>
        <v/>
      </c>
      <c r="K1064">
        <f>IF(A1064="","",IFERROR(SUMIFS('GSC current'!$J$2:$J$2001,'GSC current'!$I$2:$I$2001,B1064),0))</f>
        <v/>
      </c>
      <c r="L1064">
        <f>IF(A1064="","",IFERROR(SUMIFS('GSC current'!$K$2:$K$2001,'GSC current'!$I$2:$I$2001,B1064),0))</f>
        <v/>
      </c>
      <c r="M1064" s="20">
        <f>IF(A1064="","",IF(N(L1064)&gt;0,K1064/L1064,""))</f>
        <v/>
      </c>
      <c r="N1064" s="21">
        <f>IF(A1064="","",IF(N(L1064)&gt;0,SUMIFS('GSC current'!$L$2:$L$2001,'GSC current'!$I$2:$I$2001,B1064)/L1064,""))</f>
        <v/>
      </c>
      <c r="O1064">
        <f>IF(A1064="","",IFERROR(SUMIFS('GSC previous'!$J$2:$J$2001,'GSC previous'!$I$2:$I$2001,B1064),0))</f>
        <v/>
      </c>
      <c r="P1064" s="22">
        <f>IF(A1064="","",IF(N(O1064)&gt;0,(K1064-O1064)/O1064,""))</f>
        <v/>
      </c>
      <c r="Q1064">
        <f>IF(A1064="","",IFERROR(SUMIFS(GA4!$P$2:$P$2001,GA4!$O$2:$O$2001,B1064),0))</f>
        <v/>
      </c>
      <c r="R1064" s="23">
        <f>IF(A1064="","",IF(N(Q1064)&gt;0,SUMIFS(GA4!$Q$2:$Q$2001,GA4!$O$2:$O$2001,B1064)/Q1064,""))</f>
        <v/>
      </c>
      <c r="S1064">
        <f>IF(A1064="","",IFERROR(SUMIFS(GA4!$R$2:$R$2001,GA4!$O$2:$O$2001,B1064),0))</f>
        <v/>
      </c>
      <c r="T1064">
        <f>IF(A1064="","",IF(AND(ISNUMBER(F1064),LEFT(C1064&amp;"",1)="2"),IF(F1064&lt;Rules!$B$9,"Yes","No"),"No"))</f>
        <v/>
      </c>
      <c r="U1064">
        <f>IF(A1064="","",IF(AND(N(O1064)&gt;=Rules!$B$8,ISNUMBER(P1064)),IF(P1064&lt;=-Rules!$B$7,"Yes","No"),"No"))</f>
        <v/>
      </c>
      <c r="V1064">
        <f>IF(A1064="","",IF(AND(N(L1064)&gt;=Rules!$B$6,ISNUMBER(N1064)),IF(AND(N1064&gt;=Rules!$B$10,N1064&lt;=Rules!$B$11),"Yes","No"),"No"))</f>
        <v/>
      </c>
      <c r="W1064">
        <f>IF(A1064="","",IF(I1064&lt;&gt;"","Yes","No"))</f>
        <v/>
      </c>
      <c r="X1064">
        <f>IF(I1064="","",IF(SUMIFS($K$3:$K$2002,$A$3:$A$2002,SUBSTITUTE(SUBSTITUTE(I1064,"?","~?"),"*","~*"))&gt;N(K1064),"Yes","No"))</f>
        <v/>
      </c>
      <c r="Y1064">
        <f>IF(A1064="","",IF(N(S1064)&gt;0,"Yes","No"))</f>
        <v/>
      </c>
      <c r="Z1064">
        <f>IF(A1064="","",IF(AND(N(K1064)&lt;Rules!$B$5,N(L1064)&lt;Rules!$B$6,N(Q1064)&lt;Rules!$B$13,Y1064="No"),"Yes","No"))</f>
        <v/>
      </c>
      <c r="AA1064">
        <f>IF(A1064="","",IF(LEFT(C1064&amp;"",1)="3","Redirect",IF(OR(LEFT(C1064&amp;"",1)="4",LEFT(C1064&amp;"",1)="5"),IF(OR(N(K1064)&gt;0,N(AC1064)&gt;=Rules!$B$14),"Redirect","Prune"),IF(D1064="Non-Indexable","Keep",IF(AND(W1064="Yes",X1064="Yes",Y1064="No"),"Merge",IF(OR(U1064="Yes",V1064="Yes",AND(T1064="Yes",N(L1064)&gt;=Rules!$B$6)),"Update",IF(Z1064="Yes",IF(N(AC1064)&gt;=Rules!$B$14,"Redirect","Prune"),"Keep")))))))</f>
        <v/>
      </c>
      <c r="AB1064">
        <f>IF(A1064="","",IF(LEFT(C1064&amp;"",1)="3","Already redirects ("&amp;C1064&amp;"). Update internal links to point at the final URL.",IF(OR(LEFT(C1064&amp;"",1)="4",LEFT(C1064&amp;"",1)="5"),IF(AA1064="Redirect","Returns "&amp;C1064&amp;" but still has "&amp;N(K1064)&amp;" clicks and "&amp;N(AC1064)&amp;" referring domains. 301 it to the closest live page.","Returns "&amp;C1064&amp;" with no clicks or links. Remove internal links and let it 404 or 410."),IF(D1064="Non-Indexable","Non-indexable ("&amp;E1064&amp;"). Keep if that is intentional; otherwise fix the canonical or noindex.",IF(AA1064="Merge","Overlaps with "&amp;I1064&amp;IF(N(J1064)&gt;0," (similarity "&amp;TEXT(J1064,"0.00")&amp;")","")&amp;", which gets more clicks. Merge the useful parts into it and 301 this URL.",IF(AA1064="Update",MID(IF(U1064="Yes","; Clicks down "&amp;TEXT(-P1064,"0%")&amp;" on the previous period","")&amp;IF(V1064="Yes","; Average position "&amp;TEXT(N1064,"0.0")&amp;" on "&amp;TEXT(L1064,"#,##0")&amp;" impressions (striking distance)","")&amp;IF(AND(T1064="Yes",N(L1064)&gt;=Rules!$B$6),"; Thin ("&amp;F1064&amp;" words) but has search demand",""),3,400),IF(AA1064="Prune","Low value: "&amp;N(K1064)&amp;" clicks, "&amp;N(L1064)&amp;" impressions, "&amp;N(Q1064)&amp;" sessions, no key events. Remove or noindex it and update internal links.",IF(AA1064="Redirect","Low value but "&amp;N(AC1064)&amp;" referring domains. 301 it to the closest relevant page to keep those links.",IF(AND(Z1064="No",Y1064="Yes",N(K1064)&lt;Rules!$B$5),"Low search traffic but it converts (key events: "&amp;S1064&amp;"). Keep it and link to it.",IF(W1064="Yes","Stronger than the page it overlaps ("&amp;I1064&amp;"). Keep; merge that page into this one.","Healthy: "&amp;N(K1064)&amp;" clicks"&amp;IF(ISNUMBER(N1064),", average position "&amp;TEXT(N1064,"0.0"),"")&amp;". Keep and monitor."))))))))))</f>
        <v/>
      </c>
      <c r="AE1064">
        <f>IF(A1064="","",IF(AD1064&lt;&gt;"",AD1064,AA1064))</f>
        <v/>
      </c>
    </row>
    <row r="1065">
      <c r="A1065">
        <f>IF(Crawl!A1064="","",Crawl!A1064)</f>
        <v/>
      </c>
      <c r="B1065">
        <f>IF(A1065="","",Crawl!EC1064)</f>
        <v/>
      </c>
      <c r="C1065">
        <f>IF(A1065="","",IFERROR(INDEX(Crawl!$A1064:$DZ1064,1,Rules!$H$6),""))</f>
        <v/>
      </c>
      <c r="D1065">
        <f>IF(A1065="","",IFERROR(INDEX(Crawl!$A1064:$DZ1064,1,Rules!$H$7),"")&amp;"")</f>
        <v/>
      </c>
      <c r="E1065">
        <f>IF(A1065="","",IFERROR(INDEX(Crawl!$A1064:$DZ1064,1,Rules!$H$8),"")&amp;"")</f>
        <v/>
      </c>
      <c r="F1065">
        <f>IF(A1065="","",IFERROR(INDEX(Crawl!$A1064:$DZ1064,1,Rules!$H$9),""))</f>
        <v/>
      </c>
      <c r="G1065">
        <f>IF(A1065="","",IFERROR(INDEX(Crawl!$A1064:$DZ1064,1,Rules!$H$10),""))</f>
        <v/>
      </c>
      <c r="H1065">
        <f>IF(A1065="","",IFERROR(INDEX(Crawl!$A1064:$DZ1064,1,Rules!$H$12),""))</f>
        <v/>
      </c>
      <c r="I1065">
        <f>IF(A1065="","",IF(AND(N(H1065)&gt;0,IFERROR(INDEX(Crawl!$A1064:$DZ1064,1,Rules!$H$11),"")&amp;""&lt;&gt;""),IFERROR(INDEX(Crawl!$A1064:$DZ1064,1,Rules!$H$11),"")&amp;"",IF(AND(ISNUMBER(J1065),N(J1065)&gt;=Rules!$B$12,IFERROR(INDEX(Crawl!$A1064:$DZ1064,1,Rules!$H$13),"")&amp;""&lt;&gt;""),IFERROR(INDEX(Crawl!$A1064:$DZ1064,1,Rules!$H$13),"")&amp;"","")))</f>
        <v/>
      </c>
      <c r="J1065" s="19">
        <f>IF(A1065="","",IF(IFERROR(INDEX(Crawl!$A1064:$DZ1064,1,Rules!$H$14),"")&amp;""="","",IFERROR(INDEX(Crawl!$A1064:$DZ1064,1,Rules!$H$14),"")))</f>
        <v/>
      </c>
      <c r="K1065">
        <f>IF(A1065="","",IFERROR(SUMIFS('GSC current'!$J$2:$J$2001,'GSC current'!$I$2:$I$2001,B1065),0))</f>
        <v/>
      </c>
      <c r="L1065">
        <f>IF(A1065="","",IFERROR(SUMIFS('GSC current'!$K$2:$K$2001,'GSC current'!$I$2:$I$2001,B1065),0))</f>
        <v/>
      </c>
      <c r="M1065" s="20">
        <f>IF(A1065="","",IF(N(L1065)&gt;0,K1065/L1065,""))</f>
        <v/>
      </c>
      <c r="N1065" s="21">
        <f>IF(A1065="","",IF(N(L1065)&gt;0,SUMIFS('GSC current'!$L$2:$L$2001,'GSC current'!$I$2:$I$2001,B1065)/L1065,""))</f>
        <v/>
      </c>
      <c r="O1065">
        <f>IF(A1065="","",IFERROR(SUMIFS('GSC previous'!$J$2:$J$2001,'GSC previous'!$I$2:$I$2001,B1065),0))</f>
        <v/>
      </c>
      <c r="P1065" s="22">
        <f>IF(A1065="","",IF(N(O1065)&gt;0,(K1065-O1065)/O1065,""))</f>
        <v/>
      </c>
      <c r="Q1065">
        <f>IF(A1065="","",IFERROR(SUMIFS(GA4!$P$2:$P$2001,GA4!$O$2:$O$2001,B1065),0))</f>
        <v/>
      </c>
      <c r="R1065" s="23">
        <f>IF(A1065="","",IF(N(Q1065)&gt;0,SUMIFS(GA4!$Q$2:$Q$2001,GA4!$O$2:$O$2001,B1065)/Q1065,""))</f>
        <v/>
      </c>
      <c r="S1065">
        <f>IF(A1065="","",IFERROR(SUMIFS(GA4!$R$2:$R$2001,GA4!$O$2:$O$2001,B1065),0))</f>
        <v/>
      </c>
      <c r="T1065">
        <f>IF(A1065="","",IF(AND(ISNUMBER(F1065),LEFT(C1065&amp;"",1)="2"),IF(F1065&lt;Rules!$B$9,"Yes","No"),"No"))</f>
        <v/>
      </c>
      <c r="U1065">
        <f>IF(A1065="","",IF(AND(N(O1065)&gt;=Rules!$B$8,ISNUMBER(P1065)),IF(P1065&lt;=-Rules!$B$7,"Yes","No"),"No"))</f>
        <v/>
      </c>
      <c r="V1065">
        <f>IF(A1065="","",IF(AND(N(L1065)&gt;=Rules!$B$6,ISNUMBER(N1065)),IF(AND(N1065&gt;=Rules!$B$10,N1065&lt;=Rules!$B$11),"Yes","No"),"No"))</f>
        <v/>
      </c>
      <c r="W1065">
        <f>IF(A1065="","",IF(I1065&lt;&gt;"","Yes","No"))</f>
        <v/>
      </c>
      <c r="X1065">
        <f>IF(I1065="","",IF(SUMIFS($K$3:$K$2002,$A$3:$A$2002,SUBSTITUTE(SUBSTITUTE(I1065,"?","~?"),"*","~*"))&gt;N(K1065),"Yes","No"))</f>
        <v/>
      </c>
      <c r="Y1065">
        <f>IF(A1065="","",IF(N(S1065)&gt;0,"Yes","No"))</f>
        <v/>
      </c>
      <c r="Z1065">
        <f>IF(A1065="","",IF(AND(N(K1065)&lt;Rules!$B$5,N(L1065)&lt;Rules!$B$6,N(Q1065)&lt;Rules!$B$13,Y1065="No"),"Yes","No"))</f>
        <v/>
      </c>
      <c r="AA1065">
        <f>IF(A1065="","",IF(LEFT(C1065&amp;"",1)="3","Redirect",IF(OR(LEFT(C1065&amp;"",1)="4",LEFT(C1065&amp;"",1)="5"),IF(OR(N(K1065)&gt;0,N(AC1065)&gt;=Rules!$B$14),"Redirect","Prune"),IF(D1065="Non-Indexable","Keep",IF(AND(W1065="Yes",X1065="Yes",Y1065="No"),"Merge",IF(OR(U1065="Yes",V1065="Yes",AND(T1065="Yes",N(L1065)&gt;=Rules!$B$6)),"Update",IF(Z1065="Yes",IF(N(AC1065)&gt;=Rules!$B$14,"Redirect","Prune"),"Keep")))))))</f>
        <v/>
      </c>
      <c r="AB1065">
        <f>IF(A1065="","",IF(LEFT(C1065&amp;"",1)="3","Already redirects ("&amp;C1065&amp;"). Update internal links to point at the final URL.",IF(OR(LEFT(C1065&amp;"",1)="4",LEFT(C1065&amp;"",1)="5"),IF(AA1065="Redirect","Returns "&amp;C1065&amp;" but still has "&amp;N(K1065)&amp;" clicks and "&amp;N(AC1065)&amp;" referring domains. 301 it to the closest live page.","Returns "&amp;C1065&amp;" with no clicks or links. Remove internal links and let it 404 or 410."),IF(D1065="Non-Indexable","Non-indexable ("&amp;E1065&amp;"). Keep if that is intentional; otherwise fix the canonical or noindex.",IF(AA1065="Merge","Overlaps with "&amp;I1065&amp;IF(N(J1065)&gt;0," (similarity "&amp;TEXT(J1065,"0.00")&amp;")","")&amp;", which gets more clicks. Merge the useful parts into it and 301 this URL.",IF(AA1065="Update",MID(IF(U1065="Yes","; Clicks down "&amp;TEXT(-P1065,"0%")&amp;" on the previous period","")&amp;IF(V1065="Yes","; Average position "&amp;TEXT(N1065,"0.0")&amp;" on "&amp;TEXT(L1065,"#,##0")&amp;" impressions (striking distance)","")&amp;IF(AND(T1065="Yes",N(L1065)&gt;=Rules!$B$6),"; Thin ("&amp;F1065&amp;" words) but has search demand",""),3,400),IF(AA1065="Prune","Low value: "&amp;N(K1065)&amp;" clicks, "&amp;N(L1065)&amp;" impressions, "&amp;N(Q1065)&amp;" sessions, no key events. Remove or noindex it and update internal links.",IF(AA1065="Redirect","Low value but "&amp;N(AC1065)&amp;" referring domains. 301 it to the closest relevant page to keep those links.",IF(AND(Z1065="No",Y1065="Yes",N(K1065)&lt;Rules!$B$5),"Low search traffic but it converts (key events: "&amp;S1065&amp;"). Keep it and link to it.",IF(W1065="Yes","Stronger than the page it overlaps ("&amp;I1065&amp;"). Keep; merge that page into this one.","Healthy: "&amp;N(K1065)&amp;" clicks"&amp;IF(ISNUMBER(N1065),", average position "&amp;TEXT(N1065,"0.0"),"")&amp;". Keep and monitor."))))))))))</f>
        <v/>
      </c>
      <c r="AE1065">
        <f>IF(A1065="","",IF(AD1065&lt;&gt;"",AD1065,AA1065))</f>
        <v/>
      </c>
    </row>
    <row r="1066">
      <c r="A1066">
        <f>IF(Crawl!A1065="","",Crawl!A1065)</f>
        <v/>
      </c>
      <c r="B1066">
        <f>IF(A1066="","",Crawl!EC1065)</f>
        <v/>
      </c>
      <c r="C1066">
        <f>IF(A1066="","",IFERROR(INDEX(Crawl!$A1065:$DZ1065,1,Rules!$H$6),""))</f>
        <v/>
      </c>
      <c r="D1066">
        <f>IF(A1066="","",IFERROR(INDEX(Crawl!$A1065:$DZ1065,1,Rules!$H$7),"")&amp;"")</f>
        <v/>
      </c>
      <c r="E1066">
        <f>IF(A1066="","",IFERROR(INDEX(Crawl!$A1065:$DZ1065,1,Rules!$H$8),"")&amp;"")</f>
        <v/>
      </c>
      <c r="F1066">
        <f>IF(A1066="","",IFERROR(INDEX(Crawl!$A1065:$DZ1065,1,Rules!$H$9),""))</f>
        <v/>
      </c>
      <c r="G1066">
        <f>IF(A1066="","",IFERROR(INDEX(Crawl!$A1065:$DZ1065,1,Rules!$H$10),""))</f>
        <v/>
      </c>
      <c r="H1066">
        <f>IF(A1066="","",IFERROR(INDEX(Crawl!$A1065:$DZ1065,1,Rules!$H$12),""))</f>
        <v/>
      </c>
      <c r="I1066">
        <f>IF(A1066="","",IF(AND(N(H1066)&gt;0,IFERROR(INDEX(Crawl!$A1065:$DZ1065,1,Rules!$H$11),"")&amp;""&lt;&gt;""),IFERROR(INDEX(Crawl!$A1065:$DZ1065,1,Rules!$H$11),"")&amp;"",IF(AND(ISNUMBER(J1066),N(J1066)&gt;=Rules!$B$12,IFERROR(INDEX(Crawl!$A1065:$DZ1065,1,Rules!$H$13),"")&amp;""&lt;&gt;""),IFERROR(INDEX(Crawl!$A1065:$DZ1065,1,Rules!$H$13),"")&amp;"","")))</f>
        <v/>
      </c>
      <c r="J1066" s="19">
        <f>IF(A1066="","",IF(IFERROR(INDEX(Crawl!$A1065:$DZ1065,1,Rules!$H$14),"")&amp;""="","",IFERROR(INDEX(Crawl!$A1065:$DZ1065,1,Rules!$H$14),"")))</f>
        <v/>
      </c>
      <c r="K1066">
        <f>IF(A1066="","",IFERROR(SUMIFS('GSC current'!$J$2:$J$2001,'GSC current'!$I$2:$I$2001,B1066),0))</f>
        <v/>
      </c>
      <c r="L1066">
        <f>IF(A1066="","",IFERROR(SUMIFS('GSC current'!$K$2:$K$2001,'GSC current'!$I$2:$I$2001,B1066),0))</f>
        <v/>
      </c>
      <c r="M1066" s="20">
        <f>IF(A1066="","",IF(N(L1066)&gt;0,K1066/L1066,""))</f>
        <v/>
      </c>
      <c r="N1066" s="21">
        <f>IF(A1066="","",IF(N(L1066)&gt;0,SUMIFS('GSC current'!$L$2:$L$2001,'GSC current'!$I$2:$I$2001,B1066)/L1066,""))</f>
        <v/>
      </c>
      <c r="O1066">
        <f>IF(A1066="","",IFERROR(SUMIFS('GSC previous'!$J$2:$J$2001,'GSC previous'!$I$2:$I$2001,B1066),0))</f>
        <v/>
      </c>
      <c r="P1066" s="22">
        <f>IF(A1066="","",IF(N(O1066)&gt;0,(K1066-O1066)/O1066,""))</f>
        <v/>
      </c>
      <c r="Q1066">
        <f>IF(A1066="","",IFERROR(SUMIFS(GA4!$P$2:$P$2001,GA4!$O$2:$O$2001,B1066),0))</f>
        <v/>
      </c>
      <c r="R1066" s="23">
        <f>IF(A1066="","",IF(N(Q1066)&gt;0,SUMIFS(GA4!$Q$2:$Q$2001,GA4!$O$2:$O$2001,B1066)/Q1066,""))</f>
        <v/>
      </c>
      <c r="S1066">
        <f>IF(A1066="","",IFERROR(SUMIFS(GA4!$R$2:$R$2001,GA4!$O$2:$O$2001,B1066),0))</f>
        <v/>
      </c>
      <c r="T1066">
        <f>IF(A1066="","",IF(AND(ISNUMBER(F1066),LEFT(C1066&amp;"",1)="2"),IF(F1066&lt;Rules!$B$9,"Yes","No"),"No"))</f>
        <v/>
      </c>
      <c r="U1066">
        <f>IF(A1066="","",IF(AND(N(O1066)&gt;=Rules!$B$8,ISNUMBER(P1066)),IF(P1066&lt;=-Rules!$B$7,"Yes","No"),"No"))</f>
        <v/>
      </c>
      <c r="V1066">
        <f>IF(A1066="","",IF(AND(N(L1066)&gt;=Rules!$B$6,ISNUMBER(N1066)),IF(AND(N1066&gt;=Rules!$B$10,N1066&lt;=Rules!$B$11),"Yes","No"),"No"))</f>
        <v/>
      </c>
      <c r="W1066">
        <f>IF(A1066="","",IF(I1066&lt;&gt;"","Yes","No"))</f>
        <v/>
      </c>
      <c r="X1066">
        <f>IF(I1066="","",IF(SUMIFS($K$3:$K$2002,$A$3:$A$2002,SUBSTITUTE(SUBSTITUTE(I1066,"?","~?"),"*","~*"))&gt;N(K1066),"Yes","No"))</f>
        <v/>
      </c>
      <c r="Y1066">
        <f>IF(A1066="","",IF(N(S1066)&gt;0,"Yes","No"))</f>
        <v/>
      </c>
      <c r="Z1066">
        <f>IF(A1066="","",IF(AND(N(K1066)&lt;Rules!$B$5,N(L1066)&lt;Rules!$B$6,N(Q1066)&lt;Rules!$B$13,Y1066="No"),"Yes","No"))</f>
        <v/>
      </c>
      <c r="AA1066">
        <f>IF(A1066="","",IF(LEFT(C1066&amp;"",1)="3","Redirect",IF(OR(LEFT(C1066&amp;"",1)="4",LEFT(C1066&amp;"",1)="5"),IF(OR(N(K1066)&gt;0,N(AC1066)&gt;=Rules!$B$14),"Redirect","Prune"),IF(D1066="Non-Indexable","Keep",IF(AND(W1066="Yes",X1066="Yes",Y1066="No"),"Merge",IF(OR(U1066="Yes",V1066="Yes",AND(T1066="Yes",N(L1066)&gt;=Rules!$B$6)),"Update",IF(Z1066="Yes",IF(N(AC1066)&gt;=Rules!$B$14,"Redirect","Prune"),"Keep")))))))</f>
        <v/>
      </c>
      <c r="AB1066">
        <f>IF(A1066="","",IF(LEFT(C1066&amp;"",1)="3","Already redirects ("&amp;C1066&amp;"). Update internal links to point at the final URL.",IF(OR(LEFT(C1066&amp;"",1)="4",LEFT(C1066&amp;"",1)="5"),IF(AA1066="Redirect","Returns "&amp;C1066&amp;" but still has "&amp;N(K1066)&amp;" clicks and "&amp;N(AC1066)&amp;" referring domains. 301 it to the closest live page.","Returns "&amp;C1066&amp;" with no clicks or links. Remove internal links and let it 404 or 410."),IF(D1066="Non-Indexable","Non-indexable ("&amp;E1066&amp;"). Keep if that is intentional; otherwise fix the canonical or noindex.",IF(AA1066="Merge","Overlaps with "&amp;I1066&amp;IF(N(J1066)&gt;0," (similarity "&amp;TEXT(J1066,"0.00")&amp;")","")&amp;", which gets more clicks. Merge the useful parts into it and 301 this URL.",IF(AA1066="Update",MID(IF(U1066="Yes","; Clicks down "&amp;TEXT(-P1066,"0%")&amp;" on the previous period","")&amp;IF(V1066="Yes","; Average position "&amp;TEXT(N1066,"0.0")&amp;" on "&amp;TEXT(L1066,"#,##0")&amp;" impressions (striking distance)","")&amp;IF(AND(T1066="Yes",N(L1066)&gt;=Rules!$B$6),"; Thin ("&amp;F1066&amp;" words) but has search demand",""),3,400),IF(AA1066="Prune","Low value: "&amp;N(K1066)&amp;" clicks, "&amp;N(L1066)&amp;" impressions, "&amp;N(Q1066)&amp;" sessions, no key events. Remove or noindex it and update internal links.",IF(AA1066="Redirect","Low value but "&amp;N(AC1066)&amp;" referring domains. 301 it to the closest relevant page to keep those links.",IF(AND(Z1066="No",Y1066="Yes",N(K1066)&lt;Rules!$B$5),"Low search traffic but it converts (key events: "&amp;S1066&amp;"). Keep it and link to it.",IF(W1066="Yes","Stronger than the page it overlaps ("&amp;I1066&amp;"). Keep; merge that page into this one.","Healthy: "&amp;N(K1066)&amp;" clicks"&amp;IF(ISNUMBER(N1066),", average position "&amp;TEXT(N1066,"0.0"),"")&amp;". Keep and monitor."))))))))))</f>
        <v/>
      </c>
      <c r="AE1066">
        <f>IF(A1066="","",IF(AD1066&lt;&gt;"",AD1066,AA1066))</f>
        <v/>
      </c>
    </row>
    <row r="1067">
      <c r="A1067">
        <f>IF(Crawl!A1066="","",Crawl!A1066)</f>
        <v/>
      </c>
      <c r="B1067">
        <f>IF(A1067="","",Crawl!EC1066)</f>
        <v/>
      </c>
      <c r="C1067">
        <f>IF(A1067="","",IFERROR(INDEX(Crawl!$A1066:$DZ1066,1,Rules!$H$6),""))</f>
        <v/>
      </c>
      <c r="D1067">
        <f>IF(A1067="","",IFERROR(INDEX(Crawl!$A1066:$DZ1066,1,Rules!$H$7),"")&amp;"")</f>
        <v/>
      </c>
      <c r="E1067">
        <f>IF(A1067="","",IFERROR(INDEX(Crawl!$A1066:$DZ1066,1,Rules!$H$8),"")&amp;"")</f>
        <v/>
      </c>
      <c r="F1067">
        <f>IF(A1067="","",IFERROR(INDEX(Crawl!$A1066:$DZ1066,1,Rules!$H$9),""))</f>
        <v/>
      </c>
      <c r="G1067">
        <f>IF(A1067="","",IFERROR(INDEX(Crawl!$A1066:$DZ1066,1,Rules!$H$10),""))</f>
        <v/>
      </c>
      <c r="H1067">
        <f>IF(A1067="","",IFERROR(INDEX(Crawl!$A1066:$DZ1066,1,Rules!$H$12),""))</f>
        <v/>
      </c>
      <c r="I1067">
        <f>IF(A1067="","",IF(AND(N(H1067)&gt;0,IFERROR(INDEX(Crawl!$A1066:$DZ1066,1,Rules!$H$11),"")&amp;""&lt;&gt;""),IFERROR(INDEX(Crawl!$A1066:$DZ1066,1,Rules!$H$11),"")&amp;"",IF(AND(ISNUMBER(J1067),N(J1067)&gt;=Rules!$B$12,IFERROR(INDEX(Crawl!$A1066:$DZ1066,1,Rules!$H$13),"")&amp;""&lt;&gt;""),IFERROR(INDEX(Crawl!$A1066:$DZ1066,1,Rules!$H$13),"")&amp;"","")))</f>
        <v/>
      </c>
      <c r="J1067" s="19">
        <f>IF(A1067="","",IF(IFERROR(INDEX(Crawl!$A1066:$DZ1066,1,Rules!$H$14),"")&amp;""="","",IFERROR(INDEX(Crawl!$A1066:$DZ1066,1,Rules!$H$14),"")))</f>
        <v/>
      </c>
      <c r="K1067">
        <f>IF(A1067="","",IFERROR(SUMIFS('GSC current'!$J$2:$J$2001,'GSC current'!$I$2:$I$2001,B1067),0))</f>
        <v/>
      </c>
      <c r="L1067">
        <f>IF(A1067="","",IFERROR(SUMIFS('GSC current'!$K$2:$K$2001,'GSC current'!$I$2:$I$2001,B1067),0))</f>
        <v/>
      </c>
      <c r="M1067" s="20">
        <f>IF(A1067="","",IF(N(L1067)&gt;0,K1067/L1067,""))</f>
        <v/>
      </c>
      <c r="N1067" s="21">
        <f>IF(A1067="","",IF(N(L1067)&gt;0,SUMIFS('GSC current'!$L$2:$L$2001,'GSC current'!$I$2:$I$2001,B1067)/L1067,""))</f>
        <v/>
      </c>
      <c r="O1067">
        <f>IF(A1067="","",IFERROR(SUMIFS('GSC previous'!$J$2:$J$2001,'GSC previous'!$I$2:$I$2001,B1067),0))</f>
        <v/>
      </c>
      <c r="P1067" s="22">
        <f>IF(A1067="","",IF(N(O1067)&gt;0,(K1067-O1067)/O1067,""))</f>
        <v/>
      </c>
      <c r="Q1067">
        <f>IF(A1067="","",IFERROR(SUMIFS(GA4!$P$2:$P$2001,GA4!$O$2:$O$2001,B1067),0))</f>
        <v/>
      </c>
      <c r="R1067" s="23">
        <f>IF(A1067="","",IF(N(Q1067)&gt;0,SUMIFS(GA4!$Q$2:$Q$2001,GA4!$O$2:$O$2001,B1067)/Q1067,""))</f>
        <v/>
      </c>
      <c r="S1067">
        <f>IF(A1067="","",IFERROR(SUMIFS(GA4!$R$2:$R$2001,GA4!$O$2:$O$2001,B1067),0))</f>
        <v/>
      </c>
      <c r="T1067">
        <f>IF(A1067="","",IF(AND(ISNUMBER(F1067),LEFT(C1067&amp;"",1)="2"),IF(F1067&lt;Rules!$B$9,"Yes","No"),"No"))</f>
        <v/>
      </c>
      <c r="U1067">
        <f>IF(A1067="","",IF(AND(N(O1067)&gt;=Rules!$B$8,ISNUMBER(P1067)),IF(P1067&lt;=-Rules!$B$7,"Yes","No"),"No"))</f>
        <v/>
      </c>
      <c r="V1067">
        <f>IF(A1067="","",IF(AND(N(L1067)&gt;=Rules!$B$6,ISNUMBER(N1067)),IF(AND(N1067&gt;=Rules!$B$10,N1067&lt;=Rules!$B$11),"Yes","No"),"No"))</f>
        <v/>
      </c>
      <c r="W1067">
        <f>IF(A1067="","",IF(I1067&lt;&gt;"","Yes","No"))</f>
        <v/>
      </c>
      <c r="X1067">
        <f>IF(I1067="","",IF(SUMIFS($K$3:$K$2002,$A$3:$A$2002,SUBSTITUTE(SUBSTITUTE(I1067,"?","~?"),"*","~*"))&gt;N(K1067),"Yes","No"))</f>
        <v/>
      </c>
      <c r="Y1067">
        <f>IF(A1067="","",IF(N(S1067)&gt;0,"Yes","No"))</f>
        <v/>
      </c>
      <c r="Z1067">
        <f>IF(A1067="","",IF(AND(N(K1067)&lt;Rules!$B$5,N(L1067)&lt;Rules!$B$6,N(Q1067)&lt;Rules!$B$13,Y1067="No"),"Yes","No"))</f>
        <v/>
      </c>
      <c r="AA1067">
        <f>IF(A1067="","",IF(LEFT(C1067&amp;"",1)="3","Redirect",IF(OR(LEFT(C1067&amp;"",1)="4",LEFT(C1067&amp;"",1)="5"),IF(OR(N(K1067)&gt;0,N(AC1067)&gt;=Rules!$B$14),"Redirect","Prune"),IF(D1067="Non-Indexable","Keep",IF(AND(W1067="Yes",X1067="Yes",Y1067="No"),"Merge",IF(OR(U1067="Yes",V1067="Yes",AND(T1067="Yes",N(L1067)&gt;=Rules!$B$6)),"Update",IF(Z1067="Yes",IF(N(AC1067)&gt;=Rules!$B$14,"Redirect","Prune"),"Keep")))))))</f>
        <v/>
      </c>
      <c r="AB1067">
        <f>IF(A1067="","",IF(LEFT(C1067&amp;"",1)="3","Already redirects ("&amp;C1067&amp;"). Update internal links to point at the final URL.",IF(OR(LEFT(C1067&amp;"",1)="4",LEFT(C1067&amp;"",1)="5"),IF(AA1067="Redirect","Returns "&amp;C1067&amp;" but still has "&amp;N(K1067)&amp;" clicks and "&amp;N(AC1067)&amp;" referring domains. 301 it to the closest live page.","Returns "&amp;C1067&amp;" with no clicks or links. Remove internal links and let it 404 or 410."),IF(D1067="Non-Indexable","Non-indexable ("&amp;E1067&amp;"). Keep if that is intentional; otherwise fix the canonical or noindex.",IF(AA1067="Merge","Overlaps with "&amp;I1067&amp;IF(N(J1067)&gt;0," (similarity "&amp;TEXT(J1067,"0.00")&amp;")","")&amp;", which gets more clicks. Merge the useful parts into it and 301 this URL.",IF(AA1067="Update",MID(IF(U1067="Yes","; Clicks down "&amp;TEXT(-P1067,"0%")&amp;" on the previous period","")&amp;IF(V1067="Yes","; Average position "&amp;TEXT(N1067,"0.0")&amp;" on "&amp;TEXT(L1067,"#,##0")&amp;" impressions (striking distance)","")&amp;IF(AND(T1067="Yes",N(L1067)&gt;=Rules!$B$6),"; Thin ("&amp;F1067&amp;" words) but has search demand",""),3,400),IF(AA1067="Prune","Low value: "&amp;N(K1067)&amp;" clicks, "&amp;N(L1067)&amp;" impressions, "&amp;N(Q1067)&amp;" sessions, no key events. Remove or noindex it and update internal links.",IF(AA1067="Redirect","Low value but "&amp;N(AC1067)&amp;" referring domains. 301 it to the closest relevant page to keep those links.",IF(AND(Z1067="No",Y1067="Yes",N(K1067)&lt;Rules!$B$5),"Low search traffic but it converts (key events: "&amp;S1067&amp;"). Keep it and link to it.",IF(W1067="Yes","Stronger than the page it overlaps ("&amp;I1067&amp;"). Keep; merge that page into this one.","Healthy: "&amp;N(K1067)&amp;" clicks"&amp;IF(ISNUMBER(N1067),", average position "&amp;TEXT(N1067,"0.0"),"")&amp;". Keep and monitor."))))))))))</f>
        <v/>
      </c>
      <c r="AE1067">
        <f>IF(A1067="","",IF(AD1067&lt;&gt;"",AD1067,AA1067))</f>
        <v/>
      </c>
    </row>
    <row r="1068">
      <c r="A1068">
        <f>IF(Crawl!A1067="","",Crawl!A1067)</f>
        <v/>
      </c>
      <c r="B1068">
        <f>IF(A1068="","",Crawl!EC1067)</f>
        <v/>
      </c>
      <c r="C1068">
        <f>IF(A1068="","",IFERROR(INDEX(Crawl!$A1067:$DZ1067,1,Rules!$H$6),""))</f>
        <v/>
      </c>
      <c r="D1068">
        <f>IF(A1068="","",IFERROR(INDEX(Crawl!$A1067:$DZ1067,1,Rules!$H$7),"")&amp;"")</f>
        <v/>
      </c>
      <c r="E1068">
        <f>IF(A1068="","",IFERROR(INDEX(Crawl!$A1067:$DZ1067,1,Rules!$H$8),"")&amp;"")</f>
        <v/>
      </c>
      <c r="F1068">
        <f>IF(A1068="","",IFERROR(INDEX(Crawl!$A1067:$DZ1067,1,Rules!$H$9),""))</f>
        <v/>
      </c>
      <c r="G1068">
        <f>IF(A1068="","",IFERROR(INDEX(Crawl!$A1067:$DZ1067,1,Rules!$H$10),""))</f>
        <v/>
      </c>
      <c r="H1068">
        <f>IF(A1068="","",IFERROR(INDEX(Crawl!$A1067:$DZ1067,1,Rules!$H$12),""))</f>
        <v/>
      </c>
      <c r="I1068">
        <f>IF(A1068="","",IF(AND(N(H1068)&gt;0,IFERROR(INDEX(Crawl!$A1067:$DZ1067,1,Rules!$H$11),"")&amp;""&lt;&gt;""),IFERROR(INDEX(Crawl!$A1067:$DZ1067,1,Rules!$H$11),"")&amp;"",IF(AND(ISNUMBER(J1068),N(J1068)&gt;=Rules!$B$12,IFERROR(INDEX(Crawl!$A1067:$DZ1067,1,Rules!$H$13),"")&amp;""&lt;&gt;""),IFERROR(INDEX(Crawl!$A1067:$DZ1067,1,Rules!$H$13),"")&amp;"","")))</f>
        <v/>
      </c>
      <c r="J1068" s="19">
        <f>IF(A1068="","",IF(IFERROR(INDEX(Crawl!$A1067:$DZ1067,1,Rules!$H$14),"")&amp;""="","",IFERROR(INDEX(Crawl!$A1067:$DZ1067,1,Rules!$H$14),"")))</f>
        <v/>
      </c>
      <c r="K1068">
        <f>IF(A1068="","",IFERROR(SUMIFS('GSC current'!$J$2:$J$2001,'GSC current'!$I$2:$I$2001,B1068),0))</f>
        <v/>
      </c>
      <c r="L1068">
        <f>IF(A1068="","",IFERROR(SUMIFS('GSC current'!$K$2:$K$2001,'GSC current'!$I$2:$I$2001,B1068),0))</f>
        <v/>
      </c>
      <c r="M1068" s="20">
        <f>IF(A1068="","",IF(N(L1068)&gt;0,K1068/L1068,""))</f>
        <v/>
      </c>
      <c r="N1068" s="21">
        <f>IF(A1068="","",IF(N(L1068)&gt;0,SUMIFS('GSC current'!$L$2:$L$2001,'GSC current'!$I$2:$I$2001,B1068)/L1068,""))</f>
        <v/>
      </c>
      <c r="O1068">
        <f>IF(A1068="","",IFERROR(SUMIFS('GSC previous'!$J$2:$J$2001,'GSC previous'!$I$2:$I$2001,B1068),0))</f>
        <v/>
      </c>
      <c r="P1068" s="22">
        <f>IF(A1068="","",IF(N(O1068)&gt;0,(K1068-O1068)/O1068,""))</f>
        <v/>
      </c>
      <c r="Q1068">
        <f>IF(A1068="","",IFERROR(SUMIFS(GA4!$P$2:$P$2001,GA4!$O$2:$O$2001,B1068),0))</f>
        <v/>
      </c>
      <c r="R1068" s="23">
        <f>IF(A1068="","",IF(N(Q1068)&gt;0,SUMIFS(GA4!$Q$2:$Q$2001,GA4!$O$2:$O$2001,B1068)/Q1068,""))</f>
        <v/>
      </c>
      <c r="S1068">
        <f>IF(A1068="","",IFERROR(SUMIFS(GA4!$R$2:$R$2001,GA4!$O$2:$O$2001,B1068),0))</f>
        <v/>
      </c>
      <c r="T1068">
        <f>IF(A1068="","",IF(AND(ISNUMBER(F1068),LEFT(C1068&amp;"",1)="2"),IF(F1068&lt;Rules!$B$9,"Yes","No"),"No"))</f>
        <v/>
      </c>
      <c r="U1068">
        <f>IF(A1068="","",IF(AND(N(O1068)&gt;=Rules!$B$8,ISNUMBER(P1068)),IF(P1068&lt;=-Rules!$B$7,"Yes","No"),"No"))</f>
        <v/>
      </c>
      <c r="V1068">
        <f>IF(A1068="","",IF(AND(N(L1068)&gt;=Rules!$B$6,ISNUMBER(N1068)),IF(AND(N1068&gt;=Rules!$B$10,N1068&lt;=Rules!$B$11),"Yes","No"),"No"))</f>
        <v/>
      </c>
      <c r="W1068">
        <f>IF(A1068="","",IF(I1068&lt;&gt;"","Yes","No"))</f>
        <v/>
      </c>
      <c r="X1068">
        <f>IF(I1068="","",IF(SUMIFS($K$3:$K$2002,$A$3:$A$2002,SUBSTITUTE(SUBSTITUTE(I1068,"?","~?"),"*","~*"))&gt;N(K1068),"Yes","No"))</f>
        <v/>
      </c>
      <c r="Y1068">
        <f>IF(A1068="","",IF(N(S1068)&gt;0,"Yes","No"))</f>
        <v/>
      </c>
      <c r="Z1068">
        <f>IF(A1068="","",IF(AND(N(K1068)&lt;Rules!$B$5,N(L1068)&lt;Rules!$B$6,N(Q1068)&lt;Rules!$B$13,Y1068="No"),"Yes","No"))</f>
        <v/>
      </c>
      <c r="AA1068">
        <f>IF(A1068="","",IF(LEFT(C1068&amp;"",1)="3","Redirect",IF(OR(LEFT(C1068&amp;"",1)="4",LEFT(C1068&amp;"",1)="5"),IF(OR(N(K1068)&gt;0,N(AC1068)&gt;=Rules!$B$14),"Redirect","Prune"),IF(D1068="Non-Indexable","Keep",IF(AND(W1068="Yes",X1068="Yes",Y1068="No"),"Merge",IF(OR(U1068="Yes",V1068="Yes",AND(T1068="Yes",N(L1068)&gt;=Rules!$B$6)),"Update",IF(Z1068="Yes",IF(N(AC1068)&gt;=Rules!$B$14,"Redirect","Prune"),"Keep")))))))</f>
        <v/>
      </c>
      <c r="AB1068">
        <f>IF(A1068="","",IF(LEFT(C1068&amp;"",1)="3","Already redirects ("&amp;C1068&amp;"). Update internal links to point at the final URL.",IF(OR(LEFT(C1068&amp;"",1)="4",LEFT(C1068&amp;"",1)="5"),IF(AA1068="Redirect","Returns "&amp;C1068&amp;" but still has "&amp;N(K1068)&amp;" clicks and "&amp;N(AC1068)&amp;" referring domains. 301 it to the closest live page.","Returns "&amp;C1068&amp;" with no clicks or links. Remove internal links and let it 404 or 410."),IF(D1068="Non-Indexable","Non-indexable ("&amp;E1068&amp;"). Keep if that is intentional; otherwise fix the canonical or noindex.",IF(AA1068="Merge","Overlaps with "&amp;I1068&amp;IF(N(J1068)&gt;0," (similarity "&amp;TEXT(J1068,"0.00")&amp;")","")&amp;", which gets more clicks. Merge the useful parts into it and 301 this URL.",IF(AA1068="Update",MID(IF(U1068="Yes","; Clicks down "&amp;TEXT(-P1068,"0%")&amp;" on the previous period","")&amp;IF(V1068="Yes","; Average position "&amp;TEXT(N1068,"0.0")&amp;" on "&amp;TEXT(L1068,"#,##0")&amp;" impressions (striking distance)","")&amp;IF(AND(T1068="Yes",N(L1068)&gt;=Rules!$B$6),"; Thin ("&amp;F1068&amp;" words) but has search demand",""),3,400),IF(AA1068="Prune","Low value: "&amp;N(K1068)&amp;" clicks, "&amp;N(L1068)&amp;" impressions, "&amp;N(Q1068)&amp;" sessions, no key events. Remove or noindex it and update internal links.",IF(AA1068="Redirect","Low value but "&amp;N(AC1068)&amp;" referring domains. 301 it to the closest relevant page to keep those links.",IF(AND(Z1068="No",Y1068="Yes",N(K1068)&lt;Rules!$B$5),"Low search traffic but it converts (key events: "&amp;S1068&amp;"). Keep it and link to it.",IF(W1068="Yes","Stronger than the page it overlaps ("&amp;I1068&amp;"). Keep; merge that page into this one.","Healthy: "&amp;N(K1068)&amp;" clicks"&amp;IF(ISNUMBER(N1068),", average position "&amp;TEXT(N1068,"0.0"),"")&amp;". Keep and monitor."))))))))))</f>
        <v/>
      </c>
      <c r="AE1068">
        <f>IF(A1068="","",IF(AD1068&lt;&gt;"",AD1068,AA1068))</f>
        <v/>
      </c>
    </row>
    <row r="1069">
      <c r="A1069">
        <f>IF(Crawl!A1068="","",Crawl!A1068)</f>
        <v/>
      </c>
      <c r="B1069">
        <f>IF(A1069="","",Crawl!EC1068)</f>
        <v/>
      </c>
      <c r="C1069">
        <f>IF(A1069="","",IFERROR(INDEX(Crawl!$A1068:$DZ1068,1,Rules!$H$6),""))</f>
        <v/>
      </c>
      <c r="D1069">
        <f>IF(A1069="","",IFERROR(INDEX(Crawl!$A1068:$DZ1068,1,Rules!$H$7),"")&amp;"")</f>
        <v/>
      </c>
      <c r="E1069">
        <f>IF(A1069="","",IFERROR(INDEX(Crawl!$A1068:$DZ1068,1,Rules!$H$8),"")&amp;"")</f>
        <v/>
      </c>
      <c r="F1069">
        <f>IF(A1069="","",IFERROR(INDEX(Crawl!$A1068:$DZ1068,1,Rules!$H$9),""))</f>
        <v/>
      </c>
      <c r="G1069">
        <f>IF(A1069="","",IFERROR(INDEX(Crawl!$A1068:$DZ1068,1,Rules!$H$10),""))</f>
        <v/>
      </c>
      <c r="H1069">
        <f>IF(A1069="","",IFERROR(INDEX(Crawl!$A1068:$DZ1068,1,Rules!$H$12),""))</f>
        <v/>
      </c>
      <c r="I1069">
        <f>IF(A1069="","",IF(AND(N(H1069)&gt;0,IFERROR(INDEX(Crawl!$A1068:$DZ1068,1,Rules!$H$11),"")&amp;""&lt;&gt;""),IFERROR(INDEX(Crawl!$A1068:$DZ1068,1,Rules!$H$11),"")&amp;"",IF(AND(ISNUMBER(J1069),N(J1069)&gt;=Rules!$B$12,IFERROR(INDEX(Crawl!$A1068:$DZ1068,1,Rules!$H$13),"")&amp;""&lt;&gt;""),IFERROR(INDEX(Crawl!$A1068:$DZ1068,1,Rules!$H$13),"")&amp;"","")))</f>
        <v/>
      </c>
      <c r="J1069" s="19">
        <f>IF(A1069="","",IF(IFERROR(INDEX(Crawl!$A1068:$DZ1068,1,Rules!$H$14),"")&amp;""="","",IFERROR(INDEX(Crawl!$A1068:$DZ1068,1,Rules!$H$14),"")))</f>
        <v/>
      </c>
      <c r="K1069">
        <f>IF(A1069="","",IFERROR(SUMIFS('GSC current'!$J$2:$J$2001,'GSC current'!$I$2:$I$2001,B1069),0))</f>
        <v/>
      </c>
      <c r="L1069">
        <f>IF(A1069="","",IFERROR(SUMIFS('GSC current'!$K$2:$K$2001,'GSC current'!$I$2:$I$2001,B1069),0))</f>
        <v/>
      </c>
      <c r="M1069" s="20">
        <f>IF(A1069="","",IF(N(L1069)&gt;0,K1069/L1069,""))</f>
        <v/>
      </c>
      <c r="N1069" s="21">
        <f>IF(A1069="","",IF(N(L1069)&gt;0,SUMIFS('GSC current'!$L$2:$L$2001,'GSC current'!$I$2:$I$2001,B1069)/L1069,""))</f>
        <v/>
      </c>
      <c r="O1069">
        <f>IF(A1069="","",IFERROR(SUMIFS('GSC previous'!$J$2:$J$2001,'GSC previous'!$I$2:$I$2001,B1069),0))</f>
        <v/>
      </c>
      <c r="P1069" s="22">
        <f>IF(A1069="","",IF(N(O1069)&gt;0,(K1069-O1069)/O1069,""))</f>
        <v/>
      </c>
      <c r="Q1069">
        <f>IF(A1069="","",IFERROR(SUMIFS(GA4!$P$2:$P$2001,GA4!$O$2:$O$2001,B1069),0))</f>
        <v/>
      </c>
      <c r="R1069" s="23">
        <f>IF(A1069="","",IF(N(Q1069)&gt;0,SUMIFS(GA4!$Q$2:$Q$2001,GA4!$O$2:$O$2001,B1069)/Q1069,""))</f>
        <v/>
      </c>
      <c r="S1069">
        <f>IF(A1069="","",IFERROR(SUMIFS(GA4!$R$2:$R$2001,GA4!$O$2:$O$2001,B1069),0))</f>
        <v/>
      </c>
      <c r="T1069">
        <f>IF(A1069="","",IF(AND(ISNUMBER(F1069),LEFT(C1069&amp;"",1)="2"),IF(F1069&lt;Rules!$B$9,"Yes","No"),"No"))</f>
        <v/>
      </c>
      <c r="U1069">
        <f>IF(A1069="","",IF(AND(N(O1069)&gt;=Rules!$B$8,ISNUMBER(P1069)),IF(P1069&lt;=-Rules!$B$7,"Yes","No"),"No"))</f>
        <v/>
      </c>
      <c r="V1069">
        <f>IF(A1069="","",IF(AND(N(L1069)&gt;=Rules!$B$6,ISNUMBER(N1069)),IF(AND(N1069&gt;=Rules!$B$10,N1069&lt;=Rules!$B$11),"Yes","No"),"No"))</f>
        <v/>
      </c>
      <c r="W1069">
        <f>IF(A1069="","",IF(I1069&lt;&gt;"","Yes","No"))</f>
        <v/>
      </c>
      <c r="X1069">
        <f>IF(I1069="","",IF(SUMIFS($K$3:$K$2002,$A$3:$A$2002,SUBSTITUTE(SUBSTITUTE(I1069,"?","~?"),"*","~*"))&gt;N(K1069),"Yes","No"))</f>
        <v/>
      </c>
      <c r="Y1069">
        <f>IF(A1069="","",IF(N(S1069)&gt;0,"Yes","No"))</f>
        <v/>
      </c>
      <c r="Z1069">
        <f>IF(A1069="","",IF(AND(N(K1069)&lt;Rules!$B$5,N(L1069)&lt;Rules!$B$6,N(Q1069)&lt;Rules!$B$13,Y1069="No"),"Yes","No"))</f>
        <v/>
      </c>
      <c r="AA1069">
        <f>IF(A1069="","",IF(LEFT(C1069&amp;"",1)="3","Redirect",IF(OR(LEFT(C1069&amp;"",1)="4",LEFT(C1069&amp;"",1)="5"),IF(OR(N(K1069)&gt;0,N(AC1069)&gt;=Rules!$B$14),"Redirect","Prune"),IF(D1069="Non-Indexable","Keep",IF(AND(W1069="Yes",X1069="Yes",Y1069="No"),"Merge",IF(OR(U1069="Yes",V1069="Yes",AND(T1069="Yes",N(L1069)&gt;=Rules!$B$6)),"Update",IF(Z1069="Yes",IF(N(AC1069)&gt;=Rules!$B$14,"Redirect","Prune"),"Keep")))))))</f>
        <v/>
      </c>
      <c r="AB1069">
        <f>IF(A1069="","",IF(LEFT(C1069&amp;"",1)="3","Already redirects ("&amp;C1069&amp;"). Update internal links to point at the final URL.",IF(OR(LEFT(C1069&amp;"",1)="4",LEFT(C1069&amp;"",1)="5"),IF(AA1069="Redirect","Returns "&amp;C1069&amp;" but still has "&amp;N(K1069)&amp;" clicks and "&amp;N(AC1069)&amp;" referring domains. 301 it to the closest live page.","Returns "&amp;C1069&amp;" with no clicks or links. Remove internal links and let it 404 or 410."),IF(D1069="Non-Indexable","Non-indexable ("&amp;E1069&amp;"). Keep if that is intentional; otherwise fix the canonical or noindex.",IF(AA1069="Merge","Overlaps with "&amp;I1069&amp;IF(N(J1069)&gt;0," (similarity "&amp;TEXT(J1069,"0.00")&amp;")","")&amp;", which gets more clicks. Merge the useful parts into it and 301 this URL.",IF(AA1069="Update",MID(IF(U1069="Yes","; Clicks down "&amp;TEXT(-P1069,"0%")&amp;" on the previous period","")&amp;IF(V1069="Yes","; Average position "&amp;TEXT(N1069,"0.0")&amp;" on "&amp;TEXT(L1069,"#,##0")&amp;" impressions (striking distance)","")&amp;IF(AND(T1069="Yes",N(L1069)&gt;=Rules!$B$6),"; Thin ("&amp;F1069&amp;" words) but has search demand",""),3,400),IF(AA1069="Prune","Low value: "&amp;N(K1069)&amp;" clicks, "&amp;N(L1069)&amp;" impressions, "&amp;N(Q1069)&amp;" sessions, no key events. Remove or noindex it and update internal links.",IF(AA1069="Redirect","Low value but "&amp;N(AC1069)&amp;" referring domains. 301 it to the closest relevant page to keep those links.",IF(AND(Z1069="No",Y1069="Yes",N(K1069)&lt;Rules!$B$5),"Low search traffic but it converts (key events: "&amp;S1069&amp;"). Keep it and link to it.",IF(W1069="Yes","Stronger than the page it overlaps ("&amp;I1069&amp;"). Keep; merge that page into this one.","Healthy: "&amp;N(K1069)&amp;" clicks"&amp;IF(ISNUMBER(N1069),", average position "&amp;TEXT(N1069,"0.0"),"")&amp;". Keep and monitor."))))))))))</f>
        <v/>
      </c>
      <c r="AE1069">
        <f>IF(A1069="","",IF(AD1069&lt;&gt;"",AD1069,AA1069))</f>
        <v/>
      </c>
    </row>
    <row r="1070">
      <c r="A1070">
        <f>IF(Crawl!A1069="","",Crawl!A1069)</f>
        <v/>
      </c>
      <c r="B1070">
        <f>IF(A1070="","",Crawl!EC1069)</f>
        <v/>
      </c>
      <c r="C1070">
        <f>IF(A1070="","",IFERROR(INDEX(Crawl!$A1069:$DZ1069,1,Rules!$H$6),""))</f>
        <v/>
      </c>
      <c r="D1070">
        <f>IF(A1070="","",IFERROR(INDEX(Crawl!$A1069:$DZ1069,1,Rules!$H$7),"")&amp;"")</f>
        <v/>
      </c>
      <c r="E1070">
        <f>IF(A1070="","",IFERROR(INDEX(Crawl!$A1069:$DZ1069,1,Rules!$H$8),"")&amp;"")</f>
        <v/>
      </c>
      <c r="F1070">
        <f>IF(A1070="","",IFERROR(INDEX(Crawl!$A1069:$DZ1069,1,Rules!$H$9),""))</f>
        <v/>
      </c>
      <c r="G1070">
        <f>IF(A1070="","",IFERROR(INDEX(Crawl!$A1069:$DZ1069,1,Rules!$H$10),""))</f>
        <v/>
      </c>
      <c r="H1070">
        <f>IF(A1070="","",IFERROR(INDEX(Crawl!$A1069:$DZ1069,1,Rules!$H$12),""))</f>
        <v/>
      </c>
      <c r="I1070">
        <f>IF(A1070="","",IF(AND(N(H1070)&gt;0,IFERROR(INDEX(Crawl!$A1069:$DZ1069,1,Rules!$H$11),"")&amp;""&lt;&gt;""),IFERROR(INDEX(Crawl!$A1069:$DZ1069,1,Rules!$H$11),"")&amp;"",IF(AND(ISNUMBER(J1070),N(J1070)&gt;=Rules!$B$12,IFERROR(INDEX(Crawl!$A1069:$DZ1069,1,Rules!$H$13),"")&amp;""&lt;&gt;""),IFERROR(INDEX(Crawl!$A1069:$DZ1069,1,Rules!$H$13),"")&amp;"","")))</f>
        <v/>
      </c>
      <c r="J1070" s="19">
        <f>IF(A1070="","",IF(IFERROR(INDEX(Crawl!$A1069:$DZ1069,1,Rules!$H$14),"")&amp;""="","",IFERROR(INDEX(Crawl!$A1069:$DZ1069,1,Rules!$H$14),"")))</f>
        <v/>
      </c>
      <c r="K1070">
        <f>IF(A1070="","",IFERROR(SUMIFS('GSC current'!$J$2:$J$2001,'GSC current'!$I$2:$I$2001,B1070),0))</f>
        <v/>
      </c>
      <c r="L1070">
        <f>IF(A1070="","",IFERROR(SUMIFS('GSC current'!$K$2:$K$2001,'GSC current'!$I$2:$I$2001,B1070),0))</f>
        <v/>
      </c>
      <c r="M1070" s="20">
        <f>IF(A1070="","",IF(N(L1070)&gt;0,K1070/L1070,""))</f>
        <v/>
      </c>
      <c r="N1070" s="21">
        <f>IF(A1070="","",IF(N(L1070)&gt;0,SUMIFS('GSC current'!$L$2:$L$2001,'GSC current'!$I$2:$I$2001,B1070)/L1070,""))</f>
        <v/>
      </c>
      <c r="O1070">
        <f>IF(A1070="","",IFERROR(SUMIFS('GSC previous'!$J$2:$J$2001,'GSC previous'!$I$2:$I$2001,B1070),0))</f>
        <v/>
      </c>
      <c r="P1070" s="22">
        <f>IF(A1070="","",IF(N(O1070)&gt;0,(K1070-O1070)/O1070,""))</f>
        <v/>
      </c>
      <c r="Q1070">
        <f>IF(A1070="","",IFERROR(SUMIFS(GA4!$P$2:$P$2001,GA4!$O$2:$O$2001,B1070),0))</f>
        <v/>
      </c>
      <c r="R1070" s="23">
        <f>IF(A1070="","",IF(N(Q1070)&gt;0,SUMIFS(GA4!$Q$2:$Q$2001,GA4!$O$2:$O$2001,B1070)/Q1070,""))</f>
        <v/>
      </c>
      <c r="S1070">
        <f>IF(A1070="","",IFERROR(SUMIFS(GA4!$R$2:$R$2001,GA4!$O$2:$O$2001,B1070),0))</f>
        <v/>
      </c>
      <c r="T1070">
        <f>IF(A1070="","",IF(AND(ISNUMBER(F1070),LEFT(C1070&amp;"",1)="2"),IF(F1070&lt;Rules!$B$9,"Yes","No"),"No"))</f>
        <v/>
      </c>
      <c r="U1070">
        <f>IF(A1070="","",IF(AND(N(O1070)&gt;=Rules!$B$8,ISNUMBER(P1070)),IF(P1070&lt;=-Rules!$B$7,"Yes","No"),"No"))</f>
        <v/>
      </c>
      <c r="V1070">
        <f>IF(A1070="","",IF(AND(N(L1070)&gt;=Rules!$B$6,ISNUMBER(N1070)),IF(AND(N1070&gt;=Rules!$B$10,N1070&lt;=Rules!$B$11),"Yes","No"),"No"))</f>
        <v/>
      </c>
      <c r="W1070">
        <f>IF(A1070="","",IF(I1070&lt;&gt;"","Yes","No"))</f>
        <v/>
      </c>
      <c r="X1070">
        <f>IF(I1070="","",IF(SUMIFS($K$3:$K$2002,$A$3:$A$2002,SUBSTITUTE(SUBSTITUTE(I1070,"?","~?"),"*","~*"))&gt;N(K1070),"Yes","No"))</f>
        <v/>
      </c>
      <c r="Y1070">
        <f>IF(A1070="","",IF(N(S1070)&gt;0,"Yes","No"))</f>
        <v/>
      </c>
      <c r="Z1070">
        <f>IF(A1070="","",IF(AND(N(K1070)&lt;Rules!$B$5,N(L1070)&lt;Rules!$B$6,N(Q1070)&lt;Rules!$B$13,Y1070="No"),"Yes","No"))</f>
        <v/>
      </c>
      <c r="AA1070">
        <f>IF(A1070="","",IF(LEFT(C1070&amp;"",1)="3","Redirect",IF(OR(LEFT(C1070&amp;"",1)="4",LEFT(C1070&amp;"",1)="5"),IF(OR(N(K1070)&gt;0,N(AC1070)&gt;=Rules!$B$14),"Redirect","Prune"),IF(D1070="Non-Indexable","Keep",IF(AND(W1070="Yes",X1070="Yes",Y1070="No"),"Merge",IF(OR(U1070="Yes",V1070="Yes",AND(T1070="Yes",N(L1070)&gt;=Rules!$B$6)),"Update",IF(Z1070="Yes",IF(N(AC1070)&gt;=Rules!$B$14,"Redirect","Prune"),"Keep")))))))</f>
        <v/>
      </c>
      <c r="AB1070">
        <f>IF(A1070="","",IF(LEFT(C1070&amp;"",1)="3","Already redirects ("&amp;C1070&amp;"). Update internal links to point at the final URL.",IF(OR(LEFT(C1070&amp;"",1)="4",LEFT(C1070&amp;"",1)="5"),IF(AA1070="Redirect","Returns "&amp;C1070&amp;" but still has "&amp;N(K1070)&amp;" clicks and "&amp;N(AC1070)&amp;" referring domains. 301 it to the closest live page.","Returns "&amp;C1070&amp;" with no clicks or links. Remove internal links and let it 404 or 410."),IF(D1070="Non-Indexable","Non-indexable ("&amp;E1070&amp;"). Keep if that is intentional; otherwise fix the canonical or noindex.",IF(AA1070="Merge","Overlaps with "&amp;I1070&amp;IF(N(J1070)&gt;0," (similarity "&amp;TEXT(J1070,"0.00")&amp;")","")&amp;", which gets more clicks. Merge the useful parts into it and 301 this URL.",IF(AA1070="Update",MID(IF(U1070="Yes","; Clicks down "&amp;TEXT(-P1070,"0%")&amp;" on the previous period","")&amp;IF(V1070="Yes","; Average position "&amp;TEXT(N1070,"0.0")&amp;" on "&amp;TEXT(L1070,"#,##0")&amp;" impressions (striking distance)","")&amp;IF(AND(T1070="Yes",N(L1070)&gt;=Rules!$B$6),"; Thin ("&amp;F1070&amp;" words) but has search demand",""),3,400),IF(AA1070="Prune","Low value: "&amp;N(K1070)&amp;" clicks, "&amp;N(L1070)&amp;" impressions, "&amp;N(Q1070)&amp;" sessions, no key events. Remove or noindex it and update internal links.",IF(AA1070="Redirect","Low value but "&amp;N(AC1070)&amp;" referring domains. 301 it to the closest relevant page to keep those links.",IF(AND(Z1070="No",Y1070="Yes",N(K1070)&lt;Rules!$B$5),"Low search traffic but it converts (key events: "&amp;S1070&amp;"). Keep it and link to it.",IF(W1070="Yes","Stronger than the page it overlaps ("&amp;I1070&amp;"). Keep; merge that page into this one.","Healthy: "&amp;N(K1070)&amp;" clicks"&amp;IF(ISNUMBER(N1070),", average position "&amp;TEXT(N1070,"0.0"),"")&amp;". Keep and monitor."))))))))))</f>
        <v/>
      </c>
      <c r="AE1070">
        <f>IF(A1070="","",IF(AD1070&lt;&gt;"",AD1070,AA1070))</f>
        <v/>
      </c>
    </row>
    <row r="1071">
      <c r="A1071">
        <f>IF(Crawl!A1070="","",Crawl!A1070)</f>
        <v/>
      </c>
      <c r="B1071">
        <f>IF(A1071="","",Crawl!EC1070)</f>
        <v/>
      </c>
      <c r="C1071">
        <f>IF(A1071="","",IFERROR(INDEX(Crawl!$A1070:$DZ1070,1,Rules!$H$6),""))</f>
        <v/>
      </c>
      <c r="D1071">
        <f>IF(A1071="","",IFERROR(INDEX(Crawl!$A1070:$DZ1070,1,Rules!$H$7),"")&amp;"")</f>
        <v/>
      </c>
      <c r="E1071">
        <f>IF(A1071="","",IFERROR(INDEX(Crawl!$A1070:$DZ1070,1,Rules!$H$8),"")&amp;"")</f>
        <v/>
      </c>
      <c r="F1071">
        <f>IF(A1071="","",IFERROR(INDEX(Crawl!$A1070:$DZ1070,1,Rules!$H$9),""))</f>
        <v/>
      </c>
      <c r="G1071">
        <f>IF(A1071="","",IFERROR(INDEX(Crawl!$A1070:$DZ1070,1,Rules!$H$10),""))</f>
        <v/>
      </c>
      <c r="H1071">
        <f>IF(A1071="","",IFERROR(INDEX(Crawl!$A1070:$DZ1070,1,Rules!$H$12),""))</f>
        <v/>
      </c>
      <c r="I1071">
        <f>IF(A1071="","",IF(AND(N(H1071)&gt;0,IFERROR(INDEX(Crawl!$A1070:$DZ1070,1,Rules!$H$11),"")&amp;""&lt;&gt;""),IFERROR(INDEX(Crawl!$A1070:$DZ1070,1,Rules!$H$11),"")&amp;"",IF(AND(ISNUMBER(J1071),N(J1071)&gt;=Rules!$B$12,IFERROR(INDEX(Crawl!$A1070:$DZ1070,1,Rules!$H$13),"")&amp;""&lt;&gt;""),IFERROR(INDEX(Crawl!$A1070:$DZ1070,1,Rules!$H$13),"")&amp;"","")))</f>
        <v/>
      </c>
      <c r="J1071" s="19">
        <f>IF(A1071="","",IF(IFERROR(INDEX(Crawl!$A1070:$DZ1070,1,Rules!$H$14),"")&amp;""="","",IFERROR(INDEX(Crawl!$A1070:$DZ1070,1,Rules!$H$14),"")))</f>
        <v/>
      </c>
      <c r="K1071">
        <f>IF(A1071="","",IFERROR(SUMIFS('GSC current'!$J$2:$J$2001,'GSC current'!$I$2:$I$2001,B1071),0))</f>
        <v/>
      </c>
      <c r="L1071">
        <f>IF(A1071="","",IFERROR(SUMIFS('GSC current'!$K$2:$K$2001,'GSC current'!$I$2:$I$2001,B1071),0))</f>
        <v/>
      </c>
      <c r="M1071" s="20">
        <f>IF(A1071="","",IF(N(L1071)&gt;0,K1071/L1071,""))</f>
        <v/>
      </c>
      <c r="N1071" s="21">
        <f>IF(A1071="","",IF(N(L1071)&gt;0,SUMIFS('GSC current'!$L$2:$L$2001,'GSC current'!$I$2:$I$2001,B1071)/L1071,""))</f>
        <v/>
      </c>
      <c r="O1071">
        <f>IF(A1071="","",IFERROR(SUMIFS('GSC previous'!$J$2:$J$2001,'GSC previous'!$I$2:$I$2001,B1071),0))</f>
        <v/>
      </c>
      <c r="P1071" s="22">
        <f>IF(A1071="","",IF(N(O1071)&gt;0,(K1071-O1071)/O1071,""))</f>
        <v/>
      </c>
      <c r="Q1071">
        <f>IF(A1071="","",IFERROR(SUMIFS(GA4!$P$2:$P$2001,GA4!$O$2:$O$2001,B1071),0))</f>
        <v/>
      </c>
      <c r="R1071" s="23">
        <f>IF(A1071="","",IF(N(Q1071)&gt;0,SUMIFS(GA4!$Q$2:$Q$2001,GA4!$O$2:$O$2001,B1071)/Q1071,""))</f>
        <v/>
      </c>
      <c r="S1071">
        <f>IF(A1071="","",IFERROR(SUMIFS(GA4!$R$2:$R$2001,GA4!$O$2:$O$2001,B1071),0))</f>
        <v/>
      </c>
      <c r="T1071">
        <f>IF(A1071="","",IF(AND(ISNUMBER(F1071),LEFT(C1071&amp;"",1)="2"),IF(F1071&lt;Rules!$B$9,"Yes","No"),"No"))</f>
        <v/>
      </c>
      <c r="U1071">
        <f>IF(A1071="","",IF(AND(N(O1071)&gt;=Rules!$B$8,ISNUMBER(P1071)),IF(P1071&lt;=-Rules!$B$7,"Yes","No"),"No"))</f>
        <v/>
      </c>
      <c r="V1071">
        <f>IF(A1071="","",IF(AND(N(L1071)&gt;=Rules!$B$6,ISNUMBER(N1071)),IF(AND(N1071&gt;=Rules!$B$10,N1071&lt;=Rules!$B$11),"Yes","No"),"No"))</f>
        <v/>
      </c>
      <c r="W1071">
        <f>IF(A1071="","",IF(I1071&lt;&gt;"","Yes","No"))</f>
        <v/>
      </c>
      <c r="X1071">
        <f>IF(I1071="","",IF(SUMIFS($K$3:$K$2002,$A$3:$A$2002,SUBSTITUTE(SUBSTITUTE(I1071,"?","~?"),"*","~*"))&gt;N(K1071),"Yes","No"))</f>
        <v/>
      </c>
      <c r="Y1071">
        <f>IF(A1071="","",IF(N(S1071)&gt;0,"Yes","No"))</f>
        <v/>
      </c>
      <c r="Z1071">
        <f>IF(A1071="","",IF(AND(N(K1071)&lt;Rules!$B$5,N(L1071)&lt;Rules!$B$6,N(Q1071)&lt;Rules!$B$13,Y1071="No"),"Yes","No"))</f>
        <v/>
      </c>
      <c r="AA1071">
        <f>IF(A1071="","",IF(LEFT(C1071&amp;"",1)="3","Redirect",IF(OR(LEFT(C1071&amp;"",1)="4",LEFT(C1071&amp;"",1)="5"),IF(OR(N(K1071)&gt;0,N(AC1071)&gt;=Rules!$B$14),"Redirect","Prune"),IF(D1071="Non-Indexable","Keep",IF(AND(W1071="Yes",X1071="Yes",Y1071="No"),"Merge",IF(OR(U1071="Yes",V1071="Yes",AND(T1071="Yes",N(L1071)&gt;=Rules!$B$6)),"Update",IF(Z1071="Yes",IF(N(AC1071)&gt;=Rules!$B$14,"Redirect","Prune"),"Keep")))))))</f>
        <v/>
      </c>
      <c r="AB1071">
        <f>IF(A1071="","",IF(LEFT(C1071&amp;"",1)="3","Already redirects ("&amp;C1071&amp;"). Update internal links to point at the final URL.",IF(OR(LEFT(C1071&amp;"",1)="4",LEFT(C1071&amp;"",1)="5"),IF(AA1071="Redirect","Returns "&amp;C1071&amp;" but still has "&amp;N(K1071)&amp;" clicks and "&amp;N(AC1071)&amp;" referring domains. 301 it to the closest live page.","Returns "&amp;C1071&amp;" with no clicks or links. Remove internal links and let it 404 or 410."),IF(D1071="Non-Indexable","Non-indexable ("&amp;E1071&amp;"). Keep if that is intentional; otherwise fix the canonical or noindex.",IF(AA1071="Merge","Overlaps with "&amp;I1071&amp;IF(N(J1071)&gt;0," (similarity "&amp;TEXT(J1071,"0.00")&amp;")","")&amp;", which gets more clicks. Merge the useful parts into it and 301 this URL.",IF(AA1071="Update",MID(IF(U1071="Yes","; Clicks down "&amp;TEXT(-P1071,"0%")&amp;" on the previous period","")&amp;IF(V1071="Yes","; Average position "&amp;TEXT(N1071,"0.0")&amp;" on "&amp;TEXT(L1071,"#,##0")&amp;" impressions (striking distance)","")&amp;IF(AND(T1071="Yes",N(L1071)&gt;=Rules!$B$6),"; Thin ("&amp;F1071&amp;" words) but has search demand",""),3,400),IF(AA1071="Prune","Low value: "&amp;N(K1071)&amp;" clicks, "&amp;N(L1071)&amp;" impressions, "&amp;N(Q1071)&amp;" sessions, no key events. Remove or noindex it and update internal links.",IF(AA1071="Redirect","Low value but "&amp;N(AC1071)&amp;" referring domains. 301 it to the closest relevant page to keep those links.",IF(AND(Z1071="No",Y1071="Yes",N(K1071)&lt;Rules!$B$5),"Low search traffic but it converts (key events: "&amp;S1071&amp;"). Keep it and link to it.",IF(W1071="Yes","Stronger than the page it overlaps ("&amp;I1071&amp;"). Keep; merge that page into this one.","Healthy: "&amp;N(K1071)&amp;" clicks"&amp;IF(ISNUMBER(N1071),", average position "&amp;TEXT(N1071,"0.0"),"")&amp;". Keep and monitor."))))))))))</f>
        <v/>
      </c>
      <c r="AE1071">
        <f>IF(A1071="","",IF(AD1071&lt;&gt;"",AD1071,AA1071))</f>
        <v/>
      </c>
    </row>
    <row r="1072">
      <c r="A1072">
        <f>IF(Crawl!A1071="","",Crawl!A1071)</f>
        <v/>
      </c>
      <c r="B1072">
        <f>IF(A1072="","",Crawl!EC1071)</f>
        <v/>
      </c>
      <c r="C1072">
        <f>IF(A1072="","",IFERROR(INDEX(Crawl!$A1071:$DZ1071,1,Rules!$H$6),""))</f>
        <v/>
      </c>
      <c r="D1072">
        <f>IF(A1072="","",IFERROR(INDEX(Crawl!$A1071:$DZ1071,1,Rules!$H$7),"")&amp;"")</f>
        <v/>
      </c>
      <c r="E1072">
        <f>IF(A1072="","",IFERROR(INDEX(Crawl!$A1071:$DZ1071,1,Rules!$H$8),"")&amp;"")</f>
        <v/>
      </c>
      <c r="F1072">
        <f>IF(A1072="","",IFERROR(INDEX(Crawl!$A1071:$DZ1071,1,Rules!$H$9),""))</f>
        <v/>
      </c>
      <c r="G1072">
        <f>IF(A1072="","",IFERROR(INDEX(Crawl!$A1071:$DZ1071,1,Rules!$H$10),""))</f>
        <v/>
      </c>
      <c r="H1072">
        <f>IF(A1072="","",IFERROR(INDEX(Crawl!$A1071:$DZ1071,1,Rules!$H$12),""))</f>
        <v/>
      </c>
      <c r="I1072">
        <f>IF(A1072="","",IF(AND(N(H1072)&gt;0,IFERROR(INDEX(Crawl!$A1071:$DZ1071,1,Rules!$H$11),"")&amp;""&lt;&gt;""),IFERROR(INDEX(Crawl!$A1071:$DZ1071,1,Rules!$H$11),"")&amp;"",IF(AND(ISNUMBER(J1072),N(J1072)&gt;=Rules!$B$12,IFERROR(INDEX(Crawl!$A1071:$DZ1071,1,Rules!$H$13),"")&amp;""&lt;&gt;""),IFERROR(INDEX(Crawl!$A1071:$DZ1071,1,Rules!$H$13),"")&amp;"","")))</f>
        <v/>
      </c>
      <c r="J1072" s="19">
        <f>IF(A1072="","",IF(IFERROR(INDEX(Crawl!$A1071:$DZ1071,1,Rules!$H$14),"")&amp;""="","",IFERROR(INDEX(Crawl!$A1071:$DZ1071,1,Rules!$H$14),"")))</f>
        <v/>
      </c>
      <c r="K1072">
        <f>IF(A1072="","",IFERROR(SUMIFS('GSC current'!$J$2:$J$2001,'GSC current'!$I$2:$I$2001,B1072),0))</f>
        <v/>
      </c>
      <c r="L1072">
        <f>IF(A1072="","",IFERROR(SUMIFS('GSC current'!$K$2:$K$2001,'GSC current'!$I$2:$I$2001,B1072),0))</f>
        <v/>
      </c>
      <c r="M1072" s="20">
        <f>IF(A1072="","",IF(N(L1072)&gt;0,K1072/L1072,""))</f>
        <v/>
      </c>
      <c r="N1072" s="21">
        <f>IF(A1072="","",IF(N(L1072)&gt;0,SUMIFS('GSC current'!$L$2:$L$2001,'GSC current'!$I$2:$I$2001,B1072)/L1072,""))</f>
        <v/>
      </c>
      <c r="O1072">
        <f>IF(A1072="","",IFERROR(SUMIFS('GSC previous'!$J$2:$J$2001,'GSC previous'!$I$2:$I$2001,B1072),0))</f>
        <v/>
      </c>
      <c r="P1072" s="22">
        <f>IF(A1072="","",IF(N(O1072)&gt;0,(K1072-O1072)/O1072,""))</f>
        <v/>
      </c>
      <c r="Q1072">
        <f>IF(A1072="","",IFERROR(SUMIFS(GA4!$P$2:$P$2001,GA4!$O$2:$O$2001,B1072),0))</f>
        <v/>
      </c>
      <c r="R1072" s="23">
        <f>IF(A1072="","",IF(N(Q1072)&gt;0,SUMIFS(GA4!$Q$2:$Q$2001,GA4!$O$2:$O$2001,B1072)/Q1072,""))</f>
        <v/>
      </c>
      <c r="S1072">
        <f>IF(A1072="","",IFERROR(SUMIFS(GA4!$R$2:$R$2001,GA4!$O$2:$O$2001,B1072),0))</f>
        <v/>
      </c>
      <c r="T1072">
        <f>IF(A1072="","",IF(AND(ISNUMBER(F1072),LEFT(C1072&amp;"",1)="2"),IF(F1072&lt;Rules!$B$9,"Yes","No"),"No"))</f>
        <v/>
      </c>
      <c r="U1072">
        <f>IF(A1072="","",IF(AND(N(O1072)&gt;=Rules!$B$8,ISNUMBER(P1072)),IF(P1072&lt;=-Rules!$B$7,"Yes","No"),"No"))</f>
        <v/>
      </c>
      <c r="V1072">
        <f>IF(A1072="","",IF(AND(N(L1072)&gt;=Rules!$B$6,ISNUMBER(N1072)),IF(AND(N1072&gt;=Rules!$B$10,N1072&lt;=Rules!$B$11),"Yes","No"),"No"))</f>
        <v/>
      </c>
      <c r="W1072">
        <f>IF(A1072="","",IF(I1072&lt;&gt;"","Yes","No"))</f>
        <v/>
      </c>
      <c r="X1072">
        <f>IF(I1072="","",IF(SUMIFS($K$3:$K$2002,$A$3:$A$2002,SUBSTITUTE(SUBSTITUTE(I1072,"?","~?"),"*","~*"))&gt;N(K1072),"Yes","No"))</f>
        <v/>
      </c>
      <c r="Y1072">
        <f>IF(A1072="","",IF(N(S1072)&gt;0,"Yes","No"))</f>
        <v/>
      </c>
      <c r="Z1072">
        <f>IF(A1072="","",IF(AND(N(K1072)&lt;Rules!$B$5,N(L1072)&lt;Rules!$B$6,N(Q1072)&lt;Rules!$B$13,Y1072="No"),"Yes","No"))</f>
        <v/>
      </c>
      <c r="AA1072">
        <f>IF(A1072="","",IF(LEFT(C1072&amp;"",1)="3","Redirect",IF(OR(LEFT(C1072&amp;"",1)="4",LEFT(C1072&amp;"",1)="5"),IF(OR(N(K1072)&gt;0,N(AC1072)&gt;=Rules!$B$14),"Redirect","Prune"),IF(D1072="Non-Indexable","Keep",IF(AND(W1072="Yes",X1072="Yes",Y1072="No"),"Merge",IF(OR(U1072="Yes",V1072="Yes",AND(T1072="Yes",N(L1072)&gt;=Rules!$B$6)),"Update",IF(Z1072="Yes",IF(N(AC1072)&gt;=Rules!$B$14,"Redirect","Prune"),"Keep")))))))</f>
        <v/>
      </c>
      <c r="AB1072">
        <f>IF(A1072="","",IF(LEFT(C1072&amp;"",1)="3","Already redirects ("&amp;C1072&amp;"). Update internal links to point at the final URL.",IF(OR(LEFT(C1072&amp;"",1)="4",LEFT(C1072&amp;"",1)="5"),IF(AA1072="Redirect","Returns "&amp;C1072&amp;" but still has "&amp;N(K1072)&amp;" clicks and "&amp;N(AC1072)&amp;" referring domains. 301 it to the closest live page.","Returns "&amp;C1072&amp;" with no clicks or links. Remove internal links and let it 404 or 410."),IF(D1072="Non-Indexable","Non-indexable ("&amp;E1072&amp;"). Keep if that is intentional; otherwise fix the canonical or noindex.",IF(AA1072="Merge","Overlaps with "&amp;I1072&amp;IF(N(J1072)&gt;0," (similarity "&amp;TEXT(J1072,"0.00")&amp;")","")&amp;", which gets more clicks. Merge the useful parts into it and 301 this URL.",IF(AA1072="Update",MID(IF(U1072="Yes","; Clicks down "&amp;TEXT(-P1072,"0%")&amp;" on the previous period","")&amp;IF(V1072="Yes","; Average position "&amp;TEXT(N1072,"0.0")&amp;" on "&amp;TEXT(L1072,"#,##0")&amp;" impressions (striking distance)","")&amp;IF(AND(T1072="Yes",N(L1072)&gt;=Rules!$B$6),"; Thin ("&amp;F1072&amp;" words) but has search demand",""),3,400),IF(AA1072="Prune","Low value: "&amp;N(K1072)&amp;" clicks, "&amp;N(L1072)&amp;" impressions, "&amp;N(Q1072)&amp;" sessions, no key events. Remove or noindex it and update internal links.",IF(AA1072="Redirect","Low value but "&amp;N(AC1072)&amp;" referring domains. 301 it to the closest relevant page to keep those links.",IF(AND(Z1072="No",Y1072="Yes",N(K1072)&lt;Rules!$B$5),"Low search traffic but it converts (key events: "&amp;S1072&amp;"). Keep it and link to it.",IF(W1072="Yes","Stronger than the page it overlaps ("&amp;I1072&amp;"). Keep; merge that page into this one.","Healthy: "&amp;N(K1072)&amp;" clicks"&amp;IF(ISNUMBER(N1072),", average position "&amp;TEXT(N1072,"0.0"),"")&amp;". Keep and monitor."))))))))))</f>
        <v/>
      </c>
      <c r="AE1072">
        <f>IF(A1072="","",IF(AD1072&lt;&gt;"",AD1072,AA1072))</f>
        <v/>
      </c>
    </row>
    <row r="1073">
      <c r="A1073">
        <f>IF(Crawl!A1072="","",Crawl!A1072)</f>
        <v/>
      </c>
      <c r="B1073">
        <f>IF(A1073="","",Crawl!EC1072)</f>
        <v/>
      </c>
      <c r="C1073">
        <f>IF(A1073="","",IFERROR(INDEX(Crawl!$A1072:$DZ1072,1,Rules!$H$6),""))</f>
        <v/>
      </c>
      <c r="D1073">
        <f>IF(A1073="","",IFERROR(INDEX(Crawl!$A1072:$DZ1072,1,Rules!$H$7),"")&amp;"")</f>
        <v/>
      </c>
      <c r="E1073">
        <f>IF(A1073="","",IFERROR(INDEX(Crawl!$A1072:$DZ1072,1,Rules!$H$8),"")&amp;"")</f>
        <v/>
      </c>
      <c r="F1073">
        <f>IF(A1073="","",IFERROR(INDEX(Crawl!$A1072:$DZ1072,1,Rules!$H$9),""))</f>
        <v/>
      </c>
      <c r="G1073">
        <f>IF(A1073="","",IFERROR(INDEX(Crawl!$A1072:$DZ1072,1,Rules!$H$10),""))</f>
        <v/>
      </c>
      <c r="H1073">
        <f>IF(A1073="","",IFERROR(INDEX(Crawl!$A1072:$DZ1072,1,Rules!$H$12),""))</f>
        <v/>
      </c>
      <c r="I1073">
        <f>IF(A1073="","",IF(AND(N(H1073)&gt;0,IFERROR(INDEX(Crawl!$A1072:$DZ1072,1,Rules!$H$11),"")&amp;""&lt;&gt;""),IFERROR(INDEX(Crawl!$A1072:$DZ1072,1,Rules!$H$11),"")&amp;"",IF(AND(ISNUMBER(J1073),N(J1073)&gt;=Rules!$B$12,IFERROR(INDEX(Crawl!$A1072:$DZ1072,1,Rules!$H$13),"")&amp;""&lt;&gt;""),IFERROR(INDEX(Crawl!$A1072:$DZ1072,1,Rules!$H$13),"")&amp;"","")))</f>
        <v/>
      </c>
      <c r="J1073" s="19">
        <f>IF(A1073="","",IF(IFERROR(INDEX(Crawl!$A1072:$DZ1072,1,Rules!$H$14),"")&amp;""="","",IFERROR(INDEX(Crawl!$A1072:$DZ1072,1,Rules!$H$14),"")))</f>
        <v/>
      </c>
      <c r="K1073">
        <f>IF(A1073="","",IFERROR(SUMIFS('GSC current'!$J$2:$J$2001,'GSC current'!$I$2:$I$2001,B1073),0))</f>
        <v/>
      </c>
      <c r="L1073">
        <f>IF(A1073="","",IFERROR(SUMIFS('GSC current'!$K$2:$K$2001,'GSC current'!$I$2:$I$2001,B1073),0))</f>
        <v/>
      </c>
      <c r="M1073" s="20">
        <f>IF(A1073="","",IF(N(L1073)&gt;0,K1073/L1073,""))</f>
        <v/>
      </c>
      <c r="N1073" s="21">
        <f>IF(A1073="","",IF(N(L1073)&gt;0,SUMIFS('GSC current'!$L$2:$L$2001,'GSC current'!$I$2:$I$2001,B1073)/L1073,""))</f>
        <v/>
      </c>
      <c r="O1073">
        <f>IF(A1073="","",IFERROR(SUMIFS('GSC previous'!$J$2:$J$2001,'GSC previous'!$I$2:$I$2001,B1073),0))</f>
        <v/>
      </c>
      <c r="P1073" s="22">
        <f>IF(A1073="","",IF(N(O1073)&gt;0,(K1073-O1073)/O1073,""))</f>
        <v/>
      </c>
      <c r="Q1073">
        <f>IF(A1073="","",IFERROR(SUMIFS(GA4!$P$2:$P$2001,GA4!$O$2:$O$2001,B1073),0))</f>
        <v/>
      </c>
      <c r="R1073" s="23">
        <f>IF(A1073="","",IF(N(Q1073)&gt;0,SUMIFS(GA4!$Q$2:$Q$2001,GA4!$O$2:$O$2001,B1073)/Q1073,""))</f>
        <v/>
      </c>
      <c r="S1073">
        <f>IF(A1073="","",IFERROR(SUMIFS(GA4!$R$2:$R$2001,GA4!$O$2:$O$2001,B1073),0))</f>
        <v/>
      </c>
      <c r="T1073">
        <f>IF(A1073="","",IF(AND(ISNUMBER(F1073),LEFT(C1073&amp;"",1)="2"),IF(F1073&lt;Rules!$B$9,"Yes","No"),"No"))</f>
        <v/>
      </c>
      <c r="U1073">
        <f>IF(A1073="","",IF(AND(N(O1073)&gt;=Rules!$B$8,ISNUMBER(P1073)),IF(P1073&lt;=-Rules!$B$7,"Yes","No"),"No"))</f>
        <v/>
      </c>
      <c r="V1073">
        <f>IF(A1073="","",IF(AND(N(L1073)&gt;=Rules!$B$6,ISNUMBER(N1073)),IF(AND(N1073&gt;=Rules!$B$10,N1073&lt;=Rules!$B$11),"Yes","No"),"No"))</f>
        <v/>
      </c>
      <c r="W1073">
        <f>IF(A1073="","",IF(I1073&lt;&gt;"","Yes","No"))</f>
        <v/>
      </c>
      <c r="X1073">
        <f>IF(I1073="","",IF(SUMIFS($K$3:$K$2002,$A$3:$A$2002,SUBSTITUTE(SUBSTITUTE(I1073,"?","~?"),"*","~*"))&gt;N(K1073),"Yes","No"))</f>
        <v/>
      </c>
      <c r="Y1073">
        <f>IF(A1073="","",IF(N(S1073)&gt;0,"Yes","No"))</f>
        <v/>
      </c>
      <c r="Z1073">
        <f>IF(A1073="","",IF(AND(N(K1073)&lt;Rules!$B$5,N(L1073)&lt;Rules!$B$6,N(Q1073)&lt;Rules!$B$13,Y1073="No"),"Yes","No"))</f>
        <v/>
      </c>
      <c r="AA1073">
        <f>IF(A1073="","",IF(LEFT(C1073&amp;"",1)="3","Redirect",IF(OR(LEFT(C1073&amp;"",1)="4",LEFT(C1073&amp;"",1)="5"),IF(OR(N(K1073)&gt;0,N(AC1073)&gt;=Rules!$B$14),"Redirect","Prune"),IF(D1073="Non-Indexable","Keep",IF(AND(W1073="Yes",X1073="Yes",Y1073="No"),"Merge",IF(OR(U1073="Yes",V1073="Yes",AND(T1073="Yes",N(L1073)&gt;=Rules!$B$6)),"Update",IF(Z1073="Yes",IF(N(AC1073)&gt;=Rules!$B$14,"Redirect","Prune"),"Keep")))))))</f>
        <v/>
      </c>
      <c r="AB1073">
        <f>IF(A1073="","",IF(LEFT(C1073&amp;"",1)="3","Already redirects ("&amp;C1073&amp;"). Update internal links to point at the final URL.",IF(OR(LEFT(C1073&amp;"",1)="4",LEFT(C1073&amp;"",1)="5"),IF(AA1073="Redirect","Returns "&amp;C1073&amp;" but still has "&amp;N(K1073)&amp;" clicks and "&amp;N(AC1073)&amp;" referring domains. 301 it to the closest live page.","Returns "&amp;C1073&amp;" with no clicks or links. Remove internal links and let it 404 or 410."),IF(D1073="Non-Indexable","Non-indexable ("&amp;E1073&amp;"). Keep if that is intentional; otherwise fix the canonical or noindex.",IF(AA1073="Merge","Overlaps with "&amp;I1073&amp;IF(N(J1073)&gt;0," (similarity "&amp;TEXT(J1073,"0.00")&amp;")","")&amp;", which gets more clicks. Merge the useful parts into it and 301 this URL.",IF(AA1073="Update",MID(IF(U1073="Yes","; Clicks down "&amp;TEXT(-P1073,"0%")&amp;" on the previous period","")&amp;IF(V1073="Yes","; Average position "&amp;TEXT(N1073,"0.0")&amp;" on "&amp;TEXT(L1073,"#,##0")&amp;" impressions (striking distance)","")&amp;IF(AND(T1073="Yes",N(L1073)&gt;=Rules!$B$6),"; Thin ("&amp;F1073&amp;" words) but has search demand",""),3,400),IF(AA1073="Prune","Low value: "&amp;N(K1073)&amp;" clicks, "&amp;N(L1073)&amp;" impressions, "&amp;N(Q1073)&amp;" sessions, no key events. Remove or noindex it and update internal links.",IF(AA1073="Redirect","Low value but "&amp;N(AC1073)&amp;" referring domains. 301 it to the closest relevant page to keep those links.",IF(AND(Z1073="No",Y1073="Yes",N(K1073)&lt;Rules!$B$5),"Low search traffic but it converts (key events: "&amp;S1073&amp;"). Keep it and link to it.",IF(W1073="Yes","Stronger than the page it overlaps ("&amp;I1073&amp;"). Keep; merge that page into this one.","Healthy: "&amp;N(K1073)&amp;" clicks"&amp;IF(ISNUMBER(N1073),", average position "&amp;TEXT(N1073,"0.0"),"")&amp;". Keep and monitor."))))))))))</f>
        <v/>
      </c>
      <c r="AE1073">
        <f>IF(A1073="","",IF(AD1073&lt;&gt;"",AD1073,AA1073))</f>
        <v/>
      </c>
    </row>
    <row r="1074">
      <c r="A1074">
        <f>IF(Crawl!A1073="","",Crawl!A1073)</f>
        <v/>
      </c>
      <c r="B1074">
        <f>IF(A1074="","",Crawl!EC1073)</f>
        <v/>
      </c>
      <c r="C1074">
        <f>IF(A1074="","",IFERROR(INDEX(Crawl!$A1073:$DZ1073,1,Rules!$H$6),""))</f>
        <v/>
      </c>
      <c r="D1074">
        <f>IF(A1074="","",IFERROR(INDEX(Crawl!$A1073:$DZ1073,1,Rules!$H$7),"")&amp;"")</f>
        <v/>
      </c>
      <c r="E1074">
        <f>IF(A1074="","",IFERROR(INDEX(Crawl!$A1073:$DZ1073,1,Rules!$H$8),"")&amp;"")</f>
        <v/>
      </c>
      <c r="F1074">
        <f>IF(A1074="","",IFERROR(INDEX(Crawl!$A1073:$DZ1073,1,Rules!$H$9),""))</f>
        <v/>
      </c>
      <c r="G1074">
        <f>IF(A1074="","",IFERROR(INDEX(Crawl!$A1073:$DZ1073,1,Rules!$H$10),""))</f>
        <v/>
      </c>
      <c r="H1074">
        <f>IF(A1074="","",IFERROR(INDEX(Crawl!$A1073:$DZ1073,1,Rules!$H$12),""))</f>
        <v/>
      </c>
      <c r="I1074">
        <f>IF(A1074="","",IF(AND(N(H1074)&gt;0,IFERROR(INDEX(Crawl!$A1073:$DZ1073,1,Rules!$H$11),"")&amp;""&lt;&gt;""),IFERROR(INDEX(Crawl!$A1073:$DZ1073,1,Rules!$H$11),"")&amp;"",IF(AND(ISNUMBER(J1074),N(J1074)&gt;=Rules!$B$12,IFERROR(INDEX(Crawl!$A1073:$DZ1073,1,Rules!$H$13),"")&amp;""&lt;&gt;""),IFERROR(INDEX(Crawl!$A1073:$DZ1073,1,Rules!$H$13),"")&amp;"","")))</f>
        <v/>
      </c>
      <c r="J1074" s="19">
        <f>IF(A1074="","",IF(IFERROR(INDEX(Crawl!$A1073:$DZ1073,1,Rules!$H$14),"")&amp;""="","",IFERROR(INDEX(Crawl!$A1073:$DZ1073,1,Rules!$H$14),"")))</f>
        <v/>
      </c>
      <c r="K1074">
        <f>IF(A1074="","",IFERROR(SUMIFS('GSC current'!$J$2:$J$2001,'GSC current'!$I$2:$I$2001,B1074),0))</f>
        <v/>
      </c>
      <c r="L1074">
        <f>IF(A1074="","",IFERROR(SUMIFS('GSC current'!$K$2:$K$2001,'GSC current'!$I$2:$I$2001,B1074),0))</f>
        <v/>
      </c>
      <c r="M1074" s="20">
        <f>IF(A1074="","",IF(N(L1074)&gt;0,K1074/L1074,""))</f>
        <v/>
      </c>
      <c r="N1074" s="21">
        <f>IF(A1074="","",IF(N(L1074)&gt;0,SUMIFS('GSC current'!$L$2:$L$2001,'GSC current'!$I$2:$I$2001,B1074)/L1074,""))</f>
        <v/>
      </c>
      <c r="O1074">
        <f>IF(A1074="","",IFERROR(SUMIFS('GSC previous'!$J$2:$J$2001,'GSC previous'!$I$2:$I$2001,B1074),0))</f>
        <v/>
      </c>
      <c r="P1074" s="22">
        <f>IF(A1074="","",IF(N(O1074)&gt;0,(K1074-O1074)/O1074,""))</f>
        <v/>
      </c>
      <c r="Q1074">
        <f>IF(A1074="","",IFERROR(SUMIFS(GA4!$P$2:$P$2001,GA4!$O$2:$O$2001,B1074),0))</f>
        <v/>
      </c>
      <c r="R1074" s="23">
        <f>IF(A1074="","",IF(N(Q1074)&gt;0,SUMIFS(GA4!$Q$2:$Q$2001,GA4!$O$2:$O$2001,B1074)/Q1074,""))</f>
        <v/>
      </c>
      <c r="S1074">
        <f>IF(A1074="","",IFERROR(SUMIFS(GA4!$R$2:$R$2001,GA4!$O$2:$O$2001,B1074),0))</f>
        <v/>
      </c>
      <c r="T1074">
        <f>IF(A1074="","",IF(AND(ISNUMBER(F1074),LEFT(C1074&amp;"",1)="2"),IF(F1074&lt;Rules!$B$9,"Yes","No"),"No"))</f>
        <v/>
      </c>
      <c r="U1074">
        <f>IF(A1074="","",IF(AND(N(O1074)&gt;=Rules!$B$8,ISNUMBER(P1074)),IF(P1074&lt;=-Rules!$B$7,"Yes","No"),"No"))</f>
        <v/>
      </c>
      <c r="V1074">
        <f>IF(A1074="","",IF(AND(N(L1074)&gt;=Rules!$B$6,ISNUMBER(N1074)),IF(AND(N1074&gt;=Rules!$B$10,N1074&lt;=Rules!$B$11),"Yes","No"),"No"))</f>
        <v/>
      </c>
      <c r="W1074">
        <f>IF(A1074="","",IF(I1074&lt;&gt;"","Yes","No"))</f>
        <v/>
      </c>
      <c r="X1074">
        <f>IF(I1074="","",IF(SUMIFS($K$3:$K$2002,$A$3:$A$2002,SUBSTITUTE(SUBSTITUTE(I1074,"?","~?"),"*","~*"))&gt;N(K1074),"Yes","No"))</f>
        <v/>
      </c>
      <c r="Y1074">
        <f>IF(A1074="","",IF(N(S1074)&gt;0,"Yes","No"))</f>
        <v/>
      </c>
      <c r="Z1074">
        <f>IF(A1074="","",IF(AND(N(K1074)&lt;Rules!$B$5,N(L1074)&lt;Rules!$B$6,N(Q1074)&lt;Rules!$B$13,Y1074="No"),"Yes","No"))</f>
        <v/>
      </c>
      <c r="AA1074">
        <f>IF(A1074="","",IF(LEFT(C1074&amp;"",1)="3","Redirect",IF(OR(LEFT(C1074&amp;"",1)="4",LEFT(C1074&amp;"",1)="5"),IF(OR(N(K1074)&gt;0,N(AC1074)&gt;=Rules!$B$14),"Redirect","Prune"),IF(D1074="Non-Indexable","Keep",IF(AND(W1074="Yes",X1074="Yes",Y1074="No"),"Merge",IF(OR(U1074="Yes",V1074="Yes",AND(T1074="Yes",N(L1074)&gt;=Rules!$B$6)),"Update",IF(Z1074="Yes",IF(N(AC1074)&gt;=Rules!$B$14,"Redirect","Prune"),"Keep")))))))</f>
        <v/>
      </c>
      <c r="AB1074">
        <f>IF(A1074="","",IF(LEFT(C1074&amp;"",1)="3","Already redirects ("&amp;C1074&amp;"). Update internal links to point at the final URL.",IF(OR(LEFT(C1074&amp;"",1)="4",LEFT(C1074&amp;"",1)="5"),IF(AA1074="Redirect","Returns "&amp;C1074&amp;" but still has "&amp;N(K1074)&amp;" clicks and "&amp;N(AC1074)&amp;" referring domains. 301 it to the closest live page.","Returns "&amp;C1074&amp;" with no clicks or links. Remove internal links and let it 404 or 410."),IF(D1074="Non-Indexable","Non-indexable ("&amp;E1074&amp;"). Keep if that is intentional; otherwise fix the canonical or noindex.",IF(AA1074="Merge","Overlaps with "&amp;I1074&amp;IF(N(J1074)&gt;0," (similarity "&amp;TEXT(J1074,"0.00")&amp;")","")&amp;", which gets more clicks. Merge the useful parts into it and 301 this URL.",IF(AA1074="Update",MID(IF(U1074="Yes","; Clicks down "&amp;TEXT(-P1074,"0%")&amp;" on the previous period","")&amp;IF(V1074="Yes","; Average position "&amp;TEXT(N1074,"0.0")&amp;" on "&amp;TEXT(L1074,"#,##0")&amp;" impressions (striking distance)","")&amp;IF(AND(T1074="Yes",N(L1074)&gt;=Rules!$B$6),"; Thin ("&amp;F1074&amp;" words) but has search demand",""),3,400),IF(AA1074="Prune","Low value: "&amp;N(K1074)&amp;" clicks, "&amp;N(L1074)&amp;" impressions, "&amp;N(Q1074)&amp;" sessions, no key events. Remove or noindex it and update internal links.",IF(AA1074="Redirect","Low value but "&amp;N(AC1074)&amp;" referring domains. 301 it to the closest relevant page to keep those links.",IF(AND(Z1074="No",Y1074="Yes",N(K1074)&lt;Rules!$B$5),"Low search traffic but it converts (key events: "&amp;S1074&amp;"). Keep it and link to it.",IF(W1074="Yes","Stronger than the page it overlaps ("&amp;I1074&amp;"). Keep; merge that page into this one.","Healthy: "&amp;N(K1074)&amp;" clicks"&amp;IF(ISNUMBER(N1074),", average position "&amp;TEXT(N1074,"0.0"),"")&amp;". Keep and monitor."))))))))))</f>
        <v/>
      </c>
      <c r="AE1074">
        <f>IF(A1074="","",IF(AD1074&lt;&gt;"",AD1074,AA1074))</f>
        <v/>
      </c>
    </row>
    <row r="1075">
      <c r="A1075">
        <f>IF(Crawl!A1074="","",Crawl!A1074)</f>
        <v/>
      </c>
      <c r="B1075">
        <f>IF(A1075="","",Crawl!EC1074)</f>
        <v/>
      </c>
      <c r="C1075">
        <f>IF(A1075="","",IFERROR(INDEX(Crawl!$A1074:$DZ1074,1,Rules!$H$6),""))</f>
        <v/>
      </c>
      <c r="D1075">
        <f>IF(A1075="","",IFERROR(INDEX(Crawl!$A1074:$DZ1074,1,Rules!$H$7),"")&amp;"")</f>
        <v/>
      </c>
      <c r="E1075">
        <f>IF(A1075="","",IFERROR(INDEX(Crawl!$A1074:$DZ1074,1,Rules!$H$8),"")&amp;"")</f>
        <v/>
      </c>
      <c r="F1075">
        <f>IF(A1075="","",IFERROR(INDEX(Crawl!$A1074:$DZ1074,1,Rules!$H$9),""))</f>
        <v/>
      </c>
      <c r="G1075">
        <f>IF(A1075="","",IFERROR(INDEX(Crawl!$A1074:$DZ1074,1,Rules!$H$10),""))</f>
        <v/>
      </c>
      <c r="H1075">
        <f>IF(A1075="","",IFERROR(INDEX(Crawl!$A1074:$DZ1074,1,Rules!$H$12),""))</f>
        <v/>
      </c>
      <c r="I1075">
        <f>IF(A1075="","",IF(AND(N(H1075)&gt;0,IFERROR(INDEX(Crawl!$A1074:$DZ1074,1,Rules!$H$11),"")&amp;""&lt;&gt;""),IFERROR(INDEX(Crawl!$A1074:$DZ1074,1,Rules!$H$11),"")&amp;"",IF(AND(ISNUMBER(J1075),N(J1075)&gt;=Rules!$B$12,IFERROR(INDEX(Crawl!$A1074:$DZ1074,1,Rules!$H$13),"")&amp;""&lt;&gt;""),IFERROR(INDEX(Crawl!$A1074:$DZ1074,1,Rules!$H$13),"")&amp;"","")))</f>
        <v/>
      </c>
      <c r="J1075" s="19">
        <f>IF(A1075="","",IF(IFERROR(INDEX(Crawl!$A1074:$DZ1074,1,Rules!$H$14),"")&amp;""="","",IFERROR(INDEX(Crawl!$A1074:$DZ1074,1,Rules!$H$14),"")))</f>
        <v/>
      </c>
      <c r="K1075">
        <f>IF(A1075="","",IFERROR(SUMIFS('GSC current'!$J$2:$J$2001,'GSC current'!$I$2:$I$2001,B1075),0))</f>
        <v/>
      </c>
      <c r="L1075">
        <f>IF(A1075="","",IFERROR(SUMIFS('GSC current'!$K$2:$K$2001,'GSC current'!$I$2:$I$2001,B1075),0))</f>
        <v/>
      </c>
      <c r="M1075" s="20">
        <f>IF(A1075="","",IF(N(L1075)&gt;0,K1075/L1075,""))</f>
        <v/>
      </c>
      <c r="N1075" s="21">
        <f>IF(A1075="","",IF(N(L1075)&gt;0,SUMIFS('GSC current'!$L$2:$L$2001,'GSC current'!$I$2:$I$2001,B1075)/L1075,""))</f>
        <v/>
      </c>
      <c r="O1075">
        <f>IF(A1075="","",IFERROR(SUMIFS('GSC previous'!$J$2:$J$2001,'GSC previous'!$I$2:$I$2001,B1075),0))</f>
        <v/>
      </c>
      <c r="P1075" s="22">
        <f>IF(A1075="","",IF(N(O1075)&gt;0,(K1075-O1075)/O1075,""))</f>
        <v/>
      </c>
      <c r="Q1075">
        <f>IF(A1075="","",IFERROR(SUMIFS(GA4!$P$2:$P$2001,GA4!$O$2:$O$2001,B1075),0))</f>
        <v/>
      </c>
      <c r="R1075" s="23">
        <f>IF(A1075="","",IF(N(Q1075)&gt;0,SUMIFS(GA4!$Q$2:$Q$2001,GA4!$O$2:$O$2001,B1075)/Q1075,""))</f>
        <v/>
      </c>
      <c r="S1075">
        <f>IF(A1075="","",IFERROR(SUMIFS(GA4!$R$2:$R$2001,GA4!$O$2:$O$2001,B1075),0))</f>
        <v/>
      </c>
      <c r="T1075">
        <f>IF(A1075="","",IF(AND(ISNUMBER(F1075),LEFT(C1075&amp;"",1)="2"),IF(F1075&lt;Rules!$B$9,"Yes","No"),"No"))</f>
        <v/>
      </c>
      <c r="U1075">
        <f>IF(A1075="","",IF(AND(N(O1075)&gt;=Rules!$B$8,ISNUMBER(P1075)),IF(P1075&lt;=-Rules!$B$7,"Yes","No"),"No"))</f>
        <v/>
      </c>
      <c r="V1075">
        <f>IF(A1075="","",IF(AND(N(L1075)&gt;=Rules!$B$6,ISNUMBER(N1075)),IF(AND(N1075&gt;=Rules!$B$10,N1075&lt;=Rules!$B$11),"Yes","No"),"No"))</f>
        <v/>
      </c>
      <c r="W1075">
        <f>IF(A1075="","",IF(I1075&lt;&gt;"","Yes","No"))</f>
        <v/>
      </c>
      <c r="X1075">
        <f>IF(I1075="","",IF(SUMIFS($K$3:$K$2002,$A$3:$A$2002,SUBSTITUTE(SUBSTITUTE(I1075,"?","~?"),"*","~*"))&gt;N(K1075),"Yes","No"))</f>
        <v/>
      </c>
      <c r="Y1075">
        <f>IF(A1075="","",IF(N(S1075)&gt;0,"Yes","No"))</f>
        <v/>
      </c>
      <c r="Z1075">
        <f>IF(A1075="","",IF(AND(N(K1075)&lt;Rules!$B$5,N(L1075)&lt;Rules!$B$6,N(Q1075)&lt;Rules!$B$13,Y1075="No"),"Yes","No"))</f>
        <v/>
      </c>
      <c r="AA1075">
        <f>IF(A1075="","",IF(LEFT(C1075&amp;"",1)="3","Redirect",IF(OR(LEFT(C1075&amp;"",1)="4",LEFT(C1075&amp;"",1)="5"),IF(OR(N(K1075)&gt;0,N(AC1075)&gt;=Rules!$B$14),"Redirect","Prune"),IF(D1075="Non-Indexable","Keep",IF(AND(W1075="Yes",X1075="Yes",Y1075="No"),"Merge",IF(OR(U1075="Yes",V1075="Yes",AND(T1075="Yes",N(L1075)&gt;=Rules!$B$6)),"Update",IF(Z1075="Yes",IF(N(AC1075)&gt;=Rules!$B$14,"Redirect","Prune"),"Keep")))))))</f>
        <v/>
      </c>
      <c r="AB1075">
        <f>IF(A1075="","",IF(LEFT(C1075&amp;"",1)="3","Already redirects ("&amp;C1075&amp;"). Update internal links to point at the final URL.",IF(OR(LEFT(C1075&amp;"",1)="4",LEFT(C1075&amp;"",1)="5"),IF(AA1075="Redirect","Returns "&amp;C1075&amp;" but still has "&amp;N(K1075)&amp;" clicks and "&amp;N(AC1075)&amp;" referring domains. 301 it to the closest live page.","Returns "&amp;C1075&amp;" with no clicks or links. Remove internal links and let it 404 or 410."),IF(D1075="Non-Indexable","Non-indexable ("&amp;E1075&amp;"). Keep if that is intentional; otherwise fix the canonical or noindex.",IF(AA1075="Merge","Overlaps with "&amp;I1075&amp;IF(N(J1075)&gt;0," (similarity "&amp;TEXT(J1075,"0.00")&amp;")","")&amp;", which gets more clicks. Merge the useful parts into it and 301 this URL.",IF(AA1075="Update",MID(IF(U1075="Yes","; Clicks down "&amp;TEXT(-P1075,"0%")&amp;" on the previous period","")&amp;IF(V1075="Yes","; Average position "&amp;TEXT(N1075,"0.0")&amp;" on "&amp;TEXT(L1075,"#,##0")&amp;" impressions (striking distance)","")&amp;IF(AND(T1075="Yes",N(L1075)&gt;=Rules!$B$6),"; Thin ("&amp;F1075&amp;" words) but has search demand",""),3,400),IF(AA1075="Prune","Low value: "&amp;N(K1075)&amp;" clicks, "&amp;N(L1075)&amp;" impressions, "&amp;N(Q1075)&amp;" sessions, no key events. Remove or noindex it and update internal links.",IF(AA1075="Redirect","Low value but "&amp;N(AC1075)&amp;" referring domains. 301 it to the closest relevant page to keep those links.",IF(AND(Z1075="No",Y1075="Yes",N(K1075)&lt;Rules!$B$5),"Low search traffic but it converts (key events: "&amp;S1075&amp;"). Keep it and link to it.",IF(W1075="Yes","Stronger than the page it overlaps ("&amp;I1075&amp;"). Keep; merge that page into this one.","Healthy: "&amp;N(K1075)&amp;" clicks"&amp;IF(ISNUMBER(N1075),", average position "&amp;TEXT(N1075,"0.0"),"")&amp;". Keep and monitor."))))))))))</f>
        <v/>
      </c>
      <c r="AE1075">
        <f>IF(A1075="","",IF(AD1075&lt;&gt;"",AD1075,AA1075))</f>
        <v/>
      </c>
    </row>
    <row r="1076">
      <c r="A1076">
        <f>IF(Crawl!A1075="","",Crawl!A1075)</f>
        <v/>
      </c>
      <c r="B1076">
        <f>IF(A1076="","",Crawl!EC1075)</f>
        <v/>
      </c>
      <c r="C1076">
        <f>IF(A1076="","",IFERROR(INDEX(Crawl!$A1075:$DZ1075,1,Rules!$H$6),""))</f>
        <v/>
      </c>
      <c r="D1076">
        <f>IF(A1076="","",IFERROR(INDEX(Crawl!$A1075:$DZ1075,1,Rules!$H$7),"")&amp;"")</f>
        <v/>
      </c>
      <c r="E1076">
        <f>IF(A1076="","",IFERROR(INDEX(Crawl!$A1075:$DZ1075,1,Rules!$H$8),"")&amp;"")</f>
        <v/>
      </c>
      <c r="F1076">
        <f>IF(A1076="","",IFERROR(INDEX(Crawl!$A1075:$DZ1075,1,Rules!$H$9),""))</f>
        <v/>
      </c>
      <c r="G1076">
        <f>IF(A1076="","",IFERROR(INDEX(Crawl!$A1075:$DZ1075,1,Rules!$H$10),""))</f>
        <v/>
      </c>
      <c r="H1076">
        <f>IF(A1076="","",IFERROR(INDEX(Crawl!$A1075:$DZ1075,1,Rules!$H$12),""))</f>
        <v/>
      </c>
      <c r="I1076">
        <f>IF(A1076="","",IF(AND(N(H1076)&gt;0,IFERROR(INDEX(Crawl!$A1075:$DZ1075,1,Rules!$H$11),"")&amp;""&lt;&gt;""),IFERROR(INDEX(Crawl!$A1075:$DZ1075,1,Rules!$H$11),"")&amp;"",IF(AND(ISNUMBER(J1076),N(J1076)&gt;=Rules!$B$12,IFERROR(INDEX(Crawl!$A1075:$DZ1075,1,Rules!$H$13),"")&amp;""&lt;&gt;""),IFERROR(INDEX(Crawl!$A1075:$DZ1075,1,Rules!$H$13),"")&amp;"","")))</f>
        <v/>
      </c>
      <c r="J1076" s="19">
        <f>IF(A1076="","",IF(IFERROR(INDEX(Crawl!$A1075:$DZ1075,1,Rules!$H$14),"")&amp;""="","",IFERROR(INDEX(Crawl!$A1075:$DZ1075,1,Rules!$H$14),"")))</f>
        <v/>
      </c>
      <c r="K1076">
        <f>IF(A1076="","",IFERROR(SUMIFS('GSC current'!$J$2:$J$2001,'GSC current'!$I$2:$I$2001,B1076),0))</f>
        <v/>
      </c>
      <c r="L1076">
        <f>IF(A1076="","",IFERROR(SUMIFS('GSC current'!$K$2:$K$2001,'GSC current'!$I$2:$I$2001,B1076),0))</f>
        <v/>
      </c>
      <c r="M1076" s="20">
        <f>IF(A1076="","",IF(N(L1076)&gt;0,K1076/L1076,""))</f>
        <v/>
      </c>
      <c r="N1076" s="21">
        <f>IF(A1076="","",IF(N(L1076)&gt;0,SUMIFS('GSC current'!$L$2:$L$2001,'GSC current'!$I$2:$I$2001,B1076)/L1076,""))</f>
        <v/>
      </c>
      <c r="O1076">
        <f>IF(A1076="","",IFERROR(SUMIFS('GSC previous'!$J$2:$J$2001,'GSC previous'!$I$2:$I$2001,B1076),0))</f>
        <v/>
      </c>
      <c r="P1076" s="22">
        <f>IF(A1076="","",IF(N(O1076)&gt;0,(K1076-O1076)/O1076,""))</f>
        <v/>
      </c>
      <c r="Q1076">
        <f>IF(A1076="","",IFERROR(SUMIFS(GA4!$P$2:$P$2001,GA4!$O$2:$O$2001,B1076),0))</f>
        <v/>
      </c>
      <c r="R1076" s="23">
        <f>IF(A1076="","",IF(N(Q1076)&gt;0,SUMIFS(GA4!$Q$2:$Q$2001,GA4!$O$2:$O$2001,B1076)/Q1076,""))</f>
        <v/>
      </c>
      <c r="S1076">
        <f>IF(A1076="","",IFERROR(SUMIFS(GA4!$R$2:$R$2001,GA4!$O$2:$O$2001,B1076),0))</f>
        <v/>
      </c>
      <c r="T1076">
        <f>IF(A1076="","",IF(AND(ISNUMBER(F1076),LEFT(C1076&amp;"",1)="2"),IF(F1076&lt;Rules!$B$9,"Yes","No"),"No"))</f>
        <v/>
      </c>
      <c r="U1076">
        <f>IF(A1076="","",IF(AND(N(O1076)&gt;=Rules!$B$8,ISNUMBER(P1076)),IF(P1076&lt;=-Rules!$B$7,"Yes","No"),"No"))</f>
        <v/>
      </c>
      <c r="V1076">
        <f>IF(A1076="","",IF(AND(N(L1076)&gt;=Rules!$B$6,ISNUMBER(N1076)),IF(AND(N1076&gt;=Rules!$B$10,N1076&lt;=Rules!$B$11),"Yes","No"),"No"))</f>
        <v/>
      </c>
      <c r="W1076">
        <f>IF(A1076="","",IF(I1076&lt;&gt;"","Yes","No"))</f>
        <v/>
      </c>
      <c r="X1076">
        <f>IF(I1076="","",IF(SUMIFS($K$3:$K$2002,$A$3:$A$2002,SUBSTITUTE(SUBSTITUTE(I1076,"?","~?"),"*","~*"))&gt;N(K1076),"Yes","No"))</f>
        <v/>
      </c>
      <c r="Y1076">
        <f>IF(A1076="","",IF(N(S1076)&gt;0,"Yes","No"))</f>
        <v/>
      </c>
      <c r="Z1076">
        <f>IF(A1076="","",IF(AND(N(K1076)&lt;Rules!$B$5,N(L1076)&lt;Rules!$B$6,N(Q1076)&lt;Rules!$B$13,Y1076="No"),"Yes","No"))</f>
        <v/>
      </c>
      <c r="AA1076">
        <f>IF(A1076="","",IF(LEFT(C1076&amp;"",1)="3","Redirect",IF(OR(LEFT(C1076&amp;"",1)="4",LEFT(C1076&amp;"",1)="5"),IF(OR(N(K1076)&gt;0,N(AC1076)&gt;=Rules!$B$14),"Redirect","Prune"),IF(D1076="Non-Indexable","Keep",IF(AND(W1076="Yes",X1076="Yes",Y1076="No"),"Merge",IF(OR(U1076="Yes",V1076="Yes",AND(T1076="Yes",N(L1076)&gt;=Rules!$B$6)),"Update",IF(Z1076="Yes",IF(N(AC1076)&gt;=Rules!$B$14,"Redirect","Prune"),"Keep")))))))</f>
        <v/>
      </c>
      <c r="AB1076">
        <f>IF(A1076="","",IF(LEFT(C1076&amp;"",1)="3","Already redirects ("&amp;C1076&amp;"). Update internal links to point at the final URL.",IF(OR(LEFT(C1076&amp;"",1)="4",LEFT(C1076&amp;"",1)="5"),IF(AA1076="Redirect","Returns "&amp;C1076&amp;" but still has "&amp;N(K1076)&amp;" clicks and "&amp;N(AC1076)&amp;" referring domains. 301 it to the closest live page.","Returns "&amp;C1076&amp;" with no clicks or links. Remove internal links and let it 404 or 410."),IF(D1076="Non-Indexable","Non-indexable ("&amp;E1076&amp;"). Keep if that is intentional; otherwise fix the canonical or noindex.",IF(AA1076="Merge","Overlaps with "&amp;I1076&amp;IF(N(J1076)&gt;0," (similarity "&amp;TEXT(J1076,"0.00")&amp;")","")&amp;", which gets more clicks. Merge the useful parts into it and 301 this URL.",IF(AA1076="Update",MID(IF(U1076="Yes","; Clicks down "&amp;TEXT(-P1076,"0%")&amp;" on the previous period","")&amp;IF(V1076="Yes","; Average position "&amp;TEXT(N1076,"0.0")&amp;" on "&amp;TEXT(L1076,"#,##0")&amp;" impressions (striking distance)","")&amp;IF(AND(T1076="Yes",N(L1076)&gt;=Rules!$B$6),"; Thin ("&amp;F1076&amp;" words) but has search demand",""),3,400),IF(AA1076="Prune","Low value: "&amp;N(K1076)&amp;" clicks, "&amp;N(L1076)&amp;" impressions, "&amp;N(Q1076)&amp;" sessions, no key events. Remove or noindex it and update internal links.",IF(AA1076="Redirect","Low value but "&amp;N(AC1076)&amp;" referring domains. 301 it to the closest relevant page to keep those links.",IF(AND(Z1076="No",Y1076="Yes",N(K1076)&lt;Rules!$B$5),"Low search traffic but it converts (key events: "&amp;S1076&amp;"). Keep it and link to it.",IF(W1076="Yes","Stronger than the page it overlaps ("&amp;I1076&amp;"). Keep; merge that page into this one.","Healthy: "&amp;N(K1076)&amp;" clicks"&amp;IF(ISNUMBER(N1076),", average position "&amp;TEXT(N1076,"0.0"),"")&amp;". Keep and monitor."))))))))))</f>
        <v/>
      </c>
      <c r="AE1076">
        <f>IF(A1076="","",IF(AD1076&lt;&gt;"",AD1076,AA1076))</f>
        <v/>
      </c>
    </row>
    <row r="1077">
      <c r="A1077">
        <f>IF(Crawl!A1076="","",Crawl!A1076)</f>
        <v/>
      </c>
      <c r="B1077">
        <f>IF(A1077="","",Crawl!EC1076)</f>
        <v/>
      </c>
      <c r="C1077">
        <f>IF(A1077="","",IFERROR(INDEX(Crawl!$A1076:$DZ1076,1,Rules!$H$6),""))</f>
        <v/>
      </c>
      <c r="D1077">
        <f>IF(A1077="","",IFERROR(INDEX(Crawl!$A1076:$DZ1076,1,Rules!$H$7),"")&amp;"")</f>
        <v/>
      </c>
      <c r="E1077">
        <f>IF(A1077="","",IFERROR(INDEX(Crawl!$A1076:$DZ1076,1,Rules!$H$8),"")&amp;"")</f>
        <v/>
      </c>
      <c r="F1077">
        <f>IF(A1077="","",IFERROR(INDEX(Crawl!$A1076:$DZ1076,1,Rules!$H$9),""))</f>
        <v/>
      </c>
      <c r="G1077">
        <f>IF(A1077="","",IFERROR(INDEX(Crawl!$A1076:$DZ1076,1,Rules!$H$10),""))</f>
        <v/>
      </c>
      <c r="H1077">
        <f>IF(A1077="","",IFERROR(INDEX(Crawl!$A1076:$DZ1076,1,Rules!$H$12),""))</f>
        <v/>
      </c>
      <c r="I1077">
        <f>IF(A1077="","",IF(AND(N(H1077)&gt;0,IFERROR(INDEX(Crawl!$A1076:$DZ1076,1,Rules!$H$11),"")&amp;""&lt;&gt;""),IFERROR(INDEX(Crawl!$A1076:$DZ1076,1,Rules!$H$11),"")&amp;"",IF(AND(ISNUMBER(J1077),N(J1077)&gt;=Rules!$B$12,IFERROR(INDEX(Crawl!$A1076:$DZ1076,1,Rules!$H$13),"")&amp;""&lt;&gt;""),IFERROR(INDEX(Crawl!$A1076:$DZ1076,1,Rules!$H$13),"")&amp;"","")))</f>
        <v/>
      </c>
      <c r="J1077" s="19">
        <f>IF(A1077="","",IF(IFERROR(INDEX(Crawl!$A1076:$DZ1076,1,Rules!$H$14),"")&amp;""="","",IFERROR(INDEX(Crawl!$A1076:$DZ1076,1,Rules!$H$14),"")))</f>
        <v/>
      </c>
      <c r="K1077">
        <f>IF(A1077="","",IFERROR(SUMIFS('GSC current'!$J$2:$J$2001,'GSC current'!$I$2:$I$2001,B1077),0))</f>
        <v/>
      </c>
      <c r="L1077">
        <f>IF(A1077="","",IFERROR(SUMIFS('GSC current'!$K$2:$K$2001,'GSC current'!$I$2:$I$2001,B1077),0))</f>
        <v/>
      </c>
      <c r="M1077" s="20">
        <f>IF(A1077="","",IF(N(L1077)&gt;0,K1077/L1077,""))</f>
        <v/>
      </c>
      <c r="N1077" s="21">
        <f>IF(A1077="","",IF(N(L1077)&gt;0,SUMIFS('GSC current'!$L$2:$L$2001,'GSC current'!$I$2:$I$2001,B1077)/L1077,""))</f>
        <v/>
      </c>
      <c r="O1077">
        <f>IF(A1077="","",IFERROR(SUMIFS('GSC previous'!$J$2:$J$2001,'GSC previous'!$I$2:$I$2001,B1077),0))</f>
        <v/>
      </c>
      <c r="P1077" s="22">
        <f>IF(A1077="","",IF(N(O1077)&gt;0,(K1077-O1077)/O1077,""))</f>
        <v/>
      </c>
      <c r="Q1077">
        <f>IF(A1077="","",IFERROR(SUMIFS(GA4!$P$2:$P$2001,GA4!$O$2:$O$2001,B1077),0))</f>
        <v/>
      </c>
      <c r="R1077" s="23">
        <f>IF(A1077="","",IF(N(Q1077)&gt;0,SUMIFS(GA4!$Q$2:$Q$2001,GA4!$O$2:$O$2001,B1077)/Q1077,""))</f>
        <v/>
      </c>
      <c r="S1077">
        <f>IF(A1077="","",IFERROR(SUMIFS(GA4!$R$2:$R$2001,GA4!$O$2:$O$2001,B1077),0))</f>
        <v/>
      </c>
      <c r="T1077">
        <f>IF(A1077="","",IF(AND(ISNUMBER(F1077),LEFT(C1077&amp;"",1)="2"),IF(F1077&lt;Rules!$B$9,"Yes","No"),"No"))</f>
        <v/>
      </c>
      <c r="U1077">
        <f>IF(A1077="","",IF(AND(N(O1077)&gt;=Rules!$B$8,ISNUMBER(P1077)),IF(P1077&lt;=-Rules!$B$7,"Yes","No"),"No"))</f>
        <v/>
      </c>
      <c r="V1077">
        <f>IF(A1077="","",IF(AND(N(L1077)&gt;=Rules!$B$6,ISNUMBER(N1077)),IF(AND(N1077&gt;=Rules!$B$10,N1077&lt;=Rules!$B$11),"Yes","No"),"No"))</f>
        <v/>
      </c>
      <c r="W1077">
        <f>IF(A1077="","",IF(I1077&lt;&gt;"","Yes","No"))</f>
        <v/>
      </c>
      <c r="X1077">
        <f>IF(I1077="","",IF(SUMIFS($K$3:$K$2002,$A$3:$A$2002,SUBSTITUTE(SUBSTITUTE(I1077,"?","~?"),"*","~*"))&gt;N(K1077),"Yes","No"))</f>
        <v/>
      </c>
      <c r="Y1077">
        <f>IF(A1077="","",IF(N(S1077)&gt;0,"Yes","No"))</f>
        <v/>
      </c>
      <c r="Z1077">
        <f>IF(A1077="","",IF(AND(N(K1077)&lt;Rules!$B$5,N(L1077)&lt;Rules!$B$6,N(Q1077)&lt;Rules!$B$13,Y1077="No"),"Yes","No"))</f>
        <v/>
      </c>
      <c r="AA1077">
        <f>IF(A1077="","",IF(LEFT(C1077&amp;"",1)="3","Redirect",IF(OR(LEFT(C1077&amp;"",1)="4",LEFT(C1077&amp;"",1)="5"),IF(OR(N(K1077)&gt;0,N(AC1077)&gt;=Rules!$B$14),"Redirect","Prune"),IF(D1077="Non-Indexable","Keep",IF(AND(W1077="Yes",X1077="Yes",Y1077="No"),"Merge",IF(OR(U1077="Yes",V1077="Yes",AND(T1077="Yes",N(L1077)&gt;=Rules!$B$6)),"Update",IF(Z1077="Yes",IF(N(AC1077)&gt;=Rules!$B$14,"Redirect","Prune"),"Keep")))))))</f>
        <v/>
      </c>
      <c r="AB1077">
        <f>IF(A1077="","",IF(LEFT(C1077&amp;"",1)="3","Already redirects ("&amp;C1077&amp;"). Update internal links to point at the final URL.",IF(OR(LEFT(C1077&amp;"",1)="4",LEFT(C1077&amp;"",1)="5"),IF(AA1077="Redirect","Returns "&amp;C1077&amp;" but still has "&amp;N(K1077)&amp;" clicks and "&amp;N(AC1077)&amp;" referring domains. 301 it to the closest live page.","Returns "&amp;C1077&amp;" with no clicks or links. Remove internal links and let it 404 or 410."),IF(D1077="Non-Indexable","Non-indexable ("&amp;E1077&amp;"). Keep if that is intentional; otherwise fix the canonical or noindex.",IF(AA1077="Merge","Overlaps with "&amp;I1077&amp;IF(N(J1077)&gt;0," (similarity "&amp;TEXT(J1077,"0.00")&amp;")","")&amp;", which gets more clicks. Merge the useful parts into it and 301 this URL.",IF(AA1077="Update",MID(IF(U1077="Yes","; Clicks down "&amp;TEXT(-P1077,"0%")&amp;" on the previous period","")&amp;IF(V1077="Yes","; Average position "&amp;TEXT(N1077,"0.0")&amp;" on "&amp;TEXT(L1077,"#,##0")&amp;" impressions (striking distance)","")&amp;IF(AND(T1077="Yes",N(L1077)&gt;=Rules!$B$6),"; Thin ("&amp;F1077&amp;" words) but has search demand",""),3,400),IF(AA1077="Prune","Low value: "&amp;N(K1077)&amp;" clicks, "&amp;N(L1077)&amp;" impressions, "&amp;N(Q1077)&amp;" sessions, no key events. Remove or noindex it and update internal links.",IF(AA1077="Redirect","Low value but "&amp;N(AC1077)&amp;" referring domains. 301 it to the closest relevant page to keep those links.",IF(AND(Z1077="No",Y1077="Yes",N(K1077)&lt;Rules!$B$5),"Low search traffic but it converts (key events: "&amp;S1077&amp;"). Keep it and link to it.",IF(W1077="Yes","Stronger than the page it overlaps ("&amp;I1077&amp;"). Keep; merge that page into this one.","Healthy: "&amp;N(K1077)&amp;" clicks"&amp;IF(ISNUMBER(N1077),", average position "&amp;TEXT(N1077,"0.0"),"")&amp;". Keep and monitor."))))))))))</f>
        <v/>
      </c>
      <c r="AE1077">
        <f>IF(A1077="","",IF(AD1077&lt;&gt;"",AD1077,AA1077))</f>
        <v/>
      </c>
    </row>
    <row r="1078">
      <c r="A1078">
        <f>IF(Crawl!A1077="","",Crawl!A1077)</f>
        <v/>
      </c>
      <c r="B1078">
        <f>IF(A1078="","",Crawl!EC1077)</f>
        <v/>
      </c>
      <c r="C1078">
        <f>IF(A1078="","",IFERROR(INDEX(Crawl!$A1077:$DZ1077,1,Rules!$H$6),""))</f>
        <v/>
      </c>
      <c r="D1078">
        <f>IF(A1078="","",IFERROR(INDEX(Crawl!$A1077:$DZ1077,1,Rules!$H$7),"")&amp;"")</f>
        <v/>
      </c>
      <c r="E1078">
        <f>IF(A1078="","",IFERROR(INDEX(Crawl!$A1077:$DZ1077,1,Rules!$H$8),"")&amp;"")</f>
        <v/>
      </c>
      <c r="F1078">
        <f>IF(A1078="","",IFERROR(INDEX(Crawl!$A1077:$DZ1077,1,Rules!$H$9),""))</f>
        <v/>
      </c>
      <c r="G1078">
        <f>IF(A1078="","",IFERROR(INDEX(Crawl!$A1077:$DZ1077,1,Rules!$H$10),""))</f>
        <v/>
      </c>
      <c r="H1078">
        <f>IF(A1078="","",IFERROR(INDEX(Crawl!$A1077:$DZ1077,1,Rules!$H$12),""))</f>
        <v/>
      </c>
      <c r="I1078">
        <f>IF(A1078="","",IF(AND(N(H1078)&gt;0,IFERROR(INDEX(Crawl!$A1077:$DZ1077,1,Rules!$H$11),"")&amp;""&lt;&gt;""),IFERROR(INDEX(Crawl!$A1077:$DZ1077,1,Rules!$H$11),"")&amp;"",IF(AND(ISNUMBER(J1078),N(J1078)&gt;=Rules!$B$12,IFERROR(INDEX(Crawl!$A1077:$DZ1077,1,Rules!$H$13),"")&amp;""&lt;&gt;""),IFERROR(INDEX(Crawl!$A1077:$DZ1077,1,Rules!$H$13),"")&amp;"","")))</f>
        <v/>
      </c>
      <c r="J1078" s="19">
        <f>IF(A1078="","",IF(IFERROR(INDEX(Crawl!$A1077:$DZ1077,1,Rules!$H$14),"")&amp;""="","",IFERROR(INDEX(Crawl!$A1077:$DZ1077,1,Rules!$H$14),"")))</f>
        <v/>
      </c>
      <c r="K1078">
        <f>IF(A1078="","",IFERROR(SUMIFS('GSC current'!$J$2:$J$2001,'GSC current'!$I$2:$I$2001,B1078),0))</f>
        <v/>
      </c>
      <c r="L1078">
        <f>IF(A1078="","",IFERROR(SUMIFS('GSC current'!$K$2:$K$2001,'GSC current'!$I$2:$I$2001,B1078),0))</f>
        <v/>
      </c>
      <c r="M1078" s="20">
        <f>IF(A1078="","",IF(N(L1078)&gt;0,K1078/L1078,""))</f>
        <v/>
      </c>
      <c r="N1078" s="21">
        <f>IF(A1078="","",IF(N(L1078)&gt;0,SUMIFS('GSC current'!$L$2:$L$2001,'GSC current'!$I$2:$I$2001,B1078)/L1078,""))</f>
        <v/>
      </c>
      <c r="O1078">
        <f>IF(A1078="","",IFERROR(SUMIFS('GSC previous'!$J$2:$J$2001,'GSC previous'!$I$2:$I$2001,B1078),0))</f>
        <v/>
      </c>
      <c r="P1078" s="22">
        <f>IF(A1078="","",IF(N(O1078)&gt;0,(K1078-O1078)/O1078,""))</f>
        <v/>
      </c>
      <c r="Q1078">
        <f>IF(A1078="","",IFERROR(SUMIFS(GA4!$P$2:$P$2001,GA4!$O$2:$O$2001,B1078),0))</f>
        <v/>
      </c>
      <c r="R1078" s="23">
        <f>IF(A1078="","",IF(N(Q1078)&gt;0,SUMIFS(GA4!$Q$2:$Q$2001,GA4!$O$2:$O$2001,B1078)/Q1078,""))</f>
        <v/>
      </c>
      <c r="S1078">
        <f>IF(A1078="","",IFERROR(SUMIFS(GA4!$R$2:$R$2001,GA4!$O$2:$O$2001,B1078),0))</f>
        <v/>
      </c>
      <c r="T1078">
        <f>IF(A1078="","",IF(AND(ISNUMBER(F1078),LEFT(C1078&amp;"",1)="2"),IF(F1078&lt;Rules!$B$9,"Yes","No"),"No"))</f>
        <v/>
      </c>
      <c r="U1078">
        <f>IF(A1078="","",IF(AND(N(O1078)&gt;=Rules!$B$8,ISNUMBER(P1078)),IF(P1078&lt;=-Rules!$B$7,"Yes","No"),"No"))</f>
        <v/>
      </c>
      <c r="V1078">
        <f>IF(A1078="","",IF(AND(N(L1078)&gt;=Rules!$B$6,ISNUMBER(N1078)),IF(AND(N1078&gt;=Rules!$B$10,N1078&lt;=Rules!$B$11),"Yes","No"),"No"))</f>
        <v/>
      </c>
      <c r="W1078">
        <f>IF(A1078="","",IF(I1078&lt;&gt;"","Yes","No"))</f>
        <v/>
      </c>
      <c r="X1078">
        <f>IF(I1078="","",IF(SUMIFS($K$3:$K$2002,$A$3:$A$2002,SUBSTITUTE(SUBSTITUTE(I1078,"?","~?"),"*","~*"))&gt;N(K1078),"Yes","No"))</f>
        <v/>
      </c>
      <c r="Y1078">
        <f>IF(A1078="","",IF(N(S1078)&gt;0,"Yes","No"))</f>
        <v/>
      </c>
      <c r="Z1078">
        <f>IF(A1078="","",IF(AND(N(K1078)&lt;Rules!$B$5,N(L1078)&lt;Rules!$B$6,N(Q1078)&lt;Rules!$B$13,Y1078="No"),"Yes","No"))</f>
        <v/>
      </c>
      <c r="AA1078">
        <f>IF(A1078="","",IF(LEFT(C1078&amp;"",1)="3","Redirect",IF(OR(LEFT(C1078&amp;"",1)="4",LEFT(C1078&amp;"",1)="5"),IF(OR(N(K1078)&gt;0,N(AC1078)&gt;=Rules!$B$14),"Redirect","Prune"),IF(D1078="Non-Indexable","Keep",IF(AND(W1078="Yes",X1078="Yes",Y1078="No"),"Merge",IF(OR(U1078="Yes",V1078="Yes",AND(T1078="Yes",N(L1078)&gt;=Rules!$B$6)),"Update",IF(Z1078="Yes",IF(N(AC1078)&gt;=Rules!$B$14,"Redirect","Prune"),"Keep")))))))</f>
        <v/>
      </c>
      <c r="AB1078">
        <f>IF(A1078="","",IF(LEFT(C1078&amp;"",1)="3","Already redirects ("&amp;C1078&amp;"). Update internal links to point at the final URL.",IF(OR(LEFT(C1078&amp;"",1)="4",LEFT(C1078&amp;"",1)="5"),IF(AA1078="Redirect","Returns "&amp;C1078&amp;" but still has "&amp;N(K1078)&amp;" clicks and "&amp;N(AC1078)&amp;" referring domains. 301 it to the closest live page.","Returns "&amp;C1078&amp;" with no clicks or links. Remove internal links and let it 404 or 410."),IF(D1078="Non-Indexable","Non-indexable ("&amp;E1078&amp;"). Keep if that is intentional; otherwise fix the canonical or noindex.",IF(AA1078="Merge","Overlaps with "&amp;I1078&amp;IF(N(J1078)&gt;0," (similarity "&amp;TEXT(J1078,"0.00")&amp;")","")&amp;", which gets more clicks. Merge the useful parts into it and 301 this URL.",IF(AA1078="Update",MID(IF(U1078="Yes","; Clicks down "&amp;TEXT(-P1078,"0%")&amp;" on the previous period","")&amp;IF(V1078="Yes","; Average position "&amp;TEXT(N1078,"0.0")&amp;" on "&amp;TEXT(L1078,"#,##0")&amp;" impressions (striking distance)","")&amp;IF(AND(T1078="Yes",N(L1078)&gt;=Rules!$B$6),"; Thin ("&amp;F1078&amp;" words) but has search demand",""),3,400),IF(AA1078="Prune","Low value: "&amp;N(K1078)&amp;" clicks, "&amp;N(L1078)&amp;" impressions, "&amp;N(Q1078)&amp;" sessions, no key events. Remove or noindex it and update internal links.",IF(AA1078="Redirect","Low value but "&amp;N(AC1078)&amp;" referring domains. 301 it to the closest relevant page to keep those links.",IF(AND(Z1078="No",Y1078="Yes",N(K1078)&lt;Rules!$B$5),"Low search traffic but it converts (key events: "&amp;S1078&amp;"). Keep it and link to it.",IF(W1078="Yes","Stronger than the page it overlaps ("&amp;I1078&amp;"). Keep; merge that page into this one.","Healthy: "&amp;N(K1078)&amp;" clicks"&amp;IF(ISNUMBER(N1078),", average position "&amp;TEXT(N1078,"0.0"),"")&amp;". Keep and monitor."))))))))))</f>
        <v/>
      </c>
      <c r="AE1078">
        <f>IF(A1078="","",IF(AD1078&lt;&gt;"",AD1078,AA1078))</f>
        <v/>
      </c>
    </row>
    <row r="1079">
      <c r="A1079">
        <f>IF(Crawl!A1078="","",Crawl!A1078)</f>
        <v/>
      </c>
      <c r="B1079">
        <f>IF(A1079="","",Crawl!EC1078)</f>
        <v/>
      </c>
      <c r="C1079">
        <f>IF(A1079="","",IFERROR(INDEX(Crawl!$A1078:$DZ1078,1,Rules!$H$6),""))</f>
        <v/>
      </c>
      <c r="D1079">
        <f>IF(A1079="","",IFERROR(INDEX(Crawl!$A1078:$DZ1078,1,Rules!$H$7),"")&amp;"")</f>
        <v/>
      </c>
      <c r="E1079">
        <f>IF(A1079="","",IFERROR(INDEX(Crawl!$A1078:$DZ1078,1,Rules!$H$8),"")&amp;"")</f>
        <v/>
      </c>
      <c r="F1079">
        <f>IF(A1079="","",IFERROR(INDEX(Crawl!$A1078:$DZ1078,1,Rules!$H$9),""))</f>
        <v/>
      </c>
      <c r="G1079">
        <f>IF(A1079="","",IFERROR(INDEX(Crawl!$A1078:$DZ1078,1,Rules!$H$10),""))</f>
        <v/>
      </c>
      <c r="H1079">
        <f>IF(A1079="","",IFERROR(INDEX(Crawl!$A1078:$DZ1078,1,Rules!$H$12),""))</f>
        <v/>
      </c>
      <c r="I1079">
        <f>IF(A1079="","",IF(AND(N(H1079)&gt;0,IFERROR(INDEX(Crawl!$A1078:$DZ1078,1,Rules!$H$11),"")&amp;""&lt;&gt;""),IFERROR(INDEX(Crawl!$A1078:$DZ1078,1,Rules!$H$11),"")&amp;"",IF(AND(ISNUMBER(J1079),N(J1079)&gt;=Rules!$B$12,IFERROR(INDEX(Crawl!$A1078:$DZ1078,1,Rules!$H$13),"")&amp;""&lt;&gt;""),IFERROR(INDEX(Crawl!$A1078:$DZ1078,1,Rules!$H$13),"")&amp;"","")))</f>
        <v/>
      </c>
      <c r="J1079" s="19">
        <f>IF(A1079="","",IF(IFERROR(INDEX(Crawl!$A1078:$DZ1078,1,Rules!$H$14),"")&amp;""="","",IFERROR(INDEX(Crawl!$A1078:$DZ1078,1,Rules!$H$14),"")))</f>
        <v/>
      </c>
      <c r="K1079">
        <f>IF(A1079="","",IFERROR(SUMIFS('GSC current'!$J$2:$J$2001,'GSC current'!$I$2:$I$2001,B1079),0))</f>
        <v/>
      </c>
      <c r="L1079">
        <f>IF(A1079="","",IFERROR(SUMIFS('GSC current'!$K$2:$K$2001,'GSC current'!$I$2:$I$2001,B1079),0))</f>
        <v/>
      </c>
      <c r="M1079" s="20">
        <f>IF(A1079="","",IF(N(L1079)&gt;0,K1079/L1079,""))</f>
        <v/>
      </c>
      <c r="N1079" s="21">
        <f>IF(A1079="","",IF(N(L1079)&gt;0,SUMIFS('GSC current'!$L$2:$L$2001,'GSC current'!$I$2:$I$2001,B1079)/L1079,""))</f>
        <v/>
      </c>
      <c r="O1079">
        <f>IF(A1079="","",IFERROR(SUMIFS('GSC previous'!$J$2:$J$2001,'GSC previous'!$I$2:$I$2001,B1079),0))</f>
        <v/>
      </c>
      <c r="P1079" s="22">
        <f>IF(A1079="","",IF(N(O1079)&gt;0,(K1079-O1079)/O1079,""))</f>
        <v/>
      </c>
      <c r="Q1079">
        <f>IF(A1079="","",IFERROR(SUMIFS(GA4!$P$2:$P$2001,GA4!$O$2:$O$2001,B1079),0))</f>
        <v/>
      </c>
      <c r="R1079" s="23">
        <f>IF(A1079="","",IF(N(Q1079)&gt;0,SUMIFS(GA4!$Q$2:$Q$2001,GA4!$O$2:$O$2001,B1079)/Q1079,""))</f>
        <v/>
      </c>
      <c r="S1079">
        <f>IF(A1079="","",IFERROR(SUMIFS(GA4!$R$2:$R$2001,GA4!$O$2:$O$2001,B1079),0))</f>
        <v/>
      </c>
      <c r="T1079">
        <f>IF(A1079="","",IF(AND(ISNUMBER(F1079),LEFT(C1079&amp;"",1)="2"),IF(F1079&lt;Rules!$B$9,"Yes","No"),"No"))</f>
        <v/>
      </c>
      <c r="U1079">
        <f>IF(A1079="","",IF(AND(N(O1079)&gt;=Rules!$B$8,ISNUMBER(P1079)),IF(P1079&lt;=-Rules!$B$7,"Yes","No"),"No"))</f>
        <v/>
      </c>
      <c r="V1079">
        <f>IF(A1079="","",IF(AND(N(L1079)&gt;=Rules!$B$6,ISNUMBER(N1079)),IF(AND(N1079&gt;=Rules!$B$10,N1079&lt;=Rules!$B$11),"Yes","No"),"No"))</f>
        <v/>
      </c>
      <c r="W1079">
        <f>IF(A1079="","",IF(I1079&lt;&gt;"","Yes","No"))</f>
        <v/>
      </c>
      <c r="X1079">
        <f>IF(I1079="","",IF(SUMIFS($K$3:$K$2002,$A$3:$A$2002,SUBSTITUTE(SUBSTITUTE(I1079,"?","~?"),"*","~*"))&gt;N(K1079),"Yes","No"))</f>
        <v/>
      </c>
      <c r="Y1079">
        <f>IF(A1079="","",IF(N(S1079)&gt;0,"Yes","No"))</f>
        <v/>
      </c>
      <c r="Z1079">
        <f>IF(A1079="","",IF(AND(N(K1079)&lt;Rules!$B$5,N(L1079)&lt;Rules!$B$6,N(Q1079)&lt;Rules!$B$13,Y1079="No"),"Yes","No"))</f>
        <v/>
      </c>
      <c r="AA1079">
        <f>IF(A1079="","",IF(LEFT(C1079&amp;"",1)="3","Redirect",IF(OR(LEFT(C1079&amp;"",1)="4",LEFT(C1079&amp;"",1)="5"),IF(OR(N(K1079)&gt;0,N(AC1079)&gt;=Rules!$B$14),"Redirect","Prune"),IF(D1079="Non-Indexable","Keep",IF(AND(W1079="Yes",X1079="Yes",Y1079="No"),"Merge",IF(OR(U1079="Yes",V1079="Yes",AND(T1079="Yes",N(L1079)&gt;=Rules!$B$6)),"Update",IF(Z1079="Yes",IF(N(AC1079)&gt;=Rules!$B$14,"Redirect","Prune"),"Keep")))))))</f>
        <v/>
      </c>
      <c r="AB1079">
        <f>IF(A1079="","",IF(LEFT(C1079&amp;"",1)="3","Already redirects ("&amp;C1079&amp;"). Update internal links to point at the final URL.",IF(OR(LEFT(C1079&amp;"",1)="4",LEFT(C1079&amp;"",1)="5"),IF(AA1079="Redirect","Returns "&amp;C1079&amp;" but still has "&amp;N(K1079)&amp;" clicks and "&amp;N(AC1079)&amp;" referring domains. 301 it to the closest live page.","Returns "&amp;C1079&amp;" with no clicks or links. Remove internal links and let it 404 or 410."),IF(D1079="Non-Indexable","Non-indexable ("&amp;E1079&amp;"). Keep if that is intentional; otherwise fix the canonical or noindex.",IF(AA1079="Merge","Overlaps with "&amp;I1079&amp;IF(N(J1079)&gt;0," (similarity "&amp;TEXT(J1079,"0.00")&amp;")","")&amp;", which gets more clicks. Merge the useful parts into it and 301 this URL.",IF(AA1079="Update",MID(IF(U1079="Yes","; Clicks down "&amp;TEXT(-P1079,"0%")&amp;" on the previous period","")&amp;IF(V1079="Yes","; Average position "&amp;TEXT(N1079,"0.0")&amp;" on "&amp;TEXT(L1079,"#,##0")&amp;" impressions (striking distance)","")&amp;IF(AND(T1079="Yes",N(L1079)&gt;=Rules!$B$6),"; Thin ("&amp;F1079&amp;" words) but has search demand",""),3,400),IF(AA1079="Prune","Low value: "&amp;N(K1079)&amp;" clicks, "&amp;N(L1079)&amp;" impressions, "&amp;N(Q1079)&amp;" sessions, no key events. Remove or noindex it and update internal links.",IF(AA1079="Redirect","Low value but "&amp;N(AC1079)&amp;" referring domains. 301 it to the closest relevant page to keep those links.",IF(AND(Z1079="No",Y1079="Yes",N(K1079)&lt;Rules!$B$5),"Low search traffic but it converts (key events: "&amp;S1079&amp;"). Keep it and link to it.",IF(W1079="Yes","Stronger than the page it overlaps ("&amp;I1079&amp;"). Keep; merge that page into this one.","Healthy: "&amp;N(K1079)&amp;" clicks"&amp;IF(ISNUMBER(N1079),", average position "&amp;TEXT(N1079,"0.0"),"")&amp;". Keep and monitor."))))))))))</f>
        <v/>
      </c>
      <c r="AE1079">
        <f>IF(A1079="","",IF(AD1079&lt;&gt;"",AD1079,AA1079))</f>
        <v/>
      </c>
    </row>
    <row r="1080">
      <c r="A1080">
        <f>IF(Crawl!A1079="","",Crawl!A1079)</f>
        <v/>
      </c>
      <c r="B1080">
        <f>IF(A1080="","",Crawl!EC1079)</f>
        <v/>
      </c>
      <c r="C1080">
        <f>IF(A1080="","",IFERROR(INDEX(Crawl!$A1079:$DZ1079,1,Rules!$H$6),""))</f>
        <v/>
      </c>
      <c r="D1080">
        <f>IF(A1080="","",IFERROR(INDEX(Crawl!$A1079:$DZ1079,1,Rules!$H$7),"")&amp;"")</f>
        <v/>
      </c>
      <c r="E1080">
        <f>IF(A1080="","",IFERROR(INDEX(Crawl!$A1079:$DZ1079,1,Rules!$H$8),"")&amp;"")</f>
        <v/>
      </c>
      <c r="F1080">
        <f>IF(A1080="","",IFERROR(INDEX(Crawl!$A1079:$DZ1079,1,Rules!$H$9),""))</f>
        <v/>
      </c>
      <c r="G1080">
        <f>IF(A1080="","",IFERROR(INDEX(Crawl!$A1079:$DZ1079,1,Rules!$H$10),""))</f>
        <v/>
      </c>
      <c r="H1080">
        <f>IF(A1080="","",IFERROR(INDEX(Crawl!$A1079:$DZ1079,1,Rules!$H$12),""))</f>
        <v/>
      </c>
      <c r="I1080">
        <f>IF(A1080="","",IF(AND(N(H1080)&gt;0,IFERROR(INDEX(Crawl!$A1079:$DZ1079,1,Rules!$H$11),"")&amp;""&lt;&gt;""),IFERROR(INDEX(Crawl!$A1079:$DZ1079,1,Rules!$H$11),"")&amp;"",IF(AND(ISNUMBER(J1080),N(J1080)&gt;=Rules!$B$12,IFERROR(INDEX(Crawl!$A1079:$DZ1079,1,Rules!$H$13),"")&amp;""&lt;&gt;""),IFERROR(INDEX(Crawl!$A1079:$DZ1079,1,Rules!$H$13),"")&amp;"","")))</f>
        <v/>
      </c>
      <c r="J1080" s="19">
        <f>IF(A1080="","",IF(IFERROR(INDEX(Crawl!$A1079:$DZ1079,1,Rules!$H$14),"")&amp;""="","",IFERROR(INDEX(Crawl!$A1079:$DZ1079,1,Rules!$H$14),"")))</f>
        <v/>
      </c>
      <c r="K1080">
        <f>IF(A1080="","",IFERROR(SUMIFS('GSC current'!$J$2:$J$2001,'GSC current'!$I$2:$I$2001,B1080),0))</f>
        <v/>
      </c>
      <c r="L1080">
        <f>IF(A1080="","",IFERROR(SUMIFS('GSC current'!$K$2:$K$2001,'GSC current'!$I$2:$I$2001,B1080),0))</f>
        <v/>
      </c>
      <c r="M1080" s="20">
        <f>IF(A1080="","",IF(N(L1080)&gt;0,K1080/L1080,""))</f>
        <v/>
      </c>
      <c r="N1080" s="21">
        <f>IF(A1080="","",IF(N(L1080)&gt;0,SUMIFS('GSC current'!$L$2:$L$2001,'GSC current'!$I$2:$I$2001,B1080)/L1080,""))</f>
        <v/>
      </c>
      <c r="O1080">
        <f>IF(A1080="","",IFERROR(SUMIFS('GSC previous'!$J$2:$J$2001,'GSC previous'!$I$2:$I$2001,B1080),0))</f>
        <v/>
      </c>
      <c r="P1080" s="22">
        <f>IF(A1080="","",IF(N(O1080)&gt;0,(K1080-O1080)/O1080,""))</f>
        <v/>
      </c>
      <c r="Q1080">
        <f>IF(A1080="","",IFERROR(SUMIFS(GA4!$P$2:$P$2001,GA4!$O$2:$O$2001,B1080),0))</f>
        <v/>
      </c>
      <c r="R1080" s="23">
        <f>IF(A1080="","",IF(N(Q1080)&gt;0,SUMIFS(GA4!$Q$2:$Q$2001,GA4!$O$2:$O$2001,B1080)/Q1080,""))</f>
        <v/>
      </c>
      <c r="S1080">
        <f>IF(A1080="","",IFERROR(SUMIFS(GA4!$R$2:$R$2001,GA4!$O$2:$O$2001,B1080),0))</f>
        <v/>
      </c>
      <c r="T1080">
        <f>IF(A1080="","",IF(AND(ISNUMBER(F1080),LEFT(C1080&amp;"",1)="2"),IF(F1080&lt;Rules!$B$9,"Yes","No"),"No"))</f>
        <v/>
      </c>
      <c r="U1080">
        <f>IF(A1080="","",IF(AND(N(O1080)&gt;=Rules!$B$8,ISNUMBER(P1080)),IF(P1080&lt;=-Rules!$B$7,"Yes","No"),"No"))</f>
        <v/>
      </c>
      <c r="V1080">
        <f>IF(A1080="","",IF(AND(N(L1080)&gt;=Rules!$B$6,ISNUMBER(N1080)),IF(AND(N1080&gt;=Rules!$B$10,N1080&lt;=Rules!$B$11),"Yes","No"),"No"))</f>
        <v/>
      </c>
      <c r="W1080">
        <f>IF(A1080="","",IF(I1080&lt;&gt;"","Yes","No"))</f>
        <v/>
      </c>
      <c r="X1080">
        <f>IF(I1080="","",IF(SUMIFS($K$3:$K$2002,$A$3:$A$2002,SUBSTITUTE(SUBSTITUTE(I1080,"?","~?"),"*","~*"))&gt;N(K1080),"Yes","No"))</f>
        <v/>
      </c>
      <c r="Y1080">
        <f>IF(A1080="","",IF(N(S1080)&gt;0,"Yes","No"))</f>
        <v/>
      </c>
      <c r="Z1080">
        <f>IF(A1080="","",IF(AND(N(K1080)&lt;Rules!$B$5,N(L1080)&lt;Rules!$B$6,N(Q1080)&lt;Rules!$B$13,Y1080="No"),"Yes","No"))</f>
        <v/>
      </c>
      <c r="AA1080">
        <f>IF(A1080="","",IF(LEFT(C1080&amp;"",1)="3","Redirect",IF(OR(LEFT(C1080&amp;"",1)="4",LEFT(C1080&amp;"",1)="5"),IF(OR(N(K1080)&gt;0,N(AC1080)&gt;=Rules!$B$14),"Redirect","Prune"),IF(D1080="Non-Indexable","Keep",IF(AND(W1080="Yes",X1080="Yes",Y1080="No"),"Merge",IF(OR(U1080="Yes",V1080="Yes",AND(T1080="Yes",N(L1080)&gt;=Rules!$B$6)),"Update",IF(Z1080="Yes",IF(N(AC1080)&gt;=Rules!$B$14,"Redirect","Prune"),"Keep")))))))</f>
        <v/>
      </c>
      <c r="AB1080">
        <f>IF(A1080="","",IF(LEFT(C1080&amp;"",1)="3","Already redirects ("&amp;C1080&amp;"). Update internal links to point at the final URL.",IF(OR(LEFT(C1080&amp;"",1)="4",LEFT(C1080&amp;"",1)="5"),IF(AA1080="Redirect","Returns "&amp;C1080&amp;" but still has "&amp;N(K1080)&amp;" clicks and "&amp;N(AC1080)&amp;" referring domains. 301 it to the closest live page.","Returns "&amp;C1080&amp;" with no clicks or links. Remove internal links and let it 404 or 410."),IF(D1080="Non-Indexable","Non-indexable ("&amp;E1080&amp;"). Keep if that is intentional; otherwise fix the canonical or noindex.",IF(AA1080="Merge","Overlaps with "&amp;I1080&amp;IF(N(J1080)&gt;0," (similarity "&amp;TEXT(J1080,"0.00")&amp;")","")&amp;", which gets more clicks. Merge the useful parts into it and 301 this URL.",IF(AA1080="Update",MID(IF(U1080="Yes","; Clicks down "&amp;TEXT(-P1080,"0%")&amp;" on the previous period","")&amp;IF(V1080="Yes","; Average position "&amp;TEXT(N1080,"0.0")&amp;" on "&amp;TEXT(L1080,"#,##0")&amp;" impressions (striking distance)","")&amp;IF(AND(T1080="Yes",N(L1080)&gt;=Rules!$B$6),"; Thin ("&amp;F1080&amp;" words) but has search demand",""),3,400),IF(AA1080="Prune","Low value: "&amp;N(K1080)&amp;" clicks, "&amp;N(L1080)&amp;" impressions, "&amp;N(Q1080)&amp;" sessions, no key events. Remove or noindex it and update internal links.",IF(AA1080="Redirect","Low value but "&amp;N(AC1080)&amp;" referring domains. 301 it to the closest relevant page to keep those links.",IF(AND(Z1080="No",Y1080="Yes",N(K1080)&lt;Rules!$B$5),"Low search traffic but it converts (key events: "&amp;S1080&amp;"). Keep it and link to it.",IF(W1080="Yes","Stronger than the page it overlaps ("&amp;I1080&amp;"). Keep; merge that page into this one.","Healthy: "&amp;N(K1080)&amp;" clicks"&amp;IF(ISNUMBER(N1080),", average position "&amp;TEXT(N1080,"0.0"),"")&amp;". Keep and monitor."))))))))))</f>
        <v/>
      </c>
      <c r="AE1080">
        <f>IF(A1080="","",IF(AD1080&lt;&gt;"",AD1080,AA1080))</f>
        <v/>
      </c>
    </row>
    <row r="1081">
      <c r="A1081">
        <f>IF(Crawl!A1080="","",Crawl!A1080)</f>
        <v/>
      </c>
      <c r="B1081">
        <f>IF(A1081="","",Crawl!EC1080)</f>
        <v/>
      </c>
      <c r="C1081">
        <f>IF(A1081="","",IFERROR(INDEX(Crawl!$A1080:$DZ1080,1,Rules!$H$6),""))</f>
        <v/>
      </c>
      <c r="D1081">
        <f>IF(A1081="","",IFERROR(INDEX(Crawl!$A1080:$DZ1080,1,Rules!$H$7),"")&amp;"")</f>
        <v/>
      </c>
      <c r="E1081">
        <f>IF(A1081="","",IFERROR(INDEX(Crawl!$A1080:$DZ1080,1,Rules!$H$8),"")&amp;"")</f>
        <v/>
      </c>
      <c r="F1081">
        <f>IF(A1081="","",IFERROR(INDEX(Crawl!$A1080:$DZ1080,1,Rules!$H$9),""))</f>
        <v/>
      </c>
      <c r="G1081">
        <f>IF(A1081="","",IFERROR(INDEX(Crawl!$A1080:$DZ1080,1,Rules!$H$10),""))</f>
        <v/>
      </c>
      <c r="H1081">
        <f>IF(A1081="","",IFERROR(INDEX(Crawl!$A1080:$DZ1080,1,Rules!$H$12),""))</f>
        <v/>
      </c>
      <c r="I1081">
        <f>IF(A1081="","",IF(AND(N(H1081)&gt;0,IFERROR(INDEX(Crawl!$A1080:$DZ1080,1,Rules!$H$11),"")&amp;""&lt;&gt;""),IFERROR(INDEX(Crawl!$A1080:$DZ1080,1,Rules!$H$11),"")&amp;"",IF(AND(ISNUMBER(J1081),N(J1081)&gt;=Rules!$B$12,IFERROR(INDEX(Crawl!$A1080:$DZ1080,1,Rules!$H$13),"")&amp;""&lt;&gt;""),IFERROR(INDEX(Crawl!$A1080:$DZ1080,1,Rules!$H$13),"")&amp;"","")))</f>
        <v/>
      </c>
      <c r="J1081" s="19">
        <f>IF(A1081="","",IF(IFERROR(INDEX(Crawl!$A1080:$DZ1080,1,Rules!$H$14),"")&amp;""="","",IFERROR(INDEX(Crawl!$A1080:$DZ1080,1,Rules!$H$14),"")))</f>
        <v/>
      </c>
      <c r="K1081">
        <f>IF(A1081="","",IFERROR(SUMIFS('GSC current'!$J$2:$J$2001,'GSC current'!$I$2:$I$2001,B1081),0))</f>
        <v/>
      </c>
      <c r="L1081">
        <f>IF(A1081="","",IFERROR(SUMIFS('GSC current'!$K$2:$K$2001,'GSC current'!$I$2:$I$2001,B1081),0))</f>
        <v/>
      </c>
      <c r="M1081" s="20">
        <f>IF(A1081="","",IF(N(L1081)&gt;0,K1081/L1081,""))</f>
        <v/>
      </c>
      <c r="N1081" s="21">
        <f>IF(A1081="","",IF(N(L1081)&gt;0,SUMIFS('GSC current'!$L$2:$L$2001,'GSC current'!$I$2:$I$2001,B1081)/L1081,""))</f>
        <v/>
      </c>
      <c r="O1081">
        <f>IF(A1081="","",IFERROR(SUMIFS('GSC previous'!$J$2:$J$2001,'GSC previous'!$I$2:$I$2001,B1081),0))</f>
        <v/>
      </c>
      <c r="P1081" s="22">
        <f>IF(A1081="","",IF(N(O1081)&gt;0,(K1081-O1081)/O1081,""))</f>
        <v/>
      </c>
      <c r="Q1081">
        <f>IF(A1081="","",IFERROR(SUMIFS(GA4!$P$2:$P$2001,GA4!$O$2:$O$2001,B1081),0))</f>
        <v/>
      </c>
      <c r="R1081" s="23">
        <f>IF(A1081="","",IF(N(Q1081)&gt;0,SUMIFS(GA4!$Q$2:$Q$2001,GA4!$O$2:$O$2001,B1081)/Q1081,""))</f>
        <v/>
      </c>
      <c r="S1081">
        <f>IF(A1081="","",IFERROR(SUMIFS(GA4!$R$2:$R$2001,GA4!$O$2:$O$2001,B1081),0))</f>
        <v/>
      </c>
      <c r="T1081">
        <f>IF(A1081="","",IF(AND(ISNUMBER(F1081),LEFT(C1081&amp;"",1)="2"),IF(F1081&lt;Rules!$B$9,"Yes","No"),"No"))</f>
        <v/>
      </c>
      <c r="U1081">
        <f>IF(A1081="","",IF(AND(N(O1081)&gt;=Rules!$B$8,ISNUMBER(P1081)),IF(P1081&lt;=-Rules!$B$7,"Yes","No"),"No"))</f>
        <v/>
      </c>
      <c r="V1081">
        <f>IF(A1081="","",IF(AND(N(L1081)&gt;=Rules!$B$6,ISNUMBER(N1081)),IF(AND(N1081&gt;=Rules!$B$10,N1081&lt;=Rules!$B$11),"Yes","No"),"No"))</f>
        <v/>
      </c>
      <c r="W1081">
        <f>IF(A1081="","",IF(I1081&lt;&gt;"","Yes","No"))</f>
        <v/>
      </c>
      <c r="X1081">
        <f>IF(I1081="","",IF(SUMIFS($K$3:$K$2002,$A$3:$A$2002,SUBSTITUTE(SUBSTITUTE(I1081,"?","~?"),"*","~*"))&gt;N(K1081),"Yes","No"))</f>
        <v/>
      </c>
      <c r="Y1081">
        <f>IF(A1081="","",IF(N(S1081)&gt;0,"Yes","No"))</f>
        <v/>
      </c>
      <c r="Z1081">
        <f>IF(A1081="","",IF(AND(N(K1081)&lt;Rules!$B$5,N(L1081)&lt;Rules!$B$6,N(Q1081)&lt;Rules!$B$13,Y1081="No"),"Yes","No"))</f>
        <v/>
      </c>
      <c r="AA1081">
        <f>IF(A1081="","",IF(LEFT(C1081&amp;"",1)="3","Redirect",IF(OR(LEFT(C1081&amp;"",1)="4",LEFT(C1081&amp;"",1)="5"),IF(OR(N(K1081)&gt;0,N(AC1081)&gt;=Rules!$B$14),"Redirect","Prune"),IF(D1081="Non-Indexable","Keep",IF(AND(W1081="Yes",X1081="Yes",Y1081="No"),"Merge",IF(OR(U1081="Yes",V1081="Yes",AND(T1081="Yes",N(L1081)&gt;=Rules!$B$6)),"Update",IF(Z1081="Yes",IF(N(AC1081)&gt;=Rules!$B$14,"Redirect","Prune"),"Keep")))))))</f>
        <v/>
      </c>
      <c r="AB1081">
        <f>IF(A1081="","",IF(LEFT(C1081&amp;"",1)="3","Already redirects ("&amp;C1081&amp;"). Update internal links to point at the final URL.",IF(OR(LEFT(C1081&amp;"",1)="4",LEFT(C1081&amp;"",1)="5"),IF(AA1081="Redirect","Returns "&amp;C1081&amp;" but still has "&amp;N(K1081)&amp;" clicks and "&amp;N(AC1081)&amp;" referring domains. 301 it to the closest live page.","Returns "&amp;C1081&amp;" with no clicks or links. Remove internal links and let it 404 or 410."),IF(D1081="Non-Indexable","Non-indexable ("&amp;E1081&amp;"). Keep if that is intentional; otherwise fix the canonical or noindex.",IF(AA1081="Merge","Overlaps with "&amp;I1081&amp;IF(N(J1081)&gt;0," (similarity "&amp;TEXT(J1081,"0.00")&amp;")","")&amp;", which gets more clicks. Merge the useful parts into it and 301 this URL.",IF(AA1081="Update",MID(IF(U1081="Yes","; Clicks down "&amp;TEXT(-P1081,"0%")&amp;" on the previous period","")&amp;IF(V1081="Yes","; Average position "&amp;TEXT(N1081,"0.0")&amp;" on "&amp;TEXT(L1081,"#,##0")&amp;" impressions (striking distance)","")&amp;IF(AND(T1081="Yes",N(L1081)&gt;=Rules!$B$6),"; Thin ("&amp;F1081&amp;" words) but has search demand",""),3,400),IF(AA1081="Prune","Low value: "&amp;N(K1081)&amp;" clicks, "&amp;N(L1081)&amp;" impressions, "&amp;N(Q1081)&amp;" sessions, no key events. Remove or noindex it and update internal links.",IF(AA1081="Redirect","Low value but "&amp;N(AC1081)&amp;" referring domains. 301 it to the closest relevant page to keep those links.",IF(AND(Z1081="No",Y1081="Yes",N(K1081)&lt;Rules!$B$5),"Low search traffic but it converts (key events: "&amp;S1081&amp;"). Keep it and link to it.",IF(W1081="Yes","Stronger than the page it overlaps ("&amp;I1081&amp;"). Keep; merge that page into this one.","Healthy: "&amp;N(K1081)&amp;" clicks"&amp;IF(ISNUMBER(N1081),", average position "&amp;TEXT(N1081,"0.0"),"")&amp;". Keep and monitor."))))))))))</f>
        <v/>
      </c>
      <c r="AE1081">
        <f>IF(A1081="","",IF(AD1081&lt;&gt;"",AD1081,AA1081))</f>
        <v/>
      </c>
    </row>
    <row r="1082">
      <c r="A1082">
        <f>IF(Crawl!A1081="","",Crawl!A1081)</f>
        <v/>
      </c>
      <c r="B1082">
        <f>IF(A1082="","",Crawl!EC1081)</f>
        <v/>
      </c>
      <c r="C1082">
        <f>IF(A1082="","",IFERROR(INDEX(Crawl!$A1081:$DZ1081,1,Rules!$H$6),""))</f>
        <v/>
      </c>
      <c r="D1082">
        <f>IF(A1082="","",IFERROR(INDEX(Crawl!$A1081:$DZ1081,1,Rules!$H$7),"")&amp;"")</f>
        <v/>
      </c>
      <c r="E1082">
        <f>IF(A1082="","",IFERROR(INDEX(Crawl!$A1081:$DZ1081,1,Rules!$H$8),"")&amp;"")</f>
        <v/>
      </c>
      <c r="F1082">
        <f>IF(A1082="","",IFERROR(INDEX(Crawl!$A1081:$DZ1081,1,Rules!$H$9),""))</f>
        <v/>
      </c>
      <c r="G1082">
        <f>IF(A1082="","",IFERROR(INDEX(Crawl!$A1081:$DZ1081,1,Rules!$H$10),""))</f>
        <v/>
      </c>
      <c r="H1082">
        <f>IF(A1082="","",IFERROR(INDEX(Crawl!$A1081:$DZ1081,1,Rules!$H$12),""))</f>
        <v/>
      </c>
      <c r="I1082">
        <f>IF(A1082="","",IF(AND(N(H1082)&gt;0,IFERROR(INDEX(Crawl!$A1081:$DZ1081,1,Rules!$H$11),"")&amp;""&lt;&gt;""),IFERROR(INDEX(Crawl!$A1081:$DZ1081,1,Rules!$H$11),"")&amp;"",IF(AND(ISNUMBER(J1082),N(J1082)&gt;=Rules!$B$12,IFERROR(INDEX(Crawl!$A1081:$DZ1081,1,Rules!$H$13),"")&amp;""&lt;&gt;""),IFERROR(INDEX(Crawl!$A1081:$DZ1081,1,Rules!$H$13),"")&amp;"","")))</f>
        <v/>
      </c>
      <c r="J1082" s="19">
        <f>IF(A1082="","",IF(IFERROR(INDEX(Crawl!$A1081:$DZ1081,1,Rules!$H$14),"")&amp;""="","",IFERROR(INDEX(Crawl!$A1081:$DZ1081,1,Rules!$H$14),"")))</f>
        <v/>
      </c>
      <c r="K1082">
        <f>IF(A1082="","",IFERROR(SUMIFS('GSC current'!$J$2:$J$2001,'GSC current'!$I$2:$I$2001,B1082),0))</f>
        <v/>
      </c>
      <c r="L1082">
        <f>IF(A1082="","",IFERROR(SUMIFS('GSC current'!$K$2:$K$2001,'GSC current'!$I$2:$I$2001,B1082),0))</f>
        <v/>
      </c>
      <c r="M1082" s="20">
        <f>IF(A1082="","",IF(N(L1082)&gt;0,K1082/L1082,""))</f>
        <v/>
      </c>
      <c r="N1082" s="21">
        <f>IF(A1082="","",IF(N(L1082)&gt;0,SUMIFS('GSC current'!$L$2:$L$2001,'GSC current'!$I$2:$I$2001,B1082)/L1082,""))</f>
        <v/>
      </c>
      <c r="O1082">
        <f>IF(A1082="","",IFERROR(SUMIFS('GSC previous'!$J$2:$J$2001,'GSC previous'!$I$2:$I$2001,B1082),0))</f>
        <v/>
      </c>
      <c r="P1082" s="22">
        <f>IF(A1082="","",IF(N(O1082)&gt;0,(K1082-O1082)/O1082,""))</f>
        <v/>
      </c>
      <c r="Q1082">
        <f>IF(A1082="","",IFERROR(SUMIFS(GA4!$P$2:$P$2001,GA4!$O$2:$O$2001,B1082),0))</f>
        <v/>
      </c>
      <c r="R1082" s="23">
        <f>IF(A1082="","",IF(N(Q1082)&gt;0,SUMIFS(GA4!$Q$2:$Q$2001,GA4!$O$2:$O$2001,B1082)/Q1082,""))</f>
        <v/>
      </c>
      <c r="S1082">
        <f>IF(A1082="","",IFERROR(SUMIFS(GA4!$R$2:$R$2001,GA4!$O$2:$O$2001,B1082),0))</f>
        <v/>
      </c>
      <c r="T1082">
        <f>IF(A1082="","",IF(AND(ISNUMBER(F1082),LEFT(C1082&amp;"",1)="2"),IF(F1082&lt;Rules!$B$9,"Yes","No"),"No"))</f>
        <v/>
      </c>
      <c r="U1082">
        <f>IF(A1082="","",IF(AND(N(O1082)&gt;=Rules!$B$8,ISNUMBER(P1082)),IF(P1082&lt;=-Rules!$B$7,"Yes","No"),"No"))</f>
        <v/>
      </c>
      <c r="V1082">
        <f>IF(A1082="","",IF(AND(N(L1082)&gt;=Rules!$B$6,ISNUMBER(N1082)),IF(AND(N1082&gt;=Rules!$B$10,N1082&lt;=Rules!$B$11),"Yes","No"),"No"))</f>
        <v/>
      </c>
      <c r="W1082">
        <f>IF(A1082="","",IF(I1082&lt;&gt;"","Yes","No"))</f>
        <v/>
      </c>
      <c r="X1082">
        <f>IF(I1082="","",IF(SUMIFS($K$3:$K$2002,$A$3:$A$2002,SUBSTITUTE(SUBSTITUTE(I1082,"?","~?"),"*","~*"))&gt;N(K1082),"Yes","No"))</f>
        <v/>
      </c>
      <c r="Y1082">
        <f>IF(A1082="","",IF(N(S1082)&gt;0,"Yes","No"))</f>
        <v/>
      </c>
      <c r="Z1082">
        <f>IF(A1082="","",IF(AND(N(K1082)&lt;Rules!$B$5,N(L1082)&lt;Rules!$B$6,N(Q1082)&lt;Rules!$B$13,Y1082="No"),"Yes","No"))</f>
        <v/>
      </c>
      <c r="AA1082">
        <f>IF(A1082="","",IF(LEFT(C1082&amp;"",1)="3","Redirect",IF(OR(LEFT(C1082&amp;"",1)="4",LEFT(C1082&amp;"",1)="5"),IF(OR(N(K1082)&gt;0,N(AC1082)&gt;=Rules!$B$14),"Redirect","Prune"),IF(D1082="Non-Indexable","Keep",IF(AND(W1082="Yes",X1082="Yes",Y1082="No"),"Merge",IF(OR(U1082="Yes",V1082="Yes",AND(T1082="Yes",N(L1082)&gt;=Rules!$B$6)),"Update",IF(Z1082="Yes",IF(N(AC1082)&gt;=Rules!$B$14,"Redirect","Prune"),"Keep")))))))</f>
        <v/>
      </c>
      <c r="AB1082">
        <f>IF(A1082="","",IF(LEFT(C1082&amp;"",1)="3","Already redirects ("&amp;C1082&amp;"). Update internal links to point at the final URL.",IF(OR(LEFT(C1082&amp;"",1)="4",LEFT(C1082&amp;"",1)="5"),IF(AA1082="Redirect","Returns "&amp;C1082&amp;" but still has "&amp;N(K1082)&amp;" clicks and "&amp;N(AC1082)&amp;" referring domains. 301 it to the closest live page.","Returns "&amp;C1082&amp;" with no clicks or links. Remove internal links and let it 404 or 410."),IF(D1082="Non-Indexable","Non-indexable ("&amp;E1082&amp;"). Keep if that is intentional; otherwise fix the canonical or noindex.",IF(AA1082="Merge","Overlaps with "&amp;I1082&amp;IF(N(J1082)&gt;0," (similarity "&amp;TEXT(J1082,"0.00")&amp;")","")&amp;", which gets more clicks. Merge the useful parts into it and 301 this URL.",IF(AA1082="Update",MID(IF(U1082="Yes","; Clicks down "&amp;TEXT(-P1082,"0%")&amp;" on the previous period","")&amp;IF(V1082="Yes","; Average position "&amp;TEXT(N1082,"0.0")&amp;" on "&amp;TEXT(L1082,"#,##0")&amp;" impressions (striking distance)","")&amp;IF(AND(T1082="Yes",N(L1082)&gt;=Rules!$B$6),"; Thin ("&amp;F1082&amp;" words) but has search demand",""),3,400),IF(AA1082="Prune","Low value: "&amp;N(K1082)&amp;" clicks, "&amp;N(L1082)&amp;" impressions, "&amp;N(Q1082)&amp;" sessions, no key events. Remove or noindex it and update internal links.",IF(AA1082="Redirect","Low value but "&amp;N(AC1082)&amp;" referring domains. 301 it to the closest relevant page to keep those links.",IF(AND(Z1082="No",Y1082="Yes",N(K1082)&lt;Rules!$B$5),"Low search traffic but it converts (key events: "&amp;S1082&amp;"). Keep it and link to it.",IF(W1082="Yes","Stronger than the page it overlaps ("&amp;I1082&amp;"). Keep; merge that page into this one.","Healthy: "&amp;N(K1082)&amp;" clicks"&amp;IF(ISNUMBER(N1082),", average position "&amp;TEXT(N1082,"0.0"),"")&amp;". Keep and monitor."))))))))))</f>
        <v/>
      </c>
      <c r="AE1082">
        <f>IF(A1082="","",IF(AD1082&lt;&gt;"",AD1082,AA1082))</f>
        <v/>
      </c>
    </row>
    <row r="1083">
      <c r="A1083">
        <f>IF(Crawl!A1082="","",Crawl!A1082)</f>
        <v/>
      </c>
      <c r="B1083">
        <f>IF(A1083="","",Crawl!EC1082)</f>
        <v/>
      </c>
      <c r="C1083">
        <f>IF(A1083="","",IFERROR(INDEX(Crawl!$A1082:$DZ1082,1,Rules!$H$6),""))</f>
        <v/>
      </c>
      <c r="D1083">
        <f>IF(A1083="","",IFERROR(INDEX(Crawl!$A1082:$DZ1082,1,Rules!$H$7),"")&amp;"")</f>
        <v/>
      </c>
      <c r="E1083">
        <f>IF(A1083="","",IFERROR(INDEX(Crawl!$A1082:$DZ1082,1,Rules!$H$8),"")&amp;"")</f>
        <v/>
      </c>
      <c r="F1083">
        <f>IF(A1083="","",IFERROR(INDEX(Crawl!$A1082:$DZ1082,1,Rules!$H$9),""))</f>
        <v/>
      </c>
      <c r="G1083">
        <f>IF(A1083="","",IFERROR(INDEX(Crawl!$A1082:$DZ1082,1,Rules!$H$10),""))</f>
        <v/>
      </c>
      <c r="H1083">
        <f>IF(A1083="","",IFERROR(INDEX(Crawl!$A1082:$DZ1082,1,Rules!$H$12),""))</f>
        <v/>
      </c>
      <c r="I1083">
        <f>IF(A1083="","",IF(AND(N(H1083)&gt;0,IFERROR(INDEX(Crawl!$A1082:$DZ1082,1,Rules!$H$11),"")&amp;""&lt;&gt;""),IFERROR(INDEX(Crawl!$A1082:$DZ1082,1,Rules!$H$11),"")&amp;"",IF(AND(ISNUMBER(J1083),N(J1083)&gt;=Rules!$B$12,IFERROR(INDEX(Crawl!$A1082:$DZ1082,1,Rules!$H$13),"")&amp;""&lt;&gt;""),IFERROR(INDEX(Crawl!$A1082:$DZ1082,1,Rules!$H$13),"")&amp;"","")))</f>
        <v/>
      </c>
      <c r="J1083" s="19">
        <f>IF(A1083="","",IF(IFERROR(INDEX(Crawl!$A1082:$DZ1082,1,Rules!$H$14),"")&amp;""="","",IFERROR(INDEX(Crawl!$A1082:$DZ1082,1,Rules!$H$14),"")))</f>
        <v/>
      </c>
      <c r="K1083">
        <f>IF(A1083="","",IFERROR(SUMIFS('GSC current'!$J$2:$J$2001,'GSC current'!$I$2:$I$2001,B1083),0))</f>
        <v/>
      </c>
      <c r="L1083">
        <f>IF(A1083="","",IFERROR(SUMIFS('GSC current'!$K$2:$K$2001,'GSC current'!$I$2:$I$2001,B1083),0))</f>
        <v/>
      </c>
      <c r="M1083" s="20">
        <f>IF(A1083="","",IF(N(L1083)&gt;0,K1083/L1083,""))</f>
        <v/>
      </c>
      <c r="N1083" s="21">
        <f>IF(A1083="","",IF(N(L1083)&gt;0,SUMIFS('GSC current'!$L$2:$L$2001,'GSC current'!$I$2:$I$2001,B1083)/L1083,""))</f>
        <v/>
      </c>
      <c r="O1083">
        <f>IF(A1083="","",IFERROR(SUMIFS('GSC previous'!$J$2:$J$2001,'GSC previous'!$I$2:$I$2001,B1083),0))</f>
        <v/>
      </c>
      <c r="P1083" s="22">
        <f>IF(A1083="","",IF(N(O1083)&gt;0,(K1083-O1083)/O1083,""))</f>
        <v/>
      </c>
      <c r="Q1083">
        <f>IF(A1083="","",IFERROR(SUMIFS(GA4!$P$2:$P$2001,GA4!$O$2:$O$2001,B1083),0))</f>
        <v/>
      </c>
      <c r="R1083" s="23">
        <f>IF(A1083="","",IF(N(Q1083)&gt;0,SUMIFS(GA4!$Q$2:$Q$2001,GA4!$O$2:$O$2001,B1083)/Q1083,""))</f>
        <v/>
      </c>
      <c r="S1083">
        <f>IF(A1083="","",IFERROR(SUMIFS(GA4!$R$2:$R$2001,GA4!$O$2:$O$2001,B1083),0))</f>
        <v/>
      </c>
      <c r="T1083">
        <f>IF(A1083="","",IF(AND(ISNUMBER(F1083),LEFT(C1083&amp;"",1)="2"),IF(F1083&lt;Rules!$B$9,"Yes","No"),"No"))</f>
        <v/>
      </c>
      <c r="U1083">
        <f>IF(A1083="","",IF(AND(N(O1083)&gt;=Rules!$B$8,ISNUMBER(P1083)),IF(P1083&lt;=-Rules!$B$7,"Yes","No"),"No"))</f>
        <v/>
      </c>
      <c r="V1083">
        <f>IF(A1083="","",IF(AND(N(L1083)&gt;=Rules!$B$6,ISNUMBER(N1083)),IF(AND(N1083&gt;=Rules!$B$10,N1083&lt;=Rules!$B$11),"Yes","No"),"No"))</f>
        <v/>
      </c>
      <c r="W1083">
        <f>IF(A1083="","",IF(I1083&lt;&gt;"","Yes","No"))</f>
        <v/>
      </c>
      <c r="X1083">
        <f>IF(I1083="","",IF(SUMIFS($K$3:$K$2002,$A$3:$A$2002,SUBSTITUTE(SUBSTITUTE(I1083,"?","~?"),"*","~*"))&gt;N(K1083),"Yes","No"))</f>
        <v/>
      </c>
      <c r="Y1083">
        <f>IF(A1083="","",IF(N(S1083)&gt;0,"Yes","No"))</f>
        <v/>
      </c>
      <c r="Z1083">
        <f>IF(A1083="","",IF(AND(N(K1083)&lt;Rules!$B$5,N(L1083)&lt;Rules!$B$6,N(Q1083)&lt;Rules!$B$13,Y1083="No"),"Yes","No"))</f>
        <v/>
      </c>
      <c r="AA1083">
        <f>IF(A1083="","",IF(LEFT(C1083&amp;"",1)="3","Redirect",IF(OR(LEFT(C1083&amp;"",1)="4",LEFT(C1083&amp;"",1)="5"),IF(OR(N(K1083)&gt;0,N(AC1083)&gt;=Rules!$B$14),"Redirect","Prune"),IF(D1083="Non-Indexable","Keep",IF(AND(W1083="Yes",X1083="Yes",Y1083="No"),"Merge",IF(OR(U1083="Yes",V1083="Yes",AND(T1083="Yes",N(L1083)&gt;=Rules!$B$6)),"Update",IF(Z1083="Yes",IF(N(AC1083)&gt;=Rules!$B$14,"Redirect","Prune"),"Keep")))))))</f>
        <v/>
      </c>
      <c r="AB1083">
        <f>IF(A1083="","",IF(LEFT(C1083&amp;"",1)="3","Already redirects ("&amp;C1083&amp;"). Update internal links to point at the final URL.",IF(OR(LEFT(C1083&amp;"",1)="4",LEFT(C1083&amp;"",1)="5"),IF(AA1083="Redirect","Returns "&amp;C1083&amp;" but still has "&amp;N(K1083)&amp;" clicks and "&amp;N(AC1083)&amp;" referring domains. 301 it to the closest live page.","Returns "&amp;C1083&amp;" with no clicks or links. Remove internal links and let it 404 or 410."),IF(D1083="Non-Indexable","Non-indexable ("&amp;E1083&amp;"). Keep if that is intentional; otherwise fix the canonical or noindex.",IF(AA1083="Merge","Overlaps with "&amp;I1083&amp;IF(N(J1083)&gt;0," (similarity "&amp;TEXT(J1083,"0.00")&amp;")","")&amp;", which gets more clicks. Merge the useful parts into it and 301 this URL.",IF(AA1083="Update",MID(IF(U1083="Yes","; Clicks down "&amp;TEXT(-P1083,"0%")&amp;" on the previous period","")&amp;IF(V1083="Yes","; Average position "&amp;TEXT(N1083,"0.0")&amp;" on "&amp;TEXT(L1083,"#,##0")&amp;" impressions (striking distance)","")&amp;IF(AND(T1083="Yes",N(L1083)&gt;=Rules!$B$6),"; Thin ("&amp;F1083&amp;" words) but has search demand",""),3,400),IF(AA1083="Prune","Low value: "&amp;N(K1083)&amp;" clicks, "&amp;N(L1083)&amp;" impressions, "&amp;N(Q1083)&amp;" sessions, no key events. Remove or noindex it and update internal links.",IF(AA1083="Redirect","Low value but "&amp;N(AC1083)&amp;" referring domains. 301 it to the closest relevant page to keep those links.",IF(AND(Z1083="No",Y1083="Yes",N(K1083)&lt;Rules!$B$5),"Low search traffic but it converts (key events: "&amp;S1083&amp;"). Keep it and link to it.",IF(W1083="Yes","Stronger than the page it overlaps ("&amp;I1083&amp;"). Keep; merge that page into this one.","Healthy: "&amp;N(K1083)&amp;" clicks"&amp;IF(ISNUMBER(N1083),", average position "&amp;TEXT(N1083,"0.0"),"")&amp;". Keep and monitor."))))))))))</f>
        <v/>
      </c>
      <c r="AE1083">
        <f>IF(A1083="","",IF(AD1083&lt;&gt;"",AD1083,AA1083))</f>
        <v/>
      </c>
    </row>
    <row r="1084">
      <c r="A1084">
        <f>IF(Crawl!A1083="","",Crawl!A1083)</f>
        <v/>
      </c>
      <c r="B1084">
        <f>IF(A1084="","",Crawl!EC1083)</f>
        <v/>
      </c>
      <c r="C1084">
        <f>IF(A1084="","",IFERROR(INDEX(Crawl!$A1083:$DZ1083,1,Rules!$H$6),""))</f>
        <v/>
      </c>
      <c r="D1084">
        <f>IF(A1084="","",IFERROR(INDEX(Crawl!$A1083:$DZ1083,1,Rules!$H$7),"")&amp;"")</f>
        <v/>
      </c>
      <c r="E1084">
        <f>IF(A1084="","",IFERROR(INDEX(Crawl!$A1083:$DZ1083,1,Rules!$H$8),"")&amp;"")</f>
        <v/>
      </c>
      <c r="F1084">
        <f>IF(A1084="","",IFERROR(INDEX(Crawl!$A1083:$DZ1083,1,Rules!$H$9),""))</f>
        <v/>
      </c>
      <c r="G1084">
        <f>IF(A1084="","",IFERROR(INDEX(Crawl!$A1083:$DZ1083,1,Rules!$H$10),""))</f>
        <v/>
      </c>
      <c r="H1084">
        <f>IF(A1084="","",IFERROR(INDEX(Crawl!$A1083:$DZ1083,1,Rules!$H$12),""))</f>
        <v/>
      </c>
      <c r="I1084">
        <f>IF(A1084="","",IF(AND(N(H1084)&gt;0,IFERROR(INDEX(Crawl!$A1083:$DZ1083,1,Rules!$H$11),"")&amp;""&lt;&gt;""),IFERROR(INDEX(Crawl!$A1083:$DZ1083,1,Rules!$H$11),"")&amp;"",IF(AND(ISNUMBER(J1084),N(J1084)&gt;=Rules!$B$12,IFERROR(INDEX(Crawl!$A1083:$DZ1083,1,Rules!$H$13),"")&amp;""&lt;&gt;""),IFERROR(INDEX(Crawl!$A1083:$DZ1083,1,Rules!$H$13),"")&amp;"","")))</f>
        <v/>
      </c>
      <c r="J1084" s="19">
        <f>IF(A1084="","",IF(IFERROR(INDEX(Crawl!$A1083:$DZ1083,1,Rules!$H$14),"")&amp;""="","",IFERROR(INDEX(Crawl!$A1083:$DZ1083,1,Rules!$H$14),"")))</f>
        <v/>
      </c>
      <c r="K1084">
        <f>IF(A1084="","",IFERROR(SUMIFS('GSC current'!$J$2:$J$2001,'GSC current'!$I$2:$I$2001,B1084),0))</f>
        <v/>
      </c>
      <c r="L1084">
        <f>IF(A1084="","",IFERROR(SUMIFS('GSC current'!$K$2:$K$2001,'GSC current'!$I$2:$I$2001,B1084),0))</f>
        <v/>
      </c>
      <c r="M1084" s="20">
        <f>IF(A1084="","",IF(N(L1084)&gt;0,K1084/L1084,""))</f>
        <v/>
      </c>
      <c r="N1084" s="21">
        <f>IF(A1084="","",IF(N(L1084)&gt;0,SUMIFS('GSC current'!$L$2:$L$2001,'GSC current'!$I$2:$I$2001,B1084)/L1084,""))</f>
        <v/>
      </c>
      <c r="O1084">
        <f>IF(A1084="","",IFERROR(SUMIFS('GSC previous'!$J$2:$J$2001,'GSC previous'!$I$2:$I$2001,B1084),0))</f>
        <v/>
      </c>
      <c r="P1084" s="22">
        <f>IF(A1084="","",IF(N(O1084)&gt;0,(K1084-O1084)/O1084,""))</f>
        <v/>
      </c>
      <c r="Q1084">
        <f>IF(A1084="","",IFERROR(SUMIFS(GA4!$P$2:$P$2001,GA4!$O$2:$O$2001,B1084),0))</f>
        <v/>
      </c>
      <c r="R1084" s="23">
        <f>IF(A1084="","",IF(N(Q1084)&gt;0,SUMIFS(GA4!$Q$2:$Q$2001,GA4!$O$2:$O$2001,B1084)/Q1084,""))</f>
        <v/>
      </c>
      <c r="S1084">
        <f>IF(A1084="","",IFERROR(SUMIFS(GA4!$R$2:$R$2001,GA4!$O$2:$O$2001,B1084),0))</f>
        <v/>
      </c>
      <c r="T1084">
        <f>IF(A1084="","",IF(AND(ISNUMBER(F1084),LEFT(C1084&amp;"",1)="2"),IF(F1084&lt;Rules!$B$9,"Yes","No"),"No"))</f>
        <v/>
      </c>
      <c r="U1084">
        <f>IF(A1084="","",IF(AND(N(O1084)&gt;=Rules!$B$8,ISNUMBER(P1084)),IF(P1084&lt;=-Rules!$B$7,"Yes","No"),"No"))</f>
        <v/>
      </c>
      <c r="V1084">
        <f>IF(A1084="","",IF(AND(N(L1084)&gt;=Rules!$B$6,ISNUMBER(N1084)),IF(AND(N1084&gt;=Rules!$B$10,N1084&lt;=Rules!$B$11),"Yes","No"),"No"))</f>
        <v/>
      </c>
      <c r="W1084">
        <f>IF(A1084="","",IF(I1084&lt;&gt;"","Yes","No"))</f>
        <v/>
      </c>
      <c r="X1084">
        <f>IF(I1084="","",IF(SUMIFS($K$3:$K$2002,$A$3:$A$2002,SUBSTITUTE(SUBSTITUTE(I1084,"?","~?"),"*","~*"))&gt;N(K1084),"Yes","No"))</f>
        <v/>
      </c>
      <c r="Y1084">
        <f>IF(A1084="","",IF(N(S1084)&gt;0,"Yes","No"))</f>
        <v/>
      </c>
      <c r="Z1084">
        <f>IF(A1084="","",IF(AND(N(K1084)&lt;Rules!$B$5,N(L1084)&lt;Rules!$B$6,N(Q1084)&lt;Rules!$B$13,Y1084="No"),"Yes","No"))</f>
        <v/>
      </c>
      <c r="AA1084">
        <f>IF(A1084="","",IF(LEFT(C1084&amp;"",1)="3","Redirect",IF(OR(LEFT(C1084&amp;"",1)="4",LEFT(C1084&amp;"",1)="5"),IF(OR(N(K1084)&gt;0,N(AC1084)&gt;=Rules!$B$14),"Redirect","Prune"),IF(D1084="Non-Indexable","Keep",IF(AND(W1084="Yes",X1084="Yes",Y1084="No"),"Merge",IF(OR(U1084="Yes",V1084="Yes",AND(T1084="Yes",N(L1084)&gt;=Rules!$B$6)),"Update",IF(Z1084="Yes",IF(N(AC1084)&gt;=Rules!$B$14,"Redirect","Prune"),"Keep")))))))</f>
        <v/>
      </c>
      <c r="AB1084">
        <f>IF(A1084="","",IF(LEFT(C1084&amp;"",1)="3","Already redirects ("&amp;C1084&amp;"). Update internal links to point at the final URL.",IF(OR(LEFT(C1084&amp;"",1)="4",LEFT(C1084&amp;"",1)="5"),IF(AA1084="Redirect","Returns "&amp;C1084&amp;" but still has "&amp;N(K1084)&amp;" clicks and "&amp;N(AC1084)&amp;" referring domains. 301 it to the closest live page.","Returns "&amp;C1084&amp;" with no clicks or links. Remove internal links and let it 404 or 410."),IF(D1084="Non-Indexable","Non-indexable ("&amp;E1084&amp;"). Keep if that is intentional; otherwise fix the canonical or noindex.",IF(AA1084="Merge","Overlaps with "&amp;I1084&amp;IF(N(J1084)&gt;0," (similarity "&amp;TEXT(J1084,"0.00")&amp;")","")&amp;", which gets more clicks. Merge the useful parts into it and 301 this URL.",IF(AA1084="Update",MID(IF(U1084="Yes","; Clicks down "&amp;TEXT(-P1084,"0%")&amp;" on the previous period","")&amp;IF(V1084="Yes","; Average position "&amp;TEXT(N1084,"0.0")&amp;" on "&amp;TEXT(L1084,"#,##0")&amp;" impressions (striking distance)","")&amp;IF(AND(T1084="Yes",N(L1084)&gt;=Rules!$B$6),"; Thin ("&amp;F1084&amp;" words) but has search demand",""),3,400),IF(AA1084="Prune","Low value: "&amp;N(K1084)&amp;" clicks, "&amp;N(L1084)&amp;" impressions, "&amp;N(Q1084)&amp;" sessions, no key events. Remove or noindex it and update internal links.",IF(AA1084="Redirect","Low value but "&amp;N(AC1084)&amp;" referring domains. 301 it to the closest relevant page to keep those links.",IF(AND(Z1084="No",Y1084="Yes",N(K1084)&lt;Rules!$B$5),"Low search traffic but it converts (key events: "&amp;S1084&amp;"). Keep it and link to it.",IF(W1084="Yes","Stronger than the page it overlaps ("&amp;I1084&amp;"). Keep; merge that page into this one.","Healthy: "&amp;N(K1084)&amp;" clicks"&amp;IF(ISNUMBER(N1084),", average position "&amp;TEXT(N1084,"0.0"),"")&amp;". Keep and monitor."))))))))))</f>
        <v/>
      </c>
      <c r="AE1084">
        <f>IF(A1084="","",IF(AD1084&lt;&gt;"",AD1084,AA1084))</f>
        <v/>
      </c>
    </row>
    <row r="1085">
      <c r="A1085">
        <f>IF(Crawl!A1084="","",Crawl!A1084)</f>
        <v/>
      </c>
      <c r="B1085">
        <f>IF(A1085="","",Crawl!EC1084)</f>
        <v/>
      </c>
      <c r="C1085">
        <f>IF(A1085="","",IFERROR(INDEX(Crawl!$A1084:$DZ1084,1,Rules!$H$6),""))</f>
        <v/>
      </c>
      <c r="D1085">
        <f>IF(A1085="","",IFERROR(INDEX(Crawl!$A1084:$DZ1084,1,Rules!$H$7),"")&amp;"")</f>
        <v/>
      </c>
      <c r="E1085">
        <f>IF(A1085="","",IFERROR(INDEX(Crawl!$A1084:$DZ1084,1,Rules!$H$8),"")&amp;"")</f>
        <v/>
      </c>
      <c r="F1085">
        <f>IF(A1085="","",IFERROR(INDEX(Crawl!$A1084:$DZ1084,1,Rules!$H$9),""))</f>
        <v/>
      </c>
      <c r="G1085">
        <f>IF(A1085="","",IFERROR(INDEX(Crawl!$A1084:$DZ1084,1,Rules!$H$10),""))</f>
        <v/>
      </c>
      <c r="H1085">
        <f>IF(A1085="","",IFERROR(INDEX(Crawl!$A1084:$DZ1084,1,Rules!$H$12),""))</f>
        <v/>
      </c>
      <c r="I1085">
        <f>IF(A1085="","",IF(AND(N(H1085)&gt;0,IFERROR(INDEX(Crawl!$A1084:$DZ1084,1,Rules!$H$11),"")&amp;""&lt;&gt;""),IFERROR(INDEX(Crawl!$A1084:$DZ1084,1,Rules!$H$11),"")&amp;"",IF(AND(ISNUMBER(J1085),N(J1085)&gt;=Rules!$B$12,IFERROR(INDEX(Crawl!$A1084:$DZ1084,1,Rules!$H$13),"")&amp;""&lt;&gt;""),IFERROR(INDEX(Crawl!$A1084:$DZ1084,1,Rules!$H$13),"")&amp;"","")))</f>
        <v/>
      </c>
      <c r="J1085" s="19">
        <f>IF(A1085="","",IF(IFERROR(INDEX(Crawl!$A1084:$DZ1084,1,Rules!$H$14),"")&amp;""="","",IFERROR(INDEX(Crawl!$A1084:$DZ1084,1,Rules!$H$14),"")))</f>
        <v/>
      </c>
      <c r="K1085">
        <f>IF(A1085="","",IFERROR(SUMIFS('GSC current'!$J$2:$J$2001,'GSC current'!$I$2:$I$2001,B1085),0))</f>
        <v/>
      </c>
      <c r="L1085">
        <f>IF(A1085="","",IFERROR(SUMIFS('GSC current'!$K$2:$K$2001,'GSC current'!$I$2:$I$2001,B1085),0))</f>
        <v/>
      </c>
      <c r="M1085" s="20">
        <f>IF(A1085="","",IF(N(L1085)&gt;0,K1085/L1085,""))</f>
        <v/>
      </c>
      <c r="N1085" s="21">
        <f>IF(A1085="","",IF(N(L1085)&gt;0,SUMIFS('GSC current'!$L$2:$L$2001,'GSC current'!$I$2:$I$2001,B1085)/L1085,""))</f>
        <v/>
      </c>
      <c r="O1085">
        <f>IF(A1085="","",IFERROR(SUMIFS('GSC previous'!$J$2:$J$2001,'GSC previous'!$I$2:$I$2001,B1085),0))</f>
        <v/>
      </c>
      <c r="P1085" s="22">
        <f>IF(A1085="","",IF(N(O1085)&gt;0,(K1085-O1085)/O1085,""))</f>
        <v/>
      </c>
      <c r="Q1085">
        <f>IF(A1085="","",IFERROR(SUMIFS(GA4!$P$2:$P$2001,GA4!$O$2:$O$2001,B1085),0))</f>
        <v/>
      </c>
      <c r="R1085" s="23">
        <f>IF(A1085="","",IF(N(Q1085)&gt;0,SUMIFS(GA4!$Q$2:$Q$2001,GA4!$O$2:$O$2001,B1085)/Q1085,""))</f>
        <v/>
      </c>
      <c r="S1085">
        <f>IF(A1085="","",IFERROR(SUMIFS(GA4!$R$2:$R$2001,GA4!$O$2:$O$2001,B1085),0))</f>
        <v/>
      </c>
      <c r="T1085">
        <f>IF(A1085="","",IF(AND(ISNUMBER(F1085),LEFT(C1085&amp;"",1)="2"),IF(F1085&lt;Rules!$B$9,"Yes","No"),"No"))</f>
        <v/>
      </c>
      <c r="U1085">
        <f>IF(A1085="","",IF(AND(N(O1085)&gt;=Rules!$B$8,ISNUMBER(P1085)),IF(P1085&lt;=-Rules!$B$7,"Yes","No"),"No"))</f>
        <v/>
      </c>
      <c r="V1085">
        <f>IF(A1085="","",IF(AND(N(L1085)&gt;=Rules!$B$6,ISNUMBER(N1085)),IF(AND(N1085&gt;=Rules!$B$10,N1085&lt;=Rules!$B$11),"Yes","No"),"No"))</f>
        <v/>
      </c>
      <c r="W1085">
        <f>IF(A1085="","",IF(I1085&lt;&gt;"","Yes","No"))</f>
        <v/>
      </c>
      <c r="X1085">
        <f>IF(I1085="","",IF(SUMIFS($K$3:$K$2002,$A$3:$A$2002,SUBSTITUTE(SUBSTITUTE(I1085,"?","~?"),"*","~*"))&gt;N(K1085),"Yes","No"))</f>
        <v/>
      </c>
      <c r="Y1085">
        <f>IF(A1085="","",IF(N(S1085)&gt;0,"Yes","No"))</f>
        <v/>
      </c>
      <c r="Z1085">
        <f>IF(A1085="","",IF(AND(N(K1085)&lt;Rules!$B$5,N(L1085)&lt;Rules!$B$6,N(Q1085)&lt;Rules!$B$13,Y1085="No"),"Yes","No"))</f>
        <v/>
      </c>
      <c r="AA1085">
        <f>IF(A1085="","",IF(LEFT(C1085&amp;"",1)="3","Redirect",IF(OR(LEFT(C1085&amp;"",1)="4",LEFT(C1085&amp;"",1)="5"),IF(OR(N(K1085)&gt;0,N(AC1085)&gt;=Rules!$B$14),"Redirect","Prune"),IF(D1085="Non-Indexable","Keep",IF(AND(W1085="Yes",X1085="Yes",Y1085="No"),"Merge",IF(OR(U1085="Yes",V1085="Yes",AND(T1085="Yes",N(L1085)&gt;=Rules!$B$6)),"Update",IF(Z1085="Yes",IF(N(AC1085)&gt;=Rules!$B$14,"Redirect","Prune"),"Keep")))))))</f>
        <v/>
      </c>
      <c r="AB1085">
        <f>IF(A1085="","",IF(LEFT(C1085&amp;"",1)="3","Already redirects ("&amp;C1085&amp;"). Update internal links to point at the final URL.",IF(OR(LEFT(C1085&amp;"",1)="4",LEFT(C1085&amp;"",1)="5"),IF(AA1085="Redirect","Returns "&amp;C1085&amp;" but still has "&amp;N(K1085)&amp;" clicks and "&amp;N(AC1085)&amp;" referring domains. 301 it to the closest live page.","Returns "&amp;C1085&amp;" with no clicks or links. Remove internal links and let it 404 or 410."),IF(D1085="Non-Indexable","Non-indexable ("&amp;E1085&amp;"). Keep if that is intentional; otherwise fix the canonical or noindex.",IF(AA1085="Merge","Overlaps with "&amp;I1085&amp;IF(N(J1085)&gt;0," (similarity "&amp;TEXT(J1085,"0.00")&amp;")","")&amp;", which gets more clicks. Merge the useful parts into it and 301 this URL.",IF(AA1085="Update",MID(IF(U1085="Yes","; Clicks down "&amp;TEXT(-P1085,"0%")&amp;" on the previous period","")&amp;IF(V1085="Yes","; Average position "&amp;TEXT(N1085,"0.0")&amp;" on "&amp;TEXT(L1085,"#,##0")&amp;" impressions (striking distance)","")&amp;IF(AND(T1085="Yes",N(L1085)&gt;=Rules!$B$6),"; Thin ("&amp;F1085&amp;" words) but has search demand",""),3,400),IF(AA1085="Prune","Low value: "&amp;N(K1085)&amp;" clicks, "&amp;N(L1085)&amp;" impressions, "&amp;N(Q1085)&amp;" sessions, no key events. Remove or noindex it and update internal links.",IF(AA1085="Redirect","Low value but "&amp;N(AC1085)&amp;" referring domains. 301 it to the closest relevant page to keep those links.",IF(AND(Z1085="No",Y1085="Yes",N(K1085)&lt;Rules!$B$5),"Low search traffic but it converts (key events: "&amp;S1085&amp;"). Keep it and link to it.",IF(W1085="Yes","Stronger than the page it overlaps ("&amp;I1085&amp;"). Keep; merge that page into this one.","Healthy: "&amp;N(K1085)&amp;" clicks"&amp;IF(ISNUMBER(N1085),", average position "&amp;TEXT(N1085,"0.0"),"")&amp;". Keep and monitor."))))))))))</f>
        <v/>
      </c>
      <c r="AE1085">
        <f>IF(A1085="","",IF(AD1085&lt;&gt;"",AD1085,AA1085))</f>
        <v/>
      </c>
    </row>
    <row r="1086">
      <c r="A1086">
        <f>IF(Crawl!A1085="","",Crawl!A1085)</f>
        <v/>
      </c>
      <c r="B1086">
        <f>IF(A1086="","",Crawl!EC1085)</f>
        <v/>
      </c>
      <c r="C1086">
        <f>IF(A1086="","",IFERROR(INDEX(Crawl!$A1085:$DZ1085,1,Rules!$H$6),""))</f>
        <v/>
      </c>
      <c r="D1086">
        <f>IF(A1086="","",IFERROR(INDEX(Crawl!$A1085:$DZ1085,1,Rules!$H$7),"")&amp;"")</f>
        <v/>
      </c>
      <c r="E1086">
        <f>IF(A1086="","",IFERROR(INDEX(Crawl!$A1085:$DZ1085,1,Rules!$H$8),"")&amp;"")</f>
        <v/>
      </c>
      <c r="F1086">
        <f>IF(A1086="","",IFERROR(INDEX(Crawl!$A1085:$DZ1085,1,Rules!$H$9),""))</f>
        <v/>
      </c>
      <c r="G1086">
        <f>IF(A1086="","",IFERROR(INDEX(Crawl!$A1085:$DZ1085,1,Rules!$H$10),""))</f>
        <v/>
      </c>
      <c r="H1086">
        <f>IF(A1086="","",IFERROR(INDEX(Crawl!$A1085:$DZ1085,1,Rules!$H$12),""))</f>
        <v/>
      </c>
      <c r="I1086">
        <f>IF(A1086="","",IF(AND(N(H1086)&gt;0,IFERROR(INDEX(Crawl!$A1085:$DZ1085,1,Rules!$H$11),"")&amp;""&lt;&gt;""),IFERROR(INDEX(Crawl!$A1085:$DZ1085,1,Rules!$H$11),"")&amp;"",IF(AND(ISNUMBER(J1086),N(J1086)&gt;=Rules!$B$12,IFERROR(INDEX(Crawl!$A1085:$DZ1085,1,Rules!$H$13),"")&amp;""&lt;&gt;""),IFERROR(INDEX(Crawl!$A1085:$DZ1085,1,Rules!$H$13),"")&amp;"","")))</f>
        <v/>
      </c>
      <c r="J1086" s="19">
        <f>IF(A1086="","",IF(IFERROR(INDEX(Crawl!$A1085:$DZ1085,1,Rules!$H$14),"")&amp;""="","",IFERROR(INDEX(Crawl!$A1085:$DZ1085,1,Rules!$H$14),"")))</f>
        <v/>
      </c>
      <c r="K1086">
        <f>IF(A1086="","",IFERROR(SUMIFS('GSC current'!$J$2:$J$2001,'GSC current'!$I$2:$I$2001,B1086),0))</f>
        <v/>
      </c>
      <c r="L1086">
        <f>IF(A1086="","",IFERROR(SUMIFS('GSC current'!$K$2:$K$2001,'GSC current'!$I$2:$I$2001,B1086),0))</f>
        <v/>
      </c>
      <c r="M1086" s="20">
        <f>IF(A1086="","",IF(N(L1086)&gt;0,K1086/L1086,""))</f>
        <v/>
      </c>
      <c r="N1086" s="21">
        <f>IF(A1086="","",IF(N(L1086)&gt;0,SUMIFS('GSC current'!$L$2:$L$2001,'GSC current'!$I$2:$I$2001,B1086)/L1086,""))</f>
        <v/>
      </c>
      <c r="O1086">
        <f>IF(A1086="","",IFERROR(SUMIFS('GSC previous'!$J$2:$J$2001,'GSC previous'!$I$2:$I$2001,B1086),0))</f>
        <v/>
      </c>
      <c r="P1086" s="22">
        <f>IF(A1086="","",IF(N(O1086)&gt;0,(K1086-O1086)/O1086,""))</f>
        <v/>
      </c>
      <c r="Q1086">
        <f>IF(A1086="","",IFERROR(SUMIFS(GA4!$P$2:$P$2001,GA4!$O$2:$O$2001,B1086),0))</f>
        <v/>
      </c>
      <c r="R1086" s="23">
        <f>IF(A1086="","",IF(N(Q1086)&gt;0,SUMIFS(GA4!$Q$2:$Q$2001,GA4!$O$2:$O$2001,B1086)/Q1086,""))</f>
        <v/>
      </c>
      <c r="S1086">
        <f>IF(A1086="","",IFERROR(SUMIFS(GA4!$R$2:$R$2001,GA4!$O$2:$O$2001,B1086),0))</f>
        <v/>
      </c>
      <c r="T1086">
        <f>IF(A1086="","",IF(AND(ISNUMBER(F1086),LEFT(C1086&amp;"",1)="2"),IF(F1086&lt;Rules!$B$9,"Yes","No"),"No"))</f>
        <v/>
      </c>
      <c r="U1086">
        <f>IF(A1086="","",IF(AND(N(O1086)&gt;=Rules!$B$8,ISNUMBER(P1086)),IF(P1086&lt;=-Rules!$B$7,"Yes","No"),"No"))</f>
        <v/>
      </c>
      <c r="V1086">
        <f>IF(A1086="","",IF(AND(N(L1086)&gt;=Rules!$B$6,ISNUMBER(N1086)),IF(AND(N1086&gt;=Rules!$B$10,N1086&lt;=Rules!$B$11),"Yes","No"),"No"))</f>
        <v/>
      </c>
      <c r="W1086">
        <f>IF(A1086="","",IF(I1086&lt;&gt;"","Yes","No"))</f>
        <v/>
      </c>
      <c r="X1086">
        <f>IF(I1086="","",IF(SUMIFS($K$3:$K$2002,$A$3:$A$2002,SUBSTITUTE(SUBSTITUTE(I1086,"?","~?"),"*","~*"))&gt;N(K1086),"Yes","No"))</f>
        <v/>
      </c>
      <c r="Y1086">
        <f>IF(A1086="","",IF(N(S1086)&gt;0,"Yes","No"))</f>
        <v/>
      </c>
      <c r="Z1086">
        <f>IF(A1086="","",IF(AND(N(K1086)&lt;Rules!$B$5,N(L1086)&lt;Rules!$B$6,N(Q1086)&lt;Rules!$B$13,Y1086="No"),"Yes","No"))</f>
        <v/>
      </c>
      <c r="AA1086">
        <f>IF(A1086="","",IF(LEFT(C1086&amp;"",1)="3","Redirect",IF(OR(LEFT(C1086&amp;"",1)="4",LEFT(C1086&amp;"",1)="5"),IF(OR(N(K1086)&gt;0,N(AC1086)&gt;=Rules!$B$14),"Redirect","Prune"),IF(D1086="Non-Indexable","Keep",IF(AND(W1086="Yes",X1086="Yes",Y1086="No"),"Merge",IF(OR(U1086="Yes",V1086="Yes",AND(T1086="Yes",N(L1086)&gt;=Rules!$B$6)),"Update",IF(Z1086="Yes",IF(N(AC1086)&gt;=Rules!$B$14,"Redirect","Prune"),"Keep")))))))</f>
        <v/>
      </c>
      <c r="AB1086">
        <f>IF(A1086="","",IF(LEFT(C1086&amp;"",1)="3","Already redirects ("&amp;C1086&amp;"). Update internal links to point at the final URL.",IF(OR(LEFT(C1086&amp;"",1)="4",LEFT(C1086&amp;"",1)="5"),IF(AA1086="Redirect","Returns "&amp;C1086&amp;" but still has "&amp;N(K1086)&amp;" clicks and "&amp;N(AC1086)&amp;" referring domains. 301 it to the closest live page.","Returns "&amp;C1086&amp;" with no clicks or links. Remove internal links and let it 404 or 410."),IF(D1086="Non-Indexable","Non-indexable ("&amp;E1086&amp;"). Keep if that is intentional; otherwise fix the canonical or noindex.",IF(AA1086="Merge","Overlaps with "&amp;I1086&amp;IF(N(J1086)&gt;0," (similarity "&amp;TEXT(J1086,"0.00")&amp;")","")&amp;", which gets more clicks. Merge the useful parts into it and 301 this URL.",IF(AA1086="Update",MID(IF(U1086="Yes","; Clicks down "&amp;TEXT(-P1086,"0%")&amp;" on the previous period","")&amp;IF(V1086="Yes","; Average position "&amp;TEXT(N1086,"0.0")&amp;" on "&amp;TEXT(L1086,"#,##0")&amp;" impressions (striking distance)","")&amp;IF(AND(T1086="Yes",N(L1086)&gt;=Rules!$B$6),"; Thin ("&amp;F1086&amp;" words) but has search demand",""),3,400),IF(AA1086="Prune","Low value: "&amp;N(K1086)&amp;" clicks, "&amp;N(L1086)&amp;" impressions, "&amp;N(Q1086)&amp;" sessions, no key events. Remove or noindex it and update internal links.",IF(AA1086="Redirect","Low value but "&amp;N(AC1086)&amp;" referring domains. 301 it to the closest relevant page to keep those links.",IF(AND(Z1086="No",Y1086="Yes",N(K1086)&lt;Rules!$B$5),"Low search traffic but it converts (key events: "&amp;S1086&amp;"). Keep it and link to it.",IF(W1086="Yes","Stronger than the page it overlaps ("&amp;I1086&amp;"). Keep; merge that page into this one.","Healthy: "&amp;N(K1086)&amp;" clicks"&amp;IF(ISNUMBER(N1086),", average position "&amp;TEXT(N1086,"0.0"),"")&amp;". Keep and monitor."))))))))))</f>
        <v/>
      </c>
      <c r="AE1086">
        <f>IF(A1086="","",IF(AD1086&lt;&gt;"",AD1086,AA1086))</f>
        <v/>
      </c>
    </row>
    <row r="1087">
      <c r="A1087">
        <f>IF(Crawl!A1086="","",Crawl!A1086)</f>
        <v/>
      </c>
      <c r="B1087">
        <f>IF(A1087="","",Crawl!EC1086)</f>
        <v/>
      </c>
      <c r="C1087">
        <f>IF(A1087="","",IFERROR(INDEX(Crawl!$A1086:$DZ1086,1,Rules!$H$6),""))</f>
        <v/>
      </c>
      <c r="D1087">
        <f>IF(A1087="","",IFERROR(INDEX(Crawl!$A1086:$DZ1086,1,Rules!$H$7),"")&amp;"")</f>
        <v/>
      </c>
      <c r="E1087">
        <f>IF(A1087="","",IFERROR(INDEX(Crawl!$A1086:$DZ1086,1,Rules!$H$8),"")&amp;"")</f>
        <v/>
      </c>
      <c r="F1087">
        <f>IF(A1087="","",IFERROR(INDEX(Crawl!$A1086:$DZ1086,1,Rules!$H$9),""))</f>
        <v/>
      </c>
      <c r="G1087">
        <f>IF(A1087="","",IFERROR(INDEX(Crawl!$A1086:$DZ1086,1,Rules!$H$10),""))</f>
        <v/>
      </c>
      <c r="H1087">
        <f>IF(A1087="","",IFERROR(INDEX(Crawl!$A1086:$DZ1086,1,Rules!$H$12),""))</f>
        <v/>
      </c>
      <c r="I1087">
        <f>IF(A1087="","",IF(AND(N(H1087)&gt;0,IFERROR(INDEX(Crawl!$A1086:$DZ1086,1,Rules!$H$11),"")&amp;""&lt;&gt;""),IFERROR(INDEX(Crawl!$A1086:$DZ1086,1,Rules!$H$11),"")&amp;"",IF(AND(ISNUMBER(J1087),N(J1087)&gt;=Rules!$B$12,IFERROR(INDEX(Crawl!$A1086:$DZ1086,1,Rules!$H$13),"")&amp;""&lt;&gt;""),IFERROR(INDEX(Crawl!$A1086:$DZ1086,1,Rules!$H$13),"")&amp;"","")))</f>
        <v/>
      </c>
      <c r="J1087" s="19">
        <f>IF(A1087="","",IF(IFERROR(INDEX(Crawl!$A1086:$DZ1086,1,Rules!$H$14),"")&amp;""="","",IFERROR(INDEX(Crawl!$A1086:$DZ1086,1,Rules!$H$14),"")))</f>
        <v/>
      </c>
      <c r="K1087">
        <f>IF(A1087="","",IFERROR(SUMIFS('GSC current'!$J$2:$J$2001,'GSC current'!$I$2:$I$2001,B1087),0))</f>
        <v/>
      </c>
      <c r="L1087">
        <f>IF(A1087="","",IFERROR(SUMIFS('GSC current'!$K$2:$K$2001,'GSC current'!$I$2:$I$2001,B1087),0))</f>
        <v/>
      </c>
      <c r="M1087" s="20">
        <f>IF(A1087="","",IF(N(L1087)&gt;0,K1087/L1087,""))</f>
        <v/>
      </c>
      <c r="N1087" s="21">
        <f>IF(A1087="","",IF(N(L1087)&gt;0,SUMIFS('GSC current'!$L$2:$L$2001,'GSC current'!$I$2:$I$2001,B1087)/L1087,""))</f>
        <v/>
      </c>
      <c r="O1087">
        <f>IF(A1087="","",IFERROR(SUMIFS('GSC previous'!$J$2:$J$2001,'GSC previous'!$I$2:$I$2001,B1087),0))</f>
        <v/>
      </c>
      <c r="P1087" s="22">
        <f>IF(A1087="","",IF(N(O1087)&gt;0,(K1087-O1087)/O1087,""))</f>
        <v/>
      </c>
      <c r="Q1087">
        <f>IF(A1087="","",IFERROR(SUMIFS(GA4!$P$2:$P$2001,GA4!$O$2:$O$2001,B1087),0))</f>
        <v/>
      </c>
      <c r="R1087" s="23">
        <f>IF(A1087="","",IF(N(Q1087)&gt;0,SUMIFS(GA4!$Q$2:$Q$2001,GA4!$O$2:$O$2001,B1087)/Q1087,""))</f>
        <v/>
      </c>
      <c r="S1087">
        <f>IF(A1087="","",IFERROR(SUMIFS(GA4!$R$2:$R$2001,GA4!$O$2:$O$2001,B1087),0))</f>
        <v/>
      </c>
      <c r="T1087">
        <f>IF(A1087="","",IF(AND(ISNUMBER(F1087),LEFT(C1087&amp;"",1)="2"),IF(F1087&lt;Rules!$B$9,"Yes","No"),"No"))</f>
        <v/>
      </c>
      <c r="U1087">
        <f>IF(A1087="","",IF(AND(N(O1087)&gt;=Rules!$B$8,ISNUMBER(P1087)),IF(P1087&lt;=-Rules!$B$7,"Yes","No"),"No"))</f>
        <v/>
      </c>
      <c r="V1087">
        <f>IF(A1087="","",IF(AND(N(L1087)&gt;=Rules!$B$6,ISNUMBER(N1087)),IF(AND(N1087&gt;=Rules!$B$10,N1087&lt;=Rules!$B$11),"Yes","No"),"No"))</f>
        <v/>
      </c>
      <c r="W1087">
        <f>IF(A1087="","",IF(I1087&lt;&gt;"","Yes","No"))</f>
        <v/>
      </c>
      <c r="X1087">
        <f>IF(I1087="","",IF(SUMIFS($K$3:$K$2002,$A$3:$A$2002,SUBSTITUTE(SUBSTITUTE(I1087,"?","~?"),"*","~*"))&gt;N(K1087),"Yes","No"))</f>
        <v/>
      </c>
      <c r="Y1087">
        <f>IF(A1087="","",IF(N(S1087)&gt;0,"Yes","No"))</f>
        <v/>
      </c>
      <c r="Z1087">
        <f>IF(A1087="","",IF(AND(N(K1087)&lt;Rules!$B$5,N(L1087)&lt;Rules!$B$6,N(Q1087)&lt;Rules!$B$13,Y1087="No"),"Yes","No"))</f>
        <v/>
      </c>
      <c r="AA1087">
        <f>IF(A1087="","",IF(LEFT(C1087&amp;"",1)="3","Redirect",IF(OR(LEFT(C1087&amp;"",1)="4",LEFT(C1087&amp;"",1)="5"),IF(OR(N(K1087)&gt;0,N(AC1087)&gt;=Rules!$B$14),"Redirect","Prune"),IF(D1087="Non-Indexable","Keep",IF(AND(W1087="Yes",X1087="Yes",Y1087="No"),"Merge",IF(OR(U1087="Yes",V1087="Yes",AND(T1087="Yes",N(L1087)&gt;=Rules!$B$6)),"Update",IF(Z1087="Yes",IF(N(AC1087)&gt;=Rules!$B$14,"Redirect","Prune"),"Keep")))))))</f>
        <v/>
      </c>
      <c r="AB1087">
        <f>IF(A1087="","",IF(LEFT(C1087&amp;"",1)="3","Already redirects ("&amp;C1087&amp;"). Update internal links to point at the final URL.",IF(OR(LEFT(C1087&amp;"",1)="4",LEFT(C1087&amp;"",1)="5"),IF(AA1087="Redirect","Returns "&amp;C1087&amp;" but still has "&amp;N(K1087)&amp;" clicks and "&amp;N(AC1087)&amp;" referring domains. 301 it to the closest live page.","Returns "&amp;C1087&amp;" with no clicks or links. Remove internal links and let it 404 or 410."),IF(D1087="Non-Indexable","Non-indexable ("&amp;E1087&amp;"). Keep if that is intentional; otherwise fix the canonical or noindex.",IF(AA1087="Merge","Overlaps with "&amp;I1087&amp;IF(N(J1087)&gt;0," (similarity "&amp;TEXT(J1087,"0.00")&amp;")","")&amp;", which gets more clicks. Merge the useful parts into it and 301 this URL.",IF(AA1087="Update",MID(IF(U1087="Yes","; Clicks down "&amp;TEXT(-P1087,"0%")&amp;" on the previous period","")&amp;IF(V1087="Yes","; Average position "&amp;TEXT(N1087,"0.0")&amp;" on "&amp;TEXT(L1087,"#,##0")&amp;" impressions (striking distance)","")&amp;IF(AND(T1087="Yes",N(L1087)&gt;=Rules!$B$6),"; Thin ("&amp;F1087&amp;" words) but has search demand",""),3,400),IF(AA1087="Prune","Low value: "&amp;N(K1087)&amp;" clicks, "&amp;N(L1087)&amp;" impressions, "&amp;N(Q1087)&amp;" sessions, no key events. Remove or noindex it and update internal links.",IF(AA1087="Redirect","Low value but "&amp;N(AC1087)&amp;" referring domains. 301 it to the closest relevant page to keep those links.",IF(AND(Z1087="No",Y1087="Yes",N(K1087)&lt;Rules!$B$5),"Low search traffic but it converts (key events: "&amp;S1087&amp;"). Keep it and link to it.",IF(W1087="Yes","Stronger than the page it overlaps ("&amp;I1087&amp;"). Keep; merge that page into this one.","Healthy: "&amp;N(K1087)&amp;" clicks"&amp;IF(ISNUMBER(N1087),", average position "&amp;TEXT(N1087,"0.0"),"")&amp;". Keep and monitor."))))))))))</f>
        <v/>
      </c>
      <c r="AE1087">
        <f>IF(A1087="","",IF(AD1087&lt;&gt;"",AD1087,AA1087))</f>
        <v/>
      </c>
    </row>
    <row r="1088">
      <c r="A1088">
        <f>IF(Crawl!A1087="","",Crawl!A1087)</f>
        <v/>
      </c>
      <c r="B1088">
        <f>IF(A1088="","",Crawl!EC1087)</f>
        <v/>
      </c>
      <c r="C1088">
        <f>IF(A1088="","",IFERROR(INDEX(Crawl!$A1087:$DZ1087,1,Rules!$H$6),""))</f>
        <v/>
      </c>
      <c r="D1088">
        <f>IF(A1088="","",IFERROR(INDEX(Crawl!$A1087:$DZ1087,1,Rules!$H$7),"")&amp;"")</f>
        <v/>
      </c>
      <c r="E1088">
        <f>IF(A1088="","",IFERROR(INDEX(Crawl!$A1087:$DZ1087,1,Rules!$H$8),"")&amp;"")</f>
        <v/>
      </c>
      <c r="F1088">
        <f>IF(A1088="","",IFERROR(INDEX(Crawl!$A1087:$DZ1087,1,Rules!$H$9),""))</f>
        <v/>
      </c>
      <c r="G1088">
        <f>IF(A1088="","",IFERROR(INDEX(Crawl!$A1087:$DZ1087,1,Rules!$H$10),""))</f>
        <v/>
      </c>
      <c r="H1088">
        <f>IF(A1088="","",IFERROR(INDEX(Crawl!$A1087:$DZ1087,1,Rules!$H$12),""))</f>
        <v/>
      </c>
      <c r="I1088">
        <f>IF(A1088="","",IF(AND(N(H1088)&gt;0,IFERROR(INDEX(Crawl!$A1087:$DZ1087,1,Rules!$H$11),"")&amp;""&lt;&gt;""),IFERROR(INDEX(Crawl!$A1087:$DZ1087,1,Rules!$H$11),"")&amp;"",IF(AND(ISNUMBER(J1088),N(J1088)&gt;=Rules!$B$12,IFERROR(INDEX(Crawl!$A1087:$DZ1087,1,Rules!$H$13),"")&amp;""&lt;&gt;""),IFERROR(INDEX(Crawl!$A1087:$DZ1087,1,Rules!$H$13),"")&amp;"","")))</f>
        <v/>
      </c>
      <c r="J1088" s="19">
        <f>IF(A1088="","",IF(IFERROR(INDEX(Crawl!$A1087:$DZ1087,1,Rules!$H$14),"")&amp;""="","",IFERROR(INDEX(Crawl!$A1087:$DZ1087,1,Rules!$H$14),"")))</f>
        <v/>
      </c>
      <c r="K1088">
        <f>IF(A1088="","",IFERROR(SUMIFS('GSC current'!$J$2:$J$2001,'GSC current'!$I$2:$I$2001,B1088),0))</f>
        <v/>
      </c>
      <c r="L1088">
        <f>IF(A1088="","",IFERROR(SUMIFS('GSC current'!$K$2:$K$2001,'GSC current'!$I$2:$I$2001,B1088),0))</f>
        <v/>
      </c>
      <c r="M1088" s="20">
        <f>IF(A1088="","",IF(N(L1088)&gt;0,K1088/L1088,""))</f>
        <v/>
      </c>
      <c r="N1088" s="21">
        <f>IF(A1088="","",IF(N(L1088)&gt;0,SUMIFS('GSC current'!$L$2:$L$2001,'GSC current'!$I$2:$I$2001,B1088)/L1088,""))</f>
        <v/>
      </c>
      <c r="O1088">
        <f>IF(A1088="","",IFERROR(SUMIFS('GSC previous'!$J$2:$J$2001,'GSC previous'!$I$2:$I$2001,B1088),0))</f>
        <v/>
      </c>
      <c r="P1088" s="22">
        <f>IF(A1088="","",IF(N(O1088)&gt;0,(K1088-O1088)/O1088,""))</f>
        <v/>
      </c>
      <c r="Q1088">
        <f>IF(A1088="","",IFERROR(SUMIFS(GA4!$P$2:$P$2001,GA4!$O$2:$O$2001,B1088),0))</f>
        <v/>
      </c>
      <c r="R1088" s="23">
        <f>IF(A1088="","",IF(N(Q1088)&gt;0,SUMIFS(GA4!$Q$2:$Q$2001,GA4!$O$2:$O$2001,B1088)/Q1088,""))</f>
        <v/>
      </c>
      <c r="S1088">
        <f>IF(A1088="","",IFERROR(SUMIFS(GA4!$R$2:$R$2001,GA4!$O$2:$O$2001,B1088),0))</f>
        <v/>
      </c>
      <c r="T1088">
        <f>IF(A1088="","",IF(AND(ISNUMBER(F1088),LEFT(C1088&amp;"",1)="2"),IF(F1088&lt;Rules!$B$9,"Yes","No"),"No"))</f>
        <v/>
      </c>
      <c r="U1088">
        <f>IF(A1088="","",IF(AND(N(O1088)&gt;=Rules!$B$8,ISNUMBER(P1088)),IF(P1088&lt;=-Rules!$B$7,"Yes","No"),"No"))</f>
        <v/>
      </c>
      <c r="V1088">
        <f>IF(A1088="","",IF(AND(N(L1088)&gt;=Rules!$B$6,ISNUMBER(N1088)),IF(AND(N1088&gt;=Rules!$B$10,N1088&lt;=Rules!$B$11),"Yes","No"),"No"))</f>
        <v/>
      </c>
      <c r="W1088">
        <f>IF(A1088="","",IF(I1088&lt;&gt;"","Yes","No"))</f>
        <v/>
      </c>
      <c r="X1088">
        <f>IF(I1088="","",IF(SUMIFS($K$3:$K$2002,$A$3:$A$2002,SUBSTITUTE(SUBSTITUTE(I1088,"?","~?"),"*","~*"))&gt;N(K1088),"Yes","No"))</f>
        <v/>
      </c>
      <c r="Y1088">
        <f>IF(A1088="","",IF(N(S1088)&gt;0,"Yes","No"))</f>
        <v/>
      </c>
      <c r="Z1088">
        <f>IF(A1088="","",IF(AND(N(K1088)&lt;Rules!$B$5,N(L1088)&lt;Rules!$B$6,N(Q1088)&lt;Rules!$B$13,Y1088="No"),"Yes","No"))</f>
        <v/>
      </c>
      <c r="AA1088">
        <f>IF(A1088="","",IF(LEFT(C1088&amp;"",1)="3","Redirect",IF(OR(LEFT(C1088&amp;"",1)="4",LEFT(C1088&amp;"",1)="5"),IF(OR(N(K1088)&gt;0,N(AC1088)&gt;=Rules!$B$14),"Redirect","Prune"),IF(D1088="Non-Indexable","Keep",IF(AND(W1088="Yes",X1088="Yes",Y1088="No"),"Merge",IF(OR(U1088="Yes",V1088="Yes",AND(T1088="Yes",N(L1088)&gt;=Rules!$B$6)),"Update",IF(Z1088="Yes",IF(N(AC1088)&gt;=Rules!$B$14,"Redirect","Prune"),"Keep")))))))</f>
        <v/>
      </c>
      <c r="AB1088">
        <f>IF(A1088="","",IF(LEFT(C1088&amp;"",1)="3","Already redirects ("&amp;C1088&amp;"). Update internal links to point at the final URL.",IF(OR(LEFT(C1088&amp;"",1)="4",LEFT(C1088&amp;"",1)="5"),IF(AA1088="Redirect","Returns "&amp;C1088&amp;" but still has "&amp;N(K1088)&amp;" clicks and "&amp;N(AC1088)&amp;" referring domains. 301 it to the closest live page.","Returns "&amp;C1088&amp;" with no clicks or links. Remove internal links and let it 404 or 410."),IF(D1088="Non-Indexable","Non-indexable ("&amp;E1088&amp;"). Keep if that is intentional; otherwise fix the canonical or noindex.",IF(AA1088="Merge","Overlaps with "&amp;I1088&amp;IF(N(J1088)&gt;0," (similarity "&amp;TEXT(J1088,"0.00")&amp;")","")&amp;", which gets more clicks. Merge the useful parts into it and 301 this URL.",IF(AA1088="Update",MID(IF(U1088="Yes","; Clicks down "&amp;TEXT(-P1088,"0%")&amp;" on the previous period","")&amp;IF(V1088="Yes","; Average position "&amp;TEXT(N1088,"0.0")&amp;" on "&amp;TEXT(L1088,"#,##0")&amp;" impressions (striking distance)","")&amp;IF(AND(T1088="Yes",N(L1088)&gt;=Rules!$B$6),"; Thin ("&amp;F1088&amp;" words) but has search demand",""),3,400),IF(AA1088="Prune","Low value: "&amp;N(K1088)&amp;" clicks, "&amp;N(L1088)&amp;" impressions, "&amp;N(Q1088)&amp;" sessions, no key events. Remove or noindex it and update internal links.",IF(AA1088="Redirect","Low value but "&amp;N(AC1088)&amp;" referring domains. 301 it to the closest relevant page to keep those links.",IF(AND(Z1088="No",Y1088="Yes",N(K1088)&lt;Rules!$B$5),"Low search traffic but it converts (key events: "&amp;S1088&amp;"). Keep it and link to it.",IF(W1088="Yes","Stronger than the page it overlaps ("&amp;I1088&amp;"). Keep; merge that page into this one.","Healthy: "&amp;N(K1088)&amp;" clicks"&amp;IF(ISNUMBER(N1088),", average position "&amp;TEXT(N1088,"0.0"),"")&amp;". Keep and monitor."))))))))))</f>
        <v/>
      </c>
      <c r="AE1088">
        <f>IF(A1088="","",IF(AD1088&lt;&gt;"",AD1088,AA1088))</f>
        <v/>
      </c>
    </row>
    <row r="1089">
      <c r="A1089">
        <f>IF(Crawl!A1088="","",Crawl!A1088)</f>
        <v/>
      </c>
      <c r="B1089">
        <f>IF(A1089="","",Crawl!EC1088)</f>
        <v/>
      </c>
      <c r="C1089">
        <f>IF(A1089="","",IFERROR(INDEX(Crawl!$A1088:$DZ1088,1,Rules!$H$6),""))</f>
        <v/>
      </c>
      <c r="D1089">
        <f>IF(A1089="","",IFERROR(INDEX(Crawl!$A1088:$DZ1088,1,Rules!$H$7),"")&amp;"")</f>
        <v/>
      </c>
      <c r="E1089">
        <f>IF(A1089="","",IFERROR(INDEX(Crawl!$A1088:$DZ1088,1,Rules!$H$8),"")&amp;"")</f>
        <v/>
      </c>
      <c r="F1089">
        <f>IF(A1089="","",IFERROR(INDEX(Crawl!$A1088:$DZ1088,1,Rules!$H$9),""))</f>
        <v/>
      </c>
      <c r="G1089">
        <f>IF(A1089="","",IFERROR(INDEX(Crawl!$A1088:$DZ1088,1,Rules!$H$10),""))</f>
        <v/>
      </c>
      <c r="H1089">
        <f>IF(A1089="","",IFERROR(INDEX(Crawl!$A1088:$DZ1088,1,Rules!$H$12),""))</f>
        <v/>
      </c>
      <c r="I1089">
        <f>IF(A1089="","",IF(AND(N(H1089)&gt;0,IFERROR(INDEX(Crawl!$A1088:$DZ1088,1,Rules!$H$11),"")&amp;""&lt;&gt;""),IFERROR(INDEX(Crawl!$A1088:$DZ1088,1,Rules!$H$11),"")&amp;"",IF(AND(ISNUMBER(J1089),N(J1089)&gt;=Rules!$B$12,IFERROR(INDEX(Crawl!$A1088:$DZ1088,1,Rules!$H$13),"")&amp;""&lt;&gt;""),IFERROR(INDEX(Crawl!$A1088:$DZ1088,1,Rules!$H$13),"")&amp;"","")))</f>
        <v/>
      </c>
      <c r="J1089" s="19">
        <f>IF(A1089="","",IF(IFERROR(INDEX(Crawl!$A1088:$DZ1088,1,Rules!$H$14),"")&amp;""="","",IFERROR(INDEX(Crawl!$A1088:$DZ1088,1,Rules!$H$14),"")))</f>
        <v/>
      </c>
      <c r="K1089">
        <f>IF(A1089="","",IFERROR(SUMIFS('GSC current'!$J$2:$J$2001,'GSC current'!$I$2:$I$2001,B1089),0))</f>
        <v/>
      </c>
      <c r="L1089">
        <f>IF(A1089="","",IFERROR(SUMIFS('GSC current'!$K$2:$K$2001,'GSC current'!$I$2:$I$2001,B1089),0))</f>
        <v/>
      </c>
      <c r="M1089" s="20">
        <f>IF(A1089="","",IF(N(L1089)&gt;0,K1089/L1089,""))</f>
        <v/>
      </c>
      <c r="N1089" s="21">
        <f>IF(A1089="","",IF(N(L1089)&gt;0,SUMIFS('GSC current'!$L$2:$L$2001,'GSC current'!$I$2:$I$2001,B1089)/L1089,""))</f>
        <v/>
      </c>
      <c r="O1089">
        <f>IF(A1089="","",IFERROR(SUMIFS('GSC previous'!$J$2:$J$2001,'GSC previous'!$I$2:$I$2001,B1089),0))</f>
        <v/>
      </c>
      <c r="P1089" s="22">
        <f>IF(A1089="","",IF(N(O1089)&gt;0,(K1089-O1089)/O1089,""))</f>
        <v/>
      </c>
      <c r="Q1089">
        <f>IF(A1089="","",IFERROR(SUMIFS(GA4!$P$2:$P$2001,GA4!$O$2:$O$2001,B1089),0))</f>
        <v/>
      </c>
      <c r="R1089" s="23">
        <f>IF(A1089="","",IF(N(Q1089)&gt;0,SUMIFS(GA4!$Q$2:$Q$2001,GA4!$O$2:$O$2001,B1089)/Q1089,""))</f>
        <v/>
      </c>
      <c r="S1089">
        <f>IF(A1089="","",IFERROR(SUMIFS(GA4!$R$2:$R$2001,GA4!$O$2:$O$2001,B1089),0))</f>
        <v/>
      </c>
      <c r="T1089">
        <f>IF(A1089="","",IF(AND(ISNUMBER(F1089),LEFT(C1089&amp;"",1)="2"),IF(F1089&lt;Rules!$B$9,"Yes","No"),"No"))</f>
        <v/>
      </c>
      <c r="U1089">
        <f>IF(A1089="","",IF(AND(N(O1089)&gt;=Rules!$B$8,ISNUMBER(P1089)),IF(P1089&lt;=-Rules!$B$7,"Yes","No"),"No"))</f>
        <v/>
      </c>
      <c r="V1089">
        <f>IF(A1089="","",IF(AND(N(L1089)&gt;=Rules!$B$6,ISNUMBER(N1089)),IF(AND(N1089&gt;=Rules!$B$10,N1089&lt;=Rules!$B$11),"Yes","No"),"No"))</f>
        <v/>
      </c>
      <c r="W1089">
        <f>IF(A1089="","",IF(I1089&lt;&gt;"","Yes","No"))</f>
        <v/>
      </c>
      <c r="X1089">
        <f>IF(I1089="","",IF(SUMIFS($K$3:$K$2002,$A$3:$A$2002,SUBSTITUTE(SUBSTITUTE(I1089,"?","~?"),"*","~*"))&gt;N(K1089),"Yes","No"))</f>
        <v/>
      </c>
      <c r="Y1089">
        <f>IF(A1089="","",IF(N(S1089)&gt;0,"Yes","No"))</f>
        <v/>
      </c>
      <c r="Z1089">
        <f>IF(A1089="","",IF(AND(N(K1089)&lt;Rules!$B$5,N(L1089)&lt;Rules!$B$6,N(Q1089)&lt;Rules!$B$13,Y1089="No"),"Yes","No"))</f>
        <v/>
      </c>
      <c r="AA1089">
        <f>IF(A1089="","",IF(LEFT(C1089&amp;"",1)="3","Redirect",IF(OR(LEFT(C1089&amp;"",1)="4",LEFT(C1089&amp;"",1)="5"),IF(OR(N(K1089)&gt;0,N(AC1089)&gt;=Rules!$B$14),"Redirect","Prune"),IF(D1089="Non-Indexable","Keep",IF(AND(W1089="Yes",X1089="Yes",Y1089="No"),"Merge",IF(OR(U1089="Yes",V1089="Yes",AND(T1089="Yes",N(L1089)&gt;=Rules!$B$6)),"Update",IF(Z1089="Yes",IF(N(AC1089)&gt;=Rules!$B$14,"Redirect","Prune"),"Keep")))))))</f>
        <v/>
      </c>
      <c r="AB1089">
        <f>IF(A1089="","",IF(LEFT(C1089&amp;"",1)="3","Already redirects ("&amp;C1089&amp;"). Update internal links to point at the final URL.",IF(OR(LEFT(C1089&amp;"",1)="4",LEFT(C1089&amp;"",1)="5"),IF(AA1089="Redirect","Returns "&amp;C1089&amp;" but still has "&amp;N(K1089)&amp;" clicks and "&amp;N(AC1089)&amp;" referring domains. 301 it to the closest live page.","Returns "&amp;C1089&amp;" with no clicks or links. Remove internal links and let it 404 or 410."),IF(D1089="Non-Indexable","Non-indexable ("&amp;E1089&amp;"). Keep if that is intentional; otherwise fix the canonical or noindex.",IF(AA1089="Merge","Overlaps with "&amp;I1089&amp;IF(N(J1089)&gt;0," (similarity "&amp;TEXT(J1089,"0.00")&amp;")","")&amp;", which gets more clicks. Merge the useful parts into it and 301 this URL.",IF(AA1089="Update",MID(IF(U1089="Yes","; Clicks down "&amp;TEXT(-P1089,"0%")&amp;" on the previous period","")&amp;IF(V1089="Yes","; Average position "&amp;TEXT(N1089,"0.0")&amp;" on "&amp;TEXT(L1089,"#,##0")&amp;" impressions (striking distance)","")&amp;IF(AND(T1089="Yes",N(L1089)&gt;=Rules!$B$6),"; Thin ("&amp;F1089&amp;" words) but has search demand",""),3,400),IF(AA1089="Prune","Low value: "&amp;N(K1089)&amp;" clicks, "&amp;N(L1089)&amp;" impressions, "&amp;N(Q1089)&amp;" sessions, no key events. Remove or noindex it and update internal links.",IF(AA1089="Redirect","Low value but "&amp;N(AC1089)&amp;" referring domains. 301 it to the closest relevant page to keep those links.",IF(AND(Z1089="No",Y1089="Yes",N(K1089)&lt;Rules!$B$5),"Low search traffic but it converts (key events: "&amp;S1089&amp;"). Keep it and link to it.",IF(W1089="Yes","Stronger than the page it overlaps ("&amp;I1089&amp;"). Keep; merge that page into this one.","Healthy: "&amp;N(K1089)&amp;" clicks"&amp;IF(ISNUMBER(N1089),", average position "&amp;TEXT(N1089,"0.0"),"")&amp;". Keep and monitor."))))))))))</f>
        <v/>
      </c>
      <c r="AE1089">
        <f>IF(A1089="","",IF(AD1089&lt;&gt;"",AD1089,AA1089))</f>
        <v/>
      </c>
    </row>
    <row r="1090">
      <c r="A1090">
        <f>IF(Crawl!A1089="","",Crawl!A1089)</f>
        <v/>
      </c>
      <c r="B1090">
        <f>IF(A1090="","",Crawl!EC1089)</f>
        <v/>
      </c>
      <c r="C1090">
        <f>IF(A1090="","",IFERROR(INDEX(Crawl!$A1089:$DZ1089,1,Rules!$H$6),""))</f>
        <v/>
      </c>
      <c r="D1090">
        <f>IF(A1090="","",IFERROR(INDEX(Crawl!$A1089:$DZ1089,1,Rules!$H$7),"")&amp;"")</f>
        <v/>
      </c>
      <c r="E1090">
        <f>IF(A1090="","",IFERROR(INDEX(Crawl!$A1089:$DZ1089,1,Rules!$H$8),"")&amp;"")</f>
        <v/>
      </c>
      <c r="F1090">
        <f>IF(A1090="","",IFERROR(INDEX(Crawl!$A1089:$DZ1089,1,Rules!$H$9),""))</f>
        <v/>
      </c>
      <c r="G1090">
        <f>IF(A1090="","",IFERROR(INDEX(Crawl!$A1089:$DZ1089,1,Rules!$H$10),""))</f>
        <v/>
      </c>
      <c r="H1090">
        <f>IF(A1090="","",IFERROR(INDEX(Crawl!$A1089:$DZ1089,1,Rules!$H$12),""))</f>
        <v/>
      </c>
      <c r="I1090">
        <f>IF(A1090="","",IF(AND(N(H1090)&gt;0,IFERROR(INDEX(Crawl!$A1089:$DZ1089,1,Rules!$H$11),"")&amp;""&lt;&gt;""),IFERROR(INDEX(Crawl!$A1089:$DZ1089,1,Rules!$H$11),"")&amp;"",IF(AND(ISNUMBER(J1090),N(J1090)&gt;=Rules!$B$12,IFERROR(INDEX(Crawl!$A1089:$DZ1089,1,Rules!$H$13),"")&amp;""&lt;&gt;""),IFERROR(INDEX(Crawl!$A1089:$DZ1089,1,Rules!$H$13),"")&amp;"","")))</f>
        <v/>
      </c>
      <c r="J1090" s="19">
        <f>IF(A1090="","",IF(IFERROR(INDEX(Crawl!$A1089:$DZ1089,1,Rules!$H$14),"")&amp;""="","",IFERROR(INDEX(Crawl!$A1089:$DZ1089,1,Rules!$H$14),"")))</f>
        <v/>
      </c>
      <c r="K1090">
        <f>IF(A1090="","",IFERROR(SUMIFS('GSC current'!$J$2:$J$2001,'GSC current'!$I$2:$I$2001,B1090),0))</f>
        <v/>
      </c>
      <c r="L1090">
        <f>IF(A1090="","",IFERROR(SUMIFS('GSC current'!$K$2:$K$2001,'GSC current'!$I$2:$I$2001,B1090),0))</f>
        <v/>
      </c>
      <c r="M1090" s="20">
        <f>IF(A1090="","",IF(N(L1090)&gt;0,K1090/L1090,""))</f>
        <v/>
      </c>
      <c r="N1090" s="21">
        <f>IF(A1090="","",IF(N(L1090)&gt;0,SUMIFS('GSC current'!$L$2:$L$2001,'GSC current'!$I$2:$I$2001,B1090)/L1090,""))</f>
        <v/>
      </c>
      <c r="O1090">
        <f>IF(A1090="","",IFERROR(SUMIFS('GSC previous'!$J$2:$J$2001,'GSC previous'!$I$2:$I$2001,B1090),0))</f>
        <v/>
      </c>
      <c r="P1090" s="22">
        <f>IF(A1090="","",IF(N(O1090)&gt;0,(K1090-O1090)/O1090,""))</f>
        <v/>
      </c>
      <c r="Q1090">
        <f>IF(A1090="","",IFERROR(SUMIFS(GA4!$P$2:$P$2001,GA4!$O$2:$O$2001,B1090),0))</f>
        <v/>
      </c>
      <c r="R1090" s="23">
        <f>IF(A1090="","",IF(N(Q1090)&gt;0,SUMIFS(GA4!$Q$2:$Q$2001,GA4!$O$2:$O$2001,B1090)/Q1090,""))</f>
        <v/>
      </c>
      <c r="S1090">
        <f>IF(A1090="","",IFERROR(SUMIFS(GA4!$R$2:$R$2001,GA4!$O$2:$O$2001,B1090),0))</f>
        <v/>
      </c>
      <c r="T1090">
        <f>IF(A1090="","",IF(AND(ISNUMBER(F1090),LEFT(C1090&amp;"",1)="2"),IF(F1090&lt;Rules!$B$9,"Yes","No"),"No"))</f>
        <v/>
      </c>
      <c r="U1090">
        <f>IF(A1090="","",IF(AND(N(O1090)&gt;=Rules!$B$8,ISNUMBER(P1090)),IF(P1090&lt;=-Rules!$B$7,"Yes","No"),"No"))</f>
        <v/>
      </c>
      <c r="V1090">
        <f>IF(A1090="","",IF(AND(N(L1090)&gt;=Rules!$B$6,ISNUMBER(N1090)),IF(AND(N1090&gt;=Rules!$B$10,N1090&lt;=Rules!$B$11),"Yes","No"),"No"))</f>
        <v/>
      </c>
      <c r="W1090">
        <f>IF(A1090="","",IF(I1090&lt;&gt;"","Yes","No"))</f>
        <v/>
      </c>
      <c r="X1090">
        <f>IF(I1090="","",IF(SUMIFS($K$3:$K$2002,$A$3:$A$2002,SUBSTITUTE(SUBSTITUTE(I1090,"?","~?"),"*","~*"))&gt;N(K1090),"Yes","No"))</f>
        <v/>
      </c>
      <c r="Y1090">
        <f>IF(A1090="","",IF(N(S1090)&gt;0,"Yes","No"))</f>
        <v/>
      </c>
      <c r="Z1090">
        <f>IF(A1090="","",IF(AND(N(K1090)&lt;Rules!$B$5,N(L1090)&lt;Rules!$B$6,N(Q1090)&lt;Rules!$B$13,Y1090="No"),"Yes","No"))</f>
        <v/>
      </c>
      <c r="AA1090">
        <f>IF(A1090="","",IF(LEFT(C1090&amp;"",1)="3","Redirect",IF(OR(LEFT(C1090&amp;"",1)="4",LEFT(C1090&amp;"",1)="5"),IF(OR(N(K1090)&gt;0,N(AC1090)&gt;=Rules!$B$14),"Redirect","Prune"),IF(D1090="Non-Indexable","Keep",IF(AND(W1090="Yes",X1090="Yes",Y1090="No"),"Merge",IF(OR(U1090="Yes",V1090="Yes",AND(T1090="Yes",N(L1090)&gt;=Rules!$B$6)),"Update",IF(Z1090="Yes",IF(N(AC1090)&gt;=Rules!$B$14,"Redirect","Prune"),"Keep")))))))</f>
        <v/>
      </c>
      <c r="AB1090">
        <f>IF(A1090="","",IF(LEFT(C1090&amp;"",1)="3","Already redirects ("&amp;C1090&amp;"). Update internal links to point at the final URL.",IF(OR(LEFT(C1090&amp;"",1)="4",LEFT(C1090&amp;"",1)="5"),IF(AA1090="Redirect","Returns "&amp;C1090&amp;" but still has "&amp;N(K1090)&amp;" clicks and "&amp;N(AC1090)&amp;" referring domains. 301 it to the closest live page.","Returns "&amp;C1090&amp;" with no clicks or links. Remove internal links and let it 404 or 410."),IF(D1090="Non-Indexable","Non-indexable ("&amp;E1090&amp;"). Keep if that is intentional; otherwise fix the canonical or noindex.",IF(AA1090="Merge","Overlaps with "&amp;I1090&amp;IF(N(J1090)&gt;0," (similarity "&amp;TEXT(J1090,"0.00")&amp;")","")&amp;", which gets more clicks. Merge the useful parts into it and 301 this URL.",IF(AA1090="Update",MID(IF(U1090="Yes","; Clicks down "&amp;TEXT(-P1090,"0%")&amp;" on the previous period","")&amp;IF(V1090="Yes","; Average position "&amp;TEXT(N1090,"0.0")&amp;" on "&amp;TEXT(L1090,"#,##0")&amp;" impressions (striking distance)","")&amp;IF(AND(T1090="Yes",N(L1090)&gt;=Rules!$B$6),"; Thin ("&amp;F1090&amp;" words) but has search demand",""),3,400),IF(AA1090="Prune","Low value: "&amp;N(K1090)&amp;" clicks, "&amp;N(L1090)&amp;" impressions, "&amp;N(Q1090)&amp;" sessions, no key events. Remove or noindex it and update internal links.",IF(AA1090="Redirect","Low value but "&amp;N(AC1090)&amp;" referring domains. 301 it to the closest relevant page to keep those links.",IF(AND(Z1090="No",Y1090="Yes",N(K1090)&lt;Rules!$B$5),"Low search traffic but it converts (key events: "&amp;S1090&amp;"). Keep it and link to it.",IF(W1090="Yes","Stronger than the page it overlaps ("&amp;I1090&amp;"). Keep; merge that page into this one.","Healthy: "&amp;N(K1090)&amp;" clicks"&amp;IF(ISNUMBER(N1090),", average position "&amp;TEXT(N1090,"0.0"),"")&amp;". Keep and monitor."))))))))))</f>
        <v/>
      </c>
      <c r="AE1090">
        <f>IF(A1090="","",IF(AD1090&lt;&gt;"",AD1090,AA1090))</f>
        <v/>
      </c>
    </row>
    <row r="1091">
      <c r="A1091">
        <f>IF(Crawl!A1090="","",Crawl!A1090)</f>
        <v/>
      </c>
      <c r="B1091">
        <f>IF(A1091="","",Crawl!EC1090)</f>
        <v/>
      </c>
      <c r="C1091">
        <f>IF(A1091="","",IFERROR(INDEX(Crawl!$A1090:$DZ1090,1,Rules!$H$6),""))</f>
        <v/>
      </c>
      <c r="D1091">
        <f>IF(A1091="","",IFERROR(INDEX(Crawl!$A1090:$DZ1090,1,Rules!$H$7),"")&amp;"")</f>
        <v/>
      </c>
      <c r="E1091">
        <f>IF(A1091="","",IFERROR(INDEX(Crawl!$A1090:$DZ1090,1,Rules!$H$8),"")&amp;"")</f>
        <v/>
      </c>
      <c r="F1091">
        <f>IF(A1091="","",IFERROR(INDEX(Crawl!$A1090:$DZ1090,1,Rules!$H$9),""))</f>
        <v/>
      </c>
      <c r="G1091">
        <f>IF(A1091="","",IFERROR(INDEX(Crawl!$A1090:$DZ1090,1,Rules!$H$10),""))</f>
        <v/>
      </c>
      <c r="H1091">
        <f>IF(A1091="","",IFERROR(INDEX(Crawl!$A1090:$DZ1090,1,Rules!$H$12),""))</f>
        <v/>
      </c>
      <c r="I1091">
        <f>IF(A1091="","",IF(AND(N(H1091)&gt;0,IFERROR(INDEX(Crawl!$A1090:$DZ1090,1,Rules!$H$11),"")&amp;""&lt;&gt;""),IFERROR(INDEX(Crawl!$A1090:$DZ1090,1,Rules!$H$11),"")&amp;"",IF(AND(ISNUMBER(J1091),N(J1091)&gt;=Rules!$B$12,IFERROR(INDEX(Crawl!$A1090:$DZ1090,1,Rules!$H$13),"")&amp;""&lt;&gt;""),IFERROR(INDEX(Crawl!$A1090:$DZ1090,1,Rules!$H$13),"")&amp;"","")))</f>
        <v/>
      </c>
      <c r="J1091" s="19">
        <f>IF(A1091="","",IF(IFERROR(INDEX(Crawl!$A1090:$DZ1090,1,Rules!$H$14),"")&amp;""="","",IFERROR(INDEX(Crawl!$A1090:$DZ1090,1,Rules!$H$14),"")))</f>
        <v/>
      </c>
      <c r="K1091">
        <f>IF(A1091="","",IFERROR(SUMIFS('GSC current'!$J$2:$J$2001,'GSC current'!$I$2:$I$2001,B1091),0))</f>
        <v/>
      </c>
      <c r="L1091">
        <f>IF(A1091="","",IFERROR(SUMIFS('GSC current'!$K$2:$K$2001,'GSC current'!$I$2:$I$2001,B1091),0))</f>
        <v/>
      </c>
      <c r="M1091" s="20">
        <f>IF(A1091="","",IF(N(L1091)&gt;0,K1091/L1091,""))</f>
        <v/>
      </c>
      <c r="N1091" s="21">
        <f>IF(A1091="","",IF(N(L1091)&gt;0,SUMIFS('GSC current'!$L$2:$L$2001,'GSC current'!$I$2:$I$2001,B1091)/L1091,""))</f>
        <v/>
      </c>
      <c r="O1091">
        <f>IF(A1091="","",IFERROR(SUMIFS('GSC previous'!$J$2:$J$2001,'GSC previous'!$I$2:$I$2001,B1091),0))</f>
        <v/>
      </c>
      <c r="P1091" s="22">
        <f>IF(A1091="","",IF(N(O1091)&gt;0,(K1091-O1091)/O1091,""))</f>
        <v/>
      </c>
      <c r="Q1091">
        <f>IF(A1091="","",IFERROR(SUMIFS(GA4!$P$2:$P$2001,GA4!$O$2:$O$2001,B1091),0))</f>
        <v/>
      </c>
      <c r="R1091" s="23">
        <f>IF(A1091="","",IF(N(Q1091)&gt;0,SUMIFS(GA4!$Q$2:$Q$2001,GA4!$O$2:$O$2001,B1091)/Q1091,""))</f>
        <v/>
      </c>
      <c r="S1091">
        <f>IF(A1091="","",IFERROR(SUMIFS(GA4!$R$2:$R$2001,GA4!$O$2:$O$2001,B1091),0))</f>
        <v/>
      </c>
      <c r="T1091">
        <f>IF(A1091="","",IF(AND(ISNUMBER(F1091),LEFT(C1091&amp;"",1)="2"),IF(F1091&lt;Rules!$B$9,"Yes","No"),"No"))</f>
        <v/>
      </c>
      <c r="U1091">
        <f>IF(A1091="","",IF(AND(N(O1091)&gt;=Rules!$B$8,ISNUMBER(P1091)),IF(P1091&lt;=-Rules!$B$7,"Yes","No"),"No"))</f>
        <v/>
      </c>
      <c r="V1091">
        <f>IF(A1091="","",IF(AND(N(L1091)&gt;=Rules!$B$6,ISNUMBER(N1091)),IF(AND(N1091&gt;=Rules!$B$10,N1091&lt;=Rules!$B$11),"Yes","No"),"No"))</f>
        <v/>
      </c>
      <c r="W1091">
        <f>IF(A1091="","",IF(I1091&lt;&gt;"","Yes","No"))</f>
        <v/>
      </c>
      <c r="X1091">
        <f>IF(I1091="","",IF(SUMIFS($K$3:$K$2002,$A$3:$A$2002,SUBSTITUTE(SUBSTITUTE(I1091,"?","~?"),"*","~*"))&gt;N(K1091),"Yes","No"))</f>
        <v/>
      </c>
      <c r="Y1091">
        <f>IF(A1091="","",IF(N(S1091)&gt;0,"Yes","No"))</f>
        <v/>
      </c>
      <c r="Z1091">
        <f>IF(A1091="","",IF(AND(N(K1091)&lt;Rules!$B$5,N(L1091)&lt;Rules!$B$6,N(Q1091)&lt;Rules!$B$13,Y1091="No"),"Yes","No"))</f>
        <v/>
      </c>
      <c r="AA1091">
        <f>IF(A1091="","",IF(LEFT(C1091&amp;"",1)="3","Redirect",IF(OR(LEFT(C1091&amp;"",1)="4",LEFT(C1091&amp;"",1)="5"),IF(OR(N(K1091)&gt;0,N(AC1091)&gt;=Rules!$B$14),"Redirect","Prune"),IF(D1091="Non-Indexable","Keep",IF(AND(W1091="Yes",X1091="Yes",Y1091="No"),"Merge",IF(OR(U1091="Yes",V1091="Yes",AND(T1091="Yes",N(L1091)&gt;=Rules!$B$6)),"Update",IF(Z1091="Yes",IF(N(AC1091)&gt;=Rules!$B$14,"Redirect","Prune"),"Keep")))))))</f>
        <v/>
      </c>
      <c r="AB1091">
        <f>IF(A1091="","",IF(LEFT(C1091&amp;"",1)="3","Already redirects ("&amp;C1091&amp;"). Update internal links to point at the final URL.",IF(OR(LEFT(C1091&amp;"",1)="4",LEFT(C1091&amp;"",1)="5"),IF(AA1091="Redirect","Returns "&amp;C1091&amp;" but still has "&amp;N(K1091)&amp;" clicks and "&amp;N(AC1091)&amp;" referring domains. 301 it to the closest live page.","Returns "&amp;C1091&amp;" with no clicks or links. Remove internal links and let it 404 or 410."),IF(D1091="Non-Indexable","Non-indexable ("&amp;E1091&amp;"). Keep if that is intentional; otherwise fix the canonical or noindex.",IF(AA1091="Merge","Overlaps with "&amp;I1091&amp;IF(N(J1091)&gt;0," (similarity "&amp;TEXT(J1091,"0.00")&amp;")","")&amp;", which gets more clicks. Merge the useful parts into it and 301 this URL.",IF(AA1091="Update",MID(IF(U1091="Yes","; Clicks down "&amp;TEXT(-P1091,"0%")&amp;" on the previous period","")&amp;IF(V1091="Yes","; Average position "&amp;TEXT(N1091,"0.0")&amp;" on "&amp;TEXT(L1091,"#,##0")&amp;" impressions (striking distance)","")&amp;IF(AND(T1091="Yes",N(L1091)&gt;=Rules!$B$6),"; Thin ("&amp;F1091&amp;" words) but has search demand",""),3,400),IF(AA1091="Prune","Low value: "&amp;N(K1091)&amp;" clicks, "&amp;N(L1091)&amp;" impressions, "&amp;N(Q1091)&amp;" sessions, no key events. Remove or noindex it and update internal links.",IF(AA1091="Redirect","Low value but "&amp;N(AC1091)&amp;" referring domains. 301 it to the closest relevant page to keep those links.",IF(AND(Z1091="No",Y1091="Yes",N(K1091)&lt;Rules!$B$5),"Low search traffic but it converts (key events: "&amp;S1091&amp;"). Keep it and link to it.",IF(W1091="Yes","Stronger than the page it overlaps ("&amp;I1091&amp;"). Keep; merge that page into this one.","Healthy: "&amp;N(K1091)&amp;" clicks"&amp;IF(ISNUMBER(N1091),", average position "&amp;TEXT(N1091,"0.0"),"")&amp;". Keep and monitor."))))))))))</f>
        <v/>
      </c>
      <c r="AE1091">
        <f>IF(A1091="","",IF(AD1091&lt;&gt;"",AD1091,AA1091))</f>
        <v/>
      </c>
    </row>
    <row r="1092">
      <c r="A1092">
        <f>IF(Crawl!A1091="","",Crawl!A1091)</f>
        <v/>
      </c>
      <c r="B1092">
        <f>IF(A1092="","",Crawl!EC1091)</f>
        <v/>
      </c>
      <c r="C1092">
        <f>IF(A1092="","",IFERROR(INDEX(Crawl!$A1091:$DZ1091,1,Rules!$H$6),""))</f>
        <v/>
      </c>
      <c r="D1092">
        <f>IF(A1092="","",IFERROR(INDEX(Crawl!$A1091:$DZ1091,1,Rules!$H$7),"")&amp;"")</f>
        <v/>
      </c>
      <c r="E1092">
        <f>IF(A1092="","",IFERROR(INDEX(Crawl!$A1091:$DZ1091,1,Rules!$H$8),"")&amp;"")</f>
        <v/>
      </c>
      <c r="F1092">
        <f>IF(A1092="","",IFERROR(INDEX(Crawl!$A1091:$DZ1091,1,Rules!$H$9),""))</f>
        <v/>
      </c>
      <c r="G1092">
        <f>IF(A1092="","",IFERROR(INDEX(Crawl!$A1091:$DZ1091,1,Rules!$H$10),""))</f>
        <v/>
      </c>
      <c r="H1092">
        <f>IF(A1092="","",IFERROR(INDEX(Crawl!$A1091:$DZ1091,1,Rules!$H$12),""))</f>
        <v/>
      </c>
      <c r="I1092">
        <f>IF(A1092="","",IF(AND(N(H1092)&gt;0,IFERROR(INDEX(Crawl!$A1091:$DZ1091,1,Rules!$H$11),"")&amp;""&lt;&gt;""),IFERROR(INDEX(Crawl!$A1091:$DZ1091,1,Rules!$H$11),"")&amp;"",IF(AND(ISNUMBER(J1092),N(J1092)&gt;=Rules!$B$12,IFERROR(INDEX(Crawl!$A1091:$DZ1091,1,Rules!$H$13),"")&amp;""&lt;&gt;""),IFERROR(INDEX(Crawl!$A1091:$DZ1091,1,Rules!$H$13),"")&amp;"","")))</f>
        <v/>
      </c>
      <c r="J1092" s="19">
        <f>IF(A1092="","",IF(IFERROR(INDEX(Crawl!$A1091:$DZ1091,1,Rules!$H$14),"")&amp;""="","",IFERROR(INDEX(Crawl!$A1091:$DZ1091,1,Rules!$H$14),"")))</f>
        <v/>
      </c>
      <c r="K1092">
        <f>IF(A1092="","",IFERROR(SUMIFS('GSC current'!$J$2:$J$2001,'GSC current'!$I$2:$I$2001,B1092),0))</f>
        <v/>
      </c>
      <c r="L1092">
        <f>IF(A1092="","",IFERROR(SUMIFS('GSC current'!$K$2:$K$2001,'GSC current'!$I$2:$I$2001,B1092),0))</f>
        <v/>
      </c>
      <c r="M1092" s="20">
        <f>IF(A1092="","",IF(N(L1092)&gt;0,K1092/L1092,""))</f>
        <v/>
      </c>
      <c r="N1092" s="21">
        <f>IF(A1092="","",IF(N(L1092)&gt;0,SUMIFS('GSC current'!$L$2:$L$2001,'GSC current'!$I$2:$I$2001,B1092)/L1092,""))</f>
        <v/>
      </c>
      <c r="O1092">
        <f>IF(A1092="","",IFERROR(SUMIFS('GSC previous'!$J$2:$J$2001,'GSC previous'!$I$2:$I$2001,B1092),0))</f>
        <v/>
      </c>
      <c r="P1092" s="22">
        <f>IF(A1092="","",IF(N(O1092)&gt;0,(K1092-O1092)/O1092,""))</f>
        <v/>
      </c>
      <c r="Q1092">
        <f>IF(A1092="","",IFERROR(SUMIFS(GA4!$P$2:$P$2001,GA4!$O$2:$O$2001,B1092),0))</f>
        <v/>
      </c>
      <c r="R1092" s="23">
        <f>IF(A1092="","",IF(N(Q1092)&gt;0,SUMIFS(GA4!$Q$2:$Q$2001,GA4!$O$2:$O$2001,B1092)/Q1092,""))</f>
        <v/>
      </c>
      <c r="S1092">
        <f>IF(A1092="","",IFERROR(SUMIFS(GA4!$R$2:$R$2001,GA4!$O$2:$O$2001,B1092),0))</f>
        <v/>
      </c>
      <c r="T1092">
        <f>IF(A1092="","",IF(AND(ISNUMBER(F1092),LEFT(C1092&amp;"",1)="2"),IF(F1092&lt;Rules!$B$9,"Yes","No"),"No"))</f>
        <v/>
      </c>
      <c r="U1092">
        <f>IF(A1092="","",IF(AND(N(O1092)&gt;=Rules!$B$8,ISNUMBER(P1092)),IF(P1092&lt;=-Rules!$B$7,"Yes","No"),"No"))</f>
        <v/>
      </c>
      <c r="V1092">
        <f>IF(A1092="","",IF(AND(N(L1092)&gt;=Rules!$B$6,ISNUMBER(N1092)),IF(AND(N1092&gt;=Rules!$B$10,N1092&lt;=Rules!$B$11),"Yes","No"),"No"))</f>
        <v/>
      </c>
      <c r="W1092">
        <f>IF(A1092="","",IF(I1092&lt;&gt;"","Yes","No"))</f>
        <v/>
      </c>
      <c r="X1092">
        <f>IF(I1092="","",IF(SUMIFS($K$3:$K$2002,$A$3:$A$2002,SUBSTITUTE(SUBSTITUTE(I1092,"?","~?"),"*","~*"))&gt;N(K1092),"Yes","No"))</f>
        <v/>
      </c>
      <c r="Y1092">
        <f>IF(A1092="","",IF(N(S1092)&gt;0,"Yes","No"))</f>
        <v/>
      </c>
      <c r="Z1092">
        <f>IF(A1092="","",IF(AND(N(K1092)&lt;Rules!$B$5,N(L1092)&lt;Rules!$B$6,N(Q1092)&lt;Rules!$B$13,Y1092="No"),"Yes","No"))</f>
        <v/>
      </c>
      <c r="AA1092">
        <f>IF(A1092="","",IF(LEFT(C1092&amp;"",1)="3","Redirect",IF(OR(LEFT(C1092&amp;"",1)="4",LEFT(C1092&amp;"",1)="5"),IF(OR(N(K1092)&gt;0,N(AC1092)&gt;=Rules!$B$14),"Redirect","Prune"),IF(D1092="Non-Indexable","Keep",IF(AND(W1092="Yes",X1092="Yes",Y1092="No"),"Merge",IF(OR(U1092="Yes",V1092="Yes",AND(T1092="Yes",N(L1092)&gt;=Rules!$B$6)),"Update",IF(Z1092="Yes",IF(N(AC1092)&gt;=Rules!$B$14,"Redirect","Prune"),"Keep")))))))</f>
        <v/>
      </c>
      <c r="AB1092">
        <f>IF(A1092="","",IF(LEFT(C1092&amp;"",1)="3","Already redirects ("&amp;C1092&amp;"). Update internal links to point at the final URL.",IF(OR(LEFT(C1092&amp;"",1)="4",LEFT(C1092&amp;"",1)="5"),IF(AA1092="Redirect","Returns "&amp;C1092&amp;" but still has "&amp;N(K1092)&amp;" clicks and "&amp;N(AC1092)&amp;" referring domains. 301 it to the closest live page.","Returns "&amp;C1092&amp;" with no clicks or links. Remove internal links and let it 404 or 410."),IF(D1092="Non-Indexable","Non-indexable ("&amp;E1092&amp;"). Keep if that is intentional; otherwise fix the canonical or noindex.",IF(AA1092="Merge","Overlaps with "&amp;I1092&amp;IF(N(J1092)&gt;0," (similarity "&amp;TEXT(J1092,"0.00")&amp;")","")&amp;", which gets more clicks. Merge the useful parts into it and 301 this URL.",IF(AA1092="Update",MID(IF(U1092="Yes","; Clicks down "&amp;TEXT(-P1092,"0%")&amp;" on the previous period","")&amp;IF(V1092="Yes","; Average position "&amp;TEXT(N1092,"0.0")&amp;" on "&amp;TEXT(L1092,"#,##0")&amp;" impressions (striking distance)","")&amp;IF(AND(T1092="Yes",N(L1092)&gt;=Rules!$B$6),"; Thin ("&amp;F1092&amp;" words) but has search demand",""),3,400),IF(AA1092="Prune","Low value: "&amp;N(K1092)&amp;" clicks, "&amp;N(L1092)&amp;" impressions, "&amp;N(Q1092)&amp;" sessions, no key events. Remove or noindex it and update internal links.",IF(AA1092="Redirect","Low value but "&amp;N(AC1092)&amp;" referring domains. 301 it to the closest relevant page to keep those links.",IF(AND(Z1092="No",Y1092="Yes",N(K1092)&lt;Rules!$B$5),"Low search traffic but it converts (key events: "&amp;S1092&amp;"). Keep it and link to it.",IF(W1092="Yes","Stronger than the page it overlaps ("&amp;I1092&amp;"). Keep; merge that page into this one.","Healthy: "&amp;N(K1092)&amp;" clicks"&amp;IF(ISNUMBER(N1092),", average position "&amp;TEXT(N1092,"0.0"),"")&amp;". Keep and monitor."))))))))))</f>
        <v/>
      </c>
      <c r="AE1092">
        <f>IF(A1092="","",IF(AD1092&lt;&gt;"",AD1092,AA1092))</f>
        <v/>
      </c>
    </row>
    <row r="1093">
      <c r="A1093">
        <f>IF(Crawl!A1092="","",Crawl!A1092)</f>
        <v/>
      </c>
      <c r="B1093">
        <f>IF(A1093="","",Crawl!EC1092)</f>
        <v/>
      </c>
      <c r="C1093">
        <f>IF(A1093="","",IFERROR(INDEX(Crawl!$A1092:$DZ1092,1,Rules!$H$6),""))</f>
        <v/>
      </c>
      <c r="D1093">
        <f>IF(A1093="","",IFERROR(INDEX(Crawl!$A1092:$DZ1092,1,Rules!$H$7),"")&amp;"")</f>
        <v/>
      </c>
      <c r="E1093">
        <f>IF(A1093="","",IFERROR(INDEX(Crawl!$A1092:$DZ1092,1,Rules!$H$8),"")&amp;"")</f>
        <v/>
      </c>
      <c r="F1093">
        <f>IF(A1093="","",IFERROR(INDEX(Crawl!$A1092:$DZ1092,1,Rules!$H$9),""))</f>
        <v/>
      </c>
      <c r="G1093">
        <f>IF(A1093="","",IFERROR(INDEX(Crawl!$A1092:$DZ1092,1,Rules!$H$10),""))</f>
        <v/>
      </c>
      <c r="H1093">
        <f>IF(A1093="","",IFERROR(INDEX(Crawl!$A1092:$DZ1092,1,Rules!$H$12),""))</f>
        <v/>
      </c>
      <c r="I1093">
        <f>IF(A1093="","",IF(AND(N(H1093)&gt;0,IFERROR(INDEX(Crawl!$A1092:$DZ1092,1,Rules!$H$11),"")&amp;""&lt;&gt;""),IFERROR(INDEX(Crawl!$A1092:$DZ1092,1,Rules!$H$11),"")&amp;"",IF(AND(ISNUMBER(J1093),N(J1093)&gt;=Rules!$B$12,IFERROR(INDEX(Crawl!$A1092:$DZ1092,1,Rules!$H$13),"")&amp;""&lt;&gt;""),IFERROR(INDEX(Crawl!$A1092:$DZ1092,1,Rules!$H$13),"")&amp;"","")))</f>
        <v/>
      </c>
      <c r="J1093" s="19">
        <f>IF(A1093="","",IF(IFERROR(INDEX(Crawl!$A1092:$DZ1092,1,Rules!$H$14),"")&amp;""="","",IFERROR(INDEX(Crawl!$A1092:$DZ1092,1,Rules!$H$14),"")))</f>
        <v/>
      </c>
      <c r="K1093">
        <f>IF(A1093="","",IFERROR(SUMIFS('GSC current'!$J$2:$J$2001,'GSC current'!$I$2:$I$2001,B1093),0))</f>
        <v/>
      </c>
      <c r="L1093">
        <f>IF(A1093="","",IFERROR(SUMIFS('GSC current'!$K$2:$K$2001,'GSC current'!$I$2:$I$2001,B1093),0))</f>
        <v/>
      </c>
      <c r="M1093" s="20">
        <f>IF(A1093="","",IF(N(L1093)&gt;0,K1093/L1093,""))</f>
        <v/>
      </c>
      <c r="N1093" s="21">
        <f>IF(A1093="","",IF(N(L1093)&gt;0,SUMIFS('GSC current'!$L$2:$L$2001,'GSC current'!$I$2:$I$2001,B1093)/L1093,""))</f>
        <v/>
      </c>
      <c r="O1093">
        <f>IF(A1093="","",IFERROR(SUMIFS('GSC previous'!$J$2:$J$2001,'GSC previous'!$I$2:$I$2001,B1093),0))</f>
        <v/>
      </c>
      <c r="P1093" s="22">
        <f>IF(A1093="","",IF(N(O1093)&gt;0,(K1093-O1093)/O1093,""))</f>
        <v/>
      </c>
      <c r="Q1093">
        <f>IF(A1093="","",IFERROR(SUMIFS(GA4!$P$2:$P$2001,GA4!$O$2:$O$2001,B1093),0))</f>
        <v/>
      </c>
      <c r="R1093" s="23">
        <f>IF(A1093="","",IF(N(Q1093)&gt;0,SUMIFS(GA4!$Q$2:$Q$2001,GA4!$O$2:$O$2001,B1093)/Q1093,""))</f>
        <v/>
      </c>
      <c r="S1093">
        <f>IF(A1093="","",IFERROR(SUMIFS(GA4!$R$2:$R$2001,GA4!$O$2:$O$2001,B1093),0))</f>
        <v/>
      </c>
      <c r="T1093">
        <f>IF(A1093="","",IF(AND(ISNUMBER(F1093),LEFT(C1093&amp;"",1)="2"),IF(F1093&lt;Rules!$B$9,"Yes","No"),"No"))</f>
        <v/>
      </c>
      <c r="U1093">
        <f>IF(A1093="","",IF(AND(N(O1093)&gt;=Rules!$B$8,ISNUMBER(P1093)),IF(P1093&lt;=-Rules!$B$7,"Yes","No"),"No"))</f>
        <v/>
      </c>
      <c r="V1093">
        <f>IF(A1093="","",IF(AND(N(L1093)&gt;=Rules!$B$6,ISNUMBER(N1093)),IF(AND(N1093&gt;=Rules!$B$10,N1093&lt;=Rules!$B$11),"Yes","No"),"No"))</f>
        <v/>
      </c>
      <c r="W1093">
        <f>IF(A1093="","",IF(I1093&lt;&gt;"","Yes","No"))</f>
        <v/>
      </c>
      <c r="X1093">
        <f>IF(I1093="","",IF(SUMIFS($K$3:$K$2002,$A$3:$A$2002,SUBSTITUTE(SUBSTITUTE(I1093,"?","~?"),"*","~*"))&gt;N(K1093),"Yes","No"))</f>
        <v/>
      </c>
      <c r="Y1093">
        <f>IF(A1093="","",IF(N(S1093)&gt;0,"Yes","No"))</f>
        <v/>
      </c>
      <c r="Z1093">
        <f>IF(A1093="","",IF(AND(N(K1093)&lt;Rules!$B$5,N(L1093)&lt;Rules!$B$6,N(Q1093)&lt;Rules!$B$13,Y1093="No"),"Yes","No"))</f>
        <v/>
      </c>
      <c r="AA1093">
        <f>IF(A1093="","",IF(LEFT(C1093&amp;"",1)="3","Redirect",IF(OR(LEFT(C1093&amp;"",1)="4",LEFT(C1093&amp;"",1)="5"),IF(OR(N(K1093)&gt;0,N(AC1093)&gt;=Rules!$B$14),"Redirect","Prune"),IF(D1093="Non-Indexable","Keep",IF(AND(W1093="Yes",X1093="Yes",Y1093="No"),"Merge",IF(OR(U1093="Yes",V1093="Yes",AND(T1093="Yes",N(L1093)&gt;=Rules!$B$6)),"Update",IF(Z1093="Yes",IF(N(AC1093)&gt;=Rules!$B$14,"Redirect","Prune"),"Keep")))))))</f>
        <v/>
      </c>
      <c r="AB1093">
        <f>IF(A1093="","",IF(LEFT(C1093&amp;"",1)="3","Already redirects ("&amp;C1093&amp;"). Update internal links to point at the final URL.",IF(OR(LEFT(C1093&amp;"",1)="4",LEFT(C1093&amp;"",1)="5"),IF(AA1093="Redirect","Returns "&amp;C1093&amp;" but still has "&amp;N(K1093)&amp;" clicks and "&amp;N(AC1093)&amp;" referring domains. 301 it to the closest live page.","Returns "&amp;C1093&amp;" with no clicks or links. Remove internal links and let it 404 or 410."),IF(D1093="Non-Indexable","Non-indexable ("&amp;E1093&amp;"). Keep if that is intentional; otherwise fix the canonical or noindex.",IF(AA1093="Merge","Overlaps with "&amp;I1093&amp;IF(N(J1093)&gt;0," (similarity "&amp;TEXT(J1093,"0.00")&amp;")","")&amp;", which gets more clicks. Merge the useful parts into it and 301 this URL.",IF(AA1093="Update",MID(IF(U1093="Yes","; Clicks down "&amp;TEXT(-P1093,"0%")&amp;" on the previous period","")&amp;IF(V1093="Yes","; Average position "&amp;TEXT(N1093,"0.0")&amp;" on "&amp;TEXT(L1093,"#,##0")&amp;" impressions (striking distance)","")&amp;IF(AND(T1093="Yes",N(L1093)&gt;=Rules!$B$6),"; Thin ("&amp;F1093&amp;" words) but has search demand",""),3,400),IF(AA1093="Prune","Low value: "&amp;N(K1093)&amp;" clicks, "&amp;N(L1093)&amp;" impressions, "&amp;N(Q1093)&amp;" sessions, no key events. Remove or noindex it and update internal links.",IF(AA1093="Redirect","Low value but "&amp;N(AC1093)&amp;" referring domains. 301 it to the closest relevant page to keep those links.",IF(AND(Z1093="No",Y1093="Yes",N(K1093)&lt;Rules!$B$5),"Low search traffic but it converts (key events: "&amp;S1093&amp;"). Keep it and link to it.",IF(W1093="Yes","Stronger than the page it overlaps ("&amp;I1093&amp;"). Keep; merge that page into this one.","Healthy: "&amp;N(K1093)&amp;" clicks"&amp;IF(ISNUMBER(N1093),", average position "&amp;TEXT(N1093,"0.0"),"")&amp;". Keep and monitor."))))))))))</f>
        <v/>
      </c>
      <c r="AE1093">
        <f>IF(A1093="","",IF(AD1093&lt;&gt;"",AD1093,AA1093))</f>
        <v/>
      </c>
    </row>
    <row r="1094">
      <c r="A1094">
        <f>IF(Crawl!A1093="","",Crawl!A1093)</f>
        <v/>
      </c>
      <c r="B1094">
        <f>IF(A1094="","",Crawl!EC1093)</f>
        <v/>
      </c>
      <c r="C1094">
        <f>IF(A1094="","",IFERROR(INDEX(Crawl!$A1093:$DZ1093,1,Rules!$H$6),""))</f>
        <v/>
      </c>
      <c r="D1094">
        <f>IF(A1094="","",IFERROR(INDEX(Crawl!$A1093:$DZ1093,1,Rules!$H$7),"")&amp;"")</f>
        <v/>
      </c>
      <c r="E1094">
        <f>IF(A1094="","",IFERROR(INDEX(Crawl!$A1093:$DZ1093,1,Rules!$H$8),"")&amp;"")</f>
        <v/>
      </c>
      <c r="F1094">
        <f>IF(A1094="","",IFERROR(INDEX(Crawl!$A1093:$DZ1093,1,Rules!$H$9),""))</f>
        <v/>
      </c>
      <c r="G1094">
        <f>IF(A1094="","",IFERROR(INDEX(Crawl!$A1093:$DZ1093,1,Rules!$H$10),""))</f>
        <v/>
      </c>
      <c r="H1094">
        <f>IF(A1094="","",IFERROR(INDEX(Crawl!$A1093:$DZ1093,1,Rules!$H$12),""))</f>
        <v/>
      </c>
      <c r="I1094">
        <f>IF(A1094="","",IF(AND(N(H1094)&gt;0,IFERROR(INDEX(Crawl!$A1093:$DZ1093,1,Rules!$H$11),"")&amp;""&lt;&gt;""),IFERROR(INDEX(Crawl!$A1093:$DZ1093,1,Rules!$H$11),"")&amp;"",IF(AND(ISNUMBER(J1094),N(J1094)&gt;=Rules!$B$12,IFERROR(INDEX(Crawl!$A1093:$DZ1093,1,Rules!$H$13),"")&amp;""&lt;&gt;""),IFERROR(INDEX(Crawl!$A1093:$DZ1093,1,Rules!$H$13),"")&amp;"","")))</f>
        <v/>
      </c>
      <c r="J1094" s="19">
        <f>IF(A1094="","",IF(IFERROR(INDEX(Crawl!$A1093:$DZ1093,1,Rules!$H$14),"")&amp;""="","",IFERROR(INDEX(Crawl!$A1093:$DZ1093,1,Rules!$H$14),"")))</f>
        <v/>
      </c>
      <c r="K1094">
        <f>IF(A1094="","",IFERROR(SUMIFS('GSC current'!$J$2:$J$2001,'GSC current'!$I$2:$I$2001,B1094),0))</f>
        <v/>
      </c>
      <c r="L1094">
        <f>IF(A1094="","",IFERROR(SUMIFS('GSC current'!$K$2:$K$2001,'GSC current'!$I$2:$I$2001,B1094),0))</f>
        <v/>
      </c>
      <c r="M1094" s="20">
        <f>IF(A1094="","",IF(N(L1094)&gt;0,K1094/L1094,""))</f>
        <v/>
      </c>
      <c r="N1094" s="21">
        <f>IF(A1094="","",IF(N(L1094)&gt;0,SUMIFS('GSC current'!$L$2:$L$2001,'GSC current'!$I$2:$I$2001,B1094)/L1094,""))</f>
        <v/>
      </c>
      <c r="O1094">
        <f>IF(A1094="","",IFERROR(SUMIFS('GSC previous'!$J$2:$J$2001,'GSC previous'!$I$2:$I$2001,B1094),0))</f>
        <v/>
      </c>
      <c r="P1094" s="22">
        <f>IF(A1094="","",IF(N(O1094)&gt;0,(K1094-O1094)/O1094,""))</f>
        <v/>
      </c>
      <c r="Q1094">
        <f>IF(A1094="","",IFERROR(SUMIFS(GA4!$P$2:$P$2001,GA4!$O$2:$O$2001,B1094),0))</f>
        <v/>
      </c>
      <c r="R1094" s="23">
        <f>IF(A1094="","",IF(N(Q1094)&gt;0,SUMIFS(GA4!$Q$2:$Q$2001,GA4!$O$2:$O$2001,B1094)/Q1094,""))</f>
        <v/>
      </c>
      <c r="S1094">
        <f>IF(A1094="","",IFERROR(SUMIFS(GA4!$R$2:$R$2001,GA4!$O$2:$O$2001,B1094),0))</f>
        <v/>
      </c>
      <c r="T1094">
        <f>IF(A1094="","",IF(AND(ISNUMBER(F1094),LEFT(C1094&amp;"",1)="2"),IF(F1094&lt;Rules!$B$9,"Yes","No"),"No"))</f>
        <v/>
      </c>
      <c r="U1094">
        <f>IF(A1094="","",IF(AND(N(O1094)&gt;=Rules!$B$8,ISNUMBER(P1094)),IF(P1094&lt;=-Rules!$B$7,"Yes","No"),"No"))</f>
        <v/>
      </c>
      <c r="V1094">
        <f>IF(A1094="","",IF(AND(N(L1094)&gt;=Rules!$B$6,ISNUMBER(N1094)),IF(AND(N1094&gt;=Rules!$B$10,N1094&lt;=Rules!$B$11),"Yes","No"),"No"))</f>
        <v/>
      </c>
      <c r="W1094">
        <f>IF(A1094="","",IF(I1094&lt;&gt;"","Yes","No"))</f>
        <v/>
      </c>
      <c r="X1094">
        <f>IF(I1094="","",IF(SUMIFS($K$3:$K$2002,$A$3:$A$2002,SUBSTITUTE(SUBSTITUTE(I1094,"?","~?"),"*","~*"))&gt;N(K1094),"Yes","No"))</f>
        <v/>
      </c>
      <c r="Y1094">
        <f>IF(A1094="","",IF(N(S1094)&gt;0,"Yes","No"))</f>
        <v/>
      </c>
      <c r="Z1094">
        <f>IF(A1094="","",IF(AND(N(K1094)&lt;Rules!$B$5,N(L1094)&lt;Rules!$B$6,N(Q1094)&lt;Rules!$B$13,Y1094="No"),"Yes","No"))</f>
        <v/>
      </c>
      <c r="AA1094">
        <f>IF(A1094="","",IF(LEFT(C1094&amp;"",1)="3","Redirect",IF(OR(LEFT(C1094&amp;"",1)="4",LEFT(C1094&amp;"",1)="5"),IF(OR(N(K1094)&gt;0,N(AC1094)&gt;=Rules!$B$14),"Redirect","Prune"),IF(D1094="Non-Indexable","Keep",IF(AND(W1094="Yes",X1094="Yes",Y1094="No"),"Merge",IF(OR(U1094="Yes",V1094="Yes",AND(T1094="Yes",N(L1094)&gt;=Rules!$B$6)),"Update",IF(Z1094="Yes",IF(N(AC1094)&gt;=Rules!$B$14,"Redirect","Prune"),"Keep")))))))</f>
        <v/>
      </c>
      <c r="AB1094">
        <f>IF(A1094="","",IF(LEFT(C1094&amp;"",1)="3","Already redirects ("&amp;C1094&amp;"). Update internal links to point at the final URL.",IF(OR(LEFT(C1094&amp;"",1)="4",LEFT(C1094&amp;"",1)="5"),IF(AA1094="Redirect","Returns "&amp;C1094&amp;" but still has "&amp;N(K1094)&amp;" clicks and "&amp;N(AC1094)&amp;" referring domains. 301 it to the closest live page.","Returns "&amp;C1094&amp;" with no clicks or links. Remove internal links and let it 404 or 410."),IF(D1094="Non-Indexable","Non-indexable ("&amp;E1094&amp;"). Keep if that is intentional; otherwise fix the canonical or noindex.",IF(AA1094="Merge","Overlaps with "&amp;I1094&amp;IF(N(J1094)&gt;0," (similarity "&amp;TEXT(J1094,"0.00")&amp;")","")&amp;", which gets more clicks. Merge the useful parts into it and 301 this URL.",IF(AA1094="Update",MID(IF(U1094="Yes","; Clicks down "&amp;TEXT(-P1094,"0%")&amp;" on the previous period","")&amp;IF(V1094="Yes","; Average position "&amp;TEXT(N1094,"0.0")&amp;" on "&amp;TEXT(L1094,"#,##0")&amp;" impressions (striking distance)","")&amp;IF(AND(T1094="Yes",N(L1094)&gt;=Rules!$B$6),"; Thin ("&amp;F1094&amp;" words) but has search demand",""),3,400),IF(AA1094="Prune","Low value: "&amp;N(K1094)&amp;" clicks, "&amp;N(L1094)&amp;" impressions, "&amp;N(Q1094)&amp;" sessions, no key events. Remove or noindex it and update internal links.",IF(AA1094="Redirect","Low value but "&amp;N(AC1094)&amp;" referring domains. 301 it to the closest relevant page to keep those links.",IF(AND(Z1094="No",Y1094="Yes",N(K1094)&lt;Rules!$B$5),"Low search traffic but it converts (key events: "&amp;S1094&amp;"). Keep it and link to it.",IF(W1094="Yes","Stronger than the page it overlaps ("&amp;I1094&amp;"). Keep; merge that page into this one.","Healthy: "&amp;N(K1094)&amp;" clicks"&amp;IF(ISNUMBER(N1094),", average position "&amp;TEXT(N1094,"0.0"),"")&amp;". Keep and monitor."))))))))))</f>
        <v/>
      </c>
      <c r="AE1094">
        <f>IF(A1094="","",IF(AD1094&lt;&gt;"",AD1094,AA1094))</f>
        <v/>
      </c>
    </row>
    <row r="1095">
      <c r="A1095">
        <f>IF(Crawl!A1094="","",Crawl!A1094)</f>
        <v/>
      </c>
      <c r="B1095">
        <f>IF(A1095="","",Crawl!EC1094)</f>
        <v/>
      </c>
      <c r="C1095">
        <f>IF(A1095="","",IFERROR(INDEX(Crawl!$A1094:$DZ1094,1,Rules!$H$6),""))</f>
        <v/>
      </c>
      <c r="D1095">
        <f>IF(A1095="","",IFERROR(INDEX(Crawl!$A1094:$DZ1094,1,Rules!$H$7),"")&amp;"")</f>
        <v/>
      </c>
      <c r="E1095">
        <f>IF(A1095="","",IFERROR(INDEX(Crawl!$A1094:$DZ1094,1,Rules!$H$8),"")&amp;"")</f>
        <v/>
      </c>
      <c r="F1095">
        <f>IF(A1095="","",IFERROR(INDEX(Crawl!$A1094:$DZ1094,1,Rules!$H$9),""))</f>
        <v/>
      </c>
      <c r="G1095">
        <f>IF(A1095="","",IFERROR(INDEX(Crawl!$A1094:$DZ1094,1,Rules!$H$10),""))</f>
        <v/>
      </c>
      <c r="H1095">
        <f>IF(A1095="","",IFERROR(INDEX(Crawl!$A1094:$DZ1094,1,Rules!$H$12),""))</f>
        <v/>
      </c>
      <c r="I1095">
        <f>IF(A1095="","",IF(AND(N(H1095)&gt;0,IFERROR(INDEX(Crawl!$A1094:$DZ1094,1,Rules!$H$11),"")&amp;""&lt;&gt;""),IFERROR(INDEX(Crawl!$A1094:$DZ1094,1,Rules!$H$11),"")&amp;"",IF(AND(ISNUMBER(J1095),N(J1095)&gt;=Rules!$B$12,IFERROR(INDEX(Crawl!$A1094:$DZ1094,1,Rules!$H$13),"")&amp;""&lt;&gt;""),IFERROR(INDEX(Crawl!$A1094:$DZ1094,1,Rules!$H$13),"")&amp;"","")))</f>
        <v/>
      </c>
      <c r="J1095" s="19">
        <f>IF(A1095="","",IF(IFERROR(INDEX(Crawl!$A1094:$DZ1094,1,Rules!$H$14),"")&amp;""="","",IFERROR(INDEX(Crawl!$A1094:$DZ1094,1,Rules!$H$14),"")))</f>
        <v/>
      </c>
      <c r="K1095">
        <f>IF(A1095="","",IFERROR(SUMIFS('GSC current'!$J$2:$J$2001,'GSC current'!$I$2:$I$2001,B1095),0))</f>
        <v/>
      </c>
      <c r="L1095">
        <f>IF(A1095="","",IFERROR(SUMIFS('GSC current'!$K$2:$K$2001,'GSC current'!$I$2:$I$2001,B1095),0))</f>
        <v/>
      </c>
      <c r="M1095" s="20">
        <f>IF(A1095="","",IF(N(L1095)&gt;0,K1095/L1095,""))</f>
        <v/>
      </c>
      <c r="N1095" s="21">
        <f>IF(A1095="","",IF(N(L1095)&gt;0,SUMIFS('GSC current'!$L$2:$L$2001,'GSC current'!$I$2:$I$2001,B1095)/L1095,""))</f>
        <v/>
      </c>
      <c r="O1095">
        <f>IF(A1095="","",IFERROR(SUMIFS('GSC previous'!$J$2:$J$2001,'GSC previous'!$I$2:$I$2001,B1095),0))</f>
        <v/>
      </c>
      <c r="P1095" s="22">
        <f>IF(A1095="","",IF(N(O1095)&gt;0,(K1095-O1095)/O1095,""))</f>
        <v/>
      </c>
      <c r="Q1095">
        <f>IF(A1095="","",IFERROR(SUMIFS(GA4!$P$2:$P$2001,GA4!$O$2:$O$2001,B1095),0))</f>
        <v/>
      </c>
      <c r="R1095" s="23">
        <f>IF(A1095="","",IF(N(Q1095)&gt;0,SUMIFS(GA4!$Q$2:$Q$2001,GA4!$O$2:$O$2001,B1095)/Q1095,""))</f>
        <v/>
      </c>
      <c r="S1095">
        <f>IF(A1095="","",IFERROR(SUMIFS(GA4!$R$2:$R$2001,GA4!$O$2:$O$2001,B1095),0))</f>
        <v/>
      </c>
      <c r="T1095">
        <f>IF(A1095="","",IF(AND(ISNUMBER(F1095),LEFT(C1095&amp;"",1)="2"),IF(F1095&lt;Rules!$B$9,"Yes","No"),"No"))</f>
        <v/>
      </c>
      <c r="U1095">
        <f>IF(A1095="","",IF(AND(N(O1095)&gt;=Rules!$B$8,ISNUMBER(P1095)),IF(P1095&lt;=-Rules!$B$7,"Yes","No"),"No"))</f>
        <v/>
      </c>
      <c r="V1095">
        <f>IF(A1095="","",IF(AND(N(L1095)&gt;=Rules!$B$6,ISNUMBER(N1095)),IF(AND(N1095&gt;=Rules!$B$10,N1095&lt;=Rules!$B$11),"Yes","No"),"No"))</f>
        <v/>
      </c>
      <c r="W1095">
        <f>IF(A1095="","",IF(I1095&lt;&gt;"","Yes","No"))</f>
        <v/>
      </c>
      <c r="X1095">
        <f>IF(I1095="","",IF(SUMIFS($K$3:$K$2002,$A$3:$A$2002,SUBSTITUTE(SUBSTITUTE(I1095,"?","~?"),"*","~*"))&gt;N(K1095),"Yes","No"))</f>
        <v/>
      </c>
      <c r="Y1095">
        <f>IF(A1095="","",IF(N(S1095)&gt;0,"Yes","No"))</f>
        <v/>
      </c>
      <c r="Z1095">
        <f>IF(A1095="","",IF(AND(N(K1095)&lt;Rules!$B$5,N(L1095)&lt;Rules!$B$6,N(Q1095)&lt;Rules!$B$13,Y1095="No"),"Yes","No"))</f>
        <v/>
      </c>
      <c r="AA1095">
        <f>IF(A1095="","",IF(LEFT(C1095&amp;"",1)="3","Redirect",IF(OR(LEFT(C1095&amp;"",1)="4",LEFT(C1095&amp;"",1)="5"),IF(OR(N(K1095)&gt;0,N(AC1095)&gt;=Rules!$B$14),"Redirect","Prune"),IF(D1095="Non-Indexable","Keep",IF(AND(W1095="Yes",X1095="Yes",Y1095="No"),"Merge",IF(OR(U1095="Yes",V1095="Yes",AND(T1095="Yes",N(L1095)&gt;=Rules!$B$6)),"Update",IF(Z1095="Yes",IF(N(AC1095)&gt;=Rules!$B$14,"Redirect","Prune"),"Keep")))))))</f>
        <v/>
      </c>
      <c r="AB1095">
        <f>IF(A1095="","",IF(LEFT(C1095&amp;"",1)="3","Already redirects ("&amp;C1095&amp;"). Update internal links to point at the final URL.",IF(OR(LEFT(C1095&amp;"",1)="4",LEFT(C1095&amp;"",1)="5"),IF(AA1095="Redirect","Returns "&amp;C1095&amp;" but still has "&amp;N(K1095)&amp;" clicks and "&amp;N(AC1095)&amp;" referring domains. 301 it to the closest live page.","Returns "&amp;C1095&amp;" with no clicks or links. Remove internal links and let it 404 or 410."),IF(D1095="Non-Indexable","Non-indexable ("&amp;E1095&amp;"). Keep if that is intentional; otherwise fix the canonical or noindex.",IF(AA1095="Merge","Overlaps with "&amp;I1095&amp;IF(N(J1095)&gt;0," (similarity "&amp;TEXT(J1095,"0.00")&amp;")","")&amp;", which gets more clicks. Merge the useful parts into it and 301 this URL.",IF(AA1095="Update",MID(IF(U1095="Yes","; Clicks down "&amp;TEXT(-P1095,"0%")&amp;" on the previous period","")&amp;IF(V1095="Yes","; Average position "&amp;TEXT(N1095,"0.0")&amp;" on "&amp;TEXT(L1095,"#,##0")&amp;" impressions (striking distance)","")&amp;IF(AND(T1095="Yes",N(L1095)&gt;=Rules!$B$6),"; Thin ("&amp;F1095&amp;" words) but has search demand",""),3,400),IF(AA1095="Prune","Low value: "&amp;N(K1095)&amp;" clicks, "&amp;N(L1095)&amp;" impressions, "&amp;N(Q1095)&amp;" sessions, no key events. Remove or noindex it and update internal links.",IF(AA1095="Redirect","Low value but "&amp;N(AC1095)&amp;" referring domains. 301 it to the closest relevant page to keep those links.",IF(AND(Z1095="No",Y1095="Yes",N(K1095)&lt;Rules!$B$5),"Low search traffic but it converts (key events: "&amp;S1095&amp;"). Keep it and link to it.",IF(W1095="Yes","Stronger than the page it overlaps ("&amp;I1095&amp;"). Keep; merge that page into this one.","Healthy: "&amp;N(K1095)&amp;" clicks"&amp;IF(ISNUMBER(N1095),", average position "&amp;TEXT(N1095,"0.0"),"")&amp;". Keep and monitor."))))))))))</f>
        <v/>
      </c>
      <c r="AE1095">
        <f>IF(A1095="","",IF(AD1095&lt;&gt;"",AD1095,AA1095))</f>
        <v/>
      </c>
    </row>
    <row r="1096">
      <c r="A1096">
        <f>IF(Crawl!A1095="","",Crawl!A1095)</f>
        <v/>
      </c>
      <c r="B1096">
        <f>IF(A1096="","",Crawl!EC1095)</f>
        <v/>
      </c>
      <c r="C1096">
        <f>IF(A1096="","",IFERROR(INDEX(Crawl!$A1095:$DZ1095,1,Rules!$H$6),""))</f>
        <v/>
      </c>
      <c r="D1096">
        <f>IF(A1096="","",IFERROR(INDEX(Crawl!$A1095:$DZ1095,1,Rules!$H$7),"")&amp;"")</f>
        <v/>
      </c>
      <c r="E1096">
        <f>IF(A1096="","",IFERROR(INDEX(Crawl!$A1095:$DZ1095,1,Rules!$H$8),"")&amp;"")</f>
        <v/>
      </c>
      <c r="F1096">
        <f>IF(A1096="","",IFERROR(INDEX(Crawl!$A1095:$DZ1095,1,Rules!$H$9),""))</f>
        <v/>
      </c>
      <c r="G1096">
        <f>IF(A1096="","",IFERROR(INDEX(Crawl!$A1095:$DZ1095,1,Rules!$H$10),""))</f>
        <v/>
      </c>
      <c r="H1096">
        <f>IF(A1096="","",IFERROR(INDEX(Crawl!$A1095:$DZ1095,1,Rules!$H$12),""))</f>
        <v/>
      </c>
      <c r="I1096">
        <f>IF(A1096="","",IF(AND(N(H1096)&gt;0,IFERROR(INDEX(Crawl!$A1095:$DZ1095,1,Rules!$H$11),"")&amp;""&lt;&gt;""),IFERROR(INDEX(Crawl!$A1095:$DZ1095,1,Rules!$H$11),"")&amp;"",IF(AND(ISNUMBER(J1096),N(J1096)&gt;=Rules!$B$12,IFERROR(INDEX(Crawl!$A1095:$DZ1095,1,Rules!$H$13),"")&amp;""&lt;&gt;""),IFERROR(INDEX(Crawl!$A1095:$DZ1095,1,Rules!$H$13),"")&amp;"","")))</f>
        <v/>
      </c>
      <c r="J1096" s="19">
        <f>IF(A1096="","",IF(IFERROR(INDEX(Crawl!$A1095:$DZ1095,1,Rules!$H$14),"")&amp;""="","",IFERROR(INDEX(Crawl!$A1095:$DZ1095,1,Rules!$H$14),"")))</f>
        <v/>
      </c>
      <c r="K1096">
        <f>IF(A1096="","",IFERROR(SUMIFS('GSC current'!$J$2:$J$2001,'GSC current'!$I$2:$I$2001,B1096),0))</f>
        <v/>
      </c>
      <c r="L1096">
        <f>IF(A1096="","",IFERROR(SUMIFS('GSC current'!$K$2:$K$2001,'GSC current'!$I$2:$I$2001,B1096),0))</f>
        <v/>
      </c>
      <c r="M1096" s="20">
        <f>IF(A1096="","",IF(N(L1096)&gt;0,K1096/L1096,""))</f>
        <v/>
      </c>
      <c r="N1096" s="21">
        <f>IF(A1096="","",IF(N(L1096)&gt;0,SUMIFS('GSC current'!$L$2:$L$2001,'GSC current'!$I$2:$I$2001,B1096)/L1096,""))</f>
        <v/>
      </c>
      <c r="O1096">
        <f>IF(A1096="","",IFERROR(SUMIFS('GSC previous'!$J$2:$J$2001,'GSC previous'!$I$2:$I$2001,B1096),0))</f>
        <v/>
      </c>
      <c r="P1096" s="22">
        <f>IF(A1096="","",IF(N(O1096)&gt;0,(K1096-O1096)/O1096,""))</f>
        <v/>
      </c>
      <c r="Q1096">
        <f>IF(A1096="","",IFERROR(SUMIFS(GA4!$P$2:$P$2001,GA4!$O$2:$O$2001,B1096),0))</f>
        <v/>
      </c>
      <c r="R1096" s="23">
        <f>IF(A1096="","",IF(N(Q1096)&gt;0,SUMIFS(GA4!$Q$2:$Q$2001,GA4!$O$2:$O$2001,B1096)/Q1096,""))</f>
        <v/>
      </c>
      <c r="S1096">
        <f>IF(A1096="","",IFERROR(SUMIFS(GA4!$R$2:$R$2001,GA4!$O$2:$O$2001,B1096),0))</f>
        <v/>
      </c>
      <c r="T1096">
        <f>IF(A1096="","",IF(AND(ISNUMBER(F1096),LEFT(C1096&amp;"",1)="2"),IF(F1096&lt;Rules!$B$9,"Yes","No"),"No"))</f>
        <v/>
      </c>
      <c r="U1096">
        <f>IF(A1096="","",IF(AND(N(O1096)&gt;=Rules!$B$8,ISNUMBER(P1096)),IF(P1096&lt;=-Rules!$B$7,"Yes","No"),"No"))</f>
        <v/>
      </c>
      <c r="V1096">
        <f>IF(A1096="","",IF(AND(N(L1096)&gt;=Rules!$B$6,ISNUMBER(N1096)),IF(AND(N1096&gt;=Rules!$B$10,N1096&lt;=Rules!$B$11),"Yes","No"),"No"))</f>
        <v/>
      </c>
      <c r="W1096">
        <f>IF(A1096="","",IF(I1096&lt;&gt;"","Yes","No"))</f>
        <v/>
      </c>
      <c r="X1096">
        <f>IF(I1096="","",IF(SUMIFS($K$3:$K$2002,$A$3:$A$2002,SUBSTITUTE(SUBSTITUTE(I1096,"?","~?"),"*","~*"))&gt;N(K1096),"Yes","No"))</f>
        <v/>
      </c>
      <c r="Y1096">
        <f>IF(A1096="","",IF(N(S1096)&gt;0,"Yes","No"))</f>
        <v/>
      </c>
      <c r="Z1096">
        <f>IF(A1096="","",IF(AND(N(K1096)&lt;Rules!$B$5,N(L1096)&lt;Rules!$B$6,N(Q1096)&lt;Rules!$B$13,Y1096="No"),"Yes","No"))</f>
        <v/>
      </c>
      <c r="AA1096">
        <f>IF(A1096="","",IF(LEFT(C1096&amp;"",1)="3","Redirect",IF(OR(LEFT(C1096&amp;"",1)="4",LEFT(C1096&amp;"",1)="5"),IF(OR(N(K1096)&gt;0,N(AC1096)&gt;=Rules!$B$14),"Redirect","Prune"),IF(D1096="Non-Indexable","Keep",IF(AND(W1096="Yes",X1096="Yes",Y1096="No"),"Merge",IF(OR(U1096="Yes",V1096="Yes",AND(T1096="Yes",N(L1096)&gt;=Rules!$B$6)),"Update",IF(Z1096="Yes",IF(N(AC1096)&gt;=Rules!$B$14,"Redirect","Prune"),"Keep")))))))</f>
        <v/>
      </c>
      <c r="AB1096">
        <f>IF(A1096="","",IF(LEFT(C1096&amp;"",1)="3","Already redirects ("&amp;C1096&amp;"). Update internal links to point at the final URL.",IF(OR(LEFT(C1096&amp;"",1)="4",LEFT(C1096&amp;"",1)="5"),IF(AA1096="Redirect","Returns "&amp;C1096&amp;" but still has "&amp;N(K1096)&amp;" clicks and "&amp;N(AC1096)&amp;" referring domains. 301 it to the closest live page.","Returns "&amp;C1096&amp;" with no clicks or links. Remove internal links and let it 404 or 410."),IF(D1096="Non-Indexable","Non-indexable ("&amp;E1096&amp;"). Keep if that is intentional; otherwise fix the canonical or noindex.",IF(AA1096="Merge","Overlaps with "&amp;I1096&amp;IF(N(J1096)&gt;0," (similarity "&amp;TEXT(J1096,"0.00")&amp;")","")&amp;", which gets more clicks. Merge the useful parts into it and 301 this URL.",IF(AA1096="Update",MID(IF(U1096="Yes","; Clicks down "&amp;TEXT(-P1096,"0%")&amp;" on the previous period","")&amp;IF(V1096="Yes","; Average position "&amp;TEXT(N1096,"0.0")&amp;" on "&amp;TEXT(L1096,"#,##0")&amp;" impressions (striking distance)","")&amp;IF(AND(T1096="Yes",N(L1096)&gt;=Rules!$B$6),"; Thin ("&amp;F1096&amp;" words) but has search demand",""),3,400),IF(AA1096="Prune","Low value: "&amp;N(K1096)&amp;" clicks, "&amp;N(L1096)&amp;" impressions, "&amp;N(Q1096)&amp;" sessions, no key events. Remove or noindex it and update internal links.",IF(AA1096="Redirect","Low value but "&amp;N(AC1096)&amp;" referring domains. 301 it to the closest relevant page to keep those links.",IF(AND(Z1096="No",Y1096="Yes",N(K1096)&lt;Rules!$B$5),"Low search traffic but it converts (key events: "&amp;S1096&amp;"). Keep it and link to it.",IF(W1096="Yes","Stronger than the page it overlaps ("&amp;I1096&amp;"). Keep; merge that page into this one.","Healthy: "&amp;N(K1096)&amp;" clicks"&amp;IF(ISNUMBER(N1096),", average position "&amp;TEXT(N1096,"0.0"),"")&amp;". Keep and monitor."))))))))))</f>
        <v/>
      </c>
      <c r="AE1096">
        <f>IF(A1096="","",IF(AD1096&lt;&gt;"",AD1096,AA1096))</f>
        <v/>
      </c>
    </row>
    <row r="1097">
      <c r="A1097">
        <f>IF(Crawl!A1096="","",Crawl!A1096)</f>
        <v/>
      </c>
      <c r="B1097">
        <f>IF(A1097="","",Crawl!EC1096)</f>
        <v/>
      </c>
      <c r="C1097">
        <f>IF(A1097="","",IFERROR(INDEX(Crawl!$A1096:$DZ1096,1,Rules!$H$6),""))</f>
        <v/>
      </c>
      <c r="D1097">
        <f>IF(A1097="","",IFERROR(INDEX(Crawl!$A1096:$DZ1096,1,Rules!$H$7),"")&amp;"")</f>
        <v/>
      </c>
      <c r="E1097">
        <f>IF(A1097="","",IFERROR(INDEX(Crawl!$A1096:$DZ1096,1,Rules!$H$8),"")&amp;"")</f>
        <v/>
      </c>
      <c r="F1097">
        <f>IF(A1097="","",IFERROR(INDEX(Crawl!$A1096:$DZ1096,1,Rules!$H$9),""))</f>
        <v/>
      </c>
      <c r="G1097">
        <f>IF(A1097="","",IFERROR(INDEX(Crawl!$A1096:$DZ1096,1,Rules!$H$10),""))</f>
        <v/>
      </c>
      <c r="H1097">
        <f>IF(A1097="","",IFERROR(INDEX(Crawl!$A1096:$DZ1096,1,Rules!$H$12),""))</f>
        <v/>
      </c>
      <c r="I1097">
        <f>IF(A1097="","",IF(AND(N(H1097)&gt;0,IFERROR(INDEX(Crawl!$A1096:$DZ1096,1,Rules!$H$11),"")&amp;""&lt;&gt;""),IFERROR(INDEX(Crawl!$A1096:$DZ1096,1,Rules!$H$11),"")&amp;"",IF(AND(ISNUMBER(J1097),N(J1097)&gt;=Rules!$B$12,IFERROR(INDEX(Crawl!$A1096:$DZ1096,1,Rules!$H$13),"")&amp;""&lt;&gt;""),IFERROR(INDEX(Crawl!$A1096:$DZ1096,1,Rules!$H$13),"")&amp;"","")))</f>
        <v/>
      </c>
      <c r="J1097" s="19">
        <f>IF(A1097="","",IF(IFERROR(INDEX(Crawl!$A1096:$DZ1096,1,Rules!$H$14),"")&amp;""="","",IFERROR(INDEX(Crawl!$A1096:$DZ1096,1,Rules!$H$14),"")))</f>
        <v/>
      </c>
      <c r="K1097">
        <f>IF(A1097="","",IFERROR(SUMIFS('GSC current'!$J$2:$J$2001,'GSC current'!$I$2:$I$2001,B1097),0))</f>
        <v/>
      </c>
      <c r="L1097">
        <f>IF(A1097="","",IFERROR(SUMIFS('GSC current'!$K$2:$K$2001,'GSC current'!$I$2:$I$2001,B1097),0))</f>
        <v/>
      </c>
      <c r="M1097" s="20">
        <f>IF(A1097="","",IF(N(L1097)&gt;0,K1097/L1097,""))</f>
        <v/>
      </c>
      <c r="N1097" s="21">
        <f>IF(A1097="","",IF(N(L1097)&gt;0,SUMIFS('GSC current'!$L$2:$L$2001,'GSC current'!$I$2:$I$2001,B1097)/L1097,""))</f>
        <v/>
      </c>
      <c r="O1097">
        <f>IF(A1097="","",IFERROR(SUMIFS('GSC previous'!$J$2:$J$2001,'GSC previous'!$I$2:$I$2001,B1097),0))</f>
        <v/>
      </c>
      <c r="P1097" s="22">
        <f>IF(A1097="","",IF(N(O1097)&gt;0,(K1097-O1097)/O1097,""))</f>
        <v/>
      </c>
      <c r="Q1097">
        <f>IF(A1097="","",IFERROR(SUMIFS(GA4!$P$2:$P$2001,GA4!$O$2:$O$2001,B1097),0))</f>
        <v/>
      </c>
      <c r="R1097" s="23">
        <f>IF(A1097="","",IF(N(Q1097)&gt;0,SUMIFS(GA4!$Q$2:$Q$2001,GA4!$O$2:$O$2001,B1097)/Q1097,""))</f>
        <v/>
      </c>
      <c r="S1097">
        <f>IF(A1097="","",IFERROR(SUMIFS(GA4!$R$2:$R$2001,GA4!$O$2:$O$2001,B1097),0))</f>
        <v/>
      </c>
      <c r="T1097">
        <f>IF(A1097="","",IF(AND(ISNUMBER(F1097),LEFT(C1097&amp;"",1)="2"),IF(F1097&lt;Rules!$B$9,"Yes","No"),"No"))</f>
        <v/>
      </c>
      <c r="U1097">
        <f>IF(A1097="","",IF(AND(N(O1097)&gt;=Rules!$B$8,ISNUMBER(P1097)),IF(P1097&lt;=-Rules!$B$7,"Yes","No"),"No"))</f>
        <v/>
      </c>
      <c r="V1097">
        <f>IF(A1097="","",IF(AND(N(L1097)&gt;=Rules!$B$6,ISNUMBER(N1097)),IF(AND(N1097&gt;=Rules!$B$10,N1097&lt;=Rules!$B$11),"Yes","No"),"No"))</f>
        <v/>
      </c>
      <c r="W1097">
        <f>IF(A1097="","",IF(I1097&lt;&gt;"","Yes","No"))</f>
        <v/>
      </c>
      <c r="X1097">
        <f>IF(I1097="","",IF(SUMIFS($K$3:$K$2002,$A$3:$A$2002,SUBSTITUTE(SUBSTITUTE(I1097,"?","~?"),"*","~*"))&gt;N(K1097),"Yes","No"))</f>
        <v/>
      </c>
      <c r="Y1097">
        <f>IF(A1097="","",IF(N(S1097)&gt;0,"Yes","No"))</f>
        <v/>
      </c>
      <c r="Z1097">
        <f>IF(A1097="","",IF(AND(N(K1097)&lt;Rules!$B$5,N(L1097)&lt;Rules!$B$6,N(Q1097)&lt;Rules!$B$13,Y1097="No"),"Yes","No"))</f>
        <v/>
      </c>
      <c r="AA1097">
        <f>IF(A1097="","",IF(LEFT(C1097&amp;"",1)="3","Redirect",IF(OR(LEFT(C1097&amp;"",1)="4",LEFT(C1097&amp;"",1)="5"),IF(OR(N(K1097)&gt;0,N(AC1097)&gt;=Rules!$B$14),"Redirect","Prune"),IF(D1097="Non-Indexable","Keep",IF(AND(W1097="Yes",X1097="Yes",Y1097="No"),"Merge",IF(OR(U1097="Yes",V1097="Yes",AND(T1097="Yes",N(L1097)&gt;=Rules!$B$6)),"Update",IF(Z1097="Yes",IF(N(AC1097)&gt;=Rules!$B$14,"Redirect","Prune"),"Keep")))))))</f>
        <v/>
      </c>
      <c r="AB1097">
        <f>IF(A1097="","",IF(LEFT(C1097&amp;"",1)="3","Already redirects ("&amp;C1097&amp;"). Update internal links to point at the final URL.",IF(OR(LEFT(C1097&amp;"",1)="4",LEFT(C1097&amp;"",1)="5"),IF(AA1097="Redirect","Returns "&amp;C1097&amp;" but still has "&amp;N(K1097)&amp;" clicks and "&amp;N(AC1097)&amp;" referring domains. 301 it to the closest live page.","Returns "&amp;C1097&amp;" with no clicks or links. Remove internal links and let it 404 or 410."),IF(D1097="Non-Indexable","Non-indexable ("&amp;E1097&amp;"). Keep if that is intentional; otherwise fix the canonical or noindex.",IF(AA1097="Merge","Overlaps with "&amp;I1097&amp;IF(N(J1097)&gt;0," (similarity "&amp;TEXT(J1097,"0.00")&amp;")","")&amp;", which gets more clicks. Merge the useful parts into it and 301 this URL.",IF(AA1097="Update",MID(IF(U1097="Yes","; Clicks down "&amp;TEXT(-P1097,"0%")&amp;" on the previous period","")&amp;IF(V1097="Yes","; Average position "&amp;TEXT(N1097,"0.0")&amp;" on "&amp;TEXT(L1097,"#,##0")&amp;" impressions (striking distance)","")&amp;IF(AND(T1097="Yes",N(L1097)&gt;=Rules!$B$6),"; Thin ("&amp;F1097&amp;" words) but has search demand",""),3,400),IF(AA1097="Prune","Low value: "&amp;N(K1097)&amp;" clicks, "&amp;N(L1097)&amp;" impressions, "&amp;N(Q1097)&amp;" sessions, no key events. Remove or noindex it and update internal links.",IF(AA1097="Redirect","Low value but "&amp;N(AC1097)&amp;" referring domains. 301 it to the closest relevant page to keep those links.",IF(AND(Z1097="No",Y1097="Yes",N(K1097)&lt;Rules!$B$5),"Low search traffic but it converts (key events: "&amp;S1097&amp;"). Keep it and link to it.",IF(W1097="Yes","Stronger than the page it overlaps ("&amp;I1097&amp;"). Keep; merge that page into this one.","Healthy: "&amp;N(K1097)&amp;" clicks"&amp;IF(ISNUMBER(N1097),", average position "&amp;TEXT(N1097,"0.0"),"")&amp;". Keep and monitor."))))))))))</f>
        <v/>
      </c>
      <c r="AE1097">
        <f>IF(A1097="","",IF(AD1097&lt;&gt;"",AD1097,AA1097))</f>
        <v/>
      </c>
    </row>
    <row r="1098">
      <c r="A1098">
        <f>IF(Crawl!A1097="","",Crawl!A1097)</f>
        <v/>
      </c>
      <c r="B1098">
        <f>IF(A1098="","",Crawl!EC1097)</f>
        <v/>
      </c>
      <c r="C1098">
        <f>IF(A1098="","",IFERROR(INDEX(Crawl!$A1097:$DZ1097,1,Rules!$H$6),""))</f>
        <v/>
      </c>
      <c r="D1098">
        <f>IF(A1098="","",IFERROR(INDEX(Crawl!$A1097:$DZ1097,1,Rules!$H$7),"")&amp;"")</f>
        <v/>
      </c>
      <c r="E1098">
        <f>IF(A1098="","",IFERROR(INDEX(Crawl!$A1097:$DZ1097,1,Rules!$H$8),"")&amp;"")</f>
        <v/>
      </c>
      <c r="F1098">
        <f>IF(A1098="","",IFERROR(INDEX(Crawl!$A1097:$DZ1097,1,Rules!$H$9),""))</f>
        <v/>
      </c>
      <c r="G1098">
        <f>IF(A1098="","",IFERROR(INDEX(Crawl!$A1097:$DZ1097,1,Rules!$H$10),""))</f>
        <v/>
      </c>
      <c r="H1098">
        <f>IF(A1098="","",IFERROR(INDEX(Crawl!$A1097:$DZ1097,1,Rules!$H$12),""))</f>
        <v/>
      </c>
      <c r="I1098">
        <f>IF(A1098="","",IF(AND(N(H1098)&gt;0,IFERROR(INDEX(Crawl!$A1097:$DZ1097,1,Rules!$H$11),"")&amp;""&lt;&gt;""),IFERROR(INDEX(Crawl!$A1097:$DZ1097,1,Rules!$H$11),"")&amp;"",IF(AND(ISNUMBER(J1098),N(J1098)&gt;=Rules!$B$12,IFERROR(INDEX(Crawl!$A1097:$DZ1097,1,Rules!$H$13),"")&amp;""&lt;&gt;""),IFERROR(INDEX(Crawl!$A1097:$DZ1097,1,Rules!$H$13),"")&amp;"","")))</f>
        <v/>
      </c>
      <c r="J1098" s="19">
        <f>IF(A1098="","",IF(IFERROR(INDEX(Crawl!$A1097:$DZ1097,1,Rules!$H$14),"")&amp;""="","",IFERROR(INDEX(Crawl!$A1097:$DZ1097,1,Rules!$H$14),"")))</f>
        <v/>
      </c>
      <c r="K1098">
        <f>IF(A1098="","",IFERROR(SUMIFS('GSC current'!$J$2:$J$2001,'GSC current'!$I$2:$I$2001,B1098),0))</f>
        <v/>
      </c>
      <c r="L1098">
        <f>IF(A1098="","",IFERROR(SUMIFS('GSC current'!$K$2:$K$2001,'GSC current'!$I$2:$I$2001,B1098),0))</f>
        <v/>
      </c>
      <c r="M1098" s="20">
        <f>IF(A1098="","",IF(N(L1098)&gt;0,K1098/L1098,""))</f>
        <v/>
      </c>
      <c r="N1098" s="21">
        <f>IF(A1098="","",IF(N(L1098)&gt;0,SUMIFS('GSC current'!$L$2:$L$2001,'GSC current'!$I$2:$I$2001,B1098)/L1098,""))</f>
        <v/>
      </c>
      <c r="O1098">
        <f>IF(A1098="","",IFERROR(SUMIFS('GSC previous'!$J$2:$J$2001,'GSC previous'!$I$2:$I$2001,B1098),0))</f>
        <v/>
      </c>
      <c r="P1098" s="22">
        <f>IF(A1098="","",IF(N(O1098)&gt;0,(K1098-O1098)/O1098,""))</f>
        <v/>
      </c>
      <c r="Q1098">
        <f>IF(A1098="","",IFERROR(SUMIFS(GA4!$P$2:$P$2001,GA4!$O$2:$O$2001,B1098),0))</f>
        <v/>
      </c>
      <c r="R1098" s="23">
        <f>IF(A1098="","",IF(N(Q1098)&gt;0,SUMIFS(GA4!$Q$2:$Q$2001,GA4!$O$2:$O$2001,B1098)/Q1098,""))</f>
        <v/>
      </c>
      <c r="S1098">
        <f>IF(A1098="","",IFERROR(SUMIFS(GA4!$R$2:$R$2001,GA4!$O$2:$O$2001,B1098),0))</f>
        <v/>
      </c>
      <c r="T1098">
        <f>IF(A1098="","",IF(AND(ISNUMBER(F1098),LEFT(C1098&amp;"",1)="2"),IF(F1098&lt;Rules!$B$9,"Yes","No"),"No"))</f>
        <v/>
      </c>
      <c r="U1098">
        <f>IF(A1098="","",IF(AND(N(O1098)&gt;=Rules!$B$8,ISNUMBER(P1098)),IF(P1098&lt;=-Rules!$B$7,"Yes","No"),"No"))</f>
        <v/>
      </c>
      <c r="V1098">
        <f>IF(A1098="","",IF(AND(N(L1098)&gt;=Rules!$B$6,ISNUMBER(N1098)),IF(AND(N1098&gt;=Rules!$B$10,N1098&lt;=Rules!$B$11),"Yes","No"),"No"))</f>
        <v/>
      </c>
      <c r="W1098">
        <f>IF(A1098="","",IF(I1098&lt;&gt;"","Yes","No"))</f>
        <v/>
      </c>
      <c r="X1098">
        <f>IF(I1098="","",IF(SUMIFS($K$3:$K$2002,$A$3:$A$2002,SUBSTITUTE(SUBSTITUTE(I1098,"?","~?"),"*","~*"))&gt;N(K1098),"Yes","No"))</f>
        <v/>
      </c>
      <c r="Y1098">
        <f>IF(A1098="","",IF(N(S1098)&gt;0,"Yes","No"))</f>
        <v/>
      </c>
      <c r="Z1098">
        <f>IF(A1098="","",IF(AND(N(K1098)&lt;Rules!$B$5,N(L1098)&lt;Rules!$B$6,N(Q1098)&lt;Rules!$B$13,Y1098="No"),"Yes","No"))</f>
        <v/>
      </c>
      <c r="AA1098">
        <f>IF(A1098="","",IF(LEFT(C1098&amp;"",1)="3","Redirect",IF(OR(LEFT(C1098&amp;"",1)="4",LEFT(C1098&amp;"",1)="5"),IF(OR(N(K1098)&gt;0,N(AC1098)&gt;=Rules!$B$14),"Redirect","Prune"),IF(D1098="Non-Indexable","Keep",IF(AND(W1098="Yes",X1098="Yes",Y1098="No"),"Merge",IF(OR(U1098="Yes",V1098="Yes",AND(T1098="Yes",N(L1098)&gt;=Rules!$B$6)),"Update",IF(Z1098="Yes",IF(N(AC1098)&gt;=Rules!$B$14,"Redirect","Prune"),"Keep")))))))</f>
        <v/>
      </c>
      <c r="AB1098">
        <f>IF(A1098="","",IF(LEFT(C1098&amp;"",1)="3","Already redirects ("&amp;C1098&amp;"). Update internal links to point at the final URL.",IF(OR(LEFT(C1098&amp;"",1)="4",LEFT(C1098&amp;"",1)="5"),IF(AA1098="Redirect","Returns "&amp;C1098&amp;" but still has "&amp;N(K1098)&amp;" clicks and "&amp;N(AC1098)&amp;" referring domains. 301 it to the closest live page.","Returns "&amp;C1098&amp;" with no clicks or links. Remove internal links and let it 404 or 410."),IF(D1098="Non-Indexable","Non-indexable ("&amp;E1098&amp;"). Keep if that is intentional; otherwise fix the canonical or noindex.",IF(AA1098="Merge","Overlaps with "&amp;I1098&amp;IF(N(J1098)&gt;0," (similarity "&amp;TEXT(J1098,"0.00")&amp;")","")&amp;", which gets more clicks. Merge the useful parts into it and 301 this URL.",IF(AA1098="Update",MID(IF(U1098="Yes","; Clicks down "&amp;TEXT(-P1098,"0%")&amp;" on the previous period","")&amp;IF(V1098="Yes","; Average position "&amp;TEXT(N1098,"0.0")&amp;" on "&amp;TEXT(L1098,"#,##0")&amp;" impressions (striking distance)","")&amp;IF(AND(T1098="Yes",N(L1098)&gt;=Rules!$B$6),"; Thin ("&amp;F1098&amp;" words) but has search demand",""),3,400),IF(AA1098="Prune","Low value: "&amp;N(K1098)&amp;" clicks, "&amp;N(L1098)&amp;" impressions, "&amp;N(Q1098)&amp;" sessions, no key events. Remove or noindex it and update internal links.",IF(AA1098="Redirect","Low value but "&amp;N(AC1098)&amp;" referring domains. 301 it to the closest relevant page to keep those links.",IF(AND(Z1098="No",Y1098="Yes",N(K1098)&lt;Rules!$B$5),"Low search traffic but it converts (key events: "&amp;S1098&amp;"). Keep it and link to it.",IF(W1098="Yes","Stronger than the page it overlaps ("&amp;I1098&amp;"). Keep; merge that page into this one.","Healthy: "&amp;N(K1098)&amp;" clicks"&amp;IF(ISNUMBER(N1098),", average position "&amp;TEXT(N1098,"0.0"),"")&amp;". Keep and monitor."))))))))))</f>
        <v/>
      </c>
      <c r="AE1098">
        <f>IF(A1098="","",IF(AD1098&lt;&gt;"",AD1098,AA1098))</f>
        <v/>
      </c>
    </row>
    <row r="1099">
      <c r="A1099">
        <f>IF(Crawl!A1098="","",Crawl!A1098)</f>
        <v/>
      </c>
      <c r="B1099">
        <f>IF(A1099="","",Crawl!EC1098)</f>
        <v/>
      </c>
      <c r="C1099">
        <f>IF(A1099="","",IFERROR(INDEX(Crawl!$A1098:$DZ1098,1,Rules!$H$6),""))</f>
        <v/>
      </c>
      <c r="D1099">
        <f>IF(A1099="","",IFERROR(INDEX(Crawl!$A1098:$DZ1098,1,Rules!$H$7),"")&amp;"")</f>
        <v/>
      </c>
      <c r="E1099">
        <f>IF(A1099="","",IFERROR(INDEX(Crawl!$A1098:$DZ1098,1,Rules!$H$8),"")&amp;"")</f>
        <v/>
      </c>
      <c r="F1099">
        <f>IF(A1099="","",IFERROR(INDEX(Crawl!$A1098:$DZ1098,1,Rules!$H$9),""))</f>
        <v/>
      </c>
      <c r="G1099">
        <f>IF(A1099="","",IFERROR(INDEX(Crawl!$A1098:$DZ1098,1,Rules!$H$10),""))</f>
        <v/>
      </c>
      <c r="H1099">
        <f>IF(A1099="","",IFERROR(INDEX(Crawl!$A1098:$DZ1098,1,Rules!$H$12),""))</f>
        <v/>
      </c>
      <c r="I1099">
        <f>IF(A1099="","",IF(AND(N(H1099)&gt;0,IFERROR(INDEX(Crawl!$A1098:$DZ1098,1,Rules!$H$11),"")&amp;""&lt;&gt;""),IFERROR(INDEX(Crawl!$A1098:$DZ1098,1,Rules!$H$11),"")&amp;"",IF(AND(ISNUMBER(J1099),N(J1099)&gt;=Rules!$B$12,IFERROR(INDEX(Crawl!$A1098:$DZ1098,1,Rules!$H$13),"")&amp;""&lt;&gt;""),IFERROR(INDEX(Crawl!$A1098:$DZ1098,1,Rules!$H$13),"")&amp;"","")))</f>
        <v/>
      </c>
      <c r="J1099" s="19">
        <f>IF(A1099="","",IF(IFERROR(INDEX(Crawl!$A1098:$DZ1098,1,Rules!$H$14),"")&amp;""="","",IFERROR(INDEX(Crawl!$A1098:$DZ1098,1,Rules!$H$14),"")))</f>
        <v/>
      </c>
      <c r="K1099">
        <f>IF(A1099="","",IFERROR(SUMIFS('GSC current'!$J$2:$J$2001,'GSC current'!$I$2:$I$2001,B1099),0))</f>
        <v/>
      </c>
      <c r="L1099">
        <f>IF(A1099="","",IFERROR(SUMIFS('GSC current'!$K$2:$K$2001,'GSC current'!$I$2:$I$2001,B1099),0))</f>
        <v/>
      </c>
      <c r="M1099" s="20">
        <f>IF(A1099="","",IF(N(L1099)&gt;0,K1099/L1099,""))</f>
        <v/>
      </c>
      <c r="N1099" s="21">
        <f>IF(A1099="","",IF(N(L1099)&gt;0,SUMIFS('GSC current'!$L$2:$L$2001,'GSC current'!$I$2:$I$2001,B1099)/L1099,""))</f>
        <v/>
      </c>
      <c r="O1099">
        <f>IF(A1099="","",IFERROR(SUMIFS('GSC previous'!$J$2:$J$2001,'GSC previous'!$I$2:$I$2001,B1099),0))</f>
        <v/>
      </c>
      <c r="P1099" s="22">
        <f>IF(A1099="","",IF(N(O1099)&gt;0,(K1099-O1099)/O1099,""))</f>
        <v/>
      </c>
      <c r="Q1099">
        <f>IF(A1099="","",IFERROR(SUMIFS(GA4!$P$2:$P$2001,GA4!$O$2:$O$2001,B1099),0))</f>
        <v/>
      </c>
      <c r="R1099" s="23">
        <f>IF(A1099="","",IF(N(Q1099)&gt;0,SUMIFS(GA4!$Q$2:$Q$2001,GA4!$O$2:$O$2001,B1099)/Q1099,""))</f>
        <v/>
      </c>
      <c r="S1099">
        <f>IF(A1099="","",IFERROR(SUMIFS(GA4!$R$2:$R$2001,GA4!$O$2:$O$2001,B1099),0))</f>
        <v/>
      </c>
      <c r="T1099">
        <f>IF(A1099="","",IF(AND(ISNUMBER(F1099),LEFT(C1099&amp;"",1)="2"),IF(F1099&lt;Rules!$B$9,"Yes","No"),"No"))</f>
        <v/>
      </c>
      <c r="U1099">
        <f>IF(A1099="","",IF(AND(N(O1099)&gt;=Rules!$B$8,ISNUMBER(P1099)),IF(P1099&lt;=-Rules!$B$7,"Yes","No"),"No"))</f>
        <v/>
      </c>
      <c r="V1099">
        <f>IF(A1099="","",IF(AND(N(L1099)&gt;=Rules!$B$6,ISNUMBER(N1099)),IF(AND(N1099&gt;=Rules!$B$10,N1099&lt;=Rules!$B$11),"Yes","No"),"No"))</f>
        <v/>
      </c>
      <c r="W1099">
        <f>IF(A1099="","",IF(I1099&lt;&gt;"","Yes","No"))</f>
        <v/>
      </c>
      <c r="X1099">
        <f>IF(I1099="","",IF(SUMIFS($K$3:$K$2002,$A$3:$A$2002,SUBSTITUTE(SUBSTITUTE(I1099,"?","~?"),"*","~*"))&gt;N(K1099),"Yes","No"))</f>
        <v/>
      </c>
      <c r="Y1099">
        <f>IF(A1099="","",IF(N(S1099)&gt;0,"Yes","No"))</f>
        <v/>
      </c>
      <c r="Z1099">
        <f>IF(A1099="","",IF(AND(N(K1099)&lt;Rules!$B$5,N(L1099)&lt;Rules!$B$6,N(Q1099)&lt;Rules!$B$13,Y1099="No"),"Yes","No"))</f>
        <v/>
      </c>
      <c r="AA1099">
        <f>IF(A1099="","",IF(LEFT(C1099&amp;"",1)="3","Redirect",IF(OR(LEFT(C1099&amp;"",1)="4",LEFT(C1099&amp;"",1)="5"),IF(OR(N(K1099)&gt;0,N(AC1099)&gt;=Rules!$B$14),"Redirect","Prune"),IF(D1099="Non-Indexable","Keep",IF(AND(W1099="Yes",X1099="Yes",Y1099="No"),"Merge",IF(OR(U1099="Yes",V1099="Yes",AND(T1099="Yes",N(L1099)&gt;=Rules!$B$6)),"Update",IF(Z1099="Yes",IF(N(AC1099)&gt;=Rules!$B$14,"Redirect","Prune"),"Keep")))))))</f>
        <v/>
      </c>
      <c r="AB1099">
        <f>IF(A1099="","",IF(LEFT(C1099&amp;"",1)="3","Already redirects ("&amp;C1099&amp;"). Update internal links to point at the final URL.",IF(OR(LEFT(C1099&amp;"",1)="4",LEFT(C1099&amp;"",1)="5"),IF(AA1099="Redirect","Returns "&amp;C1099&amp;" but still has "&amp;N(K1099)&amp;" clicks and "&amp;N(AC1099)&amp;" referring domains. 301 it to the closest live page.","Returns "&amp;C1099&amp;" with no clicks or links. Remove internal links and let it 404 or 410."),IF(D1099="Non-Indexable","Non-indexable ("&amp;E1099&amp;"). Keep if that is intentional; otherwise fix the canonical or noindex.",IF(AA1099="Merge","Overlaps with "&amp;I1099&amp;IF(N(J1099)&gt;0," (similarity "&amp;TEXT(J1099,"0.00")&amp;")","")&amp;", which gets more clicks. Merge the useful parts into it and 301 this URL.",IF(AA1099="Update",MID(IF(U1099="Yes","; Clicks down "&amp;TEXT(-P1099,"0%")&amp;" on the previous period","")&amp;IF(V1099="Yes","; Average position "&amp;TEXT(N1099,"0.0")&amp;" on "&amp;TEXT(L1099,"#,##0")&amp;" impressions (striking distance)","")&amp;IF(AND(T1099="Yes",N(L1099)&gt;=Rules!$B$6),"; Thin ("&amp;F1099&amp;" words) but has search demand",""),3,400),IF(AA1099="Prune","Low value: "&amp;N(K1099)&amp;" clicks, "&amp;N(L1099)&amp;" impressions, "&amp;N(Q1099)&amp;" sessions, no key events. Remove or noindex it and update internal links.",IF(AA1099="Redirect","Low value but "&amp;N(AC1099)&amp;" referring domains. 301 it to the closest relevant page to keep those links.",IF(AND(Z1099="No",Y1099="Yes",N(K1099)&lt;Rules!$B$5),"Low search traffic but it converts (key events: "&amp;S1099&amp;"). Keep it and link to it.",IF(W1099="Yes","Stronger than the page it overlaps ("&amp;I1099&amp;"). Keep; merge that page into this one.","Healthy: "&amp;N(K1099)&amp;" clicks"&amp;IF(ISNUMBER(N1099),", average position "&amp;TEXT(N1099,"0.0"),"")&amp;". Keep and monitor."))))))))))</f>
        <v/>
      </c>
      <c r="AE1099">
        <f>IF(A1099="","",IF(AD1099&lt;&gt;"",AD1099,AA1099))</f>
        <v/>
      </c>
    </row>
    <row r="1100">
      <c r="A1100">
        <f>IF(Crawl!A1099="","",Crawl!A1099)</f>
        <v/>
      </c>
      <c r="B1100">
        <f>IF(A1100="","",Crawl!EC1099)</f>
        <v/>
      </c>
      <c r="C1100">
        <f>IF(A1100="","",IFERROR(INDEX(Crawl!$A1099:$DZ1099,1,Rules!$H$6),""))</f>
        <v/>
      </c>
      <c r="D1100">
        <f>IF(A1100="","",IFERROR(INDEX(Crawl!$A1099:$DZ1099,1,Rules!$H$7),"")&amp;"")</f>
        <v/>
      </c>
      <c r="E1100">
        <f>IF(A1100="","",IFERROR(INDEX(Crawl!$A1099:$DZ1099,1,Rules!$H$8),"")&amp;"")</f>
        <v/>
      </c>
      <c r="F1100">
        <f>IF(A1100="","",IFERROR(INDEX(Crawl!$A1099:$DZ1099,1,Rules!$H$9),""))</f>
        <v/>
      </c>
      <c r="G1100">
        <f>IF(A1100="","",IFERROR(INDEX(Crawl!$A1099:$DZ1099,1,Rules!$H$10),""))</f>
        <v/>
      </c>
      <c r="H1100">
        <f>IF(A1100="","",IFERROR(INDEX(Crawl!$A1099:$DZ1099,1,Rules!$H$12),""))</f>
        <v/>
      </c>
      <c r="I1100">
        <f>IF(A1100="","",IF(AND(N(H1100)&gt;0,IFERROR(INDEX(Crawl!$A1099:$DZ1099,1,Rules!$H$11),"")&amp;""&lt;&gt;""),IFERROR(INDEX(Crawl!$A1099:$DZ1099,1,Rules!$H$11),"")&amp;"",IF(AND(ISNUMBER(J1100),N(J1100)&gt;=Rules!$B$12,IFERROR(INDEX(Crawl!$A1099:$DZ1099,1,Rules!$H$13),"")&amp;""&lt;&gt;""),IFERROR(INDEX(Crawl!$A1099:$DZ1099,1,Rules!$H$13),"")&amp;"","")))</f>
        <v/>
      </c>
      <c r="J1100" s="19">
        <f>IF(A1100="","",IF(IFERROR(INDEX(Crawl!$A1099:$DZ1099,1,Rules!$H$14),"")&amp;""="","",IFERROR(INDEX(Crawl!$A1099:$DZ1099,1,Rules!$H$14),"")))</f>
        <v/>
      </c>
      <c r="K1100">
        <f>IF(A1100="","",IFERROR(SUMIFS('GSC current'!$J$2:$J$2001,'GSC current'!$I$2:$I$2001,B1100),0))</f>
        <v/>
      </c>
      <c r="L1100">
        <f>IF(A1100="","",IFERROR(SUMIFS('GSC current'!$K$2:$K$2001,'GSC current'!$I$2:$I$2001,B1100),0))</f>
        <v/>
      </c>
      <c r="M1100" s="20">
        <f>IF(A1100="","",IF(N(L1100)&gt;0,K1100/L1100,""))</f>
        <v/>
      </c>
      <c r="N1100" s="21">
        <f>IF(A1100="","",IF(N(L1100)&gt;0,SUMIFS('GSC current'!$L$2:$L$2001,'GSC current'!$I$2:$I$2001,B1100)/L1100,""))</f>
        <v/>
      </c>
      <c r="O1100">
        <f>IF(A1100="","",IFERROR(SUMIFS('GSC previous'!$J$2:$J$2001,'GSC previous'!$I$2:$I$2001,B1100),0))</f>
        <v/>
      </c>
      <c r="P1100" s="22">
        <f>IF(A1100="","",IF(N(O1100)&gt;0,(K1100-O1100)/O1100,""))</f>
        <v/>
      </c>
      <c r="Q1100">
        <f>IF(A1100="","",IFERROR(SUMIFS(GA4!$P$2:$P$2001,GA4!$O$2:$O$2001,B1100),0))</f>
        <v/>
      </c>
      <c r="R1100" s="23">
        <f>IF(A1100="","",IF(N(Q1100)&gt;0,SUMIFS(GA4!$Q$2:$Q$2001,GA4!$O$2:$O$2001,B1100)/Q1100,""))</f>
        <v/>
      </c>
      <c r="S1100">
        <f>IF(A1100="","",IFERROR(SUMIFS(GA4!$R$2:$R$2001,GA4!$O$2:$O$2001,B1100),0))</f>
        <v/>
      </c>
      <c r="T1100">
        <f>IF(A1100="","",IF(AND(ISNUMBER(F1100),LEFT(C1100&amp;"",1)="2"),IF(F1100&lt;Rules!$B$9,"Yes","No"),"No"))</f>
        <v/>
      </c>
      <c r="U1100">
        <f>IF(A1100="","",IF(AND(N(O1100)&gt;=Rules!$B$8,ISNUMBER(P1100)),IF(P1100&lt;=-Rules!$B$7,"Yes","No"),"No"))</f>
        <v/>
      </c>
      <c r="V1100">
        <f>IF(A1100="","",IF(AND(N(L1100)&gt;=Rules!$B$6,ISNUMBER(N1100)),IF(AND(N1100&gt;=Rules!$B$10,N1100&lt;=Rules!$B$11),"Yes","No"),"No"))</f>
        <v/>
      </c>
      <c r="W1100">
        <f>IF(A1100="","",IF(I1100&lt;&gt;"","Yes","No"))</f>
        <v/>
      </c>
      <c r="X1100">
        <f>IF(I1100="","",IF(SUMIFS($K$3:$K$2002,$A$3:$A$2002,SUBSTITUTE(SUBSTITUTE(I1100,"?","~?"),"*","~*"))&gt;N(K1100),"Yes","No"))</f>
        <v/>
      </c>
      <c r="Y1100">
        <f>IF(A1100="","",IF(N(S1100)&gt;0,"Yes","No"))</f>
        <v/>
      </c>
      <c r="Z1100">
        <f>IF(A1100="","",IF(AND(N(K1100)&lt;Rules!$B$5,N(L1100)&lt;Rules!$B$6,N(Q1100)&lt;Rules!$B$13,Y1100="No"),"Yes","No"))</f>
        <v/>
      </c>
      <c r="AA1100">
        <f>IF(A1100="","",IF(LEFT(C1100&amp;"",1)="3","Redirect",IF(OR(LEFT(C1100&amp;"",1)="4",LEFT(C1100&amp;"",1)="5"),IF(OR(N(K1100)&gt;0,N(AC1100)&gt;=Rules!$B$14),"Redirect","Prune"),IF(D1100="Non-Indexable","Keep",IF(AND(W1100="Yes",X1100="Yes",Y1100="No"),"Merge",IF(OR(U1100="Yes",V1100="Yes",AND(T1100="Yes",N(L1100)&gt;=Rules!$B$6)),"Update",IF(Z1100="Yes",IF(N(AC1100)&gt;=Rules!$B$14,"Redirect","Prune"),"Keep")))))))</f>
        <v/>
      </c>
      <c r="AB1100">
        <f>IF(A1100="","",IF(LEFT(C1100&amp;"",1)="3","Already redirects ("&amp;C1100&amp;"). Update internal links to point at the final URL.",IF(OR(LEFT(C1100&amp;"",1)="4",LEFT(C1100&amp;"",1)="5"),IF(AA1100="Redirect","Returns "&amp;C1100&amp;" but still has "&amp;N(K1100)&amp;" clicks and "&amp;N(AC1100)&amp;" referring domains. 301 it to the closest live page.","Returns "&amp;C1100&amp;" with no clicks or links. Remove internal links and let it 404 or 410."),IF(D1100="Non-Indexable","Non-indexable ("&amp;E1100&amp;"). Keep if that is intentional; otherwise fix the canonical or noindex.",IF(AA1100="Merge","Overlaps with "&amp;I1100&amp;IF(N(J1100)&gt;0," (similarity "&amp;TEXT(J1100,"0.00")&amp;")","")&amp;", which gets more clicks. Merge the useful parts into it and 301 this URL.",IF(AA1100="Update",MID(IF(U1100="Yes","; Clicks down "&amp;TEXT(-P1100,"0%")&amp;" on the previous period","")&amp;IF(V1100="Yes","; Average position "&amp;TEXT(N1100,"0.0")&amp;" on "&amp;TEXT(L1100,"#,##0")&amp;" impressions (striking distance)","")&amp;IF(AND(T1100="Yes",N(L1100)&gt;=Rules!$B$6),"; Thin ("&amp;F1100&amp;" words) but has search demand",""),3,400),IF(AA1100="Prune","Low value: "&amp;N(K1100)&amp;" clicks, "&amp;N(L1100)&amp;" impressions, "&amp;N(Q1100)&amp;" sessions, no key events. Remove or noindex it and update internal links.",IF(AA1100="Redirect","Low value but "&amp;N(AC1100)&amp;" referring domains. 301 it to the closest relevant page to keep those links.",IF(AND(Z1100="No",Y1100="Yes",N(K1100)&lt;Rules!$B$5),"Low search traffic but it converts (key events: "&amp;S1100&amp;"). Keep it and link to it.",IF(W1100="Yes","Stronger than the page it overlaps ("&amp;I1100&amp;"). Keep; merge that page into this one.","Healthy: "&amp;N(K1100)&amp;" clicks"&amp;IF(ISNUMBER(N1100),", average position "&amp;TEXT(N1100,"0.0"),"")&amp;". Keep and monitor."))))))))))</f>
        <v/>
      </c>
      <c r="AE1100">
        <f>IF(A1100="","",IF(AD1100&lt;&gt;"",AD1100,AA1100))</f>
        <v/>
      </c>
    </row>
    <row r="1101">
      <c r="A1101">
        <f>IF(Crawl!A1100="","",Crawl!A1100)</f>
        <v/>
      </c>
      <c r="B1101">
        <f>IF(A1101="","",Crawl!EC1100)</f>
        <v/>
      </c>
      <c r="C1101">
        <f>IF(A1101="","",IFERROR(INDEX(Crawl!$A1100:$DZ1100,1,Rules!$H$6),""))</f>
        <v/>
      </c>
      <c r="D1101">
        <f>IF(A1101="","",IFERROR(INDEX(Crawl!$A1100:$DZ1100,1,Rules!$H$7),"")&amp;"")</f>
        <v/>
      </c>
      <c r="E1101">
        <f>IF(A1101="","",IFERROR(INDEX(Crawl!$A1100:$DZ1100,1,Rules!$H$8),"")&amp;"")</f>
        <v/>
      </c>
      <c r="F1101">
        <f>IF(A1101="","",IFERROR(INDEX(Crawl!$A1100:$DZ1100,1,Rules!$H$9),""))</f>
        <v/>
      </c>
      <c r="G1101">
        <f>IF(A1101="","",IFERROR(INDEX(Crawl!$A1100:$DZ1100,1,Rules!$H$10),""))</f>
        <v/>
      </c>
      <c r="H1101">
        <f>IF(A1101="","",IFERROR(INDEX(Crawl!$A1100:$DZ1100,1,Rules!$H$12),""))</f>
        <v/>
      </c>
      <c r="I1101">
        <f>IF(A1101="","",IF(AND(N(H1101)&gt;0,IFERROR(INDEX(Crawl!$A1100:$DZ1100,1,Rules!$H$11),"")&amp;""&lt;&gt;""),IFERROR(INDEX(Crawl!$A1100:$DZ1100,1,Rules!$H$11),"")&amp;"",IF(AND(ISNUMBER(J1101),N(J1101)&gt;=Rules!$B$12,IFERROR(INDEX(Crawl!$A1100:$DZ1100,1,Rules!$H$13),"")&amp;""&lt;&gt;""),IFERROR(INDEX(Crawl!$A1100:$DZ1100,1,Rules!$H$13),"")&amp;"","")))</f>
        <v/>
      </c>
      <c r="J1101" s="19">
        <f>IF(A1101="","",IF(IFERROR(INDEX(Crawl!$A1100:$DZ1100,1,Rules!$H$14),"")&amp;""="","",IFERROR(INDEX(Crawl!$A1100:$DZ1100,1,Rules!$H$14),"")))</f>
        <v/>
      </c>
      <c r="K1101">
        <f>IF(A1101="","",IFERROR(SUMIFS('GSC current'!$J$2:$J$2001,'GSC current'!$I$2:$I$2001,B1101),0))</f>
        <v/>
      </c>
      <c r="L1101">
        <f>IF(A1101="","",IFERROR(SUMIFS('GSC current'!$K$2:$K$2001,'GSC current'!$I$2:$I$2001,B1101),0))</f>
        <v/>
      </c>
      <c r="M1101" s="20">
        <f>IF(A1101="","",IF(N(L1101)&gt;0,K1101/L1101,""))</f>
        <v/>
      </c>
      <c r="N1101" s="21">
        <f>IF(A1101="","",IF(N(L1101)&gt;0,SUMIFS('GSC current'!$L$2:$L$2001,'GSC current'!$I$2:$I$2001,B1101)/L1101,""))</f>
        <v/>
      </c>
      <c r="O1101">
        <f>IF(A1101="","",IFERROR(SUMIFS('GSC previous'!$J$2:$J$2001,'GSC previous'!$I$2:$I$2001,B1101),0))</f>
        <v/>
      </c>
      <c r="P1101" s="22">
        <f>IF(A1101="","",IF(N(O1101)&gt;0,(K1101-O1101)/O1101,""))</f>
        <v/>
      </c>
      <c r="Q1101">
        <f>IF(A1101="","",IFERROR(SUMIFS(GA4!$P$2:$P$2001,GA4!$O$2:$O$2001,B1101),0))</f>
        <v/>
      </c>
      <c r="R1101" s="23">
        <f>IF(A1101="","",IF(N(Q1101)&gt;0,SUMIFS(GA4!$Q$2:$Q$2001,GA4!$O$2:$O$2001,B1101)/Q1101,""))</f>
        <v/>
      </c>
      <c r="S1101">
        <f>IF(A1101="","",IFERROR(SUMIFS(GA4!$R$2:$R$2001,GA4!$O$2:$O$2001,B1101),0))</f>
        <v/>
      </c>
      <c r="T1101">
        <f>IF(A1101="","",IF(AND(ISNUMBER(F1101),LEFT(C1101&amp;"",1)="2"),IF(F1101&lt;Rules!$B$9,"Yes","No"),"No"))</f>
        <v/>
      </c>
      <c r="U1101">
        <f>IF(A1101="","",IF(AND(N(O1101)&gt;=Rules!$B$8,ISNUMBER(P1101)),IF(P1101&lt;=-Rules!$B$7,"Yes","No"),"No"))</f>
        <v/>
      </c>
      <c r="V1101">
        <f>IF(A1101="","",IF(AND(N(L1101)&gt;=Rules!$B$6,ISNUMBER(N1101)),IF(AND(N1101&gt;=Rules!$B$10,N1101&lt;=Rules!$B$11),"Yes","No"),"No"))</f>
        <v/>
      </c>
      <c r="W1101">
        <f>IF(A1101="","",IF(I1101&lt;&gt;"","Yes","No"))</f>
        <v/>
      </c>
      <c r="X1101">
        <f>IF(I1101="","",IF(SUMIFS($K$3:$K$2002,$A$3:$A$2002,SUBSTITUTE(SUBSTITUTE(I1101,"?","~?"),"*","~*"))&gt;N(K1101),"Yes","No"))</f>
        <v/>
      </c>
      <c r="Y1101">
        <f>IF(A1101="","",IF(N(S1101)&gt;0,"Yes","No"))</f>
        <v/>
      </c>
      <c r="Z1101">
        <f>IF(A1101="","",IF(AND(N(K1101)&lt;Rules!$B$5,N(L1101)&lt;Rules!$B$6,N(Q1101)&lt;Rules!$B$13,Y1101="No"),"Yes","No"))</f>
        <v/>
      </c>
      <c r="AA1101">
        <f>IF(A1101="","",IF(LEFT(C1101&amp;"",1)="3","Redirect",IF(OR(LEFT(C1101&amp;"",1)="4",LEFT(C1101&amp;"",1)="5"),IF(OR(N(K1101)&gt;0,N(AC1101)&gt;=Rules!$B$14),"Redirect","Prune"),IF(D1101="Non-Indexable","Keep",IF(AND(W1101="Yes",X1101="Yes",Y1101="No"),"Merge",IF(OR(U1101="Yes",V1101="Yes",AND(T1101="Yes",N(L1101)&gt;=Rules!$B$6)),"Update",IF(Z1101="Yes",IF(N(AC1101)&gt;=Rules!$B$14,"Redirect","Prune"),"Keep")))))))</f>
        <v/>
      </c>
      <c r="AB1101">
        <f>IF(A1101="","",IF(LEFT(C1101&amp;"",1)="3","Already redirects ("&amp;C1101&amp;"). Update internal links to point at the final URL.",IF(OR(LEFT(C1101&amp;"",1)="4",LEFT(C1101&amp;"",1)="5"),IF(AA1101="Redirect","Returns "&amp;C1101&amp;" but still has "&amp;N(K1101)&amp;" clicks and "&amp;N(AC1101)&amp;" referring domains. 301 it to the closest live page.","Returns "&amp;C1101&amp;" with no clicks or links. Remove internal links and let it 404 or 410."),IF(D1101="Non-Indexable","Non-indexable ("&amp;E1101&amp;"). Keep if that is intentional; otherwise fix the canonical or noindex.",IF(AA1101="Merge","Overlaps with "&amp;I1101&amp;IF(N(J1101)&gt;0," (similarity "&amp;TEXT(J1101,"0.00")&amp;")","")&amp;", which gets more clicks. Merge the useful parts into it and 301 this URL.",IF(AA1101="Update",MID(IF(U1101="Yes","; Clicks down "&amp;TEXT(-P1101,"0%")&amp;" on the previous period","")&amp;IF(V1101="Yes","; Average position "&amp;TEXT(N1101,"0.0")&amp;" on "&amp;TEXT(L1101,"#,##0")&amp;" impressions (striking distance)","")&amp;IF(AND(T1101="Yes",N(L1101)&gt;=Rules!$B$6),"; Thin ("&amp;F1101&amp;" words) but has search demand",""),3,400),IF(AA1101="Prune","Low value: "&amp;N(K1101)&amp;" clicks, "&amp;N(L1101)&amp;" impressions, "&amp;N(Q1101)&amp;" sessions, no key events. Remove or noindex it and update internal links.",IF(AA1101="Redirect","Low value but "&amp;N(AC1101)&amp;" referring domains. 301 it to the closest relevant page to keep those links.",IF(AND(Z1101="No",Y1101="Yes",N(K1101)&lt;Rules!$B$5),"Low search traffic but it converts (key events: "&amp;S1101&amp;"). Keep it and link to it.",IF(W1101="Yes","Stronger than the page it overlaps ("&amp;I1101&amp;"). Keep; merge that page into this one.","Healthy: "&amp;N(K1101)&amp;" clicks"&amp;IF(ISNUMBER(N1101),", average position "&amp;TEXT(N1101,"0.0"),"")&amp;". Keep and monitor."))))))))))</f>
        <v/>
      </c>
      <c r="AE1101">
        <f>IF(A1101="","",IF(AD1101&lt;&gt;"",AD1101,AA1101))</f>
        <v/>
      </c>
    </row>
    <row r="1102">
      <c r="A1102">
        <f>IF(Crawl!A1101="","",Crawl!A1101)</f>
        <v/>
      </c>
      <c r="B1102">
        <f>IF(A1102="","",Crawl!EC1101)</f>
        <v/>
      </c>
      <c r="C1102">
        <f>IF(A1102="","",IFERROR(INDEX(Crawl!$A1101:$DZ1101,1,Rules!$H$6),""))</f>
        <v/>
      </c>
      <c r="D1102">
        <f>IF(A1102="","",IFERROR(INDEX(Crawl!$A1101:$DZ1101,1,Rules!$H$7),"")&amp;"")</f>
        <v/>
      </c>
      <c r="E1102">
        <f>IF(A1102="","",IFERROR(INDEX(Crawl!$A1101:$DZ1101,1,Rules!$H$8),"")&amp;"")</f>
        <v/>
      </c>
      <c r="F1102">
        <f>IF(A1102="","",IFERROR(INDEX(Crawl!$A1101:$DZ1101,1,Rules!$H$9),""))</f>
        <v/>
      </c>
      <c r="G1102">
        <f>IF(A1102="","",IFERROR(INDEX(Crawl!$A1101:$DZ1101,1,Rules!$H$10),""))</f>
        <v/>
      </c>
      <c r="H1102">
        <f>IF(A1102="","",IFERROR(INDEX(Crawl!$A1101:$DZ1101,1,Rules!$H$12),""))</f>
        <v/>
      </c>
      <c r="I1102">
        <f>IF(A1102="","",IF(AND(N(H1102)&gt;0,IFERROR(INDEX(Crawl!$A1101:$DZ1101,1,Rules!$H$11),"")&amp;""&lt;&gt;""),IFERROR(INDEX(Crawl!$A1101:$DZ1101,1,Rules!$H$11),"")&amp;"",IF(AND(ISNUMBER(J1102),N(J1102)&gt;=Rules!$B$12,IFERROR(INDEX(Crawl!$A1101:$DZ1101,1,Rules!$H$13),"")&amp;""&lt;&gt;""),IFERROR(INDEX(Crawl!$A1101:$DZ1101,1,Rules!$H$13),"")&amp;"","")))</f>
        <v/>
      </c>
      <c r="J1102" s="19">
        <f>IF(A1102="","",IF(IFERROR(INDEX(Crawl!$A1101:$DZ1101,1,Rules!$H$14),"")&amp;""="","",IFERROR(INDEX(Crawl!$A1101:$DZ1101,1,Rules!$H$14),"")))</f>
        <v/>
      </c>
      <c r="K1102">
        <f>IF(A1102="","",IFERROR(SUMIFS('GSC current'!$J$2:$J$2001,'GSC current'!$I$2:$I$2001,B1102),0))</f>
        <v/>
      </c>
      <c r="L1102">
        <f>IF(A1102="","",IFERROR(SUMIFS('GSC current'!$K$2:$K$2001,'GSC current'!$I$2:$I$2001,B1102),0))</f>
        <v/>
      </c>
      <c r="M1102" s="20">
        <f>IF(A1102="","",IF(N(L1102)&gt;0,K1102/L1102,""))</f>
        <v/>
      </c>
      <c r="N1102" s="21">
        <f>IF(A1102="","",IF(N(L1102)&gt;0,SUMIFS('GSC current'!$L$2:$L$2001,'GSC current'!$I$2:$I$2001,B1102)/L1102,""))</f>
        <v/>
      </c>
      <c r="O1102">
        <f>IF(A1102="","",IFERROR(SUMIFS('GSC previous'!$J$2:$J$2001,'GSC previous'!$I$2:$I$2001,B1102),0))</f>
        <v/>
      </c>
      <c r="P1102" s="22">
        <f>IF(A1102="","",IF(N(O1102)&gt;0,(K1102-O1102)/O1102,""))</f>
        <v/>
      </c>
      <c r="Q1102">
        <f>IF(A1102="","",IFERROR(SUMIFS(GA4!$P$2:$P$2001,GA4!$O$2:$O$2001,B1102),0))</f>
        <v/>
      </c>
      <c r="R1102" s="23">
        <f>IF(A1102="","",IF(N(Q1102)&gt;0,SUMIFS(GA4!$Q$2:$Q$2001,GA4!$O$2:$O$2001,B1102)/Q1102,""))</f>
        <v/>
      </c>
      <c r="S1102">
        <f>IF(A1102="","",IFERROR(SUMIFS(GA4!$R$2:$R$2001,GA4!$O$2:$O$2001,B1102),0))</f>
        <v/>
      </c>
      <c r="T1102">
        <f>IF(A1102="","",IF(AND(ISNUMBER(F1102),LEFT(C1102&amp;"",1)="2"),IF(F1102&lt;Rules!$B$9,"Yes","No"),"No"))</f>
        <v/>
      </c>
      <c r="U1102">
        <f>IF(A1102="","",IF(AND(N(O1102)&gt;=Rules!$B$8,ISNUMBER(P1102)),IF(P1102&lt;=-Rules!$B$7,"Yes","No"),"No"))</f>
        <v/>
      </c>
      <c r="V1102">
        <f>IF(A1102="","",IF(AND(N(L1102)&gt;=Rules!$B$6,ISNUMBER(N1102)),IF(AND(N1102&gt;=Rules!$B$10,N1102&lt;=Rules!$B$11),"Yes","No"),"No"))</f>
        <v/>
      </c>
      <c r="W1102">
        <f>IF(A1102="","",IF(I1102&lt;&gt;"","Yes","No"))</f>
        <v/>
      </c>
      <c r="X1102">
        <f>IF(I1102="","",IF(SUMIFS($K$3:$K$2002,$A$3:$A$2002,SUBSTITUTE(SUBSTITUTE(I1102,"?","~?"),"*","~*"))&gt;N(K1102),"Yes","No"))</f>
        <v/>
      </c>
      <c r="Y1102">
        <f>IF(A1102="","",IF(N(S1102)&gt;0,"Yes","No"))</f>
        <v/>
      </c>
      <c r="Z1102">
        <f>IF(A1102="","",IF(AND(N(K1102)&lt;Rules!$B$5,N(L1102)&lt;Rules!$B$6,N(Q1102)&lt;Rules!$B$13,Y1102="No"),"Yes","No"))</f>
        <v/>
      </c>
      <c r="AA1102">
        <f>IF(A1102="","",IF(LEFT(C1102&amp;"",1)="3","Redirect",IF(OR(LEFT(C1102&amp;"",1)="4",LEFT(C1102&amp;"",1)="5"),IF(OR(N(K1102)&gt;0,N(AC1102)&gt;=Rules!$B$14),"Redirect","Prune"),IF(D1102="Non-Indexable","Keep",IF(AND(W1102="Yes",X1102="Yes",Y1102="No"),"Merge",IF(OR(U1102="Yes",V1102="Yes",AND(T1102="Yes",N(L1102)&gt;=Rules!$B$6)),"Update",IF(Z1102="Yes",IF(N(AC1102)&gt;=Rules!$B$14,"Redirect","Prune"),"Keep")))))))</f>
        <v/>
      </c>
      <c r="AB1102">
        <f>IF(A1102="","",IF(LEFT(C1102&amp;"",1)="3","Already redirects ("&amp;C1102&amp;"). Update internal links to point at the final URL.",IF(OR(LEFT(C1102&amp;"",1)="4",LEFT(C1102&amp;"",1)="5"),IF(AA1102="Redirect","Returns "&amp;C1102&amp;" but still has "&amp;N(K1102)&amp;" clicks and "&amp;N(AC1102)&amp;" referring domains. 301 it to the closest live page.","Returns "&amp;C1102&amp;" with no clicks or links. Remove internal links and let it 404 or 410."),IF(D1102="Non-Indexable","Non-indexable ("&amp;E1102&amp;"). Keep if that is intentional; otherwise fix the canonical or noindex.",IF(AA1102="Merge","Overlaps with "&amp;I1102&amp;IF(N(J1102)&gt;0," (similarity "&amp;TEXT(J1102,"0.00")&amp;")","")&amp;", which gets more clicks. Merge the useful parts into it and 301 this URL.",IF(AA1102="Update",MID(IF(U1102="Yes","; Clicks down "&amp;TEXT(-P1102,"0%")&amp;" on the previous period","")&amp;IF(V1102="Yes","; Average position "&amp;TEXT(N1102,"0.0")&amp;" on "&amp;TEXT(L1102,"#,##0")&amp;" impressions (striking distance)","")&amp;IF(AND(T1102="Yes",N(L1102)&gt;=Rules!$B$6),"; Thin ("&amp;F1102&amp;" words) but has search demand",""),3,400),IF(AA1102="Prune","Low value: "&amp;N(K1102)&amp;" clicks, "&amp;N(L1102)&amp;" impressions, "&amp;N(Q1102)&amp;" sessions, no key events. Remove or noindex it and update internal links.",IF(AA1102="Redirect","Low value but "&amp;N(AC1102)&amp;" referring domains. 301 it to the closest relevant page to keep those links.",IF(AND(Z1102="No",Y1102="Yes",N(K1102)&lt;Rules!$B$5),"Low search traffic but it converts (key events: "&amp;S1102&amp;"). Keep it and link to it.",IF(W1102="Yes","Stronger than the page it overlaps ("&amp;I1102&amp;"). Keep; merge that page into this one.","Healthy: "&amp;N(K1102)&amp;" clicks"&amp;IF(ISNUMBER(N1102),", average position "&amp;TEXT(N1102,"0.0"),"")&amp;". Keep and monitor."))))))))))</f>
        <v/>
      </c>
      <c r="AE1102">
        <f>IF(A1102="","",IF(AD1102&lt;&gt;"",AD1102,AA1102))</f>
        <v/>
      </c>
    </row>
    <row r="1103">
      <c r="A1103">
        <f>IF(Crawl!A1102="","",Crawl!A1102)</f>
        <v/>
      </c>
      <c r="B1103">
        <f>IF(A1103="","",Crawl!EC1102)</f>
        <v/>
      </c>
      <c r="C1103">
        <f>IF(A1103="","",IFERROR(INDEX(Crawl!$A1102:$DZ1102,1,Rules!$H$6),""))</f>
        <v/>
      </c>
      <c r="D1103">
        <f>IF(A1103="","",IFERROR(INDEX(Crawl!$A1102:$DZ1102,1,Rules!$H$7),"")&amp;"")</f>
        <v/>
      </c>
      <c r="E1103">
        <f>IF(A1103="","",IFERROR(INDEX(Crawl!$A1102:$DZ1102,1,Rules!$H$8),"")&amp;"")</f>
        <v/>
      </c>
      <c r="F1103">
        <f>IF(A1103="","",IFERROR(INDEX(Crawl!$A1102:$DZ1102,1,Rules!$H$9),""))</f>
        <v/>
      </c>
      <c r="G1103">
        <f>IF(A1103="","",IFERROR(INDEX(Crawl!$A1102:$DZ1102,1,Rules!$H$10),""))</f>
        <v/>
      </c>
      <c r="H1103">
        <f>IF(A1103="","",IFERROR(INDEX(Crawl!$A1102:$DZ1102,1,Rules!$H$12),""))</f>
        <v/>
      </c>
      <c r="I1103">
        <f>IF(A1103="","",IF(AND(N(H1103)&gt;0,IFERROR(INDEX(Crawl!$A1102:$DZ1102,1,Rules!$H$11),"")&amp;""&lt;&gt;""),IFERROR(INDEX(Crawl!$A1102:$DZ1102,1,Rules!$H$11),"")&amp;"",IF(AND(ISNUMBER(J1103),N(J1103)&gt;=Rules!$B$12,IFERROR(INDEX(Crawl!$A1102:$DZ1102,1,Rules!$H$13),"")&amp;""&lt;&gt;""),IFERROR(INDEX(Crawl!$A1102:$DZ1102,1,Rules!$H$13),"")&amp;"","")))</f>
        <v/>
      </c>
      <c r="J1103" s="19">
        <f>IF(A1103="","",IF(IFERROR(INDEX(Crawl!$A1102:$DZ1102,1,Rules!$H$14),"")&amp;""="","",IFERROR(INDEX(Crawl!$A1102:$DZ1102,1,Rules!$H$14),"")))</f>
        <v/>
      </c>
      <c r="K1103">
        <f>IF(A1103="","",IFERROR(SUMIFS('GSC current'!$J$2:$J$2001,'GSC current'!$I$2:$I$2001,B1103),0))</f>
        <v/>
      </c>
      <c r="L1103">
        <f>IF(A1103="","",IFERROR(SUMIFS('GSC current'!$K$2:$K$2001,'GSC current'!$I$2:$I$2001,B1103),0))</f>
        <v/>
      </c>
      <c r="M1103" s="20">
        <f>IF(A1103="","",IF(N(L1103)&gt;0,K1103/L1103,""))</f>
        <v/>
      </c>
      <c r="N1103" s="21">
        <f>IF(A1103="","",IF(N(L1103)&gt;0,SUMIFS('GSC current'!$L$2:$L$2001,'GSC current'!$I$2:$I$2001,B1103)/L1103,""))</f>
        <v/>
      </c>
      <c r="O1103">
        <f>IF(A1103="","",IFERROR(SUMIFS('GSC previous'!$J$2:$J$2001,'GSC previous'!$I$2:$I$2001,B1103),0))</f>
        <v/>
      </c>
      <c r="P1103" s="22">
        <f>IF(A1103="","",IF(N(O1103)&gt;0,(K1103-O1103)/O1103,""))</f>
        <v/>
      </c>
      <c r="Q1103">
        <f>IF(A1103="","",IFERROR(SUMIFS(GA4!$P$2:$P$2001,GA4!$O$2:$O$2001,B1103),0))</f>
        <v/>
      </c>
      <c r="R1103" s="23">
        <f>IF(A1103="","",IF(N(Q1103)&gt;0,SUMIFS(GA4!$Q$2:$Q$2001,GA4!$O$2:$O$2001,B1103)/Q1103,""))</f>
        <v/>
      </c>
      <c r="S1103">
        <f>IF(A1103="","",IFERROR(SUMIFS(GA4!$R$2:$R$2001,GA4!$O$2:$O$2001,B1103),0))</f>
        <v/>
      </c>
      <c r="T1103">
        <f>IF(A1103="","",IF(AND(ISNUMBER(F1103),LEFT(C1103&amp;"",1)="2"),IF(F1103&lt;Rules!$B$9,"Yes","No"),"No"))</f>
        <v/>
      </c>
      <c r="U1103">
        <f>IF(A1103="","",IF(AND(N(O1103)&gt;=Rules!$B$8,ISNUMBER(P1103)),IF(P1103&lt;=-Rules!$B$7,"Yes","No"),"No"))</f>
        <v/>
      </c>
      <c r="V1103">
        <f>IF(A1103="","",IF(AND(N(L1103)&gt;=Rules!$B$6,ISNUMBER(N1103)),IF(AND(N1103&gt;=Rules!$B$10,N1103&lt;=Rules!$B$11),"Yes","No"),"No"))</f>
        <v/>
      </c>
      <c r="W1103">
        <f>IF(A1103="","",IF(I1103&lt;&gt;"","Yes","No"))</f>
        <v/>
      </c>
      <c r="X1103">
        <f>IF(I1103="","",IF(SUMIFS($K$3:$K$2002,$A$3:$A$2002,SUBSTITUTE(SUBSTITUTE(I1103,"?","~?"),"*","~*"))&gt;N(K1103),"Yes","No"))</f>
        <v/>
      </c>
      <c r="Y1103">
        <f>IF(A1103="","",IF(N(S1103)&gt;0,"Yes","No"))</f>
        <v/>
      </c>
      <c r="Z1103">
        <f>IF(A1103="","",IF(AND(N(K1103)&lt;Rules!$B$5,N(L1103)&lt;Rules!$B$6,N(Q1103)&lt;Rules!$B$13,Y1103="No"),"Yes","No"))</f>
        <v/>
      </c>
      <c r="AA1103">
        <f>IF(A1103="","",IF(LEFT(C1103&amp;"",1)="3","Redirect",IF(OR(LEFT(C1103&amp;"",1)="4",LEFT(C1103&amp;"",1)="5"),IF(OR(N(K1103)&gt;0,N(AC1103)&gt;=Rules!$B$14),"Redirect","Prune"),IF(D1103="Non-Indexable","Keep",IF(AND(W1103="Yes",X1103="Yes",Y1103="No"),"Merge",IF(OR(U1103="Yes",V1103="Yes",AND(T1103="Yes",N(L1103)&gt;=Rules!$B$6)),"Update",IF(Z1103="Yes",IF(N(AC1103)&gt;=Rules!$B$14,"Redirect","Prune"),"Keep")))))))</f>
        <v/>
      </c>
      <c r="AB1103">
        <f>IF(A1103="","",IF(LEFT(C1103&amp;"",1)="3","Already redirects ("&amp;C1103&amp;"). Update internal links to point at the final URL.",IF(OR(LEFT(C1103&amp;"",1)="4",LEFT(C1103&amp;"",1)="5"),IF(AA1103="Redirect","Returns "&amp;C1103&amp;" but still has "&amp;N(K1103)&amp;" clicks and "&amp;N(AC1103)&amp;" referring domains. 301 it to the closest live page.","Returns "&amp;C1103&amp;" with no clicks or links. Remove internal links and let it 404 or 410."),IF(D1103="Non-Indexable","Non-indexable ("&amp;E1103&amp;"). Keep if that is intentional; otherwise fix the canonical or noindex.",IF(AA1103="Merge","Overlaps with "&amp;I1103&amp;IF(N(J1103)&gt;0," (similarity "&amp;TEXT(J1103,"0.00")&amp;")","")&amp;", which gets more clicks. Merge the useful parts into it and 301 this URL.",IF(AA1103="Update",MID(IF(U1103="Yes","; Clicks down "&amp;TEXT(-P1103,"0%")&amp;" on the previous period","")&amp;IF(V1103="Yes","; Average position "&amp;TEXT(N1103,"0.0")&amp;" on "&amp;TEXT(L1103,"#,##0")&amp;" impressions (striking distance)","")&amp;IF(AND(T1103="Yes",N(L1103)&gt;=Rules!$B$6),"; Thin ("&amp;F1103&amp;" words) but has search demand",""),3,400),IF(AA1103="Prune","Low value: "&amp;N(K1103)&amp;" clicks, "&amp;N(L1103)&amp;" impressions, "&amp;N(Q1103)&amp;" sessions, no key events. Remove or noindex it and update internal links.",IF(AA1103="Redirect","Low value but "&amp;N(AC1103)&amp;" referring domains. 301 it to the closest relevant page to keep those links.",IF(AND(Z1103="No",Y1103="Yes",N(K1103)&lt;Rules!$B$5),"Low search traffic but it converts (key events: "&amp;S1103&amp;"). Keep it and link to it.",IF(W1103="Yes","Stronger than the page it overlaps ("&amp;I1103&amp;"). Keep; merge that page into this one.","Healthy: "&amp;N(K1103)&amp;" clicks"&amp;IF(ISNUMBER(N1103),", average position "&amp;TEXT(N1103,"0.0"),"")&amp;". Keep and monitor."))))))))))</f>
        <v/>
      </c>
      <c r="AE1103">
        <f>IF(A1103="","",IF(AD1103&lt;&gt;"",AD1103,AA1103))</f>
        <v/>
      </c>
    </row>
    <row r="1104">
      <c r="A1104">
        <f>IF(Crawl!A1103="","",Crawl!A1103)</f>
        <v/>
      </c>
      <c r="B1104">
        <f>IF(A1104="","",Crawl!EC1103)</f>
        <v/>
      </c>
      <c r="C1104">
        <f>IF(A1104="","",IFERROR(INDEX(Crawl!$A1103:$DZ1103,1,Rules!$H$6),""))</f>
        <v/>
      </c>
      <c r="D1104">
        <f>IF(A1104="","",IFERROR(INDEX(Crawl!$A1103:$DZ1103,1,Rules!$H$7),"")&amp;"")</f>
        <v/>
      </c>
      <c r="E1104">
        <f>IF(A1104="","",IFERROR(INDEX(Crawl!$A1103:$DZ1103,1,Rules!$H$8),"")&amp;"")</f>
        <v/>
      </c>
      <c r="F1104">
        <f>IF(A1104="","",IFERROR(INDEX(Crawl!$A1103:$DZ1103,1,Rules!$H$9),""))</f>
        <v/>
      </c>
      <c r="G1104">
        <f>IF(A1104="","",IFERROR(INDEX(Crawl!$A1103:$DZ1103,1,Rules!$H$10),""))</f>
        <v/>
      </c>
      <c r="H1104">
        <f>IF(A1104="","",IFERROR(INDEX(Crawl!$A1103:$DZ1103,1,Rules!$H$12),""))</f>
        <v/>
      </c>
      <c r="I1104">
        <f>IF(A1104="","",IF(AND(N(H1104)&gt;0,IFERROR(INDEX(Crawl!$A1103:$DZ1103,1,Rules!$H$11),"")&amp;""&lt;&gt;""),IFERROR(INDEX(Crawl!$A1103:$DZ1103,1,Rules!$H$11),"")&amp;"",IF(AND(ISNUMBER(J1104),N(J1104)&gt;=Rules!$B$12,IFERROR(INDEX(Crawl!$A1103:$DZ1103,1,Rules!$H$13),"")&amp;""&lt;&gt;""),IFERROR(INDEX(Crawl!$A1103:$DZ1103,1,Rules!$H$13),"")&amp;"","")))</f>
        <v/>
      </c>
      <c r="J1104" s="19">
        <f>IF(A1104="","",IF(IFERROR(INDEX(Crawl!$A1103:$DZ1103,1,Rules!$H$14),"")&amp;""="","",IFERROR(INDEX(Crawl!$A1103:$DZ1103,1,Rules!$H$14),"")))</f>
        <v/>
      </c>
      <c r="K1104">
        <f>IF(A1104="","",IFERROR(SUMIFS('GSC current'!$J$2:$J$2001,'GSC current'!$I$2:$I$2001,B1104),0))</f>
        <v/>
      </c>
      <c r="L1104">
        <f>IF(A1104="","",IFERROR(SUMIFS('GSC current'!$K$2:$K$2001,'GSC current'!$I$2:$I$2001,B1104),0))</f>
        <v/>
      </c>
      <c r="M1104" s="20">
        <f>IF(A1104="","",IF(N(L1104)&gt;0,K1104/L1104,""))</f>
        <v/>
      </c>
      <c r="N1104" s="21">
        <f>IF(A1104="","",IF(N(L1104)&gt;0,SUMIFS('GSC current'!$L$2:$L$2001,'GSC current'!$I$2:$I$2001,B1104)/L1104,""))</f>
        <v/>
      </c>
      <c r="O1104">
        <f>IF(A1104="","",IFERROR(SUMIFS('GSC previous'!$J$2:$J$2001,'GSC previous'!$I$2:$I$2001,B1104),0))</f>
        <v/>
      </c>
      <c r="P1104" s="22">
        <f>IF(A1104="","",IF(N(O1104)&gt;0,(K1104-O1104)/O1104,""))</f>
        <v/>
      </c>
      <c r="Q1104">
        <f>IF(A1104="","",IFERROR(SUMIFS(GA4!$P$2:$P$2001,GA4!$O$2:$O$2001,B1104),0))</f>
        <v/>
      </c>
      <c r="R1104" s="23">
        <f>IF(A1104="","",IF(N(Q1104)&gt;0,SUMIFS(GA4!$Q$2:$Q$2001,GA4!$O$2:$O$2001,B1104)/Q1104,""))</f>
        <v/>
      </c>
      <c r="S1104">
        <f>IF(A1104="","",IFERROR(SUMIFS(GA4!$R$2:$R$2001,GA4!$O$2:$O$2001,B1104),0))</f>
        <v/>
      </c>
      <c r="T1104">
        <f>IF(A1104="","",IF(AND(ISNUMBER(F1104),LEFT(C1104&amp;"",1)="2"),IF(F1104&lt;Rules!$B$9,"Yes","No"),"No"))</f>
        <v/>
      </c>
      <c r="U1104">
        <f>IF(A1104="","",IF(AND(N(O1104)&gt;=Rules!$B$8,ISNUMBER(P1104)),IF(P1104&lt;=-Rules!$B$7,"Yes","No"),"No"))</f>
        <v/>
      </c>
      <c r="V1104">
        <f>IF(A1104="","",IF(AND(N(L1104)&gt;=Rules!$B$6,ISNUMBER(N1104)),IF(AND(N1104&gt;=Rules!$B$10,N1104&lt;=Rules!$B$11),"Yes","No"),"No"))</f>
        <v/>
      </c>
      <c r="W1104">
        <f>IF(A1104="","",IF(I1104&lt;&gt;"","Yes","No"))</f>
        <v/>
      </c>
      <c r="X1104">
        <f>IF(I1104="","",IF(SUMIFS($K$3:$K$2002,$A$3:$A$2002,SUBSTITUTE(SUBSTITUTE(I1104,"?","~?"),"*","~*"))&gt;N(K1104),"Yes","No"))</f>
        <v/>
      </c>
      <c r="Y1104">
        <f>IF(A1104="","",IF(N(S1104)&gt;0,"Yes","No"))</f>
        <v/>
      </c>
      <c r="Z1104">
        <f>IF(A1104="","",IF(AND(N(K1104)&lt;Rules!$B$5,N(L1104)&lt;Rules!$B$6,N(Q1104)&lt;Rules!$B$13,Y1104="No"),"Yes","No"))</f>
        <v/>
      </c>
      <c r="AA1104">
        <f>IF(A1104="","",IF(LEFT(C1104&amp;"",1)="3","Redirect",IF(OR(LEFT(C1104&amp;"",1)="4",LEFT(C1104&amp;"",1)="5"),IF(OR(N(K1104)&gt;0,N(AC1104)&gt;=Rules!$B$14),"Redirect","Prune"),IF(D1104="Non-Indexable","Keep",IF(AND(W1104="Yes",X1104="Yes",Y1104="No"),"Merge",IF(OR(U1104="Yes",V1104="Yes",AND(T1104="Yes",N(L1104)&gt;=Rules!$B$6)),"Update",IF(Z1104="Yes",IF(N(AC1104)&gt;=Rules!$B$14,"Redirect","Prune"),"Keep")))))))</f>
        <v/>
      </c>
      <c r="AB1104">
        <f>IF(A1104="","",IF(LEFT(C1104&amp;"",1)="3","Already redirects ("&amp;C1104&amp;"). Update internal links to point at the final URL.",IF(OR(LEFT(C1104&amp;"",1)="4",LEFT(C1104&amp;"",1)="5"),IF(AA1104="Redirect","Returns "&amp;C1104&amp;" but still has "&amp;N(K1104)&amp;" clicks and "&amp;N(AC1104)&amp;" referring domains. 301 it to the closest live page.","Returns "&amp;C1104&amp;" with no clicks or links. Remove internal links and let it 404 or 410."),IF(D1104="Non-Indexable","Non-indexable ("&amp;E1104&amp;"). Keep if that is intentional; otherwise fix the canonical or noindex.",IF(AA1104="Merge","Overlaps with "&amp;I1104&amp;IF(N(J1104)&gt;0," (similarity "&amp;TEXT(J1104,"0.00")&amp;")","")&amp;", which gets more clicks. Merge the useful parts into it and 301 this URL.",IF(AA1104="Update",MID(IF(U1104="Yes","; Clicks down "&amp;TEXT(-P1104,"0%")&amp;" on the previous period","")&amp;IF(V1104="Yes","; Average position "&amp;TEXT(N1104,"0.0")&amp;" on "&amp;TEXT(L1104,"#,##0")&amp;" impressions (striking distance)","")&amp;IF(AND(T1104="Yes",N(L1104)&gt;=Rules!$B$6),"; Thin ("&amp;F1104&amp;" words) but has search demand",""),3,400),IF(AA1104="Prune","Low value: "&amp;N(K1104)&amp;" clicks, "&amp;N(L1104)&amp;" impressions, "&amp;N(Q1104)&amp;" sessions, no key events. Remove or noindex it and update internal links.",IF(AA1104="Redirect","Low value but "&amp;N(AC1104)&amp;" referring domains. 301 it to the closest relevant page to keep those links.",IF(AND(Z1104="No",Y1104="Yes",N(K1104)&lt;Rules!$B$5),"Low search traffic but it converts (key events: "&amp;S1104&amp;"). Keep it and link to it.",IF(W1104="Yes","Stronger than the page it overlaps ("&amp;I1104&amp;"). Keep; merge that page into this one.","Healthy: "&amp;N(K1104)&amp;" clicks"&amp;IF(ISNUMBER(N1104),", average position "&amp;TEXT(N1104,"0.0"),"")&amp;". Keep and monitor."))))))))))</f>
        <v/>
      </c>
      <c r="AE1104">
        <f>IF(A1104="","",IF(AD1104&lt;&gt;"",AD1104,AA1104))</f>
        <v/>
      </c>
    </row>
    <row r="1105">
      <c r="A1105">
        <f>IF(Crawl!A1104="","",Crawl!A1104)</f>
        <v/>
      </c>
      <c r="B1105">
        <f>IF(A1105="","",Crawl!EC1104)</f>
        <v/>
      </c>
      <c r="C1105">
        <f>IF(A1105="","",IFERROR(INDEX(Crawl!$A1104:$DZ1104,1,Rules!$H$6),""))</f>
        <v/>
      </c>
      <c r="D1105">
        <f>IF(A1105="","",IFERROR(INDEX(Crawl!$A1104:$DZ1104,1,Rules!$H$7),"")&amp;"")</f>
        <v/>
      </c>
      <c r="E1105">
        <f>IF(A1105="","",IFERROR(INDEX(Crawl!$A1104:$DZ1104,1,Rules!$H$8),"")&amp;"")</f>
        <v/>
      </c>
      <c r="F1105">
        <f>IF(A1105="","",IFERROR(INDEX(Crawl!$A1104:$DZ1104,1,Rules!$H$9),""))</f>
        <v/>
      </c>
      <c r="G1105">
        <f>IF(A1105="","",IFERROR(INDEX(Crawl!$A1104:$DZ1104,1,Rules!$H$10),""))</f>
        <v/>
      </c>
      <c r="H1105">
        <f>IF(A1105="","",IFERROR(INDEX(Crawl!$A1104:$DZ1104,1,Rules!$H$12),""))</f>
        <v/>
      </c>
      <c r="I1105">
        <f>IF(A1105="","",IF(AND(N(H1105)&gt;0,IFERROR(INDEX(Crawl!$A1104:$DZ1104,1,Rules!$H$11),"")&amp;""&lt;&gt;""),IFERROR(INDEX(Crawl!$A1104:$DZ1104,1,Rules!$H$11),"")&amp;"",IF(AND(ISNUMBER(J1105),N(J1105)&gt;=Rules!$B$12,IFERROR(INDEX(Crawl!$A1104:$DZ1104,1,Rules!$H$13),"")&amp;""&lt;&gt;""),IFERROR(INDEX(Crawl!$A1104:$DZ1104,1,Rules!$H$13),"")&amp;"","")))</f>
        <v/>
      </c>
      <c r="J1105" s="19">
        <f>IF(A1105="","",IF(IFERROR(INDEX(Crawl!$A1104:$DZ1104,1,Rules!$H$14),"")&amp;""="","",IFERROR(INDEX(Crawl!$A1104:$DZ1104,1,Rules!$H$14),"")))</f>
        <v/>
      </c>
      <c r="K1105">
        <f>IF(A1105="","",IFERROR(SUMIFS('GSC current'!$J$2:$J$2001,'GSC current'!$I$2:$I$2001,B1105),0))</f>
        <v/>
      </c>
      <c r="L1105">
        <f>IF(A1105="","",IFERROR(SUMIFS('GSC current'!$K$2:$K$2001,'GSC current'!$I$2:$I$2001,B1105),0))</f>
        <v/>
      </c>
      <c r="M1105" s="20">
        <f>IF(A1105="","",IF(N(L1105)&gt;0,K1105/L1105,""))</f>
        <v/>
      </c>
      <c r="N1105" s="21">
        <f>IF(A1105="","",IF(N(L1105)&gt;0,SUMIFS('GSC current'!$L$2:$L$2001,'GSC current'!$I$2:$I$2001,B1105)/L1105,""))</f>
        <v/>
      </c>
      <c r="O1105">
        <f>IF(A1105="","",IFERROR(SUMIFS('GSC previous'!$J$2:$J$2001,'GSC previous'!$I$2:$I$2001,B1105),0))</f>
        <v/>
      </c>
      <c r="P1105" s="22">
        <f>IF(A1105="","",IF(N(O1105)&gt;0,(K1105-O1105)/O1105,""))</f>
        <v/>
      </c>
      <c r="Q1105">
        <f>IF(A1105="","",IFERROR(SUMIFS(GA4!$P$2:$P$2001,GA4!$O$2:$O$2001,B1105),0))</f>
        <v/>
      </c>
      <c r="R1105" s="23">
        <f>IF(A1105="","",IF(N(Q1105)&gt;0,SUMIFS(GA4!$Q$2:$Q$2001,GA4!$O$2:$O$2001,B1105)/Q1105,""))</f>
        <v/>
      </c>
      <c r="S1105">
        <f>IF(A1105="","",IFERROR(SUMIFS(GA4!$R$2:$R$2001,GA4!$O$2:$O$2001,B1105),0))</f>
        <v/>
      </c>
      <c r="T1105">
        <f>IF(A1105="","",IF(AND(ISNUMBER(F1105),LEFT(C1105&amp;"",1)="2"),IF(F1105&lt;Rules!$B$9,"Yes","No"),"No"))</f>
        <v/>
      </c>
      <c r="U1105">
        <f>IF(A1105="","",IF(AND(N(O1105)&gt;=Rules!$B$8,ISNUMBER(P1105)),IF(P1105&lt;=-Rules!$B$7,"Yes","No"),"No"))</f>
        <v/>
      </c>
      <c r="V1105">
        <f>IF(A1105="","",IF(AND(N(L1105)&gt;=Rules!$B$6,ISNUMBER(N1105)),IF(AND(N1105&gt;=Rules!$B$10,N1105&lt;=Rules!$B$11),"Yes","No"),"No"))</f>
        <v/>
      </c>
      <c r="W1105">
        <f>IF(A1105="","",IF(I1105&lt;&gt;"","Yes","No"))</f>
        <v/>
      </c>
      <c r="X1105">
        <f>IF(I1105="","",IF(SUMIFS($K$3:$K$2002,$A$3:$A$2002,SUBSTITUTE(SUBSTITUTE(I1105,"?","~?"),"*","~*"))&gt;N(K1105),"Yes","No"))</f>
        <v/>
      </c>
      <c r="Y1105">
        <f>IF(A1105="","",IF(N(S1105)&gt;0,"Yes","No"))</f>
        <v/>
      </c>
      <c r="Z1105">
        <f>IF(A1105="","",IF(AND(N(K1105)&lt;Rules!$B$5,N(L1105)&lt;Rules!$B$6,N(Q1105)&lt;Rules!$B$13,Y1105="No"),"Yes","No"))</f>
        <v/>
      </c>
      <c r="AA1105">
        <f>IF(A1105="","",IF(LEFT(C1105&amp;"",1)="3","Redirect",IF(OR(LEFT(C1105&amp;"",1)="4",LEFT(C1105&amp;"",1)="5"),IF(OR(N(K1105)&gt;0,N(AC1105)&gt;=Rules!$B$14),"Redirect","Prune"),IF(D1105="Non-Indexable","Keep",IF(AND(W1105="Yes",X1105="Yes",Y1105="No"),"Merge",IF(OR(U1105="Yes",V1105="Yes",AND(T1105="Yes",N(L1105)&gt;=Rules!$B$6)),"Update",IF(Z1105="Yes",IF(N(AC1105)&gt;=Rules!$B$14,"Redirect","Prune"),"Keep")))))))</f>
        <v/>
      </c>
      <c r="AB1105">
        <f>IF(A1105="","",IF(LEFT(C1105&amp;"",1)="3","Already redirects ("&amp;C1105&amp;"). Update internal links to point at the final URL.",IF(OR(LEFT(C1105&amp;"",1)="4",LEFT(C1105&amp;"",1)="5"),IF(AA1105="Redirect","Returns "&amp;C1105&amp;" but still has "&amp;N(K1105)&amp;" clicks and "&amp;N(AC1105)&amp;" referring domains. 301 it to the closest live page.","Returns "&amp;C1105&amp;" with no clicks or links. Remove internal links and let it 404 or 410."),IF(D1105="Non-Indexable","Non-indexable ("&amp;E1105&amp;"). Keep if that is intentional; otherwise fix the canonical or noindex.",IF(AA1105="Merge","Overlaps with "&amp;I1105&amp;IF(N(J1105)&gt;0," (similarity "&amp;TEXT(J1105,"0.00")&amp;")","")&amp;", which gets more clicks. Merge the useful parts into it and 301 this URL.",IF(AA1105="Update",MID(IF(U1105="Yes","; Clicks down "&amp;TEXT(-P1105,"0%")&amp;" on the previous period","")&amp;IF(V1105="Yes","; Average position "&amp;TEXT(N1105,"0.0")&amp;" on "&amp;TEXT(L1105,"#,##0")&amp;" impressions (striking distance)","")&amp;IF(AND(T1105="Yes",N(L1105)&gt;=Rules!$B$6),"; Thin ("&amp;F1105&amp;" words) but has search demand",""),3,400),IF(AA1105="Prune","Low value: "&amp;N(K1105)&amp;" clicks, "&amp;N(L1105)&amp;" impressions, "&amp;N(Q1105)&amp;" sessions, no key events. Remove or noindex it and update internal links.",IF(AA1105="Redirect","Low value but "&amp;N(AC1105)&amp;" referring domains. 301 it to the closest relevant page to keep those links.",IF(AND(Z1105="No",Y1105="Yes",N(K1105)&lt;Rules!$B$5),"Low search traffic but it converts (key events: "&amp;S1105&amp;"). Keep it and link to it.",IF(W1105="Yes","Stronger than the page it overlaps ("&amp;I1105&amp;"). Keep; merge that page into this one.","Healthy: "&amp;N(K1105)&amp;" clicks"&amp;IF(ISNUMBER(N1105),", average position "&amp;TEXT(N1105,"0.0"),"")&amp;". Keep and monitor."))))))))))</f>
        <v/>
      </c>
      <c r="AE1105">
        <f>IF(A1105="","",IF(AD1105&lt;&gt;"",AD1105,AA1105))</f>
        <v/>
      </c>
    </row>
    <row r="1106">
      <c r="A1106">
        <f>IF(Crawl!A1105="","",Crawl!A1105)</f>
        <v/>
      </c>
      <c r="B1106">
        <f>IF(A1106="","",Crawl!EC1105)</f>
        <v/>
      </c>
      <c r="C1106">
        <f>IF(A1106="","",IFERROR(INDEX(Crawl!$A1105:$DZ1105,1,Rules!$H$6),""))</f>
        <v/>
      </c>
      <c r="D1106">
        <f>IF(A1106="","",IFERROR(INDEX(Crawl!$A1105:$DZ1105,1,Rules!$H$7),"")&amp;"")</f>
        <v/>
      </c>
      <c r="E1106">
        <f>IF(A1106="","",IFERROR(INDEX(Crawl!$A1105:$DZ1105,1,Rules!$H$8),"")&amp;"")</f>
        <v/>
      </c>
      <c r="F1106">
        <f>IF(A1106="","",IFERROR(INDEX(Crawl!$A1105:$DZ1105,1,Rules!$H$9),""))</f>
        <v/>
      </c>
      <c r="G1106">
        <f>IF(A1106="","",IFERROR(INDEX(Crawl!$A1105:$DZ1105,1,Rules!$H$10),""))</f>
        <v/>
      </c>
      <c r="H1106">
        <f>IF(A1106="","",IFERROR(INDEX(Crawl!$A1105:$DZ1105,1,Rules!$H$12),""))</f>
        <v/>
      </c>
      <c r="I1106">
        <f>IF(A1106="","",IF(AND(N(H1106)&gt;0,IFERROR(INDEX(Crawl!$A1105:$DZ1105,1,Rules!$H$11),"")&amp;""&lt;&gt;""),IFERROR(INDEX(Crawl!$A1105:$DZ1105,1,Rules!$H$11),"")&amp;"",IF(AND(ISNUMBER(J1106),N(J1106)&gt;=Rules!$B$12,IFERROR(INDEX(Crawl!$A1105:$DZ1105,1,Rules!$H$13),"")&amp;""&lt;&gt;""),IFERROR(INDEX(Crawl!$A1105:$DZ1105,1,Rules!$H$13),"")&amp;"","")))</f>
        <v/>
      </c>
      <c r="J1106" s="19">
        <f>IF(A1106="","",IF(IFERROR(INDEX(Crawl!$A1105:$DZ1105,1,Rules!$H$14),"")&amp;""="","",IFERROR(INDEX(Crawl!$A1105:$DZ1105,1,Rules!$H$14),"")))</f>
        <v/>
      </c>
      <c r="K1106">
        <f>IF(A1106="","",IFERROR(SUMIFS('GSC current'!$J$2:$J$2001,'GSC current'!$I$2:$I$2001,B1106),0))</f>
        <v/>
      </c>
      <c r="L1106">
        <f>IF(A1106="","",IFERROR(SUMIFS('GSC current'!$K$2:$K$2001,'GSC current'!$I$2:$I$2001,B1106),0))</f>
        <v/>
      </c>
      <c r="M1106" s="20">
        <f>IF(A1106="","",IF(N(L1106)&gt;0,K1106/L1106,""))</f>
        <v/>
      </c>
      <c r="N1106" s="21">
        <f>IF(A1106="","",IF(N(L1106)&gt;0,SUMIFS('GSC current'!$L$2:$L$2001,'GSC current'!$I$2:$I$2001,B1106)/L1106,""))</f>
        <v/>
      </c>
      <c r="O1106">
        <f>IF(A1106="","",IFERROR(SUMIFS('GSC previous'!$J$2:$J$2001,'GSC previous'!$I$2:$I$2001,B1106),0))</f>
        <v/>
      </c>
      <c r="P1106" s="22">
        <f>IF(A1106="","",IF(N(O1106)&gt;0,(K1106-O1106)/O1106,""))</f>
        <v/>
      </c>
      <c r="Q1106">
        <f>IF(A1106="","",IFERROR(SUMIFS(GA4!$P$2:$P$2001,GA4!$O$2:$O$2001,B1106),0))</f>
        <v/>
      </c>
      <c r="R1106" s="23">
        <f>IF(A1106="","",IF(N(Q1106)&gt;0,SUMIFS(GA4!$Q$2:$Q$2001,GA4!$O$2:$O$2001,B1106)/Q1106,""))</f>
        <v/>
      </c>
      <c r="S1106">
        <f>IF(A1106="","",IFERROR(SUMIFS(GA4!$R$2:$R$2001,GA4!$O$2:$O$2001,B1106),0))</f>
        <v/>
      </c>
      <c r="T1106">
        <f>IF(A1106="","",IF(AND(ISNUMBER(F1106),LEFT(C1106&amp;"",1)="2"),IF(F1106&lt;Rules!$B$9,"Yes","No"),"No"))</f>
        <v/>
      </c>
      <c r="U1106">
        <f>IF(A1106="","",IF(AND(N(O1106)&gt;=Rules!$B$8,ISNUMBER(P1106)),IF(P1106&lt;=-Rules!$B$7,"Yes","No"),"No"))</f>
        <v/>
      </c>
      <c r="V1106">
        <f>IF(A1106="","",IF(AND(N(L1106)&gt;=Rules!$B$6,ISNUMBER(N1106)),IF(AND(N1106&gt;=Rules!$B$10,N1106&lt;=Rules!$B$11),"Yes","No"),"No"))</f>
        <v/>
      </c>
      <c r="W1106">
        <f>IF(A1106="","",IF(I1106&lt;&gt;"","Yes","No"))</f>
        <v/>
      </c>
      <c r="X1106">
        <f>IF(I1106="","",IF(SUMIFS($K$3:$K$2002,$A$3:$A$2002,SUBSTITUTE(SUBSTITUTE(I1106,"?","~?"),"*","~*"))&gt;N(K1106),"Yes","No"))</f>
        <v/>
      </c>
      <c r="Y1106">
        <f>IF(A1106="","",IF(N(S1106)&gt;0,"Yes","No"))</f>
        <v/>
      </c>
      <c r="Z1106">
        <f>IF(A1106="","",IF(AND(N(K1106)&lt;Rules!$B$5,N(L1106)&lt;Rules!$B$6,N(Q1106)&lt;Rules!$B$13,Y1106="No"),"Yes","No"))</f>
        <v/>
      </c>
      <c r="AA1106">
        <f>IF(A1106="","",IF(LEFT(C1106&amp;"",1)="3","Redirect",IF(OR(LEFT(C1106&amp;"",1)="4",LEFT(C1106&amp;"",1)="5"),IF(OR(N(K1106)&gt;0,N(AC1106)&gt;=Rules!$B$14),"Redirect","Prune"),IF(D1106="Non-Indexable","Keep",IF(AND(W1106="Yes",X1106="Yes",Y1106="No"),"Merge",IF(OR(U1106="Yes",V1106="Yes",AND(T1106="Yes",N(L1106)&gt;=Rules!$B$6)),"Update",IF(Z1106="Yes",IF(N(AC1106)&gt;=Rules!$B$14,"Redirect","Prune"),"Keep")))))))</f>
        <v/>
      </c>
      <c r="AB1106">
        <f>IF(A1106="","",IF(LEFT(C1106&amp;"",1)="3","Already redirects ("&amp;C1106&amp;"). Update internal links to point at the final URL.",IF(OR(LEFT(C1106&amp;"",1)="4",LEFT(C1106&amp;"",1)="5"),IF(AA1106="Redirect","Returns "&amp;C1106&amp;" but still has "&amp;N(K1106)&amp;" clicks and "&amp;N(AC1106)&amp;" referring domains. 301 it to the closest live page.","Returns "&amp;C1106&amp;" with no clicks or links. Remove internal links and let it 404 or 410."),IF(D1106="Non-Indexable","Non-indexable ("&amp;E1106&amp;"). Keep if that is intentional; otherwise fix the canonical or noindex.",IF(AA1106="Merge","Overlaps with "&amp;I1106&amp;IF(N(J1106)&gt;0," (similarity "&amp;TEXT(J1106,"0.00")&amp;")","")&amp;", which gets more clicks. Merge the useful parts into it and 301 this URL.",IF(AA1106="Update",MID(IF(U1106="Yes","; Clicks down "&amp;TEXT(-P1106,"0%")&amp;" on the previous period","")&amp;IF(V1106="Yes","; Average position "&amp;TEXT(N1106,"0.0")&amp;" on "&amp;TEXT(L1106,"#,##0")&amp;" impressions (striking distance)","")&amp;IF(AND(T1106="Yes",N(L1106)&gt;=Rules!$B$6),"; Thin ("&amp;F1106&amp;" words) but has search demand",""),3,400),IF(AA1106="Prune","Low value: "&amp;N(K1106)&amp;" clicks, "&amp;N(L1106)&amp;" impressions, "&amp;N(Q1106)&amp;" sessions, no key events. Remove or noindex it and update internal links.",IF(AA1106="Redirect","Low value but "&amp;N(AC1106)&amp;" referring domains. 301 it to the closest relevant page to keep those links.",IF(AND(Z1106="No",Y1106="Yes",N(K1106)&lt;Rules!$B$5),"Low search traffic but it converts (key events: "&amp;S1106&amp;"). Keep it and link to it.",IF(W1106="Yes","Stronger than the page it overlaps ("&amp;I1106&amp;"). Keep; merge that page into this one.","Healthy: "&amp;N(K1106)&amp;" clicks"&amp;IF(ISNUMBER(N1106),", average position "&amp;TEXT(N1106,"0.0"),"")&amp;". Keep and monitor."))))))))))</f>
        <v/>
      </c>
      <c r="AE1106">
        <f>IF(A1106="","",IF(AD1106&lt;&gt;"",AD1106,AA1106))</f>
        <v/>
      </c>
    </row>
    <row r="1107">
      <c r="A1107">
        <f>IF(Crawl!A1106="","",Crawl!A1106)</f>
        <v/>
      </c>
      <c r="B1107">
        <f>IF(A1107="","",Crawl!EC1106)</f>
        <v/>
      </c>
      <c r="C1107">
        <f>IF(A1107="","",IFERROR(INDEX(Crawl!$A1106:$DZ1106,1,Rules!$H$6),""))</f>
        <v/>
      </c>
      <c r="D1107">
        <f>IF(A1107="","",IFERROR(INDEX(Crawl!$A1106:$DZ1106,1,Rules!$H$7),"")&amp;"")</f>
        <v/>
      </c>
      <c r="E1107">
        <f>IF(A1107="","",IFERROR(INDEX(Crawl!$A1106:$DZ1106,1,Rules!$H$8),"")&amp;"")</f>
        <v/>
      </c>
      <c r="F1107">
        <f>IF(A1107="","",IFERROR(INDEX(Crawl!$A1106:$DZ1106,1,Rules!$H$9),""))</f>
        <v/>
      </c>
      <c r="G1107">
        <f>IF(A1107="","",IFERROR(INDEX(Crawl!$A1106:$DZ1106,1,Rules!$H$10),""))</f>
        <v/>
      </c>
      <c r="H1107">
        <f>IF(A1107="","",IFERROR(INDEX(Crawl!$A1106:$DZ1106,1,Rules!$H$12),""))</f>
        <v/>
      </c>
      <c r="I1107">
        <f>IF(A1107="","",IF(AND(N(H1107)&gt;0,IFERROR(INDEX(Crawl!$A1106:$DZ1106,1,Rules!$H$11),"")&amp;""&lt;&gt;""),IFERROR(INDEX(Crawl!$A1106:$DZ1106,1,Rules!$H$11),"")&amp;"",IF(AND(ISNUMBER(J1107),N(J1107)&gt;=Rules!$B$12,IFERROR(INDEX(Crawl!$A1106:$DZ1106,1,Rules!$H$13),"")&amp;""&lt;&gt;""),IFERROR(INDEX(Crawl!$A1106:$DZ1106,1,Rules!$H$13),"")&amp;"","")))</f>
        <v/>
      </c>
      <c r="J1107" s="19">
        <f>IF(A1107="","",IF(IFERROR(INDEX(Crawl!$A1106:$DZ1106,1,Rules!$H$14),"")&amp;""="","",IFERROR(INDEX(Crawl!$A1106:$DZ1106,1,Rules!$H$14),"")))</f>
        <v/>
      </c>
      <c r="K1107">
        <f>IF(A1107="","",IFERROR(SUMIFS('GSC current'!$J$2:$J$2001,'GSC current'!$I$2:$I$2001,B1107),0))</f>
        <v/>
      </c>
      <c r="L1107">
        <f>IF(A1107="","",IFERROR(SUMIFS('GSC current'!$K$2:$K$2001,'GSC current'!$I$2:$I$2001,B1107),0))</f>
        <v/>
      </c>
      <c r="M1107" s="20">
        <f>IF(A1107="","",IF(N(L1107)&gt;0,K1107/L1107,""))</f>
        <v/>
      </c>
      <c r="N1107" s="21">
        <f>IF(A1107="","",IF(N(L1107)&gt;0,SUMIFS('GSC current'!$L$2:$L$2001,'GSC current'!$I$2:$I$2001,B1107)/L1107,""))</f>
        <v/>
      </c>
      <c r="O1107">
        <f>IF(A1107="","",IFERROR(SUMIFS('GSC previous'!$J$2:$J$2001,'GSC previous'!$I$2:$I$2001,B1107),0))</f>
        <v/>
      </c>
      <c r="P1107" s="22">
        <f>IF(A1107="","",IF(N(O1107)&gt;0,(K1107-O1107)/O1107,""))</f>
        <v/>
      </c>
      <c r="Q1107">
        <f>IF(A1107="","",IFERROR(SUMIFS(GA4!$P$2:$P$2001,GA4!$O$2:$O$2001,B1107),0))</f>
        <v/>
      </c>
      <c r="R1107" s="23">
        <f>IF(A1107="","",IF(N(Q1107)&gt;0,SUMIFS(GA4!$Q$2:$Q$2001,GA4!$O$2:$O$2001,B1107)/Q1107,""))</f>
        <v/>
      </c>
      <c r="S1107">
        <f>IF(A1107="","",IFERROR(SUMIFS(GA4!$R$2:$R$2001,GA4!$O$2:$O$2001,B1107),0))</f>
        <v/>
      </c>
      <c r="T1107">
        <f>IF(A1107="","",IF(AND(ISNUMBER(F1107),LEFT(C1107&amp;"",1)="2"),IF(F1107&lt;Rules!$B$9,"Yes","No"),"No"))</f>
        <v/>
      </c>
      <c r="U1107">
        <f>IF(A1107="","",IF(AND(N(O1107)&gt;=Rules!$B$8,ISNUMBER(P1107)),IF(P1107&lt;=-Rules!$B$7,"Yes","No"),"No"))</f>
        <v/>
      </c>
      <c r="V1107">
        <f>IF(A1107="","",IF(AND(N(L1107)&gt;=Rules!$B$6,ISNUMBER(N1107)),IF(AND(N1107&gt;=Rules!$B$10,N1107&lt;=Rules!$B$11),"Yes","No"),"No"))</f>
        <v/>
      </c>
      <c r="W1107">
        <f>IF(A1107="","",IF(I1107&lt;&gt;"","Yes","No"))</f>
        <v/>
      </c>
      <c r="X1107">
        <f>IF(I1107="","",IF(SUMIFS($K$3:$K$2002,$A$3:$A$2002,SUBSTITUTE(SUBSTITUTE(I1107,"?","~?"),"*","~*"))&gt;N(K1107),"Yes","No"))</f>
        <v/>
      </c>
      <c r="Y1107">
        <f>IF(A1107="","",IF(N(S1107)&gt;0,"Yes","No"))</f>
        <v/>
      </c>
      <c r="Z1107">
        <f>IF(A1107="","",IF(AND(N(K1107)&lt;Rules!$B$5,N(L1107)&lt;Rules!$B$6,N(Q1107)&lt;Rules!$B$13,Y1107="No"),"Yes","No"))</f>
        <v/>
      </c>
      <c r="AA1107">
        <f>IF(A1107="","",IF(LEFT(C1107&amp;"",1)="3","Redirect",IF(OR(LEFT(C1107&amp;"",1)="4",LEFT(C1107&amp;"",1)="5"),IF(OR(N(K1107)&gt;0,N(AC1107)&gt;=Rules!$B$14),"Redirect","Prune"),IF(D1107="Non-Indexable","Keep",IF(AND(W1107="Yes",X1107="Yes",Y1107="No"),"Merge",IF(OR(U1107="Yes",V1107="Yes",AND(T1107="Yes",N(L1107)&gt;=Rules!$B$6)),"Update",IF(Z1107="Yes",IF(N(AC1107)&gt;=Rules!$B$14,"Redirect","Prune"),"Keep")))))))</f>
        <v/>
      </c>
      <c r="AB1107">
        <f>IF(A1107="","",IF(LEFT(C1107&amp;"",1)="3","Already redirects ("&amp;C1107&amp;"). Update internal links to point at the final URL.",IF(OR(LEFT(C1107&amp;"",1)="4",LEFT(C1107&amp;"",1)="5"),IF(AA1107="Redirect","Returns "&amp;C1107&amp;" but still has "&amp;N(K1107)&amp;" clicks and "&amp;N(AC1107)&amp;" referring domains. 301 it to the closest live page.","Returns "&amp;C1107&amp;" with no clicks or links. Remove internal links and let it 404 or 410."),IF(D1107="Non-Indexable","Non-indexable ("&amp;E1107&amp;"). Keep if that is intentional; otherwise fix the canonical or noindex.",IF(AA1107="Merge","Overlaps with "&amp;I1107&amp;IF(N(J1107)&gt;0," (similarity "&amp;TEXT(J1107,"0.00")&amp;")","")&amp;", which gets more clicks. Merge the useful parts into it and 301 this URL.",IF(AA1107="Update",MID(IF(U1107="Yes","; Clicks down "&amp;TEXT(-P1107,"0%")&amp;" on the previous period","")&amp;IF(V1107="Yes","; Average position "&amp;TEXT(N1107,"0.0")&amp;" on "&amp;TEXT(L1107,"#,##0")&amp;" impressions (striking distance)","")&amp;IF(AND(T1107="Yes",N(L1107)&gt;=Rules!$B$6),"; Thin ("&amp;F1107&amp;" words) but has search demand",""),3,400),IF(AA1107="Prune","Low value: "&amp;N(K1107)&amp;" clicks, "&amp;N(L1107)&amp;" impressions, "&amp;N(Q1107)&amp;" sessions, no key events. Remove or noindex it and update internal links.",IF(AA1107="Redirect","Low value but "&amp;N(AC1107)&amp;" referring domains. 301 it to the closest relevant page to keep those links.",IF(AND(Z1107="No",Y1107="Yes",N(K1107)&lt;Rules!$B$5),"Low search traffic but it converts (key events: "&amp;S1107&amp;"). Keep it and link to it.",IF(W1107="Yes","Stronger than the page it overlaps ("&amp;I1107&amp;"). Keep; merge that page into this one.","Healthy: "&amp;N(K1107)&amp;" clicks"&amp;IF(ISNUMBER(N1107),", average position "&amp;TEXT(N1107,"0.0"),"")&amp;". Keep and monitor."))))))))))</f>
        <v/>
      </c>
      <c r="AE1107">
        <f>IF(A1107="","",IF(AD1107&lt;&gt;"",AD1107,AA1107))</f>
        <v/>
      </c>
    </row>
    <row r="1108">
      <c r="A1108">
        <f>IF(Crawl!A1107="","",Crawl!A1107)</f>
        <v/>
      </c>
      <c r="B1108">
        <f>IF(A1108="","",Crawl!EC1107)</f>
        <v/>
      </c>
      <c r="C1108">
        <f>IF(A1108="","",IFERROR(INDEX(Crawl!$A1107:$DZ1107,1,Rules!$H$6),""))</f>
        <v/>
      </c>
      <c r="D1108">
        <f>IF(A1108="","",IFERROR(INDEX(Crawl!$A1107:$DZ1107,1,Rules!$H$7),"")&amp;"")</f>
        <v/>
      </c>
      <c r="E1108">
        <f>IF(A1108="","",IFERROR(INDEX(Crawl!$A1107:$DZ1107,1,Rules!$H$8),"")&amp;"")</f>
        <v/>
      </c>
      <c r="F1108">
        <f>IF(A1108="","",IFERROR(INDEX(Crawl!$A1107:$DZ1107,1,Rules!$H$9),""))</f>
        <v/>
      </c>
      <c r="G1108">
        <f>IF(A1108="","",IFERROR(INDEX(Crawl!$A1107:$DZ1107,1,Rules!$H$10),""))</f>
        <v/>
      </c>
      <c r="H1108">
        <f>IF(A1108="","",IFERROR(INDEX(Crawl!$A1107:$DZ1107,1,Rules!$H$12),""))</f>
        <v/>
      </c>
      <c r="I1108">
        <f>IF(A1108="","",IF(AND(N(H1108)&gt;0,IFERROR(INDEX(Crawl!$A1107:$DZ1107,1,Rules!$H$11),"")&amp;""&lt;&gt;""),IFERROR(INDEX(Crawl!$A1107:$DZ1107,1,Rules!$H$11),"")&amp;"",IF(AND(ISNUMBER(J1108),N(J1108)&gt;=Rules!$B$12,IFERROR(INDEX(Crawl!$A1107:$DZ1107,1,Rules!$H$13),"")&amp;""&lt;&gt;""),IFERROR(INDEX(Crawl!$A1107:$DZ1107,1,Rules!$H$13),"")&amp;"","")))</f>
        <v/>
      </c>
      <c r="J1108" s="19">
        <f>IF(A1108="","",IF(IFERROR(INDEX(Crawl!$A1107:$DZ1107,1,Rules!$H$14),"")&amp;""="","",IFERROR(INDEX(Crawl!$A1107:$DZ1107,1,Rules!$H$14),"")))</f>
        <v/>
      </c>
      <c r="K1108">
        <f>IF(A1108="","",IFERROR(SUMIFS('GSC current'!$J$2:$J$2001,'GSC current'!$I$2:$I$2001,B1108),0))</f>
        <v/>
      </c>
      <c r="L1108">
        <f>IF(A1108="","",IFERROR(SUMIFS('GSC current'!$K$2:$K$2001,'GSC current'!$I$2:$I$2001,B1108),0))</f>
        <v/>
      </c>
      <c r="M1108" s="20">
        <f>IF(A1108="","",IF(N(L1108)&gt;0,K1108/L1108,""))</f>
        <v/>
      </c>
      <c r="N1108" s="21">
        <f>IF(A1108="","",IF(N(L1108)&gt;0,SUMIFS('GSC current'!$L$2:$L$2001,'GSC current'!$I$2:$I$2001,B1108)/L1108,""))</f>
        <v/>
      </c>
      <c r="O1108">
        <f>IF(A1108="","",IFERROR(SUMIFS('GSC previous'!$J$2:$J$2001,'GSC previous'!$I$2:$I$2001,B1108),0))</f>
        <v/>
      </c>
      <c r="P1108" s="22">
        <f>IF(A1108="","",IF(N(O1108)&gt;0,(K1108-O1108)/O1108,""))</f>
        <v/>
      </c>
      <c r="Q1108">
        <f>IF(A1108="","",IFERROR(SUMIFS(GA4!$P$2:$P$2001,GA4!$O$2:$O$2001,B1108),0))</f>
        <v/>
      </c>
      <c r="R1108" s="23">
        <f>IF(A1108="","",IF(N(Q1108)&gt;0,SUMIFS(GA4!$Q$2:$Q$2001,GA4!$O$2:$O$2001,B1108)/Q1108,""))</f>
        <v/>
      </c>
      <c r="S1108">
        <f>IF(A1108="","",IFERROR(SUMIFS(GA4!$R$2:$R$2001,GA4!$O$2:$O$2001,B1108),0))</f>
        <v/>
      </c>
      <c r="T1108">
        <f>IF(A1108="","",IF(AND(ISNUMBER(F1108),LEFT(C1108&amp;"",1)="2"),IF(F1108&lt;Rules!$B$9,"Yes","No"),"No"))</f>
        <v/>
      </c>
      <c r="U1108">
        <f>IF(A1108="","",IF(AND(N(O1108)&gt;=Rules!$B$8,ISNUMBER(P1108)),IF(P1108&lt;=-Rules!$B$7,"Yes","No"),"No"))</f>
        <v/>
      </c>
      <c r="V1108">
        <f>IF(A1108="","",IF(AND(N(L1108)&gt;=Rules!$B$6,ISNUMBER(N1108)),IF(AND(N1108&gt;=Rules!$B$10,N1108&lt;=Rules!$B$11),"Yes","No"),"No"))</f>
        <v/>
      </c>
      <c r="W1108">
        <f>IF(A1108="","",IF(I1108&lt;&gt;"","Yes","No"))</f>
        <v/>
      </c>
      <c r="X1108">
        <f>IF(I1108="","",IF(SUMIFS($K$3:$K$2002,$A$3:$A$2002,SUBSTITUTE(SUBSTITUTE(I1108,"?","~?"),"*","~*"))&gt;N(K1108),"Yes","No"))</f>
        <v/>
      </c>
      <c r="Y1108">
        <f>IF(A1108="","",IF(N(S1108)&gt;0,"Yes","No"))</f>
        <v/>
      </c>
      <c r="Z1108">
        <f>IF(A1108="","",IF(AND(N(K1108)&lt;Rules!$B$5,N(L1108)&lt;Rules!$B$6,N(Q1108)&lt;Rules!$B$13,Y1108="No"),"Yes","No"))</f>
        <v/>
      </c>
      <c r="AA1108">
        <f>IF(A1108="","",IF(LEFT(C1108&amp;"",1)="3","Redirect",IF(OR(LEFT(C1108&amp;"",1)="4",LEFT(C1108&amp;"",1)="5"),IF(OR(N(K1108)&gt;0,N(AC1108)&gt;=Rules!$B$14),"Redirect","Prune"),IF(D1108="Non-Indexable","Keep",IF(AND(W1108="Yes",X1108="Yes",Y1108="No"),"Merge",IF(OR(U1108="Yes",V1108="Yes",AND(T1108="Yes",N(L1108)&gt;=Rules!$B$6)),"Update",IF(Z1108="Yes",IF(N(AC1108)&gt;=Rules!$B$14,"Redirect","Prune"),"Keep")))))))</f>
        <v/>
      </c>
      <c r="AB1108">
        <f>IF(A1108="","",IF(LEFT(C1108&amp;"",1)="3","Already redirects ("&amp;C1108&amp;"). Update internal links to point at the final URL.",IF(OR(LEFT(C1108&amp;"",1)="4",LEFT(C1108&amp;"",1)="5"),IF(AA1108="Redirect","Returns "&amp;C1108&amp;" but still has "&amp;N(K1108)&amp;" clicks and "&amp;N(AC1108)&amp;" referring domains. 301 it to the closest live page.","Returns "&amp;C1108&amp;" with no clicks or links. Remove internal links and let it 404 or 410."),IF(D1108="Non-Indexable","Non-indexable ("&amp;E1108&amp;"). Keep if that is intentional; otherwise fix the canonical or noindex.",IF(AA1108="Merge","Overlaps with "&amp;I1108&amp;IF(N(J1108)&gt;0," (similarity "&amp;TEXT(J1108,"0.00")&amp;")","")&amp;", which gets more clicks. Merge the useful parts into it and 301 this URL.",IF(AA1108="Update",MID(IF(U1108="Yes","; Clicks down "&amp;TEXT(-P1108,"0%")&amp;" on the previous period","")&amp;IF(V1108="Yes","; Average position "&amp;TEXT(N1108,"0.0")&amp;" on "&amp;TEXT(L1108,"#,##0")&amp;" impressions (striking distance)","")&amp;IF(AND(T1108="Yes",N(L1108)&gt;=Rules!$B$6),"; Thin ("&amp;F1108&amp;" words) but has search demand",""),3,400),IF(AA1108="Prune","Low value: "&amp;N(K1108)&amp;" clicks, "&amp;N(L1108)&amp;" impressions, "&amp;N(Q1108)&amp;" sessions, no key events. Remove or noindex it and update internal links.",IF(AA1108="Redirect","Low value but "&amp;N(AC1108)&amp;" referring domains. 301 it to the closest relevant page to keep those links.",IF(AND(Z1108="No",Y1108="Yes",N(K1108)&lt;Rules!$B$5),"Low search traffic but it converts (key events: "&amp;S1108&amp;"). Keep it and link to it.",IF(W1108="Yes","Stronger than the page it overlaps ("&amp;I1108&amp;"). Keep; merge that page into this one.","Healthy: "&amp;N(K1108)&amp;" clicks"&amp;IF(ISNUMBER(N1108),", average position "&amp;TEXT(N1108,"0.0"),"")&amp;". Keep and monitor."))))))))))</f>
        <v/>
      </c>
      <c r="AE1108">
        <f>IF(A1108="","",IF(AD1108&lt;&gt;"",AD1108,AA1108))</f>
        <v/>
      </c>
    </row>
    <row r="1109">
      <c r="A1109">
        <f>IF(Crawl!A1108="","",Crawl!A1108)</f>
        <v/>
      </c>
      <c r="B1109">
        <f>IF(A1109="","",Crawl!EC1108)</f>
        <v/>
      </c>
      <c r="C1109">
        <f>IF(A1109="","",IFERROR(INDEX(Crawl!$A1108:$DZ1108,1,Rules!$H$6),""))</f>
        <v/>
      </c>
      <c r="D1109">
        <f>IF(A1109="","",IFERROR(INDEX(Crawl!$A1108:$DZ1108,1,Rules!$H$7),"")&amp;"")</f>
        <v/>
      </c>
      <c r="E1109">
        <f>IF(A1109="","",IFERROR(INDEX(Crawl!$A1108:$DZ1108,1,Rules!$H$8),"")&amp;"")</f>
        <v/>
      </c>
      <c r="F1109">
        <f>IF(A1109="","",IFERROR(INDEX(Crawl!$A1108:$DZ1108,1,Rules!$H$9),""))</f>
        <v/>
      </c>
      <c r="G1109">
        <f>IF(A1109="","",IFERROR(INDEX(Crawl!$A1108:$DZ1108,1,Rules!$H$10),""))</f>
        <v/>
      </c>
      <c r="H1109">
        <f>IF(A1109="","",IFERROR(INDEX(Crawl!$A1108:$DZ1108,1,Rules!$H$12),""))</f>
        <v/>
      </c>
      <c r="I1109">
        <f>IF(A1109="","",IF(AND(N(H1109)&gt;0,IFERROR(INDEX(Crawl!$A1108:$DZ1108,1,Rules!$H$11),"")&amp;""&lt;&gt;""),IFERROR(INDEX(Crawl!$A1108:$DZ1108,1,Rules!$H$11),"")&amp;"",IF(AND(ISNUMBER(J1109),N(J1109)&gt;=Rules!$B$12,IFERROR(INDEX(Crawl!$A1108:$DZ1108,1,Rules!$H$13),"")&amp;""&lt;&gt;""),IFERROR(INDEX(Crawl!$A1108:$DZ1108,1,Rules!$H$13),"")&amp;"","")))</f>
        <v/>
      </c>
      <c r="J1109" s="19">
        <f>IF(A1109="","",IF(IFERROR(INDEX(Crawl!$A1108:$DZ1108,1,Rules!$H$14),"")&amp;""="","",IFERROR(INDEX(Crawl!$A1108:$DZ1108,1,Rules!$H$14),"")))</f>
        <v/>
      </c>
      <c r="K1109">
        <f>IF(A1109="","",IFERROR(SUMIFS('GSC current'!$J$2:$J$2001,'GSC current'!$I$2:$I$2001,B1109),0))</f>
        <v/>
      </c>
      <c r="L1109">
        <f>IF(A1109="","",IFERROR(SUMIFS('GSC current'!$K$2:$K$2001,'GSC current'!$I$2:$I$2001,B1109),0))</f>
        <v/>
      </c>
      <c r="M1109" s="20">
        <f>IF(A1109="","",IF(N(L1109)&gt;0,K1109/L1109,""))</f>
        <v/>
      </c>
      <c r="N1109" s="21">
        <f>IF(A1109="","",IF(N(L1109)&gt;0,SUMIFS('GSC current'!$L$2:$L$2001,'GSC current'!$I$2:$I$2001,B1109)/L1109,""))</f>
        <v/>
      </c>
      <c r="O1109">
        <f>IF(A1109="","",IFERROR(SUMIFS('GSC previous'!$J$2:$J$2001,'GSC previous'!$I$2:$I$2001,B1109),0))</f>
        <v/>
      </c>
      <c r="P1109" s="22">
        <f>IF(A1109="","",IF(N(O1109)&gt;0,(K1109-O1109)/O1109,""))</f>
        <v/>
      </c>
      <c r="Q1109">
        <f>IF(A1109="","",IFERROR(SUMIFS(GA4!$P$2:$P$2001,GA4!$O$2:$O$2001,B1109),0))</f>
        <v/>
      </c>
      <c r="R1109" s="23">
        <f>IF(A1109="","",IF(N(Q1109)&gt;0,SUMIFS(GA4!$Q$2:$Q$2001,GA4!$O$2:$O$2001,B1109)/Q1109,""))</f>
        <v/>
      </c>
      <c r="S1109">
        <f>IF(A1109="","",IFERROR(SUMIFS(GA4!$R$2:$R$2001,GA4!$O$2:$O$2001,B1109),0))</f>
        <v/>
      </c>
      <c r="T1109">
        <f>IF(A1109="","",IF(AND(ISNUMBER(F1109),LEFT(C1109&amp;"",1)="2"),IF(F1109&lt;Rules!$B$9,"Yes","No"),"No"))</f>
        <v/>
      </c>
      <c r="U1109">
        <f>IF(A1109="","",IF(AND(N(O1109)&gt;=Rules!$B$8,ISNUMBER(P1109)),IF(P1109&lt;=-Rules!$B$7,"Yes","No"),"No"))</f>
        <v/>
      </c>
      <c r="V1109">
        <f>IF(A1109="","",IF(AND(N(L1109)&gt;=Rules!$B$6,ISNUMBER(N1109)),IF(AND(N1109&gt;=Rules!$B$10,N1109&lt;=Rules!$B$11),"Yes","No"),"No"))</f>
        <v/>
      </c>
      <c r="W1109">
        <f>IF(A1109="","",IF(I1109&lt;&gt;"","Yes","No"))</f>
        <v/>
      </c>
      <c r="X1109">
        <f>IF(I1109="","",IF(SUMIFS($K$3:$K$2002,$A$3:$A$2002,SUBSTITUTE(SUBSTITUTE(I1109,"?","~?"),"*","~*"))&gt;N(K1109),"Yes","No"))</f>
        <v/>
      </c>
      <c r="Y1109">
        <f>IF(A1109="","",IF(N(S1109)&gt;0,"Yes","No"))</f>
        <v/>
      </c>
      <c r="Z1109">
        <f>IF(A1109="","",IF(AND(N(K1109)&lt;Rules!$B$5,N(L1109)&lt;Rules!$B$6,N(Q1109)&lt;Rules!$B$13,Y1109="No"),"Yes","No"))</f>
        <v/>
      </c>
      <c r="AA1109">
        <f>IF(A1109="","",IF(LEFT(C1109&amp;"",1)="3","Redirect",IF(OR(LEFT(C1109&amp;"",1)="4",LEFT(C1109&amp;"",1)="5"),IF(OR(N(K1109)&gt;0,N(AC1109)&gt;=Rules!$B$14),"Redirect","Prune"),IF(D1109="Non-Indexable","Keep",IF(AND(W1109="Yes",X1109="Yes",Y1109="No"),"Merge",IF(OR(U1109="Yes",V1109="Yes",AND(T1109="Yes",N(L1109)&gt;=Rules!$B$6)),"Update",IF(Z1109="Yes",IF(N(AC1109)&gt;=Rules!$B$14,"Redirect","Prune"),"Keep")))))))</f>
        <v/>
      </c>
      <c r="AB1109">
        <f>IF(A1109="","",IF(LEFT(C1109&amp;"",1)="3","Already redirects ("&amp;C1109&amp;"). Update internal links to point at the final URL.",IF(OR(LEFT(C1109&amp;"",1)="4",LEFT(C1109&amp;"",1)="5"),IF(AA1109="Redirect","Returns "&amp;C1109&amp;" but still has "&amp;N(K1109)&amp;" clicks and "&amp;N(AC1109)&amp;" referring domains. 301 it to the closest live page.","Returns "&amp;C1109&amp;" with no clicks or links. Remove internal links and let it 404 or 410."),IF(D1109="Non-Indexable","Non-indexable ("&amp;E1109&amp;"). Keep if that is intentional; otherwise fix the canonical or noindex.",IF(AA1109="Merge","Overlaps with "&amp;I1109&amp;IF(N(J1109)&gt;0," (similarity "&amp;TEXT(J1109,"0.00")&amp;")","")&amp;", which gets more clicks. Merge the useful parts into it and 301 this URL.",IF(AA1109="Update",MID(IF(U1109="Yes","; Clicks down "&amp;TEXT(-P1109,"0%")&amp;" on the previous period","")&amp;IF(V1109="Yes","; Average position "&amp;TEXT(N1109,"0.0")&amp;" on "&amp;TEXT(L1109,"#,##0")&amp;" impressions (striking distance)","")&amp;IF(AND(T1109="Yes",N(L1109)&gt;=Rules!$B$6),"; Thin ("&amp;F1109&amp;" words) but has search demand",""),3,400),IF(AA1109="Prune","Low value: "&amp;N(K1109)&amp;" clicks, "&amp;N(L1109)&amp;" impressions, "&amp;N(Q1109)&amp;" sessions, no key events. Remove or noindex it and update internal links.",IF(AA1109="Redirect","Low value but "&amp;N(AC1109)&amp;" referring domains. 301 it to the closest relevant page to keep those links.",IF(AND(Z1109="No",Y1109="Yes",N(K1109)&lt;Rules!$B$5),"Low search traffic but it converts (key events: "&amp;S1109&amp;"). Keep it and link to it.",IF(W1109="Yes","Stronger than the page it overlaps ("&amp;I1109&amp;"). Keep; merge that page into this one.","Healthy: "&amp;N(K1109)&amp;" clicks"&amp;IF(ISNUMBER(N1109),", average position "&amp;TEXT(N1109,"0.0"),"")&amp;". Keep and monitor."))))))))))</f>
        <v/>
      </c>
      <c r="AE1109">
        <f>IF(A1109="","",IF(AD1109&lt;&gt;"",AD1109,AA1109))</f>
        <v/>
      </c>
    </row>
    <row r="1110">
      <c r="A1110">
        <f>IF(Crawl!A1109="","",Crawl!A1109)</f>
        <v/>
      </c>
      <c r="B1110">
        <f>IF(A1110="","",Crawl!EC1109)</f>
        <v/>
      </c>
      <c r="C1110">
        <f>IF(A1110="","",IFERROR(INDEX(Crawl!$A1109:$DZ1109,1,Rules!$H$6),""))</f>
        <v/>
      </c>
      <c r="D1110">
        <f>IF(A1110="","",IFERROR(INDEX(Crawl!$A1109:$DZ1109,1,Rules!$H$7),"")&amp;"")</f>
        <v/>
      </c>
      <c r="E1110">
        <f>IF(A1110="","",IFERROR(INDEX(Crawl!$A1109:$DZ1109,1,Rules!$H$8),"")&amp;"")</f>
        <v/>
      </c>
      <c r="F1110">
        <f>IF(A1110="","",IFERROR(INDEX(Crawl!$A1109:$DZ1109,1,Rules!$H$9),""))</f>
        <v/>
      </c>
      <c r="G1110">
        <f>IF(A1110="","",IFERROR(INDEX(Crawl!$A1109:$DZ1109,1,Rules!$H$10),""))</f>
        <v/>
      </c>
      <c r="H1110">
        <f>IF(A1110="","",IFERROR(INDEX(Crawl!$A1109:$DZ1109,1,Rules!$H$12),""))</f>
        <v/>
      </c>
      <c r="I1110">
        <f>IF(A1110="","",IF(AND(N(H1110)&gt;0,IFERROR(INDEX(Crawl!$A1109:$DZ1109,1,Rules!$H$11),"")&amp;""&lt;&gt;""),IFERROR(INDEX(Crawl!$A1109:$DZ1109,1,Rules!$H$11),"")&amp;"",IF(AND(ISNUMBER(J1110),N(J1110)&gt;=Rules!$B$12,IFERROR(INDEX(Crawl!$A1109:$DZ1109,1,Rules!$H$13),"")&amp;""&lt;&gt;""),IFERROR(INDEX(Crawl!$A1109:$DZ1109,1,Rules!$H$13),"")&amp;"","")))</f>
        <v/>
      </c>
      <c r="J1110" s="19">
        <f>IF(A1110="","",IF(IFERROR(INDEX(Crawl!$A1109:$DZ1109,1,Rules!$H$14),"")&amp;""="","",IFERROR(INDEX(Crawl!$A1109:$DZ1109,1,Rules!$H$14),"")))</f>
        <v/>
      </c>
      <c r="K1110">
        <f>IF(A1110="","",IFERROR(SUMIFS('GSC current'!$J$2:$J$2001,'GSC current'!$I$2:$I$2001,B1110),0))</f>
        <v/>
      </c>
      <c r="L1110">
        <f>IF(A1110="","",IFERROR(SUMIFS('GSC current'!$K$2:$K$2001,'GSC current'!$I$2:$I$2001,B1110),0))</f>
        <v/>
      </c>
      <c r="M1110" s="20">
        <f>IF(A1110="","",IF(N(L1110)&gt;0,K1110/L1110,""))</f>
        <v/>
      </c>
      <c r="N1110" s="21">
        <f>IF(A1110="","",IF(N(L1110)&gt;0,SUMIFS('GSC current'!$L$2:$L$2001,'GSC current'!$I$2:$I$2001,B1110)/L1110,""))</f>
        <v/>
      </c>
      <c r="O1110">
        <f>IF(A1110="","",IFERROR(SUMIFS('GSC previous'!$J$2:$J$2001,'GSC previous'!$I$2:$I$2001,B1110),0))</f>
        <v/>
      </c>
      <c r="P1110" s="22">
        <f>IF(A1110="","",IF(N(O1110)&gt;0,(K1110-O1110)/O1110,""))</f>
        <v/>
      </c>
      <c r="Q1110">
        <f>IF(A1110="","",IFERROR(SUMIFS(GA4!$P$2:$P$2001,GA4!$O$2:$O$2001,B1110),0))</f>
        <v/>
      </c>
      <c r="R1110" s="23">
        <f>IF(A1110="","",IF(N(Q1110)&gt;0,SUMIFS(GA4!$Q$2:$Q$2001,GA4!$O$2:$O$2001,B1110)/Q1110,""))</f>
        <v/>
      </c>
      <c r="S1110">
        <f>IF(A1110="","",IFERROR(SUMIFS(GA4!$R$2:$R$2001,GA4!$O$2:$O$2001,B1110),0))</f>
        <v/>
      </c>
      <c r="T1110">
        <f>IF(A1110="","",IF(AND(ISNUMBER(F1110),LEFT(C1110&amp;"",1)="2"),IF(F1110&lt;Rules!$B$9,"Yes","No"),"No"))</f>
        <v/>
      </c>
      <c r="U1110">
        <f>IF(A1110="","",IF(AND(N(O1110)&gt;=Rules!$B$8,ISNUMBER(P1110)),IF(P1110&lt;=-Rules!$B$7,"Yes","No"),"No"))</f>
        <v/>
      </c>
      <c r="V1110">
        <f>IF(A1110="","",IF(AND(N(L1110)&gt;=Rules!$B$6,ISNUMBER(N1110)),IF(AND(N1110&gt;=Rules!$B$10,N1110&lt;=Rules!$B$11),"Yes","No"),"No"))</f>
        <v/>
      </c>
      <c r="W1110">
        <f>IF(A1110="","",IF(I1110&lt;&gt;"","Yes","No"))</f>
        <v/>
      </c>
      <c r="X1110">
        <f>IF(I1110="","",IF(SUMIFS($K$3:$K$2002,$A$3:$A$2002,SUBSTITUTE(SUBSTITUTE(I1110,"?","~?"),"*","~*"))&gt;N(K1110),"Yes","No"))</f>
        <v/>
      </c>
      <c r="Y1110">
        <f>IF(A1110="","",IF(N(S1110)&gt;0,"Yes","No"))</f>
        <v/>
      </c>
      <c r="Z1110">
        <f>IF(A1110="","",IF(AND(N(K1110)&lt;Rules!$B$5,N(L1110)&lt;Rules!$B$6,N(Q1110)&lt;Rules!$B$13,Y1110="No"),"Yes","No"))</f>
        <v/>
      </c>
      <c r="AA1110">
        <f>IF(A1110="","",IF(LEFT(C1110&amp;"",1)="3","Redirect",IF(OR(LEFT(C1110&amp;"",1)="4",LEFT(C1110&amp;"",1)="5"),IF(OR(N(K1110)&gt;0,N(AC1110)&gt;=Rules!$B$14),"Redirect","Prune"),IF(D1110="Non-Indexable","Keep",IF(AND(W1110="Yes",X1110="Yes",Y1110="No"),"Merge",IF(OR(U1110="Yes",V1110="Yes",AND(T1110="Yes",N(L1110)&gt;=Rules!$B$6)),"Update",IF(Z1110="Yes",IF(N(AC1110)&gt;=Rules!$B$14,"Redirect","Prune"),"Keep")))))))</f>
        <v/>
      </c>
      <c r="AB1110">
        <f>IF(A1110="","",IF(LEFT(C1110&amp;"",1)="3","Already redirects ("&amp;C1110&amp;"). Update internal links to point at the final URL.",IF(OR(LEFT(C1110&amp;"",1)="4",LEFT(C1110&amp;"",1)="5"),IF(AA1110="Redirect","Returns "&amp;C1110&amp;" but still has "&amp;N(K1110)&amp;" clicks and "&amp;N(AC1110)&amp;" referring domains. 301 it to the closest live page.","Returns "&amp;C1110&amp;" with no clicks or links. Remove internal links and let it 404 or 410."),IF(D1110="Non-Indexable","Non-indexable ("&amp;E1110&amp;"). Keep if that is intentional; otherwise fix the canonical or noindex.",IF(AA1110="Merge","Overlaps with "&amp;I1110&amp;IF(N(J1110)&gt;0," (similarity "&amp;TEXT(J1110,"0.00")&amp;")","")&amp;", which gets more clicks. Merge the useful parts into it and 301 this URL.",IF(AA1110="Update",MID(IF(U1110="Yes","; Clicks down "&amp;TEXT(-P1110,"0%")&amp;" on the previous period","")&amp;IF(V1110="Yes","; Average position "&amp;TEXT(N1110,"0.0")&amp;" on "&amp;TEXT(L1110,"#,##0")&amp;" impressions (striking distance)","")&amp;IF(AND(T1110="Yes",N(L1110)&gt;=Rules!$B$6),"; Thin ("&amp;F1110&amp;" words) but has search demand",""),3,400),IF(AA1110="Prune","Low value: "&amp;N(K1110)&amp;" clicks, "&amp;N(L1110)&amp;" impressions, "&amp;N(Q1110)&amp;" sessions, no key events. Remove or noindex it and update internal links.",IF(AA1110="Redirect","Low value but "&amp;N(AC1110)&amp;" referring domains. 301 it to the closest relevant page to keep those links.",IF(AND(Z1110="No",Y1110="Yes",N(K1110)&lt;Rules!$B$5),"Low search traffic but it converts (key events: "&amp;S1110&amp;"). Keep it and link to it.",IF(W1110="Yes","Stronger than the page it overlaps ("&amp;I1110&amp;"). Keep; merge that page into this one.","Healthy: "&amp;N(K1110)&amp;" clicks"&amp;IF(ISNUMBER(N1110),", average position "&amp;TEXT(N1110,"0.0"),"")&amp;". Keep and monitor."))))))))))</f>
        <v/>
      </c>
      <c r="AE1110">
        <f>IF(A1110="","",IF(AD1110&lt;&gt;"",AD1110,AA1110))</f>
        <v/>
      </c>
    </row>
    <row r="1111">
      <c r="A1111">
        <f>IF(Crawl!A1110="","",Crawl!A1110)</f>
        <v/>
      </c>
      <c r="B1111">
        <f>IF(A1111="","",Crawl!EC1110)</f>
        <v/>
      </c>
      <c r="C1111">
        <f>IF(A1111="","",IFERROR(INDEX(Crawl!$A1110:$DZ1110,1,Rules!$H$6),""))</f>
        <v/>
      </c>
      <c r="D1111">
        <f>IF(A1111="","",IFERROR(INDEX(Crawl!$A1110:$DZ1110,1,Rules!$H$7),"")&amp;"")</f>
        <v/>
      </c>
      <c r="E1111">
        <f>IF(A1111="","",IFERROR(INDEX(Crawl!$A1110:$DZ1110,1,Rules!$H$8),"")&amp;"")</f>
        <v/>
      </c>
      <c r="F1111">
        <f>IF(A1111="","",IFERROR(INDEX(Crawl!$A1110:$DZ1110,1,Rules!$H$9),""))</f>
        <v/>
      </c>
      <c r="G1111">
        <f>IF(A1111="","",IFERROR(INDEX(Crawl!$A1110:$DZ1110,1,Rules!$H$10),""))</f>
        <v/>
      </c>
      <c r="H1111">
        <f>IF(A1111="","",IFERROR(INDEX(Crawl!$A1110:$DZ1110,1,Rules!$H$12),""))</f>
        <v/>
      </c>
      <c r="I1111">
        <f>IF(A1111="","",IF(AND(N(H1111)&gt;0,IFERROR(INDEX(Crawl!$A1110:$DZ1110,1,Rules!$H$11),"")&amp;""&lt;&gt;""),IFERROR(INDEX(Crawl!$A1110:$DZ1110,1,Rules!$H$11),"")&amp;"",IF(AND(ISNUMBER(J1111),N(J1111)&gt;=Rules!$B$12,IFERROR(INDEX(Crawl!$A1110:$DZ1110,1,Rules!$H$13),"")&amp;""&lt;&gt;""),IFERROR(INDEX(Crawl!$A1110:$DZ1110,1,Rules!$H$13),"")&amp;"","")))</f>
        <v/>
      </c>
      <c r="J1111" s="19">
        <f>IF(A1111="","",IF(IFERROR(INDEX(Crawl!$A1110:$DZ1110,1,Rules!$H$14),"")&amp;""="","",IFERROR(INDEX(Crawl!$A1110:$DZ1110,1,Rules!$H$14),"")))</f>
        <v/>
      </c>
      <c r="K1111">
        <f>IF(A1111="","",IFERROR(SUMIFS('GSC current'!$J$2:$J$2001,'GSC current'!$I$2:$I$2001,B1111),0))</f>
        <v/>
      </c>
      <c r="L1111">
        <f>IF(A1111="","",IFERROR(SUMIFS('GSC current'!$K$2:$K$2001,'GSC current'!$I$2:$I$2001,B1111),0))</f>
        <v/>
      </c>
      <c r="M1111" s="20">
        <f>IF(A1111="","",IF(N(L1111)&gt;0,K1111/L1111,""))</f>
        <v/>
      </c>
      <c r="N1111" s="21">
        <f>IF(A1111="","",IF(N(L1111)&gt;0,SUMIFS('GSC current'!$L$2:$L$2001,'GSC current'!$I$2:$I$2001,B1111)/L1111,""))</f>
        <v/>
      </c>
      <c r="O1111">
        <f>IF(A1111="","",IFERROR(SUMIFS('GSC previous'!$J$2:$J$2001,'GSC previous'!$I$2:$I$2001,B1111),0))</f>
        <v/>
      </c>
      <c r="P1111" s="22">
        <f>IF(A1111="","",IF(N(O1111)&gt;0,(K1111-O1111)/O1111,""))</f>
        <v/>
      </c>
      <c r="Q1111">
        <f>IF(A1111="","",IFERROR(SUMIFS(GA4!$P$2:$P$2001,GA4!$O$2:$O$2001,B1111),0))</f>
        <v/>
      </c>
      <c r="R1111" s="23">
        <f>IF(A1111="","",IF(N(Q1111)&gt;0,SUMIFS(GA4!$Q$2:$Q$2001,GA4!$O$2:$O$2001,B1111)/Q1111,""))</f>
        <v/>
      </c>
      <c r="S1111">
        <f>IF(A1111="","",IFERROR(SUMIFS(GA4!$R$2:$R$2001,GA4!$O$2:$O$2001,B1111),0))</f>
        <v/>
      </c>
      <c r="T1111">
        <f>IF(A1111="","",IF(AND(ISNUMBER(F1111),LEFT(C1111&amp;"",1)="2"),IF(F1111&lt;Rules!$B$9,"Yes","No"),"No"))</f>
        <v/>
      </c>
      <c r="U1111">
        <f>IF(A1111="","",IF(AND(N(O1111)&gt;=Rules!$B$8,ISNUMBER(P1111)),IF(P1111&lt;=-Rules!$B$7,"Yes","No"),"No"))</f>
        <v/>
      </c>
      <c r="V1111">
        <f>IF(A1111="","",IF(AND(N(L1111)&gt;=Rules!$B$6,ISNUMBER(N1111)),IF(AND(N1111&gt;=Rules!$B$10,N1111&lt;=Rules!$B$11),"Yes","No"),"No"))</f>
        <v/>
      </c>
      <c r="W1111">
        <f>IF(A1111="","",IF(I1111&lt;&gt;"","Yes","No"))</f>
        <v/>
      </c>
      <c r="X1111">
        <f>IF(I1111="","",IF(SUMIFS($K$3:$K$2002,$A$3:$A$2002,SUBSTITUTE(SUBSTITUTE(I1111,"?","~?"),"*","~*"))&gt;N(K1111),"Yes","No"))</f>
        <v/>
      </c>
      <c r="Y1111">
        <f>IF(A1111="","",IF(N(S1111)&gt;0,"Yes","No"))</f>
        <v/>
      </c>
      <c r="Z1111">
        <f>IF(A1111="","",IF(AND(N(K1111)&lt;Rules!$B$5,N(L1111)&lt;Rules!$B$6,N(Q1111)&lt;Rules!$B$13,Y1111="No"),"Yes","No"))</f>
        <v/>
      </c>
      <c r="AA1111">
        <f>IF(A1111="","",IF(LEFT(C1111&amp;"",1)="3","Redirect",IF(OR(LEFT(C1111&amp;"",1)="4",LEFT(C1111&amp;"",1)="5"),IF(OR(N(K1111)&gt;0,N(AC1111)&gt;=Rules!$B$14),"Redirect","Prune"),IF(D1111="Non-Indexable","Keep",IF(AND(W1111="Yes",X1111="Yes",Y1111="No"),"Merge",IF(OR(U1111="Yes",V1111="Yes",AND(T1111="Yes",N(L1111)&gt;=Rules!$B$6)),"Update",IF(Z1111="Yes",IF(N(AC1111)&gt;=Rules!$B$14,"Redirect","Prune"),"Keep")))))))</f>
        <v/>
      </c>
      <c r="AB1111">
        <f>IF(A1111="","",IF(LEFT(C1111&amp;"",1)="3","Already redirects ("&amp;C1111&amp;"). Update internal links to point at the final URL.",IF(OR(LEFT(C1111&amp;"",1)="4",LEFT(C1111&amp;"",1)="5"),IF(AA1111="Redirect","Returns "&amp;C1111&amp;" but still has "&amp;N(K1111)&amp;" clicks and "&amp;N(AC1111)&amp;" referring domains. 301 it to the closest live page.","Returns "&amp;C1111&amp;" with no clicks or links. Remove internal links and let it 404 or 410."),IF(D1111="Non-Indexable","Non-indexable ("&amp;E1111&amp;"). Keep if that is intentional; otherwise fix the canonical or noindex.",IF(AA1111="Merge","Overlaps with "&amp;I1111&amp;IF(N(J1111)&gt;0," (similarity "&amp;TEXT(J1111,"0.00")&amp;")","")&amp;", which gets more clicks. Merge the useful parts into it and 301 this URL.",IF(AA1111="Update",MID(IF(U1111="Yes","; Clicks down "&amp;TEXT(-P1111,"0%")&amp;" on the previous period","")&amp;IF(V1111="Yes","; Average position "&amp;TEXT(N1111,"0.0")&amp;" on "&amp;TEXT(L1111,"#,##0")&amp;" impressions (striking distance)","")&amp;IF(AND(T1111="Yes",N(L1111)&gt;=Rules!$B$6),"; Thin ("&amp;F1111&amp;" words) but has search demand",""),3,400),IF(AA1111="Prune","Low value: "&amp;N(K1111)&amp;" clicks, "&amp;N(L1111)&amp;" impressions, "&amp;N(Q1111)&amp;" sessions, no key events. Remove or noindex it and update internal links.",IF(AA1111="Redirect","Low value but "&amp;N(AC1111)&amp;" referring domains. 301 it to the closest relevant page to keep those links.",IF(AND(Z1111="No",Y1111="Yes",N(K1111)&lt;Rules!$B$5),"Low search traffic but it converts (key events: "&amp;S1111&amp;"). Keep it and link to it.",IF(W1111="Yes","Stronger than the page it overlaps ("&amp;I1111&amp;"). Keep; merge that page into this one.","Healthy: "&amp;N(K1111)&amp;" clicks"&amp;IF(ISNUMBER(N1111),", average position "&amp;TEXT(N1111,"0.0"),"")&amp;". Keep and monitor."))))))))))</f>
        <v/>
      </c>
      <c r="AE1111">
        <f>IF(A1111="","",IF(AD1111&lt;&gt;"",AD1111,AA1111))</f>
        <v/>
      </c>
    </row>
    <row r="1112">
      <c r="A1112">
        <f>IF(Crawl!A1111="","",Crawl!A1111)</f>
        <v/>
      </c>
      <c r="B1112">
        <f>IF(A1112="","",Crawl!EC1111)</f>
        <v/>
      </c>
      <c r="C1112">
        <f>IF(A1112="","",IFERROR(INDEX(Crawl!$A1111:$DZ1111,1,Rules!$H$6),""))</f>
        <v/>
      </c>
      <c r="D1112">
        <f>IF(A1112="","",IFERROR(INDEX(Crawl!$A1111:$DZ1111,1,Rules!$H$7),"")&amp;"")</f>
        <v/>
      </c>
      <c r="E1112">
        <f>IF(A1112="","",IFERROR(INDEX(Crawl!$A1111:$DZ1111,1,Rules!$H$8),"")&amp;"")</f>
        <v/>
      </c>
      <c r="F1112">
        <f>IF(A1112="","",IFERROR(INDEX(Crawl!$A1111:$DZ1111,1,Rules!$H$9),""))</f>
        <v/>
      </c>
      <c r="G1112">
        <f>IF(A1112="","",IFERROR(INDEX(Crawl!$A1111:$DZ1111,1,Rules!$H$10),""))</f>
        <v/>
      </c>
      <c r="H1112">
        <f>IF(A1112="","",IFERROR(INDEX(Crawl!$A1111:$DZ1111,1,Rules!$H$12),""))</f>
        <v/>
      </c>
      <c r="I1112">
        <f>IF(A1112="","",IF(AND(N(H1112)&gt;0,IFERROR(INDEX(Crawl!$A1111:$DZ1111,1,Rules!$H$11),"")&amp;""&lt;&gt;""),IFERROR(INDEX(Crawl!$A1111:$DZ1111,1,Rules!$H$11),"")&amp;"",IF(AND(ISNUMBER(J1112),N(J1112)&gt;=Rules!$B$12,IFERROR(INDEX(Crawl!$A1111:$DZ1111,1,Rules!$H$13),"")&amp;""&lt;&gt;""),IFERROR(INDEX(Crawl!$A1111:$DZ1111,1,Rules!$H$13),"")&amp;"","")))</f>
        <v/>
      </c>
      <c r="J1112" s="19">
        <f>IF(A1112="","",IF(IFERROR(INDEX(Crawl!$A1111:$DZ1111,1,Rules!$H$14),"")&amp;""="","",IFERROR(INDEX(Crawl!$A1111:$DZ1111,1,Rules!$H$14),"")))</f>
        <v/>
      </c>
      <c r="K1112">
        <f>IF(A1112="","",IFERROR(SUMIFS('GSC current'!$J$2:$J$2001,'GSC current'!$I$2:$I$2001,B1112),0))</f>
        <v/>
      </c>
      <c r="L1112">
        <f>IF(A1112="","",IFERROR(SUMIFS('GSC current'!$K$2:$K$2001,'GSC current'!$I$2:$I$2001,B1112),0))</f>
        <v/>
      </c>
      <c r="M1112" s="20">
        <f>IF(A1112="","",IF(N(L1112)&gt;0,K1112/L1112,""))</f>
        <v/>
      </c>
      <c r="N1112" s="21">
        <f>IF(A1112="","",IF(N(L1112)&gt;0,SUMIFS('GSC current'!$L$2:$L$2001,'GSC current'!$I$2:$I$2001,B1112)/L1112,""))</f>
        <v/>
      </c>
      <c r="O1112">
        <f>IF(A1112="","",IFERROR(SUMIFS('GSC previous'!$J$2:$J$2001,'GSC previous'!$I$2:$I$2001,B1112),0))</f>
        <v/>
      </c>
      <c r="P1112" s="22">
        <f>IF(A1112="","",IF(N(O1112)&gt;0,(K1112-O1112)/O1112,""))</f>
        <v/>
      </c>
      <c r="Q1112">
        <f>IF(A1112="","",IFERROR(SUMIFS(GA4!$P$2:$P$2001,GA4!$O$2:$O$2001,B1112),0))</f>
        <v/>
      </c>
      <c r="R1112" s="23">
        <f>IF(A1112="","",IF(N(Q1112)&gt;0,SUMIFS(GA4!$Q$2:$Q$2001,GA4!$O$2:$O$2001,B1112)/Q1112,""))</f>
        <v/>
      </c>
      <c r="S1112">
        <f>IF(A1112="","",IFERROR(SUMIFS(GA4!$R$2:$R$2001,GA4!$O$2:$O$2001,B1112),0))</f>
        <v/>
      </c>
      <c r="T1112">
        <f>IF(A1112="","",IF(AND(ISNUMBER(F1112),LEFT(C1112&amp;"",1)="2"),IF(F1112&lt;Rules!$B$9,"Yes","No"),"No"))</f>
        <v/>
      </c>
      <c r="U1112">
        <f>IF(A1112="","",IF(AND(N(O1112)&gt;=Rules!$B$8,ISNUMBER(P1112)),IF(P1112&lt;=-Rules!$B$7,"Yes","No"),"No"))</f>
        <v/>
      </c>
      <c r="V1112">
        <f>IF(A1112="","",IF(AND(N(L1112)&gt;=Rules!$B$6,ISNUMBER(N1112)),IF(AND(N1112&gt;=Rules!$B$10,N1112&lt;=Rules!$B$11),"Yes","No"),"No"))</f>
        <v/>
      </c>
      <c r="W1112">
        <f>IF(A1112="","",IF(I1112&lt;&gt;"","Yes","No"))</f>
        <v/>
      </c>
      <c r="X1112">
        <f>IF(I1112="","",IF(SUMIFS($K$3:$K$2002,$A$3:$A$2002,SUBSTITUTE(SUBSTITUTE(I1112,"?","~?"),"*","~*"))&gt;N(K1112),"Yes","No"))</f>
        <v/>
      </c>
      <c r="Y1112">
        <f>IF(A1112="","",IF(N(S1112)&gt;0,"Yes","No"))</f>
        <v/>
      </c>
      <c r="Z1112">
        <f>IF(A1112="","",IF(AND(N(K1112)&lt;Rules!$B$5,N(L1112)&lt;Rules!$B$6,N(Q1112)&lt;Rules!$B$13,Y1112="No"),"Yes","No"))</f>
        <v/>
      </c>
      <c r="AA1112">
        <f>IF(A1112="","",IF(LEFT(C1112&amp;"",1)="3","Redirect",IF(OR(LEFT(C1112&amp;"",1)="4",LEFT(C1112&amp;"",1)="5"),IF(OR(N(K1112)&gt;0,N(AC1112)&gt;=Rules!$B$14),"Redirect","Prune"),IF(D1112="Non-Indexable","Keep",IF(AND(W1112="Yes",X1112="Yes",Y1112="No"),"Merge",IF(OR(U1112="Yes",V1112="Yes",AND(T1112="Yes",N(L1112)&gt;=Rules!$B$6)),"Update",IF(Z1112="Yes",IF(N(AC1112)&gt;=Rules!$B$14,"Redirect","Prune"),"Keep")))))))</f>
        <v/>
      </c>
      <c r="AB1112">
        <f>IF(A1112="","",IF(LEFT(C1112&amp;"",1)="3","Already redirects ("&amp;C1112&amp;"). Update internal links to point at the final URL.",IF(OR(LEFT(C1112&amp;"",1)="4",LEFT(C1112&amp;"",1)="5"),IF(AA1112="Redirect","Returns "&amp;C1112&amp;" but still has "&amp;N(K1112)&amp;" clicks and "&amp;N(AC1112)&amp;" referring domains. 301 it to the closest live page.","Returns "&amp;C1112&amp;" with no clicks or links. Remove internal links and let it 404 or 410."),IF(D1112="Non-Indexable","Non-indexable ("&amp;E1112&amp;"). Keep if that is intentional; otherwise fix the canonical or noindex.",IF(AA1112="Merge","Overlaps with "&amp;I1112&amp;IF(N(J1112)&gt;0," (similarity "&amp;TEXT(J1112,"0.00")&amp;")","")&amp;", which gets more clicks. Merge the useful parts into it and 301 this URL.",IF(AA1112="Update",MID(IF(U1112="Yes","; Clicks down "&amp;TEXT(-P1112,"0%")&amp;" on the previous period","")&amp;IF(V1112="Yes","; Average position "&amp;TEXT(N1112,"0.0")&amp;" on "&amp;TEXT(L1112,"#,##0")&amp;" impressions (striking distance)","")&amp;IF(AND(T1112="Yes",N(L1112)&gt;=Rules!$B$6),"; Thin ("&amp;F1112&amp;" words) but has search demand",""),3,400),IF(AA1112="Prune","Low value: "&amp;N(K1112)&amp;" clicks, "&amp;N(L1112)&amp;" impressions, "&amp;N(Q1112)&amp;" sessions, no key events. Remove or noindex it and update internal links.",IF(AA1112="Redirect","Low value but "&amp;N(AC1112)&amp;" referring domains. 301 it to the closest relevant page to keep those links.",IF(AND(Z1112="No",Y1112="Yes",N(K1112)&lt;Rules!$B$5),"Low search traffic but it converts (key events: "&amp;S1112&amp;"). Keep it and link to it.",IF(W1112="Yes","Stronger than the page it overlaps ("&amp;I1112&amp;"). Keep; merge that page into this one.","Healthy: "&amp;N(K1112)&amp;" clicks"&amp;IF(ISNUMBER(N1112),", average position "&amp;TEXT(N1112,"0.0"),"")&amp;". Keep and monitor."))))))))))</f>
        <v/>
      </c>
      <c r="AE1112">
        <f>IF(A1112="","",IF(AD1112&lt;&gt;"",AD1112,AA1112))</f>
        <v/>
      </c>
    </row>
    <row r="1113">
      <c r="A1113">
        <f>IF(Crawl!A1112="","",Crawl!A1112)</f>
        <v/>
      </c>
      <c r="B1113">
        <f>IF(A1113="","",Crawl!EC1112)</f>
        <v/>
      </c>
      <c r="C1113">
        <f>IF(A1113="","",IFERROR(INDEX(Crawl!$A1112:$DZ1112,1,Rules!$H$6),""))</f>
        <v/>
      </c>
      <c r="D1113">
        <f>IF(A1113="","",IFERROR(INDEX(Crawl!$A1112:$DZ1112,1,Rules!$H$7),"")&amp;"")</f>
        <v/>
      </c>
      <c r="E1113">
        <f>IF(A1113="","",IFERROR(INDEX(Crawl!$A1112:$DZ1112,1,Rules!$H$8),"")&amp;"")</f>
        <v/>
      </c>
      <c r="F1113">
        <f>IF(A1113="","",IFERROR(INDEX(Crawl!$A1112:$DZ1112,1,Rules!$H$9),""))</f>
        <v/>
      </c>
      <c r="G1113">
        <f>IF(A1113="","",IFERROR(INDEX(Crawl!$A1112:$DZ1112,1,Rules!$H$10),""))</f>
        <v/>
      </c>
      <c r="H1113">
        <f>IF(A1113="","",IFERROR(INDEX(Crawl!$A1112:$DZ1112,1,Rules!$H$12),""))</f>
        <v/>
      </c>
      <c r="I1113">
        <f>IF(A1113="","",IF(AND(N(H1113)&gt;0,IFERROR(INDEX(Crawl!$A1112:$DZ1112,1,Rules!$H$11),"")&amp;""&lt;&gt;""),IFERROR(INDEX(Crawl!$A1112:$DZ1112,1,Rules!$H$11),"")&amp;"",IF(AND(ISNUMBER(J1113),N(J1113)&gt;=Rules!$B$12,IFERROR(INDEX(Crawl!$A1112:$DZ1112,1,Rules!$H$13),"")&amp;""&lt;&gt;""),IFERROR(INDEX(Crawl!$A1112:$DZ1112,1,Rules!$H$13),"")&amp;"","")))</f>
        <v/>
      </c>
      <c r="J1113" s="19">
        <f>IF(A1113="","",IF(IFERROR(INDEX(Crawl!$A1112:$DZ1112,1,Rules!$H$14),"")&amp;""="","",IFERROR(INDEX(Crawl!$A1112:$DZ1112,1,Rules!$H$14),"")))</f>
        <v/>
      </c>
      <c r="K1113">
        <f>IF(A1113="","",IFERROR(SUMIFS('GSC current'!$J$2:$J$2001,'GSC current'!$I$2:$I$2001,B1113),0))</f>
        <v/>
      </c>
      <c r="L1113">
        <f>IF(A1113="","",IFERROR(SUMIFS('GSC current'!$K$2:$K$2001,'GSC current'!$I$2:$I$2001,B1113),0))</f>
        <v/>
      </c>
      <c r="M1113" s="20">
        <f>IF(A1113="","",IF(N(L1113)&gt;0,K1113/L1113,""))</f>
        <v/>
      </c>
      <c r="N1113" s="21">
        <f>IF(A1113="","",IF(N(L1113)&gt;0,SUMIFS('GSC current'!$L$2:$L$2001,'GSC current'!$I$2:$I$2001,B1113)/L1113,""))</f>
        <v/>
      </c>
      <c r="O1113">
        <f>IF(A1113="","",IFERROR(SUMIFS('GSC previous'!$J$2:$J$2001,'GSC previous'!$I$2:$I$2001,B1113),0))</f>
        <v/>
      </c>
      <c r="P1113" s="22">
        <f>IF(A1113="","",IF(N(O1113)&gt;0,(K1113-O1113)/O1113,""))</f>
        <v/>
      </c>
      <c r="Q1113">
        <f>IF(A1113="","",IFERROR(SUMIFS(GA4!$P$2:$P$2001,GA4!$O$2:$O$2001,B1113),0))</f>
        <v/>
      </c>
      <c r="R1113" s="23">
        <f>IF(A1113="","",IF(N(Q1113)&gt;0,SUMIFS(GA4!$Q$2:$Q$2001,GA4!$O$2:$O$2001,B1113)/Q1113,""))</f>
        <v/>
      </c>
      <c r="S1113">
        <f>IF(A1113="","",IFERROR(SUMIFS(GA4!$R$2:$R$2001,GA4!$O$2:$O$2001,B1113),0))</f>
        <v/>
      </c>
      <c r="T1113">
        <f>IF(A1113="","",IF(AND(ISNUMBER(F1113),LEFT(C1113&amp;"",1)="2"),IF(F1113&lt;Rules!$B$9,"Yes","No"),"No"))</f>
        <v/>
      </c>
      <c r="U1113">
        <f>IF(A1113="","",IF(AND(N(O1113)&gt;=Rules!$B$8,ISNUMBER(P1113)),IF(P1113&lt;=-Rules!$B$7,"Yes","No"),"No"))</f>
        <v/>
      </c>
      <c r="V1113">
        <f>IF(A1113="","",IF(AND(N(L1113)&gt;=Rules!$B$6,ISNUMBER(N1113)),IF(AND(N1113&gt;=Rules!$B$10,N1113&lt;=Rules!$B$11),"Yes","No"),"No"))</f>
        <v/>
      </c>
      <c r="W1113">
        <f>IF(A1113="","",IF(I1113&lt;&gt;"","Yes","No"))</f>
        <v/>
      </c>
      <c r="X1113">
        <f>IF(I1113="","",IF(SUMIFS($K$3:$K$2002,$A$3:$A$2002,SUBSTITUTE(SUBSTITUTE(I1113,"?","~?"),"*","~*"))&gt;N(K1113),"Yes","No"))</f>
        <v/>
      </c>
      <c r="Y1113">
        <f>IF(A1113="","",IF(N(S1113)&gt;0,"Yes","No"))</f>
        <v/>
      </c>
      <c r="Z1113">
        <f>IF(A1113="","",IF(AND(N(K1113)&lt;Rules!$B$5,N(L1113)&lt;Rules!$B$6,N(Q1113)&lt;Rules!$B$13,Y1113="No"),"Yes","No"))</f>
        <v/>
      </c>
      <c r="AA1113">
        <f>IF(A1113="","",IF(LEFT(C1113&amp;"",1)="3","Redirect",IF(OR(LEFT(C1113&amp;"",1)="4",LEFT(C1113&amp;"",1)="5"),IF(OR(N(K1113)&gt;0,N(AC1113)&gt;=Rules!$B$14),"Redirect","Prune"),IF(D1113="Non-Indexable","Keep",IF(AND(W1113="Yes",X1113="Yes",Y1113="No"),"Merge",IF(OR(U1113="Yes",V1113="Yes",AND(T1113="Yes",N(L1113)&gt;=Rules!$B$6)),"Update",IF(Z1113="Yes",IF(N(AC1113)&gt;=Rules!$B$14,"Redirect","Prune"),"Keep")))))))</f>
        <v/>
      </c>
      <c r="AB1113">
        <f>IF(A1113="","",IF(LEFT(C1113&amp;"",1)="3","Already redirects ("&amp;C1113&amp;"). Update internal links to point at the final URL.",IF(OR(LEFT(C1113&amp;"",1)="4",LEFT(C1113&amp;"",1)="5"),IF(AA1113="Redirect","Returns "&amp;C1113&amp;" but still has "&amp;N(K1113)&amp;" clicks and "&amp;N(AC1113)&amp;" referring domains. 301 it to the closest live page.","Returns "&amp;C1113&amp;" with no clicks or links. Remove internal links and let it 404 or 410."),IF(D1113="Non-Indexable","Non-indexable ("&amp;E1113&amp;"). Keep if that is intentional; otherwise fix the canonical or noindex.",IF(AA1113="Merge","Overlaps with "&amp;I1113&amp;IF(N(J1113)&gt;0," (similarity "&amp;TEXT(J1113,"0.00")&amp;")","")&amp;", which gets more clicks. Merge the useful parts into it and 301 this URL.",IF(AA1113="Update",MID(IF(U1113="Yes","; Clicks down "&amp;TEXT(-P1113,"0%")&amp;" on the previous period","")&amp;IF(V1113="Yes","; Average position "&amp;TEXT(N1113,"0.0")&amp;" on "&amp;TEXT(L1113,"#,##0")&amp;" impressions (striking distance)","")&amp;IF(AND(T1113="Yes",N(L1113)&gt;=Rules!$B$6),"; Thin ("&amp;F1113&amp;" words) but has search demand",""),3,400),IF(AA1113="Prune","Low value: "&amp;N(K1113)&amp;" clicks, "&amp;N(L1113)&amp;" impressions, "&amp;N(Q1113)&amp;" sessions, no key events. Remove or noindex it and update internal links.",IF(AA1113="Redirect","Low value but "&amp;N(AC1113)&amp;" referring domains. 301 it to the closest relevant page to keep those links.",IF(AND(Z1113="No",Y1113="Yes",N(K1113)&lt;Rules!$B$5),"Low search traffic but it converts (key events: "&amp;S1113&amp;"). Keep it and link to it.",IF(W1113="Yes","Stronger than the page it overlaps ("&amp;I1113&amp;"). Keep; merge that page into this one.","Healthy: "&amp;N(K1113)&amp;" clicks"&amp;IF(ISNUMBER(N1113),", average position "&amp;TEXT(N1113,"0.0"),"")&amp;". Keep and monitor."))))))))))</f>
        <v/>
      </c>
      <c r="AE1113">
        <f>IF(A1113="","",IF(AD1113&lt;&gt;"",AD1113,AA1113))</f>
        <v/>
      </c>
    </row>
    <row r="1114">
      <c r="A1114">
        <f>IF(Crawl!A1113="","",Crawl!A1113)</f>
        <v/>
      </c>
      <c r="B1114">
        <f>IF(A1114="","",Crawl!EC1113)</f>
        <v/>
      </c>
      <c r="C1114">
        <f>IF(A1114="","",IFERROR(INDEX(Crawl!$A1113:$DZ1113,1,Rules!$H$6),""))</f>
        <v/>
      </c>
      <c r="D1114">
        <f>IF(A1114="","",IFERROR(INDEX(Crawl!$A1113:$DZ1113,1,Rules!$H$7),"")&amp;"")</f>
        <v/>
      </c>
      <c r="E1114">
        <f>IF(A1114="","",IFERROR(INDEX(Crawl!$A1113:$DZ1113,1,Rules!$H$8),"")&amp;"")</f>
        <v/>
      </c>
      <c r="F1114">
        <f>IF(A1114="","",IFERROR(INDEX(Crawl!$A1113:$DZ1113,1,Rules!$H$9),""))</f>
        <v/>
      </c>
      <c r="G1114">
        <f>IF(A1114="","",IFERROR(INDEX(Crawl!$A1113:$DZ1113,1,Rules!$H$10),""))</f>
        <v/>
      </c>
      <c r="H1114">
        <f>IF(A1114="","",IFERROR(INDEX(Crawl!$A1113:$DZ1113,1,Rules!$H$12),""))</f>
        <v/>
      </c>
      <c r="I1114">
        <f>IF(A1114="","",IF(AND(N(H1114)&gt;0,IFERROR(INDEX(Crawl!$A1113:$DZ1113,1,Rules!$H$11),"")&amp;""&lt;&gt;""),IFERROR(INDEX(Crawl!$A1113:$DZ1113,1,Rules!$H$11),"")&amp;"",IF(AND(ISNUMBER(J1114),N(J1114)&gt;=Rules!$B$12,IFERROR(INDEX(Crawl!$A1113:$DZ1113,1,Rules!$H$13),"")&amp;""&lt;&gt;""),IFERROR(INDEX(Crawl!$A1113:$DZ1113,1,Rules!$H$13),"")&amp;"","")))</f>
        <v/>
      </c>
      <c r="J1114" s="19">
        <f>IF(A1114="","",IF(IFERROR(INDEX(Crawl!$A1113:$DZ1113,1,Rules!$H$14),"")&amp;""="","",IFERROR(INDEX(Crawl!$A1113:$DZ1113,1,Rules!$H$14),"")))</f>
        <v/>
      </c>
      <c r="K1114">
        <f>IF(A1114="","",IFERROR(SUMIFS('GSC current'!$J$2:$J$2001,'GSC current'!$I$2:$I$2001,B1114),0))</f>
        <v/>
      </c>
      <c r="L1114">
        <f>IF(A1114="","",IFERROR(SUMIFS('GSC current'!$K$2:$K$2001,'GSC current'!$I$2:$I$2001,B1114),0))</f>
        <v/>
      </c>
      <c r="M1114" s="20">
        <f>IF(A1114="","",IF(N(L1114)&gt;0,K1114/L1114,""))</f>
        <v/>
      </c>
      <c r="N1114" s="21">
        <f>IF(A1114="","",IF(N(L1114)&gt;0,SUMIFS('GSC current'!$L$2:$L$2001,'GSC current'!$I$2:$I$2001,B1114)/L1114,""))</f>
        <v/>
      </c>
      <c r="O1114">
        <f>IF(A1114="","",IFERROR(SUMIFS('GSC previous'!$J$2:$J$2001,'GSC previous'!$I$2:$I$2001,B1114),0))</f>
        <v/>
      </c>
      <c r="P1114" s="22">
        <f>IF(A1114="","",IF(N(O1114)&gt;0,(K1114-O1114)/O1114,""))</f>
        <v/>
      </c>
      <c r="Q1114">
        <f>IF(A1114="","",IFERROR(SUMIFS(GA4!$P$2:$P$2001,GA4!$O$2:$O$2001,B1114),0))</f>
        <v/>
      </c>
      <c r="R1114" s="23">
        <f>IF(A1114="","",IF(N(Q1114)&gt;0,SUMIFS(GA4!$Q$2:$Q$2001,GA4!$O$2:$O$2001,B1114)/Q1114,""))</f>
        <v/>
      </c>
      <c r="S1114">
        <f>IF(A1114="","",IFERROR(SUMIFS(GA4!$R$2:$R$2001,GA4!$O$2:$O$2001,B1114),0))</f>
        <v/>
      </c>
      <c r="T1114">
        <f>IF(A1114="","",IF(AND(ISNUMBER(F1114),LEFT(C1114&amp;"",1)="2"),IF(F1114&lt;Rules!$B$9,"Yes","No"),"No"))</f>
        <v/>
      </c>
      <c r="U1114">
        <f>IF(A1114="","",IF(AND(N(O1114)&gt;=Rules!$B$8,ISNUMBER(P1114)),IF(P1114&lt;=-Rules!$B$7,"Yes","No"),"No"))</f>
        <v/>
      </c>
      <c r="V1114">
        <f>IF(A1114="","",IF(AND(N(L1114)&gt;=Rules!$B$6,ISNUMBER(N1114)),IF(AND(N1114&gt;=Rules!$B$10,N1114&lt;=Rules!$B$11),"Yes","No"),"No"))</f>
        <v/>
      </c>
      <c r="W1114">
        <f>IF(A1114="","",IF(I1114&lt;&gt;"","Yes","No"))</f>
        <v/>
      </c>
      <c r="X1114">
        <f>IF(I1114="","",IF(SUMIFS($K$3:$K$2002,$A$3:$A$2002,SUBSTITUTE(SUBSTITUTE(I1114,"?","~?"),"*","~*"))&gt;N(K1114),"Yes","No"))</f>
        <v/>
      </c>
      <c r="Y1114">
        <f>IF(A1114="","",IF(N(S1114)&gt;0,"Yes","No"))</f>
        <v/>
      </c>
      <c r="Z1114">
        <f>IF(A1114="","",IF(AND(N(K1114)&lt;Rules!$B$5,N(L1114)&lt;Rules!$B$6,N(Q1114)&lt;Rules!$B$13,Y1114="No"),"Yes","No"))</f>
        <v/>
      </c>
      <c r="AA1114">
        <f>IF(A1114="","",IF(LEFT(C1114&amp;"",1)="3","Redirect",IF(OR(LEFT(C1114&amp;"",1)="4",LEFT(C1114&amp;"",1)="5"),IF(OR(N(K1114)&gt;0,N(AC1114)&gt;=Rules!$B$14),"Redirect","Prune"),IF(D1114="Non-Indexable","Keep",IF(AND(W1114="Yes",X1114="Yes",Y1114="No"),"Merge",IF(OR(U1114="Yes",V1114="Yes",AND(T1114="Yes",N(L1114)&gt;=Rules!$B$6)),"Update",IF(Z1114="Yes",IF(N(AC1114)&gt;=Rules!$B$14,"Redirect","Prune"),"Keep")))))))</f>
        <v/>
      </c>
      <c r="AB1114">
        <f>IF(A1114="","",IF(LEFT(C1114&amp;"",1)="3","Already redirects ("&amp;C1114&amp;"). Update internal links to point at the final URL.",IF(OR(LEFT(C1114&amp;"",1)="4",LEFT(C1114&amp;"",1)="5"),IF(AA1114="Redirect","Returns "&amp;C1114&amp;" but still has "&amp;N(K1114)&amp;" clicks and "&amp;N(AC1114)&amp;" referring domains. 301 it to the closest live page.","Returns "&amp;C1114&amp;" with no clicks or links. Remove internal links and let it 404 or 410."),IF(D1114="Non-Indexable","Non-indexable ("&amp;E1114&amp;"). Keep if that is intentional; otherwise fix the canonical or noindex.",IF(AA1114="Merge","Overlaps with "&amp;I1114&amp;IF(N(J1114)&gt;0," (similarity "&amp;TEXT(J1114,"0.00")&amp;")","")&amp;", which gets more clicks. Merge the useful parts into it and 301 this URL.",IF(AA1114="Update",MID(IF(U1114="Yes","; Clicks down "&amp;TEXT(-P1114,"0%")&amp;" on the previous period","")&amp;IF(V1114="Yes","; Average position "&amp;TEXT(N1114,"0.0")&amp;" on "&amp;TEXT(L1114,"#,##0")&amp;" impressions (striking distance)","")&amp;IF(AND(T1114="Yes",N(L1114)&gt;=Rules!$B$6),"; Thin ("&amp;F1114&amp;" words) but has search demand",""),3,400),IF(AA1114="Prune","Low value: "&amp;N(K1114)&amp;" clicks, "&amp;N(L1114)&amp;" impressions, "&amp;N(Q1114)&amp;" sessions, no key events. Remove or noindex it and update internal links.",IF(AA1114="Redirect","Low value but "&amp;N(AC1114)&amp;" referring domains. 301 it to the closest relevant page to keep those links.",IF(AND(Z1114="No",Y1114="Yes",N(K1114)&lt;Rules!$B$5),"Low search traffic but it converts (key events: "&amp;S1114&amp;"). Keep it and link to it.",IF(W1114="Yes","Stronger than the page it overlaps ("&amp;I1114&amp;"). Keep; merge that page into this one.","Healthy: "&amp;N(K1114)&amp;" clicks"&amp;IF(ISNUMBER(N1114),", average position "&amp;TEXT(N1114,"0.0"),"")&amp;". Keep and monitor."))))))))))</f>
        <v/>
      </c>
      <c r="AE1114">
        <f>IF(A1114="","",IF(AD1114&lt;&gt;"",AD1114,AA1114))</f>
        <v/>
      </c>
    </row>
    <row r="1115">
      <c r="A1115">
        <f>IF(Crawl!A1114="","",Crawl!A1114)</f>
        <v/>
      </c>
      <c r="B1115">
        <f>IF(A1115="","",Crawl!EC1114)</f>
        <v/>
      </c>
      <c r="C1115">
        <f>IF(A1115="","",IFERROR(INDEX(Crawl!$A1114:$DZ1114,1,Rules!$H$6),""))</f>
        <v/>
      </c>
      <c r="D1115">
        <f>IF(A1115="","",IFERROR(INDEX(Crawl!$A1114:$DZ1114,1,Rules!$H$7),"")&amp;"")</f>
        <v/>
      </c>
      <c r="E1115">
        <f>IF(A1115="","",IFERROR(INDEX(Crawl!$A1114:$DZ1114,1,Rules!$H$8),"")&amp;"")</f>
        <v/>
      </c>
      <c r="F1115">
        <f>IF(A1115="","",IFERROR(INDEX(Crawl!$A1114:$DZ1114,1,Rules!$H$9),""))</f>
        <v/>
      </c>
      <c r="G1115">
        <f>IF(A1115="","",IFERROR(INDEX(Crawl!$A1114:$DZ1114,1,Rules!$H$10),""))</f>
        <v/>
      </c>
      <c r="H1115">
        <f>IF(A1115="","",IFERROR(INDEX(Crawl!$A1114:$DZ1114,1,Rules!$H$12),""))</f>
        <v/>
      </c>
      <c r="I1115">
        <f>IF(A1115="","",IF(AND(N(H1115)&gt;0,IFERROR(INDEX(Crawl!$A1114:$DZ1114,1,Rules!$H$11),"")&amp;""&lt;&gt;""),IFERROR(INDEX(Crawl!$A1114:$DZ1114,1,Rules!$H$11),"")&amp;"",IF(AND(ISNUMBER(J1115),N(J1115)&gt;=Rules!$B$12,IFERROR(INDEX(Crawl!$A1114:$DZ1114,1,Rules!$H$13),"")&amp;""&lt;&gt;""),IFERROR(INDEX(Crawl!$A1114:$DZ1114,1,Rules!$H$13),"")&amp;"","")))</f>
        <v/>
      </c>
      <c r="J1115" s="19">
        <f>IF(A1115="","",IF(IFERROR(INDEX(Crawl!$A1114:$DZ1114,1,Rules!$H$14),"")&amp;""="","",IFERROR(INDEX(Crawl!$A1114:$DZ1114,1,Rules!$H$14),"")))</f>
        <v/>
      </c>
      <c r="K1115">
        <f>IF(A1115="","",IFERROR(SUMIFS('GSC current'!$J$2:$J$2001,'GSC current'!$I$2:$I$2001,B1115),0))</f>
        <v/>
      </c>
      <c r="L1115">
        <f>IF(A1115="","",IFERROR(SUMIFS('GSC current'!$K$2:$K$2001,'GSC current'!$I$2:$I$2001,B1115),0))</f>
        <v/>
      </c>
      <c r="M1115" s="20">
        <f>IF(A1115="","",IF(N(L1115)&gt;0,K1115/L1115,""))</f>
        <v/>
      </c>
      <c r="N1115" s="21">
        <f>IF(A1115="","",IF(N(L1115)&gt;0,SUMIFS('GSC current'!$L$2:$L$2001,'GSC current'!$I$2:$I$2001,B1115)/L1115,""))</f>
        <v/>
      </c>
      <c r="O1115">
        <f>IF(A1115="","",IFERROR(SUMIFS('GSC previous'!$J$2:$J$2001,'GSC previous'!$I$2:$I$2001,B1115),0))</f>
        <v/>
      </c>
      <c r="P1115" s="22">
        <f>IF(A1115="","",IF(N(O1115)&gt;0,(K1115-O1115)/O1115,""))</f>
        <v/>
      </c>
      <c r="Q1115">
        <f>IF(A1115="","",IFERROR(SUMIFS(GA4!$P$2:$P$2001,GA4!$O$2:$O$2001,B1115),0))</f>
        <v/>
      </c>
      <c r="R1115" s="23">
        <f>IF(A1115="","",IF(N(Q1115)&gt;0,SUMIFS(GA4!$Q$2:$Q$2001,GA4!$O$2:$O$2001,B1115)/Q1115,""))</f>
        <v/>
      </c>
      <c r="S1115">
        <f>IF(A1115="","",IFERROR(SUMIFS(GA4!$R$2:$R$2001,GA4!$O$2:$O$2001,B1115),0))</f>
        <v/>
      </c>
      <c r="T1115">
        <f>IF(A1115="","",IF(AND(ISNUMBER(F1115),LEFT(C1115&amp;"",1)="2"),IF(F1115&lt;Rules!$B$9,"Yes","No"),"No"))</f>
        <v/>
      </c>
      <c r="U1115">
        <f>IF(A1115="","",IF(AND(N(O1115)&gt;=Rules!$B$8,ISNUMBER(P1115)),IF(P1115&lt;=-Rules!$B$7,"Yes","No"),"No"))</f>
        <v/>
      </c>
      <c r="V1115">
        <f>IF(A1115="","",IF(AND(N(L1115)&gt;=Rules!$B$6,ISNUMBER(N1115)),IF(AND(N1115&gt;=Rules!$B$10,N1115&lt;=Rules!$B$11),"Yes","No"),"No"))</f>
        <v/>
      </c>
      <c r="W1115">
        <f>IF(A1115="","",IF(I1115&lt;&gt;"","Yes","No"))</f>
        <v/>
      </c>
      <c r="X1115">
        <f>IF(I1115="","",IF(SUMIFS($K$3:$K$2002,$A$3:$A$2002,SUBSTITUTE(SUBSTITUTE(I1115,"?","~?"),"*","~*"))&gt;N(K1115),"Yes","No"))</f>
        <v/>
      </c>
      <c r="Y1115">
        <f>IF(A1115="","",IF(N(S1115)&gt;0,"Yes","No"))</f>
        <v/>
      </c>
      <c r="Z1115">
        <f>IF(A1115="","",IF(AND(N(K1115)&lt;Rules!$B$5,N(L1115)&lt;Rules!$B$6,N(Q1115)&lt;Rules!$B$13,Y1115="No"),"Yes","No"))</f>
        <v/>
      </c>
      <c r="AA1115">
        <f>IF(A1115="","",IF(LEFT(C1115&amp;"",1)="3","Redirect",IF(OR(LEFT(C1115&amp;"",1)="4",LEFT(C1115&amp;"",1)="5"),IF(OR(N(K1115)&gt;0,N(AC1115)&gt;=Rules!$B$14),"Redirect","Prune"),IF(D1115="Non-Indexable","Keep",IF(AND(W1115="Yes",X1115="Yes",Y1115="No"),"Merge",IF(OR(U1115="Yes",V1115="Yes",AND(T1115="Yes",N(L1115)&gt;=Rules!$B$6)),"Update",IF(Z1115="Yes",IF(N(AC1115)&gt;=Rules!$B$14,"Redirect","Prune"),"Keep")))))))</f>
        <v/>
      </c>
      <c r="AB1115">
        <f>IF(A1115="","",IF(LEFT(C1115&amp;"",1)="3","Already redirects ("&amp;C1115&amp;"). Update internal links to point at the final URL.",IF(OR(LEFT(C1115&amp;"",1)="4",LEFT(C1115&amp;"",1)="5"),IF(AA1115="Redirect","Returns "&amp;C1115&amp;" but still has "&amp;N(K1115)&amp;" clicks and "&amp;N(AC1115)&amp;" referring domains. 301 it to the closest live page.","Returns "&amp;C1115&amp;" with no clicks or links. Remove internal links and let it 404 or 410."),IF(D1115="Non-Indexable","Non-indexable ("&amp;E1115&amp;"). Keep if that is intentional; otherwise fix the canonical or noindex.",IF(AA1115="Merge","Overlaps with "&amp;I1115&amp;IF(N(J1115)&gt;0," (similarity "&amp;TEXT(J1115,"0.00")&amp;")","")&amp;", which gets more clicks. Merge the useful parts into it and 301 this URL.",IF(AA1115="Update",MID(IF(U1115="Yes","; Clicks down "&amp;TEXT(-P1115,"0%")&amp;" on the previous period","")&amp;IF(V1115="Yes","; Average position "&amp;TEXT(N1115,"0.0")&amp;" on "&amp;TEXT(L1115,"#,##0")&amp;" impressions (striking distance)","")&amp;IF(AND(T1115="Yes",N(L1115)&gt;=Rules!$B$6),"; Thin ("&amp;F1115&amp;" words) but has search demand",""),3,400),IF(AA1115="Prune","Low value: "&amp;N(K1115)&amp;" clicks, "&amp;N(L1115)&amp;" impressions, "&amp;N(Q1115)&amp;" sessions, no key events. Remove or noindex it and update internal links.",IF(AA1115="Redirect","Low value but "&amp;N(AC1115)&amp;" referring domains. 301 it to the closest relevant page to keep those links.",IF(AND(Z1115="No",Y1115="Yes",N(K1115)&lt;Rules!$B$5),"Low search traffic but it converts (key events: "&amp;S1115&amp;"). Keep it and link to it.",IF(W1115="Yes","Stronger than the page it overlaps ("&amp;I1115&amp;"). Keep; merge that page into this one.","Healthy: "&amp;N(K1115)&amp;" clicks"&amp;IF(ISNUMBER(N1115),", average position "&amp;TEXT(N1115,"0.0"),"")&amp;". Keep and monitor."))))))))))</f>
        <v/>
      </c>
      <c r="AE1115">
        <f>IF(A1115="","",IF(AD1115&lt;&gt;"",AD1115,AA1115))</f>
        <v/>
      </c>
    </row>
    <row r="1116">
      <c r="A1116">
        <f>IF(Crawl!A1115="","",Crawl!A1115)</f>
        <v/>
      </c>
      <c r="B1116">
        <f>IF(A1116="","",Crawl!EC1115)</f>
        <v/>
      </c>
      <c r="C1116">
        <f>IF(A1116="","",IFERROR(INDEX(Crawl!$A1115:$DZ1115,1,Rules!$H$6),""))</f>
        <v/>
      </c>
      <c r="D1116">
        <f>IF(A1116="","",IFERROR(INDEX(Crawl!$A1115:$DZ1115,1,Rules!$H$7),"")&amp;"")</f>
        <v/>
      </c>
      <c r="E1116">
        <f>IF(A1116="","",IFERROR(INDEX(Crawl!$A1115:$DZ1115,1,Rules!$H$8),"")&amp;"")</f>
        <v/>
      </c>
      <c r="F1116">
        <f>IF(A1116="","",IFERROR(INDEX(Crawl!$A1115:$DZ1115,1,Rules!$H$9),""))</f>
        <v/>
      </c>
      <c r="G1116">
        <f>IF(A1116="","",IFERROR(INDEX(Crawl!$A1115:$DZ1115,1,Rules!$H$10),""))</f>
        <v/>
      </c>
      <c r="H1116">
        <f>IF(A1116="","",IFERROR(INDEX(Crawl!$A1115:$DZ1115,1,Rules!$H$12),""))</f>
        <v/>
      </c>
      <c r="I1116">
        <f>IF(A1116="","",IF(AND(N(H1116)&gt;0,IFERROR(INDEX(Crawl!$A1115:$DZ1115,1,Rules!$H$11),"")&amp;""&lt;&gt;""),IFERROR(INDEX(Crawl!$A1115:$DZ1115,1,Rules!$H$11),"")&amp;"",IF(AND(ISNUMBER(J1116),N(J1116)&gt;=Rules!$B$12,IFERROR(INDEX(Crawl!$A1115:$DZ1115,1,Rules!$H$13),"")&amp;""&lt;&gt;""),IFERROR(INDEX(Crawl!$A1115:$DZ1115,1,Rules!$H$13),"")&amp;"","")))</f>
        <v/>
      </c>
      <c r="J1116" s="19">
        <f>IF(A1116="","",IF(IFERROR(INDEX(Crawl!$A1115:$DZ1115,1,Rules!$H$14),"")&amp;""="","",IFERROR(INDEX(Crawl!$A1115:$DZ1115,1,Rules!$H$14),"")))</f>
        <v/>
      </c>
      <c r="K1116">
        <f>IF(A1116="","",IFERROR(SUMIFS('GSC current'!$J$2:$J$2001,'GSC current'!$I$2:$I$2001,B1116),0))</f>
        <v/>
      </c>
      <c r="L1116">
        <f>IF(A1116="","",IFERROR(SUMIFS('GSC current'!$K$2:$K$2001,'GSC current'!$I$2:$I$2001,B1116),0))</f>
        <v/>
      </c>
      <c r="M1116" s="20">
        <f>IF(A1116="","",IF(N(L1116)&gt;0,K1116/L1116,""))</f>
        <v/>
      </c>
      <c r="N1116" s="21">
        <f>IF(A1116="","",IF(N(L1116)&gt;0,SUMIFS('GSC current'!$L$2:$L$2001,'GSC current'!$I$2:$I$2001,B1116)/L1116,""))</f>
        <v/>
      </c>
      <c r="O1116">
        <f>IF(A1116="","",IFERROR(SUMIFS('GSC previous'!$J$2:$J$2001,'GSC previous'!$I$2:$I$2001,B1116),0))</f>
        <v/>
      </c>
      <c r="P1116" s="22">
        <f>IF(A1116="","",IF(N(O1116)&gt;0,(K1116-O1116)/O1116,""))</f>
        <v/>
      </c>
      <c r="Q1116">
        <f>IF(A1116="","",IFERROR(SUMIFS(GA4!$P$2:$P$2001,GA4!$O$2:$O$2001,B1116),0))</f>
        <v/>
      </c>
      <c r="R1116" s="23">
        <f>IF(A1116="","",IF(N(Q1116)&gt;0,SUMIFS(GA4!$Q$2:$Q$2001,GA4!$O$2:$O$2001,B1116)/Q1116,""))</f>
        <v/>
      </c>
      <c r="S1116">
        <f>IF(A1116="","",IFERROR(SUMIFS(GA4!$R$2:$R$2001,GA4!$O$2:$O$2001,B1116),0))</f>
        <v/>
      </c>
      <c r="T1116">
        <f>IF(A1116="","",IF(AND(ISNUMBER(F1116),LEFT(C1116&amp;"",1)="2"),IF(F1116&lt;Rules!$B$9,"Yes","No"),"No"))</f>
        <v/>
      </c>
      <c r="U1116">
        <f>IF(A1116="","",IF(AND(N(O1116)&gt;=Rules!$B$8,ISNUMBER(P1116)),IF(P1116&lt;=-Rules!$B$7,"Yes","No"),"No"))</f>
        <v/>
      </c>
      <c r="V1116">
        <f>IF(A1116="","",IF(AND(N(L1116)&gt;=Rules!$B$6,ISNUMBER(N1116)),IF(AND(N1116&gt;=Rules!$B$10,N1116&lt;=Rules!$B$11),"Yes","No"),"No"))</f>
        <v/>
      </c>
      <c r="W1116">
        <f>IF(A1116="","",IF(I1116&lt;&gt;"","Yes","No"))</f>
        <v/>
      </c>
      <c r="X1116">
        <f>IF(I1116="","",IF(SUMIFS($K$3:$K$2002,$A$3:$A$2002,SUBSTITUTE(SUBSTITUTE(I1116,"?","~?"),"*","~*"))&gt;N(K1116),"Yes","No"))</f>
        <v/>
      </c>
      <c r="Y1116">
        <f>IF(A1116="","",IF(N(S1116)&gt;0,"Yes","No"))</f>
        <v/>
      </c>
      <c r="Z1116">
        <f>IF(A1116="","",IF(AND(N(K1116)&lt;Rules!$B$5,N(L1116)&lt;Rules!$B$6,N(Q1116)&lt;Rules!$B$13,Y1116="No"),"Yes","No"))</f>
        <v/>
      </c>
      <c r="AA1116">
        <f>IF(A1116="","",IF(LEFT(C1116&amp;"",1)="3","Redirect",IF(OR(LEFT(C1116&amp;"",1)="4",LEFT(C1116&amp;"",1)="5"),IF(OR(N(K1116)&gt;0,N(AC1116)&gt;=Rules!$B$14),"Redirect","Prune"),IF(D1116="Non-Indexable","Keep",IF(AND(W1116="Yes",X1116="Yes",Y1116="No"),"Merge",IF(OR(U1116="Yes",V1116="Yes",AND(T1116="Yes",N(L1116)&gt;=Rules!$B$6)),"Update",IF(Z1116="Yes",IF(N(AC1116)&gt;=Rules!$B$14,"Redirect","Prune"),"Keep")))))))</f>
        <v/>
      </c>
      <c r="AB1116">
        <f>IF(A1116="","",IF(LEFT(C1116&amp;"",1)="3","Already redirects ("&amp;C1116&amp;"). Update internal links to point at the final URL.",IF(OR(LEFT(C1116&amp;"",1)="4",LEFT(C1116&amp;"",1)="5"),IF(AA1116="Redirect","Returns "&amp;C1116&amp;" but still has "&amp;N(K1116)&amp;" clicks and "&amp;N(AC1116)&amp;" referring domains. 301 it to the closest live page.","Returns "&amp;C1116&amp;" with no clicks or links. Remove internal links and let it 404 or 410."),IF(D1116="Non-Indexable","Non-indexable ("&amp;E1116&amp;"). Keep if that is intentional; otherwise fix the canonical or noindex.",IF(AA1116="Merge","Overlaps with "&amp;I1116&amp;IF(N(J1116)&gt;0," (similarity "&amp;TEXT(J1116,"0.00")&amp;")","")&amp;", which gets more clicks. Merge the useful parts into it and 301 this URL.",IF(AA1116="Update",MID(IF(U1116="Yes","; Clicks down "&amp;TEXT(-P1116,"0%")&amp;" on the previous period","")&amp;IF(V1116="Yes","; Average position "&amp;TEXT(N1116,"0.0")&amp;" on "&amp;TEXT(L1116,"#,##0")&amp;" impressions (striking distance)","")&amp;IF(AND(T1116="Yes",N(L1116)&gt;=Rules!$B$6),"; Thin ("&amp;F1116&amp;" words) but has search demand",""),3,400),IF(AA1116="Prune","Low value: "&amp;N(K1116)&amp;" clicks, "&amp;N(L1116)&amp;" impressions, "&amp;N(Q1116)&amp;" sessions, no key events. Remove or noindex it and update internal links.",IF(AA1116="Redirect","Low value but "&amp;N(AC1116)&amp;" referring domains. 301 it to the closest relevant page to keep those links.",IF(AND(Z1116="No",Y1116="Yes",N(K1116)&lt;Rules!$B$5),"Low search traffic but it converts (key events: "&amp;S1116&amp;"). Keep it and link to it.",IF(W1116="Yes","Stronger than the page it overlaps ("&amp;I1116&amp;"). Keep; merge that page into this one.","Healthy: "&amp;N(K1116)&amp;" clicks"&amp;IF(ISNUMBER(N1116),", average position "&amp;TEXT(N1116,"0.0"),"")&amp;". Keep and monitor."))))))))))</f>
        <v/>
      </c>
      <c r="AE1116">
        <f>IF(A1116="","",IF(AD1116&lt;&gt;"",AD1116,AA1116))</f>
        <v/>
      </c>
    </row>
    <row r="1117">
      <c r="A1117">
        <f>IF(Crawl!A1116="","",Crawl!A1116)</f>
        <v/>
      </c>
      <c r="B1117">
        <f>IF(A1117="","",Crawl!EC1116)</f>
        <v/>
      </c>
      <c r="C1117">
        <f>IF(A1117="","",IFERROR(INDEX(Crawl!$A1116:$DZ1116,1,Rules!$H$6),""))</f>
        <v/>
      </c>
      <c r="D1117">
        <f>IF(A1117="","",IFERROR(INDEX(Crawl!$A1116:$DZ1116,1,Rules!$H$7),"")&amp;"")</f>
        <v/>
      </c>
      <c r="E1117">
        <f>IF(A1117="","",IFERROR(INDEX(Crawl!$A1116:$DZ1116,1,Rules!$H$8),"")&amp;"")</f>
        <v/>
      </c>
      <c r="F1117">
        <f>IF(A1117="","",IFERROR(INDEX(Crawl!$A1116:$DZ1116,1,Rules!$H$9),""))</f>
        <v/>
      </c>
      <c r="G1117">
        <f>IF(A1117="","",IFERROR(INDEX(Crawl!$A1116:$DZ1116,1,Rules!$H$10),""))</f>
        <v/>
      </c>
      <c r="H1117">
        <f>IF(A1117="","",IFERROR(INDEX(Crawl!$A1116:$DZ1116,1,Rules!$H$12),""))</f>
        <v/>
      </c>
      <c r="I1117">
        <f>IF(A1117="","",IF(AND(N(H1117)&gt;0,IFERROR(INDEX(Crawl!$A1116:$DZ1116,1,Rules!$H$11),"")&amp;""&lt;&gt;""),IFERROR(INDEX(Crawl!$A1116:$DZ1116,1,Rules!$H$11),"")&amp;"",IF(AND(ISNUMBER(J1117),N(J1117)&gt;=Rules!$B$12,IFERROR(INDEX(Crawl!$A1116:$DZ1116,1,Rules!$H$13),"")&amp;""&lt;&gt;""),IFERROR(INDEX(Crawl!$A1116:$DZ1116,1,Rules!$H$13),"")&amp;"","")))</f>
        <v/>
      </c>
      <c r="J1117" s="19">
        <f>IF(A1117="","",IF(IFERROR(INDEX(Crawl!$A1116:$DZ1116,1,Rules!$H$14),"")&amp;""="","",IFERROR(INDEX(Crawl!$A1116:$DZ1116,1,Rules!$H$14),"")))</f>
        <v/>
      </c>
      <c r="K1117">
        <f>IF(A1117="","",IFERROR(SUMIFS('GSC current'!$J$2:$J$2001,'GSC current'!$I$2:$I$2001,B1117),0))</f>
        <v/>
      </c>
      <c r="L1117">
        <f>IF(A1117="","",IFERROR(SUMIFS('GSC current'!$K$2:$K$2001,'GSC current'!$I$2:$I$2001,B1117),0))</f>
        <v/>
      </c>
      <c r="M1117" s="20">
        <f>IF(A1117="","",IF(N(L1117)&gt;0,K1117/L1117,""))</f>
        <v/>
      </c>
      <c r="N1117" s="21">
        <f>IF(A1117="","",IF(N(L1117)&gt;0,SUMIFS('GSC current'!$L$2:$L$2001,'GSC current'!$I$2:$I$2001,B1117)/L1117,""))</f>
        <v/>
      </c>
      <c r="O1117">
        <f>IF(A1117="","",IFERROR(SUMIFS('GSC previous'!$J$2:$J$2001,'GSC previous'!$I$2:$I$2001,B1117),0))</f>
        <v/>
      </c>
      <c r="P1117" s="22">
        <f>IF(A1117="","",IF(N(O1117)&gt;0,(K1117-O1117)/O1117,""))</f>
        <v/>
      </c>
      <c r="Q1117">
        <f>IF(A1117="","",IFERROR(SUMIFS(GA4!$P$2:$P$2001,GA4!$O$2:$O$2001,B1117),0))</f>
        <v/>
      </c>
      <c r="R1117" s="23">
        <f>IF(A1117="","",IF(N(Q1117)&gt;0,SUMIFS(GA4!$Q$2:$Q$2001,GA4!$O$2:$O$2001,B1117)/Q1117,""))</f>
        <v/>
      </c>
      <c r="S1117">
        <f>IF(A1117="","",IFERROR(SUMIFS(GA4!$R$2:$R$2001,GA4!$O$2:$O$2001,B1117),0))</f>
        <v/>
      </c>
      <c r="T1117">
        <f>IF(A1117="","",IF(AND(ISNUMBER(F1117),LEFT(C1117&amp;"",1)="2"),IF(F1117&lt;Rules!$B$9,"Yes","No"),"No"))</f>
        <v/>
      </c>
      <c r="U1117">
        <f>IF(A1117="","",IF(AND(N(O1117)&gt;=Rules!$B$8,ISNUMBER(P1117)),IF(P1117&lt;=-Rules!$B$7,"Yes","No"),"No"))</f>
        <v/>
      </c>
      <c r="V1117">
        <f>IF(A1117="","",IF(AND(N(L1117)&gt;=Rules!$B$6,ISNUMBER(N1117)),IF(AND(N1117&gt;=Rules!$B$10,N1117&lt;=Rules!$B$11),"Yes","No"),"No"))</f>
        <v/>
      </c>
      <c r="W1117">
        <f>IF(A1117="","",IF(I1117&lt;&gt;"","Yes","No"))</f>
        <v/>
      </c>
      <c r="X1117">
        <f>IF(I1117="","",IF(SUMIFS($K$3:$K$2002,$A$3:$A$2002,SUBSTITUTE(SUBSTITUTE(I1117,"?","~?"),"*","~*"))&gt;N(K1117),"Yes","No"))</f>
        <v/>
      </c>
      <c r="Y1117">
        <f>IF(A1117="","",IF(N(S1117)&gt;0,"Yes","No"))</f>
        <v/>
      </c>
      <c r="Z1117">
        <f>IF(A1117="","",IF(AND(N(K1117)&lt;Rules!$B$5,N(L1117)&lt;Rules!$B$6,N(Q1117)&lt;Rules!$B$13,Y1117="No"),"Yes","No"))</f>
        <v/>
      </c>
      <c r="AA1117">
        <f>IF(A1117="","",IF(LEFT(C1117&amp;"",1)="3","Redirect",IF(OR(LEFT(C1117&amp;"",1)="4",LEFT(C1117&amp;"",1)="5"),IF(OR(N(K1117)&gt;0,N(AC1117)&gt;=Rules!$B$14),"Redirect","Prune"),IF(D1117="Non-Indexable","Keep",IF(AND(W1117="Yes",X1117="Yes",Y1117="No"),"Merge",IF(OR(U1117="Yes",V1117="Yes",AND(T1117="Yes",N(L1117)&gt;=Rules!$B$6)),"Update",IF(Z1117="Yes",IF(N(AC1117)&gt;=Rules!$B$14,"Redirect","Prune"),"Keep")))))))</f>
        <v/>
      </c>
      <c r="AB1117">
        <f>IF(A1117="","",IF(LEFT(C1117&amp;"",1)="3","Already redirects ("&amp;C1117&amp;"). Update internal links to point at the final URL.",IF(OR(LEFT(C1117&amp;"",1)="4",LEFT(C1117&amp;"",1)="5"),IF(AA1117="Redirect","Returns "&amp;C1117&amp;" but still has "&amp;N(K1117)&amp;" clicks and "&amp;N(AC1117)&amp;" referring domains. 301 it to the closest live page.","Returns "&amp;C1117&amp;" with no clicks or links. Remove internal links and let it 404 or 410."),IF(D1117="Non-Indexable","Non-indexable ("&amp;E1117&amp;"). Keep if that is intentional; otherwise fix the canonical or noindex.",IF(AA1117="Merge","Overlaps with "&amp;I1117&amp;IF(N(J1117)&gt;0," (similarity "&amp;TEXT(J1117,"0.00")&amp;")","")&amp;", which gets more clicks. Merge the useful parts into it and 301 this URL.",IF(AA1117="Update",MID(IF(U1117="Yes","; Clicks down "&amp;TEXT(-P1117,"0%")&amp;" on the previous period","")&amp;IF(V1117="Yes","; Average position "&amp;TEXT(N1117,"0.0")&amp;" on "&amp;TEXT(L1117,"#,##0")&amp;" impressions (striking distance)","")&amp;IF(AND(T1117="Yes",N(L1117)&gt;=Rules!$B$6),"; Thin ("&amp;F1117&amp;" words) but has search demand",""),3,400),IF(AA1117="Prune","Low value: "&amp;N(K1117)&amp;" clicks, "&amp;N(L1117)&amp;" impressions, "&amp;N(Q1117)&amp;" sessions, no key events. Remove or noindex it and update internal links.",IF(AA1117="Redirect","Low value but "&amp;N(AC1117)&amp;" referring domains. 301 it to the closest relevant page to keep those links.",IF(AND(Z1117="No",Y1117="Yes",N(K1117)&lt;Rules!$B$5),"Low search traffic but it converts (key events: "&amp;S1117&amp;"). Keep it and link to it.",IF(W1117="Yes","Stronger than the page it overlaps ("&amp;I1117&amp;"). Keep; merge that page into this one.","Healthy: "&amp;N(K1117)&amp;" clicks"&amp;IF(ISNUMBER(N1117),", average position "&amp;TEXT(N1117,"0.0"),"")&amp;". Keep and monitor."))))))))))</f>
        <v/>
      </c>
      <c r="AE1117">
        <f>IF(A1117="","",IF(AD1117&lt;&gt;"",AD1117,AA1117))</f>
        <v/>
      </c>
    </row>
    <row r="1118">
      <c r="A1118">
        <f>IF(Crawl!A1117="","",Crawl!A1117)</f>
        <v/>
      </c>
      <c r="B1118">
        <f>IF(A1118="","",Crawl!EC1117)</f>
        <v/>
      </c>
      <c r="C1118">
        <f>IF(A1118="","",IFERROR(INDEX(Crawl!$A1117:$DZ1117,1,Rules!$H$6),""))</f>
        <v/>
      </c>
      <c r="D1118">
        <f>IF(A1118="","",IFERROR(INDEX(Crawl!$A1117:$DZ1117,1,Rules!$H$7),"")&amp;"")</f>
        <v/>
      </c>
      <c r="E1118">
        <f>IF(A1118="","",IFERROR(INDEX(Crawl!$A1117:$DZ1117,1,Rules!$H$8),"")&amp;"")</f>
        <v/>
      </c>
      <c r="F1118">
        <f>IF(A1118="","",IFERROR(INDEX(Crawl!$A1117:$DZ1117,1,Rules!$H$9),""))</f>
        <v/>
      </c>
      <c r="G1118">
        <f>IF(A1118="","",IFERROR(INDEX(Crawl!$A1117:$DZ1117,1,Rules!$H$10),""))</f>
        <v/>
      </c>
      <c r="H1118">
        <f>IF(A1118="","",IFERROR(INDEX(Crawl!$A1117:$DZ1117,1,Rules!$H$12),""))</f>
        <v/>
      </c>
      <c r="I1118">
        <f>IF(A1118="","",IF(AND(N(H1118)&gt;0,IFERROR(INDEX(Crawl!$A1117:$DZ1117,1,Rules!$H$11),"")&amp;""&lt;&gt;""),IFERROR(INDEX(Crawl!$A1117:$DZ1117,1,Rules!$H$11),"")&amp;"",IF(AND(ISNUMBER(J1118),N(J1118)&gt;=Rules!$B$12,IFERROR(INDEX(Crawl!$A1117:$DZ1117,1,Rules!$H$13),"")&amp;""&lt;&gt;""),IFERROR(INDEX(Crawl!$A1117:$DZ1117,1,Rules!$H$13),"")&amp;"","")))</f>
        <v/>
      </c>
      <c r="J1118" s="19">
        <f>IF(A1118="","",IF(IFERROR(INDEX(Crawl!$A1117:$DZ1117,1,Rules!$H$14),"")&amp;""="","",IFERROR(INDEX(Crawl!$A1117:$DZ1117,1,Rules!$H$14),"")))</f>
        <v/>
      </c>
      <c r="K1118">
        <f>IF(A1118="","",IFERROR(SUMIFS('GSC current'!$J$2:$J$2001,'GSC current'!$I$2:$I$2001,B1118),0))</f>
        <v/>
      </c>
      <c r="L1118">
        <f>IF(A1118="","",IFERROR(SUMIFS('GSC current'!$K$2:$K$2001,'GSC current'!$I$2:$I$2001,B1118),0))</f>
        <v/>
      </c>
      <c r="M1118" s="20">
        <f>IF(A1118="","",IF(N(L1118)&gt;0,K1118/L1118,""))</f>
        <v/>
      </c>
      <c r="N1118" s="21">
        <f>IF(A1118="","",IF(N(L1118)&gt;0,SUMIFS('GSC current'!$L$2:$L$2001,'GSC current'!$I$2:$I$2001,B1118)/L1118,""))</f>
        <v/>
      </c>
      <c r="O1118">
        <f>IF(A1118="","",IFERROR(SUMIFS('GSC previous'!$J$2:$J$2001,'GSC previous'!$I$2:$I$2001,B1118),0))</f>
        <v/>
      </c>
      <c r="P1118" s="22">
        <f>IF(A1118="","",IF(N(O1118)&gt;0,(K1118-O1118)/O1118,""))</f>
        <v/>
      </c>
      <c r="Q1118">
        <f>IF(A1118="","",IFERROR(SUMIFS(GA4!$P$2:$P$2001,GA4!$O$2:$O$2001,B1118),0))</f>
        <v/>
      </c>
      <c r="R1118" s="23">
        <f>IF(A1118="","",IF(N(Q1118)&gt;0,SUMIFS(GA4!$Q$2:$Q$2001,GA4!$O$2:$O$2001,B1118)/Q1118,""))</f>
        <v/>
      </c>
      <c r="S1118">
        <f>IF(A1118="","",IFERROR(SUMIFS(GA4!$R$2:$R$2001,GA4!$O$2:$O$2001,B1118),0))</f>
        <v/>
      </c>
      <c r="T1118">
        <f>IF(A1118="","",IF(AND(ISNUMBER(F1118),LEFT(C1118&amp;"",1)="2"),IF(F1118&lt;Rules!$B$9,"Yes","No"),"No"))</f>
        <v/>
      </c>
      <c r="U1118">
        <f>IF(A1118="","",IF(AND(N(O1118)&gt;=Rules!$B$8,ISNUMBER(P1118)),IF(P1118&lt;=-Rules!$B$7,"Yes","No"),"No"))</f>
        <v/>
      </c>
      <c r="V1118">
        <f>IF(A1118="","",IF(AND(N(L1118)&gt;=Rules!$B$6,ISNUMBER(N1118)),IF(AND(N1118&gt;=Rules!$B$10,N1118&lt;=Rules!$B$11),"Yes","No"),"No"))</f>
        <v/>
      </c>
      <c r="W1118">
        <f>IF(A1118="","",IF(I1118&lt;&gt;"","Yes","No"))</f>
        <v/>
      </c>
      <c r="X1118">
        <f>IF(I1118="","",IF(SUMIFS($K$3:$K$2002,$A$3:$A$2002,SUBSTITUTE(SUBSTITUTE(I1118,"?","~?"),"*","~*"))&gt;N(K1118),"Yes","No"))</f>
        <v/>
      </c>
      <c r="Y1118">
        <f>IF(A1118="","",IF(N(S1118)&gt;0,"Yes","No"))</f>
        <v/>
      </c>
      <c r="Z1118">
        <f>IF(A1118="","",IF(AND(N(K1118)&lt;Rules!$B$5,N(L1118)&lt;Rules!$B$6,N(Q1118)&lt;Rules!$B$13,Y1118="No"),"Yes","No"))</f>
        <v/>
      </c>
      <c r="AA1118">
        <f>IF(A1118="","",IF(LEFT(C1118&amp;"",1)="3","Redirect",IF(OR(LEFT(C1118&amp;"",1)="4",LEFT(C1118&amp;"",1)="5"),IF(OR(N(K1118)&gt;0,N(AC1118)&gt;=Rules!$B$14),"Redirect","Prune"),IF(D1118="Non-Indexable","Keep",IF(AND(W1118="Yes",X1118="Yes",Y1118="No"),"Merge",IF(OR(U1118="Yes",V1118="Yes",AND(T1118="Yes",N(L1118)&gt;=Rules!$B$6)),"Update",IF(Z1118="Yes",IF(N(AC1118)&gt;=Rules!$B$14,"Redirect","Prune"),"Keep")))))))</f>
        <v/>
      </c>
      <c r="AB1118">
        <f>IF(A1118="","",IF(LEFT(C1118&amp;"",1)="3","Already redirects ("&amp;C1118&amp;"). Update internal links to point at the final URL.",IF(OR(LEFT(C1118&amp;"",1)="4",LEFT(C1118&amp;"",1)="5"),IF(AA1118="Redirect","Returns "&amp;C1118&amp;" but still has "&amp;N(K1118)&amp;" clicks and "&amp;N(AC1118)&amp;" referring domains. 301 it to the closest live page.","Returns "&amp;C1118&amp;" with no clicks or links. Remove internal links and let it 404 or 410."),IF(D1118="Non-Indexable","Non-indexable ("&amp;E1118&amp;"). Keep if that is intentional; otherwise fix the canonical or noindex.",IF(AA1118="Merge","Overlaps with "&amp;I1118&amp;IF(N(J1118)&gt;0," (similarity "&amp;TEXT(J1118,"0.00")&amp;")","")&amp;", which gets more clicks. Merge the useful parts into it and 301 this URL.",IF(AA1118="Update",MID(IF(U1118="Yes","; Clicks down "&amp;TEXT(-P1118,"0%")&amp;" on the previous period","")&amp;IF(V1118="Yes","; Average position "&amp;TEXT(N1118,"0.0")&amp;" on "&amp;TEXT(L1118,"#,##0")&amp;" impressions (striking distance)","")&amp;IF(AND(T1118="Yes",N(L1118)&gt;=Rules!$B$6),"; Thin ("&amp;F1118&amp;" words) but has search demand",""),3,400),IF(AA1118="Prune","Low value: "&amp;N(K1118)&amp;" clicks, "&amp;N(L1118)&amp;" impressions, "&amp;N(Q1118)&amp;" sessions, no key events. Remove or noindex it and update internal links.",IF(AA1118="Redirect","Low value but "&amp;N(AC1118)&amp;" referring domains. 301 it to the closest relevant page to keep those links.",IF(AND(Z1118="No",Y1118="Yes",N(K1118)&lt;Rules!$B$5),"Low search traffic but it converts (key events: "&amp;S1118&amp;"). Keep it and link to it.",IF(W1118="Yes","Stronger than the page it overlaps ("&amp;I1118&amp;"). Keep; merge that page into this one.","Healthy: "&amp;N(K1118)&amp;" clicks"&amp;IF(ISNUMBER(N1118),", average position "&amp;TEXT(N1118,"0.0"),"")&amp;". Keep and monitor."))))))))))</f>
        <v/>
      </c>
      <c r="AE1118">
        <f>IF(A1118="","",IF(AD1118&lt;&gt;"",AD1118,AA1118))</f>
        <v/>
      </c>
    </row>
    <row r="1119">
      <c r="A1119">
        <f>IF(Crawl!A1118="","",Crawl!A1118)</f>
        <v/>
      </c>
      <c r="B1119">
        <f>IF(A1119="","",Crawl!EC1118)</f>
        <v/>
      </c>
      <c r="C1119">
        <f>IF(A1119="","",IFERROR(INDEX(Crawl!$A1118:$DZ1118,1,Rules!$H$6),""))</f>
        <v/>
      </c>
      <c r="D1119">
        <f>IF(A1119="","",IFERROR(INDEX(Crawl!$A1118:$DZ1118,1,Rules!$H$7),"")&amp;"")</f>
        <v/>
      </c>
      <c r="E1119">
        <f>IF(A1119="","",IFERROR(INDEX(Crawl!$A1118:$DZ1118,1,Rules!$H$8),"")&amp;"")</f>
        <v/>
      </c>
      <c r="F1119">
        <f>IF(A1119="","",IFERROR(INDEX(Crawl!$A1118:$DZ1118,1,Rules!$H$9),""))</f>
        <v/>
      </c>
      <c r="G1119">
        <f>IF(A1119="","",IFERROR(INDEX(Crawl!$A1118:$DZ1118,1,Rules!$H$10),""))</f>
        <v/>
      </c>
      <c r="H1119">
        <f>IF(A1119="","",IFERROR(INDEX(Crawl!$A1118:$DZ1118,1,Rules!$H$12),""))</f>
        <v/>
      </c>
      <c r="I1119">
        <f>IF(A1119="","",IF(AND(N(H1119)&gt;0,IFERROR(INDEX(Crawl!$A1118:$DZ1118,1,Rules!$H$11),"")&amp;""&lt;&gt;""),IFERROR(INDEX(Crawl!$A1118:$DZ1118,1,Rules!$H$11),"")&amp;"",IF(AND(ISNUMBER(J1119),N(J1119)&gt;=Rules!$B$12,IFERROR(INDEX(Crawl!$A1118:$DZ1118,1,Rules!$H$13),"")&amp;""&lt;&gt;""),IFERROR(INDEX(Crawl!$A1118:$DZ1118,1,Rules!$H$13),"")&amp;"","")))</f>
        <v/>
      </c>
      <c r="J1119" s="19">
        <f>IF(A1119="","",IF(IFERROR(INDEX(Crawl!$A1118:$DZ1118,1,Rules!$H$14),"")&amp;""="","",IFERROR(INDEX(Crawl!$A1118:$DZ1118,1,Rules!$H$14),"")))</f>
        <v/>
      </c>
      <c r="K1119">
        <f>IF(A1119="","",IFERROR(SUMIFS('GSC current'!$J$2:$J$2001,'GSC current'!$I$2:$I$2001,B1119),0))</f>
        <v/>
      </c>
      <c r="L1119">
        <f>IF(A1119="","",IFERROR(SUMIFS('GSC current'!$K$2:$K$2001,'GSC current'!$I$2:$I$2001,B1119),0))</f>
        <v/>
      </c>
      <c r="M1119" s="20">
        <f>IF(A1119="","",IF(N(L1119)&gt;0,K1119/L1119,""))</f>
        <v/>
      </c>
      <c r="N1119" s="21">
        <f>IF(A1119="","",IF(N(L1119)&gt;0,SUMIFS('GSC current'!$L$2:$L$2001,'GSC current'!$I$2:$I$2001,B1119)/L1119,""))</f>
        <v/>
      </c>
      <c r="O1119">
        <f>IF(A1119="","",IFERROR(SUMIFS('GSC previous'!$J$2:$J$2001,'GSC previous'!$I$2:$I$2001,B1119),0))</f>
        <v/>
      </c>
      <c r="P1119" s="22">
        <f>IF(A1119="","",IF(N(O1119)&gt;0,(K1119-O1119)/O1119,""))</f>
        <v/>
      </c>
      <c r="Q1119">
        <f>IF(A1119="","",IFERROR(SUMIFS(GA4!$P$2:$P$2001,GA4!$O$2:$O$2001,B1119),0))</f>
        <v/>
      </c>
      <c r="R1119" s="23">
        <f>IF(A1119="","",IF(N(Q1119)&gt;0,SUMIFS(GA4!$Q$2:$Q$2001,GA4!$O$2:$O$2001,B1119)/Q1119,""))</f>
        <v/>
      </c>
      <c r="S1119">
        <f>IF(A1119="","",IFERROR(SUMIFS(GA4!$R$2:$R$2001,GA4!$O$2:$O$2001,B1119),0))</f>
        <v/>
      </c>
      <c r="T1119">
        <f>IF(A1119="","",IF(AND(ISNUMBER(F1119),LEFT(C1119&amp;"",1)="2"),IF(F1119&lt;Rules!$B$9,"Yes","No"),"No"))</f>
        <v/>
      </c>
      <c r="U1119">
        <f>IF(A1119="","",IF(AND(N(O1119)&gt;=Rules!$B$8,ISNUMBER(P1119)),IF(P1119&lt;=-Rules!$B$7,"Yes","No"),"No"))</f>
        <v/>
      </c>
      <c r="V1119">
        <f>IF(A1119="","",IF(AND(N(L1119)&gt;=Rules!$B$6,ISNUMBER(N1119)),IF(AND(N1119&gt;=Rules!$B$10,N1119&lt;=Rules!$B$11),"Yes","No"),"No"))</f>
        <v/>
      </c>
      <c r="W1119">
        <f>IF(A1119="","",IF(I1119&lt;&gt;"","Yes","No"))</f>
        <v/>
      </c>
      <c r="X1119">
        <f>IF(I1119="","",IF(SUMIFS($K$3:$K$2002,$A$3:$A$2002,SUBSTITUTE(SUBSTITUTE(I1119,"?","~?"),"*","~*"))&gt;N(K1119),"Yes","No"))</f>
        <v/>
      </c>
      <c r="Y1119">
        <f>IF(A1119="","",IF(N(S1119)&gt;0,"Yes","No"))</f>
        <v/>
      </c>
      <c r="Z1119">
        <f>IF(A1119="","",IF(AND(N(K1119)&lt;Rules!$B$5,N(L1119)&lt;Rules!$B$6,N(Q1119)&lt;Rules!$B$13,Y1119="No"),"Yes","No"))</f>
        <v/>
      </c>
      <c r="AA1119">
        <f>IF(A1119="","",IF(LEFT(C1119&amp;"",1)="3","Redirect",IF(OR(LEFT(C1119&amp;"",1)="4",LEFT(C1119&amp;"",1)="5"),IF(OR(N(K1119)&gt;0,N(AC1119)&gt;=Rules!$B$14),"Redirect","Prune"),IF(D1119="Non-Indexable","Keep",IF(AND(W1119="Yes",X1119="Yes",Y1119="No"),"Merge",IF(OR(U1119="Yes",V1119="Yes",AND(T1119="Yes",N(L1119)&gt;=Rules!$B$6)),"Update",IF(Z1119="Yes",IF(N(AC1119)&gt;=Rules!$B$14,"Redirect","Prune"),"Keep")))))))</f>
        <v/>
      </c>
      <c r="AB1119">
        <f>IF(A1119="","",IF(LEFT(C1119&amp;"",1)="3","Already redirects ("&amp;C1119&amp;"). Update internal links to point at the final URL.",IF(OR(LEFT(C1119&amp;"",1)="4",LEFT(C1119&amp;"",1)="5"),IF(AA1119="Redirect","Returns "&amp;C1119&amp;" but still has "&amp;N(K1119)&amp;" clicks and "&amp;N(AC1119)&amp;" referring domains. 301 it to the closest live page.","Returns "&amp;C1119&amp;" with no clicks or links. Remove internal links and let it 404 or 410."),IF(D1119="Non-Indexable","Non-indexable ("&amp;E1119&amp;"). Keep if that is intentional; otherwise fix the canonical or noindex.",IF(AA1119="Merge","Overlaps with "&amp;I1119&amp;IF(N(J1119)&gt;0," (similarity "&amp;TEXT(J1119,"0.00")&amp;")","")&amp;", which gets more clicks. Merge the useful parts into it and 301 this URL.",IF(AA1119="Update",MID(IF(U1119="Yes","; Clicks down "&amp;TEXT(-P1119,"0%")&amp;" on the previous period","")&amp;IF(V1119="Yes","; Average position "&amp;TEXT(N1119,"0.0")&amp;" on "&amp;TEXT(L1119,"#,##0")&amp;" impressions (striking distance)","")&amp;IF(AND(T1119="Yes",N(L1119)&gt;=Rules!$B$6),"; Thin ("&amp;F1119&amp;" words) but has search demand",""),3,400),IF(AA1119="Prune","Low value: "&amp;N(K1119)&amp;" clicks, "&amp;N(L1119)&amp;" impressions, "&amp;N(Q1119)&amp;" sessions, no key events. Remove or noindex it and update internal links.",IF(AA1119="Redirect","Low value but "&amp;N(AC1119)&amp;" referring domains. 301 it to the closest relevant page to keep those links.",IF(AND(Z1119="No",Y1119="Yes",N(K1119)&lt;Rules!$B$5),"Low search traffic but it converts (key events: "&amp;S1119&amp;"). Keep it and link to it.",IF(W1119="Yes","Stronger than the page it overlaps ("&amp;I1119&amp;"). Keep; merge that page into this one.","Healthy: "&amp;N(K1119)&amp;" clicks"&amp;IF(ISNUMBER(N1119),", average position "&amp;TEXT(N1119,"0.0"),"")&amp;". Keep and monitor."))))))))))</f>
        <v/>
      </c>
      <c r="AE1119">
        <f>IF(A1119="","",IF(AD1119&lt;&gt;"",AD1119,AA1119))</f>
        <v/>
      </c>
    </row>
    <row r="1120">
      <c r="A1120">
        <f>IF(Crawl!A1119="","",Crawl!A1119)</f>
        <v/>
      </c>
      <c r="B1120">
        <f>IF(A1120="","",Crawl!EC1119)</f>
        <v/>
      </c>
      <c r="C1120">
        <f>IF(A1120="","",IFERROR(INDEX(Crawl!$A1119:$DZ1119,1,Rules!$H$6),""))</f>
        <v/>
      </c>
      <c r="D1120">
        <f>IF(A1120="","",IFERROR(INDEX(Crawl!$A1119:$DZ1119,1,Rules!$H$7),"")&amp;"")</f>
        <v/>
      </c>
      <c r="E1120">
        <f>IF(A1120="","",IFERROR(INDEX(Crawl!$A1119:$DZ1119,1,Rules!$H$8),"")&amp;"")</f>
        <v/>
      </c>
      <c r="F1120">
        <f>IF(A1120="","",IFERROR(INDEX(Crawl!$A1119:$DZ1119,1,Rules!$H$9),""))</f>
        <v/>
      </c>
      <c r="G1120">
        <f>IF(A1120="","",IFERROR(INDEX(Crawl!$A1119:$DZ1119,1,Rules!$H$10),""))</f>
        <v/>
      </c>
      <c r="H1120">
        <f>IF(A1120="","",IFERROR(INDEX(Crawl!$A1119:$DZ1119,1,Rules!$H$12),""))</f>
        <v/>
      </c>
      <c r="I1120">
        <f>IF(A1120="","",IF(AND(N(H1120)&gt;0,IFERROR(INDEX(Crawl!$A1119:$DZ1119,1,Rules!$H$11),"")&amp;""&lt;&gt;""),IFERROR(INDEX(Crawl!$A1119:$DZ1119,1,Rules!$H$11),"")&amp;"",IF(AND(ISNUMBER(J1120),N(J1120)&gt;=Rules!$B$12,IFERROR(INDEX(Crawl!$A1119:$DZ1119,1,Rules!$H$13),"")&amp;""&lt;&gt;""),IFERROR(INDEX(Crawl!$A1119:$DZ1119,1,Rules!$H$13),"")&amp;"","")))</f>
        <v/>
      </c>
      <c r="J1120" s="19">
        <f>IF(A1120="","",IF(IFERROR(INDEX(Crawl!$A1119:$DZ1119,1,Rules!$H$14),"")&amp;""="","",IFERROR(INDEX(Crawl!$A1119:$DZ1119,1,Rules!$H$14),"")))</f>
        <v/>
      </c>
      <c r="K1120">
        <f>IF(A1120="","",IFERROR(SUMIFS('GSC current'!$J$2:$J$2001,'GSC current'!$I$2:$I$2001,B1120),0))</f>
        <v/>
      </c>
      <c r="L1120">
        <f>IF(A1120="","",IFERROR(SUMIFS('GSC current'!$K$2:$K$2001,'GSC current'!$I$2:$I$2001,B1120),0))</f>
        <v/>
      </c>
      <c r="M1120" s="20">
        <f>IF(A1120="","",IF(N(L1120)&gt;0,K1120/L1120,""))</f>
        <v/>
      </c>
      <c r="N1120" s="21">
        <f>IF(A1120="","",IF(N(L1120)&gt;0,SUMIFS('GSC current'!$L$2:$L$2001,'GSC current'!$I$2:$I$2001,B1120)/L1120,""))</f>
        <v/>
      </c>
      <c r="O1120">
        <f>IF(A1120="","",IFERROR(SUMIFS('GSC previous'!$J$2:$J$2001,'GSC previous'!$I$2:$I$2001,B1120),0))</f>
        <v/>
      </c>
      <c r="P1120" s="22">
        <f>IF(A1120="","",IF(N(O1120)&gt;0,(K1120-O1120)/O1120,""))</f>
        <v/>
      </c>
      <c r="Q1120">
        <f>IF(A1120="","",IFERROR(SUMIFS(GA4!$P$2:$P$2001,GA4!$O$2:$O$2001,B1120),0))</f>
        <v/>
      </c>
      <c r="R1120" s="23">
        <f>IF(A1120="","",IF(N(Q1120)&gt;0,SUMIFS(GA4!$Q$2:$Q$2001,GA4!$O$2:$O$2001,B1120)/Q1120,""))</f>
        <v/>
      </c>
      <c r="S1120">
        <f>IF(A1120="","",IFERROR(SUMIFS(GA4!$R$2:$R$2001,GA4!$O$2:$O$2001,B1120),0))</f>
        <v/>
      </c>
      <c r="T1120">
        <f>IF(A1120="","",IF(AND(ISNUMBER(F1120),LEFT(C1120&amp;"",1)="2"),IF(F1120&lt;Rules!$B$9,"Yes","No"),"No"))</f>
        <v/>
      </c>
      <c r="U1120">
        <f>IF(A1120="","",IF(AND(N(O1120)&gt;=Rules!$B$8,ISNUMBER(P1120)),IF(P1120&lt;=-Rules!$B$7,"Yes","No"),"No"))</f>
        <v/>
      </c>
      <c r="V1120">
        <f>IF(A1120="","",IF(AND(N(L1120)&gt;=Rules!$B$6,ISNUMBER(N1120)),IF(AND(N1120&gt;=Rules!$B$10,N1120&lt;=Rules!$B$11),"Yes","No"),"No"))</f>
        <v/>
      </c>
      <c r="W1120">
        <f>IF(A1120="","",IF(I1120&lt;&gt;"","Yes","No"))</f>
        <v/>
      </c>
      <c r="X1120">
        <f>IF(I1120="","",IF(SUMIFS($K$3:$K$2002,$A$3:$A$2002,SUBSTITUTE(SUBSTITUTE(I1120,"?","~?"),"*","~*"))&gt;N(K1120),"Yes","No"))</f>
        <v/>
      </c>
      <c r="Y1120">
        <f>IF(A1120="","",IF(N(S1120)&gt;0,"Yes","No"))</f>
        <v/>
      </c>
      <c r="Z1120">
        <f>IF(A1120="","",IF(AND(N(K1120)&lt;Rules!$B$5,N(L1120)&lt;Rules!$B$6,N(Q1120)&lt;Rules!$B$13,Y1120="No"),"Yes","No"))</f>
        <v/>
      </c>
      <c r="AA1120">
        <f>IF(A1120="","",IF(LEFT(C1120&amp;"",1)="3","Redirect",IF(OR(LEFT(C1120&amp;"",1)="4",LEFT(C1120&amp;"",1)="5"),IF(OR(N(K1120)&gt;0,N(AC1120)&gt;=Rules!$B$14),"Redirect","Prune"),IF(D1120="Non-Indexable","Keep",IF(AND(W1120="Yes",X1120="Yes",Y1120="No"),"Merge",IF(OR(U1120="Yes",V1120="Yes",AND(T1120="Yes",N(L1120)&gt;=Rules!$B$6)),"Update",IF(Z1120="Yes",IF(N(AC1120)&gt;=Rules!$B$14,"Redirect","Prune"),"Keep")))))))</f>
        <v/>
      </c>
      <c r="AB1120">
        <f>IF(A1120="","",IF(LEFT(C1120&amp;"",1)="3","Already redirects ("&amp;C1120&amp;"). Update internal links to point at the final URL.",IF(OR(LEFT(C1120&amp;"",1)="4",LEFT(C1120&amp;"",1)="5"),IF(AA1120="Redirect","Returns "&amp;C1120&amp;" but still has "&amp;N(K1120)&amp;" clicks and "&amp;N(AC1120)&amp;" referring domains. 301 it to the closest live page.","Returns "&amp;C1120&amp;" with no clicks or links. Remove internal links and let it 404 or 410."),IF(D1120="Non-Indexable","Non-indexable ("&amp;E1120&amp;"). Keep if that is intentional; otherwise fix the canonical or noindex.",IF(AA1120="Merge","Overlaps with "&amp;I1120&amp;IF(N(J1120)&gt;0," (similarity "&amp;TEXT(J1120,"0.00")&amp;")","")&amp;", which gets more clicks. Merge the useful parts into it and 301 this URL.",IF(AA1120="Update",MID(IF(U1120="Yes","; Clicks down "&amp;TEXT(-P1120,"0%")&amp;" on the previous period","")&amp;IF(V1120="Yes","; Average position "&amp;TEXT(N1120,"0.0")&amp;" on "&amp;TEXT(L1120,"#,##0")&amp;" impressions (striking distance)","")&amp;IF(AND(T1120="Yes",N(L1120)&gt;=Rules!$B$6),"; Thin ("&amp;F1120&amp;" words) but has search demand",""),3,400),IF(AA1120="Prune","Low value: "&amp;N(K1120)&amp;" clicks, "&amp;N(L1120)&amp;" impressions, "&amp;N(Q1120)&amp;" sessions, no key events. Remove or noindex it and update internal links.",IF(AA1120="Redirect","Low value but "&amp;N(AC1120)&amp;" referring domains. 301 it to the closest relevant page to keep those links.",IF(AND(Z1120="No",Y1120="Yes",N(K1120)&lt;Rules!$B$5),"Low search traffic but it converts (key events: "&amp;S1120&amp;"). Keep it and link to it.",IF(W1120="Yes","Stronger than the page it overlaps ("&amp;I1120&amp;"). Keep; merge that page into this one.","Healthy: "&amp;N(K1120)&amp;" clicks"&amp;IF(ISNUMBER(N1120),", average position "&amp;TEXT(N1120,"0.0"),"")&amp;". Keep and monitor."))))))))))</f>
        <v/>
      </c>
      <c r="AE1120">
        <f>IF(A1120="","",IF(AD1120&lt;&gt;"",AD1120,AA1120))</f>
        <v/>
      </c>
    </row>
    <row r="1121">
      <c r="A1121">
        <f>IF(Crawl!A1120="","",Crawl!A1120)</f>
        <v/>
      </c>
      <c r="B1121">
        <f>IF(A1121="","",Crawl!EC1120)</f>
        <v/>
      </c>
      <c r="C1121">
        <f>IF(A1121="","",IFERROR(INDEX(Crawl!$A1120:$DZ1120,1,Rules!$H$6),""))</f>
        <v/>
      </c>
      <c r="D1121">
        <f>IF(A1121="","",IFERROR(INDEX(Crawl!$A1120:$DZ1120,1,Rules!$H$7),"")&amp;"")</f>
        <v/>
      </c>
      <c r="E1121">
        <f>IF(A1121="","",IFERROR(INDEX(Crawl!$A1120:$DZ1120,1,Rules!$H$8),"")&amp;"")</f>
        <v/>
      </c>
      <c r="F1121">
        <f>IF(A1121="","",IFERROR(INDEX(Crawl!$A1120:$DZ1120,1,Rules!$H$9),""))</f>
        <v/>
      </c>
      <c r="G1121">
        <f>IF(A1121="","",IFERROR(INDEX(Crawl!$A1120:$DZ1120,1,Rules!$H$10),""))</f>
        <v/>
      </c>
      <c r="H1121">
        <f>IF(A1121="","",IFERROR(INDEX(Crawl!$A1120:$DZ1120,1,Rules!$H$12),""))</f>
        <v/>
      </c>
      <c r="I1121">
        <f>IF(A1121="","",IF(AND(N(H1121)&gt;0,IFERROR(INDEX(Crawl!$A1120:$DZ1120,1,Rules!$H$11),"")&amp;""&lt;&gt;""),IFERROR(INDEX(Crawl!$A1120:$DZ1120,1,Rules!$H$11),"")&amp;"",IF(AND(ISNUMBER(J1121),N(J1121)&gt;=Rules!$B$12,IFERROR(INDEX(Crawl!$A1120:$DZ1120,1,Rules!$H$13),"")&amp;""&lt;&gt;""),IFERROR(INDEX(Crawl!$A1120:$DZ1120,1,Rules!$H$13),"")&amp;"","")))</f>
        <v/>
      </c>
      <c r="J1121" s="19">
        <f>IF(A1121="","",IF(IFERROR(INDEX(Crawl!$A1120:$DZ1120,1,Rules!$H$14),"")&amp;""="","",IFERROR(INDEX(Crawl!$A1120:$DZ1120,1,Rules!$H$14),"")))</f>
        <v/>
      </c>
      <c r="K1121">
        <f>IF(A1121="","",IFERROR(SUMIFS('GSC current'!$J$2:$J$2001,'GSC current'!$I$2:$I$2001,B1121),0))</f>
        <v/>
      </c>
      <c r="L1121">
        <f>IF(A1121="","",IFERROR(SUMIFS('GSC current'!$K$2:$K$2001,'GSC current'!$I$2:$I$2001,B1121),0))</f>
        <v/>
      </c>
      <c r="M1121" s="20">
        <f>IF(A1121="","",IF(N(L1121)&gt;0,K1121/L1121,""))</f>
        <v/>
      </c>
      <c r="N1121" s="21">
        <f>IF(A1121="","",IF(N(L1121)&gt;0,SUMIFS('GSC current'!$L$2:$L$2001,'GSC current'!$I$2:$I$2001,B1121)/L1121,""))</f>
        <v/>
      </c>
      <c r="O1121">
        <f>IF(A1121="","",IFERROR(SUMIFS('GSC previous'!$J$2:$J$2001,'GSC previous'!$I$2:$I$2001,B1121),0))</f>
        <v/>
      </c>
      <c r="P1121" s="22">
        <f>IF(A1121="","",IF(N(O1121)&gt;0,(K1121-O1121)/O1121,""))</f>
        <v/>
      </c>
      <c r="Q1121">
        <f>IF(A1121="","",IFERROR(SUMIFS(GA4!$P$2:$P$2001,GA4!$O$2:$O$2001,B1121),0))</f>
        <v/>
      </c>
      <c r="R1121" s="23">
        <f>IF(A1121="","",IF(N(Q1121)&gt;0,SUMIFS(GA4!$Q$2:$Q$2001,GA4!$O$2:$O$2001,B1121)/Q1121,""))</f>
        <v/>
      </c>
      <c r="S1121">
        <f>IF(A1121="","",IFERROR(SUMIFS(GA4!$R$2:$R$2001,GA4!$O$2:$O$2001,B1121),0))</f>
        <v/>
      </c>
      <c r="T1121">
        <f>IF(A1121="","",IF(AND(ISNUMBER(F1121),LEFT(C1121&amp;"",1)="2"),IF(F1121&lt;Rules!$B$9,"Yes","No"),"No"))</f>
        <v/>
      </c>
      <c r="U1121">
        <f>IF(A1121="","",IF(AND(N(O1121)&gt;=Rules!$B$8,ISNUMBER(P1121)),IF(P1121&lt;=-Rules!$B$7,"Yes","No"),"No"))</f>
        <v/>
      </c>
      <c r="V1121">
        <f>IF(A1121="","",IF(AND(N(L1121)&gt;=Rules!$B$6,ISNUMBER(N1121)),IF(AND(N1121&gt;=Rules!$B$10,N1121&lt;=Rules!$B$11),"Yes","No"),"No"))</f>
        <v/>
      </c>
      <c r="W1121">
        <f>IF(A1121="","",IF(I1121&lt;&gt;"","Yes","No"))</f>
        <v/>
      </c>
      <c r="X1121">
        <f>IF(I1121="","",IF(SUMIFS($K$3:$K$2002,$A$3:$A$2002,SUBSTITUTE(SUBSTITUTE(I1121,"?","~?"),"*","~*"))&gt;N(K1121),"Yes","No"))</f>
        <v/>
      </c>
      <c r="Y1121">
        <f>IF(A1121="","",IF(N(S1121)&gt;0,"Yes","No"))</f>
        <v/>
      </c>
      <c r="Z1121">
        <f>IF(A1121="","",IF(AND(N(K1121)&lt;Rules!$B$5,N(L1121)&lt;Rules!$B$6,N(Q1121)&lt;Rules!$B$13,Y1121="No"),"Yes","No"))</f>
        <v/>
      </c>
      <c r="AA1121">
        <f>IF(A1121="","",IF(LEFT(C1121&amp;"",1)="3","Redirect",IF(OR(LEFT(C1121&amp;"",1)="4",LEFT(C1121&amp;"",1)="5"),IF(OR(N(K1121)&gt;0,N(AC1121)&gt;=Rules!$B$14),"Redirect","Prune"),IF(D1121="Non-Indexable","Keep",IF(AND(W1121="Yes",X1121="Yes",Y1121="No"),"Merge",IF(OR(U1121="Yes",V1121="Yes",AND(T1121="Yes",N(L1121)&gt;=Rules!$B$6)),"Update",IF(Z1121="Yes",IF(N(AC1121)&gt;=Rules!$B$14,"Redirect","Prune"),"Keep")))))))</f>
        <v/>
      </c>
      <c r="AB1121">
        <f>IF(A1121="","",IF(LEFT(C1121&amp;"",1)="3","Already redirects ("&amp;C1121&amp;"). Update internal links to point at the final URL.",IF(OR(LEFT(C1121&amp;"",1)="4",LEFT(C1121&amp;"",1)="5"),IF(AA1121="Redirect","Returns "&amp;C1121&amp;" but still has "&amp;N(K1121)&amp;" clicks and "&amp;N(AC1121)&amp;" referring domains. 301 it to the closest live page.","Returns "&amp;C1121&amp;" with no clicks or links. Remove internal links and let it 404 or 410."),IF(D1121="Non-Indexable","Non-indexable ("&amp;E1121&amp;"). Keep if that is intentional; otherwise fix the canonical or noindex.",IF(AA1121="Merge","Overlaps with "&amp;I1121&amp;IF(N(J1121)&gt;0," (similarity "&amp;TEXT(J1121,"0.00")&amp;")","")&amp;", which gets more clicks. Merge the useful parts into it and 301 this URL.",IF(AA1121="Update",MID(IF(U1121="Yes","; Clicks down "&amp;TEXT(-P1121,"0%")&amp;" on the previous period","")&amp;IF(V1121="Yes","; Average position "&amp;TEXT(N1121,"0.0")&amp;" on "&amp;TEXT(L1121,"#,##0")&amp;" impressions (striking distance)","")&amp;IF(AND(T1121="Yes",N(L1121)&gt;=Rules!$B$6),"; Thin ("&amp;F1121&amp;" words) but has search demand",""),3,400),IF(AA1121="Prune","Low value: "&amp;N(K1121)&amp;" clicks, "&amp;N(L1121)&amp;" impressions, "&amp;N(Q1121)&amp;" sessions, no key events. Remove or noindex it and update internal links.",IF(AA1121="Redirect","Low value but "&amp;N(AC1121)&amp;" referring domains. 301 it to the closest relevant page to keep those links.",IF(AND(Z1121="No",Y1121="Yes",N(K1121)&lt;Rules!$B$5),"Low search traffic but it converts (key events: "&amp;S1121&amp;"). Keep it and link to it.",IF(W1121="Yes","Stronger than the page it overlaps ("&amp;I1121&amp;"). Keep; merge that page into this one.","Healthy: "&amp;N(K1121)&amp;" clicks"&amp;IF(ISNUMBER(N1121),", average position "&amp;TEXT(N1121,"0.0"),"")&amp;". Keep and monitor."))))))))))</f>
        <v/>
      </c>
      <c r="AE1121">
        <f>IF(A1121="","",IF(AD1121&lt;&gt;"",AD1121,AA1121))</f>
        <v/>
      </c>
    </row>
    <row r="1122">
      <c r="A1122">
        <f>IF(Crawl!A1121="","",Crawl!A1121)</f>
        <v/>
      </c>
      <c r="B1122">
        <f>IF(A1122="","",Crawl!EC1121)</f>
        <v/>
      </c>
      <c r="C1122">
        <f>IF(A1122="","",IFERROR(INDEX(Crawl!$A1121:$DZ1121,1,Rules!$H$6),""))</f>
        <v/>
      </c>
      <c r="D1122">
        <f>IF(A1122="","",IFERROR(INDEX(Crawl!$A1121:$DZ1121,1,Rules!$H$7),"")&amp;"")</f>
        <v/>
      </c>
      <c r="E1122">
        <f>IF(A1122="","",IFERROR(INDEX(Crawl!$A1121:$DZ1121,1,Rules!$H$8),"")&amp;"")</f>
        <v/>
      </c>
      <c r="F1122">
        <f>IF(A1122="","",IFERROR(INDEX(Crawl!$A1121:$DZ1121,1,Rules!$H$9),""))</f>
        <v/>
      </c>
      <c r="G1122">
        <f>IF(A1122="","",IFERROR(INDEX(Crawl!$A1121:$DZ1121,1,Rules!$H$10),""))</f>
        <v/>
      </c>
      <c r="H1122">
        <f>IF(A1122="","",IFERROR(INDEX(Crawl!$A1121:$DZ1121,1,Rules!$H$12),""))</f>
        <v/>
      </c>
      <c r="I1122">
        <f>IF(A1122="","",IF(AND(N(H1122)&gt;0,IFERROR(INDEX(Crawl!$A1121:$DZ1121,1,Rules!$H$11),"")&amp;""&lt;&gt;""),IFERROR(INDEX(Crawl!$A1121:$DZ1121,1,Rules!$H$11),"")&amp;"",IF(AND(ISNUMBER(J1122),N(J1122)&gt;=Rules!$B$12,IFERROR(INDEX(Crawl!$A1121:$DZ1121,1,Rules!$H$13),"")&amp;""&lt;&gt;""),IFERROR(INDEX(Crawl!$A1121:$DZ1121,1,Rules!$H$13),"")&amp;"","")))</f>
        <v/>
      </c>
      <c r="J1122" s="19">
        <f>IF(A1122="","",IF(IFERROR(INDEX(Crawl!$A1121:$DZ1121,1,Rules!$H$14),"")&amp;""="","",IFERROR(INDEX(Crawl!$A1121:$DZ1121,1,Rules!$H$14),"")))</f>
        <v/>
      </c>
      <c r="K1122">
        <f>IF(A1122="","",IFERROR(SUMIFS('GSC current'!$J$2:$J$2001,'GSC current'!$I$2:$I$2001,B1122),0))</f>
        <v/>
      </c>
      <c r="L1122">
        <f>IF(A1122="","",IFERROR(SUMIFS('GSC current'!$K$2:$K$2001,'GSC current'!$I$2:$I$2001,B1122),0))</f>
        <v/>
      </c>
      <c r="M1122" s="20">
        <f>IF(A1122="","",IF(N(L1122)&gt;0,K1122/L1122,""))</f>
        <v/>
      </c>
      <c r="N1122" s="21">
        <f>IF(A1122="","",IF(N(L1122)&gt;0,SUMIFS('GSC current'!$L$2:$L$2001,'GSC current'!$I$2:$I$2001,B1122)/L1122,""))</f>
        <v/>
      </c>
      <c r="O1122">
        <f>IF(A1122="","",IFERROR(SUMIFS('GSC previous'!$J$2:$J$2001,'GSC previous'!$I$2:$I$2001,B1122),0))</f>
        <v/>
      </c>
      <c r="P1122" s="22">
        <f>IF(A1122="","",IF(N(O1122)&gt;0,(K1122-O1122)/O1122,""))</f>
        <v/>
      </c>
      <c r="Q1122">
        <f>IF(A1122="","",IFERROR(SUMIFS(GA4!$P$2:$P$2001,GA4!$O$2:$O$2001,B1122),0))</f>
        <v/>
      </c>
      <c r="R1122" s="23">
        <f>IF(A1122="","",IF(N(Q1122)&gt;0,SUMIFS(GA4!$Q$2:$Q$2001,GA4!$O$2:$O$2001,B1122)/Q1122,""))</f>
        <v/>
      </c>
      <c r="S1122">
        <f>IF(A1122="","",IFERROR(SUMIFS(GA4!$R$2:$R$2001,GA4!$O$2:$O$2001,B1122),0))</f>
        <v/>
      </c>
      <c r="T1122">
        <f>IF(A1122="","",IF(AND(ISNUMBER(F1122),LEFT(C1122&amp;"",1)="2"),IF(F1122&lt;Rules!$B$9,"Yes","No"),"No"))</f>
        <v/>
      </c>
      <c r="U1122">
        <f>IF(A1122="","",IF(AND(N(O1122)&gt;=Rules!$B$8,ISNUMBER(P1122)),IF(P1122&lt;=-Rules!$B$7,"Yes","No"),"No"))</f>
        <v/>
      </c>
      <c r="V1122">
        <f>IF(A1122="","",IF(AND(N(L1122)&gt;=Rules!$B$6,ISNUMBER(N1122)),IF(AND(N1122&gt;=Rules!$B$10,N1122&lt;=Rules!$B$11),"Yes","No"),"No"))</f>
        <v/>
      </c>
      <c r="W1122">
        <f>IF(A1122="","",IF(I1122&lt;&gt;"","Yes","No"))</f>
        <v/>
      </c>
      <c r="X1122">
        <f>IF(I1122="","",IF(SUMIFS($K$3:$K$2002,$A$3:$A$2002,SUBSTITUTE(SUBSTITUTE(I1122,"?","~?"),"*","~*"))&gt;N(K1122),"Yes","No"))</f>
        <v/>
      </c>
      <c r="Y1122">
        <f>IF(A1122="","",IF(N(S1122)&gt;0,"Yes","No"))</f>
        <v/>
      </c>
      <c r="Z1122">
        <f>IF(A1122="","",IF(AND(N(K1122)&lt;Rules!$B$5,N(L1122)&lt;Rules!$B$6,N(Q1122)&lt;Rules!$B$13,Y1122="No"),"Yes","No"))</f>
        <v/>
      </c>
      <c r="AA1122">
        <f>IF(A1122="","",IF(LEFT(C1122&amp;"",1)="3","Redirect",IF(OR(LEFT(C1122&amp;"",1)="4",LEFT(C1122&amp;"",1)="5"),IF(OR(N(K1122)&gt;0,N(AC1122)&gt;=Rules!$B$14),"Redirect","Prune"),IF(D1122="Non-Indexable","Keep",IF(AND(W1122="Yes",X1122="Yes",Y1122="No"),"Merge",IF(OR(U1122="Yes",V1122="Yes",AND(T1122="Yes",N(L1122)&gt;=Rules!$B$6)),"Update",IF(Z1122="Yes",IF(N(AC1122)&gt;=Rules!$B$14,"Redirect","Prune"),"Keep")))))))</f>
        <v/>
      </c>
      <c r="AB1122">
        <f>IF(A1122="","",IF(LEFT(C1122&amp;"",1)="3","Already redirects ("&amp;C1122&amp;"). Update internal links to point at the final URL.",IF(OR(LEFT(C1122&amp;"",1)="4",LEFT(C1122&amp;"",1)="5"),IF(AA1122="Redirect","Returns "&amp;C1122&amp;" but still has "&amp;N(K1122)&amp;" clicks and "&amp;N(AC1122)&amp;" referring domains. 301 it to the closest live page.","Returns "&amp;C1122&amp;" with no clicks or links. Remove internal links and let it 404 or 410."),IF(D1122="Non-Indexable","Non-indexable ("&amp;E1122&amp;"). Keep if that is intentional; otherwise fix the canonical or noindex.",IF(AA1122="Merge","Overlaps with "&amp;I1122&amp;IF(N(J1122)&gt;0," (similarity "&amp;TEXT(J1122,"0.00")&amp;")","")&amp;", which gets more clicks. Merge the useful parts into it and 301 this URL.",IF(AA1122="Update",MID(IF(U1122="Yes","; Clicks down "&amp;TEXT(-P1122,"0%")&amp;" on the previous period","")&amp;IF(V1122="Yes","; Average position "&amp;TEXT(N1122,"0.0")&amp;" on "&amp;TEXT(L1122,"#,##0")&amp;" impressions (striking distance)","")&amp;IF(AND(T1122="Yes",N(L1122)&gt;=Rules!$B$6),"; Thin ("&amp;F1122&amp;" words) but has search demand",""),3,400),IF(AA1122="Prune","Low value: "&amp;N(K1122)&amp;" clicks, "&amp;N(L1122)&amp;" impressions, "&amp;N(Q1122)&amp;" sessions, no key events. Remove or noindex it and update internal links.",IF(AA1122="Redirect","Low value but "&amp;N(AC1122)&amp;" referring domains. 301 it to the closest relevant page to keep those links.",IF(AND(Z1122="No",Y1122="Yes",N(K1122)&lt;Rules!$B$5),"Low search traffic but it converts (key events: "&amp;S1122&amp;"). Keep it and link to it.",IF(W1122="Yes","Stronger than the page it overlaps ("&amp;I1122&amp;"). Keep; merge that page into this one.","Healthy: "&amp;N(K1122)&amp;" clicks"&amp;IF(ISNUMBER(N1122),", average position "&amp;TEXT(N1122,"0.0"),"")&amp;". Keep and monitor."))))))))))</f>
        <v/>
      </c>
      <c r="AE1122">
        <f>IF(A1122="","",IF(AD1122&lt;&gt;"",AD1122,AA1122))</f>
        <v/>
      </c>
    </row>
    <row r="1123">
      <c r="A1123">
        <f>IF(Crawl!A1122="","",Crawl!A1122)</f>
        <v/>
      </c>
      <c r="B1123">
        <f>IF(A1123="","",Crawl!EC1122)</f>
        <v/>
      </c>
      <c r="C1123">
        <f>IF(A1123="","",IFERROR(INDEX(Crawl!$A1122:$DZ1122,1,Rules!$H$6),""))</f>
        <v/>
      </c>
      <c r="D1123">
        <f>IF(A1123="","",IFERROR(INDEX(Crawl!$A1122:$DZ1122,1,Rules!$H$7),"")&amp;"")</f>
        <v/>
      </c>
      <c r="E1123">
        <f>IF(A1123="","",IFERROR(INDEX(Crawl!$A1122:$DZ1122,1,Rules!$H$8),"")&amp;"")</f>
        <v/>
      </c>
      <c r="F1123">
        <f>IF(A1123="","",IFERROR(INDEX(Crawl!$A1122:$DZ1122,1,Rules!$H$9),""))</f>
        <v/>
      </c>
      <c r="G1123">
        <f>IF(A1123="","",IFERROR(INDEX(Crawl!$A1122:$DZ1122,1,Rules!$H$10),""))</f>
        <v/>
      </c>
      <c r="H1123">
        <f>IF(A1123="","",IFERROR(INDEX(Crawl!$A1122:$DZ1122,1,Rules!$H$12),""))</f>
        <v/>
      </c>
      <c r="I1123">
        <f>IF(A1123="","",IF(AND(N(H1123)&gt;0,IFERROR(INDEX(Crawl!$A1122:$DZ1122,1,Rules!$H$11),"")&amp;""&lt;&gt;""),IFERROR(INDEX(Crawl!$A1122:$DZ1122,1,Rules!$H$11),"")&amp;"",IF(AND(ISNUMBER(J1123),N(J1123)&gt;=Rules!$B$12,IFERROR(INDEX(Crawl!$A1122:$DZ1122,1,Rules!$H$13),"")&amp;""&lt;&gt;""),IFERROR(INDEX(Crawl!$A1122:$DZ1122,1,Rules!$H$13),"")&amp;"","")))</f>
        <v/>
      </c>
      <c r="J1123" s="19">
        <f>IF(A1123="","",IF(IFERROR(INDEX(Crawl!$A1122:$DZ1122,1,Rules!$H$14),"")&amp;""="","",IFERROR(INDEX(Crawl!$A1122:$DZ1122,1,Rules!$H$14),"")))</f>
        <v/>
      </c>
      <c r="K1123">
        <f>IF(A1123="","",IFERROR(SUMIFS('GSC current'!$J$2:$J$2001,'GSC current'!$I$2:$I$2001,B1123),0))</f>
        <v/>
      </c>
      <c r="L1123">
        <f>IF(A1123="","",IFERROR(SUMIFS('GSC current'!$K$2:$K$2001,'GSC current'!$I$2:$I$2001,B1123),0))</f>
        <v/>
      </c>
      <c r="M1123" s="20">
        <f>IF(A1123="","",IF(N(L1123)&gt;0,K1123/L1123,""))</f>
        <v/>
      </c>
      <c r="N1123" s="21">
        <f>IF(A1123="","",IF(N(L1123)&gt;0,SUMIFS('GSC current'!$L$2:$L$2001,'GSC current'!$I$2:$I$2001,B1123)/L1123,""))</f>
        <v/>
      </c>
      <c r="O1123">
        <f>IF(A1123="","",IFERROR(SUMIFS('GSC previous'!$J$2:$J$2001,'GSC previous'!$I$2:$I$2001,B1123),0))</f>
        <v/>
      </c>
      <c r="P1123" s="22">
        <f>IF(A1123="","",IF(N(O1123)&gt;0,(K1123-O1123)/O1123,""))</f>
        <v/>
      </c>
      <c r="Q1123">
        <f>IF(A1123="","",IFERROR(SUMIFS(GA4!$P$2:$P$2001,GA4!$O$2:$O$2001,B1123),0))</f>
        <v/>
      </c>
      <c r="R1123" s="23">
        <f>IF(A1123="","",IF(N(Q1123)&gt;0,SUMIFS(GA4!$Q$2:$Q$2001,GA4!$O$2:$O$2001,B1123)/Q1123,""))</f>
        <v/>
      </c>
      <c r="S1123">
        <f>IF(A1123="","",IFERROR(SUMIFS(GA4!$R$2:$R$2001,GA4!$O$2:$O$2001,B1123),0))</f>
        <v/>
      </c>
      <c r="T1123">
        <f>IF(A1123="","",IF(AND(ISNUMBER(F1123),LEFT(C1123&amp;"",1)="2"),IF(F1123&lt;Rules!$B$9,"Yes","No"),"No"))</f>
        <v/>
      </c>
      <c r="U1123">
        <f>IF(A1123="","",IF(AND(N(O1123)&gt;=Rules!$B$8,ISNUMBER(P1123)),IF(P1123&lt;=-Rules!$B$7,"Yes","No"),"No"))</f>
        <v/>
      </c>
      <c r="V1123">
        <f>IF(A1123="","",IF(AND(N(L1123)&gt;=Rules!$B$6,ISNUMBER(N1123)),IF(AND(N1123&gt;=Rules!$B$10,N1123&lt;=Rules!$B$11),"Yes","No"),"No"))</f>
        <v/>
      </c>
      <c r="W1123">
        <f>IF(A1123="","",IF(I1123&lt;&gt;"","Yes","No"))</f>
        <v/>
      </c>
      <c r="X1123">
        <f>IF(I1123="","",IF(SUMIFS($K$3:$K$2002,$A$3:$A$2002,SUBSTITUTE(SUBSTITUTE(I1123,"?","~?"),"*","~*"))&gt;N(K1123),"Yes","No"))</f>
        <v/>
      </c>
      <c r="Y1123">
        <f>IF(A1123="","",IF(N(S1123)&gt;0,"Yes","No"))</f>
        <v/>
      </c>
      <c r="Z1123">
        <f>IF(A1123="","",IF(AND(N(K1123)&lt;Rules!$B$5,N(L1123)&lt;Rules!$B$6,N(Q1123)&lt;Rules!$B$13,Y1123="No"),"Yes","No"))</f>
        <v/>
      </c>
      <c r="AA1123">
        <f>IF(A1123="","",IF(LEFT(C1123&amp;"",1)="3","Redirect",IF(OR(LEFT(C1123&amp;"",1)="4",LEFT(C1123&amp;"",1)="5"),IF(OR(N(K1123)&gt;0,N(AC1123)&gt;=Rules!$B$14),"Redirect","Prune"),IF(D1123="Non-Indexable","Keep",IF(AND(W1123="Yes",X1123="Yes",Y1123="No"),"Merge",IF(OR(U1123="Yes",V1123="Yes",AND(T1123="Yes",N(L1123)&gt;=Rules!$B$6)),"Update",IF(Z1123="Yes",IF(N(AC1123)&gt;=Rules!$B$14,"Redirect","Prune"),"Keep")))))))</f>
        <v/>
      </c>
      <c r="AB1123">
        <f>IF(A1123="","",IF(LEFT(C1123&amp;"",1)="3","Already redirects ("&amp;C1123&amp;"). Update internal links to point at the final URL.",IF(OR(LEFT(C1123&amp;"",1)="4",LEFT(C1123&amp;"",1)="5"),IF(AA1123="Redirect","Returns "&amp;C1123&amp;" but still has "&amp;N(K1123)&amp;" clicks and "&amp;N(AC1123)&amp;" referring domains. 301 it to the closest live page.","Returns "&amp;C1123&amp;" with no clicks or links. Remove internal links and let it 404 or 410."),IF(D1123="Non-Indexable","Non-indexable ("&amp;E1123&amp;"). Keep if that is intentional; otherwise fix the canonical or noindex.",IF(AA1123="Merge","Overlaps with "&amp;I1123&amp;IF(N(J1123)&gt;0," (similarity "&amp;TEXT(J1123,"0.00")&amp;")","")&amp;", which gets more clicks. Merge the useful parts into it and 301 this URL.",IF(AA1123="Update",MID(IF(U1123="Yes","; Clicks down "&amp;TEXT(-P1123,"0%")&amp;" on the previous period","")&amp;IF(V1123="Yes","; Average position "&amp;TEXT(N1123,"0.0")&amp;" on "&amp;TEXT(L1123,"#,##0")&amp;" impressions (striking distance)","")&amp;IF(AND(T1123="Yes",N(L1123)&gt;=Rules!$B$6),"; Thin ("&amp;F1123&amp;" words) but has search demand",""),3,400),IF(AA1123="Prune","Low value: "&amp;N(K1123)&amp;" clicks, "&amp;N(L1123)&amp;" impressions, "&amp;N(Q1123)&amp;" sessions, no key events. Remove or noindex it and update internal links.",IF(AA1123="Redirect","Low value but "&amp;N(AC1123)&amp;" referring domains. 301 it to the closest relevant page to keep those links.",IF(AND(Z1123="No",Y1123="Yes",N(K1123)&lt;Rules!$B$5),"Low search traffic but it converts (key events: "&amp;S1123&amp;"). Keep it and link to it.",IF(W1123="Yes","Stronger than the page it overlaps ("&amp;I1123&amp;"). Keep; merge that page into this one.","Healthy: "&amp;N(K1123)&amp;" clicks"&amp;IF(ISNUMBER(N1123),", average position "&amp;TEXT(N1123,"0.0"),"")&amp;". Keep and monitor."))))))))))</f>
        <v/>
      </c>
      <c r="AE1123">
        <f>IF(A1123="","",IF(AD1123&lt;&gt;"",AD1123,AA1123))</f>
        <v/>
      </c>
    </row>
    <row r="1124">
      <c r="A1124">
        <f>IF(Crawl!A1123="","",Crawl!A1123)</f>
        <v/>
      </c>
      <c r="B1124">
        <f>IF(A1124="","",Crawl!EC1123)</f>
        <v/>
      </c>
      <c r="C1124">
        <f>IF(A1124="","",IFERROR(INDEX(Crawl!$A1123:$DZ1123,1,Rules!$H$6),""))</f>
        <v/>
      </c>
      <c r="D1124">
        <f>IF(A1124="","",IFERROR(INDEX(Crawl!$A1123:$DZ1123,1,Rules!$H$7),"")&amp;"")</f>
        <v/>
      </c>
      <c r="E1124">
        <f>IF(A1124="","",IFERROR(INDEX(Crawl!$A1123:$DZ1123,1,Rules!$H$8),"")&amp;"")</f>
        <v/>
      </c>
      <c r="F1124">
        <f>IF(A1124="","",IFERROR(INDEX(Crawl!$A1123:$DZ1123,1,Rules!$H$9),""))</f>
        <v/>
      </c>
      <c r="G1124">
        <f>IF(A1124="","",IFERROR(INDEX(Crawl!$A1123:$DZ1123,1,Rules!$H$10),""))</f>
        <v/>
      </c>
      <c r="H1124">
        <f>IF(A1124="","",IFERROR(INDEX(Crawl!$A1123:$DZ1123,1,Rules!$H$12),""))</f>
        <v/>
      </c>
      <c r="I1124">
        <f>IF(A1124="","",IF(AND(N(H1124)&gt;0,IFERROR(INDEX(Crawl!$A1123:$DZ1123,1,Rules!$H$11),"")&amp;""&lt;&gt;""),IFERROR(INDEX(Crawl!$A1123:$DZ1123,1,Rules!$H$11),"")&amp;"",IF(AND(ISNUMBER(J1124),N(J1124)&gt;=Rules!$B$12,IFERROR(INDEX(Crawl!$A1123:$DZ1123,1,Rules!$H$13),"")&amp;""&lt;&gt;""),IFERROR(INDEX(Crawl!$A1123:$DZ1123,1,Rules!$H$13),"")&amp;"","")))</f>
        <v/>
      </c>
      <c r="J1124" s="19">
        <f>IF(A1124="","",IF(IFERROR(INDEX(Crawl!$A1123:$DZ1123,1,Rules!$H$14),"")&amp;""="","",IFERROR(INDEX(Crawl!$A1123:$DZ1123,1,Rules!$H$14),"")))</f>
        <v/>
      </c>
      <c r="K1124">
        <f>IF(A1124="","",IFERROR(SUMIFS('GSC current'!$J$2:$J$2001,'GSC current'!$I$2:$I$2001,B1124),0))</f>
        <v/>
      </c>
      <c r="L1124">
        <f>IF(A1124="","",IFERROR(SUMIFS('GSC current'!$K$2:$K$2001,'GSC current'!$I$2:$I$2001,B1124),0))</f>
        <v/>
      </c>
      <c r="M1124" s="20">
        <f>IF(A1124="","",IF(N(L1124)&gt;0,K1124/L1124,""))</f>
        <v/>
      </c>
      <c r="N1124" s="21">
        <f>IF(A1124="","",IF(N(L1124)&gt;0,SUMIFS('GSC current'!$L$2:$L$2001,'GSC current'!$I$2:$I$2001,B1124)/L1124,""))</f>
        <v/>
      </c>
      <c r="O1124">
        <f>IF(A1124="","",IFERROR(SUMIFS('GSC previous'!$J$2:$J$2001,'GSC previous'!$I$2:$I$2001,B1124),0))</f>
        <v/>
      </c>
      <c r="P1124" s="22">
        <f>IF(A1124="","",IF(N(O1124)&gt;0,(K1124-O1124)/O1124,""))</f>
        <v/>
      </c>
      <c r="Q1124">
        <f>IF(A1124="","",IFERROR(SUMIFS(GA4!$P$2:$P$2001,GA4!$O$2:$O$2001,B1124),0))</f>
        <v/>
      </c>
      <c r="R1124" s="23">
        <f>IF(A1124="","",IF(N(Q1124)&gt;0,SUMIFS(GA4!$Q$2:$Q$2001,GA4!$O$2:$O$2001,B1124)/Q1124,""))</f>
        <v/>
      </c>
      <c r="S1124">
        <f>IF(A1124="","",IFERROR(SUMIFS(GA4!$R$2:$R$2001,GA4!$O$2:$O$2001,B1124),0))</f>
        <v/>
      </c>
      <c r="T1124">
        <f>IF(A1124="","",IF(AND(ISNUMBER(F1124),LEFT(C1124&amp;"",1)="2"),IF(F1124&lt;Rules!$B$9,"Yes","No"),"No"))</f>
        <v/>
      </c>
      <c r="U1124">
        <f>IF(A1124="","",IF(AND(N(O1124)&gt;=Rules!$B$8,ISNUMBER(P1124)),IF(P1124&lt;=-Rules!$B$7,"Yes","No"),"No"))</f>
        <v/>
      </c>
      <c r="V1124">
        <f>IF(A1124="","",IF(AND(N(L1124)&gt;=Rules!$B$6,ISNUMBER(N1124)),IF(AND(N1124&gt;=Rules!$B$10,N1124&lt;=Rules!$B$11),"Yes","No"),"No"))</f>
        <v/>
      </c>
      <c r="W1124">
        <f>IF(A1124="","",IF(I1124&lt;&gt;"","Yes","No"))</f>
        <v/>
      </c>
      <c r="X1124">
        <f>IF(I1124="","",IF(SUMIFS($K$3:$K$2002,$A$3:$A$2002,SUBSTITUTE(SUBSTITUTE(I1124,"?","~?"),"*","~*"))&gt;N(K1124),"Yes","No"))</f>
        <v/>
      </c>
      <c r="Y1124">
        <f>IF(A1124="","",IF(N(S1124)&gt;0,"Yes","No"))</f>
        <v/>
      </c>
      <c r="Z1124">
        <f>IF(A1124="","",IF(AND(N(K1124)&lt;Rules!$B$5,N(L1124)&lt;Rules!$B$6,N(Q1124)&lt;Rules!$B$13,Y1124="No"),"Yes","No"))</f>
        <v/>
      </c>
      <c r="AA1124">
        <f>IF(A1124="","",IF(LEFT(C1124&amp;"",1)="3","Redirect",IF(OR(LEFT(C1124&amp;"",1)="4",LEFT(C1124&amp;"",1)="5"),IF(OR(N(K1124)&gt;0,N(AC1124)&gt;=Rules!$B$14),"Redirect","Prune"),IF(D1124="Non-Indexable","Keep",IF(AND(W1124="Yes",X1124="Yes",Y1124="No"),"Merge",IF(OR(U1124="Yes",V1124="Yes",AND(T1124="Yes",N(L1124)&gt;=Rules!$B$6)),"Update",IF(Z1124="Yes",IF(N(AC1124)&gt;=Rules!$B$14,"Redirect","Prune"),"Keep")))))))</f>
        <v/>
      </c>
      <c r="AB1124">
        <f>IF(A1124="","",IF(LEFT(C1124&amp;"",1)="3","Already redirects ("&amp;C1124&amp;"). Update internal links to point at the final URL.",IF(OR(LEFT(C1124&amp;"",1)="4",LEFT(C1124&amp;"",1)="5"),IF(AA1124="Redirect","Returns "&amp;C1124&amp;" but still has "&amp;N(K1124)&amp;" clicks and "&amp;N(AC1124)&amp;" referring domains. 301 it to the closest live page.","Returns "&amp;C1124&amp;" with no clicks or links. Remove internal links and let it 404 or 410."),IF(D1124="Non-Indexable","Non-indexable ("&amp;E1124&amp;"). Keep if that is intentional; otherwise fix the canonical or noindex.",IF(AA1124="Merge","Overlaps with "&amp;I1124&amp;IF(N(J1124)&gt;0," (similarity "&amp;TEXT(J1124,"0.00")&amp;")","")&amp;", which gets more clicks. Merge the useful parts into it and 301 this URL.",IF(AA1124="Update",MID(IF(U1124="Yes","; Clicks down "&amp;TEXT(-P1124,"0%")&amp;" on the previous period","")&amp;IF(V1124="Yes","; Average position "&amp;TEXT(N1124,"0.0")&amp;" on "&amp;TEXT(L1124,"#,##0")&amp;" impressions (striking distance)","")&amp;IF(AND(T1124="Yes",N(L1124)&gt;=Rules!$B$6),"; Thin ("&amp;F1124&amp;" words) but has search demand",""),3,400),IF(AA1124="Prune","Low value: "&amp;N(K1124)&amp;" clicks, "&amp;N(L1124)&amp;" impressions, "&amp;N(Q1124)&amp;" sessions, no key events. Remove or noindex it and update internal links.",IF(AA1124="Redirect","Low value but "&amp;N(AC1124)&amp;" referring domains. 301 it to the closest relevant page to keep those links.",IF(AND(Z1124="No",Y1124="Yes",N(K1124)&lt;Rules!$B$5),"Low search traffic but it converts (key events: "&amp;S1124&amp;"). Keep it and link to it.",IF(W1124="Yes","Stronger than the page it overlaps ("&amp;I1124&amp;"). Keep; merge that page into this one.","Healthy: "&amp;N(K1124)&amp;" clicks"&amp;IF(ISNUMBER(N1124),", average position "&amp;TEXT(N1124,"0.0"),"")&amp;". Keep and monitor."))))))))))</f>
        <v/>
      </c>
      <c r="AE1124">
        <f>IF(A1124="","",IF(AD1124&lt;&gt;"",AD1124,AA1124))</f>
        <v/>
      </c>
    </row>
    <row r="1125">
      <c r="A1125">
        <f>IF(Crawl!A1124="","",Crawl!A1124)</f>
        <v/>
      </c>
      <c r="B1125">
        <f>IF(A1125="","",Crawl!EC1124)</f>
        <v/>
      </c>
      <c r="C1125">
        <f>IF(A1125="","",IFERROR(INDEX(Crawl!$A1124:$DZ1124,1,Rules!$H$6),""))</f>
        <v/>
      </c>
      <c r="D1125">
        <f>IF(A1125="","",IFERROR(INDEX(Crawl!$A1124:$DZ1124,1,Rules!$H$7),"")&amp;"")</f>
        <v/>
      </c>
      <c r="E1125">
        <f>IF(A1125="","",IFERROR(INDEX(Crawl!$A1124:$DZ1124,1,Rules!$H$8),"")&amp;"")</f>
        <v/>
      </c>
      <c r="F1125">
        <f>IF(A1125="","",IFERROR(INDEX(Crawl!$A1124:$DZ1124,1,Rules!$H$9),""))</f>
        <v/>
      </c>
      <c r="G1125">
        <f>IF(A1125="","",IFERROR(INDEX(Crawl!$A1124:$DZ1124,1,Rules!$H$10),""))</f>
        <v/>
      </c>
      <c r="H1125">
        <f>IF(A1125="","",IFERROR(INDEX(Crawl!$A1124:$DZ1124,1,Rules!$H$12),""))</f>
        <v/>
      </c>
      <c r="I1125">
        <f>IF(A1125="","",IF(AND(N(H1125)&gt;0,IFERROR(INDEX(Crawl!$A1124:$DZ1124,1,Rules!$H$11),"")&amp;""&lt;&gt;""),IFERROR(INDEX(Crawl!$A1124:$DZ1124,1,Rules!$H$11),"")&amp;"",IF(AND(ISNUMBER(J1125),N(J1125)&gt;=Rules!$B$12,IFERROR(INDEX(Crawl!$A1124:$DZ1124,1,Rules!$H$13),"")&amp;""&lt;&gt;""),IFERROR(INDEX(Crawl!$A1124:$DZ1124,1,Rules!$H$13),"")&amp;"","")))</f>
        <v/>
      </c>
      <c r="J1125" s="19">
        <f>IF(A1125="","",IF(IFERROR(INDEX(Crawl!$A1124:$DZ1124,1,Rules!$H$14),"")&amp;""="","",IFERROR(INDEX(Crawl!$A1124:$DZ1124,1,Rules!$H$14),"")))</f>
        <v/>
      </c>
      <c r="K1125">
        <f>IF(A1125="","",IFERROR(SUMIFS('GSC current'!$J$2:$J$2001,'GSC current'!$I$2:$I$2001,B1125),0))</f>
        <v/>
      </c>
      <c r="L1125">
        <f>IF(A1125="","",IFERROR(SUMIFS('GSC current'!$K$2:$K$2001,'GSC current'!$I$2:$I$2001,B1125),0))</f>
        <v/>
      </c>
      <c r="M1125" s="20">
        <f>IF(A1125="","",IF(N(L1125)&gt;0,K1125/L1125,""))</f>
        <v/>
      </c>
      <c r="N1125" s="21">
        <f>IF(A1125="","",IF(N(L1125)&gt;0,SUMIFS('GSC current'!$L$2:$L$2001,'GSC current'!$I$2:$I$2001,B1125)/L1125,""))</f>
        <v/>
      </c>
      <c r="O1125">
        <f>IF(A1125="","",IFERROR(SUMIFS('GSC previous'!$J$2:$J$2001,'GSC previous'!$I$2:$I$2001,B1125),0))</f>
        <v/>
      </c>
      <c r="P1125" s="22">
        <f>IF(A1125="","",IF(N(O1125)&gt;0,(K1125-O1125)/O1125,""))</f>
        <v/>
      </c>
      <c r="Q1125">
        <f>IF(A1125="","",IFERROR(SUMIFS(GA4!$P$2:$P$2001,GA4!$O$2:$O$2001,B1125),0))</f>
        <v/>
      </c>
      <c r="R1125" s="23">
        <f>IF(A1125="","",IF(N(Q1125)&gt;0,SUMIFS(GA4!$Q$2:$Q$2001,GA4!$O$2:$O$2001,B1125)/Q1125,""))</f>
        <v/>
      </c>
      <c r="S1125">
        <f>IF(A1125="","",IFERROR(SUMIFS(GA4!$R$2:$R$2001,GA4!$O$2:$O$2001,B1125),0))</f>
        <v/>
      </c>
      <c r="T1125">
        <f>IF(A1125="","",IF(AND(ISNUMBER(F1125),LEFT(C1125&amp;"",1)="2"),IF(F1125&lt;Rules!$B$9,"Yes","No"),"No"))</f>
        <v/>
      </c>
      <c r="U1125">
        <f>IF(A1125="","",IF(AND(N(O1125)&gt;=Rules!$B$8,ISNUMBER(P1125)),IF(P1125&lt;=-Rules!$B$7,"Yes","No"),"No"))</f>
        <v/>
      </c>
      <c r="V1125">
        <f>IF(A1125="","",IF(AND(N(L1125)&gt;=Rules!$B$6,ISNUMBER(N1125)),IF(AND(N1125&gt;=Rules!$B$10,N1125&lt;=Rules!$B$11),"Yes","No"),"No"))</f>
        <v/>
      </c>
      <c r="W1125">
        <f>IF(A1125="","",IF(I1125&lt;&gt;"","Yes","No"))</f>
        <v/>
      </c>
      <c r="X1125">
        <f>IF(I1125="","",IF(SUMIFS($K$3:$K$2002,$A$3:$A$2002,SUBSTITUTE(SUBSTITUTE(I1125,"?","~?"),"*","~*"))&gt;N(K1125),"Yes","No"))</f>
        <v/>
      </c>
      <c r="Y1125">
        <f>IF(A1125="","",IF(N(S1125)&gt;0,"Yes","No"))</f>
        <v/>
      </c>
      <c r="Z1125">
        <f>IF(A1125="","",IF(AND(N(K1125)&lt;Rules!$B$5,N(L1125)&lt;Rules!$B$6,N(Q1125)&lt;Rules!$B$13,Y1125="No"),"Yes","No"))</f>
        <v/>
      </c>
      <c r="AA1125">
        <f>IF(A1125="","",IF(LEFT(C1125&amp;"",1)="3","Redirect",IF(OR(LEFT(C1125&amp;"",1)="4",LEFT(C1125&amp;"",1)="5"),IF(OR(N(K1125)&gt;0,N(AC1125)&gt;=Rules!$B$14),"Redirect","Prune"),IF(D1125="Non-Indexable","Keep",IF(AND(W1125="Yes",X1125="Yes",Y1125="No"),"Merge",IF(OR(U1125="Yes",V1125="Yes",AND(T1125="Yes",N(L1125)&gt;=Rules!$B$6)),"Update",IF(Z1125="Yes",IF(N(AC1125)&gt;=Rules!$B$14,"Redirect","Prune"),"Keep")))))))</f>
        <v/>
      </c>
      <c r="AB1125">
        <f>IF(A1125="","",IF(LEFT(C1125&amp;"",1)="3","Already redirects ("&amp;C1125&amp;"). Update internal links to point at the final URL.",IF(OR(LEFT(C1125&amp;"",1)="4",LEFT(C1125&amp;"",1)="5"),IF(AA1125="Redirect","Returns "&amp;C1125&amp;" but still has "&amp;N(K1125)&amp;" clicks and "&amp;N(AC1125)&amp;" referring domains. 301 it to the closest live page.","Returns "&amp;C1125&amp;" with no clicks or links. Remove internal links and let it 404 or 410."),IF(D1125="Non-Indexable","Non-indexable ("&amp;E1125&amp;"). Keep if that is intentional; otherwise fix the canonical or noindex.",IF(AA1125="Merge","Overlaps with "&amp;I1125&amp;IF(N(J1125)&gt;0," (similarity "&amp;TEXT(J1125,"0.00")&amp;")","")&amp;", which gets more clicks. Merge the useful parts into it and 301 this URL.",IF(AA1125="Update",MID(IF(U1125="Yes","; Clicks down "&amp;TEXT(-P1125,"0%")&amp;" on the previous period","")&amp;IF(V1125="Yes","; Average position "&amp;TEXT(N1125,"0.0")&amp;" on "&amp;TEXT(L1125,"#,##0")&amp;" impressions (striking distance)","")&amp;IF(AND(T1125="Yes",N(L1125)&gt;=Rules!$B$6),"; Thin ("&amp;F1125&amp;" words) but has search demand",""),3,400),IF(AA1125="Prune","Low value: "&amp;N(K1125)&amp;" clicks, "&amp;N(L1125)&amp;" impressions, "&amp;N(Q1125)&amp;" sessions, no key events. Remove or noindex it and update internal links.",IF(AA1125="Redirect","Low value but "&amp;N(AC1125)&amp;" referring domains. 301 it to the closest relevant page to keep those links.",IF(AND(Z1125="No",Y1125="Yes",N(K1125)&lt;Rules!$B$5),"Low search traffic but it converts (key events: "&amp;S1125&amp;"). Keep it and link to it.",IF(W1125="Yes","Stronger than the page it overlaps ("&amp;I1125&amp;"). Keep; merge that page into this one.","Healthy: "&amp;N(K1125)&amp;" clicks"&amp;IF(ISNUMBER(N1125),", average position "&amp;TEXT(N1125,"0.0"),"")&amp;". Keep and monitor."))))))))))</f>
        <v/>
      </c>
      <c r="AE1125">
        <f>IF(A1125="","",IF(AD1125&lt;&gt;"",AD1125,AA1125))</f>
        <v/>
      </c>
    </row>
    <row r="1126">
      <c r="A1126">
        <f>IF(Crawl!A1125="","",Crawl!A1125)</f>
        <v/>
      </c>
      <c r="B1126">
        <f>IF(A1126="","",Crawl!EC1125)</f>
        <v/>
      </c>
      <c r="C1126">
        <f>IF(A1126="","",IFERROR(INDEX(Crawl!$A1125:$DZ1125,1,Rules!$H$6),""))</f>
        <v/>
      </c>
      <c r="D1126">
        <f>IF(A1126="","",IFERROR(INDEX(Crawl!$A1125:$DZ1125,1,Rules!$H$7),"")&amp;"")</f>
        <v/>
      </c>
      <c r="E1126">
        <f>IF(A1126="","",IFERROR(INDEX(Crawl!$A1125:$DZ1125,1,Rules!$H$8),"")&amp;"")</f>
        <v/>
      </c>
      <c r="F1126">
        <f>IF(A1126="","",IFERROR(INDEX(Crawl!$A1125:$DZ1125,1,Rules!$H$9),""))</f>
        <v/>
      </c>
      <c r="G1126">
        <f>IF(A1126="","",IFERROR(INDEX(Crawl!$A1125:$DZ1125,1,Rules!$H$10),""))</f>
        <v/>
      </c>
      <c r="H1126">
        <f>IF(A1126="","",IFERROR(INDEX(Crawl!$A1125:$DZ1125,1,Rules!$H$12),""))</f>
        <v/>
      </c>
      <c r="I1126">
        <f>IF(A1126="","",IF(AND(N(H1126)&gt;0,IFERROR(INDEX(Crawl!$A1125:$DZ1125,1,Rules!$H$11),"")&amp;""&lt;&gt;""),IFERROR(INDEX(Crawl!$A1125:$DZ1125,1,Rules!$H$11),"")&amp;"",IF(AND(ISNUMBER(J1126),N(J1126)&gt;=Rules!$B$12,IFERROR(INDEX(Crawl!$A1125:$DZ1125,1,Rules!$H$13),"")&amp;""&lt;&gt;""),IFERROR(INDEX(Crawl!$A1125:$DZ1125,1,Rules!$H$13),"")&amp;"","")))</f>
        <v/>
      </c>
      <c r="J1126" s="19">
        <f>IF(A1126="","",IF(IFERROR(INDEX(Crawl!$A1125:$DZ1125,1,Rules!$H$14),"")&amp;""="","",IFERROR(INDEX(Crawl!$A1125:$DZ1125,1,Rules!$H$14),"")))</f>
        <v/>
      </c>
      <c r="K1126">
        <f>IF(A1126="","",IFERROR(SUMIFS('GSC current'!$J$2:$J$2001,'GSC current'!$I$2:$I$2001,B1126),0))</f>
        <v/>
      </c>
      <c r="L1126">
        <f>IF(A1126="","",IFERROR(SUMIFS('GSC current'!$K$2:$K$2001,'GSC current'!$I$2:$I$2001,B1126),0))</f>
        <v/>
      </c>
      <c r="M1126" s="20">
        <f>IF(A1126="","",IF(N(L1126)&gt;0,K1126/L1126,""))</f>
        <v/>
      </c>
      <c r="N1126" s="21">
        <f>IF(A1126="","",IF(N(L1126)&gt;0,SUMIFS('GSC current'!$L$2:$L$2001,'GSC current'!$I$2:$I$2001,B1126)/L1126,""))</f>
        <v/>
      </c>
      <c r="O1126">
        <f>IF(A1126="","",IFERROR(SUMIFS('GSC previous'!$J$2:$J$2001,'GSC previous'!$I$2:$I$2001,B1126),0))</f>
        <v/>
      </c>
      <c r="P1126" s="22">
        <f>IF(A1126="","",IF(N(O1126)&gt;0,(K1126-O1126)/O1126,""))</f>
        <v/>
      </c>
      <c r="Q1126">
        <f>IF(A1126="","",IFERROR(SUMIFS(GA4!$P$2:$P$2001,GA4!$O$2:$O$2001,B1126),0))</f>
        <v/>
      </c>
      <c r="R1126" s="23">
        <f>IF(A1126="","",IF(N(Q1126)&gt;0,SUMIFS(GA4!$Q$2:$Q$2001,GA4!$O$2:$O$2001,B1126)/Q1126,""))</f>
        <v/>
      </c>
      <c r="S1126">
        <f>IF(A1126="","",IFERROR(SUMIFS(GA4!$R$2:$R$2001,GA4!$O$2:$O$2001,B1126),0))</f>
        <v/>
      </c>
      <c r="T1126">
        <f>IF(A1126="","",IF(AND(ISNUMBER(F1126),LEFT(C1126&amp;"",1)="2"),IF(F1126&lt;Rules!$B$9,"Yes","No"),"No"))</f>
        <v/>
      </c>
      <c r="U1126">
        <f>IF(A1126="","",IF(AND(N(O1126)&gt;=Rules!$B$8,ISNUMBER(P1126)),IF(P1126&lt;=-Rules!$B$7,"Yes","No"),"No"))</f>
        <v/>
      </c>
      <c r="V1126">
        <f>IF(A1126="","",IF(AND(N(L1126)&gt;=Rules!$B$6,ISNUMBER(N1126)),IF(AND(N1126&gt;=Rules!$B$10,N1126&lt;=Rules!$B$11),"Yes","No"),"No"))</f>
        <v/>
      </c>
      <c r="W1126">
        <f>IF(A1126="","",IF(I1126&lt;&gt;"","Yes","No"))</f>
        <v/>
      </c>
      <c r="X1126">
        <f>IF(I1126="","",IF(SUMIFS($K$3:$K$2002,$A$3:$A$2002,SUBSTITUTE(SUBSTITUTE(I1126,"?","~?"),"*","~*"))&gt;N(K1126),"Yes","No"))</f>
        <v/>
      </c>
      <c r="Y1126">
        <f>IF(A1126="","",IF(N(S1126)&gt;0,"Yes","No"))</f>
        <v/>
      </c>
      <c r="Z1126">
        <f>IF(A1126="","",IF(AND(N(K1126)&lt;Rules!$B$5,N(L1126)&lt;Rules!$B$6,N(Q1126)&lt;Rules!$B$13,Y1126="No"),"Yes","No"))</f>
        <v/>
      </c>
      <c r="AA1126">
        <f>IF(A1126="","",IF(LEFT(C1126&amp;"",1)="3","Redirect",IF(OR(LEFT(C1126&amp;"",1)="4",LEFT(C1126&amp;"",1)="5"),IF(OR(N(K1126)&gt;0,N(AC1126)&gt;=Rules!$B$14),"Redirect","Prune"),IF(D1126="Non-Indexable","Keep",IF(AND(W1126="Yes",X1126="Yes",Y1126="No"),"Merge",IF(OR(U1126="Yes",V1126="Yes",AND(T1126="Yes",N(L1126)&gt;=Rules!$B$6)),"Update",IF(Z1126="Yes",IF(N(AC1126)&gt;=Rules!$B$14,"Redirect","Prune"),"Keep")))))))</f>
        <v/>
      </c>
      <c r="AB1126">
        <f>IF(A1126="","",IF(LEFT(C1126&amp;"",1)="3","Already redirects ("&amp;C1126&amp;"). Update internal links to point at the final URL.",IF(OR(LEFT(C1126&amp;"",1)="4",LEFT(C1126&amp;"",1)="5"),IF(AA1126="Redirect","Returns "&amp;C1126&amp;" but still has "&amp;N(K1126)&amp;" clicks and "&amp;N(AC1126)&amp;" referring domains. 301 it to the closest live page.","Returns "&amp;C1126&amp;" with no clicks or links. Remove internal links and let it 404 or 410."),IF(D1126="Non-Indexable","Non-indexable ("&amp;E1126&amp;"). Keep if that is intentional; otherwise fix the canonical or noindex.",IF(AA1126="Merge","Overlaps with "&amp;I1126&amp;IF(N(J1126)&gt;0," (similarity "&amp;TEXT(J1126,"0.00")&amp;")","")&amp;", which gets more clicks. Merge the useful parts into it and 301 this URL.",IF(AA1126="Update",MID(IF(U1126="Yes","; Clicks down "&amp;TEXT(-P1126,"0%")&amp;" on the previous period","")&amp;IF(V1126="Yes","; Average position "&amp;TEXT(N1126,"0.0")&amp;" on "&amp;TEXT(L1126,"#,##0")&amp;" impressions (striking distance)","")&amp;IF(AND(T1126="Yes",N(L1126)&gt;=Rules!$B$6),"; Thin ("&amp;F1126&amp;" words) but has search demand",""),3,400),IF(AA1126="Prune","Low value: "&amp;N(K1126)&amp;" clicks, "&amp;N(L1126)&amp;" impressions, "&amp;N(Q1126)&amp;" sessions, no key events. Remove or noindex it and update internal links.",IF(AA1126="Redirect","Low value but "&amp;N(AC1126)&amp;" referring domains. 301 it to the closest relevant page to keep those links.",IF(AND(Z1126="No",Y1126="Yes",N(K1126)&lt;Rules!$B$5),"Low search traffic but it converts (key events: "&amp;S1126&amp;"). Keep it and link to it.",IF(W1126="Yes","Stronger than the page it overlaps ("&amp;I1126&amp;"). Keep; merge that page into this one.","Healthy: "&amp;N(K1126)&amp;" clicks"&amp;IF(ISNUMBER(N1126),", average position "&amp;TEXT(N1126,"0.0"),"")&amp;". Keep and monitor."))))))))))</f>
        <v/>
      </c>
      <c r="AE1126">
        <f>IF(A1126="","",IF(AD1126&lt;&gt;"",AD1126,AA1126))</f>
        <v/>
      </c>
    </row>
    <row r="1127">
      <c r="A1127">
        <f>IF(Crawl!A1126="","",Crawl!A1126)</f>
        <v/>
      </c>
      <c r="B1127">
        <f>IF(A1127="","",Crawl!EC1126)</f>
        <v/>
      </c>
      <c r="C1127">
        <f>IF(A1127="","",IFERROR(INDEX(Crawl!$A1126:$DZ1126,1,Rules!$H$6),""))</f>
        <v/>
      </c>
      <c r="D1127">
        <f>IF(A1127="","",IFERROR(INDEX(Crawl!$A1126:$DZ1126,1,Rules!$H$7),"")&amp;"")</f>
        <v/>
      </c>
      <c r="E1127">
        <f>IF(A1127="","",IFERROR(INDEX(Crawl!$A1126:$DZ1126,1,Rules!$H$8),"")&amp;"")</f>
        <v/>
      </c>
      <c r="F1127">
        <f>IF(A1127="","",IFERROR(INDEX(Crawl!$A1126:$DZ1126,1,Rules!$H$9),""))</f>
        <v/>
      </c>
      <c r="G1127">
        <f>IF(A1127="","",IFERROR(INDEX(Crawl!$A1126:$DZ1126,1,Rules!$H$10),""))</f>
        <v/>
      </c>
      <c r="H1127">
        <f>IF(A1127="","",IFERROR(INDEX(Crawl!$A1126:$DZ1126,1,Rules!$H$12),""))</f>
        <v/>
      </c>
      <c r="I1127">
        <f>IF(A1127="","",IF(AND(N(H1127)&gt;0,IFERROR(INDEX(Crawl!$A1126:$DZ1126,1,Rules!$H$11),"")&amp;""&lt;&gt;""),IFERROR(INDEX(Crawl!$A1126:$DZ1126,1,Rules!$H$11),"")&amp;"",IF(AND(ISNUMBER(J1127),N(J1127)&gt;=Rules!$B$12,IFERROR(INDEX(Crawl!$A1126:$DZ1126,1,Rules!$H$13),"")&amp;""&lt;&gt;""),IFERROR(INDEX(Crawl!$A1126:$DZ1126,1,Rules!$H$13),"")&amp;"","")))</f>
        <v/>
      </c>
      <c r="J1127" s="19">
        <f>IF(A1127="","",IF(IFERROR(INDEX(Crawl!$A1126:$DZ1126,1,Rules!$H$14),"")&amp;""="","",IFERROR(INDEX(Crawl!$A1126:$DZ1126,1,Rules!$H$14),"")))</f>
        <v/>
      </c>
      <c r="K1127">
        <f>IF(A1127="","",IFERROR(SUMIFS('GSC current'!$J$2:$J$2001,'GSC current'!$I$2:$I$2001,B1127),0))</f>
        <v/>
      </c>
      <c r="L1127">
        <f>IF(A1127="","",IFERROR(SUMIFS('GSC current'!$K$2:$K$2001,'GSC current'!$I$2:$I$2001,B1127),0))</f>
        <v/>
      </c>
      <c r="M1127" s="20">
        <f>IF(A1127="","",IF(N(L1127)&gt;0,K1127/L1127,""))</f>
        <v/>
      </c>
      <c r="N1127" s="21">
        <f>IF(A1127="","",IF(N(L1127)&gt;0,SUMIFS('GSC current'!$L$2:$L$2001,'GSC current'!$I$2:$I$2001,B1127)/L1127,""))</f>
        <v/>
      </c>
      <c r="O1127">
        <f>IF(A1127="","",IFERROR(SUMIFS('GSC previous'!$J$2:$J$2001,'GSC previous'!$I$2:$I$2001,B1127),0))</f>
        <v/>
      </c>
      <c r="P1127" s="22">
        <f>IF(A1127="","",IF(N(O1127)&gt;0,(K1127-O1127)/O1127,""))</f>
        <v/>
      </c>
      <c r="Q1127">
        <f>IF(A1127="","",IFERROR(SUMIFS(GA4!$P$2:$P$2001,GA4!$O$2:$O$2001,B1127),0))</f>
        <v/>
      </c>
      <c r="R1127" s="23">
        <f>IF(A1127="","",IF(N(Q1127)&gt;0,SUMIFS(GA4!$Q$2:$Q$2001,GA4!$O$2:$O$2001,B1127)/Q1127,""))</f>
        <v/>
      </c>
      <c r="S1127">
        <f>IF(A1127="","",IFERROR(SUMIFS(GA4!$R$2:$R$2001,GA4!$O$2:$O$2001,B1127),0))</f>
        <v/>
      </c>
      <c r="T1127">
        <f>IF(A1127="","",IF(AND(ISNUMBER(F1127),LEFT(C1127&amp;"",1)="2"),IF(F1127&lt;Rules!$B$9,"Yes","No"),"No"))</f>
        <v/>
      </c>
      <c r="U1127">
        <f>IF(A1127="","",IF(AND(N(O1127)&gt;=Rules!$B$8,ISNUMBER(P1127)),IF(P1127&lt;=-Rules!$B$7,"Yes","No"),"No"))</f>
        <v/>
      </c>
      <c r="V1127">
        <f>IF(A1127="","",IF(AND(N(L1127)&gt;=Rules!$B$6,ISNUMBER(N1127)),IF(AND(N1127&gt;=Rules!$B$10,N1127&lt;=Rules!$B$11),"Yes","No"),"No"))</f>
        <v/>
      </c>
      <c r="W1127">
        <f>IF(A1127="","",IF(I1127&lt;&gt;"","Yes","No"))</f>
        <v/>
      </c>
      <c r="X1127">
        <f>IF(I1127="","",IF(SUMIFS($K$3:$K$2002,$A$3:$A$2002,SUBSTITUTE(SUBSTITUTE(I1127,"?","~?"),"*","~*"))&gt;N(K1127),"Yes","No"))</f>
        <v/>
      </c>
      <c r="Y1127">
        <f>IF(A1127="","",IF(N(S1127)&gt;0,"Yes","No"))</f>
        <v/>
      </c>
      <c r="Z1127">
        <f>IF(A1127="","",IF(AND(N(K1127)&lt;Rules!$B$5,N(L1127)&lt;Rules!$B$6,N(Q1127)&lt;Rules!$B$13,Y1127="No"),"Yes","No"))</f>
        <v/>
      </c>
      <c r="AA1127">
        <f>IF(A1127="","",IF(LEFT(C1127&amp;"",1)="3","Redirect",IF(OR(LEFT(C1127&amp;"",1)="4",LEFT(C1127&amp;"",1)="5"),IF(OR(N(K1127)&gt;0,N(AC1127)&gt;=Rules!$B$14),"Redirect","Prune"),IF(D1127="Non-Indexable","Keep",IF(AND(W1127="Yes",X1127="Yes",Y1127="No"),"Merge",IF(OR(U1127="Yes",V1127="Yes",AND(T1127="Yes",N(L1127)&gt;=Rules!$B$6)),"Update",IF(Z1127="Yes",IF(N(AC1127)&gt;=Rules!$B$14,"Redirect","Prune"),"Keep")))))))</f>
        <v/>
      </c>
      <c r="AB1127">
        <f>IF(A1127="","",IF(LEFT(C1127&amp;"",1)="3","Already redirects ("&amp;C1127&amp;"). Update internal links to point at the final URL.",IF(OR(LEFT(C1127&amp;"",1)="4",LEFT(C1127&amp;"",1)="5"),IF(AA1127="Redirect","Returns "&amp;C1127&amp;" but still has "&amp;N(K1127)&amp;" clicks and "&amp;N(AC1127)&amp;" referring domains. 301 it to the closest live page.","Returns "&amp;C1127&amp;" with no clicks or links. Remove internal links and let it 404 or 410."),IF(D1127="Non-Indexable","Non-indexable ("&amp;E1127&amp;"). Keep if that is intentional; otherwise fix the canonical or noindex.",IF(AA1127="Merge","Overlaps with "&amp;I1127&amp;IF(N(J1127)&gt;0," (similarity "&amp;TEXT(J1127,"0.00")&amp;")","")&amp;", which gets more clicks. Merge the useful parts into it and 301 this URL.",IF(AA1127="Update",MID(IF(U1127="Yes","; Clicks down "&amp;TEXT(-P1127,"0%")&amp;" on the previous period","")&amp;IF(V1127="Yes","; Average position "&amp;TEXT(N1127,"0.0")&amp;" on "&amp;TEXT(L1127,"#,##0")&amp;" impressions (striking distance)","")&amp;IF(AND(T1127="Yes",N(L1127)&gt;=Rules!$B$6),"; Thin ("&amp;F1127&amp;" words) but has search demand",""),3,400),IF(AA1127="Prune","Low value: "&amp;N(K1127)&amp;" clicks, "&amp;N(L1127)&amp;" impressions, "&amp;N(Q1127)&amp;" sessions, no key events. Remove or noindex it and update internal links.",IF(AA1127="Redirect","Low value but "&amp;N(AC1127)&amp;" referring domains. 301 it to the closest relevant page to keep those links.",IF(AND(Z1127="No",Y1127="Yes",N(K1127)&lt;Rules!$B$5),"Low search traffic but it converts (key events: "&amp;S1127&amp;"). Keep it and link to it.",IF(W1127="Yes","Stronger than the page it overlaps ("&amp;I1127&amp;"). Keep; merge that page into this one.","Healthy: "&amp;N(K1127)&amp;" clicks"&amp;IF(ISNUMBER(N1127),", average position "&amp;TEXT(N1127,"0.0"),"")&amp;". Keep and monitor."))))))))))</f>
        <v/>
      </c>
      <c r="AE1127">
        <f>IF(A1127="","",IF(AD1127&lt;&gt;"",AD1127,AA1127))</f>
        <v/>
      </c>
    </row>
    <row r="1128">
      <c r="A1128">
        <f>IF(Crawl!A1127="","",Crawl!A1127)</f>
        <v/>
      </c>
      <c r="B1128">
        <f>IF(A1128="","",Crawl!EC1127)</f>
        <v/>
      </c>
      <c r="C1128">
        <f>IF(A1128="","",IFERROR(INDEX(Crawl!$A1127:$DZ1127,1,Rules!$H$6),""))</f>
        <v/>
      </c>
      <c r="D1128">
        <f>IF(A1128="","",IFERROR(INDEX(Crawl!$A1127:$DZ1127,1,Rules!$H$7),"")&amp;"")</f>
        <v/>
      </c>
      <c r="E1128">
        <f>IF(A1128="","",IFERROR(INDEX(Crawl!$A1127:$DZ1127,1,Rules!$H$8),"")&amp;"")</f>
        <v/>
      </c>
      <c r="F1128">
        <f>IF(A1128="","",IFERROR(INDEX(Crawl!$A1127:$DZ1127,1,Rules!$H$9),""))</f>
        <v/>
      </c>
      <c r="G1128">
        <f>IF(A1128="","",IFERROR(INDEX(Crawl!$A1127:$DZ1127,1,Rules!$H$10),""))</f>
        <v/>
      </c>
      <c r="H1128">
        <f>IF(A1128="","",IFERROR(INDEX(Crawl!$A1127:$DZ1127,1,Rules!$H$12),""))</f>
        <v/>
      </c>
      <c r="I1128">
        <f>IF(A1128="","",IF(AND(N(H1128)&gt;0,IFERROR(INDEX(Crawl!$A1127:$DZ1127,1,Rules!$H$11),"")&amp;""&lt;&gt;""),IFERROR(INDEX(Crawl!$A1127:$DZ1127,1,Rules!$H$11),"")&amp;"",IF(AND(ISNUMBER(J1128),N(J1128)&gt;=Rules!$B$12,IFERROR(INDEX(Crawl!$A1127:$DZ1127,1,Rules!$H$13),"")&amp;""&lt;&gt;""),IFERROR(INDEX(Crawl!$A1127:$DZ1127,1,Rules!$H$13),"")&amp;"","")))</f>
        <v/>
      </c>
      <c r="J1128" s="19">
        <f>IF(A1128="","",IF(IFERROR(INDEX(Crawl!$A1127:$DZ1127,1,Rules!$H$14),"")&amp;""="","",IFERROR(INDEX(Crawl!$A1127:$DZ1127,1,Rules!$H$14),"")))</f>
        <v/>
      </c>
      <c r="K1128">
        <f>IF(A1128="","",IFERROR(SUMIFS('GSC current'!$J$2:$J$2001,'GSC current'!$I$2:$I$2001,B1128),0))</f>
        <v/>
      </c>
      <c r="L1128">
        <f>IF(A1128="","",IFERROR(SUMIFS('GSC current'!$K$2:$K$2001,'GSC current'!$I$2:$I$2001,B1128),0))</f>
        <v/>
      </c>
      <c r="M1128" s="20">
        <f>IF(A1128="","",IF(N(L1128)&gt;0,K1128/L1128,""))</f>
        <v/>
      </c>
      <c r="N1128" s="21">
        <f>IF(A1128="","",IF(N(L1128)&gt;0,SUMIFS('GSC current'!$L$2:$L$2001,'GSC current'!$I$2:$I$2001,B1128)/L1128,""))</f>
        <v/>
      </c>
      <c r="O1128">
        <f>IF(A1128="","",IFERROR(SUMIFS('GSC previous'!$J$2:$J$2001,'GSC previous'!$I$2:$I$2001,B1128),0))</f>
        <v/>
      </c>
      <c r="P1128" s="22">
        <f>IF(A1128="","",IF(N(O1128)&gt;0,(K1128-O1128)/O1128,""))</f>
        <v/>
      </c>
      <c r="Q1128">
        <f>IF(A1128="","",IFERROR(SUMIFS(GA4!$P$2:$P$2001,GA4!$O$2:$O$2001,B1128),0))</f>
        <v/>
      </c>
      <c r="R1128" s="23">
        <f>IF(A1128="","",IF(N(Q1128)&gt;0,SUMIFS(GA4!$Q$2:$Q$2001,GA4!$O$2:$O$2001,B1128)/Q1128,""))</f>
        <v/>
      </c>
      <c r="S1128">
        <f>IF(A1128="","",IFERROR(SUMIFS(GA4!$R$2:$R$2001,GA4!$O$2:$O$2001,B1128),0))</f>
        <v/>
      </c>
      <c r="T1128">
        <f>IF(A1128="","",IF(AND(ISNUMBER(F1128),LEFT(C1128&amp;"",1)="2"),IF(F1128&lt;Rules!$B$9,"Yes","No"),"No"))</f>
        <v/>
      </c>
      <c r="U1128">
        <f>IF(A1128="","",IF(AND(N(O1128)&gt;=Rules!$B$8,ISNUMBER(P1128)),IF(P1128&lt;=-Rules!$B$7,"Yes","No"),"No"))</f>
        <v/>
      </c>
      <c r="V1128">
        <f>IF(A1128="","",IF(AND(N(L1128)&gt;=Rules!$B$6,ISNUMBER(N1128)),IF(AND(N1128&gt;=Rules!$B$10,N1128&lt;=Rules!$B$11),"Yes","No"),"No"))</f>
        <v/>
      </c>
      <c r="W1128">
        <f>IF(A1128="","",IF(I1128&lt;&gt;"","Yes","No"))</f>
        <v/>
      </c>
      <c r="X1128">
        <f>IF(I1128="","",IF(SUMIFS($K$3:$K$2002,$A$3:$A$2002,SUBSTITUTE(SUBSTITUTE(I1128,"?","~?"),"*","~*"))&gt;N(K1128),"Yes","No"))</f>
        <v/>
      </c>
      <c r="Y1128">
        <f>IF(A1128="","",IF(N(S1128)&gt;0,"Yes","No"))</f>
        <v/>
      </c>
      <c r="Z1128">
        <f>IF(A1128="","",IF(AND(N(K1128)&lt;Rules!$B$5,N(L1128)&lt;Rules!$B$6,N(Q1128)&lt;Rules!$B$13,Y1128="No"),"Yes","No"))</f>
        <v/>
      </c>
      <c r="AA1128">
        <f>IF(A1128="","",IF(LEFT(C1128&amp;"",1)="3","Redirect",IF(OR(LEFT(C1128&amp;"",1)="4",LEFT(C1128&amp;"",1)="5"),IF(OR(N(K1128)&gt;0,N(AC1128)&gt;=Rules!$B$14),"Redirect","Prune"),IF(D1128="Non-Indexable","Keep",IF(AND(W1128="Yes",X1128="Yes",Y1128="No"),"Merge",IF(OR(U1128="Yes",V1128="Yes",AND(T1128="Yes",N(L1128)&gt;=Rules!$B$6)),"Update",IF(Z1128="Yes",IF(N(AC1128)&gt;=Rules!$B$14,"Redirect","Prune"),"Keep")))))))</f>
        <v/>
      </c>
      <c r="AB1128">
        <f>IF(A1128="","",IF(LEFT(C1128&amp;"",1)="3","Already redirects ("&amp;C1128&amp;"). Update internal links to point at the final URL.",IF(OR(LEFT(C1128&amp;"",1)="4",LEFT(C1128&amp;"",1)="5"),IF(AA1128="Redirect","Returns "&amp;C1128&amp;" but still has "&amp;N(K1128)&amp;" clicks and "&amp;N(AC1128)&amp;" referring domains. 301 it to the closest live page.","Returns "&amp;C1128&amp;" with no clicks or links. Remove internal links and let it 404 or 410."),IF(D1128="Non-Indexable","Non-indexable ("&amp;E1128&amp;"). Keep if that is intentional; otherwise fix the canonical or noindex.",IF(AA1128="Merge","Overlaps with "&amp;I1128&amp;IF(N(J1128)&gt;0," (similarity "&amp;TEXT(J1128,"0.00")&amp;")","")&amp;", which gets more clicks. Merge the useful parts into it and 301 this URL.",IF(AA1128="Update",MID(IF(U1128="Yes","; Clicks down "&amp;TEXT(-P1128,"0%")&amp;" on the previous period","")&amp;IF(V1128="Yes","; Average position "&amp;TEXT(N1128,"0.0")&amp;" on "&amp;TEXT(L1128,"#,##0")&amp;" impressions (striking distance)","")&amp;IF(AND(T1128="Yes",N(L1128)&gt;=Rules!$B$6),"; Thin ("&amp;F1128&amp;" words) but has search demand",""),3,400),IF(AA1128="Prune","Low value: "&amp;N(K1128)&amp;" clicks, "&amp;N(L1128)&amp;" impressions, "&amp;N(Q1128)&amp;" sessions, no key events. Remove or noindex it and update internal links.",IF(AA1128="Redirect","Low value but "&amp;N(AC1128)&amp;" referring domains. 301 it to the closest relevant page to keep those links.",IF(AND(Z1128="No",Y1128="Yes",N(K1128)&lt;Rules!$B$5),"Low search traffic but it converts (key events: "&amp;S1128&amp;"). Keep it and link to it.",IF(W1128="Yes","Stronger than the page it overlaps ("&amp;I1128&amp;"). Keep; merge that page into this one.","Healthy: "&amp;N(K1128)&amp;" clicks"&amp;IF(ISNUMBER(N1128),", average position "&amp;TEXT(N1128,"0.0"),"")&amp;". Keep and monitor."))))))))))</f>
        <v/>
      </c>
      <c r="AE1128">
        <f>IF(A1128="","",IF(AD1128&lt;&gt;"",AD1128,AA1128))</f>
        <v/>
      </c>
    </row>
    <row r="1129">
      <c r="A1129">
        <f>IF(Crawl!A1128="","",Crawl!A1128)</f>
        <v/>
      </c>
      <c r="B1129">
        <f>IF(A1129="","",Crawl!EC1128)</f>
        <v/>
      </c>
      <c r="C1129">
        <f>IF(A1129="","",IFERROR(INDEX(Crawl!$A1128:$DZ1128,1,Rules!$H$6),""))</f>
        <v/>
      </c>
      <c r="D1129">
        <f>IF(A1129="","",IFERROR(INDEX(Crawl!$A1128:$DZ1128,1,Rules!$H$7),"")&amp;"")</f>
        <v/>
      </c>
      <c r="E1129">
        <f>IF(A1129="","",IFERROR(INDEX(Crawl!$A1128:$DZ1128,1,Rules!$H$8),"")&amp;"")</f>
        <v/>
      </c>
      <c r="F1129">
        <f>IF(A1129="","",IFERROR(INDEX(Crawl!$A1128:$DZ1128,1,Rules!$H$9),""))</f>
        <v/>
      </c>
      <c r="G1129">
        <f>IF(A1129="","",IFERROR(INDEX(Crawl!$A1128:$DZ1128,1,Rules!$H$10),""))</f>
        <v/>
      </c>
      <c r="H1129">
        <f>IF(A1129="","",IFERROR(INDEX(Crawl!$A1128:$DZ1128,1,Rules!$H$12),""))</f>
        <v/>
      </c>
      <c r="I1129">
        <f>IF(A1129="","",IF(AND(N(H1129)&gt;0,IFERROR(INDEX(Crawl!$A1128:$DZ1128,1,Rules!$H$11),"")&amp;""&lt;&gt;""),IFERROR(INDEX(Crawl!$A1128:$DZ1128,1,Rules!$H$11),"")&amp;"",IF(AND(ISNUMBER(J1129),N(J1129)&gt;=Rules!$B$12,IFERROR(INDEX(Crawl!$A1128:$DZ1128,1,Rules!$H$13),"")&amp;""&lt;&gt;""),IFERROR(INDEX(Crawl!$A1128:$DZ1128,1,Rules!$H$13),"")&amp;"","")))</f>
        <v/>
      </c>
      <c r="J1129" s="19">
        <f>IF(A1129="","",IF(IFERROR(INDEX(Crawl!$A1128:$DZ1128,1,Rules!$H$14),"")&amp;""="","",IFERROR(INDEX(Crawl!$A1128:$DZ1128,1,Rules!$H$14),"")))</f>
        <v/>
      </c>
      <c r="K1129">
        <f>IF(A1129="","",IFERROR(SUMIFS('GSC current'!$J$2:$J$2001,'GSC current'!$I$2:$I$2001,B1129),0))</f>
        <v/>
      </c>
      <c r="L1129">
        <f>IF(A1129="","",IFERROR(SUMIFS('GSC current'!$K$2:$K$2001,'GSC current'!$I$2:$I$2001,B1129),0))</f>
        <v/>
      </c>
      <c r="M1129" s="20">
        <f>IF(A1129="","",IF(N(L1129)&gt;0,K1129/L1129,""))</f>
        <v/>
      </c>
      <c r="N1129" s="21">
        <f>IF(A1129="","",IF(N(L1129)&gt;0,SUMIFS('GSC current'!$L$2:$L$2001,'GSC current'!$I$2:$I$2001,B1129)/L1129,""))</f>
        <v/>
      </c>
      <c r="O1129">
        <f>IF(A1129="","",IFERROR(SUMIFS('GSC previous'!$J$2:$J$2001,'GSC previous'!$I$2:$I$2001,B1129),0))</f>
        <v/>
      </c>
      <c r="P1129" s="22">
        <f>IF(A1129="","",IF(N(O1129)&gt;0,(K1129-O1129)/O1129,""))</f>
        <v/>
      </c>
      <c r="Q1129">
        <f>IF(A1129="","",IFERROR(SUMIFS(GA4!$P$2:$P$2001,GA4!$O$2:$O$2001,B1129),0))</f>
        <v/>
      </c>
      <c r="R1129" s="23">
        <f>IF(A1129="","",IF(N(Q1129)&gt;0,SUMIFS(GA4!$Q$2:$Q$2001,GA4!$O$2:$O$2001,B1129)/Q1129,""))</f>
        <v/>
      </c>
      <c r="S1129">
        <f>IF(A1129="","",IFERROR(SUMIFS(GA4!$R$2:$R$2001,GA4!$O$2:$O$2001,B1129),0))</f>
        <v/>
      </c>
      <c r="T1129">
        <f>IF(A1129="","",IF(AND(ISNUMBER(F1129),LEFT(C1129&amp;"",1)="2"),IF(F1129&lt;Rules!$B$9,"Yes","No"),"No"))</f>
        <v/>
      </c>
      <c r="U1129">
        <f>IF(A1129="","",IF(AND(N(O1129)&gt;=Rules!$B$8,ISNUMBER(P1129)),IF(P1129&lt;=-Rules!$B$7,"Yes","No"),"No"))</f>
        <v/>
      </c>
      <c r="V1129">
        <f>IF(A1129="","",IF(AND(N(L1129)&gt;=Rules!$B$6,ISNUMBER(N1129)),IF(AND(N1129&gt;=Rules!$B$10,N1129&lt;=Rules!$B$11),"Yes","No"),"No"))</f>
        <v/>
      </c>
      <c r="W1129">
        <f>IF(A1129="","",IF(I1129&lt;&gt;"","Yes","No"))</f>
        <v/>
      </c>
      <c r="X1129">
        <f>IF(I1129="","",IF(SUMIFS($K$3:$K$2002,$A$3:$A$2002,SUBSTITUTE(SUBSTITUTE(I1129,"?","~?"),"*","~*"))&gt;N(K1129),"Yes","No"))</f>
        <v/>
      </c>
      <c r="Y1129">
        <f>IF(A1129="","",IF(N(S1129)&gt;0,"Yes","No"))</f>
        <v/>
      </c>
      <c r="Z1129">
        <f>IF(A1129="","",IF(AND(N(K1129)&lt;Rules!$B$5,N(L1129)&lt;Rules!$B$6,N(Q1129)&lt;Rules!$B$13,Y1129="No"),"Yes","No"))</f>
        <v/>
      </c>
      <c r="AA1129">
        <f>IF(A1129="","",IF(LEFT(C1129&amp;"",1)="3","Redirect",IF(OR(LEFT(C1129&amp;"",1)="4",LEFT(C1129&amp;"",1)="5"),IF(OR(N(K1129)&gt;0,N(AC1129)&gt;=Rules!$B$14),"Redirect","Prune"),IF(D1129="Non-Indexable","Keep",IF(AND(W1129="Yes",X1129="Yes",Y1129="No"),"Merge",IF(OR(U1129="Yes",V1129="Yes",AND(T1129="Yes",N(L1129)&gt;=Rules!$B$6)),"Update",IF(Z1129="Yes",IF(N(AC1129)&gt;=Rules!$B$14,"Redirect","Prune"),"Keep")))))))</f>
        <v/>
      </c>
      <c r="AB1129">
        <f>IF(A1129="","",IF(LEFT(C1129&amp;"",1)="3","Already redirects ("&amp;C1129&amp;"). Update internal links to point at the final URL.",IF(OR(LEFT(C1129&amp;"",1)="4",LEFT(C1129&amp;"",1)="5"),IF(AA1129="Redirect","Returns "&amp;C1129&amp;" but still has "&amp;N(K1129)&amp;" clicks and "&amp;N(AC1129)&amp;" referring domains. 301 it to the closest live page.","Returns "&amp;C1129&amp;" with no clicks or links. Remove internal links and let it 404 or 410."),IF(D1129="Non-Indexable","Non-indexable ("&amp;E1129&amp;"). Keep if that is intentional; otherwise fix the canonical or noindex.",IF(AA1129="Merge","Overlaps with "&amp;I1129&amp;IF(N(J1129)&gt;0," (similarity "&amp;TEXT(J1129,"0.00")&amp;")","")&amp;", which gets more clicks. Merge the useful parts into it and 301 this URL.",IF(AA1129="Update",MID(IF(U1129="Yes","; Clicks down "&amp;TEXT(-P1129,"0%")&amp;" on the previous period","")&amp;IF(V1129="Yes","; Average position "&amp;TEXT(N1129,"0.0")&amp;" on "&amp;TEXT(L1129,"#,##0")&amp;" impressions (striking distance)","")&amp;IF(AND(T1129="Yes",N(L1129)&gt;=Rules!$B$6),"; Thin ("&amp;F1129&amp;" words) but has search demand",""),3,400),IF(AA1129="Prune","Low value: "&amp;N(K1129)&amp;" clicks, "&amp;N(L1129)&amp;" impressions, "&amp;N(Q1129)&amp;" sessions, no key events. Remove or noindex it and update internal links.",IF(AA1129="Redirect","Low value but "&amp;N(AC1129)&amp;" referring domains. 301 it to the closest relevant page to keep those links.",IF(AND(Z1129="No",Y1129="Yes",N(K1129)&lt;Rules!$B$5),"Low search traffic but it converts (key events: "&amp;S1129&amp;"). Keep it and link to it.",IF(W1129="Yes","Stronger than the page it overlaps ("&amp;I1129&amp;"). Keep; merge that page into this one.","Healthy: "&amp;N(K1129)&amp;" clicks"&amp;IF(ISNUMBER(N1129),", average position "&amp;TEXT(N1129,"0.0"),"")&amp;". Keep and monitor."))))))))))</f>
        <v/>
      </c>
      <c r="AE1129">
        <f>IF(A1129="","",IF(AD1129&lt;&gt;"",AD1129,AA1129))</f>
        <v/>
      </c>
    </row>
    <row r="1130">
      <c r="A1130">
        <f>IF(Crawl!A1129="","",Crawl!A1129)</f>
        <v/>
      </c>
      <c r="B1130">
        <f>IF(A1130="","",Crawl!EC1129)</f>
        <v/>
      </c>
      <c r="C1130">
        <f>IF(A1130="","",IFERROR(INDEX(Crawl!$A1129:$DZ1129,1,Rules!$H$6),""))</f>
        <v/>
      </c>
      <c r="D1130">
        <f>IF(A1130="","",IFERROR(INDEX(Crawl!$A1129:$DZ1129,1,Rules!$H$7),"")&amp;"")</f>
        <v/>
      </c>
      <c r="E1130">
        <f>IF(A1130="","",IFERROR(INDEX(Crawl!$A1129:$DZ1129,1,Rules!$H$8),"")&amp;"")</f>
        <v/>
      </c>
      <c r="F1130">
        <f>IF(A1130="","",IFERROR(INDEX(Crawl!$A1129:$DZ1129,1,Rules!$H$9),""))</f>
        <v/>
      </c>
      <c r="G1130">
        <f>IF(A1130="","",IFERROR(INDEX(Crawl!$A1129:$DZ1129,1,Rules!$H$10),""))</f>
        <v/>
      </c>
      <c r="H1130">
        <f>IF(A1130="","",IFERROR(INDEX(Crawl!$A1129:$DZ1129,1,Rules!$H$12),""))</f>
        <v/>
      </c>
      <c r="I1130">
        <f>IF(A1130="","",IF(AND(N(H1130)&gt;0,IFERROR(INDEX(Crawl!$A1129:$DZ1129,1,Rules!$H$11),"")&amp;""&lt;&gt;""),IFERROR(INDEX(Crawl!$A1129:$DZ1129,1,Rules!$H$11),"")&amp;"",IF(AND(ISNUMBER(J1130),N(J1130)&gt;=Rules!$B$12,IFERROR(INDEX(Crawl!$A1129:$DZ1129,1,Rules!$H$13),"")&amp;""&lt;&gt;""),IFERROR(INDEX(Crawl!$A1129:$DZ1129,1,Rules!$H$13),"")&amp;"","")))</f>
        <v/>
      </c>
      <c r="J1130" s="19">
        <f>IF(A1130="","",IF(IFERROR(INDEX(Crawl!$A1129:$DZ1129,1,Rules!$H$14),"")&amp;""="","",IFERROR(INDEX(Crawl!$A1129:$DZ1129,1,Rules!$H$14),"")))</f>
        <v/>
      </c>
      <c r="K1130">
        <f>IF(A1130="","",IFERROR(SUMIFS('GSC current'!$J$2:$J$2001,'GSC current'!$I$2:$I$2001,B1130),0))</f>
        <v/>
      </c>
      <c r="L1130">
        <f>IF(A1130="","",IFERROR(SUMIFS('GSC current'!$K$2:$K$2001,'GSC current'!$I$2:$I$2001,B1130),0))</f>
        <v/>
      </c>
      <c r="M1130" s="20">
        <f>IF(A1130="","",IF(N(L1130)&gt;0,K1130/L1130,""))</f>
        <v/>
      </c>
      <c r="N1130" s="21">
        <f>IF(A1130="","",IF(N(L1130)&gt;0,SUMIFS('GSC current'!$L$2:$L$2001,'GSC current'!$I$2:$I$2001,B1130)/L1130,""))</f>
        <v/>
      </c>
      <c r="O1130">
        <f>IF(A1130="","",IFERROR(SUMIFS('GSC previous'!$J$2:$J$2001,'GSC previous'!$I$2:$I$2001,B1130),0))</f>
        <v/>
      </c>
      <c r="P1130" s="22">
        <f>IF(A1130="","",IF(N(O1130)&gt;0,(K1130-O1130)/O1130,""))</f>
        <v/>
      </c>
      <c r="Q1130">
        <f>IF(A1130="","",IFERROR(SUMIFS(GA4!$P$2:$P$2001,GA4!$O$2:$O$2001,B1130),0))</f>
        <v/>
      </c>
      <c r="R1130" s="23">
        <f>IF(A1130="","",IF(N(Q1130)&gt;0,SUMIFS(GA4!$Q$2:$Q$2001,GA4!$O$2:$O$2001,B1130)/Q1130,""))</f>
        <v/>
      </c>
      <c r="S1130">
        <f>IF(A1130="","",IFERROR(SUMIFS(GA4!$R$2:$R$2001,GA4!$O$2:$O$2001,B1130),0))</f>
        <v/>
      </c>
      <c r="T1130">
        <f>IF(A1130="","",IF(AND(ISNUMBER(F1130),LEFT(C1130&amp;"",1)="2"),IF(F1130&lt;Rules!$B$9,"Yes","No"),"No"))</f>
        <v/>
      </c>
      <c r="U1130">
        <f>IF(A1130="","",IF(AND(N(O1130)&gt;=Rules!$B$8,ISNUMBER(P1130)),IF(P1130&lt;=-Rules!$B$7,"Yes","No"),"No"))</f>
        <v/>
      </c>
      <c r="V1130">
        <f>IF(A1130="","",IF(AND(N(L1130)&gt;=Rules!$B$6,ISNUMBER(N1130)),IF(AND(N1130&gt;=Rules!$B$10,N1130&lt;=Rules!$B$11),"Yes","No"),"No"))</f>
        <v/>
      </c>
      <c r="W1130">
        <f>IF(A1130="","",IF(I1130&lt;&gt;"","Yes","No"))</f>
        <v/>
      </c>
      <c r="X1130">
        <f>IF(I1130="","",IF(SUMIFS($K$3:$K$2002,$A$3:$A$2002,SUBSTITUTE(SUBSTITUTE(I1130,"?","~?"),"*","~*"))&gt;N(K1130),"Yes","No"))</f>
        <v/>
      </c>
      <c r="Y1130">
        <f>IF(A1130="","",IF(N(S1130)&gt;0,"Yes","No"))</f>
        <v/>
      </c>
      <c r="Z1130">
        <f>IF(A1130="","",IF(AND(N(K1130)&lt;Rules!$B$5,N(L1130)&lt;Rules!$B$6,N(Q1130)&lt;Rules!$B$13,Y1130="No"),"Yes","No"))</f>
        <v/>
      </c>
      <c r="AA1130">
        <f>IF(A1130="","",IF(LEFT(C1130&amp;"",1)="3","Redirect",IF(OR(LEFT(C1130&amp;"",1)="4",LEFT(C1130&amp;"",1)="5"),IF(OR(N(K1130)&gt;0,N(AC1130)&gt;=Rules!$B$14),"Redirect","Prune"),IF(D1130="Non-Indexable","Keep",IF(AND(W1130="Yes",X1130="Yes",Y1130="No"),"Merge",IF(OR(U1130="Yes",V1130="Yes",AND(T1130="Yes",N(L1130)&gt;=Rules!$B$6)),"Update",IF(Z1130="Yes",IF(N(AC1130)&gt;=Rules!$B$14,"Redirect","Prune"),"Keep")))))))</f>
        <v/>
      </c>
      <c r="AB1130">
        <f>IF(A1130="","",IF(LEFT(C1130&amp;"",1)="3","Already redirects ("&amp;C1130&amp;"). Update internal links to point at the final URL.",IF(OR(LEFT(C1130&amp;"",1)="4",LEFT(C1130&amp;"",1)="5"),IF(AA1130="Redirect","Returns "&amp;C1130&amp;" but still has "&amp;N(K1130)&amp;" clicks and "&amp;N(AC1130)&amp;" referring domains. 301 it to the closest live page.","Returns "&amp;C1130&amp;" with no clicks or links. Remove internal links and let it 404 or 410."),IF(D1130="Non-Indexable","Non-indexable ("&amp;E1130&amp;"). Keep if that is intentional; otherwise fix the canonical or noindex.",IF(AA1130="Merge","Overlaps with "&amp;I1130&amp;IF(N(J1130)&gt;0," (similarity "&amp;TEXT(J1130,"0.00")&amp;")","")&amp;", which gets more clicks. Merge the useful parts into it and 301 this URL.",IF(AA1130="Update",MID(IF(U1130="Yes","; Clicks down "&amp;TEXT(-P1130,"0%")&amp;" on the previous period","")&amp;IF(V1130="Yes","; Average position "&amp;TEXT(N1130,"0.0")&amp;" on "&amp;TEXT(L1130,"#,##0")&amp;" impressions (striking distance)","")&amp;IF(AND(T1130="Yes",N(L1130)&gt;=Rules!$B$6),"; Thin ("&amp;F1130&amp;" words) but has search demand",""),3,400),IF(AA1130="Prune","Low value: "&amp;N(K1130)&amp;" clicks, "&amp;N(L1130)&amp;" impressions, "&amp;N(Q1130)&amp;" sessions, no key events. Remove or noindex it and update internal links.",IF(AA1130="Redirect","Low value but "&amp;N(AC1130)&amp;" referring domains. 301 it to the closest relevant page to keep those links.",IF(AND(Z1130="No",Y1130="Yes",N(K1130)&lt;Rules!$B$5),"Low search traffic but it converts (key events: "&amp;S1130&amp;"). Keep it and link to it.",IF(W1130="Yes","Stronger than the page it overlaps ("&amp;I1130&amp;"). Keep; merge that page into this one.","Healthy: "&amp;N(K1130)&amp;" clicks"&amp;IF(ISNUMBER(N1130),", average position "&amp;TEXT(N1130,"0.0"),"")&amp;". Keep and monitor."))))))))))</f>
        <v/>
      </c>
      <c r="AE1130">
        <f>IF(A1130="","",IF(AD1130&lt;&gt;"",AD1130,AA1130))</f>
        <v/>
      </c>
    </row>
    <row r="1131">
      <c r="A1131">
        <f>IF(Crawl!A1130="","",Crawl!A1130)</f>
        <v/>
      </c>
      <c r="B1131">
        <f>IF(A1131="","",Crawl!EC1130)</f>
        <v/>
      </c>
      <c r="C1131">
        <f>IF(A1131="","",IFERROR(INDEX(Crawl!$A1130:$DZ1130,1,Rules!$H$6),""))</f>
        <v/>
      </c>
      <c r="D1131">
        <f>IF(A1131="","",IFERROR(INDEX(Crawl!$A1130:$DZ1130,1,Rules!$H$7),"")&amp;"")</f>
        <v/>
      </c>
      <c r="E1131">
        <f>IF(A1131="","",IFERROR(INDEX(Crawl!$A1130:$DZ1130,1,Rules!$H$8),"")&amp;"")</f>
        <v/>
      </c>
      <c r="F1131">
        <f>IF(A1131="","",IFERROR(INDEX(Crawl!$A1130:$DZ1130,1,Rules!$H$9),""))</f>
        <v/>
      </c>
      <c r="G1131">
        <f>IF(A1131="","",IFERROR(INDEX(Crawl!$A1130:$DZ1130,1,Rules!$H$10),""))</f>
        <v/>
      </c>
      <c r="H1131">
        <f>IF(A1131="","",IFERROR(INDEX(Crawl!$A1130:$DZ1130,1,Rules!$H$12),""))</f>
        <v/>
      </c>
      <c r="I1131">
        <f>IF(A1131="","",IF(AND(N(H1131)&gt;0,IFERROR(INDEX(Crawl!$A1130:$DZ1130,1,Rules!$H$11),"")&amp;""&lt;&gt;""),IFERROR(INDEX(Crawl!$A1130:$DZ1130,1,Rules!$H$11),"")&amp;"",IF(AND(ISNUMBER(J1131),N(J1131)&gt;=Rules!$B$12,IFERROR(INDEX(Crawl!$A1130:$DZ1130,1,Rules!$H$13),"")&amp;""&lt;&gt;""),IFERROR(INDEX(Crawl!$A1130:$DZ1130,1,Rules!$H$13),"")&amp;"","")))</f>
        <v/>
      </c>
      <c r="J1131" s="19">
        <f>IF(A1131="","",IF(IFERROR(INDEX(Crawl!$A1130:$DZ1130,1,Rules!$H$14),"")&amp;""="","",IFERROR(INDEX(Crawl!$A1130:$DZ1130,1,Rules!$H$14),"")))</f>
        <v/>
      </c>
      <c r="K1131">
        <f>IF(A1131="","",IFERROR(SUMIFS('GSC current'!$J$2:$J$2001,'GSC current'!$I$2:$I$2001,B1131),0))</f>
        <v/>
      </c>
      <c r="L1131">
        <f>IF(A1131="","",IFERROR(SUMIFS('GSC current'!$K$2:$K$2001,'GSC current'!$I$2:$I$2001,B1131),0))</f>
        <v/>
      </c>
      <c r="M1131" s="20">
        <f>IF(A1131="","",IF(N(L1131)&gt;0,K1131/L1131,""))</f>
        <v/>
      </c>
      <c r="N1131" s="21">
        <f>IF(A1131="","",IF(N(L1131)&gt;0,SUMIFS('GSC current'!$L$2:$L$2001,'GSC current'!$I$2:$I$2001,B1131)/L1131,""))</f>
        <v/>
      </c>
      <c r="O1131">
        <f>IF(A1131="","",IFERROR(SUMIFS('GSC previous'!$J$2:$J$2001,'GSC previous'!$I$2:$I$2001,B1131),0))</f>
        <v/>
      </c>
      <c r="P1131" s="22">
        <f>IF(A1131="","",IF(N(O1131)&gt;0,(K1131-O1131)/O1131,""))</f>
        <v/>
      </c>
      <c r="Q1131">
        <f>IF(A1131="","",IFERROR(SUMIFS(GA4!$P$2:$P$2001,GA4!$O$2:$O$2001,B1131),0))</f>
        <v/>
      </c>
      <c r="R1131" s="23">
        <f>IF(A1131="","",IF(N(Q1131)&gt;0,SUMIFS(GA4!$Q$2:$Q$2001,GA4!$O$2:$O$2001,B1131)/Q1131,""))</f>
        <v/>
      </c>
      <c r="S1131">
        <f>IF(A1131="","",IFERROR(SUMIFS(GA4!$R$2:$R$2001,GA4!$O$2:$O$2001,B1131),0))</f>
        <v/>
      </c>
      <c r="T1131">
        <f>IF(A1131="","",IF(AND(ISNUMBER(F1131),LEFT(C1131&amp;"",1)="2"),IF(F1131&lt;Rules!$B$9,"Yes","No"),"No"))</f>
        <v/>
      </c>
      <c r="U1131">
        <f>IF(A1131="","",IF(AND(N(O1131)&gt;=Rules!$B$8,ISNUMBER(P1131)),IF(P1131&lt;=-Rules!$B$7,"Yes","No"),"No"))</f>
        <v/>
      </c>
      <c r="V1131">
        <f>IF(A1131="","",IF(AND(N(L1131)&gt;=Rules!$B$6,ISNUMBER(N1131)),IF(AND(N1131&gt;=Rules!$B$10,N1131&lt;=Rules!$B$11),"Yes","No"),"No"))</f>
        <v/>
      </c>
      <c r="W1131">
        <f>IF(A1131="","",IF(I1131&lt;&gt;"","Yes","No"))</f>
        <v/>
      </c>
      <c r="X1131">
        <f>IF(I1131="","",IF(SUMIFS($K$3:$K$2002,$A$3:$A$2002,SUBSTITUTE(SUBSTITUTE(I1131,"?","~?"),"*","~*"))&gt;N(K1131),"Yes","No"))</f>
        <v/>
      </c>
      <c r="Y1131">
        <f>IF(A1131="","",IF(N(S1131)&gt;0,"Yes","No"))</f>
        <v/>
      </c>
      <c r="Z1131">
        <f>IF(A1131="","",IF(AND(N(K1131)&lt;Rules!$B$5,N(L1131)&lt;Rules!$B$6,N(Q1131)&lt;Rules!$B$13,Y1131="No"),"Yes","No"))</f>
        <v/>
      </c>
      <c r="AA1131">
        <f>IF(A1131="","",IF(LEFT(C1131&amp;"",1)="3","Redirect",IF(OR(LEFT(C1131&amp;"",1)="4",LEFT(C1131&amp;"",1)="5"),IF(OR(N(K1131)&gt;0,N(AC1131)&gt;=Rules!$B$14),"Redirect","Prune"),IF(D1131="Non-Indexable","Keep",IF(AND(W1131="Yes",X1131="Yes",Y1131="No"),"Merge",IF(OR(U1131="Yes",V1131="Yes",AND(T1131="Yes",N(L1131)&gt;=Rules!$B$6)),"Update",IF(Z1131="Yes",IF(N(AC1131)&gt;=Rules!$B$14,"Redirect","Prune"),"Keep")))))))</f>
        <v/>
      </c>
      <c r="AB1131">
        <f>IF(A1131="","",IF(LEFT(C1131&amp;"",1)="3","Already redirects ("&amp;C1131&amp;"). Update internal links to point at the final URL.",IF(OR(LEFT(C1131&amp;"",1)="4",LEFT(C1131&amp;"",1)="5"),IF(AA1131="Redirect","Returns "&amp;C1131&amp;" but still has "&amp;N(K1131)&amp;" clicks and "&amp;N(AC1131)&amp;" referring domains. 301 it to the closest live page.","Returns "&amp;C1131&amp;" with no clicks or links. Remove internal links and let it 404 or 410."),IF(D1131="Non-Indexable","Non-indexable ("&amp;E1131&amp;"). Keep if that is intentional; otherwise fix the canonical or noindex.",IF(AA1131="Merge","Overlaps with "&amp;I1131&amp;IF(N(J1131)&gt;0," (similarity "&amp;TEXT(J1131,"0.00")&amp;")","")&amp;", which gets more clicks. Merge the useful parts into it and 301 this URL.",IF(AA1131="Update",MID(IF(U1131="Yes","; Clicks down "&amp;TEXT(-P1131,"0%")&amp;" on the previous period","")&amp;IF(V1131="Yes","; Average position "&amp;TEXT(N1131,"0.0")&amp;" on "&amp;TEXT(L1131,"#,##0")&amp;" impressions (striking distance)","")&amp;IF(AND(T1131="Yes",N(L1131)&gt;=Rules!$B$6),"; Thin ("&amp;F1131&amp;" words) but has search demand",""),3,400),IF(AA1131="Prune","Low value: "&amp;N(K1131)&amp;" clicks, "&amp;N(L1131)&amp;" impressions, "&amp;N(Q1131)&amp;" sessions, no key events. Remove or noindex it and update internal links.",IF(AA1131="Redirect","Low value but "&amp;N(AC1131)&amp;" referring domains. 301 it to the closest relevant page to keep those links.",IF(AND(Z1131="No",Y1131="Yes",N(K1131)&lt;Rules!$B$5),"Low search traffic but it converts (key events: "&amp;S1131&amp;"). Keep it and link to it.",IF(W1131="Yes","Stronger than the page it overlaps ("&amp;I1131&amp;"). Keep; merge that page into this one.","Healthy: "&amp;N(K1131)&amp;" clicks"&amp;IF(ISNUMBER(N1131),", average position "&amp;TEXT(N1131,"0.0"),"")&amp;". Keep and monitor."))))))))))</f>
        <v/>
      </c>
      <c r="AE1131">
        <f>IF(A1131="","",IF(AD1131&lt;&gt;"",AD1131,AA1131))</f>
        <v/>
      </c>
    </row>
    <row r="1132">
      <c r="A1132">
        <f>IF(Crawl!A1131="","",Crawl!A1131)</f>
        <v/>
      </c>
      <c r="B1132">
        <f>IF(A1132="","",Crawl!EC1131)</f>
        <v/>
      </c>
      <c r="C1132">
        <f>IF(A1132="","",IFERROR(INDEX(Crawl!$A1131:$DZ1131,1,Rules!$H$6),""))</f>
        <v/>
      </c>
      <c r="D1132">
        <f>IF(A1132="","",IFERROR(INDEX(Crawl!$A1131:$DZ1131,1,Rules!$H$7),"")&amp;"")</f>
        <v/>
      </c>
      <c r="E1132">
        <f>IF(A1132="","",IFERROR(INDEX(Crawl!$A1131:$DZ1131,1,Rules!$H$8),"")&amp;"")</f>
        <v/>
      </c>
      <c r="F1132">
        <f>IF(A1132="","",IFERROR(INDEX(Crawl!$A1131:$DZ1131,1,Rules!$H$9),""))</f>
        <v/>
      </c>
      <c r="G1132">
        <f>IF(A1132="","",IFERROR(INDEX(Crawl!$A1131:$DZ1131,1,Rules!$H$10),""))</f>
        <v/>
      </c>
      <c r="H1132">
        <f>IF(A1132="","",IFERROR(INDEX(Crawl!$A1131:$DZ1131,1,Rules!$H$12),""))</f>
        <v/>
      </c>
      <c r="I1132">
        <f>IF(A1132="","",IF(AND(N(H1132)&gt;0,IFERROR(INDEX(Crawl!$A1131:$DZ1131,1,Rules!$H$11),"")&amp;""&lt;&gt;""),IFERROR(INDEX(Crawl!$A1131:$DZ1131,1,Rules!$H$11),"")&amp;"",IF(AND(ISNUMBER(J1132),N(J1132)&gt;=Rules!$B$12,IFERROR(INDEX(Crawl!$A1131:$DZ1131,1,Rules!$H$13),"")&amp;""&lt;&gt;""),IFERROR(INDEX(Crawl!$A1131:$DZ1131,1,Rules!$H$13),"")&amp;"","")))</f>
        <v/>
      </c>
      <c r="J1132" s="19">
        <f>IF(A1132="","",IF(IFERROR(INDEX(Crawl!$A1131:$DZ1131,1,Rules!$H$14),"")&amp;""="","",IFERROR(INDEX(Crawl!$A1131:$DZ1131,1,Rules!$H$14),"")))</f>
        <v/>
      </c>
      <c r="K1132">
        <f>IF(A1132="","",IFERROR(SUMIFS('GSC current'!$J$2:$J$2001,'GSC current'!$I$2:$I$2001,B1132),0))</f>
        <v/>
      </c>
      <c r="L1132">
        <f>IF(A1132="","",IFERROR(SUMIFS('GSC current'!$K$2:$K$2001,'GSC current'!$I$2:$I$2001,B1132),0))</f>
        <v/>
      </c>
      <c r="M1132" s="20">
        <f>IF(A1132="","",IF(N(L1132)&gt;0,K1132/L1132,""))</f>
        <v/>
      </c>
      <c r="N1132" s="21">
        <f>IF(A1132="","",IF(N(L1132)&gt;0,SUMIFS('GSC current'!$L$2:$L$2001,'GSC current'!$I$2:$I$2001,B1132)/L1132,""))</f>
        <v/>
      </c>
      <c r="O1132">
        <f>IF(A1132="","",IFERROR(SUMIFS('GSC previous'!$J$2:$J$2001,'GSC previous'!$I$2:$I$2001,B1132),0))</f>
        <v/>
      </c>
      <c r="P1132" s="22">
        <f>IF(A1132="","",IF(N(O1132)&gt;0,(K1132-O1132)/O1132,""))</f>
        <v/>
      </c>
      <c r="Q1132">
        <f>IF(A1132="","",IFERROR(SUMIFS(GA4!$P$2:$P$2001,GA4!$O$2:$O$2001,B1132),0))</f>
        <v/>
      </c>
      <c r="R1132" s="23">
        <f>IF(A1132="","",IF(N(Q1132)&gt;0,SUMIFS(GA4!$Q$2:$Q$2001,GA4!$O$2:$O$2001,B1132)/Q1132,""))</f>
        <v/>
      </c>
      <c r="S1132">
        <f>IF(A1132="","",IFERROR(SUMIFS(GA4!$R$2:$R$2001,GA4!$O$2:$O$2001,B1132),0))</f>
        <v/>
      </c>
      <c r="T1132">
        <f>IF(A1132="","",IF(AND(ISNUMBER(F1132),LEFT(C1132&amp;"",1)="2"),IF(F1132&lt;Rules!$B$9,"Yes","No"),"No"))</f>
        <v/>
      </c>
      <c r="U1132">
        <f>IF(A1132="","",IF(AND(N(O1132)&gt;=Rules!$B$8,ISNUMBER(P1132)),IF(P1132&lt;=-Rules!$B$7,"Yes","No"),"No"))</f>
        <v/>
      </c>
      <c r="V1132">
        <f>IF(A1132="","",IF(AND(N(L1132)&gt;=Rules!$B$6,ISNUMBER(N1132)),IF(AND(N1132&gt;=Rules!$B$10,N1132&lt;=Rules!$B$11),"Yes","No"),"No"))</f>
        <v/>
      </c>
      <c r="W1132">
        <f>IF(A1132="","",IF(I1132&lt;&gt;"","Yes","No"))</f>
        <v/>
      </c>
      <c r="X1132">
        <f>IF(I1132="","",IF(SUMIFS($K$3:$K$2002,$A$3:$A$2002,SUBSTITUTE(SUBSTITUTE(I1132,"?","~?"),"*","~*"))&gt;N(K1132),"Yes","No"))</f>
        <v/>
      </c>
      <c r="Y1132">
        <f>IF(A1132="","",IF(N(S1132)&gt;0,"Yes","No"))</f>
        <v/>
      </c>
      <c r="Z1132">
        <f>IF(A1132="","",IF(AND(N(K1132)&lt;Rules!$B$5,N(L1132)&lt;Rules!$B$6,N(Q1132)&lt;Rules!$B$13,Y1132="No"),"Yes","No"))</f>
        <v/>
      </c>
      <c r="AA1132">
        <f>IF(A1132="","",IF(LEFT(C1132&amp;"",1)="3","Redirect",IF(OR(LEFT(C1132&amp;"",1)="4",LEFT(C1132&amp;"",1)="5"),IF(OR(N(K1132)&gt;0,N(AC1132)&gt;=Rules!$B$14),"Redirect","Prune"),IF(D1132="Non-Indexable","Keep",IF(AND(W1132="Yes",X1132="Yes",Y1132="No"),"Merge",IF(OR(U1132="Yes",V1132="Yes",AND(T1132="Yes",N(L1132)&gt;=Rules!$B$6)),"Update",IF(Z1132="Yes",IF(N(AC1132)&gt;=Rules!$B$14,"Redirect","Prune"),"Keep")))))))</f>
        <v/>
      </c>
      <c r="AB1132">
        <f>IF(A1132="","",IF(LEFT(C1132&amp;"",1)="3","Already redirects ("&amp;C1132&amp;"). Update internal links to point at the final URL.",IF(OR(LEFT(C1132&amp;"",1)="4",LEFT(C1132&amp;"",1)="5"),IF(AA1132="Redirect","Returns "&amp;C1132&amp;" but still has "&amp;N(K1132)&amp;" clicks and "&amp;N(AC1132)&amp;" referring domains. 301 it to the closest live page.","Returns "&amp;C1132&amp;" with no clicks or links. Remove internal links and let it 404 or 410."),IF(D1132="Non-Indexable","Non-indexable ("&amp;E1132&amp;"). Keep if that is intentional; otherwise fix the canonical or noindex.",IF(AA1132="Merge","Overlaps with "&amp;I1132&amp;IF(N(J1132)&gt;0," (similarity "&amp;TEXT(J1132,"0.00")&amp;")","")&amp;", which gets more clicks. Merge the useful parts into it and 301 this URL.",IF(AA1132="Update",MID(IF(U1132="Yes","; Clicks down "&amp;TEXT(-P1132,"0%")&amp;" on the previous period","")&amp;IF(V1132="Yes","; Average position "&amp;TEXT(N1132,"0.0")&amp;" on "&amp;TEXT(L1132,"#,##0")&amp;" impressions (striking distance)","")&amp;IF(AND(T1132="Yes",N(L1132)&gt;=Rules!$B$6),"; Thin ("&amp;F1132&amp;" words) but has search demand",""),3,400),IF(AA1132="Prune","Low value: "&amp;N(K1132)&amp;" clicks, "&amp;N(L1132)&amp;" impressions, "&amp;N(Q1132)&amp;" sessions, no key events. Remove or noindex it and update internal links.",IF(AA1132="Redirect","Low value but "&amp;N(AC1132)&amp;" referring domains. 301 it to the closest relevant page to keep those links.",IF(AND(Z1132="No",Y1132="Yes",N(K1132)&lt;Rules!$B$5),"Low search traffic but it converts (key events: "&amp;S1132&amp;"). Keep it and link to it.",IF(W1132="Yes","Stronger than the page it overlaps ("&amp;I1132&amp;"). Keep; merge that page into this one.","Healthy: "&amp;N(K1132)&amp;" clicks"&amp;IF(ISNUMBER(N1132),", average position "&amp;TEXT(N1132,"0.0"),"")&amp;". Keep and monitor."))))))))))</f>
        <v/>
      </c>
      <c r="AE1132">
        <f>IF(A1132="","",IF(AD1132&lt;&gt;"",AD1132,AA1132))</f>
        <v/>
      </c>
    </row>
    <row r="1133">
      <c r="A1133">
        <f>IF(Crawl!A1132="","",Crawl!A1132)</f>
        <v/>
      </c>
      <c r="B1133">
        <f>IF(A1133="","",Crawl!EC1132)</f>
        <v/>
      </c>
      <c r="C1133">
        <f>IF(A1133="","",IFERROR(INDEX(Crawl!$A1132:$DZ1132,1,Rules!$H$6),""))</f>
        <v/>
      </c>
      <c r="D1133">
        <f>IF(A1133="","",IFERROR(INDEX(Crawl!$A1132:$DZ1132,1,Rules!$H$7),"")&amp;"")</f>
        <v/>
      </c>
      <c r="E1133">
        <f>IF(A1133="","",IFERROR(INDEX(Crawl!$A1132:$DZ1132,1,Rules!$H$8),"")&amp;"")</f>
        <v/>
      </c>
      <c r="F1133">
        <f>IF(A1133="","",IFERROR(INDEX(Crawl!$A1132:$DZ1132,1,Rules!$H$9),""))</f>
        <v/>
      </c>
      <c r="G1133">
        <f>IF(A1133="","",IFERROR(INDEX(Crawl!$A1132:$DZ1132,1,Rules!$H$10),""))</f>
        <v/>
      </c>
      <c r="H1133">
        <f>IF(A1133="","",IFERROR(INDEX(Crawl!$A1132:$DZ1132,1,Rules!$H$12),""))</f>
        <v/>
      </c>
      <c r="I1133">
        <f>IF(A1133="","",IF(AND(N(H1133)&gt;0,IFERROR(INDEX(Crawl!$A1132:$DZ1132,1,Rules!$H$11),"")&amp;""&lt;&gt;""),IFERROR(INDEX(Crawl!$A1132:$DZ1132,1,Rules!$H$11),"")&amp;"",IF(AND(ISNUMBER(J1133),N(J1133)&gt;=Rules!$B$12,IFERROR(INDEX(Crawl!$A1132:$DZ1132,1,Rules!$H$13),"")&amp;""&lt;&gt;""),IFERROR(INDEX(Crawl!$A1132:$DZ1132,1,Rules!$H$13),"")&amp;"","")))</f>
        <v/>
      </c>
      <c r="J1133" s="19">
        <f>IF(A1133="","",IF(IFERROR(INDEX(Crawl!$A1132:$DZ1132,1,Rules!$H$14),"")&amp;""="","",IFERROR(INDEX(Crawl!$A1132:$DZ1132,1,Rules!$H$14),"")))</f>
        <v/>
      </c>
      <c r="K1133">
        <f>IF(A1133="","",IFERROR(SUMIFS('GSC current'!$J$2:$J$2001,'GSC current'!$I$2:$I$2001,B1133),0))</f>
        <v/>
      </c>
      <c r="L1133">
        <f>IF(A1133="","",IFERROR(SUMIFS('GSC current'!$K$2:$K$2001,'GSC current'!$I$2:$I$2001,B1133),0))</f>
        <v/>
      </c>
      <c r="M1133" s="20">
        <f>IF(A1133="","",IF(N(L1133)&gt;0,K1133/L1133,""))</f>
        <v/>
      </c>
      <c r="N1133" s="21">
        <f>IF(A1133="","",IF(N(L1133)&gt;0,SUMIFS('GSC current'!$L$2:$L$2001,'GSC current'!$I$2:$I$2001,B1133)/L1133,""))</f>
        <v/>
      </c>
      <c r="O1133">
        <f>IF(A1133="","",IFERROR(SUMIFS('GSC previous'!$J$2:$J$2001,'GSC previous'!$I$2:$I$2001,B1133),0))</f>
        <v/>
      </c>
      <c r="P1133" s="22">
        <f>IF(A1133="","",IF(N(O1133)&gt;0,(K1133-O1133)/O1133,""))</f>
        <v/>
      </c>
      <c r="Q1133">
        <f>IF(A1133="","",IFERROR(SUMIFS(GA4!$P$2:$P$2001,GA4!$O$2:$O$2001,B1133),0))</f>
        <v/>
      </c>
      <c r="R1133" s="23">
        <f>IF(A1133="","",IF(N(Q1133)&gt;0,SUMIFS(GA4!$Q$2:$Q$2001,GA4!$O$2:$O$2001,B1133)/Q1133,""))</f>
        <v/>
      </c>
      <c r="S1133">
        <f>IF(A1133="","",IFERROR(SUMIFS(GA4!$R$2:$R$2001,GA4!$O$2:$O$2001,B1133),0))</f>
        <v/>
      </c>
      <c r="T1133">
        <f>IF(A1133="","",IF(AND(ISNUMBER(F1133),LEFT(C1133&amp;"",1)="2"),IF(F1133&lt;Rules!$B$9,"Yes","No"),"No"))</f>
        <v/>
      </c>
      <c r="U1133">
        <f>IF(A1133="","",IF(AND(N(O1133)&gt;=Rules!$B$8,ISNUMBER(P1133)),IF(P1133&lt;=-Rules!$B$7,"Yes","No"),"No"))</f>
        <v/>
      </c>
      <c r="V1133">
        <f>IF(A1133="","",IF(AND(N(L1133)&gt;=Rules!$B$6,ISNUMBER(N1133)),IF(AND(N1133&gt;=Rules!$B$10,N1133&lt;=Rules!$B$11),"Yes","No"),"No"))</f>
        <v/>
      </c>
      <c r="W1133">
        <f>IF(A1133="","",IF(I1133&lt;&gt;"","Yes","No"))</f>
        <v/>
      </c>
      <c r="X1133">
        <f>IF(I1133="","",IF(SUMIFS($K$3:$K$2002,$A$3:$A$2002,SUBSTITUTE(SUBSTITUTE(I1133,"?","~?"),"*","~*"))&gt;N(K1133),"Yes","No"))</f>
        <v/>
      </c>
      <c r="Y1133">
        <f>IF(A1133="","",IF(N(S1133)&gt;0,"Yes","No"))</f>
        <v/>
      </c>
      <c r="Z1133">
        <f>IF(A1133="","",IF(AND(N(K1133)&lt;Rules!$B$5,N(L1133)&lt;Rules!$B$6,N(Q1133)&lt;Rules!$B$13,Y1133="No"),"Yes","No"))</f>
        <v/>
      </c>
      <c r="AA1133">
        <f>IF(A1133="","",IF(LEFT(C1133&amp;"",1)="3","Redirect",IF(OR(LEFT(C1133&amp;"",1)="4",LEFT(C1133&amp;"",1)="5"),IF(OR(N(K1133)&gt;0,N(AC1133)&gt;=Rules!$B$14),"Redirect","Prune"),IF(D1133="Non-Indexable","Keep",IF(AND(W1133="Yes",X1133="Yes",Y1133="No"),"Merge",IF(OR(U1133="Yes",V1133="Yes",AND(T1133="Yes",N(L1133)&gt;=Rules!$B$6)),"Update",IF(Z1133="Yes",IF(N(AC1133)&gt;=Rules!$B$14,"Redirect","Prune"),"Keep")))))))</f>
        <v/>
      </c>
      <c r="AB1133">
        <f>IF(A1133="","",IF(LEFT(C1133&amp;"",1)="3","Already redirects ("&amp;C1133&amp;"). Update internal links to point at the final URL.",IF(OR(LEFT(C1133&amp;"",1)="4",LEFT(C1133&amp;"",1)="5"),IF(AA1133="Redirect","Returns "&amp;C1133&amp;" but still has "&amp;N(K1133)&amp;" clicks and "&amp;N(AC1133)&amp;" referring domains. 301 it to the closest live page.","Returns "&amp;C1133&amp;" with no clicks or links. Remove internal links and let it 404 or 410."),IF(D1133="Non-Indexable","Non-indexable ("&amp;E1133&amp;"). Keep if that is intentional; otherwise fix the canonical or noindex.",IF(AA1133="Merge","Overlaps with "&amp;I1133&amp;IF(N(J1133)&gt;0," (similarity "&amp;TEXT(J1133,"0.00")&amp;")","")&amp;", which gets more clicks. Merge the useful parts into it and 301 this URL.",IF(AA1133="Update",MID(IF(U1133="Yes","; Clicks down "&amp;TEXT(-P1133,"0%")&amp;" on the previous period","")&amp;IF(V1133="Yes","; Average position "&amp;TEXT(N1133,"0.0")&amp;" on "&amp;TEXT(L1133,"#,##0")&amp;" impressions (striking distance)","")&amp;IF(AND(T1133="Yes",N(L1133)&gt;=Rules!$B$6),"; Thin ("&amp;F1133&amp;" words) but has search demand",""),3,400),IF(AA1133="Prune","Low value: "&amp;N(K1133)&amp;" clicks, "&amp;N(L1133)&amp;" impressions, "&amp;N(Q1133)&amp;" sessions, no key events. Remove or noindex it and update internal links.",IF(AA1133="Redirect","Low value but "&amp;N(AC1133)&amp;" referring domains. 301 it to the closest relevant page to keep those links.",IF(AND(Z1133="No",Y1133="Yes",N(K1133)&lt;Rules!$B$5),"Low search traffic but it converts (key events: "&amp;S1133&amp;"). Keep it and link to it.",IF(W1133="Yes","Stronger than the page it overlaps ("&amp;I1133&amp;"). Keep; merge that page into this one.","Healthy: "&amp;N(K1133)&amp;" clicks"&amp;IF(ISNUMBER(N1133),", average position "&amp;TEXT(N1133,"0.0"),"")&amp;". Keep and monitor."))))))))))</f>
        <v/>
      </c>
      <c r="AE1133">
        <f>IF(A1133="","",IF(AD1133&lt;&gt;"",AD1133,AA1133))</f>
        <v/>
      </c>
    </row>
    <row r="1134">
      <c r="A1134">
        <f>IF(Crawl!A1133="","",Crawl!A1133)</f>
        <v/>
      </c>
      <c r="B1134">
        <f>IF(A1134="","",Crawl!EC1133)</f>
        <v/>
      </c>
      <c r="C1134">
        <f>IF(A1134="","",IFERROR(INDEX(Crawl!$A1133:$DZ1133,1,Rules!$H$6),""))</f>
        <v/>
      </c>
      <c r="D1134">
        <f>IF(A1134="","",IFERROR(INDEX(Crawl!$A1133:$DZ1133,1,Rules!$H$7),"")&amp;"")</f>
        <v/>
      </c>
      <c r="E1134">
        <f>IF(A1134="","",IFERROR(INDEX(Crawl!$A1133:$DZ1133,1,Rules!$H$8),"")&amp;"")</f>
        <v/>
      </c>
      <c r="F1134">
        <f>IF(A1134="","",IFERROR(INDEX(Crawl!$A1133:$DZ1133,1,Rules!$H$9),""))</f>
        <v/>
      </c>
      <c r="G1134">
        <f>IF(A1134="","",IFERROR(INDEX(Crawl!$A1133:$DZ1133,1,Rules!$H$10),""))</f>
        <v/>
      </c>
      <c r="H1134">
        <f>IF(A1134="","",IFERROR(INDEX(Crawl!$A1133:$DZ1133,1,Rules!$H$12),""))</f>
        <v/>
      </c>
      <c r="I1134">
        <f>IF(A1134="","",IF(AND(N(H1134)&gt;0,IFERROR(INDEX(Crawl!$A1133:$DZ1133,1,Rules!$H$11),"")&amp;""&lt;&gt;""),IFERROR(INDEX(Crawl!$A1133:$DZ1133,1,Rules!$H$11),"")&amp;"",IF(AND(ISNUMBER(J1134),N(J1134)&gt;=Rules!$B$12,IFERROR(INDEX(Crawl!$A1133:$DZ1133,1,Rules!$H$13),"")&amp;""&lt;&gt;""),IFERROR(INDEX(Crawl!$A1133:$DZ1133,1,Rules!$H$13),"")&amp;"","")))</f>
        <v/>
      </c>
      <c r="J1134" s="19">
        <f>IF(A1134="","",IF(IFERROR(INDEX(Crawl!$A1133:$DZ1133,1,Rules!$H$14),"")&amp;""="","",IFERROR(INDEX(Crawl!$A1133:$DZ1133,1,Rules!$H$14),"")))</f>
        <v/>
      </c>
      <c r="K1134">
        <f>IF(A1134="","",IFERROR(SUMIFS('GSC current'!$J$2:$J$2001,'GSC current'!$I$2:$I$2001,B1134),0))</f>
        <v/>
      </c>
      <c r="L1134">
        <f>IF(A1134="","",IFERROR(SUMIFS('GSC current'!$K$2:$K$2001,'GSC current'!$I$2:$I$2001,B1134),0))</f>
        <v/>
      </c>
      <c r="M1134" s="20">
        <f>IF(A1134="","",IF(N(L1134)&gt;0,K1134/L1134,""))</f>
        <v/>
      </c>
      <c r="N1134" s="21">
        <f>IF(A1134="","",IF(N(L1134)&gt;0,SUMIFS('GSC current'!$L$2:$L$2001,'GSC current'!$I$2:$I$2001,B1134)/L1134,""))</f>
        <v/>
      </c>
      <c r="O1134">
        <f>IF(A1134="","",IFERROR(SUMIFS('GSC previous'!$J$2:$J$2001,'GSC previous'!$I$2:$I$2001,B1134),0))</f>
        <v/>
      </c>
      <c r="P1134" s="22">
        <f>IF(A1134="","",IF(N(O1134)&gt;0,(K1134-O1134)/O1134,""))</f>
        <v/>
      </c>
      <c r="Q1134">
        <f>IF(A1134="","",IFERROR(SUMIFS(GA4!$P$2:$P$2001,GA4!$O$2:$O$2001,B1134),0))</f>
        <v/>
      </c>
      <c r="R1134" s="23">
        <f>IF(A1134="","",IF(N(Q1134)&gt;0,SUMIFS(GA4!$Q$2:$Q$2001,GA4!$O$2:$O$2001,B1134)/Q1134,""))</f>
        <v/>
      </c>
      <c r="S1134">
        <f>IF(A1134="","",IFERROR(SUMIFS(GA4!$R$2:$R$2001,GA4!$O$2:$O$2001,B1134),0))</f>
        <v/>
      </c>
      <c r="T1134">
        <f>IF(A1134="","",IF(AND(ISNUMBER(F1134),LEFT(C1134&amp;"",1)="2"),IF(F1134&lt;Rules!$B$9,"Yes","No"),"No"))</f>
        <v/>
      </c>
      <c r="U1134">
        <f>IF(A1134="","",IF(AND(N(O1134)&gt;=Rules!$B$8,ISNUMBER(P1134)),IF(P1134&lt;=-Rules!$B$7,"Yes","No"),"No"))</f>
        <v/>
      </c>
      <c r="V1134">
        <f>IF(A1134="","",IF(AND(N(L1134)&gt;=Rules!$B$6,ISNUMBER(N1134)),IF(AND(N1134&gt;=Rules!$B$10,N1134&lt;=Rules!$B$11),"Yes","No"),"No"))</f>
        <v/>
      </c>
      <c r="W1134">
        <f>IF(A1134="","",IF(I1134&lt;&gt;"","Yes","No"))</f>
        <v/>
      </c>
      <c r="X1134">
        <f>IF(I1134="","",IF(SUMIFS($K$3:$K$2002,$A$3:$A$2002,SUBSTITUTE(SUBSTITUTE(I1134,"?","~?"),"*","~*"))&gt;N(K1134),"Yes","No"))</f>
        <v/>
      </c>
      <c r="Y1134">
        <f>IF(A1134="","",IF(N(S1134)&gt;0,"Yes","No"))</f>
        <v/>
      </c>
      <c r="Z1134">
        <f>IF(A1134="","",IF(AND(N(K1134)&lt;Rules!$B$5,N(L1134)&lt;Rules!$B$6,N(Q1134)&lt;Rules!$B$13,Y1134="No"),"Yes","No"))</f>
        <v/>
      </c>
      <c r="AA1134">
        <f>IF(A1134="","",IF(LEFT(C1134&amp;"",1)="3","Redirect",IF(OR(LEFT(C1134&amp;"",1)="4",LEFT(C1134&amp;"",1)="5"),IF(OR(N(K1134)&gt;0,N(AC1134)&gt;=Rules!$B$14),"Redirect","Prune"),IF(D1134="Non-Indexable","Keep",IF(AND(W1134="Yes",X1134="Yes",Y1134="No"),"Merge",IF(OR(U1134="Yes",V1134="Yes",AND(T1134="Yes",N(L1134)&gt;=Rules!$B$6)),"Update",IF(Z1134="Yes",IF(N(AC1134)&gt;=Rules!$B$14,"Redirect","Prune"),"Keep")))))))</f>
        <v/>
      </c>
      <c r="AB1134">
        <f>IF(A1134="","",IF(LEFT(C1134&amp;"",1)="3","Already redirects ("&amp;C1134&amp;"). Update internal links to point at the final URL.",IF(OR(LEFT(C1134&amp;"",1)="4",LEFT(C1134&amp;"",1)="5"),IF(AA1134="Redirect","Returns "&amp;C1134&amp;" but still has "&amp;N(K1134)&amp;" clicks and "&amp;N(AC1134)&amp;" referring domains. 301 it to the closest live page.","Returns "&amp;C1134&amp;" with no clicks or links. Remove internal links and let it 404 or 410."),IF(D1134="Non-Indexable","Non-indexable ("&amp;E1134&amp;"). Keep if that is intentional; otherwise fix the canonical or noindex.",IF(AA1134="Merge","Overlaps with "&amp;I1134&amp;IF(N(J1134)&gt;0," (similarity "&amp;TEXT(J1134,"0.00")&amp;")","")&amp;", which gets more clicks. Merge the useful parts into it and 301 this URL.",IF(AA1134="Update",MID(IF(U1134="Yes","; Clicks down "&amp;TEXT(-P1134,"0%")&amp;" on the previous period","")&amp;IF(V1134="Yes","; Average position "&amp;TEXT(N1134,"0.0")&amp;" on "&amp;TEXT(L1134,"#,##0")&amp;" impressions (striking distance)","")&amp;IF(AND(T1134="Yes",N(L1134)&gt;=Rules!$B$6),"; Thin ("&amp;F1134&amp;" words) but has search demand",""),3,400),IF(AA1134="Prune","Low value: "&amp;N(K1134)&amp;" clicks, "&amp;N(L1134)&amp;" impressions, "&amp;N(Q1134)&amp;" sessions, no key events. Remove or noindex it and update internal links.",IF(AA1134="Redirect","Low value but "&amp;N(AC1134)&amp;" referring domains. 301 it to the closest relevant page to keep those links.",IF(AND(Z1134="No",Y1134="Yes",N(K1134)&lt;Rules!$B$5),"Low search traffic but it converts (key events: "&amp;S1134&amp;"). Keep it and link to it.",IF(W1134="Yes","Stronger than the page it overlaps ("&amp;I1134&amp;"). Keep; merge that page into this one.","Healthy: "&amp;N(K1134)&amp;" clicks"&amp;IF(ISNUMBER(N1134),", average position "&amp;TEXT(N1134,"0.0"),"")&amp;". Keep and monitor."))))))))))</f>
        <v/>
      </c>
      <c r="AE1134">
        <f>IF(A1134="","",IF(AD1134&lt;&gt;"",AD1134,AA1134))</f>
        <v/>
      </c>
    </row>
    <row r="1135">
      <c r="A1135">
        <f>IF(Crawl!A1134="","",Crawl!A1134)</f>
        <v/>
      </c>
      <c r="B1135">
        <f>IF(A1135="","",Crawl!EC1134)</f>
        <v/>
      </c>
      <c r="C1135">
        <f>IF(A1135="","",IFERROR(INDEX(Crawl!$A1134:$DZ1134,1,Rules!$H$6),""))</f>
        <v/>
      </c>
      <c r="D1135">
        <f>IF(A1135="","",IFERROR(INDEX(Crawl!$A1134:$DZ1134,1,Rules!$H$7),"")&amp;"")</f>
        <v/>
      </c>
      <c r="E1135">
        <f>IF(A1135="","",IFERROR(INDEX(Crawl!$A1134:$DZ1134,1,Rules!$H$8),"")&amp;"")</f>
        <v/>
      </c>
      <c r="F1135">
        <f>IF(A1135="","",IFERROR(INDEX(Crawl!$A1134:$DZ1134,1,Rules!$H$9),""))</f>
        <v/>
      </c>
      <c r="G1135">
        <f>IF(A1135="","",IFERROR(INDEX(Crawl!$A1134:$DZ1134,1,Rules!$H$10),""))</f>
        <v/>
      </c>
      <c r="H1135">
        <f>IF(A1135="","",IFERROR(INDEX(Crawl!$A1134:$DZ1134,1,Rules!$H$12),""))</f>
        <v/>
      </c>
      <c r="I1135">
        <f>IF(A1135="","",IF(AND(N(H1135)&gt;0,IFERROR(INDEX(Crawl!$A1134:$DZ1134,1,Rules!$H$11),"")&amp;""&lt;&gt;""),IFERROR(INDEX(Crawl!$A1134:$DZ1134,1,Rules!$H$11),"")&amp;"",IF(AND(ISNUMBER(J1135),N(J1135)&gt;=Rules!$B$12,IFERROR(INDEX(Crawl!$A1134:$DZ1134,1,Rules!$H$13),"")&amp;""&lt;&gt;""),IFERROR(INDEX(Crawl!$A1134:$DZ1134,1,Rules!$H$13),"")&amp;"","")))</f>
        <v/>
      </c>
      <c r="J1135" s="19">
        <f>IF(A1135="","",IF(IFERROR(INDEX(Crawl!$A1134:$DZ1134,1,Rules!$H$14),"")&amp;""="","",IFERROR(INDEX(Crawl!$A1134:$DZ1134,1,Rules!$H$14),"")))</f>
        <v/>
      </c>
      <c r="K1135">
        <f>IF(A1135="","",IFERROR(SUMIFS('GSC current'!$J$2:$J$2001,'GSC current'!$I$2:$I$2001,B1135),0))</f>
        <v/>
      </c>
      <c r="L1135">
        <f>IF(A1135="","",IFERROR(SUMIFS('GSC current'!$K$2:$K$2001,'GSC current'!$I$2:$I$2001,B1135),0))</f>
        <v/>
      </c>
      <c r="M1135" s="20">
        <f>IF(A1135="","",IF(N(L1135)&gt;0,K1135/L1135,""))</f>
        <v/>
      </c>
      <c r="N1135" s="21">
        <f>IF(A1135="","",IF(N(L1135)&gt;0,SUMIFS('GSC current'!$L$2:$L$2001,'GSC current'!$I$2:$I$2001,B1135)/L1135,""))</f>
        <v/>
      </c>
      <c r="O1135">
        <f>IF(A1135="","",IFERROR(SUMIFS('GSC previous'!$J$2:$J$2001,'GSC previous'!$I$2:$I$2001,B1135),0))</f>
        <v/>
      </c>
      <c r="P1135" s="22">
        <f>IF(A1135="","",IF(N(O1135)&gt;0,(K1135-O1135)/O1135,""))</f>
        <v/>
      </c>
      <c r="Q1135">
        <f>IF(A1135="","",IFERROR(SUMIFS(GA4!$P$2:$P$2001,GA4!$O$2:$O$2001,B1135),0))</f>
        <v/>
      </c>
      <c r="R1135" s="23">
        <f>IF(A1135="","",IF(N(Q1135)&gt;0,SUMIFS(GA4!$Q$2:$Q$2001,GA4!$O$2:$O$2001,B1135)/Q1135,""))</f>
        <v/>
      </c>
      <c r="S1135">
        <f>IF(A1135="","",IFERROR(SUMIFS(GA4!$R$2:$R$2001,GA4!$O$2:$O$2001,B1135),0))</f>
        <v/>
      </c>
      <c r="T1135">
        <f>IF(A1135="","",IF(AND(ISNUMBER(F1135),LEFT(C1135&amp;"",1)="2"),IF(F1135&lt;Rules!$B$9,"Yes","No"),"No"))</f>
        <v/>
      </c>
      <c r="U1135">
        <f>IF(A1135="","",IF(AND(N(O1135)&gt;=Rules!$B$8,ISNUMBER(P1135)),IF(P1135&lt;=-Rules!$B$7,"Yes","No"),"No"))</f>
        <v/>
      </c>
      <c r="V1135">
        <f>IF(A1135="","",IF(AND(N(L1135)&gt;=Rules!$B$6,ISNUMBER(N1135)),IF(AND(N1135&gt;=Rules!$B$10,N1135&lt;=Rules!$B$11),"Yes","No"),"No"))</f>
        <v/>
      </c>
      <c r="W1135">
        <f>IF(A1135="","",IF(I1135&lt;&gt;"","Yes","No"))</f>
        <v/>
      </c>
      <c r="X1135">
        <f>IF(I1135="","",IF(SUMIFS($K$3:$K$2002,$A$3:$A$2002,SUBSTITUTE(SUBSTITUTE(I1135,"?","~?"),"*","~*"))&gt;N(K1135),"Yes","No"))</f>
        <v/>
      </c>
      <c r="Y1135">
        <f>IF(A1135="","",IF(N(S1135)&gt;0,"Yes","No"))</f>
        <v/>
      </c>
      <c r="Z1135">
        <f>IF(A1135="","",IF(AND(N(K1135)&lt;Rules!$B$5,N(L1135)&lt;Rules!$B$6,N(Q1135)&lt;Rules!$B$13,Y1135="No"),"Yes","No"))</f>
        <v/>
      </c>
      <c r="AA1135">
        <f>IF(A1135="","",IF(LEFT(C1135&amp;"",1)="3","Redirect",IF(OR(LEFT(C1135&amp;"",1)="4",LEFT(C1135&amp;"",1)="5"),IF(OR(N(K1135)&gt;0,N(AC1135)&gt;=Rules!$B$14),"Redirect","Prune"),IF(D1135="Non-Indexable","Keep",IF(AND(W1135="Yes",X1135="Yes",Y1135="No"),"Merge",IF(OR(U1135="Yes",V1135="Yes",AND(T1135="Yes",N(L1135)&gt;=Rules!$B$6)),"Update",IF(Z1135="Yes",IF(N(AC1135)&gt;=Rules!$B$14,"Redirect","Prune"),"Keep")))))))</f>
        <v/>
      </c>
      <c r="AB1135">
        <f>IF(A1135="","",IF(LEFT(C1135&amp;"",1)="3","Already redirects ("&amp;C1135&amp;"). Update internal links to point at the final URL.",IF(OR(LEFT(C1135&amp;"",1)="4",LEFT(C1135&amp;"",1)="5"),IF(AA1135="Redirect","Returns "&amp;C1135&amp;" but still has "&amp;N(K1135)&amp;" clicks and "&amp;N(AC1135)&amp;" referring domains. 301 it to the closest live page.","Returns "&amp;C1135&amp;" with no clicks or links. Remove internal links and let it 404 or 410."),IF(D1135="Non-Indexable","Non-indexable ("&amp;E1135&amp;"). Keep if that is intentional; otherwise fix the canonical or noindex.",IF(AA1135="Merge","Overlaps with "&amp;I1135&amp;IF(N(J1135)&gt;0," (similarity "&amp;TEXT(J1135,"0.00")&amp;")","")&amp;", which gets more clicks. Merge the useful parts into it and 301 this URL.",IF(AA1135="Update",MID(IF(U1135="Yes","; Clicks down "&amp;TEXT(-P1135,"0%")&amp;" on the previous period","")&amp;IF(V1135="Yes","; Average position "&amp;TEXT(N1135,"0.0")&amp;" on "&amp;TEXT(L1135,"#,##0")&amp;" impressions (striking distance)","")&amp;IF(AND(T1135="Yes",N(L1135)&gt;=Rules!$B$6),"; Thin ("&amp;F1135&amp;" words) but has search demand",""),3,400),IF(AA1135="Prune","Low value: "&amp;N(K1135)&amp;" clicks, "&amp;N(L1135)&amp;" impressions, "&amp;N(Q1135)&amp;" sessions, no key events. Remove or noindex it and update internal links.",IF(AA1135="Redirect","Low value but "&amp;N(AC1135)&amp;" referring domains. 301 it to the closest relevant page to keep those links.",IF(AND(Z1135="No",Y1135="Yes",N(K1135)&lt;Rules!$B$5),"Low search traffic but it converts (key events: "&amp;S1135&amp;"). Keep it and link to it.",IF(W1135="Yes","Stronger than the page it overlaps ("&amp;I1135&amp;"). Keep; merge that page into this one.","Healthy: "&amp;N(K1135)&amp;" clicks"&amp;IF(ISNUMBER(N1135),", average position "&amp;TEXT(N1135,"0.0"),"")&amp;". Keep and monitor."))))))))))</f>
        <v/>
      </c>
      <c r="AE1135">
        <f>IF(A1135="","",IF(AD1135&lt;&gt;"",AD1135,AA1135))</f>
        <v/>
      </c>
    </row>
    <row r="1136">
      <c r="A1136">
        <f>IF(Crawl!A1135="","",Crawl!A1135)</f>
        <v/>
      </c>
      <c r="B1136">
        <f>IF(A1136="","",Crawl!EC1135)</f>
        <v/>
      </c>
      <c r="C1136">
        <f>IF(A1136="","",IFERROR(INDEX(Crawl!$A1135:$DZ1135,1,Rules!$H$6),""))</f>
        <v/>
      </c>
      <c r="D1136">
        <f>IF(A1136="","",IFERROR(INDEX(Crawl!$A1135:$DZ1135,1,Rules!$H$7),"")&amp;"")</f>
        <v/>
      </c>
      <c r="E1136">
        <f>IF(A1136="","",IFERROR(INDEX(Crawl!$A1135:$DZ1135,1,Rules!$H$8),"")&amp;"")</f>
        <v/>
      </c>
      <c r="F1136">
        <f>IF(A1136="","",IFERROR(INDEX(Crawl!$A1135:$DZ1135,1,Rules!$H$9),""))</f>
        <v/>
      </c>
      <c r="G1136">
        <f>IF(A1136="","",IFERROR(INDEX(Crawl!$A1135:$DZ1135,1,Rules!$H$10),""))</f>
        <v/>
      </c>
      <c r="H1136">
        <f>IF(A1136="","",IFERROR(INDEX(Crawl!$A1135:$DZ1135,1,Rules!$H$12),""))</f>
        <v/>
      </c>
      <c r="I1136">
        <f>IF(A1136="","",IF(AND(N(H1136)&gt;0,IFERROR(INDEX(Crawl!$A1135:$DZ1135,1,Rules!$H$11),"")&amp;""&lt;&gt;""),IFERROR(INDEX(Crawl!$A1135:$DZ1135,1,Rules!$H$11),"")&amp;"",IF(AND(ISNUMBER(J1136),N(J1136)&gt;=Rules!$B$12,IFERROR(INDEX(Crawl!$A1135:$DZ1135,1,Rules!$H$13),"")&amp;""&lt;&gt;""),IFERROR(INDEX(Crawl!$A1135:$DZ1135,1,Rules!$H$13),"")&amp;"","")))</f>
        <v/>
      </c>
      <c r="J1136" s="19">
        <f>IF(A1136="","",IF(IFERROR(INDEX(Crawl!$A1135:$DZ1135,1,Rules!$H$14),"")&amp;""="","",IFERROR(INDEX(Crawl!$A1135:$DZ1135,1,Rules!$H$14),"")))</f>
        <v/>
      </c>
      <c r="K1136">
        <f>IF(A1136="","",IFERROR(SUMIFS('GSC current'!$J$2:$J$2001,'GSC current'!$I$2:$I$2001,B1136),0))</f>
        <v/>
      </c>
      <c r="L1136">
        <f>IF(A1136="","",IFERROR(SUMIFS('GSC current'!$K$2:$K$2001,'GSC current'!$I$2:$I$2001,B1136),0))</f>
        <v/>
      </c>
      <c r="M1136" s="20">
        <f>IF(A1136="","",IF(N(L1136)&gt;0,K1136/L1136,""))</f>
        <v/>
      </c>
      <c r="N1136" s="21">
        <f>IF(A1136="","",IF(N(L1136)&gt;0,SUMIFS('GSC current'!$L$2:$L$2001,'GSC current'!$I$2:$I$2001,B1136)/L1136,""))</f>
        <v/>
      </c>
      <c r="O1136">
        <f>IF(A1136="","",IFERROR(SUMIFS('GSC previous'!$J$2:$J$2001,'GSC previous'!$I$2:$I$2001,B1136),0))</f>
        <v/>
      </c>
      <c r="P1136" s="22">
        <f>IF(A1136="","",IF(N(O1136)&gt;0,(K1136-O1136)/O1136,""))</f>
        <v/>
      </c>
      <c r="Q1136">
        <f>IF(A1136="","",IFERROR(SUMIFS(GA4!$P$2:$P$2001,GA4!$O$2:$O$2001,B1136),0))</f>
        <v/>
      </c>
      <c r="R1136" s="23">
        <f>IF(A1136="","",IF(N(Q1136)&gt;0,SUMIFS(GA4!$Q$2:$Q$2001,GA4!$O$2:$O$2001,B1136)/Q1136,""))</f>
        <v/>
      </c>
      <c r="S1136">
        <f>IF(A1136="","",IFERROR(SUMIFS(GA4!$R$2:$R$2001,GA4!$O$2:$O$2001,B1136),0))</f>
        <v/>
      </c>
      <c r="T1136">
        <f>IF(A1136="","",IF(AND(ISNUMBER(F1136),LEFT(C1136&amp;"",1)="2"),IF(F1136&lt;Rules!$B$9,"Yes","No"),"No"))</f>
        <v/>
      </c>
      <c r="U1136">
        <f>IF(A1136="","",IF(AND(N(O1136)&gt;=Rules!$B$8,ISNUMBER(P1136)),IF(P1136&lt;=-Rules!$B$7,"Yes","No"),"No"))</f>
        <v/>
      </c>
      <c r="V1136">
        <f>IF(A1136="","",IF(AND(N(L1136)&gt;=Rules!$B$6,ISNUMBER(N1136)),IF(AND(N1136&gt;=Rules!$B$10,N1136&lt;=Rules!$B$11),"Yes","No"),"No"))</f>
        <v/>
      </c>
      <c r="W1136">
        <f>IF(A1136="","",IF(I1136&lt;&gt;"","Yes","No"))</f>
        <v/>
      </c>
      <c r="X1136">
        <f>IF(I1136="","",IF(SUMIFS($K$3:$K$2002,$A$3:$A$2002,SUBSTITUTE(SUBSTITUTE(I1136,"?","~?"),"*","~*"))&gt;N(K1136),"Yes","No"))</f>
        <v/>
      </c>
      <c r="Y1136">
        <f>IF(A1136="","",IF(N(S1136)&gt;0,"Yes","No"))</f>
        <v/>
      </c>
      <c r="Z1136">
        <f>IF(A1136="","",IF(AND(N(K1136)&lt;Rules!$B$5,N(L1136)&lt;Rules!$B$6,N(Q1136)&lt;Rules!$B$13,Y1136="No"),"Yes","No"))</f>
        <v/>
      </c>
      <c r="AA1136">
        <f>IF(A1136="","",IF(LEFT(C1136&amp;"",1)="3","Redirect",IF(OR(LEFT(C1136&amp;"",1)="4",LEFT(C1136&amp;"",1)="5"),IF(OR(N(K1136)&gt;0,N(AC1136)&gt;=Rules!$B$14),"Redirect","Prune"),IF(D1136="Non-Indexable","Keep",IF(AND(W1136="Yes",X1136="Yes",Y1136="No"),"Merge",IF(OR(U1136="Yes",V1136="Yes",AND(T1136="Yes",N(L1136)&gt;=Rules!$B$6)),"Update",IF(Z1136="Yes",IF(N(AC1136)&gt;=Rules!$B$14,"Redirect","Prune"),"Keep")))))))</f>
        <v/>
      </c>
      <c r="AB1136">
        <f>IF(A1136="","",IF(LEFT(C1136&amp;"",1)="3","Already redirects ("&amp;C1136&amp;"). Update internal links to point at the final URL.",IF(OR(LEFT(C1136&amp;"",1)="4",LEFT(C1136&amp;"",1)="5"),IF(AA1136="Redirect","Returns "&amp;C1136&amp;" but still has "&amp;N(K1136)&amp;" clicks and "&amp;N(AC1136)&amp;" referring domains. 301 it to the closest live page.","Returns "&amp;C1136&amp;" with no clicks or links. Remove internal links and let it 404 or 410."),IF(D1136="Non-Indexable","Non-indexable ("&amp;E1136&amp;"). Keep if that is intentional; otherwise fix the canonical or noindex.",IF(AA1136="Merge","Overlaps with "&amp;I1136&amp;IF(N(J1136)&gt;0," (similarity "&amp;TEXT(J1136,"0.00")&amp;")","")&amp;", which gets more clicks. Merge the useful parts into it and 301 this URL.",IF(AA1136="Update",MID(IF(U1136="Yes","; Clicks down "&amp;TEXT(-P1136,"0%")&amp;" on the previous period","")&amp;IF(V1136="Yes","; Average position "&amp;TEXT(N1136,"0.0")&amp;" on "&amp;TEXT(L1136,"#,##0")&amp;" impressions (striking distance)","")&amp;IF(AND(T1136="Yes",N(L1136)&gt;=Rules!$B$6),"; Thin ("&amp;F1136&amp;" words) but has search demand",""),3,400),IF(AA1136="Prune","Low value: "&amp;N(K1136)&amp;" clicks, "&amp;N(L1136)&amp;" impressions, "&amp;N(Q1136)&amp;" sessions, no key events. Remove or noindex it and update internal links.",IF(AA1136="Redirect","Low value but "&amp;N(AC1136)&amp;" referring domains. 301 it to the closest relevant page to keep those links.",IF(AND(Z1136="No",Y1136="Yes",N(K1136)&lt;Rules!$B$5),"Low search traffic but it converts (key events: "&amp;S1136&amp;"). Keep it and link to it.",IF(W1136="Yes","Stronger than the page it overlaps ("&amp;I1136&amp;"). Keep; merge that page into this one.","Healthy: "&amp;N(K1136)&amp;" clicks"&amp;IF(ISNUMBER(N1136),", average position "&amp;TEXT(N1136,"0.0"),"")&amp;". Keep and monitor."))))))))))</f>
        <v/>
      </c>
      <c r="AE1136">
        <f>IF(A1136="","",IF(AD1136&lt;&gt;"",AD1136,AA1136))</f>
        <v/>
      </c>
    </row>
    <row r="1137">
      <c r="A1137">
        <f>IF(Crawl!A1136="","",Crawl!A1136)</f>
        <v/>
      </c>
      <c r="B1137">
        <f>IF(A1137="","",Crawl!EC1136)</f>
        <v/>
      </c>
      <c r="C1137">
        <f>IF(A1137="","",IFERROR(INDEX(Crawl!$A1136:$DZ1136,1,Rules!$H$6),""))</f>
        <v/>
      </c>
      <c r="D1137">
        <f>IF(A1137="","",IFERROR(INDEX(Crawl!$A1136:$DZ1136,1,Rules!$H$7),"")&amp;"")</f>
        <v/>
      </c>
      <c r="E1137">
        <f>IF(A1137="","",IFERROR(INDEX(Crawl!$A1136:$DZ1136,1,Rules!$H$8),"")&amp;"")</f>
        <v/>
      </c>
      <c r="F1137">
        <f>IF(A1137="","",IFERROR(INDEX(Crawl!$A1136:$DZ1136,1,Rules!$H$9),""))</f>
        <v/>
      </c>
      <c r="G1137">
        <f>IF(A1137="","",IFERROR(INDEX(Crawl!$A1136:$DZ1136,1,Rules!$H$10),""))</f>
        <v/>
      </c>
      <c r="H1137">
        <f>IF(A1137="","",IFERROR(INDEX(Crawl!$A1136:$DZ1136,1,Rules!$H$12),""))</f>
        <v/>
      </c>
      <c r="I1137">
        <f>IF(A1137="","",IF(AND(N(H1137)&gt;0,IFERROR(INDEX(Crawl!$A1136:$DZ1136,1,Rules!$H$11),"")&amp;""&lt;&gt;""),IFERROR(INDEX(Crawl!$A1136:$DZ1136,1,Rules!$H$11),"")&amp;"",IF(AND(ISNUMBER(J1137),N(J1137)&gt;=Rules!$B$12,IFERROR(INDEX(Crawl!$A1136:$DZ1136,1,Rules!$H$13),"")&amp;""&lt;&gt;""),IFERROR(INDEX(Crawl!$A1136:$DZ1136,1,Rules!$H$13),"")&amp;"","")))</f>
        <v/>
      </c>
      <c r="J1137" s="19">
        <f>IF(A1137="","",IF(IFERROR(INDEX(Crawl!$A1136:$DZ1136,1,Rules!$H$14),"")&amp;""="","",IFERROR(INDEX(Crawl!$A1136:$DZ1136,1,Rules!$H$14),"")))</f>
        <v/>
      </c>
      <c r="K1137">
        <f>IF(A1137="","",IFERROR(SUMIFS('GSC current'!$J$2:$J$2001,'GSC current'!$I$2:$I$2001,B1137),0))</f>
        <v/>
      </c>
      <c r="L1137">
        <f>IF(A1137="","",IFERROR(SUMIFS('GSC current'!$K$2:$K$2001,'GSC current'!$I$2:$I$2001,B1137),0))</f>
        <v/>
      </c>
      <c r="M1137" s="20">
        <f>IF(A1137="","",IF(N(L1137)&gt;0,K1137/L1137,""))</f>
        <v/>
      </c>
      <c r="N1137" s="21">
        <f>IF(A1137="","",IF(N(L1137)&gt;0,SUMIFS('GSC current'!$L$2:$L$2001,'GSC current'!$I$2:$I$2001,B1137)/L1137,""))</f>
        <v/>
      </c>
      <c r="O1137">
        <f>IF(A1137="","",IFERROR(SUMIFS('GSC previous'!$J$2:$J$2001,'GSC previous'!$I$2:$I$2001,B1137),0))</f>
        <v/>
      </c>
      <c r="P1137" s="22">
        <f>IF(A1137="","",IF(N(O1137)&gt;0,(K1137-O1137)/O1137,""))</f>
        <v/>
      </c>
      <c r="Q1137">
        <f>IF(A1137="","",IFERROR(SUMIFS(GA4!$P$2:$P$2001,GA4!$O$2:$O$2001,B1137),0))</f>
        <v/>
      </c>
      <c r="R1137" s="23">
        <f>IF(A1137="","",IF(N(Q1137)&gt;0,SUMIFS(GA4!$Q$2:$Q$2001,GA4!$O$2:$O$2001,B1137)/Q1137,""))</f>
        <v/>
      </c>
      <c r="S1137">
        <f>IF(A1137="","",IFERROR(SUMIFS(GA4!$R$2:$R$2001,GA4!$O$2:$O$2001,B1137),0))</f>
        <v/>
      </c>
      <c r="T1137">
        <f>IF(A1137="","",IF(AND(ISNUMBER(F1137),LEFT(C1137&amp;"",1)="2"),IF(F1137&lt;Rules!$B$9,"Yes","No"),"No"))</f>
        <v/>
      </c>
      <c r="U1137">
        <f>IF(A1137="","",IF(AND(N(O1137)&gt;=Rules!$B$8,ISNUMBER(P1137)),IF(P1137&lt;=-Rules!$B$7,"Yes","No"),"No"))</f>
        <v/>
      </c>
      <c r="V1137">
        <f>IF(A1137="","",IF(AND(N(L1137)&gt;=Rules!$B$6,ISNUMBER(N1137)),IF(AND(N1137&gt;=Rules!$B$10,N1137&lt;=Rules!$B$11),"Yes","No"),"No"))</f>
        <v/>
      </c>
      <c r="W1137">
        <f>IF(A1137="","",IF(I1137&lt;&gt;"","Yes","No"))</f>
        <v/>
      </c>
      <c r="X1137">
        <f>IF(I1137="","",IF(SUMIFS($K$3:$K$2002,$A$3:$A$2002,SUBSTITUTE(SUBSTITUTE(I1137,"?","~?"),"*","~*"))&gt;N(K1137),"Yes","No"))</f>
        <v/>
      </c>
      <c r="Y1137">
        <f>IF(A1137="","",IF(N(S1137)&gt;0,"Yes","No"))</f>
        <v/>
      </c>
      <c r="Z1137">
        <f>IF(A1137="","",IF(AND(N(K1137)&lt;Rules!$B$5,N(L1137)&lt;Rules!$B$6,N(Q1137)&lt;Rules!$B$13,Y1137="No"),"Yes","No"))</f>
        <v/>
      </c>
      <c r="AA1137">
        <f>IF(A1137="","",IF(LEFT(C1137&amp;"",1)="3","Redirect",IF(OR(LEFT(C1137&amp;"",1)="4",LEFT(C1137&amp;"",1)="5"),IF(OR(N(K1137)&gt;0,N(AC1137)&gt;=Rules!$B$14),"Redirect","Prune"),IF(D1137="Non-Indexable","Keep",IF(AND(W1137="Yes",X1137="Yes",Y1137="No"),"Merge",IF(OR(U1137="Yes",V1137="Yes",AND(T1137="Yes",N(L1137)&gt;=Rules!$B$6)),"Update",IF(Z1137="Yes",IF(N(AC1137)&gt;=Rules!$B$14,"Redirect","Prune"),"Keep")))))))</f>
        <v/>
      </c>
      <c r="AB1137">
        <f>IF(A1137="","",IF(LEFT(C1137&amp;"",1)="3","Already redirects ("&amp;C1137&amp;"). Update internal links to point at the final URL.",IF(OR(LEFT(C1137&amp;"",1)="4",LEFT(C1137&amp;"",1)="5"),IF(AA1137="Redirect","Returns "&amp;C1137&amp;" but still has "&amp;N(K1137)&amp;" clicks and "&amp;N(AC1137)&amp;" referring domains. 301 it to the closest live page.","Returns "&amp;C1137&amp;" with no clicks or links. Remove internal links and let it 404 or 410."),IF(D1137="Non-Indexable","Non-indexable ("&amp;E1137&amp;"). Keep if that is intentional; otherwise fix the canonical or noindex.",IF(AA1137="Merge","Overlaps with "&amp;I1137&amp;IF(N(J1137)&gt;0," (similarity "&amp;TEXT(J1137,"0.00")&amp;")","")&amp;", which gets more clicks. Merge the useful parts into it and 301 this URL.",IF(AA1137="Update",MID(IF(U1137="Yes","; Clicks down "&amp;TEXT(-P1137,"0%")&amp;" on the previous period","")&amp;IF(V1137="Yes","; Average position "&amp;TEXT(N1137,"0.0")&amp;" on "&amp;TEXT(L1137,"#,##0")&amp;" impressions (striking distance)","")&amp;IF(AND(T1137="Yes",N(L1137)&gt;=Rules!$B$6),"; Thin ("&amp;F1137&amp;" words) but has search demand",""),3,400),IF(AA1137="Prune","Low value: "&amp;N(K1137)&amp;" clicks, "&amp;N(L1137)&amp;" impressions, "&amp;N(Q1137)&amp;" sessions, no key events. Remove or noindex it and update internal links.",IF(AA1137="Redirect","Low value but "&amp;N(AC1137)&amp;" referring domains. 301 it to the closest relevant page to keep those links.",IF(AND(Z1137="No",Y1137="Yes",N(K1137)&lt;Rules!$B$5),"Low search traffic but it converts (key events: "&amp;S1137&amp;"). Keep it and link to it.",IF(W1137="Yes","Stronger than the page it overlaps ("&amp;I1137&amp;"). Keep; merge that page into this one.","Healthy: "&amp;N(K1137)&amp;" clicks"&amp;IF(ISNUMBER(N1137),", average position "&amp;TEXT(N1137,"0.0"),"")&amp;". Keep and monitor."))))))))))</f>
        <v/>
      </c>
      <c r="AE1137">
        <f>IF(A1137="","",IF(AD1137&lt;&gt;"",AD1137,AA1137))</f>
        <v/>
      </c>
    </row>
    <row r="1138">
      <c r="A1138">
        <f>IF(Crawl!A1137="","",Crawl!A1137)</f>
        <v/>
      </c>
      <c r="B1138">
        <f>IF(A1138="","",Crawl!EC1137)</f>
        <v/>
      </c>
      <c r="C1138">
        <f>IF(A1138="","",IFERROR(INDEX(Crawl!$A1137:$DZ1137,1,Rules!$H$6),""))</f>
        <v/>
      </c>
      <c r="D1138">
        <f>IF(A1138="","",IFERROR(INDEX(Crawl!$A1137:$DZ1137,1,Rules!$H$7),"")&amp;"")</f>
        <v/>
      </c>
      <c r="E1138">
        <f>IF(A1138="","",IFERROR(INDEX(Crawl!$A1137:$DZ1137,1,Rules!$H$8),"")&amp;"")</f>
        <v/>
      </c>
      <c r="F1138">
        <f>IF(A1138="","",IFERROR(INDEX(Crawl!$A1137:$DZ1137,1,Rules!$H$9),""))</f>
        <v/>
      </c>
      <c r="G1138">
        <f>IF(A1138="","",IFERROR(INDEX(Crawl!$A1137:$DZ1137,1,Rules!$H$10),""))</f>
        <v/>
      </c>
      <c r="H1138">
        <f>IF(A1138="","",IFERROR(INDEX(Crawl!$A1137:$DZ1137,1,Rules!$H$12),""))</f>
        <v/>
      </c>
      <c r="I1138">
        <f>IF(A1138="","",IF(AND(N(H1138)&gt;0,IFERROR(INDEX(Crawl!$A1137:$DZ1137,1,Rules!$H$11),"")&amp;""&lt;&gt;""),IFERROR(INDEX(Crawl!$A1137:$DZ1137,1,Rules!$H$11),"")&amp;"",IF(AND(ISNUMBER(J1138),N(J1138)&gt;=Rules!$B$12,IFERROR(INDEX(Crawl!$A1137:$DZ1137,1,Rules!$H$13),"")&amp;""&lt;&gt;""),IFERROR(INDEX(Crawl!$A1137:$DZ1137,1,Rules!$H$13),"")&amp;"","")))</f>
        <v/>
      </c>
      <c r="J1138" s="19">
        <f>IF(A1138="","",IF(IFERROR(INDEX(Crawl!$A1137:$DZ1137,1,Rules!$H$14),"")&amp;""="","",IFERROR(INDEX(Crawl!$A1137:$DZ1137,1,Rules!$H$14),"")))</f>
        <v/>
      </c>
      <c r="K1138">
        <f>IF(A1138="","",IFERROR(SUMIFS('GSC current'!$J$2:$J$2001,'GSC current'!$I$2:$I$2001,B1138),0))</f>
        <v/>
      </c>
      <c r="L1138">
        <f>IF(A1138="","",IFERROR(SUMIFS('GSC current'!$K$2:$K$2001,'GSC current'!$I$2:$I$2001,B1138),0))</f>
        <v/>
      </c>
      <c r="M1138" s="20">
        <f>IF(A1138="","",IF(N(L1138)&gt;0,K1138/L1138,""))</f>
        <v/>
      </c>
      <c r="N1138" s="21">
        <f>IF(A1138="","",IF(N(L1138)&gt;0,SUMIFS('GSC current'!$L$2:$L$2001,'GSC current'!$I$2:$I$2001,B1138)/L1138,""))</f>
        <v/>
      </c>
      <c r="O1138">
        <f>IF(A1138="","",IFERROR(SUMIFS('GSC previous'!$J$2:$J$2001,'GSC previous'!$I$2:$I$2001,B1138),0))</f>
        <v/>
      </c>
      <c r="P1138" s="22">
        <f>IF(A1138="","",IF(N(O1138)&gt;0,(K1138-O1138)/O1138,""))</f>
        <v/>
      </c>
      <c r="Q1138">
        <f>IF(A1138="","",IFERROR(SUMIFS(GA4!$P$2:$P$2001,GA4!$O$2:$O$2001,B1138),0))</f>
        <v/>
      </c>
      <c r="R1138" s="23">
        <f>IF(A1138="","",IF(N(Q1138)&gt;0,SUMIFS(GA4!$Q$2:$Q$2001,GA4!$O$2:$O$2001,B1138)/Q1138,""))</f>
        <v/>
      </c>
      <c r="S1138">
        <f>IF(A1138="","",IFERROR(SUMIFS(GA4!$R$2:$R$2001,GA4!$O$2:$O$2001,B1138),0))</f>
        <v/>
      </c>
      <c r="T1138">
        <f>IF(A1138="","",IF(AND(ISNUMBER(F1138),LEFT(C1138&amp;"",1)="2"),IF(F1138&lt;Rules!$B$9,"Yes","No"),"No"))</f>
        <v/>
      </c>
      <c r="U1138">
        <f>IF(A1138="","",IF(AND(N(O1138)&gt;=Rules!$B$8,ISNUMBER(P1138)),IF(P1138&lt;=-Rules!$B$7,"Yes","No"),"No"))</f>
        <v/>
      </c>
      <c r="V1138">
        <f>IF(A1138="","",IF(AND(N(L1138)&gt;=Rules!$B$6,ISNUMBER(N1138)),IF(AND(N1138&gt;=Rules!$B$10,N1138&lt;=Rules!$B$11),"Yes","No"),"No"))</f>
        <v/>
      </c>
      <c r="W1138">
        <f>IF(A1138="","",IF(I1138&lt;&gt;"","Yes","No"))</f>
        <v/>
      </c>
      <c r="X1138">
        <f>IF(I1138="","",IF(SUMIFS($K$3:$K$2002,$A$3:$A$2002,SUBSTITUTE(SUBSTITUTE(I1138,"?","~?"),"*","~*"))&gt;N(K1138),"Yes","No"))</f>
        <v/>
      </c>
      <c r="Y1138">
        <f>IF(A1138="","",IF(N(S1138)&gt;0,"Yes","No"))</f>
        <v/>
      </c>
      <c r="Z1138">
        <f>IF(A1138="","",IF(AND(N(K1138)&lt;Rules!$B$5,N(L1138)&lt;Rules!$B$6,N(Q1138)&lt;Rules!$B$13,Y1138="No"),"Yes","No"))</f>
        <v/>
      </c>
      <c r="AA1138">
        <f>IF(A1138="","",IF(LEFT(C1138&amp;"",1)="3","Redirect",IF(OR(LEFT(C1138&amp;"",1)="4",LEFT(C1138&amp;"",1)="5"),IF(OR(N(K1138)&gt;0,N(AC1138)&gt;=Rules!$B$14),"Redirect","Prune"),IF(D1138="Non-Indexable","Keep",IF(AND(W1138="Yes",X1138="Yes",Y1138="No"),"Merge",IF(OR(U1138="Yes",V1138="Yes",AND(T1138="Yes",N(L1138)&gt;=Rules!$B$6)),"Update",IF(Z1138="Yes",IF(N(AC1138)&gt;=Rules!$B$14,"Redirect","Prune"),"Keep")))))))</f>
        <v/>
      </c>
      <c r="AB1138">
        <f>IF(A1138="","",IF(LEFT(C1138&amp;"",1)="3","Already redirects ("&amp;C1138&amp;"). Update internal links to point at the final URL.",IF(OR(LEFT(C1138&amp;"",1)="4",LEFT(C1138&amp;"",1)="5"),IF(AA1138="Redirect","Returns "&amp;C1138&amp;" but still has "&amp;N(K1138)&amp;" clicks and "&amp;N(AC1138)&amp;" referring domains. 301 it to the closest live page.","Returns "&amp;C1138&amp;" with no clicks or links. Remove internal links and let it 404 or 410."),IF(D1138="Non-Indexable","Non-indexable ("&amp;E1138&amp;"). Keep if that is intentional; otherwise fix the canonical or noindex.",IF(AA1138="Merge","Overlaps with "&amp;I1138&amp;IF(N(J1138)&gt;0," (similarity "&amp;TEXT(J1138,"0.00")&amp;")","")&amp;", which gets more clicks. Merge the useful parts into it and 301 this URL.",IF(AA1138="Update",MID(IF(U1138="Yes","; Clicks down "&amp;TEXT(-P1138,"0%")&amp;" on the previous period","")&amp;IF(V1138="Yes","; Average position "&amp;TEXT(N1138,"0.0")&amp;" on "&amp;TEXT(L1138,"#,##0")&amp;" impressions (striking distance)","")&amp;IF(AND(T1138="Yes",N(L1138)&gt;=Rules!$B$6),"; Thin ("&amp;F1138&amp;" words) but has search demand",""),3,400),IF(AA1138="Prune","Low value: "&amp;N(K1138)&amp;" clicks, "&amp;N(L1138)&amp;" impressions, "&amp;N(Q1138)&amp;" sessions, no key events. Remove or noindex it and update internal links.",IF(AA1138="Redirect","Low value but "&amp;N(AC1138)&amp;" referring domains. 301 it to the closest relevant page to keep those links.",IF(AND(Z1138="No",Y1138="Yes",N(K1138)&lt;Rules!$B$5),"Low search traffic but it converts (key events: "&amp;S1138&amp;"). Keep it and link to it.",IF(W1138="Yes","Stronger than the page it overlaps ("&amp;I1138&amp;"). Keep; merge that page into this one.","Healthy: "&amp;N(K1138)&amp;" clicks"&amp;IF(ISNUMBER(N1138),", average position "&amp;TEXT(N1138,"0.0"),"")&amp;". Keep and monitor."))))))))))</f>
        <v/>
      </c>
      <c r="AE1138">
        <f>IF(A1138="","",IF(AD1138&lt;&gt;"",AD1138,AA1138))</f>
        <v/>
      </c>
    </row>
    <row r="1139">
      <c r="A1139">
        <f>IF(Crawl!A1138="","",Crawl!A1138)</f>
        <v/>
      </c>
      <c r="B1139">
        <f>IF(A1139="","",Crawl!EC1138)</f>
        <v/>
      </c>
      <c r="C1139">
        <f>IF(A1139="","",IFERROR(INDEX(Crawl!$A1138:$DZ1138,1,Rules!$H$6),""))</f>
        <v/>
      </c>
      <c r="D1139">
        <f>IF(A1139="","",IFERROR(INDEX(Crawl!$A1138:$DZ1138,1,Rules!$H$7),"")&amp;"")</f>
        <v/>
      </c>
      <c r="E1139">
        <f>IF(A1139="","",IFERROR(INDEX(Crawl!$A1138:$DZ1138,1,Rules!$H$8),"")&amp;"")</f>
        <v/>
      </c>
      <c r="F1139">
        <f>IF(A1139="","",IFERROR(INDEX(Crawl!$A1138:$DZ1138,1,Rules!$H$9),""))</f>
        <v/>
      </c>
      <c r="G1139">
        <f>IF(A1139="","",IFERROR(INDEX(Crawl!$A1138:$DZ1138,1,Rules!$H$10),""))</f>
        <v/>
      </c>
      <c r="H1139">
        <f>IF(A1139="","",IFERROR(INDEX(Crawl!$A1138:$DZ1138,1,Rules!$H$12),""))</f>
        <v/>
      </c>
      <c r="I1139">
        <f>IF(A1139="","",IF(AND(N(H1139)&gt;0,IFERROR(INDEX(Crawl!$A1138:$DZ1138,1,Rules!$H$11),"")&amp;""&lt;&gt;""),IFERROR(INDEX(Crawl!$A1138:$DZ1138,1,Rules!$H$11),"")&amp;"",IF(AND(ISNUMBER(J1139),N(J1139)&gt;=Rules!$B$12,IFERROR(INDEX(Crawl!$A1138:$DZ1138,1,Rules!$H$13),"")&amp;""&lt;&gt;""),IFERROR(INDEX(Crawl!$A1138:$DZ1138,1,Rules!$H$13),"")&amp;"","")))</f>
        <v/>
      </c>
      <c r="J1139" s="19">
        <f>IF(A1139="","",IF(IFERROR(INDEX(Crawl!$A1138:$DZ1138,1,Rules!$H$14),"")&amp;""="","",IFERROR(INDEX(Crawl!$A1138:$DZ1138,1,Rules!$H$14),"")))</f>
        <v/>
      </c>
      <c r="K1139">
        <f>IF(A1139="","",IFERROR(SUMIFS('GSC current'!$J$2:$J$2001,'GSC current'!$I$2:$I$2001,B1139),0))</f>
        <v/>
      </c>
      <c r="L1139">
        <f>IF(A1139="","",IFERROR(SUMIFS('GSC current'!$K$2:$K$2001,'GSC current'!$I$2:$I$2001,B1139),0))</f>
        <v/>
      </c>
      <c r="M1139" s="20">
        <f>IF(A1139="","",IF(N(L1139)&gt;0,K1139/L1139,""))</f>
        <v/>
      </c>
      <c r="N1139" s="21">
        <f>IF(A1139="","",IF(N(L1139)&gt;0,SUMIFS('GSC current'!$L$2:$L$2001,'GSC current'!$I$2:$I$2001,B1139)/L1139,""))</f>
        <v/>
      </c>
      <c r="O1139">
        <f>IF(A1139="","",IFERROR(SUMIFS('GSC previous'!$J$2:$J$2001,'GSC previous'!$I$2:$I$2001,B1139),0))</f>
        <v/>
      </c>
      <c r="P1139" s="22">
        <f>IF(A1139="","",IF(N(O1139)&gt;0,(K1139-O1139)/O1139,""))</f>
        <v/>
      </c>
      <c r="Q1139">
        <f>IF(A1139="","",IFERROR(SUMIFS(GA4!$P$2:$P$2001,GA4!$O$2:$O$2001,B1139),0))</f>
        <v/>
      </c>
      <c r="R1139" s="23">
        <f>IF(A1139="","",IF(N(Q1139)&gt;0,SUMIFS(GA4!$Q$2:$Q$2001,GA4!$O$2:$O$2001,B1139)/Q1139,""))</f>
        <v/>
      </c>
      <c r="S1139">
        <f>IF(A1139="","",IFERROR(SUMIFS(GA4!$R$2:$R$2001,GA4!$O$2:$O$2001,B1139),0))</f>
        <v/>
      </c>
      <c r="T1139">
        <f>IF(A1139="","",IF(AND(ISNUMBER(F1139),LEFT(C1139&amp;"",1)="2"),IF(F1139&lt;Rules!$B$9,"Yes","No"),"No"))</f>
        <v/>
      </c>
      <c r="U1139">
        <f>IF(A1139="","",IF(AND(N(O1139)&gt;=Rules!$B$8,ISNUMBER(P1139)),IF(P1139&lt;=-Rules!$B$7,"Yes","No"),"No"))</f>
        <v/>
      </c>
      <c r="V1139">
        <f>IF(A1139="","",IF(AND(N(L1139)&gt;=Rules!$B$6,ISNUMBER(N1139)),IF(AND(N1139&gt;=Rules!$B$10,N1139&lt;=Rules!$B$11),"Yes","No"),"No"))</f>
        <v/>
      </c>
      <c r="W1139">
        <f>IF(A1139="","",IF(I1139&lt;&gt;"","Yes","No"))</f>
        <v/>
      </c>
      <c r="X1139">
        <f>IF(I1139="","",IF(SUMIFS($K$3:$K$2002,$A$3:$A$2002,SUBSTITUTE(SUBSTITUTE(I1139,"?","~?"),"*","~*"))&gt;N(K1139),"Yes","No"))</f>
        <v/>
      </c>
      <c r="Y1139">
        <f>IF(A1139="","",IF(N(S1139)&gt;0,"Yes","No"))</f>
        <v/>
      </c>
      <c r="Z1139">
        <f>IF(A1139="","",IF(AND(N(K1139)&lt;Rules!$B$5,N(L1139)&lt;Rules!$B$6,N(Q1139)&lt;Rules!$B$13,Y1139="No"),"Yes","No"))</f>
        <v/>
      </c>
      <c r="AA1139">
        <f>IF(A1139="","",IF(LEFT(C1139&amp;"",1)="3","Redirect",IF(OR(LEFT(C1139&amp;"",1)="4",LEFT(C1139&amp;"",1)="5"),IF(OR(N(K1139)&gt;0,N(AC1139)&gt;=Rules!$B$14),"Redirect","Prune"),IF(D1139="Non-Indexable","Keep",IF(AND(W1139="Yes",X1139="Yes",Y1139="No"),"Merge",IF(OR(U1139="Yes",V1139="Yes",AND(T1139="Yes",N(L1139)&gt;=Rules!$B$6)),"Update",IF(Z1139="Yes",IF(N(AC1139)&gt;=Rules!$B$14,"Redirect","Prune"),"Keep")))))))</f>
        <v/>
      </c>
      <c r="AB1139">
        <f>IF(A1139="","",IF(LEFT(C1139&amp;"",1)="3","Already redirects ("&amp;C1139&amp;"). Update internal links to point at the final URL.",IF(OR(LEFT(C1139&amp;"",1)="4",LEFT(C1139&amp;"",1)="5"),IF(AA1139="Redirect","Returns "&amp;C1139&amp;" but still has "&amp;N(K1139)&amp;" clicks and "&amp;N(AC1139)&amp;" referring domains. 301 it to the closest live page.","Returns "&amp;C1139&amp;" with no clicks or links. Remove internal links and let it 404 or 410."),IF(D1139="Non-Indexable","Non-indexable ("&amp;E1139&amp;"). Keep if that is intentional; otherwise fix the canonical or noindex.",IF(AA1139="Merge","Overlaps with "&amp;I1139&amp;IF(N(J1139)&gt;0," (similarity "&amp;TEXT(J1139,"0.00")&amp;")","")&amp;", which gets more clicks. Merge the useful parts into it and 301 this URL.",IF(AA1139="Update",MID(IF(U1139="Yes","; Clicks down "&amp;TEXT(-P1139,"0%")&amp;" on the previous period","")&amp;IF(V1139="Yes","; Average position "&amp;TEXT(N1139,"0.0")&amp;" on "&amp;TEXT(L1139,"#,##0")&amp;" impressions (striking distance)","")&amp;IF(AND(T1139="Yes",N(L1139)&gt;=Rules!$B$6),"; Thin ("&amp;F1139&amp;" words) but has search demand",""),3,400),IF(AA1139="Prune","Low value: "&amp;N(K1139)&amp;" clicks, "&amp;N(L1139)&amp;" impressions, "&amp;N(Q1139)&amp;" sessions, no key events. Remove or noindex it and update internal links.",IF(AA1139="Redirect","Low value but "&amp;N(AC1139)&amp;" referring domains. 301 it to the closest relevant page to keep those links.",IF(AND(Z1139="No",Y1139="Yes",N(K1139)&lt;Rules!$B$5),"Low search traffic but it converts (key events: "&amp;S1139&amp;"). Keep it and link to it.",IF(W1139="Yes","Stronger than the page it overlaps ("&amp;I1139&amp;"). Keep; merge that page into this one.","Healthy: "&amp;N(K1139)&amp;" clicks"&amp;IF(ISNUMBER(N1139),", average position "&amp;TEXT(N1139,"0.0"),"")&amp;". Keep and monitor."))))))))))</f>
        <v/>
      </c>
      <c r="AE1139">
        <f>IF(A1139="","",IF(AD1139&lt;&gt;"",AD1139,AA1139))</f>
        <v/>
      </c>
    </row>
    <row r="1140">
      <c r="A1140">
        <f>IF(Crawl!A1139="","",Crawl!A1139)</f>
        <v/>
      </c>
      <c r="B1140">
        <f>IF(A1140="","",Crawl!EC1139)</f>
        <v/>
      </c>
      <c r="C1140">
        <f>IF(A1140="","",IFERROR(INDEX(Crawl!$A1139:$DZ1139,1,Rules!$H$6),""))</f>
        <v/>
      </c>
      <c r="D1140">
        <f>IF(A1140="","",IFERROR(INDEX(Crawl!$A1139:$DZ1139,1,Rules!$H$7),"")&amp;"")</f>
        <v/>
      </c>
      <c r="E1140">
        <f>IF(A1140="","",IFERROR(INDEX(Crawl!$A1139:$DZ1139,1,Rules!$H$8),"")&amp;"")</f>
        <v/>
      </c>
      <c r="F1140">
        <f>IF(A1140="","",IFERROR(INDEX(Crawl!$A1139:$DZ1139,1,Rules!$H$9),""))</f>
        <v/>
      </c>
      <c r="G1140">
        <f>IF(A1140="","",IFERROR(INDEX(Crawl!$A1139:$DZ1139,1,Rules!$H$10),""))</f>
        <v/>
      </c>
      <c r="H1140">
        <f>IF(A1140="","",IFERROR(INDEX(Crawl!$A1139:$DZ1139,1,Rules!$H$12),""))</f>
        <v/>
      </c>
      <c r="I1140">
        <f>IF(A1140="","",IF(AND(N(H1140)&gt;0,IFERROR(INDEX(Crawl!$A1139:$DZ1139,1,Rules!$H$11),"")&amp;""&lt;&gt;""),IFERROR(INDEX(Crawl!$A1139:$DZ1139,1,Rules!$H$11),"")&amp;"",IF(AND(ISNUMBER(J1140),N(J1140)&gt;=Rules!$B$12,IFERROR(INDEX(Crawl!$A1139:$DZ1139,1,Rules!$H$13),"")&amp;""&lt;&gt;""),IFERROR(INDEX(Crawl!$A1139:$DZ1139,1,Rules!$H$13),"")&amp;"","")))</f>
        <v/>
      </c>
      <c r="J1140" s="19">
        <f>IF(A1140="","",IF(IFERROR(INDEX(Crawl!$A1139:$DZ1139,1,Rules!$H$14),"")&amp;""="","",IFERROR(INDEX(Crawl!$A1139:$DZ1139,1,Rules!$H$14),"")))</f>
        <v/>
      </c>
      <c r="K1140">
        <f>IF(A1140="","",IFERROR(SUMIFS('GSC current'!$J$2:$J$2001,'GSC current'!$I$2:$I$2001,B1140),0))</f>
        <v/>
      </c>
      <c r="L1140">
        <f>IF(A1140="","",IFERROR(SUMIFS('GSC current'!$K$2:$K$2001,'GSC current'!$I$2:$I$2001,B1140),0))</f>
        <v/>
      </c>
      <c r="M1140" s="20">
        <f>IF(A1140="","",IF(N(L1140)&gt;0,K1140/L1140,""))</f>
        <v/>
      </c>
      <c r="N1140" s="21">
        <f>IF(A1140="","",IF(N(L1140)&gt;0,SUMIFS('GSC current'!$L$2:$L$2001,'GSC current'!$I$2:$I$2001,B1140)/L1140,""))</f>
        <v/>
      </c>
      <c r="O1140">
        <f>IF(A1140="","",IFERROR(SUMIFS('GSC previous'!$J$2:$J$2001,'GSC previous'!$I$2:$I$2001,B1140),0))</f>
        <v/>
      </c>
      <c r="P1140" s="22">
        <f>IF(A1140="","",IF(N(O1140)&gt;0,(K1140-O1140)/O1140,""))</f>
        <v/>
      </c>
      <c r="Q1140">
        <f>IF(A1140="","",IFERROR(SUMIFS(GA4!$P$2:$P$2001,GA4!$O$2:$O$2001,B1140),0))</f>
        <v/>
      </c>
      <c r="R1140" s="23">
        <f>IF(A1140="","",IF(N(Q1140)&gt;0,SUMIFS(GA4!$Q$2:$Q$2001,GA4!$O$2:$O$2001,B1140)/Q1140,""))</f>
        <v/>
      </c>
      <c r="S1140">
        <f>IF(A1140="","",IFERROR(SUMIFS(GA4!$R$2:$R$2001,GA4!$O$2:$O$2001,B1140),0))</f>
        <v/>
      </c>
      <c r="T1140">
        <f>IF(A1140="","",IF(AND(ISNUMBER(F1140),LEFT(C1140&amp;"",1)="2"),IF(F1140&lt;Rules!$B$9,"Yes","No"),"No"))</f>
        <v/>
      </c>
      <c r="U1140">
        <f>IF(A1140="","",IF(AND(N(O1140)&gt;=Rules!$B$8,ISNUMBER(P1140)),IF(P1140&lt;=-Rules!$B$7,"Yes","No"),"No"))</f>
        <v/>
      </c>
      <c r="V1140">
        <f>IF(A1140="","",IF(AND(N(L1140)&gt;=Rules!$B$6,ISNUMBER(N1140)),IF(AND(N1140&gt;=Rules!$B$10,N1140&lt;=Rules!$B$11),"Yes","No"),"No"))</f>
        <v/>
      </c>
      <c r="W1140">
        <f>IF(A1140="","",IF(I1140&lt;&gt;"","Yes","No"))</f>
        <v/>
      </c>
      <c r="X1140">
        <f>IF(I1140="","",IF(SUMIFS($K$3:$K$2002,$A$3:$A$2002,SUBSTITUTE(SUBSTITUTE(I1140,"?","~?"),"*","~*"))&gt;N(K1140),"Yes","No"))</f>
        <v/>
      </c>
      <c r="Y1140">
        <f>IF(A1140="","",IF(N(S1140)&gt;0,"Yes","No"))</f>
        <v/>
      </c>
      <c r="Z1140">
        <f>IF(A1140="","",IF(AND(N(K1140)&lt;Rules!$B$5,N(L1140)&lt;Rules!$B$6,N(Q1140)&lt;Rules!$B$13,Y1140="No"),"Yes","No"))</f>
        <v/>
      </c>
      <c r="AA1140">
        <f>IF(A1140="","",IF(LEFT(C1140&amp;"",1)="3","Redirect",IF(OR(LEFT(C1140&amp;"",1)="4",LEFT(C1140&amp;"",1)="5"),IF(OR(N(K1140)&gt;0,N(AC1140)&gt;=Rules!$B$14),"Redirect","Prune"),IF(D1140="Non-Indexable","Keep",IF(AND(W1140="Yes",X1140="Yes",Y1140="No"),"Merge",IF(OR(U1140="Yes",V1140="Yes",AND(T1140="Yes",N(L1140)&gt;=Rules!$B$6)),"Update",IF(Z1140="Yes",IF(N(AC1140)&gt;=Rules!$B$14,"Redirect","Prune"),"Keep")))))))</f>
        <v/>
      </c>
      <c r="AB1140">
        <f>IF(A1140="","",IF(LEFT(C1140&amp;"",1)="3","Already redirects ("&amp;C1140&amp;"). Update internal links to point at the final URL.",IF(OR(LEFT(C1140&amp;"",1)="4",LEFT(C1140&amp;"",1)="5"),IF(AA1140="Redirect","Returns "&amp;C1140&amp;" but still has "&amp;N(K1140)&amp;" clicks and "&amp;N(AC1140)&amp;" referring domains. 301 it to the closest live page.","Returns "&amp;C1140&amp;" with no clicks or links. Remove internal links and let it 404 or 410."),IF(D1140="Non-Indexable","Non-indexable ("&amp;E1140&amp;"). Keep if that is intentional; otherwise fix the canonical or noindex.",IF(AA1140="Merge","Overlaps with "&amp;I1140&amp;IF(N(J1140)&gt;0," (similarity "&amp;TEXT(J1140,"0.00")&amp;")","")&amp;", which gets more clicks. Merge the useful parts into it and 301 this URL.",IF(AA1140="Update",MID(IF(U1140="Yes","; Clicks down "&amp;TEXT(-P1140,"0%")&amp;" on the previous period","")&amp;IF(V1140="Yes","; Average position "&amp;TEXT(N1140,"0.0")&amp;" on "&amp;TEXT(L1140,"#,##0")&amp;" impressions (striking distance)","")&amp;IF(AND(T1140="Yes",N(L1140)&gt;=Rules!$B$6),"; Thin ("&amp;F1140&amp;" words) but has search demand",""),3,400),IF(AA1140="Prune","Low value: "&amp;N(K1140)&amp;" clicks, "&amp;N(L1140)&amp;" impressions, "&amp;N(Q1140)&amp;" sessions, no key events. Remove or noindex it and update internal links.",IF(AA1140="Redirect","Low value but "&amp;N(AC1140)&amp;" referring domains. 301 it to the closest relevant page to keep those links.",IF(AND(Z1140="No",Y1140="Yes",N(K1140)&lt;Rules!$B$5),"Low search traffic but it converts (key events: "&amp;S1140&amp;"). Keep it and link to it.",IF(W1140="Yes","Stronger than the page it overlaps ("&amp;I1140&amp;"). Keep; merge that page into this one.","Healthy: "&amp;N(K1140)&amp;" clicks"&amp;IF(ISNUMBER(N1140),", average position "&amp;TEXT(N1140,"0.0"),"")&amp;". Keep and monitor."))))))))))</f>
        <v/>
      </c>
      <c r="AE1140">
        <f>IF(A1140="","",IF(AD1140&lt;&gt;"",AD1140,AA1140))</f>
        <v/>
      </c>
    </row>
    <row r="1141">
      <c r="A1141">
        <f>IF(Crawl!A1140="","",Crawl!A1140)</f>
        <v/>
      </c>
      <c r="B1141">
        <f>IF(A1141="","",Crawl!EC1140)</f>
        <v/>
      </c>
      <c r="C1141">
        <f>IF(A1141="","",IFERROR(INDEX(Crawl!$A1140:$DZ1140,1,Rules!$H$6),""))</f>
        <v/>
      </c>
      <c r="D1141">
        <f>IF(A1141="","",IFERROR(INDEX(Crawl!$A1140:$DZ1140,1,Rules!$H$7),"")&amp;"")</f>
        <v/>
      </c>
      <c r="E1141">
        <f>IF(A1141="","",IFERROR(INDEX(Crawl!$A1140:$DZ1140,1,Rules!$H$8),"")&amp;"")</f>
        <v/>
      </c>
      <c r="F1141">
        <f>IF(A1141="","",IFERROR(INDEX(Crawl!$A1140:$DZ1140,1,Rules!$H$9),""))</f>
        <v/>
      </c>
      <c r="G1141">
        <f>IF(A1141="","",IFERROR(INDEX(Crawl!$A1140:$DZ1140,1,Rules!$H$10),""))</f>
        <v/>
      </c>
      <c r="H1141">
        <f>IF(A1141="","",IFERROR(INDEX(Crawl!$A1140:$DZ1140,1,Rules!$H$12),""))</f>
        <v/>
      </c>
      <c r="I1141">
        <f>IF(A1141="","",IF(AND(N(H1141)&gt;0,IFERROR(INDEX(Crawl!$A1140:$DZ1140,1,Rules!$H$11),"")&amp;""&lt;&gt;""),IFERROR(INDEX(Crawl!$A1140:$DZ1140,1,Rules!$H$11),"")&amp;"",IF(AND(ISNUMBER(J1141),N(J1141)&gt;=Rules!$B$12,IFERROR(INDEX(Crawl!$A1140:$DZ1140,1,Rules!$H$13),"")&amp;""&lt;&gt;""),IFERROR(INDEX(Crawl!$A1140:$DZ1140,1,Rules!$H$13),"")&amp;"","")))</f>
        <v/>
      </c>
      <c r="J1141" s="19">
        <f>IF(A1141="","",IF(IFERROR(INDEX(Crawl!$A1140:$DZ1140,1,Rules!$H$14),"")&amp;""="","",IFERROR(INDEX(Crawl!$A1140:$DZ1140,1,Rules!$H$14),"")))</f>
        <v/>
      </c>
      <c r="K1141">
        <f>IF(A1141="","",IFERROR(SUMIFS('GSC current'!$J$2:$J$2001,'GSC current'!$I$2:$I$2001,B1141),0))</f>
        <v/>
      </c>
      <c r="L1141">
        <f>IF(A1141="","",IFERROR(SUMIFS('GSC current'!$K$2:$K$2001,'GSC current'!$I$2:$I$2001,B1141),0))</f>
        <v/>
      </c>
      <c r="M1141" s="20">
        <f>IF(A1141="","",IF(N(L1141)&gt;0,K1141/L1141,""))</f>
        <v/>
      </c>
      <c r="N1141" s="21">
        <f>IF(A1141="","",IF(N(L1141)&gt;0,SUMIFS('GSC current'!$L$2:$L$2001,'GSC current'!$I$2:$I$2001,B1141)/L1141,""))</f>
        <v/>
      </c>
      <c r="O1141">
        <f>IF(A1141="","",IFERROR(SUMIFS('GSC previous'!$J$2:$J$2001,'GSC previous'!$I$2:$I$2001,B1141),0))</f>
        <v/>
      </c>
      <c r="P1141" s="22">
        <f>IF(A1141="","",IF(N(O1141)&gt;0,(K1141-O1141)/O1141,""))</f>
        <v/>
      </c>
      <c r="Q1141">
        <f>IF(A1141="","",IFERROR(SUMIFS(GA4!$P$2:$P$2001,GA4!$O$2:$O$2001,B1141),0))</f>
        <v/>
      </c>
      <c r="R1141" s="23">
        <f>IF(A1141="","",IF(N(Q1141)&gt;0,SUMIFS(GA4!$Q$2:$Q$2001,GA4!$O$2:$O$2001,B1141)/Q1141,""))</f>
        <v/>
      </c>
      <c r="S1141">
        <f>IF(A1141="","",IFERROR(SUMIFS(GA4!$R$2:$R$2001,GA4!$O$2:$O$2001,B1141),0))</f>
        <v/>
      </c>
      <c r="T1141">
        <f>IF(A1141="","",IF(AND(ISNUMBER(F1141),LEFT(C1141&amp;"",1)="2"),IF(F1141&lt;Rules!$B$9,"Yes","No"),"No"))</f>
        <v/>
      </c>
      <c r="U1141">
        <f>IF(A1141="","",IF(AND(N(O1141)&gt;=Rules!$B$8,ISNUMBER(P1141)),IF(P1141&lt;=-Rules!$B$7,"Yes","No"),"No"))</f>
        <v/>
      </c>
      <c r="V1141">
        <f>IF(A1141="","",IF(AND(N(L1141)&gt;=Rules!$B$6,ISNUMBER(N1141)),IF(AND(N1141&gt;=Rules!$B$10,N1141&lt;=Rules!$B$11),"Yes","No"),"No"))</f>
        <v/>
      </c>
      <c r="W1141">
        <f>IF(A1141="","",IF(I1141&lt;&gt;"","Yes","No"))</f>
        <v/>
      </c>
      <c r="X1141">
        <f>IF(I1141="","",IF(SUMIFS($K$3:$K$2002,$A$3:$A$2002,SUBSTITUTE(SUBSTITUTE(I1141,"?","~?"),"*","~*"))&gt;N(K1141),"Yes","No"))</f>
        <v/>
      </c>
      <c r="Y1141">
        <f>IF(A1141="","",IF(N(S1141)&gt;0,"Yes","No"))</f>
        <v/>
      </c>
      <c r="Z1141">
        <f>IF(A1141="","",IF(AND(N(K1141)&lt;Rules!$B$5,N(L1141)&lt;Rules!$B$6,N(Q1141)&lt;Rules!$B$13,Y1141="No"),"Yes","No"))</f>
        <v/>
      </c>
      <c r="AA1141">
        <f>IF(A1141="","",IF(LEFT(C1141&amp;"",1)="3","Redirect",IF(OR(LEFT(C1141&amp;"",1)="4",LEFT(C1141&amp;"",1)="5"),IF(OR(N(K1141)&gt;0,N(AC1141)&gt;=Rules!$B$14),"Redirect","Prune"),IF(D1141="Non-Indexable","Keep",IF(AND(W1141="Yes",X1141="Yes",Y1141="No"),"Merge",IF(OR(U1141="Yes",V1141="Yes",AND(T1141="Yes",N(L1141)&gt;=Rules!$B$6)),"Update",IF(Z1141="Yes",IF(N(AC1141)&gt;=Rules!$B$14,"Redirect","Prune"),"Keep")))))))</f>
        <v/>
      </c>
      <c r="AB1141">
        <f>IF(A1141="","",IF(LEFT(C1141&amp;"",1)="3","Already redirects ("&amp;C1141&amp;"). Update internal links to point at the final URL.",IF(OR(LEFT(C1141&amp;"",1)="4",LEFT(C1141&amp;"",1)="5"),IF(AA1141="Redirect","Returns "&amp;C1141&amp;" but still has "&amp;N(K1141)&amp;" clicks and "&amp;N(AC1141)&amp;" referring domains. 301 it to the closest live page.","Returns "&amp;C1141&amp;" with no clicks or links. Remove internal links and let it 404 or 410."),IF(D1141="Non-Indexable","Non-indexable ("&amp;E1141&amp;"). Keep if that is intentional; otherwise fix the canonical or noindex.",IF(AA1141="Merge","Overlaps with "&amp;I1141&amp;IF(N(J1141)&gt;0," (similarity "&amp;TEXT(J1141,"0.00")&amp;")","")&amp;", which gets more clicks. Merge the useful parts into it and 301 this URL.",IF(AA1141="Update",MID(IF(U1141="Yes","; Clicks down "&amp;TEXT(-P1141,"0%")&amp;" on the previous period","")&amp;IF(V1141="Yes","; Average position "&amp;TEXT(N1141,"0.0")&amp;" on "&amp;TEXT(L1141,"#,##0")&amp;" impressions (striking distance)","")&amp;IF(AND(T1141="Yes",N(L1141)&gt;=Rules!$B$6),"; Thin ("&amp;F1141&amp;" words) but has search demand",""),3,400),IF(AA1141="Prune","Low value: "&amp;N(K1141)&amp;" clicks, "&amp;N(L1141)&amp;" impressions, "&amp;N(Q1141)&amp;" sessions, no key events. Remove or noindex it and update internal links.",IF(AA1141="Redirect","Low value but "&amp;N(AC1141)&amp;" referring domains. 301 it to the closest relevant page to keep those links.",IF(AND(Z1141="No",Y1141="Yes",N(K1141)&lt;Rules!$B$5),"Low search traffic but it converts (key events: "&amp;S1141&amp;"). Keep it and link to it.",IF(W1141="Yes","Stronger than the page it overlaps ("&amp;I1141&amp;"). Keep; merge that page into this one.","Healthy: "&amp;N(K1141)&amp;" clicks"&amp;IF(ISNUMBER(N1141),", average position "&amp;TEXT(N1141,"0.0"),"")&amp;". Keep and monitor."))))))))))</f>
        <v/>
      </c>
      <c r="AE1141">
        <f>IF(A1141="","",IF(AD1141&lt;&gt;"",AD1141,AA1141))</f>
        <v/>
      </c>
    </row>
    <row r="1142">
      <c r="A1142">
        <f>IF(Crawl!A1141="","",Crawl!A1141)</f>
        <v/>
      </c>
      <c r="B1142">
        <f>IF(A1142="","",Crawl!EC1141)</f>
        <v/>
      </c>
      <c r="C1142">
        <f>IF(A1142="","",IFERROR(INDEX(Crawl!$A1141:$DZ1141,1,Rules!$H$6),""))</f>
        <v/>
      </c>
      <c r="D1142">
        <f>IF(A1142="","",IFERROR(INDEX(Crawl!$A1141:$DZ1141,1,Rules!$H$7),"")&amp;"")</f>
        <v/>
      </c>
      <c r="E1142">
        <f>IF(A1142="","",IFERROR(INDEX(Crawl!$A1141:$DZ1141,1,Rules!$H$8),"")&amp;"")</f>
        <v/>
      </c>
      <c r="F1142">
        <f>IF(A1142="","",IFERROR(INDEX(Crawl!$A1141:$DZ1141,1,Rules!$H$9),""))</f>
        <v/>
      </c>
      <c r="G1142">
        <f>IF(A1142="","",IFERROR(INDEX(Crawl!$A1141:$DZ1141,1,Rules!$H$10),""))</f>
        <v/>
      </c>
      <c r="H1142">
        <f>IF(A1142="","",IFERROR(INDEX(Crawl!$A1141:$DZ1141,1,Rules!$H$12),""))</f>
        <v/>
      </c>
      <c r="I1142">
        <f>IF(A1142="","",IF(AND(N(H1142)&gt;0,IFERROR(INDEX(Crawl!$A1141:$DZ1141,1,Rules!$H$11),"")&amp;""&lt;&gt;""),IFERROR(INDEX(Crawl!$A1141:$DZ1141,1,Rules!$H$11),"")&amp;"",IF(AND(ISNUMBER(J1142),N(J1142)&gt;=Rules!$B$12,IFERROR(INDEX(Crawl!$A1141:$DZ1141,1,Rules!$H$13),"")&amp;""&lt;&gt;""),IFERROR(INDEX(Crawl!$A1141:$DZ1141,1,Rules!$H$13),"")&amp;"","")))</f>
        <v/>
      </c>
      <c r="J1142" s="19">
        <f>IF(A1142="","",IF(IFERROR(INDEX(Crawl!$A1141:$DZ1141,1,Rules!$H$14),"")&amp;""="","",IFERROR(INDEX(Crawl!$A1141:$DZ1141,1,Rules!$H$14),"")))</f>
        <v/>
      </c>
      <c r="K1142">
        <f>IF(A1142="","",IFERROR(SUMIFS('GSC current'!$J$2:$J$2001,'GSC current'!$I$2:$I$2001,B1142),0))</f>
        <v/>
      </c>
      <c r="L1142">
        <f>IF(A1142="","",IFERROR(SUMIFS('GSC current'!$K$2:$K$2001,'GSC current'!$I$2:$I$2001,B1142),0))</f>
        <v/>
      </c>
      <c r="M1142" s="20">
        <f>IF(A1142="","",IF(N(L1142)&gt;0,K1142/L1142,""))</f>
        <v/>
      </c>
      <c r="N1142" s="21">
        <f>IF(A1142="","",IF(N(L1142)&gt;0,SUMIFS('GSC current'!$L$2:$L$2001,'GSC current'!$I$2:$I$2001,B1142)/L1142,""))</f>
        <v/>
      </c>
      <c r="O1142">
        <f>IF(A1142="","",IFERROR(SUMIFS('GSC previous'!$J$2:$J$2001,'GSC previous'!$I$2:$I$2001,B1142),0))</f>
        <v/>
      </c>
      <c r="P1142" s="22">
        <f>IF(A1142="","",IF(N(O1142)&gt;0,(K1142-O1142)/O1142,""))</f>
        <v/>
      </c>
      <c r="Q1142">
        <f>IF(A1142="","",IFERROR(SUMIFS(GA4!$P$2:$P$2001,GA4!$O$2:$O$2001,B1142),0))</f>
        <v/>
      </c>
      <c r="R1142" s="23">
        <f>IF(A1142="","",IF(N(Q1142)&gt;0,SUMIFS(GA4!$Q$2:$Q$2001,GA4!$O$2:$O$2001,B1142)/Q1142,""))</f>
        <v/>
      </c>
      <c r="S1142">
        <f>IF(A1142="","",IFERROR(SUMIFS(GA4!$R$2:$R$2001,GA4!$O$2:$O$2001,B1142),0))</f>
        <v/>
      </c>
      <c r="T1142">
        <f>IF(A1142="","",IF(AND(ISNUMBER(F1142),LEFT(C1142&amp;"",1)="2"),IF(F1142&lt;Rules!$B$9,"Yes","No"),"No"))</f>
        <v/>
      </c>
      <c r="U1142">
        <f>IF(A1142="","",IF(AND(N(O1142)&gt;=Rules!$B$8,ISNUMBER(P1142)),IF(P1142&lt;=-Rules!$B$7,"Yes","No"),"No"))</f>
        <v/>
      </c>
      <c r="V1142">
        <f>IF(A1142="","",IF(AND(N(L1142)&gt;=Rules!$B$6,ISNUMBER(N1142)),IF(AND(N1142&gt;=Rules!$B$10,N1142&lt;=Rules!$B$11),"Yes","No"),"No"))</f>
        <v/>
      </c>
      <c r="W1142">
        <f>IF(A1142="","",IF(I1142&lt;&gt;"","Yes","No"))</f>
        <v/>
      </c>
      <c r="X1142">
        <f>IF(I1142="","",IF(SUMIFS($K$3:$K$2002,$A$3:$A$2002,SUBSTITUTE(SUBSTITUTE(I1142,"?","~?"),"*","~*"))&gt;N(K1142),"Yes","No"))</f>
        <v/>
      </c>
      <c r="Y1142">
        <f>IF(A1142="","",IF(N(S1142)&gt;0,"Yes","No"))</f>
        <v/>
      </c>
      <c r="Z1142">
        <f>IF(A1142="","",IF(AND(N(K1142)&lt;Rules!$B$5,N(L1142)&lt;Rules!$B$6,N(Q1142)&lt;Rules!$B$13,Y1142="No"),"Yes","No"))</f>
        <v/>
      </c>
      <c r="AA1142">
        <f>IF(A1142="","",IF(LEFT(C1142&amp;"",1)="3","Redirect",IF(OR(LEFT(C1142&amp;"",1)="4",LEFT(C1142&amp;"",1)="5"),IF(OR(N(K1142)&gt;0,N(AC1142)&gt;=Rules!$B$14),"Redirect","Prune"),IF(D1142="Non-Indexable","Keep",IF(AND(W1142="Yes",X1142="Yes",Y1142="No"),"Merge",IF(OR(U1142="Yes",V1142="Yes",AND(T1142="Yes",N(L1142)&gt;=Rules!$B$6)),"Update",IF(Z1142="Yes",IF(N(AC1142)&gt;=Rules!$B$14,"Redirect","Prune"),"Keep")))))))</f>
        <v/>
      </c>
      <c r="AB1142">
        <f>IF(A1142="","",IF(LEFT(C1142&amp;"",1)="3","Already redirects ("&amp;C1142&amp;"). Update internal links to point at the final URL.",IF(OR(LEFT(C1142&amp;"",1)="4",LEFT(C1142&amp;"",1)="5"),IF(AA1142="Redirect","Returns "&amp;C1142&amp;" but still has "&amp;N(K1142)&amp;" clicks and "&amp;N(AC1142)&amp;" referring domains. 301 it to the closest live page.","Returns "&amp;C1142&amp;" with no clicks or links. Remove internal links and let it 404 or 410."),IF(D1142="Non-Indexable","Non-indexable ("&amp;E1142&amp;"). Keep if that is intentional; otherwise fix the canonical or noindex.",IF(AA1142="Merge","Overlaps with "&amp;I1142&amp;IF(N(J1142)&gt;0," (similarity "&amp;TEXT(J1142,"0.00")&amp;")","")&amp;", which gets more clicks. Merge the useful parts into it and 301 this URL.",IF(AA1142="Update",MID(IF(U1142="Yes","; Clicks down "&amp;TEXT(-P1142,"0%")&amp;" on the previous period","")&amp;IF(V1142="Yes","; Average position "&amp;TEXT(N1142,"0.0")&amp;" on "&amp;TEXT(L1142,"#,##0")&amp;" impressions (striking distance)","")&amp;IF(AND(T1142="Yes",N(L1142)&gt;=Rules!$B$6),"; Thin ("&amp;F1142&amp;" words) but has search demand",""),3,400),IF(AA1142="Prune","Low value: "&amp;N(K1142)&amp;" clicks, "&amp;N(L1142)&amp;" impressions, "&amp;N(Q1142)&amp;" sessions, no key events. Remove or noindex it and update internal links.",IF(AA1142="Redirect","Low value but "&amp;N(AC1142)&amp;" referring domains. 301 it to the closest relevant page to keep those links.",IF(AND(Z1142="No",Y1142="Yes",N(K1142)&lt;Rules!$B$5),"Low search traffic but it converts (key events: "&amp;S1142&amp;"). Keep it and link to it.",IF(W1142="Yes","Stronger than the page it overlaps ("&amp;I1142&amp;"). Keep; merge that page into this one.","Healthy: "&amp;N(K1142)&amp;" clicks"&amp;IF(ISNUMBER(N1142),", average position "&amp;TEXT(N1142,"0.0"),"")&amp;". Keep and monitor."))))))))))</f>
        <v/>
      </c>
      <c r="AE1142">
        <f>IF(A1142="","",IF(AD1142&lt;&gt;"",AD1142,AA1142))</f>
        <v/>
      </c>
    </row>
    <row r="1143">
      <c r="A1143">
        <f>IF(Crawl!A1142="","",Crawl!A1142)</f>
        <v/>
      </c>
      <c r="B1143">
        <f>IF(A1143="","",Crawl!EC1142)</f>
        <v/>
      </c>
      <c r="C1143">
        <f>IF(A1143="","",IFERROR(INDEX(Crawl!$A1142:$DZ1142,1,Rules!$H$6),""))</f>
        <v/>
      </c>
      <c r="D1143">
        <f>IF(A1143="","",IFERROR(INDEX(Crawl!$A1142:$DZ1142,1,Rules!$H$7),"")&amp;"")</f>
        <v/>
      </c>
      <c r="E1143">
        <f>IF(A1143="","",IFERROR(INDEX(Crawl!$A1142:$DZ1142,1,Rules!$H$8),"")&amp;"")</f>
        <v/>
      </c>
      <c r="F1143">
        <f>IF(A1143="","",IFERROR(INDEX(Crawl!$A1142:$DZ1142,1,Rules!$H$9),""))</f>
        <v/>
      </c>
      <c r="G1143">
        <f>IF(A1143="","",IFERROR(INDEX(Crawl!$A1142:$DZ1142,1,Rules!$H$10),""))</f>
        <v/>
      </c>
      <c r="H1143">
        <f>IF(A1143="","",IFERROR(INDEX(Crawl!$A1142:$DZ1142,1,Rules!$H$12),""))</f>
        <v/>
      </c>
      <c r="I1143">
        <f>IF(A1143="","",IF(AND(N(H1143)&gt;0,IFERROR(INDEX(Crawl!$A1142:$DZ1142,1,Rules!$H$11),"")&amp;""&lt;&gt;""),IFERROR(INDEX(Crawl!$A1142:$DZ1142,1,Rules!$H$11),"")&amp;"",IF(AND(ISNUMBER(J1143),N(J1143)&gt;=Rules!$B$12,IFERROR(INDEX(Crawl!$A1142:$DZ1142,1,Rules!$H$13),"")&amp;""&lt;&gt;""),IFERROR(INDEX(Crawl!$A1142:$DZ1142,1,Rules!$H$13),"")&amp;"","")))</f>
        <v/>
      </c>
      <c r="J1143" s="19">
        <f>IF(A1143="","",IF(IFERROR(INDEX(Crawl!$A1142:$DZ1142,1,Rules!$H$14),"")&amp;""="","",IFERROR(INDEX(Crawl!$A1142:$DZ1142,1,Rules!$H$14),"")))</f>
        <v/>
      </c>
      <c r="K1143">
        <f>IF(A1143="","",IFERROR(SUMIFS('GSC current'!$J$2:$J$2001,'GSC current'!$I$2:$I$2001,B1143),0))</f>
        <v/>
      </c>
      <c r="L1143">
        <f>IF(A1143="","",IFERROR(SUMIFS('GSC current'!$K$2:$K$2001,'GSC current'!$I$2:$I$2001,B1143),0))</f>
        <v/>
      </c>
      <c r="M1143" s="20">
        <f>IF(A1143="","",IF(N(L1143)&gt;0,K1143/L1143,""))</f>
        <v/>
      </c>
      <c r="N1143" s="21">
        <f>IF(A1143="","",IF(N(L1143)&gt;0,SUMIFS('GSC current'!$L$2:$L$2001,'GSC current'!$I$2:$I$2001,B1143)/L1143,""))</f>
        <v/>
      </c>
      <c r="O1143">
        <f>IF(A1143="","",IFERROR(SUMIFS('GSC previous'!$J$2:$J$2001,'GSC previous'!$I$2:$I$2001,B1143),0))</f>
        <v/>
      </c>
      <c r="P1143" s="22">
        <f>IF(A1143="","",IF(N(O1143)&gt;0,(K1143-O1143)/O1143,""))</f>
        <v/>
      </c>
      <c r="Q1143">
        <f>IF(A1143="","",IFERROR(SUMIFS(GA4!$P$2:$P$2001,GA4!$O$2:$O$2001,B1143),0))</f>
        <v/>
      </c>
      <c r="R1143" s="23">
        <f>IF(A1143="","",IF(N(Q1143)&gt;0,SUMIFS(GA4!$Q$2:$Q$2001,GA4!$O$2:$O$2001,B1143)/Q1143,""))</f>
        <v/>
      </c>
      <c r="S1143">
        <f>IF(A1143="","",IFERROR(SUMIFS(GA4!$R$2:$R$2001,GA4!$O$2:$O$2001,B1143),0))</f>
        <v/>
      </c>
      <c r="T1143">
        <f>IF(A1143="","",IF(AND(ISNUMBER(F1143),LEFT(C1143&amp;"",1)="2"),IF(F1143&lt;Rules!$B$9,"Yes","No"),"No"))</f>
        <v/>
      </c>
      <c r="U1143">
        <f>IF(A1143="","",IF(AND(N(O1143)&gt;=Rules!$B$8,ISNUMBER(P1143)),IF(P1143&lt;=-Rules!$B$7,"Yes","No"),"No"))</f>
        <v/>
      </c>
      <c r="V1143">
        <f>IF(A1143="","",IF(AND(N(L1143)&gt;=Rules!$B$6,ISNUMBER(N1143)),IF(AND(N1143&gt;=Rules!$B$10,N1143&lt;=Rules!$B$11),"Yes","No"),"No"))</f>
        <v/>
      </c>
      <c r="W1143">
        <f>IF(A1143="","",IF(I1143&lt;&gt;"","Yes","No"))</f>
        <v/>
      </c>
      <c r="X1143">
        <f>IF(I1143="","",IF(SUMIFS($K$3:$K$2002,$A$3:$A$2002,SUBSTITUTE(SUBSTITUTE(I1143,"?","~?"),"*","~*"))&gt;N(K1143),"Yes","No"))</f>
        <v/>
      </c>
      <c r="Y1143">
        <f>IF(A1143="","",IF(N(S1143)&gt;0,"Yes","No"))</f>
        <v/>
      </c>
      <c r="Z1143">
        <f>IF(A1143="","",IF(AND(N(K1143)&lt;Rules!$B$5,N(L1143)&lt;Rules!$B$6,N(Q1143)&lt;Rules!$B$13,Y1143="No"),"Yes","No"))</f>
        <v/>
      </c>
      <c r="AA1143">
        <f>IF(A1143="","",IF(LEFT(C1143&amp;"",1)="3","Redirect",IF(OR(LEFT(C1143&amp;"",1)="4",LEFT(C1143&amp;"",1)="5"),IF(OR(N(K1143)&gt;0,N(AC1143)&gt;=Rules!$B$14),"Redirect","Prune"),IF(D1143="Non-Indexable","Keep",IF(AND(W1143="Yes",X1143="Yes",Y1143="No"),"Merge",IF(OR(U1143="Yes",V1143="Yes",AND(T1143="Yes",N(L1143)&gt;=Rules!$B$6)),"Update",IF(Z1143="Yes",IF(N(AC1143)&gt;=Rules!$B$14,"Redirect","Prune"),"Keep")))))))</f>
        <v/>
      </c>
      <c r="AB1143">
        <f>IF(A1143="","",IF(LEFT(C1143&amp;"",1)="3","Already redirects ("&amp;C1143&amp;"). Update internal links to point at the final URL.",IF(OR(LEFT(C1143&amp;"",1)="4",LEFT(C1143&amp;"",1)="5"),IF(AA1143="Redirect","Returns "&amp;C1143&amp;" but still has "&amp;N(K1143)&amp;" clicks and "&amp;N(AC1143)&amp;" referring domains. 301 it to the closest live page.","Returns "&amp;C1143&amp;" with no clicks or links. Remove internal links and let it 404 or 410."),IF(D1143="Non-Indexable","Non-indexable ("&amp;E1143&amp;"). Keep if that is intentional; otherwise fix the canonical or noindex.",IF(AA1143="Merge","Overlaps with "&amp;I1143&amp;IF(N(J1143)&gt;0," (similarity "&amp;TEXT(J1143,"0.00")&amp;")","")&amp;", which gets more clicks. Merge the useful parts into it and 301 this URL.",IF(AA1143="Update",MID(IF(U1143="Yes","; Clicks down "&amp;TEXT(-P1143,"0%")&amp;" on the previous period","")&amp;IF(V1143="Yes","; Average position "&amp;TEXT(N1143,"0.0")&amp;" on "&amp;TEXT(L1143,"#,##0")&amp;" impressions (striking distance)","")&amp;IF(AND(T1143="Yes",N(L1143)&gt;=Rules!$B$6),"; Thin ("&amp;F1143&amp;" words) but has search demand",""),3,400),IF(AA1143="Prune","Low value: "&amp;N(K1143)&amp;" clicks, "&amp;N(L1143)&amp;" impressions, "&amp;N(Q1143)&amp;" sessions, no key events. Remove or noindex it and update internal links.",IF(AA1143="Redirect","Low value but "&amp;N(AC1143)&amp;" referring domains. 301 it to the closest relevant page to keep those links.",IF(AND(Z1143="No",Y1143="Yes",N(K1143)&lt;Rules!$B$5),"Low search traffic but it converts (key events: "&amp;S1143&amp;"). Keep it and link to it.",IF(W1143="Yes","Stronger than the page it overlaps ("&amp;I1143&amp;"). Keep; merge that page into this one.","Healthy: "&amp;N(K1143)&amp;" clicks"&amp;IF(ISNUMBER(N1143),", average position "&amp;TEXT(N1143,"0.0"),"")&amp;". Keep and monitor."))))))))))</f>
        <v/>
      </c>
      <c r="AE1143">
        <f>IF(A1143="","",IF(AD1143&lt;&gt;"",AD1143,AA1143))</f>
        <v/>
      </c>
    </row>
    <row r="1144">
      <c r="A1144">
        <f>IF(Crawl!A1143="","",Crawl!A1143)</f>
        <v/>
      </c>
      <c r="B1144">
        <f>IF(A1144="","",Crawl!EC1143)</f>
        <v/>
      </c>
      <c r="C1144">
        <f>IF(A1144="","",IFERROR(INDEX(Crawl!$A1143:$DZ1143,1,Rules!$H$6),""))</f>
        <v/>
      </c>
      <c r="D1144">
        <f>IF(A1144="","",IFERROR(INDEX(Crawl!$A1143:$DZ1143,1,Rules!$H$7),"")&amp;"")</f>
        <v/>
      </c>
      <c r="E1144">
        <f>IF(A1144="","",IFERROR(INDEX(Crawl!$A1143:$DZ1143,1,Rules!$H$8),"")&amp;"")</f>
        <v/>
      </c>
      <c r="F1144">
        <f>IF(A1144="","",IFERROR(INDEX(Crawl!$A1143:$DZ1143,1,Rules!$H$9),""))</f>
        <v/>
      </c>
      <c r="G1144">
        <f>IF(A1144="","",IFERROR(INDEX(Crawl!$A1143:$DZ1143,1,Rules!$H$10),""))</f>
        <v/>
      </c>
      <c r="H1144">
        <f>IF(A1144="","",IFERROR(INDEX(Crawl!$A1143:$DZ1143,1,Rules!$H$12),""))</f>
        <v/>
      </c>
      <c r="I1144">
        <f>IF(A1144="","",IF(AND(N(H1144)&gt;0,IFERROR(INDEX(Crawl!$A1143:$DZ1143,1,Rules!$H$11),"")&amp;""&lt;&gt;""),IFERROR(INDEX(Crawl!$A1143:$DZ1143,1,Rules!$H$11),"")&amp;"",IF(AND(ISNUMBER(J1144),N(J1144)&gt;=Rules!$B$12,IFERROR(INDEX(Crawl!$A1143:$DZ1143,1,Rules!$H$13),"")&amp;""&lt;&gt;""),IFERROR(INDEX(Crawl!$A1143:$DZ1143,1,Rules!$H$13),"")&amp;"","")))</f>
        <v/>
      </c>
      <c r="J1144" s="19">
        <f>IF(A1144="","",IF(IFERROR(INDEX(Crawl!$A1143:$DZ1143,1,Rules!$H$14),"")&amp;""="","",IFERROR(INDEX(Crawl!$A1143:$DZ1143,1,Rules!$H$14),"")))</f>
        <v/>
      </c>
      <c r="K1144">
        <f>IF(A1144="","",IFERROR(SUMIFS('GSC current'!$J$2:$J$2001,'GSC current'!$I$2:$I$2001,B1144),0))</f>
        <v/>
      </c>
      <c r="L1144">
        <f>IF(A1144="","",IFERROR(SUMIFS('GSC current'!$K$2:$K$2001,'GSC current'!$I$2:$I$2001,B1144),0))</f>
        <v/>
      </c>
      <c r="M1144" s="20">
        <f>IF(A1144="","",IF(N(L1144)&gt;0,K1144/L1144,""))</f>
        <v/>
      </c>
      <c r="N1144" s="21">
        <f>IF(A1144="","",IF(N(L1144)&gt;0,SUMIFS('GSC current'!$L$2:$L$2001,'GSC current'!$I$2:$I$2001,B1144)/L1144,""))</f>
        <v/>
      </c>
      <c r="O1144">
        <f>IF(A1144="","",IFERROR(SUMIFS('GSC previous'!$J$2:$J$2001,'GSC previous'!$I$2:$I$2001,B1144),0))</f>
        <v/>
      </c>
      <c r="P1144" s="22">
        <f>IF(A1144="","",IF(N(O1144)&gt;0,(K1144-O1144)/O1144,""))</f>
        <v/>
      </c>
      <c r="Q1144">
        <f>IF(A1144="","",IFERROR(SUMIFS(GA4!$P$2:$P$2001,GA4!$O$2:$O$2001,B1144),0))</f>
        <v/>
      </c>
      <c r="R1144" s="23">
        <f>IF(A1144="","",IF(N(Q1144)&gt;0,SUMIFS(GA4!$Q$2:$Q$2001,GA4!$O$2:$O$2001,B1144)/Q1144,""))</f>
        <v/>
      </c>
      <c r="S1144">
        <f>IF(A1144="","",IFERROR(SUMIFS(GA4!$R$2:$R$2001,GA4!$O$2:$O$2001,B1144),0))</f>
        <v/>
      </c>
      <c r="T1144">
        <f>IF(A1144="","",IF(AND(ISNUMBER(F1144),LEFT(C1144&amp;"",1)="2"),IF(F1144&lt;Rules!$B$9,"Yes","No"),"No"))</f>
        <v/>
      </c>
      <c r="U1144">
        <f>IF(A1144="","",IF(AND(N(O1144)&gt;=Rules!$B$8,ISNUMBER(P1144)),IF(P1144&lt;=-Rules!$B$7,"Yes","No"),"No"))</f>
        <v/>
      </c>
      <c r="V1144">
        <f>IF(A1144="","",IF(AND(N(L1144)&gt;=Rules!$B$6,ISNUMBER(N1144)),IF(AND(N1144&gt;=Rules!$B$10,N1144&lt;=Rules!$B$11),"Yes","No"),"No"))</f>
        <v/>
      </c>
      <c r="W1144">
        <f>IF(A1144="","",IF(I1144&lt;&gt;"","Yes","No"))</f>
        <v/>
      </c>
      <c r="X1144">
        <f>IF(I1144="","",IF(SUMIFS($K$3:$K$2002,$A$3:$A$2002,SUBSTITUTE(SUBSTITUTE(I1144,"?","~?"),"*","~*"))&gt;N(K1144),"Yes","No"))</f>
        <v/>
      </c>
      <c r="Y1144">
        <f>IF(A1144="","",IF(N(S1144)&gt;0,"Yes","No"))</f>
        <v/>
      </c>
      <c r="Z1144">
        <f>IF(A1144="","",IF(AND(N(K1144)&lt;Rules!$B$5,N(L1144)&lt;Rules!$B$6,N(Q1144)&lt;Rules!$B$13,Y1144="No"),"Yes","No"))</f>
        <v/>
      </c>
      <c r="AA1144">
        <f>IF(A1144="","",IF(LEFT(C1144&amp;"",1)="3","Redirect",IF(OR(LEFT(C1144&amp;"",1)="4",LEFT(C1144&amp;"",1)="5"),IF(OR(N(K1144)&gt;0,N(AC1144)&gt;=Rules!$B$14),"Redirect","Prune"),IF(D1144="Non-Indexable","Keep",IF(AND(W1144="Yes",X1144="Yes",Y1144="No"),"Merge",IF(OR(U1144="Yes",V1144="Yes",AND(T1144="Yes",N(L1144)&gt;=Rules!$B$6)),"Update",IF(Z1144="Yes",IF(N(AC1144)&gt;=Rules!$B$14,"Redirect","Prune"),"Keep")))))))</f>
        <v/>
      </c>
      <c r="AB1144">
        <f>IF(A1144="","",IF(LEFT(C1144&amp;"",1)="3","Already redirects ("&amp;C1144&amp;"). Update internal links to point at the final URL.",IF(OR(LEFT(C1144&amp;"",1)="4",LEFT(C1144&amp;"",1)="5"),IF(AA1144="Redirect","Returns "&amp;C1144&amp;" but still has "&amp;N(K1144)&amp;" clicks and "&amp;N(AC1144)&amp;" referring domains. 301 it to the closest live page.","Returns "&amp;C1144&amp;" with no clicks or links. Remove internal links and let it 404 or 410."),IF(D1144="Non-Indexable","Non-indexable ("&amp;E1144&amp;"). Keep if that is intentional; otherwise fix the canonical or noindex.",IF(AA1144="Merge","Overlaps with "&amp;I1144&amp;IF(N(J1144)&gt;0," (similarity "&amp;TEXT(J1144,"0.00")&amp;")","")&amp;", which gets more clicks. Merge the useful parts into it and 301 this URL.",IF(AA1144="Update",MID(IF(U1144="Yes","; Clicks down "&amp;TEXT(-P1144,"0%")&amp;" on the previous period","")&amp;IF(V1144="Yes","; Average position "&amp;TEXT(N1144,"0.0")&amp;" on "&amp;TEXT(L1144,"#,##0")&amp;" impressions (striking distance)","")&amp;IF(AND(T1144="Yes",N(L1144)&gt;=Rules!$B$6),"; Thin ("&amp;F1144&amp;" words) but has search demand",""),3,400),IF(AA1144="Prune","Low value: "&amp;N(K1144)&amp;" clicks, "&amp;N(L1144)&amp;" impressions, "&amp;N(Q1144)&amp;" sessions, no key events. Remove or noindex it and update internal links.",IF(AA1144="Redirect","Low value but "&amp;N(AC1144)&amp;" referring domains. 301 it to the closest relevant page to keep those links.",IF(AND(Z1144="No",Y1144="Yes",N(K1144)&lt;Rules!$B$5),"Low search traffic but it converts (key events: "&amp;S1144&amp;"). Keep it and link to it.",IF(W1144="Yes","Stronger than the page it overlaps ("&amp;I1144&amp;"). Keep; merge that page into this one.","Healthy: "&amp;N(K1144)&amp;" clicks"&amp;IF(ISNUMBER(N1144),", average position "&amp;TEXT(N1144,"0.0"),"")&amp;". Keep and monitor."))))))))))</f>
        <v/>
      </c>
      <c r="AE1144">
        <f>IF(A1144="","",IF(AD1144&lt;&gt;"",AD1144,AA1144))</f>
        <v/>
      </c>
    </row>
    <row r="1145">
      <c r="A1145">
        <f>IF(Crawl!A1144="","",Crawl!A1144)</f>
        <v/>
      </c>
      <c r="B1145">
        <f>IF(A1145="","",Crawl!EC1144)</f>
        <v/>
      </c>
      <c r="C1145">
        <f>IF(A1145="","",IFERROR(INDEX(Crawl!$A1144:$DZ1144,1,Rules!$H$6),""))</f>
        <v/>
      </c>
      <c r="D1145">
        <f>IF(A1145="","",IFERROR(INDEX(Crawl!$A1144:$DZ1144,1,Rules!$H$7),"")&amp;"")</f>
        <v/>
      </c>
      <c r="E1145">
        <f>IF(A1145="","",IFERROR(INDEX(Crawl!$A1144:$DZ1144,1,Rules!$H$8),"")&amp;"")</f>
        <v/>
      </c>
      <c r="F1145">
        <f>IF(A1145="","",IFERROR(INDEX(Crawl!$A1144:$DZ1144,1,Rules!$H$9),""))</f>
        <v/>
      </c>
      <c r="G1145">
        <f>IF(A1145="","",IFERROR(INDEX(Crawl!$A1144:$DZ1144,1,Rules!$H$10),""))</f>
        <v/>
      </c>
      <c r="H1145">
        <f>IF(A1145="","",IFERROR(INDEX(Crawl!$A1144:$DZ1144,1,Rules!$H$12),""))</f>
        <v/>
      </c>
      <c r="I1145">
        <f>IF(A1145="","",IF(AND(N(H1145)&gt;0,IFERROR(INDEX(Crawl!$A1144:$DZ1144,1,Rules!$H$11),"")&amp;""&lt;&gt;""),IFERROR(INDEX(Crawl!$A1144:$DZ1144,1,Rules!$H$11),"")&amp;"",IF(AND(ISNUMBER(J1145),N(J1145)&gt;=Rules!$B$12,IFERROR(INDEX(Crawl!$A1144:$DZ1144,1,Rules!$H$13),"")&amp;""&lt;&gt;""),IFERROR(INDEX(Crawl!$A1144:$DZ1144,1,Rules!$H$13),"")&amp;"","")))</f>
        <v/>
      </c>
      <c r="J1145" s="19">
        <f>IF(A1145="","",IF(IFERROR(INDEX(Crawl!$A1144:$DZ1144,1,Rules!$H$14),"")&amp;""="","",IFERROR(INDEX(Crawl!$A1144:$DZ1144,1,Rules!$H$14),"")))</f>
        <v/>
      </c>
      <c r="K1145">
        <f>IF(A1145="","",IFERROR(SUMIFS('GSC current'!$J$2:$J$2001,'GSC current'!$I$2:$I$2001,B1145),0))</f>
        <v/>
      </c>
      <c r="L1145">
        <f>IF(A1145="","",IFERROR(SUMIFS('GSC current'!$K$2:$K$2001,'GSC current'!$I$2:$I$2001,B1145),0))</f>
        <v/>
      </c>
      <c r="M1145" s="20">
        <f>IF(A1145="","",IF(N(L1145)&gt;0,K1145/L1145,""))</f>
        <v/>
      </c>
      <c r="N1145" s="21">
        <f>IF(A1145="","",IF(N(L1145)&gt;0,SUMIFS('GSC current'!$L$2:$L$2001,'GSC current'!$I$2:$I$2001,B1145)/L1145,""))</f>
        <v/>
      </c>
      <c r="O1145">
        <f>IF(A1145="","",IFERROR(SUMIFS('GSC previous'!$J$2:$J$2001,'GSC previous'!$I$2:$I$2001,B1145),0))</f>
        <v/>
      </c>
      <c r="P1145" s="22">
        <f>IF(A1145="","",IF(N(O1145)&gt;0,(K1145-O1145)/O1145,""))</f>
        <v/>
      </c>
      <c r="Q1145">
        <f>IF(A1145="","",IFERROR(SUMIFS(GA4!$P$2:$P$2001,GA4!$O$2:$O$2001,B1145),0))</f>
        <v/>
      </c>
      <c r="R1145" s="23">
        <f>IF(A1145="","",IF(N(Q1145)&gt;0,SUMIFS(GA4!$Q$2:$Q$2001,GA4!$O$2:$O$2001,B1145)/Q1145,""))</f>
        <v/>
      </c>
      <c r="S1145">
        <f>IF(A1145="","",IFERROR(SUMIFS(GA4!$R$2:$R$2001,GA4!$O$2:$O$2001,B1145),0))</f>
        <v/>
      </c>
      <c r="T1145">
        <f>IF(A1145="","",IF(AND(ISNUMBER(F1145),LEFT(C1145&amp;"",1)="2"),IF(F1145&lt;Rules!$B$9,"Yes","No"),"No"))</f>
        <v/>
      </c>
      <c r="U1145">
        <f>IF(A1145="","",IF(AND(N(O1145)&gt;=Rules!$B$8,ISNUMBER(P1145)),IF(P1145&lt;=-Rules!$B$7,"Yes","No"),"No"))</f>
        <v/>
      </c>
      <c r="V1145">
        <f>IF(A1145="","",IF(AND(N(L1145)&gt;=Rules!$B$6,ISNUMBER(N1145)),IF(AND(N1145&gt;=Rules!$B$10,N1145&lt;=Rules!$B$11),"Yes","No"),"No"))</f>
        <v/>
      </c>
      <c r="W1145">
        <f>IF(A1145="","",IF(I1145&lt;&gt;"","Yes","No"))</f>
        <v/>
      </c>
      <c r="X1145">
        <f>IF(I1145="","",IF(SUMIFS($K$3:$K$2002,$A$3:$A$2002,SUBSTITUTE(SUBSTITUTE(I1145,"?","~?"),"*","~*"))&gt;N(K1145),"Yes","No"))</f>
        <v/>
      </c>
      <c r="Y1145">
        <f>IF(A1145="","",IF(N(S1145)&gt;0,"Yes","No"))</f>
        <v/>
      </c>
      <c r="Z1145">
        <f>IF(A1145="","",IF(AND(N(K1145)&lt;Rules!$B$5,N(L1145)&lt;Rules!$B$6,N(Q1145)&lt;Rules!$B$13,Y1145="No"),"Yes","No"))</f>
        <v/>
      </c>
      <c r="AA1145">
        <f>IF(A1145="","",IF(LEFT(C1145&amp;"",1)="3","Redirect",IF(OR(LEFT(C1145&amp;"",1)="4",LEFT(C1145&amp;"",1)="5"),IF(OR(N(K1145)&gt;0,N(AC1145)&gt;=Rules!$B$14),"Redirect","Prune"),IF(D1145="Non-Indexable","Keep",IF(AND(W1145="Yes",X1145="Yes",Y1145="No"),"Merge",IF(OR(U1145="Yes",V1145="Yes",AND(T1145="Yes",N(L1145)&gt;=Rules!$B$6)),"Update",IF(Z1145="Yes",IF(N(AC1145)&gt;=Rules!$B$14,"Redirect","Prune"),"Keep")))))))</f>
        <v/>
      </c>
      <c r="AB1145">
        <f>IF(A1145="","",IF(LEFT(C1145&amp;"",1)="3","Already redirects ("&amp;C1145&amp;"). Update internal links to point at the final URL.",IF(OR(LEFT(C1145&amp;"",1)="4",LEFT(C1145&amp;"",1)="5"),IF(AA1145="Redirect","Returns "&amp;C1145&amp;" but still has "&amp;N(K1145)&amp;" clicks and "&amp;N(AC1145)&amp;" referring domains. 301 it to the closest live page.","Returns "&amp;C1145&amp;" with no clicks or links. Remove internal links and let it 404 or 410."),IF(D1145="Non-Indexable","Non-indexable ("&amp;E1145&amp;"). Keep if that is intentional; otherwise fix the canonical or noindex.",IF(AA1145="Merge","Overlaps with "&amp;I1145&amp;IF(N(J1145)&gt;0," (similarity "&amp;TEXT(J1145,"0.00")&amp;")","")&amp;", which gets more clicks. Merge the useful parts into it and 301 this URL.",IF(AA1145="Update",MID(IF(U1145="Yes","; Clicks down "&amp;TEXT(-P1145,"0%")&amp;" on the previous period","")&amp;IF(V1145="Yes","; Average position "&amp;TEXT(N1145,"0.0")&amp;" on "&amp;TEXT(L1145,"#,##0")&amp;" impressions (striking distance)","")&amp;IF(AND(T1145="Yes",N(L1145)&gt;=Rules!$B$6),"; Thin ("&amp;F1145&amp;" words) but has search demand",""),3,400),IF(AA1145="Prune","Low value: "&amp;N(K1145)&amp;" clicks, "&amp;N(L1145)&amp;" impressions, "&amp;N(Q1145)&amp;" sessions, no key events. Remove or noindex it and update internal links.",IF(AA1145="Redirect","Low value but "&amp;N(AC1145)&amp;" referring domains. 301 it to the closest relevant page to keep those links.",IF(AND(Z1145="No",Y1145="Yes",N(K1145)&lt;Rules!$B$5),"Low search traffic but it converts (key events: "&amp;S1145&amp;"). Keep it and link to it.",IF(W1145="Yes","Stronger than the page it overlaps ("&amp;I1145&amp;"). Keep; merge that page into this one.","Healthy: "&amp;N(K1145)&amp;" clicks"&amp;IF(ISNUMBER(N1145),", average position "&amp;TEXT(N1145,"0.0"),"")&amp;". Keep and monitor."))))))))))</f>
        <v/>
      </c>
      <c r="AE1145">
        <f>IF(A1145="","",IF(AD1145&lt;&gt;"",AD1145,AA1145))</f>
        <v/>
      </c>
    </row>
    <row r="1146">
      <c r="A1146">
        <f>IF(Crawl!A1145="","",Crawl!A1145)</f>
        <v/>
      </c>
      <c r="B1146">
        <f>IF(A1146="","",Crawl!EC1145)</f>
        <v/>
      </c>
      <c r="C1146">
        <f>IF(A1146="","",IFERROR(INDEX(Crawl!$A1145:$DZ1145,1,Rules!$H$6),""))</f>
        <v/>
      </c>
      <c r="D1146">
        <f>IF(A1146="","",IFERROR(INDEX(Crawl!$A1145:$DZ1145,1,Rules!$H$7),"")&amp;"")</f>
        <v/>
      </c>
      <c r="E1146">
        <f>IF(A1146="","",IFERROR(INDEX(Crawl!$A1145:$DZ1145,1,Rules!$H$8),"")&amp;"")</f>
        <v/>
      </c>
      <c r="F1146">
        <f>IF(A1146="","",IFERROR(INDEX(Crawl!$A1145:$DZ1145,1,Rules!$H$9),""))</f>
        <v/>
      </c>
      <c r="G1146">
        <f>IF(A1146="","",IFERROR(INDEX(Crawl!$A1145:$DZ1145,1,Rules!$H$10),""))</f>
        <v/>
      </c>
      <c r="H1146">
        <f>IF(A1146="","",IFERROR(INDEX(Crawl!$A1145:$DZ1145,1,Rules!$H$12),""))</f>
        <v/>
      </c>
      <c r="I1146">
        <f>IF(A1146="","",IF(AND(N(H1146)&gt;0,IFERROR(INDEX(Crawl!$A1145:$DZ1145,1,Rules!$H$11),"")&amp;""&lt;&gt;""),IFERROR(INDEX(Crawl!$A1145:$DZ1145,1,Rules!$H$11),"")&amp;"",IF(AND(ISNUMBER(J1146),N(J1146)&gt;=Rules!$B$12,IFERROR(INDEX(Crawl!$A1145:$DZ1145,1,Rules!$H$13),"")&amp;""&lt;&gt;""),IFERROR(INDEX(Crawl!$A1145:$DZ1145,1,Rules!$H$13),"")&amp;"","")))</f>
        <v/>
      </c>
      <c r="J1146" s="19">
        <f>IF(A1146="","",IF(IFERROR(INDEX(Crawl!$A1145:$DZ1145,1,Rules!$H$14),"")&amp;""="","",IFERROR(INDEX(Crawl!$A1145:$DZ1145,1,Rules!$H$14),"")))</f>
        <v/>
      </c>
      <c r="K1146">
        <f>IF(A1146="","",IFERROR(SUMIFS('GSC current'!$J$2:$J$2001,'GSC current'!$I$2:$I$2001,B1146),0))</f>
        <v/>
      </c>
      <c r="L1146">
        <f>IF(A1146="","",IFERROR(SUMIFS('GSC current'!$K$2:$K$2001,'GSC current'!$I$2:$I$2001,B1146),0))</f>
        <v/>
      </c>
      <c r="M1146" s="20">
        <f>IF(A1146="","",IF(N(L1146)&gt;0,K1146/L1146,""))</f>
        <v/>
      </c>
      <c r="N1146" s="21">
        <f>IF(A1146="","",IF(N(L1146)&gt;0,SUMIFS('GSC current'!$L$2:$L$2001,'GSC current'!$I$2:$I$2001,B1146)/L1146,""))</f>
        <v/>
      </c>
      <c r="O1146">
        <f>IF(A1146="","",IFERROR(SUMIFS('GSC previous'!$J$2:$J$2001,'GSC previous'!$I$2:$I$2001,B1146),0))</f>
        <v/>
      </c>
      <c r="P1146" s="22">
        <f>IF(A1146="","",IF(N(O1146)&gt;0,(K1146-O1146)/O1146,""))</f>
        <v/>
      </c>
      <c r="Q1146">
        <f>IF(A1146="","",IFERROR(SUMIFS(GA4!$P$2:$P$2001,GA4!$O$2:$O$2001,B1146),0))</f>
        <v/>
      </c>
      <c r="R1146" s="23">
        <f>IF(A1146="","",IF(N(Q1146)&gt;0,SUMIFS(GA4!$Q$2:$Q$2001,GA4!$O$2:$O$2001,B1146)/Q1146,""))</f>
        <v/>
      </c>
      <c r="S1146">
        <f>IF(A1146="","",IFERROR(SUMIFS(GA4!$R$2:$R$2001,GA4!$O$2:$O$2001,B1146),0))</f>
        <v/>
      </c>
      <c r="T1146">
        <f>IF(A1146="","",IF(AND(ISNUMBER(F1146),LEFT(C1146&amp;"",1)="2"),IF(F1146&lt;Rules!$B$9,"Yes","No"),"No"))</f>
        <v/>
      </c>
      <c r="U1146">
        <f>IF(A1146="","",IF(AND(N(O1146)&gt;=Rules!$B$8,ISNUMBER(P1146)),IF(P1146&lt;=-Rules!$B$7,"Yes","No"),"No"))</f>
        <v/>
      </c>
      <c r="V1146">
        <f>IF(A1146="","",IF(AND(N(L1146)&gt;=Rules!$B$6,ISNUMBER(N1146)),IF(AND(N1146&gt;=Rules!$B$10,N1146&lt;=Rules!$B$11),"Yes","No"),"No"))</f>
        <v/>
      </c>
      <c r="W1146">
        <f>IF(A1146="","",IF(I1146&lt;&gt;"","Yes","No"))</f>
        <v/>
      </c>
      <c r="X1146">
        <f>IF(I1146="","",IF(SUMIFS($K$3:$K$2002,$A$3:$A$2002,SUBSTITUTE(SUBSTITUTE(I1146,"?","~?"),"*","~*"))&gt;N(K1146),"Yes","No"))</f>
        <v/>
      </c>
      <c r="Y1146">
        <f>IF(A1146="","",IF(N(S1146)&gt;0,"Yes","No"))</f>
        <v/>
      </c>
      <c r="Z1146">
        <f>IF(A1146="","",IF(AND(N(K1146)&lt;Rules!$B$5,N(L1146)&lt;Rules!$B$6,N(Q1146)&lt;Rules!$B$13,Y1146="No"),"Yes","No"))</f>
        <v/>
      </c>
      <c r="AA1146">
        <f>IF(A1146="","",IF(LEFT(C1146&amp;"",1)="3","Redirect",IF(OR(LEFT(C1146&amp;"",1)="4",LEFT(C1146&amp;"",1)="5"),IF(OR(N(K1146)&gt;0,N(AC1146)&gt;=Rules!$B$14),"Redirect","Prune"),IF(D1146="Non-Indexable","Keep",IF(AND(W1146="Yes",X1146="Yes",Y1146="No"),"Merge",IF(OR(U1146="Yes",V1146="Yes",AND(T1146="Yes",N(L1146)&gt;=Rules!$B$6)),"Update",IF(Z1146="Yes",IF(N(AC1146)&gt;=Rules!$B$14,"Redirect","Prune"),"Keep")))))))</f>
        <v/>
      </c>
      <c r="AB1146">
        <f>IF(A1146="","",IF(LEFT(C1146&amp;"",1)="3","Already redirects ("&amp;C1146&amp;"). Update internal links to point at the final URL.",IF(OR(LEFT(C1146&amp;"",1)="4",LEFT(C1146&amp;"",1)="5"),IF(AA1146="Redirect","Returns "&amp;C1146&amp;" but still has "&amp;N(K1146)&amp;" clicks and "&amp;N(AC1146)&amp;" referring domains. 301 it to the closest live page.","Returns "&amp;C1146&amp;" with no clicks or links. Remove internal links and let it 404 or 410."),IF(D1146="Non-Indexable","Non-indexable ("&amp;E1146&amp;"). Keep if that is intentional; otherwise fix the canonical or noindex.",IF(AA1146="Merge","Overlaps with "&amp;I1146&amp;IF(N(J1146)&gt;0," (similarity "&amp;TEXT(J1146,"0.00")&amp;")","")&amp;", which gets more clicks. Merge the useful parts into it and 301 this URL.",IF(AA1146="Update",MID(IF(U1146="Yes","; Clicks down "&amp;TEXT(-P1146,"0%")&amp;" on the previous period","")&amp;IF(V1146="Yes","; Average position "&amp;TEXT(N1146,"0.0")&amp;" on "&amp;TEXT(L1146,"#,##0")&amp;" impressions (striking distance)","")&amp;IF(AND(T1146="Yes",N(L1146)&gt;=Rules!$B$6),"; Thin ("&amp;F1146&amp;" words) but has search demand",""),3,400),IF(AA1146="Prune","Low value: "&amp;N(K1146)&amp;" clicks, "&amp;N(L1146)&amp;" impressions, "&amp;N(Q1146)&amp;" sessions, no key events. Remove or noindex it and update internal links.",IF(AA1146="Redirect","Low value but "&amp;N(AC1146)&amp;" referring domains. 301 it to the closest relevant page to keep those links.",IF(AND(Z1146="No",Y1146="Yes",N(K1146)&lt;Rules!$B$5),"Low search traffic but it converts (key events: "&amp;S1146&amp;"). Keep it and link to it.",IF(W1146="Yes","Stronger than the page it overlaps ("&amp;I1146&amp;"). Keep; merge that page into this one.","Healthy: "&amp;N(K1146)&amp;" clicks"&amp;IF(ISNUMBER(N1146),", average position "&amp;TEXT(N1146,"0.0"),"")&amp;". Keep and monitor."))))))))))</f>
        <v/>
      </c>
      <c r="AE1146">
        <f>IF(A1146="","",IF(AD1146&lt;&gt;"",AD1146,AA1146))</f>
        <v/>
      </c>
    </row>
    <row r="1147">
      <c r="A1147">
        <f>IF(Crawl!A1146="","",Crawl!A1146)</f>
        <v/>
      </c>
      <c r="B1147">
        <f>IF(A1147="","",Crawl!EC1146)</f>
        <v/>
      </c>
      <c r="C1147">
        <f>IF(A1147="","",IFERROR(INDEX(Crawl!$A1146:$DZ1146,1,Rules!$H$6),""))</f>
        <v/>
      </c>
      <c r="D1147">
        <f>IF(A1147="","",IFERROR(INDEX(Crawl!$A1146:$DZ1146,1,Rules!$H$7),"")&amp;"")</f>
        <v/>
      </c>
      <c r="E1147">
        <f>IF(A1147="","",IFERROR(INDEX(Crawl!$A1146:$DZ1146,1,Rules!$H$8),"")&amp;"")</f>
        <v/>
      </c>
      <c r="F1147">
        <f>IF(A1147="","",IFERROR(INDEX(Crawl!$A1146:$DZ1146,1,Rules!$H$9),""))</f>
        <v/>
      </c>
      <c r="G1147">
        <f>IF(A1147="","",IFERROR(INDEX(Crawl!$A1146:$DZ1146,1,Rules!$H$10),""))</f>
        <v/>
      </c>
      <c r="H1147">
        <f>IF(A1147="","",IFERROR(INDEX(Crawl!$A1146:$DZ1146,1,Rules!$H$12),""))</f>
        <v/>
      </c>
      <c r="I1147">
        <f>IF(A1147="","",IF(AND(N(H1147)&gt;0,IFERROR(INDEX(Crawl!$A1146:$DZ1146,1,Rules!$H$11),"")&amp;""&lt;&gt;""),IFERROR(INDEX(Crawl!$A1146:$DZ1146,1,Rules!$H$11),"")&amp;"",IF(AND(ISNUMBER(J1147),N(J1147)&gt;=Rules!$B$12,IFERROR(INDEX(Crawl!$A1146:$DZ1146,1,Rules!$H$13),"")&amp;""&lt;&gt;""),IFERROR(INDEX(Crawl!$A1146:$DZ1146,1,Rules!$H$13),"")&amp;"","")))</f>
        <v/>
      </c>
      <c r="J1147" s="19">
        <f>IF(A1147="","",IF(IFERROR(INDEX(Crawl!$A1146:$DZ1146,1,Rules!$H$14),"")&amp;""="","",IFERROR(INDEX(Crawl!$A1146:$DZ1146,1,Rules!$H$14),"")))</f>
        <v/>
      </c>
      <c r="K1147">
        <f>IF(A1147="","",IFERROR(SUMIFS('GSC current'!$J$2:$J$2001,'GSC current'!$I$2:$I$2001,B1147),0))</f>
        <v/>
      </c>
      <c r="L1147">
        <f>IF(A1147="","",IFERROR(SUMIFS('GSC current'!$K$2:$K$2001,'GSC current'!$I$2:$I$2001,B1147),0))</f>
        <v/>
      </c>
      <c r="M1147" s="20">
        <f>IF(A1147="","",IF(N(L1147)&gt;0,K1147/L1147,""))</f>
        <v/>
      </c>
      <c r="N1147" s="21">
        <f>IF(A1147="","",IF(N(L1147)&gt;0,SUMIFS('GSC current'!$L$2:$L$2001,'GSC current'!$I$2:$I$2001,B1147)/L1147,""))</f>
        <v/>
      </c>
      <c r="O1147">
        <f>IF(A1147="","",IFERROR(SUMIFS('GSC previous'!$J$2:$J$2001,'GSC previous'!$I$2:$I$2001,B1147),0))</f>
        <v/>
      </c>
      <c r="P1147" s="22">
        <f>IF(A1147="","",IF(N(O1147)&gt;0,(K1147-O1147)/O1147,""))</f>
        <v/>
      </c>
      <c r="Q1147">
        <f>IF(A1147="","",IFERROR(SUMIFS(GA4!$P$2:$P$2001,GA4!$O$2:$O$2001,B1147),0))</f>
        <v/>
      </c>
      <c r="R1147" s="23">
        <f>IF(A1147="","",IF(N(Q1147)&gt;0,SUMIFS(GA4!$Q$2:$Q$2001,GA4!$O$2:$O$2001,B1147)/Q1147,""))</f>
        <v/>
      </c>
      <c r="S1147">
        <f>IF(A1147="","",IFERROR(SUMIFS(GA4!$R$2:$R$2001,GA4!$O$2:$O$2001,B1147),0))</f>
        <v/>
      </c>
      <c r="T1147">
        <f>IF(A1147="","",IF(AND(ISNUMBER(F1147),LEFT(C1147&amp;"",1)="2"),IF(F1147&lt;Rules!$B$9,"Yes","No"),"No"))</f>
        <v/>
      </c>
      <c r="U1147">
        <f>IF(A1147="","",IF(AND(N(O1147)&gt;=Rules!$B$8,ISNUMBER(P1147)),IF(P1147&lt;=-Rules!$B$7,"Yes","No"),"No"))</f>
        <v/>
      </c>
      <c r="V1147">
        <f>IF(A1147="","",IF(AND(N(L1147)&gt;=Rules!$B$6,ISNUMBER(N1147)),IF(AND(N1147&gt;=Rules!$B$10,N1147&lt;=Rules!$B$11),"Yes","No"),"No"))</f>
        <v/>
      </c>
      <c r="W1147">
        <f>IF(A1147="","",IF(I1147&lt;&gt;"","Yes","No"))</f>
        <v/>
      </c>
      <c r="X1147">
        <f>IF(I1147="","",IF(SUMIFS($K$3:$K$2002,$A$3:$A$2002,SUBSTITUTE(SUBSTITUTE(I1147,"?","~?"),"*","~*"))&gt;N(K1147),"Yes","No"))</f>
        <v/>
      </c>
      <c r="Y1147">
        <f>IF(A1147="","",IF(N(S1147)&gt;0,"Yes","No"))</f>
        <v/>
      </c>
      <c r="Z1147">
        <f>IF(A1147="","",IF(AND(N(K1147)&lt;Rules!$B$5,N(L1147)&lt;Rules!$B$6,N(Q1147)&lt;Rules!$B$13,Y1147="No"),"Yes","No"))</f>
        <v/>
      </c>
      <c r="AA1147">
        <f>IF(A1147="","",IF(LEFT(C1147&amp;"",1)="3","Redirect",IF(OR(LEFT(C1147&amp;"",1)="4",LEFT(C1147&amp;"",1)="5"),IF(OR(N(K1147)&gt;0,N(AC1147)&gt;=Rules!$B$14),"Redirect","Prune"),IF(D1147="Non-Indexable","Keep",IF(AND(W1147="Yes",X1147="Yes",Y1147="No"),"Merge",IF(OR(U1147="Yes",V1147="Yes",AND(T1147="Yes",N(L1147)&gt;=Rules!$B$6)),"Update",IF(Z1147="Yes",IF(N(AC1147)&gt;=Rules!$B$14,"Redirect","Prune"),"Keep")))))))</f>
        <v/>
      </c>
      <c r="AB1147">
        <f>IF(A1147="","",IF(LEFT(C1147&amp;"",1)="3","Already redirects ("&amp;C1147&amp;"). Update internal links to point at the final URL.",IF(OR(LEFT(C1147&amp;"",1)="4",LEFT(C1147&amp;"",1)="5"),IF(AA1147="Redirect","Returns "&amp;C1147&amp;" but still has "&amp;N(K1147)&amp;" clicks and "&amp;N(AC1147)&amp;" referring domains. 301 it to the closest live page.","Returns "&amp;C1147&amp;" with no clicks or links. Remove internal links and let it 404 or 410."),IF(D1147="Non-Indexable","Non-indexable ("&amp;E1147&amp;"). Keep if that is intentional; otherwise fix the canonical or noindex.",IF(AA1147="Merge","Overlaps with "&amp;I1147&amp;IF(N(J1147)&gt;0," (similarity "&amp;TEXT(J1147,"0.00")&amp;")","")&amp;", which gets more clicks. Merge the useful parts into it and 301 this URL.",IF(AA1147="Update",MID(IF(U1147="Yes","; Clicks down "&amp;TEXT(-P1147,"0%")&amp;" on the previous period","")&amp;IF(V1147="Yes","; Average position "&amp;TEXT(N1147,"0.0")&amp;" on "&amp;TEXT(L1147,"#,##0")&amp;" impressions (striking distance)","")&amp;IF(AND(T1147="Yes",N(L1147)&gt;=Rules!$B$6),"; Thin ("&amp;F1147&amp;" words) but has search demand",""),3,400),IF(AA1147="Prune","Low value: "&amp;N(K1147)&amp;" clicks, "&amp;N(L1147)&amp;" impressions, "&amp;N(Q1147)&amp;" sessions, no key events. Remove or noindex it and update internal links.",IF(AA1147="Redirect","Low value but "&amp;N(AC1147)&amp;" referring domains. 301 it to the closest relevant page to keep those links.",IF(AND(Z1147="No",Y1147="Yes",N(K1147)&lt;Rules!$B$5),"Low search traffic but it converts (key events: "&amp;S1147&amp;"). Keep it and link to it.",IF(W1147="Yes","Stronger than the page it overlaps ("&amp;I1147&amp;"). Keep; merge that page into this one.","Healthy: "&amp;N(K1147)&amp;" clicks"&amp;IF(ISNUMBER(N1147),", average position "&amp;TEXT(N1147,"0.0"),"")&amp;". Keep and monitor."))))))))))</f>
        <v/>
      </c>
      <c r="AE1147">
        <f>IF(A1147="","",IF(AD1147&lt;&gt;"",AD1147,AA1147))</f>
        <v/>
      </c>
    </row>
    <row r="1148">
      <c r="A1148">
        <f>IF(Crawl!A1147="","",Crawl!A1147)</f>
        <v/>
      </c>
      <c r="B1148">
        <f>IF(A1148="","",Crawl!EC1147)</f>
        <v/>
      </c>
      <c r="C1148">
        <f>IF(A1148="","",IFERROR(INDEX(Crawl!$A1147:$DZ1147,1,Rules!$H$6),""))</f>
        <v/>
      </c>
      <c r="D1148">
        <f>IF(A1148="","",IFERROR(INDEX(Crawl!$A1147:$DZ1147,1,Rules!$H$7),"")&amp;"")</f>
        <v/>
      </c>
      <c r="E1148">
        <f>IF(A1148="","",IFERROR(INDEX(Crawl!$A1147:$DZ1147,1,Rules!$H$8),"")&amp;"")</f>
        <v/>
      </c>
      <c r="F1148">
        <f>IF(A1148="","",IFERROR(INDEX(Crawl!$A1147:$DZ1147,1,Rules!$H$9),""))</f>
        <v/>
      </c>
      <c r="G1148">
        <f>IF(A1148="","",IFERROR(INDEX(Crawl!$A1147:$DZ1147,1,Rules!$H$10),""))</f>
        <v/>
      </c>
      <c r="H1148">
        <f>IF(A1148="","",IFERROR(INDEX(Crawl!$A1147:$DZ1147,1,Rules!$H$12),""))</f>
        <v/>
      </c>
      <c r="I1148">
        <f>IF(A1148="","",IF(AND(N(H1148)&gt;0,IFERROR(INDEX(Crawl!$A1147:$DZ1147,1,Rules!$H$11),"")&amp;""&lt;&gt;""),IFERROR(INDEX(Crawl!$A1147:$DZ1147,1,Rules!$H$11),"")&amp;"",IF(AND(ISNUMBER(J1148),N(J1148)&gt;=Rules!$B$12,IFERROR(INDEX(Crawl!$A1147:$DZ1147,1,Rules!$H$13),"")&amp;""&lt;&gt;""),IFERROR(INDEX(Crawl!$A1147:$DZ1147,1,Rules!$H$13),"")&amp;"","")))</f>
        <v/>
      </c>
      <c r="J1148" s="19">
        <f>IF(A1148="","",IF(IFERROR(INDEX(Crawl!$A1147:$DZ1147,1,Rules!$H$14),"")&amp;""="","",IFERROR(INDEX(Crawl!$A1147:$DZ1147,1,Rules!$H$14),"")))</f>
        <v/>
      </c>
      <c r="K1148">
        <f>IF(A1148="","",IFERROR(SUMIFS('GSC current'!$J$2:$J$2001,'GSC current'!$I$2:$I$2001,B1148),0))</f>
        <v/>
      </c>
      <c r="L1148">
        <f>IF(A1148="","",IFERROR(SUMIFS('GSC current'!$K$2:$K$2001,'GSC current'!$I$2:$I$2001,B1148),0))</f>
        <v/>
      </c>
      <c r="M1148" s="20">
        <f>IF(A1148="","",IF(N(L1148)&gt;0,K1148/L1148,""))</f>
        <v/>
      </c>
      <c r="N1148" s="21">
        <f>IF(A1148="","",IF(N(L1148)&gt;0,SUMIFS('GSC current'!$L$2:$L$2001,'GSC current'!$I$2:$I$2001,B1148)/L1148,""))</f>
        <v/>
      </c>
      <c r="O1148">
        <f>IF(A1148="","",IFERROR(SUMIFS('GSC previous'!$J$2:$J$2001,'GSC previous'!$I$2:$I$2001,B1148),0))</f>
        <v/>
      </c>
      <c r="P1148" s="22">
        <f>IF(A1148="","",IF(N(O1148)&gt;0,(K1148-O1148)/O1148,""))</f>
        <v/>
      </c>
      <c r="Q1148">
        <f>IF(A1148="","",IFERROR(SUMIFS(GA4!$P$2:$P$2001,GA4!$O$2:$O$2001,B1148),0))</f>
        <v/>
      </c>
      <c r="R1148" s="23">
        <f>IF(A1148="","",IF(N(Q1148)&gt;0,SUMIFS(GA4!$Q$2:$Q$2001,GA4!$O$2:$O$2001,B1148)/Q1148,""))</f>
        <v/>
      </c>
      <c r="S1148">
        <f>IF(A1148="","",IFERROR(SUMIFS(GA4!$R$2:$R$2001,GA4!$O$2:$O$2001,B1148),0))</f>
        <v/>
      </c>
      <c r="T1148">
        <f>IF(A1148="","",IF(AND(ISNUMBER(F1148),LEFT(C1148&amp;"",1)="2"),IF(F1148&lt;Rules!$B$9,"Yes","No"),"No"))</f>
        <v/>
      </c>
      <c r="U1148">
        <f>IF(A1148="","",IF(AND(N(O1148)&gt;=Rules!$B$8,ISNUMBER(P1148)),IF(P1148&lt;=-Rules!$B$7,"Yes","No"),"No"))</f>
        <v/>
      </c>
      <c r="V1148">
        <f>IF(A1148="","",IF(AND(N(L1148)&gt;=Rules!$B$6,ISNUMBER(N1148)),IF(AND(N1148&gt;=Rules!$B$10,N1148&lt;=Rules!$B$11),"Yes","No"),"No"))</f>
        <v/>
      </c>
      <c r="W1148">
        <f>IF(A1148="","",IF(I1148&lt;&gt;"","Yes","No"))</f>
        <v/>
      </c>
      <c r="X1148">
        <f>IF(I1148="","",IF(SUMIFS($K$3:$K$2002,$A$3:$A$2002,SUBSTITUTE(SUBSTITUTE(I1148,"?","~?"),"*","~*"))&gt;N(K1148),"Yes","No"))</f>
        <v/>
      </c>
      <c r="Y1148">
        <f>IF(A1148="","",IF(N(S1148)&gt;0,"Yes","No"))</f>
        <v/>
      </c>
      <c r="Z1148">
        <f>IF(A1148="","",IF(AND(N(K1148)&lt;Rules!$B$5,N(L1148)&lt;Rules!$B$6,N(Q1148)&lt;Rules!$B$13,Y1148="No"),"Yes","No"))</f>
        <v/>
      </c>
      <c r="AA1148">
        <f>IF(A1148="","",IF(LEFT(C1148&amp;"",1)="3","Redirect",IF(OR(LEFT(C1148&amp;"",1)="4",LEFT(C1148&amp;"",1)="5"),IF(OR(N(K1148)&gt;0,N(AC1148)&gt;=Rules!$B$14),"Redirect","Prune"),IF(D1148="Non-Indexable","Keep",IF(AND(W1148="Yes",X1148="Yes",Y1148="No"),"Merge",IF(OR(U1148="Yes",V1148="Yes",AND(T1148="Yes",N(L1148)&gt;=Rules!$B$6)),"Update",IF(Z1148="Yes",IF(N(AC1148)&gt;=Rules!$B$14,"Redirect","Prune"),"Keep")))))))</f>
        <v/>
      </c>
      <c r="AB1148">
        <f>IF(A1148="","",IF(LEFT(C1148&amp;"",1)="3","Already redirects ("&amp;C1148&amp;"). Update internal links to point at the final URL.",IF(OR(LEFT(C1148&amp;"",1)="4",LEFT(C1148&amp;"",1)="5"),IF(AA1148="Redirect","Returns "&amp;C1148&amp;" but still has "&amp;N(K1148)&amp;" clicks and "&amp;N(AC1148)&amp;" referring domains. 301 it to the closest live page.","Returns "&amp;C1148&amp;" with no clicks or links. Remove internal links and let it 404 or 410."),IF(D1148="Non-Indexable","Non-indexable ("&amp;E1148&amp;"). Keep if that is intentional; otherwise fix the canonical or noindex.",IF(AA1148="Merge","Overlaps with "&amp;I1148&amp;IF(N(J1148)&gt;0," (similarity "&amp;TEXT(J1148,"0.00")&amp;")","")&amp;", which gets more clicks. Merge the useful parts into it and 301 this URL.",IF(AA1148="Update",MID(IF(U1148="Yes","; Clicks down "&amp;TEXT(-P1148,"0%")&amp;" on the previous period","")&amp;IF(V1148="Yes","; Average position "&amp;TEXT(N1148,"0.0")&amp;" on "&amp;TEXT(L1148,"#,##0")&amp;" impressions (striking distance)","")&amp;IF(AND(T1148="Yes",N(L1148)&gt;=Rules!$B$6),"; Thin ("&amp;F1148&amp;" words) but has search demand",""),3,400),IF(AA1148="Prune","Low value: "&amp;N(K1148)&amp;" clicks, "&amp;N(L1148)&amp;" impressions, "&amp;N(Q1148)&amp;" sessions, no key events. Remove or noindex it and update internal links.",IF(AA1148="Redirect","Low value but "&amp;N(AC1148)&amp;" referring domains. 301 it to the closest relevant page to keep those links.",IF(AND(Z1148="No",Y1148="Yes",N(K1148)&lt;Rules!$B$5),"Low search traffic but it converts (key events: "&amp;S1148&amp;"). Keep it and link to it.",IF(W1148="Yes","Stronger than the page it overlaps ("&amp;I1148&amp;"). Keep; merge that page into this one.","Healthy: "&amp;N(K1148)&amp;" clicks"&amp;IF(ISNUMBER(N1148),", average position "&amp;TEXT(N1148,"0.0"),"")&amp;". Keep and monitor."))))))))))</f>
        <v/>
      </c>
      <c r="AE1148">
        <f>IF(A1148="","",IF(AD1148&lt;&gt;"",AD1148,AA1148))</f>
        <v/>
      </c>
    </row>
    <row r="1149">
      <c r="A1149">
        <f>IF(Crawl!A1148="","",Crawl!A1148)</f>
        <v/>
      </c>
      <c r="B1149">
        <f>IF(A1149="","",Crawl!EC1148)</f>
        <v/>
      </c>
      <c r="C1149">
        <f>IF(A1149="","",IFERROR(INDEX(Crawl!$A1148:$DZ1148,1,Rules!$H$6),""))</f>
        <v/>
      </c>
      <c r="D1149">
        <f>IF(A1149="","",IFERROR(INDEX(Crawl!$A1148:$DZ1148,1,Rules!$H$7),"")&amp;"")</f>
        <v/>
      </c>
      <c r="E1149">
        <f>IF(A1149="","",IFERROR(INDEX(Crawl!$A1148:$DZ1148,1,Rules!$H$8),"")&amp;"")</f>
        <v/>
      </c>
      <c r="F1149">
        <f>IF(A1149="","",IFERROR(INDEX(Crawl!$A1148:$DZ1148,1,Rules!$H$9),""))</f>
        <v/>
      </c>
      <c r="G1149">
        <f>IF(A1149="","",IFERROR(INDEX(Crawl!$A1148:$DZ1148,1,Rules!$H$10),""))</f>
        <v/>
      </c>
      <c r="H1149">
        <f>IF(A1149="","",IFERROR(INDEX(Crawl!$A1148:$DZ1148,1,Rules!$H$12),""))</f>
        <v/>
      </c>
      <c r="I1149">
        <f>IF(A1149="","",IF(AND(N(H1149)&gt;0,IFERROR(INDEX(Crawl!$A1148:$DZ1148,1,Rules!$H$11),"")&amp;""&lt;&gt;""),IFERROR(INDEX(Crawl!$A1148:$DZ1148,1,Rules!$H$11),"")&amp;"",IF(AND(ISNUMBER(J1149),N(J1149)&gt;=Rules!$B$12,IFERROR(INDEX(Crawl!$A1148:$DZ1148,1,Rules!$H$13),"")&amp;""&lt;&gt;""),IFERROR(INDEX(Crawl!$A1148:$DZ1148,1,Rules!$H$13),"")&amp;"","")))</f>
        <v/>
      </c>
      <c r="J1149" s="19">
        <f>IF(A1149="","",IF(IFERROR(INDEX(Crawl!$A1148:$DZ1148,1,Rules!$H$14),"")&amp;""="","",IFERROR(INDEX(Crawl!$A1148:$DZ1148,1,Rules!$H$14),"")))</f>
        <v/>
      </c>
      <c r="K1149">
        <f>IF(A1149="","",IFERROR(SUMIFS('GSC current'!$J$2:$J$2001,'GSC current'!$I$2:$I$2001,B1149),0))</f>
        <v/>
      </c>
      <c r="L1149">
        <f>IF(A1149="","",IFERROR(SUMIFS('GSC current'!$K$2:$K$2001,'GSC current'!$I$2:$I$2001,B1149),0))</f>
        <v/>
      </c>
      <c r="M1149" s="20">
        <f>IF(A1149="","",IF(N(L1149)&gt;0,K1149/L1149,""))</f>
        <v/>
      </c>
      <c r="N1149" s="21">
        <f>IF(A1149="","",IF(N(L1149)&gt;0,SUMIFS('GSC current'!$L$2:$L$2001,'GSC current'!$I$2:$I$2001,B1149)/L1149,""))</f>
        <v/>
      </c>
      <c r="O1149">
        <f>IF(A1149="","",IFERROR(SUMIFS('GSC previous'!$J$2:$J$2001,'GSC previous'!$I$2:$I$2001,B1149),0))</f>
        <v/>
      </c>
      <c r="P1149" s="22">
        <f>IF(A1149="","",IF(N(O1149)&gt;0,(K1149-O1149)/O1149,""))</f>
        <v/>
      </c>
      <c r="Q1149">
        <f>IF(A1149="","",IFERROR(SUMIFS(GA4!$P$2:$P$2001,GA4!$O$2:$O$2001,B1149),0))</f>
        <v/>
      </c>
      <c r="R1149" s="23">
        <f>IF(A1149="","",IF(N(Q1149)&gt;0,SUMIFS(GA4!$Q$2:$Q$2001,GA4!$O$2:$O$2001,B1149)/Q1149,""))</f>
        <v/>
      </c>
      <c r="S1149">
        <f>IF(A1149="","",IFERROR(SUMIFS(GA4!$R$2:$R$2001,GA4!$O$2:$O$2001,B1149),0))</f>
        <v/>
      </c>
      <c r="T1149">
        <f>IF(A1149="","",IF(AND(ISNUMBER(F1149),LEFT(C1149&amp;"",1)="2"),IF(F1149&lt;Rules!$B$9,"Yes","No"),"No"))</f>
        <v/>
      </c>
      <c r="U1149">
        <f>IF(A1149="","",IF(AND(N(O1149)&gt;=Rules!$B$8,ISNUMBER(P1149)),IF(P1149&lt;=-Rules!$B$7,"Yes","No"),"No"))</f>
        <v/>
      </c>
      <c r="V1149">
        <f>IF(A1149="","",IF(AND(N(L1149)&gt;=Rules!$B$6,ISNUMBER(N1149)),IF(AND(N1149&gt;=Rules!$B$10,N1149&lt;=Rules!$B$11),"Yes","No"),"No"))</f>
        <v/>
      </c>
      <c r="W1149">
        <f>IF(A1149="","",IF(I1149&lt;&gt;"","Yes","No"))</f>
        <v/>
      </c>
      <c r="X1149">
        <f>IF(I1149="","",IF(SUMIFS($K$3:$K$2002,$A$3:$A$2002,SUBSTITUTE(SUBSTITUTE(I1149,"?","~?"),"*","~*"))&gt;N(K1149),"Yes","No"))</f>
        <v/>
      </c>
      <c r="Y1149">
        <f>IF(A1149="","",IF(N(S1149)&gt;0,"Yes","No"))</f>
        <v/>
      </c>
      <c r="Z1149">
        <f>IF(A1149="","",IF(AND(N(K1149)&lt;Rules!$B$5,N(L1149)&lt;Rules!$B$6,N(Q1149)&lt;Rules!$B$13,Y1149="No"),"Yes","No"))</f>
        <v/>
      </c>
      <c r="AA1149">
        <f>IF(A1149="","",IF(LEFT(C1149&amp;"",1)="3","Redirect",IF(OR(LEFT(C1149&amp;"",1)="4",LEFT(C1149&amp;"",1)="5"),IF(OR(N(K1149)&gt;0,N(AC1149)&gt;=Rules!$B$14),"Redirect","Prune"),IF(D1149="Non-Indexable","Keep",IF(AND(W1149="Yes",X1149="Yes",Y1149="No"),"Merge",IF(OR(U1149="Yes",V1149="Yes",AND(T1149="Yes",N(L1149)&gt;=Rules!$B$6)),"Update",IF(Z1149="Yes",IF(N(AC1149)&gt;=Rules!$B$14,"Redirect","Prune"),"Keep")))))))</f>
        <v/>
      </c>
      <c r="AB1149">
        <f>IF(A1149="","",IF(LEFT(C1149&amp;"",1)="3","Already redirects ("&amp;C1149&amp;"). Update internal links to point at the final URL.",IF(OR(LEFT(C1149&amp;"",1)="4",LEFT(C1149&amp;"",1)="5"),IF(AA1149="Redirect","Returns "&amp;C1149&amp;" but still has "&amp;N(K1149)&amp;" clicks and "&amp;N(AC1149)&amp;" referring domains. 301 it to the closest live page.","Returns "&amp;C1149&amp;" with no clicks or links. Remove internal links and let it 404 or 410."),IF(D1149="Non-Indexable","Non-indexable ("&amp;E1149&amp;"). Keep if that is intentional; otherwise fix the canonical or noindex.",IF(AA1149="Merge","Overlaps with "&amp;I1149&amp;IF(N(J1149)&gt;0," (similarity "&amp;TEXT(J1149,"0.00")&amp;")","")&amp;", which gets more clicks. Merge the useful parts into it and 301 this URL.",IF(AA1149="Update",MID(IF(U1149="Yes","; Clicks down "&amp;TEXT(-P1149,"0%")&amp;" on the previous period","")&amp;IF(V1149="Yes","; Average position "&amp;TEXT(N1149,"0.0")&amp;" on "&amp;TEXT(L1149,"#,##0")&amp;" impressions (striking distance)","")&amp;IF(AND(T1149="Yes",N(L1149)&gt;=Rules!$B$6),"; Thin ("&amp;F1149&amp;" words) but has search demand",""),3,400),IF(AA1149="Prune","Low value: "&amp;N(K1149)&amp;" clicks, "&amp;N(L1149)&amp;" impressions, "&amp;N(Q1149)&amp;" sessions, no key events. Remove or noindex it and update internal links.",IF(AA1149="Redirect","Low value but "&amp;N(AC1149)&amp;" referring domains. 301 it to the closest relevant page to keep those links.",IF(AND(Z1149="No",Y1149="Yes",N(K1149)&lt;Rules!$B$5),"Low search traffic but it converts (key events: "&amp;S1149&amp;"). Keep it and link to it.",IF(W1149="Yes","Stronger than the page it overlaps ("&amp;I1149&amp;"). Keep; merge that page into this one.","Healthy: "&amp;N(K1149)&amp;" clicks"&amp;IF(ISNUMBER(N1149),", average position "&amp;TEXT(N1149,"0.0"),"")&amp;". Keep and monitor."))))))))))</f>
        <v/>
      </c>
      <c r="AE1149">
        <f>IF(A1149="","",IF(AD1149&lt;&gt;"",AD1149,AA1149))</f>
        <v/>
      </c>
    </row>
    <row r="1150">
      <c r="A1150">
        <f>IF(Crawl!A1149="","",Crawl!A1149)</f>
        <v/>
      </c>
      <c r="B1150">
        <f>IF(A1150="","",Crawl!EC1149)</f>
        <v/>
      </c>
      <c r="C1150">
        <f>IF(A1150="","",IFERROR(INDEX(Crawl!$A1149:$DZ1149,1,Rules!$H$6),""))</f>
        <v/>
      </c>
      <c r="D1150">
        <f>IF(A1150="","",IFERROR(INDEX(Crawl!$A1149:$DZ1149,1,Rules!$H$7),"")&amp;"")</f>
        <v/>
      </c>
      <c r="E1150">
        <f>IF(A1150="","",IFERROR(INDEX(Crawl!$A1149:$DZ1149,1,Rules!$H$8),"")&amp;"")</f>
        <v/>
      </c>
      <c r="F1150">
        <f>IF(A1150="","",IFERROR(INDEX(Crawl!$A1149:$DZ1149,1,Rules!$H$9),""))</f>
        <v/>
      </c>
      <c r="G1150">
        <f>IF(A1150="","",IFERROR(INDEX(Crawl!$A1149:$DZ1149,1,Rules!$H$10),""))</f>
        <v/>
      </c>
      <c r="H1150">
        <f>IF(A1150="","",IFERROR(INDEX(Crawl!$A1149:$DZ1149,1,Rules!$H$12),""))</f>
        <v/>
      </c>
      <c r="I1150">
        <f>IF(A1150="","",IF(AND(N(H1150)&gt;0,IFERROR(INDEX(Crawl!$A1149:$DZ1149,1,Rules!$H$11),"")&amp;""&lt;&gt;""),IFERROR(INDEX(Crawl!$A1149:$DZ1149,1,Rules!$H$11),"")&amp;"",IF(AND(ISNUMBER(J1150),N(J1150)&gt;=Rules!$B$12,IFERROR(INDEX(Crawl!$A1149:$DZ1149,1,Rules!$H$13),"")&amp;""&lt;&gt;""),IFERROR(INDEX(Crawl!$A1149:$DZ1149,1,Rules!$H$13),"")&amp;"","")))</f>
        <v/>
      </c>
      <c r="J1150" s="19">
        <f>IF(A1150="","",IF(IFERROR(INDEX(Crawl!$A1149:$DZ1149,1,Rules!$H$14),"")&amp;""="","",IFERROR(INDEX(Crawl!$A1149:$DZ1149,1,Rules!$H$14),"")))</f>
        <v/>
      </c>
      <c r="K1150">
        <f>IF(A1150="","",IFERROR(SUMIFS('GSC current'!$J$2:$J$2001,'GSC current'!$I$2:$I$2001,B1150),0))</f>
        <v/>
      </c>
      <c r="L1150">
        <f>IF(A1150="","",IFERROR(SUMIFS('GSC current'!$K$2:$K$2001,'GSC current'!$I$2:$I$2001,B1150),0))</f>
        <v/>
      </c>
      <c r="M1150" s="20">
        <f>IF(A1150="","",IF(N(L1150)&gt;0,K1150/L1150,""))</f>
        <v/>
      </c>
      <c r="N1150" s="21">
        <f>IF(A1150="","",IF(N(L1150)&gt;0,SUMIFS('GSC current'!$L$2:$L$2001,'GSC current'!$I$2:$I$2001,B1150)/L1150,""))</f>
        <v/>
      </c>
      <c r="O1150">
        <f>IF(A1150="","",IFERROR(SUMIFS('GSC previous'!$J$2:$J$2001,'GSC previous'!$I$2:$I$2001,B1150),0))</f>
        <v/>
      </c>
      <c r="P1150" s="22">
        <f>IF(A1150="","",IF(N(O1150)&gt;0,(K1150-O1150)/O1150,""))</f>
        <v/>
      </c>
      <c r="Q1150">
        <f>IF(A1150="","",IFERROR(SUMIFS(GA4!$P$2:$P$2001,GA4!$O$2:$O$2001,B1150),0))</f>
        <v/>
      </c>
      <c r="R1150" s="23">
        <f>IF(A1150="","",IF(N(Q1150)&gt;0,SUMIFS(GA4!$Q$2:$Q$2001,GA4!$O$2:$O$2001,B1150)/Q1150,""))</f>
        <v/>
      </c>
      <c r="S1150">
        <f>IF(A1150="","",IFERROR(SUMIFS(GA4!$R$2:$R$2001,GA4!$O$2:$O$2001,B1150),0))</f>
        <v/>
      </c>
      <c r="T1150">
        <f>IF(A1150="","",IF(AND(ISNUMBER(F1150),LEFT(C1150&amp;"",1)="2"),IF(F1150&lt;Rules!$B$9,"Yes","No"),"No"))</f>
        <v/>
      </c>
      <c r="U1150">
        <f>IF(A1150="","",IF(AND(N(O1150)&gt;=Rules!$B$8,ISNUMBER(P1150)),IF(P1150&lt;=-Rules!$B$7,"Yes","No"),"No"))</f>
        <v/>
      </c>
      <c r="V1150">
        <f>IF(A1150="","",IF(AND(N(L1150)&gt;=Rules!$B$6,ISNUMBER(N1150)),IF(AND(N1150&gt;=Rules!$B$10,N1150&lt;=Rules!$B$11),"Yes","No"),"No"))</f>
        <v/>
      </c>
      <c r="W1150">
        <f>IF(A1150="","",IF(I1150&lt;&gt;"","Yes","No"))</f>
        <v/>
      </c>
      <c r="X1150">
        <f>IF(I1150="","",IF(SUMIFS($K$3:$K$2002,$A$3:$A$2002,SUBSTITUTE(SUBSTITUTE(I1150,"?","~?"),"*","~*"))&gt;N(K1150),"Yes","No"))</f>
        <v/>
      </c>
      <c r="Y1150">
        <f>IF(A1150="","",IF(N(S1150)&gt;0,"Yes","No"))</f>
        <v/>
      </c>
      <c r="Z1150">
        <f>IF(A1150="","",IF(AND(N(K1150)&lt;Rules!$B$5,N(L1150)&lt;Rules!$B$6,N(Q1150)&lt;Rules!$B$13,Y1150="No"),"Yes","No"))</f>
        <v/>
      </c>
      <c r="AA1150">
        <f>IF(A1150="","",IF(LEFT(C1150&amp;"",1)="3","Redirect",IF(OR(LEFT(C1150&amp;"",1)="4",LEFT(C1150&amp;"",1)="5"),IF(OR(N(K1150)&gt;0,N(AC1150)&gt;=Rules!$B$14),"Redirect","Prune"),IF(D1150="Non-Indexable","Keep",IF(AND(W1150="Yes",X1150="Yes",Y1150="No"),"Merge",IF(OR(U1150="Yes",V1150="Yes",AND(T1150="Yes",N(L1150)&gt;=Rules!$B$6)),"Update",IF(Z1150="Yes",IF(N(AC1150)&gt;=Rules!$B$14,"Redirect","Prune"),"Keep")))))))</f>
        <v/>
      </c>
      <c r="AB1150">
        <f>IF(A1150="","",IF(LEFT(C1150&amp;"",1)="3","Already redirects ("&amp;C1150&amp;"). Update internal links to point at the final URL.",IF(OR(LEFT(C1150&amp;"",1)="4",LEFT(C1150&amp;"",1)="5"),IF(AA1150="Redirect","Returns "&amp;C1150&amp;" but still has "&amp;N(K1150)&amp;" clicks and "&amp;N(AC1150)&amp;" referring domains. 301 it to the closest live page.","Returns "&amp;C1150&amp;" with no clicks or links. Remove internal links and let it 404 or 410."),IF(D1150="Non-Indexable","Non-indexable ("&amp;E1150&amp;"). Keep if that is intentional; otherwise fix the canonical or noindex.",IF(AA1150="Merge","Overlaps with "&amp;I1150&amp;IF(N(J1150)&gt;0," (similarity "&amp;TEXT(J1150,"0.00")&amp;")","")&amp;", which gets more clicks. Merge the useful parts into it and 301 this URL.",IF(AA1150="Update",MID(IF(U1150="Yes","; Clicks down "&amp;TEXT(-P1150,"0%")&amp;" on the previous period","")&amp;IF(V1150="Yes","; Average position "&amp;TEXT(N1150,"0.0")&amp;" on "&amp;TEXT(L1150,"#,##0")&amp;" impressions (striking distance)","")&amp;IF(AND(T1150="Yes",N(L1150)&gt;=Rules!$B$6),"; Thin ("&amp;F1150&amp;" words) but has search demand",""),3,400),IF(AA1150="Prune","Low value: "&amp;N(K1150)&amp;" clicks, "&amp;N(L1150)&amp;" impressions, "&amp;N(Q1150)&amp;" sessions, no key events. Remove or noindex it and update internal links.",IF(AA1150="Redirect","Low value but "&amp;N(AC1150)&amp;" referring domains. 301 it to the closest relevant page to keep those links.",IF(AND(Z1150="No",Y1150="Yes",N(K1150)&lt;Rules!$B$5),"Low search traffic but it converts (key events: "&amp;S1150&amp;"). Keep it and link to it.",IF(W1150="Yes","Stronger than the page it overlaps ("&amp;I1150&amp;"). Keep; merge that page into this one.","Healthy: "&amp;N(K1150)&amp;" clicks"&amp;IF(ISNUMBER(N1150),", average position "&amp;TEXT(N1150,"0.0"),"")&amp;". Keep and monitor."))))))))))</f>
        <v/>
      </c>
      <c r="AE1150">
        <f>IF(A1150="","",IF(AD1150&lt;&gt;"",AD1150,AA1150))</f>
        <v/>
      </c>
    </row>
    <row r="1151">
      <c r="A1151">
        <f>IF(Crawl!A1150="","",Crawl!A1150)</f>
        <v/>
      </c>
      <c r="B1151">
        <f>IF(A1151="","",Crawl!EC1150)</f>
        <v/>
      </c>
      <c r="C1151">
        <f>IF(A1151="","",IFERROR(INDEX(Crawl!$A1150:$DZ1150,1,Rules!$H$6),""))</f>
        <v/>
      </c>
      <c r="D1151">
        <f>IF(A1151="","",IFERROR(INDEX(Crawl!$A1150:$DZ1150,1,Rules!$H$7),"")&amp;"")</f>
        <v/>
      </c>
      <c r="E1151">
        <f>IF(A1151="","",IFERROR(INDEX(Crawl!$A1150:$DZ1150,1,Rules!$H$8),"")&amp;"")</f>
        <v/>
      </c>
      <c r="F1151">
        <f>IF(A1151="","",IFERROR(INDEX(Crawl!$A1150:$DZ1150,1,Rules!$H$9),""))</f>
        <v/>
      </c>
      <c r="G1151">
        <f>IF(A1151="","",IFERROR(INDEX(Crawl!$A1150:$DZ1150,1,Rules!$H$10),""))</f>
        <v/>
      </c>
      <c r="H1151">
        <f>IF(A1151="","",IFERROR(INDEX(Crawl!$A1150:$DZ1150,1,Rules!$H$12),""))</f>
        <v/>
      </c>
      <c r="I1151">
        <f>IF(A1151="","",IF(AND(N(H1151)&gt;0,IFERROR(INDEX(Crawl!$A1150:$DZ1150,1,Rules!$H$11),"")&amp;""&lt;&gt;""),IFERROR(INDEX(Crawl!$A1150:$DZ1150,1,Rules!$H$11),"")&amp;"",IF(AND(ISNUMBER(J1151),N(J1151)&gt;=Rules!$B$12,IFERROR(INDEX(Crawl!$A1150:$DZ1150,1,Rules!$H$13),"")&amp;""&lt;&gt;""),IFERROR(INDEX(Crawl!$A1150:$DZ1150,1,Rules!$H$13),"")&amp;"","")))</f>
        <v/>
      </c>
      <c r="J1151" s="19">
        <f>IF(A1151="","",IF(IFERROR(INDEX(Crawl!$A1150:$DZ1150,1,Rules!$H$14),"")&amp;""="","",IFERROR(INDEX(Crawl!$A1150:$DZ1150,1,Rules!$H$14),"")))</f>
        <v/>
      </c>
      <c r="K1151">
        <f>IF(A1151="","",IFERROR(SUMIFS('GSC current'!$J$2:$J$2001,'GSC current'!$I$2:$I$2001,B1151),0))</f>
        <v/>
      </c>
      <c r="L1151">
        <f>IF(A1151="","",IFERROR(SUMIFS('GSC current'!$K$2:$K$2001,'GSC current'!$I$2:$I$2001,B1151),0))</f>
        <v/>
      </c>
      <c r="M1151" s="20">
        <f>IF(A1151="","",IF(N(L1151)&gt;0,K1151/L1151,""))</f>
        <v/>
      </c>
      <c r="N1151" s="21">
        <f>IF(A1151="","",IF(N(L1151)&gt;0,SUMIFS('GSC current'!$L$2:$L$2001,'GSC current'!$I$2:$I$2001,B1151)/L1151,""))</f>
        <v/>
      </c>
      <c r="O1151">
        <f>IF(A1151="","",IFERROR(SUMIFS('GSC previous'!$J$2:$J$2001,'GSC previous'!$I$2:$I$2001,B1151),0))</f>
        <v/>
      </c>
      <c r="P1151" s="22">
        <f>IF(A1151="","",IF(N(O1151)&gt;0,(K1151-O1151)/O1151,""))</f>
        <v/>
      </c>
      <c r="Q1151">
        <f>IF(A1151="","",IFERROR(SUMIFS(GA4!$P$2:$P$2001,GA4!$O$2:$O$2001,B1151),0))</f>
        <v/>
      </c>
      <c r="R1151" s="23">
        <f>IF(A1151="","",IF(N(Q1151)&gt;0,SUMIFS(GA4!$Q$2:$Q$2001,GA4!$O$2:$O$2001,B1151)/Q1151,""))</f>
        <v/>
      </c>
      <c r="S1151">
        <f>IF(A1151="","",IFERROR(SUMIFS(GA4!$R$2:$R$2001,GA4!$O$2:$O$2001,B1151),0))</f>
        <v/>
      </c>
      <c r="T1151">
        <f>IF(A1151="","",IF(AND(ISNUMBER(F1151),LEFT(C1151&amp;"",1)="2"),IF(F1151&lt;Rules!$B$9,"Yes","No"),"No"))</f>
        <v/>
      </c>
      <c r="U1151">
        <f>IF(A1151="","",IF(AND(N(O1151)&gt;=Rules!$B$8,ISNUMBER(P1151)),IF(P1151&lt;=-Rules!$B$7,"Yes","No"),"No"))</f>
        <v/>
      </c>
      <c r="V1151">
        <f>IF(A1151="","",IF(AND(N(L1151)&gt;=Rules!$B$6,ISNUMBER(N1151)),IF(AND(N1151&gt;=Rules!$B$10,N1151&lt;=Rules!$B$11),"Yes","No"),"No"))</f>
        <v/>
      </c>
      <c r="W1151">
        <f>IF(A1151="","",IF(I1151&lt;&gt;"","Yes","No"))</f>
        <v/>
      </c>
      <c r="X1151">
        <f>IF(I1151="","",IF(SUMIFS($K$3:$K$2002,$A$3:$A$2002,SUBSTITUTE(SUBSTITUTE(I1151,"?","~?"),"*","~*"))&gt;N(K1151),"Yes","No"))</f>
        <v/>
      </c>
      <c r="Y1151">
        <f>IF(A1151="","",IF(N(S1151)&gt;0,"Yes","No"))</f>
        <v/>
      </c>
      <c r="Z1151">
        <f>IF(A1151="","",IF(AND(N(K1151)&lt;Rules!$B$5,N(L1151)&lt;Rules!$B$6,N(Q1151)&lt;Rules!$B$13,Y1151="No"),"Yes","No"))</f>
        <v/>
      </c>
      <c r="AA1151">
        <f>IF(A1151="","",IF(LEFT(C1151&amp;"",1)="3","Redirect",IF(OR(LEFT(C1151&amp;"",1)="4",LEFT(C1151&amp;"",1)="5"),IF(OR(N(K1151)&gt;0,N(AC1151)&gt;=Rules!$B$14),"Redirect","Prune"),IF(D1151="Non-Indexable","Keep",IF(AND(W1151="Yes",X1151="Yes",Y1151="No"),"Merge",IF(OR(U1151="Yes",V1151="Yes",AND(T1151="Yes",N(L1151)&gt;=Rules!$B$6)),"Update",IF(Z1151="Yes",IF(N(AC1151)&gt;=Rules!$B$14,"Redirect","Prune"),"Keep")))))))</f>
        <v/>
      </c>
      <c r="AB1151">
        <f>IF(A1151="","",IF(LEFT(C1151&amp;"",1)="3","Already redirects ("&amp;C1151&amp;"). Update internal links to point at the final URL.",IF(OR(LEFT(C1151&amp;"",1)="4",LEFT(C1151&amp;"",1)="5"),IF(AA1151="Redirect","Returns "&amp;C1151&amp;" but still has "&amp;N(K1151)&amp;" clicks and "&amp;N(AC1151)&amp;" referring domains. 301 it to the closest live page.","Returns "&amp;C1151&amp;" with no clicks or links. Remove internal links and let it 404 or 410."),IF(D1151="Non-Indexable","Non-indexable ("&amp;E1151&amp;"). Keep if that is intentional; otherwise fix the canonical or noindex.",IF(AA1151="Merge","Overlaps with "&amp;I1151&amp;IF(N(J1151)&gt;0," (similarity "&amp;TEXT(J1151,"0.00")&amp;")","")&amp;", which gets more clicks. Merge the useful parts into it and 301 this URL.",IF(AA1151="Update",MID(IF(U1151="Yes","; Clicks down "&amp;TEXT(-P1151,"0%")&amp;" on the previous period","")&amp;IF(V1151="Yes","; Average position "&amp;TEXT(N1151,"0.0")&amp;" on "&amp;TEXT(L1151,"#,##0")&amp;" impressions (striking distance)","")&amp;IF(AND(T1151="Yes",N(L1151)&gt;=Rules!$B$6),"; Thin ("&amp;F1151&amp;" words) but has search demand",""),3,400),IF(AA1151="Prune","Low value: "&amp;N(K1151)&amp;" clicks, "&amp;N(L1151)&amp;" impressions, "&amp;N(Q1151)&amp;" sessions, no key events. Remove or noindex it and update internal links.",IF(AA1151="Redirect","Low value but "&amp;N(AC1151)&amp;" referring domains. 301 it to the closest relevant page to keep those links.",IF(AND(Z1151="No",Y1151="Yes",N(K1151)&lt;Rules!$B$5),"Low search traffic but it converts (key events: "&amp;S1151&amp;"). Keep it and link to it.",IF(W1151="Yes","Stronger than the page it overlaps ("&amp;I1151&amp;"). Keep; merge that page into this one.","Healthy: "&amp;N(K1151)&amp;" clicks"&amp;IF(ISNUMBER(N1151),", average position "&amp;TEXT(N1151,"0.0"),"")&amp;". Keep and monitor."))))))))))</f>
        <v/>
      </c>
      <c r="AE1151">
        <f>IF(A1151="","",IF(AD1151&lt;&gt;"",AD1151,AA1151))</f>
        <v/>
      </c>
    </row>
    <row r="1152">
      <c r="A1152">
        <f>IF(Crawl!A1151="","",Crawl!A1151)</f>
        <v/>
      </c>
      <c r="B1152">
        <f>IF(A1152="","",Crawl!EC1151)</f>
        <v/>
      </c>
      <c r="C1152">
        <f>IF(A1152="","",IFERROR(INDEX(Crawl!$A1151:$DZ1151,1,Rules!$H$6),""))</f>
        <v/>
      </c>
      <c r="D1152">
        <f>IF(A1152="","",IFERROR(INDEX(Crawl!$A1151:$DZ1151,1,Rules!$H$7),"")&amp;"")</f>
        <v/>
      </c>
      <c r="E1152">
        <f>IF(A1152="","",IFERROR(INDEX(Crawl!$A1151:$DZ1151,1,Rules!$H$8),"")&amp;"")</f>
        <v/>
      </c>
      <c r="F1152">
        <f>IF(A1152="","",IFERROR(INDEX(Crawl!$A1151:$DZ1151,1,Rules!$H$9),""))</f>
        <v/>
      </c>
      <c r="G1152">
        <f>IF(A1152="","",IFERROR(INDEX(Crawl!$A1151:$DZ1151,1,Rules!$H$10),""))</f>
        <v/>
      </c>
      <c r="H1152">
        <f>IF(A1152="","",IFERROR(INDEX(Crawl!$A1151:$DZ1151,1,Rules!$H$12),""))</f>
        <v/>
      </c>
      <c r="I1152">
        <f>IF(A1152="","",IF(AND(N(H1152)&gt;0,IFERROR(INDEX(Crawl!$A1151:$DZ1151,1,Rules!$H$11),"")&amp;""&lt;&gt;""),IFERROR(INDEX(Crawl!$A1151:$DZ1151,1,Rules!$H$11),"")&amp;"",IF(AND(ISNUMBER(J1152),N(J1152)&gt;=Rules!$B$12,IFERROR(INDEX(Crawl!$A1151:$DZ1151,1,Rules!$H$13),"")&amp;""&lt;&gt;""),IFERROR(INDEX(Crawl!$A1151:$DZ1151,1,Rules!$H$13),"")&amp;"","")))</f>
        <v/>
      </c>
      <c r="J1152" s="19">
        <f>IF(A1152="","",IF(IFERROR(INDEX(Crawl!$A1151:$DZ1151,1,Rules!$H$14),"")&amp;""="","",IFERROR(INDEX(Crawl!$A1151:$DZ1151,1,Rules!$H$14),"")))</f>
        <v/>
      </c>
      <c r="K1152">
        <f>IF(A1152="","",IFERROR(SUMIFS('GSC current'!$J$2:$J$2001,'GSC current'!$I$2:$I$2001,B1152),0))</f>
        <v/>
      </c>
      <c r="L1152">
        <f>IF(A1152="","",IFERROR(SUMIFS('GSC current'!$K$2:$K$2001,'GSC current'!$I$2:$I$2001,B1152),0))</f>
        <v/>
      </c>
      <c r="M1152" s="20">
        <f>IF(A1152="","",IF(N(L1152)&gt;0,K1152/L1152,""))</f>
        <v/>
      </c>
      <c r="N1152" s="21">
        <f>IF(A1152="","",IF(N(L1152)&gt;0,SUMIFS('GSC current'!$L$2:$L$2001,'GSC current'!$I$2:$I$2001,B1152)/L1152,""))</f>
        <v/>
      </c>
      <c r="O1152">
        <f>IF(A1152="","",IFERROR(SUMIFS('GSC previous'!$J$2:$J$2001,'GSC previous'!$I$2:$I$2001,B1152),0))</f>
        <v/>
      </c>
      <c r="P1152" s="22">
        <f>IF(A1152="","",IF(N(O1152)&gt;0,(K1152-O1152)/O1152,""))</f>
        <v/>
      </c>
      <c r="Q1152">
        <f>IF(A1152="","",IFERROR(SUMIFS(GA4!$P$2:$P$2001,GA4!$O$2:$O$2001,B1152),0))</f>
        <v/>
      </c>
      <c r="R1152" s="23">
        <f>IF(A1152="","",IF(N(Q1152)&gt;0,SUMIFS(GA4!$Q$2:$Q$2001,GA4!$O$2:$O$2001,B1152)/Q1152,""))</f>
        <v/>
      </c>
      <c r="S1152">
        <f>IF(A1152="","",IFERROR(SUMIFS(GA4!$R$2:$R$2001,GA4!$O$2:$O$2001,B1152),0))</f>
        <v/>
      </c>
      <c r="T1152">
        <f>IF(A1152="","",IF(AND(ISNUMBER(F1152),LEFT(C1152&amp;"",1)="2"),IF(F1152&lt;Rules!$B$9,"Yes","No"),"No"))</f>
        <v/>
      </c>
      <c r="U1152">
        <f>IF(A1152="","",IF(AND(N(O1152)&gt;=Rules!$B$8,ISNUMBER(P1152)),IF(P1152&lt;=-Rules!$B$7,"Yes","No"),"No"))</f>
        <v/>
      </c>
      <c r="V1152">
        <f>IF(A1152="","",IF(AND(N(L1152)&gt;=Rules!$B$6,ISNUMBER(N1152)),IF(AND(N1152&gt;=Rules!$B$10,N1152&lt;=Rules!$B$11),"Yes","No"),"No"))</f>
        <v/>
      </c>
      <c r="W1152">
        <f>IF(A1152="","",IF(I1152&lt;&gt;"","Yes","No"))</f>
        <v/>
      </c>
      <c r="X1152">
        <f>IF(I1152="","",IF(SUMIFS($K$3:$K$2002,$A$3:$A$2002,SUBSTITUTE(SUBSTITUTE(I1152,"?","~?"),"*","~*"))&gt;N(K1152),"Yes","No"))</f>
        <v/>
      </c>
      <c r="Y1152">
        <f>IF(A1152="","",IF(N(S1152)&gt;0,"Yes","No"))</f>
        <v/>
      </c>
      <c r="Z1152">
        <f>IF(A1152="","",IF(AND(N(K1152)&lt;Rules!$B$5,N(L1152)&lt;Rules!$B$6,N(Q1152)&lt;Rules!$B$13,Y1152="No"),"Yes","No"))</f>
        <v/>
      </c>
      <c r="AA1152">
        <f>IF(A1152="","",IF(LEFT(C1152&amp;"",1)="3","Redirect",IF(OR(LEFT(C1152&amp;"",1)="4",LEFT(C1152&amp;"",1)="5"),IF(OR(N(K1152)&gt;0,N(AC1152)&gt;=Rules!$B$14),"Redirect","Prune"),IF(D1152="Non-Indexable","Keep",IF(AND(W1152="Yes",X1152="Yes",Y1152="No"),"Merge",IF(OR(U1152="Yes",V1152="Yes",AND(T1152="Yes",N(L1152)&gt;=Rules!$B$6)),"Update",IF(Z1152="Yes",IF(N(AC1152)&gt;=Rules!$B$14,"Redirect","Prune"),"Keep")))))))</f>
        <v/>
      </c>
      <c r="AB1152">
        <f>IF(A1152="","",IF(LEFT(C1152&amp;"",1)="3","Already redirects ("&amp;C1152&amp;"). Update internal links to point at the final URL.",IF(OR(LEFT(C1152&amp;"",1)="4",LEFT(C1152&amp;"",1)="5"),IF(AA1152="Redirect","Returns "&amp;C1152&amp;" but still has "&amp;N(K1152)&amp;" clicks and "&amp;N(AC1152)&amp;" referring domains. 301 it to the closest live page.","Returns "&amp;C1152&amp;" with no clicks or links. Remove internal links and let it 404 or 410."),IF(D1152="Non-Indexable","Non-indexable ("&amp;E1152&amp;"). Keep if that is intentional; otherwise fix the canonical or noindex.",IF(AA1152="Merge","Overlaps with "&amp;I1152&amp;IF(N(J1152)&gt;0," (similarity "&amp;TEXT(J1152,"0.00")&amp;")","")&amp;", which gets more clicks. Merge the useful parts into it and 301 this URL.",IF(AA1152="Update",MID(IF(U1152="Yes","; Clicks down "&amp;TEXT(-P1152,"0%")&amp;" on the previous period","")&amp;IF(V1152="Yes","; Average position "&amp;TEXT(N1152,"0.0")&amp;" on "&amp;TEXT(L1152,"#,##0")&amp;" impressions (striking distance)","")&amp;IF(AND(T1152="Yes",N(L1152)&gt;=Rules!$B$6),"; Thin ("&amp;F1152&amp;" words) but has search demand",""),3,400),IF(AA1152="Prune","Low value: "&amp;N(K1152)&amp;" clicks, "&amp;N(L1152)&amp;" impressions, "&amp;N(Q1152)&amp;" sessions, no key events. Remove or noindex it and update internal links.",IF(AA1152="Redirect","Low value but "&amp;N(AC1152)&amp;" referring domains. 301 it to the closest relevant page to keep those links.",IF(AND(Z1152="No",Y1152="Yes",N(K1152)&lt;Rules!$B$5),"Low search traffic but it converts (key events: "&amp;S1152&amp;"). Keep it and link to it.",IF(W1152="Yes","Stronger than the page it overlaps ("&amp;I1152&amp;"). Keep; merge that page into this one.","Healthy: "&amp;N(K1152)&amp;" clicks"&amp;IF(ISNUMBER(N1152),", average position "&amp;TEXT(N1152,"0.0"),"")&amp;". Keep and monitor."))))))))))</f>
        <v/>
      </c>
      <c r="AE1152">
        <f>IF(A1152="","",IF(AD1152&lt;&gt;"",AD1152,AA1152))</f>
        <v/>
      </c>
    </row>
    <row r="1153">
      <c r="A1153">
        <f>IF(Crawl!A1152="","",Crawl!A1152)</f>
        <v/>
      </c>
      <c r="B1153">
        <f>IF(A1153="","",Crawl!EC1152)</f>
        <v/>
      </c>
      <c r="C1153">
        <f>IF(A1153="","",IFERROR(INDEX(Crawl!$A1152:$DZ1152,1,Rules!$H$6),""))</f>
        <v/>
      </c>
      <c r="D1153">
        <f>IF(A1153="","",IFERROR(INDEX(Crawl!$A1152:$DZ1152,1,Rules!$H$7),"")&amp;"")</f>
        <v/>
      </c>
      <c r="E1153">
        <f>IF(A1153="","",IFERROR(INDEX(Crawl!$A1152:$DZ1152,1,Rules!$H$8),"")&amp;"")</f>
        <v/>
      </c>
      <c r="F1153">
        <f>IF(A1153="","",IFERROR(INDEX(Crawl!$A1152:$DZ1152,1,Rules!$H$9),""))</f>
        <v/>
      </c>
      <c r="G1153">
        <f>IF(A1153="","",IFERROR(INDEX(Crawl!$A1152:$DZ1152,1,Rules!$H$10),""))</f>
        <v/>
      </c>
      <c r="H1153">
        <f>IF(A1153="","",IFERROR(INDEX(Crawl!$A1152:$DZ1152,1,Rules!$H$12),""))</f>
        <v/>
      </c>
      <c r="I1153">
        <f>IF(A1153="","",IF(AND(N(H1153)&gt;0,IFERROR(INDEX(Crawl!$A1152:$DZ1152,1,Rules!$H$11),"")&amp;""&lt;&gt;""),IFERROR(INDEX(Crawl!$A1152:$DZ1152,1,Rules!$H$11),"")&amp;"",IF(AND(ISNUMBER(J1153),N(J1153)&gt;=Rules!$B$12,IFERROR(INDEX(Crawl!$A1152:$DZ1152,1,Rules!$H$13),"")&amp;""&lt;&gt;""),IFERROR(INDEX(Crawl!$A1152:$DZ1152,1,Rules!$H$13),"")&amp;"","")))</f>
        <v/>
      </c>
      <c r="J1153" s="19">
        <f>IF(A1153="","",IF(IFERROR(INDEX(Crawl!$A1152:$DZ1152,1,Rules!$H$14),"")&amp;""="","",IFERROR(INDEX(Crawl!$A1152:$DZ1152,1,Rules!$H$14),"")))</f>
        <v/>
      </c>
      <c r="K1153">
        <f>IF(A1153="","",IFERROR(SUMIFS('GSC current'!$J$2:$J$2001,'GSC current'!$I$2:$I$2001,B1153),0))</f>
        <v/>
      </c>
      <c r="L1153">
        <f>IF(A1153="","",IFERROR(SUMIFS('GSC current'!$K$2:$K$2001,'GSC current'!$I$2:$I$2001,B1153),0))</f>
        <v/>
      </c>
      <c r="M1153" s="20">
        <f>IF(A1153="","",IF(N(L1153)&gt;0,K1153/L1153,""))</f>
        <v/>
      </c>
      <c r="N1153" s="21">
        <f>IF(A1153="","",IF(N(L1153)&gt;0,SUMIFS('GSC current'!$L$2:$L$2001,'GSC current'!$I$2:$I$2001,B1153)/L1153,""))</f>
        <v/>
      </c>
      <c r="O1153">
        <f>IF(A1153="","",IFERROR(SUMIFS('GSC previous'!$J$2:$J$2001,'GSC previous'!$I$2:$I$2001,B1153),0))</f>
        <v/>
      </c>
      <c r="P1153" s="22">
        <f>IF(A1153="","",IF(N(O1153)&gt;0,(K1153-O1153)/O1153,""))</f>
        <v/>
      </c>
      <c r="Q1153">
        <f>IF(A1153="","",IFERROR(SUMIFS(GA4!$P$2:$P$2001,GA4!$O$2:$O$2001,B1153),0))</f>
        <v/>
      </c>
      <c r="R1153" s="23">
        <f>IF(A1153="","",IF(N(Q1153)&gt;0,SUMIFS(GA4!$Q$2:$Q$2001,GA4!$O$2:$O$2001,B1153)/Q1153,""))</f>
        <v/>
      </c>
      <c r="S1153">
        <f>IF(A1153="","",IFERROR(SUMIFS(GA4!$R$2:$R$2001,GA4!$O$2:$O$2001,B1153),0))</f>
        <v/>
      </c>
      <c r="T1153">
        <f>IF(A1153="","",IF(AND(ISNUMBER(F1153),LEFT(C1153&amp;"",1)="2"),IF(F1153&lt;Rules!$B$9,"Yes","No"),"No"))</f>
        <v/>
      </c>
      <c r="U1153">
        <f>IF(A1153="","",IF(AND(N(O1153)&gt;=Rules!$B$8,ISNUMBER(P1153)),IF(P1153&lt;=-Rules!$B$7,"Yes","No"),"No"))</f>
        <v/>
      </c>
      <c r="V1153">
        <f>IF(A1153="","",IF(AND(N(L1153)&gt;=Rules!$B$6,ISNUMBER(N1153)),IF(AND(N1153&gt;=Rules!$B$10,N1153&lt;=Rules!$B$11),"Yes","No"),"No"))</f>
        <v/>
      </c>
      <c r="W1153">
        <f>IF(A1153="","",IF(I1153&lt;&gt;"","Yes","No"))</f>
        <v/>
      </c>
      <c r="X1153">
        <f>IF(I1153="","",IF(SUMIFS($K$3:$K$2002,$A$3:$A$2002,SUBSTITUTE(SUBSTITUTE(I1153,"?","~?"),"*","~*"))&gt;N(K1153),"Yes","No"))</f>
        <v/>
      </c>
      <c r="Y1153">
        <f>IF(A1153="","",IF(N(S1153)&gt;0,"Yes","No"))</f>
        <v/>
      </c>
      <c r="Z1153">
        <f>IF(A1153="","",IF(AND(N(K1153)&lt;Rules!$B$5,N(L1153)&lt;Rules!$B$6,N(Q1153)&lt;Rules!$B$13,Y1153="No"),"Yes","No"))</f>
        <v/>
      </c>
      <c r="AA1153">
        <f>IF(A1153="","",IF(LEFT(C1153&amp;"",1)="3","Redirect",IF(OR(LEFT(C1153&amp;"",1)="4",LEFT(C1153&amp;"",1)="5"),IF(OR(N(K1153)&gt;0,N(AC1153)&gt;=Rules!$B$14),"Redirect","Prune"),IF(D1153="Non-Indexable","Keep",IF(AND(W1153="Yes",X1153="Yes",Y1153="No"),"Merge",IF(OR(U1153="Yes",V1153="Yes",AND(T1153="Yes",N(L1153)&gt;=Rules!$B$6)),"Update",IF(Z1153="Yes",IF(N(AC1153)&gt;=Rules!$B$14,"Redirect","Prune"),"Keep")))))))</f>
        <v/>
      </c>
      <c r="AB1153">
        <f>IF(A1153="","",IF(LEFT(C1153&amp;"",1)="3","Already redirects ("&amp;C1153&amp;"). Update internal links to point at the final URL.",IF(OR(LEFT(C1153&amp;"",1)="4",LEFT(C1153&amp;"",1)="5"),IF(AA1153="Redirect","Returns "&amp;C1153&amp;" but still has "&amp;N(K1153)&amp;" clicks and "&amp;N(AC1153)&amp;" referring domains. 301 it to the closest live page.","Returns "&amp;C1153&amp;" with no clicks or links. Remove internal links and let it 404 or 410."),IF(D1153="Non-Indexable","Non-indexable ("&amp;E1153&amp;"). Keep if that is intentional; otherwise fix the canonical or noindex.",IF(AA1153="Merge","Overlaps with "&amp;I1153&amp;IF(N(J1153)&gt;0," (similarity "&amp;TEXT(J1153,"0.00")&amp;")","")&amp;", which gets more clicks. Merge the useful parts into it and 301 this URL.",IF(AA1153="Update",MID(IF(U1153="Yes","; Clicks down "&amp;TEXT(-P1153,"0%")&amp;" on the previous period","")&amp;IF(V1153="Yes","; Average position "&amp;TEXT(N1153,"0.0")&amp;" on "&amp;TEXT(L1153,"#,##0")&amp;" impressions (striking distance)","")&amp;IF(AND(T1153="Yes",N(L1153)&gt;=Rules!$B$6),"; Thin ("&amp;F1153&amp;" words) but has search demand",""),3,400),IF(AA1153="Prune","Low value: "&amp;N(K1153)&amp;" clicks, "&amp;N(L1153)&amp;" impressions, "&amp;N(Q1153)&amp;" sessions, no key events. Remove or noindex it and update internal links.",IF(AA1153="Redirect","Low value but "&amp;N(AC1153)&amp;" referring domains. 301 it to the closest relevant page to keep those links.",IF(AND(Z1153="No",Y1153="Yes",N(K1153)&lt;Rules!$B$5),"Low search traffic but it converts (key events: "&amp;S1153&amp;"). Keep it and link to it.",IF(W1153="Yes","Stronger than the page it overlaps ("&amp;I1153&amp;"). Keep; merge that page into this one.","Healthy: "&amp;N(K1153)&amp;" clicks"&amp;IF(ISNUMBER(N1153),", average position "&amp;TEXT(N1153,"0.0"),"")&amp;". Keep and monitor."))))))))))</f>
        <v/>
      </c>
      <c r="AE1153">
        <f>IF(A1153="","",IF(AD1153&lt;&gt;"",AD1153,AA1153))</f>
        <v/>
      </c>
    </row>
    <row r="1154">
      <c r="A1154">
        <f>IF(Crawl!A1153="","",Crawl!A1153)</f>
        <v/>
      </c>
      <c r="B1154">
        <f>IF(A1154="","",Crawl!EC1153)</f>
        <v/>
      </c>
      <c r="C1154">
        <f>IF(A1154="","",IFERROR(INDEX(Crawl!$A1153:$DZ1153,1,Rules!$H$6),""))</f>
        <v/>
      </c>
      <c r="D1154">
        <f>IF(A1154="","",IFERROR(INDEX(Crawl!$A1153:$DZ1153,1,Rules!$H$7),"")&amp;"")</f>
        <v/>
      </c>
      <c r="E1154">
        <f>IF(A1154="","",IFERROR(INDEX(Crawl!$A1153:$DZ1153,1,Rules!$H$8),"")&amp;"")</f>
        <v/>
      </c>
      <c r="F1154">
        <f>IF(A1154="","",IFERROR(INDEX(Crawl!$A1153:$DZ1153,1,Rules!$H$9),""))</f>
        <v/>
      </c>
      <c r="G1154">
        <f>IF(A1154="","",IFERROR(INDEX(Crawl!$A1153:$DZ1153,1,Rules!$H$10),""))</f>
        <v/>
      </c>
      <c r="H1154">
        <f>IF(A1154="","",IFERROR(INDEX(Crawl!$A1153:$DZ1153,1,Rules!$H$12),""))</f>
        <v/>
      </c>
      <c r="I1154">
        <f>IF(A1154="","",IF(AND(N(H1154)&gt;0,IFERROR(INDEX(Crawl!$A1153:$DZ1153,1,Rules!$H$11),"")&amp;""&lt;&gt;""),IFERROR(INDEX(Crawl!$A1153:$DZ1153,1,Rules!$H$11),"")&amp;"",IF(AND(ISNUMBER(J1154),N(J1154)&gt;=Rules!$B$12,IFERROR(INDEX(Crawl!$A1153:$DZ1153,1,Rules!$H$13),"")&amp;""&lt;&gt;""),IFERROR(INDEX(Crawl!$A1153:$DZ1153,1,Rules!$H$13),"")&amp;"","")))</f>
        <v/>
      </c>
      <c r="J1154" s="19">
        <f>IF(A1154="","",IF(IFERROR(INDEX(Crawl!$A1153:$DZ1153,1,Rules!$H$14),"")&amp;""="","",IFERROR(INDEX(Crawl!$A1153:$DZ1153,1,Rules!$H$14),"")))</f>
        <v/>
      </c>
      <c r="K1154">
        <f>IF(A1154="","",IFERROR(SUMIFS('GSC current'!$J$2:$J$2001,'GSC current'!$I$2:$I$2001,B1154),0))</f>
        <v/>
      </c>
      <c r="L1154">
        <f>IF(A1154="","",IFERROR(SUMIFS('GSC current'!$K$2:$K$2001,'GSC current'!$I$2:$I$2001,B1154),0))</f>
        <v/>
      </c>
      <c r="M1154" s="20">
        <f>IF(A1154="","",IF(N(L1154)&gt;0,K1154/L1154,""))</f>
        <v/>
      </c>
      <c r="N1154" s="21">
        <f>IF(A1154="","",IF(N(L1154)&gt;0,SUMIFS('GSC current'!$L$2:$L$2001,'GSC current'!$I$2:$I$2001,B1154)/L1154,""))</f>
        <v/>
      </c>
      <c r="O1154">
        <f>IF(A1154="","",IFERROR(SUMIFS('GSC previous'!$J$2:$J$2001,'GSC previous'!$I$2:$I$2001,B1154),0))</f>
        <v/>
      </c>
      <c r="P1154" s="22">
        <f>IF(A1154="","",IF(N(O1154)&gt;0,(K1154-O1154)/O1154,""))</f>
        <v/>
      </c>
      <c r="Q1154">
        <f>IF(A1154="","",IFERROR(SUMIFS(GA4!$P$2:$P$2001,GA4!$O$2:$O$2001,B1154),0))</f>
        <v/>
      </c>
      <c r="R1154" s="23">
        <f>IF(A1154="","",IF(N(Q1154)&gt;0,SUMIFS(GA4!$Q$2:$Q$2001,GA4!$O$2:$O$2001,B1154)/Q1154,""))</f>
        <v/>
      </c>
      <c r="S1154">
        <f>IF(A1154="","",IFERROR(SUMIFS(GA4!$R$2:$R$2001,GA4!$O$2:$O$2001,B1154),0))</f>
        <v/>
      </c>
      <c r="T1154">
        <f>IF(A1154="","",IF(AND(ISNUMBER(F1154),LEFT(C1154&amp;"",1)="2"),IF(F1154&lt;Rules!$B$9,"Yes","No"),"No"))</f>
        <v/>
      </c>
      <c r="U1154">
        <f>IF(A1154="","",IF(AND(N(O1154)&gt;=Rules!$B$8,ISNUMBER(P1154)),IF(P1154&lt;=-Rules!$B$7,"Yes","No"),"No"))</f>
        <v/>
      </c>
      <c r="V1154">
        <f>IF(A1154="","",IF(AND(N(L1154)&gt;=Rules!$B$6,ISNUMBER(N1154)),IF(AND(N1154&gt;=Rules!$B$10,N1154&lt;=Rules!$B$11),"Yes","No"),"No"))</f>
        <v/>
      </c>
      <c r="W1154">
        <f>IF(A1154="","",IF(I1154&lt;&gt;"","Yes","No"))</f>
        <v/>
      </c>
      <c r="X1154">
        <f>IF(I1154="","",IF(SUMIFS($K$3:$K$2002,$A$3:$A$2002,SUBSTITUTE(SUBSTITUTE(I1154,"?","~?"),"*","~*"))&gt;N(K1154),"Yes","No"))</f>
        <v/>
      </c>
      <c r="Y1154">
        <f>IF(A1154="","",IF(N(S1154)&gt;0,"Yes","No"))</f>
        <v/>
      </c>
      <c r="Z1154">
        <f>IF(A1154="","",IF(AND(N(K1154)&lt;Rules!$B$5,N(L1154)&lt;Rules!$B$6,N(Q1154)&lt;Rules!$B$13,Y1154="No"),"Yes","No"))</f>
        <v/>
      </c>
      <c r="AA1154">
        <f>IF(A1154="","",IF(LEFT(C1154&amp;"",1)="3","Redirect",IF(OR(LEFT(C1154&amp;"",1)="4",LEFT(C1154&amp;"",1)="5"),IF(OR(N(K1154)&gt;0,N(AC1154)&gt;=Rules!$B$14),"Redirect","Prune"),IF(D1154="Non-Indexable","Keep",IF(AND(W1154="Yes",X1154="Yes",Y1154="No"),"Merge",IF(OR(U1154="Yes",V1154="Yes",AND(T1154="Yes",N(L1154)&gt;=Rules!$B$6)),"Update",IF(Z1154="Yes",IF(N(AC1154)&gt;=Rules!$B$14,"Redirect","Prune"),"Keep")))))))</f>
        <v/>
      </c>
      <c r="AB1154">
        <f>IF(A1154="","",IF(LEFT(C1154&amp;"",1)="3","Already redirects ("&amp;C1154&amp;"). Update internal links to point at the final URL.",IF(OR(LEFT(C1154&amp;"",1)="4",LEFT(C1154&amp;"",1)="5"),IF(AA1154="Redirect","Returns "&amp;C1154&amp;" but still has "&amp;N(K1154)&amp;" clicks and "&amp;N(AC1154)&amp;" referring domains. 301 it to the closest live page.","Returns "&amp;C1154&amp;" with no clicks or links. Remove internal links and let it 404 or 410."),IF(D1154="Non-Indexable","Non-indexable ("&amp;E1154&amp;"). Keep if that is intentional; otherwise fix the canonical or noindex.",IF(AA1154="Merge","Overlaps with "&amp;I1154&amp;IF(N(J1154)&gt;0," (similarity "&amp;TEXT(J1154,"0.00")&amp;")","")&amp;", which gets more clicks. Merge the useful parts into it and 301 this URL.",IF(AA1154="Update",MID(IF(U1154="Yes","; Clicks down "&amp;TEXT(-P1154,"0%")&amp;" on the previous period","")&amp;IF(V1154="Yes","; Average position "&amp;TEXT(N1154,"0.0")&amp;" on "&amp;TEXT(L1154,"#,##0")&amp;" impressions (striking distance)","")&amp;IF(AND(T1154="Yes",N(L1154)&gt;=Rules!$B$6),"; Thin ("&amp;F1154&amp;" words) but has search demand",""),3,400),IF(AA1154="Prune","Low value: "&amp;N(K1154)&amp;" clicks, "&amp;N(L1154)&amp;" impressions, "&amp;N(Q1154)&amp;" sessions, no key events. Remove or noindex it and update internal links.",IF(AA1154="Redirect","Low value but "&amp;N(AC1154)&amp;" referring domains. 301 it to the closest relevant page to keep those links.",IF(AND(Z1154="No",Y1154="Yes",N(K1154)&lt;Rules!$B$5),"Low search traffic but it converts (key events: "&amp;S1154&amp;"). Keep it and link to it.",IF(W1154="Yes","Stronger than the page it overlaps ("&amp;I1154&amp;"). Keep; merge that page into this one.","Healthy: "&amp;N(K1154)&amp;" clicks"&amp;IF(ISNUMBER(N1154),", average position "&amp;TEXT(N1154,"0.0"),"")&amp;". Keep and monitor."))))))))))</f>
        <v/>
      </c>
      <c r="AE1154">
        <f>IF(A1154="","",IF(AD1154&lt;&gt;"",AD1154,AA1154))</f>
        <v/>
      </c>
    </row>
    <row r="1155">
      <c r="A1155">
        <f>IF(Crawl!A1154="","",Crawl!A1154)</f>
        <v/>
      </c>
      <c r="B1155">
        <f>IF(A1155="","",Crawl!EC1154)</f>
        <v/>
      </c>
      <c r="C1155">
        <f>IF(A1155="","",IFERROR(INDEX(Crawl!$A1154:$DZ1154,1,Rules!$H$6),""))</f>
        <v/>
      </c>
      <c r="D1155">
        <f>IF(A1155="","",IFERROR(INDEX(Crawl!$A1154:$DZ1154,1,Rules!$H$7),"")&amp;"")</f>
        <v/>
      </c>
      <c r="E1155">
        <f>IF(A1155="","",IFERROR(INDEX(Crawl!$A1154:$DZ1154,1,Rules!$H$8),"")&amp;"")</f>
        <v/>
      </c>
      <c r="F1155">
        <f>IF(A1155="","",IFERROR(INDEX(Crawl!$A1154:$DZ1154,1,Rules!$H$9),""))</f>
        <v/>
      </c>
      <c r="G1155">
        <f>IF(A1155="","",IFERROR(INDEX(Crawl!$A1154:$DZ1154,1,Rules!$H$10),""))</f>
        <v/>
      </c>
      <c r="H1155">
        <f>IF(A1155="","",IFERROR(INDEX(Crawl!$A1154:$DZ1154,1,Rules!$H$12),""))</f>
        <v/>
      </c>
      <c r="I1155">
        <f>IF(A1155="","",IF(AND(N(H1155)&gt;0,IFERROR(INDEX(Crawl!$A1154:$DZ1154,1,Rules!$H$11),"")&amp;""&lt;&gt;""),IFERROR(INDEX(Crawl!$A1154:$DZ1154,1,Rules!$H$11),"")&amp;"",IF(AND(ISNUMBER(J1155),N(J1155)&gt;=Rules!$B$12,IFERROR(INDEX(Crawl!$A1154:$DZ1154,1,Rules!$H$13),"")&amp;""&lt;&gt;""),IFERROR(INDEX(Crawl!$A1154:$DZ1154,1,Rules!$H$13),"")&amp;"","")))</f>
        <v/>
      </c>
      <c r="J1155" s="19">
        <f>IF(A1155="","",IF(IFERROR(INDEX(Crawl!$A1154:$DZ1154,1,Rules!$H$14),"")&amp;""="","",IFERROR(INDEX(Crawl!$A1154:$DZ1154,1,Rules!$H$14),"")))</f>
        <v/>
      </c>
      <c r="K1155">
        <f>IF(A1155="","",IFERROR(SUMIFS('GSC current'!$J$2:$J$2001,'GSC current'!$I$2:$I$2001,B1155),0))</f>
        <v/>
      </c>
      <c r="L1155">
        <f>IF(A1155="","",IFERROR(SUMIFS('GSC current'!$K$2:$K$2001,'GSC current'!$I$2:$I$2001,B1155),0))</f>
        <v/>
      </c>
      <c r="M1155" s="20">
        <f>IF(A1155="","",IF(N(L1155)&gt;0,K1155/L1155,""))</f>
        <v/>
      </c>
      <c r="N1155" s="21">
        <f>IF(A1155="","",IF(N(L1155)&gt;0,SUMIFS('GSC current'!$L$2:$L$2001,'GSC current'!$I$2:$I$2001,B1155)/L1155,""))</f>
        <v/>
      </c>
      <c r="O1155">
        <f>IF(A1155="","",IFERROR(SUMIFS('GSC previous'!$J$2:$J$2001,'GSC previous'!$I$2:$I$2001,B1155),0))</f>
        <v/>
      </c>
      <c r="P1155" s="22">
        <f>IF(A1155="","",IF(N(O1155)&gt;0,(K1155-O1155)/O1155,""))</f>
        <v/>
      </c>
      <c r="Q1155">
        <f>IF(A1155="","",IFERROR(SUMIFS(GA4!$P$2:$P$2001,GA4!$O$2:$O$2001,B1155),0))</f>
        <v/>
      </c>
      <c r="R1155" s="23">
        <f>IF(A1155="","",IF(N(Q1155)&gt;0,SUMIFS(GA4!$Q$2:$Q$2001,GA4!$O$2:$O$2001,B1155)/Q1155,""))</f>
        <v/>
      </c>
      <c r="S1155">
        <f>IF(A1155="","",IFERROR(SUMIFS(GA4!$R$2:$R$2001,GA4!$O$2:$O$2001,B1155),0))</f>
        <v/>
      </c>
      <c r="T1155">
        <f>IF(A1155="","",IF(AND(ISNUMBER(F1155),LEFT(C1155&amp;"",1)="2"),IF(F1155&lt;Rules!$B$9,"Yes","No"),"No"))</f>
        <v/>
      </c>
      <c r="U1155">
        <f>IF(A1155="","",IF(AND(N(O1155)&gt;=Rules!$B$8,ISNUMBER(P1155)),IF(P1155&lt;=-Rules!$B$7,"Yes","No"),"No"))</f>
        <v/>
      </c>
      <c r="V1155">
        <f>IF(A1155="","",IF(AND(N(L1155)&gt;=Rules!$B$6,ISNUMBER(N1155)),IF(AND(N1155&gt;=Rules!$B$10,N1155&lt;=Rules!$B$11),"Yes","No"),"No"))</f>
        <v/>
      </c>
      <c r="W1155">
        <f>IF(A1155="","",IF(I1155&lt;&gt;"","Yes","No"))</f>
        <v/>
      </c>
      <c r="X1155">
        <f>IF(I1155="","",IF(SUMIFS($K$3:$K$2002,$A$3:$A$2002,SUBSTITUTE(SUBSTITUTE(I1155,"?","~?"),"*","~*"))&gt;N(K1155),"Yes","No"))</f>
        <v/>
      </c>
      <c r="Y1155">
        <f>IF(A1155="","",IF(N(S1155)&gt;0,"Yes","No"))</f>
        <v/>
      </c>
      <c r="Z1155">
        <f>IF(A1155="","",IF(AND(N(K1155)&lt;Rules!$B$5,N(L1155)&lt;Rules!$B$6,N(Q1155)&lt;Rules!$B$13,Y1155="No"),"Yes","No"))</f>
        <v/>
      </c>
      <c r="AA1155">
        <f>IF(A1155="","",IF(LEFT(C1155&amp;"",1)="3","Redirect",IF(OR(LEFT(C1155&amp;"",1)="4",LEFT(C1155&amp;"",1)="5"),IF(OR(N(K1155)&gt;0,N(AC1155)&gt;=Rules!$B$14),"Redirect","Prune"),IF(D1155="Non-Indexable","Keep",IF(AND(W1155="Yes",X1155="Yes",Y1155="No"),"Merge",IF(OR(U1155="Yes",V1155="Yes",AND(T1155="Yes",N(L1155)&gt;=Rules!$B$6)),"Update",IF(Z1155="Yes",IF(N(AC1155)&gt;=Rules!$B$14,"Redirect","Prune"),"Keep")))))))</f>
        <v/>
      </c>
      <c r="AB1155">
        <f>IF(A1155="","",IF(LEFT(C1155&amp;"",1)="3","Already redirects ("&amp;C1155&amp;"). Update internal links to point at the final URL.",IF(OR(LEFT(C1155&amp;"",1)="4",LEFT(C1155&amp;"",1)="5"),IF(AA1155="Redirect","Returns "&amp;C1155&amp;" but still has "&amp;N(K1155)&amp;" clicks and "&amp;N(AC1155)&amp;" referring domains. 301 it to the closest live page.","Returns "&amp;C1155&amp;" with no clicks or links. Remove internal links and let it 404 or 410."),IF(D1155="Non-Indexable","Non-indexable ("&amp;E1155&amp;"). Keep if that is intentional; otherwise fix the canonical or noindex.",IF(AA1155="Merge","Overlaps with "&amp;I1155&amp;IF(N(J1155)&gt;0," (similarity "&amp;TEXT(J1155,"0.00")&amp;")","")&amp;", which gets more clicks. Merge the useful parts into it and 301 this URL.",IF(AA1155="Update",MID(IF(U1155="Yes","; Clicks down "&amp;TEXT(-P1155,"0%")&amp;" on the previous period","")&amp;IF(V1155="Yes","; Average position "&amp;TEXT(N1155,"0.0")&amp;" on "&amp;TEXT(L1155,"#,##0")&amp;" impressions (striking distance)","")&amp;IF(AND(T1155="Yes",N(L1155)&gt;=Rules!$B$6),"; Thin ("&amp;F1155&amp;" words) but has search demand",""),3,400),IF(AA1155="Prune","Low value: "&amp;N(K1155)&amp;" clicks, "&amp;N(L1155)&amp;" impressions, "&amp;N(Q1155)&amp;" sessions, no key events. Remove or noindex it and update internal links.",IF(AA1155="Redirect","Low value but "&amp;N(AC1155)&amp;" referring domains. 301 it to the closest relevant page to keep those links.",IF(AND(Z1155="No",Y1155="Yes",N(K1155)&lt;Rules!$B$5),"Low search traffic but it converts (key events: "&amp;S1155&amp;"). Keep it and link to it.",IF(W1155="Yes","Stronger than the page it overlaps ("&amp;I1155&amp;"). Keep; merge that page into this one.","Healthy: "&amp;N(K1155)&amp;" clicks"&amp;IF(ISNUMBER(N1155),", average position "&amp;TEXT(N1155,"0.0"),"")&amp;". Keep and monitor."))))))))))</f>
        <v/>
      </c>
      <c r="AE1155">
        <f>IF(A1155="","",IF(AD1155&lt;&gt;"",AD1155,AA1155))</f>
        <v/>
      </c>
    </row>
    <row r="1156">
      <c r="A1156">
        <f>IF(Crawl!A1155="","",Crawl!A1155)</f>
        <v/>
      </c>
      <c r="B1156">
        <f>IF(A1156="","",Crawl!EC1155)</f>
        <v/>
      </c>
      <c r="C1156">
        <f>IF(A1156="","",IFERROR(INDEX(Crawl!$A1155:$DZ1155,1,Rules!$H$6),""))</f>
        <v/>
      </c>
      <c r="D1156">
        <f>IF(A1156="","",IFERROR(INDEX(Crawl!$A1155:$DZ1155,1,Rules!$H$7),"")&amp;"")</f>
        <v/>
      </c>
      <c r="E1156">
        <f>IF(A1156="","",IFERROR(INDEX(Crawl!$A1155:$DZ1155,1,Rules!$H$8),"")&amp;"")</f>
        <v/>
      </c>
      <c r="F1156">
        <f>IF(A1156="","",IFERROR(INDEX(Crawl!$A1155:$DZ1155,1,Rules!$H$9),""))</f>
        <v/>
      </c>
      <c r="G1156">
        <f>IF(A1156="","",IFERROR(INDEX(Crawl!$A1155:$DZ1155,1,Rules!$H$10),""))</f>
        <v/>
      </c>
      <c r="H1156">
        <f>IF(A1156="","",IFERROR(INDEX(Crawl!$A1155:$DZ1155,1,Rules!$H$12),""))</f>
        <v/>
      </c>
      <c r="I1156">
        <f>IF(A1156="","",IF(AND(N(H1156)&gt;0,IFERROR(INDEX(Crawl!$A1155:$DZ1155,1,Rules!$H$11),"")&amp;""&lt;&gt;""),IFERROR(INDEX(Crawl!$A1155:$DZ1155,1,Rules!$H$11),"")&amp;"",IF(AND(ISNUMBER(J1156),N(J1156)&gt;=Rules!$B$12,IFERROR(INDEX(Crawl!$A1155:$DZ1155,1,Rules!$H$13),"")&amp;""&lt;&gt;""),IFERROR(INDEX(Crawl!$A1155:$DZ1155,1,Rules!$H$13),"")&amp;"","")))</f>
        <v/>
      </c>
      <c r="J1156" s="19">
        <f>IF(A1156="","",IF(IFERROR(INDEX(Crawl!$A1155:$DZ1155,1,Rules!$H$14),"")&amp;""="","",IFERROR(INDEX(Crawl!$A1155:$DZ1155,1,Rules!$H$14),"")))</f>
        <v/>
      </c>
      <c r="K1156">
        <f>IF(A1156="","",IFERROR(SUMIFS('GSC current'!$J$2:$J$2001,'GSC current'!$I$2:$I$2001,B1156),0))</f>
        <v/>
      </c>
      <c r="L1156">
        <f>IF(A1156="","",IFERROR(SUMIFS('GSC current'!$K$2:$K$2001,'GSC current'!$I$2:$I$2001,B1156),0))</f>
        <v/>
      </c>
      <c r="M1156" s="20">
        <f>IF(A1156="","",IF(N(L1156)&gt;0,K1156/L1156,""))</f>
        <v/>
      </c>
      <c r="N1156" s="21">
        <f>IF(A1156="","",IF(N(L1156)&gt;0,SUMIFS('GSC current'!$L$2:$L$2001,'GSC current'!$I$2:$I$2001,B1156)/L1156,""))</f>
        <v/>
      </c>
      <c r="O1156">
        <f>IF(A1156="","",IFERROR(SUMIFS('GSC previous'!$J$2:$J$2001,'GSC previous'!$I$2:$I$2001,B1156),0))</f>
        <v/>
      </c>
      <c r="P1156" s="22">
        <f>IF(A1156="","",IF(N(O1156)&gt;0,(K1156-O1156)/O1156,""))</f>
        <v/>
      </c>
      <c r="Q1156">
        <f>IF(A1156="","",IFERROR(SUMIFS(GA4!$P$2:$P$2001,GA4!$O$2:$O$2001,B1156),0))</f>
        <v/>
      </c>
      <c r="R1156" s="23">
        <f>IF(A1156="","",IF(N(Q1156)&gt;0,SUMIFS(GA4!$Q$2:$Q$2001,GA4!$O$2:$O$2001,B1156)/Q1156,""))</f>
        <v/>
      </c>
      <c r="S1156">
        <f>IF(A1156="","",IFERROR(SUMIFS(GA4!$R$2:$R$2001,GA4!$O$2:$O$2001,B1156),0))</f>
        <v/>
      </c>
      <c r="T1156">
        <f>IF(A1156="","",IF(AND(ISNUMBER(F1156),LEFT(C1156&amp;"",1)="2"),IF(F1156&lt;Rules!$B$9,"Yes","No"),"No"))</f>
        <v/>
      </c>
      <c r="U1156">
        <f>IF(A1156="","",IF(AND(N(O1156)&gt;=Rules!$B$8,ISNUMBER(P1156)),IF(P1156&lt;=-Rules!$B$7,"Yes","No"),"No"))</f>
        <v/>
      </c>
      <c r="V1156">
        <f>IF(A1156="","",IF(AND(N(L1156)&gt;=Rules!$B$6,ISNUMBER(N1156)),IF(AND(N1156&gt;=Rules!$B$10,N1156&lt;=Rules!$B$11),"Yes","No"),"No"))</f>
        <v/>
      </c>
      <c r="W1156">
        <f>IF(A1156="","",IF(I1156&lt;&gt;"","Yes","No"))</f>
        <v/>
      </c>
      <c r="X1156">
        <f>IF(I1156="","",IF(SUMIFS($K$3:$K$2002,$A$3:$A$2002,SUBSTITUTE(SUBSTITUTE(I1156,"?","~?"),"*","~*"))&gt;N(K1156),"Yes","No"))</f>
        <v/>
      </c>
      <c r="Y1156">
        <f>IF(A1156="","",IF(N(S1156)&gt;0,"Yes","No"))</f>
        <v/>
      </c>
      <c r="Z1156">
        <f>IF(A1156="","",IF(AND(N(K1156)&lt;Rules!$B$5,N(L1156)&lt;Rules!$B$6,N(Q1156)&lt;Rules!$B$13,Y1156="No"),"Yes","No"))</f>
        <v/>
      </c>
      <c r="AA1156">
        <f>IF(A1156="","",IF(LEFT(C1156&amp;"",1)="3","Redirect",IF(OR(LEFT(C1156&amp;"",1)="4",LEFT(C1156&amp;"",1)="5"),IF(OR(N(K1156)&gt;0,N(AC1156)&gt;=Rules!$B$14),"Redirect","Prune"),IF(D1156="Non-Indexable","Keep",IF(AND(W1156="Yes",X1156="Yes",Y1156="No"),"Merge",IF(OR(U1156="Yes",V1156="Yes",AND(T1156="Yes",N(L1156)&gt;=Rules!$B$6)),"Update",IF(Z1156="Yes",IF(N(AC1156)&gt;=Rules!$B$14,"Redirect","Prune"),"Keep")))))))</f>
        <v/>
      </c>
      <c r="AB1156">
        <f>IF(A1156="","",IF(LEFT(C1156&amp;"",1)="3","Already redirects ("&amp;C1156&amp;"). Update internal links to point at the final URL.",IF(OR(LEFT(C1156&amp;"",1)="4",LEFT(C1156&amp;"",1)="5"),IF(AA1156="Redirect","Returns "&amp;C1156&amp;" but still has "&amp;N(K1156)&amp;" clicks and "&amp;N(AC1156)&amp;" referring domains. 301 it to the closest live page.","Returns "&amp;C1156&amp;" with no clicks or links. Remove internal links and let it 404 or 410."),IF(D1156="Non-Indexable","Non-indexable ("&amp;E1156&amp;"). Keep if that is intentional; otherwise fix the canonical or noindex.",IF(AA1156="Merge","Overlaps with "&amp;I1156&amp;IF(N(J1156)&gt;0," (similarity "&amp;TEXT(J1156,"0.00")&amp;")","")&amp;", which gets more clicks. Merge the useful parts into it and 301 this URL.",IF(AA1156="Update",MID(IF(U1156="Yes","; Clicks down "&amp;TEXT(-P1156,"0%")&amp;" on the previous period","")&amp;IF(V1156="Yes","; Average position "&amp;TEXT(N1156,"0.0")&amp;" on "&amp;TEXT(L1156,"#,##0")&amp;" impressions (striking distance)","")&amp;IF(AND(T1156="Yes",N(L1156)&gt;=Rules!$B$6),"; Thin ("&amp;F1156&amp;" words) but has search demand",""),3,400),IF(AA1156="Prune","Low value: "&amp;N(K1156)&amp;" clicks, "&amp;N(L1156)&amp;" impressions, "&amp;N(Q1156)&amp;" sessions, no key events. Remove or noindex it and update internal links.",IF(AA1156="Redirect","Low value but "&amp;N(AC1156)&amp;" referring domains. 301 it to the closest relevant page to keep those links.",IF(AND(Z1156="No",Y1156="Yes",N(K1156)&lt;Rules!$B$5),"Low search traffic but it converts (key events: "&amp;S1156&amp;"). Keep it and link to it.",IF(W1156="Yes","Stronger than the page it overlaps ("&amp;I1156&amp;"). Keep; merge that page into this one.","Healthy: "&amp;N(K1156)&amp;" clicks"&amp;IF(ISNUMBER(N1156),", average position "&amp;TEXT(N1156,"0.0"),"")&amp;". Keep and monitor."))))))))))</f>
        <v/>
      </c>
      <c r="AE1156">
        <f>IF(A1156="","",IF(AD1156&lt;&gt;"",AD1156,AA1156))</f>
        <v/>
      </c>
    </row>
    <row r="1157">
      <c r="A1157">
        <f>IF(Crawl!A1156="","",Crawl!A1156)</f>
        <v/>
      </c>
      <c r="B1157">
        <f>IF(A1157="","",Crawl!EC1156)</f>
        <v/>
      </c>
      <c r="C1157">
        <f>IF(A1157="","",IFERROR(INDEX(Crawl!$A1156:$DZ1156,1,Rules!$H$6),""))</f>
        <v/>
      </c>
      <c r="D1157">
        <f>IF(A1157="","",IFERROR(INDEX(Crawl!$A1156:$DZ1156,1,Rules!$H$7),"")&amp;"")</f>
        <v/>
      </c>
      <c r="E1157">
        <f>IF(A1157="","",IFERROR(INDEX(Crawl!$A1156:$DZ1156,1,Rules!$H$8),"")&amp;"")</f>
        <v/>
      </c>
      <c r="F1157">
        <f>IF(A1157="","",IFERROR(INDEX(Crawl!$A1156:$DZ1156,1,Rules!$H$9),""))</f>
        <v/>
      </c>
      <c r="G1157">
        <f>IF(A1157="","",IFERROR(INDEX(Crawl!$A1156:$DZ1156,1,Rules!$H$10),""))</f>
        <v/>
      </c>
      <c r="H1157">
        <f>IF(A1157="","",IFERROR(INDEX(Crawl!$A1156:$DZ1156,1,Rules!$H$12),""))</f>
        <v/>
      </c>
      <c r="I1157">
        <f>IF(A1157="","",IF(AND(N(H1157)&gt;0,IFERROR(INDEX(Crawl!$A1156:$DZ1156,1,Rules!$H$11),"")&amp;""&lt;&gt;""),IFERROR(INDEX(Crawl!$A1156:$DZ1156,1,Rules!$H$11),"")&amp;"",IF(AND(ISNUMBER(J1157),N(J1157)&gt;=Rules!$B$12,IFERROR(INDEX(Crawl!$A1156:$DZ1156,1,Rules!$H$13),"")&amp;""&lt;&gt;""),IFERROR(INDEX(Crawl!$A1156:$DZ1156,1,Rules!$H$13),"")&amp;"","")))</f>
        <v/>
      </c>
      <c r="J1157" s="19">
        <f>IF(A1157="","",IF(IFERROR(INDEX(Crawl!$A1156:$DZ1156,1,Rules!$H$14),"")&amp;""="","",IFERROR(INDEX(Crawl!$A1156:$DZ1156,1,Rules!$H$14),"")))</f>
        <v/>
      </c>
      <c r="K1157">
        <f>IF(A1157="","",IFERROR(SUMIFS('GSC current'!$J$2:$J$2001,'GSC current'!$I$2:$I$2001,B1157),0))</f>
        <v/>
      </c>
      <c r="L1157">
        <f>IF(A1157="","",IFERROR(SUMIFS('GSC current'!$K$2:$K$2001,'GSC current'!$I$2:$I$2001,B1157),0))</f>
        <v/>
      </c>
      <c r="M1157" s="20">
        <f>IF(A1157="","",IF(N(L1157)&gt;0,K1157/L1157,""))</f>
        <v/>
      </c>
      <c r="N1157" s="21">
        <f>IF(A1157="","",IF(N(L1157)&gt;0,SUMIFS('GSC current'!$L$2:$L$2001,'GSC current'!$I$2:$I$2001,B1157)/L1157,""))</f>
        <v/>
      </c>
      <c r="O1157">
        <f>IF(A1157="","",IFERROR(SUMIFS('GSC previous'!$J$2:$J$2001,'GSC previous'!$I$2:$I$2001,B1157),0))</f>
        <v/>
      </c>
      <c r="P1157" s="22">
        <f>IF(A1157="","",IF(N(O1157)&gt;0,(K1157-O1157)/O1157,""))</f>
        <v/>
      </c>
      <c r="Q1157">
        <f>IF(A1157="","",IFERROR(SUMIFS(GA4!$P$2:$P$2001,GA4!$O$2:$O$2001,B1157),0))</f>
        <v/>
      </c>
      <c r="R1157" s="23">
        <f>IF(A1157="","",IF(N(Q1157)&gt;0,SUMIFS(GA4!$Q$2:$Q$2001,GA4!$O$2:$O$2001,B1157)/Q1157,""))</f>
        <v/>
      </c>
      <c r="S1157">
        <f>IF(A1157="","",IFERROR(SUMIFS(GA4!$R$2:$R$2001,GA4!$O$2:$O$2001,B1157),0))</f>
        <v/>
      </c>
      <c r="T1157">
        <f>IF(A1157="","",IF(AND(ISNUMBER(F1157),LEFT(C1157&amp;"",1)="2"),IF(F1157&lt;Rules!$B$9,"Yes","No"),"No"))</f>
        <v/>
      </c>
      <c r="U1157">
        <f>IF(A1157="","",IF(AND(N(O1157)&gt;=Rules!$B$8,ISNUMBER(P1157)),IF(P1157&lt;=-Rules!$B$7,"Yes","No"),"No"))</f>
        <v/>
      </c>
      <c r="V1157">
        <f>IF(A1157="","",IF(AND(N(L1157)&gt;=Rules!$B$6,ISNUMBER(N1157)),IF(AND(N1157&gt;=Rules!$B$10,N1157&lt;=Rules!$B$11),"Yes","No"),"No"))</f>
        <v/>
      </c>
      <c r="W1157">
        <f>IF(A1157="","",IF(I1157&lt;&gt;"","Yes","No"))</f>
        <v/>
      </c>
      <c r="X1157">
        <f>IF(I1157="","",IF(SUMIFS($K$3:$K$2002,$A$3:$A$2002,SUBSTITUTE(SUBSTITUTE(I1157,"?","~?"),"*","~*"))&gt;N(K1157),"Yes","No"))</f>
        <v/>
      </c>
      <c r="Y1157">
        <f>IF(A1157="","",IF(N(S1157)&gt;0,"Yes","No"))</f>
        <v/>
      </c>
      <c r="Z1157">
        <f>IF(A1157="","",IF(AND(N(K1157)&lt;Rules!$B$5,N(L1157)&lt;Rules!$B$6,N(Q1157)&lt;Rules!$B$13,Y1157="No"),"Yes","No"))</f>
        <v/>
      </c>
      <c r="AA1157">
        <f>IF(A1157="","",IF(LEFT(C1157&amp;"",1)="3","Redirect",IF(OR(LEFT(C1157&amp;"",1)="4",LEFT(C1157&amp;"",1)="5"),IF(OR(N(K1157)&gt;0,N(AC1157)&gt;=Rules!$B$14),"Redirect","Prune"),IF(D1157="Non-Indexable","Keep",IF(AND(W1157="Yes",X1157="Yes",Y1157="No"),"Merge",IF(OR(U1157="Yes",V1157="Yes",AND(T1157="Yes",N(L1157)&gt;=Rules!$B$6)),"Update",IF(Z1157="Yes",IF(N(AC1157)&gt;=Rules!$B$14,"Redirect","Prune"),"Keep")))))))</f>
        <v/>
      </c>
      <c r="AB1157">
        <f>IF(A1157="","",IF(LEFT(C1157&amp;"",1)="3","Already redirects ("&amp;C1157&amp;"). Update internal links to point at the final URL.",IF(OR(LEFT(C1157&amp;"",1)="4",LEFT(C1157&amp;"",1)="5"),IF(AA1157="Redirect","Returns "&amp;C1157&amp;" but still has "&amp;N(K1157)&amp;" clicks and "&amp;N(AC1157)&amp;" referring domains. 301 it to the closest live page.","Returns "&amp;C1157&amp;" with no clicks or links. Remove internal links and let it 404 or 410."),IF(D1157="Non-Indexable","Non-indexable ("&amp;E1157&amp;"). Keep if that is intentional; otherwise fix the canonical or noindex.",IF(AA1157="Merge","Overlaps with "&amp;I1157&amp;IF(N(J1157)&gt;0," (similarity "&amp;TEXT(J1157,"0.00")&amp;")","")&amp;", which gets more clicks. Merge the useful parts into it and 301 this URL.",IF(AA1157="Update",MID(IF(U1157="Yes","; Clicks down "&amp;TEXT(-P1157,"0%")&amp;" on the previous period","")&amp;IF(V1157="Yes","; Average position "&amp;TEXT(N1157,"0.0")&amp;" on "&amp;TEXT(L1157,"#,##0")&amp;" impressions (striking distance)","")&amp;IF(AND(T1157="Yes",N(L1157)&gt;=Rules!$B$6),"; Thin ("&amp;F1157&amp;" words) but has search demand",""),3,400),IF(AA1157="Prune","Low value: "&amp;N(K1157)&amp;" clicks, "&amp;N(L1157)&amp;" impressions, "&amp;N(Q1157)&amp;" sessions, no key events. Remove or noindex it and update internal links.",IF(AA1157="Redirect","Low value but "&amp;N(AC1157)&amp;" referring domains. 301 it to the closest relevant page to keep those links.",IF(AND(Z1157="No",Y1157="Yes",N(K1157)&lt;Rules!$B$5),"Low search traffic but it converts (key events: "&amp;S1157&amp;"). Keep it and link to it.",IF(W1157="Yes","Stronger than the page it overlaps ("&amp;I1157&amp;"). Keep; merge that page into this one.","Healthy: "&amp;N(K1157)&amp;" clicks"&amp;IF(ISNUMBER(N1157),", average position "&amp;TEXT(N1157,"0.0"),"")&amp;". Keep and monitor."))))))))))</f>
        <v/>
      </c>
      <c r="AE1157">
        <f>IF(A1157="","",IF(AD1157&lt;&gt;"",AD1157,AA1157))</f>
        <v/>
      </c>
    </row>
    <row r="1158">
      <c r="A1158">
        <f>IF(Crawl!A1157="","",Crawl!A1157)</f>
        <v/>
      </c>
      <c r="B1158">
        <f>IF(A1158="","",Crawl!EC1157)</f>
        <v/>
      </c>
      <c r="C1158">
        <f>IF(A1158="","",IFERROR(INDEX(Crawl!$A1157:$DZ1157,1,Rules!$H$6),""))</f>
        <v/>
      </c>
      <c r="D1158">
        <f>IF(A1158="","",IFERROR(INDEX(Crawl!$A1157:$DZ1157,1,Rules!$H$7),"")&amp;"")</f>
        <v/>
      </c>
      <c r="E1158">
        <f>IF(A1158="","",IFERROR(INDEX(Crawl!$A1157:$DZ1157,1,Rules!$H$8),"")&amp;"")</f>
        <v/>
      </c>
      <c r="F1158">
        <f>IF(A1158="","",IFERROR(INDEX(Crawl!$A1157:$DZ1157,1,Rules!$H$9),""))</f>
        <v/>
      </c>
      <c r="G1158">
        <f>IF(A1158="","",IFERROR(INDEX(Crawl!$A1157:$DZ1157,1,Rules!$H$10),""))</f>
        <v/>
      </c>
      <c r="H1158">
        <f>IF(A1158="","",IFERROR(INDEX(Crawl!$A1157:$DZ1157,1,Rules!$H$12),""))</f>
        <v/>
      </c>
      <c r="I1158">
        <f>IF(A1158="","",IF(AND(N(H1158)&gt;0,IFERROR(INDEX(Crawl!$A1157:$DZ1157,1,Rules!$H$11),"")&amp;""&lt;&gt;""),IFERROR(INDEX(Crawl!$A1157:$DZ1157,1,Rules!$H$11),"")&amp;"",IF(AND(ISNUMBER(J1158),N(J1158)&gt;=Rules!$B$12,IFERROR(INDEX(Crawl!$A1157:$DZ1157,1,Rules!$H$13),"")&amp;""&lt;&gt;""),IFERROR(INDEX(Crawl!$A1157:$DZ1157,1,Rules!$H$13),"")&amp;"","")))</f>
        <v/>
      </c>
      <c r="J1158" s="19">
        <f>IF(A1158="","",IF(IFERROR(INDEX(Crawl!$A1157:$DZ1157,1,Rules!$H$14),"")&amp;""="","",IFERROR(INDEX(Crawl!$A1157:$DZ1157,1,Rules!$H$14),"")))</f>
        <v/>
      </c>
      <c r="K1158">
        <f>IF(A1158="","",IFERROR(SUMIFS('GSC current'!$J$2:$J$2001,'GSC current'!$I$2:$I$2001,B1158),0))</f>
        <v/>
      </c>
      <c r="L1158">
        <f>IF(A1158="","",IFERROR(SUMIFS('GSC current'!$K$2:$K$2001,'GSC current'!$I$2:$I$2001,B1158),0))</f>
        <v/>
      </c>
      <c r="M1158" s="20">
        <f>IF(A1158="","",IF(N(L1158)&gt;0,K1158/L1158,""))</f>
        <v/>
      </c>
      <c r="N1158" s="21">
        <f>IF(A1158="","",IF(N(L1158)&gt;0,SUMIFS('GSC current'!$L$2:$L$2001,'GSC current'!$I$2:$I$2001,B1158)/L1158,""))</f>
        <v/>
      </c>
      <c r="O1158">
        <f>IF(A1158="","",IFERROR(SUMIFS('GSC previous'!$J$2:$J$2001,'GSC previous'!$I$2:$I$2001,B1158),0))</f>
        <v/>
      </c>
      <c r="P1158" s="22">
        <f>IF(A1158="","",IF(N(O1158)&gt;0,(K1158-O1158)/O1158,""))</f>
        <v/>
      </c>
      <c r="Q1158">
        <f>IF(A1158="","",IFERROR(SUMIFS(GA4!$P$2:$P$2001,GA4!$O$2:$O$2001,B1158),0))</f>
        <v/>
      </c>
      <c r="R1158" s="23">
        <f>IF(A1158="","",IF(N(Q1158)&gt;0,SUMIFS(GA4!$Q$2:$Q$2001,GA4!$O$2:$O$2001,B1158)/Q1158,""))</f>
        <v/>
      </c>
      <c r="S1158">
        <f>IF(A1158="","",IFERROR(SUMIFS(GA4!$R$2:$R$2001,GA4!$O$2:$O$2001,B1158),0))</f>
        <v/>
      </c>
      <c r="T1158">
        <f>IF(A1158="","",IF(AND(ISNUMBER(F1158),LEFT(C1158&amp;"",1)="2"),IF(F1158&lt;Rules!$B$9,"Yes","No"),"No"))</f>
        <v/>
      </c>
      <c r="U1158">
        <f>IF(A1158="","",IF(AND(N(O1158)&gt;=Rules!$B$8,ISNUMBER(P1158)),IF(P1158&lt;=-Rules!$B$7,"Yes","No"),"No"))</f>
        <v/>
      </c>
      <c r="V1158">
        <f>IF(A1158="","",IF(AND(N(L1158)&gt;=Rules!$B$6,ISNUMBER(N1158)),IF(AND(N1158&gt;=Rules!$B$10,N1158&lt;=Rules!$B$11),"Yes","No"),"No"))</f>
        <v/>
      </c>
      <c r="W1158">
        <f>IF(A1158="","",IF(I1158&lt;&gt;"","Yes","No"))</f>
        <v/>
      </c>
      <c r="X1158">
        <f>IF(I1158="","",IF(SUMIFS($K$3:$K$2002,$A$3:$A$2002,SUBSTITUTE(SUBSTITUTE(I1158,"?","~?"),"*","~*"))&gt;N(K1158),"Yes","No"))</f>
        <v/>
      </c>
      <c r="Y1158">
        <f>IF(A1158="","",IF(N(S1158)&gt;0,"Yes","No"))</f>
        <v/>
      </c>
      <c r="Z1158">
        <f>IF(A1158="","",IF(AND(N(K1158)&lt;Rules!$B$5,N(L1158)&lt;Rules!$B$6,N(Q1158)&lt;Rules!$B$13,Y1158="No"),"Yes","No"))</f>
        <v/>
      </c>
      <c r="AA1158">
        <f>IF(A1158="","",IF(LEFT(C1158&amp;"",1)="3","Redirect",IF(OR(LEFT(C1158&amp;"",1)="4",LEFT(C1158&amp;"",1)="5"),IF(OR(N(K1158)&gt;0,N(AC1158)&gt;=Rules!$B$14),"Redirect","Prune"),IF(D1158="Non-Indexable","Keep",IF(AND(W1158="Yes",X1158="Yes",Y1158="No"),"Merge",IF(OR(U1158="Yes",V1158="Yes",AND(T1158="Yes",N(L1158)&gt;=Rules!$B$6)),"Update",IF(Z1158="Yes",IF(N(AC1158)&gt;=Rules!$B$14,"Redirect","Prune"),"Keep")))))))</f>
        <v/>
      </c>
      <c r="AB1158">
        <f>IF(A1158="","",IF(LEFT(C1158&amp;"",1)="3","Already redirects ("&amp;C1158&amp;"). Update internal links to point at the final URL.",IF(OR(LEFT(C1158&amp;"",1)="4",LEFT(C1158&amp;"",1)="5"),IF(AA1158="Redirect","Returns "&amp;C1158&amp;" but still has "&amp;N(K1158)&amp;" clicks and "&amp;N(AC1158)&amp;" referring domains. 301 it to the closest live page.","Returns "&amp;C1158&amp;" with no clicks or links. Remove internal links and let it 404 or 410."),IF(D1158="Non-Indexable","Non-indexable ("&amp;E1158&amp;"). Keep if that is intentional; otherwise fix the canonical or noindex.",IF(AA1158="Merge","Overlaps with "&amp;I1158&amp;IF(N(J1158)&gt;0," (similarity "&amp;TEXT(J1158,"0.00")&amp;")","")&amp;", which gets more clicks. Merge the useful parts into it and 301 this URL.",IF(AA1158="Update",MID(IF(U1158="Yes","; Clicks down "&amp;TEXT(-P1158,"0%")&amp;" on the previous period","")&amp;IF(V1158="Yes","; Average position "&amp;TEXT(N1158,"0.0")&amp;" on "&amp;TEXT(L1158,"#,##0")&amp;" impressions (striking distance)","")&amp;IF(AND(T1158="Yes",N(L1158)&gt;=Rules!$B$6),"; Thin ("&amp;F1158&amp;" words) but has search demand",""),3,400),IF(AA1158="Prune","Low value: "&amp;N(K1158)&amp;" clicks, "&amp;N(L1158)&amp;" impressions, "&amp;N(Q1158)&amp;" sessions, no key events. Remove or noindex it and update internal links.",IF(AA1158="Redirect","Low value but "&amp;N(AC1158)&amp;" referring domains. 301 it to the closest relevant page to keep those links.",IF(AND(Z1158="No",Y1158="Yes",N(K1158)&lt;Rules!$B$5),"Low search traffic but it converts (key events: "&amp;S1158&amp;"). Keep it and link to it.",IF(W1158="Yes","Stronger than the page it overlaps ("&amp;I1158&amp;"). Keep; merge that page into this one.","Healthy: "&amp;N(K1158)&amp;" clicks"&amp;IF(ISNUMBER(N1158),", average position "&amp;TEXT(N1158,"0.0"),"")&amp;". Keep and monitor."))))))))))</f>
        <v/>
      </c>
      <c r="AE1158">
        <f>IF(A1158="","",IF(AD1158&lt;&gt;"",AD1158,AA1158))</f>
        <v/>
      </c>
    </row>
    <row r="1159">
      <c r="A1159">
        <f>IF(Crawl!A1158="","",Crawl!A1158)</f>
        <v/>
      </c>
      <c r="B1159">
        <f>IF(A1159="","",Crawl!EC1158)</f>
        <v/>
      </c>
      <c r="C1159">
        <f>IF(A1159="","",IFERROR(INDEX(Crawl!$A1158:$DZ1158,1,Rules!$H$6),""))</f>
        <v/>
      </c>
      <c r="D1159">
        <f>IF(A1159="","",IFERROR(INDEX(Crawl!$A1158:$DZ1158,1,Rules!$H$7),"")&amp;"")</f>
        <v/>
      </c>
      <c r="E1159">
        <f>IF(A1159="","",IFERROR(INDEX(Crawl!$A1158:$DZ1158,1,Rules!$H$8),"")&amp;"")</f>
        <v/>
      </c>
      <c r="F1159">
        <f>IF(A1159="","",IFERROR(INDEX(Crawl!$A1158:$DZ1158,1,Rules!$H$9),""))</f>
        <v/>
      </c>
      <c r="G1159">
        <f>IF(A1159="","",IFERROR(INDEX(Crawl!$A1158:$DZ1158,1,Rules!$H$10),""))</f>
        <v/>
      </c>
      <c r="H1159">
        <f>IF(A1159="","",IFERROR(INDEX(Crawl!$A1158:$DZ1158,1,Rules!$H$12),""))</f>
        <v/>
      </c>
      <c r="I1159">
        <f>IF(A1159="","",IF(AND(N(H1159)&gt;0,IFERROR(INDEX(Crawl!$A1158:$DZ1158,1,Rules!$H$11),"")&amp;""&lt;&gt;""),IFERROR(INDEX(Crawl!$A1158:$DZ1158,1,Rules!$H$11),"")&amp;"",IF(AND(ISNUMBER(J1159),N(J1159)&gt;=Rules!$B$12,IFERROR(INDEX(Crawl!$A1158:$DZ1158,1,Rules!$H$13),"")&amp;""&lt;&gt;""),IFERROR(INDEX(Crawl!$A1158:$DZ1158,1,Rules!$H$13),"")&amp;"","")))</f>
        <v/>
      </c>
      <c r="J1159" s="19">
        <f>IF(A1159="","",IF(IFERROR(INDEX(Crawl!$A1158:$DZ1158,1,Rules!$H$14),"")&amp;""="","",IFERROR(INDEX(Crawl!$A1158:$DZ1158,1,Rules!$H$14),"")))</f>
        <v/>
      </c>
      <c r="K1159">
        <f>IF(A1159="","",IFERROR(SUMIFS('GSC current'!$J$2:$J$2001,'GSC current'!$I$2:$I$2001,B1159),0))</f>
        <v/>
      </c>
      <c r="L1159">
        <f>IF(A1159="","",IFERROR(SUMIFS('GSC current'!$K$2:$K$2001,'GSC current'!$I$2:$I$2001,B1159),0))</f>
        <v/>
      </c>
      <c r="M1159" s="20">
        <f>IF(A1159="","",IF(N(L1159)&gt;0,K1159/L1159,""))</f>
        <v/>
      </c>
      <c r="N1159" s="21">
        <f>IF(A1159="","",IF(N(L1159)&gt;0,SUMIFS('GSC current'!$L$2:$L$2001,'GSC current'!$I$2:$I$2001,B1159)/L1159,""))</f>
        <v/>
      </c>
      <c r="O1159">
        <f>IF(A1159="","",IFERROR(SUMIFS('GSC previous'!$J$2:$J$2001,'GSC previous'!$I$2:$I$2001,B1159),0))</f>
        <v/>
      </c>
      <c r="P1159" s="22">
        <f>IF(A1159="","",IF(N(O1159)&gt;0,(K1159-O1159)/O1159,""))</f>
        <v/>
      </c>
      <c r="Q1159">
        <f>IF(A1159="","",IFERROR(SUMIFS(GA4!$P$2:$P$2001,GA4!$O$2:$O$2001,B1159),0))</f>
        <v/>
      </c>
      <c r="R1159" s="23">
        <f>IF(A1159="","",IF(N(Q1159)&gt;0,SUMIFS(GA4!$Q$2:$Q$2001,GA4!$O$2:$O$2001,B1159)/Q1159,""))</f>
        <v/>
      </c>
      <c r="S1159">
        <f>IF(A1159="","",IFERROR(SUMIFS(GA4!$R$2:$R$2001,GA4!$O$2:$O$2001,B1159),0))</f>
        <v/>
      </c>
      <c r="T1159">
        <f>IF(A1159="","",IF(AND(ISNUMBER(F1159),LEFT(C1159&amp;"",1)="2"),IF(F1159&lt;Rules!$B$9,"Yes","No"),"No"))</f>
        <v/>
      </c>
      <c r="U1159">
        <f>IF(A1159="","",IF(AND(N(O1159)&gt;=Rules!$B$8,ISNUMBER(P1159)),IF(P1159&lt;=-Rules!$B$7,"Yes","No"),"No"))</f>
        <v/>
      </c>
      <c r="V1159">
        <f>IF(A1159="","",IF(AND(N(L1159)&gt;=Rules!$B$6,ISNUMBER(N1159)),IF(AND(N1159&gt;=Rules!$B$10,N1159&lt;=Rules!$B$11),"Yes","No"),"No"))</f>
        <v/>
      </c>
      <c r="W1159">
        <f>IF(A1159="","",IF(I1159&lt;&gt;"","Yes","No"))</f>
        <v/>
      </c>
      <c r="X1159">
        <f>IF(I1159="","",IF(SUMIFS($K$3:$K$2002,$A$3:$A$2002,SUBSTITUTE(SUBSTITUTE(I1159,"?","~?"),"*","~*"))&gt;N(K1159),"Yes","No"))</f>
        <v/>
      </c>
      <c r="Y1159">
        <f>IF(A1159="","",IF(N(S1159)&gt;0,"Yes","No"))</f>
        <v/>
      </c>
      <c r="Z1159">
        <f>IF(A1159="","",IF(AND(N(K1159)&lt;Rules!$B$5,N(L1159)&lt;Rules!$B$6,N(Q1159)&lt;Rules!$B$13,Y1159="No"),"Yes","No"))</f>
        <v/>
      </c>
      <c r="AA1159">
        <f>IF(A1159="","",IF(LEFT(C1159&amp;"",1)="3","Redirect",IF(OR(LEFT(C1159&amp;"",1)="4",LEFT(C1159&amp;"",1)="5"),IF(OR(N(K1159)&gt;0,N(AC1159)&gt;=Rules!$B$14),"Redirect","Prune"),IF(D1159="Non-Indexable","Keep",IF(AND(W1159="Yes",X1159="Yes",Y1159="No"),"Merge",IF(OR(U1159="Yes",V1159="Yes",AND(T1159="Yes",N(L1159)&gt;=Rules!$B$6)),"Update",IF(Z1159="Yes",IF(N(AC1159)&gt;=Rules!$B$14,"Redirect","Prune"),"Keep")))))))</f>
        <v/>
      </c>
      <c r="AB1159">
        <f>IF(A1159="","",IF(LEFT(C1159&amp;"",1)="3","Already redirects ("&amp;C1159&amp;"). Update internal links to point at the final URL.",IF(OR(LEFT(C1159&amp;"",1)="4",LEFT(C1159&amp;"",1)="5"),IF(AA1159="Redirect","Returns "&amp;C1159&amp;" but still has "&amp;N(K1159)&amp;" clicks and "&amp;N(AC1159)&amp;" referring domains. 301 it to the closest live page.","Returns "&amp;C1159&amp;" with no clicks or links. Remove internal links and let it 404 or 410."),IF(D1159="Non-Indexable","Non-indexable ("&amp;E1159&amp;"). Keep if that is intentional; otherwise fix the canonical or noindex.",IF(AA1159="Merge","Overlaps with "&amp;I1159&amp;IF(N(J1159)&gt;0," (similarity "&amp;TEXT(J1159,"0.00")&amp;")","")&amp;", which gets more clicks. Merge the useful parts into it and 301 this URL.",IF(AA1159="Update",MID(IF(U1159="Yes","; Clicks down "&amp;TEXT(-P1159,"0%")&amp;" on the previous period","")&amp;IF(V1159="Yes","; Average position "&amp;TEXT(N1159,"0.0")&amp;" on "&amp;TEXT(L1159,"#,##0")&amp;" impressions (striking distance)","")&amp;IF(AND(T1159="Yes",N(L1159)&gt;=Rules!$B$6),"; Thin ("&amp;F1159&amp;" words) but has search demand",""),3,400),IF(AA1159="Prune","Low value: "&amp;N(K1159)&amp;" clicks, "&amp;N(L1159)&amp;" impressions, "&amp;N(Q1159)&amp;" sessions, no key events. Remove or noindex it and update internal links.",IF(AA1159="Redirect","Low value but "&amp;N(AC1159)&amp;" referring domains. 301 it to the closest relevant page to keep those links.",IF(AND(Z1159="No",Y1159="Yes",N(K1159)&lt;Rules!$B$5),"Low search traffic but it converts (key events: "&amp;S1159&amp;"). Keep it and link to it.",IF(W1159="Yes","Stronger than the page it overlaps ("&amp;I1159&amp;"). Keep; merge that page into this one.","Healthy: "&amp;N(K1159)&amp;" clicks"&amp;IF(ISNUMBER(N1159),", average position "&amp;TEXT(N1159,"0.0"),"")&amp;". Keep and monitor."))))))))))</f>
        <v/>
      </c>
      <c r="AE1159">
        <f>IF(A1159="","",IF(AD1159&lt;&gt;"",AD1159,AA1159))</f>
        <v/>
      </c>
    </row>
    <row r="1160">
      <c r="A1160">
        <f>IF(Crawl!A1159="","",Crawl!A1159)</f>
        <v/>
      </c>
      <c r="B1160">
        <f>IF(A1160="","",Crawl!EC1159)</f>
        <v/>
      </c>
      <c r="C1160">
        <f>IF(A1160="","",IFERROR(INDEX(Crawl!$A1159:$DZ1159,1,Rules!$H$6),""))</f>
        <v/>
      </c>
      <c r="D1160">
        <f>IF(A1160="","",IFERROR(INDEX(Crawl!$A1159:$DZ1159,1,Rules!$H$7),"")&amp;"")</f>
        <v/>
      </c>
      <c r="E1160">
        <f>IF(A1160="","",IFERROR(INDEX(Crawl!$A1159:$DZ1159,1,Rules!$H$8),"")&amp;"")</f>
        <v/>
      </c>
      <c r="F1160">
        <f>IF(A1160="","",IFERROR(INDEX(Crawl!$A1159:$DZ1159,1,Rules!$H$9),""))</f>
        <v/>
      </c>
      <c r="G1160">
        <f>IF(A1160="","",IFERROR(INDEX(Crawl!$A1159:$DZ1159,1,Rules!$H$10),""))</f>
        <v/>
      </c>
      <c r="H1160">
        <f>IF(A1160="","",IFERROR(INDEX(Crawl!$A1159:$DZ1159,1,Rules!$H$12),""))</f>
        <v/>
      </c>
      <c r="I1160">
        <f>IF(A1160="","",IF(AND(N(H1160)&gt;0,IFERROR(INDEX(Crawl!$A1159:$DZ1159,1,Rules!$H$11),"")&amp;""&lt;&gt;""),IFERROR(INDEX(Crawl!$A1159:$DZ1159,1,Rules!$H$11),"")&amp;"",IF(AND(ISNUMBER(J1160),N(J1160)&gt;=Rules!$B$12,IFERROR(INDEX(Crawl!$A1159:$DZ1159,1,Rules!$H$13),"")&amp;""&lt;&gt;""),IFERROR(INDEX(Crawl!$A1159:$DZ1159,1,Rules!$H$13),"")&amp;"","")))</f>
        <v/>
      </c>
      <c r="J1160" s="19">
        <f>IF(A1160="","",IF(IFERROR(INDEX(Crawl!$A1159:$DZ1159,1,Rules!$H$14),"")&amp;""="","",IFERROR(INDEX(Crawl!$A1159:$DZ1159,1,Rules!$H$14),"")))</f>
        <v/>
      </c>
      <c r="K1160">
        <f>IF(A1160="","",IFERROR(SUMIFS('GSC current'!$J$2:$J$2001,'GSC current'!$I$2:$I$2001,B1160),0))</f>
        <v/>
      </c>
      <c r="L1160">
        <f>IF(A1160="","",IFERROR(SUMIFS('GSC current'!$K$2:$K$2001,'GSC current'!$I$2:$I$2001,B1160),0))</f>
        <v/>
      </c>
      <c r="M1160" s="20">
        <f>IF(A1160="","",IF(N(L1160)&gt;0,K1160/L1160,""))</f>
        <v/>
      </c>
      <c r="N1160" s="21">
        <f>IF(A1160="","",IF(N(L1160)&gt;0,SUMIFS('GSC current'!$L$2:$L$2001,'GSC current'!$I$2:$I$2001,B1160)/L1160,""))</f>
        <v/>
      </c>
      <c r="O1160">
        <f>IF(A1160="","",IFERROR(SUMIFS('GSC previous'!$J$2:$J$2001,'GSC previous'!$I$2:$I$2001,B1160),0))</f>
        <v/>
      </c>
      <c r="P1160" s="22">
        <f>IF(A1160="","",IF(N(O1160)&gt;0,(K1160-O1160)/O1160,""))</f>
        <v/>
      </c>
      <c r="Q1160">
        <f>IF(A1160="","",IFERROR(SUMIFS(GA4!$P$2:$P$2001,GA4!$O$2:$O$2001,B1160),0))</f>
        <v/>
      </c>
      <c r="R1160" s="23">
        <f>IF(A1160="","",IF(N(Q1160)&gt;0,SUMIFS(GA4!$Q$2:$Q$2001,GA4!$O$2:$O$2001,B1160)/Q1160,""))</f>
        <v/>
      </c>
      <c r="S1160">
        <f>IF(A1160="","",IFERROR(SUMIFS(GA4!$R$2:$R$2001,GA4!$O$2:$O$2001,B1160),0))</f>
        <v/>
      </c>
      <c r="T1160">
        <f>IF(A1160="","",IF(AND(ISNUMBER(F1160),LEFT(C1160&amp;"",1)="2"),IF(F1160&lt;Rules!$B$9,"Yes","No"),"No"))</f>
        <v/>
      </c>
      <c r="U1160">
        <f>IF(A1160="","",IF(AND(N(O1160)&gt;=Rules!$B$8,ISNUMBER(P1160)),IF(P1160&lt;=-Rules!$B$7,"Yes","No"),"No"))</f>
        <v/>
      </c>
      <c r="V1160">
        <f>IF(A1160="","",IF(AND(N(L1160)&gt;=Rules!$B$6,ISNUMBER(N1160)),IF(AND(N1160&gt;=Rules!$B$10,N1160&lt;=Rules!$B$11),"Yes","No"),"No"))</f>
        <v/>
      </c>
      <c r="W1160">
        <f>IF(A1160="","",IF(I1160&lt;&gt;"","Yes","No"))</f>
        <v/>
      </c>
      <c r="X1160">
        <f>IF(I1160="","",IF(SUMIFS($K$3:$K$2002,$A$3:$A$2002,SUBSTITUTE(SUBSTITUTE(I1160,"?","~?"),"*","~*"))&gt;N(K1160),"Yes","No"))</f>
        <v/>
      </c>
      <c r="Y1160">
        <f>IF(A1160="","",IF(N(S1160)&gt;0,"Yes","No"))</f>
        <v/>
      </c>
      <c r="Z1160">
        <f>IF(A1160="","",IF(AND(N(K1160)&lt;Rules!$B$5,N(L1160)&lt;Rules!$B$6,N(Q1160)&lt;Rules!$B$13,Y1160="No"),"Yes","No"))</f>
        <v/>
      </c>
      <c r="AA1160">
        <f>IF(A1160="","",IF(LEFT(C1160&amp;"",1)="3","Redirect",IF(OR(LEFT(C1160&amp;"",1)="4",LEFT(C1160&amp;"",1)="5"),IF(OR(N(K1160)&gt;0,N(AC1160)&gt;=Rules!$B$14),"Redirect","Prune"),IF(D1160="Non-Indexable","Keep",IF(AND(W1160="Yes",X1160="Yes",Y1160="No"),"Merge",IF(OR(U1160="Yes",V1160="Yes",AND(T1160="Yes",N(L1160)&gt;=Rules!$B$6)),"Update",IF(Z1160="Yes",IF(N(AC1160)&gt;=Rules!$B$14,"Redirect","Prune"),"Keep")))))))</f>
        <v/>
      </c>
      <c r="AB1160">
        <f>IF(A1160="","",IF(LEFT(C1160&amp;"",1)="3","Already redirects ("&amp;C1160&amp;"). Update internal links to point at the final URL.",IF(OR(LEFT(C1160&amp;"",1)="4",LEFT(C1160&amp;"",1)="5"),IF(AA1160="Redirect","Returns "&amp;C1160&amp;" but still has "&amp;N(K1160)&amp;" clicks and "&amp;N(AC1160)&amp;" referring domains. 301 it to the closest live page.","Returns "&amp;C1160&amp;" with no clicks or links. Remove internal links and let it 404 or 410."),IF(D1160="Non-Indexable","Non-indexable ("&amp;E1160&amp;"). Keep if that is intentional; otherwise fix the canonical or noindex.",IF(AA1160="Merge","Overlaps with "&amp;I1160&amp;IF(N(J1160)&gt;0," (similarity "&amp;TEXT(J1160,"0.00")&amp;")","")&amp;", which gets more clicks. Merge the useful parts into it and 301 this URL.",IF(AA1160="Update",MID(IF(U1160="Yes","; Clicks down "&amp;TEXT(-P1160,"0%")&amp;" on the previous period","")&amp;IF(V1160="Yes","; Average position "&amp;TEXT(N1160,"0.0")&amp;" on "&amp;TEXT(L1160,"#,##0")&amp;" impressions (striking distance)","")&amp;IF(AND(T1160="Yes",N(L1160)&gt;=Rules!$B$6),"; Thin ("&amp;F1160&amp;" words) but has search demand",""),3,400),IF(AA1160="Prune","Low value: "&amp;N(K1160)&amp;" clicks, "&amp;N(L1160)&amp;" impressions, "&amp;N(Q1160)&amp;" sessions, no key events. Remove or noindex it and update internal links.",IF(AA1160="Redirect","Low value but "&amp;N(AC1160)&amp;" referring domains. 301 it to the closest relevant page to keep those links.",IF(AND(Z1160="No",Y1160="Yes",N(K1160)&lt;Rules!$B$5),"Low search traffic but it converts (key events: "&amp;S1160&amp;"). Keep it and link to it.",IF(W1160="Yes","Stronger than the page it overlaps ("&amp;I1160&amp;"). Keep; merge that page into this one.","Healthy: "&amp;N(K1160)&amp;" clicks"&amp;IF(ISNUMBER(N1160),", average position "&amp;TEXT(N1160,"0.0"),"")&amp;". Keep and monitor."))))))))))</f>
        <v/>
      </c>
      <c r="AE1160">
        <f>IF(A1160="","",IF(AD1160&lt;&gt;"",AD1160,AA1160))</f>
        <v/>
      </c>
    </row>
    <row r="1161">
      <c r="A1161">
        <f>IF(Crawl!A1160="","",Crawl!A1160)</f>
        <v/>
      </c>
      <c r="B1161">
        <f>IF(A1161="","",Crawl!EC1160)</f>
        <v/>
      </c>
      <c r="C1161">
        <f>IF(A1161="","",IFERROR(INDEX(Crawl!$A1160:$DZ1160,1,Rules!$H$6),""))</f>
        <v/>
      </c>
      <c r="D1161">
        <f>IF(A1161="","",IFERROR(INDEX(Crawl!$A1160:$DZ1160,1,Rules!$H$7),"")&amp;"")</f>
        <v/>
      </c>
      <c r="E1161">
        <f>IF(A1161="","",IFERROR(INDEX(Crawl!$A1160:$DZ1160,1,Rules!$H$8),"")&amp;"")</f>
        <v/>
      </c>
      <c r="F1161">
        <f>IF(A1161="","",IFERROR(INDEX(Crawl!$A1160:$DZ1160,1,Rules!$H$9),""))</f>
        <v/>
      </c>
      <c r="G1161">
        <f>IF(A1161="","",IFERROR(INDEX(Crawl!$A1160:$DZ1160,1,Rules!$H$10),""))</f>
        <v/>
      </c>
      <c r="H1161">
        <f>IF(A1161="","",IFERROR(INDEX(Crawl!$A1160:$DZ1160,1,Rules!$H$12),""))</f>
        <v/>
      </c>
      <c r="I1161">
        <f>IF(A1161="","",IF(AND(N(H1161)&gt;0,IFERROR(INDEX(Crawl!$A1160:$DZ1160,1,Rules!$H$11),"")&amp;""&lt;&gt;""),IFERROR(INDEX(Crawl!$A1160:$DZ1160,1,Rules!$H$11),"")&amp;"",IF(AND(ISNUMBER(J1161),N(J1161)&gt;=Rules!$B$12,IFERROR(INDEX(Crawl!$A1160:$DZ1160,1,Rules!$H$13),"")&amp;""&lt;&gt;""),IFERROR(INDEX(Crawl!$A1160:$DZ1160,1,Rules!$H$13),"")&amp;"","")))</f>
        <v/>
      </c>
      <c r="J1161" s="19">
        <f>IF(A1161="","",IF(IFERROR(INDEX(Crawl!$A1160:$DZ1160,1,Rules!$H$14),"")&amp;""="","",IFERROR(INDEX(Crawl!$A1160:$DZ1160,1,Rules!$H$14),"")))</f>
        <v/>
      </c>
      <c r="K1161">
        <f>IF(A1161="","",IFERROR(SUMIFS('GSC current'!$J$2:$J$2001,'GSC current'!$I$2:$I$2001,B1161),0))</f>
        <v/>
      </c>
      <c r="L1161">
        <f>IF(A1161="","",IFERROR(SUMIFS('GSC current'!$K$2:$K$2001,'GSC current'!$I$2:$I$2001,B1161),0))</f>
        <v/>
      </c>
      <c r="M1161" s="20">
        <f>IF(A1161="","",IF(N(L1161)&gt;0,K1161/L1161,""))</f>
        <v/>
      </c>
      <c r="N1161" s="21">
        <f>IF(A1161="","",IF(N(L1161)&gt;0,SUMIFS('GSC current'!$L$2:$L$2001,'GSC current'!$I$2:$I$2001,B1161)/L1161,""))</f>
        <v/>
      </c>
      <c r="O1161">
        <f>IF(A1161="","",IFERROR(SUMIFS('GSC previous'!$J$2:$J$2001,'GSC previous'!$I$2:$I$2001,B1161),0))</f>
        <v/>
      </c>
      <c r="P1161" s="22">
        <f>IF(A1161="","",IF(N(O1161)&gt;0,(K1161-O1161)/O1161,""))</f>
        <v/>
      </c>
      <c r="Q1161">
        <f>IF(A1161="","",IFERROR(SUMIFS(GA4!$P$2:$P$2001,GA4!$O$2:$O$2001,B1161),0))</f>
        <v/>
      </c>
      <c r="R1161" s="23">
        <f>IF(A1161="","",IF(N(Q1161)&gt;0,SUMIFS(GA4!$Q$2:$Q$2001,GA4!$O$2:$O$2001,B1161)/Q1161,""))</f>
        <v/>
      </c>
      <c r="S1161">
        <f>IF(A1161="","",IFERROR(SUMIFS(GA4!$R$2:$R$2001,GA4!$O$2:$O$2001,B1161),0))</f>
        <v/>
      </c>
      <c r="T1161">
        <f>IF(A1161="","",IF(AND(ISNUMBER(F1161),LEFT(C1161&amp;"",1)="2"),IF(F1161&lt;Rules!$B$9,"Yes","No"),"No"))</f>
        <v/>
      </c>
      <c r="U1161">
        <f>IF(A1161="","",IF(AND(N(O1161)&gt;=Rules!$B$8,ISNUMBER(P1161)),IF(P1161&lt;=-Rules!$B$7,"Yes","No"),"No"))</f>
        <v/>
      </c>
      <c r="V1161">
        <f>IF(A1161="","",IF(AND(N(L1161)&gt;=Rules!$B$6,ISNUMBER(N1161)),IF(AND(N1161&gt;=Rules!$B$10,N1161&lt;=Rules!$B$11),"Yes","No"),"No"))</f>
        <v/>
      </c>
      <c r="W1161">
        <f>IF(A1161="","",IF(I1161&lt;&gt;"","Yes","No"))</f>
        <v/>
      </c>
      <c r="X1161">
        <f>IF(I1161="","",IF(SUMIFS($K$3:$K$2002,$A$3:$A$2002,SUBSTITUTE(SUBSTITUTE(I1161,"?","~?"),"*","~*"))&gt;N(K1161),"Yes","No"))</f>
        <v/>
      </c>
      <c r="Y1161">
        <f>IF(A1161="","",IF(N(S1161)&gt;0,"Yes","No"))</f>
        <v/>
      </c>
      <c r="Z1161">
        <f>IF(A1161="","",IF(AND(N(K1161)&lt;Rules!$B$5,N(L1161)&lt;Rules!$B$6,N(Q1161)&lt;Rules!$B$13,Y1161="No"),"Yes","No"))</f>
        <v/>
      </c>
      <c r="AA1161">
        <f>IF(A1161="","",IF(LEFT(C1161&amp;"",1)="3","Redirect",IF(OR(LEFT(C1161&amp;"",1)="4",LEFT(C1161&amp;"",1)="5"),IF(OR(N(K1161)&gt;0,N(AC1161)&gt;=Rules!$B$14),"Redirect","Prune"),IF(D1161="Non-Indexable","Keep",IF(AND(W1161="Yes",X1161="Yes",Y1161="No"),"Merge",IF(OR(U1161="Yes",V1161="Yes",AND(T1161="Yes",N(L1161)&gt;=Rules!$B$6)),"Update",IF(Z1161="Yes",IF(N(AC1161)&gt;=Rules!$B$14,"Redirect","Prune"),"Keep")))))))</f>
        <v/>
      </c>
      <c r="AB1161">
        <f>IF(A1161="","",IF(LEFT(C1161&amp;"",1)="3","Already redirects ("&amp;C1161&amp;"). Update internal links to point at the final URL.",IF(OR(LEFT(C1161&amp;"",1)="4",LEFT(C1161&amp;"",1)="5"),IF(AA1161="Redirect","Returns "&amp;C1161&amp;" but still has "&amp;N(K1161)&amp;" clicks and "&amp;N(AC1161)&amp;" referring domains. 301 it to the closest live page.","Returns "&amp;C1161&amp;" with no clicks or links. Remove internal links and let it 404 or 410."),IF(D1161="Non-Indexable","Non-indexable ("&amp;E1161&amp;"). Keep if that is intentional; otherwise fix the canonical or noindex.",IF(AA1161="Merge","Overlaps with "&amp;I1161&amp;IF(N(J1161)&gt;0," (similarity "&amp;TEXT(J1161,"0.00")&amp;")","")&amp;", which gets more clicks. Merge the useful parts into it and 301 this URL.",IF(AA1161="Update",MID(IF(U1161="Yes","; Clicks down "&amp;TEXT(-P1161,"0%")&amp;" on the previous period","")&amp;IF(V1161="Yes","; Average position "&amp;TEXT(N1161,"0.0")&amp;" on "&amp;TEXT(L1161,"#,##0")&amp;" impressions (striking distance)","")&amp;IF(AND(T1161="Yes",N(L1161)&gt;=Rules!$B$6),"; Thin ("&amp;F1161&amp;" words) but has search demand",""),3,400),IF(AA1161="Prune","Low value: "&amp;N(K1161)&amp;" clicks, "&amp;N(L1161)&amp;" impressions, "&amp;N(Q1161)&amp;" sessions, no key events. Remove or noindex it and update internal links.",IF(AA1161="Redirect","Low value but "&amp;N(AC1161)&amp;" referring domains. 301 it to the closest relevant page to keep those links.",IF(AND(Z1161="No",Y1161="Yes",N(K1161)&lt;Rules!$B$5),"Low search traffic but it converts (key events: "&amp;S1161&amp;"). Keep it and link to it.",IF(W1161="Yes","Stronger than the page it overlaps ("&amp;I1161&amp;"). Keep; merge that page into this one.","Healthy: "&amp;N(K1161)&amp;" clicks"&amp;IF(ISNUMBER(N1161),", average position "&amp;TEXT(N1161,"0.0"),"")&amp;". Keep and monitor."))))))))))</f>
        <v/>
      </c>
      <c r="AE1161">
        <f>IF(A1161="","",IF(AD1161&lt;&gt;"",AD1161,AA1161))</f>
        <v/>
      </c>
    </row>
    <row r="1162">
      <c r="A1162">
        <f>IF(Crawl!A1161="","",Crawl!A1161)</f>
        <v/>
      </c>
      <c r="B1162">
        <f>IF(A1162="","",Crawl!EC1161)</f>
        <v/>
      </c>
      <c r="C1162">
        <f>IF(A1162="","",IFERROR(INDEX(Crawl!$A1161:$DZ1161,1,Rules!$H$6),""))</f>
        <v/>
      </c>
      <c r="D1162">
        <f>IF(A1162="","",IFERROR(INDEX(Crawl!$A1161:$DZ1161,1,Rules!$H$7),"")&amp;"")</f>
        <v/>
      </c>
      <c r="E1162">
        <f>IF(A1162="","",IFERROR(INDEX(Crawl!$A1161:$DZ1161,1,Rules!$H$8),"")&amp;"")</f>
        <v/>
      </c>
      <c r="F1162">
        <f>IF(A1162="","",IFERROR(INDEX(Crawl!$A1161:$DZ1161,1,Rules!$H$9),""))</f>
        <v/>
      </c>
      <c r="G1162">
        <f>IF(A1162="","",IFERROR(INDEX(Crawl!$A1161:$DZ1161,1,Rules!$H$10),""))</f>
        <v/>
      </c>
      <c r="H1162">
        <f>IF(A1162="","",IFERROR(INDEX(Crawl!$A1161:$DZ1161,1,Rules!$H$12),""))</f>
        <v/>
      </c>
      <c r="I1162">
        <f>IF(A1162="","",IF(AND(N(H1162)&gt;0,IFERROR(INDEX(Crawl!$A1161:$DZ1161,1,Rules!$H$11),"")&amp;""&lt;&gt;""),IFERROR(INDEX(Crawl!$A1161:$DZ1161,1,Rules!$H$11),"")&amp;"",IF(AND(ISNUMBER(J1162),N(J1162)&gt;=Rules!$B$12,IFERROR(INDEX(Crawl!$A1161:$DZ1161,1,Rules!$H$13),"")&amp;""&lt;&gt;""),IFERROR(INDEX(Crawl!$A1161:$DZ1161,1,Rules!$H$13),"")&amp;"","")))</f>
        <v/>
      </c>
      <c r="J1162" s="19">
        <f>IF(A1162="","",IF(IFERROR(INDEX(Crawl!$A1161:$DZ1161,1,Rules!$H$14),"")&amp;""="","",IFERROR(INDEX(Crawl!$A1161:$DZ1161,1,Rules!$H$14),"")))</f>
        <v/>
      </c>
      <c r="K1162">
        <f>IF(A1162="","",IFERROR(SUMIFS('GSC current'!$J$2:$J$2001,'GSC current'!$I$2:$I$2001,B1162),0))</f>
        <v/>
      </c>
      <c r="L1162">
        <f>IF(A1162="","",IFERROR(SUMIFS('GSC current'!$K$2:$K$2001,'GSC current'!$I$2:$I$2001,B1162),0))</f>
        <v/>
      </c>
      <c r="M1162" s="20">
        <f>IF(A1162="","",IF(N(L1162)&gt;0,K1162/L1162,""))</f>
        <v/>
      </c>
      <c r="N1162" s="21">
        <f>IF(A1162="","",IF(N(L1162)&gt;0,SUMIFS('GSC current'!$L$2:$L$2001,'GSC current'!$I$2:$I$2001,B1162)/L1162,""))</f>
        <v/>
      </c>
      <c r="O1162">
        <f>IF(A1162="","",IFERROR(SUMIFS('GSC previous'!$J$2:$J$2001,'GSC previous'!$I$2:$I$2001,B1162),0))</f>
        <v/>
      </c>
      <c r="P1162" s="22">
        <f>IF(A1162="","",IF(N(O1162)&gt;0,(K1162-O1162)/O1162,""))</f>
        <v/>
      </c>
      <c r="Q1162">
        <f>IF(A1162="","",IFERROR(SUMIFS(GA4!$P$2:$P$2001,GA4!$O$2:$O$2001,B1162),0))</f>
        <v/>
      </c>
      <c r="R1162" s="23">
        <f>IF(A1162="","",IF(N(Q1162)&gt;0,SUMIFS(GA4!$Q$2:$Q$2001,GA4!$O$2:$O$2001,B1162)/Q1162,""))</f>
        <v/>
      </c>
      <c r="S1162">
        <f>IF(A1162="","",IFERROR(SUMIFS(GA4!$R$2:$R$2001,GA4!$O$2:$O$2001,B1162),0))</f>
        <v/>
      </c>
      <c r="T1162">
        <f>IF(A1162="","",IF(AND(ISNUMBER(F1162),LEFT(C1162&amp;"",1)="2"),IF(F1162&lt;Rules!$B$9,"Yes","No"),"No"))</f>
        <v/>
      </c>
      <c r="U1162">
        <f>IF(A1162="","",IF(AND(N(O1162)&gt;=Rules!$B$8,ISNUMBER(P1162)),IF(P1162&lt;=-Rules!$B$7,"Yes","No"),"No"))</f>
        <v/>
      </c>
      <c r="V1162">
        <f>IF(A1162="","",IF(AND(N(L1162)&gt;=Rules!$B$6,ISNUMBER(N1162)),IF(AND(N1162&gt;=Rules!$B$10,N1162&lt;=Rules!$B$11),"Yes","No"),"No"))</f>
        <v/>
      </c>
      <c r="W1162">
        <f>IF(A1162="","",IF(I1162&lt;&gt;"","Yes","No"))</f>
        <v/>
      </c>
      <c r="X1162">
        <f>IF(I1162="","",IF(SUMIFS($K$3:$K$2002,$A$3:$A$2002,SUBSTITUTE(SUBSTITUTE(I1162,"?","~?"),"*","~*"))&gt;N(K1162),"Yes","No"))</f>
        <v/>
      </c>
      <c r="Y1162">
        <f>IF(A1162="","",IF(N(S1162)&gt;0,"Yes","No"))</f>
        <v/>
      </c>
      <c r="Z1162">
        <f>IF(A1162="","",IF(AND(N(K1162)&lt;Rules!$B$5,N(L1162)&lt;Rules!$B$6,N(Q1162)&lt;Rules!$B$13,Y1162="No"),"Yes","No"))</f>
        <v/>
      </c>
      <c r="AA1162">
        <f>IF(A1162="","",IF(LEFT(C1162&amp;"",1)="3","Redirect",IF(OR(LEFT(C1162&amp;"",1)="4",LEFT(C1162&amp;"",1)="5"),IF(OR(N(K1162)&gt;0,N(AC1162)&gt;=Rules!$B$14),"Redirect","Prune"),IF(D1162="Non-Indexable","Keep",IF(AND(W1162="Yes",X1162="Yes",Y1162="No"),"Merge",IF(OR(U1162="Yes",V1162="Yes",AND(T1162="Yes",N(L1162)&gt;=Rules!$B$6)),"Update",IF(Z1162="Yes",IF(N(AC1162)&gt;=Rules!$B$14,"Redirect","Prune"),"Keep")))))))</f>
        <v/>
      </c>
      <c r="AB1162">
        <f>IF(A1162="","",IF(LEFT(C1162&amp;"",1)="3","Already redirects ("&amp;C1162&amp;"). Update internal links to point at the final URL.",IF(OR(LEFT(C1162&amp;"",1)="4",LEFT(C1162&amp;"",1)="5"),IF(AA1162="Redirect","Returns "&amp;C1162&amp;" but still has "&amp;N(K1162)&amp;" clicks and "&amp;N(AC1162)&amp;" referring domains. 301 it to the closest live page.","Returns "&amp;C1162&amp;" with no clicks or links. Remove internal links and let it 404 or 410."),IF(D1162="Non-Indexable","Non-indexable ("&amp;E1162&amp;"). Keep if that is intentional; otherwise fix the canonical or noindex.",IF(AA1162="Merge","Overlaps with "&amp;I1162&amp;IF(N(J1162)&gt;0," (similarity "&amp;TEXT(J1162,"0.00")&amp;")","")&amp;", which gets more clicks. Merge the useful parts into it and 301 this URL.",IF(AA1162="Update",MID(IF(U1162="Yes","; Clicks down "&amp;TEXT(-P1162,"0%")&amp;" on the previous period","")&amp;IF(V1162="Yes","; Average position "&amp;TEXT(N1162,"0.0")&amp;" on "&amp;TEXT(L1162,"#,##0")&amp;" impressions (striking distance)","")&amp;IF(AND(T1162="Yes",N(L1162)&gt;=Rules!$B$6),"; Thin ("&amp;F1162&amp;" words) but has search demand",""),3,400),IF(AA1162="Prune","Low value: "&amp;N(K1162)&amp;" clicks, "&amp;N(L1162)&amp;" impressions, "&amp;N(Q1162)&amp;" sessions, no key events. Remove or noindex it and update internal links.",IF(AA1162="Redirect","Low value but "&amp;N(AC1162)&amp;" referring domains. 301 it to the closest relevant page to keep those links.",IF(AND(Z1162="No",Y1162="Yes",N(K1162)&lt;Rules!$B$5),"Low search traffic but it converts (key events: "&amp;S1162&amp;"). Keep it and link to it.",IF(W1162="Yes","Stronger than the page it overlaps ("&amp;I1162&amp;"). Keep; merge that page into this one.","Healthy: "&amp;N(K1162)&amp;" clicks"&amp;IF(ISNUMBER(N1162),", average position "&amp;TEXT(N1162,"0.0"),"")&amp;". Keep and monitor."))))))))))</f>
        <v/>
      </c>
      <c r="AE1162">
        <f>IF(A1162="","",IF(AD1162&lt;&gt;"",AD1162,AA1162))</f>
        <v/>
      </c>
    </row>
    <row r="1163">
      <c r="A1163">
        <f>IF(Crawl!A1162="","",Crawl!A1162)</f>
        <v/>
      </c>
      <c r="B1163">
        <f>IF(A1163="","",Crawl!EC1162)</f>
        <v/>
      </c>
      <c r="C1163">
        <f>IF(A1163="","",IFERROR(INDEX(Crawl!$A1162:$DZ1162,1,Rules!$H$6),""))</f>
        <v/>
      </c>
      <c r="D1163">
        <f>IF(A1163="","",IFERROR(INDEX(Crawl!$A1162:$DZ1162,1,Rules!$H$7),"")&amp;"")</f>
        <v/>
      </c>
      <c r="E1163">
        <f>IF(A1163="","",IFERROR(INDEX(Crawl!$A1162:$DZ1162,1,Rules!$H$8),"")&amp;"")</f>
        <v/>
      </c>
      <c r="F1163">
        <f>IF(A1163="","",IFERROR(INDEX(Crawl!$A1162:$DZ1162,1,Rules!$H$9),""))</f>
        <v/>
      </c>
      <c r="G1163">
        <f>IF(A1163="","",IFERROR(INDEX(Crawl!$A1162:$DZ1162,1,Rules!$H$10),""))</f>
        <v/>
      </c>
      <c r="H1163">
        <f>IF(A1163="","",IFERROR(INDEX(Crawl!$A1162:$DZ1162,1,Rules!$H$12),""))</f>
        <v/>
      </c>
      <c r="I1163">
        <f>IF(A1163="","",IF(AND(N(H1163)&gt;0,IFERROR(INDEX(Crawl!$A1162:$DZ1162,1,Rules!$H$11),"")&amp;""&lt;&gt;""),IFERROR(INDEX(Crawl!$A1162:$DZ1162,1,Rules!$H$11),"")&amp;"",IF(AND(ISNUMBER(J1163),N(J1163)&gt;=Rules!$B$12,IFERROR(INDEX(Crawl!$A1162:$DZ1162,1,Rules!$H$13),"")&amp;""&lt;&gt;""),IFERROR(INDEX(Crawl!$A1162:$DZ1162,1,Rules!$H$13),"")&amp;"","")))</f>
        <v/>
      </c>
      <c r="J1163" s="19">
        <f>IF(A1163="","",IF(IFERROR(INDEX(Crawl!$A1162:$DZ1162,1,Rules!$H$14),"")&amp;""="","",IFERROR(INDEX(Crawl!$A1162:$DZ1162,1,Rules!$H$14),"")))</f>
        <v/>
      </c>
      <c r="K1163">
        <f>IF(A1163="","",IFERROR(SUMIFS('GSC current'!$J$2:$J$2001,'GSC current'!$I$2:$I$2001,B1163),0))</f>
        <v/>
      </c>
      <c r="L1163">
        <f>IF(A1163="","",IFERROR(SUMIFS('GSC current'!$K$2:$K$2001,'GSC current'!$I$2:$I$2001,B1163),0))</f>
        <v/>
      </c>
      <c r="M1163" s="20">
        <f>IF(A1163="","",IF(N(L1163)&gt;0,K1163/L1163,""))</f>
        <v/>
      </c>
      <c r="N1163" s="21">
        <f>IF(A1163="","",IF(N(L1163)&gt;0,SUMIFS('GSC current'!$L$2:$L$2001,'GSC current'!$I$2:$I$2001,B1163)/L1163,""))</f>
        <v/>
      </c>
      <c r="O1163">
        <f>IF(A1163="","",IFERROR(SUMIFS('GSC previous'!$J$2:$J$2001,'GSC previous'!$I$2:$I$2001,B1163),0))</f>
        <v/>
      </c>
      <c r="P1163" s="22">
        <f>IF(A1163="","",IF(N(O1163)&gt;0,(K1163-O1163)/O1163,""))</f>
        <v/>
      </c>
      <c r="Q1163">
        <f>IF(A1163="","",IFERROR(SUMIFS(GA4!$P$2:$P$2001,GA4!$O$2:$O$2001,B1163),0))</f>
        <v/>
      </c>
      <c r="R1163" s="23">
        <f>IF(A1163="","",IF(N(Q1163)&gt;0,SUMIFS(GA4!$Q$2:$Q$2001,GA4!$O$2:$O$2001,B1163)/Q1163,""))</f>
        <v/>
      </c>
      <c r="S1163">
        <f>IF(A1163="","",IFERROR(SUMIFS(GA4!$R$2:$R$2001,GA4!$O$2:$O$2001,B1163),0))</f>
        <v/>
      </c>
      <c r="T1163">
        <f>IF(A1163="","",IF(AND(ISNUMBER(F1163),LEFT(C1163&amp;"",1)="2"),IF(F1163&lt;Rules!$B$9,"Yes","No"),"No"))</f>
        <v/>
      </c>
      <c r="U1163">
        <f>IF(A1163="","",IF(AND(N(O1163)&gt;=Rules!$B$8,ISNUMBER(P1163)),IF(P1163&lt;=-Rules!$B$7,"Yes","No"),"No"))</f>
        <v/>
      </c>
      <c r="V1163">
        <f>IF(A1163="","",IF(AND(N(L1163)&gt;=Rules!$B$6,ISNUMBER(N1163)),IF(AND(N1163&gt;=Rules!$B$10,N1163&lt;=Rules!$B$11),"Yes","No"),"No"))</f>
        <v/>
      </c>
      <c r="W1163">
        <f>IF(A1163="","",IF(I1163&lt;&gt;"","Yes","No"))</f>
        <v/>
      </c>
      <c r="X1163">
        <f>IF(I1163="","",IF(SUMIFS($K$3:$K$2002,$A$3:$A$2002,SUBSTITUTE(SUBSTITUTE(I1163,"?","~?"),"*","~*"))&gt;N(K1163),"Yes","No"))</f>
        <v/>
      </c>
      <c r="Y1163">
        <f>IF(A1163="","",IF(N(S1163)&gt;0,"Yes","No"))</f>
        <v/>
      </c>
      <c r="Z1163">
        <f>IF(A1163="","",IF(AND(N(K1163)&lt;Rules!$B$5,N(L1163)&lt;Rules!$B$6,N(Q1163)&lt;Rules!$B$13,Y1163="No"),"Yes","No"))</f>
        <v/>
      </c>
      <c r="AA1163">
        <f>IF(A1163="","",IF(LEFT(C1163&amp;"",1)="3","Redirect",IF(OR(LEFT(C1163&amp;"",1)="4",LEFT(C1163&amp;"",1)="5"),IF(OR(N(K1163)&gt;0,N(AC1163)&gt;=Rules!$B$14),"Redirect","Prune"),IF(D1163="Non-Indexable","Keep",IF(AND(W1163="Yes",X1163="Yes",Y1163="No"),"Merge",IF(OR(U1163="Yes",V1163="Yes",AND(T1163="Yes",N(L1163)&gt;=Rules!$B$6)),"Update",IF(Z1163="Yes",IF(N(AC1163)&gt;=Rules!$B$14,"Redirect","Prune"),"Keep")))))))</f>
        <v/>
      </c>
      <c r="AB1163">
        <f>IF(A1163="","",IF(LEFT(C1163&amp;"",1)="3","Already redirects ("&amp;C1163&amp;"). Update internal links to point at the final URL.",IF(OR(LEFT(C1163&amp;"",1)="4",LEFT(C1163&amp;"",1)="5"),IF(AA1163="Redirect","Returns "&amp;C1163&amp;" but still has "&amp;N(K1163)&amp;" clicks and "&amp;N(AC1163)&amp;" referring domains. 301 it to the closest live page.","Returns "&amp;C1163&amp;" with no clicks or links. Remove internal links and let it 404 or 410."),IF(D1163="Non-Indexable","Non-indexable ("&amp;E1163&amp;"). Keep if that is intentional; otherwise fix the canonical or noindex.",IF(AA1163="Merge","Overlaps with "&amp;I1163&amp;IF(N(J1163)&gt;0," (similarity "&amp;TEXT(J1163,"0.00")&amp;")","")&amp;", which gets more clicks. Merge the useful parts into it and 301 this URL.",IF(AA1163="Update",MID(IF(U1163="Yes","; Clicks down "&amp;TEXT(-P1163,"0%")&amp;" on the previous period","")&amp;IF(V1163="Yes","; Average position "&amp;TEXT(N1163,"0.0")&amp;" on "&amp;TEXT(L1163,"#,##0")&amp;" impressions (striking distance)","")&amp;IF(AND(T1163="Yes",N(L1163)&gt;=Rules!$B$6),"; Thin ("&amp;F1163&amp;" words) but has search demand",""),3,400),IF(AA1163="Prune","Low value: "&amp;N(K1163)&amp;" clicks, "&amp;N(L1163)&amp;" impressions, "&amp;N(Q1163)&amp;" sessions, no key events. Remove or noindex it and update internal links.",IF(AA1163="Redirect","Low value but "&amp;N(AC1163)&amp;" referring domains. 301 it to the closest relevant page to keep those links.",IF(AND(Z1163="No",Y1163="Yes",N(K1163)&lt;Rules!$B$5),"Low search traffic but it converts (key events: "&amp;S1163&amp;"). Keep it and link to it.",IF(W1163="Yes","Stronger than the page it overlaps ("&amp;I1163&amp;"). Keep; merge that page into this one.","Healthy: "&amp;N(K1163)&amp;" clicks"&amp;IF(ISNUMBER(N1163),", average position "&amp;TEXT(N1163,"0.0"),"")&amp;". Keep and monitor."))))))))))</f>
        <v/>
      </c>
      <c r="AE1163">
        <f>IF(A1163="","",IF(AD1163&lt;&gt;"",AD1163,AA1163))</f>
        <v/>
      </c>
    </row>
    <row r="1164">
      <c r="A1164">
        <f>IF(Crawl!A1163="","",Crawl!A1163)</f>
        <v/>
      </c>
      <c r="B1164">
        <f>IF(A1164="","",Crawl!EC1163)</f>
        <v/>
      </c>
      <c r="C1164">
        <f>IF(A1164="","",IFERROR(INDEX(Crawl!$A1163:$DZ1163,1,Rules!$H$6),""))</f>
        <v/>
      </c>
      <c r="D1164">
        <f>IF(A1164="","",IFERROR(INDEX(Crawl!$A1163:$DZ1163,1,Rules!$H$7),"")&amp;"")</f>
        <v/>
      </c>
      <c r="E1164">
        <f>IF(A1164="","",IFERROR(INDEX(Crawl!$A1163:$DZ1163,1,Rules!$H$8),"")&amp;"")</f>
        <v/>
      </c>
      <c r="F1164">
        <f>IF(A1164="","",IFERROR(INDEX(Crawl!$A1163:$DZ1163,1,Rules!$H$9),""))</f>
        <v/>
      </c>
      <c r="G1164">
        <f>IF(A1164="","",IFERROR(INDEX(Crawl!$A1163:$DZ1163,1,Rules!$H$10),""))</f>
        <v/>
      </c>
      <c r="H1164">
        <f>IF(A1164="","",IFERROR(INDEX(Crawl!$A1163:$DZ1163,1,Rules!$H$12),""))</f>
        <v/>
      </c>
      <c r="I1164">
        <f>IF(A1164="","",IF(AND(N(H1164)&gt;0,IFERROR(INDEX(Crawl!$A1163:$DZ1163,1,Rules!$H$11),"")&amp;""&lt;&gt;""),IFERROR(INDEX(Crawl!$A1163:$DZ1163,1,Rules!$H$11),"")&amp;"",IF(AND(ISNUMBER(J1164),N(J1164)&gt;=Rules!$B$12,IFERROR(INDEX(Crawl!$A1163:$DZ1163,1,Rules!$H$13),"")&amp;""&lt;&gt;""),IFERROR(INDEX(Crawl!$A1163:$DZ1163,1,Rules!$H$13),"")&amp;"","")))</f>
        <v/>
      </c>
      <c r="J1164" s="19">
        <f>IF(A1164="","",IF(IFERROR(INDEX(Crawl!$A1163:$DZ1163,1,Rules!$H$14),"")&amp;""="","",IFERROR(INDEX(Crawl!$A1163:$DZ1163,1,Rules!$H$14),"")))</f>
        <v/>
      </c>
      <c r="K1164">
        <f>IF(A1164="","",IFERROR(SUMIFS('GSC current'!$J$2:$J$2001,'GSC current'!$I$2:$I$2001,B1164),0))</f>
        <v/>
      </c>
      <c r="L1164">
        <f>IF(A1164="","",IFERROR(SUMIFS('GSC current'!$K$2:$K$2001,'GSC current'!$I$2:$I$2001,B1164),0))</f>
        <v/>
      </c>
      <c r="M1164" s="20">
        <f>IF(A1164="","",IF(N(L1164)&gt;0,K1164/L1164,""))</f>
        <v/>
      </c>
      <c r="N1164" s="21">
        <f>IF(A1164="","",IF(N(L1164)&gt;0,SUMIFS('GSC current'!$L$2:$L$2001,'GSC current'!$I$2:$I$2001,B1164)/L1164,""))</f>
        <v/>
      </c>
      <c r="O1164">
        <f>IF(A1164="","",IFERROR(SUMIFS('GSC previous'!$J$2:$J$2001,'GSC previous'!$I$2:$I$2001,B1164),0))</f>
        <v/>
      </c>
      <c r="P1164" s="22">
        <f>IF(A1164="","",IF(N(O1164)&gt;0,(K1164-O1164)/O1164,""))</f>
        <v/>
      </c>
      <c r="Q1164">
        <f>IF(A1164="","",IFERROR(SUMIFS(GA4!$P$2:$P$2001,GA4!$O$2:$O$2001,B1164),0))</f>
        <v/>
      </c>
      <c r="R1164" s="23">
        <f>IF(A1164="","",IF(N(Q1164)&gt;0,SUMIFS(GA4!$Q$2:$Q$2001,GA4!$O$2:$O$2001,B1164)/Q1164,""))</f>
        <v/>
      </c>
      <c r="S1164">
        <f>IF(A1164="","",IFERROR(SUMIFS(GA4!$R$2:$R$2001,GA4!$O$2:$O$2001,B1164),0))</f>
        <v/>
      </c>
      <c r="T1164">
        <f>IF(A1164="","",IF(AND(ISNUMBER(F1164),LEFT(C1164&amp;"",1)="2"),IF(F1164&lt;Rules!$B$9,"Yes","No"),"No"))</f>
        <v/>
      </c>
      <c r="U1164">
        <f>IF(A1164="","",IF(AND(N(O1164)&gt;=Rules!$B$8,ISNUMBER(P1164)),IF(P1164&lt;=-Rules!$B$7,"Yes","No"),"No"))</f>
        <v/>
      </c>
      <c r="V1164">
        <f>IF(A1164="","",IF(AND(N(L1164)&gt;=Rules!$B$6,ISNUMBER(N1164)),IF(AND(N1164&gt;=Rules!$B$10,N1164&lt;=Rules!$B$11),"Yes","No"),"No"))</f>
        <v/>
      </c>
      <c r="W1164">
        <f>IF(A1164="","",IF(I1164&lt;&gt;"","Yes","No"))</f>
        <v/>
      </c>
      <c r="X1164">
        <f>IF(I1164="","",IF(SUMIFS($K$3:$K$2002,$A$3:$A$2002,SUBSTITUTE(SUBSTITUTE(I1164,"?","~?"),"*","~*"))&gt;N(K1164),"Yes","No"))</f>
        <v/>
      </c>
      <c r="Y1164">
        <f>IF(A1164="","",IF(N(S1164)&gt;0,"Yes","No"))</f>
        <v/>
      </c>
      <c r="Z1164">
        <f>IF(A1164="","",IF(AND(N(K1164)&lt;Rules!$B$5,N(L1164)&lt;Rules!$B$6,N(Q1164)&lt;Rules!$B$13,Y1164="No"),"Yes","No"))</f>
        <v/>
      </c>
      <c r="AA1164">
        <f>IF(A1164="","",IF(LEFT(C1164&amp;"",1)="3","Redirect",IF(OR(LEFT(C1164&amp;"",1)="4",LEFT(C1164&amp;"",1)="5"),IF(OR(N(K1164)&gt;0,N(AC1164)&gt;=Rules!$B$14),"Redirect","Prune"),IF(D1164="Non-Indexable","Keep",IF(AND(W1164="Yes",X1164="Yes",Y1164="No"),"Merge",IF(OR(U1164="Yes",V1164="Yes",AND(T1164="Yes",N(L1164)&gt;=Rules!$B$6)),"Update",IF(Z1164="Yes",IF(N(AC1164)&gt;=Rules!$B$14,"Redirect","Prune"),"Keep")))))))</f>
        <v/>
      </c>
      <c r="AB1164">
        <f>IF(A1164="","",IF(LEFT(C1164&amp;"",1)="3","Already redirects ("&amp;C1164&amp;"). Update internal links to point at the final URL.",IF(OR(LEFT(C1164&amp;"",1)="4",LEFT(C1164&amp;"",1)="5"),IF(AA1164="Redirect","Returns "&amp;C1164&amp;" but still has "&amp;N(K1164)&amp;" clicks and "&amp;N(AC1164)&amp;" referring domains. 301 it to the closest live page.","Returns "&amp;C1164&amp;" with no clicks or links. Remove internal links and let it 404 or 410."),IF(D1164="Non-Indexable","Non-indexable ("&amp;E1164&amp;"). Keep if that is intentional; otherwise fix the canonical or noindex.",IF(AA1164="Merge","Overlaps with "&amp;I1164&amp;IF(N(J1164)&gt;0," (similarity "&amp;TEXT(J1164,"0.00")&amp;")","")&amp;", which gets more clicks. Merge the useful parts into it and 301 this URL.",IF(AA1164="Update",MID(IF(U1164="Yes","; Clicks down "&amp;TEXT(-P1164,"0%")&amp;" on the previous period","")&amp;IF(V1164="Yes","; Average position "&amp;TEXT(N1164,"0.0")&amp;" on "&amp;TEXT(L1164,"#,##0")&amp;" impressions (striking distance)","")&amp;IF(AND(T1164="Yes",N(L1164)&gt;=Rules!$B$6),"; Thin ("&amp;F1164&amp;" words) but has search demand",""),3,400),IF(AA1164="Prune","Low value: "&amp;N(K1164)&amp;" clicks, "&amp;N(L1164)&amp;" impressions, "&amp;N(Q1164)&amp;" sessions, no key events. Remove or noindex it and update internal links.",IF(AA1164="Redirect","Low value but "&amp;N(AC1164)&amp;" referring domains. 301 it to the closest relevant page to keep those links.",IF(AND(Z1164="No",Y1164="Yes",N(K1164)&lt;Rules!$B$5),"Low search traffic but it converts (key events: "&amp;S1164&amp;"). Keep it and link to it.",IF(W1164="Yes","Stronger than the page it overlaps ("&amp;I1164&amp;"). Keep; merge that page into this one.","Healthy: "&amp;N(K1164)&amp;" clicks"&amp;IF(ISNUMBER(N1164),", average position "&amp;TEXT(N1164,"0.0"),"")&amp;". Keep and monitor."))))))))))</f>
        <v/>
      </c>
      <c r="AE1164">
        <f>IF(A1164="","",IF(AD1164&lt;&gt;"",AD1164,AA1164))</f>
        <v/>
      </c>
    </row>
    <row r="1165">
      <c r="A1165">
        <f>IF(Crawl!A1164="","",Crawl!A1164)</f>
        <v/>
      </c>
      <c r="B1165">
        <f>IF(A1165="","",Crawl!EC1164)</f>
        <v/>
      </c>
      <c r="C1165">
        <f>IF(A1165="","",IFERROR(INDEX(Crawl!$A1164:$DZ1164,1,Rules!$H$6),""))</f>
        <v/>
      </c>
      <c r="D1165">
        <f>IF(A1165="","",IFERROR(INDEX(Crawl!$A1164:$DZ1164,1,Rules!$H$7),"")&amp;"")</f>
        <v/>
      </c>
      <c r="E1165">
        <f>IF(A1165="","",IFERROR(INDEX(Crawl!$A1164:$DZ1164,1,Rules!$H$8),"")&amp;"")</f>
        <v/>
      </c>
      <c r="F1165">
        <f>IF(A1165="","",IFERROR(INDEX(Crawl!$A1164:$DZ1164,1,Rules!$H$9),""))</f>
        <v/>
      </c>
      <c r="G1165">
        <f>IF(A1165="","",IFERROR(INDEX(Crawl!$A1164:$DZ1164,1,Rules!$H$10),""))</f>
        <v/>
      </c>
      <c r="H1165">
        <f>IF(A1165="","",IFERROR(INDEX(Crawl!$A1164:$DZ1164,1,Rules!$H$12),""))</f>
        <v/>
      </c>
      <c r="I1165">
        <f>IF(A1165="","",IF(AND(N(H1165)&gt;0,IFERROR(INDEX(Crawl!$A1164:$DZ1164,1,Rules!$H$11),"")&amp;""&lt;&gt;""),IFERROR(INDEX(Crawl!$A1164:$DZ1164,1,Rules!$H$11),"")&amp;"",IF(AND(ISNUMBER(J1165),N(J1165)&gt;=Rules!$B$12,IFERROR(INDEX(Crawl!$A1164:$DZ1164,1,Rules!$H$13),"")&amp;""&lt;&gt;""),IFERROR(INDEX(Crawl!$A1164:$DZ1164,1,Rules!$H$13),"")&amp;"","")))</f>
        <v/>
      </c>
      <c r="J1165" s="19">
        <f>IF(A1165="","",IF(IFERROR(INDEX(Crawl!$A1164:$DZ1164,1,Rules!$H$14),"")&amp;""="","",IFERROR(INDEX(Crawl!$A1164:$DZ1164,1,Rules!$H$14),"")))</f>
        <v/>
      </c>
      <c r="K1165">
        <f>IF(A1165="","",IFERROR(SUMIFS('GSC current'!$J$2:$J$2001,'GSC current'!$I$2:$I$2001,B1165),0))</f>
        <v/>
      </c>
      <c r="L1165">
        <f>IF(A1165="","",IFERROR(SUMIFS('GSC current'!$K$2:$K$2001,'GSC current'!$I$2:$I$2001,B1165),0))</f>
        <v/>
      </c>
      <c r="M1165" s="20">
        <f>IF(A1165="","",IF(N(L1165)&gt;0,K1165/L1165,""))</f>
        <v/>
      </c>
      <c r="N1165" s="21">
        <f>IF(A1165="","",IF(N(L1165)&gt;0,SUMIFS('GSC current'!$L$2:$L$2001,'GSC current'!$I$2:$I$2001,B1165)/L1165,""))</f>
        <v/>
      </c>
      <c r="O1165">
        <f>IF(A1165="","",IFERROR(SUMIFS('GSC previous'!$J$2:$J$2001,'GSC previous'!$I$2:$I$2001,B1165),0))</f>
        <v/>
      </c>
      <c r="P1165" s="22">
        <f>IF(A1165="","",IF(N(O1165)&gt;0,(K1165-O1165)/O1165,""))</f>
        <v/>
      </c>
      <c r="Q1165">
        <f>IF(A1165="","",IFERROR(SUMIFS(GA4!$P$2:$P$2001,GA4!$O$2:$O$2001,B1165),0))</f>
        <v/>
      </c>
      <c r="R1165" s="23">
        <f>IF(A1165="","",IF(N(Q1165)&gt;0,SUMIFS(GA4!$Q$2:$Q$2001,GA4!$O$2:$O$2001,B1165)/Q1165,""))</f>
        <v/>
      </c>
      <c r="S1165">
        <f>IF(A1165="","",IFERROR(SUMIFS(GA4!$R$2:$R$2001,GA4!$O$2:$O$2001,B1165),0))</f>
        <v/>
      </c>
      <c r="T1165">
        <f>IF(A1165="","",IF(AND(ISNUMBER(F1165),LEFT(C1165&amp;"",1)="2"),IF(F1165&lt;Rules!$B$9,"Yes","No"),"No"))</f>
        <v/>
      </c>
      <c r="U1165">
        <f>IF(A1165="","",IF(AND(N(O1165)&gt;=Rules!$B$8,ISNUMBER(P1165)),IF(P1165&lt;=-Rules!$B$7,"Yes","No"),"No"))</f>
        <v/>
      </c>
      <c r="V1165">
        <f>IF(A1165="","",IF(AND(N(L1165)&gt;=Rules!$B$6,ISNUMBER(N1165)),IF(AND(N1165&gt;=Rules!$B$10,N1165&lt;=Rules!$B$11),"Yes","No"),"No"))</f>
        <v/>
      </c>
      <c r="W1165">
        <f>IF(A1165="","",IF(I1165&lt;&gt;"","Yes","No"))</f>
        <v/>
      </c>
      <c r="X1165">
        <f>IF(I1165="","",IF(SUMIFS($K$3:$K$2002,$A$3:$A$2002,SUBSTITUTE(SUBSTITUTE(I1165,"?","~?"),"*","~*"))&gt;N(K1165),"Yes","No"))</f>
        <v/>
      </c>
      <c r="Y1165">
        <f>IF(A1165="","",IF(N(S1165)&gt;0,"Yes","No"))</f>
        <v/>
      </c>
      <c r="Z1165">
        <f>IF(A1165="","",IF(AND(N(K1165)&lt;Rules!$B$5,N(L1165)&lt;Rules!$B$6,N(Q1165)&lt;Rules!$B$13,Y1165="No"),"Yes","No"))</f>
        <v/>
      </c>
      <c r="AA1165">
        <f>IF(A1165="","",IF(LEFT(C1165&amp;"",1)="3","Redirect",IF(OR(LEFT(C1165&amp;"",1)="4",LEFT(C1165&amp;"",1)="5"),IF(OR(N(K1165)&gt;0,N(AC1165)&gt;=Rules!$B$14),"Redirect","Prune"),IF(D1165="Non-Indexable","Keep",IF(AND(W1165="Yes",X1165="Yes",Y1165="No"),"Merge",IF(OR(U1165="Yes",V1165="Yes",AND(T1165="Yes",N(L1165)&gt;=Rules!$B$6)),"Update",IF(Z1165="Yes",IF(N(AC1165)&gt;=Rules!$B$14,"Redirect","Prune"),"Keep")))))))</f>
        <v/>
      </c>
      <c r="AB1165">
        <f>IF(A1165="","",IF(LEFT(C1165&amp;"",1)="3","Already redirects ("&amp;C1165&amp;"). Update internal links to point at the final URL.",IF(OR(LEFT(C1165&amp;"",1)="4",LEFT(C1165&amp;"",1)="5"),IF(AA1165="Redirect","Returns "&amp;C1165&amp;" but still has "&amp;N(K1165)&amp;" clicks and "&amp;N(AC1165)&amp;" referring domains. 301 it to the closest live page.","Returns "&amp;C1165&amp;" with no clicks or links. Remove internal links and let it 404 or 410."),IF(D1165="Non-Indexable","Non-indexable ("&amp;E1165&amp;"). Keep if that is intentional; otherwise fix the canonical or noindex.",IF(AA1165="Merge","Overlaps with "&amp;I1165&amp;IF(N(J1165)&gt;0," (similarity "&amp;TEXT(J1165,"0.00")&amp;")","")&amp;", which gets more clicks. Merge the useful parts into it and 301 this URL.",IF(AA1165="Update",MID(IF(U1165="Yes","; Clicks down "&amp;TEXT(-P1165,"0%")&amp;" on the previous period","")&amp;IF(V1165="Yes","; Average position "&amp;TEXT(N1165,"0.0")&amp;" on "&amp;TEXT(L1165,"#,##0")&amp;" impressions (striking distance)","")&amp;IF(AND(T1165="Yes",N(L1165)&gt;=Rules!$B$6),"; Thin ("&amp;F1165&amp;" words) but has search demand",""),3,400),IF(AA1165="Prune","Low value: "&amp;N(K1165)&amp;" clicks, "&amp;N(L1165)&amp;" impressions, "&amp;N(Q1165)&amp;" sessions, no key events. Remove or noindex it and update internal links.",IF(AA1165="Redirect","Low value but "&amp;N(AC1165)&amp;" referring domains. 301 it to the closest relevant page to keep those links.",IF(AND(Z1165="No",Y1165="Yes",N(K1165)&lt;Rules!$B$5),"Low search traffic but it converts (key events: "&amp;S1165&amp;"). Keep it and link to it.",IF(W1165="Yes","Stronger than the page it overlaps ("&amp;I1165&amp;"). Keep; merge that page into this one.","Healthy: "&amp;N(K1165)&amp;" clicks"&amp;IF(ISNUMBER(N1165),", average position "&amp;TEXT(N1165,"0.0"),"")&amp;". Keep and monitor."))))))))))</f>
        <v/>
      </c>
      <c r="AE1165">
        <f>IF(A1165="","",IF(AD1165&lt;&gt;"",AD1165,AA1165))</f>
        <v/>
      </c>
    </row>
    <row r="1166">
      <c r="A1166">
        <f>IF(Crawl!A1165="","",Crawl!A1165)</f>
        <v/>
      </c>
      <c r="B1166">
        <f>IF(A1166="","",Crawl!EC1165)</f>
        <v/>
      </c>
      <c r="C1166">
        <f>IF(A1166="","",IFERROR(INDEX(Crawl!$A1165:$DZ1165,1,Rules!$H$6),""))</f>
        <v/>
      </c>
      <c r="D1166">
        <f>IF(A1166="","",IFERROR(INDEX(Crawl!$A1165:$DZ1165,1,Rules!$H$7),"")&amp;"")</f>
        <v/>
      </c>
      <c r="E1166">
        <f>IF(A1166="","",IFERROR(INDEX(Crawl!$A1165:$DZ1165,1,Rules!$H$8),"")&amp;"")</f>
        <v/>
      </c>
      <c r="F1166">
        <f>IF(A1166="","",IFERROR(INDEX(Crawl!$A1165:$DZ1165,1,Rules!$H$9),""))</f>
        <v/>
      </c>
      <c r="G1166">
        <f>IF(A1166="","",IFERROR(INDEX(Crawl!$A1165:$DZ1165,1,Rules!$H$10),""))</f>
        <v/>
      </c>
      <c r="H1166">
        <f>IF(A1166="","",IFERROR(INDEX(Crawl!$A1165:$DZ1165,1,Rules!$H$12),""))</f>
        <v/>
      </c>
      <c r="I1166">
        <f>IF(A1166="","",IF(AND(N(H1166)&gt;0,IFERROR(INDEX(Crawl!$A1165:$DZ1165,1,Rules!$H$11),"")&amp;""&lt;&gt;""),IFERROR(INDEX(Crawl!$A1165:$DZ1165,1,Rules!$H$11),"")&amp;"",IF(AND(ISNUMBER(J1166),N(J1166)&gt;=Rules!$B$12,IFERROR(INDEX(Crawl!$A1165:$DZ1165,1,Rules!$H$13),"")&amp;""&lt;&gt;""),IFERROR(INDEX(Crawl!$A1165:$DZ1165,1,Rules!$H$13),"")&amp;"","")))</f>
        <v/>
      </c>
      <c r="J1166" s="19">
        <f>IF(A1166="","",IF(IFERROR(INDEX(Crawl!$A1165:$DZ1165,1,Rules!$H$14),"")&amp;""="","",IFERROR(INDEX(Crawl!$A1165:$DZ1165,1,Rules!$H$14),"")))</f>
        <v/>
      </c>
      <c r="K1166">
        <f>IF(A1166="","",IFERROR(SUMIFS('GSC current'!$J$2:$J$2001,'GSC current'!$I$2:$I$2001,B1166),0))</f>
        <v/>
      </c>
      <c r="L1166">
        <f>IF(A1166="","",IFERROR(SUMIFS('GSC current'!$K$2:$K$2001,'GSC current'!$I$2:$I$2001,B1166),0))</f>
        <v/>
      </c>
      <c r="M1166" s="20">
        <f>IF(A1166="","",IF(N(L1166)&gt;0,K1166/L1166,""))</f>
        <v/>
      </c>
      <c r="N1166" s="21">
        <f>IF(A1166="","",IF(N(L1166)&gt;0,SUMIFS('GSC current'!$L$2:$L$2001,'GSC current'!$I$2:$I$2001,B1166)/L1166,""))</f>
        <v/>
      </c>
      <c r="O1166">
        <f>IF(A1166="","",IFERROR(SUMIFS('GSC previous'!$J$2:$J$2001,'GSC previous'!$I$2:$I$2001,B1166),0))</f>
        <v/>
      </c>
      <c r="P1166" s="22">
        <f>IF(A1166="","",IF(N(O1166)&gt;0,(K1166-O1166)/O1166,""))</f>
        <v/>
      </c>
      <c r="Q1166">
        <f>IF(A1166="","",IFERROR(SUMIFS(GA4!$P$2:$P$2001,GA4!$O$2:$O$2001,B1166),0))</f>
        <v/>
      </c>
      <c r="R1166" s="23">
        <f>IF(A1166="","",IF(N(Q1166)&gt;0,SUMIFS(GA4!$Q$2:$Q$2001,GA4!$O$2:$O$2001,B1166)/Q1166,""))</f>
        <v/>
      </c>
      <c r="S1166">
        <f>IF(A1166="","",IFERROR(SUMIFS(GA4!$R$2:$R$2001,GA4!$O$2:$O$2001,B1166),0))</f>
        <v/>
      </c>
      <c r="T1166">
        <f>IF(A1166="","",IF(AND(ISNUMBER(F1166),LEFT(C1166&amp;"",1)="2"),IF(F1166&lt;Rules!$B$9,"Yes","No"),"No"))</f>
        <v/>
      </c>
      <c r="U1166">
        <f>IF(A1166="","",IF(AND(N(O1166)&gt;=Rules!$B$8,ISNUMBER(P1166)),IF(P1166&lt;=-Rules!$B$7,"Yes","No"),"No"))</f>
        <v/>
      </c>
      <c r="V1166">
        <f>IF(A1166="","",IF(AND(N(L1166)&gt;=Rules!$B$6,ISNUMBER(N1166)),IF(AND(N1166&gt;=Rules!$B$10,N1166&lt;=Rules!$B$11),"Yes","No"),"No"))</f>
        <v/>
      </c>
      <c r="W1166">
        <f>IF(A1166="","",IF(I1166&lt;&gt;"","Yes","No"))</f>
        <v/>
      </c>
      <c r="X1166">
        <f>IF(I1166="","",IF(SUMIFS($K$3:$K$2002,$A$3:$A$2002,SUBSTITUTE(SUBSTITUTE(I1166,"?","~?"),"*","~*"))&gt;N(K1166),"Yes","No"))</f>
        <v/>
      </c>
      <c r="Y1166">
        <f>IF(A1166="","",IF(N(S1166)&gt;0,"Yes","No"))</f>
        <v/>
      </c>
      <c r="Z1166">
        <f>IF(A1166="","",IF(AND(N(K1166)&lt;Rules!$B$5,N(L1166)&lt;Rules!$B$6,N(Q1166)&lt;Rules!$B$13,Y1166="No"),"Yes","No"))</f>
        <v/>
      </c>
      <c r="AA1166">
        <f>IF(A1166="","",IF(LEFT(C1166&amp;"",1)="3","Redirect",IF(OR(LEFT(C1166&amp;"",1)="4",LEFT(C1166&amp;"",1)="5"),IF(OR(N(K1166)&gt;0,N(AC1166)&gt;=Rules!$B$14),"Redirect","Prune"),IF(D1166="Non-Indexable","Keep",IF(AND(W1166="Yes",X1166="Yes",Y1166="No"),"Merge",IF(OR(U1166="Yes",V1166="Yes",AND(T1166="Yes",N(L1166)&gt;=Rules!$B$6)),"Update",IF(Z1166="Yes",IF(N(AC1166)&gt;=Rules!$B$14,"Redirect","Prune"),"Keep")))))))</f>
        <v/>
      </c>
      <c r="AB1166">
        <f>IF(A1166="","",IF(LEFT(C1166&amp;"",1)="3","Already redirects ("&amp;C1166&amp;"). Update internal links to point at the final URL.",IF(OR(LEFT(C1166&amp;"",1)="4",LEFT(C1166&amp;"",1)="5"),IF(AA1166="Redirect","Returns "&amp;C1166&amp;" but still has "&amp;N(K1166)&amp;" clicks and "&amp;N(AC1166)&amp;" referring domains. 301 it to the closest live page.","Returns "&amp;C1166&amp;" with no clicks or links. Remove internal links and let it 404 or 410."),IF(D1166="Non-Indexable","Non-indexable ("&amp;E1166&amp;"). Keep if that is intentional; otherwise fix the canonical or noindex.",IF(AA1166="Merge","Overlaps with "&amp;I1166&amp;IF(N(J1166)&gt;0," (similarity "&amp;TEXT(J1166,"0.00")&amp;")","")&amp;", which gets more clicks. Merge the useful parts into it and 301 this URL.",IF(AA1166="Update",MID(IF(U1166="Yes","; Clicks down "&amp;TEXT(-P1166,"0%")&amp;" on the previous period","")&amp;IF(V1166="Yes","; Average position "&amp;TEXT(N1166,"0.0")&amp;" on "&amp;TEXT(L1166,"#,##0")&amp;" impressions (striking distance)","")&amp;IF(AND(T1166="Yes",N(L1166)&gt;=Rules!$B$6),"; Thin ("&amp;F1166&amp;" words) but has search demand",""),3,400),IF(AA1166="Prune","Low value: "&amp;N(K1166)&amp;" clicks, "&amp;N(L1166)&amp;" impressions, "&amp;N(Q1166)&amp;" sessions, no key events. Remove or noindex it and update internal links.",IF(AA1166="Redirect","Low value but "&amp;N(AC1166)&amp;" referring domains. 301 it to the closest relevant page to keep those links.",IF(AND(Z1166="No",Y1166="Yes",N(K1166)&lt;Rules!$B$5),"Low search traffic but it converts (key events: "&amp;S1166&amp;"). Keep it and link to it.",IF(W1166="Yes","Stronger than the page it overlaps ("&amp;I1166&amp;"). Keep; merge that page into this one.","Healthy: "&amp;N(K1166)&amp;" clicks"&amp;IF(ISNUMBER(N1166),", average position "&amp;TEXT(N1166,"0.0"),"")&amp;". Keep and monitor."))))))))))</f>
        <v/>
      </c>
      <c r="AE1166">
        <f>IF(A1166="","",IF(AD1166&lt;&gt;"",AD1166,AA1166))</f>
        <v/>
      </c>
    </row>
    <row r="1167">
      <c r="A1167">
        <f>IF(Crawl!A1166="","",Crawl!A1166)</f>
        <v/>
      </c>
      <c r="B1167">
        <f>IF(A1167="","",Crawl!EC1166)</f>
        <v/>
      </c>
      <c r="C1167">
        <f>IF(A1167="","",IFERROR(INDEX(Crawl!$A1166:$DZ1166,1,Rules!$H$6),""))</f>
        <v/>
      </c>
      <c r="D1167">
        <f>IF(A1167="","",IFERROR(INDEX(Crawl!$A1166:$DZ1166,1,Rules!$H$7),"")&amp;"")</f>
        <v/>
      </c>
      <c r="E1167">
        <f>IF(A1167="","",IFERROR(INDEX(Crawl!$A1166:$DZ1166,1,Rules!$H$8),"")&amp;"")</f>
        <v/>
      </c>
      <c r="F1167">
        <f>IF(A1167="","",IFERROR(INDEX(Crawl!$A1166:$DZ1166,1,Rules!$H$9),""))</f>
        <v/>
      </c>
      <c r="G1167">
        <f>IF(A1167="","",IFERROR(INDEX(Crawl!$A1166:$DZ1166,1,Rules!$H$10),""))</f>
        <v/>
      </c>
      <c r="H1167">
        <f>IF(A1167="","",IFERROR(INDEX(Crawl!$A1166:$DZ1166,1,Rules!$H$12),""))</f>
        <v/>
      </c>
      <c r="I1167">
        <f>IF(A1167="","",IF(AND(N(H1167)&gt;0,IFERROR(INDEX(Crawl!$A1166:$DZ1166,1,Rules!$H$11),"")&amp;""&lt;&gt;""),IFERROR(INDEX(Crawl!$A1166:$DZ1166,1,Rules!$H$11),"")&amp;"",IF(AND(ISNUMBER(J1167),N(J1167)&gt;=Rules!$B$12,IFERROR(INDEX(Crawl!$A1166:$DZ1166,1,Rules!$H$13),"")&amp;""&lt;&gt;""),IFERROR(INDEX(Crawl!$A1166:$DZ1166,1,Rules!$H$13),"")&amp;"","")))</f>
        <v/>
      </c>
      <c r="J1167" s="19">
        <f>IF(A1167="","",IF(IFERROR(INDEX(Crawl!$A1166:$DZ1166,1,Rules!$H$14),"")&amp;""="","",IFERROR(INDEX(Crawl!$A1166:$DZ1166,1,Rules!$H$14),"")))</f>
        <v/>
      </c>
      <c r="K1167">
        <f>IF(A1167="","",IFERROR(SUMIFS('GSC current'!$J$2:$J$2001,'GSC current'!$I$2:$I$2001,B1167),0))</f>
        <v/>
      </c>
      <c r="L1167">
        <f>IF(A1167="","",IFERROR(SUMIFS('GSC current'!$K$2:$K$2001,'GSC current'!$I$2:$I$2001,B1167),0))</f>
        <v/>
      </c>
      <c r="M1167" s="20">
        <f>IF(A1167="","",IF(N(L1167)&gt;0,K1167/L1167,""))</f>
        <v/>
      </c>
      <c r="N1167" s="21">
        <f>IF(A1167="","",IF(N(L1167)&gt;0,SUMIFS('GSC current'!$L$2:$L$2001,'GSC current'!$I$2:$I$2001,B1167)/L1167,""))</f>
        <v/>
      </c>
      <c r="O1167">
        <f>IF(A1167="","",IFERROR(SUMIFS('GSC previous'!$J$2:$J$2001,'GSC previous'!$I$2:$I$2001,B1167),0))</f>
        <v/>
      </c>
      <c r="P1167" s="22">
        <f>IF(A1167="","",IF(N(O1167)&gt;0,(K1167-O1167)/O1167,""))</f>
        <v/>
      </c>
      <c r="Q1167">
        <f>IF(A1167="","",IFERROR(SUMIFS(GA4!$P$2:$P$2001,GA4!$O$2:$O$2001,B1167),0))</f>
        <v/>
      </c>
      <c r="R1167" s="23">
        <f>IF(A1167="","",IF(N(Q1167)&gt;0,SUMIFS(GA4!$Q$2:$Q$2001,GA4!$O$2:$O$2001,B1167)/Q1167,""))</f>
        <v/>
      </c>
      <c r="S1167">
        <f>IF(A1167="","",IFERROR(SUMIFS(GA4!$R$2:$R$2001,GA4!$O$2:$O$2001,B1167),0))</f>
        <v/>
      </c>
      <c r="T1167">
        <f>IF(A1167="","",IF(AND(ISNUMBER(F1167),LEFT(C1167&amp;"",1)="2"),IF(F1167&lt;Rules!$B$9,"Yes","No"),"No"))</f>
        <v/>
      </c>
      <c r="U1167">
        <f>IF(A1167="","",IF(AND(N(O1167)&gt;=Rules!$B$8,ISNUMBER(P1167)),IF(P1167&lt;=-Rules!$B$7,"Yes","No"),"No"))</f>
        <v/>
      </c>
      <c r="V1167">
        <f>IF(A1167="","",IF(AND(N(L1167)&gt;=Rules!$B$6,ISNUMBER(N1167)),IF(AND(N1167&gt;=Rules!$B$10,N1167&lt;=Rules!$B$11),"Yes","No"),"No"))</f>
        <v/>
      </c>
      <c r="W1167">
        <f>IF(A1167="","",IF(I1167&lt;&gt;"","Yes","No"))</f>
        <v/>
      </c>
      <c r="X1167">
        <f>IF(I1167="","",IF(SUMIFS($K$3:$K$2002,$A$3:$A$2002,SUBSTITUTE(SUBSTITUTE(I1167,"?","~?"),"*","~*"))&gt;N(K1167),"Yes","No"))</f>
        <v/>
      </c>
      <c r="Y1167">
        <f>IF(A1167="","",IF(N(S1167)&gt;0,"Yes","No"))</f>
        <v/>
      </c>
      <c r="Z1167">
        <f>IF(A1167="","",IF(AND(N(K1167)&lt;Rules!$B$5,N(L1167)&lt;Rules!$B$6,N(Q1167)&lt;Rules!$B$13,Y1167="No"),"Yes","No"))</f>
        <v/>
      </c>
      <c r="AA1167">
        <f>IF(A1167="","",IF(LEFT(C1167&amp;"",1)="3","Redirect",IF(OR(LEFT(C1167&amp;"",1)="4",LEFT(C1167&amp;"",1)="5"),IF(OR(N(K1167)&gt;0,N(AC1167)&gt;=Rules!$B$14),"Redirect","Prune"),IF(D1167="Non-Indexable","Keep",IF(AND(W1167="Yes",X1167="Yes",Y1167="No"),"Merge",IF(OR(U1167="Yes",V1167="Yes",AND(T1167="Yes",N(L1167)&gt;=Rules!$B$6)),"Update",IF(Z1167="Yes",IF(N(AC1167)&gt;=Rules!$B$14,"Redirect","Prune"),"Keep")))))))</f>
        <v/>
      </c>
      <c r="AB1167">
        <f>IF(A1167="","",IF(LEFT(C1167&amp;"",1)="3","Already redirects ("&amp;C1167&amp;"). Update internal links to point at the final URL.",IF(OR(LEFT(C1167&amp;"",1)="4",LEFT(C1167&amp;"",1)="5"),IF(AA1167="Redirect","Returns "&amp;C1167&amp;" but still has "&amp;N(K1167)&amp;" clicks and "&amp;N(AC1167)&amp;" referring domains. 301 it to the closest live page.","Returns "&amp;C1167&amp;" with no clicks or links. Remove internal links and let it 404 or 410."),IF(D1167="Non-Indexable","Non-indexable ("&amp;E1167&amp;"). Keep if that is intentional; otherwise fix the canonical or noindex.",IF(AA1167="Merge","Overlaps with "&amp;I1167&amp;IF(N(J1167)&gt;0," (similarity "&amp;TEXT(J1167,"0.00")&amp;")","")&amp;", which gets more clicks. Merge the useful parts into it and 301 this URL.",IF(AA1167="Update",MID(IF(U1167="Yes","; Clicks down "&amp;TEXT(-P1167,"0%")&amp;" on the previous period","")&amp;IF(V1167="Yes","; Average position "&amp;TEXT(N1167,"0.0")&amp;" on "&amp;TEXT(L1167,"#,##0")&amp;" impressions (striking distance)","")&amp;IF(AND(T1167="Yes",N(L1167)&gt;=Rules!$B$6),"; Thin ("&amp;F1167&amp;" words) but has search demand",""),3,400),IF(AA1167="Prune","Low value: "&amp;N(K1167)&amp;" clicks, "&amp;N(L1167)&amp;" impressions, "&amp;N(Q1167)&amp;" sessions, no key events. Remove or noindex it and update internal links.",IF(AA1167="Redirect","Low value but "&amp;N(AC1167)&amp;" referring domains. 301 it to the closest relevant page to keep those links.",IF(AND(Z1167="No",Y1167="Yes",N(K1167)&lt;Rules!$B$5),"Low search traffic but it converts (key events: "&amp;S1167&amp;"). Keep it and link to it.",IF(W1167="Yes","Stronger than the page it overlaps ("&amp;I1167&amp;"). Keep; merge that page into this one.","Healthy: "&amp;N(K1167)&amp;" clicks"&amp;IF(ISNUMBER(N1167),", average position "&amp;TEXT(N1167,"0.0"),"")&amp;". Keep and monitor."))))))))))</f>
        <v/>
      </c>
      <c r="AE1167">
        <f>IF(A1167="","",IF(AD1167&lt;&gt;"",AD1167,AA1167))</f>
        <v/>
      </c>
    </row>
    <row r="1168">
      <c r="A1168">
        <f>IF(Crawl!A1167="","",Crawl!A1167)</f>
        <v/>
      </c>
      <c r="B1168">
        <f>IF(A1168="","",Crawl!EC1167)</f>
        <v/>
      </c>
      <c r="C1168">
        <f>IF(A1168="","",IFERROR(INDEX(Crawl!$A1167:$DZ1167,1,Rules!$H$6),""))</f>
        <v/>
      </c>
      <c r="D1168">
        <f>IF(A1168="","",IFERROR(INDEX(Crawl!$A1167:$DZ1167,1,Rules!$H$7),"")&amp;"")</f>
        <v/>
      </c>
      <c r="E1168">
        <f>IF(A1168="","",IFERROR(INDEX(Crawl!$A1167:$DZ1167,1,Rules!$H$8),"")&amp;"")</f>
        <v/>
      </c>
      <c r="F1168">
        <f>IF(A1168="","",IFERROR(INDEX(Crawl!$A1167:$DZ1167,1,Rules!$H$9),""))</f>
        <v/>
      </c>
      <c r="G1168">
        <f>IF(A1168="","",IFERROR(INDEX(Crawl!$A1167:$DZ1167,1,Rules!$H$10),""))</f>
        <v/>
      </c>
      <c r="H1168">
        <f>IF(A1168="","",IFERROR(INDEX(Crawl!$A1167:$DZ1167,1,Rules!$H$12),""))</f>
        <v/>
      </c>
      <c r="I1168">
        <f>IF(A1168="","",IF(AND(N(H1168)&gt;0,IFERROR(INDEX(Crawl!$A1167:$DZ1167,1,Rules!$H$11),"")&amp;""&lt;&gt;""),IFERROR(INDEX(Crawl!$A1167:$DZ1167,1,Rules!$H$11),"")&amp;"",IF(AND(ISNUMBER(J1168),N(J1168)&gt;=Rules!$B$12,IFERROR(INDEX(Crawl!$A1167:$DZ1167,1,Rules!$H$13),"")&amp;""&lt;&gt;""),IFERROR(INDEX(Crawl!$A1167:$DZ1167,1,Rules!$H$13),"")&amp;"","")))</f>
        <v/>
      </c>
      <c r="J1168" s="19">
        <f>IF(A1168="","",IF(IFERROR(INDEX(Crawl!$A1167:$DZ1167,1,Rules!$H$14),"")&amp;""="","",IFERROR(INDEX(Crawl!$A1167:$DZ1167,1,Rules!$H$14),"")))</f>
        <v/>
      </c>
      <c r="K1168">
        <f>IF(A1168="","",IFERROR(SUMIFS('GSC current'!$J$2:$J$2001,'GSC current'!$I$2:$I$2001,B1168),0))</f>
        <v/>
      </c>
      <c r="L1168">
        <f>IF(A1168="","",IFERROR(SUMIFS('GSC current'!$K$2:$K$2001,'GSC current'!$I$2:$I$2001,B1168),0))</f>
        <v/>
      </c>
      <c r="M1168" s="20">
        <f>IF(A1168="","",IF(N(L1168)&gt;0,K1168/L1168,""))</f>
        <v/>
      </c>
      <c r="N1168" s="21">
        <f>IF(A1168="","",IF(N(L1168)&gt;0,SUMIFS('GSC current'!$L$2:$L$2001,'GSC current'!$I$2:$I$2001,B1168)/L1168,""))</f>
        <v/>
      </c>
      <c r="O1168">
        <f>IF(A1168="","",IFERROR(SUMIFS('GSC previous'!$J$2:$J$2001,'GSC previous'!$I$2:$I$2001,B1168),0))</f>
        <v/>
      </c>
      <c r="P1168" s="22">
        <f>IF(A1168="","",IF(N(O1168)&gt;0,(K1168-O1168)/O1168,""))</f>
        <v/>
      </c>
      <c r="Q1168">
        <f>IF(A1168="","",IFERROR(SUMIFS(GA4!$P$2:$P$2001,GA4!$O$2:$O$2001,B1168),0))</f>
        <v/>
      </c>
      <c r="R1168" s="23">
        <f>IF(A1168="","",IF(N(Q1168)&gt;0,SUMIFS(GA4!$Q$2:$Q$2001,GA4!$O$2:$O$2001,B1168)/Q1168,""))</f>
        <v/>
      </c>
      <c r="S1168">
        <f>IF(A1168="","",IFERROR(SUMIFS(GA4!$R$2:$R$2001,GA4!$O$2:$O$2001,B1168),0))</f>
        <v/>
      </c>
      <c r="T1168">
        <f>IF(A1168="","",IF(AND(ISNUMBER(F1168),LEFT(C1168&amp;"",1)="2"),IF(F1168&lt;Rules!$B$9,"Yes","No"),"No"))</f>
        <v/>
      </c>
      <c r="U1168">
        <f>IF(A1168="","",IF(AND(N(O1168)&gt;=Rules!$B$8,ISNUMBER(P1168)),IF(P1168&lt;=-Rules!$B$7,"Yes","No"),"No"))</f>
        <v/>
      </c>
      <c r="V1168">
        <f>IF(A1168="","",IF(AND(N(L1168)&gt;=Rules!$B$6,ISNUMBER(N1168)),IF(AND(N1168&gt;=Rules!$B$10,N1168&lt;=Rules!$B$11),"Yes","No"),"No"))</f>
        <v/>
      </c>
      <c r="W1168">
        <f>IF(A1168="","",IF(I1168&lt;&gt;"","Yes","No"))</f>
        <v/>
      </c>
      <c r="X1168">
        <f>IF(I1168="","",IF(SUMIFS($K$3:$K$2002,$A$3:$A$2002,SUBSTITUTE(SUBSTITUTE(I1168,"?","~?"),"*","~*"))&gt;N(K1168),"Yes","No"))</f>
        <v/>
      </c>
      <c r="Y1168">
        <f>IF(A1168="","",IF(N(S1168)&gt;0,"Yes","No"))</f>
        <v/>
      </c>
      <c r="Z1168">
        <f>IF(A1168="","",IF(AND(N(K1168)&lt;Rules!$B$5,N(L1168)&lt;Rules!$B$6,N(Q1168)&lt;Rules!$B$13,Y1168="No"),"Yes","No"))</f>
        <v/>
      </c>
      <c r="AA1168">
        <f>IF(A1168="","",IF(LEFT(C1168&amp;"",1)="3","Redirect",IF(OR(LEFT(C1168&amp;"",1)="4",LEFT(C1168&amp;"",1)="5"),IF(OR(N(K1168)&gt;0,N(AC1168)&gt;=Rules!$B$14),"Redirect","Prune"),IF(D1168="Non-Indexable","Keep",IF(AND(W1168="Yes",X1168="Yes",Y1168="No"),"Merge",IF(OR(U1168="Yes",V1168="Yes",AND(T1168="Yes",N(L1168)&gt;=Rules!$B$6)),"Update",IF(Z1168="Yes",IF(N(AC1168)&gt;=Rules!$B$14,"Redirect","Prune"),"Keep")))))))</f>
        <v/>
      </c>
      <c r="AB1168">
        <f>IF(A1168="","",IF(LEFT(C1168&amp;"",1)="3","Already redirects ("&amp;C1168&amp;"). Update internal links to point at the final URL.",IF(OR(LEFT(C1168&amp;"",1)="4",LEFT(C1168&amp;"",1)="5"),IF(AA1168="Redirect","Returns "&amp;C1168&amp;" but still has "&amp;N(K1168)&amp;" clicks and "&amp;N(AC1168)&amp;" referring domains. 301 it to the closest live page.","Returns "&amp;C1168&amp;" with no clicks or links. Remove internal links and let it 404 or 410."),IF(D1168="Non-Indexable","Non-indexable ("&amp;E1168&amp;"). Keep if that is intentional; otherwise fix the canonical or noindex.",IF(AA1168="Merge","Overlaps with "&amp;I1168&amp;IF(N(J1168)&gt;0," (similarity "&amp;TEXT(J1168,"0.00")&amp;")","")&amp;", which gets more clicks. Merge the useful parts into it and 301 this URL.",IF(AA1168="Update",MID(IF(U1168="Yes","; Clicks down "&amp;TEXT(-P1168,"0%")&amp;" on the previous period","")&amp;IF(V1168="Yes","; Average position "&amp;TEXT(N1168,"0.0")&amp;" on "&amp;TEXT(L1168,"#,##0")&amp;" impressions (striking distance)","")&amp;IF(AND(T1168="Yes",N(L1168)&gt;=Rules!$B$6),"; Thin ("&amp;F1168&amp;" words) but has search demand",""),3,400),IF(AA1168="Prune","Low value: "&amp;N(K1168)&amp;" clicks, "&amp;N(L1168)&amp;" impressions, "&amp;N(Q1168)&amp;" sessions, no key events. Remove or noindex it and update internal links.",IF(AA1168="Redirect","Low value but "&amp;N(AC1168)&amp;" referring domains. 301 it to the closest relevant page to keep those links.",IF(AND(Z1168="No",Y1168="Yes",N(K1168)&lt;Rules!$B$5),"Low search traffic but it converts (key events: "&amp;S1168&amp;"). Keep it and link to it.",IF(W1168="Yes","Stronger than the page it overlaps ("&amp;I1168&amp;"). Keep; merge that page into this one.","Healthy: "&amp;N(K1168)&amp;" clicks"&amp;IF(ISNUMBER(N1168),", average position "&amp;TEXT(N1168,"0.0"),"")&amp;". Keep and monitor."))))))))))</f>
        <v/>
      </c>
      <c r="AE1168">
        <f>IF(A1168="","",IF(AD1168&lt;&gt;"",AD1168,AA1168))</f>
        <v/>
      </c>
    </row>
    <row r="1169">
      <c r="A1169">
        <f>IF(Crawl!A1168="","",Crawl!A1168)</f>
        <v/>
      </c>
      <c r="B1169">
        <f>IF(A1169="","",Crawl!EC1168)</f>
        <v/>
      </c>
      <c r="C1169">
        <f>IF(A1169="","",IFERROR(INDEX(Crawl!$A1168:$DZ1168,1,Rules!$H$6),""))</f>
        <v/>
      </c>
      <c r="D1169">
        <f>IF(A1169="","",IFERROR(INDEX(Crawl!$A1168:$DZ1168,1,Rules!$H$7),"")&amp;"")</f>
        <v/>
      </c>
      <c r="E1169">
        <f>IF(A1169="","",IFERROR(INDEX(Crawl!$A1168:$DZ1168,1,Rules!$H$8),"")&amp;"")</f>
        <v/>
      </c>
      <c r="F1169">
        <f>IF(A1169="","",IFERROR(INDEX(Crawl!$A1168:$DZ1168,1,Rules!$H$9),""))</f>
        <v/>
      </c>
      <c r="G1169">
        <f>IF(A1169="","",IFERROR(INDEX(Crawl!$A1168:$DZ1168,1,Rules!$H$10),""))</f>
        <v/>
      </c>
      <c r="H1169">
        <f>IF(A1169="","",IFERROR(INDEX(Crawl!$A1168:$DZ1168,1,Rules!$H$12),""))</f>
        <v/>
      </c>
      <c r="I1169">
        <f>IF(A1169="","",IF(AND(N(H1169)&gt;0,IFERROR(INDEX(Crawl!$A1168:$DZ1168,1,Rules!$H$11),"")&amp;""&lt;&gt;""),IFERROR(INDEX(Crawl!$A1168:$DZ1168,1,Rules!$H$11),"")&amp;"",IF(AND(ISNUMBER(J1169),N(J1169)&gt;=Rules!$B$12,IFERROR(INDEX(Crawl!$A1168:$DZ1168,1,Rules!$H$13),"")&amp;""&lt;&gt;""),IFERROR(INDEX(Crawl!$A1168:$DZ1168,1,Rules!$H$13),"")&amp;"","")))</f>
        <v/>
      </c>
      <c r="J1169" s="19">
        <f>IF(A1169="","",IF(IFERROR(INDEX(Crawl!$A1168:$DZ1168,1,Rules!$H$14),"")&amp;""="","",IFERROR(INDEX(Crawl!$A1168:$DZ1168,1,Rules!$H$14),"")))</f>
        <v/>
      </c>
      <c r="K1169">
        <f>IF(A1169="","",IFERROR(SUMIFS('GSC current'!$J$2:$J$2001,'GSC current'!$I$2:$I$2001,B1169),0))</f>
        <v/>
      </c>
      <c r="L1169">
        <f>IF(A1169="","",IFERROR(SUMIFS('GSC current'!$K$2:$K$2001,'GSC current'!$I$2:$I$2001,B1169),0))</f>
        <v/>
      </c>
      <c r="M1169" s="20">
        <f>IF(A1169="","",IF(N(L1169)&gt;0,K1169/L1169,""))</f>
        <v/>
      </c>
      <c r="N1169" s="21">
        <f>IF(A1169="","",IF(N(L1169)&gt;0,SUMIFS('GSC current'!$L$2:$L$2001,'GSC current'!$I$2:$I$2001,B1169)/L1169,""))</f>
        <v/>
      </c>
      <c r="O1169">
        <f>IF(A1169="","",IFERROR(SUMIFS('GSC previous'!$J$2:$J$2001,'GSC previous'!$I$2:$I$2001,B1169),0))</f>
        <v/>
      </c>
      <c r="P1169" s="22">
        <f>IF(A1169="","",IF(N(O1169)&gt;0,(K1169-O1169)/O1169,""))</f>
        <v/>
      </c>
      <c r="Q1169">
        <f>IF(A1169="","",IFERROR(SUMIFS(GA4!$P$2:$P$2001,GA4!$O$2:$O$2001,B1169),0))</f>
        <v/>
      </c>
      <c r="R1169" s="23">
        <f>IF(A1169="","",IF(N(Q1169)&gt;0,SUMIFS(GA4!$Q$2:$Q$2001,GA4!$O$2:$O$2001,B1169)/Q1169,""))</f>
        <v/>
      </c>
      <c r="S1169">
        <f>IF(A1169="","",IFERROR(SUMIFS(GA4!$R$2:$R$2001,GA4!$O$2:$O$2001,B1169),0))</f>
        <v/>
      </c>
      <c r="T1169">
        <f>IF(A1169="","",IF(AND(ISNUMBER(F1169),LEFT(C1169&amp;"",1)="2"),IF(F1169&lt;Rules!$B$9,"Yes","No"),"No"))</f>
        <v/>
      </c>
      <c r="U1169">
        <f>IF(A1169="","",IF(AND(N(O1169)&gt;=Rules!$B$8,ISNUMBER(P1169)),IF(P1169&lt;=-Rules!$B$7,"Yes","No"),"No"))</f>
        <v/>
      </c>
      <c r="V1169">
        <f>IF(A1169="","",IF(AND(N(L1169)&gt;=Rules!$B$6,ISNUMBER(N1169)),IF(AND(N1169&gt;=Rules!$B$10,N1169&lt;=Rules!$B$11),"Yes","No"),"No"))</f>
        <v/>
      </c>
      <c r="W1169">
        <f>IF(A1169="","",IF(I1169&lt;&gt;"","Yes","No"))</f>
        <v/>
      </c>
      <c r="X1169">
        <f>IF(I1169="","",IF(SUMIFS($K$3:$K$2002,$A$3:$A$2002,SUBSTITUTE(SUBSTITUTE(I1169,"?","~?"),"*","~*"))&gt;N(K1169),"Yes","No"))</f>
        <v/>
      </c>
      <c r="Y1169">
        <f>IF(A1169="","",IF(N(S1169)&gt;0,"Yes","No"))</f>
        <v/>
      </c>
      <c r="Z1169">
        <f>IF(A1169="","",IF(AND(N(K1169)&lt;Rules!$B$5,N(L1169)&lt;Rules!$B$6,N(Q1169)&lt;Rules!$B$13,Y1169="No"),"Yes","No"))</f>
        <v/>
      </c>
      <c r="AA1169">
        <f>IF(A1169="","",IF(LEFT(C1169&amp;"",1)="3","Redirect",IF(OR(LEFT(C1169&amp;"",1)="4",LEFT(C1169&amp;"",1)="5"),IF(OR(N(K1169)&gt;0,N(AC1169)&gt;=Rules!$B$14),"Redirect","Prune"),IF(D1169="Non-Indexable","Keep",IF(AND(W1169="Yes",X1169="Yes",Y1169="No"),"Merge",IF(OR(U1169="Yes",V1169="Yes",AND(T1169="Yes",N(L1169)&gt;=Rules!$B$6)),"Update",IF(Z1169="Yes",IF(N(AC1169)&gt;=Rules!$B$14,"Redirect","Prune"),"Keep")))))))</f>
        <v/>
      </c>
      <c r="AB1169">
        <f>IF(A1169="","",IF(LEFT(C1169&amp;"",1)="3","Already redirects ("&amp;C1169&amp;"). Update internal links to point at the final URL.",IF(OR(LEFT(C1169&amp;"",1)="4",LEFT(C1169&amp;"",1)="5"),IF(AA1169="Redirect","Returns "&amp;C1169&amp;" but still has "&amp;N(K1169)&amp;" clicks and "&amp;N(AC1169)&amp;" referring domains. 301 it to the closest live page.","Returns "&amp;C1169&amp;" with no clicks or links. Remove internal links and let it 404 or 410."),IF(D1169="Non-Indexable","Non-indexable ("&amp;E1169&amp;"). Keep if that is intentional; otherwise fix the canonical or noindex.",IF(AA1169="Merge","Overlaps with "&amp;I1169&amp;IF(N(J1169)&gt;0," (similarity "&amp;TEXT(J1169,"0.00")&amp;")","")&amp;", which gets more clicks. Merge the useful parts into it and 301 this URL.",IF(AA1169="Update",MID(IF(U1169="Yes","; Clicks down "&amp;TEXT(-P1169,"0%")&amp;" on the previous period","")&amp;IF(V1169="Yes","; Average position "&amp;TEXT(N1169,"0.0")&amp;" on "&amp;TEXT(L1169,"#,##0")&amp;" impressions (striking distance)","")&amp;IF(AND(T1169="Yes",N(L1169)&gt;=Rules!$B$6),"; Thin ("&amp;F1169&amp;" words) but has search demand",""),3,400),IF(AA1169="Prune","Low value: "&amp;N(K1169)&amp;" clicks, "&amp;N(L1169)&amp;" impressions, "&amp;N(Q1169)&amp;" sessions, no key events. Remove or noindex it and update internal links.",IF(AA1169="Redirect","Low value but "&amp;N(AC1169)&amp;" referring domains. 301 it to the closest relevant page to keep those links.",IF(AND(Z1169="No",Y1169="Yes",N(K1169)&lt;Rules!$B$5),"Low search traffic but it converts (key events: "&amp;S1169&amp;"). Keep it and link to it.",IF(W1169="Yes","Stronger than the page it overlaps ("&amp;I1169&amp;"). Keep; merge that page into this one.","Healthy: "&amp;N(K1169)&amp;" clicks"&amp;IF(ISNUMBER(N1169),", average position "&amp;TEXT(N1169,"0.0"),"")&amp;". Keep and monitor."))))))))))</f>
        <v/>
      </c>
      <c r="AE1169">
        <f>IF(A1169="","",IF(AD1169&lt;&gt;"",AD1169,AA1169))</f>
        <v/>
      </c>
    </row>
    <row r="1170">
      <c r="A1170">
        <f>IF(Crawl!A1169="","",Crawl!A1169)</f>
        <v/>
      </c>
      <c r="B1170">
        <f>IF(A1170="","",Crawl!EC1169)</f>
        <v/>
      </c>
      <c r="C1170">
        <f>IF(A1170="","",IFERROR(INDEX(Crawl!$A1169:$DZ1169,1,Rules!$H$6),""))</f>
        <v/>
      </c>
      <c r="D1170">
        <f>IF(A1170="","",IFERROR(INDEX(Crawl!$A1169:$DZ1169,1,Rules!$H$7),"")&amp;"")</f>
        <v/>
      </c>
      <c r="E1170">
        <f>IF(A1170="","",IFERROR(INDEX(Crawl!$A1169:$DZ1169,1,Rules!$H$8),"")&amp;"")</f>
        <v/>
      </c>
      <c r="F1170">
        <f>IF(A1170="","",IFERROR(INDEX(Crawl!$A1169:$DZ1169,1,Rules!$H$9),""))</f>
        <v/>
      </c>
      <c r="G1170">
        <f>IF(A1170="","",IFERROR(INDEX(Crawl!$A1169:$DZ1169,1,Rules!$H$10),""))</f>
        <v/>
      </c>
      <c r="H1170">
        <f>IF(A1170="","",IFERROR(INDEX(Crawl!$A1169:$DZ1169,1,Rules!$H$12),""))</f>
        <v/>
      </c>
      <c r="I1170">
        <f>IF(A1170="","",IF(AND(N(H1170)&gt;0,IFERROR(INDEX(Crawl!$A1169:$DZ1169,1,Rules!$H$11),"")&amp;""&lt;&gt;""),IFERROR(INDEX(Crawl!$A1169:$DZ1169,1,Rules!$H$11),"")&amp;"",IF(AND(ISNUMBER(J1170),N(J1170)&gt;=Rules!$B$12,IFERROR(INDEX(Crawl!$A1169:$DZ1169,1,Rules!$H$13),"")&amp;""&lt;&gt;""),IFERROR(INDEX(Crawl!$A1169:$DZ1169,1,Rules!$H$13),"")&amp;"","")))</f>
        <v/>
      </c>
      <c r="J1170" s="19">
        <f>IF(A1170="","",IF(IFERROR(INDEX(Crawl!$A1169:$DZ1169,1,Rules!$H$14),"")&amp;""="","",IFERROR(INDEX(Crawl!$A1169:$DZ1169,1,Rules!$H$14),"")))</f>
        <v/>
      </c>
      <c r="K1170">
        <f>IF(A1170="","",IFERROR(SUMIFS('GSC current'!$J$2:$J$2001,'GSC current'!$I$2:$I$2001,B1170),0))</f>
        <v/>
      </c>
      <c r="L1170">
        <f>IF(A1170="","",IFERROR(SUMIFS('GSC current'!$K$2:$K$2001,'GSC current'!$I$2:$I$2001,B1170),0))</f>
        <v/>
      </c>
      <c r="M1170" s="20">
        <f>IF(A1170="","",IF(N(L1170)&gt;0,K1170/L1170,""))</f>
        <v/>
      </c>
      <c r="N1170" s="21">
        <f>IF(A1170="","",IF(N(L1170)&gt;0,SUMIFS('GSC current'!$L$2:$L$2001,'GSC current'!$I$2:$I$2001,B1170)/L1170,""))</f>
        <v/>
      </c>
      <c r="O1170">
        <f>IF(A1170="","",IFERROR(SUMIFS('GSC previous'!$J$2:$J$2001,'GSC previous'!$I$2:$I$2001,B1170),0))</f>
        <v/>
      </c>
      <c r="P1170" s="22">
        <f>IF(A1170="","",IF(N(O1170)&gt;0,(K1170-O1170)/O1170,""))</f>
        <v/>
      </c>
      <c r="Q1170">
        <f>IF(A1170="","",IFERROR(SUMIFS(GA4!$P$2:$P$2001,GA4!$O$2:$O$2001,B1170),0))</f>
        <v/>
      </c>
      <c r="R1170" s="23">
        <f>IF(A1170="","",IF(N(Q1170)&gt;0,SUMIFS(GA4!$Q$2:$Q$2001,GA4!$O$2:$O$2001,B1170)/Q1170,""))</f>
        <v/>
      </c>
      <c r="S1170">
        <f>IF(A1170="","",IFERROR(SUMIFS(GA4!$R$2:$R$2001,GA4!$O$2:$O$2001,B1170),0))</f>
        <v/>
      </c>
      <c r="T1170">
        <f>IF(A1170="","",IF(AND(ISNUMBER(F1170),LEFT(C1170&amp;"",1)="2"),IF(F1170&lt;Rules!$B$9,"Yes","No"),"No"))</f>
        <v/>
      </c>
      <c r="U1170">
        <f>IF(A1170="","",IF(AND(N(O1170)&gt;=Rules!$B$8,ISNUMBER(P1170)),IF(P1170&lt;=-Rules!$B$7,"Yes","No"),"No"))</f>
        <v/>
      </c>
      <c r="V1170">
        <f>IF(A1170="","",IF(AND(N(L1170)&gt;=Rules!$B$6,ISNUMBER(N1170)),IF(AND(N1170&gt;=Rules!$B$10,N1170&lt;=Rules!$B$11),"Yes","No"),"No"))</f>
        <v/>
      </c>
      <c r="W1170">
        <f>IF(A1170="","",IF(I1170&lt;&gt;"","Yes","No"))</f>
        <v/>
      </c>
      <c r="X1170">
        <f>IF(I1170="","",IF(SUMIFS($K$3:$K$2002,$A$3:$A$2002,SUBSTITUTE(SUBSTITUTE(I1170,"?","~?"),"*","~*"))&gt;N(K1170),"Yes","No"))</f>
        <v/>
      </c>
      <c r="Y1170">
        <f>IF(A1170="","",IF(N(S1170)&gt;0,"Yes","No"))</f>
        <v/>
      </c>
      <c r="Z1170">
        <f>IF(A1170="","",IF(AND(N(K1170)&lt;Rules!$B$5,N(L1170)&lt;Rules!$B$6,N(Q1170)&lt;Rules!$B$13,Y1170="No"),"Yes","No"))</f>
        <v/>
      </c>
      <c r="AA1170">
        <f>IF(A1170="","",IF(LEFT(C1170&amp;"",1)="3","Redirect",IF(OR(LEFT(C1170&amp;"",1)="4",LEFT(C1170&amp;"",1)="5"),IF(OR(N(K1170)&gt;0,N(AC1170)&gt;=Rules!$B$14),"Redirect","Prune"),IF(D1170="Non-Indexable","Keep",IF(AND(W1170="Yes",X1170="Yes",Y1170="No"),"Merge",IF(OR(U1170="Yes",V1170="Yes",AND(T1170="Yes",N(L1170)&gt;=Rules!$B$6)),"Update",IF(Z1170="Yes",IF(N(AC1170)&gt;=Rules!$B$14,"Redirect","Prune"),"Keep")))))))</f>
        <v/>
      </c>
      <c r="AB1170">
        <f>IF(A1170="","",IF(LEFT(C1170&amp;"",1)="3","Already redirects ("&amp;C1170&amp;"). Update internal links to point at the final URL.",IF(OR(LEFT(C1170&amp;"",1)="4",LEFT(C1170&amp;"",1)="5"),IF(AA1170="Redirect","Returns "&amp;C1170&amp;" but still has "&amp;N(K1170)&amp;" clicks and "&amp;N(AC1170)&amp;" referring domains. 301 it to the closest live page.","Returns "&amp;C1170&amp;" with no clicks or links. Remove internal links and let it 404 or 410."),IF(D1170="Non-Indexable","Non-indexable ("&amp;E1170&amp;"). Keep if that is intentional; otherwise fix the canonical or noindex.",IF(AA1170="Merge","Overlaps with "&amp;I1170&amp;IF(N(J1170)&gt;0," (similarity "&amp;TEXT(J1170,"0.00")&amp;")","")&amp;", which gets more clicks. Merge the useful parts into it and 301 this URL.",IF(AA1170="Update",MID(IF(U1170="Yes","; Clicks down "&amp;TEXT(-P1170,"0%")&amp;" on the previous period","")&amp;IF(V1170="Yes","; Average position "&amp;TEXT(N1170,"0.0")&amp;" on "&amp;TEXT(L1170,"#,##0")&amp;" impressions (striking distance)","")&amp;IF(AND(T1170="Yes",N(L1170)&gt;=Rules!$B$6),"; Thin ("&amp;F1170&amp;" words) but has search demand",""),3,400),IF(AA1170="Prune","Low value: "&amp;N(K1170)&amp;" clicks, "&amp;N(L1170)&amp;" impressions, "&amp;N(Q1170)&amp;" sessions, no key events. Remove or noindex it and update internal links.",IF(AA1170="Redirect","Low value but "&amp;N(AC1170)&amp;" referring domains. 301 it to the closest relevant page to keep those links.",IF(AND(Z1170="No",Y1170="Yes",N(K1170)&lt;Rules!$B$5),"Low search traffic but it converts (key events: "&amp;S1170&amp;"). Keep it and link to it.",IF(W1170="Yes","Stronger than the page it overlaps ("&amp;I1170&amp;"). Keep; merge that page into this one.","Healthy: "&amp;N(K1170)&amp;" clicks"&amp;IF(ISNUMBER(N1170),", average position "&amp;TEXT(N1170,"0.0"),"")&amp;". Keep and monitor."))))))))))</f>
        <v/>
      </c>
      <c r="AE1170">
        <f>IF(A1170="","",IF(AD1170&lt;&gt;"",AD1170,AA1170))</f>
        <v/>
      </c>
    </row>
    <row r="1171">
      <c r="A1171">
        <f>IF(Crawl!A1170="","",Crawl!A1170)</f>
        <v/>
      </c>
      <c r="B1171">
        <f>IF(A1171="","",Crawl!EC1170)</f>
        <v/>
      </c>
      <c r="C1171">
        <f>IF(A1171="","",IFERROR(INDEX(Crawl!$A1170:$DZ1170,1,Rules!$H$6),""))</f>
        <v/>
      </c>
      <c r="D1171">
        <f>IF(A1171="","",IFERROR(INDEX(Crawl!$A1170:$DZ1170,1,Rules!$H$7),"")&amp;"")</f>
        <v/>
      </c>
      <c r="E1171">
        <f>IF(A1171="","",IFERROR(INDEX(Crawl!$A1170:$DZ1170,1,Rules!$H$8),"")&amp;"")</f>
        <v/>
      </c>
      <c r="F1171">
        <f>IF(A1171="","",IFERROR(INDEX(Crawl!$A1170:$DZ1170,1,Rules!$H$9),""))</f>
        <v/>
      </c>
      <c r="G1171">
        <f>IF(A1171="","",IFERROR(INDEX(Crawl!$A1170:$DZ1170,1,Rules!$H$10),""))</f>
        <v/>
      </c>
      <c r="H1171">
        <f>IF(A1171="","",IFERROR(INDEX(Crawl!$A1170:$DZ1170,1,Rules!$H$12),""))</f>
        <v/>
      </c>
      <c r="I1171">
        <f>IF(A1171="","",IF(AND(N(H1171)&gt;0,IFERROR(INDEX(Crawl!$A1170:$DZ1170,1,Rules!$H$11),"")&amp;""&lt;&gt;""),IFERROR(INDEX(Crawl!$A1170:$DZ1170,1,Rules!$H$11),"")&amp;"",IF(AND(ISNUMBER(J1171),N(J1171)&gt;=Rules!$B$12,IFERROR(INDEX(Crawl!$A1170:$DZ1170,1,Rules!$H$13),"")&amp;""&lt;&gt;""),IFERROR(INDEX(Crawl!$A1170:$DZ1170,1,Rules!$H$13),"")&amp;"","")))</f>
        <v/>
      </c>
      <c r="J1171" s="19">
        <f>IF(A1171="","",IF(IFERROR(INDEX(Crawl!$A1170:$DZ1170,1,Rules!$H$14),"")&amp;""="","",IFERROR(INDEX(Crawl!$A1170:$DZ1170,1,Rules!$H$14),"")))</f>
        <v/>
      </c>
      <c r="K1171">
        <f>IF(A1171="","",IFERROR(SUMIFS('GSC current'!$J$2:$J$2001,'GSC current'!$I$2:$I$2001,B1171),0))</f>
        <v/>
      </c>
      <c r="L1171">
        <f>IF(A1171="","",IFERROR(SUMIFS('GSC current'!$K$2:$K$2001,'GSC current'!$I$2:$I$2001,B1171),0))</f>
        <v/>
      </c>
      <c r="M1171" s="20">
        <f>IF(A1171="","",IF(N(L1171)&gt;0,K1171/L1171,""))</f>
        <v/>
      </c>
      <c r="N1171" s="21">
        <f>IF(A1171="","",IF(N(L1171)&gt;0,SUMIFS('GSC current'!$L$2:$L$2001,'GSC current'!$I$2:$I$2001,B1171)/L1171,""))</f>
        <v/>
      </c>
      <c r="O1171">
        <f>IF(A1171="","",IFERROR(SUMIFS('GSC previous'!$J$2:$J$2001,'GSC previous'!$I$2:$I$2001,B1171),0))</f>
        <v/>
      </c>
      <c r="P1171" s="22">
        <f>IF(A1171="","",IF(N(O1171)&gt;0,(K1171-O1171)/O1171,""))</f>
        <v/>
      </c>
      <c r="Q1171">
        <f>IF(A1171="","",IFERROR(SUMIFS(GA4!$P$2:$P$2001,GA4!$O$2:$O$2001,B1171),0))</f>
        <v/>
      </c>
      <c r="R1171" s="23">
        <f>IF(A1171="","",IF(N(Q1171)&gt;0,SUMIFS(GA4!$Q$2:$Q$2001,GA4!$O$2:$O$2001,B1171)/Q1171,""))</f>
        <v/>
      </c>
      <c r="S1171">
        <f>IF(A1171="","",IFERROR(SUMIFS(GA4!$R$2:$R$2001,GA4!$O$2:$O$2001,B1171),0))</f>
        <v/>
      </c>
      <c r="T1171">
        <f>IF(A1171="","",IF(AND(ISNUMBER(F1171),LEFT(C1171&amp;"",1)="2"),IF(F1171&lt;Rules!$B$9,"Yes","No"),"No"))</f>
        <v/>
      </c>
      <c r="U1171">
        <f>IF(A1171="","",IF(AND(N(O1171)&gt;=Rules!$B$8,ISNUMBER(P1171)),IF(P1171&lt;=-Rules!$B$7,"Yes","No"),"No"))</f>
        <v/>
      </c>
      <c r="V1171">
        <f>IF(A1171="","",IF(AND(N(L1171)&gt;=Rules!$B$6,ISNUMBER(N1171)),IF(AND(N1171&gt;=Rules!$B$10,N1171&lt;=Rules!$B$11),"Yes","No"),"No"))</f>
        <v/>
      </c>
      <c r="W1171">
        <f>IF(A1171="","",IF(I1171&lt;&gt;"","Yes","No"))</f>
        <v/>
      </c>
      <c r="X1171">
        <f>IF(I1171="","",IF(SUMIFS($K$3:$K$2002,$A$3:$A$2002,SUBSTITUTE(SUBSTITUTE(I1171,"?","~?"),"*","~*"))&gt;N(K1171),"Yes","No"))</f>
        <v/>
      </c>
      <c r="Y1171">
        <f>IF(A1171="","",IF(N(S1171)&gt;0,"Yes","No"))</f>
        <v/>
      </c>
      <c r="Z1171">
        <f>IF(A1171="","",IF(AND(N(K1171)&lt;Rules!$B$5,N(L1171)&lt;Rules!$B$6,N(Q1171)&lt;Rules!$B$13,Y1171="No"),"Yes","No"))</f>
        <v/>
      </c>
      <c r="AA1171">
        <f>IF(A1171="","",IF(LEFT(C1171&amp;"",1)="3","Redirect",IF(OR(LEFT(C1171&amp;"",1)="4",LEFT(C1171&amp;"",1)="5"),IF(OR(N(K1171)&gt;0,N(AC1171)&gt;=Rules!$B$14),"Redirect","Prune"),IF(D1171="Non-Indexable","Keep",IF(AND(W1171="Yes",X1171="Yes",Y1171="No"),"Merge",IF(OR(U1171="Yes",V1171="Yes",AND(T1171="Yes",N(L1171)&gt;=Rules!$B$6)),"Update",IF(Z1171="Yes",IF(N(AC1171)&gt;=Rules!$B$14,"Redirect","Prune"),"Keep")))))))</f>
        <v/>
      </c>
      <c r="AB1171">
        <f>IF(A1171="","",IF(LEFT(C1171&amp;"",1)="3","Already redirects ("&amp;C1171&amp;"). Update internal links to point at the final URL.",IF(OR(LEFT(C1171&amp;"",1)="4",LEFT(C1171&amp;"",1)="5"),IF(AA1171="Redirect","Returns "&amp;C1171&amp;" but still has "&amp;N(K1171)&amp;" clicks and "&amp;N(AC1171)&amp;" referring domains. 301 it to the closest live page.","Returns "&amp;C1171&amp;" with no clicks or links. Remove internal links and let it 404 or 410."),IF(D1171="Non-Indexable","Non-indexable ("&amp;E1171&amp;"). Keep if that is intentional; otherwise fix the canonical or noindex.",IF(AA1171="Merge","Overlaps with "&amp;I1171&amp;IF(N(J1171)&gt;0," (similarity "&amp;TEXT(J1171,"0.00")&amp;")","")&amp;", which gets more clicks. Merge the useful parts into it and 301 this URL.",IF(AA1171="Update",MID(IF(U1171="Yes","; Clicks down "&amp;TEXT(-P1171,"0%")&amp;" on the previous period","")&amp;IF(V1171="Yes","; Average position "&amp;TEXT(N1171,"0.0")&amp;" on "&amp;TEXT(L1171,"#,##0")&amp;" impressions (striking distance)","")&amp;IF(AND(T1171="Yes",N(L1171)&gt;=Rules!$B$6),"; Thin ("&amp;F1171&amp;" words) but has search demand",""),3,400),IF(AA1171="Prune","Low value: "&amp;N(K1171)&amp;" clicks, "&amp;N(L1171)&amp;" impressions, "&amp;N(Q1171)&amp;" sessions, no key events. Remove or noindex it and update internal links.",IF(AA1171="Redirect","Low value but "&amp;N(AC1171)&amp;" referring domains. 301 it to the closest relevant page to keep those links.",IF(AND(Z1171="No",Y1171="Yes",N(K1171)&lt;Rules!$B$5),"Low search traffic but it converts (key events: "&amp;S1171&amp;"). Keep it and link to it.",IF(W1171="Yes","Stronger than the page it overlaps ("&amp;I1171&amp;"). Keep; merge that page into this one.","Healthy: "&amp;N(K1171)&amp;" clicks"&amp;IF(ISNUMBER(N1171),", average position "&amp;TEXT(N1171,"0.0"),"")&amp;". Keep and monitor."))))))))))</f>
        <v/>
      </c>
      <c r="AE1171">
        <f>IF(A1171="","",IF(AD1171&lt;&gt;"",AD1171,AA1171))</f>
        <v/>
      </c>
    </row>
    <row r="1172">
      <c r="A1172">
        <f>IF(Crawl!A1171="","",Crawl!A1171)</f>
        <v/>
      </c>
      <c r="B1172">
        <f>IF(A1172="","",Crawl!EC1171)</f>
        <v/>
      </c>
      <c r="C1172">
        <f>IF(A1172="","",IFERROR(INDEX(Crawl!$A1171:$DZ1171,1,Rules!$H$6),""))</f>
        <v/>
      </c>
      <c r="D1172">
        <f>IF(A1172="","",IFERROR(INDEX(Crawl!$A1171:$DZ1171,1,Rules!$H$7),"")&amp;"")</f>
        <v/>
      </c>
      <c r="E1172">
        <f>IF(A1172="","",IFERROR(INDEX(Crawl!$A1171:$DZ1171,1,Rules!$H$8),"")&amp;"")</f>
        <v/>
      </c>
      <c r="F1172">
        <f>IF(A1172="","",IFERROR(INDEX(Crawl!$A1171:$DZ1171,1,Rules!$H$9),""))</f>
        <v/>
      </c>
      <c r="G1172">
        <f>IF(A1172="","",IFERROR(INDEX(Crawl!$A1171:$DZ1171,1,Rules!$H$10),""))</f>
        <v/>
      </c>
      <c r="H1172">
        <f>IF(A1172="","",IFERROR(INDEX(Crawl!$A1171:$DZ1171,1,Rules!$H$12),""))</f>
        <v/>
      </c>
      <c r="I1172">
        <f>IF(A1172="","",IF(AND(N(H1172)&gt;0,IFERROR(INDEX(Crawl!$A1171:$DZ1171,1,Rules!$H$11),"")&amp;""&lt;&gt;""),IFERROR(INDEX(Crawl!$A1171:$DZ1171,1,Rules!$H$11),"")&amp;"",IF(AND(ISNUMBER(J1172),N(J1172)&gt;=Rules!$B$12,IFERROR(INDEX(Crawl!$A1171:$DZ1171,1,Rules!$H$13),"")&amp;""&lt;&gt;""),IFERROR(INDEX(Crawl!$A1171:$DZ1171,1,Rules!$H$13),"")&amp;"","")))</f>
        <v/>
      </c>
      <c r="J1172" s="19">
        <f>IF(A1172="","",IF(IFERROR(INDEX(Crawl!$A1171:$DZ1171,1,Rules!$H$14),"")&amp;""="","",IFERROR(INDEX(Crawl!$A1171:$DZ1171,1,Rules!$H$14),"")))</f>
        <v/>
      </c>
      <c r="K1172">
        <f>IF(A1172="","",IFERROR(SUMIFS('GSC current'!$J$2:$J$2001,'GSC current'!$I$2:$I$2001,B1172),0))</f>
        <v/>
      </c>
      <c r="L1172">
        <f>IF(A1172="","",IFERROR(SUMIFS('GSC current'!$K$2:$K$2001,'GSC current'!$I$2:$I$2001,B1172),0))</f>
        <v/>
      </c>
      <c r="M1172" s="20">
        <f>IF(A1172="","",IF(N(L1172)&gt;0,K1172/L1172,""))</f>
        <v/>
      </c>
      <c r="N1172" s="21">
        <f>IF(A1172="","",IF(N(L1172)&gt;0,SUMIFS('GSC current'!$L$2:$L$2001,'GSC current'!$I$2:$I$2001,B1172)/L1172,""))</f>
        <v/>
      </c>
      <c r="O1172">
        <f>IF(A1172="","",IFERROR(SUMIFS('GSC previous'!$J$2:$J$2001,'GSC previous'!$I$2:$I$2001,B1172),0))</f>
        <v/>
      </c>
      <c r="P1172" s="22">
        <f>IF(A1172="","",IF(N(O1172)&gt;0,(K1172-O1172)/O1172,""))</f>
        <v/>
      </c>
      <c r="Q1172">
        <f>IF(A1172="","",IFERROR(SUMIFS(GA4!$P$2:$P$2001,GA4!$O$2:$O$2001,B1172),0))</f>
        <v/>
      </c>
      <c r="R1172" s="23">
        <f>IF(A1172="","",IF(N(Q1172)&gt;0,SUMIFS(GA4!$Q$2:$Q$2001,GA4!$O$2:$O$2001,B1172)/Q1172,""))</f>
        <v/>
      </c>
      <c r="S1172">
        <f>IF(A1172="","",IFERROR(SUMIFS(GA4!$R$2:$R$2001,GA4!$O$2:$O$2001,B1172),0))</f>
        <v/>
      </c>
      <c r="T1172">
        <f>IF(A1172="","",IF(AND(ISNUMBER(F1172),LEFT(C1172&amp;"",1)="2"),IF(F1172&lt;Rules!$B$9,"Yes","No"),"No"))</f>
        <v/>
      </c>
      <c r="U1172">
        <f>IF(A1172="","",IF(AND(N(O1172)&gt;=Rules!$B$8,ISNUMBER(P1172)),IF(P1172&lt;=-Rules!$B$7,"Yes","No"),"No"))</f>
        <v/>
      </c>
      <c r="V1172">
        <f>IF(A1172="","",IF(AND(N(L1172)&gt;=Rules!$B$6,ISNUMBER(N1172)),IF(AND(N1172&gt;=Rules!$B$10,N1172&lt;=Rules!$B$11),"Yes","No"),"No"))</f>
        <v/>
      </c>
      <c r="W1172">
        <f>IF(A1172="","",IF(I1172&lt;&gt;"","Yes","No"))</f>
        <v/>
      </c>
      <c r="X1172">
        <f>IF(I1172="","",IF(SUMIFS($K$3:$K$2002,$A$3:$A$2002,SUBSTITUTE(SUBSTITUTE(I1172,"?","~?"),"*","~*"))&gt;N(K1172),"Yes","No"))</f>
        <v/>
      </c>
      <c r="Y1172">
        <f>IF(A1172="","",IF(N(S1172)&gt;0,"Yes","No"))</f>
        <v/>
      </c>
      <c r="Z1172">
        <f>IF(A1172="","",IF(AND(N(K1172)&lt;Rules!$B$5,N(L1172)&lt;Rules!$B$6,N(Q1172)&lt;Rules!$B$13,Y1172="No"),"Yes","No"))</f>
        <v/>
      </c>
      <c r="AA1172">
        <f>IF(A1172="","",IF(LEFT(C1172&amp;"",1)="3","Redirect",IF(OR(LEFT(C1172&amp;"",1)="4",LEFT(C1172&amp;"",1)="5"),IF(OR(N(K1172)&gt;0,N(AC1172)&gt;=Rules!$B$14),"Redirect","Prune"),IF(D1172="Non-Indexable","Keep",IF(AND(W1172="Yes",X1172="Yes",Y1172="No"),"Merge",IF(OR(U1172="Yes",V1172="Yes",AND(T1172="Yes",N(L1172)&gt;=Rules!$B$6)),"Update",IF(Z1172="Yes",IF(N(AC1172)&gt;=Rules!$B$14,"Redirect","Prune"),"Keep")))))))</f>
        <v/>
      </c>
      <c r="AB1172">
        <f>IF(A1172="","",IF(LEFT(C1172&amp;"",1)="3","Already redirects ("&amp;C1172&amp;"). Update internal links to point at the final URL.",IF(OR(LEFT(C1172&amp;"",1)="4",LEFT(C1172&amp;"",1)="5"),IF(AA1172="Redirect","Returns "&amp;C1172&amp;" but still has "&amp;N(K1172)&amp;" clicks and "&amp;N(AC1172)&amp;" referring domains. 301 it to the closest live page.","Returns "&amp;C1172&amp;" with no clicks or links. Remove internal links and let it 404 or 410."),IF(D1172="Non-Indexable","Non-indexable ("&amp;E1172&amp;"). Keep if that is intentional; otherwise fix the canonical or noindex.",IF(AA1172="Merge","Overlaps with "&amp;I1172&amp;IF(N(J1172)&gt;0," (similarity "&amp;TEXT(J1172,"0.00")&amp;")","")&amp;", which gets more clicks. Merge the useful parts into it and 301 this URL.",IF(AA1172="Update",MID(IF(U1172="Yes","; Clicks down "&amp;TEXT(-P1172,"0%")&amp;" on the previous period","")&amp;IF(V1172="Yes","; Average position "&amp;TEXT(N1172,"0.0")&amp;" on "&amp;TEXT(L1172,"#,##0")&amp;" impressions (striking distance)","")&amp;IF(AND(T1172="Yes",N(L1172)&gt;=Rules!$B$6),"; Thin ("&amp;F1172&amp;" words) but has search demand",""),3,400),IF(AA1172="Prune","Low value: "&amp;N(K1172)&amp;" clicks, "&amp;N(L1172)&amp;" impressions, "&amp;N(Q1172)&amp;" sessions, no key events. Remove or noindex it and update internal links.",IF(AA1172="Redirect","Low value but "&amp;N(AC1172)&amp;" referring domains. 301 it to the closest relevant page to keep those links.",IF(AND(Z1172="No",Y1172="Yes",N(K1172)&lt;Rules!$B$5),"Low search traffic but it converts (key events: "&amp;S1172&amp;"). Keep it and link to it.",IF(W1172="Yes","Stronger than the page it overlaps ("&amp;I1172&amp;"). Keep; merge that page into this one.","Healthy: "&amp;N(K1172)&amp;" clicks"&amp;IF(ISNUMBER(N1172),", average position "&amp;TEXT(N1172,"0.0"),"")&amp;". Keep and monitor."))))))))))</f>
        <v/>
      </c>
      <c r="AE1172">
        <f>IF(A1172="","",IF(AD1172&lt;&gt;"",AD1172,AA1172))</f>
        <v/>
      </c>
    </row>
    <row r="1173">
      <c r="A1173">
        <f>IF(Crawl!A1172="","",Crawl!A1172)</f>
        <v/>
      </c>
      <c r="B1173">
        <f>IF(A1173="","",Crawl!EC1172)</f>
        <v/>
      </c>
      <c r="C1173">
        <f>IF(A1173="","",IFERROR(INDEX(Crawl!$A1172:$DZ1172,1,Rules!$H$6),""))</f>
        <v/>
      </c>
      <c r="D1173">
        <f>IF(A1173="","",IFERROR(INDEX(Crawl!$A1172:$DZ1172,1,Rules!$H$7),"")&amp;"")</f>
        <v/>
      </c>
      <c r="E1173">
        <f>IF(A1173="","",IFERROR(INDEX(Crawl!$A1172:$DZ1172,1,Rules!$H$8),"")&amp;"")</f>
        <v/>
      </c>
      <c r="F1173">
        <f>IF(A1173="","",IFERROR(INDEX(Crawl!$A1172:$DZ1172,1,Rules!$H$9),""))</f>
        <v/>
      </c>
      <c r="G1173">
        <f>IF(A1173="","",IFERROR(INDEX(Crawl!$A1172:$DZ1172,1,Rules!$H$10),""))</f>
        <v/>
      </c>
      <c r="H1173">
        <f>IF(A1173="","",IFERROR(INDEX(Crawl!$A1172:$DZ1172,1,Rules!$H$12),""))</f>
        <v/>
      </c>
      <c r="I1173">
        <f>IF(A1173="","",IF(AND(N(H1173)&gt;0,IFERROR(INDEX(Crawl!$A1172:$DZ1172,1,Rules!$H$11),"")&amp;""&lt;&gt;""),IFERROR(INDEX(Crawl!$A1172:$DZ1172,1,Rules!$H$11),"")&amp;"",IF(AND(ISNUMBER(J1173),N(J1173)&gt;=Rules!$B$12,IFERROR(INDEX(Crawl!$A1172:$DZ1172,1,Rules!$H$13),"")&amp;""&lt;&gt;""),IFERROR(INDEX(Crawl!$A1172:$DZ1172,1,Rules!$H$13),"")&amp;"","")))</f>
        <v/>
      </c>
      <c r="J1173" s="19">
        <f>IF(A1173="","",IF(IFERROR(INDEX(Crawl!$A1172:$DZ1172,1,Rules!$H$14),"")&amp;""="","",IFERROR(INDEX(Crawl!$A1172:$DZ1172,1,Rules!$H$14),"")))</f>
        <v/>
      </c>
      <c r="K1173">
        <f>IF(A1173="","",IFERROR(SUMIFS('GSC current'!$J$2:$J$2001,'GSC current'!$I$2:$I$2001,B1173),0))</f>
        <v/>
      </c>
      <c r="L1173">
        <f>IF(A1173="","",IFERROR(SUMIFS('GSC current'!$K$2:$K$2001,'GSC current'!$I$2:$I$2001,B1173),0))</f>
        <v/>
      </c>
      <c r="M1173" s="20">
        <f>IF(A1173="","",IF(N(L1173)&gt;0,K1173/L1173,""))</f>
        <v/>
      </c>
      <c r="N1173" s="21">
        <f>IF(A1173="","",IF(N(L1173)&gt;0,SUMIFS('GSC current'!$L$2:$L$2001,'GSC current'!$I$2:$I$2001,B1173)/L1173,""))</f>
        <v/>
      </c>
      <c r="O1173">
        <f>IF(A1173="","",IFERROR(SUMIFS('GSC previous'!$J$2:$J$2001,'GSC previous'!$I$2:$I$2001,B1173),0))</f>
        <v/>
      </c>
      <c r="P1173" s="22">
        <f>IF(A1173="","",IF(N(O1173)&gt;0,(K1173-O1173)/O1173,""))</f>
        <v/>
      </c>
      <c r="Q1173">
        <f>IF(A1173="","",IFERROR(SUMIFS(GA4!$P$2:$P$2001,GA4!$O$2:$O$2001,B1173),0))</f>
        <v/>
      </c>
      <c r="R1173" s="23">
        <f>IF(A1173="","",IF(N(Q1173)&gt;0,SUMIFS(GA4!$Q$2:$Q$2001,GA4!$O$2:$O$2001,B1173)/Q1173,""))</f>
        <v/>
      </c>
      <c r="S1173">
        <f>IF(A1173="","",IFERROR(SUMIFS(GA4!$R$2:$R$2001,GA4!$O$2:$O$2001,B1173),0))</f>
        <v/>
      </c>
      <c r="T1173">
        <f>IF(A1173="","",IF(AND(ISNUMBER(F1173),LEFT(C1173&amp;"",1)="2"),IF(F1173&lt;Rules!$B$9,"Yes","No"),"No"))</f>
        <v/>
      </c>
      <c r="U1173">
        <f>IF(A1173="","",IF(AND(N(O1173)&gt;=Rules!$B$8,ISNUMBER(P1173)),IF(P1173&lt;=-Rules!$B$7,"Yes","No"),"No"))</f>
        <v/>
      </c>
      <c r="V1173">
        <f>IF(A1173="","",IF(AND(N(L1173)&gt;=Rules!$B$6,ISNUMBER(N1173)),IF(AND(N1173&gt;=Rules!$B$10,N1173&lt;=Rules!$B$11),"Yes","No"),"No"))</f>
        <v/>
      </c>
      <c r="W1173">
        <f>IF(A1173="","",IF(I1173&lt;&gt;"","Yes","No"))</f>
        <v/>
      </c>
      <c r="X1173">
        <f>IF(I1173="","",IF(SUMIFS($K$3:$K$2002,$A$3:$A$2002,SUBSTITUTE(SUBSTITUTE(I1173,"?","~?"),"*","~*"))&gt;N(K1173),"Yes","No"))</f>
        <v/>
      </c>
      <c r="Y1173">
        <f>IF(A1173="","",IF(N(S1173)&gt;0,"Yes","No"))</f>
        <v/>
      </c>
      <c r="Z1173">
        <f>IF(A1173="","",IF(AND(N(K1173)&lt;Rules!$B$5,N(L1173)&lt;Rules!$B$6,N(Q1173)&lt;Rules!$B$13,Y1173="No"),"Yes","No"))</f>
        <v/>
      </c>
      <c r="AA1173">
        <f>IF(A1173="","",IF(LEFT(C1173&amp;"",1)="3","Redirect",IF(OR(LEFT(C1173&amp;"",1)="4",LEFT(C1173&amp;"",1)="5"),IF(OR(N(K1173)&gt;0,N(AC1173)&gt;=Rules!$B$14),"Redirect","Prune"),IF(D1173="Non-Indexable","Keep",IF(AND(W1173="Yes",X1173="Yes",Y1173="No"),"Merge",IF(OR(U1173="Yes",V1173="Yes",AND(T1173="Yes",N(L1173)&gt;=Rules!$B$6)),"Update",IF(Z1173="Yes",IF(N(AC1173)&gt;=Rules!$B$14,"Redirect","Prune"),"Keep")))))))</f>
        <v/>
      </c>
      <c r="AB1173">
        <f>IF(A1173="","",IF(LEFT(C1173&amp;"",1)="3","Already redirects ("&amp;C1173&amp;"). Update internal links to point at the final URL.",IF(OR(LEFT(C1173&amp;"",1)="4",LEFT(C1173&amp;"",1)="5"),IF(AA1173="Redirect","Returns "&amp;C1173&amp;" but still has "&amp;N(K1173)&amp;" clicks and "&amp;N(AC1173)&amp;" referring domains. 301 it to the closest live page.","Returns "&amp;C1173&amp;" with no clicks or links. Remove internal links and let it 404 or 410."),IF(D1173="Non-Indexable","Non-indexable ("&amp;E1173&amp;"). Keep if that is intentional; otherwise fix the canonical or noindex.",IF(AA1173="Merge","Overlaps with "&amp;I1173&amp;IF(N(J1173)&gt;0," (similarity "&amp;TEXT(J1173,"0.00")&amp;")","")&amp;", which gets more clicks. Merge the useful parts into it and 301 this URL.",IF(AA1173="Update",MID(IF(U1173="Yes","; Clicks down "&amp;TEXT(-P1173,"0%")&amp;" on the previous period","")&amp;IF(V1173="Yes","; Average position "&amp;TEXT(N1173,"0.0")&amp;" on "&amp;TEXT(L1173,"#,##0")&amp;" impressions (striking distance)","")&amp;IF(AND(T1173="Yes",N(L1173)&gt;=Rules!$B$6),"; Thin ("&amp;F1173&amp;" words) but has search demand",""),3,400),IF(AA1173="Prune","Low value: "&amp;N(K1173)&amp;" clicks, "&amp;N(L1173)&amp;" impressions, "&amp;N(Q1173)&amp;" sessions, no key events. Remove or noindex it and update internal links.",IF(AA1173="Redirect","Low value but "&amp;N(AC1173)&amp;" referring domains. 301 it to the closest relevant page to keep those links.",IF(AND(Z1173="No",Y1173="Yes",N(K1173)&lt;Rules!$B$5),"Low search traffic but it converts (key events: "&amp;S1173&amp;"). Keep it and link to it.",IF(W1173="Yes","Stronger than the page it overlaps ("&amp;I1173&amp;"). Keep; merge that page into this one.","Healthy: "&amp;N(K1173)&amp;" clicks"&amp;IF(ISNUMBER(N1173),", average position "&amp;TEXT(N1173,"0.0"),"")&amp;". Keep and monitor."))))))))))</f>
        <v/>
      </c>
      <c r="AE1173">
        <f>IF(A1173="","",IF(AD1173&lt;&gt;"",AD1173,AA1173))</f>
        <v/>
      </c>
    </row>
    <row r="1174">
      <c r="A1174">
        <f>IF(Crawl!A1173="","",Crawl!A1173)</f>
        <v/>
      </c>
      <c r="B1174">
        <f>IF(A1174="","",Crawl!EC1173)</f>
        <v/>
      </c>
      <c r="C1174">
        <f>IF(A1174="","",IFERROR(INDEX(Crawl!$A1173:$DZ1173,1,Rules!$H$6),""))</f>
        <v/>
      </c>
      <c r="D1174">
        <f>IF(A1174="","",IFERROR(INDEX(Crawl!$A1173:$DZ1173,1,Rules!$H$7),"")&amp;"")</f>
        <v/>
      </c>
      <c r="E1174">
        <f>IF(A1174="","",IFERROR(INDEX(Crawl!$A1173:$DZ1173,1,Rules!$H$8),"")&amp;"")</f>
        <v/>
      </c>
      <c r="F1174">
        <f>IF(A1174="","",IFERROR(INDEX(Crawl!$A1173:$DZ1173,1,Rules!$H$9),""))</f>
        <v/>
      </c>
      <c r="G1174">
        <f>IF(A1174="","",IFERROR(INDEX(Crawl!$A1173:$DZ1173,1,Rules!$H$10),""))</f>
        <v/>
      </c>
      <c r="H1174">
        <f>IF(A1174="","",IFERROR(INDEX(Crawl!$A1173:$DZ1173,1,Rules!$H$12),""))</f>
        <v/>
      </c>
      <c r="I1174">
        <f>IF(A1174="","",IF(AND(N(H1174)&gt;0,IFERROR(INDEX(Crawl!$A1173:$DZ1173,1,Rules!$H$11),"")&amp;""&lt;&gt;""),IFERROR(INDEX(Crawl!$A1173:$DZ1173,1,Rules!$H$11),"")&amp;"",IF(AND(ISNUMBER(J1174),N(J1174)&gt;=Rules!$B$12,IFERROR(INDEX(Crawl!$A1173:$DZ1173,1,Rules!$H$13),"")&amp;""&lt;&gt;""),IFERROR(INDEX(Crawl!$A1173:$DZ1173,1,Rules!$H$13),"")&amp;"","")))</f>
        <v/>
      </c>
      <c r="J1174" s="19">
        <f>IF(A1174="","",IF(IFERROR(INDEX(Crawl!$A1173:$DZ1173,1,Rules!$H$14),"")&amp;""="","",IFERROR(INDEX(Crawl!$A1173:$DZ1173,1,Rules!$H$14),"")))</f>
        <v/>
      </c>
      <c r="K1174">
        <f>IF(A1174="","",IFERROR(SUMIFS('GSC current'!$J$2:$J$2001,'GSC current'!$I$2:$I$2001,B1174),0))</f>
        <v/>
      </c>
      <c r="L1174">
        <f>IF(A1174="","",IFERROR(SUMIFS('GSC current'!$K$2:$K$2001,'GSC current'!$I$2:$I$2001,B1174),0))</f>
        <v/>
      </c>
      <c r="M1174" s="20">
        <f>IF(A1174="","",IF(N(L1174)&gt;0,K1174/L1174,""))</f>
        <v/>
      </c>
      <c r="N1174" s="21">
        <f>IF(A1174="","",IF(N(L1174)&gt;0,SUMIFS('GSC current'!$L$2:$L$2001,'GSC current'!$I$2:$I$2001,B1174)/L1174,""))</f>
        <v/>
      </c>
      <c r="O1174">
        <f>IF(A1174="","",IFERROR(SUMIFS('GSC previous'!$J$2:$J$2001,'GSC previous'!$I$2:$I$2001,B1174),0))</f>
        <v/>
      </c>
      <c r="P1174" s="22">
        <f>IF(A1174="","",IF(N(O1174)&gt;0,(K1174-O1174)/O1174,""))</f>
        <v/>
      </c>
      <c r="Q1174">
        <f>IF(A1174="","",IFERROR(SUMIFS(GA4!$P$2:$P$2001,GA4!$O$2:$O$2001,B1174),0))</f>
        <v/>
      </c>
      <c r="R1174" s="23">
        <f>IF(A1174="","",IF(N(Q1174)&gt;0,SUMIFS(GA4!$Q$2:$Q$2001,GA4!$O$2:$O$2001,B1174)/Q1174,""))</f>
        <v/>
      </c>
      <c r="S1174">
        <f>IF(A1174="","",IFERROR(SUMIFS(GA4!$R$2:$R$2001,GA4!$O$2:$O$2001,B1174),0))</f>
        <v/>
      </c>
      <c r="T1174">
        <f>IF(A1174="","",IF(AND(ISNUMBER(F1174),LEFT(C1174&amp;"",1)="2"),IF(F1174&lt;Rules!$B$9,"Yes","No"),"No"))</f>
        <v/>
      </c>
      <c r="U1174">
        <f>IF(A1174="","",IF(AND(N(O1174)&gt;=Rules!$B$8,ISNUMBER(P1174)),IF(P1174&lt;=-Rules!$B$7,"Yes","No"),"No"))</f>
        <v/>
      </c>
      <c r="V1174">
        <f>IF(A1174="","",IF(AND(N(L1174)&gt;=Rules!$B$6,ISNUMBER(N1174)),IF(AND(N1174&gt;=Rules!$B$10,N1174&lt;=Rules!$B$11),"Yes","No"),"No"))</f>
        <v/>
      </c>
      <c r="W1174">
        <f>IF(A1174="","",IF(I1174&lt;&gt;"","Yes","No"))</f>
        <v/>
      </c>
      <c r="X1174">
        <f>IF(I1174="","",IF(SUMIFS($K$3:$K$2002,$A$3:$A$2002,SUBSTITUTE(SUBSTITUTE(I1174,"?","~?"),"*","~*"))&gt;N(K1174),"Yes","No"))</f>
        <v/>
      </c>
      <c r="Y1174">
        <f>IF(A1174="","",IF(N(S1174)&gt;0,"Yes","No"))</f>
        <v/>
      </c>
      <c r="Z1174">
        <f>IF(A1174="","",IF(AND(N(K1174)&lt;Rules!$B$5,N(L1174)&lt;Rules!$B$6,N(Q1174)&lt;Rules!$B$13,Y1174="No"),"Yes","No"))</f>
        <v/>
      </c>
      <c r="AA1174">
        <f>IF(A1174="","",IF(LEFT(C1174&amp;"",1)="3","Redirect",IF(OR(LEFT(C1174&amp;"",1)="4",LEFT(C1174&amp;"",1)="5"),IF(OR(N(K1174)&gt;0,N(AC1174)&gt;=Rules!$B$14),"Redirect","Prune"),IF(D1174="Non-Indexable","Keep",IF(AND(W1174="Yes",X1174="Yes",Y1174="No"),"Merge",IF(OR(U1174="Yes",V1174="Yes",AND(T1174="Yes",N(L1174)&gt;=Rules!$B$6)),"Update",IF(Z1174="Yes",IF(N(AC1174)&gt;=Rules!$B$14,"Redirect","Prune"),"Keep")))))))</f>
        <v/>
      </c>
      <c r="AB1174">
        <f>IF(A1174="","",IF(LEFT(C1174&amp;"",1)="3","Already redirects ("&amp;C1174&amp;"). Update internal links to point at the final URL.",IF(OR(LEFT(C1174&amp;"",1)="4",LEFT(C1174&amp;"",1)="5"),IF(AA1174="Redirect","Returns "&amp;C1174&amp;" but still has "&amp;N(K1174)&amp;" clicks and "&amp;N(AC1174)&amp;" referring domains. 301 it to the closest live page.","Returns "&amp;C1174&amp;" with no clicks or links. Remove internal links and let it 404 or 410."),IF(D1174="Non-Indexable","Non-indexable ("&amp;E1174&amp;"). Keep if that is intentional; otherwise fix the canonical or noindex.",IF(AA1174="Merge","Overlaps with "&amp;I1174&amp;IF(N(J1174)&gt;0," (similarity "&amp;TEXT(J1174,"0.00")&amp;")","")&amp;", which gets more clicks. Merge the useful parts into it and 301 this URL.",IF(AA1174="Update",MID(IF(U1174="Yes","; Clicks down "&amp;TEXT(-P1174,"0%")&amp;" on the previous period","")&amp;IF(V1174="Yes","; Average position "&amp;TEXT(N1174,"0.0")&amp;" on "&amp;TEXT(L1174,"#,##0")&amp;" impressions (striking distance)","")&amp;IF(AND(T1174="Yes",N(L1174)&gt;=Rules!$B$6),"; Thin ("&amp;F1174&amp;" words) but has search demand",""),3,400),IF(AA1174="Prune","Low value: "&amp;N(K1174)&amp;" clicks, "&amp;N(L1174)&amp;" impressions, "&amp;N(Q1174)&amp;" sessions, no key events. Remove or noindex it and update internal links.",IF(AA1174="Redirect","Low value but "&amp;N(AC1174)&amp;" referring domains. 301 it to the closest relevant page to keep those links.",IF(AND(Z1174="No",Y1174="Yes",N(K1174)&lt;Rules!$B$5),"Low search traffic but it converts (key events: "&amp;S1174&amp;"). Keep it and link to it.",IF(W1174="Yes","Stronger than the page it overlaps ("&amp;I1174&amp;"). Keep; merge that page into this one.","Healthy: "&amp;N(K1174)&amp;" clicks"&amp;IF(ISNUMBER(N1174),", average position "&amp;TEXT(N1174,"0.0"),"")&amp;". Keep and monitor."))))))))))</f>
        <v/>
      </c>
      <c r="AE1174">
        <f>IF(A1174="","",IF(AD1174&lt;&gt;"",AD1174,AA1174))</f>
        <v/>
      </c>
    </row>
    <row r="1175">
      <c r="A1175">
        <f>IF(Crawl!A1174="","",Crawl!A1174)</f>
        <v/>
      </c>
      <c r="B1175">
        <f>IF(A1175="","",Crawl!EC1174)</f>
        <v/>
      </c>
      <c r="C1175">
        <f>IF(A1175="","",IFERROR(INDEX(Crawl!$A1174:$DZ1174,1,Rules!$H$6),""))</f>
        <v/>
      </c>
      <c r="D1175">
        <f>IF(A1175="","",IFERROR(INDEX(Crawl!$A1174:$DZ1174,1,Rules!$H$7),"")&amp;"")</f>
        <v/>
      </c>
      <c r="E1175">
        <f>IF(A1175="","",IFERROR(INDEX(Crawl!$A1174:$DZ1174,1,Rules!$H$8),"")&amp;"")</f>
        <v/>
      </c>
      <c r="F1175">
        <f>IF(A1175="","",IFERROR(INDEX(Crawl!$A1174:$DZ1174,1,Rules!$H$9),""))</f>
        <v/>
      </c>
      <c r="G1175">
        <f>IF(A1175="","",IFERROR(INDEX(Crawl!$A1174:$DZ1174,1,Rules!$H$10),""))</f>
        <v/>
      </c>
      <c r="H1175">
        <f>IF(A1175="","",IFERROR(INDEX(Crawl!$A1174:$DZ1174,1,Rules!$H$12),""))</f>
        <v/>
      </c>
      <c r="I1175">
        <f>IF(A1175="","",IF(AND(N(H1175)&gt;0,IFERROR(INDEX(Crawl!$A1174:$DZ1174,1,Rules!$H$11),"")&amp;""&lt;&gt;""),IFERROR(INDEX(Crawl!$A1174:$DZ1174,1,Rules!$H$11),"")&amp;"",IF(AND(ISNUMBER(J1175),N(J1175)&gt;=Rules!$B$12,IFERROR(INDEX(Crawl!$A1174:$DZ1174,1,Rules!$H$13),"")&amp;""&lt;&gt;""),IFERROR(INDEX(Crawl!$A1174:$DZ1174,1,Rules!$H$13),"")&amp;"","")))</f>
        <v/>
      </c>
      <c r="J1175" s="19">
        <f>IF(A1175="","",IF(IFERROR(INDEX(Crawl!$A1174:$DZ1174,1,Rules!$H$14),"")&amp;""="","",IFERROR(INDEX(Crawl!$A1174:$DZ1174,1,Rules!$H$14),"")))</f>
        <v/>
      </c>
      <c r="K1175">
        <f>IF(A1175="","",IFERROR(SUMIFS('GSC current'!$J$2:$J$2001,'GSC current'!$I$2:$I$2001,B1175),0))</f>
        <v/>
      </c>
      <c r="L1175">
        <f>IF(A1175="","",IFERROR(SUMIFS('GSC current'!$K$2:$K$2001,'GSC current'!$I$2:$I$2001,B1175),0))</f>
        <v/>
      </c>
      <c r="M1175" s="20">
        <f>IF(A1175="","",IF(N(L1175)&gt;0,K1175/L1175,""))</f>
        <v/>
      </c>
      <c r="N1175" s="21">
        <f>IF(A1175="","",IF(N(L1175)&gt;0,SUMIFS('GSC current'!$L$2:$L$2001,'GSC current'!$I$2:$I$2001,B1175)/L1175,""))</f>
        <v/>
      </c>
      <c r="O1175">
        <f>IF(A1175="","",IFERROR(SUMIFS('GSC previous'!$J$2:$J$2001,'GSC previous'!$I$2:$I$2001,B1175),0))</f>
        <v/>
      </c>
      <c r="P1175" s="22">
        <f>IF(A1175="","",IF(N(O1175)&gt;0,(K1175-O1175)/O1175,""))</f>
        <v/>
      </c>
      <c r="Q1175">
        <f>IF(A1175="","",IFERROR(SUMIFS(GA4!$P$2:$P$2001,GA4!$O$2:$O$2001,B1175),0))</f>
        <v/>
      </c>
      <c r="R1175" s="23">
        <f>IF(A1175="","",IF(N(Q1175)&gt;0,SUMIFS(GA4!$Q$2:$Q$2001,GA4!$O$2:$O$2001,B1175)/Q1175,""))</f>
        <v/>
      </c>
      <c r="S1175">
        <f>IF(A1175="","",IFERROR(SUMIFS(GA4!$R$2:$R$2001,GA4!$O$2:$O$2001,B1175),0))</f>
        <v/>
      </c>
      <c r="T1175">
        <f>IF(A1175="","",IF(AND(ISNUMBER(F1175),LEFT(C1175&amp;"",1)="2"),IF(F1175&lt;Rules!$B$9,"Yes","No"),"No"))</f>
        <v/>
      </c>
      <c r="U1175">
        <f>IF(A1175="","",IF(AND(N(O1175)&gt;=Rules!$B$8,ISNUMBER(P1175)),IF(P1175&lt;=-Rules!$B$7,"Yes","No"),"No"))</f>
        <v/>
      </c>
      <c r="V1175">
        <f>IF(A1175="","",IF(AND(N(L1175)&gt;=Rules!$B$6,ISNUMBER(N1175)),IF(AND(N1175&gt;=Rules!$B$10,N1175&lt;=Rules!$B$11),"Yes","No"),"No"))</f>
        <v/>
      </c>
      <c r="W1175">
        <f>IF(A1175="","",IF(I1175&lt;&gt;"","Yes","No"))</f>
        <v/>
      </c>
      <c r="X1175">
        <f>IF(I1175="","",IF(SUMIFS($K$3:$K$2002,$A$3:$A$2002,SUBSTITUTE(SUBSTITUTE(I1175,"?","~?"),"*","~*"))&gt;N(K1175),"Yes","No"))</f>
        <v/>
      </c>
      <c r="Y1175">
        <f>IF(A1175="","",IF(N(S1175)&gt;0,"Yes","No"))</f>
        <v/>
      </c>
      <c r="Z1175">
        <f>IF(A1175="","",IF(AND(N(K1175)&lt;Rules!$B$5,N(L1175)&lt;Rules!$B$6,N(Q1175)&lt;Rules!$B$13,Y1175="No"),"Yes","No"))</f>
        <v/>
      </c>
      <c r="AA1175">
        <f>IF(A1175="","",IF(LEFT(C1175&amp;"",1)="3","Redirect",IF(OR(LEFT(C1175&amp;"",1)="4",LEFT(C1175&amp;"",1)="5"),IF(OR(N(K1175)&gt;0,N(AC1175)&gt;=Rules!$B$14),"Redirect","Prune"),IF(D1175="Non-Indexable","Keep",IF(AND(W1175="Yes",X1175="Yes",Y1175="No"),"Merge",IF(OR(U1175="Yes",V1175="Yes",AND(T1175="Yes",N(L1175)&gt;=Rules!$B$6)),"Update",IF(Z1175="Yes",IF(N(AC1175)&gt;=Rules!$B$14,"Redirect","Prune"),"Keep")))))))</f>
        <v/>
      </c>
      <c r="AB1175">
        <f>IF(A1175="","",IF(LEFT(C1175&amp;"",1)="3","Already redirects ("&amp;C1175&amp;"). Update internal links to point at the final URL.",IF(OR(LEFT(C1175&amp;"",1)="4",LEFT(C1175&amp;"",1)="5"),IF(AA1175="Redirect","Returns "&amp;C1175&amp;" but still has "&amp;N(K1175)&amp;" clicks and "&amp;N(AC1175)&amp;" referring domains. 301 it to the closest live page.","Returns "&amp;C1175&amp;" with no clicks or links. Remove internal links and let it 404 or 410."),IF(D1175="Non-Indexable","Non-indexable ("&amp;E1175&amp;"). Keep if that is intentional; otherwise fix the canonical or noindex.",IF(AA1175="Merge","Overlaps with "&amp;I1175&amp;IF(N(J1175)&gt;0," (similarity "&amp;TEXT(J1175,"0.00")&amp;")","")&amp;", which gets more clicks. Merge the useful parts into it and 301 this URL.",IF(AA1175="Update",MID(IF(U1175="Yes","; Clicks down "&amp;TEXT(-P1175,"0%")&amp;" on the previous period","")&amp;IF(V1175="Yes","; Average position "&amp;TEXT(N1175,"0.0")&amp;" on "&amp;TEXT(L1175,"#,##0")&amp;" impressions (striking distance)","")&amp;IF(AND(T1175="Yes",N(L1175)&gt;=Rules!$B$6),"; Thin ("&amp;F1175&amp;" words) but has search demand",""),3,400),IF(AA1175="Prune","Low value: "&amp;N(K1175)&amp;" clicks, "&amp;N(L1175)&amp;" impressions, "&amp;N(Q1175)&amp;" sessions, no key events. Remove or noindex it and update internal links.",IF(AA1175="Redirect","Low value but "&amp;N(AC1175)&amp;" referring domains. 301 it to the closest relevant page to keep those links.",IF(AND(Z1175="No",Y1175="Yes",N(K1175)&lt;Rules!$B$5),"Low search traffic but it converts (key events: "&amp;S1175&amp;"). Keep it and link to it.",IF(W1175="Yes","Stronger than the page it overlaps ("&amp;I1175&amp;"). Keep; merge that page into this one.","Healthy: "&amp;N(K1175)&amp;" clicks"&amp;IF(ISNUMBER(N1175),", average position "&amp;TEXT(N1175,"0.0"),"")&amp;". Keep and monitor."))))))))))</f>
        <v/>
      </c>
      <c r="AE1175">
        <f>IF(A1175="","",IF(AD1175&lt;&gt;"",AD1175,AA1175))</f>
        <v/>
      </c>
    </row>
    <row r="1176">
      <c r="A1176">
        <f>IF(Crawl!A1175="","",Crawl!A1175)</f>
        <v/>
      </c>
      <c r="B1176">
        <f>IF(A1176="","",Crawl!EC1175)</f>
        <v/>
      </c>
      <c r="C1176">
        <f>IF(A1176="","",IFERROR(INDEX(Crawl!$A1175:$DZ1175,1,Rules!$H$6),""))</f>
        <v/>
      </c>
      <c r="D1176">
        <f>IF(A1176="","",IFERROR(INDEX(Crawl!$A1175:$DZ1175,1,Rules!$H$7),"")&amp;"")</f>
        <v/>
      </c>
      <c r="E1176">
        <f>IF(A1176="","",IFERROR(INDEX(Crawl!$A1175:$DZ1175,1,Rules!$H$8),"")&amp;"")</f>
        <v/>
      </c>
      <c r="F1176">
        <f>IF(A1176="","",IFERROR(INDEX(Crawl!$A1175:$DZ1175,1,Rules!$H$9),""))</f>
        <v/>
      </c>
      <c r="G1176">
        <f>IF(A1176="","",IFERROR(INDEX(Crawl!$A1175:$DZ1175,1,Rules!$H$10),""))</f>
        <v/>
      </c>
      <c r="H1176">
        <f>IF(A1176="","",IFERROR(INDEX(Crawl!$A1175:$DZ1175,1,Rules!$H$12),""))</f>
        <v/>
      </c>
      <c r="I1176">
        <f>IF(A1176="","",IF(AND(N(H1176)&gt;0,IFERROR(INDEX(Crawl!$A1175:$DZ1175,1,Rules!$H$11),"")&amp;""&lt;&gt;""),IFERROR(INDEX(Crawl!$A1175:$DZ1175,1,Rules!$H$11),"")&amp;"",IF(AND(ISNUMBER(J1176),N(J1176)&gt;=Rules!$B$12,IFERROR(INDEX(Crawl!$A1175:$DZ1175,1,Rules!$H$13),"")&amp;""&lt;&gt;""),IFERROR(INDEX(Crawl!$A1175:$DZ1175,1,Rules!$H$13),"")&amp;"","")))</f>
        <v/>
      </c>
      <c r="J1176" s="19">
        <f>IF(A1176="","",IF(IFERROR(INDEX(Crawl!$A1175:$DZ1175,1,Rules!$H$14),"")&amp;""="","",IFERROR(INDEX(Crawl!$A1175:$DZ1175,1,Rules!$H$14),"")))</f>
        <v/>
      </c>
      <c r="K1176">
        <f>IF(A1176="","",IFERROR(SUMIFS('GSC current'!$J$2:$J$2001,'GSC current'!$I$2:$I$2001,B1176),0))</f>
        <v/>
      </c>
      <c r="L1176">
        <f>IF(A1176="","",IFERROR(SUMIFS('GSC current'!$K$2:$K$2001,'GSC current'!$I$2:$I$2001,B1176),0))</f>
        <v/>
      </c>
      <c r="M1176" s="20">
        <f>IF(A1176="","",IF(N(L1176)&gt;0,K1176/L1176,""))</f>
        <v/>
      </c>
      <c r="N1176" s="21">
        <f>IF(A1176="","",IF(N(L1176)&gt;0,SUMIFS('GSC current'!$L$2:$L$2001,'GSC current'!$I$2:$I$2001,B1176)/L1176,""))</f>
        <v/>
      </c>
      <c r="O1176">
        <f>IF(A1176="","",IFERROR(SUMIFS('GSC previous'!$J$2:$J$2001,'GSC previous'!$I$2:$I$2001,B1176),0))</f>
        <v/>
      </c>
      <c r="P1176" s="22">
        <f>IF(A1176="","",IF(N(O1176)&gt;0,(K1176-O1176)/O1176,""))</f>
        <v/>
      </c>
      <c r="Q1176">
        <f>IF(A1176="","",IFERROR(SUMIFS(GA4!$P$2:$P$2001,GA4!$O$2:$O$2001,B1176),0))</f>
        <v/>
      </c>
      <c r="R1176" s="23">
        <f>IF(A1176="","",IF(N(Q1176)&gt;0,SUMIFS(GA4!$Q$2:$Q$2001,GA4!$O$2:$O$2001,B1176)/Q1176,""))</f>
        <v/>
      </c>
      <c r="S1176">
        <f>IF(A1176="","",IFERROR(SUMIFS(GA4!$R$2:$R$2001,GA4!$O$2:$O$2001,B1176),0))</f>
        <v/>
      </c>
      <c r="T1176">
        <f>IF(A1176="","",IF(AND(ISNUMBER(F1176),LEFT(C1176&amp;"",1)="2"),IF(F1176&lt;Rules!$B$9,"Yes","No"),"No"))</f>
        <v/>
      </c>
      <c r="U1176">
        <f>IF(A1176="","",IF(AND(N(O1176)&gt;=Rules!$B$8,ISNUMBER(P1176)),IF(P1176&lt;=-Rules!$B$7,"Yes","No"),"No"))</f>
        <v/>
      </c>
      <c r="V1176">
        <f>IF(A1176="","",IF(AND(N(L1176)&gt;=Rules!$B$6,ISNUMBER(N1176)),IF(AND(N1176&gt;=Rules!$B$10,N1176&lt;=Rules!$B$11),"Yes","No"),"No"))</f>
        <v/>
      </c>
      <c r="W1176">
        <f>IF(A1176="","",IF(I1176&lt;&gt;"","Yes","No"))</f>
        <v/>
      </c>
      <c r="X1176">
        <f>IF(I1176="","",IF(SUMIFS($K$3:$K$2002,$A$3:$A$2002,SUBSTITUTE(SUBSTITUTE(I1176,"?","~?"),"*","~*"))&gt;N(K1176),"Yes","No"))</f>
        <v/>
      </c>
      <c r="Y1176">
        <f>IF(A1176="","",IF(N(S1176)&gt;0,"Yes","No"))</f>
        <v/>
      </c>
      <c r="Z1176">
        <f>IF(A1176="","",IF(AND(N(K1176)&lt;Rules!$B$5,N(L1176)&lt;Rules!$B$6,N(Q1176)&lt;Rules!$B$13,Y1176="No"),"Yes","No"))</f>
        <v/>
      </c>
      <c r="AA1176">
        <f>IF(A1176="","",IF(LEFT(C1176&amp;"",1)="3","Redirect",IF(OR(LEFT(C1176&amp;"",1)="4",LEFT(C1176&amp;"",1)="5"),IF(OR(N(K1176)&gt;0,N(AC1176)&gt;=Rules!$B$14),"Redirect","Prune"),IF(D1176="Non-Indexable","Keep",IF(AND(W1176="Yes",X1176="Yes",Y1176="No"),"Merge",IF(OR(U1176="Yes",V1176="Yes",AND(T1176="Yes",N(L1176)&gt;=Rules!$B$6)),"Update",IF(Z1176="Yes",IF(N(AC1176)&gt;=Rules!$B$14,"Redirect","Prune"),"Keep")))))))</f>
        <v/>
      </c>
      <c r="AB1176">
        <f>IF(A1176="","",IF(LEFT(C1176&amp;"",1)="3","Already redirects ("&amp;C1176&amp;"). Update internal links to point at the final URL.",IF(OR(LEFT(C1176&amp;"",1)="4",LEFT(C1176&amp;"",1)="5"),IF(AA1176="Redirect","Returns "&amp;C1176&amp;" but still has "&amp;N(K1176)&amp;" clicks and "&amp;N(AC1176)&amp;" referring domains. 301 it to the closest live page.","Returns "&amp;C1176&amp;" with no clicks or links. Remove internal links and let it 404 or 410."),IF(D1176="Non-Indexable","Non-indexable ("&amp;E1176&amp;"). Keep if that is intentional; otherwise fix the canonical or noindex.",IF(AA1176="Merge","Overlaps with "&amp;I1176&amp;IF(N(J1176)&gt;0," (similarity "&amp;TEXT(J1176,"0.00")&amp;")","")&amp;", which gets more clicks. Merge the useful parts into it and 301 this URL.",IF(AA1176="Update",MID(IF(U1176="Yes","; Clicks down "&amp;TEXT(-P1176,"0%")&amp;" on the previous period","")&amp;IF(V1176="Yes","; Average position "&amp;TEXT(N1176,"0.0")&amp;" on "&amp;TEXT(L1176,"#,##0")&amp;" impressions (striking distance)","")&amp;IF(AND(T1176="Yes",N(L1176)&gt;=Rules!$B$6),"; Thin ("&amp;F1176&amp;" words) but has search demand",""),3,400),IF(AA1176="Prune","Low value: "&amp;N(K1176)&amp;" clicks, "&amp;N(L1176)&amp;" impressions, "&amp;N(Q1176)&amp;" sessions, no key events. Remove or noindex it and update internal links.",IF(AA1176="Redirect","Low value but "&amp;N(AC1176)&amp;" referring domains. 301 it to the closest relevant page to keep those links.",IF(AND(Z1176="No",Y1176="Yes",N(K1176)&lt;Rules!$B$5),"Low search traffic but it converts (key events: "&amp;S1176&amp;"). Keep it and link to it.",IF(W1176="Yes","Stronger than the page it overlaps ("&amp;I1176&amp;"). Keep; merge that page into this one.","Healthy: "&amp;N(K1176)&amp;" clicks"&amp;IF(ISNUMBER(N1176),", average position "&amp;TEXT(N1176,"0.0"),"")&amp;". Keep and monitor."))))))))))</f>
        <v/>
      </c>
      <c r="AE1176">
        <f>IF(A1176="","",IF(AD1176&lt;&gt;"",AD1176,AA1176))</f>
        <v/>
      </c>
    </row>
    <row r="1177">
      <c r="A1177">
        <f>IF(Crawl!A1176="","",Crawl!A1176)</f>
        <v/>
      </c>
      <c r="B1177">
        <f>IF(A1177="","",Crawl!EC1176)</f>
        <v/>
      </c>
      <c r="C1177">
        <f>IF(A1177="","",IFERROR(INDEX(Crawl!$A1176:$DZ1176,1,Rules!$H$6),""))</f>
        <v/>
      </c>
      <c r="D1177">
        <f>IF(A1177="","",IFERROR(INDEX(Crawl!$A1176:$DZ1176,1,Rules!$H$7),"")&amp;"")</f>
        <v/>
      </c>
      <c r="E1177">
        <f>IF(A1177="","",IFERROR(INDEX(Crawl!$A1176:$DZ1176,1,Rules!$H$8),"")&amp;"")</f>
        <v/>
      </c>
      <c r="F1177">
        <f>IF(A1177="","",IFERROR(INDEX(Crawl!$A1176:$DZ1176,1,Rules!$H$9),""))</f>
        <v/>
      </c>
      <c r="G1177">
        <f>IF(A1177="","",IFERROR(INDEX(Crawl!$A1176:$DZ1176,1,Rules!$H$10),""))</f>
        <v/>
      </c>
      <c r="H1177">
        <f>IF(A1177="","",IFERROR(INDEX(Crawl!$A1176:$DZ1176,1,Rules!$H$12),""))</f>
        <v/>
      </c>
      <c r="I1177">
        <f>IF(A1177="","",IF(AND(N(H1177)&gt;0,IFERROR(INDEX(Crawl!$A1176:$DZ1176,1,Rules!$H$11),"")&amp;""&lt;&gt;""),IFERROR(INDEX(Crawl!$A1176:$DZ1176,1,Rules!$H$11),"")&amp;"",IF(AND(ISNUMBER(J1177),N(J1177)&gt;=Rules!$B$12,IFERROR(INDEX(Crawl!$A1176:$DZ1176,1,Rules!$H$13),"")&amp;""&lt;&gt;""),IFERROR(INDEX(Crawl!$A1176:$DZ1176,1,Rules!$H$13),"")&amp;"","")))</f>
        <v/>
      </c>
      <c r="J1177" s="19">
        <f>IF(A1177="","",IF(IFERROR(INDEX(Crawl!$A1176:$DZ1176,1,Rules!$H$14),"")&amp;""="","",IFERROR(INDEX(Crawl!$A1176:$DZ1176,1,Rules!$H$14),"")))</f>
        <v/>
      </c>
      <c r="K1177">
        <f>IF(A1177="","",IFERROR(SUMIFS('GSC current'!$J$2:$J$2001,'GSC current'!$I$2:$I$2001,B1177),0))</f>
        <v/>
      </c>
      <c r="L1177">
        <f>IF(A1177="","",IFERROR(SUMIFS('GSC current'!$K$2:$K$2001,'GSC current'!$I$2:$I$2001,B1177),0))</f>
        <v/>
      </c>
      <c r="M1177" s="20">
        <f>IF(A1177="","",IF(N(L1177)&gt;0,K1177/L1177,""))</f>
        <v/>
      </c>
      <c r="N1177" s="21">
        <f>IF(A1177="","",IF(N(L1177)&gt;0,SUMIFS('GSC current'!$L$2:$L$2001,'GSC current'!$I$2:$I$2001,B1177)/L1177,""))</f>
        <v/>
      </c>
      <c r="O1177">
        <f>IF(A1177="","",IFERROR(SUMIFS('GSC previous'!$J$2:$J$2001,'GSC previous'!$I$2:$I$2001,B1177),0))</f>
        <v/>
      </c>
      <c r="P1177" s="22">
        <f>IF(A1177="","",IF(N(O1177)&gt;0,(K1177-O1177)/O1177,""))</f>
        <v/>
      </c>
      <c r="Q1177">
        <f>IF(A1177="","",IFERROR(SUMIFS(GA4!$P$2:$P$2001,GA4!$O$2:$O$2001,B1177),0))</f>
        <v/>
      </c>
      <c r="R1177" s="23">
        <f>IF(A1177="","",IF(N(Q1177)&gt;0,SUMIFS(GA4!$Q$2:$Q$2001,GA4!$O$2:$O$2001,B1177)/Q1177,""))</f>
        <v/>
      </c>
      <c r="S1177">
        <f>IF(A1177="","",IFERROR(SUMIFS(GA4!$R$2:$R$2001,GA4!$O$2:$O$2001,B1177),0))</f>
        <v/>
      </c>
      <c r="T1177">
        <f>IF(A1177="","",IF(AND(ISNUMBER(F1177),LEFT(C1177&amp;"",1)="2"),IF(F1177&lt;Rules!$B$9,"Yes","No"),"No"))</f>
        <v/>
      </c>
      <c r="U1177">
        <f>IF(A1177="","",IF(AND(N(O1177)&gt;=Rules!$B$8,ISNUMBER(P1177)),IF(P1177&lt;=-Rules!$B$7,"Yes","No"),"No"))</f>
        <v/>
      </c>
      <c r="V1177">
        <f>IF(A1177="","",IF(AND(N(L1177)&gt;=Rules!$B$6,ISNUMBER(N1177)),IF(AND(N1177&gt;=Rules!$B$10,N1177&lt;=Rules!$B$11),"Yes","No"),"No"))</f>
        <v/>
      </c>
      <c r="W1177">
        <f>IF(A1177="","",IF(I1177&lt;&gt;"","Yes","No"))</f>
        <v/>
      </c>
      <c r="X1177">
        <f>IF(I1177="","",IF(SUMIFS($K$3:$K$2002,$A$3:$A$2002,SUBSTITUTE(SUBSTITUTE(I1177,"?","~?"),"*","~*"))&gt;N(K1177),"Yes","No"))</f>
        <v/>
      </c>
      <c r="Y1177">
        <f>IF(A1177="","",IF(N(S1177)&gt;0,"Yes","No"))</f>
        <v/>
      </c>
      <c r="Z1177">
        <f>IF(A1177="","",IF(AND(N(K1177)&lt;Rules!$B$5,N(L1177)&lt;Rules!$B$6,N(Q1177)&lt;Rules!$B$13,Y1177="No"),"Yes","No"))</f>
        <v/>
      </c>
      <c r="AA1177">
        <f>IF(A1177="","",IF(LEFT(C1177&amp;"",1)="3","Redirect",IF(OR(LEFT(C1177&amp;"",1)="4",LEFT(C1177&amp;"",1)="5"),IF(OR(N(K1177)&gt;0,N(AC1177)&gt;=Rules!$B$14),"Redirect","Prune"),IF(D1177="Non-Indexable","Keep",IF(AND(W1177="Yes",X1177="Yes",Y1177="No"),"Merge",IF(OR(U1177="Yes",V1177="Yes",AND(T1177="Yes",N(L1177)&gt;=Rules!$B$6)),"Update",IF(Z1177="Yes",IF(N(AC1177)&gt;=Rules!$B$14,"Redirect","Prune"),"Keep")))))))</f>
        <v/>
      </c>
      <c r="AB1177">
        <f>IF(A1177="","",IF(LEFT(C1177&amp;"",1)="3","Already redirects ("&amp;C1177&amp;"). Update internal links to point at the final URL.",IF(OR(LEFT(C1177&amp;"",1)="4",LEFT(C1177&amp;"",1)="5"),IF(AA1177="Redirect","Returns "&amp;C1177&amp;" but still has "&amp;N(K1177)&amp;" clicks and "&amp;N(AC1177)&amp;" referring domains. 301 it to the closest live page.","Returns "&amp;C1177&amp;" with no clicks or links. Remove internal links and let it 404 or 410."),IF(D1177="Non-Indexable","Non-indexable ("&amp;E1177&amp;"). Keep if that is intentional; otherwise fix the canonical or noindex.",IF(AA1177="Merge","Overlaps with "&amp;I1177&amp;IF(N(J1177)&gt;0," (similarity "&amp;TEXT(J1177,"0.00")&amp;")","")&amp;", which gets more clicks. Merge the useful parts into it and 301 this URL.",IF(AA1177="Update",MID(IF(U1177="Yes","; Clicks down "&amp;TEXT(-P1177,"0%")&amp;" on the previous period","")&amp;IF(V1177="Yes","; Average position "&amp;TEXT(N1177,"0.0")&amp;" on "&amp;TEXT(L1177,"#,##0")&amp;" impressions (striking distance)","")&amp;IF(AND(T1177="Yes",N(L1177)&gt;=Rules!$B$6),"; Thin ("&amp;F1177&amp;" words) but has search demand",""),3,400),IF(AA1177="Prune","Low value: "&amp;N(K1177)&amp;" clicks, "&amp;N(L1177)&amp;" impressions, "&amp;N(Q1177)&amp;" sessions, no key events. Remove or noindex it and update internal links.",IF(AA1177="Redirect","Low value but "&amp;N(AC1177)&amp;" referring domains. 301 it to the closest relevant page to keep those links.",IF(AND(Z1177="No",Y1177="Yes",N(K1177)&lt;Rules!$B$5),"Low search traffic but it converts (key events: "&amp;S1177&amp;"). Keep it and link to it.",IF(W1177="Yes","Stronger than the page it overlaps ("&amp;I1177&amp;"). Keep; merge that page into this one.","Healthy: "&amp;N(K1177)&amp;" clicks"&amp;IF(ISNUMBER(N1177),", average position "&amp;TEXT(N1177,"0.0"),"")&amp;". Keep and monitor."))))))))))</f>
        <v/>
      </c>
      <c r="AE1177">
        <f>IF(A1177="","",IF(AD1177&lt;&gt;"",AD1177,AA1177))</f>
        <v/>
      </c>
    </row>
    <row r="1178">
      <c r="A1178">
        <f>IF(Crawl!A1177="","",Crawl!A1177)</f>
        <v/>
      </c>
      <c r="B1178">
        <f>IF(A1178="","",Crawl!EC1177)</f>
        <v/>
      </c>
      <c r="C1178">
        <f>IF(A1178="","",IFERROR(INDEX(Crawl!$A1177:$DZ1177,1,Rules!$H$6),""))</f>
        <v/>
      </c>
      <c r="D1178">
        <f>IF(A1178="","",IFERROR(INDEX(Crawl!$A1177:$DZ1177,1,Rules!$H$7),"")&amp;"")</f>
        <v/>
      </c>
      <c r="E1178">
        <f>IF(A1178="","",IFERROR(INDEX(Crawl!$A1177:$DZ1177,1,Rules!$H$8),"")&amp;"")</f>
        <v/>
      </c>
      <c r="F1178">
        <f>IF(A1178="","",IFERROR(INDEX(Crawl!$A1177:$DZ1177,1,Rules!$H$9),""))</f>
        <v/>
      </c>
      <c r="G1178">
        <f>IF(A1178="","",IFERROR(INDEX(Crawl!$A1177:$DZ1177,1,Rules!$H$10),""))</f>
        <v/>
      </c>
      <c r="H1178">
        <f>IF(A1178="","",IFERROR(INDEX(Crawl!$A1177:$DZ1177,1,Rules!$H$12),""))</f>
        <v/>
      </c>
      <c r="I1178">
        <f>IF(A1178="","",IF(AND(N(H1178)&gt;0,IFERROR(INDEX(Crawl!$A1177:$DZ1177,1,Rules!$H$11),"")&amp;""&lt;&gt;""),IFERROR(INDEX(Crawl!$A1177:$DZ1177,1,Rules!$H$11),"")&amp;"",IF(AND(ISNUMBER(J1178),N(J1178)&gt;=Rules!$B$12,IFERROR(INDEX(Crawl!$A1177:$DZ1177,1,Rules!$H$13),"")&amp;""&lt;&gt;""),IFERROR(INDEX(Crawl!$A1177:$DZ1177,1,Rules!$H$13),"")&amp;"","")))</f>
        <v/>
      </c>
      <c r="J1178" s="19">
        <f>IF(A1178="","",IF(IFERROR(INDEX(Crawl!$A1177:$DZ1177,1,Rules!$H$14),"")&amp;""="","",IFERROR(INDEX(Crawl!$A1177:$DZ1177,1,Rules!$H$14),"")))</f>
        <v/>
      </c>
      <c r="K1178">
        <f>IF(A1178="","",IFERROR(SUMIFS('GSC current'!$J$2:$J$2001,'GSC current'!$I$2:$I$2001,B1178),0))</f>
        <v/>
      </c>
      <c r="L1178">
        <f>IF(A1178="","",IFERROR(SUMIFS('GSC current'!$K$2:$K$2001,'GSC current'!$I$2:$I$2001,B1178),0))</f>
        <v/>
      </c>
      <c r="M1178" s="20">
        <f>IF(A1178="","",IF(N(L1178)&gt;0,K1178/L1178,""))</f>
        <v/>
      </c>
      <c r="N1178" s="21">
        <f>IF(A1178="","",IF(N(L1178)&gt;0,SUMIFS('GSC current'!$L$2:$L$2001,'GSC current'!$I$2:$I$2001,B1178)/L1178,""))</f>
        <v/>
      </c>
      <c r="O1178">
        <f>IF(A1178="","",IFERROR(SUMIFS('GSC previous'!$J$2:$J$2001,'GSC previous'!$I$2:$I$2001,B1178),0))</f>
        <v/>
      </c>
      <c r="P1178" s="22">
        <f>IF(A1178="","",IF(N(O1178)&gt;0,(K1178-O1178)/O1178,""))</f>
        <v/>
      </c>
      <c r="Q1178">
        <f>IF(A1178="","",IFERROR(SUMIFS(GA4!$P$2:$P$2001,GA4!$O$2:$O$2001,B1178),0))</f>
        <v/>
      </c>
      <c r="R1178" s="23">
        <f>IF(A1178="","",IF(N(Q1178)&gt;0,SUMIFS(GA4!$Q$2:$Q$2001,GA4!$O$2:$O$2001,B1178)/Q1178,""))</f>
        <v/>
      </c>
      <c r="S1178">
        <f>IF(A1178="","",IFERROR(SUMIFS(GA4!$R$2:$R$2001,GA4!$O$2:$O$2001,B1178),0))</f>
        <v/>
      </c>
      <c r="T1178">
        <f>IF(A1178="","",IF(AND(ISNUMBER(F1178),LEFT(C1178&amp;"",1)="2"),IF(F1178&lt;Rules!$B$9,"Yes","No"),"No"))</f>
        <v/>
      </c>
      <c r="U1178">
        <f>IF(A1178="","",IF(AND(N(O1178)&gt;=Rules!$B$8,ISNUMBER(P1178)),IF(P1178&lt;=-Rules!$B$7,"Yes","No"),"No"))</f>
        <v/>
      </c>
      <c r="V1178">
        <f>IF(A1178="","",IF(AND(N(L1178)&gt;=Rules!$B$6,ISNUMBER(N1178)),IF(AND(N1178&gt;=Rules!$B$10,N1178&lt;=Rules!$B$11),"Yes","No"),"No"))</f>
        <v/>
      </c>
      <c r="W1178">
        <f>IF(A1178="","",IF(I1178&lt;&gt;"","Yes","No"))</f>
        <v/>
      </c>
      <c r="X1178">
        <f>IF(I1178="","",IF(SUMIFS($K$3:$K$2002,$A$3:$A$2002,SUBSTITUTE(SUBSTITUTE(I1178,"?","~?"),"*","~*"))&gt;N(K1178),"Yes","No"))</f>
        <v/>
      </c>
      <c r="Y1178">
        <f>IF(A1178="","",IF(N(S1178)&gt;0,"Yes","No"))</f>
        <v/>
      </c>
      <c r="Z1178">
        <f>IF(A1178="","",IF(AND(N(K1178)&lt;Rules!$B$5,N(L1178)&lt;Rules!$B$6,N(Q1178)&lt;Rules!$B$13,Y1178="No"),"Yes","No"))</f>
        <v/>
      </c>
      <c r="AA1178">
        <f>IF(A1178="","",IF(LEFT(C1178&amp;"",1)="3","Redirect",IF(OR(LEFT(C1178&amp;"",1)="4",LEFT(C1178&amp;"",1)="5"),IF(OR(N(K1178)&gt;0,N(AC1178)&gt;=Rules!$B$14),"Redirect","Prune"),IF(D1178="Non-Indexable","Keep",IF(AND(W1178="Yes",X1178="Yes",Y1178="No"),"Merge",IF(OR(U1178="Yes",V1178="Yes",AND(T1178="Yes",N(L1178)&gt;=Rules!$B$6)),"Update",IF(Z1178="Yes",IF(N(AC1178)&gt;=Rules!$B$14,"Redirect","Prune"),"Keep")))))))</f>
        <v/>
      </c>
      <c r="AB1178">
        <f>IF(A1178="","",IF(LEFT(C1178&amp;"",1)="3","Already redirects ("&amp;C1178&amp;"). Update internal links to point at the final URL.",IF(OR(LEFT(C1178&amp;"",1)="4",LEFT(C1178&amp;"",1)="5"),IF(AA1178="Redirect","Returns "&amp;C1178&amp;" but still has "&amp;N(K1178)&amp;" clicks and "&amp;N(AC1178)&amp;" referring domains. 301 it to the closest live page.","Returns "&amp;C1178&amp;" with no clicks or links. Remove internal links and let it 404 or 410."),IF(D1178="Non-Indexable","Non-indexable ("&amp;E1178&amp;"). Keep if that is intentional; otherwise fix the canonical or noindex.",IF(AA1178="Merge","Overlaps with "&amp;I1178&amp;IF(N(J1178)&gt;0," (similarity "&amp;TEXT(J1178,"0.00")&amp;")","")&amp;", which gets more clicks. Merge the useful parts into it and 301 this URL.",IF(AA1178="Update",MID(IF(U1178="Yes","; Clicks down "&amp;TEXT(-P1178,"0%")&amp;" on the previous period","")&amp;IF(V1178="Yes","; Average position "&amp;TEXT(N1178,"0.0")&amp;" on "&amp;TEXT(L1178,"#,##0")&amp;" impressions (striking distance)","")&amp;IF(AND(T1178="Yes",N(L1178)&gt;=Rules!$B$6),"; Thin ("&amp;F1178&amp;" words) but has search demand",""),3,400),IF(AA1178="Prune","Low value: "&amp;N(K1178)&amp;" clicks, "&amp;N(L1178)&amp;" impressions, "&amp;N(Q1178)&amp;" sessions, no key events. Remove or noindex it and update internal links.",IF(AA1178="Redirect","Low value but "&amp;N(AC1178)&amp;" referring domains. 301 it to the closest relevant page to keep those links.",IF(AND(Z1178="No",Y1178="Yes",N(K1178)&lt;Rules!$B$5),"Low search traffic but it converts (key events: "&amp;S1178&amp;"). Keep it and link to it.",IF(W1178="Yes","Stronger than the page it overlaps ("&amp;I1178&amp;"). Keep; merge that page into this one.","Healthy: "&amp;N(K1178)&amp;" clicks"&amp;IF(ISNUMBER(N1178),", average position "&amp;TEXT(N1178,"0.0"),"")&amp;". Keep and monitor."))))))))))</f>
        <v/>
      </c>
      <c r="AE1178">
        <f>IF(A1178="","",IF(AD1178&lt;&gt;"",AD1178,AA1178))</f>
        <v/>
      </c>
    </row>
    <row r="1179">
      <c r="A1179">
        <f>IF(Crawl!A1178="","",Crawl!A1178)</f>
        <v/>
      </c>
      <c r="B1179">
        <f>IF(A1179="","",Crawl!EC1178)</f>
        <v/>
      </c>
      <c r="C1179">
        <f>IF(A1179="","",IFERROR(INDEX(Crawl!$A1178:$DZ1178,1,Rules!$H$6),""))</f>
        <v/>
      </c>
      <c r="D1179">
        <f>IF(A1179="","",IFERROR(INDEX(Crawl!$A1178:$DZ1178,1,Rules!$H$7),"")&amp;"")</f>
        <v/>
      </c>
      <c r="E1179">
        <f>IF(A1179="","",IFERROR(INDEX(Crawl!$A1178:$DZ1178,1,Rules!$H$8),"")&amp;"")</f>
        <v/>
      </c>
      <c r="F1179">
        <f>IF(A1179="","",IFERROR(INDEX(Crawl!$A1178:$DZ1178,1,Rules!$H$9),""))</f>
        <v/>
      </c>
      <c r="G1179">
        <f>IF(A1179="","",IFERROR(INDEX(Crawl!$A1178:$DZ1178,1,Rules!$H$10),""))</f>
        <v/>
      </c>
      <c r="H1179">
        <f>IF(A1179="","",IFERROR(INDEX(Crawl!$A1178:$DZ1178,1,Rules!$H$12),""))</f>
        <v/>
      </c>
      <c r="I1179">
        <f>IF(A1179="","",IF(AND(N(H1179)&gt;0,IFERROR(INDEX(Crawl!$A1178:$DZ1178,1,Rules!$H$11),"")&amp;""&lt;&gt;""),IFERROR(INDEX(Crawl!$A1178:$DZ1178,1,Rules!$H$11),"")&amp;"",IF(AND(ISNUMBER(J1179),N(J1179)&gt;=Rules!$B$12,IFERROR(INDEX(Crawl!$A1178:$DZ1178,1,Rules!$H$13),"")&amp;""&lt;&gt;""),IFERROR(INDEX(Crawl!$A1178:$DZ1178,1,Rules!$H$13),"")&amp;"","")))</f>
        <v/>
      </c>
      <c r="J1179" s="19">
        <f>IF(A1179="","",IF(IFERROR(INDEX(Crawl!$A1178:$DZ1178,1,Rules!$H$14),"")&amp;""="","",IFERROR(INDEX(Crawl!$A1178:$DZ1178,1,Rules!$H$14),"")))</f>
        <v/>
      </c>
      <c r="K1179">
        <f>IF(A1179="","",IFERROR(SUMIFS('GSC current'!$J$2:$J$2001,'GSC current'!$I$2:$I$2001,B1179),0))</f>
        <v/>
      </c>
      <c r="L1179">
        <f>IF(A1179="","",IFERROR(SUMIFS('GSC current'!$K$2:$K$2001,'GSC current'!$I$2:$I$2001,B1179),0))</f>
        <v/>
      </c>
      <c r="M1179" s="20">
        <f>IF(A1179="","",IF(N(L1179)&gt;0,K1179/L1179,""))</f>
        <v/>
      </c>
      <c r="N1179" s="21">
        <f>IF(A1179="","",IF(N(L1179)&gt;0,SUMIFS('GSC current'!$L$2:$L$2001,'GSC current'!$I$2:$I$2001,B1179)/L1179,""))</f>
        <v/>
      </c>
      <c r="O1179">
        <f>IF(A1179="","",IFERROR(SUMIFS('GSC previous'!$J$2:$J$2001,'GSC previous'!$I$2:$I$2001,B1179),0))</f>
        <v/>
      </c>
      <c r="P1179" s="22">
        <f>IF(A1179="","",IF(N(O1179)&gt;0,(K1179-O1179)/O1179,""))</f>
        <v/>
      </c>
      <c r="Q1179">
        <f>IF(A1179="","",IFERROR(SUMIFS(GA4!$P$2:$P$2001,GA4!$O$2:$O$2001,B1179),0))</f>
        <v/>
      </c>
      <c r="R1179" s="23">
        <f>IF(A1179="","",IF(N(Q1179)&gt;0,SUMIFS(GA4!$Q$2:$Q$2001,GA4!$O$2:$O$2001,B1179)/Q1179,""))</f>
        <v/>
      </c>
      <c r="S1179">
        <f>IF(A1179="","",IFERROR(SUMIFS(GA4!$R$2:$R$2001,GA4!$O$2:$O$2001,B1179),0))</f>
        <v/>
      </c>
      <c r="T1179">
        <f>IF(A1179="","",IF(AND(ISNUMBER(F1179),LEFT(C1179&amp;"",1)="2"),IF(F1179&lt;Rules!$B$9,"Yes","No"),"No"))</f>
        <v/>
      </c>
      <c r="U1179">
        <f>IF(A1179="","",IF(AND(N(O1179)&gt;=Rules!$B$8,ISNUMBER(P1179)),IF(P1179&lt;=-Rules!$B$7,"Yes","No"),"No"))</f>
        <v/>
      </c>
      <c r="V1179">
        <f>IF(A1179="","",IF(AND(N(L1179)&gt;=Rules!$B$6,ISNUMBER(N1179)),IF(AND(N1179&gt;=Rules!$B$10,N1179&lt;=Rules!$B$11),"Yes","No"),"No"))</f>
        <v/>
      </c>
      <c r="W1179">
        <f>IF(A1179="","",IF(I1179&lt;&gt;"","Yes","No"))</f>
        <v/>
      </c>
      <c r="X1179">
        <f>IF(I1179="","",IF(SUMIFS($K$3:$K$2002,$A$3:$A$2002,SUBSTITUTE(SUBSTITUTE(I1179,"?","~?"),"*","~*"))&gt;N(K1179),"Yes","No"))</f>
        <v/>
      </c>
      <c r="Y1179">
        <f>IF(A1179="","",IF(N(S1179)&gt;0,"Yes","No"))</f>
        <v/>
      </c>
      <c r="Z1179">
        <f>IF(A1179="","",IF(AND(N(K1179)&lt;Rules!$B$5,N(L1179)&lt;Rules!$B$6,N(Q1179)&lt;Rules!$B$13,Y1179="No"),"Yes","No"))</f>
        <v/>
      </c>
      <c r="AA1179">
        <f>IF(A1179="","",IF(LEFT(C1179&amp;"",1)="3","Redirect",IF(OR(LEFT(C1179&amp;"",1)="4",LEFT(C1179&amp;"",1)="5"),IF(OR(N(K1179)&gt;0,N(AC1179)&gt;=Rules!$B$14),"Redirect","Prune"),IF(D1179="Non-Indexable","Keep",IF(AND(W1179="Yes",X1179="Yes",Y1179="No"),"Merge",IF(OR(U1179="Yes",V1179="Yes",AND(T1179="Yes",N(L1179)&gt;=Rules!$B$6)),"Update",IF(Z1179="Yes",IF(N(AC1179)&gt;=Rules!$B$14,"Redirect","Prune"),"Keep")))))))</f>
        <v/>
      </c>
      <c r="AB1179">
        <f>IF(A1179="","",IF(LEFT(C1179&amp;"",1)="3","Already redirects ("&amp;C1179&amp;"). Update internal links to point at the final URL.",IF(OR(LEFT(C1179&amp;"",1)="4",LEFT(C1179&amp;"",1)="5"),IF(AA1179="Redirect","Returns "&amp;C1179&amp;" but still has "&amp;N(K1179)&amp;" clicks and "&amp;N(AC1179)&amp;" referring domains. 301 it to the closest live page.","Returns "&amp;C1179&amp;" with no clicks or links. Remove internal links and let it 404 or 410."),IF(D1179="Non-Indexable","Non-indexable ("&amp;E1179&amp;"). Keep if that is intentional; otherwise fix the canonical or noindex.",IF(AA1179="Merge","Overlaps with "&amp;I1179&amp;IF(N(J1179)&gt;0," (similarity "&amp;TEXT(J1179,"0.00")&amp;")","")&amp;", which gets more clicks. Merge the useful parts into it and 301 this URL.",IF(AA1179="Update",MID(IF(U1179="Yes","; Clicks down "&amp;TEXT(-P1179,"0%")&amp;" on the previous period","")&amp;IF(V1179="Yes","; Average position "&amp;TEXT(N1179,"0.0")&amp;" on "&amp;TEXT(L1179,"#,##0")&amp;" impressions (striking distance)","")&amp;IF(AND(T1179="Yes",N(L1179)&gt;=Rules!$B$6),"; Thin ("&amp;F1179&amp;" words) but has search demand",""),3,400),IF(AA1179="Prune","Low value: "&amp;N(K1179)&amp;" clicks, "&amp;N(L1179)&amp;" impressions, "&amp;N(Q1179)&amp;" sessions, no key events. Remove or noindex it and update internal links.",IF(AA1179="Redirect","Low value but "&amp;N(AC1179)&amp;" referring domains. 301 it to the closest relevant page to keep those links.",IF(AND(Z1179="No",Y1179="Yes",N(K1179)&lt;Rules!$B$5),"Low search traffic but it converts (key events: "&amp;S1179&amp;"). Keep it and link to it.",IF(W1179="Yes","Stronger than the page it overlaps ("&amp;I1179&amp;"). Keep; merge that page into this one.","Healthy: "&amp;N(K1179)&amp;" clicks"&amp;IF(ISNUMBER(N1179),", average position "&amp;TEXT(N1179,"0.0"),"")&amp;". Keep and monitor."))))))))))</f>
        <v/>
      </c>
      <c r="AE1179">
        <f>IF(A1179="","",IF(AD1179&lt;&gt;"",AD1179,AA1179))</f>
        <v/>
      </c>
    </row>
    <row r="1180">
      <c r="A1180">
        <f>IF(Crawl!A1179="","",Crawl!A1179)</f>
        <v/>
      </c>
      <c r="B1180">
        <f>IF(A1180="","",Crawl!EC1179)</f>
        <v/>
      </c>
      <c r="C1180">
        <f>IF(A1180="","",IFERROR(INDEX(Crawl!$A1179:$DZ1179,1,Rules!$H$6),""))</f>
        <v/>
      </c>
      <c r="D1180">
        <f>IF(A1180="","",IFERROR(INDEX(Crawl!$A1179:$DZ1179,1,Rules!$H$7),"")&amp;"")</f>
        <v/>
      </c>
      <c r="E1180">
        <f>IF(A1180="","",IFERROR(INDEX(Crawl!$A1179:$DZ1179,1,Rules!$H$8),"")&amp;"")</f>
        <v/>
      </c>
      <c r="F1180">
        <f>IF(A1180="","",IFERROR(INDEX(Crawl!$A1179:$DZ1179,1,Rules!$H$9),""))</f>
        <v/>
      </c>
      <c r="G1180">
        <f>IF(A1180="","",IFERROR(INDEX(Crawl!$A1179:$DZ1179,1,Rules!$H$10),""))</f>
        <v/>
      </c>
      <c r="H1180">
        <f>IF(A1180="","",IFERROR(INDEX(Crawl!$A1179:$DZ1179,1,Rules!$H$12),""))</f>
        <v/>
      </c>
      <c r="I1180">
        <f>IF(A1180="","",IF(AND(N(H1180)&gt;0,IFERROR(INDEX(Crawl!$A1179:$DZ1179,1,Rules!$H$11),"")&amp;""&lt;&gt;""),IFERROR(INDEX(Crawl!$A1179:$DZ1179,1,Rules!$H$11),"")&amp;"",IF(AND(ISNUMBER(J1180),N(J1180)&gt;=Rules!$B$12,IFERROR(INDEX(Crawl!$A1179:$DZ1179,1,Rules!$H$13),"")&amp;""&lt;&gt;""),IFERROR(INDEX(Crawl!$A1179:$DZ1179,1,Rules!$H$13),"")&amp;"","")))</f>
        <v/>
      </c>
      <c r="J1180" s="19">
        <f>IF(A1180="","",IF(IFERROR(INDEX(Crawl!$A1179:$DZ1179,1,Rules!$H$14),"")&amp;""="","",IFERROR(INDEX(Crawl!$A1179:$DZ1179,1,Rules!$H$14),"")))</f>
        <v/>
      </c>
      <c r="K1180">
        <f>IF(A1180="","",IFERROR(SUMIFS('GSC current'!$J$2:$J$2001,'GSC current'!$I$2:$I$2001,B1180),0))</f>
        <v/>
      </c>
      <c r="L1180">
        <f>IF(A1180="","",IFERROR(SUMIFS('GSC current'!$K$2:$K$2001,'GSC current'!$I$2:$I$2001,B1180),0))</f>
        <v/>
      </c>
      <c r="M1180" s="20">
        <f>IF(A1180="","",IF(N(L1180)&gt;0,K1180/L1180,""))</f>
        <v/>
      </c>
      <c r="N1180" s="21">
        <f>IF(A1180="","",IF(N(L1180)&gt;0,SUMIFS('GSC current'!$L$2:$L$2001,'GSC current'!$I$2:$I$2001,B1180)/L1180,""))</f>
        <v/>
      </c>
      <c r="O1180">
        <f>IF(A1180="","",IFERROR(SUMIFS('GSC previous'!$J$2:$J$2001,'GSC previous'!$I$2:$I$2001,B1180),0))</f>
        <v/>
      </c>
      <c r="P1180" s="22">
        <f>IF(A1180="","",IF(N(O1180)&gt;0,(K1180-O1180)/O1180,""))</f>
        <v/>
      </c>
      <c r="Q1180">
        <f>IF(A1180="","",IFERROR(SUMIFS(GA4!$P$2:$P$2001,GA4!$O$2:$O$2001,B1180),0))</f>
        <v/>
      </c>
      <c r="R1180" s="23">
        <f>IF(A1180="","",IF(N(Q1180)&gt;0,SUMIFS(GA4!$Q$2:$Q$2001,GA4!$O$2:$O$2001,B1180)/Q1180,""))</f>
        <v/>
      </c>
      <c r="S1180">
        <f>IF(A1180="","",IFERROR(SUMIFS(GA4!$R$2:$R$2001,GA4!$O$2:$O$2001,B1180),0))</f>
        <v/>
      </c>
      <c r="T1180">
        <f>IF(A1180="","",IF(AND(ISNUMBER(F1180),LEFT(C1180&amp;"",1)="2"),IF(F1180&lt;Rules!$B$9,"Yes","No"),"No"))</f>
        <v/>
      </c>
      <c r="U1180">
        <f>IF(A1180="","",IF(AND(N(O1180)&gt;=Rules!$B$8,ISNUMBER(P1180)),IF(P1180&lt;=-Rules!$B$7,"Yes","No"),"No"))</f>
        <v/>
      </c>
      <c r="V1180">
        <f>IF(A1180="","",IF(AND(N(L1180)&gt;=Rules!$B$6,ISNUMBER(N1180)),IF(AND(N1180&gt;=Rules!$B$10,N1180&lt;=Rules!$B$11),"Yes","No"),"No"))</f>
        <v/>
      </c>
      <c r="W1180">
        <f>IF(A1180="","",IF(I1180&lt;&gt;"","Yes","No"))</f>
        <v/>
      </c>
      <c r="X1180">
        <f>IF(I1180="","",IF(SUMIFS($K$3:$K$2002,$A$3:$A$2002,SUBSTITUTE(SUBSTITUTE(I1180,"?","~?"),"*","~*"))&gt;N(K1180),"Yes","No"))</f>
        <v/>
      </c>
      <c r="Y1180">
        <f>IF(A1180="","",IF(N(S1180)&gt;0,"Yes","No"))</f>
        <v/>
      </c>
      <c r="Z1180">
        <f>IF(A1180="","",IF(AND(N(K1180)&lt;Rules!$B$5,N(L1180)&lt;Rules!$B$6,N(Q1180)&lt;Rules!$B$13,Y1180="No"),"Yes","No"))</f>
        <v/>
      </c>
      <c r="AA1180">
        <f>IF(A1180="","",IF(LEFT(C1180&amp;"",1)="3","Redirect",IF(OR(LEFT(C1180&amp;"",1)="4",LEFT(C1180&amp;"",1)="5"),IF(OR(N(K1180)&gt;0,N(AC1180)&gt;=Rules!$B$14),"Redirect","Prune"),IF(D1180="Non-Indexable","Keep",IF(AND(W1180="Yes",X1180="Yes",Y1180="No"),"Merge",IF(OR(U1180="Yes",V1180="Yes",AND(T1180="Yes",N(L1180)&gt;=Rules!$B$6)),"Update",IF(Z1180="Yes",IF(N(AC1180)&gt;=Rules!$B$14,"Redirect","Prune"),"Keep")))))))</f>
        <v/>
      </c>
      <c r="AB1180">
        <f>IF(A1180="","",IF(LEFT(C1180&amp;"",1)="3","Already redirects ("&amp;C1180&amp;"). Update internal links to point at the final URL.",IF(OR(LEFT(C1180&amp;"",1)="4",LEFT(C1180&amp;"",1)="5"),IF(AA1180="Redirect","Returns "&amp;C1180&amp;" but still has "&amp;N(K1180)&amp;" clicks and "&amp;N(AC1180)&amp;" referring domains. 301 it to the closest live page.","Returns "&amp;C1180&amp;" with no clicks or links. Remove internal links and let it 404 or 410."),IF(D1180="Non-Indexable","Non-indexable ("&amp;E1180&amp;"). Keep if that is intentional; otherwise fix the canonical or noindex.",IF(AA1180="Merge","Overlaps with "&amp;I1180&amp;IF(N(J1180)&gt;0," (similarity "&amp;TEXT(J1180,"0.00")&amp;")","")&amp;", which gets more clicks. Merge the useful parts into it and 301 this URL.",IF(AA1180="Update",MID(IF(U1180="Yes","; Clicks down "&amp;TEXT(-P1180,"0%")&amp;" on the previous period","")&amp;IF(V1180="Yes","; Average position "&amp;TEXT(N1180,"0.0")&amp;" on "&amp;TEXT(L1180,"#,##0")&amp;" impressions (striking distance)","")&amp;IF(AND(T1180="Yes",N(L1180)&gt;=Rules!$B$6),"; Thin ("&amp;F1180&amp;" words) but has search demand",""),3,400),IF(AA1180="Prune","Low value: "&amp;N(K1180)&amp;" clicks, "&amp;N(L1180)&amp;" impressions, "&amp;N(Q1180)&amp;" sessions, no key events. Remove or noindex it and update internal links.",IF(AA1180="Redirect","Low value but "&amp;N(AC1180)&amp;" referring domains. 301 it to the closest relevant page to keep those links.",IF(AND(Z1180="No",Y1180="Yes",N(K1180)&lt;Rules!$B$5),"Low search traffic but it converts (key events: "&amp;S1180&amp;"). Keep it and link to it.",IF(W1180="Yes","Stronger than the page it overlaps ("&amp;I1180&amp;"). Keep; merge that page into this one.","Healthy: "&amp;N(K1180)&amp;" clicks"&amp;IF(ISNUMBER(N1180),", average position "&amp;TEXT(N1180,"0.0"),"")&amp;". Keep and monitor."))))))))))</f>
        <v/>
      </c>
      <c r="AE1180">
        <f>IF(A1180="","",IF(AD1180&lt;&gt;"",AD1180,AA1180))</f>
        <v/>
      </c>
    </row>
    <row r="1181">
      <c r="A1181">
        <f>IF(Crawl!A1180="","",Crawl!A1180)</f>
        <v/>
      </c>
      <c r="B1181">
        <f>IF(A1181="","",Crawl!EC1180)</f>
        <v/>
      </c>
      <c r="C1181">
        <f>IF(A1181="","",IFERROR(INDEX(Crawl!$A1180:$DZ1180,1,Rules!$H$6),""))</f>
        <v/>
      </c>
      <c r="D1181">
        <f>IF(A1181="","",IFERROR(INDEX(Crawl!$A1180:$DZ1180,1,Rules!$H$7),"")&amp;"")</f>
        <v/>
      </c>
      <c r="E1181">
        <f>IF(A1181="","",IFERROR(INDEX(Crawl!$A1180:$DZ1180,1,Rules!$H$8),"")&amp;"")</f>
        <v/>
      </c>
      <c r="F1181">
        <f>IF(A1181="","",IFERROR(INDEX(Crawl!$A1180:$DZ1180,1,Rules!$H$9),""))</f>
        <v/>
      </c>
      <c r="G1181">
        <f>IF(A1181="","",IFERROR(INDEX(Crawl!$A1180:$DZ1180,1,Rules!$H$10),""))</f>
        <v/>
      </c>
      <c r="H1181">
        <f>IF(A1181="","",IFERROR(INDEX(Crawl!$A1180:$DZ1180,1,Rules!$H$12),""))</f>
        <v/>
      </c>
      <c r="I1181">
        <f>IF(A1181="","",IF(AND(N(H1181)&gt;0,IFERROR(INDEX(Crawl!$A1180:$DZ1180,1,Rules!$H$11),"")&amp;""&lt;&gt;""),IFERROR(INDEX(Crawl!$A1180:$DZ1180,1,Rules!$H$11),"")&amp;"",IF(AND(ISNUMBER(J1181),N(J1181)&gt;=Rules!$B$12,IFERROR(INDEX(Crawl!$A1180:$DZ1180,1,Rules!$H$13),"")&amp;""&lt;&gt;""),IFERROR(INDEX(Crawl!$A1180:$DZ1180,1,Rules!$H$13),"")&amp;"","")))</f>
        <v/>
      </c>
      <c r="J1181" s="19">
        <f>IF(A1181="","",IF(IFERROR(INDEX(Crawl!$A1180:$DZ1180,1,Rules!$H$14),"")&amp;""="","",IFERROR(INDEX(Crawl!$A1180:$DZ1180,1,Rules!$H$14),"")))</f>
        <v/>
      </c>
      <c r="K1181">
        <f>IF(A1181="","",IFERROR(SUMIFS('GSC current'!$J$2:$J$2001,'GSC current'!$I$2:$I$2001,B1181),0))</f>
        <v/>
      </c>
      <c r="L1181">
        <f>IF(A1181="","",IFERROR(SUMIFS('GSC current'!$K$2:$K$2001,'GSC current'!$I$2:$I$2001,B1181),0))</f>
        <v/>
      </c>
      <c r="M1181" s="20">
        <f>IF(A1181="","",IF(N(L1181)&gt;0,K1181/L1181,""))</f>
        <v/>
      </c>
      <c r="N1181" s="21">
        <f>IF(A1181="","",IF(N(L1181)&gt;0,SUMIFS('GSC current'!$L$2:$L$2001,'GSC current'!$I$2:$I$2001,B1181)/L1181,""))</f>
        <v/>
      </c>
      <c r="O1181">
        <f>IF(A1181="","",IFERROR(SUMIFS('GSC previous'!$J$2:$J$2001,'GSC previous'!$I$2:$I$2001,B1181),0))</f>
        <v/>
      </c>
      <c r="P1181" s="22">
        <f>IF(A1181="","",IF(N(O1181)&gt;0,(K1181-O1181)/O1181,""))</f>
        <v/>
      </c>
      <c r="Q1181">
        <f>IF(A1181="","",IFERROR(SUMIFS(GA4!$P$2:$P$2001,GA4!$O$2:$O$2001,B1181),0))</f>
        <v/>
      </c>
      <c r="R1181" s="23">
        <f>IF(A1181="","",IF(N(Q1181)&gt;0,SUMIFS(GA4!$Q$2:$Q$2001,GA4!$O$2:$O$2001,B1181)/Q1181,""))</f>
        <v/>
      </c>
      <c r="S1181">
        <f>IF(A1181="","",IFERROR(SUMIFS(GA4!$R$2:$R$2001,GA4!$O$2:$O$2001,B1181),0))</f>
        <v/>
      </c>
      <c r="T1181">
        <f>IF(A1181="","",IF(AND(ISNUMBER(F1181),LEFT(C1181&amp;"",1)="2"),IF(F1181&lt;Rules!$B$9,"Yes","No"),"No"))</f>
        <v/>
      </c>
      <c r="U1181">
        <f>IF(A1181="","",IF(AND(N(O1181)&gt;=Rules!$B$8,ISNUMBER(P1181)),IF(P1181&lt;=-Rules!$B$7,"Yes","No"),"No"))</f>
        <v/>
      </c>
      <c r="V1181">
        <f>IF(A1181="","",IF(AND(N(L1181)&gt;=Rules!$B$6,ISNUMBER(N1181)),IF(AND(N1181&gt;=Rules!$B$10,N1181&lt;=Rules!$B$11),"Yes","No"),"No"))</f>
        <v/>
      </c>
      <c r="W1181">
        <f>IF(A1181="","",IF(I1181&lt;&gt;"","Yes","No"))</f>
        <v/>
      </c>
      <c r="X1181">
        <f>IF(I1181="","",IF(SUMIFS($K$3:$K$2002,$A$3:$A$2002,SUBSTITUTE(SUBSTITUTE(I1181,"?","~?"),"*","~*"))&gt;N(K1181),"Yes","No"))</f>
        <v/>
      </c>
      <c r="Y1181">
        <f>IF(A1181="","",IF(N(S1181)&gt;0,"Yes","No"))</f>
        <v/>
      </c>
      <c r="Z1181">
        <f>IF(A1181="","",IF(AND(N(K1181)&lt;Rules!$B$5,N(L1181)&lt;Rules!$B$6,N(Q1181)&lt;Rules!$B$13,Y1181="No"),"Yes","No"))</f>
        <v/>
      </c>
      <c r="AA1181">
        <f>IF(A1181="","",IF(LEFT(C1181&amp;"",1)="3","Redirect",IF(OR(LEFT(C1181&amp;"",1)="4",LEFT(C1181&amp;"",1)="5"),IF(OR(N(K1181)&gt;0,N(AC1181)&gt;=Rules!$B$14),"Redirect","Prune"),IF(D1181="Non-Indexable","Keep",IF(AND(W1181="Yes",X1181="Yes",Y1181="No"),"Merge",IF(OR(U1181="Yes",V1181="Yes",AND(T1181="Yes",N(L1181)&gt;=Rules!$B$6)),"Update",IF(Z1181="Yes",IF(N(AC1181)&gt;=Rules!$B$14,"Redirect","Prune"),"Keep")))))))</f>
        <v/>
      </c>
      <c r="AB1181">
        <f>IF(A1181="","",IF(LEFT(C1181&amp;"",1)="3","Already redirects ("&amp;C1181&amp;"). Update internal links to point at the final URL.",IF(OR(LEFT(C1181&amp;"",1)="4",LEFT(C1181&amp;"",1)="5"),IF(AA1181="Redirect","Returns "&amp;C1181&amp;" but still has "&amp;N(K1181)&amp;" clicks and "&amp;N(AC1181)&amp;" referring domains. 301 it to the closest live page.","Returns "&amp;C1181&amp;" with no clicks or links. Remove internal links and let it 404 or 410."),IF(D1181="Non-Indexable","Non-indexable ("&amp;E1181&amp;"). Keep if that is intentional; otherwise fix the canonical or noindex.",IF(AA1181="Merge","Overlaps with "&amp;I1181&amp;IF(N(J1181)&gt;0," (similarity "&amp;TEXT(J1181,"0.00")&amp;")","")&amp;", which gets more clicks. Merge the useful parts into it and 301 this URL.",IF(AA1181="Update",MID(IF(U1181="Yes","; Clicks down "&amp;TEXT(-P1181,"0%")&amp;" on the previous period","")&amp;IF(V1181="Yes","; Average position "&amp;TEXT(N1181,"0.0")&amp;" on "&amp;TEXT(L1181,"#,##0")&amp;" impressions (striking distance)","")&amp;IF(AND(T1181="Yes",N(L1181)&gt;=Rules!$B$6),"; Thin ("&amp;F1181&amp;" words) but has search demand",""),3,400),IF(AA1181="Prune","Low value: "&amp;N(K1181)&amp;" clicks, "&amp;N(L1181)&amp;" impressions, "&amp;N(Q1181)&amp;" sessions, no key events. Remove or noindex it and update internal links.",IF(AA1181="Redirect","Low value but "&amp;N(AC1181)&amp;" referring domains. 301 it to the closest relevant page to keep those links.",IF(AND(Z1181="No",Y1181="Yes",N(K1181)&lt;Rules!$B$5),"Low search traffic but it converts (key events: "&amp;S1181&amp;"). Keep it and link to it.",IF(W1181="Yes","Stronger than the page it overlaps ("&amp;I1181&amp;"). Keep; merge that page into this one.","Healthy: "&amp;N(K1181)&amp;" clicks"&amp;IF(ISNUMBER(N1181),", average position "&amp;TEXT(N1181,"0.0"),"")&amp;". Keep and monitor."))))))))))</f>
        <v/>
      </c>
      <c r="AE1181">
        <f>IF(A1181="","",IF(AD1181&lt;&gt;"",AD1181,AA1181))</f>
        <v/>
      </c>
    </row>
    <row r="1182">
      <c r="A1182">
        <f>IF(Crawl!A1181="","",Crawl!A1181)</f>
        <v/>
      </c>
      <c r="B1182">
        <f>IF(A1182="","",Crawl!EC1181)</f>
        <v/>
      </c>
      <c r="C1182">
        <f>IF(A1182="","",IFERROR(INDEX(Crawl!$A1181:$DZ1181,1,Rules!$H$6),""))</f>
        <v/>
      </c>
      <c r="D1182">
        <f>IF(A1182="","",IFERROR(INDEX(Crawl!$A1181:$DZ1181,1,Rules!$H$7),"")&amp;"")</f>
        <v/>
      </c>
      <c r="E1182">
        <f>IF(A1182="","",IFERROR(INDEX(Crawl!$A1181:$DZ1181,1,Rules!$H$8),"")&amp;"")</f>
        <v/>
      </c>
      <c r="F1182">
        <f>IF(A1182="","",IFERROR(INDEX(Crawl!$A1181:$DZ1181,1,Rules!$H$9),""))</f>
        <v/>
      </c>
      <c r="G1182">
        <f>IF(A1182="","",IFERROR(INDEX(Crawl!$A1181:$DZ1181,1,Rules!$H$10),""))</f>
        <v/>
      </c>
      <c r="H1182">
        <f>IF(A1182="","",IFERROR(INDEX(Crawl!$A1181:$DZ1181,1,Rules!$H$12),""))</f>
        <v/>
      </c>
      <c r="I1182">
        <f>IF(A1182="","",IF(AND(N(H1182)&gt;0,IFERROR(INDEX(Crawl!$A1181:$DZ1181,1,Rules!$H$11),"")&amp;""&lt;&gt;""),IFERROR(INDEX(Crawl!$A1181:$DZ1181,1,Rules!$H$11),"")&amp;"",IF(AND(ISNUMBER(J1182),N(J1182)&gt;=Rules!$B$12,IFERROR(INDEX(Crawl!$A1181:$DZ1181,1,Rules!$H$13),"")&amp;""&lt;&gt;""),IFERROR(INDEX(Crawl!$A1181:$DZ1181,1,Rules!$H$13),"")&amp;"","")))</f>
        <v/>
      </c>
      <c r="J1182" s="19">
        <f>IF(A1182="","",IF(IFERROR(INDEX(Crawl!$A1181:$DZ1181,1,Rules!$H$14),"")&amp;""="","",IFERROR(INDEX(Crawl!$A1181:$DZ1181,1,Rules!$H$14),"")))</f>
        <v/>
      </c>
      <c r="K1182">
        <f>IF(A1182="","",IFERROR(SUMIFS('GSC current'!$J$2:$J$2001,'GSC current'!$I$2:$I$2001,B1182),0))</f>
        <v/>
      </c>
      <c r="L1182">
        <f>IF(A1182="","",IFERROR(SUMIFS('GSC current'!$K$2:$K$2001,'GSC current'!$I$2:$I$2001,B1182),0))</f>
        <v/>
      </c>
      <c r="M1182" s="20">
        <f>IF(A1182="","",IF(N(L1182)&gt;0,K1182/L1182,""))</f>
        <v/>
      </c>
      <c r="N1182" s="21">
        <f>IF(A1182="","",IF(N(L1182)&gt;0,SUMIFS('GSC current'!$L$2:$L$2001,'GSC current'!$I$2:$I$2001,B1182)/L1182,""))</f>
        <v/>
      </c>
      <c r="O1182">
        <f>IF(A1182="","",IFERROR(SUMIFS('GSC previous'!$J$2:$J$2001,'GSC previous'!$I$2:$I$2001,B1182),0))</f>
        <v/>
      </c>
      <c r="P1182" s="22">
        <f>IF(A1182="","",IF(N(O1182)&gt;0,(K1182-O1182)/O1182,""))</f>
        <v/>
      </c>
      <c r="Q1182">
        <f>IF(A1182="","",IFERROR(SUMIFS(GA4!$P$2:$P$2001,GA4!$O$2:$O$2001,B1182),0))</f>
        <v/>
      </c>
      <c r="R1182" s="23">
        <f>IF(A1182="","",IF(N(Q1182)&gt;0,SUMIFS(GA4!$Q$2:$Q$2001,GA4!$O$2:$O$2001,B1182)/Q1182,""))</f>
        <v/>
      </c>
      <c r="S1182">
        <f>IF(A1182="","",IFERROR(SUMIFS(GA4!$R$2:$R$2001,GA4!$O$2:$O$2001,B1182),0))</f>
        <v/>
      </c>
      <c r="T1182">
        <f>IF(A1182="","",IF(AND(ISNUMBER(F1182),LEFT(C1182&amp;"",1)="2"),IF(F1182&lt;Rules!$B$9,"Yes","No"),"No"))</f>
        <v/>
      </c>
      <c r="U1182">
        <f>IF(A1182="","",IF(AND(N(O1182)&gt;=Rules!$B$8,ISNUMBER(P1182)),IF(P1182&lt;=-Rules!$B$7,"Yes","No"),"No"))</f>
        <v/>
      </c>
      <c r="V1182">
        <f>IF(A1182="","",IF(AND(N(L1182)&gt;=Rules!$B$6,ISNUMBER(N1182)),IF(AND(N1182&gt;=Rules!$B$10,N1182&lt;=Rules!$B$11),"Yes","No"),"No"))</f>
        <v/>
      </c>
      <c r="W1182">
        <f>IF(A1182="","",IF(I1182&lt;&gt;"","Yes","No"))</f>
        <v/>
      </c>
      <c r="X1182">
        <f>IF(I1182="","",IF(SUMIFS($K$3:$K$2002,$A$3:$A$2002,SUBSTITUTE(SUBSTITUTE(I1182,"?","~?"),"*","~*"))&gt;N(K1182),"Yes","No"))</f>
        <v/>
      </c>
      <c r="Y1182">
        <f>IF(A1182="","",IF(N(S1182)&gt;0,"Yes","No"))</f>
        <v/>
      </c>
      <c r="Z1182">
        <f>IF(A1182="","",IF(AND(N(K1182)&lt;Rules!$B$5,N(L1182)&lt;Rules!$B$6,N(Q1182)&lt;Rules!$B$13,Y1182="No"),"Yes","No"))</f>
        <v/>
      </c>
      <c r="AA1182">
        <f>IF(A1182="","",IF(LEFT(C1182&amp;"",1)="3","Redirect",IF(OR(LEFT(C1182&amp;"",1)="4",LEFT(C1182&amp;"",1)="5"),IF(OR(N(K1182)&gt;0,N(AC1182)&gt;=Rules!$B$14),"Redirect","Prune"),IF(D1182="Non-Indexable","Keep",IF(AND(W1182="Yes",X1182="Yes",Y1182="No"),"Merge",IF(OR(U1182="Yes",V1182="Yes",AND(T1182="Yes",N(L1182)&gt;=Rules!$B$6)),"Update",IF(Z1182="Yes",IF(N(AC1182)&gt;=Rules!$B$14,"Redirect","Prune"),"Keep")))))))</f>
        <v/>
      </c>
      <c r="AB1182">
        <f>IF(A1182="","",IF(LEFT(C1182&amp;"",1)="3","Already redirects ("&amp;C1182&amp;"). Update internal links to point at the final URL.",IF(OR(LEFT(C1182&amp;"",1)="4",LEFT(C1182&amp;"",1)="5"),IF(AA1182="Redirect","Returns "&amp;C1182&amp;" but still has "&amp;N(K1182)&amp;" clicks and "&amp;N(AC1182)&amp;" referring domains. 301 it to the closest live page.","Returns "&amp;C1182&amp;" with no clicks or links. Remove internal links and let it 404 or 410."),IF(D1182="Non-Indexable","Non-indexable ("&amp;E1182&amp;"). Keep if that is intentional; otherwise fix the canonical or noindex.",IF(AA1182="Merge","Overlaps with "&amp;I1182&amp;IF(N(J1182)&gt;0," (similarity "&amp;TEXT(J1182,"0.00")&amp;")","")&amp;", which gets more clicks. Merge the useful parts into it and 301 this URL.",IF(AA1182="Update",MID(IF(U1182="Yes","; Clicks down "&amp;TEXT(-P1182,"0%")&amp;" on the previous period","")&amp;IF(V1182="Yes","; Average position "&amp;TEXT(N1182,"0.0")&amp;" on "&amp;TEXT(L1182,"#,##0")&amp;" impressions (striking distance)","")&amp;IF(AND(T1182="Yes",N(L1182)&gt;=Rules!$B$6),"; Thin ("&amp;F1182&amp;" words) but has search demand",""),3,400),IF(AA1182="Prune","Low value: "&amp;N(K1182)&amp;" clicks, "&amp;N(L1182)&amp;" impressions, "&amp;N(Q1182)&amp;" sessions, no key events. Remove or noindex it and update internal links.",IF(AA1182="Redirect","Low value but "&amp;N(AC1182)&amp;" referring domains. 301 it to the closest relevant page to keep those links.",IF(AND(Z1182="No",Y1182="Yes",N(K1182)&lt;Rules!$B$5),"Low search traffic but it converts (key events: "&amp;S1182&amp;"). Keep it and link to it.",IF(W1182="Yes","Stronger than the page it overlaps ("&amp;I1182&amp;"). Keep; merge that page into this one.","Healthy: "&amp;N(K1182)&amp;" clicks"&amp;IF(ISNUMBER(N1182),", average position "&amp;TEXT(N1182,"0.0"),"")&amp;". Keep and monitor."))))))))))</f>
        <v/>
      </c>
      <c r="AE1182">
        <f>IF(A1182="","",IF(AD1182&lt;&gt;"",AD1182,AA1182))</f>
        <v/>
      </c>
    </row>
    <row r="1183">
      <c r="A1183">
        <f>IF(Crawl!A1182="","",Crawl!A1182)</f>
        <v/>
      </c>
      <c r="B1183">
        <f>IF(A1183="","",Crawl!EC1182)</f>
        <v/>
      </c>
      <c r="C1183">
        <f>IF(A1183="","",IFERROR(INDEX(Crawl!$A1182:$DZ1182,1,Rules!$H$6),""))</f>
        <v/>
      </c>
      <c r="D1183">
        <f>IF(A1183="","",IFERROR(INDEX(Crawl!$A1182:$DZ1182,1,Rules!$H$7),"")&amp;"")</f>
        <v/>
      </c>
      <c r="E1183">
        <f>IF(A1183="","",IFERROR(INDEX(Crawl!$A1182:$DZ1182,1,Rules!$H$8),"")&amp;"")</f>
        <v/>
      </c>
      <c r="F1183">
        <f>IF(A1183="","",IFERROR(INDEX(Crawl!$A1182:$DZ1182,1,Rules!$H$9),""))</f>
        <v/>
      </c>
      <c r="G1183">
        <f>IF(A1183="","",IFERROR(INDEX(Crawl!$A1182:$DZ1182,1,Rules!$H$10),""))</f>
        <v/>
      </c>
      <c r="H1183">
        <f>IF(A1183="","",IFERROR(INDEX(Crawl!$A1182:$DZ1182,1,Rules!$H$12),""))</f>
        <v/>
      </c>
      <c r="I1183">
        <f>IF(A1183="","",IF(AND(N(H1183)&gt;0,IFERROR(INDEX(Crawl!$A1182:$DZ1182,1,Rules!$H$11),"")&amp;""&lt;&gt;""),IFERROR(INDEX(Crawl!$A1182:$DZ1182,1,Rules!$H$11),"")&amp;"",IF(AND(ISNUMBER(J1183),N(J1183)&gt;=Rules!$B$12,IFERROR(INDEX(Crawl!$A1182:$DZ1182,1,Rules!$H$13),"")&amp;""&lt;&gt;""),IFERROR(INDEX(Crawl!$A1182:$DZ1182,1,Rules!$H$13),"")&amp;"","")))</f>
        <v/>
      </c>
      <c r="J1183" s="19">
        <f>IF(A1183="","",IF(IFERROR(INDEX(Crawl!$A1182:$DZ1182,1,Rules!$H$14),"")&amp;""="","",IFERROR(INDEX(Crawl!$A1182:$DZ1182,1,Rules!$H$14),"")))</f>
        <v/>
      </c>
      <c r="K1183">
        <f>IF(A1183="","",IFERROR(SUMIFS('GSC current'!$J$2:$J$2001,'GSC current'!$I$2:$I$2001,B1183),0))</f>
        <v/>
      </c>
      <c r="L1183">
        <f>IF(A1183="","",IFERROR(SUMIFS('GSC current'!$K$2:$K$2001,'GSC current'!$I$2:$I$2001,B1183),0))</f>
        <v/>
      </c>
      <c r="M1183" s="20">
        <f>IF(A1183="","",IF(N(L1183)&gt;0,K1183/L1183,""))</f>
        <v/>
      </c>
      <c r="N1183" s="21">
        <f>IF(A1183="","",IF(N(L1183)&gt;0,SUMIFS('GSC current'!$L$2:$L$2001,'GSC current'!$I$2:$I$2001,B1183)/L1183,""))</f>
        <v/>
      </c>
      <c r="O1183">
        <f>IF(A1183="","",IFERROR(SUMIFS('GSC previous'!$J$2:$J$2001,'GSC previous'!$I$2:$I$2001,B1183),0))</f>
        <v/>
      </c>
      <c r="P1183" s="22">
        <f>IF(A1183="","",IF(N(O1183)&gt;0,(K1183-O1183)/O1183,""))</f>
        <v/>
      </c>
      <c r="Q1183">
        <f>IF(A1183="","",IFERROR(SUMIFS(GA4!$P$2:$P$2001,GA4!$O$2:$O$2001,B1183),0))</f>
        <v/>
      </c>
      <c r="R1183" s="23">
        <f>IF(A1183="","",IF(N(Q1183)&gt;0,SUMIFS(GA4!$Q$2:$Q$2001,GA4!$O$2:$O$2001,B1183)/Q1183,""))</f>
        <v/>
      </c>
      <c r="S1183">
        <f>IF(A1183="","",IFERROR(SUMIFS(GA4!$R$2:$R$2001,GA4!$O$2:$O$2001,B1183),0))</f>
        <v/>
      </c>
      <c r="T1183">
        <f>IF(A1183="","",IF(AND(ISNUMBER(F1183),LEFT(C1183&amp;"",1)="2"),IF(F1183&lt;Rules!$B$9,"Yes","No"),"No"))</f>
        <v/>
      </c>
      <c r="U1183">
        <f>IF(A1183="","",IF(AND(N(O1183)&gt;=Rules!$B$8,ISNUMBER(P1183)),IF(P1183&lt;=-Rules!$B$7,"Yes","No"),"No"))</f>
        <v/>
      </c>
      <c r="V1183">
        <f>IF(A1183="","",IF(AND(N(L1183)&gt;=Rules!$B$6,ISNUMBER(N1183)),IF(AND(N1183&gt;=Rules!$B$10,N1183&lt;=Rules!$B$11),"Yes","No"),"No"))</f>
        <v/>
      </c>
      <c r="W1183">
        <f>IF(A1183="","",IF(I1183&lt;&gt;"","Yes","No"))</f>
        <v/>
      </c>
      <c r="X1183">
        <f>IF(I1183="","",IF(SUMIFS($K$3:$K$2002,$A$3:$A$2002,SUBSTITUTE(SUBSTITUTE(I1183,"?","~?"),"*","~*"))&gt;N(K1183),"Yes","No"))</f>
        <v/>
      </c>
      <c r="Y1183">
        <f>IF(A1183="","",IF(N(S1183)&gt;0,"Yes","No"))</f>
        <v/>
      </c>
      <c r="Z1183">
        <f>IF(A1183="","",IF(AND(N(K1183)&lt;Rules!$B$5,N(L1183)&lt;Rules!$B$6,N(Q1183)&lt;Rules!$B$13,Y1183="No"),"Yes","No"))</f>
        <v/>
      </c>
      <c r="AA1183">
        <f>IF(A1183="","",IF(LEFT(C1183&amp;"",1)="3","Redirect",IF(OR(LEFT(C1183&amp;"",1)="4",LEFT(C1183&amp;"",1)="5"),IF(OR(N(K1183)&gt;0,N(AC1183)&gt;=Rules!$B$14),"Redirect","Prune"),IF(D1183="Non-Indexable","Keep",IF(AND(W1183="Yes",X1183="Yes",Y1183="No"),"Merge",IF(OR(U1183="Yes",V1183="Yes",AND(T1183="Yes",N(L1183)&gt;=Rules!$B$6)),"Update",IF(Z1183="Yes",IF(N(AC1183)&gt;=Rules!$B$14,"Redirect","Prune"),"Keep")))))))</f>
        <v/>
      </c>
      <c r="AB1183">
        <f>IF(A1183="","",IF(LEFT(C1183&amp;"",1)="3","Already redirects ("&amp;C1183&amp;"). Update internal links to point at the final URL.",IF(OR(LEFT(C1183&amp;"",1)="4",LEFT(C1183&amp;"",1)="5"),IF(AA1183="Redirect","Returns "&amp;C1183&amp;" but still has "&amp;N(K1183)&amp;" clicks and "&amp;N(AC1183)&amp;" referring domains. 301 it to the closest live page.","Returns "&amp;C1183&amp;" with no clicks or links. Remove internal links and let it 404 or 410."),IF(D1183="Non-Indexable","Non-indexable ("&amp;E1183&amp;"). Keep if that is intentional; otherwise fix the canonical or noindex.",IF(AA1183="Merge","Overlaps with "&amp;I1183&amp;IF(N(J1183)&gt;0," (similarity "&amp;TEXT(J1183,"0.00")&amp;")","")&amp;", which gets more clicks. Merge the useful parts into it and 301 this URL.",IF(AA1183="Update",MID(IF(U1183="Yes","; Clicks down "&amp;TEXT(-P1183,"0%")&amp;" on the previous period","")&amp;IF(V1183="Yes","; Average position "&amp;TEXT(N1183,"0.0")&amp;" on "&amp;TEXT(L1183,"#,##0")&amp;" impressions (striking distance)","")&amp;IF(AND(T1183="Yes",N(L1183)&gt;=Rules!$B$6),"; Thin ("&amp;F1183&amp;" words) but has search demand",""),3,400),IF(AA1183="Prune","Low value: "&amp;N(K1183)&amp;" clicks, "&amp;N(L1183)&amp;" impressions, "&amp;N(Q1183)&amp;" sessions, no key events. Remove or noindex it and update internal links.",IF(AA1183="Redirect","Low value but "&amp;N(AC1183)&amp;" referring domains. 301 it to the closest relevant page to keep those links.",IF(AND(Z1183="No",Y1183="Yes",N(K1183)&lt;Rules!$B$5),"Low search traffic but it converts (key events: "&amp;S1183&amp;"). Keep it and link to it.",IF(W1183="Yes","Stronger than the page it overlaps ("&amp;I1183&amp;"). Keep; merge that page into this one.","Healthy: "&amp;N(K1183)&amp;" clicks"&amp;IF(ISNUMBER(N1183),", average position "&amp;TEXT(N1183,"0.0"),"")&amp;". Keep and monitor."))))))))))</f>
        <v/>
      </c>
      <c r="AE1183">
        <f>IF(A1183="","",IF(AD1183&lt;&gt;"",AD1183,AA1183))</f>
        <v/>
      </c>
    </row>
    <row r="1184">
      <c r="A1184">
        <f>IF(Crawl!A1183="","",Crawl!A1183)</f>
        <v/>
      </c>
      <c r="B1184">
        <f>IF(A1184="","",Crawl!EC1183)</f>
        <v/>
      </c>
      <c r="C1184">
        <f>IF(A1184="","",IFERROR(INDEX(Crawl!$A1183:$DZ1183,1,Rules!$H$6),""))</f>
        <v/>
      </c>
      <c r="D1184">
        <f>IF(A1184="","",IFERROR(INDEX(Crawl!$A1183:$DZ1183,1,Rules!$H$7),"")&amp;"")</f>
        <v/>
      </c>
      <c r="E1184">
        <f>IF(A1184="","",IFERROR(INDEX(Crawl!$A1183:$DZ1183,1,Rules!$H$8),"")&amp;"")</f>
        <v/>
      </c>
      <c r="F1184">
        <f>IF(A1184="","",IFERROR(INDEX(Crawl!$A1183:$DZ1183,1,Rules!$H$9),""))</f>
        <v/>
      </c>
      <c r="G1184">
        <f>IF(A1184="","",IFERROR(INDEX(Crawl!$A1183:$DZ1183,1,Rules!$H$10),""))</f>
        <v/>
      </c>
      <c r="H1184">
        <f>IF(A1184="","",IFERROR(INDEX(Crawl!$A1183:$DZ1183,1,Rules!$H$12),""))</f>
        <v/>
      </c>
      <c r="I1184">
        <f>IF(A1184="","",IF(AND(N(H1184)&gt;0,IFERROR(INDEX(Crawl!$A1183:$DZ1183,1,Rules!$H$11),"")&amp;""&lt;&gt;""),IFERROR(INDEX(Crawl!$A1183:$DZ1183,1,Rules!$H$11),"")&amp;"",IF(AND(ISNUMBER(J1184),N(J1184)&gt;=Rules!$B$12,IFERROR(INDEX(Crawl!$A1183:$DZ1183,1,Rules!$H$13),"")&amp;""&lt;&gt;""),IFERROR(INDEX(Crawl!$A1183:$DZ1183,1,Rules!$H$13),"")&amp;"","")))</f>
        <v/>
      </c>
      <c r="J1184" s="19">
        <f>IF(A1184="","",IF(IFERROR(INDEX(Crawl!$A1183:$DZ1183,1,Rules!$H$14),"")&amp;""="","",IFERROR(INDEX(Crawl!$A1183:$DZ1183,1,Rules!$H$14),"")))</f>
        <v/>
      </c>
      <c r="K1184">
        <f>IF(A1184="","",IFERROR(SUMIFS('GSC current'!$J$2:$J$2001,'GSC current'!$I$2:$I$2001,B1184),0))</f>
        <v/>
      </c>
      <c r="L1184">
        <f>IF(A1184="","",IFERROR(SUMIFS('GSC current'!$K$2:$K$2001,'GSC current'!$I$2:$I$2001,B1184),0))</f>
        <v/>
      </c>
      <c r="M1184" s="20">
        <f>IF(A1184="","",IF(N(L1184)&gt;0,K1184/L1184,""))</f>
        <v/>
      </c>
      <c r="N1184" s="21">
        <f>IF(A1184="","",IF(N(L1184)&gt;0,SUMIFS('GSC current'!$L$2:$L$2001,'GSC current'!$I$2:$I$2001,B1184)/L1184,""))</f>
        <v/>
      </c>
      <c r="O1184">
        <f>IF(A1184="","",IFERROR(SUMIFS('GSC previous'!$J$2:$J$2001,'GSC previous'!$I$2:$I$2001,B1184),0))</f>
        <v/>
      </c>
      <c r="P1184" s="22">
        <f>IF(A1184="","",IF(N(O1184)&gt;0,(K1184-O1184)/O1184,""))</f>
        <v/>
      </c>
      <c r="Q1184">
        <f>IF(A1184="","",IFERROR(SUMIFS(GA4!$P$2:$P$2001,GA4!$O$2:$O$2001,B1184),0))</f>
        <v/>
      </c>
      <c r="R1184" s="23">
        <f>IF(A1184="","",IF(N(Q1184)&gt;0,SUMIFS(GA4!$Q$2:$Q$2001,GA4!$O$2:$O$2001,B1184)/Q1184,""))</f>
        <v/>
      </c>
      <c r="S1184">
        <f>IF(A1184="","",IFERROR(SUMIFS(GA4!$R$2:$R$2001,GA4!$O$2:$O$2001,B1184),0))</f>
        <v/>
      </c>
      <c r="T1184">
        <f>IF(A1184="","",IF(AND(ISNUMBER(F1184),LEFT(C1184&amp;"",1)="2"),IF(F1184&lt;Rules!$B$9,"Yes","No"),"No"))</f>
        <v/>
      </c>
      <c r="U1184">
        <f>IF(A1184="","",IF(AND(N(O1184)&gt;=Rules!$B$8,ISNUMBER(P1184)),IF(P1184&lt;=-Rules!$B$7,"Yes","No"),"No"))</f>
        <v/>
      </c>
      <c r="V1184">
        <f>IF(A1184="","",IF(AND(N(L1184)&gt;=Rules!$B$6,ISNUMBER(N1184)),IF(AND(N1184&gt;=Rules!$B$10,N1184&lt;=Rules!$B$11),"Yes","No"),"No"))</f>
        <v/>
      </c>
      <c r="W1184">
        <f>IF(A1184="","",IF(I1184&lt;&gt;"","Yes","No"))</f>
        <v/>
      </c>
      <c r="X1184">
        <f>IF(I1184="","",IF(SUMIFS($K$3:$K$2002,$A$3:$A$2002,SUBSTITUTE(SUBSTITUTE(I1184,"?","~?"),"*","~*"))&gt;N(K1184),"Yes","No"))</f>
        <v/>
      </c>
      <c r="Y1184">
        <f>IF(A1184="","",IF(N(S1184)&gt;0,"Yes","No"))</f>
        <v/>
      </c>
      <c r="Z1184">
        <f>IF(A1184="","",IF(AND(N(K1184)&lt;Rules!$B$5,N(L1184)&lt;Rules!$B$6,N(Q1184)&lt;Rules!$B$13,Y1184="No"),"Yes","No"))</f>
        <v/>
      </c>
      <c r="AA1184">
        <f>IF(A1184="","",IF(LEFT(C1184&amp;"",1)="3","Redirect",IF(OR(LEFT(C1184&amp;"",1)="4",LEFT(C1184&amp;"",1)="5"),IF(OR(N(K1184)&gt;0,N(AC1184)&gt;=Rules!$B$14),"Redirect","Prune"),IF(D1184="Non-Indexable","Keep",IF(AND(W1184="Yes",X1184="Yes",Y1184="No"),"Merge",IF(OR(U1184="Yes",V1184="Yes",AND(T1184="Yes",N(L1184)&gt;=Rules!$B$6)),"Update",IF(Z1184="Yes",IF(N(AC1184)&gt;=Rules!$B$14,"Redirect","Prune"),"Keep")))))))</f>
        <v/>
      </c>
      <c r="AB1184">
        <f>IF(A1184="","",IF(LEFT(C1184&amp;"",1)="3","Already redirects ("&amp;C1184&amp;"). Update internal links to point at the final URL.",IF(OR(LEFT(C1184&amp;"",1)="4",LEFT(C1184&amp;"",1)="5"),IF(AA1184="Redirect","Returns "&amp;C1184&amp;" but still has "&amp;N(K1184)&amp;" clicks and "&amp;N(AC1184)&amp;" referring domains. 301 it to the closest live page.","Returns "&amp;C1184&amp;" with no clicks or links. Remove internal links and let it 404 or 410."),IF(D1184="Non-Indexable","Non-indexable ("&amp;E1184&amp;"). Keep if that is intentional; otherwise fix the canonical or noindex.",IF(AA1184="Merge","Overlaps with "&amp;I1184&amp;IF(N(J1184)&gt;0," (similarity "&amp;TEXT(J1184,"0.00")&amp;")","")&amp;", which gets more clicks. Merge the useful parts into it and 301 this URL.",IF(AA1184="Update",MID(IF(U1184="Yes","; Clicks down "&amp;TEXT(-P1184,"0%")&amp;" on the previous period","")&amp;IF(V1184="Yes","; Average position "&amp;TEXT(N1184,"0.0")&amp;" on "&amp;TEXT(L1184,"#,##0")&amp;" impressions (striking distance)","")&amp;IF(AND(T1184="Yes",N(L1184)&gt;=Rules!$B$6),"; Thin ("&amp;F1184&amp;" words) but has search demand",""),3,400),IF(AA1184="Prune","Low value: "&amp;N(K1184)&amp;" clicks, "&amp;N(L1184)&amp;" impressions, "&amp;N(Q1184)&amp;" sessions, no key events. Remove or noindex it and update internal links.",IF(AA1184="Redirect","Low value but "&amp;N(AC1184)&amp;" referring domains. 301 it to the closest relevant page to keep those links.",IF(AND(Z1184="No",Y1184="Yes",N(K1184)&lt;Rules!$B$5),"Low search traffic but it converts (key events: "&amp;S1184&amp;"). Keep it and link to it.",IF(W1184="Yes","Stronger than the page it overlaps ("&amp;I1184&amp;"). Keep; merge that page into this one.","Healthy: "&amp;N(K1184)&amp;" clicks"&amp;IF(ISNUMBER(N1184),", average position "&amp;TEXT(N1184,"0.0"),"")&amp;". Keep and monitor."))))))))))</f>
        <v/>
      </c>
      <c r="AE1184">
        <f>IF(A1184="","",IF(AD1184&lt;&gt;"",AD1184,AA1184))</f>
        <v/>
      </c>
    </row>
    <row r="1185">
      <c r="A1185">
        <f>IF(Crawl!A1184="","",Crawl!A1184)</f>
        <v/>
      </c>
      <c r="B1185">
        <f>IF(A1185="","",Crawl!EC1184)</f>
        <v/>
      </c>
      <c r="C1185">
        <f>IF(A1185="","",IFERROR(INDEX(Crawl!$A1184:$DZ1184,1,Rules!$H$6),""))</f>
        <v/>
      </c>
      <c r="D1185">
        <f>IF(A1185="","",IFERROR(INDEX(Crawl!$A1184:$DZ1184,1,Rules!$H$7),"")&amp;"")</f>
        <v/>
      </c>
      <c r="E1185">
        <f>IF(A1185="","",IFERROR(INDEX(Crawl!$A1184:$DZ1184,1,Rules!$H$8),"")&amp;"")</f>
        <v/>
      </c>
      <c r="F1185">
        <f>IF(A1185="","",IFERROR(INDEX(Crawl!$A1184:$DZ1184,1,Rules!$H$9),""))</f>
        <v/>
      </c>
      <c r="G1185">
        <f>IF(A1185="","",IFERROR(INDEX(Crawl!$A1184:$DZ1184,1,Rules!$H$10),""))</f>
        <v/>
      </c>
      <c r="H1185">
        <f>IF(A1185="","",IFERROR(INDEX(Crawl!$A1184:$DZ1184,1,Rules!$H$12),""))</f>
        <v/>
      </c>
      <c r="I1185">
        <f>IF(A1185="","",IF(AND(N(H1185)&gt;0,IFERROR(INDEX(Crawl!$A1184:$DZ1184,1,Rules!$H$11),"")&amp;""&lt;&gt;""),IFERROR(INDEX(Crawl!$A1184:$DZ1184,1,Rules!$H$11),"")&amp;"",IF(AND(ISNUMBER(J1185),N(J1185)&gt;=Rules!$B$12,IFERROR(INDEX(Crawl!$A1184:$DZ1184,1,Rules!$H$13),"")&amp;""&lt;&gt;""),IFERROR(INDEX(Crawl!$A1184:$DZ1184,1,Rules!$H$13),"")&amp;"","")))</f>
        <v/>
      </c>
      <c r="J1185" s="19">
        <f>IF(A1185="","",IF(IFERROR(INDEX(Crawl!$A1184:$DZ1184,1,Rules!$H$14),"")&amp;""="","",IFERROR(INDEX(Crawl!$A1184:$DZ1184,1,Rules!$H$14),"")))</f>
        <v/>
      </c>
      <c r="K1185">
        <f>IF(A1185="","",IFERROR(SUMIFS('GSC current'!$J$2:$J$2001,'GSC current'!$I$2:$I$2001,B1185),0))</f>
        <v/>
      </c>
      <c r="L1185">
        <f>IF(A1185="","",IFERROR(SUMIFS('GSC current'!$K$2:$K$2001,'GSC current'!$I$2:$I$2001,B1185),0))</f>
        <v/>
      </c>
      <c r="M1185" s="20">
        <f>IF(A1185="","",IF(N(L1185)&gt;0,K1185/L1185,""))</f>
        <v/>
      </c>
      <c r="N1185" s="21">
        <f>IF(A1185="","",IF(N(L1185)&gt;0,SUMIFS('GSC current'!$L$2:$L$2001,'GSC current'!$I$2:$I$2001,B1185)/L1185,""))</f>
        <v/>
      </c>
      <c r="O1185">
        <f>IF(A1185="","",IFERROR(SUMIFS('GSC previous'!$J$2:$J$2001,'GSC previous'!$I$2:$I$2001,B1185),0))</f>
        <v/>
      </c>
      <c r="P1185" s="22">
        <f>IF(A1185="","",IF(N(O1185)&gt;0,(K1185-O1185)/O1185,""))</f>
        <v/>
      </c>
      <c r="Q1185">
        <f>IF(A1185="","",IFERROR(SUMIFS(GA4!$P$2:$P$2001,GA4!$O$2:$O$2001,B1185),0))</f>
        <v/>
      </c>
      <c r="R1185" s="23">
        <f>IF(A1185="","",IF(N(Q1185)&gt;0,SUMIFS(GA4!$Q$2:$Q$2001,GA4!$O$2:$O$2001,B1185)/Q1185,""))</f>
        <v/>
      </c>
      <c r="S1185">
        <f>IF(A1185="","",IFERROR(SUMIFS(GA4!$R$2:$R$2001,GA4!$O$2:$O$2001,B1185),0))</f>
        <v/>
      </c>
      <c r="T1185">
        <f>IF(A1185="","",IF(AND(ISNUMBER(F1185),LEFT(C1185&amp;"",1)="2"),IF(F1185&lt;Rules!$B$9,"Yes","No"),"No"))</f>
        <v/>
      </c>
      <c r="U1185">
        <f>IF(A1185="","",IF(AND(N(O1185)&gt;=Rules!$B$8,ISNUMBER(P1185)),IF(P1185&lt;=-Rules!$B$7,"Yes","No"),"No"))</f>
        <v/>
      </c>
      <c r="V1185">
        <f>IF(A1185="","",IF(AND(N(L1185)&gt;=Rules!$B$6,ISNUMBER(N1185)),IF(AND(N1185&gt;=Rules!$B$10,N1185&lt;=Rules!$B$11),"Yes","No"),"No"))</f>
        <v/>
      </c>
      <c r="W1185">
        <f>IF(A1185="","",IF(I1185&lt;&gt;"","Yes","No"))</f>
        <v/>
      </c>
      <c r="X1185">
        <f>IF(I1185="","",IF(SUMIFS($K$3:$K$2002,$A$3:$A$2002,SUBSTITUTE(SUBSTITUTE(I1185,"?","~?"),"*","~*"))&gt;N(K1185),"Yes","No"))</f>
        <v/>
      </c>
      <c r="Y1185">
        <f>IF(A1185="","",IF(N(S1185)&gt;0,"Yes","No"))</f>
        <v/>
      </c>
      <c r="Z1185">
        <f>IF(A1185="","",IF(AND(N(K1185)&lt;Rules!$B$5,N(L1185)&lt;Rules!$B$6,N(Q1185)&lt;Rules!$B$13,Y1185="No"),"Yes","No"))</f>
        <v/>
      </c>
      <c r="AA1185">
        <f>IF(A1185="","",IF(LEFT(C1185&amp;"",1)="3","Redirect",IF(OR(LEFT(C1185&amp;"",1)="4",LEFT(C1185&amp;"",1)="5"),IF(OR(N(K1185)&gt;0,N(AC1185)&gt;=Rules!$B$14),"Redirect","Prune"),IF(D1185="Non-Indexable","Keep",IF(AND(W1185="Yes",X1185="Yes",Y1185="No"),"Merge",IF(OR(U1185="Yes",V1185="Yes",AND(T1185="Yes",N(L1185)&gt;=Rules!$B$6)),"Update",IF(Z1185="Yes",IF(N(AC1185)&gt;=Rules!$B$14,"Redirect","Prune"),"Keep")))))))</f>
        <v/>
      </c>
      <c r="AB1185">
        <f>IF(A1185="","",IF(LEFT(C1185&amp;"",1)="3","Already redirects ("&amp;C1185&amp;"). Update internal links to point at the final URL.",IF(OR(LEFT(C1185&amp;"",1)="4",LEFT(C1185&amp;"",1)="5"),IF(AA1185="Redirect","Returns "&amp;C1185&amp;" but still has "&amp;N(K1185)&amp;" clicks and "&amp;N(AC1185)&amp;" referring domains. 301 it to the closest live page.","Returns "&amp;C1185&amp;" with no clicks or links. Remove internal links and let it 404 or 410."),IF(D1185="Non-Indexable","Non-indexable ("&amp;E1185&amp;"). Keep if that is intentional; otherwise fix the canonical or noindex.",IF(AA1185="Merge","Overlaps with "&amp;I1185&amp;IF(N(J1185)&gt;0," (similarity "&amp;TEXT(J1185,"0.00")&amp;")","")&amp;", which gets more clicks. Merge the useful parts into it and 301 this URL.",IF(AA1185="Update",MID(IF(U1185="Yes","; Clicks down "&amp;TEXT(-P1185,"0%")&amp;" on the previous period","")&amp;IF(V1185="Yes","; Average position "&amp;TEXT(N1185,"0.0")&amp;" on "&amp;TEXT(L1185,"#,##0")&amp;" impressions (striking distance)","")&amp;IF(AND(T1185="Yes",N(L1185)&gt;=Rules!$B$6),"; Thin ("&amp;F1185&amp;" words) but has search demand",""),3,400),IF(AA1185="Prune","Low value: "&amp;N(K1185)&amp;" clicks, "&amp;N(L1185)&amp;" impressions, "&amp;N(Q1185)&amp;" sessions, no key events. Remove or noindex it and update internal links.",IF(AA1185="Redirect","Low value but "&amp;N(AC1185)&amp;" referring domains. 301 it to the closest relevant page to keep those links.",IF(AND(Z1185="No",Y1185="Yes",N(K1185)&lt;Rules!$B$5),"Low search traffic but it converts (key events: "&amp;S1185&amp;"). Keep it and link to it.",IF(W1185="Yes","Stronger than the page it overlaps ("&amp;I1185&amp;"). Keep; merge that page into this one.","Healthy: "&amp;N(K1185)&amp;" clicks"&amp;IF(ISNUMBER(N1185),", average position "&amp;TEXT(N1185,"0.0"),"")&amp;". Keep and monitor."))))))))))</f>
        <v/>
      </c>
      <c r="AE1185">
        <f>IF(A1185="","",IF(AD1185&lt;&gt;"",AD1185,AA1185))</f>
        <v/>
      </c>
    </row>
    <row r="1186">
      <c r="A1186">
        <f>IF(Crawl!A1185="","",Crawl!A1185)</f>
        <v/>
      </c>
      <c r="B1186">
        <f>IF(A1186="","",Crawl!EC1185)</f>
        <v/>
      </c>
      <c r="C1186">
        <f>IF(A1186="","",IFERROR(INDEX(Crawl!$A1185:$DZ1185,1,Rules!$H$6),""))</f>
        <v/>
      </c>
      <c r="D1186">
        <f>IF(A1186="","",IFERROR(INDEX(Crawl!$A1185:$DZ1185,1,Rules!$H$7),"")&amp;"")</f>
        <v/>
      </c>
      <c r="E1186">
        <f>IF(A1186="","",IFERROR(INDEX(Crawl!$A1185:$DZ1185,1,Rules!$H$8),"")&amp;"")</f>
        <v/>
      </c>
      <c r="F1186">
        <f>IF(A1186="","",IFERROR(INDEX(Crawl!$A1185:$DZ1185,1,Rules!$H$9),""))</f>
        <v/>
      </c>
      <c r="G1186">
        <f>IF(A1186="","",IFERROR(INDEX(Crawl!$A1185:$DZ1185,1,Rules!$H$10),""))</f>
        <v/>
      </c>
      <c r="H1186">
        <f>IF(A1186="","",IFERROR(INDEX(Crawl!$A1185:$DZ1185,1,Rules!$H$12),""))</f>
        <v/>
      </c>
      <c r="I1186">
        <f>IF(A1186="","",IF(AND(N(H1186)&gt;0,IFERROR(INDEX(Crawl!$A1185:$DZ1185,1,Rules!$H$11),"")&amp;""&lt;&gt;""),IFERROR(INDEX(Crawl!$A1185:$DZ1185,1,Rules!$H$11),"")&amp;"",IF(AND(ISNUMBER(J1186),N(J1186)&gt;=Rules!$B$12,IFERROR(INDEX(Crawl!$A1185:$DZ1185,1,Rules!$H$13),"")&amp;""&lt;&gt;""),IFERROR(INDEX(Crawl!$A1185:$DZ1185,1,Rules!$H$13),"")&amp;"","")))</f>
        <v/>
      </c>
      <c r="J1186" s="19">
        <f>IF(A1186="","",IF(IFERROR(INDEX(Crawl!$A1185:$DZ1185,1,Rules!$H$14),"")&amp;""="","",IFERROR(INDEX(Crawl!$A1185:$DZ1185,1,Rules!$H$14),"")))</f>
        <v/>
      </c>
      <c r="K1186">
        <f>IF(A1186="","",IFERROR(SUMIFS('GSC current'!$J$2:$J$2001,'GSC current'!$I$2:$I$2001,B1186),0))</f>
        <v/>
      </c>
      <c r="L1186">
        <f>IF(A1186="","",IFERROR(SUMIFS('GSC current'!$K$2:$K$2001,'GSC current'!$I$2:$I$2001,B1186),0))</f>
        <v/>
      </c>
      <c r="M1186" s="20">
        <f>IF(A1186="","",IF(N(L1186)&gt;0,K1186/L1186,""))</f>
        <v/>
      </c>
      <c r="N1186" s="21">
        <f>IF(A1186="","",IF(N(L1186)&gt;0,SUMIFS('GSC current'!$L$2:$L$2001,'GSC current'!$I$2:$I$2001,B1186)/L1186,""))</f>
        <v/>
      </c>
      <c r="O1186">
        <f>IF(A1186="","",IFERROR(SUMIFS('GSC previous'!$J$2:$J$2001,'GSC previous'!$I$2:$I$2001,B1186),0))</f>
        <v/>
      </c>
      <c r="P1186" s="22">
        <f>IF(A1186="","",IF(N(O1186)&gt;0,(K1186-O1186)/O1186,""))</f>
        <v/>
      </c>
      <c r="Q1186">
        <f>IF(A1186="","",IFERROR(SUMIFS(GA4!$P$2:$P$2001,GA4!$O$2:$O$2001,B1186),0))</f>
        <v/>
      </c>
      <c r="R1186" s="23">
        <f>IF(A1186="","",IF(N(Q1186)&gt;0,SUMIFS(GA4!$Q$2:$Q$2001,GA4!$O$2:$O$2001,B1186)/Q1186,""))</f>
        <v/>
      </c>
      <c r="S1186">
        <f>IF(A1186="","",IFERROR(SUMIFS(GA4!$R$2:$R$2001,GA4!$O$2:$O$2001,B1186),0))</f>
        <v/>
      </c>
      <c r="T1186">
        <f>IF(A1186="","",IF(AND(ISNUMBER(F1186),LEFT(C1186&amp;"",1)="2"),IF(F1186&lt;Rules!$B$9,"Yes","No"),"No"))</f>
        <v/>
      </c>
      <c r="U1186">
        <f>IF(A1186="","",IF(AND(N(O1186)&gt;=Rules!$B$8,ISNUMBER(P1186)),IF(P1186&lt;=-Rules!$B$7,"Yes","No"),"No"))</f>
        <v/>
      </c>
      <c r="V1186">
        <f>IF(A1186="","",IF(AND(N(L1186)&gt;=Rules!$B$6,ISNUMBER(N1186)),IF(AND(N1186&gt;=Rules!$B$10,N1186&lt;=Rules!$B$11),"Yes","No"),"No"))</f>
        <v/>
      </c>
      <c r="W1186">
        <f>IF(A1186="","",IF(I1186&lt;&gt;"","Yes","No"))</f>
        <v/>
      </c>
      <c r="X1186">
        <f>IF(I1186="","",IF(SUMIFS($K$3:$K$2002,$A$3:$A$2002,SUBSTITUTE(SUBSTITUTE(I1186,"?","~?"),"*","~*"))&gt;N(K1186),"Yes","No"))</f>
        <v/>
      </c>
      <c r="Y1186">
        <f>IF(A1186="","",IF(N(S1186)&gt;0,"Yes","No"))</f>
        <v/>
      </c>
      <c r="Z1186">
        <f>IF(A1186="","",IF(AND(N(K1186)&lt;Rules!$B$5,N(L1186)&lt;Rules!$B$6,N(Q1186)&lt;Rules!$B$13,Y1186="No"),"Yes","No"))</f>
        <v/>
      </c>
      <c r="AA1186">
        <f>IF(A1186="","",IF(LEFT(C1186&amp;"",1)="3","Redirect",IF(OR(LEFT(C1186&amp;"",1)="4",LEFT(C1186&amp;"",1)="5"),IF(OR(N(K1186)&gt;0,N(AC1186)&gt;=Rules!$B$14),"Redirect","Prune"),IF(D1186="Non-Indexable","Keep",IF(AND(W1186="Yes",X1186="Yes",Y1186="No"),"Merge",IF(OR(U1186="Yes",V1186="Yes",AND(T1186="Yes",N(L1186)&gt;=Rules!$B$6)),"Update",IF(Z1186="Yes",IF(N(AC1186)&gt;=Rules!$B$14,"Redirect","Prune"),"Keep")))))))</f>
        <v/>
      </c>
      <c r="AB1186">
        <f>IF(A1186="","",IF(LEFT(C1186&amp;"",1)="3","Already redirects ("&amp;C1186&amp;"). Update internal links to point at the final URL.",IF(OR(LEFT(C1186&amp;"",1)="4",LEFT(C1186&amp;"",1)="5"),IF(AA1186="Redirect","Returns "&amp;C1186&amp;" but still has "&amp;N(K1186)&amp;" clicks and "&amp;N(AC1186)&amp;" referring domains. 301 it to the closest live page.","Returns "&amp;C1186&amp;" with no clicks or links. Remove internal links and let it 404 or 410."),IF(D1186="Non-Indexable","Non-indexable ("&amp;E1186&amp;"). Keep if that is intentional; otherwise fix the canonical or noindex.",IF(AA1186="Merge","Overlaps with "&amp;I1186&amp;IF(N(J1186)&gt;0," (similarity "&amp;TEXT(J1186,"0.00")&amp;")","")&amp;", which gets more clicks. Merge the useful parts into it and 301 this URL.",IF(AA1186="Update",MID(IF(U1186="Yes","; Clicks down "&amp;TEXT(-P1186,"0%")&amp;" on the previous period","")&amp;IF(V1186="Yes","; Average position "&amp;TEXT(N1186,"0.0")&amp;" on "&amp;TEXT(L1186,"#,##0")&amp;" impressions (striking distance)","")&amp;IF(AND(T1186="Yes",N(L1186)&gt;=Rules!$B$6),"; Thin ("&amp;F1186&amp;" words) but has search demand",""),3,400),IF(AA1186="Prune","Low value: "&amp;N(K1186)&amp;" clicks, "&amp;N(L1186)&amp;" impressions, "&amp;N(Q1186)&amp;" sessions, no key events. Remove or noindex it and update internal links.",IF(AA1186="Redirect","Low value but "&amp;N(AC1186)&amp;" referring domains. 301 it to the closest relevant page to keep those links.",IF(AND(Z1186="No",Y1186="Yes",N(K1186)&lt;Rules!$B$5),"Low search traffic but it converts (key events: "&amp;S1186&amp;"). Keep it and link to it.",IF(W1186="Yes","Stronger than the page it overlaps ("&amp;I1186&amp;"). Keep; merge that page into this one.","Healthy: "&amp;N(K1186)&amp;" clicks"&amp;IF(ISNUMBER(N1186),", average position "&amp;TEXT(N1186,"0.0"),"")&amp;". Keep and monitor."))))))))))</f>
        <v/>
      </c>
      <c r="AE1186">
        <f>IF(A1186="","",IF(AD1186&lt;&gt;"",AD1186,AA1186))</f>
        <v/>
      </c>
    </row>
    <row r="1187">
      <c r="A1187">
        <f>IF(Crawl!A1186="","",Crawl!A1186)</f>
        <v/>
      </c>
      <c r="B1187">
        <f>IF(A1187="","",Crawl!EC1186)</f>
        <v/>
      </c>
      <c r="C1187">
        <f>IF(A1187="","",IFERROR(INDEX(Crawl!$A1186:$DZ1186,1,Rules!$H$6),""))</f>
        <v/>
      </c>
      <c r="D1187">
        <f>IF(A1187="","",IFERROR(INDEX(Crawl!$A1186:$DZ1186,1,Rules!$H$7),"")&amp;"")</f>
        <v/>
      </c>
      <c r="E1187">
        <f>IF(A1187="","",IFERROR(INDEX(Crawl!$A1186:$DZ1186,1,Rules!$H$8),"")&amp;"")</f>
        <v/>
      </c>
      <c r="F1187">
        <f>IF(A1187="","",IFERROR(INDEX(Crawl!$A1186:$DZ1186,1,Rules!$H$9),""))</f>
        <v/>
      </c>
      <c r="G1187">
        <f>IF(A1187="","",IFERROR(INDEX(Crawl!$A1186:$DZ1186,1,Rules!$H$10),""))</f>
        <v/>
      </c>
      <c r="H1187">
        <f>IF(A1187="","",IFERROR(INDEX(Crawl!$A1186:$DZ1186,1,Rules!$H$12),""))</f>
        <v/>
      </c>
      <c r="I1187">
        <f>IF(A1187="","",IF(AND(N(H1187)&gt;0,IFERROR(INDEX(Crawl!$A1186:$DZ1186,1,Rules!$H$11),"")&amp;""&lt;&gt;""),IFERROR(INDEX(Crawl!$A1186:$DZ1186,1,Rules!$H$11),"")&amp;"",IF(AND(ISNUMBER(J1187),N(J1187)&gt;=Rules!$B$12,IFERROR(INDEX(Crawl!$A1186:$DZ1186,1,Rules!$H$13),"")&amp;""&lt;&gt;""),IFERROR(INDEX(Crawl!$A1186:$DZ1186,1,Rules!$H$13),"")&amp;"","")))</f>
        <v/>
      </c>
      <c r="J1187" s="19">
        <f>IF(A1187="","",IF(IFERROR(INDEX(Crawl!$A1186:$DZ1186,1,Rules!$H$14),"")&amp;""="","",IFERROR(INDEX(Crawl!$A1186:$DZ1186,1,Rules!$H$14),"")))</f>
        <v/>
      </c>
      <c r="K1187">
        <f>IF(A1187="","",IFERROR(SUMIFS('GSC current'!$J$2:$J$2001,'GSC current'!$I$2:$I$2001,B1187),0))</f>
        <v/>
      </c>
      <c r="L1187">
        <f>IF(A1187="","",IFERROR(SUMIFS('GSC current'!$K$2:$K$2001,'GSC current'!$I$2:$I$2001,B1187),0))</f>
        <v/>
      </c>
      <c r="M1187" s="20">
        <f>IF(A1187="","",IF(N(L1187)&gt;0,K1187/L1187,""))</f>
        <v/>
      </c>
      <c r="N1187" s="21">
        <f>IF(A1187="","",IF(N(L1187)&gt;0,SUMIFS('GSC current'!$L$2:$L$2001,'GSC current'!$I$2:$I$2001,B1187)/L1187,""))</f>
        <v/>
      </c>
      <c r="O1187">
        <f>IF(A1187="","",IFERROR(SUMIFS('GSC previous'!$J$2:$J$2001,'GSC previous'!$I$2:$I$2001,B1187),0))</f>
        <v/>
      </c>
      <c r="P1187" s="22">
        <f>IF(A1187="","",IF(N(O1187)&gt;0,(K1187-O1187)/O1187,""))</f>
        <v/>
      </c>
      <c r="Q1187">
        <f>IF(A1187="","",IFERROR(SUMIFS(GA4!$P$2:$P$2001,GA4!$O$2:$O$2001,B1187),0))</f>
        <v/>
      </c>
      <c r="R1187" s="23">
        <f>IF(A1187="","",IF(N(Q1187)&gt;0,SUMIFS(GA4!$Q$2:$Q$2001,GA4!$O$2:$O$2001,B1187)/Q1187,""))</f>
        <v/>
      </c>
      <c r="S1187">
        <f>IF(A1187="","",IFERROR(SUMIFS(GA4!$R$2:$R$2001,GA4!$O$2:$O$2001,B1187),0))</f>
        <v/>
      </c>
      <c r="T1187">
        <f>IF(A1187="","",IF(AND(ISNUMBER(F1187),LEFT(C1187&amp;"",1)="2"),IF(F1187&lt;Rules!$B$9,"Yes","No"),"No"))</f>
        <v/>
      </c>
      <c r="U1187">
        <f>IF(A1187="","",IF(AND(N(O1187)&gt;=Rules!$B$8,ISNUMBER(P1187)),IF(P1187&lt;=-Rules!$B$7,"Yes","No"),"No"))</f>
        <v/>
      </c>
      <c r="V1187">
        <f>IF(A1187="","",IF(AND(N(L1187)&gt;=Rules!$B$6,ISNUMBER(N1187)),IF(AND(N1187&gt;=Rules!$B$10,N1187&lt;=Rules!$B$11),"Yes","No"),"No"))</f>
        <v/>
      </c>
      <c r="W1187">
        <f>IF(A1187="","",IF(I1187&lt;&gt;"","Yes","No"))</f>
        <v/>
      </c>
      <c r="X1187">
        <f>IF(I1187="","",IF(SUMIFS($K$3:$K$2002,$A$3:$A$2002,SUBSTITUTE(SUBSTITUTE(I1187,"?","~?"),"*","~*"))&gt;N(K1187),"Yes","No"))</f>
        <v/>
      </c>
      <c r="Y1187">
        <f>IF(A1187="","",IF(N(S1187)&gt;0,"Yes","No"))</f>
        <v/>
      </c>
      <c r="Z1187">
        <f>IF(A1187="","",IF(AND(N(K1187)&lt;Rules!$B$5,N(L1187)&lt;Rules!$B$6,N(Q1187)&lt;Rules!$B$13,Y1187="No"),"Yes","No"))</f>
        <v/>
      </c>
      <c r="AA1187">
        <f>IF(A1187="","",IF(LEFT(C1187&amp;"",1)="3","Redirect",IF(OR(LEFT(C1187&amp;"",1)="4",LEFT(C1187&amp;"",1)="5"),IF(OR(N(K1187)&gt;0,N(AC1187)&gt;=Rules!$B$14),"Redirect","Prune"),IF(D1187="Non-Indexable","Keep",IF(AND(W1187="Yes",X1187="Yes",Y1187="No"),"Merge",IF(OR(U1187="Yes",V1187="Yes",AND(T1187="Yes",N(L1187)&gt;=Rules!$B$6)),"Update",IF(Z1187="Yes",IF(N(AC1187)&gt;=Rules!$B$14,"Redirect","Prune"),"Keep")))))))</f>
        <v/>
      </c>
      <c r="AB1187">
        <f>IF(A1187="","",IF(LEFT(C1187&amp;"",1)="3","Already redirects ("&amp;C1187&amp;"). Update internal links to point at the final URL.",IF(OR(LEFT(C1187&amp;"",1)="4",LEFT(C1187&amp;"",1)="5"),IF(AA1187="Redirect","Returns "&amp;C1187&amp;" but still has "&amp;N(K1187)&amp;" clicks and "&amp;N(AC1187)&amp;" referring domains. 301 it to the closest live page.","Returns "&amp;C1187&amp;" with no clicks or links. Remove internal links and let it 404 or 410."),IF(D1187="Non-Indexable","Non-indexable ("&amp;E1187&amp;"). Keep if that is intentional; otherwise fix the canonical or noindex.",IF(AA1187="Merge","Overlaps with "&amp;I1187&amp;IF(N(J1187)&gt;0," (similarity "&amp;TEXT(J1187,"0.00")&amp;")","")&amp;", which gets more clicks. Merge the useful parts into it and 301 this URL.",IF(AA1187="Update",MID(IF(U1187="Yes","; Clicks down "&amp;TEXT(-P1187,"0%")&amp;" on the previous period","")&amp;IF(V1187="Yes","; Average position "&amp;TEXT(N1187,"0.0")&amp;" on "&amp;TEXT(L1187,"#,##0")&amp;" impressions (striking distance)","")&amp;IF(AND(T1187="Yes",N(L1187)&gt;=Rules!$B$6),"; Thin ("&amp;F1187&amp;" words) but has search demand",""),3,400),IF(AA1187="Prune","Low value: "&amp;N(K1187)&amp;" clicks, "&amp;N(L1187)&amp;" impressions, "&amp;N(Q1187)&amp;" sessions, no key events. Remove or noindex it and update internal links.",IF(AA1187="Redirect","Low value but "&amp;N(AC1187)&amp;" referring domains. 301 it to the closest relevant page to keep those links.",IF(AND(Z1187="No",Y1187="Yes",N(K1187)&lt;Rules!$B$5),"Low search traffic but it converts (key events: "&amp;S1187&amp;"). Keep it and link to it.",IF(W1187="Yes","Stronger than the page it overlaps ("&amp;I1187&amp;"). Keep; merge that page into this one.","Healthy: "&amp;N(K1187)&amp;" clicks"&amp;IF(ISNUMBER(N1187),", average position "&amp;TEXT(N1187,"0.0"),"")&amp;". Keep and monitor."))))))))))</f>
        <v/>
      </c>
      <c r="AE1187">
        <f>IF(A1187="","",IF(AD1187&lt;&gt;"",AD1187,AA1187))</f>
        <v/>
      </c>
    </row>
    <row r="1188">
      <c r="A1188">
        <f>IF(Crawl!A1187="","",Crawl!A1187)</f>
        <v/>
      </c>
      <c r="B1188">
        <f>IF(A1188="","",Crawl!EC1187)</f>
        <v/>
      </c>
      <c r="C1188">
        <f>IF(A1188="","",IFERROR(INDEX(Crawl!$A1187:$DZ1187,1,Rules!$H$6),""))</f>
        <v/>
      </c>
      <c r="D1188">
        <f>IF(A1188="","",IFERROR(INDEX(Crawl!$A1187:$DZ1187,1,Rules!$H$7),"")&amp;"")</f>
        <v/>
      </c>
      <c r="E1188">
        <f>IF(A1188="","",IFERROR(INDEX(Crawl!$A1187:$DZ1187,1,Rules!$H$8),"")&amp;"")</f>
        <v/>
      </c>
      <c r="F1188">
        <f>IF(A1188="","",IFERROR(INDEX(Crawl!$A1187:$DZ1187,1,Rules!$H$9),""))</f>
        <v/>
      </c>
      <c r="G1188">
        <f>IF(A1188="","",IFERROR(INDEX(Crawl!$A1187:$DZ1187,1,Rules!$H$10),""))</f>
        <v/>
      </c>
      <c r="H1188">
        <f>IF(A1188="","",IFERROR(INDEX(Crawl!$A1187:$DZ1187,1,Rules!$H$12),""))</f>
        <v/>
      </c>
      <c r="I1188">
        <f>IF(A1188="","",IF(AND(N(H1188)&gt;0,IFERROR(INDEX(Crawl!$A1187:$DZ1187,1,Rules!$H$11),"")&amp;""&lt;&gt;""),IFERROR(INDEX(Crawl!$A1187:$DZ1187,1,Rules!$H$11),"")&amp;"",IF(AND(ISNUMBER(J1188),N(J1188)&gt;=Rules!$B$12,IFERROR(INDEX(Crawl!$A1187:$DZ1187,1,Rules!$H$13),"")&amp;""&lt;&gt;""),IFERROR(INDEX(Crawl!$A1187:$DZ1187,1,Rules!$H$13),"")&amp;"","")))</f>
        <v/>
      </c>
      <c r="J1188" s="19">
        <f>IF(A1188="","",IF(IFERROR(INDEX(Crawl!$A1187:$DZ1187,1,Rules!$H$14),"")&amp;""="","",IFERROR(INDEX(Crawl!$A1187:$DZ1187,1,Rules!$H$14),"")))</f>
        <v/>
      </c>
      <c r="K1188">
        <f>IF(A1188="","",IFERROR(SUMIFS('GSC current'!$J$2:$J$2001,'GSC current'!$I$2:$I$2001,B1188),0))</f>
        <v/>
      </c>
      <c r="L1188">
        <f>IF(A1188="","",IFERROR(SUMIFS('GSC current'!$K$2:$K$2001,'GSC current'!$I$2:$I$2001,B1188),0))</f>
        <v/>
      </c>
      <c r="M1188" s="20">
        <f>IF(A1188="","",IF(N(L1188)&gt;0,K1188/L1188,""))</f>
        <v/>
      </c>
      <c r="N1188" s="21">
        <f>IF(A1188="","",IF(N(L1188)&gt;0,SUMIFS('GSC current'!$L$2:$L$2001,'GSC current'!$I$2:$I$2001,B1188)/L1188,""))</f>
        <v/>
      </c>
      <c r="O1188">
        <f>IF(A1188="","",IFERROR(SUMIFS('GSC previous'!$J$2:$J$2001,'GSC previous'!$I$2:$I$2001,B1188),0))</f>
        <v/>
      </c>
      <c r="P1188" s="22">
        <f>IF(A1188="","",IF(N(O1188)&gt;0,(K1188-O1188)/O1188,""))</f>
        <v/>
      </c>
      <c r="Q1188">
        <f>IF(A1188="","",IFERROR(SUMIFS(GA4!$P$2:$P$2001,GA4!$O$2:$O$2001,B1188),0))</f>
        <v/>
      </c>
      <c r="R1188" s="23">
        <f>IF(A1188="","",IF(N(Q1188)&gt;0,SUMIFS(GA4!$Q$2:$Q$2001,GA4!$O$2:$O$2001,B1188)/Q1188,""))</f>
        <v/>
      </c>
      <c r="S1188">
        <f>IF(A1188="","",IFERROR(SUMIFS(GA4!$R$2:$R$2001,GA4!$O$2:$O$2001,B1188),0))</f>
        <v/>
      </c>
      <c r="T1188">
        <f>IF(A1188="","",IF(AND(ISNUMBER(F1188),LEFT(C1188&amp;"",1)="2"),IF(F1188&lt;Rules!$B$9,"Yes","No"),"No"))</f>
        <v/>
      </c>
      <c r="U1188">
        <f>IF(A1188="","",IF(AND(N(O1188)&gt;=Rules!$B$8,ISNUMBER(P1188)),IF(P1188&lt;=-Rules!$B$7,"Yes","No"),"No"))</f>
        <v/>
      </c>
      <c r="V1188">
        <f>IF(A1188="","",IF(AND(N(L1188)&gt;=Rules!$B$6,ISNUMBER(N1188)),IF(AND(N1188&gt;=Rules!$B$10,N1188&lt;=Rules!$B$11),"Yes","No"),"No"))</f>
        <v/>
      </c>
      <c r="W1188">
        <f>IF(A1188="","",IF(I1188&lt;&gt;"","Yes","No"))</f>
        <v/>
      </c>
      <c r="X1188">
        <f>IF(I1188="","",IF(SUMIFS($K$3:$K$2002,$A$3:$A$2002,SUBSTITUTE(SUBSTITUTE(I1188,"?","~?"),"*","~*"))&gt;N(K1188),"Yes","No"))</f>
        <v/>
      </c>
      <c r="Y1188">
        <f>IF(A1188="","",IF(N(S1188)&gt;0,"Yes","No"))</f>
        <v/>
      </c>
      <c r="Z1188">
        <f>IF(A1188="","",IF(AND(N(K1188)&lt;Rules!$B$5,N(L1188)&lt;Rules!$B$6,N(Q1188)&lt;Rules!$B$13,Y1188="No"),"Yes","No"))</f>
        <v/>
      </c>
      <c r="AA1188">
        <f>IF(A1188="","",IF(LEFT(C1188&amp;"",1)="3","Redirect",IF(OR(LEFT(C1188&amp;"",1)="4",LEFT(C1188&amp;"",1)="5"),IF(OR(N(K1188)&gt;0,N(AC1188)&gt;=Rules!$B$14),"Redirect","Prune"),IF(D1188="Non-Indexable","Keep",IF(AND(W1188="Yes",X1188="Yes",Y1188="No"),"Merge",IF(OR(U1188="Yes",V1188="Yes",AND(T1188="Yes",N(L1188)&gt;=Rules!$B$6)),"Update",IF(Z1188="Yes",IF(N(AC1188)&gt;=Rules!$B$14,"Redirect","Prune"),"Keep")))))))</f>
        <v/>
      </c>
      <c r="AB1188">
        <f>IF(A1188="","",IF(LEFT(C1188&amp;"",1)="3","Already redirects ("&amp;C1188&amp;"). Update internal links to point at the final URL.",IF(OR(LEFT(C1188&amp;"",1)="4",LEFT(C1188&amp;"",1)="5"),IF(AA1188="Redirect","Returns "&amp;C1188&amp;" but still has "&amp;N(K1188)&amp;" clicks and "&amp;N(AC1188)&amp;" referring domains. 301 it to the closest live page.","Returns "&amp;C1188&amp;" with no clicks or links. Remove internal links and let it 404 or 410."),IF(D1188="Non-Indexable","Non-indexable ("&amp;E1188&amp;"). Keep if that is intentional; otherwise fix the canonical or noindex.",IF(AA1188="Merge","Overlaps with "&amp;I1188&amp;IF(N(J1188)&gt;0," (similarity "&amp;TEXT(J1188,"0.00")&amp;")","")&amp;", which gets more clicks. Merge the useful parts into it and 301 this URL.",IF(AA1188="Update",MID(IF(U1188="Yes","; Clicks down "&amp;TEXT(-P1188,"0%")&amp;" on the previous period","")&amp;IF(V1188="Yes","; Average position "&amp;TEXT(N1188,"0.0")&amp;" on "&amp;TEXT(L1188,"#,##0")&amp;" impressions (striking distance)","")&amp;IF(AND(T1188="Yes",N(L1188)&gt;=Rules!$B$6),"; Thin ("&amp;F1188&amp;" words) but has search demand",""),3,400),IF(AA1188="Prune","Low value: "&amp;N(K1188)&amp;" clicks, "&amp;N(L1188)&amp;" impressions, "&amp;N(Q1188)&amp;" sessions, no key events. Remove or noindex it and update internal links.",IF(AA1188="Redirect","Low value but "&amp;N(AC1188)&amp;" referring domains. 301 it to the closest relevant page to keep those links.",IF(AND(Z1188="No",Y1188="Yes",N(K1188)&lt;Rules!$B$5),"Low search traffic but it converts (key events: "&amp;S1188&amp;"). Keep it and link to it.",IF(W1188="Yes","Stronger than the page it overlaps ("&amp;I1188&amp;"). Keep; merge that page into this one.","Healthy: "&amp;N(K1188)&amp;" clicks"&amp;IF(ISNUMBER(N1188),", average position "&amp;TEXT(N1188,"0.0"),"")&amp;". Keep and monitor."))))))))))</f>
        <v/>
      </c>
      <c r="AE1188">
        <f>IF(A1188="","",IF(AD1188&lt;&gt;"",AD1188,AA1188))</f>
        <v/>
      </c>
    </row>
    <row r="1189">
      <c r="A1189">
        <f>IF(Crawl!A1188="","",Crawl!A1188)</f>
        <v/>
      </c>
      <c r="B1189">
        <f>IF(A1189="","",Crawl!EC1188)</f>
        <v/>
      </c>
      <c r="C1189">
        <f>IF(A1189="","",IFERROR(INDEX(Crawl!$A1188:$DZ1188,1,Rules!$H$6),""))</f>
        <v/>
      </c>
      <c r="D1189">
        <f>IF(A1189="","",IFERROR(INDEX(Crawl!$A1188:$DZ1188,1,Rules!$H$7),"")&amp;"")</f>
        <v/>
      </c>
      <c r="E1189">
        <f>IF(A1189="","",IFERROR(INDEX(Crawl!$A1188:$DZ1188,1,Rules!$H$8),"")&amp;"")</f>
        <v/>
      </c>
      <c r="F1189">
        <f>IF(A1189="","",IFERROR(INDEX(Crawl!$A1188:$DZ1188,1,Rules!$H$9),""))</f>
        <v/>
      </c>
      <c r="G1189">
        <f>IF(A1189="","",IFERROR(INDEX(Crawl!$A1188:$DZ1188,1,Rules!$H$10),""))</f>
        <v/>
      </c>
      <c r="H1189">
        <f>IF(A1189="","",IFERROR(INDEX(Crawl!$A1188:$DZ1188,1,Rules!$H$12),""))</f>
        <v/>
      </c>
      <c r="I1189">
        <f>IF(A1189="","",IF(AND(N(H1189)&gt;0,IFERROR(INDEX(Crawl!$A1188:$DZ1188,1,Rules!$H$11),"")&amp;""&lt;&gt;""),IFERROR(INDEX(Crawl!$A1188:$DZ1188,1,Rules!$H$11),"")&amp;"",IF(AND(ISNUMBER(J1189),N(J1189)&gt;=Rules!$B$12,IFERROR(INDEX(Crawl!$A1188:$DZ1188,1,Rules!$H$13),"")&amp;""&lt;&gt;""),IFERROR(INDEX(Crawl!$A1188:$DZ1188,1,Rules!$H$13),"")&amp;"","")))</f>
        <v/>
      </c>
      <c r="J1189" s="19">
        <f>IF(A1189="","",IF(IFERROR(INDEX(Crawl!$A1188:$DZ1188,1,Rules!$H$14),"")&amp;""="","",IFERROR(INDEX(Crawl!$A1188:$DZ1188,1,Rules!$H$14),"")))</f>
        <v/>
      </c>
      <c r="K1189">
        <f>IF(A1189="","",IFERROR(SUMIFS('GSC current'!$J$2:$J$2001,'GSC current'!$I$2:$I$2001,B1189),0))</f>
        <v/>
      </c>
      <c r="L1189">
        <f>IF(A1189="","",IFERROR(SUMIFS('GSC current'!$K$2:$K$2001,'GSC current'!$I$2:$I$2001,B1189),0))</f>
        <v/>
      </c>
      <c r="M1189" s="20">
        <f>IF(A1189="","",IF(N(L1189)&gt;0,K1189/L1189,""))</f>
        <v/>
      </c>
      <c r="N1189" s="21">
        <f>IF(A1189="","",IF(N(L1189)&gt;0,SUMIFS('GSC current'!$L$2:$L$2001,'GSC current'!$I$2:$I$2001,B1189)/L1189,""))</f>
        <v/>
      </c>
      <c r="O1189">
        <f>IF(A1189="","",IFERROR(SUMIFS('GSC previous'!$J$2:$J$2001,'GSC previous'!$I$2:$I$2001,B1189),0))</f>
        <v/>
      </c>
      <c r="P1189" s="22">
        <f>IF(A1189="","",IF(N(O1189)&gt;0,(K1189-O1189)/O1189,""))</f>
        <v/>
      </c>
      <c r="Q1189">
        <f>IF(A1189="","",IFERROR(SUMIFS(GA4!$P$2:$P$2001,GA4!$O$2:$O$2001,B1189),0))</f>
        <v/>
      </c>
      <c r="R1189" s="23">
        <f>IF(A1189="","",IF(N(Q1189)&gt;0,SUMIFS(GA4!$Q$2:$Q$2001,GA4!$O$2:$O$2001,B1189)/Q1189,""))</f>
        <v/>
      </c>
      <c r="S1189">
        <f>IF(A1189="","",IFERROR(SUMIFS(GA4!$R$2:$R$2001,GA4!$O$2:$O$2001,B1189),0))</f>
        <v/>
      </c>
      <c r="T1189">
        <f>IF(A1189="","",IF(AND(ISNUMBER(F1189),LEFT(C1189&amp;"",1)="2"),IF(F1189&lt;Rules!$B$9,"Yes","No"),"No"))</f>
        <v/>
      </c>
      <c r="U1189">
        <f>IF(A1189="","",IF(AND(N(O1189)&gt;=Rules!$B$8,ISNUMBER(P1189)),IF(P1189&lt;=-Rules!$B$7,"Yes","No"),"No"))</f>
        <v/>
      </c>
      <c r="V1189">
        <f>IF(A1189="","",IF(AND(N(L1189)&gt;=Rules!$B$6,ISNUMBER(N1189)),IF(AND(N1189&gt;=Rules!$B$10,N1189&lt;=Rules!$B$11),"Yes","No"),"No"))</f>
        <v/>
      </c>
      <c r="W1189">
        <f>IF(A1189="","",IF(I1189&lt;&gt;"","Yes","No"))</f>
        <v/>
      </c>
      <c r="X1189">
        <f>IF(I1189="","",IF(SUMIFS($K$3:$K$2002,$A$3:$A$2002,SUBSTITUTE(SUBSTITUTE(I1189,"?","~?"),"*","~*"))&gt;N(K1189),"Yes","No"))</f>
        <v/>
      </c>
      <c r="Y1189">
        <f>IF(A1189="","",IF(N(S1189)&gt;0,"Yes","No"))</f>
        <v/>
      </c>
      <c r="Z1189">
        <f>IF(A1189="","",IF(AND(N(K1189)&lt;Rules!$B$5,N(L1189)&lt;Rules!$B$6,N(Q1189)&lt;Rules!$B$13,Y1189="No"),"Yes","No"))</f>
        <v/>
      </c>
      <c r="AA1189">
        <f>IF(A1189="","",IF(LEFT(C1189&amp;"",1)="3","Redirect",IF(OR(LEFT(C1189&amp;"",1)="4",LEFT(C1189&amp;"",1)="5"),IF(OR(N(K1189)&gt;0,N(AC1189)&gt;=Rules!$B$14),"Redirect","Prune"),IF(D1189="Non-Indexable","Keep",IF(AND(W1189="Yes",X1189="Yes",Y1189="No"),"Merge",IF(OR(U1189="Yes",V1189="Yes",AND(T1189="Yes",N(L1189)&gt;=Rules!$B$6)),"Update",IF(Z1189="Yes",IF(N(AC1189)&gt;=Rules!$B$14,"Redirect","Prune"),"Keep")))))))</f>
        <v/>
      </c>
      <c r="AB1189">
        <f>IF(A1189="","",IF(LEFT(C1189&amp;"",1)="3","Already redirects ("&amp;C1189&amp;"). Update internal links to point at the final URL.",IF(OR(LEFT(C1189&amp;"",1)="4",LEFT(C1189&amp;"",1)="5"),IF(AA1189="Redirect","Returns "&amp;C1189&amp;" but still has "&amp;N(K1189)&amp;" clicks and "&amp;N(AC1189)&amp;" referring domains. 301 it to the closest live page.","Returns "&amp;C1189&amp;" with no clicks or links. Remove internal links and let it 404 or 410."),IF(D1189="Non-Indexable","Non-indexable ("&amp;E1189&amp;"). Keep if that is intentional; otherwise fix the canonical or noindex.",IF(AA1189="Merge","Overlaps with "&amp;I1189&amp;IF(N(J1189)&gt;0," (similarity "&amp;TEXT(J1189,"0.00")&amp;")","")&amp;", which gets more clicks. Merge the useful parts into it and 301 this URL.",IF(AA1189="Update",MID(IF(U1189="Yes","; Clicks down "&amp;TEXT(-P1189,"0%")&amp;" on the previous period","")&amp;IF(V1189="Yes","; Average position "&amp;TEXT(N1189,"0.0")&amp;" on "&amp;TEXT(L1189,"#,##0")&amp;" impressions (striking distance)","")&amp;IF(AND(T1189="Yes",N(L1189)&gt;=Rules!$B$6),"; Thin ("&amp;F1189&amp;" words) but has search demand",""),3,400),IF(AA1189="Prune","Low value: "&amp;N(K1189)&amp;" clicks, "&amp;N(L1189)&amp;" impressions, "&amp;N(Q1189)&amp;" sessions, no key events. Remove or noindex it and update internal links.",IF(AA1189="Redirect","Low value but "&amp;N(AC1189)&amp;" referring domains. 301 it to the closest relevant page to keep those links.",IF(AND(Z1189="No",Y1189="Yes",N(K1189)&lt;Rules!$B$5),"Low search traffic but it converts (key events: "&amp;S1189&amp;"). Keep it and link to it.",IF(W1189="Yes","Stronger than the page it overlaps ("&amp;I1189&amp;"). Keep; merge that page into this one.","Healthy: "&amp;N(K1189)&amp;" clicks"&amp;IF(ISNUMBER(N1189),", average position "&amp;TEXT(N1189,"0.0"),"")&amp;". Keep and monitor."))))))))))</f>
        <v/>
      </c>
      <c r="AE1189">
        <f>IF(A1189="","",IF(AD1189&lt;&gt;"",AD1189,AA1189))</f>
        <v/>
      </c>
    </row>
    <row r="1190">
      <c r="A1190">
        <f>IF(Crawl!A1189="","",Crawl!A1189)</f>
        <v/>
      </c>
      <c r="B1190">
        <f>IF(A1190="","",Crawl!EC1189)</f>
        <v/>
      </c>
      <c r="C1190">
        <f>IF(A1190="","",IFERROR(INDEX(Crawl!$A1189:$DZ1189,1,Rules!$H$6),""))</f>
        <v/>
      </c>
      <c r="D1190">
        <f>IF(A1190="","",IFERROR(INDEX(Crawl!$A1189:$DZ1189,1,Rules!$H$7),"")&amp;"")</f>
        <v/>
      </c>
      <c r="E1190">
        <f>IF(A1190="","",IFERROR(INDEX(Crawl!$A1189:$DZ1189,1,Rules!$H$8),"")&amp;"")</f>
        <v/>
      </c>
      <c r="F1190">
        <f>IF(A1190="","",IFERROR(INDEX(Crawl!$A1189:$DZ1189,1,Rules!$H$9),""))</f>
        <v/>
      </c>
      <c r="G1190">
        <f>IF(A1190="","",IFERROR(INDEX(Crawl!$A1189:$DZ1189,1,Rules!$H$10),""))</f>
        <v/>
      </c>
      <c r="H1190">
        <f>IF(A1190="","",IFERROR(INDEX(Crawl!$A1189:$DZ1189,1,Rules!$H$12),""))</f>
        <v/>
      </c>
      <c r="I1190">
        <f>IF(A1190="","",IF(AND(N(H1190)&gt;0,IFERROR(INDEX(Crawl!$A1189:$DZ1189,1,Rules!$H$11),"")&amp;""&lt;&gt;""),IFERROR(INDEX(Crawl!$A1189:$DZ1189,1,Rules!$H$11),"")&amp;"",IF(AND(ISNUMBER(J1190),N(J1190)&gt;=Rules!$B$12,IFERROR(INDEX(Crawl!$A1189:$DZ1189,1,Rules!$H$13),"")&amp;""&lt;&gt;""),IFERROR(INDEX(Crawl!$A1189:$DZ1189,1,Rules!$H$13),"")&amp;"","")))</f>
        <v/>
      </c>
      <c r="J1190" s="19">
        <f>IF(A1190="","",IF(IFERROR(INDEX(Crawl!$A1189:$DZ1189,1,Rules!$H$14),"")&amp;""="","",IFERROR(INDEX(Crawl!$A1189:$DZ1189,1,Rules!$H$14),"")))</f>
        <v/>
      </c>
      <c r="K1190">
        <f>IF(A1190="","",IFERROR(SUMIFS('GSC current'!$J$2:$J$2001,'GSC current'!$I$2:$I$2001,B1190),0))</f>
        <v/>
      </c>
      <c r="L1190">
        <f>IF(A1190="","",IFERROR(SUMIFS('GSC current'!$K$2:$K$2001,'GSC current'!$I$2:$I$2001,B1190),0))</f>
        <v/>
      </c>
      <c r="M1190" s="20">
        <f>IF(A1190="","",IF(N(L1190)&gt;0,K1190/L1190,""))</f>
        <v/>
      </c>
      <c r="N1190" s="21">
        <f>IF(A1190="","",IF(N(L1190)&gt;0,SUMIFS('GSC current'!$L$2:$L$2001,'GSC current'!$I$2:$I$2001,B1190)/L1190,""))</f>
        <v/>
      </c>
      <c r="O1190">
        <f>IF(A1190="","",IFERROR(SUMIFS('GSC previous'!$J$2:$J$2001,'GSC previous'!$I$2:$I$2001,B1190),0))</f>
        <v/>
      </c>
      <c r="P1190" s="22">
        <f>IF(A1190="","",IF(N(O1190)&gt;0,(K1190-O1190)/O1190,""))</f>
        <v/>
      </c>
      <c r="Q1190">
        <f>IF(A1190="","",IFERROR(SUMIFS(GA4!$P$2:$P$2001,GA4!$O$2:$O$2001,B1190),0))</f>
        <v/>
      </c>
      <c r="R1190" s="23">
        <f>IF(A1190="","",IF(N(Q1190)&gt;0,SUMIFS(GA4!$Q$2:$Q$2001,GA4!$O$2:$O$2001,B1190)/Q1190,""))</f>
        <v/>
      </c>
      <c r="S1190">
        <f>IF(A1190="","",IFERROR(SUMIFS(GA4!$R$2:$R$2001,GA4!$O$2:$O$2001,B1190),0))</f>
        <v/>
      </c>
      <c r="T1190">
        <f>IF(A1190="","",IF(AND(ISNUMBER(F1190),LEFT(C1190&amp;"",1)="2"),IF(F1190&lt;Rules!$B$9,"Yes","No"),"No"))</f>
        <v/>
      </c>
      <c r="U1190">
        <f>IF(A1190="","",IF(AND(N(O1190)&gt;=Rules!$B$8,ISNUMBER(P1190)),IF(P1190&lt;=-Rules!$B$7,"Yes","No"),"No"))</f>
        <v/>
      </c>
      <c r="V1190">
        <f>IF(A1190="","",IF(AND(N(L1190)&gt;=Rules!$B$6,ISNUMBER(N1190)),IF(AND(N1190&gt;=Rules!$B$10,N1190&lt;=Rules!$B$11),"Yes","No"),"No"))</f>
        <v/>
      </c>
      <c r="W1190">
        <f>IF(A1190="","",IF(I1190&lt;&gt;"","Yes","No"))</f>
        <v/>
      </c>
      <c r="X1190">
        <f>IF(I1190="","",IF(SUMIFS($K$3:$K$2002,$A$3:$A$2002,SUBSTITUTE(SUBSTITUTE(I1190,"?","~?"),"*","~*"))&gt;N(K1190),"Yes","No"))</f>
        <v/>
      </c>
      <c r="Y1190">
        <f>IF(A1190="","",IF(N(S1190)&gt;0,"Yes","No"))</f>
        <v/>
      </c>
      <c r="Z1190">
        <f>IF(A1190="","",IF(AND(N(K1190)&lt;Rules!$B$5,N(L1190)&lt;Rules!$B$6,N(Q1190)&lt;Rules!$B$13,Y1190="No"),"Yes","No"))</f>
        <v/>
      </c>
      <c r="AA1190">
        <f>IF(A1190="","",IF(LEFT(C1190&amp;"",1)="3","Redirect",IF(OR(LEFT(C1190&amp;"",1)="4",LEFT(C1190&amp;"",1)="5"),IF(OR(N(K1190)&gt;0,N(AC1190)&gt;=Rules!$B$14),"Redirect","Prune"),IF(D1190="Non-Indexable","Keep",IF(AND(W1190="Yes",X1190="Yes",Y1190="No"),"Merge",IF(OR(U1190="Yes",V1190="Yes",AND(T1190="Yes",N(L1190)&gt;=Rules!$B$6)),"Update",IF(Z1190="Yes",IF(N(AC1190)&gt;=Rules!$B$14,"Redirect","Prune"),"Keep")))))))</f>
        <v/>
      </c>
      <c r="AB1190">
        <f>IF(A1190="","",IF(LEFT(C1190&amp;"",1)="3","Already redirects ("&amp;C1190&amp;"). Update internal links to point at the final URL.",IF(OR(LEFT(C1190&amp;"",1)="4",LEFT(C1190&amp;"",1)="5"),IF(AA1190="Redirect","Returns "&amp;C1190&amp;" but still has "&amp;N(K1190)&amp;" clicks and "&amp;N(AC1190)&amp;" referring domains. 301 it to the closest live page.","Returns "&amp;C1190&amp;" with no clicks or links. Remove internal links and let it 404 or 410."),IF(D1190="Non-Indexable","Non-indexable ("&amp;E1190&amp;"). Keep if that is intentional; otherwise fix the canonical or noindex.",IF(AA1190="Merge","Overlaps with "&amp;I1190&amp;IF(N(J1190)&gt;0," (similarity "&amp;TEXT(J1190,"0.00")&amp;")","")&amp;", which gets more clicks. Merge the useful parts into it and 301 this URL.",IF(AA1190="Update",MID(IF(U1190="Yes","; Clicks down "&amp;TEXT(-P1190,"0%")&amp;" on the previous period","")&amp;IF(V1190="Yes","; Average position "&amp;TEXT(N1190,"0.0")&amp;" on "&amp;TEXT(L1190,"#,##0")&amp;" impressions (striking distance)","")&amp;IF(AND(T1190="Yes",N(L1190)&gt;=Rules!$B$6),"; Thin ("&amp;F1190&amp;" words) but has search demand",""),3,400),IF(AA1190="Prune","Low value: "&amp;N(K1190)&amp;" clicks, "&amp;N(L1190)&amp;" impressions, "&amp;N(Q1190)&amp;" sessions, no key events. Remove or noindex it and update internal links.",IF(AA1190="Redirect","Low value but "&amp;N(AC1190)&amp;" referring domains. 301 it to the closest relevant page to keep those links.",IF(AND(Z1190="No",Y1190="Yes",N(K1190)&lt;Rules!$B$5),"Low search traffic but it converts (key events: "&amp;S1190&amp;"). Keep it and link to it.",IF(W1190="Yes","Stronger than the page it overlaps ("&amp;I1190&amp;"). Keep; merge that page into this one.","Healthy: "&amp;N(K1190)&amp;" clicks"&amp;IF(ISNUMBER(N1190),", average position "&amp;TEXT(N1190,"0.0"),"")&amp;". Keep and monitor."))))))))))</f>
        <v/>
      </c>
      <c r="AE1190">
        <f>IF(A1190="","",IF(AD1190&lt;&gt;"",AD1190,AA1190))</f>
        <v/>
      </c>
    </row>
    <row r="1191">
      <c r="A1191">
        <f>IF(Crawl!A1190="","",Crawl!A1190)</f>
        <v/>
      </c>
      <c r="B1191">
        <f>IF(A1191="","",Crawl!EC1190)</f>
        <v/>
      </c>
      <c r="C1191">
        <f>IF(A1191="","",IFERROR(INDEX(Crawl!$A1190:$DZ1190,1,Rules!$H$6),""))</f>
        <v/>
      </c>
      <c r="D1191">
        <f>IF(A1191="","",IFERROR(INDEX(Crawl!$A1190:$DZ1190,1,Rules!$H$7),"")&amp;"")</f>
        <v/>
      </c>
      <c r="E1191">
        <f>IF(A1191="","",IFERROR(INDEX(Crawl!$A1190:$DZ1190,1,Rules!$H$8),"")&amp;"")</f>
        <v/>
      </c>
      <c r="F1191">
        <f>IF(A1191="","",IFERROR(INDEX(Crawl!$A1190:$DZ1190,1,Rules!$H$9),""))</f>
        <v/>
      </c>
      <c r="G1191">
        <f>IF(A1191="","",IFERROR(INDEX(Crawl!$A1190:$DZ1190,1,Rules!$H$10),""))</f>
        <v/>
      </c>
      <c r="H1191">
        <f>IF(A1191="","",IFERROR(INDEX(Crawl!$A1190:$DZ1190,1,Rules!$H$12),""))</f>
        <v/>
      </c>
      <c r="I1191">
        <f>IF(A1191="","",IF(AND(N(H1191)&gt;0,IFERROR(INDEX(Crawl!$A1190:$DZ1190,1,Rules!$H$11),"")&amp;""&lt;&gt;""),IFERROR(INDEX(Crawl!$A1190:$DZ1190,1,Rules!$H$11),"")&amp;"",IF(AND(ISNUMBER(J1191),N(J1191)&gt;=Rules!$B$12,IFERROR(INDEX(Crawl!$A1190:$DZ1190,1,Rules!$H$13),"")&amp;""&lt;&gt;""),IFERROR(INDEX(Crawl!$A1190:$DZ1190,1,Rules!$H$13),"")&amp;"","")))</f>
        <v/>
      </c>
      <c r="J1191" s="19">
        <f>IF(A1191="","",IF(IFERROR(INDEX(Crawl!$A1190:$DZ1190,1,Rules!$H$14),"")&amp;""="","",IFERROR(INDEX(Crawl!$A1190:$DZ1190,1,Rules!$H$14),"")))</f>
        <v/>
      </c>
      <c r="K1191">
        <f>IF(A1191="","",IFERROR(SUMIFS('GSC current'!$J$2:$J$2001,'GSC current'!$I$2:$I$2001,B1191),0))</f>
        <v/>
      </c>
      <c r="L1191">
        <f>IF(A1191="","",IFERROR(SUMIFS('GSC current'!$K$2:$K$2001,'GSC current'!$I$2:$I$2001,B1191),0))</f>
        <v/>
      </c>
      <c r="M1191" s="20">
        <f>IF(A1191="","",IF(N(L1191)&gt;0,K1191/L1191,""))</f>
        <v/>
      </c>
      <c r="N1191" s="21">
        <f>IF(A1191="","",IF(N(L1191)&gt;0,SUMIFS('GSC current'!$L$2:$L$2001,'GSC current'!$I$2:$I$2001,B1191)/L1191,""))</f>
        <v/>
      </c>
      <c r="O1191">
        <f>IF(A1191="","",IFERROR(SUMIFS('GSC previous'!$J$2:$J$2001,'GSC previous'!$I$2:$I$2001,B1191),0))</f>
        <v/>
      </c>
      <c r="P1191" s="22">
        <f>IF(A1191="","",IF(N(O1191)&gt;0,(K1191-O1191)/O1191,""))</f>
        <v/>
      </c>
      <c r="Q1191">
        <f>IF(A1191="","",IFERROR(SUMIFS(GA4!$P$2:$P$2001,GA4!$O$2:$O$2001,B1191),0))</f>
        <v/>
      </c>
      <c r="R1191" s="23">
        <f>IF(A1191="","",IF(N(Q1191)&gt;0,SUMIFS(GA4!$Q$2:$Q$2001,GA4!$O$2:$O$2001,B1191)/Q1191,""))</f>
        <v/>
      </c>
      <c r="S1191">
        <f>IF(A1191="","",IFERROR(SUMIFS(GA4!$R$2:$R$2001,GA4!$O$2:$O$2001,B1191),0))</f>
        <v/>
      </c>
      <c r="T1191">
        <f>IF(A1191="","",IF(AND(ISNUMBER(F1191),LEFT(C1191&amp;"",1)="2"),IF(F1191&lt;Rules!$B$9,"Yes","No"),"No"))</f>
        <v/>
      </c>
      <c r="U1191">
        <f>IF(A1191="","",IF(AND(N(O1191)&gt;=Rules!$B$8,ISNUMBER(P1191)),IF(P1191&lt;=-Rules!$B$7,"Yes","No"),"No"))</f>
        <v/>
      </c>
      <c r="V1191">
        <f>IF(A1191="","",IF(AND(N(L1191)&gt;=Rules!$B$6,ISNUMBER(N1191)),IF(AND(N1191&gt;=Rules!$B$10,N1191&lt;=Rules!$B$11),"Yes","No"),"No"))</f>
        <v/>
      </c>
      <c r="W1191">
        <f>IF(A1191="","",IF(I1191&lt;&gt;"","Yes","No"))</f>
        <v/>
      </c>
      <c r="X1191">
        <f>IF(I1191="","",IF(SUMIFS($K$3:$K$2002,$A$3:$A$2002,SUBSTITUTE(SUBSTITUTE(I1191,"?","~?"),"*","~*"))&gt;N(K1191),"Yes","No"))</f>
        <v/>
      </c>
      <c r="Y1191">
        <f>IF(A1191="","",IF(N(S1191)&gt;0,"Yes","No"))</f>
        <v/>
      </c>
      <c r="Z1191">
        <f>IF(A1191="","",IF(AND(N(K1191)&lt;Rules!$B$5,N(L1191)&lt;Rules!$B$6,N(Q1191)&lt;Rules!$B$13,Y1191="No"),"Yes","No"))</f>
        <v/>
      </c>
      <c r="AA1191">
        <f>IF(A1191="","",IF(LEFT(C1191&amp;"",1)="3","Redirect",IF(OR(LEFT(C1191&amp;"",1)="4",LEFT(C1191&amp;"",1)="5"),IF(OR(N(K1191)&gt;0,N(AC1191)&gt;=Rules!$B$14),"Redirect","Prune"),IF(D1191="Non-Indexable","Keep",IF(AND(W1191="Yes",X1191="Yes",Y1191="No"),"Merge",IF(OR(U1191="Yes",V1191="Yes",AND(T1191="Yes",N(L1191)&gt;=Rules!$B$6)),"Update",IF(Z1191="Yes",IF(N(AC1191)&gt;=Rules!$B$14,"Redirect","Prune"),"Keep")))))))</f>
        <v/>
      </c>
      <c r="AB1191">
        <f>IF(A1191="","",IF(LEFT(C1191&amp;"",1)="3","Already redirects ("&amp;C1191&amp;"). Update internal links to point at the final URL.",IF(OR(LEFT(C1191&amp;"",1)="4",LEFT(C1191&amp;"",1)="5"),IF(AA1191="Redirect","Returns "&amp;C1191&amp;" but still has "&amp;N(K1191)&amp;" clicks and "&amp;N(AC1191)&amp;" referring domains. 301 it to the closest live page.","Returns "&amp;C1191&amp;" with no clicks or links. Remove internal links and let it 404 or 410."),IF(D1191="Non-Indexable","Non-indexable ("&amp;E1191&amp;"). Keep if that is intentional; otherwise fix the canonical or noindex.",IF(AA1191="Merge","Overlaps with "&amp;I1191&amp;IF(N(J1191)&gt;0," (similarity "&amp;TEXT(J1191,"0.00")&amp;")","")&amp;", which gets more clicks. Merge the useful parts into it and 301 this URL.",IF(AA1191="Update",MID(IF(U1191="Yes","; Clicks down "&amp;TEXT(-P1191,"0%")&amp;" on the previous period","")&amp;IF(V1191="Yes","; Average position "&amp;TEXT(N1191,"0.0")&amp;" on "&amp;TEXT(L1191,"#,##0")&amp;" impressions (striking distance)","")&amp;IF(AND(T1191="Yes",N(L1191)&gt;=Rules!$B$6),"; Thin ("&amp;F1191&amp;" words) but has search demand",""),3,400),IF(AA1191="Prune","Low value: "&amp;N(K1191)&amp;" clicks, "&amp;N(L1191)&amp;" impressions, "&amp;N(Q1191)&amp;" sessions, no key events. Remove or noindex it and update internal links.",IF(AA1191="Redirect","Low value but "&amp;N(AC1191)&amp;" referring domains. 301 it to the closest relevant page to keep those links.",IF(AND(Z1191="No",Y1191="Yes",N(K1191)&lt;Rules!$B$5),"Low search traffic but it converts (key events: "&amp;S1191&amp;"). Keep it and link to it.",IF(W1191="Yes","Stronger than the page it overlaps ("&amp;I1191&amp;"). Keep; merge that page into this one.","Healthy: "&amp;N(K1191)&amp;" clicks"&amp;IF(ISNUMBER(N1191),", average position "&amp;TEXT(N1191,"0.0"),"")&amp;". Keep and monitor."))))))))))</f>
        <v/>
      </c>
      <c r="AE1191">
        <f>IF(A1191="","",IF(AD1191&lt;&gt;"",AD1191,AA1191))</f>
        <v/>
      </c>
    </row>
    <row r="1192">
      <c r="A1192">
        <f>IF(Crawl!A1191="","",Crawl!A1191)</f>
        <v/>
      </c>
      <c r="B1192">
        <f>IF(A1192="","",Crawl!EC1191)</f>
        <v/>
      </c>
      <c r="C1192">
        <f>IF(A1192="","",IFERROR(INDEX(Crawl!$A1191:$DZ1191,1,Rules!$H$6),""))</f>
        <v/>
      </c>
      <c r="D1192">
        <f>IF(A1192="","",IFERROR(INDEX(Crawl!$A1191:$DZ1191,1,Rules!$H$7),"")&amp;"")</f>
        <v/>
      </c>
      <c r="E1192">
        <f>IF(A1192="","",IFERROR(INDEX(Crawl!$A1191:$DZ1191,1,Rules!$H$8),"")&amp;"")</f>
        <v/>
      </c>
      <c r="F1192">
        <f>IF(A1192="","",IFERROR(INDEX(Crawl!$A1191:$DZ1191,1,Rules!$H$9),""))</f>
        <v/>
      </c>
      <c r="G1192">
        <f>IF(A1192="","",IFERROR(INDEX(Crawl!$A1191:$DZ1191,1,Rules!$H$10),""))</f>
        <v/>
      </c>
      <c r="H1192">
        <f>IF(A1192="","",IFERROR(INDEX(Crawl!$A1191:$DZ1191,1,Rules!$H$12),""))</f>
        <v/>
      </c>
      <c r="I1192">
        <f>IF(A1192="","",IF(AND(N(H1192)&gt;0,IFERROR(INDEX(Crawl!$A1191:$DZ1191,1,Rules!$H$11),"")&amp;""&lt;&gt;""),IFERROR(INDEX(Crawl!$A1191:$DZ1191,1,Rules!$H$11),"")&amp;"",IF(AND(ISNUMBER(J1192),N(J1192)&gt;=Rules!$B$12,IFERROR(INDEX(Crawl!$A1191:$DZ1191,1,Rules!$H$13),"")&amp;""&lt;&gt;""),IFERROR(INDEX(Crawl!$A1191:$DZ1191,1,Rules!$H$13),"")&amp;"","")))</f>
        <v/>
      </c>
      <c r="J1192" s="19">
        <f>IF(A1192="","",IF(IFERROR(INDEX(Crawl!$A1191:$DZ1191,1,Rules!$H$14),"")&amp;""="","",IFERROR(INDEX(Crawl!$A1191:$DZ1191,1,Rules!$H$14),"")))</f>
        <v/>
      </c>
      <c r="K1192">
        <f>IF(A1192="","",IFERROR(SUMIFS('GSC current'!$J$2:$J$2001,'GSC current'!$I$2:$I$2001,B1192),0))</f>
        <v/>
      </c>
      <c r="L1192">
        <f>IF(A1192="","",IFERROR(SUMIFS('GSC current'!$K$2:$K$2001,'GSC current'!$I$2:$I$2001,B1192),0))</f>
        <v/>
      </c>
      <c r="M1192" s="20">
        <f>IF(A1192="","",IF(N(L1192)&gt;0,K1192/L1192,""))</f>
        <v/>
      </c>
      <c r="N1192" s="21">
        <f>IF(A1192="","",IF(N(L1192)&gt;0,SUMIFS('GSC current'!$L$2:$L$2001,'GSC current'!$I$2:$I$2001,B1192)/L1192,""))</f>
        <v/>
      </c>
      <c r="O1192">
        <f>IF(A1192="","",IFERROR(SUMIFS('GSC previous'!$J$2:$J$2001,'GSC previous'!$I$2:$I$2001,B1192),0))</f>
        <v/>
      </c>
      <c r="P1192" s="22">
        <f>IF(A1192="","",IF(N(O1192)&gt;0,(K1192-O1192)/O1192,""))</f>
        <v/>
      </c>
      <c r="Q1192">
        <f>IF(A1192="","",IFERROR(SUMIFS(GA4!$P$2:$P$2001,GA4!$O$2:$O$2001,B1192),0))</f>
        <v/>
      </c>
      <c r="R1192" s="23">
        <f>IF(A1192="","",IF(N(Q1192)&gt;0,SUMIFS(GA4!$Q$2:$Q$2001,GA4!$O$2:$O$2001,B1192)/Q1192,""))</f>
        <v/>
      </c>
      <c r="S1192">
        <f>IF(A1192="","",IFERROR(SUMIFS(GA4!$R$2:$R$2001,GA4!$O$2:$O$2001,B1192),0))</f>
        <v/>
      </c>
      <c r="T1192">
        <f>IF(A1192="","",IF(AND(ISNUMBER(F1192),LEFT(C1192&amp;"",1)="2"),IF(F1192&lt;Rules!$B$9,"Yes","No"),"No"))</f>
        <v/>
      </c>
      <c r="U1192">
        <f>IF(A1192="","",IF(AND(N(O1192)&gt;=Rules!$B$8,ISNUMBER(P1192)),IF(P1192&lt;=-Rules!$B$7,"Yes","No"),"No"))</f>
        <v/>
      </c>
      <c r="V1192">
        <f>IF(A1192="","",IF(AND(N(L1192)&gt;=Rules!$B$6,ISNUMBER(N1192)),IF(AND(N1192&gt;=Rules!$B$10,N1192&lt;=Rules!$B$11),"Yes","No"),"No"))</f>
        <v/>
      </c>
      <c r="W1192">
        <f>IF(A1192="","",IF(I1192&lt;&gt;"","Yes","No"))</f>
        <v/>
      </c>
      <c r="X1192">
        <f>IF(I1192="","",IF(SUMIFS($K$3:$K$2002,$A$3:$A$2002,SUBSTITUTE(SUBSTITUTE(I1192,"?","~?"),"*","~*"))&gt;N(K1192),"Yes","No"))</f>
        <v/>
      </c>
      <c r="Y1192">
        <f>IF(A1192="","",IF(N(S1192)&gt;0,"Yes","No"))</f>
        <v/>
      </c>
      <c r="Z1192">
        <f>IF(A1192="","",IF(AND(N(K1192)&lt;Rules!$B$5,N(L1192)&lt;Rules!$B$6,N(Q1192)&lt;Rules!$B$13,Y1192="No"),"Yes","No"))</f>
        <v/>
      </c>
      <c r="AA1192">
        <f>IF(A1192="","",IF(LEFT(C1192&amp;"",1)="3","Redirect",IF(OR(LEFT(C1192&amp;"",1)="4",LEFT(C1192&amp;"",1)="5"),IF(OR(N(K1192)&gt;0,N(AC1192)&gt;=Rules!$B$14),"Redirect","Prune"),IF(D1192="Non-Indexable","Keep",IF(AND(W1192="Yes",X1192="Yes",Y1192="No"),"Merge",IF(OR(U1192="Yes",V1192="Yes",AND(T1192="Yes",N(L1192)&gt;=Rules!$B$6)),"Update",IF(Z1192="Yes",IF(N(AC1192)&gt;=Rules!$B$14,"Redirect","Prune"),"Keep")))))))</f>
        <v/>
      </c>
      <c r="AB1192">
        <f>IF(A1192="","",IF(LEFT(C1192&amp;"",1)="3","Already redirects ("&amp;C1192&amp;"). Update internal links to point at the final URL.",IF(OR(LEFT(C1192&amp;"",1)="4",LEFT(C1192&amp;"",1)="5"),IF(AA1192="Redirect","Returns "&amp;C1192&amp;" but still has "&amp;N(K1192)&amp;" clicks and "&amp;N(AC1192)&amp;" referring domains. 301 it to the closest live page.","Returns "&amp;C1192&amp;" with no clicks or links. Remove internal links and let it 404 or 410."),IF(D1192="Non-Indexable","Non-indexable ("&amp;E1192&amp;"). Keep if that is intentional; otherwise fix the canonical or noindex.",IF(AA1192="Merge","Overlaps with "&amp;I1192&amp;IF(N(J1192)&gt;0," (similarity "&amp;TEXT(J1192,"0.00")&amp;")","")&amp;", which gets more clicks. Merge the useful parts into it and 301 this URL.",IF(AA1192="Update",MID(IF(U1192="Yes","; Clicks down "&amp;TEXT(-P1192,"0%")&amp;" on the previous period","")&amp;IF(V1192="Yes","; Average position "&amp;TEXT(N1192,"0.0")&amp;" on "&amp;TEXT(L1192,"#,##0")&amp;" impressions (striking distance)","")&amp;IF(AND(T1192="Yes",N(L1192)&gt;=Rules!$B$6),"; Thin ("&amp;F1192&amp;" words) but has search demand",""),3,400),IF(AA1192="Prune","Low value: "&amp;N(K1192)&amp;" clicks, "&amp;N(L1192)&amp;" impressions, "&amp;N(Q1192)&amp;" sessions, no key events. Remove or noindex it and update internal links.",IF(AA1192="Redirect","Low value but "&amp;N(AC1192)&amp;" referring domains. 301 it to the closest relevant page to keep those links.",IF(AND(Z1192="No",Y1192="Yes",N(K1192)&lt;Rules!$B$5),"Low search traffic but it converts (key events: "&amp;S1192&amp;"). Keep it and link to it.",IF(W1192="Yes","Stronger than the page it overlaps ("&amp;I1192&amp;"). Keep; merge that page into this one.","Healthy: "&amp;N(K1192)&amp;" clicks"&amp;IF(ISNUMBER(N1192),", average position "&amp;TEXT(N1192,"0.0"),"")&amp;". Keep and monitor."))))))))))</f>
        <v/>
      </c>
      <c r="AE1192">
        <f>IF(A1192="","",IF(AD1192&lt;&gt;"",AD1192,AA1192))</f>
        <v/>
      </c>
    </row>
    <row r="1193">
      <c r="A1193">
        <f>IF(Crawl!A1192="","",Crawl!A1192)</f>
        <v/>
      </c>
      <c r="B1193">
        <f>IF(A1193="","",Crawl!EC1192)</f>
        <v/>
      </c>
      <c r="C1193">
        <f>IF(A1193="","",IFERROR(INDEX(Crawl!$A1192:$DZ1192,1,Rules!$H$6),""))</f>
        <v/>
      </c>
      <c r="D1193">
        <f>IF(A1193="","",IFERROR(INDEX(Crawl!$A1192:$DZ1192,1,Rules!$H$7),"")&amp;"")</f>
        <v/>
      </c>
      <c r="E1193">
        <f>IF(A1193="","",IFERROR(INDEX(Crawl!$A1192:$DZ1192,1,Rules!$H$8),"")&amp;"")</f>
        <v/>
      </c>
      <c r="F1193">
        <f>IF(A1193="","",IFERROR(INDEX(Crawl!$A1192:$DZ1192,1,Rules!$H$9),""))</f>
        <v/>
      </c>
      <c r="G1193">
        <f>IF(A1193="","",IFERROR(INDEX(Crawl!$A1192:$DZ1192,1,Rules!$H$10),""))</f>
        <v/>
      </c>
      <c r="H1193">
        <f>IF(A1193="","",IFERROR(INDEX(Crawl!$A1192:$DZ1192,1,Rules!$H$12),""))</f>
        <v/>
      </c>
      <c r="I1193">
        <f>IF(A1193="","",IF(AND(N(H1193)&gt;0,IFERROR(INDEX(Crawl!$A1192:$DZ1192,1,Rules!$H$11),"")&amp;""&lt;&gt;""),IFERROR(INDEX(Crawl!$A1192:$DZ1192,1,Rules!$H$11),"")&amp;"",IF(AND(ISNUMBER(J1193),N(J1193)&gt;=Rules!$B$12,IFERROR(INDEX(Crawl!$A1192:$DZ1192,1,Rules!$H$13),"")&amp;""&lt;&gt;""),IFERROR(INDEX(Crawl!$A1192:$DZ1192,1,Rules!$H$13),"")&amp;"","")))</f>
        <v/>
      </c>
      <c r="J1193" s="19">
        <f>IF(A1193="","",IF(IFERROR(INDEX(Crawl!$A1192:$DZ1192,1,Rules!$H$14),"")&amp;""="","",IFERROR(INDEX(Crawl!$A1192:$DZ1192,1,Rules!$H$14),"")))</f>
        <v/>
      </c>
      <c r="K1193">
        <f>IF(A1193="","",IFERROR(SUMIFS('GSC current'!$J$2:$J$2001,'GSC current'!$I$2:$I$2001,B1193),0))</f>
        <v/>
      </c>
      <c r="L1193">
        <f>IF(A1193="","",IFERROR(SUMIFS('GSC current'!$K$2:$K$2001,'GSC current'!$I$2:$I$2001,B1193),0))</f>
        <v/>
      </c>
      <c r="M1193" s="20">
        <f>IF(A1193="","",IF(N(L1193)&gt;0,K1193/L1193,""))</f>
        <v/>
      </c>
      <c r="N1193" s="21">
        <f>IF(A1193="","",IF(N(L1193)&gt;0,SUMIFS('GSC current'!$L$2:$L$2001,'GSC current'!$I$2:$I$2001,B1193)/L1193,""))</f>
        <v/>
      </c>
      <c r="O1193">
        <f>IF(A1193="","",IFERROR(SUMIFS('GSC previous'!$J$2:$J$2001,'GSC previous'!$I$2:$I$2001,B1193),0))</f>
        <v/>
      </c>
      <c r="P1193" s="22">
        <f>IF(A1193="","",IF(N(O1193)&gt;0,(K1193-O1193)/O1193,""))</f>
        <v/>
      </c>
      <c r="Q1193">
        <f>IF(A1193="","",IFERROR(SUMIFS(GA4!$P$2:$P$2001,GA4!$O$2:$O$2001,B1193),0))</f>
        <v/>
      </c>
      <c r="R1193" s="23">
        <f>IF(A1193="","",IF(N(Q1193)&gt;0,SUMIFS(GA4!$Q$2:$Q$2001,GA4!$O$2:$O$2001,B1193)/Q1193,""))</f>
        <v/>
      </c>
      <c r="S1193">
        <f>IF(A1193="","",IFERROR(SUMIFS(GA4!$R$2:$R$2001,GA4!$O$2:$O$2001,B1193),0))</f>
        <v/>
      </c>
      <c r="T1193">
        <f>IF(A1193="","",IF(AND(ISNUMBER(F1193),LEFT(C1193&amp;"",1)="2"),IF(F1193&lt;Rules!$B$9,"Yes","No"),"No"))</f>
        <v/>
      </c>
      <c r="U1193">
        <f>IF(A1193="","",IF(AND(N(O1193)&gt;=Rules!$B$8,ISNUMBER(P1193)),IF(P1193&lt;=-Rules!$B$7,"Yes","No"),"No"))</f>
        <v/>
      </c>
      <c r="V1193">
        <f>IF(A1193="","",IF(AND(N(L1193)&gt;=Rules!$B$6,ISNUMBER(N1193)),IF(AND(N1193&gt;=Rules!$B$10,N1193&lt;=Rules!$B$11),"Yes","No"),"No"))</f>
        <v/>
      </c>
      <c r="W1193">
        <f>IF(A1193="","",IF(I1193&lt;&gt;"","Yes","No"))</f>
        <v/>
      </c>
      <c r="X1193">
        <f>IF(I1193="","",IF(SUMIFS($K$3:$K$2002,$A$3:$A$2002,SUBSTITUTE(SUBSTITUTE(I1193,"?","~?"),"*","~*"))&gt;N(K1193),"Yes","No"))</f>
        <v/>
      </c>
      <c r="Y1193">
        <f>IF(A1193="","",IF(N(S1193)&gt;0,"Yes","No"))</f>
        <v/>
      </c>
      <c r="Z1193">
        <f>IF(A1193="","",IF(AND(N(K1193)&lt;Rules!$B$5,N(L1193)&lt;Rules!$B$6,N(Q1193)&lt;Rules!$B$13,Y1193="No"),"Yes","No"))</f>
        <v/>
      </c>
      <c r="AA1193">
        <f>IF(A1193="","",IF(LEFT(C1193&amp;"",1)="3","Redirect",IF(OR(LEFT(C1193&amp;"",1)="4",LEFT(C1193&amp;"",1)="5"),IF(OR(N(K1193)&gt;0,N(AC1193)&gt;=Rules!$B$14),"Redirect","Prune"),IF(D1193="Non-Indexable","Keep",IF(AND(W1193="Yes",X1193="Yes",Y1193="No"),"Merge",IF(OR(U1193="Yes",V1193="Yes",AND(T1193="Yes",N(L1193)&gt;=Rules!$B$6)),"Update",IF(Z1193="Yes",IF(N(AC1193)&gt;=Rules!$B$14,"Redirect","Prune"),"Keep")))))))</f>
        <v/>
      </c>
      <c r="AB1193">
        <f>IF(A1193="","",IF(LEFT(C1193&amp;"",1)="3","Already redirects ("&amp;C1193&amp;"). Update internal links to point at the final URL.",IF(OR(LEFT(C1193&amp;"",1)="4",LEFT(C1193&amp;"",1)="5"),IF(AA1193="Redirect","Returns "&amp;C1193&amp;" but still has "&amp;N(K1193)&amp;" clicks and "&amp;N(AC1193)&amp;" referring domains. 301 it to the closest live page.","Returns "&amp;C1193&amp;" with no clicks or links. Remove internal links and let it 404 or 410."),IF(D1193="Non-Indexable","Non-indexable ("&amp;E1193&amp;"). Keep if that is intentional; otherwise fix the canonical or noindex.",IF(AA1193="Merge","Overlaps with "&amp;I1193&amp;IF(N(J1193)&gt;0," (similarity "&amp;TEXT(J1193,"0.00")&amp;")","")&amp;", which gets more clicks. Merge the useful parts into it and 301 this URL.",IF(AA1193="Update",MID(IF(U1193="Yes","; Clicks down "&amp;TEXT(-P1193,"0%")&amp;" on the previous period","")&amp;IF(V1193="Yes","; Average position "&amp;TEXT(N1193,"0.0")&amp;" on "&amp;TEXT(L1193,"#,##0")&amp;" impressions (striking distance)","")&amp;IF(AND(T1193="Yes",N(L1193)&gt;=Rules!$B$6),"; Thin ("&amp;F1193&amp;" words) but has search demand",""),3,400),IF(AA1193="Prune","Low value: "&amp;N(K1193)&amp;" clicks, "&amp;N(L1193)&amp;" impressions, "&amp;N(Q1193)&amp;" sessions, no key events. Remove or noindex it and update internal links.",IF(AA1193="Redirect","Low value but "&amp;N(AC1193)&amp;" referring domains. 301 it to the closest relevant page to keep those links.",IF(AND(Z1193="No",Y1193="Yes",N(K1193)&lt;Rules!$B$5),"Low search traffic but it converts (key events: "&amp;S1193&amp;"). Keep it and link to it.",IF(W1193="Yes","Stronger than the page it overlaps ("&amp;I1193&amp;"). Keep; merge that page into this one.","Healthy: "&amp;N(K1193)&amp;" clicks"&amp;IF(ISNUMBER(N1193),", average position "&amp;TEXT(N1193,"0.0"),"")&amp;". Keep and monitor."))))))))))</f>
        <v/>
      </c>
      <c r="AE1193">
        <f>IF(A1193="","",IF(AD1193&lt;&gt;"",AD1193,AA1193))</f>
        <v/>
      </c>
    </row>
    <row r="1194">
      <c r="A1194">
        <f>IF(Crawl!A1193="","",Crawl!A1193)</f>
        <v/>
      </c>
      <c r="B1194">
        <f>IF(A1194="","",Crawl!EC1193)</f>
        <v/>
      </c>
      <c r="C1194">
        <f>IF(A1194="","",IFERROR(INDEX(Crawl!$A1193:$DZ1193,1,Rules!$H$6),""))</f>
        <v/>
      </c>
      <c r="D1194">
        <f>IF(A1194="","",IFERROR(INDEX(Crawl!$A1193:$DZ1193,1,Rules!$H$7),"")&amp;"")</f>
        <v/>
      </c>
      <c r="E1194">
        <f>IF(A1194="","",IFERROR(INDEX(Crawl!$A1193:$DZ1193,1,Rules!$H$8),"")&amp;"")</f>
        <v/>
      </c>
      <c r="F1194">
        <f>IF(A1194="","",IFERROR(INDEX(Crawl!$A1193:$DZ1193,1,Rules!$H$9),""))</f>
        <v/>
      </c>
      <c r="G1194">
        <f>IF(A1194="","",IFERROR(INDEX(Crawl!$A1193:$DZ1193,1,Rules!$H$10),""))</f>
        <v/>
      </c>
      <c r="H1194">
        <f>IF(A1194="","",IFERROR(INDEX(Crawl!$A1193:$DZ1193,1,Rules!$H$12),""))</f>
        <v/>
      </c>
      <c r="I1194">
        <f>IF(A1194="","",IF(AND(N(H1194)&gt;0,IFERROR(INDEX(Crawl!$A1193:$DZ1193,1,Rules!$H$11),"")&amp;""&lt;&gt;""),IFERROR(INDEX(Crawl!$A1193:$DZ1193,1,Rules!$H$11),"")&amp;"",IF(AND(ISNUMBER(J1194),N(J1194)&gt;=Rules!$B$12,IFERROR(INDEX(Crawl!$A1193:$DZ1193,1,Rules!$H$13),"")&amp;""&lt;&gt;""),IFERROR(INDEX(Crawl!$A1193:$DZ1193,1,Rules!$H$13),"")&amp;"","")))</f>
        <v/>
      </c>
      <c r="J1194" s="19">
        <f>IF(A1194="","",IF(IFERROR(INDEX(Crawl!$A1193:$DZ1193,1,Rules!$H$14),"")&amp;""="","",IFERROR(INDEX(Crawl!$A1193:$DZ1193,1,Rules!$H$14),"")))</f>
        <v/>
      </c>
      <c r="K1194">
        <f>IF(A1194="","",IFERROR(SUMIFS('GSC current'!$J$2:$J$2001,'GSC current'!$I$2:$I$2001,B1194),0))</f>
        <v/>
      </c>
      <c r="L1194">
        <f>IF(A1194="","",IFERROR(SUMIFS('GSC current'!$K$2:$K$2001,'GSC current'!$I$2:$I$2001,B1194),0))</f>
        <v/>
      </c>
      <c r="M1194" s="20">
        <f>IF(A1194="","",IF(N(L1194)&gt;0,K1194/L1194,""))</f>
        <v/>
      </c>
      <c r="N1194" s="21">
        <f>IF(A1194="","",IF(N(L1194)&gt;0,SUMIFS('GSC current'!$L$2:$L$2001,'GSC current'!$I$2:$I$2001,B1194)/L1194,""))</f>
        <v/>
      </c>
      <c r="O1194">
        <f>IF(A1194="","",IFERROR(SUMIFS('GSC previous'!$J$2:$J$2001,'GSC previous'!$I$2:$I$2001,B1194),0))</f>
        <v/>
      </c>
      <c r="P1194" s="22">
        <f>IF(A1194="","",IF(N(O1194)&gt;0,(K1194-O1194)/O1194,""))</f>
        <v/>
      </c>
      <c r="Q1194">
        <f>IF(A1194="","",IFERROR(SUMIFS(GA4!$P$2:$P$2001,GA4!$O$2:$O$2001,B1194),0))</f>
        <v/>
      </c>
      <c r="R1194" s="23">
        <f>IF(A1194="","",IF(N(Q1194)&gt;0,SUMIFS(GA4!$Q$2:$Q$2001,GA4!$O$2:$O$2001,B1194)/Q1194,""))</f>
        <v/>
      </c>
      <c r="S1194">
        <f>IF(A1194="","",IFERROR(SUMIFS(GA4!$R$2:$R$2001,GA4!$O$2:$O$2001,B1194),0))</f>
        <v/>
      </c>
      <c r="T1194">
        <f>IF(A1194="","",IF(AND(ISNUMBER(F1194),LEFT(C1194&amp;"",1)="2"),IF(F1194&lt;Rules!$B$9,"Yes","No"),"No"))</f>
        <v/>
      </c>
      <c r="U1194">
        <f>IF(A1194="","",IF(AND(N(O1194)&gt;=Rules!$B$8,ISNUMBER(P1194)),IF(P1194&lt;=-Rules!$B$7,"Yes","No"),"No"))</f>
        <v/>
      </c>
      <c r="V1194">
        <f>IF(A1194="","",IF(AND(N(L1194)&gt;=Rules!$B$6,ISNUMBER(N1194)),IF(AND(N1194&gt;=Rules!$B$10,N1194&lt;=Rules!$B$11),"Yes","No"),"No"))</f>
        <v/>
      </c>
      <c r="W1194">
        <f>IF(A1194="","",IF(I1194&lt;&gt;"","Yes","No"))</f>
        <v/>
      </c>
      <c r="X1194">
        <f>IF(I1194="","",IF(SUMIFS($K$3:$K$2002,$A$3:$A$2002,SUBSTITUTE(SUBSTITUTE(I1194,"?","~?"),"*","~*"))&gt;N(K1194),"Yes","No"))</f>
        <v/>
      </c>
      <c r="Y1194">
        <f>IF(A1194="","",IF(N(S1194)&gt;0,"Yes","No"))</f>
        <v/>
      </c>
      <c r="Z1194">
        <f>IF(A1194="","",IF(AND(N(K1194)&lt;Rules!$B$5,N(L1194)&lt;Rules!$B$6,N(Q1194)&lt;Rules!$B$13,Y1194="No"),"Yes","No"))</f>
        <v/>
      </c>
      <c r="AA1194">
        <f>IF(A1194="","",IF(LEFT(C1194&amp;"",1)="3","Redirect",IF(OR(LEFT(C1194&amp;"",1)="4",LEFT(C1194&amp;"",1)="5"),IF(OR(N(K1194)&gt;0,N(AC1194)&gt;=Rules!$B$14),"Redirect","Prune"),IF(D1194="Non-Indexable","Keep",IF(AND(W1194="Yes",X1194="Yes",Y1194="No"),"Merge",IF(OR(U1194="Yes",V1194="Yes",AND(T1194="Yes",N(L1194)&gt;=Rules!$B$6)),"Update",IF(Z1194="Yes",IF(N(AC1194)&gt;=Rules!$B$14,"Redirect","Prune"),"Keep")))))))</f>
        <v/>
      </c>
      <c r="AB1194">
        <f>IF(A1194="","",IF(LEFT(C1194&amp;"",1)="3","Already redirects ("&amp;C1194&amp;"). Update internal links to point at the final URL.",IF(OR(LEFT(C1194&amp;"",1)="4",LEFT(C1194&amp;"",1)="5"),IF(AA1194="Redirect","Returns "&amp;C1194&amp;" but still has "&amp;N(K1194)&amp;" clicks and "&amp;N(AC1194)&amp;" referring domains. 301 it to the closest live page.","Returns "&amp;C1194&amp;" with no clicks or links. Remove internal links and let it 404 or 410."),IF(D1194="Non-Indexable","Non-indexable ("&amp;E1194&amp;"). Keep if that is intentional; otherwise fix the canonical or noindex.",IF(AA1194="Merge","Overlaps with "&amp;I1194&amp;IF(N(J1194)&gt;0," (similarity "&amp;TEXT(J1194,"0.00")&amp;")","")&amp;", which gets more clicks. Merge the useful parts into it and 301 this URL.",IF(AA1194="Update",MID(IF(U1194="Yes","; Clicks down "&amp;TEXT(-P1194,"0%")&amp;" on the previous period","")&amp;IF(V1194="Yes","; Average position "&amp;TEXT(N1194,"0.0")&amp;" on "&amp;TEXT(L1194,"#,##0")&amp;" impressions (striking distance)","")&amp;IF(AND(T1194="Yes",N(L1194)&gt;=Rules!$B$6),"; Thin ("&amp;F1194&amp;" words) but has search demand",""),3,400),IF(AA1194="Prune","Low value: "&amp;N(K1194)&amp;" clicks, "&amp;N(L1194)&amp;" impressions, "&amp;N(Q1194)&amp;" sessions, no key events. Remove or noindex it and update internal links.",IF(AA1194="Redirect","Low value but "&amp;N(AC1194)&amp;" referring domains. 301 it to the closest relevant page to keep those links.",IF(AND(Z1194="No",Y1194="Yes",N(K1194)&lt;Rules!$B$5),"Low search traffic but it converts (key events: "&amp;S1194&amp;"). Keep it and link to it.",IF(W1194="Yes","Stronger than the page it overlaps ("&amp;I1194&amp;"). Keep; merge that page into this one.","Healthy: "&amp;N(K1194)&amp;" clicks"&amp;IF(ISNUMBER(N1194),", average position "&amp;TEXT(N1194,"0.0"),"")&amp;". Keep and monitor."))))))))))</f>
        <v/>
      </c>
      <c r="AE1194">
        <f>IF(A1194="","",IF(AD1194&lt;&gt;"",AD1194,AA1194))</f>
        <v/>
      </c>
    </row>
    <row r="1195">
      <c r="A1195">
        <f>IF(Crawl!A1194="","",Crawl!A1194)</f>
        <v/>
      </c>
      <c r="B1195">
        <f>IF(A1195="","",Crawl!EC1194)</f>
        <v/>
      </c>
      <c r="C1195">
        <f>IF(A1195="","",IFERROR(INDEX(Crawl!$A1194:$DZ1194,1,Rules!$H$6),""))</f>
        <v/>
      </c>
      <c r="D1195">
        <f>IF(A1195="","",IFERROR(INDEX(Crawl!$A1194:$DZ1194,1,Rules!$H$7),"")&amp;"")</f>
        <v/>
      </c>
      <c r="E1195">
        <f>IF(A1195="","",IFERROR(INDEX(Crawl!$A1194:$DZ1194,1,Rules!$H$8),"")&amp;"")</f>
        <v/>
      </c>
      <c r="F1195">
        <f>IF(A1195="","",IFERROR(INDEX(Crawl!$A1194:$DZ1194,1,Rules!$H$9),""))</f>
        <v/>
      </c>
      <c r="G1195">
        <f>IF(A1195="","",IFERROR(INDEX(Crawl!$A1194:$DZ1194,1,Rules!$H$10),""))</f>
        <v/>
      </c>
      <c r="H1195">
        <f>IF(A1195="","",IFERROR(INDEX(Crawl!$A1194:$DZ1194,1,Rules!$H$12),""))</f>
        <v/>
      </c>
      <c r="I1195">
        <f>IF(A1195="","",IF(AND(N(H1195)&gt;0,IFERROR(INDEX(Crawl!$A1194:$DZ1194,1,Rules!$H$11),"")&amp;""&lt;&gt;""),IFERROR(INDEX(Crawl!$A1194:$DZ1194,1,Rules!$H$11),"")&amp;"",IF(AND(ISNUMBER(J1195),N(J1195)&gt;=Rules!$B$12,IFERROR(INDEX(Crawl!$A1194:$DZ1194,1,Rules!$H$13),"")&amp;""&lt;&gt;""),IFERROR(INDEX(Crawl!$A1194:$DZ1194,1,Rules!$H$13),"")&amp;"","")))</f>
        <v/>
      </c>
      <c r="J1195" s="19">
        <f>IF(A1195="","",IF(IFERROR(INDEX(Crawl!$A1194:$DZ1194,1,Rules!$H$14),"")&amp;""="","",IFERROR(INDEX(Crawl!$A1194:$DZ1194,1,Rules!$H$14),"")))</f>
        <v/>
      </c>
      <c r="K1195">
        <f>IF(A1195="","",IFERROR(SUMIFS('GSC current'!$J$2:$J$2001,'GSC current'!$I$2:$I$2001,B1195),0))</f>
        <v/>
      </c>
      <c r="L1195">
        <f>IF(A1195="","",IFERROR(SUMIFS('GSC current'!$K$2:$K$2001,'GSC current'!$I$2:$I$2001,B1195),0))</f>
        <v/>
      </c>
      <c r="M1195" s="20">
        <f>IF(A1195="","",IF(N(L1195)&gt;0,K1195/L1195,""))</f>
        <v/>
      </c>
      <c r="N1195" s="21">
        <f>IF(A1195="","",IF(N(L1195)&gt;0,SUMIFS('GSC current'!$L$2:$L$2001,'GSC current'!$I$2:$I$2001,B1195)/L1195,""))</f>
        <v/>
      </c>
      <c r="O1195">
        <f>IF(A1195="","",IFERROR(SUMIFS('GSC previous'!$J$2:$J$2001,'GSC previous'!$I$2:$I$2001,B1195),0))</f>
        <v/>
      </c>
      <c r="P1195" s="22">
        <f>IF(A1195="","",IF(N(O1195)&gt;0,(K1195-O1195)/O1195,""))</f>
        <v/>
      </c>
      <c r="Q1195">
        <f>IF(A1195="","",IFERROR(SUMIFS(GA4!$P$2:$P$2001,GA4!$O$2:$O$2001,B1195),0))</f>
        <v/>
      </c>
      <c r="R1195" s="23">
        <f>IF(A1195="","",IF(N(Q1195)&gt;0,SUMIFS(GA4!$Q$2:$Q$2001,GA4!$O$2:$O$2001,B1195)/Q1195,""))</f>
        <v/>
      </c>
      <c r="S1195">
        <f>IF(A1195="","",IFERROR(SUMIFS(GA4!$R$2:$R$2001,GA4!$O$2:$O$2001,B1195),0))</f>
        <v/>
      </c>
      <c r="T1195">
        <f>IF(A1195="","",IF(AND(ISNUMBER(F1195),LEFT(C1195&amp;"",1)="2"),IF(F1195&lt;Rules!$B$9,"Yes","No"),"No"))</f>
        <v/>
      </c>
      <c r="U1195">
        <f>IF(A1195="","",IF(AND(N(O1195)&gt;=Rules!$B$8,ISNUMBER(P1195)),IF(P1195&lt;=-Rules!$B$7,"Yes","No"),"No"))</f>
        <v/>
      </c>
      <c r="V1195">
        <f>IF(A1195="","",IF(AND(N(L1195)&gt;=Rules!$B$6,ISNUMBER(N1195)),IF(AND(N1195&gt;=Rules!$B$10,N1195&lt;=Rules!$B$11),"Yes","No"),"No"))</f>
        <v/>
      </c>
      <c r="W1195">
        <f>IF(A1195="","",IF(I1195&lt;&gt;"","Yes","No"))</f>
        <v/>
      </c>
      <c r="X1195">
        <f>IF(I1195="","",IF(SUMIFS($K$3:$K$2002,$A$3:$A$2002,SUBSTITUTE(SUBSTITUTE(I1195,"?","~?"),"*","~*"))&gt;N(K1195),"Yes","No"))</f>
        <v/>
      </c>
      <c r="Y1195">
        <f>IF(A1195="","",IF(N(S1195)&gt;0,"Yes","No"))</f>
        <v/>
      </c>
      <c r="Z1195">
        <f>IF(A1195="","",IF(AND(N(K1195)&lt;Rules!$B$5,N(L1195)&lt;Rules!$B$6,N(Q1195)&lt;Rules!$B$13,Y1195="No"),"Yes","No"))</f>
        <v/>
      </c>
      <c r="AA1195">
        <f>IF(A1195="","",IF(LEFT(C1195&amp;"",1)="3","Redirect",IF(OR(LEFT(C1195&amp;"",1)="4",LEFT(C1195&amp;"",1)="5"),IF(OR(N(K1195)&gt;0,N(AC1195)&gt;=Rules!$B$14),"Redirect","Prune"),IF(D1195="Non-Indexable","Keep",IF(AND(W1195="Yes",X1195="Yes",Y1195="No"),"Merge",IF(OR(U1195="Yes",V1195="Yes",AND(T1195="Yes",N(L1195)&gt;=Rules!$B$6)),"Update",IF(Z1195="Yes",IF(N(AC1195)&gt;=Rules!$B$14,"Redirect","Prune"),"Keep")))))))</f>
        <v/>
      </c>
      <c r="AB1195">
        <f>IF(A1195="","",IF(LEFT(C1195&amp;"",1)="3","Already redirects ("&amp;C1195&amp;"). Update internal links to point at the final URL.",IF(OR(LEFT(C1195&amp;"",1)="4",LEFT(C1195&amp;"",1)="5"),IF(AA1195="Redirect","Returns "&amp;C1195&amp;" but still has "&amp;N(K1195)&amp;" clicks and "&amp;N(AC1195)&amp;" referring domains. 301 it to the closest live page.","Returns "&amp;C1195&amp;" with no clicks or links. Remove internal links and let it 404 or 410."),IF(D1195="Non-Indexable","Non-indexable ("&amp;E1195&amp;"). Keep if that is intentional; otherwise fix the canonical or noindex.",IF(AA1195="Merge","Overlaps with "&amp;I1195&amp;IF(N(J1195)&gt;0," (similarity "&amp;TEXT(J1195,"0.00")&amp;")","")&amp;", which gets more clicks. Merge the useful parts into it and 301 this URL.",IF(AA1195="Update",MID(IF(U1195="Yes","; Clicks down "&amp;TEXT(-P1195,"0%")&amp;" on the previous period","")&amp;IF(V1195="Yes","; Average position "&amp;TEXT(N1195,"0.0")&amp;" on "&amp;TEXT(L1195,"#,##0")&amp;" impressions (striking distance)","")&amp;IF(AND(T1195="Yes",N(L1195)&gt;=Rules!$B$6),"; Thin ("&amp;F1195&amp;" words) but has search demand",""),3,400),IF(AA1195="Prune","Low value: "&amp;N(K1195)&amp;" clicks, "&amp;N(L1195)&amp;" impressions, "&amp;N(Q1195)&amp;" sessions, no key events. Remove or noindex it and update internal links.",IF(AA1195="Redirect","Low value but "&amp;N(AC1195)&amp;" referring domains. 301 it to the closest relevant page to keep those links.",IF(AND(Z1195="No",Y1195="Yes",N(K1195)&lt;Rules!$B$5),"Low search traffic but it converts (key events: "&amp;S1195&amp;"). Keep it and link to it.",IF(W1195="Yes","Stronger than the page it overlaps ("&amp;I1195&amp;"). Keep; merge that page into this one.","Healthy: "&amp;N(K1195)&amp;" clicks"&amp;IF(ISNUMBER(N1195),", average position "&amp;TEXT(N1195,"0.0"),"")&amp;". Keep and monitor."))))))))))</f>
        <v/>
      </c>
      <c r="AE1195">
        <f>IF(A1195="","",IF(AD1195&lt;&gt;"",AD1195,AA1195))</f>
        <v/>
      </c>
    </row>
    <row r="1196">
      <c r="A1196">
        <f>IF(Crawl!A1195="","",Crawl!A1195)</f>
        <v/>
      </c>
      <c r="B1196">
        <f>IF(A1196="","",Crawl!EC1195)</f>
        <v/>
      </c>
      <c r="C1196">
        <f>IF(A1196="","",IFERROR(INDEX(Crawl!$A1195:$DZ1195,1,Rules!$H$6),""))</f>
        <v/>
      </c>
      <c r="D1196">
        <f>IF(A1196="","",IFERROR(INDEX(Crawl!$A1195:$DZ1195,1,Rules!$H$7),"")&amp;"")</f>
        <v/>
      </c>
      <c r="E1196">
        <f>IF(A1196="","",IFERROR(INDEX(Crawl!$A1195:$DZ1195,1,Rules!$H$8),"")&amp;"")</f>
        <v/>
      </c>
      <c r="F1196">
        <f>IF(A1196="","",IFERROR(INDEX(Crawl!$A1195:$DZ1195,1,Rules!$H$9),""))</f>
        <v/>
      </c>
      <c r="G1196">
        <f>IF(A1196="","",IFERROR(INDEX(Crawl!$A1195:$DZ1195,1,Rules!$H$10),""))</f>
        <v/>
      </c>
      <c r="H1196">
        <f>IF(A1196="","",IFERROR(INDEX(Crawl!$A1195:$DZ1195,1,Rules!$H$12),""))</f>
        <v/>
      </c>
      <c r="I1196">
        <f>IF(A1196="","",IF(AND(N(H1196)&gt;0,IFERROR(INDEX(Crawl!$A1195:$DZ1195,1,Rules!$H$11),"")&amp;""&lt;&gt;""),IFERROR(INDEX(Crawl!$A1195:$DZ1195,1,Rules!$H$11),"")&amp;"",IF(AND(ISNUMBER(J1196),N(J1196)&gt;=Rules!$B$12,IFERROR(INDEX(Crawl!$A1195:$DZ1195,1,Rules!$H$13),"")&amp;""&lt;&gt;""),IFERROR(INDEX(Crawl!$A1195:$DZ1195,1,Rules!$H$13),"")&amp;"","")))</f>
        <v/>
      </c>
      <c r="J1196" s="19">
        <f>IF(A1196="","",IF(IFERROR(INDEX(Crawl!$A1195:$DZ1195,1,Rules!$H$14),"")&amp;""="","",IFERROR(INDEX(Crawl!$A1195:$DZ1195,1,Rules!$H$14),"")))</f>
        <v/>
      </c>
      <c r="K1196">
        <f>IF(A1196="","",IFERROR(SUMIFS('GSC current'!$J$2:$J$2001,'GSC current'!$I$2:$I$2001,B1196),0))</f>
        <v/>
      </c>
      <c r="L1196">
        <f>IF(A1196="","",IFERROR(SUMIFS('GSC current'!$K$2:$K$2001,'GSC current'!$I$2:$I$2001,B1196),0))</f>
        <v/>
      </c>
      <c r="M1196" s="20">
        <f>IF(A1196="","",IF(N(L1196)&gt;0,K1196/L1196,""))</f>
        <v/>
      </c>
      <c r="N1196" s="21">
        <f>IF(A1196="","",IF(N(L1196)&gt;0,SUMIFS('GSC current'!$L$2:$L$2001,'GSC current'!$I$2:$I$2001,B1196)/L1196,""))</f>
        <v/>
      </c>
      <c r="O1196">
        <f>IF(A1196="","",IFERROR(SUMIFS('GSC previous'!$J$2:$J$2001,'GSC previous'!$I$2:$I$2001,B1196),0))</f>
        <v/>
      </c>
      <c r="P1196" s="22">
        <f>IF(A1196="","",IF(N(O1196)&gt;0,(K1196-O1196)/O1196,""))</f>
        <v/>
      </c>
      <c r="Q1196">
        <f>IF(A1196="","",IFERROR(SUMIFS(GA4!$P$2:$P$2001,GA4!$O$2:$O$2001,B1196),0))</f>
        <v/>
      </c>
      <c r="R1196" s="23">
        <f>IF(A1196="","",IF(N(Q1196)&gt;0,SUMIFS(GA4!$Q$2:$Q$2001,GA4!$O$2:$O$2001,B1196)/Q1196,""))</f>
        <v/>
      </c>
      <c r="S1196">
        <f>IF(A1196="","",IFERROR(SUMIFS(GA4!$R$2:$R$2001,GA4!$O$2:$O$2001,B1196),0))</f>
        <v/>
      </c>
      <c r="T1196">
        <f>IF(A1196="","",IF(AND(ISNUMBER(F1196),LEFT(C1196&amp;"",1)="2"),IF(F1196&lt;Rules!$B$9,"Yes","No"),"No"))</f>
        <v/>
      </c>
      <c r="U1196">
        <f>IF(A1196="","",IF(AND(N(O1196)&gt;=Rules!$B$8,ISNUMBER(P1196)),IF(P1196&lt;=-Rules!$B$7,"Yes","No"),"No"))</f>
        <v/>
      </c>
      <c r="V1196">
        <f>IF(A1196="","",IF(AND(N(L1196)&gt;=Rules!$B$6,ISNUMBER(N1196)),IF(AND(N1196&gt;=Rules!$B$10,N1196&lt;=Rules!$B$11),"Yes","No"),"No"))</f>
        <v/>
      </c>
      <c r="W1196">
        <f>IF(A1196="","",IF(I1196&lt;&gt;"","Yes","No"))</f>
        <v/>
      </c>
      <c r="X1196">
        <f>IF(I1196="","",IF(SUMIFS($K$3:$K$2002,$A$3:$A$2002,SUBSTITUTE(SUBSTITUTE(I1196,"?","~?"),"*","~*"))&gt;N(K1196),"Yes","No"))</f>
        <v/>
      </c>
      <c r="Y1196">
        <f>IF(A1196="","",IF(N(S1196)&gt;0,"Yes","No"))</f>
        <v/>
      </c>
      <c r="Z1196">
        <f>IF(A1196="","",IF(AND(N(K1196)&lt;Rules!$B$5,N(L1196)&lt;Rules!$B$6,N(Q1196)&lt;Rules!$B$13,Y1196="No"),"Yes","No"))</f>
        <v/>
      </c>
      <c r="AA1196">
        <f>IF(A1196="","",IF(LEFT(C1196&amp;"",1)="3","Redirect",IF(OR(LEFT(C1196&amp;"",1)="4",LEFT(C1196&amp;"",1)="5"),IF(OR(N(K1196)&gt;0,N(AC1196)&gt;=Rules!$B$14),"Redirect","Prune"),IF(D1196="Non-Indexable","Keep",IF(AND(W1196="Yes",X1196="Yes",Y1196="No"),"Merge",IF(OR(U1196="Yes",V1196="Yes",AND(T1196="Yes",N(L1196)&gt;=Rules!$B$6)),"Update",IF(Z1196="Yes",IF(N(AC1196)&gt;=Rules!$B$14,"Redirect","Prune"),"Keep")))))))</f>
        <v/>
      </c>
      <c r="AB1196">
        <f>IF(A1196="","",IF(LEFT(C1196&amp;"",1)="3","Already redirects ("&amp;C1196&amp;"). Update internal links to point at the final URL.",IF(OR(LEFT(C1196&amp;"",1)="4",LEFT(C1196&amp;"",1)="5"),IF(AA1196="Redirect","Returns "&amp;C1196&amp;" but still has "&amp;N(K1196)&amp;" clicks and "&amp;N(AC1196)&amp;" referring domains. 301 it to the closest live page.","Returns "&amp;C1196&amp;" with no clicks or links. Remove internal links and let it 404 or 410."),IF(D1196="Non-Indexable","Non-indexable ("&amp;E1196&amp;"). Keep if that is intentional; otherwise fix the canonical or noindex.",IF(AA1196="Merge","Overlaps with "&amp;I1196&amp;IF(N(J1196)&gt;0," (similarity "&amp;TEXT(J1196,"0.00")&amp;")","")&amp;", which gets more clicks. Merge the useful parts into it and 301 this URL.",IF(AA1196="Update",MID(IF(U1196="Yes","; Clicks down "&amp;TEXT(-P1196,"0%")&amp;" on the previous period","")&amp;IF(V1196="Yes","; Average position "&amp;TEXT(N1196,"0.0")&amp;" on "&amp;TEXT(L1196,"#,##0")&amp;" impressions (striking distance)","")&amp;IF(AND(T1196="Yes",N(L1196)&gt;=Rules!$B$6),"; Thin ("&amp;F1196&amp;" words) but has search demand",""),3,400),IF(AA1196="Prune","Low value: "&amp;N(K1196)&amp;" clicks, "&amp;N(L1196)&amp;" impressions, "&amp;N(Q1196)&amp;" sessions, no key events. Remove or noindex it and update internal links.",IF(AA1196="Redirect","Low value but "&amp;N(AC1196)&amp;" referring domains. 301 it to the closest relevant page to keep those links.",IF(AND(Z1196="No",Y1196="Yes",N(K1196)&lt;Rules!$B$5),"Low search traffic but it converts (key events: "&amp;S1196&amp;"). Keep it and link to it.",IF(W1196="Yes","Stronger than the page it overlaps ("&amp;I1196&amp;"). Keep; merge that page into this one.","Healthy: "&amp;N(K1196)&amp;" clicks"&amp;IF(ISNUMBER(N1196),", average position "&amp;TEXT(N1196,"0.0"),"")&amp;". Keep and monitor."))))))))))</f>
        <v/>
      </c>
      <c r="AE1196">
        <f>IF(A1196="","",IF(AD1196&lt;&gt;"",AD1196,AA1196))</f>
        <v/>
      </c>
    </row>
    <row r="1197">
      <c r="A1197">
        <f>IF(Crawl!A1196="","",Crawl!A1196)</f>
        <v/>
      </c>
      <c r="B1197">
        <f>IF(A1197="","",Crawl!EC1196)</f>
        <v/>
      </c>
      <c r="C1197">
        <f>IF(A1197="","",IFERROR(INDEX(Crawl!$A1196:$DZ1196,1,Rules!$H$6),""))</f>
        <v/>
      </c>
      <c r="D1197">
        <f>IF(A1197="","",IFERROR(INDEX(Crawl!$A1196:$DZ1196,1,Rules!$H$7),"")&amp;"")</f>
        <v/>
      </c>
      <c r="E1197">
        <f>IF(A1197="","",IFERROR(INDEX(Crawl!$A1196:$DZ1196,1,Rules!$H$8),"")&amp;"")</f>
        <v/>
      </c>
      <c r="F1197">
        <f>IF(A1197="","",IFERROR(INDEX(Crawl!$A1196:$DZ1196,1,Rules!$H$9),""))</f>
        <v/>
      </c>
      <c r="G1197">
        <f>IF(A1197="","",IFERROR(INDEX(Crawl!$A1196:$DZ1196,1,Rules!$H$10),""))</f>
        <v/>
      </c>
      <c r="H1197">
        <f>IF(A1197="","",IFERROR(INDEX(Crawl!$A1196:$DZ1196,1,Rules!$H$12),""))</f>
        <v/>
      </c>
      <c r="I1197">
        <f>IF(A1197="","",IF(AND(N(H1197)&gt;0,IFERROR(INDEX(Crawl!$A1196:$DZ1196,1,Rules!$H$11),"")&amp;""&lt;&gt;""),IFERROR(INDEX(Crawl!$A1196:$DZ1196,1,Rules!$H$11),"")&amp;"",IF(AND(ISNUMBER(J1197),N(J1197)&gt;=Rules!$B$12,IFERROR(INDEX(Crawl!$A1196:$DZ1196,1,Rules!$H$13),"")&amp;""&lt;&gt;""),IFERROR(INDEX(Crawl!$A1196:$DZ1196,1,Rules!$H$13),"")&amp;"","")))</f>
        <v/>
      </c>
      <c r="J1197" s="19">
        <f>IF(A1197="","",IF(IFERROR(INDEX(Crawl!$A1196:$DZ1196,1,Rules!$H$14),"")&amp;""="","",IFERROR(INDEX(Crawl!$A1196:$DZ1196,1,Rules!$H$14),"")))</f>
        <v/>
      </c>
      <c r="K1197">
        <f>IF(A1197="","",IFERROR(SUMIFS('GSC current'!$J$2:$J$2001,'GSC current'!$I$2:$I$2001,B1197),0))</f>
        <v/>
      </c>
      <c r="L1197">
        <f>IF(A1197="","",IFERROR(SUMIFS('GSC current'!$K$2:$K$2001,'GSC current'!$I$2:$I$2001,B1197),0))</f>
        <v/>
      </c>
      <c r="M1197" s="20">
        <f>IF(A1197="","",IF(N(L1197)&gt;0,K1197/L1197,""))</f>
        <v/>
      </c>
      <c r="N1197" s="21">
        <f>IF(A1197="","",IF(N(L1197)&gt;0,SUMIFS('GSC current'!$L$2:$L$2001,'GSC current'!$I$2:$I$2001,B1197)/L1197,""))</f>
        <v/>
      </c>
      <c r="O1197">
        <f>IF(A1197="","",IFERROR(SUMIFS('GSC previous'!$J$2:$J$2001,'GSC previous'!$I$2:$I$2001,B1197),0))</f>
        <v/>
      </c>
      <c r="P1197" s="22">
        <f>IF(A1197="","",IF(N(O1197)&gt;0,(K1197-O1197)/O1197,""))</f>
        <v/>
      </c>
      <c r="Q1197">
        <f>IF(A1197="","",IFERROR(SUMIFS(GA4!$P$2:$P$2001,GA4!$O$2:$O$2001,B1197),0))</f>
        <v/>
      </c>
      <c r="R1197" s="23">
        <f>IF(A1197="","",IF(N(Q1197)&gt;0,SUMIFS(GA4!$Q$2:$Q$2001,GA4!$O$2:$O$2001,B1197)/Q1197,""))</f>
        <v/>
      </c>
      <c r="S1197">
        <f>IF(A1197="","",IFERROR(SUMIFS(GA4!$R$2:$R$2001,GA4!$O$2:$O$2001,B1197),0))</f>
        <v/>
      </c>
      <c r="T1197">
        <f>IF(A1197="","",IF(AND(ISNUMBER(F1197),LEFT(C1197&amp;"",1)="2"),IF(F1197&lt;Rules!$B$9,"Yes","No"),"No"))</f>
        <v/>
      </c>
      <c r="U1197">
        <f>IF(A1197="","",IF(AND(N(O1197)&gt;=Rules!$B$8,ISNUMBER(P1197)),IF(P1197&lt;=-Rules!$B$7,"Yes","No"),"No"))</f>
        <v/>
      </c>
      <c r="V1197">
        <f>IF(A1197="","",IF(AND(N(L1197)&gt;=Rules!$B$6,ISNUMBER(N1197)),IF(AND(N1197&gt;=Rules!$B$10,N1197&lt;=Rules!$B$11),"Yes","No"),"No"))</f>
        <v/>
      </c>
      <c r="W1197">
        <f>IF(A1197="","",IF(I1197&lt;&gt;"","Yes","No"))</f>
        <v/>
      </c>
      <c r="X1197">
        <f>IF(I1197="","",IF(SUMIFS($K$3:$K$2002,$A$3:$A$2002,SUBSTITUTE(SUBSTITUTE(I1197,"?","~?"),"*","~*"))&gt;N(K1197),"Yes","No"))</f>
        <v/>
      </c>
      <c r="Y1197">
        <f>IF(A1197="","",IF(N(S1197)&gt;0,"Yes","No"))</f>
        <v/>
      </c>
      <c r="Z1197">
        <f>IF(A1197="","",IF(AND(N(K1197)&lt;Rules!$B$5,N(L1197)&lt;Rules!$B$6,N(Q1197)&lt;Rules!$B$13,Y1197="No"),"Yes","No"))</f>
        <v/>
      </c>
      <c r="AA1197">
        <f>IF(A1197="","",IF(LEFT(C1197&amp;"",1)="3","Redirect",IF(OR(LEFT(C1197&amp;"",1)="4",LEFT(C1197&amp;"",1)="5"),IF(OR(N(K1197)&gt;0,N(AC1197)&gt;=Rules!$B$14),"Redirect","Prune"),IF(D1197="Non-Indexable","Keep",IF(AND(W1197="Yes",X1197="Yes",Y1197="No"),"Merge",IF(OR(U1197="Yes",V1197="Yes",AND(T1197="Yes",N(L1197)&gt;=Rules!$B$6)),"Update",IF(Z1197="Yes",IF(N(AC1197)&gt;=Rules!$B$14,"Redirect","Prune"),"Keep")))))))</f>
        <v/>
      </c>
      <c r="AB1197">
        <f>IF(A1197="","",IF(LEFT(C1197&amp;"",1)="3","Already redirects ("&amp;C1197&amp;"). Update internal links to point at the final URL.",IF(OR(LEFT(C1197&amp;"",1)="4",LEFT(C1197&amp;"",1)="5"),IF(AA1197="Redirect","Returns "&amp;C1197&amp;" but still has "&amp;N(K1197)&amp;" clicks and "&amp;N(AC1197)&amp;" referring domains. 301 it to the closest live page.","Returns "&amp;C1197&amp;" with no clicks or links. Remove internal links and let it 404 or 410."),IF(D1197="Non-Indexable","Non-indexable ("&amp;E1197&amp;"). Keep if that is intentional; otherwise fix the canonical or noindex.",IF(AA1197="Merge","Overlaps with "&amp;I1197&amp;IF(N(J1197)&gt;0," (similarity "&amp;TEXT(J1197,"0.00")&amp;")","")&amp;", which gets more clicks. Merge the useful parts into it and 301 this URL.",IF(AA1197="Update",MID(IF(U1197="Yes","; Clicks down "&amp;TEXT(-P1197,"0%")&amp;" on the previous period","")&amp;IF(V1197="Yes","; Average position "&amp;TEXT(N1197,"0.0")&amp;" on "&amp;TEXT(L1197,"#,##0")&amp;" impressions (striking distance)","")&amp;IF(AND(T1197="Yes",N(L1197)&gt;=Rules!$B$6),"; Thin ("&amp;F1197&amp;" words) but has search demand",""),3,400),IF(AA1197="Prune","Low value: "&amp;N(K1197)&amp;" clicks, "&amp;N(L1197)&amp;" impressions, "&amp;N(Q1197)&amp;" sessions, no key events. Remove or noindex it and update internal links.",IF(AA1197="Redirect","Low value but "&amp;N(AC1197)&amp;" referring domains. 301 it to the closest relevant page to keep those links.",IF(AND(Z1197="No",Y1197="Yes",N(K1197)&lt;Rules!$B$5),"Low search traffic but it converts (key events: "&amp;S1197&amp;"). Keep it and link to it.",IF(W1197="Yes","Stronger than the page it overlaps ("&amp;I1197&amp;"). Keep; merge that page into this one.","Healthy: "&amp;N(K1197)&amp;" clicks"&amp;IF(ISNUMBER(N1197),", average position "&amp;TEXT(N1197,"0.0"),"")&amp;". Keep and monitor."))))))))))</f>
        <v/>
      </c>
      <c r="AE1197">
        <f>IF(A1197="","",IF(AD1197&lt;&gt;"",AD1197,AA1197))</f>
        <v/>
      </c>
    </row>
    <row r="1198">
      <c r="A1198">
        <f>IF(Crawl!A1197="","",Crawl!A1197)</f>
        <v/>
      </c>
      <c r="B1198">
        <f>IF(A1198="","",Crawl!EC1197)</f>
        <v/>
      </c>
      <c r="C1198">
        <f>IF(A1198="","",IFERROR(INDEX(Crawl!$A1197:$DZ1197,1,Rules!$H$6),""))</f>
        <v/>
      </c>
      <c r="D1198">
        <f>IF(A1198="","",IFERROR(INDEX(Crawl!$A1197:$DZ1197,1,Rules!$H$7),"")&amp;"")</f>
        <v/>
      </c>
      <c r="E1198">
        <f>IF(A1198="","",IFERROR(INDEX(Crawl!$A1197:$DZ1197,1,Rules!$H$8),"")&amp;"")</f>
        <v/>
      </c>
      <c r="F1198">
        <f>IF(A1198="","",IFERROR(INDEX(Crawl!$A1197:$DZ1197,1,Rules!$H$9),""))</f>
        <v/>
      </c>
      <c r="G1198">
        <f>IF(A1198="","",IFERROR(INDEX(Crawl!$A1197:$DZ1197,1,Rules!$H$10),""))</f>
        <v/>
      </c>
      <c r="H1198">
        <f>IF(A1198="","",IFERROR(INDEX(Crawl!$A1197:$DZ1197,1,Rules!$H$12),""))</f>
        <v/>
      </c>
      <c r="I1198">
        <f>IF(A1198="","",IF(AND(N(H1198)&gt;0,IFERROR(INDEX(Crawl!$A1197:$DZ1197,1,Rules!$H$11),"")&amp;""&lt;&gt;""),IFERROR(INDEX(Crawl!$A1197:$DZ1197,1,Rules!$H$11),"")&amp;"",IF(AND(ISNUMBER(J1198),N(J1198)&gt;=Rules!$B$12,IFERROR(INDEX(Crawl!$A1197:$DZ1197,1,Rules!$H$13),"")&amp;""&lt;&gt;""),IFERROR(INDEX(Crawl!$A1197:$DZ1197,1,Rules!$H$13),"")&amp;"","")))</f>
        <v/>
      </c>
      <c r="J1198" s="19">
        <f>IF(A1198="","",IF(IFERROR(INDEX(Crawl!$A1197:$DZ1197,1,Rules!$H$14),"")&amp;""="","",IFERROR(INDEX(Crawl!$A1197:$DZ1197,1,Rules!$H$14),"")))</f>
        <v/>
      </c>
      <c r="K1198">
        <f>IF(A1198="","",IFERROR(SUMIFS('GSC current'!$J$2:$J$2001,'GSC current'!$I$2:$I$2001,B1198),0))</f>
        <v/>
      </c>
      <c r="L1198">
        <f>IF(A1198="","",IFERROR(SUMIFS('GSC current'!$K$2:$K$2001,'GSC current'!$I$2:$I$2001,B1198),0))</f>
        <v/>
      </c>
      <c r="M1198" s="20">
        <f>IF(A1198="","",IF(N(L1198)&gt;0,K1198/L1198,""))</f>
        <v/>
      </c>
      <c r="N1198" s="21">
        <f>IF(A1198="","",IF(N(L1198)&gt;0,SUMIFS('GSC current'!$L$2:$L$2001,'GSC current'!$I$2:$I$2001,B1198)/L1198,""))</f>
        <v/>
      </c>
      <c r="O1198">
        <f>IF(A1198="","",IFERROR(SUMIFS('GSC previous'!$J$2:$J$2001,'GSC previous'!$I$2:$I$2001,B1198),0))</f>
        <v/>
      </c>
      <c r="P1198" s="22">
        <f>IF(A1198="","",IF(N(O1198)&gt;0,(K1198-O1198)/O1198,""))</f>
        <v/>
      </c>
      <c r="Q1198">
        <f>IF(A1198="","",IFERROR(SUMIFS(GA4!$P$2:$P$2001,GA4!$O$2:$O$2001,B1198),0))</f>
        <v/>
      </c>
      <c r="R1198" s="23">
        <f>IF(A1198="","",IF(N(Q1198)&gt;0,SUMIFS(GA4!$Q$2:$Q$2001,GA4!$O$2:$O$2001,B1198)/Q1198,""))</f>
        <v/>
      </c>
      <c r="S1198">
        <f>IF(A1198="","",IFERROR(SUMIFS(GA4!$R$2:$R$2001,GA4!$O$2:$O$2001,B1198),0))</f>
        <v/>
      </c>
      <c r="T1198">
        <f>IF(A1198="","",IF(AND(ISNUMBER(F1198),LEFT(C1198&amp;"",1)="2"),IF(F1198&lt;Rules!$B$9,"Yes","No"),"No"))</f>
        <v/>
      </c>
      <c r="U1198">
        <f>IF(A1198="","",IF(AND(N(O1198)&gt;=Rules!$B$8,ISNUMBER(P1198)),IF(P1198&lt;=-Rules!$B$7,"Yes","No"),"No"))</f>
        <v/>
      </c>
      <c r="V1198">
        <f>IF(A1198="","",IF(AND(N(L1198)&gt;=Rules!$B$6,ISNUMBER(N1198)),IF(AND(N1198&gt;=Rules!$B$10,N1198&lt;=Rules!$B$11),"Yes","No"),"No"))</f>
        <v/>
      </c>
      <c r="W1198">
        <f>IF(A1198="","",IF(I1198&lt;&gt;"","Yes","No"))</f>
        <v/>
      </c>
      <c r="X1198">
        <f>IF(I1198="","",IF(SUMIFS($K$3:$K$2002,$A$3:$A$2002,SUBSTITUTE(SUBSTITUTE(I1198,"?","~?"),"*","~*"))&gt;N(K1198),"Yes","No"))</f>
        <v/>
      </c>
      <c r="Y1198">
        <f>IF(A1198="","",IF(N(S1198)&gt;0,"Yes","No"))</f>
        <v/>
      </c>
      <c r="Z1198">
        <f>IF(A1198="","",IF(AND(N(K1198)&lt;Rules!$B$5,N(L1198)&lt;Rules!$B$6,N(Q1198)&lt;Rules!$B$13,Y1198="No"),"Yes","No"))</f>
        <v/>
      </c>
      <c r="AA1198">
        <f>IF(A1198="","",IF(LEFT(C1198&amp;"",1)="3","Redirect",IF(OR(LEFT(C1198&amp;"",1)="4",LEFT(C1198&amp;"",1)="5"),IF(OR(N(K1198)&gt;0,N(AC1198)&gt;=Rules!$B$14),"Redirect","Prune"),IF(D1198="Non-Indexable","Keep",IF(AND(W1198="Yes",X1198="Yes",Y1198="No"),"Merge",IF(OR(U1198="Yes",V1198="Yes",AND(T1198="Yes",N(L1198)&gt;=Rules!$B$6)),"Update",IF(Z1198="Yes",IF(N(AC1198)&gt;=Rules!$B$14,"Redirect","Prune"),"Keep")))))))</f>
        <v/>
      </c>
      <c r="AB1198">
        <f>IF(A1198="","",IF(LEFT(C1198&amp;"",1)="3","Already redirects ("&amp;C1198&amp;"). Update internal links to point at the final URL.",IF(OR(LEFT(C1198&amp;"",1)="4",LEFT(C1198&amp;"",1)="5"),IF(AA1198="Redirect","Returns "&amp;C1198&amp;" but still has "&amp;N(K1198)&amp;" clicks and "&amp;N(AC1198)&amp;" referring domains. 301 it to the closest live page.","Returns "&amp;C1198&amp;" with no clicks or links. Remove internal links and let it 404 or 410."),IF(D1198="Non-Indexable","Non-indexable ("&amp;E1198&amp;"). Keep if that is intentional; otherwise fix the canonical or noindex.",IF(AA1198="Merge","Overlaps with "&amp;I1198&amp;IF(N(J1198)&gt;0," (similarity "&amp;TEXT(J1198,"0.00")&amp;")","")&amp;", which gets more clicks. Merge the useful parts into it and 301 this URL.",IF(AA1198="Update",MID(IF(U1198="Yes","; Clicks down "&amp;TEXT(-P1198,"0%")&amp;" on the previous period","")&amp;IF(V1198="Yes","; Average position "&amp;TEXT(N1198,"0.0")&amp;" on "&amp;TEXT(L1198,"#,##0")&amp;" impressions (striking distance)","")&amp;IF(AND(T1198="Yes",N(L1198)&gt;=Rules!$B$6),"; Thin ("&amp;F1198&amp;" words) but has search demand",""),3,400),IF(AA1198="Prune","Low value: "&amp;N(K1198)&amp;" clicks, "&amp;N(L1198)&amp;" impressions, "&amp;N(Q1198)&amp;" sessions, no key events. Remove or noindex it and update internal links.",IF(AA1198="Redirect","Low value but "&amp;N(AC1198)&amp;" referring domains. 301 it to the closest relevant page to keep those links.",IF(AND(Z1198="No",Y1198="Yes",N(K1198)&lt;Rules!$B$5),"Low search traffic but it converts (key events: "&amp;S1198&amp;"). Keep it and link to it.",IF(W1198="Yes","Stronger than the page it overlaps ("&amp;I1198&amp;"). Keep; merge that page into this one.","Healthy: "&amp;N(K1198)&amp;" clicks"&amp;IF(ISNUMBER(N1198),", average position "&amp;TEXT(N1198,"0.0"),"")&amp;". Keep and monitor."))))))))))</f>
        <v/>
      </c>
      <c r="AE1198">
        <f>IF(A1198="","",IF(AD1198&lt;&gt;"",AD1198,AA1198))</f>
        <v/>
      </c>
    </row>
    <row r="1199">
      <c r="A1199">
        <f>IF(Crawl!A1198="","",Crawl!A1198)</f>
        <v/>
      </c>
      <c r="B1199">
        <f>IF(A1199="","",Crawl!EC1198)</f>
        <v/>
      </c>
      <c r="C1199">
        <f>IF(A1199="","",IFERROR(INDEX(Crawl!$A1198:$DZ1198,1,Rules!$H$6),""))</f>
        <v/>
      </c>
      <c r="D1199">
        <f>IF(A1199="","",IFERROR(INDEX(Crawl!$A1198:$DZ1198,1,Rules!$H$7),"")&amp;"")</f>
        <v/>
      </c>
      <c r="E1199">
        <f>IF(A1199="","",IFERROR(INDEX(Crawl!$A1198:$DZ1198,1,Rules!$H$8),"")&amp;"")</f>
        <v/>
      </c>
      <c r="F1199">
        <f>IF(A1199="","",IFERROR(INDEX(Crawl!$A1198:$DZ1198,1,Rules!$H$9),""))</f>
        <v/>
      </c>
      <c r="G1199">
        <f>IF(A1199="","",IFERROR(INDEX(Crawl!$A1198:$DZ1198,1,Rules!$H$10),""))</f>
        <v/>
      </c>
      <c r="H1199">
        <f>IF(A1199="","",IFERROR(INDEX(Crawl!$A1198:$DZ1198,1,Rules!$H$12),""))</f>
        <v/>
      </c>
      <c r="I1199">
        <f>IF(A1199="","",IF(AND(N(H1199)&gt;0,IFERROR(INDEX(Crawl!$A1198:$DZ1198,1,Rules!$H$11),"")&amp;""&lt;&gt;""),IFERROR(INDEX(Crawl!$A1198:$DZ1198,1,Rules!$H$11),"")&amp;"",IF(AND(ISNUMBER(J1199),N(J1199)&gt;=Rules!$B$12,IFERROR(INDEX(Crawl!$A1198:$DZ1198,1,Rules!$H$13),"")&amp;""&lt;&gt;""),IFERROR(INDEX(Crawl!$A1198:$DZ1198,1,Rules!$H$13),"")&amp;"","")))</f>
        <v/>
      </c>
      <c r="J1199" s="19">
        <f>IF(A1199="","",IF(IFERROR(INDEX(Crawl!$A1198:$DZ1198,1,Rules!$H$14),"")&amp;""="","",IFERROR(INDEX(Crawl!$A1198:$DZ1198,1,Rules!$H$14),"")))</f>
        <v/>
      </c>
      <c r="K1199">
        <f>IF(A1199="","",IFERROR(SUMIFS('GSC current'!$J$2:$J$2001,'GSC current'!$I$2:$I$2001,B1199),0))</f>
        <v/>
      </c>
      <c r="L1199">
        <f>IF(A1199="","",IFERROR(SUMIFS('GSC current'!$K$2:$K$2001,'GSC current'!$I$2:$I$2001,B1199),0))</f>
        <v/>
      </c>
      <c r="M1199" s="20">
        <f>IF(A1199="","",IF(N(L1199)&gt;0,K1199/L1199,""))</f>
        <v/>
      </c>
      <c r="N1199" s="21">
        <f>IF(A1199="","",IF(N(L1199)&gt;0,SUMIFS('GSC current'!$L$2:$L$2001,'GSC current'!$I$2:$I$2001,B1199)/L1199,""))</f>
        <v/>
      </c>
      <c r="O1199">
        <f>IF(A1199="","",IFERROR(SUMIFS('GSC previous'!$J$2:$J$2001,'GSC previous'!$I$2:$I$2001,B1199),0))</f>
        <v/>
      </c>
      <c r="P1199" s="22">
        <f>IF(A1199="","",IF(N(O1199)&gt;0,(K1199-O1199)/O1199,""))</f>
        <v/>
      </c>
      <c r="Q1199">
        <f>IF(A1199="","",IFERROR(SUMIFS(GA4!$P$2:$P$2001,GA4!$O$2:$O$2001,B1199),0))</f>
        <v/>
      </c>
      <c r="R1199" s="23">
        <f>IF(A1199="","",IF(N(Q1199)&gt;0,SUMIFS(GA4!$Q$2:$Q$2001,GA4!$O$2:$O$2001,B1199)/Q1199,""))</f>
        <v/>
      </c>
      <c r="S1199">
        <f>IF(A1199="","",IFERROR(SUMIFS(GA4!$R$2:$R$2001,GA4!$O$2:$O$2001,B1199),0))</f>
        <v/>
      </c>
      <c r="T1199">
        <f>IF(A1199="","",IF(AND(ISNUMBER(F1199),LEFT(C1199&amp;"",1)="2"),IF(F1199&lt;Rules!$B$9,"Yes","No"),"No"))</f>
        <v/>
      </c>
      <c r="U1199">
        <f>IF(A1199="","",IF(AND(N(O1199)&gt;=Rules!$B$8,ISNUMBER(P1199)),IF(P1199&lt;=-Rules!$B$7,"Yes","No"),"No"))</f>
        <v/>
      </c>
      <c r="V1199">
        <f>IF(A1199="","",IF(AND(N(L1199)&gt;=Rules!$B$6,ISNUMBER(N1199)),IF(AND(N1199&gt;=Rules!$B$10,N1199&lt;=Rules!$B$11),"Yes","No"),"No"))</f>
        <v/>
      </c>
      <c r="W1199">
        <f>IF(A1199="","",IF(I1199&lt;&gt;"","Yes","No"))</f>
        <v/>
      </c>
      <c r="X1199">
        <f>IF(I1199="","",IF(SUMIFS($K$3:$K$2002,$A$3:$A$2002,SUBSTITUTE(SUBSTITUTE(I1199,"?","~?"),"*","~*"))&gt;N(K1199),"Yes","No"))</f>
        <v/>
      </c>
      <c r="Y1199">
        <f>IF(A1199="","",IF(N(S1199)&gt;0,"Yes","No"))</f>
        <v/>
      </c>
      <c r="Z1199">
        <f>IF(A1199="","",IF(AND(N(K1199)&lt;Rules!$B$5,N(L1199)&lt;Rules!$B$6,N(Q1199)&lt;Rules!$B$13,Y1199="No"),"Yes","No"))</f>
        <v/>
      </c>
      <c r="AA1199">
        <f>IF(A1199="","",IF(LEFT(C1199&amp;"",1)="3","Redirect",IF(OR(LEFT(C1199&amp;"",1)="4",LEFT(C1199&amp;"",1)="5"),IF(OR(N(K1199)&gt;0,N(AC1199)&gt;=Rules!$B$14),"Redirect","Prune"),IF(D1199="Non-Indexable","Keep",IF(AND(W1199="Yes",X1199="Yes",Y1199="No"),"Merge",IF(OR(U1199="Yes",V1199="Yes",AND(T1199="Yes",N(L1199)&gt;=Rules!$B$6)),"Update",IF(Z1199="Yes",IF(N(AC1199)&gt;=Rules!$B$14,"Redirect","Prune"),"Keep")))))))</f>
        <v/>
      </c>
      <c r="AB1199">
        <f>IF(A1199="","",IF(LEFT(C1199&amp;"",1)="3","Already redirects ("&amp;C1199&amp;"). Update internal links to point at the final URL.",IF(OR(LEFT(C1199&amp;"",1)="4",LEFT(C1199&amp;"",1)="5"),IF(AA1199="Redirect","Returns "&amp;C1199&amp;" but still has "&amp;N(K1199)&amp;" clicks and "&amp;N(AC1199)&amp;" referring domains. 301 it to the closest live page.","Returns "&amp;C1199&amp;" with no clicks or links. Remove internal links and let it 404 or 410."),IF(D1199="Non-Indexable","Non-indexable ("&amp;E1199&amp;"). Keep if that is intentional; otherwise fix the canonical or noindex.",IF(AA1199="Merge","Overlaps with "&amp;I1199&amp;IF(N(J1199)&gt;0," (similarity "&amp;TEXT(J1199,"0.00")&amp;")","")&amp;", which gets more clicks. Merge the useful parts into it and 301 this URL.",IF(AA1199="Update",MID(IF(U1199="Yes","; Clicks down "&amp;TEXT(-P1199,"0%")&amp;" on the previous period","")&amp;IF(V1199="Yes","; Average position "&amp;TEXT(N1199,"0.0")&amp;" on "&amp;TEXT(L1199,"#,##0")&amp;" impressions (striking distance)","")&amp;IF(AND(T1199="Yes",N(L1199)&gt;=Rules!$B$6),"; Thin ("&amp;F1199&amp;" words) but has search demand",""),3,400),IF(AA1199="Prune","Low value: "&amp;N(K1199)&amp;" clicks, "&amp;N(L1199)&amp;" impressions, "&amp;N(Q1199)&amp;" sessions, no key events. Remove or noindex it and update internal links.",IF(AA1199="Redirect","Low value but "&amp;N(AC1199)&amp;" referring domains. 301 it to the closest relevant page to keep those links.",IF(AND(Z1199="No",Y1199="Yes",N(K1199)&lt;Rules!$B$5),"Low search traffic but it converts (key events: "&amp;S1199&amp;"). Keep it and link to it.",IF(W1199="Yes","Stronger than the page it overlaps ("&amp;I1199&amp;"). Keep; merge that page into this one.","Healthy: "&amp;N(K1199)&amp;" clicks"&amp;IF(ISNUMBER(N1199),", average position "&amp;TEXT(N1199,"0.0"),"")&amp;". Keep and monitor."))))))))))</f>
        <v/>
      </c>
      <c r="AE1199">
        <f>IF(A1199="","",IF(AD1199&lt;&gt;"",AD1199,AA1199))</f>
        <v/>
      </c>
    </row>
    <row r="1200">
      <c r="A1200">
        <f>IF(Crawl!A1199="","",Crawl!A1199)</f>
        <v/>
      </c>
      <c r="B1200">
        <f>IF(A1200="","",Crawl!EC1199)</f>
        <v/>
      </c>
      <c r="C1200">
        <f>IF(A1200="","",IFERROR(INDEX(Crawl!$A1199:$DZ1199,1,Rules!$H$6),""))</f>
        <v/>
      </c>
      <c r="D1200">
        <f>IF(A1200="","",IFERROR(INDEX(Crawl!$A1199:$DZ1199,1,Rules!$H$7),"")&amp;"")</f>
        <v/>
      </c>
      <c r="E1200">
        <f>IF(A1200="","",IFERROR(INDEX(Crawl!$A1199:$DZ1199,1,Rules!$H$8),"")&amp;"")</f>
        <v/>
      </c>
      <c r="F1200">
        <f>IF(A1200="","",IFERROR(INDEX(Crawl!$A1199:$DZ1199,1,Rules!$H$9),""))</f>
        <v/>
      </c>
      <c r="G1200">
        <f>IF(A1200="","",IFERROR(INDEX(Crawl!$A1199:$DZ1199,1,Rules!$H$10),""))</f>
        <v/>
      </c>
      <c r="H1200">
        <f>IF(A1200="","",IFERROR(INDEX(Crawl!$A1199:$DZ1199,1,Rules!$H$12),""))</f>
        <v/>
      </c>
      <c r="I1200">
        <f>IF(A1200="","",IF(AND(N(H1200)&gt;0,IFERROR(INDEX(Crawl!$A1199:$DZ1199,1,Rules!$H$11),"")&amp;""&lt;&gt;""),IFERROR(INDEX(Crawl!$A1199:$DZ1199,1,Rules!$H$11),"")&amp;"",IF(AND(ISNUMBER(J1200),N(J1200)&gt;=Rules!$B$12,IFERROR(INDEX(Crawl!$A1199:$DZ1199,1,Rules!$H$13),"")&amp;""&lt;&gt;""),IFERROR(INDEX(Crawl!$A1199:$DZ1199,1,Rules!$H$13),"")&amp;"","")))</f>
        <v/>
      </c>
      <c r="J1200" s="19">
        <f>IF(A1200="","",IF(IFERROR(INDEX(Crawl!$A1199:$DZ1199,1,Rules!$H$14),"")&amp;""="","",IFERROR(INDEX(Crawl!$A1199:$DZ1199,1,Rules!$H$14),"")))</f>
        <v/>
      </c>
      <c r="K1200">
        <f>IF(A1200="","",IFERROR(SUMIFS('GSC current'!$J$2:$J$2001,'GSC current'!$I$2:$I$2001,B1200),0))</f>
        <v/>
      </c>
      <c r="L1200">
        <f>IF(A1200="","",IFERROR(SUMIFS('GSC current'!$K$2:$K$2001,'GSC current'!$I$2:$I$2001,B1200),0))</f>
        <v/>
      </c>
      <c r="M1200" s="20">
        <f>IF(A1200="","",IF(N(L1200)&gt;0,K1200/L1200,""))</f>
        <v/>
      </c>
      <c r="N1200" s="21">
        <f>IF(A1200="","",IF(N(L1200)&gt;0,SUMIFS('GSC current'!$L$2:$L$2001,'GSC current'!$I$2:$I$2001,B1200)/L1200,""))</f>
        <v/>
      </c>
      <c r="O1200">
        <f>IF(A1200="","",IFERROR(SUMIFS('GSC previous'!$J$2:$J$2001,'GSC previous'!$I$2:$I$2001,B1200),0))</f>
        <v/>
      </c>
      <c r="P1200" s="22">
        <f>IF(A1200="","",IF(N(O1200)&gt;0,(K1200-O1200)/O1200,""))</f>
        <v/>
      </c>
      <c r="Q1200">
        <f>IF(A1200="","",IFERROR(SUMIFS(GA4!$P$2:$P$2001,GA4!$O$2:$O$2001,B1200),0))</f>
        <v/>
      </c>
      <c r="R1200" s="23">
        <f>IF(A1200="","",IF(N(Q1200)&gt;0,SUMIFS(GA4!$Q$2:$Q$2001,GA4!$O$2:$O$2001,B1200)/Q1200,""))</f>
        <v/>
      </c>
      <c r="S1200">
        <f>IF(A1200="","",IFERROR(SUMIFS(GA4!$R$2:$R$2001,GA4!$O$2:$O$2001,B1200),0))</f>
        <v/>
      </c>
      <c r="T1200">
        <f>IF(A1200="","",IF(AND(ISNUMBER(F1200),LEFT(C1200&amp;"",1)="2"),IF(F1200&lt;Rules!$B$9,"Yes","No"),"No"))</f>
        <v/>
      </c>
      <c r="U1200">
        <f>IF(A1200="","",IF(AND(N(O1200)&gt;=Rules!$B$8,ISNUMBER(P1200)),IF(P1200&lt;=-Rules!$B$7,"Yes","No"),"No"))</f>
        <v/>
      </c>
      <c r="V1200">
        <f>IF(A1200="","",IF(AND(N(L1200)&gt;=Rules!$B$6,ISNUMBER(N1200)),IF(AND(N1200&gt;=Rules!$B$10,N1200&lt;=Rules!$B$11),"Yes","No"),"No"))</f>
        <v/>
      </c>
      <c r="W1200">
        <f>IF(A1200="","",IF(I1200&lt;&gt;"","Yes","No"))</f>
        <v/>
      </c>
      <c r="X1200">
        <f>IF(I1200="","",IF(SUMIFS($K$3:$K$2002,$A$3:$A$2002,SUBSTITUTE(SUBSTITUTE(I1200,"?","~?"),"*","~*"))&gt;N(K1200),"Yes","No"))</f>
        <v/>
      </c>
      <c r="Y1200">
        <f>IF(A1200="","",IF(N(S1200)&gt;0,"Yes","No"))</f>
        <v/>
      </c>
      <c r="Z1200">
        <f>IF(A1200="","",IF(AND(N(K1200)&lt;Rules!$B$5,N(L1200)&lt;Rules!$B$6,N(Q1200)&lt;Rules!$B$13,Y1200="No"),"Yes","No"))</f>
        <v/>
      </c>
      <c r="AA1200">
        <f>IF(A1200="","",IF(LEFT(C1200&amp;"",1)="3","Redirect",IF(OR(LEFT(C1200&amp;"",1)="4",LEFT(C1200&amp;"",1)="5"),IF(OR(N(K1200)&gt;0,N(AC1200)&gt;=Rules!$B$14),"Redirect","Prune"),IF(D1200="Non-Indexable","Keep",IF(AND(W1200="Yes",X1200="Yes",Y1200="No"),"Merge",IF(OR(U1200="Yes",V1200="Yes",AND(T1200="Yes",N(L1200)&gt;=Rules!$B$6)),"Update",IF(Z1200="Yes",IF(N(AC1200)&gt;=Rules!$B$14,"Redirect","Prune"),"Keep")))))))</f>
        <v/>
      </c>
      <c r="AB1200">
        <f>IF(A1200="","",IF(LEFT(C1200&amp;"",1)="3","Already redirects ("&amp;C1200&amp;"). Update internal links to point at the final URL.",IF(OR(LEFT(C1200&amp;"",1)="4",LEFT(C1200&amp;"",1)="5"),IF(AA1200="Redirect","Returns "&amp;C1200&amp;" but still has "&amp;N(K1200)&amp;" clicks and "&amp;N(AC1200)&amp;" referring domains. 301 it to the closest live page.","Returns "&amp;C1200&amp;" with no clicks or links. Remove internal links and let it 404 or 410."),IF(D1200="Non-Indexable","Non-indexable ("&amp;E1200&amp;"). Keep if that is intentional; otherwise fix the canonical or noindex.",IF(AA1200="Merge","Overlaps with "&amp;I1200&amp;IF(N(J1200)&gt;0," (similarity "&amp;TEXT(J1200,"0.00")&amp;")","")&amp;", which gets more clicks. Merge the useful parts into it and 301 this URL.",IF(AA1200="Update",MID(IF(U1200="Yes","; Clicks down "&amp;TEXT(-P1200,"0%")&amp;" on the previous period","")&amp;IF(V1200="Yes","; Average position "&amp;TEXT(N1200,"0.0")&amp;" on "&amp;TEXT(L1200,"#,##0")&amp;" impressions (striking distance)","")&amp;IF(AND(T1200="Yes",N(L1200)&gt;=Rules!$B$6),"; Thin ("&amp;F1200&amp;" words) but has search demand",""),3,400),IF(AA1200="Prune","Low value: "&amp;N(K1200)&amp;" clicks, "&amp;N(L1200)&amp;" impressions, "&amp;N(Q1200)&amp;" sessions, no key events. Remove or noindex it and update internal links.",IF(AA1200="Redirect","Low value but "&amp;N(AC1200)&amp;" referring domains. 301 it to the closest relevant page to keep those links.",IF(AND(Z1200="No",Y1200="Yes",N(K1200)&lt;Rules!$B$5),"Low search traffic but it converts (key events: "&amp;S1200&amp;"). Keep it and link to it.",IF(W1200="Yes","Stronger than the page it overlaps ("&amp;I1200&amp;"). Keep; merge that page into this one.","Healthy: "&amp;N(K1200)&amp;" clicks"&amp;IF(ISNUMBER(N1200),", average position "&amp;TEXT(N1200,"0.0"),"")&amp;". Keep and monitor."))))))))))</f>
        <v/>
      </c>
      <c r="AE1200">
        <f>IF(A1200="","",IF(AD1200&lt;&gt;"",AD1200,AA1200))</f>
        <v/>
      </c>
    </row>
    <row r="1201">
      <c r="A1201">
        <f>IF(Crawl!A1200="","",Crawl!A1200)</f>
        <v/>
      </c>
      <c r="B1201">
        <f>IF(A1201="","",Crawl!EC1200)</f>
        <v/>
      </c>
      <c r="C1201">
        <f>IF(A1201="","",IFERROR(INDEX(Crawl!$A1200:$DZ1200,1,Rules!$H$6),""))</f>
        <v/>
      </c>
      <c r="D1201">
        <f>IF(A1201="","",IFERROR(INDEX(Crawl!$A1200:$DZ1200,1,Rules!$H$7),"")&amp;"")</f>
        <v/>
      </c>
      <c r="E1201">
        <f>IF(A1201="","",IFERROR(INDEX(Crawl!$A1200:$DZ1200,1,Rules!$H$8),"")&amp;"")</f>
        <v/>
      </c>
      <c r="F1201">
        <f>IF(A1201="","",IFERROR(INDEX(Crawl!$A1200:$DZ1200,1,Rules!$H$9),""))</f>
        <v/>
      </c>
      <c r="G1201">
        <f>IF(A1201="","",IFERROR(INDEX(Crawl!$A1200:$DZ1200,1,Rules!$H$10),""))</f>
        <v/>
      </c>
      <c r="H1201">
        <f>IF(A1201="","",IFERROR(INDEX(Crawl!$A1200:$DZ1200,1,Rules!$H$12),""))</f>
        <v/>
      </c>
      <c r="I1201">
        <f>IF(A1201="","",IF(AND(N(H1201)&gt;0,IFERROR(INDEX(Crawl!$A1200:$DZ1200,1,Rules!$H$11),"")&amp;""&lt;&gt;""),IFERROR(INDEX(Crawl!$A1200:$DZ1200,1,Rules!$H$11),"")&amp;"",IF(AND(ISNUMBER(J1201),N(J1201)&gt;=Rules!$B$12,IFERROR(INDEX(Crawl!$A1200:$DZ1200,1,Rules!$H$13),"")&amp;""&lt;&gt;""),IFERROR(INDEX(Crawl!$A1200:$DZ1200,1,Rules!$H$13),"")&amp;"","")))</f>
        <v/>
      </c>
      <c r="J1201" s="19">
        <f>IF(A1201="","",IF(IFERROR(INDEX(Crawl!$A1200:$DZ1200,1,Rules!$H$14),"")&amp;""="","",IFERROR(INDEX(Crawl!$A1200:$DZ1200,1,Rules!$H$14),"")))</f>
        <v/>
      </c>
      <c r="K1201">
        <f>IF(A1201="","",IFERROR(SUMIFS('GSC current'!$J$2:$J$2001,'GSC current'!$I$2:$I$2001,B1201),0))</f>
        <v/>
      </c>
      <c r="L1201">
        <f>IF(A1201="","",IFERROR(SUMIFS('GSC current'!$K$2:$K$2001,'GSC current'!$I$2:$I$2001,B1201),0))</f>
        <v/>
      </c>
      <c r="M1201" s="20">
        <f>IF(A1201="","",IF(N(L1201)&gt;0,K1201/L1201,""))</f>
        <v/>
      </c>
      <c r="N1201" s="21">
        <f>IF(A1201="","",IF(N(L1201)&gt;0,SUMIFS('GSC current'!$L$2:$L$2001,'GSC current'!$I$2:$I$2001,B1201)/L1201,""))</f>
        <v/>
      </c>
      <c r="O1201">
        <f>IF(A1201="","",IFERROR(SUMIFS('GSC previous'!$J$2:$J$2001,'GSC previous'!$I$2:$I$2001,B1201),0))</f>
        <v/>
      </c>
      <c r="P1201" s="22">
        <f>IF(A1201="","",IF(N(O1201)&gt;0,(K1201-O1201)/O1201,""))</f>
        <v/>
      </c>
      <c r="Q1201">
        <f>IF(A1201="","",IFERROR(SUMIFS(GA4!$P$2:$P$2001,GA4!$O$2:$O$2001,B1201),0))</f>
        <v/>
      </c>
      <c r="R1201" s="23">
        <f>IF(A1201="","",IF(N(Q1201)&gt;0,SUMIFS(GA4!$Q$2:$Q$2001,GA4!$O$2:$O$2001,B1201)/Q1201,""))</f>
        <v/>
      </c>
      <c r="S1201">
        <f>IF(A1201="","",IFERROR(SUMIFS(GA4!$R$2:$R$2001,GA4!$O$2:$O$2001,B1201),0))</f>
        <v/>
      </c>
      <c r="T1201">
        <f>IF(A1201="","",IF(AND(ISNUMBER(F1201),LEFT(C1201&amp;"",1)="2"),IF(F1201&lt;Rules!$B$9,"Yes","No"),"No"))</f>
        <v/>
      </c>
      <c r="U1201">
        <f>IF(A1201="","",IF(AND(N(O1201)&gt;=Rules!$B$8,ISNUMBER(P1201)),IF(P1201&lt;=-Rules!$B$7,"Yes","No"),"No"))</f>
        <v/>
      </c>
      <c r="V1201">
        <f>IF(A1201="","",IF(AND(N(L1201)&gt;=Rules!$B$6,ISNUMBER(N1201)),IF(AND(N1201&gt;=Rules!$B$10,N1201&lt;=Rules!$B$11),"Yes","No"),"No"))</f>
        <v/>
      </c>
      <c r="W1201">
        <f>IF(A1201="","",IF(I1201&lt;&gt;"","Yes","No"))</f>
        <v/>
      </c>
      <c r="X1201">
        <f>IF(I1201="","",IF(SUMIFS($K$3:$K$2002,$A$3:$A$2002,SUBSTITUTE(SUBSTITUTE(I1201,"?","~?"),"*","~*"))&gt;N(K1201),"Yes","No"))</f>
        <v/>
      </c>
      <c r="Y1201">
        <f>IF(A1201="","",IF(N(S1201)&gt;0,"Yes","No"))</f>
        <v/>
      </c>
      <c r="Z1201">
        <f>IF(A1201="","",IF(AND(N(K1201)&lt;Rules!$B$5,N(L1201)&lt;Rules!$B$6,N(Q1201)&lt;Rules!$B$13,Y1201="No"),"Yes","No"))</f>
        <v/>
      </c>
      <c r="AA1201">
        <f>IF(A1201="","",IF(LEFT(C1201&amp;"",1)="3","Redirect",IF(OR(LEFT(C1201&amp;"",1)="4",LEFT(C1201&amp;"",1)="5"),IF(OR(N(K1201)&gt;0,N(AC1201)&gt;=Rules!$B$14),"Redirect","Prune"),IF(D1201="Non-Indexable","Keep",IF(AND(W1201="Yes",X1201="Yes",Y1201="No"),"Merge",IF(OR(U1201="Yes",V1201="Yes",AND(T1201="Yes",N(L1201)&gt;=Rules!$B$6)),"Update",IF(Z1201="Yes",IF(N(AC1201)&gt;=Rules!$B$14,"Redirect","Prune"),"Keep")))))))</f>
        <v/>
      </c>
      <c r="AB1201">
        <f>IF(A1201="","",IF(LEFT(C1201&amp;"",1)="3","Already redirects ("&amp;C1201&amp;"). Update internal links to point at the final URL.",IF(OR(LEFT(C1201&amp;"",1)="4",LEFT(C1201&amp;"",1)="5"),IF(AA1201="Redirect","Returns "&amp;C1201&amp;" but still has "&amp;N(K1201)&amp;" clicks and "&amp;N(AC1201)&amp;" referring domains. 301 it to the closest live page.","Returns "&amp;C1201&amp;" with no clicks or links. Remove internal links and let it 404 or 410."),IF(D1201="Non-Indexable","Non-indexable ("&amp;E1201&amp;"). Keep if that is intentional; otherwise fix the canonical or noindex.",IF(AA1201="Merge","Overlaps with "&amp;I1201&amp;IF(N(J1201)&gt;0," (similarity "&amp;TEXT(J1201,"0.00")&amp;")","")&amp;", which gets more clicks. Merge the useful parts into it and 301 this URL.",IF(AA1201="Update",MID(IF(U1201="Yes","; Clicks down "&amp;TEXT(-P1201,"0%")&amp;" on the previous period","")&amp;IF(V1201="Yes","; Average position "&amp;TEXT(N1201,"0.0")&amp;" on "&amp;TEXT(L1201,"#,##0")&amp;" impressions (striking distance)","")&amp;IF(AND(T1201="Yes",N(L1201)&gt;=Rules!$B$6),"; Thin ("&amp;F1201&amp;" words) but has search demand",""),3,400),IF(AA1201="Prune","Low value: "&amp;N(K1201)&amp;" clicks, "&amp;N(L1201)&amp;" impressions, "&amp;N(Q1201)&amp;" sessions, no key events. Remove or noindex it and update internal links.",IF(AA1201="Redirect","Low value but "&amp;N(AC1201)&amp;" referring domains. 301 it to the closest relevant page to keep those links.",IF(AND(Z1201="No",Y1201="Yes",N(K1201)&lt;Rules!$B$5),"Low search traffic but it converts (key events: "&amp;S1201&amp;"). Keep it and link to it.",IF(W1201="Yes","Stronger than the page it overlaps ("&amp;I1201&amp;"). Keep; merge that page into this one.","Healthy: "&amp;N(K1201)&amp;" clicks"&amp;IF(ISNUMBER(N1201),", average position "&amp;TEXT(N1201,"0.0"),"")&amp;". Keep and monitor."))))))))))</f>
        <v/>
      </c>
      <c r="AE1201">
        <f>IF(A1201="","",IF(AD1201&lt;&gt;"",AD1201,AA1201))</f>
        <v/>
      </c>
    </row>
    <row r="1202">
      <c r="A1202">
        <f>IF(Crawl!A1201="","",Crawl!A1201)</f>
        <v/>
      </c>
      <c r="B1202">
        <f>IF(A1202="","",Crawl!EC1201)</f>
        <v/>
      </c>
      <c r="C1202">
        <f>IF(A1202="","",IFERROR(INDEX(Crawl!$A1201:$DZ1201,1,Rules!$H$6),""))</f>
        <v/>
      </c>
      <c r="D1202">
        <f>IF(A1202="","",IFERROR(INDEX(Crawl!$A1201:$DZ1201,1,Rules!$H$7),"")&amp;"")</f>
        <v/>
      </c>
      <c r="E1202">
        <f>IF(A1202="","",IFERROR(INDEX(Crawl!$A1201:$DZ1201,1,Rules!$H$8),"")&amp;"")</f>
        <v/>
      </c>
      <c r="F1202">
        <f>IF(A1202="","",IFERROR(INDEX(Crawl!$A1201:$DZ1201,1,Rules!$H$9),""))</f>
        <v/>
      </c>
      <c r="G1202">
        <f>IF(A1202="","",IFERROR(INDEX(Crawl!$A1201:$DZ1201,1,Rules!$H$10),""))</f>
        <v/>
      </c>
      <c r="H1202">
        <f>IF(A1202="","",IFERROR(INDEX(Crawl!$A1201:$DZ1201,1,Rules!$H$12),""))</f>
        <v/>
      </c>
      <c r="I1202">
        <f>IF(A1202="","",IF(AND(N(H1202)&gt;0,IFERROR(INDEX(Crawl!$A1201:$DZ1201,1,Rules!$H$11),"")&amp;""&lt;&gt;""),IFERROR(INDEX(Crawl!$A1201:$DZ1201,1,Rules!$H$11),"")&amp;"",IF(AND(ISNUMBER(J1202),N(J1202)&gt;=Rules!$B$12,IFERROR(INDEX(Crawl!$A1201:$DZ1201,1,Rules!$H$13),"")&amp;""&lt;&gt;""),IFERROR(INDEX(Crawl!$A1201:$DZ1201,1,Rules!$H$13),"")&amp;"","")))</f>
        <v/>
      </c>
      <c r="J1202" s="19">
        <f>IF(A1202="","",IF(IFERROR(INDEX(Crawl!$A1201:$DZ1201,1,Rules!$H$14),"")&amp;""="","",IFERROR(INDEX(Crawl!$A1201:$DZ1201,1,Rules!$H$14),"")))</f>
        <v/>
      </c>
      <c r="K1202">
        <f>IF(A1202="","",IFERROR(SUMIFS('GSC current'!$J$2:$J$2001,'GSC current'!$I$2:$I$2001,B1202),0))</f>
        <v/>
      </c>
      <c r="L1202">
        <f>IF(A1202="","",IFERROR(SUMIFS('GSC current'!$K$2:$K$2001,'GSC current'!$I$2:$I$2001,B1202),0))</f>
        <v/>
      </c>
      <c r="M1202" s="20">
        <f>IF(A1202="","",IF(N(L1202)&gt;0,K1202/L1202,""))</f>
        <v/>
      </c>
      <c r="N1202" s="21">
        <f>IF(A1202="","",IF(N(L1202)&gt;0,SUMIFS('GSC current'!$L$2:$L$2001,'GSC current'!$I$2:$I$2001,B1202)/L1202,""))</f>
        <v/>
      </c>
      <c r="O1202">
        <f>IF(A1202="","",IFERROR(SUMIFS('GSC previous'!$J$2:$J$2001,'GSC previous'!$I$2:$I$2001,B1202),0))</f>
        <v/>
      </c>
      <c r="P1202" s="22">
        <f>IF(A1202="","",IF(N(O1202)&gt;0,(K1202-O1202)/O1202,""))</f>
        <v/>
      </c>
      <c r="Q1202">
        <f>IF(A1202="","",IFERROR(SUMIFS(GA4!$P$2:$P$2001,GA4!$O$2:$O$2001,B1202),0))</f>
        <v/>
      </c>
      <c r="R1202" s="23">
        <f>IF(A1202="","",IF(N(Q1202)&gt;0,SUMIFS(GA4!$Q$2:$Q$2001,GA4!$O$2:$O$2001,B1202)/Q1202,""))</f>
        <v/>
      </c>
      <c r="S1202">
        <f>IF(A1202="","",IFERROR(SUMIFS(GA4!$R$2:$R$2001,GA4!$O$2:$O$2001,B1202),0))</f>
        <v/>
      </c>
      <c r="T1202">
        <f>IF(A1202="","",IF(AND(ISNUMBER(F1202),LEFT(C1202&amp;"",1)="2"),IF(F1202&lt;Rules!$B$9,"Yes","No"),"No"))</f>
        <v/>
      </c>
      <c r="U1202">
        <f>IF(A1202="","",IF(AND(N(O1202)&gt;=Rules!$B$8,ISNUMBER(P1202)),IF(P1202&lt;=-Rules!$B$7,"Yes","No"),"No"))</f>
        <v/>
      </c>
      <c r="V1202">
        <f>IF(A1202="","",IF(AND(N(L1202)&gt;=Rules!$B$6,ISNUMBER(N1202)),IF(AND(N1202&gt;=Rules!$B$10,N1202&lt;=Rules!$B$11),"Yes","No"),"No"))</f>
        <v/>
      </c>
      <c r="W1202">
        <f>IF(A1202="","",IF(I1202&lt;&gt;"","Yes","No"))</f>
        <v/>
      </c>
      <c r="X1202">
        <f>IF(I1202="","",IF(SUMIFS($K$3:$K$2002,$A$3:$A$2002,SUBSTITUTE(SUBSTITUTE(I1202,"?","~?"),"*","~*"))&gt;N(K1202),"Yes","No"))</f>
        <v/>
      </c>
      <c r="Y1202">
        <f>IF(A1202="","",IF(N(S1202)&gt;0,"Yes","No"))</f>
        <v/>
      </c>
      <c r="Z1202">
        <f>IF(A1202="","",IF(AND(N(K1202)&lt;Rules!$B$5,N(L1202)&lt;Rules!$B$6,N(Q1202)&lt;Rules!$B$13,Y1202="No"),"Yes","No"))</f>
        <v/>
      </c>
      <c r="AA1202">
        <f>IF(A1202="","",IF(LEFT(C1202&amp;"",1)="3","Redirect",IF(OR(LEFT(C1202&amp;"",1)="4",LEFT(C1202&amp;"",1)="5"),IF(OR(N(K1202)&gt;0,N(AC1202)&gt;=Rules!$B$14),"Redirect","Prune"),IF(D1202="Non-Indexable","Keep",IF(AND(W1202="Yes",X1202="Yes",Y1202="No"),"Merge",IF(OR(U1202="Yes",V1202="Yes",AND(T1202="Yes",N(L1202)&gt;=Rules!$B$6)),"Update",IF(Z1202="Yes",IF(N(AC1202)&gt;=Rules!$B$14,"Redirect","Prune"),"Keep")))))))</f>
        <v/>
      </c>
      <c r="AB1202">
        <f>IF(A1202="","",IF(LEFT(C1202&amp;"",1)="3","Already redirects ("&amp;C1202&amp;"). Update internal links to point at the final URL.",IF(OR(LEFT(C1202&amp;"",1)="4",LEFT(C1202&amp;"",1)="5"),IF(AA1202="Redirect","Returns "&amp;C1202&amp;" but still has "&amp;N(K1202)&amp;" clicks and "&amp;N(AC1202)&amp;" referring domains. 301 it to the closest live page.","Returns "&amp;C1202&amp;" with no clicks or links. Remove internal links and let it 404 or 410."),IF(D1202="Non-Indexable","Non-indexable ("&amp;E1202&amp;"). Keep if that is intentional; otherwise fix the canonical or noindex.",IF(AA1202="Merge","Overlaps with "&amp;I1202&amp;IF(N(J1202)&gt;0," (similarity "&amp;TEXT(J1202,"0.00")&amp;")","")&amp;", which gets more clicks. Merge the useful parts into it and 301 this URL.",IF(AA1202="Update",MID(IF(U1202="Yes","; Clicks down "&amp;TEXT(-P1202,"0%")&amp;" on the previous period","")&amp;IF(V1202="Yes","; Average position "&amp;TEXT(N1202,"0.0")&amp;" on "&amp;TEXT(L1202,"#,##0")&amp;" impressions (striking distance)","")&amp;IF(AND(T1202="Yes",N(L1202)&gt;=Rules!$B$6),"; Thin ("&amp;F1202&amp;" words) but has search demand",""),3,400),IF(AA1202="Prune","Low value: "&amp;N(K1202)&amp;" clicks, "&amp;N(L1202)&amp;" impressions, "&amp;N(Q1202)&amp;" sessions, no key events. Remove or noindex it and update internal links.",IF(AA1202="Redirect","Low value but "&amp;N(AC1202)&amp;" referring domains. 301 it to the closest relevant page to keep those links.",IF(AND(Z1202="No",Y1202="Yes",N(K1202)&lt;Rules!$B$5),"Low search traffic but it converts (key events: "&amp;S1202&amp;"). Keep it and link to it.",IF(W1202="Yes","Stronger than the page it overlaps ("&amp;I1202&amp;"). Keep; merge that page into this one.","Healthy: "&amp;N(K1202)&amp;" clicks"&amp;IF(ISNUMBER(N1202),", average position "&amp;TEXT(N1202,"0.0"),"")&amp;". Keep and monitor."))))))))))</f>
        <v/>
      </c>
      <c r="AE1202">
        <f>IF(A1202="","",IF(AD1202&lt;&gt;"",AD1202,AA1202))</f>
        <v/>
      </c>
    </row>
    <row r="1203">
      <c r="A1203">
        <f>IF(Crawl!A1202="","",Crawl!A1202)</f>
        <v/>
      </c>
      <c r="B1203">
        <f>IF(A1203="","",Crawl!EC1202)</f>
        <v/>
      </c>
      <c r="C1203">
        <f>IF(A1203="","",IFERROR(INDEX(Crawl!$A1202:$DZ1202,1,Rules!$H$6),""))</f>
        <v/>
      </c>
      <c r="D1203">
        <f>IF(A1203="","",IFERROR(INDEX(Crawl!$A1202:$DZ1202,1,Rules!$H$7),"")&amp;"")</f>
        <v/>
      </c>
      <c r="E1203">
        <f>IF(A1203="","",IFERROR(INDEX(Crawl!$A1202:$DZ1202,1,Rules!$H$8),"")&amp;"")</f>
        <v/>
      </c>
      <c r="F1203">
        <f>IF(A1203="","",IFERROR(INDEX(Crawl!$A1202:$DZ1202,1,Rules!$H$9),""))</f>
        <v/>
      </c>
      <c r="G1203">
        <f>IF(A1203="","",IFERROR(INDEX(Crawl!$A1202:$DZ1202,1,Rules!$H$10),""))</f>
        <v/>
      </c>
      <c r="H1203">
        <f>IF(A1203="","",IFERROR(INDEX(Crawl!$A1202:$DZ1202,1,Rules!$H$12),""))</f>
        <v/>
      </c>
      <c r="I1203">
        <f>IF(A1203="","",IF(AND(N(H1203)&gt;0,IFERROR(INDEX(Crawl!$A1202:$DZ1202,1,Rules!$H$11),"")&amp;""&lt;&gt;""),IFERROR(INDEX(Crawl!$A1202:$DZ1202,1,Rules!$H$11),"")&amp;"",IF(AND(ISNUMBER(J1203),N(J1203)&gt;=Rules!$B$12,IFERROR(INDEX(Crawl!$A1202:$DZ1202,1,Rules!$H$13),"")&amp;""&lt;&gt;""),IFERROR(INDEX(Crawl!$A1202:$DZ1202,1,Rules!$H$13),"")&amp;"","")))</f>
        <v/>
      </c>
      <c r="J1203" s="19">
        <f>IF(A1203="","",IF(IFERROR(INDEX(Crawl!$A1202:$DZ1202,1,Rules!$H$14),"")&amp;""="","",IFERROR(INDEX(Crawl!$A1202:$DZ1202,1,Rules!$H$14),"")))</f>
        <v/>
      </c>
      <c r="K1203">
        <f>IF(A1203="","",IFERROR(SUMIFS('GSC current'!$J$2:$J$2001,'GSC current'!$I$2:$I$2001,B1203),0))</f>
        <v/>
      </c>
      <c r="L1203">
        <f>IF(A1203="","",IFERROR(SUMIFS('GSC current'!$K$2:$K$2001,'GSC current'!$I$2:$I$2001,B1203),0))</f>
        <v/>
      </c>
      <c r="M1203" s="20">
        <f>IF(A1203="","",IF(N(L1203)&gt;0,K1203/L1203,""))</f>
        <v/>
      </c>
      <c r="N1203" s="21">
        <f>IF(A1203="","",IF(N(L1203)&gt;0,SUMIFS('GSC current'!$L$2:$L$2001,'GSC current'!$I$2:$I$2001,B1203)/L1203,""))</f>
        <v/>
      </c>
      <c r="O1203">
        <f>IF(A1203="","",IFERROR(SUMIFS('GSC previous'!$J$2:$J$2001,'GSC previous'!$I$2:$I$2001,B1203),0))</f>
        <v/>
      </c>
      <c r="P1203" s="22">
        <f>IF(A1203="","",IF(N(O1203)&gt;0,(K1203-O1203)/O1203,""))</f>
        <v/>
      </c>
      <c r="Q1203">
        <f>IF(A1203="","",IFERROR(SUMIFS(GA4!$P$2:$P$2001,GA4!$O$2:$O$2001,B1203),0))</f>
        <v/>
      </c>
      <c r="R1203" s="23">
        <f>IF(A1203="","",IF(N(Q1203)&gt;0,SUMIFS(GA4!$Q$2:$Q$2001,GA4!$O$2:$O$2001,B1203)/Q1203,""))</f>
        <v/>
      </c>
      <c r="S1203">
        <f>IF(A1203="","",IFERROR(SUMIFS(GA4!$R$2:$R$2001,GA4!$O$2:$O$2001,B1203),0))</f>
        <v/>
      </c>
      <c r="T1203">
        <f>IF(A1203="","",IF(AND(ISNUMBER(F1203),LEFT(C1203&amp;"",1)="2"),IF(F1203&lt;Rules!$B$9,"Yes","No"),"No"))</f>
        <v/>
      </c>
      <c r="U1203">
        <f>IF(A1203="","",IF(AND(N(O1203)&gt;=Rules!$B$8,ISNUMBER(P1203)),IF(P1203&lt;=-Rules!$B$7,"Yes","No"),"No"))</f>
        <v/>
      </c>
      <c r="V1203">
        <f>IF(A1203="","",IF(AND(N(L1203)&gt;=Rules!$B$6,ISNUMBER(N1203)),IF(AND(N1203&gt;=Rules!$B$10,N1203&lt;=Rules!$B$11),"Yes","No"),"No"))</f>
        <v/>
      </c>
      <c r="W1203">
        <f>IF(A1203="","",IF(I1203&lt;&gt;"","Yes","No"))</f>
        <v/>
      </c>
      <c r="X1203">
        <f>IF(I1203="","",IF(SUMIFS($K$3:$K$2002,$A$3:$A$2002,SUBSTITUTE(SUBSTITUTE(I1203,"?","~?"),"*","~*"))&gt;N(K1203),"Yes","No"))</f>
        <v/>
      </c>
      <c r="Y1203">
        <f>IF(A1203="","",IF(N(S1203)&gt;0,"Yes","No"))</f>
        <v/>
      </c>
      <c r="Z1203">
        <f>IF(A1203="","",IF(AND(N(K1203)&lt;Rules!$B$5,N(L1203)&lt;Rules!$B$6,N(Q1203)&lt;Rules!$B$13,Y1203="No"),"Yes","No"))</f>
        <v/>
      </c>
      <c r="AA1203">
        <f>IF(A1203="","",IF(LEFT(C1203&amp;"",1)="3","Redirect",IF(OR(LEFT(C1203&amp;"",1)="4",LEFT(C1203&amp;"",1)="5"),IF(OR(N(K1203)&gt;0,N(AC1203)&gt;=Rules!$B$14),"Redirect","Prune"),IF(D1203="Non-Indexable","Keep",IF(AND(W1203="Yes",X1203="Yes",Y1203="No"),"Merge",IF(OR(U1203="Yes",V1203="Yes",AND(T1203="Yes",N(L1203)&gt;=Rules!$B$6)),"Update",IF(Z1203="Yes",IF(N(AC1203)&gt;=Rules!$B$14,"Redirect","Prune"),"Keep")))))))</f>
        <v/>
      </c>
      <c r="AB1203">
        <f>IF(A1203="","",IF(LEFT(C1203&amp;"",1)="3","Already redirects ("&amp;C1203&amp;"). Update internal links to point at the final URL.",IF(OR(LEFT(C1203&amp;"",1)="4",LEFT(C1203&amp;"",1)="5"),IF(AA1203="Redirect","Returns "&amp;C1203&amp;" but still has "&amp;N(K1203)&amp;" clicks and "&amp;N(AC1203)&amp;" referring domains. 301 it to the closest live page.","Returns "&amp;C1203&amp;" with no clicks or links. Remove internal links and let it 404 or 410."),IF(D1203="Non-Indexable","Non-indexable ("&amp;E1203&amp;"). Keep if that is intentional; otherwise fix the canonical or noindex.",IF(AA1203="Merge","Overlaps with "&amp;I1203&amp;IF(N(J1203)&gt;0," (similarity "&amp;TEXT(J1203,"0.00")&amp;")","")&amp;", which gets more clicks. Merge the useful parts into it and 301 this URL.",IF(AA1203="Update",MID(IF(U1203="Yes","; Clicks down "&amp;TEXT(-P1203,"0%")&amp;" on the previous period","")&amp;IF(V1203="Yes","; Average position "&amp;TEXT(N1203,"0.0")&amp;" on "&amp;TEXT(L1203,"#,##0")&amp;" impressions (striking distance)","")&amp;IF(AND(T1203="Yes",N(L1203)&gt;=Rules!$B$6),"; Thin ("&amp;F1203&amp;" words) but has search demand",""),3,400),IF(AA1203="Prune","Low value: "&amp;N(K1203)&amp;" clicks, "&amp;N(L1203)&amp;" impressions, "&amp;N(Q1203)&amp;" sessions, no key events. Remove or noindex it and update internal links.",IF(AA1203="Redirect","Low value but "&amp;N(AC1203)&amp;" referring domains. 301 it to the closest relevant page to keep those links.",IF(AND(Z1203="No",Y1203="Yes",N(K1203)&lt;Rules!$B$5),"Low search traffic but it converts (key events: "&amp;S1203&amp;"). Keep it and link to it.",IF(W1203="Yes","Stronger than the page it overlaps ("&amp;I1203&amp;"). Keep; merge that page into this one.","Healthy: "&amp;N(K1203)&amp;" clicks"&amp;IF(ISNUMBER(N1203),", average position "&amp;TEXT(N1203,"0.0"),"")&amp;". Keep and monitor."))))))))))</f>
        <v/>
      </c>
      <c r="AE1203">
        <f>IF(A1203="","",IF(AD1203&lt;&gt;"",AD1203,AA1203))</f>
        <v/>
      </c>
    </row>
    <row r="1204">
      <c r="A1204">
        <f>IF(Crawl!A1203="","",Crawl!A1203)</f>
        <v/>
      </c>
      <c r="B1204">
        <f>IF(A1204="","",Crawl!EC1203)</f>
        <v/>
      </c>
      <c r="C1204">
        <f>IF(A1204="","",IFERROR(INDEX(Crawl!$A1203:$DZ1203,1,Rules!$H$6),""))</f>
        <v/>
      </c>
      <c r="D1204">
        <f>IF(A1204="","",IFERROR(INDEX(Crawl!$A1203:$DZ1203,1,Rules!$H$7),"")&amp;"")</f>
        <v/>
      </c>
      <c r="E1204">
        <f>IF(A1204="","",IFERROR(INDEX(Crawl!$A1203:$DZ1203,1,Rules!$H$8),"")&amp;"")</f>
        <v/>
      </c>
      <c r="F1204">
        <f>IF(A1204="","",IFERROR(INDEX(Crawl!$A1203:$DZ1203,1,Rules!$H$9),""))</f>
        <v/>
      </c>
      <c r="G1204">
        <f>IF(A1204="","",IFERROR(INDEX(Crawl!$A1203:$DZ1203,1,Rules!$H$10),""))</f>
        <v/>
      </c>
      <c r="H1204">
        <f>IF(A1204="","",IFERROR(INDEX(Crawl!$A1203:$DZ1203,1,Rules!$H$12),""))</f>
        <v/>
      </c>
      <c r="I1204">
        <f>IF(A1204="","",IF(AND(N(H1204)&gt;0,IFERROR(INDEX(Crawl!$A1203:$DZ1203,1,Rules!$H$11),"")&amp;""&lt;&gt;""),IFERROR(INDEX(Crawl!$A1203:$DZ1203,1,Rules!$H$11),"")&amp;"",IF(AND(ISNUMBER(J1204),N(J1204)&gt;=Rules!$B$12,IFERROR(INDEX(Crawl!$A1203:$DZ1203,1,Rules!$H$13),"")&amp;""&lt;&gt;""),IFERROR(INDEX(Crawl!$A1203:$DZ1203,1,Rules!$H$13),"")&amp;"","")))</f>
        <v/>
      </c>
      <c r="J1204" s="19">
        <f>IF(A1204="","",IF(IFERROR(INDEX(Crawl!$A1203:$DZ1203,1,Rules!$H$14),"")&amp;""="","",IFERROR(INDEX(Crawl!$A1203:$DZ1203,1,Rules!$H$14),"")))</f>
        <v/>
      </c>
      <c r="K1204">
        <f>IF(A1204="","",IFERROR(SUMIFS('GSC current'!$J$2:$J$2001,'GSC current'!$I$2:$I$2001,B1204),0))</f>
        <v/>
      </c>
      <c r="L1204">
        <f>IF(A1204="","",IFERROR(SUMIFS('GSC current'!$K$2:$K$2001,'GSC current'!$I$2:$I$2001,B1204),0))</f>
        <v/>
      </c>
      <c r="M1204" s="20">
        <f>IF(A1204="","",IF(N(L1204)&gt;0,K1204/L1204,""))</f>
        <v/>
      </c>
      <c r="N1204" s="21">
        <f>IF(A1204="","",IF(N(L1204)&gt;0,SUMIFS('GSC current'!$L$2:$L$2001,'GSC current'!$I$2:$I$2001,B1204)/L1204,""))</f>
        <v/>
      </c>
      <c r="O1204">
        <f>IF(A1204="","",IFERROR(SUMIFS('GSC previous'!$J$2:$J$2001,'GSC previous'!$I$2:$I$2001,B1204),0))</f>
        <v/>
      </c>
      <c r="P1204" s="22">
        <f>IF(A1204="","",IF(N(O1204)&gt;0,(K1204-O1204)/O1204,""))</f>
        <v/>
      </c>
      <c r="Q1204">
        <f>IF(A1204="","",IFERROR(SUMIFS(GA4!$P$2:$P$2001,GA4!$O$2:$O$2001,B1204),0))</f>
        <v/>
      </c>
      <c r="R1204" s="23">
        <f>IF(A1204="","",IF(N(Q1204)&gt;0,SUMIFS(GA4!$Q$2:$Q$2001,GA4!$O$2:$O$2001,B1204)/Q1204,""))</f>
        <v/>
      </c>
      <c r="S1204">
        <f>IF(A1204="","",IFERROR(SUMIFS(GA4!$R$2:$R$2001,GA4!$O$2:$O$2001,B1204),0))</f>
        <v/>
      </c>
      <c r="T1204">
        <f>IF(A1204="","",IF(AND(ISNUMBER(F1204),LEFT(C1204&amp;"",1)="2"),IF(F1204&lt;Rules!$B$9,"Yes","No"),"No"))</f>
        <v/>
      </c>
      <c r="U1204">
        <f>IF(A1204="","",IF(AND(N(O1204)&gt;=Rules!$B$8,ISNUMBER(P1204)),IF(P1204&lt;=-Rules!$B$7,"Yes","No"),"No"))</f>
        <v/>
      </c>
      <c r="V1204">
        <f>IF(A1204="","",IF(AND(N(L1204)&gt;=Rules!$B$6,ISNUMBER(N1204)),IF(AND(N1204&gt;=Rules!$B$10,N1204&lt;=Rules!$B$11),"Yes","No"),"No"))</f>
        <v/>
      </c>
      <c r="W1204">
        <f>IF(A1204="","",IF(I1204&lt;&gt;"","Yes","No"))</f>
        <v/>
      </c>
      <c r="X1204">
        <f>IF(I1204="","",IF(SUMIFS($K$3:$K$2002,$A$3:$A$2002,SUBSTITUTE(SUBSTITUTE(I1204,"?","~?"),"*","~*"))&gt;N(K1204),"Yes","No"))</f>
        <v/>
      </c>
      <c r="Y1204">
        <f>IF(A1204="","",IF(N(S1204)&gt;0,"Yes","No"))</f>
        <v/>
      </c>
      <c r="Z1204">
        <f>IF(A1204="","",IF(AND(N(K1204)&lt;Rules!$B$5,N(L1204)&lt;Rules!$B$6,N(Q1204)&lt;Rules!$B$13,Y1204="No"),"Yes","No"))</f>
        <v/>
      </c>
      <c r="AA1204">
        <f>IF(A1204="","",IF(LEFT(C1204&amp;"",1)="3","Redirect",IF(OR(LEFT(C1204&amp;"",1)="4",LEFT(C1204&amp;"",1)="5"),IF(OR(N(K1204)&gt;0,N(AC1204)&gt;=Rules!$B$14),"Redirect","Prune"),IF(D1204="Non-Indexable","Keep",IF(AND(W1204="Yes",X1204="Yes",Y1204="No"),"Merge",IF(OR(U1204="Yes",V1204="Yes",AND(T1204="Yes",N(L1204)&gt;=Rules!$B$6)),"Update",IF(Z1204="Yes",IF(N(AC1204)&gt;=Rules!$B$14,"Redirect","Prune"),"Keep")))))))</f>
        <v/>
      </c>
      <c r="AB1204">
        <f>IF(A1204="","",IF(LEFT(C1204&amp;"",1)="3","Already redirects ("&amp;C1204&amp;"). Update internal links to point at the final URL.",IF(OR(LEFT(C1204&amp;"",1)="4",LEFT(C1204&amp;"",1)="5"),IF(AA1204="Redirect","Returns "&amp;C1204&amp;" but still has "&amp;N(K1204)&amp;" clicks and "&amp;N(AC1204)&amp;" referring domains. 301 it to the closest live page.","Returns "&amp;C1204&amp;" with no clicks or links. Remove internal links and let it 404 or 410."),IF(D1204="Non-Indexable","Non-indexable ("&amp;E1204&amp;"). Keep if that is intentional; otherwise fix the canonical or noindex.",IF(AA1204="Merge","Overlaps with "&amp;I1204&amp;IF(N(J1204)&gt;0," (similarity "&amp;TEXT(J1204,"0.00")&amp;")","")&amp;", which gets more clicks. Merge the useful parts into it and 301 this URL.",IF(AA1204="Update",MID(IF(U1204="Yes","; Clicks down "&amp;TEXT(-P1204,"0%")&amp;" on the previous period","")&amp;IF(V1204="Yes","; Average position "&amp;TEXT(N1204,"0.0")&amp;" on "&amp;TEXT(L1204,"#,##0")&amp;" impressions (striking distance)","")&amp;IF(AND(T1204="Yes",N(L1204)&gt;=Rules!$B$6),"; Thin ("&amp;F1204&amp;" words) but has search demand",""),3,400),IF(AA1204="Prune","Low value: "&amp;N(K1204)&amp;" clicks, "&amp;N(L1204)&amp;" impressions, "&amp;N(Q1204)&amp;" sessions, no key events. Remove or noindex it and update internal links.",IF(AA1204="Redirect","Low value but "&amp;N(AC1204)&amp;" referring domains. 301 it to the closest relevant page to keep those links.",IF(AND(Z1204="No",Y1204="Yes",N(K1204)&lt;Rules!$B$5),"Low search traffic but it converts (key events: "&amp;S1204&amp;"). Keep it and link to it.",IF(W1204="Yes","Stronger than the page it overlaps ("&amp;I1204&amp;"). Keep; merge that page into this one.","Healthy: "&amp;N(K1204)&amp;" clicks"&amp;IF(ISNUMBER(N1204),", average position "&amp;TEXT(N1204,"0.0"),"")&amp;". Keep and monitor."))))))))))</f>
        <v/>
      </c>
      <c r="AE1204">
        <f>IF(A1204="","",IF(AD1204&lt;&gt;"",AD1204,AA1204))</f>
        <v/>
      </c>
    </row>
    <row r="1205">
      <c r="A1205">
        <f>IF(Crawl!A1204="","",Crawl!A1204)</f>
        <v/>
      </c>
      <c r="B1205">
        <f>IF(A1205="","",Crawl!EC1204)</f>
        <v/>
      </c>
      <c r="C1205">
        <f>IF(A1205="","",IFERROR(INDEX(Crawl!$A1204:$DZ1204,1,Rules!$H$6),""))</f>
        <v/>
      </c>
      <c r="D1205">
        <f>IF(A1205="","",IFERROR(INDEX(Crawl!$A1204:$DZ1204,1,Rules!$H$7),"")&amp;"")</f>
        <v/>
      </c>
      <c r="E1205">
        <f>IF(A1205="","",IFERROR(INDEX(Crawl!$A1204:$DZ1204,1,Rules!$H$8),"")&amp;"")</f>
        <v/>
      </c>
      <c r="F1205">
        <f>IF(A1205="","",IFERROR(INDEX(Crawl!$A1204:$DZ1204,1,Rules!$H$9),""))</f>
        <v/>
      </c>
      <c r="G1205">
        <f>IF(A1205="","",IFERROR(INDEX(Crawl!$A1204:$DZ1204,1,Rules!$H$10),""))</f>
        <v/>
      </c>
      <c r="H1205">
        <f>IF(A1205="","",IFERROR(INDEX(Crawl!$A1204:$DZ1204,1,Rules!$H$12),""))</f>
        <v/>
      </c>
      <c r="I1205">
        <f>IF(A1205="","",IF(AND(N(H1205)&gt;0,IFERROR(INDEX(Crawl!$A1204:$DZ1204,1,Rules!$H$11),"")&amp;""&lt;&gt;""),IFERROR(INDEX(Crawl!$A1204:$DZ1204,1,Rules!$H$11),"")&amp;"",IF(AND(ISNUMBER(J1205),N(J1205)&gt;=Rules!$B$12,IFERROR(INDEX(Crawl!$A1204:$DZ1204,1,Rules!$H$13),"")&amp;""&lt;&gt;""),IFERROR(INDEX(Crawl!$A1204:$DZ1204,1,Rules!$H$13),"")&amp;"","")))</f>
        <v/>
      </c>
      <c r="J1205" s="19">
        <f>IF(A1205="","",IF(IFERROR(INDEX(Crawl!$A1204:$DZ1204,1,Rules!$H$14),"")&amp;""="","",IFERROR(INDEX(Crawl!$A1204:$DZ1204,1,Rules!$H$14),"")))</f>
        <v/>
      </c>
      <c r="K1205">
        <f>IF(A1205="","",IFERROR(SUMIFS('GSC current'!$J$2:$J$2001,'GSC current'!$I$2:$I$2001,B1205),0))</f>
        <v/>
      </c>
      <c r="L1205">
        <f>IF(A1205="","",IFERROR(SUMIFS('GSC current'!$K$2:$K$2001,'GSC current'!$I$2:$I$2001,B1205),0))</f>
        <v/>
      </c>
      <c r="M1205" s="20">
        <f>IF(A1205="","",IF(N(L1205)&gt;0,K1205/L1205,""))</f>
        <v/>
      </c>
      <c r="N1205" s="21">
        <f>IF(A1205="","",IF(N(L1205)&gt;0,SUMIFS('GSC current'!$L$2:$L$2001,'GSC current'!$I$2:$I$2001,B1205)/L1205,""))</f>
        <v/>
      </c>
      <c r="O1205">
        <f>IF(A1205="","",IFERROR(SUMIFS('GSC previous'!$J$2:$J$2001,'GSC previous'!$I$2:$I$2001,B1205),0))</f>
        <v/>
      </c>
      <c r="P1205" s="22">
        <f>IF(A1205="","",IF(N(O1205)&gt;0,(K1205-O1205)/O1205,""))</f>
        <v/>
      </c>
      <c r="Q1205">
        <f>IF(A1205="","",IFERROR(SUMIFS(GA4!$P$2:$P$2001,GA4!$O$2:$O$2001,B1205),0))</f>
        <v/>
      </c>
      <c r="R1205" s="23">
        <f>IF(A1205="","",IF(N(Q1205)&gt;0,SUMIFS(GA4!$Q$2:$Q$2001,GA4!$O$2:$O$2001,B1205)/Q1205,""))</f>
        <v/>
      </c>
      <c r="S1205">
        <f>IF(A1205="","",IFERROR(SUMIFS(GA4!$R$2:$R$2001,GA4!$O$2:$O$2001,B1205),0))</f>
        <v/>
      </c>
      <c r="T1205">
        <f>IF(A1205="","",IF(AND(ISNUMBER(F1205),LEFT(C1205&amp;"",1)="2"),IF(F1205&lt;Rules!$B$9,"Yes","No"),"No"))</f>
        <v/>
      </c>
      <c r="U1205">
        <f>IF(A1205="","",IF(AND(N(O1205)&gt;=Rules!$B$8,ISNUMBER(P1205)),IF(P1205&lt;=-Rules!$B$7,"Yes","No"),"No"))</f>
        <v/>
      </c>
      <c r="V1205">
        <f>IF(A1205="","",IF(AND(N(L1205)&gt;=Rules!$B$6,ISNUMBER(N1205)),IF(AND(N1205&gt;=Rules!$B$10,N1205&lt;=Rules!$B$11),"Yes","No"),"No"))</f>
        <v/>
      </c>
      <c r="W1205">
        <f>IF(A1205="","",IF(I1205&lt;&gt;"","Yes","No"))</f>
        <v/>
      </c>
      <c r="X1205">
        <f>IF(I1205="","",IF(SUMIFS($K$3:$K$2002,$A$3:$A$2002,SUBSTITUTE(SUBSTITUTE(I1205,"?","~?"),"*","~*"))&gt;N(K1205),"Yes","No"))</f>
        <v/>
      </c>
      <c r="Y1205">
        <f>IF(A1205="","",IF(N(S1205)&gt;0,"Yes","No"))</f>
        <v/>
      </c>
      <c r="Z1205">
        <f>IF(A1205="","",IF(AND(N(K1205)&lt;Rules!$B$5,N(L1205)&lt;Rules!$B$6,N(Q1205)&lt;Rules!$B$13,Y1205="No"),"Yes","No"))</f>
        <v/>
      </c>
      <c r="AA1205">
        <f>IF(A1205="","",IF(LEFT(C1205&amp;"",1)="3","Redirect",IF(OR(LEFT(C1205&amp;"",1)="4",LEFT(C1205&amp;"",1)="5"),IF(OR(N(K1205)&gt;0,N(AC1205)&gt;=Rules!$B$14),"Redirect","Prune"),IF(D1205="Non-Indexable","Keep",IF(AND(W1205="Yes",X1205="Yes",Y1205="No"),"Merge",IF(OR(U1205="Yes",V1205="Yes",AND(T1205="Yes",N(L1205)&gt;=Rules!$B$6)),"Update",IF(Z1205="Yes",IF(N(AC1205)&gt;=Rules!$B$14,"Redirect","Prune"),"Keep")))))))</f>
        <v/>
      </c>
      <c r="AB1205">
        <f>IF(A1205="","",IF(LEFT(C1205&amp;"",1)="3","Already redirects ("&amp;C1205&amp;"). Update internal links to point at the final URL.",IF(OR(LEFT(C1205&amp;"",1)="4",LEFT(C1205&amp;"",1)="5"),IF(AA1205="Redirect","Returns "&amp;C1205&amp;" but still has "&amp;N(K1205)&amp;" clicks and "&amp;N(AC1205)&amp;" referring domains. 301 it to the closest live page.","Returns "&amp;C1205&amp;" with no clicks or links. Remove internal links and let it 404 or 410."),IF(D1205="Non-Indexable","Non-indexable ("&amp;E1205&amp;"). Keep if that is intentional; otherwise fix the canonical or noindex.",IF(AA1205="Merge","Overlaps with "&amp;I1205&amp;IF(N(J1205)&gt;0," (similarity "&amp;TEXT(J1205,"0.00")&amp;")","")&amp;", which gets more clicks. Merge the useful parts into it and 301 this URL.",IF(AA1205="Update",MID(IF(U1205="Yes","; Clicks down "&amp;TEXT(-P1205,"0%")&amp;" on the previous period","")&amp;IF(V1205="Yes","; Average position "&amp;TEXT(N1205,"0.0")&amp;" on "&amp;TEXT(L1205,"#,##0")&amp;" impressions (striking distance)","")&amp;IF(AND(T1205="Yes",N(L1205)&gt;=Rules!$B$6),"; Thin ("&amp;F1205&amp;" words) but has search demand",""),3,400),IF(AA1205="Prune","Low value: "&amp;N(K1205)&amp;" clicks, "&amp;N(L1205)&amp;" impressions, "&amp;N(Q1205)&amp;" sessions, no key events. Remove or noindex it and update internal links.",IF(AA1205="Redirect","Low value but "&amp;N(AC1205)&amp;" referring domains. 301 it to the closest relevant page to keep those links.",IF(AND(Z1205="No",Y1205="Yes",N(K1205)&lt;Rules!$B$5),"Low search traffic but it converts (key events: "&amp;S1205&amp;"). Keep it and link to it.",IF(W1205="Yes","Stronger than the page it overlaps ("&amp;I1205&amp;"). Keep; merge that page into this one.","Healthy: "&amp;N(K1205)&amp;" clicks"&amp;IF(ISNUMBER(N1205),", average position "&amp;TEXT(N1205,"0.0"),"")&amp;". Keep and monitor."))))))))))</f>
        <v/>
      </c>
      <c r="AE1205">
        <f>IF(A1205="","",IF(AD1205&lt;&gt;"",AD1205,AA1205))</f>
        <v/>
      </c>
    </row>
    <row r="1206">
      <c r="A1206">
        <f>IF(Crawl!A1205="","",Crawl!A1205)</f>
        <v/>
      </c>
      <c r="B1206">
        <f>IF(A1206="","",Crawl!EC1205)</f>
        <v/>
      </c>
      <c r="C1206">
        <f>IF(A1206="","",IFERROR(INDEX(Crawl!$A1205:$DZ1205,1,Rules!$H$6),""))</f>
        <v/>
      </c>
      <c r="D1206">
        <f>IF(A1206="","",IFERROR(INDEX(Crawl!$A1205:$DZ1205,1,Rules!$H$7),"")&amp;"")</f>
        <v/>
      </c>
      <c r="E1206">
        <f>IF(A1206="","",IFERROR(INDEX(Crawl!$A1205:$DZ1205,1,Rules!$H$8),"")&amp;"")</f>
        <v/>
      </c>
      <c r="F1206">
        <f>IF(A1206="","",IFERROR(INDEX(Crawl!$A1205:$DZ1205,1,Rules!$H$9),""))</f>
        <v/>
      </c>
      <c r="G1206">
        <f>IF(A1206="","",IFERROR(INDEX(Crawl!$A1205:$DZ1205,1,Rules!$H$10),""))</f>
        <v/>
      </c>
      <c r="H1206">
        <f>IF(A1206="","",IFERROR(INDEX(Crawl!$A1205:$DZ1205,1,Rules!$H$12),""))</f>
        <v/>
      </c>
      <c r="I1206">
        <f>IF(A1206="","",IF(AND(N(H1206)&gt;0,IFERROR(INDEX(Crawl!$A1205:$DZ1205,1,Rules!$H$11),"")&amp;""&lt;&gt;""),IFERROR(INDEX(Crawl!$A1205:$DZ1205,1,Rules!$H$11),"")&amp;"",IF(AND(ISNUMBER(J1206),N(J1206)&gt;=Rules!$B$12,IFERROR(INDEX(Crawl!$A1205:$DZ1205,1,Rules!$H$13),"")&amp;""&lt;&gt;""),IFERROR(INDEX(Crawl!$A1205:$DZ1205,1,Rules!$H$13),"")&amp;"","")))</f>
        <v/>
      </c>
      <c r="J1206" s="19">
        <f>IF(A1206="","",IF(IFERROR(INDEX(Crawl!$A1205:$DZ1205,1,Rules!$H$14),"")&amp;""="","",IFERROR(INDEX(Crawl!$A1205:$DZ1205,1,Rules!$H$14),"")))</f>
        <v/>
      </c>
      <c r="K1206">
        <f>IF(A1206="","",IFERROR(SUMIFS('GSC current'!$J$2:$J$2001,'GSC current'!$I$2:$I$2001,B1206),0))</f>
        <v/>
      </c>
      <c r="L1206">
        <f>IF(A1206="","",IFERROR(SUMIFS('GSC current'!$K$2:$K$2001,'GSC current'!$I$2:$I$2001,B1206),0))</f>
        <v/>
      </c>
      <c r="M1206" s="20">
        <f>IF(A1206="","",IF(N(L1206)&gt;0,K1206/L1206,""))</f>
        <v/>
      </c>
      <c r="N1206" s="21">
        <f>IF(A1206="","",IF(N(L1206)&gt;0,SUMIFS('GSC current'!$L$2:$L$2001,'GSC current'!$I$2:$I$2001,B1206)/L1206,""))</f>
        <v/>
      </c>
      <c r="O1206">
        <f>IF(A1206="","",IFERROR(SUMIFS('GSC previous'!$J$2:$J$2001,'GSC previous'!$I$2:$I$2001,B1206),0))</f>
        <v/>
      </c>
      <c r="P1206" s="22">
        <f>IF(A1206="","",IF(N(O1206)&gt;0,(K1206-O1206)/O1206,""))</f>
        <v/>
      </c>
      <c r="Q1206">
        <f>IF(A1206="","",IFERROR(SUMIFS(GA4!$P$2:$P$2001,GA4!$O$2:$O$2001,B1206),0))</f>
        <v/>
      </c>
      <c r="R1206" s="23">
        <f>IF(A1206="","",IF(N(Q1206)&gt;0,SUMIFS(GA4!$Q$2:$Q$2001,GA4!$O$2:$O$2001,B1206)/Q1206,""))</f>
        <v/>
      </c>
      <c r="S1206">
        <f>IF(A1206="","",IFERROR(SUMIFS(GA4!$R$2:$R$2001,GA4!$O$2:$O$2001,B1206),0))</f>
        <v/>
      </c>
      <c r="T1206">
        <f>IF(A1206="","",IF(AND(ISNUMBER(F1206),LEFT(C1206&amp;"",1)="2"),IF(F1206&lt;Rules!$B$9,"Yes","No"),"No"))</f>
        <v/>
      </c>
      <c r="U1206">
        <f>IF(A1206="","",IF(AND(N(O1206)&gt;=Rules!$B$8,ISNUMBER(P1206)),IF(P1206&lt;=-Rules!$B$7,"Yes","No"),"No"))</f>
        <v/>
      </c>
      <c r="V1206">
        <f>IF(A1206="","",IF(AND(N(L1206)&gt;=Rules!$B$6,ISNUMBER(N1206)),IF(AND(N1206&gt;=Rules!$B$10,N1206&lt;=Rules!$B$11),"Yes","No"),"No"))</f>
        <v/>
      </c>
      <c r="W1206">
        <f>IF(A1206="","",IF(I1206&lt;&gt;"","Yes","No"))</f>
        <v/>
      </c>
      <c r="X1206">
        <f>IF(I1206="","",IF(SUMIFS($K$3:$K$2002,$A$3:$A$2002,SUBSTITUTE(SUBSTITUTE(I1206,"?","~?"),"*","~*"))&gt;N(K1206),"Yes","No"))</f>
        <v/>
      </c>
      <c r="Y1206">
        <f>IF(A1206="","",IF(N(S1206)&gt;0,"Yes","No"))</f>
        <v/>
      </c>
      <c r="Z1206">
        <f>IF(A1206="","",IF(AND(N(K1206)&lt;Rules!$B$5,N(L1206)&lt;Rules!$B$6,N(Q1206)&lt;Rules!$B$13,Y1206="No"),"Yes","No"))</f>
        <v/>
      </c>
      <c r="AA1206">
        <f>IF(A1206="","",IF(LEFT(C1206&amp;"",1)="3","Redirect",IF(OR(LEFT(C1206&amp;"",1)="4",LEFT(C1206&amp;"",1)="5"),IF(OR(N(K1206)&gt;0,N(AC1206)&gt;=Rules!$B$14),"Redirect","Prune"),IF(D1206="Non-Indexable","Keep",IF(AND(W1206="Yes",X1206="Yes",Y1206="No"),"Merge",IF(OR(U1206="Yes",V1206="Yes",AND(T1206="Yes",N(L1206)&gt;=Rules!$B$6)),"Update",IF(Z1206="Yes",IF(N(AC1206)&gt;=Rules!$B$14,"Redirect","Prune"),"Keep")))))))</f>
        <v/>
      </c>
      <c r="AB1206">
        <f>IF(A1206="","",IF(LEFT(C1206&amp;"",1)="3","Already redirects ("&amp;C1206&amp;"). Update internal links to point at the final URL.",IF(OR(LEFT(C1206&amp;"",1)="4",LEFT(C1206&amp;"",1)="5"),IF(AA1206="Redirect","Returns "&amp;C1206&amp;" but still has "&amp;N(K1206)&amp;" clicks and "&amp;N(AC1206)&amp;" referring domains. 301 it to the closest live page.","Returns "&amp;C1206&amp;" with no clicks or links. Remove internal links and let it 404 or 410."),IF(D1206="Non-Indexable","Non-indexable ("&amp;E1206&amp;"). Keep if that is intentional; otherwise fix the canonical or noindex.",IF(AA1206="Merge","Overlaps with "&amp;I1206&amp;IF(N(J1206)&gt;0," (similarity "&amp;TEXT(J1206,"0.00")&amp;")","")&amp;", which gets more clicks. Merge the useful parts into it and 301 this URL.",IF(AA1206="Update",MID(IF(U1206="Yes","; Clicks down "&amp;TEXT(-P1206,"0%")&amp;" on the previous period","")&amp;IF(V1206="Yes","; Average position "&amp;TEXT(N1206,"0.0")&amp;" on "&amp;TEXT(L1206,"#,##0")&amp;" impressions (striking distance)","")&amp;IF(AND(T1206="Yes",N(L1206)&gt;=Rules!$B$6),"; Thin ("&amp;F1206&amp;" words) but has search demand",""),3,400),IF(AA1206="Prune","Low value: "&amp;N(K1206)&amp;" clicks, "&amp;N(L1206)&amp;" impressions, "&amp;N(Q1206)&amp;" sessions, no key events. Remove or noindex it and update internal links.",IF(AA1206="Redirect","Low value but "&amp;N(AC1206)&amp;" referring domains. 301 it to the closest relevant page to keep those links.",IF(AND(Z1206="No",Y1206="Yes",N(K1206)&lt;Rules!$B$5),"Low search traffic but it converts (key events: "&amp;S1206&amp;"). Keep it and link to it.",IF(W1206="Yes","Stronger than the page it overlaps ("&amp;I1206&amp;"). Keep; merge that page into this one.","Healthy: "&amp;N(K1206)&amp;" clicks"&amp;IF(ISNUMBER(N1206),", average position "&amp;TEXT(N1206,"0.0"),"")&amp;". Keep and monitor."))))))))))</f>
        <v/>
      </c>
      <c r="AE1206">
        <f>IF(A1206="","",IF(AD1206&lt;&gt;"",AD1206,AA1206))</f>
        <v/>
      </c>
    </row>
    <row r="1207">
      <c r="A1207">
        <f>IF(Crawl!A1206="","",Crawl!A1206)</f>
        <v/>
      </c>
      <c r="B1207">
        <f>IF(A1207="","",Crawl!EC1206)</f>
        <v/>
      </c>
      <c r="C1207">
        <f>IF(A1207="","",IFERROR(INDEX(Crawl!$A1206:$DZ1206,1,Rules!$H$6),""))</f>
        <v/>
      </c>
      <c r="D1207">
        <f>IF(A1207="","",IFERROR(INDEX(Crawl!$A1206:$DZ1206,1,Rules!$H$7),"")&amp;"")</f>
        <v/>
      </c>
      <c r="E1207">
        <f>IF(A1207="","",IFERROR(INDEX(Crawl!$A1206:$DZ1206,1,Rules!$H$8),"")&amp;"")</f>
        <v/>
      </c>
      <c r="F1207">
        <f>IF(A1207="","",IFERROR(INDEX(Crawl!$A1206:$DZ1206,1,Rules!$H$9),""))</f>
        <v/>
      </c>
      <c r="G1207">
        <f>IF(A1207="","",IFERROR(INDEX(Crawl!$A1206:$DZ1206,1,Rules!$H$10),""))</f>
        <v/>
      </c>
      <c r="H1207">
        <f>IF(A1207="","",IFERROR(INDEX(Crawl!$A1206:$DZ1206,1,Rules!$H$12),""))</f>
        <v/>
      </c>
      <c r="I1207">
        <f>IF(A1207="","",IF(AND(N(H1207)&gt;0,IFERROR(INDEX(Crawl!$A1206:$DZ1206,1,Rules!$H$11),"")&amp;""&lt;&gt;""),IFERROR(INDEX(Crawl!$A1206:$DZ1206,1,Rules!$H$11),"")&amp;"",IF(AND(ISNUMBER(J1207),N(J1207)&gt;=Rules!$B$12,IFERROR(INDEX(Crawl!$A1206:$DZ1206,1,Rules!$H$13),"")&amp;""&lt;&gt;""),IFERROR(INDEX(Crawl!$A1206:$DZ1206,1,Rules!$H$13),"")&amp;"","")))</f>
        <v/>
      </c>
      <c r="J1207" s="19">
        <f>IF(A1207="","",IF(IFERROR(INDEX(Crawl!$A1206:$DZ1206,1,Rules!$H$14),"")&amp;""="","",IFERROR(INDEX(Crawl!$A1206:$DZ1206,1,Rules!$H$14),"")))</f>
        <v/>
      </c>
      <c r="K1207">
        <f>IF(A1207="","",IFERROR(SUMIFS('GSC current'!$J$2:$J$2001,'GSC current'!$I$2:$I$2001,B1207),0))</f>
        <v/>
      </c>
      <c r="L1207">
        <f>IF(A1207="","",IFERROR(SUMIFS('GSC current'!$K$2:$K$2001,'GSC current'!$I$2:$I$2001,B1207),0))</f>
        <v/>
      </c>
      <c r="M1207" s="20">
        <f>IF(A1207="","",IF(N(L1207)&gt;0,K1207/L1207,""))</f>
        <v/>
      </c>
      <c r="N1207" s="21">
        <f>IF(A1207="","",IF(N(L1207)&gt;0,SUMIFS('GSC current'!$L$2:$L$2001,'GSC current'!$I$2:$I$2001,B1207)/L1207,""))</f>
        <v/>
      </c>
      <c r="O1207">
        <f>IF(A1207="","",IFERROR(SUMIFS('GSC previous'!$J$2:$J$2001,'GSC previous'!$I$2:$I$2001,B1207),0))</f>
        <v/>
      </c>
      <c r="P1207" s="22">
        <f>IF(A1207="","",IF(N(O1207)&gt;0,(K1207-O1207)/O1207,""))</f>
        <v/>
      </c>
      <c r="Q1207">
        <f>IF(A1207="","",IFERROR(SUMIFS(GA4!$P$2:$P$2001,GA4!$O$2:$O$2001,B1207),0))</f>
        <v/>
      </c>
      <c r="R1207" s="23">
        <f>IF(A1207="","",IF(N(Q1207)&gt;0,SUMIFS(GA4!$Q$2:$Q$2001,GA4!$O$2:$O$2001,B1207)/Q1207,""))</f>
        <v/>
      </c>
      <c r="S1207">
        <f>IF(A1207="","",IFERROR(SUMIFS(GA4!$R$2:$R$2001,GA4!$O$2:$O$2001,B1207),0))</f>
        <v/>
      </c>
      <c r="T1207">
        <f>IF(A1207="","",IF(AND(ISNUMBER(F1207),LEFT(C1207&amp;"",1)="2"),IF(F1207&lt;Rules!$B$9,"Yes","No"),"No"))</f>
        <v/>
      </c>
      <c r="U1207">
        <f>IF(A1207="","",IF(AND(N(O1207)&gt;=Rules!$B$8,ISNUMBER(P1207)),IF(P1207&lt;=-Rules!$B$7,"Yes","No"),"No"))</f>
        <v/>
      </c>
      <c r="V1207">
        <f>IF(A1207="","",IF(AND(N(L1207)&gt;=Rules!$B$6,ISNUMBER(N1207)),IF(AND(N1207&gt;=Rules!$B$10,N1207&lt;=Rules!$B$11),"Yes","No"),"No"))</f>
        <v/>
      </c>
      <c r="W1207">
        <f>IF(A1207="","",IF(I1207&lt;&gt;"","Yes","No"))</f>
        <v/>
      </c>
      <c r="X1207">
        <f>IF(I1207="","",IF(SUMIFS($K$3:$K$2002,$A$3:$A$2002,SUBSTITUTE(SUBSTITUTE(I1207,"?","~?"),"*","~*"))&gt;N(K1207),"Yes","No"))</f>
        <v/>
      </c>
      <c r="Y1207">
        <f>IF(A1207="","",IF(N(S1207)&gt;0,"Yes","No"))</f>
        <v/>
      </c>
      <c r="Z1207">
        <f>IF(A1207="","",IF(AND(N(K1207)&lt;Rules!$B$5,N(L1207)&lt;Rules!$B$6,N(Q1207)&lt;Rules!$B$13,Y1207="No"),"Yes","No"))</f>
        <v/>
      </c>
      <c r="AA1207">
        <f>IF(A1207="","",IF(LEFT(C1207&amp;"",1)="3","Redirect",IF(OR(LEFT(C1207&amp;"",1)="4",LEFT(C1207&amp;"",1)="5"),IF(OR(N(K1207)&gt;0,N(AC1207)&gt;=Rules!$B$14),"Redirect","Prune"),IF(D1207="Non-Indexable","Keep",IF(AND(W1207="Yes",X1207="Yes",Y1207="No"),"Merge",IF(OR(U1207="Yes",V1207="Yes",AND(T1207="Yes",N(L1207)&gt;=Rules!$B$6)),"Update",IF(Z1207="Yes",IF(N(AC1207)&gt;=Rules!$B$14,"Redirect","Prune"),"Keep")))))))</f>
        <v/>
      </c>
      <c r="AB1207">
        <f>IF(A1207="","",IF(LEFT(C1207&amp;"",1)="3","Already redirects ("&amp;C1207&amp;"). Update internal links to point at the final URL.",IF(OR(LEFT(C1207&amp;"",1)="4",LEFT(C1207&amp;"",1)="5"),IF(AA1207="Redirect","Returns "&amp;C1207&amp;" but still has "&amp;N(K1207)&amp;" clicks and "&amp;N(AC1207)&amp;" referring domains. 301 it to the closest live page.","Returns "&amp;C1207&amp;" with no clicks or links. Remove internal links and let it 404 or 410."),IF(D1207="Non-Indexable","Non-indexable ("&amp;E1207&amp;"). Keep if that is intentional; otherwise fix the canonical or noindex.",IF(AA1207="Merge","Overlaps with "&amp;I1207&amp;IF(N(J1207)&gt;0," (similarity "&amp;TEXT(J1207,"0.00")&amp;")","")&amp;", which gets more clicks. Merge the useful parts into it and 301 this URL.",IF(AA1207="Update",MID(IF(U1207="Yes","; Clicks down "&amp;TEXT(-P1207,"0%")&amp;" on the previous period","")&amp;IF(V1207="Yes","; Average position "&amp;TEXT(N1207,"0.0")&amp;" on "&amp;TEXT(L1207,"#,##0")&amp;" impressions (striking distance)","")&amp;IF(AND(T1207="Yes",N(L1207)&gt;=Rules!$B$6),"; Thin ("&amp;F1207&amp;" words) but has search demand",""),3,400),IF(AA1207="Prune","Low value: "&amp;N(K1207)&amp;" clicks, "&amp;N(L1207)&amp;" impressions, "&amp;N(Q1207)&amp;" sessions, no key events. Remove or noindex it and update internal links.",IF(AA1207="Redirect","Low value but "&amp;N(AC1207)&amp;" referring domains. 301 it to the closest relevant page to keep those links.",IF(AND(Z1207="No",Y1207="Yes",N(K1207)&lt;Rules!$B$5),"Low search traffic but it converts (key events: "&amp;S1207&amp;"). Keep it and link to it.",IF(W1207="Yes","Stronger than the page it overlaps ("&amp;I1207&amp;"). Keep; merge that page into this one.","Healthy: "&amp;N(K1207)&amp;" clicks"&amp;IF(ISNUMBER(N1207),", average position "&amp;TEXT(N1207,"0.0"),"")&amp;". Keep and monitor."))))))))))</f>
        <v/>
      </c>
      <c r="AE1207">
        <f>IF(A1207="","",IF(AD1207&lt;&gt;"",AD1207,AA1207))</f>
        <v/>
      </c>
    </row>
    <row r="1208">
      <c r="A1208">
        <f>IF(Crawl!A1207="","",Crawl!A1207)</f>
        <v/>
      </c>
      <c r="B1208">
        <f>IF(A1208="","",Crawl!EC1207)</f>
        <v/>
      </c>
      <c r="C1208">
        <f>IF(A1208="","",IFERROR(INDEX(Crawl!$A1207:$DZ1207,1,Rules!$H$6),""))</f>
        <v/>
      </c>
      <c r="D1208">
        <f>IF(A1208="","",IFERROR(INDEX(Crawl!$A1207:$DZ1207,1,Rules!$H$7),"")&amp;"")</f>
        <v/>
      </c>
      <c r="E1208">
        <f>IF(A1208="","",IFERROR(INDEX(Crawl!$A1207:$DZ1207,1,Rules!$H$8),"")&amp;"")</f>
        <v/>
      </c>
      <c r="F1208">
        <f>IF(A1208="","",IFERROR(INDEX(Crawl!$A1207:$DZ1207,1,Rules!$H$9),""))</f>
        <v/>
      </c>
      <c r="G1208">
        <f>IF(A1208="","",IFERROR(INDEX(Crawl!$A1207:$DZ1207,1,Rules!$H$10),""))</f>
        <v/>
      </c>
      <c r="H1208">
        <f>IF(A1208="","",IFERROR(INDEX(Crawl!$A1207:$DZ1207,1,Rules!$H$12),""))</f>
        <v/>
      </c>
      <c r="I1208">
        <f>IF(A1208="","",IF(AND(N(H1208)&gt;0,IFERROR(INDEX(Crawl!$A1207:$DZ1207,1,Rules!$H$11),"")&amp;""&lt;&gt;""),IFERROR(INDEX(Crawl!$A1207:$DZ1207,1,Rules!$H$11),"")&amp;"",IF(AND(ISNUMBER(J1208),N(J1208)&gt;=Rules!$B$12,IFERROR(INDEX(Crawl!$A1207:$DZ1207,1,Rules!$H$13),"")&amp;""&lt;&gt;""),IFERROR(INDEX(Crawl!$A1207:$DZ1207,1,Rules!$H$13),"")&amp;"","")))</f>
        <v/>
      </c>
      <c r="J1208" s="19">
        <f>IF(A1208="","",IF(IFERROR(INDEX(Crawl!$A1207:$DZ1207,1,Rules!$H$14),"")&amp;""="","",IFERROR(INDEX(Crawl!$A1207:$DZ1207,1,Rules!$H$14),"")))</f>
        <v/>
      </c>
      <c r="K1208">
        <f>IF(A1208="","",IFERROR(SUMIFS('GSC current'!$J$2:$J$2001,'GSC current'!$I$2:$I$2001,B1208),0))</f>
        <v/>
      </c>
      <c r="L1208">
        <f>IF(A1208="","",IFERROR(SUMIFS('GSC current'!$K$2:$K$2001,'GSC current'!$I$2:$I$2001,B1208),0))</f>
        <v/>
      </c>
      <c r="M1208" s="20">
        <f>IF(A1208="","",IF(N(L1208)&gt;0,K1208/L1208,""))</f>
        <v/>
      </c>
      <c r="N1208" s="21">
        <f>IF(A1208="","",IF(N(L1208)&gt;0,SUMIFS('GSC current'!$L$2:$L$2001,'GSC current'!$I$2:$I$2001,B1208)/L1208,""))</f>
        <v/>
      </c>
      <c r="O1208">
        <f>IF(A1208="","",IFERROR(SUMIFS('GSC previous'!$J$2:$J$2001,'GSC previous'!$I$2:$I$2001,B1208),0))</f>
        <v/>
      </c>
      <c r="P1208" s="22">
        <f>IF(A1208="","",IF(N(O1208)&gt;0,(K1208-O1208)/O1208,""))</f>
        <v/>
      </c>
      <c r="Q1208">
        <f>IF(A1208="","",IFERROR(SUMIFS(GA4!$P$2:$P$2001,GA4!$O$2:$O$2001,B1208),0))</f>
        <v/>
      </c>
      <c r="R1208" s="23">
        <f>IF(A1208="","",IF(N(Q1208)&gt;0,SUMIFS(GA4!$Q$2:$Q$2001,GA4!$O$2:$O$2001,B1208)/Q1208,""))</f>
        <v/>
      </c>
      <c r="S1208">
        <f>IF(A1208="","",IFERROR(SUMIFS(GA4!$R$2:$R$2001,GA4!$O$2:$O$2001,B1208),0))</f>
        <v/>
      </c>
      <c r="T1208">
        <f>IF(A1208="","",IF(AND(ISNUMBER(F1208),LEFT(C1208&amp;"",1)="2"),IF(F1208&lt;Rules!$B$9,"Yes","No"),"No"))</f>
        <v/>
      </c>
      <c r="U1208">
        <f>IF(A1208="","",IF(AND(N(O1208)&gt;=Rules!$B$8,ISNUMBER(P1208)),IF(P1208&lt;=-Rules!$B$7,"Yes","No"),"No"))</f>
        <v/>
      </c>
      <c r="V1208">
        <f>IF(A1208="","",IF(AND(N(L1208)&gt;=Rules!$B$6,ISNUMBER(N1208)),IF(AND(N1208&gt;=Rules!$B$10,N1208&lt;=Rules!$B$11),"Yes","No"),"No"))</f>
        <v/>
      </c>
      <c r="W1208">
        <f>IF(A1208="","",IF(I1208&lt;&gt;"","Yes","No"))</f>
        <v/>
      </c>
      <c r="X1208">
        <f>IF(I1208="","",IF(SUMIFS($K$3:$K$2002,$A$3:$A$2002,SUBSTITUTE(SUBSTITUTE(I1208,"?","~?"),"*","~*"))&gt;N(K1208),"Yes","No"))</f>
        <v/>
      </c>
      <c r="Y1208">
        <f>IF(A1208="","",IF(N(S1208)&gt;0,"Yes","No"))</f>
        <v/>
      </c>
      <c r="Z1208">
        <f>IF(A1208="","",IF(AND(N(K1208)&lt;Rules!$B$5,N(L1208)&lt;Rules!$B$6,N(Q1208)&lt;Rules!$B$13,Y1208="No"),"Yes","No"))</f>
        <v/>
      </c>
      <c r="AA1208">
        <f>IF(A1208="","",IF(LEFT(C1208&amp;"",1)="3","Redirect",IF(OR(LEFT(C1208&amp;"",1)="4",LEFT(C1208&amp;"",1)="5"),IF(OR(N(K1208)&gt;0,N(AC1208)&gt;=Rules!$B$14),"Redirect","Prune"),IF(D1208="Non-Indexable","Keep",IF(AND(W1208="Yes",X1208="Yes",Y1208="No"),"Merge",IF(OR(U1208="Yes",V1208="Yes",AND(T1208="Yes",N(L1208)&gt;=Rules!$B$6)),"Update",IF(Z1208="Yes",IF(N(AC1208)&gt;=Rules!$B$14,"Redirect","Prune"),"Keep")))))))</f>
        <v/>
      </c>
      <c r="AB1208">
        <f>IF(A1208="","",IF(LEFT(C1208&amp;"",1)="3","Already redirects ("&amp;C1208&amp;"). Update internal links to point at the final URL.",IF(OR(LEFT(C1208&amp;"",1)="4",LEFT(C1208&amp;"",1)="5"),IF(AA1208="Redirect","Returns "&amp;C1208&amp;" but still has "&amp;N(K1208)&amp;" clicks and "&amp;N(AC1208)&amp;" referring domains. 301 it to the closest live page.","Returns "&amp;C1208&amp;" with no clicks or links. Remove internal links and let it 404 or 410."),IF(D1208="Non-Indexable","Non-indexable ("&amp;E1208&amp;"). Keep if that is intentional; otherwise fix the canonical or noindex.",IF(AA1208="Merge","Overlaps with "&amp;I1208&amp;IF(N(J1208)&gt;0," (similarity "&amp;TEXT(J1208,"0.00")&amp;")","")&amp;", which gets more clicks. Merge the useful parts into it and 301 this URL.",IF(AA1208="Update",MID(IF(U1208="Yes","; Clicks down "&amp;TEXT(-P1208,"0%")&amp;" on the previous period","")&amp;IF(V1208="Yes","; Average position "&amp;TEXT(N1208,"0.0")&amp;" on "&amp;TEXT(L1208,"#,##0")&amp;" impressions (striking distance)","")&amp;IF(AND(T1208="Yes",N(L1208)&gt;=Rules!$B$6),"; Thin ("&amp;F1208&amp;" words) but has search demand",""),3,400),IF(AA1208="Prune","Low value: "&amp;N(K1208)&amp;" clicks, "&amp;N(L1208)&amp;" impressions, "&amp;N(Q1208)&amp;" sessions, no key events. Remove or noindex it and update internal links.",IF(AA1208="Redirect","Low value but "&amp;N(AC1208)&amp;" referring domains. 301 it to the closest relevant page to keep those links.",IF(AND(Z1208="No",Y1208="Yes",N(K1208)&lt;Rules!$B$5),"Low search traffic but it converts (key events: "&amp;S1208&amp;"). Keep it and link to it.",IF(W1208="Yes","Stronger than the page it overlaps ("&amp;I1208&amp;"). Keep; merge that page into this one.","Healthy: "&amp;N(K1208)&amp;" clicks"&amp;IF(ISNUMBER(N1208),", average position "&amp;TEXT(N1208,"0.0"),"")&amp;". Keep and monitor."))))))))))</f>
        <v/>
      </c>
      <c r="AE1208">
        <f>IF(A1208="","",IF(AD1208&lt;&gt;"",AD1208,AA1208))</f>
        <v/>
      </c>
    </row>
    <row r="1209">
      <c r="A1209">
        <f>IF(Crawl!A1208="","",Crawl!A1208)</f>
        <v/>
      </c>
      <c r="B1209">
        <f>IF(A1209="","",Crawl!EC1208)</f>
        <v/>
      </c>
      <c r="C1209">
        <f>IF(A1209="","",IFERROR(INDEX(Crawl!$A1208:$DZ1208,1,Rules!$H$6),""))</f>
        <v/>
      </c>
      <c r="D1209">
        <f>IF(A1209="","",IFERROR(INDEX(Crawl!$A1208:$DZ1208,1,Rules!$H$7),"")&amp;"")</f>
        <v/>
      </c>
      <c r="E1209">
        <f>IF(A1209="","",IFERROR(INDEX(Crawl!$A1208:$DZ1208,1,Rules!$H$8),"")&amp;"")</f>
        <v/>
      </c>
      <c r="F1209">
        <f>IF(A1209="","",IFERROR(INDEX(Crawl!$A1208:$DZ1208,1,Rules!$H$9),""))</f>
        <v/>
      </c>
      <c r="G1209">
        <f>IF(A1209="","",IFERROR(INDEX(Crawl!$A1208:$DZ1208,1,Rules!$H$10),""))</f>
        <v/>
      </c>
      <c r="H1209">
        <f>IF(A1209="","",IFERROR(INDEX(Crawl!$A1208:$DZ1208,1,Rules!$H$12),""))</f>
        <v/>
      </c>
      <c r="I1209">
        <f>IF(A1209="","",IF(AND(N(H1209)&gt;0,IFERROR(INDEX(Crawl!$A1208:$DZ1208,1,Rules!$H$11),"")&amp;""&lt;&gt;""),IFERROR(INDEX(Crawl!$A1208:$DZ1208,1,Rules!$H$11),"")&amp;"",IF(AND(ISNUMBER(J1209),N(J1209)&gt;=Rules!$B$12,IFERROR(INDEX(Crawl!$A1208:$DZ1208,1,Rules!$H$13),"")&amp;""&lt;&gt;""),IFERROR(INDEX(Crawl!$A1208:$DZ1208,1,Rules!$H$13),"")&amp;"","")))</f>
        <v/>
      </c>
      <c r="J1209" s="19">
        <f>IF(A1209="","",IF(IFERROR(INDEX(Crawl!$A1208:$DZ1208,1,Rules!$H$14),"")&amp;""="","",IFERROR(INDEX(Crawl!$A1208:$DZ1208,1,Rules!$H$14),"")))</f>
        <v/>
      </c>
      <c r="K1209">
        <f>IF(A1209="","",IFERROR(SUMIFS('GSC current'!$J$2:$J$2001,'GSC current'!$I$2:$I$2001,B1209),0))</f>
        <v/>
      </c>
      <c r="L1209">
        <f>IF(A1209="","",IFERROR(SUMIFS('GSC current'!$K$2:$K$2001,'GSC current'!$I$2:$I$2001,B1209),0))</f>
        <v/>
      </c>
      <c r="M1209" s="20">
        <f>IF(A1209="","",IF(N(L1209)&gt;0,K1209/L1209,""))</f>
        <v/>
      </c>
      <c r="N1209" s="21">
        <f>IF(A1209="","",IF(N(L1209)&gt;0,SUMIFS('GSC current'!$L$2:$L$2001,'GSC current'!$I$2:$I$2001,B1209)/L1209,""))</f>
        <v/>
      </c>
      <c r="O1209">
        <f>IF(A1209="","",IFERROR(SUMIFS('GSC previous'!$J$2:$J$2001,'GSC previous'!$I$2:$I$2001,B1209),0))</f>
        <v/>
      </c>
      <c r="P1209" s="22">
        <f>IF(A1209="","",IF(N(O1209)&gt;0,(K1209-O1209)/O1209,""))</f>
        <v/>
      </c>
      <c r="Q1209">
        <f>IF(A1209="","",IFERROR(SUMIFS(GA4!$P$2:$P$2001,GA4!$O$2:$O$2001,B1209),0))</f>
        <v/>
      </c>
      <c r="R1209" s="23">
        <f>IF(A1209="","",IF(N(Q1209)&gt;0,SUMIFS(GA4!$Q$2:$Q$2001,GA4!$O$2:$O$2001,B1209)/Q1209,""))</f>
        <v/>
      </c>
      <c r="S1209">
        <f>IF(A1209="","",IFERROR(SUMIFS(GA4!$R$2:$R$2001,GA4!$O$2:$O$2001,B1209),0))</f>
        <v/>
      </c>
      <c r="T1209">
        <f>IF(A1209="","",IF(AND(ISNUMBER(F1209),LEFT(C1209&amp;"",1)="2"),IF(F1209&lt;Rules!$B$9,"Yes","No"),"No"))</f>
        <v/>
      </c>
      <c r="U1209">
        <f>IF(A1209="","",IF(AND(N(O1209)&gt;=Rules!$B$8,ISNUMBER(P1209)),IF(P1209&lt;=-Rules!$B$7,"Yes","No"),"No"))</f>
        <v/>
      </c>
      <c r="V1209">
        <f>IF(A1209="","",IF(AND(N(L1209)&gt;=Rules!$B$6,ISNUMBER(N1209)),IF(AND(N1209&gt;=Rules!$B$10,N1209&lt;=Rules!$B$11),"Yes","No"),"No"))</f>
        <v/>
      </c>
      <c r="W1209">
        <f>IF(A1209="","",IF(I1209&lt;&gt;"","Yes","No"))</f>
        <v/>
      </c>
      <c r="X1209">
        <f>IF(I1209="","",IF(SUMIFS($K$3:$K$2002,$A$3:$A$2002,SUBSTITUTE(SUBSTITUTE(I1209,"?","~?"),"*","~*"))&gt;N(K1209),"Yes","No"))</f>
        <v/>
      </c>
      <c r="Y1209">
        <f>IF(A1209="","",IF(N(S1209)&gt;0,"Yes","No"))</f>
        <v/>
      </c>
      <c r="Z1209">
        <f>IF(A1209="","",IF(AND(N(K1209)&lt;Rules!$B$5,N(L1209)&lt;Rules!$B$6,N(Q1209)&lt;Rules!$B$13,Y1209="No"),"Yes","No"))</f>
        <v/>
      </c>
      <c r="AA1209">
        <f>IF(A1209="","",IF(LEFT(C1209&amp;"",1)="3","Redirect",IF(OR(LEFT(C1209&amp;"",1)="4",LEFT(C1209&amp;"",1)="5"),IF(OR(N(K1209)&gt;0,N(AC1209)&gt;=Rules!$B$14),"Redirect","Prune"),IF(D1209="Non-Indexable","Keep",IF(AND(W1209="Yes",X1209="Yes",Y1209="No"),"Merge",IF(OR(U1209="Yes",V1209="Yes",AND(T1209="Yes",N(L1209)&gt;=Rules!$B$6)),"Update",IF(Z1209="Yes",IF(N(AC1209)&gt;=Rules!$B$14,"Redirect","Prune"),"Keep")))))))</f>
        <v/>
      </c>
      <c r="AB1209">
        <f>IF(A1209="","",IF(LEFT(C1209&amp;"",1)="3","Already redirects ("&amp;C1209&amp;"). Update internal links to point at the final URL.",IF(OR(LEFT(C1209&amp;"",1)="4",LEFT(C1209&amp;"",1)="5"),IF(AA1209="Redirect","Returns "&amp;C1209&amp;" but still has "&amp;N(K1209)&amp;" clicks and "&amp;N(AC1209)&amp;" referring domains. 301 it to the closest live page.","Returns "&amp;C1209&amp;" with no clicks or links. Remove internal links and let it 404 or 410."),IF(D1209="Non-Indexable","Non-indexable ("&amp;E1209&amp;"). Keep if that is intentional; otherwise fix the canonical or noindex.",IF(AA1209="Merge","Overlaps with "&amp;I1209&amp;IF(N(J1209)&gt;0," (similarity "&amp;TEXT(J1209,"0.00")&amp;")","")&amp;", which gets more clicks. Merge the useful parts into it and 301 this URL.",IF(AA1209="Update",MID(IF(U1209="Yes","; Clicks down "&amp;TEXT(-P1209,"0%")&amp;" on the previous period","")&amp;IF(V1209="Yes","; Average position "&amp;TEXT(N1209,"0.0")&amp;" on "&amp;TEXT(L1209,"#,##0")&amp;" impressions (striking distance)","")&amp;IF(AND(T1209="Yes",N(L1209)&gt;=Rules!$B$6),"; Thin ("&amp;F1209&amp;" words) but has search demand",""),3,400),IF(AA1209="Prune","Low value: "&amp;N(K1209)&amp;" clicks, "&amp;N(L1209)&amp;" impressions, "&amp;N(Q1209)&amp;" sessions, no key events. Remove or noindex it and update internal links.",IF(AA1209="Redirect","Low value but "&amp;N(AC1209)&amp;" referring domains. 301 it to the closest relevant page to keep those links.",IF(AND(Z1209="No",Y1209="Yes",N(K1209)&lt;Rules!$B$5),"Low search traffic but it converts (key events: "&amp;S1209&amp;"). Keep it and link to it.",IF(W1209="Yes","Stronger than the page it overlaps ("&amp;I1209&amp;"). Keep; merge that page into this one.","Healthy: "&amp;N(K1209)&amp;" clicks"&amp;IF(ISNUMBER(N1209),", average position "&amp;TEXT(N1209,"0.0"),"")&amp;". Keep and monitor."))))))))))</f>
        <v/>
      </c>
      <c r="AE1209">
        <f>IF(A1209="","",IF(AD1209&lt;&gt;"",AD1209,AA1209))</f>
        <v/>
      </c>
    </row>
    <row r="1210">
      <c r="A1210">
        <f>IF(Crawl!A1209="","",Crawl!A1209)</f>
        <v/>
      </c>
      <c r="B1210">
        <f>IF(A1210="","",Crawl!EC1209)</f>
        <v/>
      </c>
      <c r="C1210">
        <f>IF(A1210="","",IFERROR(INDEX(Crawl!$A1209:$DZ1209,1,Rules!$H$6),""))</f>
        <v/>
      </c>
      <c r="D1210">
        <f>IF(A1210="","",IFERROR(INDEX(Crawl!$A1209:$DZ1209,1,Rules!$H$7),"")&amp;"")</f>
        <v/>
      </c>
      <c r="E1210">
        <f>IF(A1210="","",IFERROR(INDEX(Crawl!$A1209:$DZ1209,1,Rules!$H$8),"")&amp;"")</f>
        <v/>
      </c>
      <c r="F1210">
        <f>IF(A1210="","",IFERROR(INDEX(Crawl!$A1209:$DZ1209,1,Rules!$H$9),""))</f>
        <v/>
      </c>
      <c r="G1210">
        <f>IF(A1210="","",IFERROR(INDEX(Crawl!$A1209:$DZ1209,1,Rules!$H$10),""))</f>
        <v/>
      </c>
      <c r="H1210">
        <f>IF(A1210="","",IFERROR(INDEX(Crawl!$A1209:$DZ1209,1,Rules!$H$12),""))</f>
        <v/>
      </c>
      <c r="I1210">
        <f>IF(A1210="","",IF(AND(N(H1210)&gt;0,IFERROR(INDEX(Crawl!$A1209:$DZ1209,1,Rules!$H$11),"")&amp;""&lt;&gt;""),IFERROR(INDEX(Crawl!$A1209:$DZ1209,1,Rules!$H$11),"")&amp;"",IF(AND(ISNUMBER(J1210),N(J1210)&gt;=Rules!$B$12,IFERROR(INDEX(Crawl!$A1209:$DZ1209,1,Rules!$H$13),"")&amp;""&lt;&gt;""),IFERROR(INDEX(Crawl!$A1209:$DZ1209,1,Rules!$H$13),"")&amp;"","")))</f>
        <v/>
      </c>
      <c r="J1210" s="19">
        <f>IF(A1210="","",IF(IFERROR(INDEX(Crawl!$A1209:$DZ1209,1,Rules!$H$14),"")&amp;""="","",IFERROR(INDEX(Crawl!$A1209:$DZ1209,1,Rules!$H$14),"")))</f>
        <v/>
      </c>
      <c r="K1210">
        <f>IF(A1210="","",IFERROR(SUMIFS('GSC current'!$J$2:$J$2001,'GSC current'!$I$2:$I$2001,B1210),0))</f>
        <v/>
      </c>
      <c r="L1210">
        <f>IF(A1210="","",IFERROR(SUMIFS('GSC current'!$K$2:$K$2001,'GSC current'!$I$2:$I$2001,B1210),0))</f>
        <v/>
      </c>
      <c r="M1210" s="20">
        <f>IF(A1210="","",IF(N(L1210)&gt;0,K1210/L1210,""))</f>
        <v/>
      </c>
      <c r="N1210" s="21">
        <f>IF(A1210="","",IF(N(L1210)&gt;0,SUMIFS('GSC current'!$L$2:$L$2001,'GSC current'!$I$2:$I$2001,B1210)/L1210,""))</f>
        <v/>
      </c>
      <c r="O1210">
        <f>IF(A1210="","",IFERROR(SUMIFS('GSC previous'!$J$2:$J$2001,'GSC previous'!$I$2:$I$2001,B1210),0))</f>
        <v/>
      </c>
      <c r="P1210" s="22">
        <f>IF(A1210="","",IF(N(O1210)&gt;0,(K1210-O1210)/O1210,""))</f>
        <v/>
      </c>
      <c r="Q1210">
        <f>IF(A1210="","",IFERROR(SUMIFS(GA4!$P$2:$P$2001,GA4!$O$2:$O$2001,B1210),0))</f>
        <v/>
      </c>
      <c r="R1210" s="23">
        <f>IF(A1210="","",IF(N(Q1210)&gt;0,SUMIFS(GA4!$Q$2:$Q$2001,GA4!$O$2:$O$2001,B1210)/Q1210,""))</f>
        <v/>
      </c>
      <c r="S1210">
        <f>IF(A1210="","",IFERROR(SUMIFS(GA4!$R$2:$R$2001,GA4!$O$2:$O$2001,B1210),0))</f>
        <v/>
      </c>
      <c r="T1210">
        <f>IF(A1210="","",IF(AND(ISNUMBER(F1210),LEFT(C1210&amp;"",1)="2"),IF(F1210&lt;Rules!$B$9,"Yes","No"),"No"))</f>
        <v/>
      </c>
      <c r="U1210">
        <f>IF(A1210="","",IF(AND(N(O1210)&gt;=Rules!$B$8,ISNUMBER(P1210)),IF(P1210&lt;=-Rules!$B$7,"Yes","No"),"No"))</f>
        <v/>
      </c>
      <c r="V1210">
        <f>IF(A1210="","",IF(AND(N(L1210)&gt;=Rules!$B$6,ISNUMBER(N1210)),IF(AND(N1210&gt;=Rules!$B$10,N1210&lt;=Rules!$B$11),"Yes","No"),"No"))</f>
        <v/>
      </c>
      <c r="W1210">
        <f>IF(A1210="","",IF(I1210&lt;&gt;"","Yes","No"))</f>
        <v/>
      </c>
      <c r="X1210">
        <f>IF(I1210="","",IF(SUMIFS($K$3:$K$2002,$A$3:$A$2002,SUBSTITUTE(SUBSTITUTE(I1210,"?","~?"),"*","~*"))&gt;N(K1210),"Yes","No"))</f>
        <v/>
      </c>
      <c r="Y1210">
        <f>IF(A1210="","",IF(N(S1210)&gt;0,"Yes","No"))</f>
        <v/>
      </c>
      <c r="Z1210">
        <f>IF(A1210="","",IF(AND(N(K1210)&lt;Rules!$B$5,N(L1210)&lt;Rules!$B$6,N(Q1210)&lt;Rules!$B$13,Y1210="No"),"Yes","No"))</f>
        <v/>
      </c>
      <c r="AA1210">
        <f>IF(A1210="","",IF(LEFT(C1210&amp;"",1)="3","Redirect",IF(OR(LEFT(C1210&amp;"",1)="4",LEFT(C1210&amp;"",1)="5"),IF(OR(N(K1210)&gt;0,N(AC1210)&gt;=Rules!$B$14),"Redirect","Prune"),IF(D1210="Non-Indexable","Keep",IF(AND(W1210="Yes",X1210="Yes",Y1210="No"),"Merge",IF(OR(U1210="Yes",V1210="Yes",AND(T1210="Yes",N(L1210)&gt;=Rules!$B$6)),"Update",IF(Z1210="Yes",IF(N(AC1210)&gt;=Rules!$B$14,"Redirect","Prune"),"Keep")))))))</f>
        <v/>
      </c>
      <c r="AB1210">
        <f>IF(A1210="","",IF(LEFT(C1210&amp;"",1)="3","Already redirects ("&amp;C1210&amp;"). Update internal links to point at the final URL.",IF(OR(LEFT(C1210&amp;"",1)="4",LEFT(C1210&amp;"",1)="5"),IF(AA1210="Redirect","Returns "&amp;C1210&amp;" but still has "&amp;N(K1210)&amp;" clicks and "&amp;N(AC1210)&amp;" referring domains. 301 it to the closest live page.","Returns "&amp;C1210&amp;" with no clicks or links. Remove internal links and let it 404 or 410."),IF(D1210="Non-Indexable","Non-indexable ("&amp;E1210&amp;"). Keep if that is intentional; otherwise fix the canonical or noindex.",IF(AA1210="Merge","Overlaps with "&amp;I1210&amp;IF(N(J1210)&gt;0," (similarity "&amp;TEXT(J1210,"0.00")&amp;")","")&amp;", which gets more clicks. Merge the useful parts into it and 301 this URL.",IF(AA1210="Update",MID(IF(U1210="Yes","; Clicks down "&amp;TEXT(-P1210,"0%")&amp;" on the previous period","")&amp;IF(V1210="Yes","; Average position "&amp;TEXT(N1210,"0.0")&amp;" on "&amp;TEXT(L1210,"#,##0")&amp;" impressions (striking distance)","")&amp;IF(AND(T1210="Yes",N(L1210)&gt;=Rules!$B$6),"; Thin ("&amp;F1210&amp;" words) but has search demand",""),3,400),IF(AA1210="Prune","Low value: "&amp;N(K1210)&amp;" clicks, "&amp;N(L1210)&amp;" impressions, "&amp;N(Q1210)&amp;" sessions, no key events. Remove or noindex it and update internal links.",IF(AA1210="Redirect","Low value but "&amp;N(AC1210)&amp;" referring domains. 301 it to the closest relevant page to keep those links.",IF(AND(Z1210="No",Y1210="Yes",N(K1210)&lt;Rules!$B$5),"Low search traffic but it converts (key events: "&amp;S1210&amp;"). Keep it and link to it.",IF(W1210="Yes","Stronger than the page it overlaps ("&amp;I1210&amp;"). Keep; merge that page into this one.","Healthy: "&amp;N(K1210)&amp;" clicks"&amp;IF(ISNUMBER(N1210),", average position "&amp;TEXT(N1210,"0.0"),"")&amp;". Keep and monitor."))))))))))</f>
        <v/>
      </c>
      <c r="AE1210">
        <f>IF(A1210="","",IF(AD1210&lt;&gt;"",AD1210,AA1210))</f>
        <v/>
      </c>
    </row>
    <row r="1211">
      <c r="A1211">
        <f>IF(Crawl!A1210="","",Crawl!A1210)</f>
        <v/>
      </c>
      <c r="B1211">
        <f>IF(A1211="","",Crawl!EC1210)</f>
        <v/>
      </c>
      <c r="C1211">
        <f>IF(A1211="","",IFERROR(INDEX(Crawl!$A1210:$DZ1210,1,Rules!$H$6),""))</f>
        <v/>
      </c>
      <c r="D1211">
        <f>IF(A1211="","",IFERROR(INDEX(Crawl!$A1210:$DZ1210,1,Rules!$H$7),"")&amp;"")</f>
        <v/>
      </c>
      <c r="E1211">
        <f>IF(A1211="","",IFERROR(INDEX(Crawl!$A1210:$DZ1210,1,Rules!$H$8),"")&amp;"")</f>
        <v/>
      </c>
      <c r="F1211">
        <f>IF(A1211="","",IFERROR(INDEX(Crawl!$A1210:$DZ1210,1,Rules!$H$9),""))</f>
        <v/>
      </c>
      <c r="G1211">
        <f>IF(A1211="","",IFERROR(INDEX(Crawl!$A1210:$DZ1210,1,Rules!$H$10),""))</f>
        <v/>
      </c>
      <c r="H1211">
        <f>IF(A1211="","",IFERROR(INDEX(Crawl!$A1210:$DZ1210,1,Rules!$H$12),""))</f>
        <v/>
      </c>
      <c r="I1211">
        <f>IF(A1211="","",IF(AND(N(H1211)&gt;0,IFERROR(INDEX(Crawl!$A1210:$DZ1210,1,Rules!$H$11),"")&amp;""&lt;&gt;""),IFERROR(INDEX(Crawl!$A1210:$DZ1210,1,Rules!$H$11),"")&amp;"",IF(AND(ISNUMBER(J1211),N(J1211)&gt;=Rules!$B$12,IFERROR(INDEX(Crawl!$A1210:$DZ1210,1,Rules!$H$13),"")&amp;""&lt;&gt;""),IFERROR(INDEX(Crawl!$A1210:$DZ1210,1,Rules!$H$13),"")&amp;"","")))</f>
        <v/>
      </c>
      <c r="J1211" s="19">
        <f>IF(A1211="","",IF(IFERROR(INDEX(Crawl!$A1210:$DZ1210,1,Rules!$H$14),"")&amp;""="","",IFERROR(INDEX(Crawl!$A1210:$DZ1210,1,Rules!$H$14),"")))</f>
        <v/>
      </c>
      <c r="K1211">
        <f>IF(A1211="","",IFERROR(SUMIFS('GSC current'!$J$2:$J$2001,'GSC current'!$I$2:$I$2001,B1211),0))</f>
        <v/>
      </c>
      <c r="L1211">
        <f>IF(A1211="","",IFERROR(SUMIFS('GSC current'!$K$2:$K$2001,'GSC current'!$I$2:$I$2001,B1211),0))</f>
        <v/>
      </c>
      <c r="M1211" s="20">
        <f>IF(A1211="","",IF(N(L1211)&gt;0,K1211/L1211,""))</f>
        <v/>
      </c>
      <c r="N1211" s="21">
        <f>IF(A1211="","",IF(N(L1211)&gt;0,SUMIFS('GSC current'!$L$2:$L$2001,'GSC current'!$I$2:$I$2001,B1211)/L1211,""))</f>
        <v/>
      </c>
      <c r="O1211">
        <f>IF(A1211="","",IFERROR(SUMIFS('GSC previous'!$J$2:$J$2001,'GSC previous'!$I$2:$I$2001,B1211),0))</f>
        <v/>
      </c>
      <c r="P1211" s="22">
        <f>IF(A1211="","",IF(N(O1211)&gt;0,(K1211-O1211)/O1211,""))</f>
        <v/>
      </c>
      <c r="Q1211">
        <f>IF(A1211="","",IFERROR(SUMIFS(GA4!$P$2:$P$2001,GA4!$O$2:$O$2001,B1211),0))</f>
        <v/>
      </c>
      <c r="R1211" s="23">
        <f>IF(A1211="","",IF(N(Q1211)&gt;0,SUMIFS(GA4!$Q$2:$Q$2001,GA4!$O$2:$O$2001,B1211)/Q1211,""))</f>
        <v/>
      </c>
      <c r="S1211">
        <f>IF(A1211="","",IFERROR(SUMIFS(GA4!$R$2:$R$2001,GA4!$O$2:$O$2001,B1211),0))</f>
        <v/>
      </c>
      <c r="T1211">
        <f>IF(A1211="","",IF(AND(ISNUMBER(F1211),LEFT(C1211&amp;"",1)="2"),IF(F1211&lt;Rules!$B$9,"Yes","No"),"No"))</f>
        <v/>
      </c>
      <c r="U1211">
        <f>IF(A1211="","",IF(AND(N(O1211)&gt;=Rules!$B$8,ISNUMBER(P1211)),IF(P1211&lt;=-Rules!$B$7,"Yes","No"),"No"))</f>
        <v/>
      </c>
      <c r="V1211">
        <f>IF(A1211="","",IF(AND(N(L1211)&gt;=Rules!$B$6,ISNUMBER(N1211)),IF(AND(N1211&gt;=Rules!$B$10,N1211&lt;=Rules!$B$11),"Yes","No"),"No"))</f>
        <v/>
      </c>
      <c r="W1211">
        <f>IF(A1211="","",IF(I1211&lt;&gt;"","Yes","No"))</f>
        <v/>
      </c>
      <c r="X1211">
        <f>IF(I1211="","",IF(SUMIFS($K$3:$K$2002,$A$3:$A$2002,SUBSTITUTE(SUBSTITUTE(I1211,"?","~?"),"*","~*"))&gt;N(K1211),"Yes","No"))</f>
        <v/>
      </c>
      <c r="Y1211">
        <f>IF(A1211="","",IF(N(S1211)&gt;0,"Yes","No"))</f>
        <v/>
      </c>
      <c r="Z1211">
        <f>IF(A1211="","",IF(AND(N(K1211)&lt;Rules!$B$5,N(L1211)&lt;Rules!$B$6,N(Q1211)&lt;Rules!$B$13,Y1211="No"),"Yes","No"))</f>
        <v/>
      </c>
      <c r="AA1211">
        <f>IF(A1211="","",IF(LEFT(C1211&amp;"",1)="3","Redirect",IF(OR(LEFT(C1211&amp;"",1)="4",LEFT(C1211&amp;"",1)="5"),IF(OR(N(K1211)&gt;0,N(AC1211)&gt;=Rules!$B$14),"Redirect","Prune"),IF(D1211="Non-Indexable","Keep",IF(AND(W1211="Yes",X1211="Yes",Y1211="No"),"Merge",IF(OR(U1211="Yes",V1211="Yes",AND(T1211="Yes",N(L1211)&gt;=Rules!$B$6)),"Update",IF(Z1211="Yes",IF(N(AC1211)&gt;=Rules!$B$14,"Redirect","Prune"),"Keep")))))))</f>
        <v/>
      </c>
      <c r="AB1211">
        <f>IF(A1211="","",IF(LEFT(C1211&amp;"",1)="3","Already redirects ("&amp;C1211&amp;"). Update internal links to point at the final URL.",IF(OR(LEFT(C1211&amp;"",1)="4",LEFT(C1211&amp;"",1)="5"),IF(AA1211="Redirect","Returns "&amp;C1211&amp;" but still has "&amp;N(K1211)&amp;" clicks and "&amp;N(AC1211)&amp;" referring domains. 301 it to the closest live page.","Returns "&amp;C1211&amp;" with no clicks or links. Remove internal links and let it 404 or 410."),IF(D1211="Non-Indexable","Non-indexable ("&amp;E1211&amp;"). Keep if that is intentional; otherwise fix the canonical or noindex.",IF(AA1211="Merge","Overlaps with "&amp;I1211&amp;IF(N(J1211)&gt;0," (similarity "&amp;TEXT(J1211,"0.00")&amp;")","")&amp;", which gets more clicks. Merge the useful parts into it and 301 this URL.",IF(AA1211="Update",MID(IF(U1211="Yes","; Clicks down "&amp;TEXT(-P1211,"0%")&amp;" on the previous period","")&amp;IF(V1211="Yes","; Average position "&amp;TEXT(N1211,"0.0")&amp;" on "&amp;TEXT(L1211,"#,##0")&amp;" impressions (striking distance)","")&amp;IF(AND(T1211="Yes",N(L1211)&gt;=Rules!$B$6),"; Thin ("&amp;F1211&amp;" words) but has search demand",""),3,400),IF(AA1211="Prune","Low value: "&amp;N(K1211)&amp;" clicks, "&amp;N(L1211)&amp;" impressions, "&amp;N(Q1211)&amp;" sessions, no key events. Remove or noindex it and update internal links.",IF(AA1211="Redirect","Low value but "&amp;N(AC1211)&amp;" referring domains. 301 it to the closest relevant page to keep those links.",IF(AND(Z1211="No",Y1211="Yes",N(K1211)&lt;Rules!$B$5),"Low search traffic but it converts (key events: "&amp;S1211&amp;"). Keep it and link to it.",IF(W1211="Yes","Stronger than the page it overlaps ("&amp;I1211&amp;"). Keep; merge that page into this one.","Healthy: "&amp;N(K1211)&amp;" clicks"&amp;IF(ISNUMBER(N1211),", average position "&amp;TEXT(N1211,"0.0"),"")&amp;". Keep and monitor."))))))))))</f>
        <v/>
      </c>
      <c r="AE1211">
        <f>IF(A1211="","",IF(AD1211&lt;&gt;"",AD1211,AA1211))</f>
        <v/>
      </c>
    </row>
    <row r="1212">
      <c r="A1212">
        <f>IF(Crawl!A1211="","",Crawl!A1211)</f>
        <v/>
      </c>
      <c r="B1212">
        <f>IF(A1212="","",Crawl!EC1211)</f>
        <v/>
      </c>
      <c r="C1212">
        <f>IF(A1212="","",IFERROR(INDEX(Crawl!$A1211:$DZ1211,1,Rules!$H$6),""))</f>
        <v/>
      </c>
      <c r="D1212">
        <f>IF(A1212="","",IFERROR(INDEX(Crawl!$A1211:$DZ1211,1,Rules!$H$7),"")&amp;"")</f>
        <v/>
      </c>
      <c r="E1212">
        <f>IF(A1212="","",IFERROR(INDEX(Crawl!$A1211:$DZ1211,1,Rules!$H$8),"")&amp;"")</f>
        <v/>
      </c>
      <c r="F1212">
        <f>IF(A1212="","",IFERROR(INDEX(Crawl!$A1211:$DZ1211,1,Rules!$H$9),""))</f>
        <v/>
      </c>
      <c r="G1212">
        <f>IF(A1212="","",IFERROR(INDEX(Crawl!$A1211:$DZ1211,1,Rules!$H$10),""))</f>
        <v/>
      </c>
      <c r="H1212">
        <f>IF(A1212="","",IFERROR(INDEX(Crawl!$A1211:$DZ1211,1,Rules!$H$12),""))</f>
        <v/>
      </c>
      <c r="I1212">
        <f>IF(A1212="","",IF(AND(N(H1212)&gt;0,IFERROR(INDEX(Crawl!$A1211:$DZ1211,1,Rules!$H$11),"")&amp;""&lt;&gt;""),IFERROR(INDEX(Crawl!$A1211:$DZ1211,1,Rules!$H$11),"")&amp;"",IF(AND(ISNUMBER(J1212),N(J1212)&gt;=Rules!$B$12,IFERROR(INDEX(Crawl!$A1211:$DZ1211,1,Rules!$H$13),"")&amp;""&lt;&gt;""),IFERROR(INDEX(Crawl!$A1211:$DZ1211,1,Rules!$H$13),"")&amp;"","")))</f>
        <v/>
      </c>
      <c r="J1212" s="19">
        <f>IF(A1212="","",IF(IFERROR(INDEX(Crawl!$A1211:$DZ1211,1,Rules!$H$14),"")&amp;""="","",IFERROR(INDEX(Crawl!$A1211:$DZ1211,1,Rules!$H$14),"")))</f>
        <v/>
      </c>
      <c r="K1212">
        <f>IF(A1212="","",IFERROR(SUMIFS('GSC current'!$J$2:$J$2001,'GSC current'!$I$2:$I$2001,B1212),0))</f>
        <v/>
      </c>
      <c r="L1212">
        <f>IF(A1212="","",IFERROR(SUMIFS('GSC current'!$K$2:$K$2001,'GSC current'!$I$2:$I$2001,B1212),0))</f>
        <v/>
      </c>
      <c r="M1212" s="20">
        <f>IF(A1212="","",IF(N(L1212)&gt;0,K1212/L1212,""))</f>
        <v/>
      </c>
      <c r="N1212" s="21">
        <f>IF(A1212="","",IF(N(L1212)&gt;0,SUMIFS('GSC current'!$L$2:$L$2001,'GSC current'!$I$2:$I$2001,B1212)/L1212,""))</f>
        <v/>
      </c>
      <c r="O1212">
        <f>IF(A1212="","",IFERROR(SUMIFS('GSC previous'!$J$2:$J$2001,'GSC previous'!$I$2:$I$2001,B1212),0))</f>
        <v/>
      </c>
      <c r="P1212" s="22">
        <f>IF(A1212="","",IF(N(O1212)&gt;0,(K1212-O1212)/O1212,""))</f>
        <v/>
      </c>
      <c r="Q1212">
        <f>IF(A1212="","",IFERROR(SUMIFS(GA4!$P$2:$P$2001,GA4!$O$2:$O$2001,B1212),0))</f>
        <v/>
      </c>
      <c r="R1212" s="23">
        <f>IF(A1212="","",IF(N(Q1212)&gt;0,SUMIFS(GA4!$Q$2:$Q$2001,GA4!$O$2:$O$2001,B1212)/Q1212,""))</f>
        <v/>
      </c>
      <c r="S1212">
        <f>IF(A1212="","",IFERROR(SUMIFS(GA4!$R$2:$R$2001,GA4!$O$2:$O$2001,B1212),0))</f>
        <v/>
      </c>
      <c r="T1212">
        <f>IF(A1212="","",IF(AND(ISNUMBER(F1212),LEFT(C1212&amp;"",1)="2"),IF(F1212&lt;Rules!$B$9,"Yes","No"),"No"))</f>
        <v/>
      </c>
      <c r="U1212">
        <f>IF(A1212="","",IF(AND(N(O1212)&gt;=Rules!$B$8,ISNUMBER(P1212)),IF(P1212&lt;=-Rules!$B$7,"Yes","No"),"No"))</f>
        <v/>
      </c>
      <c r="V1212">
        <f>IF(A1212="","",IF(AND(N(L1212)&gt;=Rules!$B$6,ISNUMBER(N1212)),IF(AND(N1212&gt;=Rules!$B$10,N1212&lt;=Rules!$B$11),"Yes","No"),"No"))</f>
        <v/>
      </c>
      <c r="W1212">
        <f>IF(A1212="","",IF(I1212&lt;&gt;"","Yes","No"))</f>
        <v/>
      </c>
      <c r="X1212">
        <f>IF(I1212="","",IF(SUMIFS($K$3:$K$2002,$A$3:$A$2002,SUBSTITUTE(SUBSTITUTE(I1212,"?","~?"),"*","~*"))&gt;N(K1212),"Yes","No"))</f>
        <v/>
      </c>
      <c r="Y1212">
        <f>IF(A1212="","",IF(N(S1212)&gt;0,"Yes","No"))</f>
        <v/>
      </c>
      <c r="Z1212">
        <f>IF(A1212="","",IF(AND(N(K1212)&lt;Rules!$B$5,N(L1212)&lt;Rules!$B$6,N(Q1212)&lt;Rules!$B$13,Y1212="No"),"Yes","No"))</f>
        <v/>
      </c>
      <c r="AA1212">
        <f>IF(A1212="","",IF(LEFT(C1212&amp;"",1)="3","Redirect",IF(OR(LEFT(C1212&amp;"",1)="4",LEFT(C1212&amp;"",1)="5"),IF(OR(N(K1212)&gt;0,N(AC1212)&gt;=Rules!$B$14),"Redirect","Prune"),IF(D1212="Non-Indexable","Keep",IF(AND(W1212="Yes",X1212="Yes",Y1212="No"),"Merge",IF(OR(U1212="Yes",V1212="Yes",AND(T1212="Yes",N(L1212)&gt;=Rules!$B$6)),"Update",IF(Z1212="Yes",IF(N(AC1212)&gt;=Rules!$B$14,"Redirect","Prune"),"Keep")))))))</f>
        <v/>
      </c>
      <c r="AB1212">
        <f>IF(A1212="","",IF(LEFT(C1212&amp;"",1)="3","Already redirects ("&amp;C1212&amp;"). Update internal links to point at the final URL.",IF(OR(LEFT(C1212&amp;"",1)="4",LEFT(C1212&amp;"",1)="5"),IF(AA1212="Redirect","Returns "&amp;C1212&amp;" but still has "&amp;N(K1212)&amp;" clicks and "&amp;N(AC1212)&amp;" referring domains. 301 it to the closest live page.","Returns "&amp;C1212&amp;" with no clicks or links. Remove internal links and let it 404 or 410."),IF(D1212="Non-Indexable","Non-indexable ("&amp;E1212&amp;"). Keep if that is intentional; otherwise fix the canonical or noindex.",IF(AA1212="Merge","Overlaps with "&amp;I1212&amp;IF(N(J1212)&gt;0," (similarity "&amp;TEXT(J1212,"0.00")&amp;")","")&amp;", which gets more clicks. Merge the useful parts into it and 301 this URL.",IF(AA1212="Update",MID(IF(U1212="Yes","; Clicks down "&amp;TEXT(-P1212,"0%")&amp;" on the previous period","")&amp;IF(V1212="Yes","; Average position "&amp;TEXT(N1212,"0.0")&amp;" on "&amp;TEXT(L1212,"#,##0")&amp;" impressions (striking distance)","")&amp;IF(AND(T1212="Yes",N(L1212)&gt;=Rules!$B$6),"; Thin ("&amp;F1212&amp;" words) but has search demand",""),3,400),IF(AA1212="Prune","Low value: "&amp;N(K1212)&amp;" clicks, "&amp;N(L1212)&amp;" impressions, "&amp;N(Q1212)&amp;" sessions, no key events. Remove or noindex it and update internal links.",IF(AA1212="Redirect","Low value but "&amp;N(AC1212)&amp;" referring domains. 301 it to the closest relevant page to keep those links.",IF(AND(Z1212="No",Y1212="Yes",N(K1212)&lt;Rules!$B$5),"Low search traffic but it converts (key events: "&amp;S1212&amp;"). Keep it and link to it.",IF(W1212="Yes","Stronger than the page it overlaps ("&amp;I1212&amp;"). Keep; merge that page into this one.","Healthy: "&amp;N(K1212)&amp;" clicks"&amp;IF(ISNUMBER(N1212),", average position "&amp;TEXT(N1212,"0.0"),"")&amp;". Keep and monitor."))))))))))</f>
        <v/>
      </c>
      <c r="AE1212">
        <f>IF(A1212="","",IF(AD1212&lt;&gt;"",AD1212,AA1212))</f>
        <v/>
      </c>
    </row>
    <row r="1213">
      <c r="A1213">
        <f>IF(Crawl!A1212="","",Crawl!A1212)</f>
        <v/>
      </c>
      <c r="B1213">
        <f>IF(A1213="","",Crawl!EC1212)</f>
        <v/>
      </c>
      <c r="C1213">
        <f>IF(A1213="","",IFERROR(INDEX(Crawl!$A1212:$DZ1212,1,Rules!$H$6),""))</f>
        <v/>
      </c>
      <c r="D1213">
        <f>IF(A1213="","",IFERROR(INDEX(Crawl!$A1212:$DZ1212,1,Rules!$H$7),"")&amp;"")</f>
        <v/>
      </c>
      <c r="E1213">
        <f>IF(A1213="","",IFERROR(INDEX(Crawl!$A1212:$DZ1212,1,Rules!$H$8),"")&amp;"")</f>
        <v/>
      </c>
      <c r="F1213">
        <f>IF(A1213="","",IFERROR(INDEX(Crawl!$A1212:$DZ1212,1,Rules!$H$9),""))</f>
        <v/>
      </c>
      <c r="G1213">
        <f>IF(A1213="","",IFERROR(INDEX(Crawl!$A1212:$DZ1212,1,Rules!$H$10),""))</f>
        <v/>
      </c>
      <c r="H1213">
        <f>IF(A1213="","",IFERROR(INDEX(Crawl!$A1212:$DZ1212,1,Rules!$H$12),""))</f>
        <v/>
      </c>
      <c r="I1213">
        <f>IF(A1213="","",IF(AND(N(H1213)&gt;0,IFERROR(INDEX(Crawl!$A1212:$DZ1212,1,Rules!$H$11),"")&amp;""&lt;&gt;""),IFERROR(INDEX(Crawl!$A1212:$DZ1212,1,Rules!$H$11),"")&amp;"",IF(AND(ISNUMBER(J1213),N(J1213)&gt;=Rules!$B$12,IFERROR(INDEX(Crawl!$A1212:$DZ1212,1,Rules!$H$13),"")&amp;""&lt;&gt;""),IFERROR(INDEX(Crawl!$A1212:$DZ1212,1,Rules!$H$13),"")&amp;"","")))</f>
        <v/>
      </c>
      <c r="J1213" s="19">
        <f>IF(A1213="","",IF(IFERROR(INDEX(Crawl!$A1212:$DZ1212,1,Rules!$H$14),"")&amp;""="","",IFERROR(INDEX(Crawl!$A1212:$DZ1212,1,Rules!$H$14),"")))</f>
        <v/>
      </c>
      <c r="K1213">
        <f>IF(A1213="","",IFERROR(SUMIFS('GSC current'!$J$2:$J$2001,'GSC current'!$I$2:$I$2001,B1213),0))</f>
        <v/>
      </c>
      <c r="L1213">
        <f>IF(A1213="","",IFERROR(SUMIFS('GSC current'!$K$2:$K$2001,'GSC current'!$I$2:$I$2001,B1213),0))</f>
        <v/>
      </c>
      <c r="M1213" s="20">
        <f>IF(A1213="","",IF(N(L1213)&gt;0,K1213/L1213,""))</f>
        <v/>
      </c>
      <c r="N1213" s="21">
        <f>IF(A1213="","",IF(N(L1213)&gt;0,SUMIFS('GSC current'!$L$2:$L$2001,'GSC current'!$I$2:$I$2001,B1213)/L1213,""))</f>
        <v/>
      </c>
      <c r="O1213">
        <f>IF(A1213="","",IFERROR(SUMIFS('GSC previous'!$J$2:$J$2001,'GSC previous'!$I$2:$I$2001,B1213),0))</f>
        <v/>
      </c>
      <c r="P1213" s="22">
        <f>IF(A1213="","",IF(N(O1213)&gt;0,(K1213-O1213)/O1213,""))</f>
        <v/>
      </c>
      <c r="Q1213">
        <f>IF(A1213="","",IFERROR(SUMIFS(GA4!$P$2:$P$2001,GA4!$O$2:$O$2001,B1213),0))</f>
        <v/>
      </c>
      <c r="R1213" s="23">
        <f>IF(A1213="","",IF(N(Q1213)&gt;0,SUMIFS(GA4!$Q$2:$Q$2001,GA4!$O$2:$O$2001,B1213)/Q1213,""))</f>
        <v/>
      </c>
      <c r="S1213">
        <f>IF(A1213="","",IFERROR(SUMIFS(GA4!$R$2:$R$2001,GA4!$O$2:$O$2001,B1213),0))</f>
        <v/>
      </c>
      <c r="T1213">
        <f>IF(A1213="","",IF(AND(ISNUMBER(F1213),LEFT(C1213&amp;"",1)="2"),IF(F1213&lt;Rules!$B$9,"Yes","No"),"No"))</f>
        <v/>
      </c>
      <c r="U1213">
        <f>IF(A1213="","",IF(AND(N(O1213)&gt;=Rules!$B$8,ISNUMBER(P1213)),IF(P1213&lt;=-Rules!$B$7,"Yes","No"),"No"))</f>
        <v/>
      </c>
      <c r="V1213">
        <f>IF(A1213="","",IF(AND(N(L1213)&gt;=Rules!$B$6,ISNUMBER(N1213)),IF(AND(N1213&gt;=Rules!$B$10,N1213&lt;=Rules!$B$11),"Yes","No"),"No"))</f>
        <v/>
      </c>
      <c r="W1213">
        <f>IF(A1213="","",IF(I1213&lt;&gt;"","Yes","No"))</f>
        <v/>
      </c>
      <c r="X1213">
        <f>IF(I1213="","",IF(SUMIFS($K$3:$K$2002,$A$3:$A$2002,SUBSTITUTE(SUBSTITUTE(I1213,"?","~?"),"*","~*"))&gt;N(K1213),"Yes","No"))</f>
        <v/>
      </c>
      <c r="Y1213">
        <f>IF(A1213="","",IF(N(S1213)&gt;0,"Yes","No"))</f>
        <v/>
      </c>
      <c r="Z1213">
        <f>IF(A1213="","",IF(AND(N(K1213)&lt;Rules!$B$5,N(L1213)&lt;Rules!$B$6,N(Q1213)&lt;Rules!$B$13,Y1213="No"),"Yes","No"))</f>
        <v/>
      </c>
      <c r="AA1213">
        <f>IF(A1213="","",IF(LEFT(C1213&amp;"",1)="3","Redirect",IF(OR(LEFT(C1213&amp;"",1)="4",LEFT(C1213&amp;"",1)="5"),IF(OR(N(K1213)&gt;0,N(AC1213)&gt;=Rules!$B$14),"Redirect","Prune"),IF(D1213="Non-Indexable","Keep",IF(AND(W1213="Yes",X1213="Yes",Y1213="No"),"Merge",IF(OR(U1213="Yes",V1213="Yes",AND(T1213="Yes",N(L1213)&gt;=Rules!$B$6)),"Update",IF(Z1213="Yes",IF(N(AC1213)&gt;=Rules!$B$14,"Redirect","Prune"),"Keep")))))))</f>
        <v/>
      </c>
      <c r="AB1213">
        <f>IF(A1213="","",IF(LEFT(C1213&amp;"",1)="3","Already redirects ("&amp;C1213&amp;"). Update internal links to point at the final URL.",IF(OR(LEFT(C1213&amp;"",1)="4",LEFT(C1213&amp;"",1)="5"),IF(AA1213="Redirect","Returns "&amp;C1213&amp;" but still has "&amp;N(K1213)&amp;" clicks and "&amp;N(AC1213)&amp;" referring domains. 301 it to the closest live page.","Returns "&amp;C1213&amp;" with no clicks or links. Remove internal links and let it 404 or 410."),IF(D1213="Non-Indexable","Non-indexable ("&amp;E1213&amp;"). Keep if that is intentional; otherwise fix the canonical or noindex.",IF(AA1213="Merge","Overlaps with "&amp;I1213&amp;IF(N(J1213)&gt;0," (similarity "&amp;TEXT(J1213,"0.00")&amp;")","")&amp;", which gets more clicks. Merge the useful parts into it and 301 this URL.",IF(AA1213="Update",MID(IF(U1213="Yes","; Clicks down "&amp;TEXT(-P1213,"0%")&amp;" on the previous period","")&amp;IF(V1213="Yes","; Average position "&amp;TEXT(N1213,"0.0")&amp;" on "&amp;TEXT(L1213,"#,##0")&amp;" impressions (striking distance)","")&amp;IF(AND(T1213="Yes",N(L1213)&gt;=Rules!$B$6),"; Thin ("&amp;F1213&amp;" words) but has search demand",""),3,400),IF(AA1213="Prune","Low value: "&amp;N(K1213)&amp;" clicks, "&amp;N(L1213)&amp;" impressions, "&amp;N(Q1213)&amp;" sessions, no key events. Remove or noindex it and update internal links.",IF(AA1213="Redirect","Low value but "&amp;N(AC1213)&amp;" referring domains. 301 it to the closest relevant page to keep those links.",IF(AND(Z1213="No",Y1213="Yes",N(K1213)&lt;Rules!$B$5),"Low search traffic but it converts (key events: "&amp;S1213&amp;"). Keep it and link to it.",IF(W1213="Yes","Stronger than the page it overlaps ("&amp;I1213&amp;"). Keep; merge that page into this one.","Healthy: "&amp;N(K1213)&amp;" clicks"&amp;IF(ISNUMBER(N1213),", average position "&amp;TEXT(N1213,"0.0"),"")&amp;". Keep and monitor."))))))))))</f>
        <v/>
      </c>
      <c r="AE1213">
        <f>IF(A1213="","",IF(AD1213&lt;&gt;"",AD1213,AA1213))</f>
        <v/>
      </c>
    </row>
    <row r="1214">
      <c r="A1214">
        <f>IF(Crawl!A1213="","",Crawl!A1213)</f>
        <v/>
      </c>
      <c r="B1214">
        <f>IF(A1214="","",Crawl!EC1213)</f>
        <v/>
      </c>
      <c r="C1214">
        <f>IF(A1214="","",IFERROR(INDEX(Crawl!$A1213:$DZ1213,1,Rules!$H$6),""))</f>
        <v/>
      </c>
      <c r="D1214">
        <f>IF(A1214="","",IFERROR(INDEX(Crawl!$A1213:$DZ1213,1,Rules!$H$7),"")&amp;"")</f>
        <v/>
      </c>
      <c r="E1214">
        <f>IF(A1214="","",IFERROR(INDEX(Crawl!$A1213:$DZ1213,1,Rules!$H$8),"")&amp;"")</f>
        <v/>
      </c>
      <c r="F1214">
        <f>IF(A1214="","",IFERROR(INDEX(Crawl!$A1213:$DZ1213,1,Rules!$H$9),""))</f>
        <v/>
      </c>
      <c r="G1214">
        <f>IF(A1214="","",IFERROR(INDEX(Crawl!$A1213:$DZ1213,1,Rules!$H$10),""))</f>
        <v/>
      </c>
      <c r="H1214">
        <f>IF(A1214="","",IFERROR(INDEX(Crawl!$A1213:$DZ1213,1,Rules!$H$12),""))</f>
        <v/>
      </c>
      <c r="I1214">
        <f>IF(A1214="","",IF(AND(N(H1214)&gt;0,IFERROR(INDEX(Crawl!$A1213:$DZ1213,1,Rules!$H$11),"")&amp;""&lt;&gt;""),IFERROR(INDEX(Crawl!$A1213:$DZ1213,1,Rules!$H$11),"")&amp;"",IF(AND(ISNUMBER(J1214),N(J1214)&gt;=Rules!$B$12,IFERROR(INDEX(Crawl!$A1213:$DZ1213,1,Rules!$H$13),"")&amp;""&lt;&gt;""),IFERROR(INDEX(Crawl!$A1213:$DZ1213,1,Rules!$H$13),"")&amp;"","")))</f>
        <v/>
      </c>
      <c r="J1214" s="19">
        <f>IF(A1214="","",IF(IFERROR(INDEX(Crawl!$A1213:$DZ1213,1,Rules!$H$14),"")&amp;""="","",IFERROR(INDEX(Crawl!$A1213:$DZ1213,1,Rules!$H$14),"")))</f>
        <v/>
      </c>
      <c r="K1214">
        <f>IF(A1214="","",IFERROR(SUMIFS('GSC current'!$J$2:$J$2001,'GSC current'!$I$2:$I$2001,B1214),0))</f>
        <v/>
      </c>
      <c r="L1214">
        <f>IF(A1214="","",IFERROR(SUMIFS('GSC current'!$K$2:$K$2001,'GSC current'!$I$2:$I$2001,B1214),0))</f>
        <v/>
      </c>
      <c r="M1214" s="20">
        <f>IF(A1214="","",IF(N(L1214)&gt;0,K1214/L1214,""))</f>
        <v/>
      </c>
      <c r="N1214" s="21">
        <f>IF(A1214="","",IF(N(L1214)&gt;0,SUMIFS('GSC current'!$L$2:$L$2001,'GSC current'!$I$2:$I$2001,B1214)/L1214,""))</f>
        <v/>
      </c>
      <c r="O1214">
        <f>IF(A1214="","",IFERROR(SUMIFS('GSC previous'!$J$2:$J$2001,'GSC previous'!$I$2:$I$2001,B1214),0))</f>
        <v/>
      </c>
      <c r="P1214" s="22">
        <f>IF(A1214="","",IF(N(O1214)&gt;0,(K1214-O1214)/O1214,""))</f>
        <v/>
      </c>
      <c r="Q1214">
        <f>IF(A1214="","",IFERROR(SUMIFS(GA4!$P$2:$P$2001,GA4!$O$2:$O$2001,B1214),0))</f>
        <v/>
      </c>
      <c r="R1214" s="23">
        <f>IF(A1214="","",IF(N(Q1214)&gt;0,SUMIFS(GA4!$Q$2:$Q$2001,GA4!$O$2:$O$2001,B1214)/Q1214,""))</f>
        <v/>
      </c>
      <c r="S1214">
        <f>IF(A1214="","",IFERROR(SUMIFS(GA4!$R$2:$R$2001,GA4!$O$2:$O$2001,B1214),0))</f>
        <v/>
      </c>
      <c r="T1214">
        <f>IF(A1214="","",IF(AND(ISNUMBER(F1214),LEFT(C1214&amp;"",1)="2"),IF(F1214&lt;Rules!$B$9,"Yes","No"),"No"))</f>
        <v/>
      </c>
      <c r="U1214">
        <f>IF(A1214="","",IF(AND(N(O1214)&gt;=Rules!$B$8,ISNUMBER(P1214)),IF(P1214&lt;=-Rules!$B$7,"Yes","No"),"No"))</f>
        <v/>
      </c>
      <c r="V1214">
        <f>IF(A1214="","",IF(AND(N(L1214)&gt;=Rules!$B$6,ISNUMBER(N1214)),IF(AND(N1214&gt;=Rules!$B$10,N1214&lt;=Rules!$B$11),"Yes","No"),"No"))</f>
        <v/>
      </c>
      <c r="W1214">
        <f>IF(A1214="","",IF(I1214&lt;&gt;"","Yes","No"))</f>
        <v/>
      </c>
      <c r="X1214">
        <f>IF(I1214="","",IF(SUMIFS($K$3:$K$2002,$A$3:$A$2002,SUBSTITUTE(SUBSTITUTE(I1214,"?","~?"),"*","~*"))&gt;N(K1214),"Yes","No"))</f>
        <v/>
      </c>
      <c r="Y1214">
        <f>IF(A1214="","",IF(N(S1214)&gt;0,"Yes","No"))</f>
        <v/>
      </c>
      <c r="Z1214">
        <f>IF(A1214="","",IF(AND(N(K1214)&lt;Rules!$B$5,N(L1214)&lt;Rules!$B$6,N(Q1214)&lt;Rules!$B$13,Y1214="No"),"Yes","No"))</f>
        <v/>
      </c>
      <c r="AA1214">
        <f>IF(A1214="","",IF(LEFT(C1214&amp;"",1)="3","Redirect",IF(OR(LEFT(C1214&amp;"",1)="4",LEFT(C1214&amp;"",1)="5"),IF(OR(N(K1214)&gt;0,N(AC1214)&gt;=Rules!$B$14),"Redirect","Prune"),IF(D1214="Non-Indexable","Keep",IF(AND(W1214="Yes",X1214="Yes",Y1214="No"),"Merge",IF(OR(U1214="Yes",V1214="Yes",AND(T1214="Yes",N(L1214)&gt;=Rules!$B$6)),"Update",IF(Z1214="Yes",IF(N(AC1214)&gt;=Rules!$B$14,"Redirect","Prune"),"Keep")))))))</f>
        <v/>
      </c>
      <c r="AB1214">
        <f>IF(A1214="","",IF(LEFT(C1214&amp;"",1)="3","Already redirects ("&amp;C1214&amp;"). Update internal links to point at the final URL.",IF(OR(LEFT(C1214&amp;"",1)="4",LEFT(C1214&amp;"",1)="5"),IF(AA1214="Redirect","Returns "&amp;C1214&amp;" but still has "&amp;N(K1214)&amp;" clicks and "&amp;N(AC1214)&amp;" referring domains. 301 it to the closest live page.","Returns "&amp;C1214&amp;" with no clicks or links. Remove internal links and let it 404 or 410."),IF(D1214="Non-Indexable","Non-indexable ("&amp;E1214&amp;"). Keep if that is intentional; otherwise fix the canonical or noindex.",IF(AA1214="Merge","Overlaps with "&amp;I1214&amp;IF(N(J1214)&gt;0," (similarity "&amp;TEXT(J1214,"0.00")&amp;")","")&amp;", which gets more clicks. Merge the useful parts into it and 301 this URL.",IF(AA1214="Update",MID(IF(U1214="Yes","; Clicks down "&amp;TEXT(-P1214,"0%")&amp;" on the previous period","")&amp;IF(V1214="Yes","; Average position "&amp;TEXT(N1214,"0.0")&amp;" on "&amp;TEXT(L1214,"#,##0")&amp;" impressions (striking distance)","")&amp;IF(AND(T1214="Yes",N(L1214)&gt;=Rules!$B$6),"; Thin ("&amp;F1214&amp;" words) but has search demand",""),3,400),IF(AA1214="Prune","Low value: "&amp;N(K1214)&amp;" clicks, "&amp;N(L1214)&amp;" impressions, "&amp;N(Q1214)&amp;" sessions, no key events. Remove or noindex it and update internal links.",IF(AA1214="Redirect","Low value but "&amp;N(AC1214)&amp;" referring domains. 301 it to the closest relevant page to keep those links.",IF(AND(Z1214="No",Y1214="Yes",N(K1214)&lt;Rules!$B$5),"Low search traffic but it converts (key events: "&amp;S1214&amp;"). Keep it and link to it.",IF(W1214="Yes","Stronger than the page it overlaps ("&amp;I1214&amp;"). Keep; merge that page into this one.","Healthy: "&amp;N(K1214)&amp;" clicks"&amp;IF(ISNUMBER(N1214),", average position "&amp;TEXT(N1214,"0.0"),"")&amp;". Keep and monitor."))))))))))</f>
        <v/>
      </c>
      <c r="AE1214">
        <f>IF(A1214="","",IF(AD1214&lt;&gt;"",AD1214,AA1214))</f>
        <v/>
      </c>
    </row>
    <row r="1215">
      <c r="A1215">
        <f>IF(Crawl!A1214="","",Crawl!A1214)</f>
        <v/>
      </c>
      <c r="B1215">
        <f>IF(A1215="","",Crawl!EC1214)</f>
        <v/>
      </c>
      <c r="C1215">
        <f>IF(A1215="","",IFERROR(INDEX(Crawl!$A1214:$DZ1214,1,Rules!$H$6),""))</f>
        <v/>
      </c>
      <c r="D1215">
        <f>IF(A1215="","",IFERROR(INDEX(Crawl!$A1214:$DZ1214,1,Rules!$H$7),"")&amp;"")</f>
        <v/>
      </c>
      <c r="E1215">
        <f>IF(A1215="","",IFERROR(INDEX(Crawl!$A1214:$DZ1214,1,Rules!$H$8),"")&amp;"")</f>
        <v/>
      </c>
      <c r="F1215">
        <f>IF(A1215="","",IFERROR(INDEX(Crawl!$A1214:$DZ1214,1,Rules!$H$9),""))</f>
        <v/>
      </c>
      <c r="G1215">
        <f>IF(A1215="","",IFERROR(INDEX(Crawl!$A1214:$DZ1214,1,Rules!$H$10),""))</f>
        <v/>
      </c>
      <c r="H1215">
        <f>IF(A1215="","",IFERROR(INDEX(Crawl!$A1214:$DZ1214,1,Rules!$H$12),""))</f>
        <v/>
      </c>
      <c r="I1215">
        <f>IF(A1215="","",IF(AND(N(H1215)&gt;0,IFERROR(INDEX(Crawl!$A1214:$DZ1214,1,Rules!$H$11),"")&amp;""&lt;&gt;""),IFERROR(INDEX(Crawl!$A1214:$DZ1214,1,Rules!$H$11),"")&amp;"",IF(AND(ISNUMBER(J1215),N(J1215)&gt;=Rules!$B$12,IFERROR(INDEX(Crawl!$A1214:$DZ1214,1,Rules!$H$13),"")&amp;""&lt;&gt;""),IFERROR(INDEX(Crawl!$A1214:$DZ1214,1,Rules!$H$13),"")&amp;"","")))</f>
        <v/>
      </c>
      <c r="J1215" s="19">
        <f>IF(A1215="","",IF(IFERROR(INDEX(Crawl!$A1214:$DZ1214,1,Rules!$H$14),"")&amp;""="","",IFERROR(INDEX(Crawl!$A1214:$DZ1214,1,Rules!$H$14),"")))</f>
        <v/>
      </c>
      <c r="K1215">
        <f>IF(A1215="","",IFERROR(SUMIFS('GSC current'!$J$2:$J$2001,'GSC current'!$I$2:$I$2001,B1215),0))</f>
        <v/>
      </c>
      <c r="L1215">
        <f>IF(A1215="","",IFERROR(SUMIFS('GSC current'!$K$2:$K$2001,'GSC current'!$I$2:$I$2001,B1215),0))</f>
        <v/>
      </c>
      <c r="M1215" s="20">
        <f>IF(A1215="","",IF(N(L1215)&gt;0,K1215/L1215,""))</f>
        <v/>
      </c>
      <c r="N1215" s="21">
        <f>IF(A1215="","",IF(N(L1215)&gt;0,SUMIFS('GSC current'!$L$2:$L$2001,'GSC current'!$I$2:$I$2001,B1215)/L1215,""))</f>
        <v/>
      </c>
      <c r="O1215">
        <f>IF(A1215="","",IFERROR(SUMIFS('GSC previous'!$J$2:$J$2001,'GSC previous'!$I$2:$I$2001,B1215),0))</f>
        <v/>
      </c>
      <c r="P1215" s="22">
        <f>IF(A1215="","",IF(N(O1215)&gt;0,(K1215-O1215)/O1215,""))</f>
        <v/>
      </c>
      <c r="Q1215">
        <f>IF(A1215="","",IFERROR(SUMIFS(GA4!$P$2:$P$2001,GA4!$O$2:$O$2001,B1215),0))</f>
        <v/>
      </c>
      <c r="R1215" s="23">
        <f>IF(A1215="","",IF(N(Q1215)&gt;0,SUMIFS(GA4!$Q$2:$Q$2001,GA4!$O$2:$O$2001,B1215)/Q1215,""))</f>
        <v/>
      </c>
      <c r="S1215">
        <f>IF(A1215="","",IFERROR(SUMIFS(GA4!$R$2:$R$2001,GA4!$O$2:$O$2001,B1215),0))</f>
        <v/>
      </c>
      <c r="T1215">
        <f>IF(A1215="","",IF(AND(ISNUMBER(F1215),LEFT(C1215&amp;"",1)="2"),IF(F1215&lt;Rules!$B$9,"Yes","No"),"No"))</f>
        <v/>
      </c>
      <c r="U1215">
        <f>IF(A1215="","",IF(AND(N(O1215)&gt;=Rules!$B$8,ISNUMBER(P1215)),IF(P1215&lt;=-Rules!$B$7,"Yes","No"),"No"))</f>
        <v/>
      </c>
      <c r="V1215">
        <f>IF(A1215="","",IF(AND(N(L1215)&gt;=Rules!$B$6,ISNUMBER(N1215)),IF(AND(N1215&gt;=Rules!$B$10,N1215&lt;=Rules!$B$11),"Yes","No"),"No"))</f>
        <v/>
      </c>
      <c r="W1215">
        <f>IF(A1215="","",IF(I1215&lt;&gt;"","Yes","No"))</f>
        <v/>
      </c>
      <c r="X1215">
        <f>IF(I1215="","",IF(SUMIFS($K$3:$K$2002,$A$3:$A$2002,SUBSTITUTE(SUBSTITUTE(I1215,"?","~?"),"*","~*"))&gt;N(K1215),"Yes","No"))</f>
        <v/>
      </c>
      <c r="Y1215">
        <f>IF(A1215="","",IF(N(S1215)&gt;0,"Yes","No"))</f>
        <v/>
      </c>
      <c r="Z1215">
        <f>IF(A1215="","",IF(AND(N(K1215)&lt;Rules!$B$5,N(L1215)&lt;Rules!$B$6,N(Q1215)&lt;Rules!$B$13,Y1215="No"),"Yes","No"))</f>
        <v/>
      </c>
      <c r="AA1215">
        <f>IF(A1215="","",IF(LEFT(C1215&amp;"",1)="3","Redirect",IF(OR(LEFT(C1215&amp;"",1)="4",LEFT(C1215&amp;"",1)="5"),IF(OR(N(K1215)&gt;0,N(AC1215)&gt;=Rules!$B$14),"Redirect","Prune"),IF(D1215="Non-Indexable","Keep",IF(AND(W1215="Yes",X1215="Yes",Y1215="No"),"Merge",IF(OR(U1215="Yes",V1215="Yes",AND(T1215="Yes",N(L1215)&gt;=Rules!$B$6)),"Update",IF(Z1215="Yes",IF(N(AC1215)&gt;=Rules!$B$14,"Redirect","Prune"),"Keep")))))))</f>
        <v/>
      </c>
      <c r="AB1215">
        <f>IF(A1215="","",IF(LEFT(C1215&amp;"",1)="3","Already redirects ("&amp;C1215&amp;"). Update internal links to point at the final URL.",IF(OR(LEFT(C1215&amp;"",1)="4",LEFT(C1215&amp;"",1)="5"),IF(AA1215="Redirect","Returns "&amp;C1215&amp;" but still has "&amp;N(K1215)&amp;" clicks and "&amp;N(AC1215)&amp;" referring domains. 301 it to the closest live page.","Returns "&amp;C1215&amp;" with no clicks or links. Remove internal links and let it 404 or 410."),IF(D1215="Non-Indexable","Non-indexable ("&amp;E1215&amp;"). Keep if that is intentional; otherwise fix the canonical or noindex.",IF(AA1215="Merge","Overlaps with "&amp;I1215&amp;IF(N(J1215)&gt;0," (similarity "&amp;TEXT(J1215,"0.00")&amp;")","")&amp;", which gets more clicks. Merge the useful parts into it and 301 this URL.",IF(AA1215="Update",MID(IF(U1215="Yes","; Clicks down "&amp;TEXT(-P1215,"0%")&amp;" on the previous period","")&amp;IF(V1215="Yes","; Average position "&amp;TEXT(N1215,"0.0")&amp;" on "&amp;TEXT(L1215,"#,##0")&amp;" impressions (striking distance)","")&amp;IF(AND(T1215="Yes",N(L1215)&gt;=Rules!$B$6),"; Thin ("&amp;F1215&amp;" words) but has search demand",""),3,400),IF(AA1215="Prune","Low value: "&amp;N(K1215)&amp;" clicks, "&amp;N(L1215)&amp;" impressions, "&amp;N(Q1215)&amp;" sessions, no key events. Remove or noindex it and update internal links.",IF(AA1215="Redirect","Low value but "&amp;N(AC1215)&amp;" referring domains. 301 it to the closest relevant page to keep those links.",IF(AND(Z1215="No",Y1215="Yes",N(K1215)&lt;Rules!$B$5),"Low search traffic but it converts (key events: "&amp;S1215&amp;"). Keep it and link to it.",IF(W1215="Yes","Stronger than the page it overlaps ("&amp;I1215&amp;"). Keep; merge that page into this one.","Healthy: "&amp;N(K1215)&amp;" clicks"&amp;IF(ISNUMBER(N1215),", average position "&amp;TEXT(N1215,"0.0"),"")&amp;". Keep and monitor."))))))))))</f>
        <v/>
      </c>
      <c r="AE1215">
        <f>IF(A1215="","",IF(AD1215&lt;&gt;"",AD1215,AA1215))</f>
        <v/>
      </c>
    </row>
    <row r="1216">
      <c r="A1216">
        <f>IF(Crawl!A1215="","",Crawl!A1215)</f>
        <v/>
      </c>
      <c r="B1216">
        <f>IF(A1216="","",Crawl!EC1215)</f>
        <v/>
      </c>
      <c r="C1216">
        <f>IF(A1216="","",IFERROR(INDEX(Crawl!$A1215:$DZ1215,1,Rules!$H$6),""))</f>
        <v/>
      </c>
      <c r="D1216">
        <f>IF(A1216="","",IFERROR(INDEX(Crawl!$A1215:$DZ1215,1,Rules!$H$7),"")&amp;"")</f>
        <v/>
      </c>
      <c r="E1216">
        <f>IF(A1216="","",IFERROR(INDEX(Crawl!$A1215:$DZ1215,1,Rules!$H$8),"")&amp;"")</f>
        <v/>
      </c>
      <c r="F1216">
        <f>IF(A1216="","",IFERROR(INDEX(Crawl!$A1215:$DZ1215,1,Rules!$H$9),""))</f>
        <v/>
      </c>
      <c r="G1216">
        <f>IF(A1216="","",IFERROR(INDEX(Crawl!$A1215:$DZ1215,1,Rules!$H$10),""))</f>
        <v/>
      </c>
      <c r="H1216">
        <f>IF(A1216="","",IFERROR(INDEX(Crawl!$A1215:$DZ1215,1,Rules!$H$12),""))</f>
        <v/>
      </c>
      <c r="I1216">
        <f>IF(A1216="","",IF(AND(N(H1216)&gt;0,IFERROR(INDEX(Crawl!$A1215:$DZ1215,1,Rules!$H$11),"")&amp;""&lt;&gt;""),IFERROR(INDEX(Crawl!$A1215:$DZ1215,1,Rules!$H$11),"")&amp;"",IF(AND(ISNUMBER(J1216),N(J1216)&gt;=Rules!$B$12,IFERROR(INDEX(Crawl!$A1215:$DZ1215,1,Rules!$H$13),"")&amp;""&lt;&gt;""),IFERROR(INDEX(Crawl!$A1215:$DZ1215,1,Rules!$H$13),"")&amp;"","")))</f>
        <v/>
      </c>
      <c r="J1216" s="19">
        <f>IF(A1216="","",IF(IFERROR(INDEX(Crawl!$A1215:$DZ1215,1,Rules!$H$14),"")&amp;""="","",IFERROR(INDEX(Crawl!$A1215:$DZ1215,1,Rules!$H$14),"")))</f>
        <v/>
      </c>
      <c r="K1216">
        <f>IF(A1216="","",IFERROR(SUMIFS('GSC current'!$J$2:$J$2001,'GSC current'!$I$2:$I$2001,B1216),0))</f>
        <v/>
      </c>
      <c r="L1216">
        <f>IF(A1216="","",IFERROR(SUMIFS('GSC current'!$K$2:$K$2001,'GSC current'!$I$2:$I$2001,B1216),0))</f>
        <v/>
      </c>
      <c r="M1216" s="20">
        <f>IF(A1216="","",IF(N(L1216)&gt;0,K1216/L1216,""))</f>
        <v/>
      </c>
      <c r="N1216" s="21">
        <f>IF(A1216="","",IF(N(L1216)&gt;0,SUMIFS('GSC current'!$L$2:$L$2001,'GSC current'!$I$2:$I$2001,B1216)/L1216,""))</f>
        <v/>
      </c>
      <c r="O1216">
        <f>IF(A1216="","",IFERROR(SUMIFS('GSC previous'!$J$2:$J$2001,'GSC previous'!$I$2:$I$2001,B1216),0))</f>
        <v/>
      </c>
      <c r="P1216" s="22">
        <f>IF(A1216="","",IF(N(O1216)&gt;0,(K1216-O1216)/O1216,""))</f>
        <v/>
      </c>
      <c r="Q1216">
        <f>IF(A1216="","",IFERROR(SUMIFS(GA4!$P$2:$P$2001,GA4!$O$2:$O$2001,B1216),0))</f>
        <v/>
      </c>
      <c r="R1216" s="23">
        <f>IF(A1216="","",IF(N(Q1216)&gt;0,SUMIFS(GA4!$Q$2:$Q$2001,GA4!$O$2:$O$2001,B1216)/Q1216,""))</f>
        <v/>
      </c>
      <c r="S1216">
        <f>IF(A1216="","",IFERROR(SUMIFS(GA4!$R$2:$R$2001,GA4!$O$2:$O$2001,B1216),0))</f>
        <v/>
      </c>
      <c r="T1216">
        <f>IF(A1216="","",IF(AND(ISNUMBER(F1216),LEFT(C1216&amp;"",1)="2"),IF(F1216&lt;Rules!$B$9,"Yes","No"),"No"))</f>
        <v/>
      </c>
      <c r="U1216">
        <f>IF(A1216="","",IF(AND(N(O1216)&gt;=Rules!$B$8,ISNUMBER(P1216)),IF(P1216&lt;=-Rules!$B$7,"Yes","No"),"No"))</f>
        <v/>
      </c>
      <c r="V1216">
        <f>IF(A1216="","",IF(AND(N(L1216)&gt;=Rules!$B$6,ISNUMBER(N1216)),IF(AND(N1216&gt;=Rules!$B$10,N1216&lt;=Rules!$B$11),"Yes","No"),"No"))</f>
        <v/>
      </c>
      <c r="W1216">
        <f>IF(A1216="","",IF(I1216&lt;&gt;"","Yes","No"))</f>
        <v/>
      </c>
      <c r="X1216">
        <f>IF(I1216="","",IF(SUMIFS($K$3:$K$2002,$A$3:$A$2002,SUBSTITUTE(SUBSTITUTE(I1216,"?","~?"),"*","~*"))&gt;N(K1216),"Yes","No"))</f>
        <v/>
      </c>
      <c r="Y1216">
        <f>IF(A1216="","",IF(N(S1216)&gt;0,"Yes","No"))</f>
        <v/>
      </c>
      <c r="Z1216">
        <f>IF(A1216="","",IF(AND(N(K1216)&lt;Rules!$B$5,N(L1216)&lt;Rules!$B$6,N(Q1216)&lt;Rules!$B$13,Y1216="No"),"Yes","No"))</f>
        <v/>
      </c>
      <c r="AA1216">
        <f>IF(A1216="","",IF(LEFT(C1216&amp;"",1)="3","Redirect",IF(OR(LEFT(C1216&amp;"",1)="4",LEFT(C1216&amp;"",1)="5"),IF(OR(N(K1216)&gt;0,N(AC1216)&gt;=Rules!$B$14),"Redirect","Prune"),IF(D1216="Non-Indexable","Keep",IF(AND(W1216="Yes",X1216="Yes",Y1216="No"),"Merge",IF(OR(U1216="Yes",V1216="Yes",AND(T1216="Yes",N(L1216)&gt;=Rules!$B$6)),"Update",IF(Z1216="Yes",IF(N(AC1216)&gt;=Rules!$B$14,"Redirect","Prune"),"Keep")))))))</f>
        <v/>
      </c>
      <c r="AB1216">
        <f>IF(A1216="","",IF(LEFT(C1216&amp;"",1)="3","Already redirects ("&amp;C1216&amp;"). Update internal links to point at the final URL.",IF(OR(LEFT(C1216&amp;"",1)="4",LEFT(C1216&amp;"",1)="5"),IF(AA1216="Redirect","Returns "&amp;C1216&amp;" but still has "&amp;N(K1216)&amp;" clicks and "&amp;N(AC1216)&amp;" referring domains. 301 it to the closest live page.","Returns "&amp;C1216&amp;" with no clicks or links. Remove internal links and let it 404 or 410."),IF(D1216="Non-Indexable","Non-indexable ("&amp;E1216&amp;"). Keep if that is intentional; otherwise fix the canonical or noindex.",IF(AA1216="Merge","Overlaps with "&amp;I1216&amp;IF(N(J1216)&gt;0," (similarity "&amp;TEXT(J1216,"0.00")&amp;")","")&amp;", which gets more clicks. Merge the useful parts into it and 301 this URL.",IF(AA1216="Update",MID(IF(U1216="Yes","; Clicks down "&amp;TEXT(-P1216,"0%")&amp;" on the previous period","")&amp;IF(V1216="Yes","; Average position "&amp;TEXT(N1216,"0.0")&amp;" on "&amp;TEXT(L1216,"#,##0")&amp;" impressions (striking distance)","")&amp;IF(AND(T1216="Yes",N(L1216)&gt;=Rules!$B$6),"; Thin ("&amp;F1216&amp;" words) but has search demand",""),3,400),IF(AA1216="Prune","Low value: "&amp;N(K1216)&amp;" clicks, "&amp;N(L1216)&amp;" impressions, "&amp;N(Q1216)&amp;" sessions, no key events. Remove or noindex it and update internal links.",IF(AA1216="Redirect","Low value but "&amp;N(AC1216)&amp;" referring domains. 301 it to the closest relevant page to keep those links.",IF(AND(Z1216="No",Y1216="Yes",N(K1216)&lt;Rules!$B$5),"Low search traffic but it converts (key events: "&amp;S1216&amp;"). Keep it and link to it.",IF(W1216="Yes","Stronger than the page it overlaps ("&amp;I1216&amp;"). Keep; merge that page into this one.","Healthy: "&amp;N(K1216)&amp;" clicks"&amp;IF(ISNUMBER(N1216),", average position "&amp;TEXT(N1216,"0.0"),"")&amp;". Keep and monitor."))))))))))</f>
        <v/>
      </c>
      <c r="AE1216">
        <f>IF(A1216="","",IF(AD1216&lt;&gt;"",AD1216,AA1216))</f>
        <v/>
      </c>
    </row>
    <row r="1217">
      <c r="A1217">
        <f>IF(Crawl!A1216="","",Crawl!A1216)</f>
        <v/>
      </c>
      <c r="B1217">
        <f>IF(A1217="","",Crawl!EC1216)</f>
        <v/>
      </c>
      <c r="C1217">
        <f>IF(A1217="","",IFERROR(INDEX(Crawl!$A1216:$DZ1216,1,Rules!$H$6),""))</f>
        <v/>
      </c>
      <c r="D1217">
        <f>IF(A1217="","",IFERROR(INDEX(Crawl!$A1216:$DZ1216,1,Rules!$H$7),"")&amp;"")</f>
        <v/>
      </c>
      <c r="E1217">
        <f>IF(A1217="","",IFERROR(INDEX(Crawl!$A1216:$DZ1216,1,Rules!$H$8),"")&amp;"")</f>
        <v/>
      </c>
      <c r="F1217">
        <f>IF(A1217="","",IFERROR(INDEX(Crawl!$A1216:$DZ1216,1,Rules!$H$9),""))</f>
        <v/>
      </c>
      <c r="G1217">
        <f>IF(A1217="","",IFERROR(INDEX(Crawl!$A1216:$DZ1216,1,Rules!$H$10),""))</f>
        <v/>
      </c>
      <c r="H1217">
        <f>IF(A1217="","",IFERROR(INDEX(Crawl!$A1216:$DZ1216,1,Rules!$H$12),""))</f>
        <v/>
      </c>
      <c r="I1217">
        <f>IF(A1217="","",IF(AND(N(H1217)&gt;0,IFERROR(INDEX(Crawl!$A1216:$DZ1216,1,Rules!$H$11),"")&amp;""&lt;&gt;""),IFERROR(INDEX(Crawl!$A1216:$DZ1216,1,Rules!$H$11),"")&amp;"",IF(AND(ISNUMBER(J1217),N(J1217)&gt;=Rules!$B$12,IFERROR(INDEX(Crawl!$A1216:$DZ1216,1,Rules!$H$13),"")&amp;""&lt;&gt;""),IFERROR(INDEX(Crawl!$A1216:$DZ1216,1,Rules!$H$13),"")&amp;"","")))</f>
        <v/>
      </c>
      <c r="J1217" s="19">
        <f>IF(A1217="","",IF(IFERROR(INDEX(Crawl!$A1216:$DZ1216,1,Rules!$H$14),"")&amp;""="","",IFERROR(INDEX(Crawl!$A1216:$DZ1216,1,Rules!$H$14),"")))</f>
        <v/>
      </c>
      <c r="K1217">
        <f>IF(A1217="","",IFERROR(SUMIFS('GSC current'!$J$2:$J$2001,'GSC current'!$I$2:$I$2001,B1217),0))</f>
        <v/>
      </c>
      <c r="L1217">
        <f>IF(A1217="","",IFERROR(SUMIFS('GSC current'!$K$2:$K$2001,'GSC current'!$I$2:$I$2001,B1217),0))</f>
        <v/>
      </c>
      <c r="M1217" s="20">
        <f>IF(A1217="","",IF(N(L1217)&gt;0,K1217/L1217,""))</f>
        <v/>
      </c>
      <c r="N1217" s="21">
        <f>IF(A1217="","",IF(N(L1217)&gt;0,SUMIFS('GSC current'!$L$2:$L$2001,'GSC current'!$I$2:$I$2001,B1217)/L1217,""))</f>
        <v/>
      </c>
      <c r="O1217">
        <f>IF(A1217="","",IFERROR(SUMIFS('GSC previous'!$J$2:$J$2001,'GSC previous'!$I$2:$I$2001,B1217),0))</f>
        <v/>
      </c>
      <c r="P1217" s="22">
        <f>IF(A1217="","",IF(N(O1217)&gt;0,(K1217-O1217)/O1217,""))</f>
        <v/>
      </c>
      <c r="Q1217">
        <f>IF(A1217="","",IFERROR(SUMIFS(GA4!$P$2:$P$2001,GA4!$O$2:$O$2001,B1217),0))</f>
        <v/>
      </c>
      <c r="R1217" s="23">
        <f>IF(A1217="","",IF(N(Q1217)&gt;0,SUMIFS(GA4!$Q$2:$Q$2001,GA4!$O$2:$O$2001,B1217)/Q1217,""))</f>
        <v/>
      </c>
      <c r="S1217">
        <f>IF(A1217="","",IFERROR(SUMIFS(GA4!$R$2:$R$2001,GA4!$O$2:$O$2001,B1217),0))</f>
        <v/>
      </c>
      <c r="T1217">
        <f>IF(A1217="","",IF(AND(ISNUMBER(F1217),LEFT(C1217&amp;"",1)="2"),IF(F1217&lt;Rules!$B$9,"Yes","No"),"No"))</f>
        <v/>
      </c>
      <c r="U1217">
        <f>IF(A1217="","",IF(AND(N(O1217)&gt;=Rules!$B$8,ISNUMBER(P1217)),IF(P1217&lt;=-Rules!$B$7,"Yes","No"),"No"))</f>
        <v/>
      </c>
      <c r="V1217">
        <f>IF(A1217="","",IF(AND(N(L1217)&gt;=Rules!$B$6,ISNUMBER(N1217)),IF(AND(N1217&gt;=Rules!$B$10,N1217&lt;=Rules!$B$11),"Yes","No"),"No"))</f>
        <v/>
      </c>
      <c r="W1217">
        <f>IF(A1217="","",IF(I1217&lt;&gt;"","Yes","No"))</f>
        <v/>
      </c>
      <c r="X1217">
        <f>IF(I1217="","",IF(SUMIFS($K$3:$K$2002,$A$3:$A$2002,SUBSTITUTE(SUBSTITUTE(I1217,"?","~?"),"*","~*"))&gt;N(K1217),"Yes","No"))</f>
        <v/>
      </c>
      <c r="Y1217">
        <f>IF(A1217="","",IF(N(S1217)&gt;0,"Yes","No"))</f>
        <v/>
      </c>
      <c r="Z1217">
        <f>IF(A1217="","",IF(AND(N(K1217)&lt;Rules!$B$5,N(L1217)&lt;Rules!$B$6,N(Q1217)&lt;Rules!$B$13,Y1217="No"),"Yes","No"))</f>
        <v/>
      </c>
      <c r="AA1217">
        <f>IF(A1217="","",IF(LEFT(C1217&amp;"",1)="3","Redirect",IF(OR(LEFT(C1217&amp;"",1)="4",LEFT(C1217&amp;"",1)="5"),IF(OR(N(K1217)&gt;0,N(AC1217)&gt;=Rules!$B$14),"Redirect","Prune"),IF(D1217="Non-Indexable","Keep",IF(AND(W1217="Yes",X1217="Yes",Y1217="No"),"Merge",IF(OR(U1217="Yes",V1217="Yes",AND(T1217="Yes",N(L1217)&gt;=Rules!$B$6)),"Update",IF(Z1217="Yes",IF(N(AC1217)&gt;=Rules!$B$14,"Redirect","Prune"),"Keep")))))))</f>
        <v/>
      </c>
      <c r="AB1217">
        <f>IF(A1217="","",IF(LEFT(C1217&amp;"",1)="3","Already redirects ("&amp;C1217&amp;"). Update internal links to point at the final URL.",IF(OR(LEFT(C1217&amp;"",1)="4",LEFT(C1217&amp;"",1)="5"),IF(AA1217="Redirect","Returns "&amp;C1217&amp;" but still has "&amp;N(K1217)&amp;" clicks and "&amp;N(AC1217)&amp;" referring domains. 301 it to the closest live page.","Returns "&amp;C1217&amp;" with no clicks or links. Remove internal links and let it 404 or 410."),IF(D1217="Non-Indexable","Non-indexable ("&amp;E1217&amp;"). Keep if that is intentional; otherwise fix the canonical or noindex.",IF(AA1217="Merge","Overlaps with "&amp;I1217&amp;IF(N(J1217)&gt;0," (similarity "&amp;TEXT(J1217,"0.00")&amp;")","")&amp;", which gets more clicks. Merge the useful parts into it and 301 this URL.",IF(AA1217="Update",MID(IF(U1217="Yes","; Clicks down "&amp;TEXT(-P1217,"0%")&amp;" on the previous period","")&amp;IF(V1217="Yes","; Average position "&amp;TEXT(N1217,"0.0")&amp;" on "&amp;TEXT(L1217,"#,##0")&amp;" impressions (striking distance)","")&amp;IF(AND(T1217="Yes",N(L1217)&gt;=Rules!$B$6),"; Thin ("&amp;F1217&amp;" words) but has search demand",""),3,400),IF(AA1217="Prune","Low value: "&amp;N(K1217)&amp;" clicks, "&amp;N(L1217)&amp;" impressions, "&amp;N(Q1217)&amp;" sessions, no key events. Remove or noindex it and update internal links.",IF(AA1217="Redirect","Low value but "&amp;N(AC1217)&amp;" referring domains. 301 it to the closest relevant page to keep those links.",IF(AND(Z1217="No",Y1217="Yes",N(K1217)&lt;Rules!$B$5),"Low search traffic but it converts (key events: "&amp;S1217&amp;"). Keep it and link to it.",IF(W1217="Yes","Stronger than the page it overlaps ("&amp;I1217&amp;"). Keep; merge that page into this one.","Healthy: "&amp;N(K1217)&amp;" clicks"&amp;IF(ISNUMBER(N1217),", average position "&amp;TEXT(N1217,"0.0"),"")&amp;". Keep and monitor."))))))))))</f>
        <v/>
      </c>
      <c r="AE1217">
        <f>IF(A1217="","",IF(AD1217&lt;&gt;"",AD1217,AA1217))</f>
        <v/>
      </c>
    </row>
    <row r="1218">
      <c r="A1218">
        <f>IF(Crawl!A1217="","",Crawl!A1217)</f>
        <v/>
      </c>
      <c r="B1218">
        <f>IF(A1218="","",Crawl!EC1217)</f>
        <v/>
      </c>
      <c r="C1218">
        <f>IF(A1218="","",IFERROR(INDEX(Crawl!$A1217:$DZ1217,1,Rules!$H$6),""))</f>
        <v/>
      </c>
      <c r="D1218">
        <f>IF(A1218="","",IFERROR(INDEX(Crawl!$A1217:$DZ1217,1,Rules!$H$7),"")&amp;"")</f>
        <v/>
      </c>
      <c r="E1218">
        <f>IF(A1218="","",IFERROR(INDEX(Crawl!$A1217:$DZ1217,1,Rules!$H$8),"")&amp;"")</f>
        <v/>
      </c>
      <c r="F1218">
        <f>IF(A1218="","",IFERROR(INDEX(Crawl!$A1217:$DZ1217,1,Rules!$H$9),""))</f>
        <v/>
      </c>
      <c r="G1218">
        <f>IF(A1218="","",IFERROR(INDEX(Crawl!$A1217:$DZ1217,1,Rules!$H$10),""))</f>
        <v/>
      </c>
      <c r="H1218">
        <f>IF(A1218="","",IFERROR(INDEX(Crawl!$A1217:$DZ1217,1,Rules!$H$12),""))</f>
        <v/>
      </c>
      <c r="I1218">
        <f>IF(A1218="","",IF(AND(N(H1218)&gt;0,IFERROR(INDEX(Crawl!$A1217:$DZ1217,1,Rules!$H$11),"")&amp;""&lt;&gt;""),IFERROR(INDEX(Crawl!$A1217:$DZ1217,1,Rules!$H$11),"")&amp;"",IF(AND(ISNUMBER(J1218),N(J1218)&gt;=Rules!$B$12,IFERROR(INDEX(Crawl!$A1217:$DZ1217,1,Rules!$H$13),"")&amp;""&lt;&gt;""),IFERROR(INDEX(Crawl!$A1217:$DZ1217,1,Rules!$H$13),"")&amp;"","")))</f>
        <v/>
      </c>
      <c r="J1218" s="19">
        <f>IF(A1218="","",IF(IFERROR(INDEX(Crawl!$A1217:$DZ1217,1,Rules!$H$14),"")&amp;""="","",IFERROR(INDEX(Crawl!$A1217:$DZ1217,1,Rules!$H$14),"")))</f>
        <v/>
      </c>
      <c r="K1218">
        <f>IF(A1218="","",IFERROR(SUMIFS('GSC current'!$J$2:$J$2001,'GSC current'!$I$2:$I$2001,B1218),0))</f>
        <v/>
      </c>
      <c r="L1218">
        <f>IF(A1218="","",IFERROR(SUMIFS('GSC current'!$K$2:$K$2001,'GSC current'!$I$2:$I$2001,B1218),0))</f>
        <v/>
      </c>
      <c r="M1218" s="20">
        <f>IF(A1218="","",IF(N(L1218)&gt;0,K1218/L1218,""))</f>
        <v/>
      </c>
      <c r="N1218" s="21">
        <f>IF(A1218="","",IF(N(L1218)&gt;0,SUMIFS('GSC current'!$L$2:$L$2001,'GSC current'!$I$2:$I$2001,B1218)/L1218,""))</f>
        <v/>
      </c>
      <c r="O1218">
        <f>IF(A1218="","",IFERROR(SUMIFS('GSC previous'!$J$2:$J$2001,'GSC previous'!$I$2:$I$2001,B1218),0))</f>
        <v/>
      </c>
      <c r="P1218" s="22">
        <f>IF(A1218="","",IF(N(O1218)&gt;0,(K1218-O1218)/O1218,""))</f>
        <v/>
      </c>
      <c r="Q1218">
        <f>IF(A1218="","",IFERROR(SUMIFS(GA4!$P$2:$P$2001,GA4!$O$2:$O$2001,B1218),0))</f>
        <v/>
      </c>
      <c r="R1218" s="23">
        <f>IF(A1218="","",IF(N(Q1218)&gt;0,SUMIFS(GA4!$Q$2:$Q$2001,GA4!$O$2:$O$2001,B1218)/Q1218,""))</f>
        <v/>
      </c>
      <c r="S1218">
        <f>IF(A1218="","",IFERROR(SUMIFS(GA4!$R$2:$R$2001,GA4!$O$2:$O$2001,B1218),0))</f>
        <v/>
      </c>
      <c r="T1218">
        <f>IF(A1218="","",IF(AND(ISNUMBER(F1218),LEFT(C1218&amp;"",1)="2"),IF(F1218&lt;Rules!$B$9,"Yes","No"),"No"))</f>
        <v/>
      </c>
      <c r="U1218">
        <f>IF(A1218="","",IF(AND(N(O1218)&gt;=Rules!$B$8,ISNUMBER(P1218)),IF(P1218&lt;=-Rules!$B$7,"Yes","No"),"No"))</f>
        <v/>
      </c>
      <c r="V1218">
        <f>IF(A1218="","",IF(AND(N(L1218)&gt;=Rules!$B$6,ISNUMBER(N1218)),IF(AND(N1218&gt;=Rules!$B$10,N1218&lt;=Rules!$B$11),"Yes","No"),"No"))</f>
        <v/>
      </c>
      <c r="W1218">
        <f>IF(A1218="","",IF(I1218&lt;&gt;"","Yes","No"))</f>
        <v/>
      </c>
      <c r="X1218">
        <f>IF(I1218="","",IF(SUMIFS($K$3:$K$2002,$A$3:$A$2002,SUBSTITUTE(SUBSTITUTE(I1218,"?","~?"),"*","~*"))&gt;N(K1218),"Yes","No"))</f>
        <v/>
      </c>
      <c r="Y1218">
        <f>IF(A1218="","",IF(N(S1218)&gt;0,"Yes","No"))</f>
        <v/>
      </c>
      <c r="Z1218">
        <f>IF(A1218="","",IF(AND(N(K1218)&lt;Rules!$B$5,N(L1218)&lt;Rules!$B$6,N(Q1218)&lt;Rules!$B$13,Y1218="No"),"Yes","No"))</f>
        <v/>
      </c>
      <c r="AA1218">
        <f>IF(A1218="","",IF(LEFT(C1218&amp;"",1)="3","Redirect",IF(OR(LEFT(C1218&amp;"",1)="4",LEFT(C1218&amp;"",1)="5"),IF(OR(N(K1218)&gt;0,N(AC1218)&gt;=Rules!$B$14),"Redirect","Prune"),IF(D1218="Non-Indexable","Keep",IF(AND(W1218="Yes",X1218="Yes",Y1218="No"),"Merge",IF(OR(U1218="Yes",V1218="Yes",AND(T1218="Yes",N(L1218)&gt;=Rules!$B$6)),"Update",IF(Z1218="Yes",IF(N(AC1218)&gt;=Rules!$B$14,"Redirect","Prune"),"Keep")))))))</f>
        <v/>
      </c>
      <c r="AB1218">
        <f>IF(A1218="","",IF(LEFT(C1218&amp;"",1)="3","Already redirects ("&amp;C1218&amp;"). Update internal links to point at the final URL.",IF(OR(LEFT(C1218&amp;"",1)="4",LEFT(C1218&amp;"",1)="5"),IF(AA1218="Redirect","Returns "&amp;C1218&amp;" but still has "&amp;N(K1218)&amp;" clicks and "&amp;N(AC1218)&amp;" referring domains. 301 it to the closest live page.","Returns "&amp;C1218&amp;" with no clicks or links. Remove internal links and let it 404 or 410."),IF(D1218="Non-Indexable","Non-indexable ("&amp;E1218&amp;"). Keep if that is intentional; otherwise fix the canonical or noindex.",IF(AA1218="Merge","Overlaps with "&amp;I1218&amp;IF(N(J1218)&gt;0," (similarity "&amp;TEXT(J1218,"0.00")&amp;")","")&amp;", which gets more clicks. Merge the useful parts into it and 301 this URL.",IF(AA1218="Update",MID(IF(U1218="Yes","; Clicks down "&amp;TEXT(-P1218,"0%")&amp;" on the previous period","")&amp;IF(V1218="Yes","; Average position "&amp;TEXT(N1218,"0.0")&amp;" on "&amp;TEXT(L1218,"#,##0")&amp;" impressions (striking distance)","")&amp;IF(AND(T1218="Yes",N(L1218)&gt;=Rules!$B$6),"; Thin ("&amp;F1218&amp;" words) but has search demand",""),3,400),IF(AA1218="Prune","Low value: "&amp;N(K1218)&amp;" clicks, "&amp;N(L1218)&amp;" impressions, "&amp;N(Q1218)&amp;" sessions, no key events. Remove or noindex it and update internal links.",IF(AA1218="Redirect","Low value but "&amp;N(AC1218)&amp;" referring domains. 301 it to the closest relevant page to keep those links.",IF(AND(Z1218="No",Y1218="Yes",N(K1218)&lt;Rules!$B$5),"Low search traffic but it converts (key events: "&amp;S1218&amp;"). Keep it and link to it.",IF(W1218="Yes","Stronger than the page it overlaps ("&amp;I1218&amp;"). Keep; merge that page into this one.","Healthy: "&amp;N(K1218)&amp;" clicks"&amp;IF(ISNUMBER(N1218),", average position "&amp;TEXT(N1218,"0.0"),"")&amp;". Keep and monitor."))))))))))</f>
        <v/>
      </c>
      <c r="AE1218">
        <f>IF(A1218="","",IF(AD1218&lt;&gt;"",AD1218,AA1218))</f>
        <v/>
      </c>
    </row>
    <row r="1219">
      <c r="A1219">
        <f>IF(Crawl!A1218="","",Crawl!A1218)</f>
        <v/>
      </c>
      <c r="B1219">
        <f>IF(A1219="","",Crawl!EC1218)</f>
        <v/>
      </c>
      <c r="C1219">
        <f>IF(A1219="","",IFERROR(INDEX(Crawl!$A1218:$DZ1218,1,Rules!$H$6),""))</f>
        <v/>
      </c>
      <c r="D1219">
        <f>IF(A1219="","",IFERROR(INDEX(Crawl!$A1218:$DZ1218,1,Rules!$H$7),"")&amp;"")</f>
        <v/>
      </c>
      <c r="E1219">
        <f>IF(A1219="","",IFERROR(INDEX(Crawl!$A1218:$DZ1218,1,Rules!$H$8),"")&amp;"")</f>
        <v/>
      </c>
      <c r="F1219">
        <f>IF(A1219="","",IFERROR(INDEX(Crawl!$A1218:$DZ1218,1,Rules!$H$9),""))</f>
        <v/>
      </c>
      <c r="G1219">
        <f>IF(A1219="","",IFERROR(INDEX(Crawl!$A1218:$DZ1218,1,Rules!$H$10),""))</f>
        <v/>
      </c>
      <c r="H1219">
        <f>IF(A1219="","",IFERROR(INDEX(Crawl!$A1218:$DZ1218,1,Rules!$H$12),""))</f>
        <v/>
      </c>
      <c r="I1219">
        <f>IF(A1219="","",IF(AND(N(H1219)&gt;0,IFERROR(INDEX(Crawl!$A1218:$DZ1218,1,Rules!$H$11),"")&amp;""&lt;&gt;""),IFERROR(INDEX(Crawl!$A1218:$DZ1218,1,Rules!$H$11),"")&amp;"",IF(AND(ISNUMBER(J1219),N(J1219)&gt;=Rules!$B$12,IFERROR(INDEX(Crawl!$A1218:$DZ1218,1,Rules!$H$13),"")&amp;""&lt;&gt;""),IFERROR(INDEX(Crawl!$A1218:$DZ1218,1,Rules!$H$13),"")&amp;"","")))</f>
        <v/>
      </c>
      <c r="J1219" s="19">
        <f>IF(A1219="","",IF(IFERROR(INDEX(Crawl!$A1218:$DZ1218,1,Rules!$H$14),"")&amp;""="","",IFERROR(INDEX(Crawl!$A1218:$DZ1218,1,Rules!$H$14),"")))</f>
        <v/>
      </c>
      <c r="K1219">
        <f>IF(A1219="","",IFERROR(SUMIFS('GSC current'!$J$2:$J$2001,'GSC current'!$I$2:$I$2001,B1219),0))</f>
        <v/>
      </c>
      <c r="L1219">
        <f>IF(A1219="","",IFERROR(SUMIFS('GSC current'!$K$2:$K$2001,'GSC current'!$I$2:$I$2001,B1219),0))</f>
        <v/>
      </c>
      <c r="M1219" s="20">
        <f>IF(A1219="","",IF(N(L1219)&gt;0,K1219/L1219,""))</f>
        <v/>
      </c>
      <c r="N1219" s="21">
        <f>IF(A1219="","",IF(N(L1219)&gt;0,SUMIFS('GSC current'!$L$2:$L$2001,'GSC current'!$I$2:$I$2001,B1219)/L1219,""))</f>
        <v/>
      </c>
      <c r="O1219">
        <f>IF(A1219="","",IFERROR(SUMIFS('GSC previous'!$J$2:$J$2001,'GSC previous'!$I$2:$I$2001,B1219),0))</f>
        <v/>
      </c>
      <c r="P1219" s="22">
        <f>IF(A1219="","",IF(N(O1219)&gt;0,(K1219-O1219)/O1219,""))</f>
        <v/>
      </c>
      <c r="Q1219">
        <f>IF(A1219="","",IFERROR(SUMIFS(GA4!$P$2:$P$2001,GA4!$O$2:$O$2001,B1219),0))</f>
        <v/>
      </c>
      <c r="R1219" s="23">
        <f>IF(A1219="","",IF(N(Q1219)&gt;0,SUMIFS(GA4!$Q$2:$Q$2001,GA4!$O$2:$O$2001,B1219)/Q1219,""))</f>
        <v/>
      </c>
      <c r="S1219">
        <f>IF(A1219="","",IFERROR(SUMIFS(GA4!$R$2:$R$2001,GA4!$O$2:$O$2001,B1219),0))</f>
        <v/>
      </c>
      <c r="T1219">
        <f>IF(A1219="","",IF(AND(ISNUMBER(F1219),LEFT(C1219&amp;"",1)="2"),IF(F1219&lt;Rules!$B$9,"Yes","No"),"No"))</f>
        <v/>
      </c>
      <c r="U1219">
        <f>IF(A1219="","",IF(AND(N(O1219)&gt;=Rules!$B$8,ISNUMBER(P1219)),IF(P1219&lt;=-Rules!$B$7,"Yes","No"),"No"))</f>
        <v/>
      </c>
      <c r="V1219">
        <f>IF(A1219="","",IF(AND(N(L1219)&gt;=Rules!$B$6,ISNUMBER(N1219)),IF(AND(N1219&gt;=Rules!$B$10,N1219&lt;=Rules!$B$11),"Yes","No"),"No"))</f>
        <v/>
      </c>
      <c r="W1219">
        <f>IF(A1219="","",IF(I1219&lt;&gt;"","Yes","No"))</f>
        <v/>
      </c>
      <c r="X1219">
        <f>IF(I1219="","",IF(SUMIFS($K$3:$K$2002,$A$3:$A$2002,SUBSTITUTE(SUBSTITUTE(I1219,"?","~?"),"*","~*"))&gt;N(K1219),"Yes","No"))</f>
        <v/>
      </c>
      <c r="Y1219">
        <f>IF(A1219="","",IF(N(S1219)&gt;0,"Yes","No"))</f>
        <v/>
      </c>
      <c r="Z1219">
        <f>IF(A1219="","",IF(AND(N(K1219)&lt;Rules!$B$5,N(L1219)&lt;Rules!$B$6,N(Q1219)&lt;Rules!$B$13,Y1219="No"),"Yes","No"))</f>
        <v/>
      </c>
      <c r="AA1219">
        <f>IF(A1219="","",IF(LEFT(C1219&amp;"",1)="3","Redirect",IF(OR(LEFT(C1219&amp;"",1)="4",LEFT(C1219&amp;"",1)="5"),IF(OR(N(K1219)&gt;0,N(AC1219)&gt;=Rules!$B$14),"Redirect","Prune"),IF(D1219="Non-Indexable","Keep",IF(AND(W1219="Yes",X1219="Yes",Y1219="No"),"Merge",IF(OR(U1219="Yes",V1219="Yes",AND(T1219="Yes",N(L1219)&gt;=Rules!$B$6)),"Update",IF(Z1219="Yes",IF(N(AC1219)&gt;=Rules!$B$14,"Redirect","Prune"),"Keep")))))))</f>
        <v/>
      </c>
      <c r="AB1219">
        <f>IF(A1219="","",IF(LEFT(C1219&amp;"",1)="3","Already redirects ("&amp;C1219&amp;"). Update internal links to point at the final URL.",IF(OR(LEFT(C1219&amp;"",1)="4",LEFT(C1219&amp;"",1)="5"),IF(AA1219="Redirect","Returns "&amp;C1219&amp;" but still has "&amp;N(K1219)&amp;" clicks and "&amp;N(AC1219)&amp;" referring domains. 301 it to the closest live page.","Returns "&amp;C1219&amp;" with no clicks or links. Remove internal links and let it 404 or 410."),IF(D1219="Non-Indexable","Non-indexable ("&amp;E1219&amp;"). Keep if that is intentional; otherwise fix the canonical or noindex.",IF(AA1219="Merge","Overlaps with "&amp;I1219&amp;IF(N(J1219)&gt;0," (similarity "&amp;TEXT(J1219,"0.00")&amp;")","")&amp;", which gets more clicks. Merge the useful parts into it and 301 this URL.",IF(AA1219="Update",MID(IF(U1219="Yes","; Clicks down "&amp;TEXT(-P1219,"0%")&amp;" on the previous period","")&amp;IF(V1219="Yes","; Average position "&amp;TEXT(N1219,"0.0")&amp;" on "&amp;TEXT(L1219,"#,##0")&amp;" impressions (striking distance)","")&amp;IF(AND(T1219="Yes",N(L1219)&gt;=Rules!$B$6),"; Thin ("&amp;F1219&amp;" words) but has search demand",""),3,400),IF(AA1219="Prune","Low value: "&amp;N(K1219)&amp;" clicks, "&amp;N(L1219)&amp;" impressions, "&amp;N(Q1219)&amp;" sessions, no key events. Remove or noindex it and update internal links.",IF(AA1219="Redirect","Low value but "&amp;N(AC1219)&amp;" referring domains. 301 it to the closest relevant page to keep those links.",IF(AND(Z1219="No",Y1219="Yes",N(K1219)&lt;Rules!$B$5),"Low search traffic but it converts (key events: "&amp;S1219&amp;"). Keep it and link to it.",IF(W1219="Yes","Stronger than the page it overlaps ("&amp;I1219&amp;"). Keep; merge that page into this one.","Healthy: "&amp;N(K1219)&amp;" clicks"&amp;IF(ISNUMBER(N1219),", average position "&amp;TEXT(N1219,"0.0"),"")&amp;". Keep and monitor."))))))))))</f>
        <v/>
      </c>
      <c r="AE1219">
        <f>IF(A1219="","",IF(AD1219&lt;&gt;"",AD1219,AA1219))</f>
        <v/>
      </c>
    </row>
    <row r="1220">
      <c r="A1220">
        <f>IF(Crawl!A1219="","",Crawl!A1219)</f>
        <v/>
      </c>
      <c r="B1220">
        <f>IF(A1220="","",Crawl!EC1219)</f>
        <v/>
      </c>
      <c r="C1220">
        <f>IF(A1220="","",IFERROR(INDEX(Crawl!$A1219:$DZ1219,1,Rules!$H$6),""))</f>
        <v/>
      </c>
      <c r="D1220">
        <f>IF(A1220="","",IFERROR(INDEX(Crawl!$A1219:$DZ1219,1,Rules!$H$7),"")&amp;"")</f>
        <v/>
      </c>
      <c r="E1220">
        <f>IF(A1220="","",IFERROR(INDEX(Crawl!$A1219:$DZ1219,1,Rules!$H$8),"")&amp;"")</f>
        <v/>
      </c>
      <c r="F1220">
        <f>IF(A1220="","",IFERROR(INDEX(Crawl!$A1219:$DZ1219,1,Rules!$H$9),""))</f>
        <v/>
      </c>
      <c r="G1220">
        <f>IF(A1220="","",IFERROR(INDEX(Crawl!$A1219:$DZ1219,1,Rules!$H$10),""))</f>
        <v/>
      </c>
      <c r="H1220">
        <f>IF(A1220="","",IFERROR(INDEX(Crawl!$A1219:$DZ1219,1,Rules!$H$12),""))</f>
        <v/>
      </c>
      <c r="I1220">
        <f>IF(A1220="","",IF(AND(N(H1220)&gt;0,IFERROR(INDEX(Crawl!$A1219:$DZ1219,1,Rules!$H$11),"")&amp;""&lt;&gt;""),IFERROR(INDEX(Crawl!$A1219:$DZ1219,1,Rules!$H$11),"")&amp;"",IF(AND(ISNUMBER(J1220),N(J1220)&gt;=Rules!$B$12,IFERROR(INDEX(Crawl!$A1219:$DZ1219,1,Rules!$H$13),"")&amp;""&lt;&gt;""),IFERROR(INDEX(Crawl!$A1219:$DZ1219,1,Rules!$H$13),"")&amp;"","")))</f>
        <v/>
      </c>
      <c r="J1220" s="19">
        <f>IF(A1220="","",IF(IFERROR(INDEX(Crawl!$A1219:$DZ1219,1,Rules!$H$14),"")&amp;""="","",IFERROR(INDEX(Crawl!$A1219:$DZ1219,1,Rules!$H$14),"")))</f>
        <v/>
      </c>
      <c r="K1220">
        <f>IF(A1220="","",IFERROR(SUMIFS('GSC current'!$J$2:$J$2001,'GSC current'!$I$2:$I$2001,B1220),0))</f>
        <v/>
      </c>
      <c r="L1220">
        <f>IF(A1220="","",IFERROR(SUMIFS('GSC current'!$K$2:$K$2001,'GSC current'!$I$2:$I$2001,B1220),0))</f>
        <v/>
      </c>
      <c r="M1220" s="20">
        <f>IF(A1220="","",IF(N(L1220)&gt;0,K1220/L1220,""))</f>
        <v/>
      </c>
      <c r="N1220" s="21">
        <f>IF(A1220="","",IF(N(L1220)&gt;0,SUMIFS('GSC current'!$L$2:$L$2001,'GSC current'!$I$2:$I$2001,B1220)/L1220,""))</f>
        <v/>
      </c>
      <c r="O1220">
        <f>IF(A1220="","",IFERROR(SUMIFS('GSC previous'!$J$2:$J$2001,'GSC previous'!$I$2:$I$2001,B1220),0))</f>
        <v/>
      </c>
      <c r="P1220" s="22">
        <f>IF(A1220="","",IF(N(O1220)&gt;0,(K1220-O1220)/O1220,""))</f>
        <v/>
      </c>
      <c r="Q1220">
        <f>IF(A1220="","",IFERROR(SUMIFS(GA4!$P$2:$P$2001,GA4!$O$2:$O$2001,B1220),0))</f>
        <v/>
      </c>
      <c r="R1220" s="23">
        <f>IF(A1220="","",IF(N(Q1220)&gt;0,SUMIFS(GA4!$Q$2:$Q$2001,GA4!$O$2:$O$2001,B1220)/Q1220,""))</f>
        <v/>
      </c>
      <c r="S1220">
        <f>IF(A1220="","",IFERROR(SUMIFS(GA4!$R$2:$R$2001,GA4!$O$2:$O$2001,B1220),0))</f>
        <v/>
      </c>
      <c r="T1220">
        <f>IF(A1220="","",IF(AND(ISNUMBER(F1220),LEFT(C1220&amp;"",1)="2"),IF(F1220&lt;Rules!$B$9,"Yes","No"),"No"))</f>
        <v/>
      </c>
      <c r="U1220">
        <f>IF(A1220="","",IF(AND(N(O1220)&gt;=Rules!$B$8,ISNUMBER(P1220)),IF(P1220&lt;=-Rules!$B$7,"Yes","No"),"No"))</f>
        <v/>
      </c>
      <c r="V1220">
        <f>IF(A1220="","",IF(AND(N(L1220)&gt;=Rules!$B$6,ISNUMBER(N1220)),IF(AND(N1220&gt;=Rules!$B$10,N1220&lt;=Rules!$B$11),"Yes","No"),"No"))</f>
        <v/>
      </c>
      <c r="W1220">
        <f>IF(A1220="","",IF(I1220&lt;&gt;"","Yes","No"))</f>
        <v/>
      </c>
      <c r="X1220">
        <f>IF(I1220="","",IF(SUMIFS($K$3:$K$2002,$A$3:$A$2002,SUBSTITUTE(SUBSTITUTE(I1220,"?","~?"),"*","~*"))&gt;N(K1220),"Yes","No"))</f>
        <v/>
      </c>
      <c r="Y1220">
        <f>IF(A1220="","",IF(N(S1220)&gt;0,"Yes","No"))</f>
        <v/>
      </c>
      <c r="Z1220">
        <f>IF(A1220="","",IF(AND(N(K1220)&lt;Rules!$B$5,N(L1220)&lt;Rules!$B$6,N(Q1220)&lt;Rules!$B$13,Y1220="No"),"Yes","No"))</f>
        <v/>
      </c>
      <c r="AA1220">
        <f>IF(A1220="","",IF(LEFT(C1220&amp;"",1)="3","Redirect",IF(OR(LEFT(C1220&amp;"",1)="4",LEFT(C1220&amp;"",1)="5"),IF(OR(N(K1220)&gt;0,N(AC1220)&gt;=Rules!$B$14),"Redirect","Prune"),IF(D1220="Non-Indexable","Keep",IF(AND(W1220="Yes",X1220="Yes",Y1220="No"),"Merge",IF(OR(U1220="Yes",V1220="Yes",AND(T1220="Yes",N(L1220)&gt;=Rules!$B$6)),"Update",IF(Z1220="Yes",IF(N(AC1220)&gt;=Rules!$B$14,"Redirect","Prune"),"Keep")))))))</f>
        <v/>
      </c>
      <c r="AB1220">
        <f>IF(A1220="","",IF(LEFT(C1220&amp;"",1)="3","Already redirects ("&amp;C1220&amp;"). Update internal links to point at the final URL.",IF(OR(LEFT(C1220&amp;"",1)="4",LEFT(C1220&amp;"",1)="5"),IF(AA1220="Redirect","Returns "&amp;C1220&amp;" but still has "&amp;N(K1220)&amp;" clicks and "&amp;N(AC1220)&amp;" referring domains. 301 it to the closest live page.","Returns "&amp;C1220&amp;" with no clicks or links. Remove internal links and let it 404 or 410."),IF(D1220="Non-Indexable","Non-indexable ("&amp;E1220&amp;"). Keep if that is intentional; otherwise fix the canonical or noindex.",IF(AA1220="Merge","Overlaps with "&amp;I1220&amp;IF(N(J1220)&gt;0," (similarity "&amp;TEXT(J1220,"0.00")&amp;")","")&amp;", which gets more clicks. Merge the useful parts into it and 301 this URL.",IF(AA1220="Update",MID(IF(U1220="Yes","; Clicks down "&amp;TEXT(-P1220,"0%")&amp;" on the previous period","")&amp;IF(V1220="Yes","; Average position "&amp;TEXT(N1220,"0.0")&amp;" on "&amp;TEXT(L1220,"#,##0")&amp;" impressions (striking distance)","")&amp;IF(AND(T1220="Yes",N(L1220)&gt;=Rules!$B$6),"; Thin ("&amp;F1220&amp;" words) but has search demand",""),3,400),IF(AA1220="Prune","Low value: "&amp;N(K1220)&amp;" clicks, "&amp;N(L1220)&amp;" impressions, "&amp;N(Q1220)&amp;" sessions, no key events. Remove or noindex it and update internal links.",IF(AA1220="Redirect","Low value but "&amp;N(AC1220)&amp;" referring domains. 301 it to the closest relevant page to keep those links.",IF(AND(Z1220="No",Y1220="Yes",N(K1220)&lt;Rules!$B$5),"Low search traffic but it converts (key events: "&amp;S1220&amp;"). Keep it and link to it.",IF(W1220="Yes","Stronger than the page it overlaps ("&amp;I1220&amp;"). Keep; merge that page into this one.","Healthy: "&amp;N(K1220)&amp;" clicks"&amp;IF(ISNUMBER(N1220),", average position "&amp;TEXT(N1220,"0.0"),"")&amp;". Keep and monitor."))))))))))</f>
        <v/>
      </c>
      <c r="AE1220">
        <f>IF(A1220="","",IF(AD1220&lt;&gt;"",AD1220,AA1220))</f>
        <v/>
      </c>
    </row>
    <row r="1221">
      <c r="A1221">
        <f>IF(Crawl!A1220="","",Crawl!A1220)</f>
        <v/>
      </c>
      <c r="B1221">
        <f>IF(A1221="","",Crawl!EC1220)</f>
        <v/>
      </c>
      <c r="C1221">
        <f>IF(A1221="","",IFERROR(INDEX(Crawl!$A1220:$DZ1220,1,Rules!$H$6),""))</f>
        <v/>
      </c>
      <c r="D1221">
        <f>IF(A1221="","",IFERROR(INDEX(Crawl!$A1220:$DZ1220,1,Rules!$H$7),"")&amp;"")</f>
        <v/>
      </c>
      <c r="E1221">
        <f>IF(A1221="","",IFERROR(INDEX(Crawl!$A1220:$DZ1220,1,Rules!$H$8),"")&amp;"")</f>
        <v/>
      </c>
      <c r="F1221">
        <f>IF(A1221="","",IFERROR(INDEX(Crawl!$A1220:$DZ1220,1,Rules!$H$9),""))</f>
        <v/>
      </c>
      <c r="G1221">
        <f>IF(A1221="","",IFERROR(INDEX(Crawl!$A1220:$DZ1220,1,Rules!$H$10),""))</f>
        <v/>
      </c>
      <c r="H1221">
        <f>IF(A1221="","",IFERROR(INDEX(Crawl!$A1220:$DZ1220,1,Rules!$H$12),""))</f>
        <v/>
      </c>
      <c r="I1221">
        <f>IF(A1221="","",IF(AND(N(H1221)&gt;0,IFERROR(INDEX(Crawl!$A1220:$DZ1220,1,Rules!$H$11),"")&amp;""&lt;&gt;""),IFERROR(INDEX(Crawl!$A1220:$DZ1220,1,Rules!$H$11),"")&amp;"",IF(AND(ISNUMBER(J1221),N(J1221)&gt;=Rules!$B$12,IFERROR(INDEX(Crawl!$A1220:$DZ1220,1,Rules!$H$13),"")&amp;""&lt;&gt;""),IFERROR(INDEX(Crawl!$A1220:$DZ1220,1,Rules!$H$13),"")&amp;"","")))</f>
        <v/>
      </c>
      <c r="J1221" s="19">
        <f>IF(A1221="","",IF(IFERROR(INDEX(Crawl!$A1220:$DZ1220,1,Rules!$H$14),"")&amp;""="","",IFERROR(INDEX(Crawl!$A1220:$DZ1220,1,Rules!$H$14),"")))</f>
        <v/>
      </c>
      <c r="K1221">
        <f>IF(A1221="","",IFERROR(SUMIFS('GSC current'!$J$2:$J$2001,'GSC current'!$I$2:$I$2001,B1221),0))</f>
        <v/>
      </c>
      <c r="L1221">
        <f>IF(A1221="","",IFERROR(SUMIFS('GSC current'!$K$2:$K$2001,'GSC current'!$I$2:$I$2001,B1221),0))</f>
        <v/>
      </c>
      <c r="M1221" s="20">
        <f>IF(A1221="","",IF(N(L1221)&gt;0,K1221/L1221,""))</f>
        <v/>
      </c>
      <c r="N1221" s="21">
        <f>IF(A1221="","",IF(N(L1221)&gt;0,SUMIFS('GSC current'!$L$2:$L$2001,'GSC current'!$I$2:$I$2001,B1221)/L1221,""))</f>
        <v/>
      </c>
      <c r="O1221">
        <f>IF(A1221="","",IFERROR(SUMIFS('GSC previous'!$J$2:$J$2001,'GSC previous'!$I$2:$I$2001,B1221),0))</f>
        <v/>
      </c>
      <c r="P1221" s="22">
        <f>IF(A1221="","",IF(N(O1221)&gt;0,(K1221-O1221)/O1221,""))</f>
        <v/>
      </c>
      <c r="Q1221">
        <f>IF(A1221="","",IFERROR(SUMIFS(GA4!$P$2:$P$2001,GA4!$O$2:$O$2001,B1221),0))</f>
        <v/>
      </c>
      <c r="R1221" s="23">
        <f>IF(A1221="","",IF(N(Q1221)&gt;0,SUMIFS(GA4!$Q$2:$Q$2001,GA4!$O$2:$O$2001,B1221)/Q1221,""))</f>
        <v/>
      </c>
      <c r="S1221">
        <f>IF(A1221="","",IFERROR(SUMIFS(GA4!$R$2:$R$2001,GA4!$O$2:$O$2001,B1221),0))</f>
        <v/>
      </c>
      <c r="T1221">
        <f>IF(A1221="","",IF(AND(ISNUMBER(F1221),LEFT(C1221&amp;"",1)="2"),IF(F1221&lt;Rules!$B$9,"Yes","No"),"No"))</f>
        <v/>
      </c>
      <c r="U1221">
        <f>IF(A1221="","",IF(AND(N(O1221)&gt;=Rules!$B$8,ISNUMBER(P1221)),IF(P1221&lt;=-Rules!$B$7,"Yes","No"),"No"))</f>
        <v/>
      </c>
      <c r="V1221">
        <f>IF(A1221="","",IF(AND(N(L1221)&gt;=Rules!$B$6,ISNUMBER(N1221)),IF(AND(N1221&gt;=Rules!$B$10,N1221&lt;=Rules!$B$11),"Yes","No"),"No"))</f>
        <v/>
      </c>
      <c r="W1221">
        <f>IF(A1221="","",IF(I1221&lt;&gt;"","Yes","No"))</f>
        <v/>
      </c>
      <c r="X1221">
        <f>IF(I1221="","",IF(SUMIFS($K$3:$K$2002,$A$3:$A$2002,SUBSTITUTE(SUBSTITUTE(I1221,"?","~?"),"*","~*"))&gt;N(K1221),"Yes","No"))</f>
        <v/>
      </c>
      <c r="Y1221">
        <f>IF(A1221="","",IF(N(S1221)&gt;0,"Yes","No"))</f>
        <v/>
      </c>
      <c r="Z1221">
        <f>IF(A1221="","",IF(AND(N(K1221)&lt;Rules!$B$5,N(L1221)&lt;Rules!$B$6,N(Q1221)&lt;Rules!$B$13,Y1221="No"),"Yes","No"))</f>
        <v/>
      </c>
      <c r="AA1221">
        <f>IF(A1221="","",IF(LEFT(C1221&amp;"",1)="3","Redirect",IF(OR(LEFT(C1221&amp;"",1)="4",LEFT(C1221&amp;"",1)="5"),IF(OR(N(K1221)&gt;0,N(AC1221)&gt;=Rules!$B$14),"Redirect","Prune"),IF(D1221="Non-Indexable","Keep",IF(AND(W1221="Yes",X1221="Yes",Y1221="No"),"Merge",IF(OR(U1221="Yes",V1221="Yes",AND(T1221="Yes",N(L1221)&gt;=Rules!$B$6)),"Update",IF(Z1221="Yes",IF(N(AC1221)&gt;=Rules!$B$14,"Redirect","Prune"),"Keep")))))))</f>
        <v/>
      </c>
      <c r="AB1221">
        <f>IF(A1221="","",IF(LEFT(C1221&amp;"",1)="3","Already redirects ("&amp;C1221&amp;"). Update internal links to point at the final URL.",IF(OR(LEFT(C1221&amp;"",1)="4",LEFT(C1221&amp;"",1)="5"),IF(AA1221="Redirect","Returns "&amp;C1221&amp;" but still has "&amp;N(K1221)&amp;" clicks and "&amp;N(AC1221)&amp;" referring domains. 301 it to the closest live page.","Returns "&amp;C1221&amp;" with no clicks or links. Remove internal links and let it 404 or 410."),IF(D1221="Non-Indexable","Non-indexable ("&amp;E1221&amp;"). Keep if that is intentional; otherwise fix the canonical or noindex.",IF(AA1221="Merge","Overlaps with "&amp;I1221&amp;IF(N(J1221)&gt;0," (similarity "&amp;TEXT(J1221,"0.00")&amp;")","")&amp;", which gets more clicks. Merge the useful parts into it and 301 this URL.",IF(AA1221="Update",MID(IF(U1221="Yes","; Clicks down "&amp;TEXT(-P1221,"0%")&amp;" on the previous period","")&amp;IF(V1221="Yes","; Average position "&amp;TEXT(N1221,"0.0")&amp;" on "&amp;TEXT(L1221,"#,##0")&amp;" impressions (striking distance)","")&amp;IF(AND(T1221="Yes",N(L1221)&gt;=Rules!$B$6),"; Thin ("&amp;F1221&amp;" words) but has search demand",""),3,400),IF(AA1221="Prune","Low value: "&amp;N(K1221)&amp;" clicks, "&amp;N(L1221)&amp;" impressions, "&amp;N(Q1221)&amp;" sessions, no key events. Remove or noindex it and update internal links.",IF(AA1221="Redirect","Low value but "&amp;N(AC1221)&amp;" referring domains. 301 it to the closest relevant page to keep those links.",IF(AND(Z1221="No",Y1221="Yes",N(K1221)&lt;Rules!$B$5),"Low search traffic but it converts (key events: "&amp;S1221&amp;"). Keep it and link to it.",IF(W1221="Yes","Stronger than the page it overlaps ("&amp;I1221&amp;"). Keep; merge that page into this one.","Healthy: "&amp;N(K1221)&amp;" clicks"&amp;IF(ISNUMBER(N1221),", average position "&amp;TEXT(N1221,"0.0"),"")&amp;". Keep and monitor."))))))))))</f>
        <v/>
      </c>
      <c r="AE1221">
        <f>IF(A1221="","",IF(AD1221&lt;&gt;"",AD1221,AA1221))</f>
        <v/>
      </c>
    </row>
    <row r="1222">
      <c r="A1222">
        <f>IF(Crawl!A1221="","",Crawl!A1221)</f>
        <v/>
      </c>
      <c r="B1222">
        <f>IF(A1222="","",Crawl!EC1221)</f>
        <v/>
      </c>
      <c r="C1222">
        <f>IF(A1222="","",IFERROR(INDEX(Crawl!$A1221:$DZ1221,1,Rules!$H$6),""))</f>
        <v/>
      </c>
      <c r="D1222">
        <f>IF(A1222="","",IFERROR(INDEX(Crawl!$A1221:$DZ1221,1,Rules!$H$7),"")&amp;"")</f>
        <v/>
      </c>
      <c r="E1222">
        <f>IF(A1222="","",IFERROR(INDEX(Crawl!$A1221:$DZ1221,1,Rules!$H$8),"")&amp;"")</f>
        <v/>
      </c>
      <c r="F1222">
        <f>IF(A1222="","",IFERROR(INDEX(Crawl!$A1221:$DZ1221,1,Rules!$H$9),""))</f>
        <v/>
      </c>
      <c r="G1222">
        <f>IF(A1222="","",IFERROR(INDEX(Crawl!$A1221:$DZ1221,1,Rules!$H$10),""))</f>
        <v/>
      </c>
      <c r="H1222">
        <f>IF(A1222="","",IFERROR(INDEX(Crawl!$A1221:$DZ1221,1,Rules!$H$12),""))</f>
        <v/>
      </c>
      <c r="I1222">
        <f>IF(A1222="","",IF(AND(N(H1222)&gt;0,IFERROR(INDEX(Crawl!$A1221:$DZ1221,1,Rules!$H$11),"")&amp;""&lt;&gt;""),IFERROR(INDEX(Crawl!$A1221:$DZ1221,1,Rules!$H$11),"")&amp;"",IF(AND(ISNUMBER(J1222),N(J1222)&gt;=Rules!$B$12,IFERROR(INDEX(Crawl!$A1221:$DZ1221,1,Rules!$H$13),"")&amp;""&lt;&gt;""),IFERROR(INDEX(Crawl!$A1221:$DZ1221,1,Rules!$H$13),"")&amp;"","")))</f>
        <v/>
      </c>
      <c r="J1222" s="19">
        <f>IF(A1222="","",IF(IFERROR(INDEX(Crawl!$A1221:$DZ1221,1,Rules!$H$14),"")&amp;""="","",IFERROR(INDEX(Crawl!$A1221:$DZ1221,1,Rules!$H$14),"")))</f>
        <v/>
      </c>
      <c r="K1222">
        <f>IF(A1222="","",IFERROR(SUMIFS('GSC current'!$J$2:$J$2001,'GSC current'!$I$2:$I$2001,B1222),0))</f>
        <v/>
      </c>
      <c r="L1222">
        <f>IF(A1222="","",IFERROR(SUMIFS('GSC current'!$K$2:$K$2001,'GSC current'!$I$2:$I$2001,B1222),0))</f>
        <v/>
      </c>
      <c r="M1222" s="20">
        <f>IF(A1222="","",IF(N(L1222)&gt;0,K1222/L1222,""))</f>
        <v/>
      </c>
      <c r="N1222" s="21">
        <f>IF(A1222="","",IF(N(L1222)&gt;0,SUMIFS('GSC current'!$L$2:$L$2001,'GSC current'!$I$2:$I$2001,B1222)/L1222,""))</f>
        <v/>
      </c>
      <c r="O1222">
        <f>IF(A1222="","",IFERROR(SUMIFS('GSC previous'!$J$2:$J$2001,'GSC previous'!$I$2:$I$2001,B1222),0))</f>
        <v/>
      </c>
      <c r="P1222" s="22">
        <f>IF(A1222="","",IF(N(O1222)&gt;0,(K1222-O1222)/O1222,""))</f>
        <v/>
      </c>
      <c r="Q1222">
        <f>IF(A1222="","",IFERROR(SUMIFS(GA4!$P$2:$P$2001,GA4!$O$2:$O$2001,B1222),0))</f>
        <v/>
      </c>
      <c r="R1222" s="23">
        <f>IF(A1222="","",IF(N(Q1222)&gt;0,SUMIFS(GA4!$Q$2:$Q$2001,GA4!$O$2:$O$2001,B1222)/Q1222,""))</f>
        <v/>
      </c>
      <c r="S1222">
        <f>IF(A1222="","",IFERROR(SUMIFS(GA4!$R$2:$R$2001,GA4!$O$2:$O$2001,B1222),0))</f>
        <v/>
      </c>
      <c r="T1222">
        <f>IF(A1222="","",IF(AND(ISNUMBER(F1222),LEFT(C1222&amp;"",1)="2"),IF(F1222&lt;Rules!$B$9,"Yes","No"),"No"))</f>
        <v/>
      </c>
      <c r="U1222">
        <f>IF(A1222="","",IF(AND(N(O1222)&gt;=Rules!$B$8,ISNUMBER(P1222)),IF(P1222&lt;=-Rules!$B$7,"Yes","No"),"No"))</f>
        <v/>
      </c>
      <c r="V1222">
        <f>IF(A1222="","",IF(AND(N(L1222)&gt;=Rules!$B$6,ISNUMBER(N1222)),IF(AND(N1222&gt;=Rules!$B$10,N1222&lt;=Rules!$B$11),"Yes","No"),"No"))</f>
        <v/>
      </c>
      <c r="W1222">
        <f>IF(A1222="","",IF(I1222&lt;&gt;"","Yes","No"))</f>
        <v/>
      </c>
      <c r="X1222">
        <f>IF(I1222="","",IF(SUMIFS($K$3:$K$2002,$A$3:$A$2002,SUBSTITUTE(SUBSTITUTE(I1222,"?","~?"),"*","~*"))&gt;N(K1222),"Yes","No"))</f>
        <v/>
      </c>
      <c r="Y1222">
        <f>IF(A1222="","",IF(N(S1222)&gt;0,"Yes","No"))</f>
        <v/>
      </c>
      <c r="Z1222">
        <f>IF(A1222="","",IF(AND(N(K1222)&lt;Rules!$B$5,N(L1222)&lt;Rules!$B$6,N(Q1222)&lt;Rules!$B$13,Y1222="No"),"Yes","No"))</f>
        <v/>
      </c>
      <c r="AA1222">
        <f>IF(A1222="","",IF(LEFT(C1222&amp;"",1)="3","Redirect",IF(OR(LEFT(C1222&amp;"",1)="4",LEFT(C1222&amp;"",1)="5"),IF(OR(N(K1222)&gt;0,N(AC1222)&gt;=Rules!$B$14),"Redirect","Prune"),IF(D1222="Non-Indexable","Keep",IF(AND(W1222="Yes",X1222="Yes",Y1222="No"),"Merge",IF(OR(U1222="Yes",V1222="Yes",AND(T1222="Yes",N(L1222)&gt;=Rules!$B$6)),"Update",IF(Z1222="Yes",IF(N(AC1222)&gt;=Rules!$B$14,"Redirect","Prune"),"Keep")))))))</f>
        <v/>
      </c>
      <c r="AB1222">
        <f>IF(A1222="","",IF(LEFT(C1222&amp;"",1)="3","Already redirects ("&amp;C1222&amp;"). Update internal links to point at the final URL.",IF(OR(LEFT(C1222&amp;"",1)="4",LEFT(C1222&amp;"",1)="5"),IF(AA1222="Redirect","Returns "&amp;C1222&amp;" but still has "&amp;N(K1222)&amp;" clicks and "&amp;N(AC1222)&amp;" referring domains. 301 it to the closest live page.","Returns "&amp;C1222&amp;" with no clicks or links. Remove internal links and let it 404 or 410."),IF(D1222="Non-Indexable","Non-indexable ("&amp;E1222&amp;"). Keep if that is intentional; otherwise fix the canonical or noindex.",IF(AA1222="Merge","Overlaps with "&amp;I1222&amp;IF(N(J1222)&gt;0," (similarity "&amp;TEXT(J1222,"0.00")&amp;")","")&amp;", which gets more clicks. Merge the useful parts into it and 301 this URL.",IF(AA1222="Update",MID(IF(U1222="Yes","; Clicks down "&amp;TEXT(-P1222,"0%")&amp;" on the previous period","")&amp;IF(V1222="Yes","; Average position "&amp;TEXT(N1222,"0.0")&amp;" on "&amp;TEXT(L1222,"#,##0")&amp;" impressions (striking distance)","")&amp;IF(AND(T1222="Yes",N(L1222)&gt;=Rules!$B$6),"; Thin ("&amp;F1222&amp;" words) but has search demand",""),3,400),IF(AA1222="Prune","Low value: "&amp;N(K1222)&amp;" clicks, "&amp;N(L1222)&amp;" impressions, "&amp;N(Q1222)&amp;" sessions, no key events. Remove or noindex it and update internal links.",IF(AA1222="Redirect","Low value but "&amp;N(AC1222)&amp;" referring domains. 301 it to the closest relevant page to keep those links.",IF(AND(Z1222="No",Y1222="Yes",N(K1222)&lt;Rules!$B$5),"Low search traffic but it converts (key events: "&amp;S1222&amp;"). Keep it and link to it.",IF(W1222="Yes","Stronger than the page it overlaps ("&amp;I1222&amp;"). Keep; merge that page into this one.","Healthy: "&amp;N(K1222)&amp;" clicks"&amp;IF(ISNUMBER(N1222),", average position "&amp;TEXT(N1222,"0.0"),"")&amp;". Keep and monitor."))))))))))</f>
        <v/>
      </c>
      <c r="AE1222">
        <f>IF(A1222="","",IF(AD1222&lt;&gt;"",AD1222,AA1222))</f>
        <v/>
      </c>
    </row>
    <row r="1223">
      <c r="A1223">
        <f>IF(Crawl!A1222="","",Crawl!A1222)</f>
        <v/>
      </c>
      <c r="B1223">
        <f>IF(A1223="","",Crawl!EC1222)</f>
        <v/>
      </c>
      <c r="C1223">
        <f>IF(A1223="","",IFERROR(INDEX(Crawl!$A1222:$DZ1222,1,Rules!$H$6),""))</f>
        <v/>
      </c>
      <c r="D1223">
        <f>IF(A1223="","",IFERROR(INDEX(Crawl!$A1222:$DZ1222,1,Rules!$H$7),"")&amp;"")</f>
        <v/>
      </c>
      <c r="E1223">
        <f>IF(A1223="","",IFERROR(INDEX(Crawl!$A1222:$DZ1222,1,Rules!$H$8),"")&amp;"")</f>
        <v/>
      </c>
      <c r="F1223">
        <f>IF(A1223="","",IFERROR(INDEX(Crawl!$A1222:$DZ1222,1,Rules!$H$9),""))</f>
        <v/>
      </c>
      <c r="G1223">
        <f>IF(A1223="","",IFERROR(INDEX(Crawl!$A1222:$DZ1222,1,Rules!$H$10),""))</f>
        <v/>
      </c>
      <c r="H1223">
        <f>IF(A1223="","",IFERROR(INDEX(Crawl!$A1222:$DZ1222,1,Rules!$H$12),""))</f>
        <v/>
      </c>
      <c r="I1223">
        <f>IF(A1223="","",IF(AND(N(H1223)&gt;0,IFERROR(INDEX(Crawl!$A1222:$DZ1222,1,Rules!$H$11),"")&amp;""&lt;&gt;""),IFERROR(INDEX(Crawl!$A1222:$DZ1222,1,Rules!$H$11),"")&amp;"",IF(AND(ISNUMBER(J1223),N(J1223)&gt;=Rules!$B$12,IFERROR(INDEX(Crawl!$A1222:$DZ1222,1,Rules!$H$13),"")&amp;""&lt;&gt;""),IFERROR(INDEX(Crawl!$A1222:$DZ1222,1,Rules!$H$13),"")&amp;"","")))</f>
        <v/>
      </c>
      <c r="J1223" s="19">
        <f>IF(A1223="","",IF(IFERROR(INDEX(Crawl!$A1222:$DZ1222,1,Rules!$H$14),"")&amp;""="","",IFERROR(INDEX(Crawl!$A1222:$DZ1222,1,Rules!$H$14),"")))</f>
        <v/>
      </c>
      <c r="K1223">
        <f>IF(A1223="","",IFERROR(SUMIFS('GSC current'!$J$2:$J$2001,'GSC current'!$I$2:$I$2001,B1223),0))</f>
        <v/>
      </c>
      <c r="L1223">
        <f>IF(A1223="","",IFERROR(SUMIFS('GSC current'!$K$2:$K$2001,'GSC current'!$I$2:$I$2001,B1223),0))</f>
        <v/>
      </c>
      <c r="M1223" s="20">
        <f>IF(A1223="","",IF(N(L1223)&gt;0,K1223/L1223,""))</f>
        <v/>
      </c>
      <c r="N1223" s="21">
        <f>IF(A1223="","",IF(N(L1223)&gt;0,SUMIFS('GSC current'!$L$2:$L$2001,'GSC current'!$I$2:$I$2001,B1223)/L1223,""))</f>
        <v/>
      </c>
      <c r="O1223">
        <f>IF(A1223="","",IFERROR(SUMIFS('GSC previous'!$J$2:$J$2001,'GSC previous'!$I$2:$I$2001,B1223),0))</f>
        <v/>
      </c>
      <c r="P1223" s="22">
        <f>IF(A1223="","",IF(N(O1223)&gt;0,(K1223-O1223)/O1223,""))</f>
        <v/>
      </c>
      <c r="Q1223">
        <f>IF(A1223="","",IFERROR(SUMIFS(GA4!$P$2:$P$2001,GA4!$O$2:$O$2001,B1223),0))</f>
        <v/>
      </c>
      <c r="R1223" s="23">
        <f>IF(A1223="","",IF(N(Q1223)&gt;0,SUMIFS(GA4!$Q$2:$Q$2001,GA4!$O$2:$O$2001,B1223)/Q1223,""))</f>
        <v/>
      </c>
      <c r="S1223">
        <f>IF(A1223="","",IFERROR(SUMIFS(GA4!$R$2:$R$2001,GA4!$O$2:$O$2001,B1223),0))</f>
        <v/>
      </c>
      <c r="T1223">
        <f>IF(A1223="","",IF(AND(ISNUMBER(F1223),LEFT(C1223&amp;"",1)="2"),IF(F1223&lt;Rules!$B$9,"Yes","No"),"No"))</f>
        <v/>
      </c>
      <c r="U1223">
        <f>IF(A1223="","",IF(AND(N(O1223)&gt;=Rules!$B$8,ISNUMBER(P1223)),IF(P1223&lt;=-Rules!$B$7,"Yes","No"),"No"))</f>
        <v/>
      </c>
      <c r="V1223">
        <f>IF(A1223="","",IF(AND(N(L1223)&gt;=Rules!$B$6,ISNUMBER(N1223)),IF(AND(N1223&gt;=Rules!$B$10,N1223&lt;=Rules!$B$11),"Yes","No"),"No"))</f>
        <v/>
      </c>
      <c r="W1223">
        <f>IF(A1223="","",IF(I1223&lt;&gt;"","Yes","No"))</f>
        <v/>
      </c>
      <c r="X1223">
        <f>IF(I1223="","",IF(SUMIFS($K$3:$K$2002,$A$3:$A$2002,SUBSTITUTE(SUBSTITUTE(I1223,"?","~?"),"*","~*"))&gt;N(K1223),"Yes","No"))</f>
        <v/>
      </c>
      <c r="Y1223">
        <f>IF(A1223="","",IF(N(S1223)&gt;0,"Yes","No"))</f>
        <v/>
      </c>
      <c r="Z1223">
        <f>IF(A1223="","",IF(AND(N(K1223)&lt;Rules!$B$5,N(L1223)&lt;Rules!$B$6,N(Q1223)&lt;Rules!$B$13,Y1223="No"),"Yes","No"))</f>
        <v/>
      </c>
      <c r="AA1223">
        <f>IF(A1223="","",IF(LEFT(C1223&amp;"",1)="3","Redirect",IF(OR(LEFT(C1223&amp;"",1)="4",LEFT(C1223&amp;"",1)="5"),IF(OR(N(K1223)&gt;0,N(AC1223)&gt;=Rules!$B$14),"Redirect","Prune"),IF(D1223="Non-Indexable","Keep",IF(AND(W1223="Yes",X1223="Yes",Y1223="No"),"Merge",IF(OR(U1223="Yes",V1223="Yes",AND(T1223="Yes",N(L1223)&gt;=Rules!$B$6)),"Update",IF(Z1223="Yes",IF(N(AC1223)&gt;=Rules!$B$14,"Redirect","Prune"),"Keep")))))))</f>
        <v/>
      </c>
      <c r="AB1223">
        <f>IF(A1223="","",IF(LEFT(C1223&amp;"",1)="3","Already redirects ("&amp;C1223&amp;"). Update internal links to point at the final URL.",IF(OR(LEFT(C1223&amp;"",1)="4",LEFT(C1223&amp;"",1)="5"),IF(AA1223="Redirect","Returns "&amp;C1223&amp;" but still has "&amp;N(K1223)&amp;" clicks and "&amp;N(AC1223)&amp;" referring domains. 301 it to the closest live page.","Returns "&amp;C1223&amp;" with no clicks or links. Remove internal links and let it 404 or 410."),IF(D1223="Non-Indexable","Non-indexable ("&amp;E1223&amp;"). Keep if that is intentional; otherwise fix the canonical or noindex.",IF(AA1223="Merge","Overlaps with "&amp;I1223&amp;IF(N(J1223)&gt;0," (similarity "&amp;TEXT(J1223,"0.00")&amp;")","")&amp;", which gets more clicks. Merge the useful parts into it and 301 this URL.",IF(AA1223="Update",MID(IF(U1223="Yes","; Clicks down "&amp;TEXT(-P1223,"0%")&amp;" on the previous period","")&amp;IF(V1223="Yes","; Average position "&amp;TEXT(N1223,"0.0")&amp;" on "&amp;TEXT(L1223,"#,##0")&amp;" impressions (striking distance)","")&amp;IF(AND(T1223="Yes",N(L1223)&gt;=Rules!$B$6),"; Thin ("&amp;F1223&amp;" words) but has search demand",""),3,400),IF(AA1223="Prune","Low value: "&amp;N(K1223)&amp;" clicks, "&amp;N(L1223)&amp;" impressions, "&amp;N(Q1223)&amp;" sessions, no key events. Remove or noindex it and update internal links.",IF(AA1223="Redirect","Low value but "&amp;N(AC1223)&amp;" referring domains. 301 it to the closest relevant page to keep those links.",IF(AND(Z1223="No",Y1223="Yes",N(K1223)&lt;Rules!$B$5),"Low search traffic but it converts (key events: "&amp;S1223&amp;"). Keep it and link to it.",IF(W1223="Yes","Stronger than the page it overlaps ("&amp;I1223&amp;"). Keep; merge that page into this one.","Healthy: "&amp;N(K1223)&amp;" clicks"&amp;IF(ISNUMBER(N1223),", average position "&amp;TEXT(N1223,"0.0"),"")&amp;". Keep and monitor."))))))))))</f>
        <v/>
      </c>
      <c r="AE1223">
        <f>IF(A1223="","",IF(AD1223&lt;&gt;"",AD1223,AA1223))</f>
        <v/>
      </c>
    </row>
    <row r="1224">
      <c r="A1224">
        <f>IF(Crawl!A1223="","",Crawl!A1223)</f>
        <v/>
      </c>
      <c r="B1224">
        <f>IF(A1224="","",Crawl!EC1223)</f>
        <v/>
      </c>
      <c r="C1224">
        <f>IF(A1224="","",IFERROR(INDEX(Crawl!$A1223:$DZ1223,1,Rules!$H$6),""))</f>
        <v/>
      </c>
      <c r="D1224">
        <f>IF(A1224="","",IFERROR(INDEX(Crawl!$A1223:$DZ1223,1,Rules!$H$7),"")&amp;"")</f>
        <v/>
      </c>
      <c r="E1224">
        <f>IF(A1224="","",IFERROR(INDEX(Crawl!$A1223:$DZ1223,1,Rules!$H$8),"")&amp;"")</f>
        <v/>
      </c>
      <c r="F1224">
        <f>IF(A1224="","",IFERROR(INDEX(Crawl!$A1223:$DZ1223,1,Rules!$H$9),""))</f>
        <v/>
      </c>
      <c r="G1224">
        <f>IF(A1224="","",IFERROR(INDEX(Crawl!$A1223:$DZ1223,1,Rules!$H$10),""))</f>
        <v/>
      </c>
      <c r="H1224">
        <f>IF(A1224="","",IFERROR(INDEX(Crawl!$A1223:$DZ1223,1,Rules!$H$12),""))</f>
        <v/>
      </c>
      <c r="I1224">
        <f>IF(A1224="","",IF(AND(N(H1224)&gt;0,IFERROR(INDEX(Crawl!$A1223:$DZ1223,1,Rules!$H$11),"")&amp;""&lt;&gt;""),IFERROR(INDEX(Crawl!$A1223:$DZ1223,1,Rules!$H$11),"")&amp;"",IF(AND(ISNUMBER(J1224),N(J1224)&gt;=Rules!$B$12,IFERROR(INDEX(Crawl!$A1223:$DZ1223,1,Rules!$H$13),"")&amp;""&lt;&gt;""),IFERROR(INDEX(Crawl!$A1223:$DZ1223,1,Rules!$H$13),"")&amp;"","")))</f>
        <v/>
      </c>
      <c r="J1224" s="19">
        <f>IF(A1224="","",IF(IFERROR(INDEX(Crawl!$A1223:$DZ1223,1,Rules!$H$14),"")&amp;""="","",IFERROR(INDEX(Crawl!$A1223:$DZ1223,1,Rules!$H$14),"")))</f>
        <v/>
      </c>
      <c r="K1224">
        <f>IF(A1224="","",IFERROR(SUMIFS('GSC current'!$J$2:$J$2001,'GSC current'!$I$2:$I$2001,B1224),0))</f>
        <v/>
      </c>
      <c r="L1224">
        <f>IF(A1224="","",IFERROR(SUMIFS('GSC current'!$K$2:$K$2001,'GSC current'!$I$2:$I$2001,B1224),0))</f>
        <v/>
      </c>
      <c r="M1224" s="20">
        <f>IF(A1224="","",IF(N(L1224)&gt;0,K1224/L1224,""))</f>
        <v/>
      </c>
      <c r="N1224" s="21">
        <f>IF(A1224="","",IF(N(L1224)&gt;0,SUMIFS('GSC current'!$L$2:$L$2001,'GSC current'!$I$2:$I$2001,B1224)/L1224,""))</f>
        <v/>
      </c>
      <c r="O1224">
        <f>IF(A1224="","",IFERROR(SUMIFS('GSC previous'!$J$2:$J$2001,'GSC previous'!$I$2:$I$2001,B1224),0))</f>
        <v/>
      </c>
      <c r="P1224" s="22">
        <f>IF(A1224="","",IF(N(O1224)&gt;0,(K1224-O1224)/O1224,""))</f>
        <v/>
      </c>
      <c r="Q1224">
        <f>IF(A1224="","",IFERROR(SUMIFS(GA4!$P$2:$P$2001,GA4!$O$2:$O$2001,B1224),0))</f>
        <v/>
      </c>
      <c r="R1224" s="23">
        <f>IF(A1224="","",IF(N(Q1224)&gt;0,SUMIFS(GA4!$Q$2:$Q$2001,GA4!$O$2:$O$2001,B1224)/Q1224,""))</f>
        <v/>
      </c>
      <c r="S1224">
        <f>IF(A1224="","",IFERROR(SUMIFS(GA4!$R$2:$R$2001,GA4!$O$2:$O$2001,B1224),0))</f>
        <v/>
      </c>
      <c r="T1224">
        <f>IF(A1224="","",IF(AND(ISNUMBER(F1224),LEFT(C1224&amp;"",1)="2"),IF(F1224&lt;Rules!$B$9,"Yes","No"),"No"))</f>
        <v/>
      </c>
      <c r="U1224">
        <f>IF(A1224="","",IF(AND(N(O1224)&gt;=Rules!$B$8,ISNUMBER(P1224)),IF(P1224&lt;=-Rules!$B$7,"Yes","No"),"No"))</f>
        <v/>
      </c>
      <c r="V1224">
        <f>IF(A1224="","",IF(AND(N(L1224)&gt;=Rules!$B$6,ISNUMBER(N1224)),IF(AND(N1224&gt;=Rules!$B$10,N1224&lt;=Rules!$B$11),"Yes","No"),"No"))</f>
        <v/>
      </c>
      <c r="W1224">
        <f>IF(A1224="","",IF(I1224&lt;&gt;"","Yes","No"))</f>
        <v/>
      </c>
      <c r="X1224">
        <f>IF(I1224="","",IF(SUMIFS($K$3:$K$2002,$A$3:$A$2002,SUBSTITUTE(SUBSTITUTE(I1224,"?","~?"),"*","~*"))&gt;N(K1224),"Yes","No"))</f>
        <v/>
      </c>
      <c r="Y1224">
        <f>IF(A1224="","",IF(N(S1224)&gt;0,"Yes","No"))</f>
        <v/>
      </c>
      <c r="Z1224">
        <f>IF(A1224="","",IF(AND(N(K1224)&lt;Rules!$B$5,N(L1224)&lt;Rules!$B$6,N(Q1224)&lt;Rules!$B$13,Y1224="No"),"Yes","No"))</f>
        <v/>
      </c>
      <c r="AA1224">
        <f>IF(A1224="","",IF(LEFT(C1224&amp;"",1)="3","Redirect",IF(OR(LEFT(C1224&amp;"",1)="4",LEFT(C1224&amp;"",1)="5"),IF(OR(N(K1224)&gt;0,N(AC1224)&gt;=Rules!$B$14),"Redirect","Prune"),IF(D1224="Non-Indexable","Keep",IF(AND(W1224="Yes",X1224="Yes",Y1224="No"),"Merge",IF(OR(U1224="Yes",V1224="Yes",AND(T1224="Yes",N(L1224)&gt;=Rules!$B$6)),"Update",IF(Z1224="Yes",IF(N(AC1224)&gt;=Rules!$B$14,"Redirect","Prune"),"Keep")))))))</f>
        <v/>
      </c>
      <c r="AB1224">
        <f>IF(A1224="","",IF(LEFT(C1224&amp;"",1)="3","Already redirects ("&amp;C1224&amp;"). Update internal links to point at the final URL.",IF(OR(LEFT(C1224&amp;"",1)="4",LEFT(C1224&amp;"",1)="5"),IF(AA1224="Redirect","Returns "&amp;C1224&amp;" but still has "&amp;N(K1224)&amp;" clicks and "&amp;N(AC1224)&amp;" referring domains. 301 it to the closest live page.","Returns "&amp;C1224&amp;" with no clicks or links. Remove internal links and let it 404 or 410."),IF(D1224="Non-Indexable","Non-indexable ("&amp;E1224&amp;"). Keep if that is intentional; otherwise fix the canonical or noindex.",IF(AA1224="Merge","Overlaps with "&amp;I1224&amp;IF(N(J1224)&gt;0," (similarity "&amp;TEXT(J1224,"0.00")&amp;")","")&amp;", which gets more clicks. Merge the useful parts into it and 301 this URL.",IF(AA1224="Update",MID(IF(U1224="Yes","; Clicks down "&amp;TEXT(-P1224,"0%")&amp;" on the previous period","")&amp;IF(V1224="Yes","; Average position "&amp;TEXT(N1224,"0.0")&amp;" on "&amp;TEXT(L1224,"#,##0")&amp;" impressions (striking distance)","")&amp;IF(AND(T1224="Yes",N(L1224)&gt;=Rules!$B$6),"; Thin ("&amp;F1224&amp;" words) but has search demand",""),3,400),IF(AA1224="Prune","Low value: "&amp;N(K1224)&amp;" clicks, "&amp;N(L1224)&amp;" impressions, "&amp;N(Q1224)&amp;" sessions, no key events. Remove or noindex it and update internal links.",IF(AA1224="Redirect","Low value but "&amp;N(AC1224)&amp;" referring domains. 301 it to the closest relevant page to keep those links.",IF(AND(Z1224="No",Y1224="Yes",N(K1224)&lt;Rules!$B$5),"Low search traffic but it converts (key events: "&amp;S1224&amp;"). Keep it and link to it.",IF(W1224="Yes","Stronger than the page it overlaps ("&amp;I1224&amp;"). Keep; merge that page into this one.","Healthy: "&amp;N(K1224)&amp;" clicks"&amp;IF(ISNUMBER(N1224),", average position "&amp;TEXT(N1224,"0.0"),"")&amp;". Keep and monitor."))))))))))</f>
        <v/>
      </c>
      <c r="AE1224">
        <f>IF(A1224="","",IF(AD1224&lt;&gt;"",AD1224,AA1224))</f>
        <v/>
      </c>
    </row>
    <row r="1225">
      <c r="A1225">
        <f>IF(Crawl!A1224="","",Crawl!A1224)</f>
        <v/>
      </c>
      <c r="B1225">
        <f>IF(A1225="","",Crawl!EC1224)</f>
        <v/>
      </c>
      <c r="C1225">
        <f>IF(A1225="","",IFERROR(INDEX(Crawl!$A1224:$DZ1224,1,Rules!$H$6),""))</f>
        <v/>
      </c>
      <c r="D1225">
        <f>IF(A1225="","",IFERROR(INDEX(Crawl!$A1224:$DZ1224,1,Rules!$H$7),"")&amp;"")</f>
        <v/>
      </c>
      <c r="E1225">
        <f>IF(A1225="","",IFERROR(INDEX(Crawl!$A1224:$DZ1224,1,Rules!$H$8),"")&amp;"")</f>
        <v/>
      </c>
      <c r="F1225">
        <f>IF(A1225="","",IFERROR(INDEX(Crawl!$A1224:$DZ1224,1,Rules!$H$9),""))</f>
        <v/>
      </c>
      <c r="G1225">
        <f>IF(A1225="","",IFERROR(INDEX(Crawl!$A1224:$DZ1224,1,Rules!$H$10),""))</f>
        <v/>
      </c>
      <c r="H1225">
        <f>IF(A1225="","",IFERROR(INDEX(Crawl!$A1224:$DZ1224,1,Rules!$H$12),""))</f>
        <v/>
      </c>
      <c r="I1225">
        <f>IF(A1225="","",IF(AND(N(H1225)&gt;0,IFERROR(INDEX(Crawl!$A1224:$DZ1224,1,Rules!$H$11),"")&amp;""&lt;&gt;""),IFERROR(INDEX(Crawl!$A1224:$DZ1224,1,Rules!$H$11),"")&amp;"",IF(AND(ISNUMBER(J1225),N(J1225)&gt;=Rules!$B$12,IFERROR(INDEX(Crawl!$A1224:$DZ1224,1,Rules!$H$13),"")&amp;""&lt;&gt;""),IFERROR(INDEX(Crawl!$A1224:$DZ1224,1,Rules!$H$13),"")&amp;"","")))</f>
        <v/>
      </c>
      <c r="J1225" s="19">
        <f>IF(A1225="","",IF(IFERROR(INDEX(Crawl!$A1224:$DZ1224,1,Rules!$H$14),"")&amp;""="","",IFERROR(INDEX(Crawl!$A1224:$DZ1224,1,Rules!$H$14),"")))</f>
        <v/>
      </c>
      <c r="K1225">
        <f>IF(A1225="","",IFERROR(SUMIFS('GSC current'!$J$2:$J$2001,'GSC current'!$I$2:$I$2001,B1225),0))</f>
        <v/>
      </c>
      <c r="L1225">
        <f>IF(A1225="","",IFERROR(SUMIFS('GSC current'!$K$2:$K$2001,'GSC current'!$I$2:$I$2001,B1225),0))</f>
        <v/>
      </c>
      <c r="M1225" s="20">
        <f>IF(A1225="","",IF(N(L1225)&gt;0,K1225/L1225,""))</f>
        <v/>
      </c>
      <c r="N1225" s="21">
        <f>IF(A1225="","",IF(N(L1225)&gt;0,SUMIFS('GSC current'!$L$2:$L$2001,'GSC current'!$I$2:$I$2001,B1225)/L1225,""))</f>
        <v/>
      </c>
      <c r="O1225">
        <f>IF(A1225="","",IFERROR(SUMIFS('GSC previous'!$J$2:$J$2001,'GSC previous'!$I$2:$I$2001,B1225),0))</f>
        <v/>
      </c>
      <c r="P1225" s="22">
        <f>IF(A1225="","",IF(N(O1225)&gt;0,(K1225-O1225)/O1225,""))</f>
        <v/>
      </c>
      <c r="Q1225">
        <f>IF(A1225="","",IFERROR(SUMIFS(GA4!$P$2:$P$2001,GA4!$O$2:$O$2001,B1225),0))</f>
        <v/>
      </c>
      <c r="R1225" s="23">
        <f>IF(A1225="","",IF(N(Q1225)&gt;0,SUMIFS(GA4!$Q$2:$Q$2001,GA4!$O$2:$O$2001,B1225)/Q1225,""))</f>
        <v/>
      </c>
      <c r="S1225">
        <f>IF(A1225="","",IFERROR(SUMIFS(GA4!$R$2:$R$2001,GA4!$O$2:$O$2001,B1225),0))</f>
        <v/>
      </c>
      <c r="T1225">
        <f>IF(A1225="","",IF(AND(ISNUMBER(F1225),LEFT(C1225&amp;"",1)="2"),IF(F1225&lt;Rules!$B$9,"Yes","No"),"No"))</f>
        <v/>
      </c>
      <c r="U1225">
        <f>IF(A1225="","",IF(AND(N(O1225)&gt;=Rules!$B$8,ISNUMBER(P1225)),IF(P1225&lt;=-Rules!$B$7,"Yes","No"),"No"))</f>
        <v/>
      </c>
      <c r="V1225">
        <f>IF(A1225="","",IF(AND(N(L1225)&gt;=Rules!$B$6,ISNUMBER(N1225)),IF(AND(N1225&gt;=Rules!$B$10,N1225&lt;=Rules!$B$11),"Yes","No"),"No"))</f>
        <v/>
      </c>
      <c r="W1225">
        <f>IF(A1225="","",IF(I1225&lt;&gt;"","Yes","No"))</f>
        <v/>
      </c>
      <c r="X1225">
        <f>IF(I1225="","",IF(SUMIFS($K$3:$K$2002,$A$3:$A$2002,SUBSTITUTE(SUBSTITUTE(I1225,"?","~?"),"*","~*"))&gt;N(K1225),"Yes","No"))</f>
        <v/>
      </c>
      <c r="Y1225">
        <f>IF(A1225="","",IF(N(S1225)&gt;0,"Yes","No"))</f>
        <v/>
      </c>
      <c r="Z1225">
        <f>IF(A1225="","",IF(AND(N(K1225)&lt;Rules!$B$5,N(L1225)&lt;Rules!$B$6,N(Q1225)&lt;Rules!$B$13,Y1225="No"),"Yes","No"))</f>
        <v/>
      </c>
      <c r="AA1225">
        <f>IF(A1225="","",IF(LEFT(C1225&amp;"",1)="3","Redirect",IF(OR(LEFT(C1225&amp;"",1)="4",LEFT(C1225&amp;"",1)="5"),IF(OR(N(K1225)&gt;0,N(AC1225)&gt;=Rules!$B$14),"Redirect","Prune"),IF(D1225="Non-Indexable","Keep",IF(AND(W1225="Yes",X1225="Yes",Y1225="No"),"Merge",IF(OR(U1225="Yes",V1225="Yes",AND(T1225="Yes",N(L1225)&gt;=Rules!$B$6)),"Update",IF(Z1225="Yes",IF(N(AC1225)&gt;=Rules!$B$14,"Redirect","Prune"),"Keep")))))))</f>
        <v/>
      </c>
      <c r="AB1225">
        <f>IF(A1225="","",IF(LEFT(C1225&amp;"",1)="3","Already redirects ("&amp;C1225&amp;"). Update internal links to point at the final URL.",IF(OR(LEFT(C1225&amp;"",1)="4",LEFT(C1225&amp;"",1)="5"),IF(AA1225="Redirect","Returns "&amp;C1225&amp;" but still has "&amp;N(K1225)&amp;" clicks and "&amp;N(AC1225)&amp;" referring domains. 301 it to the closest live page.","Returns "&amp;C1225&amp;" with no clicks or links. Remove internal links and let it 404 or 410."),IF(D1225="Non-Indexable","Non-indexable ("&amp;E1225&amp;"). Keep if that is intentional; otherwise fix the canonical or noindex.",IF(AA1225="Merge","Overlaps with "&amp;I1225&amp;IF(N(J1225)&gt;0," (similarity "&amp;TEXT(J1225,"0.00")&amp;")","")&amp;", which gets more clicks. Merge the useful parts into it and 301 this URL.",IF(AA1225="Update",MID(IF(U1225="Yes","; Clicks down "&amp;TEXT(-P1225,"0%")&amp;" on the previous period","")&amp;IF(V1225="Yes","; Average position "&amp;TEXT(N1225,"0.0")&amp;" on "&amp;TEXT(L1225,"#,##0")&amp;" impressions (striking distance)","")&amp;IF(AND(T1225="Yes",N(L1225)&gt;=Rules!$B$6),"; Thin ("&amp;F1225&amp;" words) but has search demand",""),3,400),IF(AA1225="Prune","Low value: "&amp;N(K1225)&amp;" clicks, "&amp;N(L1225)&amp;" impressions, "&amp;N(Q1225)&amp;" sessions, no key events. Remove or noindex it and update internal links.",IF(AA1225="Redirect","Low value but "&amp;N(AC1225)&amp;" referring domains. 301 it to the closest relevant page to keep those links.",IF(AND(Z1225="No",Y1225="Yes",N(K1225)&lt;Rules!$B$5),"Low search traffic but it converts (key events: "&amp;S1225&amp;"). Keep it and link to it.",IF(W1225="Yes","Stronger than the page it overlaps ("&amp;I1225&amp;"). Keep; merge that page into this one.","Healthy: "&amp;N(K1225)&amp;" clicks"&amp;IF(ISNUMBER(N1225),", average position "&amp;TEXT(N1225,"0.0"),"")&amp;". Keep and monitor."))))))))))</f>
        <v/>
      </c>
      <c r="AE1225">
        <f>IF(A1225="","",IF(AD1225&lt;&gt;"",AD1225,AA1225))</f>
        <v/>
      </c>
    </row>
    <row r="1226">
      <c r="A1226">
        <f>IF(Crawl!A1225="","",Crawl!A1225)</f>
        <v/>
      </c>
      <c r="B1226">
        <f>IF(A1226="","",Crawl!EC1225)</f>
        <v/>
      </c>
      <c r="C1226">
        <f>IF(A1226="","",IFERROR(INDEX(Crawl!$A1225:$DZ1225,1,Rules!$H$6),""))</f>
        <v/>
      </c>
      <c r="D1226">
        <f>IF(A1226="","",IFERROR(INDEX(Crawl!$A1225:$DZ1225,1,Rules!$H$7),"")&amp;"")</f>
        <v/>
      </c>
      <c r="E1226">
        <f>IF(A1226="","",IFERROR(INDEX(Crawl!$A1225:$DZ1225,1,Rules!$H$8),"")&amp;"")</f>
        <v/>
      </c>
      <c r="F1226">
        <f>IF(A1226="","",IFERROR(INDEX(Crawl!$A1225:$DZ1225,1,Rules!$H$9),""))</f>
        <v/>
      </c>
      <c r="G1226">
        <f>IF(A1226="","",IFERROR(INDEX(Crawl!$A1225:$DZ1225,1,Rules!$H$10),""))</f>
        <v/>
      </c>
      <c r="H1226">
        <f>IF(A1226="","",IFERROR(INDEX(Crawl!$A1225:$DZ1225,1,Rules!$H$12),""))</f>
        <v/>
      </c>
      <c r="I1226">
        <f>IF(A1226="","",IF(AND(N(H1226)&gt;0,IFERROR(INDEX(Crawl!$A1225:$DZ1225,1,Rules!$H$11),"")&amp;""&lt;&gt;""),IFERROR(INDEX(Crawl!$A1225:$DZ1225,1,Rules!$H$11),"")&amp;"",IF(AND(ISNUMBER(J1226),N(J1226)&gt;=Rules!$B$12,IFERROR(INDEX(Crawl!$A1225:$DZ1225,1,Rules!$H$13),"")&amp;""&lt;&gt;""),IFERROR(INDEX(Crawl!$A1225:$DZ1225,1,Rules!$H$13),"")&amp;"","")))</f>
        <v/>
      </c>
      <c r="J1226" s="19">
        <f>IF(A1226="","",IF(IFERROR(INDEX(Crawl!$A1225:$DZ1225,1,Rules!$H$14),"")&amp;""="","",IFERROR(INDEX(Crawl!$A1225:$DZ1225,1,Rules!$H$14),"")))</f>
        <v/>
      </c>
      <c r="K1226">
        <f>IF(A1226="","",IFERROR(SUMIFS('GSC current'!$J$2:$J$2001,'GSC current'!$I$2:$I$2001,B1226),0))</f>
        <v/>
      </c>
      <c r="L1226">
        <f>IF(A1226="","",IFERROR(SUMIFS('GSC current'!$K$2:$K$2001,'GSC current'!$I$2:$I$2001,B1226),0))</f>
        <v/>
      </c>
      <c r="M1226" s="20">
        <f>IF(A1226="","",IF(N(L1226)&gt;0,K1226/L1226,""))</f>
        <v/>
      </c>
      <c r="N1226" s="21">
        <f>IF(A1226="","",IF(N(L1226)&gt;0,SUMIFS('GSC current'!$L$2:$L$2001,'GSC current'!$I$2:$I$2001,B1226)/L1226,""))</f>
        <v/>
      </c>
      <c r="O1226">
        <f>IF(A1226="","",IFERROR(SUMIFS('GSC previous'!$J$2:$J$2001,'GSC previous'!$I$2:$I$2001,B1226),0))</f>
        <v/>
      </c>
      <c r="P1226" s="22">
        <f>IF(A1226="","",IF(N(O1226)&gt;0,(K1226-O1226)/O1226,""))</f>
        <v/>
      </c>
      <c r="Q1226">
        <f>IF(A1226="","",IFERROR(SUMIFS(GA4!$P$2:$P$2001,GA4!$O$2:$O$2001,B1226),0))</f>
        <v/>
      </c>
      <c r="R1226" s="23">
        <f>IF(A1226="","",IF(N(Q1226)&gt;0,SUMIFS(GA4!$Q$2:$Q$2001,GA4!$O$2:$O$2001,B1226)/Q1226,""))</f>
        <v/>
      </c>
      <c r="S1226">
        <f>IF(A1226="","",IFERROR(SUMIFS(GA4!$R$2:$R$2001,GA4!$O$2:$O$2001,B1226),0))</f>
        <v/>
      </c>
      <c r="T1226">
        <f>IF(A1226="","",IF(AND(ISNUMBER(F1226),LEFT(C1226&amp;"",1)="2"),IF(F1226&lt;Rules!$B$9,"Yes","No"),"No"))</f>
        <v/>
      </c>
      <c r="U1226">
        <f>IF(A1226="","",IF(AND(N(O1226)&gt;=Rules!$B$8,ISNUMBER(P1226)),IF(P1226&lt;=-Rules!$B$7,"Yes","No"),"No"))</f>
        <v/>
      </c>
      <c r="V1226">
        <f>IF(A1226="","",IF(AND(N(L1226)&gt;=Rules!$B$6,ISNUMBER(N1226)),IF(AND(N1226&gt;=Rules!$B$10,N1226&lt;=Rules!$B$11),"Yes","No"),"No"))</f>
        <v/>
      </c>
      <c r="W1226">
        <f>IF(A1226="","",IF(I1226&lt;&gt;"","Yes","No"))</f>
        <v/>
      </c>
      <c r="X1226">
        <f>IF(I1226="","",IF(SUMIFS($K$3:$K$2002,$A$3:$A$2002,SUBSTITUTE(SUBSTITUTE(I1226,"?","~?"),"*","~*"))&gt;N(K1226),"Yes","No"))</f>
        <v/>
      </c>
      <c r="Y1226">
        <f>IF(A1226="","",IF(N(S1226)&gt;0,"Yes","No"))</f>
        <v/>
      </c>
      <c r="Z1226">
        <f>IF(A1226="","",IF(AND(N(K1226)&lt;Rules!$B$5,N(L1226)&lt;Rules!$B$6,N(Q1226)&lt;Rules!$B$13,Y1226="No"),"Yes","No"))</f>
        <v/>
      </c>
      <c r="AA1226">
        <f>IF(A1226="","",IF(LEFT(C1226&amp;"",1)="3","Redirect",IF(OR(LEFT(C1226&amp;"",1)="4",LEFT(C1226&amp;"",1)="5"),IF(OR(N(K1226)&gt;0,N(AC1226)&gt;=Rules!$B$14),"Redirect","Prune"),IF(D1226="Non-Indexable","Keep",IF(AND(W1226="Yes",X1226="Yes",Y1226="No"),"Merge",IF(OR(U1226="Yes",V1226="Yes",AND(T1226="Yes",N(L1226)&gt;=Rules!$B$6)),"Update",IF(Z1226="Yes",IF(N(AC1226)&gt;=Rules!$B$14,"Redirect","Prune"),"Keep")))))))</f>
        <v/>
      </c>
      <c r="AB1226">
        <f>IF(A1226="","",IF(LEFT(C1226&amp;"",1)="3","Already redirects ("&amp;C1226&amp;"). Update internal links to point at the final URL.",IF(OR(LEFT(C1226&amp;"",1)="4",LEFT(C1226&amp;"",1)="5"),IF(AA1226="Redirect","Returns "&amp;C1226&amp;" but still has "&amp;N(K1226)&amp;" clicks and "&amp;N(AC1226)&amp;" referring domains. 301 it to the closest live page.","Returns "&amp;C1226&amp;" with no clicks or links. Remove internal links and let it 404 or 410."),IF(D1226="Non-Indexable","Non-indexable ("&amp;E1226&amp;"). Keep if that is intentional; otherwise fix the canonical or noindex.",IF(AA1226="Merge","Overlaps with "&amp;I1226&amp;IF(N(J1226)&gt;0," (similarity "&amp;TEXT(J1226,"0.00")&amp;")","")&amp;", which gets more clicks. Merge the useful parts into it and 301 this URL.",IF(AA1226="Update",MID(IF(U1226="Yes","; Clicks down "&amp;TEXT(-P1226,"0%")&amp;" on the previous period","")&amp;IF(V1226="Yes","; Average position "&amp;TEXT(N1226,"0.0")&amp;" on "&amp;TEXT(L1226,"#,##0")&amp;" impressions (striking distance)","")&amp;IF(AND(T1226="Yes",N(L1226)&gt;=Rules!$B$6),"; Thin ("&amp;F1226&amp;" words) but has search demand",""),3,400),IF(AA1226="Prune","Low value: "&amp;N(K1226)&amp;" clicks, "&amp;N(L1226)&amp;" impressions, "&amp;N(Q1226)&amp;" sessions, no key events. Remove or noindex it and update internal links.",IF(AA1226="Redirect","Low value but "&amp;N(AC1226)&amp;" referring domains. 301 it to the closest relevant page to keep those links.",IF(AND(Z1226="No",Y1226="Yes",N(K1226)&lt;Rules!$B$5),"Low search traffic but it converts (key events: "&amp;S1226&amp;"). Keep it and link to it.",IF(W1226="Yes","Stronger than the page it overlaps ("&amp;I1226&amp;"). Keep; merge that page into this one.","Healthy: "&amp;N(K1226)&amp;" clicks"&amp;IF(ISNUMBER(N1226),", average position "&amp;TEXT(N1226,"0.0"),"")&amp;". Keep and monitor."))))))))))</f>
        <v/>
      </c>
      <c r="AE1226">
        <f>IF(A1226="","",IF(AD1226&lt;&gt;"",AD1226,AA1226))</f>
        <v/>
      </c>
    </row>
    <row r="1227">
      <c r="A1227">
        <f>IF(Crawl!A1226="","",Crawl!A1226)</f>
        <v/>
      </c>
      <c r="B1227">
        <f>IF(A1227="","",Crawl!EC1226)</f>
        <v/>
      </c>
      <c r="C1227">
        <f>IF(A1227="","",IFERROR(INDEX(Crawl!$A1226:$DZ1226,1,Rules!$H$6),""))</f>
        <v/>
      </c>
      <c r="D1227">
        <f>IF(A1227="","",IFERROR(INDEX(Crawl!$A1226:$DZ1226,1,Rules!$H$7),"")&amp;"")</f>
        <v/>
      </c>
      <c r="E1227">
        <f>IF(A1227="","",IFERROR(INDEX(Crawl!$A1226:$DZ1226,1,Rules!$H$8),"")&amp;"")</f>
        <v/>
      </c>
      <c r="F1227">
        <f>IF(A1227="","",IFERROR(INDEX(Crawl!$A1226:$DZ1226,1,Rules!$H$9),""))</f>
        <v/>
      </c>
      <c r="G1227">
        <f>IF(A1227="","",IFERROR(INDEX(Crawl!$A1226:$DZ1226,1,Rules!$H$10),""))</f>
        <v/>
      </c>
      <c r="H1227">
        <f>IF(A1227="","",IFERROR(INDEX(Crawl!$A1226:$DZ1226,1,Rules!$H$12),""))</f>
        <v/>
      </c>
      <c r="I1227">
        <f>IF(A1227="","",IF(AND(N(H1227)&gt;0,IFERROR(INDEX(Crawl!$A1226:$DZ1226,1,Rules!$H$11),"")&amp;""&lt;&gt;""),IFERROR(INDEX(Crawl!$A1226:$DZ1226,1,Rules!$H$11),"")&amp;"",IF(AND(ISNUMBER(J1227),N(J1227)&gt;=Rules!$B$12,IFERROR(INDEX(Crawl!$A1226:$DZ1226,1,Rules!$H$13),"")&amp;""&lt;&gt;""),IFERROR(INDEX(Crawl!$A1226:$DZ1226,1,Rules!$H$13),"")&amp;"","")))</f>
        <v/>
      </c>
      <c r="J1227" s="19">
        <f>IF(A1227="","",IF(IFERROR(INDEX(Crawl!$A1226:$DZ1226,1,Rules!$H$14),"")&amp;""="","",IFERROR(INDEX(Crawl!$A1226:$DZ1226,1,Rules!$H$14),"")))</f>
        <v/>
      </c>
      <c r="K1227">
        <f>IF(A1227="","",IFERROR(SUMIFS('GSC current'!$J$2:$J$2001,'GSC current'!$I$2:$I$2001,B1227),0))</f>
        <v/>
      </c>
      <c r="L1227">
        <f>IF(A1227="","",IFERROR(SUMIFS('GSC current'!$K$2:$K$2001,'GSC current'!$I$2:$I$2001,B1227),0))</f>
        <v/>
      </c>
      <c r="M1227" s="20">
        <f>IF(A1227="","",IF(N(L1227)&gt;0,K1227/L1227,""))</f>
        <v/>
      </c>
      <c r="N1227" s="21">
        <f>IF(A1227="","",IF(N(L1227)&gt;0,SUMIFS('GSC current'!$L$2:$L$2001,'GSC current'!$I$2:$I$2001,B1227)/L1227,""))</f>
        <v/>
      </c>
      <c r="O1227">
        <f>IF(A1227="","",IFERROR(SUMIFS('GSC previous'!$J$2:$J$2001,'GSC previous'!$I$2:$I$2001,B1227),0))</f>
        <v/>
      </c>
      <c r="P1227" s="22">
        <f>IF(A1227="","",IF(N(O1227)&gt;0,(K1227-O1227)/O1227,""))</f>
        <v/>
      </c>
      <c r="Q1227">
        <f>IF(A1227="","",IFERROR(SUMIFS(GA4!$P$2:$P$2001,GA4!$O$2:$O$2001,B1227),0))</f>
        <v/>
      </c>
      <c r="R1227" s="23">
        <f>IF(A1227="","",IF(N(Q1227)&gt;0,SUMIFS(GA4!$Q$2:$Q$2001,GA4!$O$2:$O$2001,B1227)/Q1227,""))</f>
        <v/>
      </c>
      <c r="S1227">
        <f>IF(A1227="","",IFERROR(SUMIFS(GA4!$R$2:$R$2001,GA4!$O$2:$O$2001,B1227),0))</f>
        <v/>
      </c>
      <c r="T1227">
        <f>IF(A1227="","",IF(AND(ISNUMBER(F1227),LEFT(C1227&amp;"",1)="2"),IF(F1227&lt;Rules!$B$9,"Yes","No"),"No"))</f>
        <v/>
      </c>
      <c r="U1227">
        <f>IF(A1227="","",IF(AND(N(O1227)&gt;=Rules!$B$8,ISNUMBER(P1227)),IF(P1227&lt;=-Rules!$B$7,"Yes","No"),"No"))</f>
        <v/>
      </c>
      <c r="V1227">
        <f>IF(A1227="","",IF(AND(N(L1227)&gt;=Rules!$B$6,ISNUMBER(N1227)),IF(AND(N1227&gt;=Rules!$B$10,N1227&lt;=Rules!$B$11),"Yes","No"),"No"))</f>
        <v/>
      </c>
      <c r="W1227">
        <f>IF(A1227="","",IF(I1227&lt;&gt;"","Yes","No"))</f>
        <v/>
      </c>
      <c r="X1227">
        <f>IF(I1227="","",IF(SUMIFS($K$3:$K$2002,$A$3:$A$2002,SUBSTITUTE(SUBSTITUTE(I1227,"?","~?"),"*","~*"))&gt;N(K1227),"Yes","No"))</f>
        <v/>
      </c>
      <c r="Y1227">
        <f>IF(A1227="","",IF(N(S1227)&gt;0,"Yes","No"))</f>
        <v/>
      </c>
      <c r="Z1227">
        <f>IF(A1227="","",IF(AND(N(K1227)&lt;Rules!$B$5,N(L1227)&lt;Rules!$B$6,N(Q1227)&lt;Rules!$B$13,Y1227="No"),"Yes","No"))</f>
        <v/>
      </c>
      <c r="AA1227">
        <f>IF(A1227="","",IF(LEFT(C1227&amp;"",1)="3","Redirect",IF(OR(LEFT(C1227&amp;"",1)="4",LEFT(C1227&amp;"",1)="5"),IF(OR(N(K1227)&gt;0,N(AC1227)&gt;=Rules!$B$14),"Redirect","Prune"),IF(D1227="Non-Indexable","Keep",IF(AND(W1227="Yes",X1227="Yes",Y1227="No"),"Merge",IF(OR(U1227="Yes",V1227="Yes",AND(T1227="Yes",N(L1227)&gt;=Rules!$B$6)),"Update",IF(Z1227="Yes",IF(N(AC1227)&gt;=Rules!$B$14,"Redirect","Prune"),"Keep")))))))</f>
        <v/>
      </c>
      <c r="AB1227">
        <f>IF(A1227="","",IF(LEFT(C1227&amp;"",1)="3","Already redirects ("&amp;C1227&amp;"). Update internal links to point at the final URL.",IF(OR(LEFT(C1227&amp;"",1)="4",LEFT(C1227&amp;"",1)="5"),IF(AA1227="Redirect","Returns "&amp;C1227&amp;" but still has "&amp;N(K1227)&amp;" clicks and "&amp;N(AC1227)&amp;" referring domains. 301 it to the closest live page.","Returns "&amp;C1227&amp;" with no clicks or links. Remove internal links and let it 404 or 410."),IF(D1227="Non-Indexable","Non-indexable ("&amp;E1227&amp;"). Keep if that is intentional; otherwise fix the canonical or noindex.",IF(AA1227="Merge","Overlaps with "&amp;I1227&amp;IF(N(J1227)&gt;0," (similarity "&amp;TEXT(J1227,"0.00")&amp;")","")&amp;", which gets more clicks. Merge the useful parts into it and 301 this URL.",IF(AA1227="Update",MID(IF(U1227="Yes","; Clicks down "&amp;TEXT(-P1227,"0%")&amp;" on the previous period","")&amp;IF(V1227="Yes","; Average position "&amp;TEXT(N1227,"0.0")&amp;" on "&amp;TEXT(L1227,"#,##0")&amp;" impressions (striking distance)","")&amp;IF(AND(T1227="Yes",N(L1227)&gt;=Rules!$B$6),"; Thin ("&amp;F1227&amp;" words) but has search demand",""),3,400),IF(AA1227="Prune","Low value: "&amp;N(K1227)&amp;" clicks, "&amp;N(L1227)&amp;" impressions, "&amp;N(Q1227)&amp;" sessions, no key events. Remove or noindex it and update internal links.",IF(AA1227="Redirect","Low value but "&amp;N(AC1227)&amp;" referring domains. 301 it to the closest relevant page to keep those links.",IF(AND(Z1227="No",Y1227="Yes",N(K1227)&lt;Rules!$B$5),"Low search traffic but it converts (key events: "&amp;S1227&amp;"). Keep it and link to it.",IF(W1227="Yes","Stronger than the page it overlaps ("&amp;I1227&amp;"). Keep; merge that page into this one.","Healthy: "&amp;N(K1227)&amp;" clicks"&amp;IF(ISNUMBER(N1227),", average position "&amp;TEXT(N1227,"0.0"),"")&amp;". Keep and monitor."))))))))))</f>
        <v/>
      </c>
      <c r="AE1227">
        <f>IF(A1227="","",IF(AD1227&lt;&gt;"",AD1227,AA1227))</f>
        <v/>
      </c>
    </row>
    <row r="1228">
      <c r="A1228">
        <f>IF(Crawl!A1227="","",Crawl!A1227)</f>
        <v/>
      </c>
      <c r="B1228">
        <f>IF(A1228="","",Crawl!EC1227)</f>
        <v/>
      </c>
      <c r="C1228">
        <f>IF(A1228="","",IFERROR(INDEX(Crawl!$A1227:$DZ1227,1,Rules!$H$6),""))</f>
        <v/>
      </c>
      <c r="D1228">
        <f>IF(A1228="","",IFERROR(INDEX(Crawl!$A1227:$DZ1227,1,Rules!$H$7),"")&amp;"")</f>
        <v/>
      </c>
      <c r="E1228">
        <f>IF(A1228="","",IFERROR(INDEX(Crawl!$A1227:$DZ1227,1,Rules!$H$8),"")&amp;"")</f>
        <v/>
      </c>
      <c r="F1228">
        <f>IF(A1228="","",IFERROR(INDEX(Crawl!$A1227:$DZ1227,1,Rules!$H$9),""))</f>
        <v/>
      </c>
      <c r="G1228">
        <f>IF(A1228="","",IFERROR(INDEX(Crawl!$A1227:$DZ1227,1,Rules!$H$10),""))</f>
        <v/>
      </c>
      <c r="H1228">
        <f>IF(A1228="","",IFERROR(INDEX(Crawl!$A1227:$DZ1227,1,Rules!$H$12),""))</f>
        <v/>
      </c>
      <c r="I1228">
        <f>IF(A1228="","",IF(AND(N(H1228)&gt;0,IFERROR(INDEX(Crawl!$A1227:$DZ1227,1,Rules!$H$11),"")&amp;""&lt;&gt;""),IFERROR(INDEX(Crawl!$A1227:$DZ1227,1,Rules!$H$11),"")&amp;"",IF(AND(ISNUMBER(J1228),N(J1228)&gt;=Rules!$B$12,IFERROR(INDEX(Crawl!$A1227:$DZ1227,1,Rules!$H$13),"")&amp;""&lt;&gt;""),IFERROR(INDEX(Crawl!$A1227:$DZ1227,1,Rules!$H$13),"")&amp;"","")))</f>
        <v/>
      </c>
      <c r="J1228" s="19">
        <f>IF(A1228="","",IF(IFERROR(INDEX(Crawl!$A1227:$DZ1227,1,Rules!$H$14),"")&amp;""="","",IFERROR(INDEX(Crawl!$A1227:$DZ1227,1,Rules!$H$14),"")))</f>
        <v/>
      </c>
      <c r="K1228">
        <f>IF(A1228="","",IFERROR(SUMIFS('GSC current'!$J$2:$J$2001,'GSC current'!$I$2:$I$2001,B1228),0))</f>
        <v/>
      </c>
      <c r="L1228">
        <f>IF(A1228="","",IFERROR(SUMIFS('GSC current'!$K$2:$K$2001,'GSC current'!$I$2:$I$2001,B1228),0))</f>
        <v/>
      </c>
      <c r="M1228" s="20">
        <f>IF(A1228="","",IF(N(L1228)&gt;0,K1228/L1228,""))</f>
        <v/>
      </c>
      <c r="N1228" s="21">
        <f>IF(A1228="","",IF(N(L1228)&gt;0,SUMIFS('GSC current'!$L$2:$L$2001,'GSC current'!$I$2:$I$2001,B1228)/L1228,""))</f>
        <v/>
      </c>
      <c r="O1228">
        <f>IF(A1228="","",IFERROR(SUMIFS('GSC previous'!$J$2:$J$2001,'GSC previous'!$I$2:$I$2001,B1228),0))</f>
        <v/>
      </c>
      <c r="P1228" s="22">
        <f>IF(A1228="","",IF(N(O1228)&gt;0,(K1228-O1228)/O1228,""))</f>
        <v/>
      </c>
      <c r="Q1228">
        <f>IF(A1228="","",IFERROR(SUMIFS(GA4!$P$2:$P$2001,GA4!$O$2:$O$2001,B1228),0))</f>
        <v/>
      </c>
      <c r="R1228" s="23">
        <f>IF(A1228="","",IF(N(Q1228)&gt;0,SUMIFS(GA4!$Q$2:$Q$2001,GA4!$O$2:$O$2001,B1228)/Q1228,""))</f>
        <v/>
      </c>
      <c r="S1228">
        <f>IF(A1228="","",IFERROR(SUMIFS(GA4!$R$2:$R$2001,GA4!$O$2:$O$2001,B1228),0))</f>
        <v/>
      </c>
      <c r="T1228">
        <f>IF(A1228="","",IF(AND(ISNUMBER(F1228),LEFT(C1228&amp;"",1)="2"),IF(F1228&lt;Rules!$B$9,"Yes","No"),"No"))</f>
        <v/>
      </c>
      <c r="U1228">
        <f>IF(A1228="","",IF(AND(N(O1228)&gt;=Rules!$B$8,ISNUMBER(P1228)),IF(P1228&lt;=-Rules!$B$7,"Yes","No"),"No"))</f>
        <v/>
      </c>
      <c r="V1228">
        <f>IF(A1228="","",IF(AND(N(L1228)&gt;=Rules!$B$6,ISNUMBER(N1228)),IF(AND(N1228&gt;=Rules!$B$10,N1228&lt;=Rules!$B$11),"Yes","No"),"No"))</f>
        <v/>
      </c>
      <c r="W1228">
        <f>IF(A1228="","",IF(I1228&lt;&gt;"","Yes","No"))</f>
        <v/>
      </c>
      <c r="X1228">
        <f>IF(I1228="","",IF(SUMIFS($K$3:$K$2002,$A$3:$A$2002,SUBSTITUTE(SUBSTITUTE(I1228,"?","~?"),"*","~*"))&gt;N(K1228),"Yes","No"))</f>
        <v/>
      </c>
      <c r="Y1228">
        <f>IF(A1228="","",IF(N(S1228)&gt;0,"Yes","No"))</f>
        <v/>
      </c>
      <c r="Z1228">
        <f>IF(A1228="","",IF(AND(N(K1228)&lt;Rules!$B$5,N(L1228)&lt;Rules!$B$6,N(Q1228)&lt;Rules!$B$13,Y1228="No"),"Yes","No"))</f>
        <v/>
      </c>
      <c r="AA1228">
        <f>IF(A1228="","",IF(LEFT(C1228&amp;"",1)="3","Redirect",IF(OR(LEFT(C1228&amp;"",1)="4",LEFT(C1228&amp;"",1)="5"),IF(OR(N(K1228)&gt;0,N(AC1228)&gt;=Rules!$B$14),"Redirect","Prune"),IF(D1228="Non-Indexable","Keep",IF(AND(W1228="Yes",X1228="Yes",Y1228="No"),"Merge",IF(OR(U1228="Yes",V1228="Yes",AND(T1228="Yes",N(L1228)&gt;=Rules!$B$6)),"Update",IF(Z1228="Yes",IF(N(AC1228)&gt;=Rules!$B$14,"Redirect","Prune"),"Keep")))))))</f>
        <v/>
      </c>
      <c r="AB1228">
        <f>IF(A1228="","",IF(LEFT(C1228&amp;"",1)="3","Already redirects ("&amp;C1228&amp;"). Update internal links to point at the final URL.",IF(OR(LEFT(C1228&amp;"",1)="4",LEFT(C1228&amp;"",1)="5"),IF(AA1228="Redirect","Returns "&amp;C1228&amp;" but still has "&amp;N(K1228)&amp;" clicks and "&amp;N(AC1228)&amp;" referring domains. 301 it to the closest live page.","Returns "&amp;C1228&amp;" with no clicks or links. Remove internal links and let it 404 or 410."),IF(D1228="Non-Indexable","Non-indexable ("&amp;E1228&amp;"). Keep if that is intentional; otherwise fix the canonical or noindex.",IF(AA1228="Merge","Overlaps with "&amp;I1228&amp;IF(N(J1228)&gt;0," (similarity "&amp;TEXT(J1228,"0.00")&amp;")","")&amp;", which gets more clicks. Merge the useful parts into it and 301 this URL.",IF(AA1228="Update",MID(IF(U1228="Yes","; Clicks down "&amp;TEXT(-P1228,"0%")&amp;" on the previous period","")&amp;IF(V1228="Yes","; Average position "&amp;TEXT(N1228,"0.0")&amp;" on "&amp;TEXT(L1228,"#,##0")&amp;" impressions (striking distance)","")&amp;IF(AND(T1228="Yes",N(L1228)&gt;=Rules!$B$6),"; Thin ("&amp;F1228&amp;" words) but has search demand",""),3,400),IF(AA1228="Prune","Low value: "&amp;N(K1228)&amp;" clicks, "&amp;N(L1228)&amp;" impressions, "&amp;N(Q1228)&amp;" sessions, no key events. Remove or noindex it and update internal links.",IF(AA1228="Redirect","Low value but "&amp;N(AC1228)&amp;" referring domains. 301 it to the closest relevant page to keep those links.",IF(AND(Z1228="No",Y1228="Yes",N(K1228)&lt;Rules!$B$5),"Low search traffic but it converts (key events: "&amp;S1228&amp;"). Keep it and link to it.",IF(W1228="Yes","Stronger than the page it overlaps ("&amp;I1228&amp;"). Keep; merge that page into this one.","Healthy: "&amp;N(K1228)&amp;" clicks"&amp;IF(ISNUMBER(N1228),", average position "&amp;TEXT(N1228,"0.0"),"")&amp;". Keep and monitor."))))))))))</f>
        <v/>
      </c>
      <c r="AE1228">
        <f>IF(A1228="","",IF(AD1228&lt;&gt;"",AD1228,AA1228))</f>
        <v/>
      </c>
    </row>
    <row r="1229">
      <c r="A1229">
        <f>IF(Crawl!A1228="","",Crawl!A1228)</f>
        <v/>
      </c>
      <c r="B1229">
        <f>IF(A1229="","",Crawl!EC1228)</f>
        <v/>
      </c>
      <c r="C1229">
        <f>IF(A1229="","",IFERROR(INDEX(Crawl!$A1228:$DZ1228,1,Rules!$H$6),""))</f>
        <v/>
      </c>
      <c r="D1229">
        <f>IF(A1229="","",IFERROR(INDEX(Crawl!$A1228:$DZ1228,1,Rules!$H$7),"")&amp;"")</f>
        <v/>
      </c>
      <c r="E1229">
        <f>IF(A1229="","",IFERROR(INDEX(Crawl!$A1228:$DZ1228,1,Rules!$H$8),"")&amp;"")</f>
        <v/>
      </c>
      <c r="F1229">
        <f>IF(A1229="","",IFERROR(INDEX(Crawl!$A1228:$DZ1228,1,Rules!$H$9),""))</f>
        <v/>
      </c>
      <c r="G1229">
        <f>IF(A1229="","",IFERROR(INDEX(Crawl!$A1228:$DZ1228,1,Rules!$H$10),""))</f>
        <v/>
      </c>
      <c r="H1229">
        <f>IF(A1229="","",IFERROR(INDEX(Crawl!$A1228:$DZ1228,1,Rules!$H$12),""))</f>
        <v/>
      </c>
      <c r="I1229">
        <f>IF(A1229="","",IF(AND(N(H1229)&gt;0,IFERROR(INDEX(Crawl!$A1228:$DZ1228,1,Rules!$H$11),"")&amp;""&lt;&gt;""),IFERROR(INDEX(Crawl!$A1228:$DZ1228,1,Rules!$H$11),"")&amp;"",IF(AND(ISNUMBER(J1229),N(J1229)&gt;=Rules!$B$12,IFERROR(INDEX(Crawl!$A1228:$DZ1228,1,Rules!$H$13),"")&amp;""&lt;&gt;""),IFERROR(INDEX(Crawl!$A1228:$DZ1228,1,Rules!$H$13),"")&amp;"","")))</f>
        <v/>
      </c>
      <c r="J1229" s="19">
        <f>IF(A1229="","",IF(IFERROR(INDEX(Crawl!$A1228:$DZ1228,1,Rules!$H$14),"")&amp;""="","",IFERROR(INDEX(Crawl!$A1228:$DZ1228,1,Rules!$H$14),"")))</f>
        <v/>
      </c>
      <c r="K1229">
        <f>IF(A1229="","",IFERROR(SUMIFS('GSC current'!$J$2:$J$2001,'GSC current'!$I$2:$I$2001,B1229),0))</f>
        <v/>
      </c>
      <c r="L1229">
        <f>IF(A1229="","",IFERROR(SUMIFS('GSC current'!$K$2:$K$2001,'GSC current'!$I$2:$I$2001,B1229),0))</f>
        <v/>
      </c>
      <c r="M1229" s="20">
        <f>IF(A1229="","",IF(N(L1229)&gt;0,K1229/L1229,""))</f>
        <v/>
      </c>
      <c r="N1229" s="21">
        <f>IF(A1229="","",IF(N(L1229)&gt;0,SUMIFS('GSC current'!$L$2:$L$2001,'GSC current'!$I$2:$I$2001,B1229)/L1229,""))</f>
        <v/>
      </c>
      <c r="O1229">
        <f>IF(A1229="","",IFERROR(SUMIFS('GSC previous'!$J$2:$J$2001,'GSC previous'!$I$2:$I$2001,B1229),0))</f>
        <v/>
      </c>
      <c r="P1229" s="22">
        <f>IF(A1229="","",IF(N(O1229)&gt;0,(K1229-O1229)/O1229,""))</f>
        <v/>
      </c>
      <c r="Q1229">
        <f>IF(A1229="","",IFERROR(SUMIFS(GA4!$P$2:$P$2001,GA4!$O$2:$O$2001,B1229),0))</f>
        <v/>
      </c>
      <c r="R1229" s="23">
        <f>IF(A1229="","",IF(N(Q1229)&gt;0,SUMIFS(GA4!$Q$2:$Q$2001,GA4!$O$2:$O$2001,B1229)/Q1229,""))</f>
        <v/>
      </c>
      <c r="S1229">
        <f>IF(A1229="","",IFERROR(SUMIFS(GA4!$R$2:$R$2001,GA4!$O$2:$O$2001,B1229),0))</f>
        <v/>
      </c>
      <c r="T1229">
        <f>IF(A1229="","",IF(AND(ISNUMBER(F1229),LEFT(C1229&amp;"",1)="2"),IF(F1229&lt;Rules!$B$9,"Yes","No"),"No"))</f>
        <v/>
      </c>
      <c r="U1229">
        <f>IF(A1229="","",IF(AND(N(O1229)&gt;=Rules!$B$8,ISNUMBER(P1229)),IF(P1229&lt;=-Rules!$B$7,"Yes","No"),"No"))</f>
        <v/>
      </c>
      <c r="V1229">
        <f>IF(A1229="","",IF(AND(N(L1229)&gt;=Rules!$B$6,ISNUMBER(N1229)),IF(AND(N1229&gt;=Rules!$B$10,N1229&lt;=Rules!$B$11),"Yes","No"),"No"))</f>
        <v/>
      </c>
      <c r="W1229">
        <f>IF(A1229="","",IF(I1229&lt;&gt;"","Yes","No"))</f>
        <v/>
      </c>
      <c r="X1229">
        <f>IF(I1229="","",IF(SUMIFS($K$3:$K$2002,$A$3:$A$2002,SUBSTITUTE(SUBSTITUTE(I1229,"?","~?"),"*","~*"))&gt;N(K1229),"Yes","No"))</f>
        <v/>
      </c>
      <c r="Y1229">
        <f>IF(A1229="","",IF(N(S1229)&gt;0,"Yes","No"))</f>
        <v/>
      </c>
      <c r="Z1229">
        <f>IF(A1229="","",IF(AND(N(K1229)&lt;Rules!$B$5,N(L1229)&lt;Rules!$B$6,N(Q1229)&lt;Rules!$B$13,Y1229="No"),"Yes","No"))</f>
        <v/>
      </c>
      <c r="AA1229">
        <f>IF(A1229="","",IF(LEFT(C1229&amp;"",1)="3","Redirect",IF(OR(LEFT(C1229&amp;"",1)="4",LEFT(C1229&amp;"",1)="5"),IF(OR(N(K1229)&gt;0,N(AC1229)&gt;=Rules!$B$14),"Redirect","Prune"),IF(D1229="Non-Indexable","Keep",IF(AND(W1229="Yes",X1229="Yes",Y1229="No"),"Merge",IF(OR(U1229="Yes",V1229="Yes",AND(T1229="Yes",N(L1229)&gt;=Rules!$B$6)),"Update",IF(Z1229="Yes",IF(N(AC1229)&gt;=Rules!$B$14,"Redirect","Prune"),"Keep")))))))</f>
        <v/>
      </c>
      <c r="AB1229">
        <f>IF(A1229="","",IF(LEFT(C1229&amp;"",1)="3","Already redirects ("&amp;C1229&amp;"). Update internal links to point at the final URL.",IF(OR(LEFT(C1229&amp;"",1)="4",LEFT(C1229&amp;"",1)="5"),IF(AA1229="Redirect","Returns "&amp;C1229&amp;" but still has "&amp;N(K1229)&amp;" clicks and "&amp;N(AC1229)&amp;" referring domains. 301 it to the closest live page.","Returns "&amp;C1229&amp;" with no clicks or links. Remove internal links and let it 404 or 410."),IF(D1229="Non-Indexable","Non-indexable ("&amp;E1229&amp;"). Keep if that is intentional; otherwise fix the canonical or noindex.",IF(AA1229="Merge","Overlaps with "&amp;I1229&amp;IF(N(J1229)&gt;0," (similarity "&amp;TEXT(J1229,"0.00")&amp;")","")&amp;", which gets more clicks. Merge the useful parts into it and 301 this URL.",IF(AA1229="Update",MID(IF(U1229="Yes","; Clicks down "&amp;TEXT(-P1229,"0%")&amp;" on the previous period","")&amp;IF(V1229="Yes","; Average position "&amp;TEXT(N1229,"0.0")&amp;" on "&amp;TEXT(L1229,"#,##0")&amp;" impressions (striking distance)","")&amp;IF(AND(T1229="Yes",N(L1229)&gt;=Rules!$B$6),"; Thin ("&amp;F1229&amp;" words) but has search demand",""),3,400),IF(AA1229="Prune","Low value: "&amp;N(K1229)&amp;" clicks, "&amp;N(L1229)&amp;" impressions, "&amp;N(Q1229)&amp;" sessions, no key events. Remove or noindex it and update internal links.",IF(AA1229="Redirect","Low value but "&amp;N(AC1229)&amp;" referring domains. 301 it to the closest relevant page to keep those links.",IF(AND(Z1229="No",Y1229="Yes",N(K1229)&lt;Rules!$B$5),"Low search traffic but it converts (key events: "&amp;S1229&amp;"). Keep it and link to it.",IF(W1229="Yes","Stronger than the page it overlaps ("&amp;I1229&amp;"). Keep; merge that page into this one.","Healthy: "&amp;N(K1229)&amp;" clicks"&amp;IF(ISNUMBER(N1229),", average position "&amp;TEXT(N1229,"0.0"),"")&amp;". Keep and monitor."))))))))))</f>
        <v/>
      </c>
      <c r="AE1229">
        <f>IF(A1229="","",IF(AD1229&lt;&gt;"",AD1229,AA1229))</f>
        <v/>
      </c>
    </row>
    <row r="1230">
      <c r="A1230">
        <f>IF(Crawl!A1229="","",Crawl!A1229)</f>
        <v/>
      </c>
      <c r="B1230">
        <f>IF(A1230="","",Crawl!EC1229)</f>
        <v/>
      </c>
      <c r="C1230">
        <f>IF(A1230="","",IFERROR(INDEX(Crawl!$A1229:$DZ1229,1,Rules!$H$6),""))</f>
        <v/>
      </c>
      <c r="D1230">
        <f>IF(A1230="","",IFERROR(INDEX(Crawl!$A1229:$DZ1229,1,Rules!$H$7),"")&amp;"")</f>
        <v/>
      </c>
      <c r="E1230">
        <f>IF(A1230="","",IFERROR(INDEX(Crawl!$A1229:$DZ1229,1,Rules!$H$8),"")&amp;"")</f>
        <v/>
      </c>
      <c r="F1230">
        <f>IF(A1230="","",IFERROR(INDEX(Crawl!$A1229:$DZ1229,1,Rules!$H$9),""))</f>
        <v/>
      </c>
      <c r="G1230">
        <f>IF(A1230="","",IFERROR(INDEX(Crawl!$A1229:$DZ1229,1,Rules!$H$10),""))</f>
        <v/>
      </c>
      <c r="H1230">
        <f>IF(A1230="","",IFERROR(INDEX(Crawl!$A1229:$DZ1229,1,Rules!$H$12),""))</f>
        <v/>
      </c>
      <c r="I1230">
        <f>IF(A1230="","",IF(AND(N(H1230)&gt;0,IFERROR(INDEX(Crawl!$A1229:$DZ1229,1,Rules!$H$11),"")&amp;""&lt;&gt;""),IFERROR(INDEX(Crawl!$A1229:$DZ1229,1,Rules!$H$11),"")&amp;"",IF(AND(ISNUMBER(J1230),N(J1230)&gt;=Rules!$B$12,IFERROR(INDEX(Crawl!$A1229:$DZ1229,1,Rules!$H$13),"")&amp;""&lt;&gt;""),IFERROR(INDEX(Crawl!$A1229:$DZ1229,1,Rules!$H$13),"")&amp;"","")))</f>
        <v/>
      </c>
      <c r="J1230" s="19">
        <f>IF(A1230="","",IF(IFERROR(INDEX(Crawl!$A1229:$DZ1229,1,Rules!$H$14),"")&amp;""="","",IFERROR(INDEX(Crawl!$A1229:$DZ1229,1,Rules!$H$14),"")))</f>
        <v/>
      </c>
      <c r="K1230">
        <f>IF(A1230="","",IFERROR(SUMIFS('GSC current'!$J$2:$J$2001,'GSC current'!$I$2:$I$2001,B1230),0))</f>
        <v/>
      </c>
      <c r="L1230">
        <f>IF(A1230="","",IFERROR(SUMIFS('GSC current'!$K$2:$K$2001,'GSC current'!$I$2:$I$2001,B1230),0))</f>
        <v/>
      </c>
      <c r="M1230" s="20">
        <f>IF(A1230="","",IF(N(L1230)&gt;0,K1230/L1230,""))</f>
        <v/>
      </c>
      <c r="N1230" s="21">
        <f>IF(A1230="","",IF(N(L1230)&gt;0,SUMIFS('GSC current'!$L$2:$L$2001,'GSC current'!$I$2:$I$2001,B1230)/L1230,""))</f>
        <v/>
      </c>
      <c r="O1230">
        <f>IF(A1230="","",IFERROR(SUMIFS('GSC previous'!$J$2:$J$2001,'GSC previous'!$I$2:$I$2001,B1230),0))</f>
        <v/>
      </c>
      <c r="P1230" s="22">
        <f>IF(A1230="","",IF(N(O1230)&gt;0,(K1230-O1230)/O1230,""))</f>
        <v/>
      </c>
      <c r="Q1230">
        <f>IF(A1230="","",IFERROR(SUMIFS(GA4!$P$2:$P$2001,GA4!$O$2:$O$2001,B1230),0))</f>
        <v/>
      </c>
      <c r="R1230" s="23">
        <f>IF(A1230="","",IF(N(Q1230)&gt;0,SUMIFS(GA4!$Q$2:$Q$2001,GA4!$O$2:$O$2001,B1230)/Q1230,""))</f>
        <v/>
      </c>
      <c r="S1230">
        <f>IF(A1230="","",IFERROR(SUMIFS(GA4!$R$2:$R$2001,GA4!$O$2:$O$2001,B1230),0))</f>
        <v/>
      </c>
      <c r="T1230">
        <f>IF(A1230="","",IF(AND(ISNUMBER(F1230),LEFT(C1230&amp;"",1)="2"),IF(F1230&lt;Rules!$B$9,"Yes","No"),"No"))</f>
        <v/>
      </c>
      <c r="U1230">
        <f>IF(A1230="","",IF(AND(N(O1230)&gt;=Rules!$B$8,ISNUMBER(P1230)),IF(P1230&lt;=-Rules!$B$7,"Yes","No"),"No"))</f>
        <v/>
      </c>
      <c r="V1230">
        <f>IF(A1230="","",IF(AND(N(L1230)&gt;=Rules!$B$6,ISNUMBER(N1230)),IF(AND(N1230&gt;=Rules!$B$10,N1230&lt;=Rules!$B$11),"Yes","No"),"No"))</f>
        <v/>
      </c>
      <c r="W1230">
        <f>IF(A1230="","",IF(I1230&lt;&gt;"","Yes","No"))</f>
        <v/>
      </c>
      <c r="X1230">
        <f>IF(I1230="","",IF(SUMIFS($K$3:$K$2002,$A$3:$A$2002,SUBSTITUTE(SUBSTITUTE(I1230,"?","~?"),"*","~*"))&gt;N(K1230),"Yes","No"))</f>
        <v/>
      </c>
      <c r="Y1230">
        <f>IF(A1230="","",IF(N(S1230)&gt;0,"Yes","No"))</f>
        <v/>
      </c>
      <c r="Z1230">
        <f>IF(A1230="","",IF(AND(N(K1230)&lt;Rules!$B$5,N(L1230)&lt;Rules!$B$6,N(Q1230)&lt;Rules!$B$13,Y1230="No"),"Yes","No"))</f>
        <v/>
      </c>
      <c r="AA1230">
        <f>IF(A1230="","",IF(LEFT(C1230&amp;"",1)="3","Redirect",IF(OR(LEFT(C1230&amp;"",1)="4",LEFT(C1230&amp;"",1)="5"),IF(OR(N(K1230)&gt;0,N(AC1230)&gt;=Rules!$B$14),"Redirect","Prune"),IF(D1230="Non-Indexable","Keep",IF(AND(W1230="Yes",X1230="Yes",Y1230="No"),"Merge",IF(OR(U1230="Yes",V1230="Yes",AND(T1230="Yes",N(L1230)&gt;=Rules!$B$6)),"Update",IF(Z1230="Yes",IF(N(AC1230)&gt;=Rules!$B$14,"Redirect","Prune"),"Keep")))))))</f>
        <v/>
      </c>
      <c r="AB1230">
        <f>IF(A1230="","",IF(LEFT(C1230&amp;"",1)="3","Already redirects ("&amp;C1230&amp;"). Update internal links to point at the final URL.",IF(OR(LEFT(C1230&amp;"",1)="4",LEFT(C1230&amp;"",1)="5"),IF(AA1230="Redirect","Returns "&amp;C1230&amp;" but still has "&amp;N(K1230)&amp;" clicks and "&amp;N(AC1230)&amp;" referring domains. 301 it to the closest live page.","Returns "&amp;C1230&amp;" with no clicks or links. Remove internal links and let it 404 or 410."),IF(D1230="Non-Indexable","Non-indexable ("&amp;E1230&amp;"). Keep if that is intentional; otherwise fix the canonical or noindex.",IF(AA1230="Merge","Overlaps with "&amp;I1230&amp;IF(N(J1230)&gt;0," (similarity "&amp;TEXT(J1230,"0.00")&amp;")","")&amp;", which gets more clicks. Merge the useful parts into it and 301 this URL.",IF(AA1230="Update",MID(IF(U1230="Yes","; Clicks down "&amp;TEXT(-P1230,"0%")&amp;" on the previous period","")&amp;IF(V1230="Yes","; Average position "&amp;TEXT(N1230,"0.0")&amp;" on "&amp;TEXT(L1230,"#,##0")&amp;" impressions (striking distance)","")&amp;IF(AND(T1230="Yes",N(L1230)&gt;=Rules!$B$6),"; Thin ("&amp;F1230&amp;" words) but has search demand",""),3,400),IF(AA1230="Prune","Low value: "&amp;N(K1230)&amp;" clicks, "&amp;N(L1230)&amp;" impressions, "&amp;N(Q1230)&amp;" sessions, no key events. Remove or noindex it and update internal links.",IF(AA1230="Redirect","Low value but "&amp;N(AC1230)&amp;" referring domains. 301 it to the closest relevant page to keep those links.",IF(AND(Z1230="No",Y1230="Yes",N(K1230)&lt;Rules!$B$5),"Low search traffic but it converts (key events: "&amp;S1230&amp;"). Keep it and link to it.",IF(W1230="Yes","Stronger than the page it overlaps ("&amp;I1230&amp;"). Keep; merge that page into this one.","Healthy: "&amp;N(K1230)&amp;" clicks"&amp;IF(ISNUMBER(N1230),", average position "&amp;TEXT(N1230,"0.0"),"")&amp;". Keep and monitor."))))))))))</f>
        <v/>
      </c>
      <c r="AE1230">
        <f>IF(A1230="","",IF(AD1230&lt;&gt;"",AD1230,AA1230))</f>
        <v/>
      </c>
    </row>
    <row r="1231">
      <c r="A1231">
        <f>IF(Crawl!A1230="","",Crawl!A1230)</f>
        <v/>
      </c>
      <c r="B1231">
        <f>IF(A1231="","",Crawl!EC1230)</f>
        <v/>
      </c>
      <c r="C1231">
        <f>IF(A1231="","",IFERROR(INDEX(Crawl!$A1230:$DZ1230,1,Rules!$H$6),""))</f>
        <v/>
      </c>
      <c r="D1231">
        <f>IF(A1231="","",IFERROR(INDEX(Crawl!$A1230:$DZ1230,1,Rules!$H$7),"")&amp;"")</f>
        <v/>
      </c>
      <c r="E1231">
        <f>IF(A1231="","",IFERROR(INDEX(Crawl!$A1230:$DZ1230,1,Rules!$H$8),"")&amp;"")</f>
        <v/>
      </c>
      <c r="F1231">
        <f>IF(A1231="","",IFERROR(INDEX(Crawl!$A1230:$DZ1230,1,Rules!$H$9),""))</f>
        <v/>
      </c>
      <c r="G1231">
        <f>IF(A1231="","",IFERROR(INDEX(Crawl!$A1230:$DZ1230,1,Rules!$H$10),""))</f>
        <v/>
      </c>
      <c r="H1231">
        <f>IF(A1231="","",IFERROR(INDEX(Crawl!$A1230:$DZ1230,1,Rules!$H$12),""))</f>
        <v/>
      </c>
      <c r="I1231">
        <f>IF(A1231="","",IF(AND(N(H1231)&gt;0,IFERROR(INDEX(Crawl!$A1230:$DZ1230,1,Rules!$H$11),"")&amp;""&lt;&gt;""),IFERROR(INDEX(Crawl!$A1230:$DZ1230,1,Rules!$H$11),"")&amp;"",IF(AND(ISNUMBER(J1231),N(J1231)&gt;=Rules!$B$12,IFERROR(INDEX(Crawl!$A1230:$DZ1230,1,Rules!$H$13),"")&amp;""&lt;&gt;""),IFERROR(INDEX(Crawl!$A1230:$DZ1230,1,Rules!$H$13),"")&amp;"","")))</f>
        <v/>
      </c>
      <c r="J1231" s="19">
        <f>IF(A1231="","",IF(IFERROR(INDEX(Crawl!$A1230:$DZ1230,1,Rules!$H$14),"")&amp;""="","",IFERROR(INDEX(Crawl!$A1230:$DZ1230,1,Rules!$H$14),"")))</f>
        <v/>
      </c>
      <c r="K1231">
        <f>IF(A1231="","",IFERROR(SUMIFS('GSC current'!$J$2:$J$2001,'GSC current'!$I$2:$I$2001,B1231),0))</f>
        <v/>
      </c>
      <c r="L1231">
        <f>IF(A1231="","",IFERROR(SUMIFS('GSC current'!$K$2:$K$2001,'GSC current'!$I$2:$I$2001,B1231),0))</f>
        <v/>
      </c>
      <c r="M1231" s="20">
        <f>IF(A1231="","",IF(N(L1231)&gt;0,K1231/L1231,""))</f>
        <v/>
      </c>
      <c r="N1231" s="21">
        <f>IF(A1231="","",IF(N(L1231)&gt;0,SUMIFS('GSC current'!$L$2:$L$2001,'GSC current'!$I$2:$I$2001,B1231)/L1231,""))</f>
        <v/>
      </c>
      <c r="O1231">
        <f>IF(A1231="","",IFERROR(SUMIFS('GSC previous'!$J$2:$J$2001,'GSC previous'!$I$2:$I$2001,B1231),0))</f>
        <v/>
      </c>
      <c r="P1231" s="22">
        <f>IF(A1231="","",IF(N(O1231)&gt;0,(K1231-O1231)/O1231,""))</f>
        <v/>
      </c>
      <c r="Q1231">
        <f>IF(A1231="","",IFERROR(SUMIFS(GA4!$P$2:$P$2001,GA4!$O$2:$O$2001,B1231),0))</f>
        <v/>
      </c>
      <c r="R1231" s="23">
        <f>IF(A1231="","",IF(N(Q1231)&gt;0,SUMIFS(GA4!$Q$2:$Q$2001,GA4!$O$2:$O$2001,B1231)/Q1231,""))</f>
        <v/>
      </c>
      <c r="S1231">
        <f>IF(A1231="","",IFERROR(SUMIFS(GA4!$R$2:$R$2001,GA4!$O$2:$O$2001,B1231),0))</f>
        <v/>
      </c>
      <c r="T1231">
        <f>IF(A1231="","",IF(AND(ISNUMBER(F1231),LEFT(C1231&amp;"",1)="2"),IF(F1231&lt;Rules!$B$9,"Yes","No"),"No"))</f>
        <v/>
      </c>
      <c r="U1231">
        <f>IF(A1231="","",IF(AND(N(O1231)&gt;=Rules!$B$8,ISNUMBER(P1231)),IF(P1231&lt;=-Rules!$B$7,"Yes","No"),"No"))</f>
        <v/>
      </c>
      <c r="V1231">
        <f>IF(A1231="","",IF(AND(N(L1231)&gt;=Rules!$B$6,ISNUMBER(N1231)),IF(AND(N1231&gt;=Rules!$B$10,N1231&lt;=Rules!$B$11),"Yes","No"),"No"))</f>
        <v/>
      </c>
      <c r="W1231">
        <f>IF(A1231="","",IF(I1231&lt;&gt;"","Yes","No"))</f>
        <v/>
      </c>
      <c r="X1231">
        <f>IF(I1231="","",IF(SUMIFS($K$3:$K$2002,$A$3:$A$2002,SUBSTITUTE(SUBSTITUTE(I1231,"?","~?"),"*","~*"))&gt;N(K1231),"Yes","No"))</f>
        <v/>
      </c>
      <c r="Y1231">
        <f>IF(A1231="","",IF(N(S1231)&gt;0,"Yes","No"))</f>
        <v/>
      </c>
      <c r="Z1231">
        <f>IF(A1231="","",IF(AND(N(K1231)&lt;Rules!$B$5,N(L1231)&lt;Rules!$B$6,N(Q1231)&lt;Rules!$B$13,Y1231="No"),"Yes","No"))</f>
        <v/>
      </c>
      <c r="AA1231">
        <f>IF(A1231="","",IF(LEFT(C1231&amp;"",1)="3","Redirect",IF(OR(LEFT(C1231&amp;"",1)="4",LEFT(C1231&amp;"",1)="5"),IF(OR(N(K1231)&gt;0,N(AC1231)&gt;=Rules!$B$14),"Redirect","Prune"),IF(D1231="Non-Indexable","Keep",IF(AND(W1231="Yes",X1231="Yes",Y1231="No"),"Merge",IF(OR(U1231="Yes",V1231="Yes",AND(T1231="Yes",N(L1231)&gt;=Rules!$B$6)),"Update",IF(Z1231="Yes",IF(N(AC1231)&gt;=Rules!$B$14,"Redirect","Prune"),"Keep")))))))</f>
        <v/>
      </c>
      <c r="AB1231">
        <f>IF(A1231="","",IF(LEFT(C1231&amp;"",1)="3","Already redirects ("&amp;C1231&amp;"). Update internal links to point at the final URL.",IF(OR(LEFT(C1231&amp;"",1)="4",LEFT(C1231&amp;"",1)="5"),IF(AA1231="Redirect","Returns "&amp;C1231&amp;" but still has "&amp;N(K1231)&amp;" clicks and "&amp;N(AC1231)&amp;" referring domains. 301 it to the closest live page.","Returns "&amp;C1231&amp;" with no clicks or links. Remove internal links and let it 404 or 410."),IF(D1231="Non-Indexable","Non-indexable ("&amp;E1231&amp;"). Keep if that is intentional; otherwise fix the canonical or noindex.",IF(AA1231="Merge","Overlaps with "&amp;I1231&amp;IF(N(J1231)&gt;0," (similarity "&amp;TEXT(J1231,"0.00")&amp;")","")&amp;", which gets more clicks. Merge the useful parts into it and 301 this URL.",IF(AA1231="Update",MID(IF(U1231="Yes","; Clicks down "&amp;TEXT(-P1231,"0%")&amp;" on the previous period","")&amp;IF(V1231="Yes","; Average position "&amp;TEXT(N1231,"0.0")&amp;" on "&amp;TEXT(L1231,"#,##0")&amp;" impressions (striking distance)","")&amp;IF(AND(T1231="Yes",N(L1231)&gt;=Rules!$B$6),"; Thin ("&amp;F1231&amp;" words) but has search demand",""),3,400),IF(AA1231="Prune","Low value: "&amp;N(K1231)&amp;" clicks, "&amp;N(L1231)&amp;" impressions, "&amp;N(Q1231)&amp;" sessions, no key events. Remove or noindex it and update internal links.",IF(AA1231="Redirect","Low value but "&amp;N(AC1231)&amp;" referring domains. 301 it to the closest relevant page to keep those links.",IF(AND(Z1231="No",Y1231="Yes",N(K1231)&lt;Rules!$B$5),"Low search traffic but it converts (key events: "&amp;S1231&amp;"). Keep it and link to it.",IF(W1231="Yes","Stronger than the page it overlaps ("&amp;I1231&amp;"). Keep; merge that page into this one.","Healthy: "&amp;N(K1231)&amp;" clicks"&amp;IF(ISNUMBER(N1231),", average position "&amp;TEXT(N1231,"0.0"),"")&amp;". Keep and monitor."))))))))))</f>
        <v/>
      </c>
      <c r="AE1231">
        <f>IF(A1231="","",IF(AD1231&lt;&gt;"",AD1231,AA1231))</f>
        <v/>
      </c>
    </row>
    <row r="1232">
      <c r="A1232">
        <f>IF(Crawl!A1231="","",Crawl!A1231)</f>
        <v/>
      </c>
      <c r="B1232">
        <f>IF(A1232="","",Crawl!EC1231)</f>
        <v/>
      </c>
      <c r="C1232">
        <f>IF(A1232="","",IFERROR(INDEX(Crawl!$A1231:$DZ1231,1,Rules!$H$6),""))</f>
        <v/>
      </c>
      <c r="D1232">
        <f>IF(A1232="","",IFERROR(INDEX(Crawl!$A1231:$DZ1231,1,Rules!$H$7),"")&amp;"")</f>
        <v/>
      </c>
      <c r="E1232">
        <f>IF(A1232="","",IFERROR(INDEX(Crawl!$A1231:$DZ1231,1,Rules!$H$8),"")&amp;"")</f>
        <v/>
      </c>
      <c r="F1232">
        <f>IF(A1232="","",IFERROR(INDEX(Crawl!$A1231:$DZ1231,1,Rules!$H$9),""))</f>
        <v/>
      </c>
      <c r="G1232">
        <f>IF(A1232="","",IFERROR(INDEX(Crawl!$A1231:$DZ1231,1,Rules!$H$10),""))</f>
        <v/>
      </c>
      <c r="H1232">
        <f>IF(A1232="","",IFERROR(INDEX(Crawl!$A1231:$DZ1231,1,Rules!$H$12),""))</f>
        <v/>
      </c>
      <c r="I1232">
        <f>IF(A1232="","",IF(AND(N(H1232)&gt;0,IFERROR(INDEX(Crawl!$A1231:$DZ1231,1,Rules!$H$11),"")&amp;""&lt;&gt;""),IFERROR(INDEX(Crawl!$A1231:$DZ1231,1,Rules!$H$11),"")&amp;"",IF(AND(ISNUMBER(J1232),N(J1232)&gt;=Rules!$B$12,IFERROR(INDEX(Crawl!$A1231:$DZ1231,1,Rules!$H$13),"")&amp;""&lt;&gt;""),IFERROR(INDEX(Crawl!$A1231:$DZ1231,1,Rules!$H$13),"")&amp;"","")))</f>
        <v/>
      </c>
      <c r="J1232" s="19">
        <f>IF(A1232="","",IF(IFERROR(INDEX(Crawl!$A1231:$DZ1231,1,Rules!$H$14),"")&amp;""="","",IFERROR(INDEX(Crawl!$A1231:$DZ1231,1,Rules!$H$14),"")))</f>
        <v/>
      </c>
      <c r="K1232">
        <f>IF(A1232="","",IFERROR(SUMIFS('GSC current'!$J$2:$J$2001,'GSC current'!$I$2:$I$2001,B1232),0))</f>
        <v/>
      </c>
      <c r="L1232">
        <f>IF(A1232="","",IFERROR(SUMIFS('GSC current'!$K$2:$K$2001,'GSC current'!$I$2:$I$2001,B1232),0))</f>
        <v/>
      </c>
      <c r="M1232" s="20">
        <f>IF(A1232="","",IF(N(L1232)&gt;0,K1232/L1232,""))</f>
        <v/>
      </c>
      <c r="N1232" s="21">
        <f>IF(A1232="","",IF(N(L1232)&gt;0,SUMIFS('GSC current'!$L$2:$L$2001,'GSC current'!$I$2:$I$2001,B1232)/L1232,""))</f>
        <v/>
      </c>
      <c r="O1232">
        <f>IF(A1232="","",IFERROR(SUMIFS('GSC previous'!$J$2:$J$2001,'GSC previous'!$I$2:$I$2001,B1232),0))</f>
        <v/>
      </c>
      <c r="P1232" s="22">
        <f>IF(A1232="","",IF(N(O1232)&gt;0,(K1232-O1232)/O1232,""))</f>
        <v/>
      </c>
      <c r="Q1232">
        <f>IF(A1232="","",IFERROR(SUMIFS(GA4!$P$2:$P$2001,GA4!$O$2:$O$2001,B1232),0))</f>
        <v/>
      </c>
      <c r="R1232" s="23">
        <f>IF(A1232="","",IF(N(Q1232)&gt;0,SUMIFS(GA4!$Q$2:$Q$2001,GA4!$O$2:$O$2001,B1232)/Q1232,""))</f>
        <v/>
      </c>
      <c r="S1232">
        <f>IF(A1232="","",IFERROR(SUMIFS(GA4!$R$2:$R$2001,GA4!$O$2:$O$2001,B1232),0))</f>
        <v/>
      </c>
      <c r="T1232">
        <f>IF(A1232="","",IF(AND(ISNUMBER(F1232),LEFT(C1232&amp;"",1)="2"),IF(F1232&lt;Rules!$B$9,"Yes","No"),"No"))</f>
        <v/>
      </c>
      <c r="U1232">
        <f>IF(A1232="","",IF(AND(N(O1232)&gt;=Rules!$B$8,ISNUMBER(P1232)),IF(P1232&lt;=-Rules!$B$7,"Yes","No"),"No"))</f>
        <v/>
      </c>
      <c r="V1232">
        <f>IF(A1232="","",IF(AND(N(L1232)&gt;=Rules!$B$6,ISNUMBER(N1232)),IF(AND(N1232&gt;=Rules!$B$10,N1232&lt;=Rules!$B$11),"Yes","No"),"No"))</f>
        <v/>
      </c>
      <c r="W1232">
        <f>IF(A1232="","",IF(I1232&lt;&gt;"","Yes","No"))</f>
        <v/>
      </c>
      <c r="X1232">
        <f>IF(I1232="","",IF(SUMIFS($K$3:$K$2002,$A$3:$A$2002,SUBSTITUTE(SUBSTITUTE(I1232,"?","~?"),"*","~*"))&gt;N(K1232),"Yes","No"))</f>
        <v/>
      </c>
      <c r="Y1232">
        <f>IF(A1232="","",IF(N(S1232)&gt;0,"Yes","No"))</f>
        <v/>
      </c>
      <c r="Z1232">
        <f>IF(A1232="","",IF(AND(N(K1232)&lt;Rules!$B$5,N(L1232)&lt;Rules!$B$6,N(Q1232)&lt;Rules!$B$13,Y1232="No"),"Yes","No"))</f>
        <v/>
      </c>
      <c r="AA1232">
        <f>IF(A1232="","",IF(LEFT(C1232&amp;"",1)="3","Redirect",IF(OR(LEFT(C1232&amp;"",1)="4",LEFT(C1232&amp;"",1)="5"),IF(OR(N(K1232)&gt;0,N(AC1232)&gt;=Rules!$B$14),"Redirect","Prune"),IF(D1232="Non-Indexable","Keep",IF(AND(W1232="Yes",X1232="Yes",Y1232="No"),"Merge",IF(OR(U1232="Yes",V1232="Yes",AND(T1232="Yes",N(L1232)&gt;=Rules!$B$6)),"Update",IF(Z1232="Yes",IF(N(AC1232)&gt;=Rules!$B$14,"Redirect","Prune"),"Keep")))))))</f>
        <v/>
      </c>
      <c r="AB1232">
        <f>IF(A1232="","",IF(LEFT(C1232&amp;"",1)="3","Already redirects ("&amp;C1232&amp;"). Update internal links to point at the final URL.",IF(OR(LEFT(C1232&amp;"",1)="4",LEFT(C1232&amp;"",1)="5"),IF(AA1232="Redirect","Returns "&amp;C1232&amp;" but still has "&amp;N(K1232)&amp;" clicks and "&amp;N(AC1232)&amp;" referring domains. 301 it to the closest live page.","Returns "&amp;C1232&amp;" with no clicks or links. Remove internal links and let it 404 or 410."),IF(D1232="Non-Indexable","Non-indexable ("&amp;E1232&amp;"). Keep if that is intentional; otherwise fix the canonical or noindex.",IF(AA1232="Merge","Overlaps with "&amp;I1232&amp;IF(N(J1232)&gt;0," (similarity "&amp;TEXT(J1232,"0.00")&amp;")","")&amp;", which gets more clicks. Merge the useful parts into it and 301 this URL.",IF(AA1232="Update",MID(IF(U1232="Yes","; Clicks down "&amp;TEXT(-P1232,"0%")&amp;" on the previous period","")&amp;IF(V1232="Yes","; Average position "&amp;TEXT(N1232,"0.0")&amp;" on "&amp;TEXT(L1232,"#,##0")&amp;" impressions (striking distance)","")&amp;IF(AND(T1232="Yes",N(L1232)&gt;=Rules!$B$6),"; Thin ("&amp;F1232&amp;" words) but has search demand",""),3,400),IF(AA1232="Prune","Low value: "&amp;N(K1232)&amp;" clicks, "&amp;N(L1232)&amp;" impressions, "&amp;N(Q1232)&amp;" sessions, no key events. Remove or noindex it and update internal links.",IF(AA1232="Redirect","Low value but "&amp;N(AC1232)&amp;" referring domains. 301 it to the closest relevant page to keep those links.",IF(AND(Z1232="No",Y1232="Yes",N(K1232)&lt;Rules!$B$5),"Low search traffic but it converts (key events: "&amp;S1232&amp;"). Keep it and link to it.",IF(W1232="Yes","Stronger than the page it overlaps ("&amp;I1232&amp;"). Keep; merge that page into this one.","Healthy: "&amp;N(K1232)&amp;" clicks"&amp;IF(ISNUMBER(N1232),", average position "&amp;TEXT(N1232,"0.0"),"")&amp;". Keep and monitor."))))))))))</f>
        <v/>
      </c>
      <c r="AE1232">
        <f>IF(A1232="","",IF(AD1232&lt;&gt;"",AD1232,AA1232))</f>
        <v/>
      </c>
    </row>
    <row r="1233">
      <c r="A1233">
        <f>IF(Crawl!A1232="","",Crawl!A1232)</f>
        <v/>
      </c>
      <c r="B1233">
        <f>IF(A1233="","",Crawl!EC1232)</f>
        <v/>
      </c>
      <c r="C1233">
        <f>IF(A1233="","",IFERROR(INDEX(Crawl!$A1232:$DZ1232,1,Rules!$H$6),""))</f>
        <v/>
      </c>
      <c r="D1233">
        <f>IF(A1233="","",IFERROR(INDEX(Crawl!$A1232:$DZ1232,1,Rules!$H$7),"")&amp;"")</f>
        <v/>
      </c>
      <c r="E1233">
        <f>IF(A1233="","",IFERROR(INDEX(Crawl!$A1232:$DZ1232,1,Rules!$H$8),"")&amp;"")</f>
        <v/>
      </c>
      <c r="F1233">
        <f>IF(A1233="","",IFERROR(INDEX(Crawl!$A1232:$DZ1232,1,Rules!$H$9),""))</f>
        <v/>
      </c>
      <c r="G1233">
        <f>IF(A1233="","",IFERROR(INDEX(Crawl!$A1232:$DZ1232,1,Rules!$H$10),""))</f>
        <v/>
      </c>
      <c r="H1233">
        <f>IF(A1233="","",IFERROR(INDEX(Crawl!$A1232:$DZ1232,1,Rules!$H$12),""))</f>
        <v/>
      </c>
      <c r="I1233">
        <f>IF(A1233="","",IF(AND(N(H1233)&gt;0,IFERROR(INDEX(Crawl!$A1232:$DZ1232,1,Rules!$H$11),"")&amp;""&lt;&gt;""),IFERROR(INDEX(Crawl!$A1232:$DZ1232,1,Rules!$H$11),"")&amp;"",IF(AND(ISNUMBER(J1233),N(J1233)&gt;=Rules!$B$12,IFERROR(INDEX(Crawl!$A1232:$DZ1232,1,Rules!$H$13),"")&amp;""&lt;&gt;""),IFERROR(INDEX(Crawl!$A1232:$DZ1232,1,Rules!$H$13),"")&amp;"","")))</f>
        <v/>
      </c>
      <c r="J1233" s="19">
        <f>IF(A1233="","",IF(IFERROR(INDEX(Crawl!$A1232:$DZ1232,1,Rules!$H$14),"")&amp;""="","",IFERROR(INDEX(Crawl!$A1232:$DZ1232,1,Rules!$H$14),"")))</f>
        <v/>
      </c>
      <c r="K1233">
        <f>IF(A1233="","",IFERROR(SUMIFS('GSC current'!$J$2:$J$2001,'GSC current'!$I$2:$I$2001,B1233),0))</f>
        <v/>
      </c>
      <c r="L1233">
        <f>IF(A1233="","",IFERROR(SUMIFS('GSC current'!$K$2:$K$2001,'GSC current'!$I$2:$I$2001,B1233),0))</f>
        <v/>
      </c>
      <c r="M1233" s="20">
        <f>IF(A1233="","",IF(N(L1233)&gt;0,K1233/L1233,""))</f>
        <v/>
      </c>
      <c r="N1233" s="21">
        <f>IF(A1233="","",IF(N(L1233)&gt;0,SUMIFS('GSC current'!$L$2:$L$2001,'GSC current'!$I$2:$I$2001,B1233)/L1233,""))</f>
        <v/>
      </c>
      <c r="O1233">
        <f>IF(A1233="","",IFERROR(SUMIFS('GSC previous'!$J$2:$J$2001,'GSC previous'!$I$2:$I$2001,B1233),0))</f>
        <v/>
      </c>
      <c r="P1233" s="22">
        <f>IF(A1233="","",IF(N(O1233)&gt;0,(K1233-O1233)/O1233,""))</f>
        <v/>
      </c>
      <c r="Q1233">
        <f>IF(A1233="","",IFERROR(SUMIFS(GA4!$P$2:$P$2001,GA4!$O$2:$O$2001,B1233),0))</f>
        <v/>
      </c>
      <c r="R1233" s="23">
        <f>IF(A1233="","",IF(N(Q1233)&gt;0,SUMIFS(GA4!$Q$2:$Q$2001,GA4!$O$2:$O$2001,B1233)/Q1233,""))</f>
        <v/>
      </c>
      <c r="S1233">
        <f>IF(A1233="","",IFERROR(SUMIFS(GA4!$R$2:$R$2001,GA4!$O$2:$O$2001,B1233),0))</f>
        <v/>
      </c>
      <c r="T1233">
        <f>IF(A1233="","",IF(AND(ISNUMBER(F1233),LEFT(C1233&amp;"",1)="2"),IF(F1233&lt;Rules!$B$9,"Yes","No"),"No"))</f>
        <v/>
      </c>
      <c r="U1233">
        <f>IF(A1233="","",IF(AND(N(O1233)&gt;=Rules!$B$8,ISNUMBER(P1233)),IF(P1233&lt;=-Rules!$B$7,"Yes","No"),"No"))</f>
        <v/>
      </c>
      <c r="V1233">
        <f>IF(A1233="","",IF(AND(N(L1233)&gt;=Rules!$B$6,ISNUMBER(N1233)),IF(AND(N1233&gt;=Rules!$B$10,N1233&lt;=Rules!$B$11),"Yes","No"),"No"))</f>
        <v/>
      </c>
      <c r="W1233">
        <f>IF(A1233="","",IF(I1233&lt;&gt;"","Yes","No"))</f>
        <v/>
      </c>
      <c r="X1233">
        <f>IF(I1233="","",IF(SUMIFS($K$3:$K$2002,$A$3:$A$2002,SUBSTITUTE(SUBSTITUTE(I1233,"?","~?"),"*","~*"))&gt;N(K1233),"Yes","No"))</f>
        <v/>
      </c>
      <c r="Y1233">
        <f>IF(A1233="","",IF(N(S1233)&gt;0,"Yes","No"))</f>
        <v/>
      </c>
      <c r="Z1233">
        <f>IF(A1233="","",IF(AND(N(K1233)&lt;Rules!$B$5,N(L1233)&lt;Rules!$B$6,N(Q1233)&lt;Rules!$B$13,Y1233="No"),"Yes","No"))</f>
        <v/>
      </c>
      <c r="AA1233">
        <f>IF(A1233="","",IF(LEFT(C1233&amp;"",1)="3","Redirect",IF(OR(LEFT(C1233&amp;"",1)="4",LEFT(C1233&amp;"",1)="5"),IF(OR(N(K1233)&gt;0,N(AC1233)&gt;=Rules!$B$14),"Redirect","Prune"),IF(D1233="Non-Indexable","Keep",IF(AND(W1233="Yes",X1233="Yes",Y1233="No"),"Merge",IF(OR(U1233="Yes",V1233="Yes",AND(T1233="Yes",N(L1233)&gt;=Rules!$B$6)),"Update",IF(Z1233="Yes",IF(N(AC1233)&gt;=Rules!$B$14,"Redirect","Prune"),"Keep")))))))</f>
        <v/>
      </c>
      <c r="AB1233">
        <f>IF(A1233="","",IF(LEFT(C1233&amp;"",1)="3","Already redirects ("&amp;C1233&amp;"). Update internal links to point at the final URL.",IF(OR(LEFT(C1233&amp;"",1)="4",LEFT(C1233&amp;"",1)="5"),IF(AA1233="Redirect","Returns "&amp;C1233&amp;" but still has "&amp;N(K1233)&amp;" clicks and "&amp;N(AC1233)&amp;" referring domains. 301 it to the closest live page.","Returns "&amp;C1233&amp;" with no clicks or links. Remove internal links and let it 404 or 410."),IF(D1233="Non-Indexable","Non-indexable ("&amp;E1233&amp;"). Keep if that is intentional; otherwise fix the canonical or noindex.",IF(AA1233="Merge","Overlaps with "&amp;I1233&amp;IF(N(J1233)&gt;0," (similarity "&amp;TEXT(J1233,"0.00")&amp;")","")&amp;", which gets more clicks. Merge the useful parts into it and 301 this URL.",IF(AA1233="Update",MID(IF(U1233="Yes","; Clicks down "&amp;TEXT(-P1233,"0%")&amp;" on the previous period","")&amp;IF(V1233="Yes","; Average position "&amp;TEXT(N1233,"0.0")&amp;" on "&amp;TEXT(L1233,"#,##0")&amp;" impressions (striking distance)","")&amp;IF(AND(T1233="Yes",N(L1233)&gt;=Rules!$B$6),"; Thin ("&amp;F1233&amp;" words) but has search demand",""),3,400),IF(AA1233="Prune","Low value: "&amp;N(K1233)&amp;" clicks, "&amp;N(L1233)&amp;" impressions, "&amp;N(Q1233)&amp;" sessions, no key events. Remove or noindex it and update internal links.",IF(AA1233="Redirect","Low value but "&amp;N(AC1233)&amp;" referring domains. 301 it to the closest relevant page to keep those links.",IF(AND(Z1233="No",Y1233="Yes",N(K1233)&lt;Rules!$B$5),"Low search traffic but it converts (key events: "&amp;S1233&amp;"). Keep it and link to it.",IF(W1233="Yes","Stronger than the page it overlaps ("&amp;I1233&amp;"). Keep; merge that page into this one.","Healthy: "&amp;N(K1233)&amp;" clicks"&amp;IF(ISNUMBER(N1233),", average position "&amp;TEXT(N1233,"0.0"),"")&amp;". Keep and monitor."))))))))))</f>
        <v/>
      </c>
      <c r="AE1233">
        <f>IF(A1233="","",IF(AD1233&lt;&gt;"",AD1233,AA1233))</f>
        <v/>
      </c>
    </row>
    <row r="1234">
      <c r="A1234">
        <f>IF(Crawl!A1233="","",Crawl!A1233)</f>
        <v/>
      </c>
      <c r="B1234">
        <f>IF(A1234="","",Crawl!EC1233)</f>
        <v/>
      </c>
      <c r="C1234">
        <f>IF(A1234="","",IFERROR(INDEX(Crawl!$A1233:$DZ1233,1,Rules!$H$6),""))</f>
        <v/>
      </c>
      <c r="D1234">
        <f>IF(A1234="","",IFERROR(INDEX(Crawl!$A1233:$DZ1233,1,Rules!$H$7),"")&amp;"")</f>
        <v/>
      </c>
      <c r="E1234">
        <f>IF(A1234="","",IFERROR(INDEX(Crawl!$A1233:$DZ1233,1,Rules!$H$8),"")&amp;"")</f>
        <v/>
      </c>
      <c r="F1234">
        <f>IF(A1234="","",IFERROR(INDEX(Crawl!$A1233:$DZ1233,1,Rules!$H$9),""))</f>
        <v/>
      </c>
      <c r="G1234">
        <f>IF(A1234="","",IFERROR(INDEX(Crawl!$A1233:$DZ1233,1,Rules!$H$10),""))</f>
        <v/>
      </c>
      <c r="H1234">
        <f>IF(A1234="","",IFERROR(INDEX(Crawl!$A1233:$DZ1233,1,Rules!$H$12),""))</f>
        <v/>
      </c>
      <c r="I1234">
        <f>IF(A1234="","",IF(AND(N(H1234)&gt;0,IFERROR(INDEX(Crawl!$A1233:$DZ1233,1,Rules!$H$11),"")&amp;""&lt;&gt;""),IFERROR(INDEX(Crawl!$A1233:$DZ1233,1,Rules!$H$11),"")&amp;"",IF(AND(ISNUMBER(J1234),N(J1234)&gt;=Rules!$B$12,IFERROR(INDEX(Crawl!$A1233:$DZ1233,1,Rules!$H$13),"")&amp;""&lt;&gt;""),IFERROR(INDEX(Crawl!$A1233:$DZ1233,1,Rules!$H$13),"")&amp;"","")))</f>
        <v/>
      </c>
      <c r="J1234" s="19">
        <f>IF(A1234="","",IF(IFERROR(INDEX(Crawl!$A1233:$DZ1233,1,Rules!$H$14),"")&amp;""="","",IFERROR(INDEX(Crawl!$A1233:$DZ1233,1,Rules!$H$14),"")))</f>
        <v/>
      </c>
      <c r="K1234">
        <f>IF(A1234="","",IFERROR(SUMIFS('GSC current'!$J$2:$J$2001,'GSC current'!$I$2:$I$2001,B1234),0))</f>
        <v/>
      </c>
      <c r="L1234">
        <f>IF(A1234="","",IFERROR(SUMIFS('GSC current'!$K$2:$K$2001,'GSC current'!$I$2:$I$2001,B1234),0))</f>
        <v/>
      </c>
      <c r="M1234" s="20">
        <f>IF(A1234="","",IF(N(L1234)&gt;0,K1234/L1234,""))</f>
        <v/>
      </c>
      <c r="N1234" s="21">
        <f>IF(A1234="","",IF(N(L1234)&gt;0,SUMIFS('GSC current'!$L$2:$L$2001,'GSC current'!$I$2:$I$2001,B1234)/L1234,""))</f>
        <v/>
      </c>
      <c r="O1234">
        <f>IF(A1234="","",IFERROR(SUMIFS('GSC previous'!$J$2:$J$2001,'GSC previous'!$I$2:$I$2001,B1234),0))</f>
        <v/>
      </c>
      <c r="P1234" s="22">
        <f>IF(A1234="","",IF(N(O1234)&gt;0,(K1234-O1234)/O1234,""))</f>
        <v/>
      </c>
      <c r="Q1234">
        <f>IF(A1234="","",IFERROR(SUMIFS(GA4!$P$2:$P$2001,GA4!$O$2:$O$2001,B1234),0))</f>
        <v/>
      </c>
      <c r="R1234" s="23">
        <f>IF(A1234="","",IF(N(Q1234)&gt;0,SUMIFS(GA4!$Q$2:$Q$2001,GA4!$O$2:$O$2001,B1234)/Q1234,""))</f>
        <v/>
      </c>
      <c r="S1234">
        <f>IF(A1234="","",IFERROR(SUMIFS(GA4!$R$2:$R$2001,GA4!$O$2:$O$2001,B1234),0))</f>
        <v/>
      </c>
      <c r="T1234">
        <f>IF(A1234="","",IF(AND(ISNUMBER(F1234),LEFT(C1234&amp;"",1)="2"),IF(F1234&lt;Rules!$B$9,"Yes","No"),"No"))</f>
        <v/>
      </c>
      <c r="U1234">
        <f>IF(A1234="","",IF(AND(N(O1234)&gt;=Rules!$B$8,ISNUMBER(P1234)),IF(P1234&lt;=-Rules!$B$7,"Yes","No"),"No"))</f>
        <v/>
      </c>
      <c r="V1234">
        <f>IF(A1234="","",IF(AND(N(L1234)&gt;=Rules!$B$6,ISNUMBER(N1234)),IF(AND(N1234&gt;=Rules!$B$10,N1234&lt;=Rules!$B$11),"Yes","No"),"No"))</f>
        <v/>
      </c>
      <c r="W1234">
        <f>IF(A1234="","",IF(I1234&lt;&gt;"","Yes","No"))</f>
        <v/>
      </c>
      <c r="X1234">
        <f>IF(I1234="","",IF(SUMIFS($K$3:$K$2002,$A$3:$A$2002,SUBSTITUTE(SUBSTITUTE(I1234,"?","~?"),"*","~*"))&gt;N(K1234),"Yes","No"))</f>
        <v/>
      </c>
      <c r="Y1234">
        <f>IF(A1234="","",IF(N(S1234)&gt;0,"Yes","No"))</f>
        <v/>
      </c>
      <c r="Z1234">
        <f>IF(A1234="","",IF(AND(N(K1234)&lt;Rules!$B$5,N(L1234)&lt;Rules!$B$6,N(Q1234)&lt;Rules!$B$13,Y1234="No"),"Yes","No"))</f>
        <v/>
      </c>
      <c r="AA1234">
        <f>IF(A1234="","",IF(LEFT(C1234&amp;"",1)="3","Redirect",IF(OR(LEFT(C1234&amp;"",1)="4",LEFT(C1234&amp;"",1)="5"),IF(OR(N(K1234)&gt;0,N(AC1234)&gt;=Rules!$B$14),"Redirect","Prune"),IF(D1234="Non-Indexable","Keep",IF(AND(W1234="Yes",X1234="Yes",Y1234="No"),"Merge",IF(OR(U1234="Yes",V1234="Yes",AND(T1234="Yes",N(L1234)&gt;=Rules!$B$6)),"Update",IF(Z1234="Yes",IF(N(AC1234)&gt;=Rules!$B$14,"Redirect","Prune"),"Keep")))))))</f>
        <v/>
      </c>
      <c r="AB1234">
        <f>IF(A1234="","",IF(LEFT(C1234&amp;"",1)="3","Already redirects ("&amp;C1234&amp;"). Update internal links to point at the final URL.",IF(OR(LEFT(C1234&amp;"",1)="4",LEFT(C1234&amp;"",1)="5"),IF(AA1234="Redirect","Returns "&amp;C1234&amp;" but still has "&amp;N(K1234)&amp;" clicks and "&amp;N(AC1234)&amp;" referring domains. 301 it to the closest live page.","Returns "&amp;C1234&amp;" with no clicks or links. Remove internal links and let it 404 or 410."),IF(D1234="Non-Indexable","Non-indexable ("&amp;E1234&amp;"). Keep if that is intentional; otherwise fix the canonical or noindex.",IF(AA1234="Merge","Overlaps with "&amp;I1234&amp;IF(N(J1234)&gt;0," (similarity "&amp;TEXT(J1234,"0.00")&amp;")","")&amp;", which gets more clicks. Merge the useful parts into it and 301 this URL.",IF(AA1234="Update",MID(IF(U1234="Yes","; Clicks down "&amp;TEXT(-P1234,"0%")&amp;" on the previous period","")&amp;IF(V1234="Yes","; Average position "&amp;TEXT(N1234,"0.0")&amp;" on "&amp;TEXT(L1234,"#,##0")&amp;" impressions (striking distance)","")&amp;IF(AND(T1234="Yes",N(L1234)&gt;=Rules!$B$6),"; Thin ("&amp;F1234&amp;" words) but has search demand",""),3,400),IF(AA1234="Prune","Low value: "&amp;N(K1234)&amp;" clicks, "&amp;N(L1234)&amp;" impressions, "&amp;N(Q1234)&amp;" sessions, no key events. Remove or noindex it and update internal links.",IF(AA1234="Redirect","Low value but "&amp;N(AC1234)&amp;" referring domains. 301 it to the closest relevant page to keep those links.",IF(AND(Z1234="No",Y1234="Yes",N(K1234)&lt;Rules!$B$5),"Low search traffic but it converts (key events: "&amp;S1234&amp;"). Keep it and link to it.",IF(W1234="Yes","Stronger than the page it overlaps ("&amp;I1234&amp;"). Keep; merge that page into this one.","Healthy: "&amp;N(K1234)&amp;" clicks"&amp;IF(ISNUMBER(N1234),", average position "&amp;TEXT(N1234,"0.0"),"")&amp;". Keep and monitor."))))))))))</f>
        <v/>
      </c>
      <c r="AE1234">
        <f>IF(A1234="","",IF(AD1234&lt;&gt;"",AD1234,AA1234))</f>
        <v/>
      </c>
    </row>
    <row r="1235">
      <c r="A1235">
        <f>IF(Crawl!A1234="","",Crawl!A1234)</f>
        <v/>
      </c>
      <c r="B1235">
        <f>IF(A1235="","",Crawl!EC1234)</f>
        <v/>
      </c>
      <c r="C1235">
        <f>IF(A1235="","",IFERROR(INDEX(Crawl!$A1234:$DZ1234,1,Rules!$H$6),""))</f>
        <v/>
      </c>
      <c r="D1235">
        <f>IF(A1235="","",IFERROR(INDEX(Crawl!$A1234:$DZ1234,1,Rules!$H$7),"")&amp;"")</f>
        <v/>
      </c>
      <c r="E1235">
        <f>IF(A1235="","",IFERROR(INDEX(Crawl!$A1234:$DZ1234,1,Rules!$H$8),"")&amp;"")</f>
        <v/>
      </c>
      <c r="F1235">
        <f>IF(A1235="","",IFERROR(INDEX(Crawl!$A1234:$DZ1234,1,Rules!$H$9),""))</f>
        <v/>
      </c>
      <c r="G1235">
        <f>IF(A1235="","",IFERROR(INDEX(Crawl!$A1234:$DZ1234,1,Rules!$H$10),""))</f>
        <v/>
      </c>
      <c r="H1235">
        <f>IF(A1235="","",IFERROR(INDEX(Crawl!$A1234:$DZ1234,1,Rules!$H$12),""))</f>
        <v/>
      </c>
      <c r="I1235">
        <f>IF(A1235="","",IF(AND(N(H1235)&gt;0,IFERROR(INDEX(Crawl!$A1234:$DZ1234,1,Rules!$H$11),"")&amp;""&lt;&gt;""),IFERROR(INDEX(Crawl!$A1234:$DZ1234,1,Rules!$H$11),"")&amp;"",IF(AND(ISNUMBER(J1235),N(J1235)&gt;=Rules!$B$12,IFERROR(INDEX(Crawl!$A1234:$DZ1234,1,Rules!$H$13),"")&amp;""&lt;&gt;""),IFERROR(INDEX(Crawl!$A1234:$DZ1234,1,Rules!$H$13),"")&amp;"","")))</f>
        <v/>
      </c>
      <c r="J1235" s="19">
        <f>IF(A1235="","",IF(IFERROR(INDEX(Crawl!$A1234:$DZ1234,1,Rules!$H$14),"")&amp;""="","",IFERROR(INDEX(Crawl!$A1234:$DZ1234,1,Rules!$H$14),"")))</f>
        <v/>
      </c>
      <c r="K1235">
        <f>IF(A1235="","",IFERROR(SUMIFS('GSC current'!$J$2:$J$2001,'GSC current'!$I$2:$I$2001,B1235),0))</f>
        <v/>
      </c>
      <c r="L1235">
        <f>IF(A1235="","",IFERROR(SUMIFS('GSC current'!$K$2:$K$2001,'GSC current'!$I$2:$I$2001,B1235),0))</f>
        <v/>
      </c>
      <c r="M1235" s="20">
        <f>IF(A1235="","",IF(N(L1235)&gt;0,K1235/L1235,""))</f>
        <v/>
      </c>
      <c r="N1235" s="21">
        <f>IF(A1235="","",IF(N(L1235)&gt;0,SUMIFS('GSC current'!$L$2:$L$2001,'GSC current'!$I$2:$I$2001,B1235)/L1235,""))</f>
        <v/>
      </c>
      <c r="O1235">
        <f>IF(A1235="","",IFERROR(SUMIFS('GSC previous'!$J$2:$J$2001,'GSC previous'!$I$2:$I$2001,B1235),0))</f>
        <v/>
      </c>
      <c r="P1235" s="22">
        <f>IF(A1235="","",IF(N(O1235)&gt;0,(K1235-O1235)/O1235,""))</f>
        <v/>
      </c>
      <c r="Q1235">
        <f>IF(A1235="","",IFERROR(SUMIFS(GA4!$P$2:$P$2001,GA4!$O$2:$O$2001,B1235),0))</f>
        <v/>
      </c>
      <c r="R1235" s="23">
        <f>IF(A1235="","",IF(N(Q1235)&gt;0,SUMIFS(GA4!$Q$2:$Q$2001,GA4!$O$2:$O$2001,B1235)/Q1235,""))</f>
        <v/>
      </c>
      <c r="S1235">
        <f>IF(A1235="","",IFERROR(SUMIFS(GA4!$R$2:$R$2001,GA4!$O$2:$O$2001,B1235),0))</f>
        <v/>
      </c>
      <c r="T1235">
        <f>IF(A1235="","",IF(AND(ISNUMBER(F1235),LEFT(C1235&amp;"",1)="2"),IF(F1235&lt;Rules!$B$9,"Yes","No"),"No"))</f>
        <v/>
      </c>
      <c r="U1235">
        <f>IF(A1235="","",IF(AND(N(O1235)&gt;=Rules!$B$8,ISNUMBER(P1235)),IF(P1235&lt;=-Rules!$B$7,"Yes","No"),"No"))</f>
        <v/>
      </c>
      <c r="V1235">
        <f>IF(A1235="","",IF(AND(N(L1235)&gt;=Rules!$B$6,ISNUMBER(N1235)),IF(AND(N1235&gt;=Rules!$B$10,N1235&lt;=Rules!$B$11),"Yes","No"),"No"))</f>
        <v/>
      </c>
      <c r="W1235">
        <f>IF(A1235="","",IF(I1235&lt;&gt;"","Yes","No"))</f>
        <v/>
      </c>
      <c r="X1235">
        <f>IF(I1235="","",IF(SUMIFS($K$3:$K$2002,$A$3:$A$2002,SUBSTITUTE(SUBSTITUTE(I1235,"?","~?"),"*","~*"))&gt;N(K1235),"Yes","No"))</f>
        <v/>
      </c>
      <c r="Y1235">
        <f>IF(A1235="","",IF(N(S1235)&gt;0,"Yes","No"))</f>
        <v/>
      </c>
      <c r="Z1235">
        <f>IF(A1235="","",IF(AND(N(K1235)&lt;Rules!$B$5,N(L1235)&lt;Rules!$B$6,N(Q1235)&lt;Rules!$B$13,Y1235="No"),"Yes","No"))</f>
        <v/>
      </c>
      <c r="AA1235">
        <f>IF(A1235="","",IF(LEFT(C1235&amp;"",1)="3","Redirect",IF(OR(LEFT(C1235&amp;"",1)="4",LEFT(C1235&amp;"",1)="5"),IF(OR(N(K1235)&gt;0,N(AC1235)&gt;=Rules!$B$14),"Redirect","Prune"),IF(D1235="Non-Indexable","Keep",IF(AND(W1235="Yes",X1235="Yes",Y1235="No"),"Merge",IF(OR(U1235="Yes",V1235="Yes",AND(T1235="Yes",N(L1235)&gt;=Rules!$B$6)),"Update",IF(Z1235="Yes",IF(N(AC1235)&gt;=Rules!$B$14,"Redirect","Prune"),"Keep")))))))</f>
        <v/>
      </c>
      <c r="AB1235">
        <f>IF(A1235="","",IF(LEFT(C1235&amp;"",1)="3","Already redirects ("&amp;C1235&amp;"). Update internal links to point at the final URL.",IF(OR(LEFT(C1235&amp;"",1)="4",LEFT(C1235&amp;"",1)="5"),IF(AA1235="Redirect","Returns "&amp;C1235&amp;" but still has "&amp;N(K1235)&amp;" clicks and "&amp;N(AC1235)&amp;" referring domains. 301 it to the closest live page.","Returns "&amp;C1235&amp;" with no clicks or links. Remove internal links and let it 404 or 410."),IF(D1235="Non-Indexable","Non-indexable ("&amp;E1235&amp;"). Keep if that is intentional; otherwise fix the canonical or noindex.",IF(AA1235="Merge","Overlaps with "&amp;I1235&amp;IF(N(J1235)&gt;0," (similarity "&amp;TEXT(J1235,"0.00")&amp;")","")&amp;", which gets more clicks. Merge the useful parts into it and 301 this URL.",IF(AA1235="Update",MID(IF(U1235="Yes","; Clicks down "&amp;TEXT(-P1235,"0%")&amp;" on the previous period","")&amp;IF(V1235="Yes","; Average position "&amp;TEXT(N1235,"0.0")&amp;" on "&amp;TEXT(L1235,"#,##0")&amp;" impressions (striking distance)","")&amp;IF(AND(T1235="Yes",N(L1235)&gt;=Rules!$B$6),"; Thin ("&amp;F1235&amp;" words) but has search demand",""),3,400),IF(AA1235="Prune","Low value: "&amp;N(K1235)&amp;" clicks, "&amp;N(L1235)&amp;" impressions, "&amp;N(Q1235)&amp;" sessions, no key events. Remove or noindex it and update internal links.",IF(AA1235="Redirect","Low value but "&amp;N(AC1235)&amp;" referring domains. 301 it to the closest relevant page to keep those links.",IF(AND(Z1235="No",Y1235="Yes",N(K1235)&lt;Rules!$B$5),"Low search traffic but it converts (key events: "&amp;S1235&amp;"). Keep it and link to it.",IF(W1235="Yes","Stronger than the page it overlaps ("&amp;I1235&amp;"). Keep; merge that page into this one.","Healthy: "&amp;N(K1235)&amp;" clicks"&amp;IF(ISNUMBER(N1235),", average position "&amp;TEXT(N1235,"0.0"),"")&amp;". Keep and monitor."))))))))))</f>
        <v/>
      </c>
      <c r="AE1235">
        <f>IF(A1235="","",IF(AD1235&lt;&gt;"",AD1235,AA1235))</f>
        <v/>
      </c>
    </row>
    <row r="1236">
      <c r="A1236">
        <f>IF(Crawl!A1235="","",Crawl!A1235)</f>
        <v/>
      </c>
      <c r="B1236">
        <f>IF(A1236="","",Crawl!EC1235)</f>
        <v/>
      </c>
      <c r="C1236">
        <f>IF(A1236="","",IFERROR(INDEX(Crawl!$A1235:$DZ1235,1,Rules!$H$6),""))</f>
        <v/>
      </c>
      <c r="D1236">
        <f>IF(A1236="","",IFERROR(INDEX(Crawl!$A1235:$DZ1235,1,Rules!$H$7),"")&amp;"")</f>
        <v/>
      </c>
      <c r="E1236">
        <f>IF(A1236="","",IFERROR(INDEX(Crawl!$A1235:$DZ1235,1,Rules!$H$8),"")&amp;"")</f>
        <v/>
      </c>
      <c r="F1236">
        <f>IF(A1236="","",IFERROR(INDEX(Crawl!$A1235:$DZ1235,1,Rules!$H$9),""))</f>
        <v/>
      </c>
      <c r="G1236">
        <f>IF(A1236="","",IFERROR(INDEX(Crawl!$A1235:$DZ1235,1,Rules!$H$10),""))</f>
        <v/>
      </c>
      <c r="H1236">
        <f>IF(A1236="","",IFERROR(INDEX(Crawl!$A1235:$DZ1235,1,Rules!$H$12),""))</f>
        <v/>
      </c>
      <c r="I1236">
        <f>IF(A1236="","",IF(AND(N(H1236)&gt;0,IFERROR(INDEX(Crawl!$A1235:$DZ1235,1,Rules!$H$11),"")&amp;""&lt;&gt;""),IFERROR(INDEX(Crawl!$A1235:$DZ1235,1,Rules!$H$11),"")&amp;"",IF(AND(ISNUMBER(J1236),N(J1236)&gt;=Rules!$B$12,IFERROR(INDEX(Crawl!$A1235:$DZ1235,1,Rules!$H$13),"")&amp;""&lt;&gt;""),IFERROR(INDEX(Crawl!$A1235:$DZ1235,1,Rules!$H$13),"")&amp;"","")))</f>
        <v/>
      </c>
      <c r="J1236" s="19">
        <f>IF(A1236="","",IF(IFERROR(INDEX(Crawl!$A1235:$DZ1235,1,Rules!$H$14),"")&amp;""="","",IFERROR(INDEX(Crawl!$A1235:$DZ1235,1,Rules!$H$14),"")))</f>
        <v/>
      </c>
      <c r="K1236">
        <f>IF(A1236="","",IFERROR(SUMIFS('GSC current'!$J$2:$J$2001,'GSC current'!$I$2:$I$2001,B1236),0))</f>
        <v/>
      </c>
      <c r="L1236">
        <f>IF(A1236="","",IFERROR(SUMIFS('GSC current'!$K$2:$K$2001,'GSC current'!$I$2:$I$2001,B1236),0))</f>
        <v/>
      </c>
      <c r="M1236" s="20">
        <f>IF(A1236="","",IF(N(L1236)&gt;0,K1236/L1236,""))</f>
        <v/>
      </c>
      <c r="N1236" s="21">
        <f>IF(A1236="","",IF(N(L1236)&gt;0,SUMIFS('GSC current'!$L$2:$L$2001,'GSC current'!$I$2:$I$2001,B1236)/L1236,""))</f>
        <v/>
      </c>
      <c r="O1236">
        <f>IF(A1236="","",IFERROR(SUMIFS('GSC previous'!$J$2:$J$2001,'GSC previous'!$I$2:$I$2001,B1236),0))</f>
        <v/>
      </c>
      <c r="P1236" s="22">
        <f>IF(A1236="","",IF(N(O1236)&gt;0,(K1236-O1236)/O1236,""))</f>
        <v/>
      </c>
      <c r="Q1236">
        <f>IF(A1236="","",IFERROR(SUMIFS(GA4!$P$2:$P$2001,GA4!$O$2:$O$2001,B1236),0))</f>
        <v/>
      </c>
      <c r="R1236" s="23">
        <f>IF(A1236="","",IF(N(Q1236)&gt;0,SUMIFS(GA4!$Q$2:$Q$2001,GA4!$O$2:$O$2001,B1236)/Q1236,""))</f>
        <v/>
      </c>
      <c r="S1236">
        <f>IF(A1236="","",IFERROR(SUMIFS(GA4!$R$2:$R$2001,GA4!$O$2:$O$2001,B1236),0))</f>
        <v/>
      </c>
      <c r="T1236">
        <f>IF(A1236="","",IF(AND(ISNUMBER(F1236),LEFT(C1236&amp;"",1)="2"),IF(F1236&lt;Rules!$B$9,"Yes","No"),"No"))</f>
        <v/>
      </c>
      <c r="U1236">
        <f>IF(A1236="","",IF(AND(N(O1236)&gt;=Rules!$B$8,ISNUMBER(P1236)),IF(P1236&lt;=-Rules!$B$7,"Yes","No"),"No"))</f>
        <v/>
      </c>
      <c r="V1236">
        <f>IF(A1236="","",IF(AND(N(L1236)&gt;=Rules!$B$6,ISNUMBER(N1236)),IF(AND(N1236&gt;=Rules!$B$10,N1236&lt;=Rules!$B$11),"Yes","No"),"No"))</f>
        <v/>
      </c>
      <c r="W1236">
        <f>IF(A1236="","",IF(I1236&lt;&gt;"","Yes","No"))</f>
        <v/>
      </c>
      <c r="X1236">
        <f>IF(I1236="","",IF(SUMIFS($K$3:$K$2002,$A$3:$A$2002,SUBSTITUTE(SUBSTITUTE(I1236,"?","~?"),"*","~*"))&gt;N(K1236),"Yes","No"))</f>
        <v/>
      </c>
      <c r="Y1236">
        <f>IF(A1236="","",IF(N(S1236)&gt;0,"Yes","No"))</f>
        <v/>
      </c>
      <c r="Z1236">
        <f>IF(A1236="","",IF(AND(N(K1236)&lt;Rules!$B$5,N(L1236)&lt;Rules!$B$6,N(Q1236)&lt;Rules!$B$13,Y1236="No"),"Yes","No"))</f>
        <v/>
      </c>
      <c r="AA1236">
        <f>IF(A1236="","",IF(LEFT(C1236&amp;"",1)="3","Redirect",IF(OR(LEFT(C1236&amp;"",1)="4",LEFT(C1236&amp;"",1)="5"),IF(OR(N(K1236)&gt;0,N(AC1236)&gt;=Rules!$B$14),"Redirect","Prune"),IF(D1236="Non-Indexable","Keep",IF(AND(W1236="Yes",X1236="Yes",Y1236="No"),"Merge",IF(OR(U1236="Yes",V1236="Yes",AND(T1236="Yes",N(L1236)&gt;=Rules!$B$6)),"Update",IF(Z1236="Yes",IF(N(AC1236)&gt;=Rules!$B$14,"Redirect","Prune"),"Keep")))))))</f>
        <v/>
      </c>
      <c r="AB1236">
        <f>IF(A1236="","",IF(LEFT(C1236&amp;"",1)="3","Already redirects ("&amp;C1236&amp;"). Update internal links to point at the final URL.",IF(OR(LEFT(C1236&amp;"",1)="4",LEFT(C1236&amp;"",1)="5"),IF(AA1236="Redirect","Returns "&amp;C1236&amp;" but still has "&amp;N(K1236)&amp;" clicks and "&amp;N(AC1236)&amp;" referring domains. 301 it to the closest live page.","Returns "&amp;C1236&amp;" with no clicks or links. Remove internal links and let it 404 or 410."),IF(D1236="Non-Indexable","Non-indexable ("&amp;E1236&amp;"). Keep if that is intentional; otherwise fix the canonical or noindex.",IF(AA1236="Merge","Overlaps with "&amp;I1236&amp;IF(N(J1236)&gt;0," (similarity "&amp;TEXT(J1236,"0.00")&amp;")","")&amp;", which gets more clicks. Merge the useful parts into it and 301 this URL.",IF(AA1236="Update",MID(IF(U1236="Yes","; Clicks down "&amp;TEXT(-P1236,"0%")&amp;" on the previous period","")&amp;IF(V1236="Yes","; Average position "&amp;TEXT(N1236,"0.0")&amp;" on "&amp;TEXT(L1236,"#,##0")&amp;" impressions (striking distance)","")&amp;IF(AND(T1236="Yes",N(L1236)&gt;=Rules!$B$6),"; Thin ("&amp;F1236&amp;" words) but has search demand",""),3,400),IF(AA1236="Prune","Low value: "&amp;N(K1236)&amp;" clicks, "&amp;N(L1236)&amp;" impressions, "&amp;N(Q1236)&amp;" sessions, no key events. Remove or noindex it and update internal links.",IF(AA1236="Redirect","Low value but "&amp;N(AC1236)&amp;" referring domains. 301 it to the closest relevant page to keep those links.",IF(AND(Z1236="No",Y1236="Yes",N(K1236)&lt;Rules!$B$5),"Low search traffic but it converts (key events: "&amp;S1236&amp;"). Keep it and link to it.",IF(W1236="Yes","Stronger than the page it overlaps ("&amp;I1236&amp;"). Keep; merge that page into this one.","Healthy: "&amp;N(K1236)&amp;" clicks"&amp;IF(ISNUMBER(N1236),", average position "&amp;TEXT(N1236,"0.0"),"")&amp;". Keep and monitor."))))))))))</f>
        <v/>
      </c>
      <c r="AE1236">
        <f>IF(A1236="","",IF(AD1236&lt;&gt;"",AD1236,AA1236))</f>
        <v/>
      </c>
    </row>
    <row r="1237">
      <c r="A1237">
        <f>IF(Crawl!A1236="","",Crawl!A1236)</f>
        <v/>
      </c>
      <c r="B1237">
        <f>IF(A1237="","",Crawl!EC1236)</f>
        <v/>
      </c>
      <c r="C1237">
        <f>IF(A1237="","",IFERROR(INDEX(Crawl!$A1236:$DZ1236,1,Rules!$H$6),""))</f>
        <v/>
      </c>
      <c r="D1237">
        <f>IF(A1237="","",IFERROR(INDEX(Crawl!$A1236:$DZ1236,1,Rules!$H$7),"")&amp;"")</f>
        <v/>
      </c>
      <c r="E1237">
        <f>IF(A1237="","",IFERROR(INDEX(Crawl!$A1236:$DZ1236,1,Rules!$H$8),"")&amp;"")</f>
        <v/>
      </c>
      <c r="F1237">
        <f>IF(A1237="","",IFERROR(INDEX(Crawl!$A1236:$DZ1236,1,Rules!$H$9),""))</f>
        <v/>
      </c>
      <c r="G1237">
        <f>IF(A1237="","",IFERROR(INDEX(Crawl!$A1236:$DZ1236,1,Rules!$H$10),""))</f>
        <v/>
      </c>
      <c r="H1237">
        <f>IF(A1237="","",IFERROR(INDEX(Crawl!$A1236:$DZ1236,1,Rules!$H$12),""))</f>
        <v/>
      </c>
      <c r="I1237">
        <f>IF(A1237="","",IF(AND(N(H1237)&gt;0,IFERROR(INDEX(Crawl!$A1236:$DZ1236,1,Rules!$H$11),"")&amp;""&lt;&gt;""),IFERROR(INDEX(Crawl!$A1236:$DZ1236,1,Rules!$H$11),"")&amp;"",IF(AND(ISNUMBER(J1237),N(J1237)&gt;=Rules!$B$12,IFERROR(INDEX(Crawl!$A1236:$DZ1236,1,Rules!$H$13),"")&amp;""&lt;&gt;""),IFERROR(INDEX(Crawl!$A1236:$DZ1236,1,Rules!$H$13),"")&amp;"","")))</f>
        <v/>
      </c>
      <c r="J1237" s="19">
        <f>IF(A1237="","",IF(IFERROR(INDEX(Crawl!$A1236:$DZ1236,1,Rules!$H$14),"")&amp;""="","",IFERROR(INDEX(Crawl!$A1236:$DZ1236,1,Rules!$H$14),"")))</f>
        <v/>
      </c>
      <c r="K1237">
        <f>IF(A1237="","",IFERROR(SUMIFS('GSC current'!$J$2:$J$2001,'GSC current'!$I$2:$I$2001,B1237),0))</f>
        <v/>
      </c>
      <c r="L1237">
        <f>IF(A1237="","",IFERROR(SUMIFS('GSC current'!$K$2:$K$2001,'GSC current'!$I$2:$I$2001,B1237),0))</f>
        <v/>
      </c>
      <c r="M1237" s="20">
        <f>IF(A1237="","",IF(N(L1237)&gt;0,K1237/L1237,""))</f>
        <v/>
      </c>
      <c r="N1237" s="21">
        <f>IF(A1237="","",IF(N(L1237)&gt;0,SUMIFS('GSC current'!$L$2:$L$2001,'GSC current'!$I$2:$I$2001,B1237)/L1237,""))</f>
        <v/>
      </c>
      <c r="O1237">
        <f>IF(A1237="","",IFERROR(SUMIFS('GSC previous'!$J$2:$J$2001,'GSC previous'!$I$2:$I$2001,B1237),0))</f>
        <v/>
      </c>
      <c r="P1237" s="22">
        <f>IF(A1237="","",IF(N(O1237)&gt;0,(K1237-O1237)/O1237,""))</f>
        <v/>
      </c>
      <c r="Q1237">
        <f>IF(A1237="","",IFERROR(SUMIFS(GA4!$P$2:$P$2001,GA4!$O$2:$O$2001,B1237),0))</f>
        <v/>
      </c>
      <c r="R1237" s="23">
        <f>IF(A1237="","",IF(N(Q1237)&gt;0,SUMIFS(GA4!$Q$2:$Q$2001,GA4!$O$2:$O$2001,B1237)/Q1237,""))</f>
        <v/>
      </c>
      <c r="S1237">
        <f>IF(A1237="","",IFERROR(SUMIFS(GA4!$R$2:$R$2001,GA4!$O$2:$O$2001,B1237),0))</f>
        <v/>
      </c>
      <c r="T1237">
        <f>IF(A1237="","",IF(AND(ISNUMBER(F1237),LEFT(C1237&amp;"",1)="2"),IF(F1237&lt;Rules!$B$9,"Yes","No"),"No"))</f>
        <v/>
      </c>
      <c r="U1237">
        <f>IF(A1237="","",IF(AND(N(O1237)&gt;=Rules!$B$8,ISNUMBER(P1237)),IF(P1237&lt;=-Rules!$B$7,"Yes","No"),"No"))</f>
        <v/>
      </c>
      <c r="V1237">
        <f>IF(A1237="","",IF(AND(N(L1237)&gt;=Rules!$B$6,ISNUMBER(N1237)),IF(AND(N1237&gt;=Rules!$B$10,N1237&lt;=Rules!$B$11),"Yes","No"),"No"))</f>
        <v/>
      </c>
      <c r="W1237">
        <f>IF(A1237="","",IF(I1237&lt;&gt;"","Yes","No"))</f>
        <v/>
      </c>
      <c r="X1237">
        <f>IF(I1237="","",IF(SUMIFS($K$3:$K$2002,$A$3:$A$2002,SUBSTITUTE(SUBSTITUTE(I1237,"?","~?"),"*","~*"))&gt;N(K1237),"Yes","No"))</f>
        <v/>
      </c>
      <c r="Y1237">
        <f>IF(A1237="","",IF(N(S1237)&gt;0,"Yes","No"))</f>
        <v/>
      </c>
      <c r="Z1237">
        <f>IF(A1237="","",IF(AND(N(K1237)&lt;Rules!$B$5,N(L1237)&lt;Rules!$B$6,N(Q1237)&lt;Rules!$B$13,Y1237="No"),"Yes","No"))</f>
        <v/>
      </c>
      <c r="AA1237">
        <f>IF(A1237="","",IF(LEFT(C1237&amp;"",1)="3","Redirect",IF(OR(LEFT(C1237&amp;"",1)="4",LEFT(C1237&amp;"",1)="5"),IF(OR(N(K1237)&gt;0,N(AC1237)&gt;=Rules!$B$14),"Redirect","Prune"),IF(D1237="Non-Indexable","Keep",IF(AND(W1237="Yes",X1237="Yes",Y1237="No"),"Merge",IF(OR(U1237="Yes",V1237="Yes",AND(T1237="Yes",N(L1237)&gt;=Rules!$B$6)),"Update",IF(Z1237="Yes",IF(N(AC1237)&gt;=Rules!$B$14,"Redirect","Prune"),"Keep")))))))</f>
        <v/>
      </c>
      <c r="AB1237">
        <f>IF(A1237="","",IF(LEFT(C1237&amp;"",1)="3","Already redirects ("&amp;C1237&amp;"). Update internal links to point at the final URL.",IF(OR(LEFT(C1237&amp;"",1)="4",LEFT(C1237&amp;"",1)="5"),IF(AA1237="Redirect","Returns "&amp;C1237&amp;" but still has "&amp;N(K1237)&amp;" clicks and "&amp;N(AC1237)&amp;" referring domains. 301 it to the closest live page.","Returns "&amp;C1237&amp;" with no clicks or links. Remove internal links and let it 404 or 410."),IF(D1237="Non-Indexable","Non-indexable ("&amp;E1237&amp;"). Keep if that is intentional; otherwise fix the canonical or noindex.",IF(AA1237="Merge","Overlaps with "&amp;I1237&amp;IF(N(J1237)&gt;0," (similarity "&amp;TEXT(J1237,"0.00")&amp;")","")&amp;", which gets more clicks. Merge the useful parts into it and 301 this URL.",IF(AA1237="Update",MID(IF(U1237="Yes","; Clicks down "&amp;TEXT(-P1237,"0%")&amp;" on the previous period","")&amp;IF(V1237="Yes","; Average position "&amp;TEXT(N1237,"0.0")&amp;" on "&amp;TEXT(L1237,"#,##0")&amp;" impressions (striking distance)","")&amp;IF(AND(T1237="Yes",N(L1237)&gt;=Rules!$B$6),"; Thin ("&amp;F1237&amp;" words) but has search demand",""),3,400),IF(AA1237="Prune","Low value: "&amp;N(K1237)&amp;" clicks, "&amp;N(L1237)&amp;" impressions, "&amp;N(Q1237)&amp;" sessions, no key events. Remove or noindex it and update internal links.",IF(AA1237="Redirect","Low value but "&amp;N(AC1237)&amp;" referring domains. 301 it to the closest relevant page to keep those links.",IF(AND(Z1237="No",Y1237="Yes",N(K1237)&lt;Rules!$B$5),"Low search traffic but it converts (key events: "&amp;S1237&amp;"). Keep it and link to it.",IF(W1237="Yes","Stronger than the page it overlaps ("&amp;I1237&amp;"). Keep; merge that page into this one.","Healthy: "&amp;N(K1237)&amp;" clicks"&amp;IF(ISNUMBER(N1237),", average position "&amp;TEXT(N1237,"0.0"),"")&amp;". Keep and monitor."))))))))))</f>
        <v/>
      </c>
      <c r="AE1237">
        <f>IF(A1237="","",IF(AD1237&lt;&gt;"",AD1237,AA1237))</f>
        <v/>
      </c>
    </row>
    <row r="1238">
      <c r="A1238">
        <f>IF(Crawl!A1237="","",Crawl!A1237)</f>
        <v/>
      </c>
      <c r="B1238">
        <f>IF(A1238="","",Crawl!EC1237)</f>
        <v/>
      </c>
      <c r="C1238">
        <f>IF(A1238="","",IFERROR(INDEX(Crawl!$A1237:$DZ1237,1,Rules!$H$6),""))</f>
        <v/>
      </c>
      <c r="D1238">
        <f>IF(A1238="","",IFERROR(INDEX(Crawl!$A1237:$DZ1237,1,Rules!$H$7),"")&amp;"")</f>
        <v/>
      </c>
      <c r="E1238">
        <f>IF(A1238="","",IFERROR(INDEX(Crawl!$A1237:$DZ1237,1,Rules!$H$8),"")&amp;"")</f>
        <v/>
      </c>
      <c r="F1238">
        <f>IF(A1238="","",IFERROR(INDEX(Crawl!$A1237:$DZ1237,1,Rules!$H$9),""))</f>
        <v/>
      </c>
      <c r="G1238">
        <f>IF(A1238="","",IFERROR(INDEX(Crawl!$A1237:$DZ1237,1,Rules!$H$10),""))</f>
        <v/>
      </c>
      <c r="H1238">
        <f>IF(A1238="","",IFERROR(INDEX(Crawl!$A1237:$DZ1237,1,Rules!$H$12),""))</f>
        <v/>
      </c>
      <c r="I1238">
        <f>IF(A1238="","",IF(AND(N(H1238)&gt;0,IFERROR(INDEX(Crawl!$A1237:$DZ1237,1,Rules!$H$11),"")&amp;""&lt;&gt;""),IFERROR(INDEX(Crawl!$A1237:$DZ1237,1,Rules!$H$11),"")&amp;"",IF(AND(ISNUMBER(J1238),N(J1238)&gt;=Rules!$B$12,IFERROR(INDEX(Crawl!$A1237:$DZ1237,1,Rules!$H$13),"")&amp;""&lt;&gt;""),IFERROR(INDEX(Crawl!$A1237:$DZ1237,1,Rules!$H$13),"")&amp;"","")))</f>
        <v/>
      </c>
      <c r="J1238" s="19">
        <f>IF(A1238="","",IF(IFERROR(INDEX(Crawl!$A1237:$DZ1237,1,Rules!$H$14),"")&amp;""="","",IFERROR(INDEX(Crawl!$A1237:$DZ1237,1,Rules!$H$14),"")))</f>
        <v/>
      </c>
      <c r="K1238">
        <f>IF(A1238="","",IFERROR(SUMIFS('GSC current'!$J$2:$J$2001,'GSC current'!$I$2:$I$2001,B1238),0))</f>
        <v/>
      </c>
      <c r="L1238">
        <f>IF(A1238="","",IFERROR(SUMIFS('GSC current'!$K$2:$K$2001,'GSC current'!$I$2:$I$2001,B1238),0))</f>
        <v/>
      </c>
      <c r="M1238" s="20">
        <f>IF(A1238="","",IF(N(L1238)&gt;0,K1238/L1238,""))</f>
        <v/>
      </c>
      <c r="N1238" s="21">
        <f>IF(A1238="","",IF(N(L1238)&gt;0,SUMIFS('GSC current'!$L$2:$L$2001,'GSC current'!$I$2:$I$2001,B1238)/L1238,""))</f>
        <v/>
      </c>
      <c r="O1238">
        <f>IF(A1238="","",IFERROR(SUMIFS('GSC previous'!$J$2:$J$2001,'GSC previous'!$I$2:$I$2001,B1238),0))</f>
        <v/>
      </c>
      <c r="P1238" s="22">
        <f>IF(A1238="","",IF(N(O1238)&gt;0,(K1238-O1238)/O1238,""))</f>
        <v/>
      </c>
      <c r="Q1238">
        <f>IF(A1238="","",IFERROR(SUMIFS(GA4!$P$2:$P$2001,GA4!$O$2:$O$2001,B1238),0))</f>
        <v/>
      </c>
      <c r="R1238" s="23">
        <f>IF(A1238="","",IF(N(Q1238)&gt;0,SUMIFS(GA4!$Q$2:$Q$2001,GA4!$O$2:$O$2001,B1238)/Q1238,""))</f>
        <v/>
      </c>
      <c r="S1238">
        <f>IF(A1238="","",IFERROR(SUMIFS(GA4!$R$2:$R$2001,GA4!$O$2:$O$2001,B1238),0))</f>
        <v/>
      </c>
      <c r="T1238">
        <f>IF(A1238="","",IF(AND(ISNUMBER(F1238),LEFT(C1238&amp;"",1)="2"),IF(F1238&lt;Rules!$B$9,"Yes","No"),"No"))</f>
        <v/>
      </c>
      <c r="U1238">
        <f>IF(A1238="","",IF(AND(N(O1238)&gt;=Rules!$B$8,ISNUMBER(P1238)),IF(P1238&lt;=-Rules!$B$7,"Yes","No"),"No"))</f>
        <v/>
      </c>
      <c r="V1238">
        <f>IF(A1238="","",IF(AND(N(L1238)&gt;=Rules!$B$6,ISNUMBER(N1238)),IF(AND(N1238&gt;=Rules!$B$10,N1238&lt;=Rules!$B$11),"Yes","No"),"No"))</f>
        <v/>
      </c>
      <c r="W1238">
        <f>IF(A1238="","",IF(I1238&lt;&gt;"","Yes","No"))</f>
        <v/>
      </c>
      <c r="X1238">
        <f>IF(I1238="","",IF(SUMIFS($K$3:$K$2002,$A$3:$A$2002,SUBSTITUTE(SUBSTITUTE(I1238,"?","~?"),"*","~*"))&gt;N(K1238),"Yes","No"))</f>
        <v/>
      </c>
      <c r="Y1238">
        <f>IF(A1238="","",IF(N(S1238)&gt;0,"Yes","No"))</f>
        <v/>
      </c>
      <c r="Z1238">
        <f>IF(A1238="","",IF(AND(N(K1238)&lt;Rules!$B$5,N(L1238)&lt;Rules!$B$6,N(Q1238)&lt;Rules!$B$13,Y1238="No"),"Yes","No"))</f>
        <v/>
      </c>
      <c r="AA1238">
        <f>IF(A1238="","",IF(LEFT(C1238&amp;"",1)="3","Redirect",IF(OR(LEFT(C1238&amp;"",1)="4",LEFT(C1238&amp;"",1)="5"),IF(OR(N(K1238)&gt;0,N(AC1238)&gt;=Rules!$B$14),"Redirect","Prune"),IF(D1238="Non-Indexable","Keep",IF(AND(W1238="Yes",X1238="Yes",Y1238="No"),"Merge",IF(OR(U1238="Yes",V1238="Yes",AND(T1238="Yes",N(L1238)&gt;=Rules!$B$6)),"Update",IF(Z1238="Yes",IF(N(AC1238)&gt;=Rules!$B$14,"Redirect","Prune"),"Keep")))))))</f>
        <v/>
      </c>
      <c r="AB1238">
        <f>IF(A1238="","",IF(LEFT(C1238&amp;"",1)="3","Already redirects ("&amp;C1238&amp;"). Update internal links to point at the final URL.",IF(OR(LEFT(C1238&amp;"",1)="4",LEFT(C1238&amp;"",1)="5"),IF(AA1238="Redirect","Returns "&amp;C1238&amp;" but still has "&amp;N(K1238)&amp;" clicks and "&amp;N(AC1238)&amp;" referring domains. 301 it to the closest live page.","Returns "&amp;C1238&amp;" with no clicks or links. Remove internal links and let it 404 or 410."),IF(D1238="Non-Indexable","Non-indexable ("&amp;E1238&amp;"). Keep if that is intentional; otherwise fix the canonical or noindex.",IF(AA1238="Merge","Overlaps with "&amp;I1238&amp;IF(N(J1238)&gt;0," (similarity "&amp;TEXT(J1238,"0.00")&amp;")","")&amp;", which gets more clicks. Merge the useful parts into it and 301 this URL.",IF(AA1238="Update",MID(IF(U1238="Yes","; Clicks down "&amp;TEXT(-P1238,"0%")&amp;" on the previous period","")&amp;IF(V1238="Yes","; Average position "&amp;TEXT(N1238,"0.0")&amp;" on "&amp;TEXT(L1238,"#,##0")&amp;" impressions (striking distance)","")&amp;IF(AND(T1238="Yes",N(L1238)&gt;=Rules!$B$6),"; Thin ("&amp;F1238&amp;" words) but has search demand",""),3,400),IF(AA1238="Prune","Low value: "&amp;N(K1238)&amp;" clicks, "&amp;N(L1238)&amp;" impressions, "&amp;N(Q1238)&amp;" sessions, no key events. Remove or noindex it and update internal links.",IF(AA1238="Redirect","Low value but "&amp;N(AC1238)&amp;" referring domains. 301 it to the closest relevant page to keep those links.",IF(AND(Z1238="No",Y1238="Yes",N(K1238)&lt;Rules!$B$5),"Low search traffic but it converts (key events: "&amp;S1238&amp;"). Keep it and link to it.",IF(W1238="Yes","Stronger than the page it overlaps ("&amp;I1238&amp;"). Keep; merge that page into this one.","Healthy: "&amp;N(K1238)&amp;" clicks"&amp;IF(ISNUMBER(N1238),", average position "&amp;TEXT(N1238,"0.0"),"")&amp;". Keep and monitor."))))))))))</f>
        <v/>
      </c>
      <c r="AE1238">
        <f>IF(A1238="","",IF(AD1238&lt;&gt;"",AD1238,AA1238))</f>
        <v/>
      </c>
    </row>
    <row r="1239">
      <c r="A1239">
        <f>IF(Crawl!A1238="","",Crawl!A1238)</f>
        <v/>
      </c>
      <c r="B1239">
        <f>IF(A1239="","",Crawl!EC1238)</f>
        <v/>
      </c>
      <c r="C1239">
        <f>IF(A1239="","",IFERROR(INDEX(Crawl!$A1238:$DZ1238,1,Rules!$H$6),""))</f>
        <v/>
      </c>
      <c r="D1239">
        <f>IF(A1239="","",IFERROR(INDEX(Crawl!$A1238:$DZ1238,1,Rules!$H$7),"")&amp;"")</f>
        <v/>
      </c>
      <c r="E1239">
        <f>IF(A1239="","",IFERROR(INDEX(Crawl!$A1238:$DZ1238,1,Rules!$H$8),"")&amp;"")</f>
        <v/>
      </c>
      <c r="F1239">
        <f>IF(A1239="","",IFERROR(INDEX(Crawl!$A1238:$DZ1238,1,Rules!$H$9),""))</f>
        <v/>
      </c>
      <c r="G1239">
        <f>IF(A1239="","",IFERROR(INDEX(Crawl!$A1238:$DZ1238,1,Rules!$H$10),""))</f>
        <v/>
      </c>
      <c r="H1239">
        <f>IF(A1239="","",IFERROR(INDEX(Crawl!$A1238:$DZ1238,1,Rules!$H$12),""))</f>
        <v/>
      </c>
      <c r="I1239">
        <f>IF(A1239="","",IF(AND(N(H1239)&gt;0,IFERROR(INDEX(Crawl!$A1238:$DZ1238,1,Rules!$H$11),"")&amp;""&lt;&gt;""),IFERROR(INDEX(Crawl!$A1238:$DZ1238,1,Rules!$H$11),"")&amp;"",IF(AND(ISNUMBER(J1239),N(J1239)&gt;=Rules!$B$12,IFERROR(INDEX(Crawl!$A1238:$DZ1238,1,Rules!$H$13),"")&amp;""&lt;&gt;""),IFERROR(INDEX(Crawl!$A1238:$DZ1238,1,Rules!$H$13),"")&amp;"","")))</f>
        <v/>
      </c>
      <c r="J1239" s="19">
        <f>IF(A1239="","",IF(IFERROR(INDEX(Crawl!$A1238:$DZ1238,1,Rules!$H$14),"")&amp;""="","",IFERROR(INDEX(Crawl!$A1238:$DZ1238,1,Rules!$H$14),"")))</f>
        <v/>
      </c>
      <c r="K1239">
        <f>IF(A1239="","",IFERROR(SUMIFS('GSC current'!$J$2:$J$2001,'GSC current'!$I$2:$I$2001,B1239),0))</f>
        <v/>
      </c>
      <c r="L1239">
        <f>IF(A1239="","",IFERROR(SUMIFS('GSC current'!$K$2:$K$2001,'GSC current'!$I$2:$I$2001,B1239),0))</f>
        <v/>
      </c>
      <c r="M1239" s="20">
        <f>IF(A1239="","",IF(N(L1239)&gt;0,K1239/L1239,""))</f>
        <v/>
      </c>
      <c r="N1239" s="21">
        <f>IF(A1239="","",IF(N(L1239)&gt;0,SUMIFS('GSC current'!$L$2:$L$2001,'GSC current'!$I$2:$I$2001,B1239)/L1239,""))</f>
        <v/>
      </c>
      <c r="O1239">
        <f>IF(A1239="","",IFERROR(SUMIFS('GSC previous'!$J$2:$J$2001,'GSC previous'!$I$2:$I$2001,B1239),0))</f>
        <v/>
      </c>
      <c r="P1239" s="22">
        <f>IF(A1239="","",IF(N(O1239)&gt;0,(K1239-O1239)/O1239,""))</f>
        <v/>
      </c>
      <c r="Q1239">
        <f>IF(A1239="","",IFERROR(SUMIFS(GA4!$P$2:$P$2001,GA4!$O$2:$O$2001,B1239),0))</f>
        <v/>
      </c>
      <c r="R1239" s="23">
        <f>IF(A1239="","",IF(N(Q1239)&gt;0,SUMIFS(GA4!$Q$2:$Q$2001,GA4!$O$2:$O$2001,B1239)/Q1239,""))</f>
        <v/>
      </c>
      <c r="S1239">
        <f>IF(A1239="","",IFERROR(SUMIFS(GA4!$R$2:$R$2001,GA4!$O$2:$O$2001,B1239),0))</f>
        <v/>
      </c>
      <c r="T1239">
        <f>IF(A1239="","",IF(AND(ISNUMBER(F1239),LEFT(C1239&amp;"",1)="2"),IF(F1239&lt;Rules!$B$9,"Yes","No"),"No"))</f>
        <v/>
      </c>
      <c r="U1239">
        <f>IF(A1239="","",IF(AND(N(O1239)&gt;=Rules!$B$8,ISNUMBER(P1239)),IF(P1239&lt;=-Rules!$B$7,"Yes","No"),"No"))</f>
        <v/>
      </c>
      <c r="V1239">
        <f>IF(A1239="","",IF(AND(N(L1239)&gt;=Rules!$B$6,ISNUMBER(N1239)),IF(AND(N1239&gt;=Rules!$B$10,N1239&lt;=Rules!$B$11),"Yes","No"),"No"))</f>
        <v/>
      </c>
      <c r="W1239">
        <f>IF(A1239="","",IF(I1239&lt;&gt;"","Yes","No"))</f>
        <v/>
      </c>
      <c r="X1239">
        <f>IF(I1239="","",IF(SUMIFS($K$3:$K$2002,$A$3:$A$2002,SUBSTITUTE(SUBSTITUTE(I1239,"?","~?"),"*","~*"))&gt;N(K1239),"Yes","No"))</f>
        <v/>
      </c>
      <c r="Y1239">
        <f>IF(A1239="","",IF(N(S1239)&gt;0,"Yes","No"))</f>
        <v/>
      </c>
      <c r="Z1239">
        <f>IF(A1239="","",IF(AND(N(K1239)&lt;Rules!$B$5,N(L1239)&lt;Rules!$B$6,N(Q1239)&lt;Rules!$B$13,Y1239="No"),"Yes","No"))</f>
        <v/>
      </c>
      <c r="AA1239">
        <f>IF(A1239="","",IF(LEFT(C1239&amp;"",1)="3","Redirect",IF(OR(LEFT(C1239&amp;"",1)="4",LEFT(C1239&amp;"",1)="5"),IF(OR(N(K1239)&gt;0,N(AC1239)&gt;=Rules!$B$14),"Redirect","Prune"),IF(D1239="Non-Indexable","Keep",IF(AND(W1239="Yes",X1239="Yes",Y1239="No"),"Merge",IF(OR(U1239="Yes",V1239="Yes",AND(T1239="Yes",N(L1239)&gt;=Rules!$B$6)),"Update",IF(Z1239="Yes",IF(N(AC1239)&gt;=Rules!$B$14,"Redirect","Prune"),"Keep")))))))</f>
        <v/>
      </c>
      <c r="AB1239">
        <f>IF(A1239="","",IF(LEFT(C1239&amp;"",1)="3","Already redirects ("&amp;C1239&amp;"). Update internal links to point at the final URL.",IF(OR(LEFT(C1239&amp;"",1)="4",LEFT(C1239&amp;"",1)="5"),IF(AA1239="Redirect","Returns "&amp;C1239&amp;" but still has "&amp;N(K1239)&amp;" clicks and "&amp;N(AC1239)&amp;" referring domains. 301 it to the closest live page.","Returns "&amp;C1239&amp;" with no clicks or links. Remove internal links and let it 404 or 410."),IF(D1239="Non-Indexable","Non-indexable ("&amp;E1239&amp;"). Keep if that is intentional; otherwise fix the canonical or noindex.",IF(AA1239="Merge","Overlaps with "&amp;I1239&amp;IF(N(J1239)&gt;0," (similarity "&amp;TEXT(J1239,"0.00")&amp;")","")&amp;", which gets more clicks. Merge the useful parts into it and 301 this URL.",IF(AA1239="Update",MID(IF(U1239="Yes","; Clicks down "&amp;TEXT(-P1239,"0%")&amp;" on the previous period","")&amp;IF(V1239="Yes","; Average position "&amp;TEXT(N1239,"0.0")&amp;" on "&amp;TEXT(L1239,"#,##0")&amp;" impressions (striking distance)","")&amp;IF(AND(T1239="Yes",N(L1239)&gt;=Rules!$B$6),"; Thin ("&amp;F1239&amp;" words) but has search demand",""),3,400),IF(AA1239="Prune","Low value: "&amp;N(K1239)&amp;" clicks, "&amp;N(L1239)&amp;" impressions, "&amp;N(Q1239)&amp;" sessions, no key events. Remove or noindex it and update internal links.",IF(AA1239="Redirect","Low value but "&amp;N(AC1239)&amp;" referring domains. 301 it to the closest relevant page to keep those links.",IF(AND(Z1239="No",Y1239="Yes",N(K1239)&lt;Rules!$B$5),"Low search traffic but it converts (key events: "&amp;S1239&amp;"). Keep it and link to it.",IF(W1239="Yes","Stronger than the page it overlaps ("&amp;I1239&amp;"). Keep; merge that page into this one.","Healthy: "&amp;N(K1239)&amp;" clicks"&amp;IF(ISNUMBER(N1239),", average position "&amp;TEXT(N1239,"0.0"),"")&amp;". Keep and monitor."))))))))))</f>
        <v/>
      </c>
      <c r="AE1239">
        <f>IF(A1239="","",IF(AD1239&lt;&gt;"",AD1239,AA1239))</f>
        <v/>
      </c>
    </row>
    <row r="1240">
      <c r="A1240">
        <f>IF(Crawl!A1239="","",Crawl!A1239)</f>
        <v/>
      </c>
      <c r="B1240">
        <f>IF(A1240="","",Crawl!EC1239)</f>
        <v/>
      </c>
      <c r="C1240">
        <f>IF(A1240="","",IFERROR(INDEX(Crawl!$A1239:$DZ1239,1,Rules!$H$6),""))</f>
        <v/>
      </c>
      <c r="D1240">
        <f>IF(A1240="","",IFERROR(INDEX(Crawl!$A1239:$DZ1239,1,Rules!$H$7),"")&amp;"")</f>
        <v/>
      </c>
      <c r="E1240">
        <f>IF(A1240="","",IFERROR(INDEX(Crawl!$A1239:$DZ1239,1,Rules!$H$8),"")&amp;"")</f>
        <v/>
      </c>
      <c r="F1240">
        <f>IF(A1240="","",IFERROR(INDEX(Crawl!$A1239:$DZ1239,1,Rules!$H$9),""))</f>
        <v/>
      </c>
      <c r="G1240">
        <f>IF(A1240="","",IFERROR(INDEX(Crawl!$A1239:$DZ1239,1,Rules!$H$10),""))</f>
        <v/>
      </c>
      <c r="H1240">
        <f>IF(A1240="","",IFERROR(INDEX(Crawl!$A1239:$DZ1239,1,Rules!$H$12),""))</f>
        <v/>
      </c>
      <c r="I1240">
        <f>IF(A1240="","",IF(AND(N(H1240)&gt;0,IFERROR(INDEX(Crawl!$A1239:$DZ1239,1,Rules!$H$11),"")&amp;""&lt;&gt;""),IFERROR(INDEX(Crawl!$A1239:$DZ1239,1,Rules!$H$11),"")&amp;"",IF(AND(ISNUMBER(J1240),N(J1240)&gt;=Rules!$B$12,IFERROR(INDEX(Crawl!$A1239:$DZ1239,1,Rules!$H$13),"")&amp;""&lt;&gt;""),IFERROR(INDEX(Crawl!$A1239:$DZ1239,1,Rules!$H$13),"")&amp;"","")))</f>
        <v/>
      </c>
      <c r="J1240" s="19">
        <f>IF(A1240="","",IF(IFERROR(INDEX(Crawl!$A1239:$DZ1239,1,Rules!$H$14),"")&amp;""="","",IFERROR(INDEX(Crawl!$A1239:$DZ1239,1,Rules!$H$14),"")))</f>
        <v/>
      </c>
      <c r="K1240">
        <f>IF(A1240="","",IFERROR(SUMIFS('GSC current'!$J$2:$J$2001,'GSC current'!$I$2:$I$2001,B1240),0))</f>
        <v/>
      </c>
      <c r="L1240">
        <f>IF(A1240="","",IFERROR(SUMIFS('GSC current'!$K$2:$K$2001,'GSC current'!$I$2:$I$2001,B1240),0))</f>
        <v/>
      </c>
      <c r="M1240" s="20">
        <f>IF(A1240="","",IF(N(L1240)&gt;0,K1240/L1240,""))</f>
        <v/>
      </c>
      <c r="N1240" s="21">
        <f>IF(A1240="","",IF(N(L1240)&gt;0,SUMIFS('GSC current'!$L$2:$L$2001,'GSC current'!$I$2:$I$2001,B1240)/L1240,""))</f>
        <v/>
      </c>
      <c r="O1240">
        <f>IF(A1240="","",IFERROR(SUMIFS('GSC previous'!$J$2:$J$2001,'GSC previous'!$I$2:$I$2001,B1240),0))</f>
        <v/>
      </c>
      <c r="P1240" s="22">
        <f>IF(A1240="","",IF(N(O1240)&gt;0,(K1240-O1240)/O1240,""))</f>
        <v/>
      </c>
      <c r="Q1240">
        <f>IF(A1240="","",IFERROR(SUMIFS(GA4!$P$2:$P$2001,GA4!$O$2:$O$2001,B1240),0))</f>
        <v/>
      </c>
      <c r="R1240" s="23">
        <f>IF(A1240="","",IF(N(Q1240)&gt;0,SUMIFS(GA4!$Q$2:$Q$2001,GA4!$O$2:$O$2001,B1240)/Q1240,""))</f>
        <v/>
      </c>
      <c r="S1240">
        <f>IF(A1240="","",IFERROR(SUMIFS(GA4!$R$2:$R$2001,GA4!$O$2:$O$2001,B1240),0))</f>
        <v/>
      </c>
      <c r="T1240">
        <f>IF(A1240="","",IF(AND(ISNUMBER(F1240),LEFT(C1240&amp;"",1)="2"),IF(F1240&lt;Rules!$B$9,"Yes","No"),"No"))</f>
        <v/>
      </c>
      <c r="U1240">
        <f>IF(A1240="","",IF(AND(N(O1240)&gt;=Rules!$B$8,ISNUMBER(P1240)),IF(P1240&lt;=-Rules!$B$7,"Yes","No"),"No"))</f>
        <v/>
      </c>
      <c r="V1240">
        <f>IF(A1240="","",IF(AND(N(L1240)&gt;=Rules!$B$6,ISNUMBER(N1240)),IF(AND(N1240&gt;=Rules!$B$10,N1240&lt;=Rules!$B$11),"Yes","No"),"No"))</f>
        <v/>
      </c>
      <c r="W1240">
        <f>IF(A1240="","",IF(I1240&lt;&gt;"","Yes","No"))</f>
        <v/>
      </c>
      <c r="X1240">
        <f>IF(I1240="","",IF(SUMIFS($K$3:$K$2002,$A$3:$A$2002,SUBSTITUTE(SUBSTITUTE(I1240,"?","~?"),"*","~*"))&gt;N(K1240),"Yes","No"))</f>
        <v/>
      </c>
      <c r="Y1240">
        <f>IF(A1240="","",IF(N(S1240)&gt;0,"Yes","No"))</f>
        <v/>
      </c>
      <c r="Z1240">
        <f>IF(A1240="","",IF(AND(N(K1240)&lt;Rules!$B$5,N(L1240)&lt;Rules!$B$6,N(Q1240)&lt;Rules!$B$13,Y1240="No"),"Yes","No"))</f>
        <v/>
      </c>
      <c r="AA1240">
        <f>IF(A1240="","",IF(LEFT(C1240&amp;"",1)="3","Redirect",IF(OR(LEFT(C1240&amp;"",1)="4",LEFT(C1240&amp;"",1)="5"),IF(OR(N(K1240)&gt;0,N(AC1240)&gt;=Rules!$B$14),"Redirect","Prune"),IF(D1240="Non-Indexable","Keep",IF(AND(W1240="Yes",X1240="Yes",Y1240="No"),"Merge",IF(OR(U1240="Yes",V1240="Yes",AND(T1240="Yes",N(L1240)&gt;=Rules!$B$6)),"Update",IF(Z1240="Yes",IF(N(AC1240)&gt;=Rules!$B$14,"Redirect","Prune"),"Keep")))))))</f>
        <v/>
      </c>
      <c r="AB1240">
        <f>IF(A1240="","",IF(LEFT(C1240&amp;"",1)="3","Already redirects ("&amp;C1240&amp;"). Update internal links to point at the final URL.",IF(OR(LEFT(C1240&amp;"",1)="4",LEFT(C1240&amp;"",1)="5"),IF(AA1240="Redirect","Returns "&amp;C1240&amp;" but still has "&amp;N(K1240)&amp;" clicks and "&amp;N(AC1240)&amp;" referring domains. 301 it to the closest live page.","Returns "&amp;C1240&amp;" with no clicks or links. Remove internal links and let it 404 or 410."),IF(D1240="Non-Indexable","Non-indexable ("&amp;E1240&amp;"). Keep if that is intentional; otherwise fix the canonical or noindex.",IF(AA1240="Merge","Overlaps with "&amp;I1240&amp;IF(N(J1240)&gt;0," (similarity "&amp;TEXT(J1240,"0.00")&amp;")","")&amp;", which gets more clicks. Merge the useful parts into it and 301 this URL.",IF(AA1240="Update",MID(IF(U1240="Yes","; Clicks down "&amp;TEXT(-P1240,"0%")&amp;" on the previous period","")&amp;IF(V1240="Yes","; Average position "&amp;TEXT(N1240,"0.0")&amp;" on "&amp;TEXT(L1240,"#,##0")&amp;" impressions (striking distance)","")&amp;IF(AND(T1240="Yes",N(L1240)&gt;=Rules!$B$6),"; Thin ("&amp;F1240&amp;" words) but has search demand",""),3,400),IF(AA1240="Prune","Low value: "&amp;N(K1240)&amp;" clicks, "&amp;N(L1240)&amp;" impressions, "&amp;N(Q1240)&amp;" sessions, no key events. Remove or noindex it and update internal links.",IF(AA1240="Redirect","Low value but "&amp;N(AC1240)&amp;" referring domains. 301 it to the closest relevant page to keep those links.",IF(AND(Z1240="No",Y1240="Yes",N(K1240)&lt;Rules!$B$5),"Low search traffic but it converts (key events: "&amp;S1240&amp;"). Keep it and link to it.",IF(W1240="Yes","Stronger than the page it overlaps ("&amp;I1240&amp;"). Keep; merge that page into this one.","Healthy: "&amp;N(K1240)&amp;" clicks"&amp;IF(ISNUMBER(N1240),", average position "&amp;TEXT(N1240,"0.0"),"")&amp;". Keep and monitor."))))))))))</f>
        <v/>
      </c>
      <c r="AE1240">
        <f>IF(A1240="","",IF(AD1240&lt;&gt;"",AD1240,AA1240))</f>
        <v/>
      </c>
    </row>
    <row r="1241">
      <c r="A1241">
        <f>IF(Crawl!A1240="","",Crawl!A1240)</f>
        <v/>
      </c>
      <c r="B1241">
        <f>IF(A1241="","",Crawl!EC1240)</f>
        <v/>
      </c>
      <c r="C1241">
        <f>IF(A1241="","",IFERROR(INDEX(Crawl!$A1240:$DZ1240,1,Rules!$H$6),""))</f>
        <v/>
      </c>
      <c r="D1241">
        <f>IF(A1241="","",IFERROR(INDEX(Crawl!$A1240:$DZ1240,1,Rules!$H$7),"")&amp;"")</f>
        <v/>
      </c>
      <c r="E1241">
        <f>IF(A1241="","",IFERROR(INDEX(Crawl!$A1240:$DZ1240,1,Rules!$H$8),"")&amp;"")</f>
        <v/>
      </c>
      <c r="F1241">
        <f>IF(A1241="","",IFERROR(INDEX(Crawl!$A1240:$DZ1240,1,Rules!$H$9),""))</f>
        <v/>
      </c>
      <c r="G1241">
        <f>IF(A1241="","",IFERROR(INDEX(Crawl!$A1240:$DZ1240,1,Rules!$H$10),""))</f>
        <v/>
      </c>
      <c r="H1241">
        <f>IF(A1241="","",IFERROR(INDEX(Crawl!$A1240:$DZ1240,1,Rules!$H$12),""))</f>
        <v/>
      </c>
      <c r="I1241">
        <f>IF(A1241="","",IF(AND(N(H1241)&gt;0,IFERROR(INDEX(Crawl!$A1240:$DZ1240,1,Rules!$H$11),"")&amp;""&lt;&gt;""),IFERROR(INDEX(Crawl!$A1240:$DZ1240,1,Rules!$H$11),"")&amp;"",IF(AND(ISNUMBER(J1241),N(J1241)&gt;=Rules!$B$12,IFERROR(INDEX(Crawl!$A1240:$DZ1240,1,Rules!$H$13),"")&amp;""&lt;&gt;""),IFERROR(INDEX(Crawl!$A1240:$DZ1240,1,Rules!$H$13),"")&amp;"","")))</f>
        <v/>
      </c>
      <c r="J1241" s="19">
        <f>IF(A1241="","",IF(IFERROR(INDEX(Crawl!$A1240:$DZ1240,1,Rules!$H$14),"")&amp;""="","",IFERROR(INDEX(Crawl!$A1240:$DZ1240,1,Rules!$H$14),"")))</f>
        <v/>
      </c>
      <c r="K1241">
        <f>IF(A1241="","",IFERROR(SUMIFS('GSC current'!$J$2:$J$2001,'GSC current'!$I$2:$I$2001,B1241),0))</f>
        <v/>
      </c>
      <c r="L1241">
        <f>IF(A1241="","",IFERROR(SUMIFS('GSC current'!$K$2:$K$2001,'GSC current'!$I$2:$I$2001,B1241),0))</f>
        <v/>
      </c>
      <c r="M1241" s="20">
        <f>IF(A1241="","",IF(N(L1241)&gt;0,K1241/L1241,""))</f>
        <v/>
      </c>
      <c r="N1241" s="21">
        <f>IF(A1241="","",IF(N(L1241)&gt;0,SUMIFS('GSC current'!$L$2:$L$2001,'GSC current'!$I$2:$I$2001,B1241)/L1241,""))</f>
        <v/>
      </c>
      <c r="O1241">
        <f>IF(A1241="","",IFERROR(SUMIFS('GSC previous'!$J$2:$J$2001,'GSC previous'!$I$2:$I$2001,B1241),0))</f>
        <v/>
      </c>
      <c r="P1241" s="22">
        <f>IF(A1241="","",IF(N(O1241)&gt;0,(K1241-O1241)/O1241,""))</f>
        <v/>
      </c>
      <c r="Q1241">
        <f>IF(A1241="","",IFERROR(SUMIFS(GA4!$P$2:$P$2001,GA4!$O$2:$O$2001,B1241),0))</f>
        <v/>
      </c>
      <c r="R1241" s="23">
        <f>IF(A1241="","",IF(N(Q1241)&gt;0,SUMIFS(GA4!$Q$2:$Q$2001,GA4!$O$2:$O$2001,B1241)/Q1241,""))</f>
        <v/>
      </c>
      <c r="S1241">
        <f>IF(A1241="","",IFERROR(SUMIFS(GA4!$R$2:$R$2001,GA4!$O$2:$O$2001,B1241),0))</f>
        <v/>
      </c>
      <c r="T1241">
        <f>IF(A1241="","",IF(AND(ISNUMBER(F1241),LEFT(C1241&amp;"",1)="2"),IF(F1241&lt;Rules!$B$9,"Yes","No"),"No"))</f>
        <v/>
      </c>
      <c r="U1241">
        <f>IF(A1241="","",IF(AND(N(O1241)&gt;=Rules!$B$8,ISNUMBER(P1241)),IF(P1241&lt;=-Rules!$B$7,"Yes","No"),"No"))</f>
        <v/>
      </c>
      <c r="V1241">
        <f>IF(A1241="","",IF(AND(N(L1241)&gt;=Rules!$B$6,ISNUMBER(N1241)),IF(AND(N1241&gt;=Rules!$B$10,N1241&lt;=Rules!$B$11),"Yes","No"),"No"))</f>
        <v/>
      </c>
      <c r="W1241">
        <f>IF(A1241="","",IF(I1241&lt;&gt;"","Yes","No"))</f>
        <v/>
      </c>
      <c r="X1241">
        <f>IF(I1241="","",IF(SUMIFS($K$3:$K$2002,$A$3:$A$2002,SUBSTITUTE(SUBSTITUTE(I1241,"?","~?"),"*","~*"))&gt;N(K1241),"Yes","No"))</f>
        <v/>
      </c>
      <c r="Y1241">
        <f>IF(A1241="","",IF(N(S1241)&gt;0,"Yes","No"))</f>
        <v/>
      </c>
      <c r="Z1241">
        <f>IF(A1241="","",IF(AND(N(K1241)&lt;Rules!$B$5,N(L1241)&lt;Rules!$B$6,N(Q1241)&lt;Rules!$B$13,Y1241="No"),"Yes","No"))</f>
        <v/>
      </c>
      <c r="AA1241">
        <f>IF(A1241="","",IF(LEFT(C1241&amp;"",1)="3","Redirect",IF(OR(LEFT(C1241&amp;"",1)="4",LEFT(C1241&amp;"",1)="5"),IF(OR(N(K1241)&gt;0,N(AC1241)&gt;=Rules!$B$14),"Redirect","Prune"),IF(D1241="Non-Indexable","Keep",IF(AND(W1241="Yes",X1241="Yes",Y1241="No"),"Merge",IF(OR(U1241="Yes",V1241="Yes",AND(T1241="Yes",N(L1241)&gt;=Rules!$B$6)),"Update",IF(Z1241="Yes",IF(N(AC1241)&gt;=Rules!$B$14,"Redirect","Prune"),"Keep")))))))</f>
        <v/>
      </c>
      <c r="AB1241">
        <f>IF(A1241="","",IF(LEFT(C1241&amp;"",1)="3","Already redirects ("&amp;C1241&amp;"). Update internal links to point at the final URL.",IF(OR(LEFT(C1241&amp;"",1)="4",LEFT(C1241&amp;"",1)="5"),IF(AA1241="Redirect","Returns "&amp;C1241&amp;" but still has "&amp;N(K1241)&amp;" clicks and "&amp;N(AC1241)&amp;" referring domains. 301 it to the closest live page.","Returns "&amp;C1241&amp;" with no clicks or links. Remove internal links and let it 404 or 410."),IF(D1241="Non-Indexable","Non-indexable ("&amp;E1241&amp;"). Keep if that is intentional; otherwise fix the canonical or noindex.",IF(AA1241="Merge","Overlaps with "&amp;I1241&amp;IF(N(J1241)&gt;0," (similarity "&amp;TEXT(J1241,"0.00")&amp;")","")&amp;", which gets more clicks. Merge the useful parts into it and 301 this URL.",IF(AA1241="Update",MID(IF(U1241="Yes","; Clicks down "&amp;TEXT(-P1241,"0%")&amp;" on the previous period","")&amp;IF(V1241="Yes","; Average position "&amp;TEXT(N1241,"0.0")&amp;" on "&amp;TEXT(L1241,"#,##0")&amp;" impressions (striking distance)","")&amp;IF(AND(T1241="Yes",N(L1241)&gt;=Rules!$B$6),"; Thin ("&amp;F1241&amp;" words) but has search demand",""),3,400),IF(AA1241="Prune","Low value: "&amp;N(K1241)&amp;" clicks, "&amp;N(L1241)&amp;" impressions, "&amp;N(Q1241)&amp;" sessions, no key events. Remove or noindex it and update internal links.",IF(AA1241="Redirect","Low value but "&amp;N(AC1241)&amp;" referring domains. 301 it to the closest relevant page to keep those links.",IF(AND(Z1241="No",Y1241="Yes",N(K1241)&lt;Rules!$B$5),"Low search traffic but it converts (key events: "&amp;S1241&amp;"). Keep it and link to it.",IF(W1241="Yes","Stronger than the page it overlaps ("&amp;I1241&amp;"). Keep; merge that page into this one.","Healthy: "&amp;N(K1241)&amp;" clicks"&amp;IF(ISNUMBER(N1241),", average position "&amp;TEXT(N1241,"0.0"),"")&amp;". Keep and monitor."))))))))))</f>
        <v/>
      </c>
      <c r="AE1241">
        <f>IF(A1241="","",IF(AD1241&lt;&gt;"",AD1241,AA1241))</f>
        <v/>
      </c>
    </row>
    <row r="1242">
      <c r="A1242">
        <f>IF(Crawl!A1241="","",Crawl!A1241)</f>
        <v/>
      </c>
      <c r="B1242">
        <f>IF(A1242="","",Crawl!EC1241)</f>
        <v/>
      </c>
      <c r="C1242">
        <f>IF(A1242="","",IFERROR(INDEX(Crawl!$A1241:$DZ1241,1,Rules!$H$6),""))</f>
        <v/>
      </c>
      <c r="D1242">
        <f>IF(A1242="","",IFERROR(INDEX(Crawl!$A1241:$DZ1241,1,Rules!$H$7),"")&amp;"")</f>
        <v/>
      </c>
      <c r="E1242">
        <f>IF(A1242="","",IFERROR(INDEX(Crawl!$A1241:$DZ1241,1,Rules!$H$8),"")&amp;"")</f>
        <v/>
      </c>
      <c r="F1242">
        <f>IF(A1242="","",IFERROR(INDEX(Crawl!$A1241:$DZ1241,1,Rules!$H$9),""))</f>
        <v/>
      </c>
      <c r="G1242">
        <f>IF(A1242="","",IFERROR(INDEX(Crawl!$A1241:$DZ1241,1,Rules!$H$10),""))</f>
        <v/>
      </c>
      <c r="H1242">
        <f>IF(A1242="","",IFERROR(INDEX(Crawl!$A1241:$DZ1241,1,Rules!$H$12),""))</f>
        <v/>
      </c>
      <c r="I1242">
        <f>IF(A1242="","",IF(AND(N(H1242)&gt;0,IFERROR(INDEX(Crawl!$A1241:$DZ1241,1,Rules!$H$11),"")&amp;""&lt;&gt;""),IFERROR(INDEX(Crawl!$A1241:$DZ1241,1,Rules!$H$11),"")&amp;"",IF(AND(ISNUMBER(J1242),N(J1242)&gt;=Rules!$B$12,IFERROR(INDEX(Crawl!$A1241:$DZ1241,1,Rules!$H$13),"")&amp;""&lt;&gt;""),IFERROR(INDEX(Crawl!$A1241:$DZ1241,1,Rules!$H$13),"")&amp;"","")))</f>
        <v/>
      </c>
      <c r="J1242" s="19">
        <f>IF(A1242="","",IF(IFERROR(INDEX(Crawl!$A1241:$DZ1241,1,Rules!$H$14),"")&amp;""="","",IFERROR(INDEX(Crawl!$A1241:$DZ1241,1,Rules!$H$14),"")))</f>
        <v/>
      </c>
      <c r="K1242">
        <f>IF(A1242="","",IFERROR(SUMIFS('GSC current'!$J$2:$J$2001,'GSC current'!$I$2:$I$2001,B1242),0))</f>
        <v/>
      </c>
      <c r="L1242">
        <f>IF(A1242="","",IFERROR(SUMIFS('GSC current'!$K$2:$K$2001,'GSC current'!$I$2:$I$2001,B1242),0))</f>
        <v/>
      </c>
      <c r="M1242" s="20">
        <f>IF(A1242="","",IF(N(L1242)&gt;0,K1242/L1242,""))</f>
        <v/>
      </c>
      <c r="N1242" s="21">
        <f>IF(A1242="","",IF(N(L1242)&gt;0,SUMIFS('GSC current'!$L$2:$L$2001,'GSC current'!$I$2:$I$2001,B1242)/L1242,""))</f>
        <v/>
      </c>
      <c r="O1242">
        <f>IF(A1242="","",IFERROR(SUMIFS('GSC previous'!$J$2:$J$2001,'GSC previous'!$I$2:$I$2001,B1242),0))</f>
        <v/>
      </c>
      <c r="P1242" s="22">
        <f>IF(A1242="","",IF(N(O1242)&gt;0,(K1242-O1242)/O1242,""))</f>
        <v/>
      </c>
      <c r="Q1242">
        <f>IF(A1242="","",IFERROR(SUMIFS(GA4!$P$2:$P$2001,GA4!$O$2:$O$2001,B1242),0))</f>
        <v/>
      </c>
      <c r="R1242" s="23">
        <f>IF(A1242="","",IF(N(Q1242)&gt;0,SUMIFS(GA4!$Q$2:$Q$2001,GA4!$O$2:$O$2001,B1242)/Q1242,""))</f>
        <v/>
      </c>
      <c r="S1242">
        <f>IF(A1242="","",IFERROR(SUMIFS(GA4!$R$2:$R$2001,GA4!$O$2:$O$2001,B1242),0))</f>
        <v/>
      </c>
      <c r="T1242">
        <f>IF(A1242="","",IF(AND(ISNUMBER(F1242),LEFT(C1242&amp;"",1)="2"),IF(F1242&lt;Rules!$B$9,"Yes","No"),"No"))</f>
        <v/>
      </c>
      <c r="U1242">
        <f>IF(A1242="","",IF(AND(N(O1242)&gt;=Rules!$B$8,ISNUMBER(P1242)),IF(P1242&lt;=-Rules!$B$7,"Yes","No"),"No"))</f>
        <v/>
      </c>
      <c r="V1242">
        <f>IF(A1242="","",IF(AND(N(L1242)&gt;=Rules!$B$6,ISNUMBER(N1242)),IF(AND(N1242&gt;=Rules!$B$10,N1242&lt;=Rules!$B$11),"Yes","No"),"No"))</f>
        <v/>
      </c>
      <c r="W1242">
        <f>IF(A1242="","",IF(I1242&lt;&gt;"","Yes","No"))</f>
        <v/>
      </c>
      <c r="X1242">
        <f>IF(I1242="","",IF(SUMIFS($K$3:$K$2002,$A$3:$A$2002,SUBSTITUTE(SUBSTITUTE(I1242,"?","~?"),"*","~*"))&gt;N(K1242),"Yes","No"))</f>
        <v/>
      </c>
      <c r="Y1242">
        <f>IF(A1242="","",IF(N(S1242)&gt;0,"Yes","No"))</f>
        <v/>
      </c>
      <c r="Z1242">
        <f>IF(A1242="","",IF(AND(N(K1242)&lt;Rules!$B$5,N(L1242)&lt;Rules!$B$6,N(Q1242)&lt;Rules!$B$13,Y1242="No"),"Yes","No"))</f>
        <v/>
      </c>
      <c r="AA1242">
        <f>IF(A1242="","",IF(LEFT(C1242&amp;"",1)="3","Redirect",IF(OR(LEFT(C1242&amp;"",1)="4",LEFT(C1242&amp;"",1)="5"),IF(OR(N(K1242)&gt;0,N(AC1242)&gt;=Rules!$B$14),"Redirect","Prune"),IF(D1242="Non-Indexable","Keep",IF(AND(W1242="Yes",X1242="Yes",Y1242="No"),"Merge",IF(OR(U1242="Yes",V1242="Yes",AND(T1242="Yes",N(L1242)&gt;=Rules!$B$6)),"Update",IF(Z1242="Yes",IF(N(AC1242)&gt;=Rules!$B$14,"Redirect","Prune"),"Keep")))))))</f>
        <v/>
      </c>
      <c r="AB1242">
        <f>IF(A1242="","",IF(LEFT(C1242&amp;"",1)="3","Already redirects ("&amp;C1242&amp;"). Update internal links to point at the final URL.",IF(OR(LEFT(C1242&amp;"",1)="4",LEFT(C1242&amp;"",1)="5"),IF(AA1242="Redirect","Returns "&amp;C1242&amp;" but still has "&amp;N(K1242)&amp;" clicks and "&amp;N(AC1242)&amp;" referring domains. 301 it to the closest live page.","Returns "&amp;C1242&amp;" with no clicks or links. Remove internal links and let it 404 or 410."),IF(D1242="Non-Indexable","Non-indexable ("&amp;E1242&amp;"). Keep if that is intentional; otherwise fix the canonical or noindex.",IF(AA1242="Merge","Overlaps with "&amp;I1242&amp;IF(N(J1242)&gt;0," (similarity "&amp;TEXT(J1242,"0.00")&amp;")","")&amp;", which gets more clicks. Merge the useful parts into it and 301 this URL.",IF(AA1242="Update",MID(IF(U1242="Yes","; Clicks down "&amp;TEXT(-P1242,"0%")&amp;" on the previous period","")&amp;IF(V1242="Yes","; Average position "&amp;TEXT(N1242,"0.0")&amp;" on "&amp;TEXT(L1242,"#,##0")&amp;" impressions (striking distance)","")&amp;IF(AND(T1242="Yes",N(L1242)&gt;=Rules!$B$6),"; Thin ("&amp;F1242&amp;" words) but has search demand",""),3,400),IF(AA1242="Prune","Low value: "&amp;N(K1242)&amp;" clicks, "&amp;N(L1242)&amp;" impressions, "&amp;N(Q1242)&amp;" sessions, no key events. Remove or noindex it and update internal links.",IF(AA1242="Redirect","Low value but "&amp;N(AC1242)&amp;" referring domains. 301 it to the closest relevant page to keep those links.",IF(AND(Z1242="No",Y1242="Yes",N(K1242)&lt;Rules!$B$5),"Low search traffic but it converts (key events: "&amp;S1242&amp;"). Keep it and link to it.",IF(W1242="Yes","Stronger than the page it overlaps ("&amp;I1242&amp;"). Keep; merge that page into this one.","Healthy: "&amp;N(K1242)&amp;" clicks"&amp;IF(ISNUMBER(N1242),", average position "&amp;TEXT(N1242,"0.0"),"")&amp;". Keep and monitor."))))))))))</f>
        <v/>
      </c>
      <c r="AE1242">
        <f>IF(A1242="","",IF(AD1242&lt;&gt;"",AD1242,AA1242))</f>
        <v/>
      </c>
    </row>
    <row r="1243">
      <c r="A1243">
        <f>IF(Crawl!A1242="","",Crawl!A1242)</f>
        <v/>
      </c>
      <c r="B1243">
        <f>IF(A1243="","",Crawl!EC1242)</f>
        <v/>
      </c>
      <c r="C1243">
        <f>IF(A1243="","",IFERROR(INDEX(Crawl!$A1242:$DZ1242,1,Rules!$H$6),""))</f>
        <v/>
      </c>
      <c r="D1243">
        <f>IF(A1243="","",IFERROR(INDEX(Crawl!$A1242:$DZ1242,1,Rules!$H$7),"")&amp;"")</f>
        <v/>
      </c>
      <c r="E1243">
        <f>IF(A1243="","",IFERROR(INDEX(Crawl!$A1242:$DZ1242,1,Rules!$H$8),"")&amp;"")</f>
        <v/>
      </c>
      <c r="F1243">
        <f>IF(A1243="","",IFERROR(INDEX(Crawl!$A1242:$DZ1242,1,Rules!$H$9),""))</f>
        <v/>
      </c>
      <c r="G1243">
        <f>IF(A1243="","",IFERROR(INDEX(Crawl!$A1242:$DZ1242,1,Rules!$H$10),""))</f>
        <v/>
      </c>
      <c r="H1243">
        <f>IF(A1243="","",IFERROR(INDEX(Crawl!$A1242:$DZ1242,1,Rules!$H$12),""))</f>
        <v/>
      </c>
      <c r="I1243">
        <f>IF(A1243="","",IF(AND(N(H1243)&gt;0,IFERROR(INDEX(Crawl!$A1242:$DZ1242,1,Rules!$H$11),"")&amp;""&lt;&gt;""),IFERROR(INDEX(Crawl!$A1242:$DZ1242,1,Rules!$H$11),"")&amp;"",IF(AND(ISNUMBER(J1243),N(J1243)&gt;=Rules!$B$12,IFERROR(INDEX(Crawl!$A1242:$DZ1242,1,Rules!$H$13),"")&amp;""&lt;&gt;""),IFERROR(INDEX(Crawl!$A1242:$DZ1242,1,Rules!$H$13),"")&amp;"","")))</f>
        <v/>
      </c>
      <c r="J1243" s="19">
        <f>IF(A1243="","",IF(IFERROR(INDEX(Crawl!$A1242:$DZ1242,1,Rules!$H$14),"")&amp;""="","",IFERROR(INDEX(Crawl!$A1242:$DZ1242,1,Rules!$H$14),"")))</f>
        <v/>
      </c>
      <c r="K1243">
        <f>IF(A1243="","",IFERROR(SUMIFS('GSC current'!$J$2:$J$2001,'GSC current'!$I$2:$I$2001,B1243),0))</f>
        <v/>
      </c>
      <c r="L1243">
        <f>IF(A1243="","",IFERROR(SUMIFS('GSC current'!$K$2:$K$2001,'GSC current'!$I$2:$I$2001,B1243),0))</f>
        <v/>
      </c>
      <c r="M1243" s="20">
        <f>IF(A1243="","",IF(N(L1243)&gt;0,K1243/L1243,""))</f>
        <v/>
      </c>
      <c r="N1243" s="21">
        <f>IF(A1243="","",IF(N(L1243)&gt;0,SUMIFS('GSC current'!$L$2:$L$2001,'GSC current'!$I$2:$I$2001,B1243)/L1243,""))</f>
        <v/>
      </c>
      <c r="O1243">
        <f>IF(A1243="","",IFERROR(SUMIFS('GSC previous'!$J$2:$J$2001,'GSC previous'!$I$2:$I$2001,B1243),0))</f>
        <v/>
      </c>
      <c r="P1243" s="22">
        <f>IF(A1243="","",IF(N(O1243)&gt;0,(K1243-O1243)/O1243,""))</f>
        <v/>
      </c>
      <c r="Q1243">
        <f>IF(A1243="","",IFERROR(SUMIFS(GA4!$P$2:$P$2001,GA4!$O$2:$O$2001,B1243),0))</f>
        <v/>
      </c>
      <c r="R1243" s="23">
        <f>IF(A1243="","",IF(N(Q1243)&gt;0,SUMIFS(GA4!$Q$2:$Q$2001,GA4!$O$2:$O$2001,B1243)/Q1243,""))</f>
        <v/>
      </c>
      <c r="S1243">
        <f>IF(A1243="","",IFERROR(SUMIFS(GA4!$R$2:$R$2001,GA4!$O$2:$O$2001,B1243),0))</f>
        <v/>
      </c>
      <c r="T1243">
        <f>IF(A1243="","",IF(AND(ISNUMBER(F1243),LEFT(C1243&amp;"",1)="2"),IF(F1243&lt;Rules!$B$9,"Yes","No"),"No"))</f>
        <v/>
      </c>
      <c r="U1243">
        <f>IF(A1243="","",IF(AND(N(O1243)&gt;=Rules!$B$8,ISNUMBER(P1243)),IF(P1243&lt;=-Rules!$B$7,"Yes","No"),"No"))</f>
        <v/>
      </c>
      <c r="V1243">
        <f>IF(A1243="","",IF(AND(N(L1243)&gt;=Rules!$B$6,ISNUMBER(N1243)),IF(AND(N1243&gt;=Rules!$B$10,N1243&lt;=Rules!$B$11),"Yes","No"),"No"))</f>
        <v/>
      </c>
      <c r="W1243">
        <f>IF(A1243="","",IF(I1243&lt;&gt;"","Yes","No"))</f>
        <v/>
      </c>
      <c r="X1243">
        <f>IF(I1243="","",IF(SUMIFS($K$3:$K$2002,$A$3:$A$2002,SUBSTITUTE(SUBSTITUTE(I1243,"?","~?"),"*","~*"))&gt;N(K1243),"Yes","No"))</f>
        <v/>
      </c>
      <c r="Y1243">
        <f>IF(A1243="","",IF(N(S1243)&gt;0,"Yes","No"))</f>
        <v/>
      </c>
      <c r="Z1243">
        <f>IF(A1243="","",IF(AND(N(K1243)&lt;Rules!$B$5,N(L1243)&lt;Rules!$B$6,N(Q1243)&lt;Rules!$B$13,Y1243="No"),"Yes","No"))</f>
        <v/>
      </c>
      <c r="AA1243">
        <f>IF(A1243="","",IF(LEFT(C1243&amp;"",1)="3","Redirect",IF(OR(LEFT(C1243&amp;"",1)="4",LEFT(C1243&amp;"",1)="5"),IF(OR(N(K1243)&gt;0,N(AC1243)&gt;=Rules!$B$14),"Redirect","Prune"),IF(D1243="Non-Indexable","Keep",IF(AND(W1243="Yes",X1243="Yes",Y1243="No"),"Merge",IF(OR(U1243="Yes",V1243="Yes",AND(T1243="Yes",N(L1243)&gt;=Rules!$B$6)),"Update",IF(Z1243="Yes",IF(N(AC1243)&gt;=Rules!$B$14,"Redirect","Prune"),"Keep")))))))</f>
        <v/>
      </c>
      <c r="AB1243">
        <f>IF(A1243="","",IF(LEFT(C1243&amp;"",1)="3","Already redirects ("&amp;C1243&amp;"). Update internal links to point at the final URL.",IF(OR(LEFT(C1243&amp;"",1)="4",LEFT(C1243&amp;"",1)="5"),IF(AA1243="Redirect","Returns "&amp;C1243&amp;" but still has "&amp;N(K1243)&amp;" clicks and "&amp;N(AC1243)&amp;" referring domains. 301 it to the closest live page.","Returns "&amp;C1243&amp;" with no clicks or links. Remove internal links and let it 404 or 410."),IF(D1243="Non-Indexable","Non-indexable ("&amp;E1243&amp;"). Keep if that is intentional; otherwise fix the canonical or noindex.",IF(AA1243="Merge","Overlaps with "&amp;I1243&amp;IF(N(J1243)&gt;0," (similarity "&amp;TEXT(J1243,"0.00")&amp;")","")&amp;", which gets more clicks. Merge the useful parts into it and 301 this URL.",IF(AA1243="Update",MID(IF(U1243="Yes","; Clicks down "&amp;TEXT(-P1243,"0%")&amp;" on the previous period","")&amp;IF(V1243="Yes","; Average position "&amp;TEXT(N1243,"0.0")&amp;" on "&amp;TEXT(L1243,"#,##0")&amp;" impressions (striking distance)","")&amp;IF(AND(T1243="Yes",N(L1243)&gt;=Rules!$B$6),"; Thin ("&amp;F1243&amp;" words) but has search demand",""),3,400),IF(AA1243="Prune","Low value: "&amp;N(K1243)&amp;" clicks, "&amp;N(L1243)&amp;" impressions, "&amp;N(Q1243)&amp;" sessions, no key events. Remove or noindex it and update internal links.",IF(AA1243="Redirect","Low value but "&amp;N(AC1243)&amp;" referring domains. 301 it to the closest relevant page to keep those links.",IF(AND(Z1243="No",Y1243="Yes",N(K1243)&lt;Rules!$B$5),"Low search traffic but it converts (key events: "&amp;S1243&amp;"). Keep it and link to it.",IF(W1243="Yes","Stronger than the page it overlaps ("&amp;I1243&amp;"). Keep; merge that page into this one.","Healthy: "&amp;N(K1243)&amp;" clicks"&amp;IF(ISNUMBER(N1243),", average position "&amp;TEXT(N1243,"0.0"),"")&amp;". Keep and monitor."))))))))))</f>
        <v/>
      </c>
      <c r="AE1243">
        <f>IF(A1243="","",IF(AD1243&lt;&gt;"",AD1243,AA1243))</f>
        <v/>
      </c>
    </row>
    <row r="1244">
      <c r="A1244">
        <f>IF(Crawl!A1243="","",Crawl!A1243)</f>
        <v/>
      </c>
      <c r="B1244">
        <f>IF(A1244="","",Crawl!EC1243)</f>
        <v/>
      </c>
      <c r="C1244">
        <f>IF(A1244="","",IFERROR(INDEX(Crawl!$A1243:$DZ1243,1,Rules!$H$6),""))</f>
        <v/>
      </c>
      <c r="D1244">
        <f>IF(A1244="","",IFERROR(INDEX(Crawl!$A1243:$DZ1243,1,Rules!$H$7),"")&amp;"")</f>
        <v/>
      </c>
      <c r="E1244">
        <f>IF(A1244="","",IFERROR(INDEX(Crawl!$A1243:$DZ1243,1,Rules!$H$8),"")&amp;"")</f>
        <v/>
      </c>
      <c r="F1244">
        <f>IF(A1244="","",IFERROR(INDEX(Crawl!$A1243:$DZ1243,1,Rules!$H$9),""))</f>
        <v/>
      </c>
      <c r="G1244">
        <f>IF(A1244="","",IFERROR(INDEX(Crawl!$A1243:$DZ1243,1,Rules!$H$10),""))</f>
        <v/>
      </c>
      <c r="H1244">
        <f>IF(A1244="","",IFERROR(INDEX(Crawl!$A1243:$DZ1243,1,Rules!$H$12),""))</f>
        <v/>
      </c>
      <c r="I1244">
        <f>IF(A1244="","",IF(AND(N(H1244)&gt;0,IFERROR(INDEX(Crawl!$A1243:$DZ1243,1,Rules!$H$11),"")&amp;""&lt;&gt;""),IFERROR(INDEX(Crawl!$A1243:$DZ1243,1,Rules!$H$11),"")&amp;"",IF(AND(ISNUMBER(J1244),N(J1244)&gt;=Rules!$B$12,IFERROR(INDEX(Crawl!$A1243:$DZ1243,1,Rules!$H$13),"")&amp;""&lt;&gt;""),IFERROR(INDEX(Crawl!$A1243:$DZ1243,1,Rules!$H$13),"")&amp;"","")))</f>
        <v/>
      </c>
      <c r="J1244" s="19">
        <f>IF(A1244="","",IF(IFERROR(INDEX(Crawl!$A1243:$DZ1243,1,Rules!$H$14),"")&amp;""="","",IFERROR(INDEX(Crawl!$A1243:$DZ1243,1,Rules!$H$14),"")))</f>
        <v/>
      </c>
      <c r="K1244">
        <f>IF(A1244="","",IFERROR(SUMIFS('GSC current'!$J$2:$J$2001,'GSC current'!$I$2:$I$2001,B1244),0))</f>
        <v/>
      </c>
      <c r="L1244">
        <f>IF(A1244="","",IFERROR(SUMIFS('GSC current'!$K$2:$K$2001,'GSC current'!$I$2:$I$2001,B1244),0))</f>
        <v/>
      </c>
      <c r="M1244" s="20">
        <f>IF(A1244="","",IF(N(L1244)&gt;0,K1244/L1244,""))</f>
        <v/>
      </c>
      <c r="N1244" s="21">
        <f>IF(A1244="","",IF(N(L1244)&gt;0,SUMIFS('GSC current'!$L$2:$L$2001,'GSC current'!$I$2:$I$2001,B1244)/L1244,""))</f>
        <v/>
      </c>
      <c r="O1244">
        <f>IF(A1244="","",IFERROR(SUMIFS('GSC previous'!$J$2:$J$2001,'GSC previous'!$I$2:$I$2001,B1244),0))</f>
        <v/>
      </c>
      <c r="P1244" s="22">
        <f>IF(A1244="","",IF(N(O1244)&gt;0,(K1244-O1244)/O1244,""))</f>
        <v/>
      </c>
      <c r="Q1244">
        <f>IF(A1244="","",IFERROR(SUMIFS(GA4!$P$2:$P$2001,GA4!$O$2:$O$2001,B1244),0))</f>
        <v/>
      </c>
      <c r="R1244" s="23">
        <f>IF(A1244="","",IF(N(Q1244)&gt;0,SUMIFS(GA4!$Q$2:$Q$2001,GA4!$O$2:$O$2001,B1244)/Q1244,""))</f>
        <v/>
      </c>
      <c r="S1244">
        <f>IF(A1244="","",IFERROR(SUMIFS(GA4!$R$2:$R$2001,GA4!$O$2:$O$2001,B1244),0))</f>
        <v/>
      </c>
      <c r="T1244">
        <f>IF(A1244="","",IF(AND(ISNUMBER(F1244),LEFT(C1244&amp;"",1)="2"),IF(F1244&lt;Rules!$B$9,"Yes","No"),"No"))</f>
        <v/>
      </c>
      <c r="U1244">
        <f>IF(A1244="","",IF(AND(N(O1244)&gt;=Rules!$B$8,ISNUMBER(P1244)),IF(P1244&lt;=-Rules!$B$7,"Yes","No"),"No"))</f>
        <v/>
      </c>
      <c r="V1244">
        <f>IF(A1244="","",IF(AND(N(L1244)&gt;=Rules!$B$6,ISNUMBER(N1244)),IF(AND(N1244&gt;=Rules!$B$10,N1244&lt;=Rules!$B$11),"Yes","No"),"No"))</f>
        <v/>
      </c>
      <c r="W1244">
        <f>IF(A1244="","",IF(I1244&lt;&gt;"","Yes","No"))</f>
        <v/>
      </c>
      <c r="X1244">
        <f>IF(I1244="","",IF(SUMIFS($K$3:$K$2002,$A$3:$A$2002,SUBSTITUTE(SUBSTITUTE(I1244,"?","~?"),"*","~*"))&gt;N(K1244),"Yes","No"))</f>
        <v/>
      </c>
      <c r="Y1244">
        <f>IF(A1244="","",IF(N(S1244)&gt;0,"Yes","No"))</f>
        <v/>
      </c>
      <c r="Z1244">
        <f>IF(A1244="","",IF(AND(N(K1244)&lt;Rules!$B$5,N(L1244)&lt;Rules!$B$6,N(Q1244)&lt;Rules!$B$13,Y1244="No"),"Yes","No"))</f>
        <v/>
      </c>
      <c r="AA1244">
        <f>IF(A1244="","",IF(LEFT(C1244&amp;"",1)="3","Redirect",IF(OR(LEFT(C1244&amp;"",1)="4",LEFT(C1244&amp;"",1)="5"),IF(OR(N(K1244)&gt;0,N(AC1244)&gt;=Rules!$B$14),"Redirect","Prune"),IF(D1244="Non-Indexable","Keep",IF(AND(W1244="Yes",X1244="Yes",Y1244="No"),"Merge",IF(OR(U1244="Yes",V1244="Yes",AND(T1244="Yes",N(L1244)&gt;=Rules!$B$6)),"Update",IF(Z1244="Yes",IF(N(AC1244)&gt;=Rules!$B$14,"Redirect","Prune"),"Keep")))))))</f>
        <v/>
      </c>
      <c r="AB1244">
        <f>IF(A1244="","",IF(LEFT(C1244&amp;"",1)="3","Already redirects ("&amp;C1244&amp;"). Update internal links to point at the final URL.",IF(OR(LEFT(C1244&amp;"",1)="4",LEFT(C1244&amp;"",1)="5"),IF(AA1244="Redirect","Returns "&amp;C1244&amp;" but still has "&amp;N(K1244)&amp;" clicks and "&amp;N(AC1244)&amp;" referring domains. 301 it to the closest live page.","Returns "&amp;C1244&amp;" with no clicks or links. Remove internal links and let it 404 or 410."),IF(D1244="Non-Indexable","Non-indexable ("&amp;E1244&amp;"). Keep if that is intentional; otherwise fix the canonical or noindex.",IF(AA1244="Merge","Overlaps with "&amp;I1244&amp;IF(N(J1244)&gt;0," (similarity "&amp;TEXT(J1244,"0.00")&amp;")","")&amp;", which gets more clicks. Merge the useful parts into it and 301 this URL.",IF(AA1244="Update",MID(IF(U1244="Yes","; Clicks down "&amp;TEXT(-P1244,"0%")&amp;" on the previous period","")&amp;IF(V1244="Yes","; Average position "&amp;TEXT(N1244,"0.0")&amp;" on "&amp;TEXT(L1244,"#,##0")&amp;" impressions (striking distance)","")&amp;IF(AND(T1244="Yes",N(L1244)&gt;=Rules!$B$6),"; Thin ("&amp;F1244&amp;" words) but has search demand",""),3,400),IF(AA1244="Prune","Low value: "&amp;N(K1244)&amp;" clicks, "&amp;N(L1244)&amp;" impressions, "&amp;N(Q1244)&amp;" sessions, no key events. Remove or noindex it and update internal links.",IF(AA1244="Redirect","Low value but "&amp;N(AC1244)&amp;" referring domains. 301 it to the closest relevant page to keep those links.",IF(AND(Z1244="No",Y1244="Yes",N(K1244)&lt;Rules!$B$5),"Low search traffic but it converts (key events: "&amp;S1244&amp;"). Keep it and link to it.",IF(W1244="Yes","Stronger than the page it overlaps ("&amp;I1244&amp;"). Keep; merge that page into this one.","Healthy: "&amp;N(K1244)&amp;" clicks"&amp;IF(ISNUMBER(N1244),", average position "&amp;TEXT(N1244,"0.0"),"")&amp;". Keep and monitor."))))))))))</f>
        <v/>
      </c>
      <c r="AE1244">
        <f>IF(A1244="","",IF(AD1244&lt;&gt;"",AD1244,AA1244))</f>
        <v/>
      </c>
    </row>
    <row r="1245">
      <c r="A1245">
        <f>IF(Crawl!A1244="","",Crawl!A1244)</f>
        <v/>
      </c>
      <c r="B1245">
        <f>IF(A1245="","",Crawl!EC1244)</f>
        <v/>
      </c>
      <c r="C1245">
        <f>IF(A1245="","",IFERROR(INDEX(Crawl!$A1244:$DZ1244,1,Rules!$H$6),""))</f>
        <v/>
      </c>
      <c r="D1245">
        <f>IF(A1245="","",IFERROR(INDEX(Crawl!$A1244:$DZ1244,1,Rules!$H$7),"")&amp;"")</f>
        <v/>
      </c>
      <c r="E1245">
        <f>IF(A1245="","",IFERROR(INDEX(Crawl!$A1244:$DZ1244,1,Rules!$H$8),"")&amp;"")</f>
        <v/>
      </c>
      <c r="F1245">
        <f>IF(A1245="","",IFERROR(INDEX(Crawl!$A1244:$DZ1244,1,Rules!$H$9),""))</f>
        <v/>
      </c>
      <c r="G1245">
        <f>IF(A1245="","",IFERROR(INDEX(Crawl!$A1244:$DZ1244,1,Rules!$H$10),""))</f>
        <v/>
      </c>
      <c r="H1245">
        <f>IF(A1245="","",IFERROR(INDEX(Crawl!$A1244:$DZ1244,1,Rules!$H$12),""))</f>
        <v/>
      </c>
      <c r="I1245">
        <f>IF(A1245="","",IF(AND(N(H1245)&gt;0,IFERROR(INDEX(Crawl!$A1244:$DZ1244,1,Rules!$H$11),"")&amp;""&lt;&gt;""),IFERROR(INDEX(Crawl!$A1244:$DZ1244,1,Rules!$H$11),"")&amp;"",IF(AND(ISNUMBER(J1245),N(J1245)&gt;=Rules!$B$12,IFERROR(INDEX(Crawl!$A1244:$DZ1244,1,Rules!$H$13),"")&amp;""&lt;&gt;""),IFERROR(INDEX(Crawl!$A1244:$DZ1244,1,Rules!$H$13),"")&amp;"","")))</f>
        <v/>
      </c>
      <c r="J1245" s="19">
        <f>IF(A1245="","",IF(IFERROR(INDEX(Crawl!$A1244:$DZ1244,1,Rules!$H$14),"")&amp;""="","",IFERROR(INDEX(Crawl!$A1244:$DZ1244,1,Rules!$H$14),"")))</f>
        <v/>
      </c>
      <c r="K1245">
        <f>IF(A1245="","",IFERROR(SUMIFS('GSC current'!$J$2:$J$2001,'GSC current'!$I$2:$I$2001,B1245),0))</f>
        <v/>
      </c>
      <c r="L1245">
        <f>IF(A1245="","",IFERROR(SUMIFS('GSC current'!$K$2:$K$2001,'GSC current'!$I$2:$I$2001,B1245),0))</f>
        <v/>
      </c>
      <c r="M1245" s="20">
        <f>IF(A1245="","",IF(N(L1245)&gt;0,K1245/L1245,""))</f>
        <v/>
      </c>
      <c r="N1245" s="21">
        <f>IF(A1245="","",IF(N(L1245)&gt;0,SUMIFS('GSC current'!$L$2:$L$2001,'GSC current'!$I$2:$I$2001,B1245)/L1245,""))</f>
        <v/>
      </c>
      <c r="O1245">
        <f>IF(A1245="","",IFERROR(SUMIFS('GSC previous'!$J$2:$J$2001,'GSC previous'!$I$2:$I$2001,B1245),0))</f>
        <v/>
      </c>
      <c r="P1245" s="22">
        <f>IF(A1245="","",IF(N(O1245)&gt;0,(K1245-O1245)/O1245,""))</f>
        <v/>
      </c>
      <c r="Q1245">
        <f>IF(A1245="","",IFERROR(SUMIFS(GA4!$P$2:$P$2001,GA4!$O$2:$O$2001,B1245),0))</f>
        <v/>
      </c>
      <c r="R1245" s="23">
        <f>IF(A1245="","",IF(N(Q1245)&gt;0,SUMIFS(GA4!$Q$2:$Q$2001,GA4!$O$2:$O$2001,B1245)/Q1245,""))</f>
        <v/>
      </c>
      <c r="S1245">
        <f>IF(A1245="","",IFERROR(SUMIFS(GA4!$R$2:$R$2001,GA4!$O$2:$O$2001,B1245),0))</f>
        <v/>
      </c>
      <c r="T1245">
        <f>IF(A1245="","",IF(AND(ISNUMBER(F1245),LEFT(C1245&amp;"",1)="2"),IF(F1245&lt;Rules!$B$9,"Yes","No"),"No"))</f>
        <v/>
      </c>
      <c r="U1245">
        <f>IF(A1245="","",IF(AND(N(O1245)&gt;=Rules!$B$8,ISNUMBER(P1245)),IF(P1245&lt;=-Rules!$B$7,"Yes","No"),"No"))</f>
        <v/>
      </c>
      <c r="V1245">
        <f>IF(A1245="","",IF(AND(N(L1245)&gt;=Rules!$B$6,ISNUMBER(N1245)),IF(AND(N1245&gt;=Rules!$B$10,N1245&lt;=Rules!$B$11),"Yes","No"),"No"))</f>
        <v/>
      </c>
      <c r="W1245">
        <f>IF(A1245="","",IF(I1245&lt;&gt;"","Yes","No"))</f>
        <v/>
      </c>
      <c r="X1245">
        <f>IF(I1245="","",IF(SUMIFS($K$3:$K$2002,$A$3:$A$2002,SUBSTITUTE(SUBSTITUTE(I1245,"?","~?"),"*","~*"))&gt;N(K1245),"Yes","No"))</f>
        <v/>
      </c>
      <c r="Y1245">
        <f>IF(A1245="","",IF(N(S1245)&gt;0,"Yes","No"))</f>
        <v/>
      </c>
      <c r="Z1245">
        <f>IF(A1245="","",IF(AND(N(K1245)&lt;Rules!$B$5,N(L1245)&lt;Rules!$B$6,N(Q1245)&lt;Rules!$B$13,Y1245="No"),"Yes","No"))</f>
        <v/>
      </c>
      <c r="AA1245">
        <f>IF(A1245="","",IF(LEFT(C1245&amp;"",1)="3","Redirect",IF(OR(LEFT(C1245&amp;"",1)="4",LEFT(C1245&amp;"",1)="5"),IF(OR(N(K1245)&gt;0,N(AC1245)&gt;=Rules!$B$14),"Redirect","Prune"),IF(D1245="Non-Indexable","Keep",IF(AND(W1245="Yes",X1245="Yes",Y1245="No"),"Merge",IF(OR(U1245="Yes",V1245="Yes",AND(T1245="Yes",N(L1245)&gt;=Rules!$B$6)),"Update",IF(Z1245="Yes",IF(N(AC1245)&gt;=Rules!$B$14,"Redirect","Prune"),"Keep")))))))</f>
        <v/>
      </c>
      <c r="AB1245">
        <f>IF(A1245="","",IF(LEFT(C1245&amp;"",1)="3","Already redirects ("&amp;C1245&amp;"). Update internal links to point at the final URL.",IF(OR(LEFT(C1245&amp;"",1)="4",LEFT(C1245&amp;"",1)="5"),IF(AA1245="Redirect","Returns "&amp;C1245&amp;" but still has "&amp;N(K1245)&amp;" clicks and "&amp;N(AC1245)&amp;" referring domains. 301 it to the closest live page.","Returns "&amp;C1245&amp;" with no clicks or links. Remove internal links and let it 404 or 410."),IF(D1245="Non-Indexable","Non-indexable ("&amp;E1245&amp;"). Keep if that is intentional; otherwise fix the canonical or noindex.",IF(AA1245="Merge","Overlaps with "&amp;I1245&amp;IF(N(J1245)&gt;0," (similarity "&amp;TEXT(J1245,"0.00")&amp;")","")&amp;", which gets more clicks. Merge the useful parts into it and 301 this URL.",IF(AA1245="Update",MID(IF(U1245="Yes","; Clicks down "&amp;TEXT(-P1245,"0%")&amp;" on the previous period","")&amp;IF(V1245="Yes","; Average position "&amp;TEXT(N1245,"0.0")&amp;" on "&amp;TEXT(L1245,"#,##0")&amp;" impressions (striking distance)","")&amp;IF(AND(T1245="Yes",N(L1245)&gt;=Rules!$B$6),"; Thin ("&amp;F1245&amp;" words) but has search demand",""),3,400),IF(AA1245="Prune","Low value: "&amp;N(K1245)&amp;" clicks, "&amp;N(L1245)&amp;" impressions, "&amp;N(Q1245)&amp;" sessions, no key events. Remove or noindex it and update internal links.",IF(AA1245="Redirect","Low value but "&amp;N(AC1245)&amp;" referring domains. 301 it to the closest relevant page to keep those links.",IF(AND(Z1245="No",Y1245="Yes",N(K1245)&lt;Rules!$B$5),"Low search traffic but it converts (key events: "&amp;S1245&amp;"). Keep it and link to it.",IF(W1245="Yes","Stronger than the page it overlaps ("&amp;I1245&amp;"). Keep; merge that page into this one.","Healthy: "&amp;N(K1245)&amp;" clicks"&amp;IF(ISNUMBER(N1245),", average position "&amp;TEXT(N1245,"0.0"),"")&amp;". Keep and monitor."))))))))))</f>
        <v/>
      </c>
      <c r="AE1245">
        <f>IF(A1245="","",IF(AD1245&lt;&gt;"",AD1245,AA1245))</f>
        <v/>
      </c>
    </row>
    <row r="1246">
      <c r="A1246">
        <f>IF(Crawl!A1245="","",Crawl!A1245)</f>
        <v/>
      </c>
      <c r="B1246">
        <f>IF(A1246="","",Crawl!EC1245)</f>
        <v/>
      </c>
      <c r="C1246">
        <f>IF(A1246="","",IFERROR(INDEX(Crawl!$A1245:$DZ1245,1,Rules!$H$6),""))</f>
        <v/>
      </c>
      <c r="D1246">
        <f>IF(A1246="","",IFERROR(INDEX(Crawl!$A1245:$DZ1245,1,Rules!$H$7),"")&amp;"")</f>
        <v/>
      </c>
      <c r="E1246">
        <f>IF(A1246="","",IFERROR(INDEX(Crawl!$A1245:$DZ1245,1,Rules!$H$8),"")&amp;"")</f>
        <v/>
      </c>
      <c r="F1246">
        <f>IF(A1246="","",IFERROR(INDEX(Crawl!$A1245:$DZ1245,1,Rules!$H$9),""))</f>
        <v/>
      </c>
      <c r="G1246">
        <f>IF(A1246="","",IFERROR(INDEX(Crawl!$A1245:$DZ1245,1,Rules!$H$10),""))</f>
        <v/>
      </c>
      <c r="H1246">
        <f>IF(A1246="","",IFERROR(INDEX(Crawl!$A1245:$DZ1245,1,Rules!$H$12),""))</f>
        <v/>
      </c>
      <c r="I1246">
        <f>IF(A1246="","",IF(AND(N(H1246)&gt;0,IFERROR(INDEX(Crawl!$A1245:$DZ1245,1,Rules!$H$11),"")&amp;""&lt;&gt;""),IFERROR(INDEX(Crawl!$A1245:$DZ1245,1,Rules!$H$11),"")&amp;"",IF(AND(ISNUMBER(J1246),N(J1246)&gt;=Rules!$B$12,IFERROR(INDEX(Crawl!$A1245:$DZ1245,1,Rules!$H$13),"")&amp;""&lt;&gt;""),IFERROR(INDEX(Crawl!$A1245:$DZ1245,1,Rules!$H$13),"")&amp;"","")))</f>
        <v/>
      </c>
      <c r="J1246" s="19">
        <f>IF(A1246="","",IF(IFERROR(INDEX(Crawl!$A1245:$DZ1245,1,Rules!$H$14),"")&amp;""="","",IFERROR(INDEX(Crawl!$A1245:$DZ1245,1,Rules!$H$14),"")))</f>
        <v/>
      </c>
      <c r="K1246">
        <f>IF(A1246="","",IFERROR(SUMIFS('GSC current'!$J$2:$J$2001,'GSC current'!$I$2:$I$2001,B1246),0))</f>
        <v/>
      </c>
      <c r="L1246">
        <f>IF(A1246="","",IFERROR(SUMIFS('GSC current'!$K$2:$K$2001,'GSC current'!$I$2:$I$2001,B1246),0))</f>
        <v/>
      </c>
      <c r="M1246" s="20">
        <f>IF(A1246="","",IF(N(L1246)&gt;0,K1246/L1246,""))</f>
        <v/>
      </c>
      <c r="N1246" s="21">
        <f>IF(A1246="","",IF(N(L1246)&gt;0,SUMIFS('GSC current'!$L$2:$L$2001,'GSC current'!$I$2:$I$2001,B1246)/L1246,""))</f>
        <v/>
      </c>
      <c r="O1246">
        <f>IF(A1246="","",IFERROR(SUMIFS('GSC previous'!$J$2:$J$2001,'GSC previous'!$I$2:$I$2001,B1246),0))</f>
        <v/>
      </c>
      <c r="P1246" s="22">
        <f>IF(A1246="","",IF(N(O1246)&gt;0,(K1246-O1246)/O1246,""))</f>
        <v/>
      </c>
      <c r="Q1246">
        <f>IF(A1246="","",IFERROR(SUMIFS(GA4!$P$2:$P$2001,GA4!$O$2:$O$2001,B1246),0))</f>
        <v/>
      </c>
      <c r="R1246" s="23">
        <f>IF(A1246="","",IF(N(Q1246)&gt;0,SUMIFS(GA4!$Q$2:$Q$2001,GA4!$O$2:$O$2001,B1246)/Q1246,""))</f>
        <v/>
      </c>
      <c r="S1246">
        <f>IF(A1246="","",IFERROR(SUMIFS(GA4!$R$2:$R$2001,GA4!$O$2:$O$2001,B1246),0))</f>
        <v/>
      </c>
      <c r="T1246">
        <f>IF(A1246="","",IF(AND(ISNUMBER(F1246),LEFT(C1246&amp;"",1)="2"),IF(F1246&lt;Rules!$B$9,"Yes","No"),"No"))</f>
        <v/>
      </c>
      <c r="U1246">
        <f>IF(A1246="","",IF(AND(N(O1246)&gt;=Rules!$B$8,ISNUMBER(P1246)),IF(P1246&lt;=-Rules!$B$7,"Yes","No"),"No"))</f>
        <v/>
      </c>
      <c r="V1246">
        <f>IF(A1246="","",IF(AND(N(L1246)&gt;=Rules!$B$6,ISNUMBER(N1246)),IF(AND(N1246&gt;=Rules!$B$10,N1246&lt;=Rules!$B$11),"Yes","No"),"No"))</f>
        <v/>
      </c>
      <c r="W1246">
        <f>IF(A1246="","",IF(I1246&lt;&gt;"","Yes","No"))</f>
        <v/>
      </c>
      <c r="X1246">
        <f>IF(I1246="","",IF(SUMIFS($K$3:$K$2002,$A$3:$A$2002,SUBSTITUTE(SUBSTITUTE(I1246,"?","~?"),"*","~*"))&gt;N(K1246),"Yes","No"))</f>
        <v/>
      </c>
      <c r="Y1246">
        <f>IF(A1246="","",IF(N(S1246)&gt;0,"Yes","No"))</f>
        <v/>
      </c>
      <c r="Z1246">
        <f>IF(A1246="","",IF(AND(N(K1246)&lt;Rules!$B$5,N(L1246)&lt;Rules!$B$6,N(Q1246)&lt;Rules!$B$13,Y1246="No"),"Yes","No"))</f>
        <v/>
      </c>
      <c r="AA1246">
        <f>IF(A1246="","",IF(LEFT(C1246&amp;"",1)="3","Redirect",IF(OR(LEFT(C1246&amp;"",1)="4",LEFT(C1246&amp;"",1)="5"),IF(OR(N(K1246)&gt;0,N(AC1246)&gt;=Rules!$B$14),"Redirect","Prune"),IF(D1246="Non-Indexable","Keep",IF(AND(W1246="Yes",X1246="Yes",Y1246="No"),"Merge",IF(OR(U1246="Yes",V1246="Yes",AND(T1246="Yes",N(L1246)&gt;=Rules!$B$6)),"Update",IF(Z1246="Yes",IF(N(AC1246)&gt;=Rules!$B$14,"Redirect","Prune"),"Keep")))))))</f>
        <v/>
      </c>
      <c r="AB1246">
        <f>IF(A1246="","",IF(LEFT(C1246&amp;"",1)="3","Already redirects ("&amp;C1246&amp;"). Update internal links to point at the final URL.",IF(OR(LEFT(C1246&amp;"",1)="4",LEFT(C1246&amp;"",1)="5"),IF(AA1246="Redirect","Returns "&amp;C1246&amp;" but still has "&amp;N(K1246)&amp;" clicks and "&amp;N(AC1246)&amp;" referring domains. 301 it to the closest live page.","Returns "&amp;C1246&amp;" with no clicks or links. Remove internal links and let it 404 or 410."),IF(D1246="Non-Indexable","Non-indexable ("&amp;E1246&amp;"). Keep if that is intentional; otherwise fix the canonical or noindex.",IF(AA1246="Merge","Overlaps with "&amp;I1246&amp;IF(N(J1246)&gt;0," (similarity "&amp;TEXT(J1246,"0.00")&amp;")","")&amp;", which gets more clicks. Merge the useful parts into it and 301 this URL.",IF(AA1246="Update",MID(IF(U1246="Yes","; Clicks down "&amp;TEXT(-P1246,"0%")&amp;" on the previous period","")&amp;IF(V1246="Yes","; Average position "&amp;TEXT(N1246,"0.0")&amp;" on "&amp;TEXT(L1246,"#,##0")&amp;" impressions (striking distance)","")&amp;IF(AND(T1246="Yes",N(L1246)&gt;=Rules!$B$6),"; Thin ("&amp;F1246&amp;" words) but has search demand",""),3,400),IF(AA1246="Prune","Low value: "&amp;N(K1246)&amp;" clicks, "&amp;N(L1246)&amp;" impressions, "&amp;N(Q1246)&amp;" sessions, no key events. Remove or noindex it and update internal links.",IF(AA1246="Redirect","Low value but "&amp;N(AC1246)&amp;" referring domains. 301 it to the closest relevant page to keep those links.",IF(AND(Z1246="No",Y1246="Yes",N(K1246)&lt;Rules!$B$5),"Low search traffic but it converts (key events: "&amp;S1246&amp;"). Keep it and link to it.",IF(W1246="Yes","Stronger than the page it overlaps ("&amp;I1246&amp;"). Keep; merge that page into this one.","Healthy: "&amp;N(K1246)&amp;" clicks"&amp;IF(ISNUMBER(N1246),", average position "&amp;TEXT(N1246,"0.0"),"")&amp;". Keep and monitor."))))))))))</f>
        <v/>
      </c>
      <c r="AE1246">
        <f>IF(A1246="","",IF(AD1246&lt;&gt;"",AD1246,AA1246))</f>
        <v/>
      </c>
    </row>
    <row r="1247">
      <c r="A1247">
        <f>IF(Crawl!A1246="","",Crawl!A1246)</f>
        <v/>
      </c>
      <c r="B1247">
        <f>IF(A1247="","",Crawl!EC1246)</f>
        <v/>
      </c>
      <c r="C1247">
        <f>IF(A1247="","",IFERROR(INDEX(Crawl!$A1246:$DZ1246,1,Rules!$H$6),""))</f>
        <v/>
      </c>
      <c r="D1247">
        <f>IF(A1247="","",IFERROR(INDEX(Crawl!$A1246:$DZ1246,1,Rules!$H$7),"")&amp;"")</f>
        <v/>
      </c>
      <c r="E1247">
        <f>IF(A1247="","",IFERROR(INDEX(Crawl!$A1246:$DZ1246,1,Rules!$H$8),"")&amp;"")</f>
        <v/>
      </c>
      <c r="F1247">
        <f>IF(A1247="","",IFERROR(INDEX(Crawl!$A1246:$DZ1246,1,Rules!$H$9),""))</f>
        <v/>
      </c>
      <c r="G1247">
        <f>IF(A1247="","",IFERROR(INDEX(Crawl!$A1246:$DZ1246,1,Rules!$H$10),""))</f>
        <v/>
      </c>
      <c r="H1247">
        <f>IF(A1247="","",IFERROR(INDEX(Crawl!$A1246:$DZ1246,1,Rules!$H$12),""))</f>
        <v/>
      </c>
      <c r="I1247">
        <f>IF(A1247="","",IF(AND(N(H1247)&gt;0,IFERROR(INDEX(Crawl!$A1246:$DZ1246,1,Rules!$H$11),"")&amp;""&lt;&gt;""),IFERROR(INDEX(Crawl!$A1246:$DZ1246,1,Rules!$H$11),"")&amp;"",IF(AND(ISNUMBER(J1247),N(J1247)&gt;=Rules!$B$12,IFERROR(INDEX(Crawl!$A1246:$DZ1246,1,Rules!$H$13),"")&amp;""&lt;&gt;""),IFERROR(INDEX(Crawl!$A1246:$DZ1246,1,Rules!$H$13),"")&amp;"","")))</f>
        <v/>
      </c>
      <c r="J1247" s="19">
        <f>IF(A1247="","",IF(IFERROR(INDEX(Crawl!$A1246:$DZ1246,1,Rules!$H$14),"")&amp;""="","",IFERROR(INDEX(Crawl!$A1246:$DZ1246,1,Rules!$H$14),"")))</f>
        <v/>
      </c>
      <c r="K1247">
        <f>IF(A1247="","",IFERROR(SUMIFS('GSC current'!$J$2:$J$2001,'GSC current'!$I$2:$I$2001,B1247),0))</f>
        <v/>
      </c>
      <c r="L1247">
        <f>IF(A1247="","",IFERROR(SUMIFS('GSC current'!$K$2:$K$2001,'GSC current'!$I$2:$I$2001,B1247),0))</f>
        <v/>
      </c>
      <c r="M1247" s="20">
        <f>IF(A1247="","",IF(N(L1247)&gt;0,K1247/L1247,""))</f>
        <v/>
      </c>
      <c r="N1247" s="21">
        <f>IF(A1247="","",IF(N(L1247)&gt;0,SUMIFS('GSC current'!$L$2:$L$2001,'GSC current'!$I$2:$I$2001,B1247)/L1247,""))</f>
        <v/>
      </c>
      <c r="O1247">
        <f>IF(A1247="","",IFERROR(SUMIFS('GSC previous'!$J$2:$J$2001,'GSC previous'!$I$2:$I$2001,B1247),0))</f>
        <v/>
      </c>
      <c r="P1247" s="22">
        <f>IF(A1247="","",IF(N(O1247)&gt;0,(K1247-O1247)/O1247,""))</f>
        <v/>
      </c>
      <c r="Q1247">
        <f>IF(A1247="","",IFERROR(SUMIFS(GA4!$P$2:$P$2001,GA4!$O$2:$O$2001,B1247),0))</f>
        <v/>
      </c>
      <c r="R1247" s="23">
        <f>IF(A1247="","",IF(N(Q1247)&gt;0,SUMIFS(GA4!$Q$2:$Q$2001,GA4!$O$2:$O$2001,B1247)/Q1247,""))</f>
        <v/>
      </c>
      <c r="S1247">
        <f>IF(A1247="","",IFERROR(SUMIFS(GA4!$R$2:$R$2001,GA4!$O$2:$O$2001,B1247),0))</f>
        <v/>
      </c>
      <c r="T1247">
        <f>IF(A1247="","",IF(AND(ISNUMBER(F1247),LEFT(C1247&amp;"",1)="2"),IF(F1247&lt;Rules!$B$9,"Yes","No"),"No"))</f>
        <v/>
      </c>
      <c r="U1247">
        <f>IF(A1247="","",IF(AND(N(O1247)&gt;=Rules!$B$8,ISNUMBER(P1247)),IF(P1247&lt;=-Rules!$B$7,"Yes","No"),"No"))</f>
        <v/>
      </c>
      <c r="V1247">
        <f>IF(A1247="","",IF(AND(N(L1247)&gt;=Rules!$B$6,ISNUMBER(N1247)),IF(AND(N1247&gt;=Rules!$B$10,N1247&lt;=Rules!$B$11),"Yes","No"),"No"))</f>
        <v/>
      </c>
      <c r="W1247">
        <f>IF(A1247="","",IF(I1247&lt;&gt;"","Yes","No"))</f>
        <v/>
      </c>
      <c r="X1247">
        <f>IF(I1247="","",IF(SUMIFS($K$3:$K$2002,$A$3:$A$2002,SUBSTITUTE(SUBSTITUTE(I1247,"?","~?"),"*","~*"))&gt;N(K1247),"Yes","No"))</f>
        <v/>
      </c>
      <c r="Y1247">
        <f>IF(A1247="","",IF(N(S1247)&gt;0,"Yes","No"))</f>
        <v/>
      </c>
      <c r="Z1247">
        <f>IF(A1247="","",IF(AND(N(K1247)&lt;Rules!$B$5,N(L1247)&lt;Rules!$B$6,N(Q1247)&lt;Rules!$B$13,Y1247="No"),"Yes","No"))</f>
        <v/>
      </c>
      <c r="AA1247">
        <f>IF(A1247="","",IF(LEFT(C1247&amp;"",1)="3","Redirect",IF(OR(LEFT(C1247&amp;"",1)="4",LEFT(C1247&amp;"",1)="5"),IF(OR(N(K1247)&gt;0,N(AC1247)&gt;=Rules!$B$14),"Redirect","Prune"),IF(D1247="Non-Indexable","Keep",IF(AND(W1247="Yes",X1247="Yes",Y1247="No"),"Merge",IF(OR(U1247="Yes",V1247="Yes",AND(T1247="Yes",N(L1247)&gt;=Rules!$B$6)),"Update",IF(Z1247="Yes",IF(N(AC1247)&gt;=Rules!$B$14,"Redirect","Prune"),"Keep")))))))</f>
        <v/>
      </c>
      <c r="AB1247">
        <f>IF(A1247="","",IF(LEFT(C1247&amp;"",1)="3","Already redirects ("&amp;C1247&amp;"). Update internal links to point at the final URL.",IF(OR(LEFT(C1247&amp;"",1)="4",LEFT(C1247&amp;"",1)="5"),IF(AA1247="Redirect","Returns "&amp;C1247&amp;" but still has "&amp;N(K1247)&amp;" clicks and "&amp;N(AC1247)&amp;" referring domains. 301 it to the closest live page.","Returns "&amp;C1247&amp;" with no clicks or links. Remove internal links and let it 404 or 410."),IF(D1247="Non-Indexable","Non-indexable ("&amp;E1247&amp;"). Keep if that is intentional; otherwise fix the canonical or noindex.",IF(AA1247="Merge","Overlaps with "&amp;I1247&amp;IF(N(J1247)&gt;0," (similarity "&amp;TEXT(J1247,"0.00")&amp;")","")&amp;", which gets more clicks. Merge the useful parts into it and 301 this URL.",IF(AA1247="Update",MID(IF(U1247="Yes","; Clicks down "&amp;TEXT(-P1247,"0%")&amp;" on the previous period","")&amp;IF(V1247="Yes","; Average position "&amp;TEXT(N1247,"0.0")&amp;" on "&amp;TEXT(L1247,"#,##0")&amp;" impressions (striking distance)","")&amp;IF(AND(T1247="Yes",N(L1247)&gt;=Rules!$B$6),"; Thin ("&amp;F1247&amp;" words) but has search demand",""),3,400),IF(AA1247="Prune","Low value: "&amp;N(K1247)&amp;" clicks, "&amp;N(L1247)&amp;" impressions, "&amp;N(Q1247)&amp;" sessions, no key events. Remove or noindex it and update internal links.",IF(AA1247="Redirect","Low value but "&amp;N(AC1247)&amp;" referring domains. 301 it to the closest relevant page to keep those links.",IF(AND(Z1247="No",Y1247="Yes",N(K1247)&lt;Rules!$B$5),"Low search traffic but it converts (key events: "&amp;S1247&amp;"). Keep it and link to it.",IF(W1247="Yes","Stronger than the page it overlaps ("&amp;I1247&amp;"). Keep; merge that page into this one.","Healthy: "&amp;N(K1247)&amp;" clicks"&amp;IF(ISNUMBER(N1247),", average position "&amp;TEXT(N1247,"0.0"),"")&amp;". Keep and monitor."))))))))))</f>
        <v/>
      </c>
      <c r="AE1247">
        <f>IF(A1247="","",IF(AD1247&lt;&gt;"",AD1247,AA1247))</f>
        <v/>
      </c>
    </row>
    <row r="1248">
      <c r="A1248">
        <f>IF(Crawl!A1247="","",Crawl!A1247)</f>
        <v/>
      </c>
      <c r="B1248">
        <f>IF(A1248="","",Crawl!EC1247)</f>
        <v/>
      </c>
      <c r="C1248">
        <f>IF(A1248="","",IFERROR(INDEX(Crawl!$A1247:$DZ1247,1,Rules!$H$6),""))</f>
        <v/>
      </c>
      <c r="D1248">
        <f>IF(A1248="","",IFERROR(INDEX(Crawl!$A1247:$DZ1247,1,Rules!$H$7),"")&amp;"")</f>
        <v/>
      </c>
      <c r="E1248">
        <f>IF(A1248="","",IFERROR(INDEX(Crawl!$A1247:$DZ1247,1,Rules!$H$8),"")&amp;"")</f>
        <v/>
      </c>
      <c r="F1248">
        <f>IF(A1248="","",IFERROR(INDEX(Crawl!$A1247:$DZ1247,1,Rules!$H$9),""))</f>
        <v/>
      </c>
      <c r="G1248">
        <f>IF(A1248="","",IFERROR(INDEX(Crawl!$A1247:$DZ1247,1,Rules!$H$10),""))</f>
        <v/>
      </c>
      <c r="H1248">
        <f>IF(A1248="","",IFERROR(INDEX(Crawl!$A1247:$DZ1247,1,Rules!$H$12),""))</f>
        <v/>
      </c>
      <c r="I1248">
        <f>IF(A1248="","",IF(AND(N(H1248)&gt;0,IFERROR(INDEX(Crawl!$A1247:$DZ1247,1,Rules!$H$11),"")&amp;""&lt;&gt;""),IFERROR(INDEX(Crawl!$A1247:$DZ1247,1,Rules!$H$11),"")&amp;"",IF(AND(ISNUMBER(J1248),N(J1248)&gt;=Rules!$B$12,IFERROR(INDEX(Crawl!$A1247:$DZ1247,1,Rules!$H$13),"")&amp;""&lt;&gt;""),IFERROR(INDEX(Crawl!$A1247:$DZ1247,1,Rules!$H$13),"")&amp;"","")))</f>
        <v/>
      </c>
      <c r="J1248" s="19">
        <f>IF(A1248="","",IF(IFERROR(INDEX(Crawl!$A1247:$DZ1247,1,Rules!$H$14),"")&amp;""="","",IFERROR(INDEX(Crawl!$A1247:$DZ1247,1,Rules!$H$14),"")))</f>
        <v/>
      </c>
      <c r="K1248">
        <f>IF(A1248="","",IFERROR(SUMIFS('GSC current'!$J$2:$J$2001,'GSC current'!$I$2:$I$2001,B1248),0))</f>
        <v/>
      </c>
      <c r="L1248">
        <f>IF(A1248="","",IFERROR(SUMIFS('GSC current'!$K$2:$K$2001,'GSC current'!$I$2:$I$2001,B1248),0))</f>
        <v/>
      </c>
      <c r="M1248" s="20">
        <f>IF(A1248="","",IF(N(L1248)&gt;0,K1248/L1248,""))</f>
        <v/>
      </c>
      <c r="N1248" s="21">
        <f>IF(A1248="","",IF(N(L1248)&gt;0,SUMIFS('GSC current'!$L$2:$L$2001,'GSC current'!$I$2:$I$2001,B1248)/L1248,""))</f>
        <v/>
      </c>
      <c r="O1248">
        <f>IF(A1248="","",IFERROR(SUMIFS('GSC previous'!$J$2:$J$2001,'GSC previous'!$I$2:$I$2001,B1248),0))</f>
        <v/>
      </c>
      <c r="P1248" s="22">
        <f>IF(A1248="","",IF(N(O1248)&gt;0,(K1248-O1248)/O1248,""))</f>
        <v/>
      </c>
      <c r="Q1248">
        <f>IF(A1248="","",IFERROR(SUMIFS(GA4!$P$2:$P$2001,GA4!$O$2:$O$2001,B1248),0))</f>
        <v/>
      </c>
      <c r="R1248" s="23">
        <f>IF(A1248="","",IF(N(Q1248)&gt;0,SUMIFS(GA4!$Q$2:$Q$2001,GA4!$O$2:$O$2001,B1248)/Q1248,""))</f>
        <v/>
      </c>
      <c r="S1248">
        <f>IF(A1248="","",IFERROR(SUMIFS(GA4!$R$2:$R$2001,GA4!$O$2:$O$2001,B1248),0))</f>
        <v/>
      </c>
      <c r="T1248">
        <f>IF(A1248="","",IF(AND(ISNUMBER(F1248),LEFT(C1248&amp;"",1)="2"),IF(F1248&lt;Rules!$B$9,"Yes","No"),"No"))</f>
        <v/>
      </c>
      <c r="U1248">
        <f>IF(A1248="","",IF(AND(N(O1248)&gt;=Rules!$B$8,ISNUMBER(P1248)),IF(P1248&lt;=-Rules!$B$7,"Yes","No"),"No"))</f>
        <v/>
      </c>
      <c r="V1248">
        <f>IF(A1248="","",IF(AND(N(L1248)&gt;=Rules!$B$6,ISNUMBER(N1248)),IF(AND(N1248&gt;=Rules!$B$10,N1248&lt;=Rules!$B$11),"Yes","No"),"No"))</f>
        <v/>
      </c>
      <c r="W1248">
        <f>IF(A1248="","",IF(I1248&lt;&gt;"","Yes","No"))</f>
        <v/>
      </c>
      <c r="X1248">
        <f>IF(I1248="","",IF(SUMIFS($K$3:$K$2002,$A$3:$A$2002,SUBSTITUTE(SUBSTITUTE(I1248,"?","~?"),"*","~*"))&gt;N(K1248),"Yes","No"))</f>
        <v/>
      </c>
      <c r="Y1248">
        <f>IF(A1248="","",IF(N(S1248)&gt;0,"Yes","No"))</f>
        <v/>
      </c>
      <c r="Z1248">
        <f>IF(A1248="","",IF(AND(N(K1248)&lt;Rules!$B$5,N(L1248)&lt;Rules!$B$6,N(Q1248)&lt;Rules!$B$13,Y1248="No"),"Yes","No"))</f>
        <v/>
      </c>
      <c r="AA1248">
        <f>IF(A1248="","",IF(LEFT(C1248&amp;"",1)="3","Redirect",IF(OR(LEFT(C1248&amp;"",1)="4",LEFT(C1248&amp;"",1)="5"),IF(OR(N(K1248)&gt;0,N(AC1248)&gt;=Rules!$B$14),"Redirect","Prune"),IF(D1248="Non-Indexable","Keep",IF(AND(W1248="Yes",X1248="Yes",Y1248="No"),"Merge",IF(OR(U1248="Yes",V1248="Yes",AND(T1248="Yes",N(L1248)&gt;=Rules!$B$6)),"Update",IF(Z1248="Yes",IF(N(AC1248)&gt;=Rules!$B$14,"Redirect","Prune"),"Keep")))))))</f>
        <v/>
      </c>
      <c r="AB1248">
        <f>IF(A1248="","",IF(LEFT(C1248&amp;"",1)="3","Already redirects ("&amp;C1248&amp;"). Update internal links to point at the final URL.",IF(OR(LEFT(C1248&amp;"",1)="4",LEFT(C1248&amp;"",1)="5"),IF(AA1248="Redirect","Returns "&amp;C1248&amp;" but still has "&amp;N(K1248)&amp;" clicks and "&amp;N(AC1248)&amp;" referring domains. 301 it to the closest live page.","Returns "&amp;C1248&amp;" with no clicks or links. Remove internal links and let it 404 or 410."),IF(D1248="Non-Indexable","Non-indexable ("&amp;E1248&amp;"). Keep if that is intentional; otherwise fix the canonical or noindex.",IF(AA1248="Merge","Overlaps with "&amp;I1248&amp;IF(N(J1248)&gt;0," (similarity "&amp;TEXT(J1248,"0.00")&amp;")","")&amp;", which gets more clicks. Merge the useful parts into it and 301 this URL.",IF(AA1248="Update",MID(IF(U1248="Yes","; Clicks down "&amp;TEXT(-P1248,"0%")&amp;" on the previous period","")&amp;IF(V1248="Yes","; Average position "&amp;TEXT(N1248,"0.0")&amp;" on "&amp;TEXT(L1248,"#,##0")&amp;" impressions (striking distance)","")&amp;IF(AND(T1248="Yes",N(L1248)&gt;=Rules!$B$6),"; Thin ("&amp;F1248&amp;" words) but has search demand",""),3,400),IF(AA1248="Prune","Low value: "&amp;N(K1248)&amp;" clicks, "&amp;N(L1248)&amp;" impressions, "&amp;N(Q1248)&amp;" sessions, no key events. Remove or noindex it and update internal links.",IF(AA1248="Redirect","Low value but "&amp;N(AC1248)&amp;" referring domains. 301 it to the closest relevant page to keep those links.",IF(AND(Z1248="No",Y1248="Yes",N(K1248)&lt;Rules!$B$5),"Low search traffic but it converts (key events: "&amp;S1248&amp;"). Keep it and link to it.",IF(W1248="Yes","Stronger than the page it overlaps ("&amp;I1248&amp;"). Keep; merge that page into this one.","Healthy: "&amp;N(K1248)&amp;" clicks"&amp;IF(ISNUMBER(N1248),", average position "&amp;TEXT(N1248,"0.0"),"")&amp;". Keep and monitor."))))))))))</f>
        <v/>
      </c>
      <c r="AE1248">
        <f>IF(A1248="","",IF(AD1248&lt;&gt;"",AD1248,AA1248))</f>
        <v/>
      </c>
    </row>
    <row r="1249">
      <c r="A1249">
        <f>IF(Crawl!A1248="","",Crawl!A1248)</f>
        <v/>
      </c>
      <c r="B1249">
        <f>IF(A1249="","",Crawl!EC1248)</f>
        <v/>
      </c>
      <c r="C1249">
        <f>IF(A1249="","",IFERROR(INDEX(Crawl!$A1248:$DZ1248,1,Rules!$H$6),""))</f>
        <v/>
      </c>
      <c r="D1249">
        <f>IF(A1249="","",IFERROR(INDEX(Crawl!$A1248:$DZ1248,1,Rules!$H$7),"")&amp;"")</f>
        <v/>
      </c>
      <c r="E1249">
        <f>IF(A1249="","",IFERROR(INDEX(Crawl!$A1248:$DZ1248,1,Rules!$H$8),"")&amp;"")</f>
        <v/>
      </c>
      <c r="F1249">
        <f>IF(A1249="","",IFERROR(INDEX(Crawl!$A1248:$DZ1248,1,Rules!$H$9),""))</f>
        <v/>
      </c>
      <c r="G1249">
        <f>IF(A1249="","",IFERROR(INDEX(Crawl!$A1248:$DZ1248,1,Rules!$H$10),""))</f>
        <v/>
      </c>
      <c r="H1249">
        <f>IF(A1249="","",IFERROR(INDEX(Crawl!$A1248:$DZ1248,1,Rules!$H$12),""))</f>
        <v/>
      </c>
      <c r="I1249">
        <f>IF(A1249="","",IF(AND(N(H1249)&gt;0,IFERROR(INDEX(Crawl!$A1248:$DZ1248,1,Rules!$H$11),"")&amp;""&lt;&gt;""),IFERROR(INDEX(Crawl!$A1248:$DZ1248,1,Rules!$H$11),"")&amp;"",IF(AND(ISNUMBER(J1249),N(J1249)&gt;=Rules!$B$12,IFERROR(INDEX(Crawl!$A1248:$DZ1248,1,Rules!$H$13),"")&amp;""&lt;&gt;""),IFERROR(INDEX(Crawl!$A1248:$DZ1248,1,Rules!$H$13),"")&amp;"","")))</f>
        <v/>
      </c>
      <c r="J1249" s="19">
        <f>IF(A1249="","",IF(IFERROR(INDEX(Crawl!$A1248:$DZ1248,1,Rules!$H$14),"")&amp;""="","",IFERROR(INDEX(Crawl!$A1248:$DZ1248,1,Rules!$H$14),"")))</f>
        <v/>
      </c>
      <c r="K1249">
        <f>IF(A1249="","",IFERROR(SUMIFS('GSC current'!$J$2:$J$2001,'GSC current'!$I$2:$I$2001,B1249),0))</f>
        <v/>
      </c>
      <c r="L1249">
        <f>IF(A1249="","",IFERROR(SUMIFS('GSC current'!$K$2:$K$2001,'GSC current'!$I$2:$I$2001,B1249),0))</f>
        <v/>
      </c>
      <c r="M1249" s="20">
        <f>IF(A1249="","",IF(N(L1249)&gt;0,K1249/L1249,""))</f>
        <v/>
      </c>
      <c r="N1249" s="21">
        <f>IF(A1249="","",IF(N(L1249)&gt;0,SUMIFS('GSC current'!$L$2:$L$2001,'GSC current'!$I$2:$I$2001,B1249)/L1249,""))</f>
        <v/>
      </c>
      <c r="O1249">
        <f>IF(A1249="","",IFERROR(SUMIFS('GSC previous'!$J$2:$J$2001,'GSC previous'!$I$2:$I$2001,B1249),0))</f>
        <v/>
      </c>
      <c r="P1249" s="22">
        <f>IF(A1249="","",IF(N(O1249)&gt;0,(K1249-O1249)/O1249,""))</f>
        <v/>
      </c>
      <c r="Q1249">
        <f>IF(A1249="","",IFERROR(SUMIFS(GA4!$P$2:$P$2001,GA4!$O$2:$O$2001,B1249),0))</f>
        <v/>
      </c>
      <c r="R1249" s="23">
        <f>IF(A1249="","",IF(N(Q1249)&gt;0,SUMIFS(GA4!$Q$2:$Q$2001,GA4!$O$2:$O$2001,B1249)/Q1249,""))</f>
        <v/>
      </c>
      <c r="S1249">
        <f>IF(A1249="","",IFERROR(SUMIFS(GA4!$R$2:$R$2001,GA4!$O$2:$O$2001,B1249),0))</f>
        <v/>
      </c>
      <c r="T1249">
        <f>IF(A1249="","",IF(AND(ISNUMBER(F1249),LEFT(C1249&amp;"",1)="2"),IF(F1249&lt;Rules!$B$9,"Yes","No"),"No"))</f>
        <v/>
      </c>
      <c r="U1249">
        <f>IF(A1249="","",IF(AND(N(O1249)&gt;=Rules!$B$8,ISNUMBER(P1249)),IF(P1249&lt;=-Rules!$B$7,"Yes","No"),"No"))</f>
        <v/>
      </c>
      <c r="V1249">
        <f>IF(A1249="","",IF(AND(N(L1249)&gt;=Rules!$B$6,ISNUMBER(N1249)),IF(AND(N1249&gt;=Rules!$B$10,N1249&lt;=Rules!$B$11),"Yes","No"),"No"))</f>
        <v/>
      </c>
      <c r="W1249">
        <f>IF(A1249="","",IF(I1249&lt;&gt;"","Yes","No"))</f>
        <v/>
      </c>
      <c r="X1249">
        <f>IF(I1249="","",IF(SUMIFS($K$3:$K$2002,$A$3:$A$2002,SUBSTITUTE(SUBSTITUTE(I1249,"?","~?"),"*","~*"))&gt;N(K1249),"Yes","No"))</f>
        <v/>
      </c>
      <c r="Y1249">
        <f>IF(A1249="","",IF(N(S1249)&gt;0,"Yes","No"))</f>
        <v/>
      </c>
      <c r="Z1249">
        <f>IF(A1249="","",IF(AND(N(K1249)&lt;Rules!$B$5,N(L1249)&lt;Rules!$B$6,N(Q1249)&lt;Rules!$B$13,Y1249="No"),"Yes","No"))</f>
        <v/>
      </c>
      <c r="AA1249">
        <f>IF(A1249="","",IF(LEFT(C1249&amp;"",1)="3","Redirect",IF(OR(LEFT(C1249&amp;"",1)="4",LEFT(C1249&amp;"",1)="5"),IF(OR(N(K1249)&gt;0,N(AC1249)&gt;=Rules!$B$14),"Redirect","Prune"),IF(D1249="Non-Indexable","Keep",IF(AND(W1249="Yes",X1249="Yes",Y1249="No"),"Merge",IF(OR(U1249="Yes",V1249="Yes",AND(T1249="Yes",N(L1249)&gt;=Rules!$B$6)),"Update",IF(Z1249="Yes",IF(N(AC1249)&gt;=Rules!$B$14,"Redirect","Prune"),"Keep")))))))</f>
        <v/>
      </c>
      <c r="AB1249">
        <f>IF(A1249="","",IF(LEFT(C1249&amp;"",1)="3","Already redirects ("&amp;C1249&amp;"). Update internal links to point at the final URL.",IF(OR(LEFT(C1249&amp;"",1)="4",LEFT(C1249&amp;"",1)="5"),IF(AA1249="Redirect","Returns "&amp;C1249&amp;" but still has "&amp;N(K1249)&amp;" clicks and "&amp;N(AC1249)&amp;" referring domains. 301 it to the closest live page.","Returns "&amp;C1249&amp;" with no clicks or links. Remove internal links and let it 404 or 410."),IF(D1249="Non-Indexable","Non-indexable ("&amp;E1249&amp;"). Keep if that is intentional; otherwise fix the canonical or noindex.",IF(AA1249="Merge","Overlaps with "&amp;I1249&amp;IF(N(J1249)&gt;0," (similarity "&amp;TEXT(J1249,"0.00")&amp;")","")&amp;", which gets more clicks. Merge the useful parts into it and 301 this URL.",IF(AA1249="Update",MID(IF(U1249="Yes","; Clicks down "&amp;TEXT(-P1249,"0%")&amp;" on the previous period","")&amp;IF(V1249="Yes","; Average position "&amp;TEXT(N1249,"0.0")&amp;" on "&amp;TEXT(L1249,"#,##0")&amp;" impressions (striking distance)","")&amp;IF(AND(T1249="Yes",N(L1249)&gt;=Rules!$B$6),"; Thin ("&amp;F1249&amp;" words) but has search demand",""),3,400),IF(AA1249="Prune","Low value: "&amp;N(K1249)&amp;" clicks, "&amp;N(L1249)&amp;" impressions, "&amp;N(Q1249)&amp;" sessions, no key events. Remove or noindex it and update internal links.",IF(AA1249="Redirect","Low value but "&amp;N(AC1249)&amp;" referring domains. 301 it to the closest relevant page to keep those links.",IF(AND(Z1249="No",Y1249="Yes",N(K1249)&lt;Rules!$B$5),"Low search traffic but it converts (key events: "&amp;S1249&amp;"). Keep it and link to it.",IF(W1249="Yes","Stronger than the page it overlaps ("&amp;I1249&amp;"). Keep; merge that page into this one.","Healthy: "&amp;N(K1249)&amp;" clicks"&amp;IF(ISNUMBER(N1249),", average position "&amp;TEXT(N1249,"0.0"),"")&amp;". Keep and monitor."))))))))))</f>
        <v/>
      </c>
      <c r="AE1249">
        <f>IF(A1249="","",IF(AD1249&lt;&gt;"",AD1249,AA1249))</f>
        <v/>
      </c>
    </row>
    <row r="1250">
      <c r="A1250">
        <f>IF(Crawl!A1249="","",Crawl!A1249)</f>
        <v/>
      </c>
      <c r="B1250">
        <f>IF(A1250="","",Crawl!EC1249)</f>
        <v/>
      </c>
      <c r="C1250">
        <f>IF(A1250="","",IFERROR(INDEX(Crawl!$A1249:$DZ1249,1,Rules!$H$6),""))</f>
        <v/>
      </c>
      <c r="D1250">
        <f>IF(A1250="","",IFERROR(INDEX(Crawl!$A1249:$DZ1249,1,Rules!$H$7),"")&amp;"")</f>
        <v/>
      </c>
      <c r="E1250">
        <f>IF(A1250="","",IFERROR(INDEX(Crawl!$A1249:$DZ1249,1,Rules!$H$8),"")&amp;"")</f>
        <v/>
      </c>
      <c r="F1250">
        <f>IF(A1250="","",IFERROR(INDEX(Crawl!$A1249:$DZ1249,1,Rules!$H$9),""))</f>
        <v/>
      </c>
      <c r="G1250">
        <f>IF(A1250="","",IFERROR(INDEX(Crawl!$A1249:$DZ1249,1,Rules!$H$10),""))</f>
        <v/>
      </c>
      <c r="H1250">
        <f>IF(A1250="","",IFERROR(INDEX(Crawl!$A1249:$DZ1249,1,Rules!$H$12),""))</f>
        <v/>
      </c>
      <c r="I1250">
        <f>IF(A1250="","",IF(AND(N(H1250)&gt;0,IFERROR(INDEX(Crawl!$A1249:$DZ1249,1,Rules!$H$11),"")&amp;""&lt;&gt;""),IFERROR(INDEX(Crawl!$A1249:$DZ1249,1,Rules!$H$11),"")&amp;"",IF(AND(ISNUMBER(J1250),N(J1250)&gt;=Rules!$B$12,IFERROR(INDEX(Crawl!$A1249:$DZ1249,1,Rules!$H$13),"")&amp;""&lt;&gt;""),IFERROR(INDEX(Crawl!$A1249:$DZ1249,1,Rules!$H$13),"")&amp;"","")))</f>
        <v/>
      </c>
      <c r="J1250" s="19">
        <f>IF(A1250="","",IF(IFERROR(INDEX(Crawl!$A1249:$DZ1249,1,Rules!$H$14),"")&amp;""="","",IFERROR(INDEX(Crawl!$A1249:$DZ1249,1,Rules!$H$14),"")))</f>
        <v/>
      </c>
      <c r="K1250">
        <f>IF(A1250="","",IFERROR(SUMIFS('GSC current'!$J$2:$J$2001,'GSC current'!$I$2:$I$2001,B1250),0))</f>
        <v/>
      </c>
      <c r="L1250">
        <f>IF(A1250="","",IFERROR(SUMIFS('GSC current'!$K$2:$K$2001,'GSC current'!$I$2:$I$2001,B1250),0))</f>
        <v/>
      </c>
      <c r="M1250" s="20">
        <f>IF(A1250="","",IF(N(L1250)&gt;0,K1250/L1250,""))</f>
        <v/>
      </c>
      <c r="N1250" s="21">
        <f>IF(A1250="","",IF(N(L1250)&gt;0,SUMIFS('GSC current'!$L$2:$L$2001,'GSC current'!$I$2:$I$2001,B1250)/L1250,""))</f>
        <v/>
      </c>
      <c r="O1250">
        <f>IF(A1250="","",IFERROR(SUMIFS('GSC previous'!$J$2:$J$2001,'GSC previous'!$I$2:$I$2001,B1250),0))</f>
        <v/>
      </c>
      <c r="P1250" s="22">
        <f>IF(A1250="","",IF(N(O1250)&gt;0,(K1250-O1250)/O1250,""))</f>
        <v/>
      </c>
      <c r="Q1250">
        <f>IF(A1250="","",IFERROR(SUMIFS(GA4!$P$2:$P$2001,GA4!$O$2:$O$2001,B1250),0))</f>
        <v/>
      </c>
      <c r="R1250" s="23">
        <f>IF(A1250="","",IF(N(Q1250)&gt;0,SUMIFS(GA4!$Q$2:$Q$2001,GA4!$O$2:$O$2001,B1250)/Q1250,""))</f>
        <v/>
      </c>
      <c r="S1250">
        <f>IF(A1250="","",IFERROR(SUMIFS(GA4!$R$2:$R$2001,GA4!$O$2:$O$2001,B1250),0))</f>
        <v/>
      </c>
      <c r="T1250">
        <f>IF(A1250="","",IF(AND(ISNUMBER(F1250),LEFT(C1250&amp;"",1)="2"),IF(F1250&lt;Rules!$B$9,"Yes","No"),"No"))</f>
        <v/>
      </c>
      <c r="U1250">
        <f>IF(A1250="","",IF(AND(N(O1250)&gt;=Rules!$B$8,ISNUMBER(P1250)),IF(P1250&lt;=-Rules!$B$7,"Yes","No"),"No"))</f>
        <v/>
      </c>
      <c r="V1250">
        <f>IF(A1250="","",IF(AND(N(L1250)&gt;=Rules!$B$6,ISNUMBER(N1250)),IF(AND(N1250&gt;=Rules!$B$10,N1250&lt;=Rules!$B$11),"Yes","No"),"No"))</f>
        <v/>
      </c>
      <c r="W1250">
        <f>IF(A1250="","",IF(I1250&lt;&gt;"","Yes","No"))</f>
        <v/>
      </c>
      <c r="X1250">
        <f>IF(I1250="","",IF(SUMIFS($K$3:$K$2002,$A$3:$A$2002,SUBSTITUTE(SUBSTITUTE(I1250,"?","~?"),"*","~*"))&gt;N(K1250),"Yes","No"))</f>
        <v/>
      </c>
      <c r="Y1250">
        <f>IF(A1250="","",IF(N(S1250)&gt;0,"Yes","No"))</f>
        <v/>
      </c>
      <c r="Z1250">
        <f>IF(A1250="","",IF(AND(N(K1250)&lt;Rules!$B$5,N(L1250)&lt;Rules!$B$6,N(Q1250)&lt;Rules!$B$13,Y1250="No"),"Yes","No"))</f>
        <v/>
      </c>
      <c r="AA1250">
        <f>IF(A1250="","",IF(LEFT(C1250&amp;"",1)="3","Redirect",IF(OR(LEFT(C1250&amp;"",1)="4",LEFT(C1250&amp;"",1)="5"),IF(OR(N(K1250)&gt;0,N(AC1250)&gt;=Rules!$B$14),"Redirect","Prune"),IF(D1250="Non-Indexable","Keep",IF(AND(W1250="Yes",X1250="Yes",Y1250="No"),"Merge",IF(OR(U1250="Yes",V1250="Yes",AND(T1250="Yes",N(L1250)&gt;=Rules!$B$6)),"Update",IF(Z1250="Yes",IF(N(AC1250)&gt;=Rules!$B$14,"Redirect","Prune"),"Keep")))))))</f>
        <v/>
      </c>
      <c r="AB1250">
        <f>IF(A1250="","",IF(LEFT(C1250&amp;"",1)="3","Already redirects ("&amp;C1250&amp;"). Update internal links to point at the final URL.",IF(OR(LEFT(C1250&amp;"",1)="4",LEFT(C1250&amp;"",1)="5"),IF(AA1250="Redirect","Returns "&amp;C1250&amp;" but still has "&amp;N(K1250)&amp;" clicks and "&amp;N(AC1250)&amp;" referring domains. 301 it to the closest live page.","Returns "&amp;C1250&amp;" with no clicks or links. Remove internal links and let it 404 or 410."),IF(D1250="Non-Indexable","Non-indexable ("&amp;E1250&amp;"). Keep if that is intentional; otherwise fix the canonical or noindex.",IF(AA1250="Merge","Overlaps with "&amp;I1250&amp;IF(N(J1250)&gt;0," (similarity "&amp;TEXT(J1250,"0.00")&amp;")","")&amp;", which gets more clicks. Merge the useful parts into it and 301 this URL.",IF(AA1250="Update",MID(IF(U1250="Yes","; Clicks down "&amp;TEXT(-P1250,"0%")&amp;" on the previous period","")&amp;IF(V1250="Yes","; Average position "&amp;TEXT(N1250,"0.0")&amp;" on "&amp;TEXT(L1250,"#,##0")&amp;" impressions (striking distance)","")&amp;IF(AND(T1250="Yes",N(L1250)&gt;=Rules!$B$6),"; Thin ("&amp;F1250&amp;" words) but has search demand",""),3,400),IF(AA1250="Prune","Low value: "&amp;N(K1250)&amp;" clicks, "&amp;N(L1250)&amp;" impressions, "&amp;N(Q1250)&amp;" sessions, no key events. Remove or noindex it and update internal links.",IF(AA1250="Redirect","Low value but "&amp;N(AC1250)&amp;" referring domains. 301 it to the closest relevant page to keep those links.",IF(AND(Z1250="No",Y1250="Yes",N(K1250)&lt;Rules!$B$5),"Low search traffic but it converts (key events: "&amp;S1250&amp;"). Keep it and link to it.",IF(W1250="Yes","Stronger than the page it overlaps ("&amp;I1250&amp;"). Keep; merge that page into this one.","Healthy: "&amp;N(K1250)&amp;" clicks"&amp;IF(ISNUMBER(N1250),", average position "&amp;TEXT(N1250,"0.0"),"")&amp;". Keep and monitor."))))))))))</f>
        <v/>
      </c>
      <c r="AE1250">
        <f>IF(A1250="","",IF(AD1250&lt;&gt;"",AD1250,AA1250))</f>
        <v/>
      </c>
    </row>
    <row r="1251">
      <c r="A1251">
        <f>IF(Crawl!A1250="","",Crawl!A1250)</f>
        <v/>
      </c>
      <c r="B1251">
        <f>IF(A1251="","",Crawl!EC1250)</f>
        <v/>
      </c>
      <c r="C1251">
        <f>IF(A1251="","",IFERROR(INDEX(Crawl!$A1250:$DZ1250,1,Rules!$H$6),""))</f>
        <v/>
      </c>
      <c r="D1251">
        <f>IF(A1251="","",IFERROR(INDEX(Crawl!$A1250:$DZ1250,1,Rules!$H$7),"")&amp;"")</f>
        <v/>
      </c>
      <c r="E1251">
        <f>IF(A1251="","",IFERROR(INDEX(Crawl!$A1250:$DZ1250,1,Rules!$H$8),"")&amp;"")</f>
        <v/>
      </c>
      <c r="F1251">
        <f>IF(A1251="","",IFERROR(INDEX(Crawl!$A1250:$DZ1250,1,Rules!$H$9),""))</f>
        <v/>
      </c>
      <c r="G1251">
        <f>IF(A1251="","",IFERROR(INDEX(Crawl!$A1250:$DZ1250,1,Rules!$H$10),""))</f>
        <v/>
      </c>
      <c r="H1251">
        <f>IF(A1251="","",IFERROR(INDEX(Crawl!$A1250:$DZ1250,1,Rules!$H$12),""))</f>
        <v/>
      </c>
      <c r="I1251">
        <f>IF(A1251="","",IF(AND(N(H1251)&gt;0,IFERROR(INDEX(Crawl!$A1250:$DZ1250,1,Rules!$H$11),"")&amp;""&lt;&gt;""),IFERROR(INDEX(Crawl!$A1250:$DZ1250,1,Rules!$H$11),"")&amp;"",IF(AND(ISNUMBER(J1251),N(J1251)&gt;=Rules!$B$12,IFERROR(INDEX(Crawl!$A1250:$DZ1250,1,Rules!$H$13),"")&amp;""&lt;&gt;""),IFERROR(INDEX(Crawl!$A1250:$DZ1250,1,Rules!$H$13),"")&amp;"","")))</f>
        <v/>
      </c>
      <c r="J1251" s="19">
        <f>IF(A1251="","",IF(IFERROR(INDEX(Crawl!$A1250:$DZ1250,1,Rules!$H$14),"")&amp;""="","",IFERROR(INDEX(Crawl!$A1250:$DZ1250,1,Rules!$H$14),"")))</f>
        <v/>
      </c>
      <c r="K1251">
        <f>IF(A1251="","",IFERROR(SUMIFS('GSC current'!$J$2:$J$2001,'GSC current'!$I$2:$I$2001,B1251),0))</f>
        <v/>
      </c>
      <c r="L1251">
        <f>IF(A1251="","",IFERROR(SUMIFS('GSC current'!$K$2:$K$2001,'GSC current'!$I$2:$I$2001,B1251),0))</f>
        <v/>
      </c>
      <c r="M1251" s="20">
        <f>IF(A1251="","",IF(N(L1251)&gt;0,K1251/L1251,""))</f>
        <v/>
      </c>
      <c r="N1251" s="21">
        <f>IF(A1251="","",IF(N(L1251)&gt;0,SUMIFS('GSC current'!$L$2:$L$2001,'GSC current'!$I$2:$I$2001,B1251)/L1251,""))</f>
        <v/>
      </c>
      <c r="O1251">
        <f>IF(A1251="","",IFERROR(SUMIFS('GSC previous'!$J$2:$J$2001,'GSC previous'!$I$2:$I$2001,B1251),0))</f>
        <v/>
      </c>
      <c r="P1251" s="22">
        <f>IF(A1251="","",IF(N(O1251)&gt;0,(K1251-O1251)/O1251,""))</f>
        <v/>
      </c>
      <c r="Q1251">
        <f>IF(A1251="","",IFERROR(SUMIFS(GA4!$P$2:$P$2001,GA4!$O$2:$O$2001,B1251),0))</f>
        <v/>
      </c>
      <c r="R1251" s="23">
        <f>IF(A1251="","",IF(N(Q1251)&gt;0,SUMIFS(GA4!$Q$2:$Q$2001,GA4!$O$2:$O$2001,B1251)/Q1251,""))</f>
        <v/>
      </c>
      <c r="S1251">
        <f>IF(A1251="","",IFERROR(SUMIFS(GA4!$R$2:$R$2001,GA4!$O$2:$O$2001,B1251),0))</f>
        <v/>
      </c>
      <c r="T1251">
        <f>IF(A1251="","",IF(AND(ISNUMBER(F1251),LEFT(C1251&amp;"",1)="2"),IF(F1251&lt;Rules!$B$9,"Yes","No"),"No"))</f>
        <v/>
      </c>
      <c r="U1251">
        <f>IF(A1251="","",IF(AND(N(O1251)&gt;=Rules!$B$8,ISNUMBER(P1251)),IF(P1251&lt;=-Rules!$B$7,"Yes","No"),"No"))</f>
        <v/>
      </c>
      <c r="V1251">
        <f>IF(A1251="","",IF(AND(N(L1251)&gt;=Rules!$B$6,ISNUMBER(N1251)),IF(AND(N1251&gt;=Rules!$B$10,N1251&lt;=Rules!$B$11),"Yes","No"),"No"))</f>
        <v/>
      </c>
      <c r="W1251">
        <f>IF(A1251="","",IF(I1251&lt;&gt;"","Yes","No"))</f>
        <v/>
      </c>
      <c r="X1251">
        <f>IF(I1251="","",IF(SUMIFS($K$3:$K$2002,$A$3:$A$2002,SUBSTITUTE(SUBSTITUTE(I1251,"?","~?"),"*","~*"))&gt;N(K1251),"Yes","No"))</f>
        <v/>
      </c>
      <c r="Y1251">
        <f>IF(A1251="","",IF(N(S1251)&gt;0,"Yes","No"))</f>
        <v/>
      </c>
      <c r="Z1251">
        <f>IF(A1251="","",IF(AND(N(K1251)&lt;Rules!$B$5,N(L1251)&lt;Rules!$B$6,N(Q1251)&lt;Rules!$B$13,Y1251="No"),"Yes","No"))</f>
        <v/>
      </c>
      <c r="AA1251">
        <f>IF(A1251="","",IF(LEFT(C1251&amp;"",1)="3","Redirect",IF(OR(LEFT(C1251&amp;"",1)="4",LEFT(C1251&amp;"",1)="5"),IF(OR(N(K1251)&gt;0,N(AC1251)&gt;=Rules!$B$14),"Redirect","Prune"),IF(D1251="Non-Indexable","Keep",IF(AND(W1251="Yes",X1251="Yes",Y1251="No"),"Merge",IF(OR(U1251="Yes",V1251="Yes",AND(T1251="Yes",N(L1251)&gt;=Rules!$B$6)),"Update",IF(Z1251="Yes",IF(N(AC1251)&gt;=Rules!$B$14,"Redirect","Prune"),"Keep")))))))</f>
        <v/>
      </c>
      <c r="AB1251">
        <f>IF(A1251="","",IF(LEFT(C1251&amp;"",1)="3","Already redirects ("&amp;C1251&amp;"). Update internal links to point at the final URL.",IF(OR(LEFT(C1251&amp;"",1)="4",LEFT(C1251&amp;"",1)="5"),IF(AA1251="Redirect","Returns "&amp;C1251&amp;" but still has "&amp;N(K1251)&amp;" clicks and "&amp;N(AC1251)&amp;" referring domains. 301 it to the closest live page.","Returns "&amp;C1251&amp;" with no clicks or links. Remove internal links and let it 404 or 410."),IF(D1251="Non-Indexable","Non-indexable ("&amp;E1251&amp;"). Keep if that is intentional; otherwise fix the canonical or noindex.",IF(AA1251="Merge","Overlaps with "&amp;I1251&amp;IF(N(J1251)&gt;0," (similarity "&amp;TEXT(J1251,"0.00")&amp;")","")&amp;", which gets more clicks. Merge the useful parts into it and 301 this URL.",IF(AA1251="Update",MID(IF(U1251="Yes","; Clicks down "&amp;TEXT(-P1251,"0%")&amp;" on the previous period","")&amp;IF(V1251="Yes","; Average position "&amp;TEXT(N1251,"0.0")&amp;" on "&amp;TEXT(L1251,"#,##0")&amp;" impressions (striking distance)","")&amp;IF(AND(T1251="Yes",N(L1251)&gt;=Rules!$B$6),"; Thin ("&amp;F1251&amp;" words) but has search demand",""),3,400),IF(AA1251="Prune","Low value: "&amp;N(K1251)&amp;" clicks, "&amp;N(L1251)&amp;" impressions, "&amp;N(Q1251)&amp;" sessions, no key events. Remove or noindex it and update internal links.",IF(AA1251="Redirect","Low value but "&amp;N(AC1251)&amp;" referring domains. 301 it to the closest relevant page to keep those links.",IF(AND(Z1251="No",Y1251="Yes",N(K1251)&lt;Rules!$B$5),"Low search traffic but it converts (key events: "&amp;S1251&amp;"). Keep it and link to it.",IF(W1251="Yes","Stronger than the page it overlaps ("&amp;I1251&amp;"). Keep; merge that page into this one.","Healthy: "&amp;N(K1251)&amp;" clicks"&amp;IF(ISNUMBER(N1251),", average position "&amp;TEXT(N1251,"0.0"),"")&amp;". Keep and monitor."))))))))))</f>
        <v/>
      </c>
      <c r="AE1251">
        <f>IF(A1251="","",IF(AD1251&lt;&gt;"",AD1251,AA1251))</f>
        <v/>
      </c>
    </row>
    <row r="1252">
      <c r="A1252">
        <f>IF(Crawl!A1251="","",Crawl!A1251)</f>
        <v/>
      </c>
      <c r="B1252">
        <f>IF(A1252="","",Crawl!EC1251)</f>
        <v/>
      </c>
      <c r="C1252">
        <f>IF(A1252="","",IFERROR(INDEX(Crawl!$A1251:$DZ1251,1,Rules!$H$6),""))</f>
        <v/>
      </c>
      <c r="D1252">
        <f>IF(A1252="","",IFERROR(INDEX(Crawl!$A1251:$DZ1251,1,Rules!$H$7),"")&amp;"")</f>
        <v/>
      </c>
      <c r="E1252">
        <f>IF(A1252="","",IFERROR(INDEX(Crawl!$A1251:$DZ1251,1,Rules!$H$8),"")&amp;"")</f>
        <v/>
      </c>
      <c r="F1252">
        <f>IF(A1252="","",IFERROR(INDEX(Crawl!$A1251:$DZ1251,1,Rules!$H$9),""))</f>
        <v/>
      </c>
      <c r="G1252">
        <f>IF(A1252="","",IFERROR(INDEX(Crawl!$A1251:$DZ1251,1,Rules!$H$10),""))</f>
        <v/>
      </c>
      <c r="H1252">
        <f>IF(A1252="","",IFERROR(INDEX(Crawl!$A1251:$DZ1251,1,Rules!$H$12),""))</f>
        <v/>
      </c>
      <c r="I1252">
        <f>IF(A1252="","",IF(AND(N(H1252)&gt;0,IFERROR(INDEX(Crawl!$A1251:$DZ1251,1,Rules!$H$11),"")&amp;""&lt;&gt;""),IFERROR(INDEX(Crawl!$A1251:$DZ1251,1,Rules!$H$11),"")&amp;"",IF(AND(ISNUMBER(J1252),N(J1252)&gt;=Rules!$B$12,IFERROR(INDEX(Crawl!$A1251:$DZ1251,1,Rules!$H$13),"")&amp;""&lt;&gt;""),IFERROR(INDEX(Crawl!$A1251:$DZ1251,1,Rules!$H$13),"")&amp;"","")))</f>
        <v/>
      </c>
      <c r="J1252" s="19">
        <f>IF(A1252="","",IF(IFERROR(INDEX(Crawl!$A1251:$DZ1251,1,Rules!$H$14),"")&amp;""="","",IFERROR(INDEX(Crawl!$A1251:$DZ1251,1,Rules!$H$14),"")))</f>
        <v/>
      </c>
      <c r="K1252">
        <f>IF(A1252="","",IFERROR(SUMIFS('GSC current'!$J$2:$J$2001,'GSC current'!$I$2:$I$2001,B1252),0))</f>
        <v/>
      </c>
      <c r="L1252">
        <f>IF(A1252="","",IFERROR(SUMIFS('GSC current'!$K$2:$K$2001,'GSC current'!$I$2:$I$2001,B1252),0))</f>
        <v/>
      </c>
      <c r="M1252" s="20">
        <f>IF(A1252="","",IF(N(L1252)&gt;0,K1252/L1252,""))</f>
        <v/>
      </c>
      <c r="N1252" s="21">
        <f>IF(A1252="","",IF(N(L1252)&gt;0,SUMIFS('GSC current'!$L$2:$L$2001,'GSC current'!$I$2:$I$2001,B1252)/L1252,""))</f>
        <v/>
      </c>
      <c r="O1252">
        <f>IF(A1252="","",IFERROR(SUMIFS('GSC previous'!$J$2:$J$2001,'GSC previous'!$I$2:$I$2001,B1252),0))</f>
        <v/>
      </c>
      <c r="P1252" s="22">
        <f>IF(A1252="","",IF(N(O1252)&gt;0,(K1252-O1252)/O1252,""))</f>
        <v/>
      </c>
      <c r="Q1252">
        <f>IF(A1252="","",IFERROR(SUMIFS(GA4!$P$2:$P$2001,GA4!$O$2:$O$2001,B1252),0))</f>
        <v/>
      </c>
      <c r="R1252" s="23">
        <f>IF(A1252="","",IF(N(Q1252)&gt;0,SUMIFS(GA4!$Q$2:$Q$2001,GA4!$O$2:$O$2001,B1252)/Q1252,""))</f>
        <v/>
      </c>
      <c r="S1252">
        <f>IF(A1252="","",IFERROR(SUMIFS(GA4!$R$2:$R$2001,GA4!$O$2:$O$2001,B1252),0))</f>
        <v/>
      </c>
      <c r="T1252">
        <f>IF(A1252="","",IF(AND(ISNUMBER(F1252),LEFT(C1252&amp;"",1)="2"),IF(F1252&lt;Rules!$B$9,"Yes","No"),"No"))</f>
        <v/>
      </c>
      <c r="U1252">
        <f>IF(A1252="","",IF(AND(N(O1252)&gt;=Rules!$B$8,ISNUMBER(P1252)),IF(P1252&lt;=-Rules!$B$7,"Yes","No"),"No"))</f>
        <v/>
      </c>
      <c r="V1252">
        <f>IF(A1252="","",IF(AND(N(L1252)&gt;=Rules!$B$6,ISNUMBER(N1252)),IF(AND(N1252&gt;=Rules!$B$10,N1252&lt;=Rules!$B$11),"Yes","No"),"No"))</f>
        <v/>
      </c>
      <c r="W1252">
        <f>IF(A1252="","",IF(I1252&lt;&gt;"","Yes","No"))</f>
        <v/>
      </c>
      <c r="X1252">
        <f>IF(I1252="","",IF(SUMIFS($K$3:$K$2002,$A$3:$A$2002,SUBSTITUTE(SUBSTITUTE(I1252,"?","~?"),"*","~*"))&gt;N(K1252),"Yes","No"))</f>
        <v/>
      </c>
      <c r="Y1252">
        <f>IF(A1252="","",IF(N(S1252)&gt;0,"Yes","No"))</f>
        <v/>
      </c>
      <c r="Z1252">
        <f>IF(A1252="","",IF(AND(N(K1252)&lt;Rules!$B$5,N(L1252)&lt;Rules!$B$6,N(Q1252)&lt;Rules!$B$13,Y1252="No"),"Yes","No"))</f>
        <v/>
      </c>
      <c r="AA1252">
        <f>IF(A1252="","",IF(LEFT(C1252&amp;"",1)="3","Redirect",IF(OR(LEFT(C1252&amp;"",1)="4",LEFT(C1252&amp;"",1)="5"),IF(OR(N(K1252)&gt;0,N(AC1252)&gt;=Rules!$B$14),"Redirect","Prune"),IF(D1252="Non-Indexable","Keep",IF(AND(W1252="Yes",X1252="Yes",Y1252="No"),"Merge",IF(OR(U1252="Yes",V1252="Yes",AND(T1252="Yes",N(L1252)&gt;=Rules!$B$6)),"Update",IF(Z1252="Yes",IF(N(AC1252)&gt;=Rules!$B$14,"Redirect","Prune"),"Keep")))))))</f>
        <v/>
      </c>
      <c r="AB1252">
        <f>IF(A1252="","",IF(LEFT(C1252&amp;"",1)="3","Already redirects ("&amp;C1252&amp;"). Update internal links to point at the final URL.",IF(OR(LEFT(C1252&amp;"",1)="4",LEFT(C1252&amp;"",1)="5"),IF(AA1252="Redirect","Returns "&amp;C1252&amp;" but still has "&amp;N(K1252)&amp;" clicks and "&amp;N(AC1252)&amp;" referring domains. 301 it to the closest live page.","Returns "&amp;C1252&amp;" with no clicks or links. Remove internal links and let it 404 or 410."),IF(D1252="Non-Indexable","Non-indexable ("&amp;E1252&amp;"). Keep if that is intentional; otherwise fix the canonical or noindex.",IF(AA1252="Merge","Overlaps with "&amp;I1252&amp;IF(N(J1252)&gt;0," (similarity "&amp;TEXT(J1252,"0.00")&amp;")","")&amp;", which gets more clicks. Merge the useful parts into it and 301 this URL.",IF(AA1252="Update",MID(IF(U1252="Yes","; Clicks down "&amp;TEXT(-P1252,"0%")&amp;" on the previous period","")&amp;IF(V1252="Yes","; Average position "&amp;TEXT(N1252,"0.0")&amp;" on "&amp;TEXT(L1252,"#,##0")&amp;" impressions (striking distance)","")&amp;IF(AND(T1252="Yes",N(L1252)&gt;=Rules!$B$6),"; Thin ("&amp;F1252&amp;" words) but has search demand",""),3,400),IF(AA1252="Prune","Low value: "&amp;N(K1252)&amp;" clicks, "&amp;N(L1252)&amp;" impressions, "&amp;N(Q1252)&amp;" sessions, no key events. Remove or noindex it and update internal links.",IF(AA1252="Redirect","Low value but "&amp;N(AC1252)&amp;" referring domains. 301 it to the closest relevant page to keep those links.",IF(AND(Z1252="No",Y1252="Yes",N(K1252)&lt;Rules!$B$5),"Low search traffic but it converts (key events: "&amp;S1252&amp;"). Keep it and link to it.",IF(W1252="Yes","Stronger than the page it overlaps ("&amp;I1252&amp;"). Keep; merge that page into this one.","Healthy: "&amp;N(K1252)&amp;" clicks"&amp;IF(ISNUMBER(N1252),", average position "&amp;TEXT(N1252,"0.0"),"")&amp;". Keep and monitor."))))))))))</f>
        <v/>
      </c>
      <c r="AE1252">
        <f>IF(A1252="","",IF(AD1252&lt;&gt;"",AD1252,AA1252))</f>
        <v/>
      </c>
    </row>
    <row r="1253">
      <c r="A1253">
        <f>IF(Crawl!A1252="","",Crawl!A1252)</f>
        <v/>
      </c>
      <c r="B1253">
        <f>IF(A1253="","",Crawl!EC1252)</f>
        <v/>
      </c>
      <c r="C1253">
        <f>IF(A1253="","",IFERROR(INDEX(Crawl!$A1252:$DZ1252,1,Rules!$H$6),""))</f>
        <v/>
      </c>
      <c r="D1253">
        <f>IF(A1253="","",IFERROR(INDEX(Crawl!$A1252:$DZ1252,1,Rules!$H$7),"")&amp;"")</f>
        <v/>
      </c>
      <c r="E1253">
        <f>IF(A1253="","",IFERROR(INDEX(Crawl!$A1252:$DZ1252,1,Rules!$H$8),"")&amp;"")</f>
        <v/>
      </c>
      <c r="F1253">
        <f>IF(A1253="","",IFERROR(INDEX(Crawl!$A1252:$DZ1252,1,Rules!$H$9),""))</f>
        <v/>
      </c>
      <c r="G1253">
        <f>IF(A1253="","",IFERROR(INDEX(Crawl!$A1252:$DZ1252,1,Rules!$H$10),""))</f>
        <v/>
      </c>
      <c r="H1253">
        <f>IF(A1253="","",IFERROR(INDEX(Crawl!$A1252:$DZ1252,1,Rules!$H$12),""))</f>
        <v/>
      </c>
      <c r="I1253">
        <f>IF(A1253="","",IF(AND(N(H1253)&gt;0,IFERROR(INDEX(Crawl!$A1252:$DZ1252,1,Rules!$H$11),"")&amp;""&lt;&gt;""),IFERROR(INDEX(Crawl!$A1252:$DZ1252,1,Rules!$H$11),"")&amp;"",IF(AND(ISNUMBER(J1253),N(J1253)&gt;=Rules!$B$12,IFERROR(INDEX(Crawl!$A1252:$DZ1252,1,Rules!$H$13),"")&amp;""&lt;&gt;""),IFERROR(INDEX(Crawl!$A1252:$DZ1252,1,Rules!$H$13),"")&amp;"","")))</f>
        <v/>
      </c>
      <c r="J1253" s="19">
        <f>IF(A1253="","",IF(IFERROR(INDEX(Crawl!$A1252:$DZ1252,1,Rules!$H$14),"")&amp;""="","",IFERROR(INDEX(Crawl!$A1252:$DZ1252,1,Rules!$H$14),"")))</f>
        <v/>
      </c>
      <c r="K1253">
        <f>IF(A1253="","",IFERROR(SUMIFS('GSC current'!$J$2:$J$2001,'GSC current'!$I$2:$I$2001,B1253),0))</f>
        <v/>
      </c>
      <c r="L1253">
        <f>IF(A1253="","",IFERROR(SUMIFS('GSC current'!$K$2:$K$2001,'GSC current'!$I$2:$I$2001,B1253),0))</f>
        <v/>
      </c>
      <c r="M1253" s="20">
        <f>IF(A1253="","",IF(N(L1253)&gt;0,K1253/L1253,""))</f>
        <v/>
      </c>
      <c r="N1253" s="21">
        <f>IF(A1253="","",IF(N(L1253)&gt;0,SUMIFS('GSC current'!$L$2:$L$2001,'GSC current'!$I$2:$I$2001,B1253)/L1253,""))</f>
        <v/>
      </c>
      <c r="O1253">
        <f>IF(A1253="","",IFERROR(SUMIFS('GSC previous'!$J$2:$J$2001,'GSC previous'!$I$2:$I$2001,B1253),0))</f>
        <v/>
      </c>
      <c r="P1253" s="22">
        <f>IF(A1253="","",IF(N(O1253)&gt;0,(K1253-O1253)/O1253,""))</f>
        <v/>
      </c>
      <c r="Q1253">
        <f>IF(A1253="","",IFERROR(SUMIFS(GA4!$P$2:$P$2001,GA4!$O$2:$O$2001,B1253),0))</f>
        <v/>
      </c>
      <c r="R1253" s="23">
        <f>IF(A1253="","",IF(N(Q1253)&gt;0,SUMIFS(GA4!$Q$2:$Q$2001,GA4!$O$2:$O$2001,B1253)/Q1253,""))</f>
        <v/>
      </c>
      <c r="S1253">
        <f>IF(A1253="","",IFERROR(SUMIFS(GA4!$R$2:$R$2001,GA4!$O$2:$O$2001,B1253),0))</f>
        <v/>
      </c>
      <c r="T1253">
        <f>IF(A1253="","",IF(AND(ISNUMBER(F1253),LEFT(C1253&amp;"",1)="2"),IF(F1253&lt;Rules!$B$9,"Yes","No"),"No"))</f>
        <v/>
      </c>
      <c r="U1253">
        <f>IF(A1253="","",IF(AND(N(O1253)&gt;=Rules!$B$8,ISNUMBER(P1253)),IF(P1253&lt;=-Rules!$B$7,"Yes","No"),"No"))</f>
        <v/>
      </c>
      <c r="V1253">
        <f>IF(A1253="","",IF(AND(N(L1253)&gt;=Rules!$B$6,ISNUMBER(N1253)),IF(AND(N1253&gt;=Rules!$B$10,N1253&lt;=Rules!$B$11),"Yes","No"),"No"))</f>
        <v/>
      </c>
      <c r="W1253">
        <f>IF(A1253="","",IF(I1253&lt;&gt;"","Yes","No"))</f>
        <v/>
      </c>
      <c r="X1253">
        <f>IF(I1253="","",IF(SUMIFS($K$3:$K$2002,$A$3:$A$2002,SUBSTITUTE(SUBSTITUTE(I1253,"?","~?"),"*","~*"))&gt;N(K1253),"Yes","No"))</f>
        <v/>
      </c>
      <c r="Y1253">
        <f>IF(A1253="","",IF(N(S1253)&gt;0,"Yes","No"))</f>
        <v/>
      </c>
      <c r="Z1253">
        <f>IF(A1253="","",IF(AND(N(K1253)&lt;Rules!$B$5,N(L1253)&lt;Rules!$B$6,N(Q1253)&lt;Rules!$B$13,Y1253="No"),"Yes","No"))</f>
        <v/>
      </c>
      <c r="AA1253">
        <f>IF(A1253="","",IF(LEFT(C1253&amp;"",1)="3","Redirect",IF(OR(LEFT(C1253&amp;"",1)="4",LEFT(C1253&amp;"",1)="5"),IF(OR(N(K1253)&gt;0,N(AC1253)&gt;=Rules!$B$14),"Redirect","Prune"),IF(D1253="Non-Indexable","Keep",IF(AND(W1253="Yes",X1253="Yes",Y1253="No"),"Merge",IF(OR(U1253="Yes",V1253="Yes",AND(T1253="Yes",N(L1253)&gt;=Rules!$B$6)),"Update",IF(Z1253="Yes",IF(N(AC1253)&gt;=Rules!$B$14,"Redirect","Prune"),"Keep")))))))</f>
        <v/>
      </c>
      <c r="AB1253">
        <f>IF(A1253="","",IF(LEFT(C1253&amp;"",1)="3","Already redirects ("&amp;C1253&amp;"). Update internal links to point at the final URL.",IF(OR(LEFT(C1253&amp;"",1)="4",LEFT(C1253&amp;"",1)="5"),IF(AA1253="Redirect","Returns "&amp;C1253&amp;" but still has "&amp;N(K1253)&amp;" clicks and "&amp;N(AC1253)&amp;" referring domains. 301 it to the closest live page.","Returns "&amp;C1253&amp;" with no clicks or links. Remove internal links and let it 404 or 410."),IF(D1253="Non-Indexable","Non-indexable ("&amp;E1253&amp;"). Keep if that is intentional; otherwise fix the canonical or noindex.",IF(AA1253="Merge","Overlaps with "&amp;I1253&amp;IF(N(J1253)&gt;0," (similarity "&amp;TEXT(J1253,"0.00")&amp;")","")&amp;", which gets more clicks. Merge the useful parts into it and 301 this URL.",IF(AA1253="Update",MID(IF(U1253="Yes","; Clicks down "&amp;TEXT(-P1253,"0%")&amp;" on the previous period","")&amp;IF(V1253="Yes","; Average position "&amp;TEXT(N1253,"0.0")&amp;" on "&amp;TEXT(L1253,"#,##0")&amp;" impressions (striking distance)","")&amp;IF(AND(T1253="Yes",N(L1253)&gt;=Rules!$B$6),"; Thin ("&amp;F1253&amp;" words) but has search demand",""),3,400),IF(AA1253="Prune","Low value: "&amp;N(K1253)&amp;" clicks, "&amp;N(L1253)&amp;" impressions, "&amp;N(Q1253)&amp;" sessions, no key events. Remove or noindex it and update internal links.",IF(AA1253="Redirect","Low value but "&amp;N(AC1253)&amp;" referring domains. 301 it to the closest relevant page to keep those links.",IF(AND(Z1253="No",Y1253="Yes",N(K1253)&lt;Rules!$B$5),"Low search traffic but it converts (key events: "&amp;S1253&amp;"). Keep it and link to it.",IF(W1253="Yes","Stronger than the page it overlaps ("&amp;I1253&amp;"). Keep; merge that page into this one.","Healthy: "&amp;N(K1253)&amp;" clicks"&amp;IF(ISNUMBER(N1253),", average position "&amp;TEXT(N1253,"0.0"),"")&amp;". Keep and monitor."))))))))))</f>
        <v/>
      </c>
      <c r="AE1253">
        <f>IF(A1253="","",IF(AD1253&lt;&gt;"",AD1253,AA1253))</f>
        <v/>
      </c>
    </row>
    <row r="1254">
      <c r="A1254">
        <f>IF(Crawl!A1253="","",Crawl!A1253)</f>
        <v/>
      </c>
      <c r="B1254">
        <f>IF(A1254="","",Crawl!EC1253)</f>
        <v/>
      </c>
      <c r="C1254">
        <f>IF(A1254="","",IFERROR(INDEX(Crawl!$A1253:$DZ1253,1,Rules!$H$6),""))</f>
        <v/>
      </c>
      <c r="D1254">
        <f>IF(A1254="","",IFERROR(INDEX(Crawl!$A1253:$DZ1253,1,Rules!$H$7),"")&amp;"")</f>
        <v/>
      </c>
      <c r="E1254">
        <f>IF(A1254="","",IFERROR(INDEX(Crawl!$A1253:$DZ1253,1,Rules!$H$8),"")&amp;"")</f>
        <v/>
      </c>
      <c r="F1254">
        <f>IF(A1254="","",IFERROR(INDEX(Crawl!$A1253:$DZ1253,1,Rules!$H$9),""))</f>
        <v/>
      </c>
      <c r="G1254">
        <f>IF(A1254="","",IFERROR(INDEX(Crawl!$A1253:$DZ1253,1,Rules!$H$10),""))</f>
        <v/>
      </c>
      <c r="H1254">
        <f>IF(A1254="","",IFERROR(INDEX(Crawl!$A1253:$DZ1253,1,Rules!$H$12),""))</f>
        <v/>
      </c>
      <c r="I1254">
        <f>IF(A1254="","",IF(AND(N(H1254)&gt;0,IFERROR(INDEX(Crawl!$A1253:$DZ1253,1,Rules!$H$11),"")&amp;""&lt;&gt;""),IFERROR(INDEX(Crawl!$A1253:$DZ1253,1,Rules!$H$11),"")&amp;"",IF(AND(ISNUMBER(J1254),N(J1254)&gt;=Rules!$B$12,IFERROR(INDEX(Crawl!$A1253:$DZ1253,1,Rules!$H$13),"")&amp;""&lt;&gt;""),IFERROR(INDEX(Crawl!$A1253:$DZ1253,1,Rules!$H$13),"")&amp;"","")))</f>
        <v/>
      </c>
      <c r="J1254" s="19">
        <f>IF(A1254="","",IF(IFERROR(INDEX(Crawl!$A1253:$DZ1253,1,Rules!$H$14),"")&amp;""="","",IFERROR(INDEX(Crawl!$A1253:$DZ1253,1,Rules!$H$14),"")))</f>
        <v/>
      </c>
      <c r="K1254">
        <f>IF(A1254="","",IFERROR(SUMIFS('GSC current'!$J$2:$J$2001,'GSC current'!$I$2:$I$2001,B1254),0))</f>
        <v/>
      </c>
      <c r="L1254">
        <f>IF(A1254="","",IFERROR(SUMIFS('GSC current'!$K$2:$K$2001,'GSC current'!$I$2:$I$2001,B1254),0))</f>
        <v/>
      </c>
      <c r="M1254" s="20">
        <f>IF(A1254="","",IF(N(L1254)&gt;0,K1254/L1254,""))</f>
        <v/>
      </c>
      <c r="N1254" s="21">
        <f>IF(A1254="","",IF(N(L1254)&gt;0,SUMIFS('GSC current'!$L$2:$L$2001,'GSC current'!$I$2:$I$2001,B1254)/L1254,""))</f>
        <v/>
      </c>
      <c r="O1254">
        <f>IF(A1254="","",IFERROR(SUMIFS('GSC previous'!$J$2:$J$2001,'GSC previous'!$I$2:$I$2001,B1254),0))</f>
        <v/>
      </c>
      <c r="P1254" s="22">
        <f>IF(A1254="","",IF(N(O1254)&gt;0,(K1254-O1254)/O1254,""))</f>
        <v/>
      </c>
      <c r="Q1254">
        <f>IF(A1254="","",IFERROR(SUMIFS(GA4!$P$2:$P$2001,GA4!$O$2:$O$2001,B1254),0))</f>
        <v/>
      </c>
      <c r="R1254" s="23">
        <f>IF(A1254="","",IF(N(Q1254)&gt;0,SUMIFS(GA4!$Q$2:$Q$2001,GA4!$O$2:$O$2001,B1254)/Q1254,""))</f>
        <v/>
      </c>
      <c r="S1254">
        <f>IF(A1254="","",IFERROR(SUMIFS(GA4!$R$2:$R$2001,GA4!$O$2:$O$2001,B1254),0))</f>
        <v/>
      </c>
      <c r="T1254">
        <f>IF(A1254="","",IF(AND(ISNUMBER(F1254),LEFT(C1254&amp;"",1)="2"),IF(F1254&lt;Rules!$B$9,"Yes","No"),"No"))</f>
        <v/>
      </c>
      <c r="U1254">
        <f>IF(A1254="","",IF(AND(N(O1254)&gt;=Rules!$B$8,ISNUMBER(P1254)),IF(P1254&lt;=-Rules!$B$7,"Yes","No"),"No"))</f>
        <v/>
      </c>
      <c r="V1254">
        <f>IF(A1254="","",IF(AND(N(L1254)&gt;=Rules!$B$6,ISNUMBER(N1254)),IF(AND(N1254&gt;=Rules!$B$10,N1254&lt;=Rules!$B$11),"Yes","No"),"No"))</f>
        <v/>
      </c>
      <c r="W1254">
        <f>IF(A1254="","",IF(I1254&lt;&gt;"","Yes","No"))</f>
        <v/>
      </c>
      <c r="X1254">
        <f>IF(I1254="","",IF(SUMIFS($K$3:$K$2002,$A$3:$A$2002,SUBSTITUTE(SUBSTITUTE(I1254,"?","~?"),"*","~*"))&gt;N(K1254),"Yes","No"))</f>
        <v/>
      </c>
      <c r="Y1254">
        <f>IF(A1254="","",IF(N(S1254)&gt;0,"Yes","No"))</f>
        <v/>
      </c>
      <c r="Z1254">
        <f>IF(A1254="","",IF(AND(N(K1254)&lt;Rules!$B$5,N(L1254)&lt;Rules!$B$6,N(Q1254)&lt;Rules!$B$13,Y1254="No"),"Yes","No"))</f>
        <v/>
      </c>
      <c r="AA1254">
        <f>IF(A1254="","",IF(LEFT(C1254&amp;"",1)="3","Redirect",IF(OR(LEFT(C1254&amp;"",1)="4",LEFT(C1254&amp;"",1)="5"),IF(OR(N(K1254)&gt;0,N(AC1254)&gt;=Rules!$B$14),"Redirect","Prune"),IF(D1254="Non-Indexable","Keep",IF(AND(W1254="Yes",X1254="Yes",Y1254="No"),"Merge",IF(OR(U1254="Yes",V1254="Yes",AND(T1254="Yes",N(L1254)&gt;=Rules!$B$6)),"Update",IF(Z1254="Yes",IF(N(AC1254)&gt;=Rules!$B$14,"Redirect","Prune"),"Keep")))))))</f>
        <v/>
      </c>
      <c r="AB1254">
        <f>IF(A1254="","",IF(LEFT(C1254&amp;"",1)="3","Already redirects ("&amp;C1254&amp;"). Update internal links to point at the final URL.",IF(OR(LEFT(C1254&amp;"",1)="4",LEFT(C1254&amp;"",1)="5"),IF(AA1254="Redirect","Returns "&amp;C1254&amp;" but still has "&amp;N(K1254)&amp;" clicks and "&amp;N(AC1254)&amp;" referring domains. 301 it to the closest live page.","Returns "&amp;C1254&amp;" with no clicks or links. Remove internal links and let it 404 or 410."),IF(D1254="Non-Indexable","Non-indexable ("&amp;E1254&amp;"). Keep if that is intentional; otherwise fix the canonical or noindex.",IF(AA1254="Merge","Overlaps with "&amp;I1254&amp;IF(N(J1254)&gt;0," (similarity "&amp;TEXT(J1254,"0.00")&amp;")","")&amp;", which gets more clicks. Merge the useful parts into it and 301 this URL.",IF(AA1254="Update",MID(IF(U1254="Yes","; Clicks down "&amp;TEXT(-P1254,"0%")&amp;" on the previous period","")&amp;IF(V1254="Yes","; Average position "&amp;TEXT(N1254,"0.0")&amp;" on "&amp;TEXT(L1254,"#,##0")&amp;" impressions (striking distance)","")&amp;IF(AND(T1254="Yes",N(L1254)&gt;=Rules!$B$6),"; Thin ("&amp;F1254&amp;" words) but has search demand",""),3,400),IF(AA1254="Prune","Low value: "&amp;N(K1254)&amp;" clicks, "&amp;N(L1254)&amp;" impressions, "&amp;N(Q1254)&amp;" sessions, no key events. Remove or noindex it and update internal links.",IF(AA1254="Redirect","Low value but "&amp;N(AC1254)&amp;" referring domains. 301 it to the closest relevant page to keep those links.",IF(AND(Z1254="No",Y1254="Yes",N(K1254)&lt;Rules!$B$5),"Low search traffic but it converts (key events: "&amp;S1254&amp;"). Keep it and link to it.",IF(W1254="Yes","Stronger than the page it overlaps ("&amp;I1254&amp;"). Keep; merge that page into this one.","Healthy: "&amp;N(K1254)&amp;" clicks"&amp;IF(ISNUMBER(N1254),", average position "&amp;TEXT(N1254,"0.0"),"")&amp;". Keep and monitor."))))))))))</f>
        <v/>
      </c>
      <c r="AE1254">
        <f>IF(A1254="","",IF(AD1254&lt;&gt;"",AD1254,AA1254))</f>
        <v/>
      </c>
    </row>
    <row r="1255">
      <c r="A1255">
        <f>IF(Crawl!A1254="","",Crawl!A1254)</f>
        <v/>
      </c>
      <c r="B1255">
        <f>IF(A1255="","",Crawl!EC1254)</f>
        <v/>
      </c>
      <c r="C1255">
        <f>IF(A1255="","",IFERROR(INDEX(Crawl!$A1254:$DZ1254,1,Rules!$H$6),""))</f>
        <v/>
      </c>
      <c r="D1255">
        <f>IF(A1255="","",IFERROR(INDEX(Crawl!$A1254:$DZ1254,1,Rules!$H$7),"")&amp;"")</f>
        <v/>
      </c>
      <c r="E1255">
        <f>IF(A1255="","",IFERROR(INDEX(Crawl!$A1254:$DZ1254,1,Rules!$H$8),"")&amp;"")</f>
        <v/>
      </c>
      <c r="F1255">
        <f>IF(A1255="","",IFERROR(INDEX(Crawl!$A1254:$DZ1254,1,Rules!$H$9),""))</f>
        <v/>
      </c>
      <c r="G1255">
        <f>IF(A1255="","",IFERROR(INDEX(Crawl!$A1254:$DZ1254,1,Rules!$H$10),""))</f>
        <v/>
      </c>
      <c r="H1255">
        <f>IF(A1255="","",IFERROR(INDEX(Crawl!$A1254:$DZ1254,1,Rules!$H$12),""))</f>
        <v/>
      </c>
      <c r="I1255">
        <f>IF(A1255="","",IF(AND(N(H1255)&gt;0,IFERROR(INDEX(Crawl!$A1254:$DZ1254,1,Rules!$H$11),"")&amp;""&lt;&gt;""),IFERROR(INDEX(Crawl!$A1254:$DZ1254,1,Rules!$H$11),"")&amp;"",IF(AND(ISNUMBER(J1255),N(J1255)&gt;=Rules!$B$12,IFERROR(INDEX(Crawl!$A1254:$DZ1254,1,Rules!$H$13),"")&amp;""&lt;&gt;""),IFERROR(INDEX(Crawl!$A1254:$DZ1254,1,Rules!$H$13),"")&amp;"","")))</f>
        <v/>
      </c>
      <c r="J1255" s="19">
        <f>IF(A1255="","",IF(IFERROR(INDEX(Crawl!$A1254:$DZ1254,1,Rules!$H$14),"")&amp;""="","",IFERROR(INDEX(Crawl!$A1254:$DZ1254,1,Rules!$H$14),"")))</f>
        <v/>
      </c>
      <c r="K1255">
        <f>IF(A1255="","",IFERROR(SUMIFS('GSC current'!$J$2:$J$2001,'GSC current'!$I$2:$I$2001,B1255),0))</f>
        <v/>
      </c>
      <c r="L1255">
        <f>IF(A1255="","",IFERROR(SUMIFS('GSC current'!$K$2:$K$2001,'GSC current'!$I$2:$I$2001,B1255),0))</f>
        <v/>
      </c>
      <c r="M1255" s="20">
        <f>IF(A1255="","",IF(N(L1255)&gt;0,K1255/L1255,""))</f>
        <v/>
      </c>
      <c r="N1255" s="21">
        <f>IF(A1255="","",IF(N(L1255)&gt;0,SUMIFS('GSC current'!$L$2:$L$2001,'GSC current'!$I$2:$I$2001,B1255)/L1255,""))</f>
        <v/>
      </c>
      <c r="O1255">
        <f>IF(A1255="","",IFERROR(SUMIFS('GSC previous'!$J$2:$J$2001,'GSC previous'!$I$2:$I$2001,B1255),0))</f>
        <v/>
      </c>
      <c r="P1255" s="22">
        <f>IF(A1255="","",IF(N(O1255)&gt;0,(K1255-O1255)/O1255,""))</f>
        <v/>
      </c>
      <c r="Q1255">
        <f>IF(A1255="","",IFERROR(SUMIFS(GA4!$P$2:$P$2001,GA4!$O$2:$O$2001,B1255),0))</f>
        <v/>
      </c>
      <c r="R1255" s="23">
        <f>IF(A1255="","",IF(N(Q1255)&gt;0,SUMIFS(GA4!$Q$2:$Q$2001,GA4!$O$2:$O$2001,B1255)/Q1255,""))</f>
        <v/>
      </c>
      <c r="S1255">
        <f>IF(A1255="","",IFERROR(SUMIFS(GA4!$R$2:$R$2001,GA4!$O$2:$O$2001,B1255),0))</f>
        <v/>
      </c>
      <c r="T1255">
        <f>IF(A1255="","",IF(AND(ISNUMBER(F1255),LEFT(C1255&amp;"",1)="2"),IF(F1255&lt;Rules!$B$9,"Yes","No"),"No"))</f>
        <v/>
      </c>
      <c r="U1255">
        <f>IF(A1255="","",IF(AND(N(O1255)&gt;=Rules!$B$8,ISNUMBER(P1255)),IF(P1255&lt;=-Rules!$B$7,"Yes","No"),"No"))</f>
        <v/>
      </c>
      <c r="V1255">
        <f>IF(A1255="","",IF(AND(N(L1255)&gt;=Rules!$B$6,ISNUMBER(N1255)),IF(AND(N1255&gt;=Rules!$B$10,N1255&lt;=Rules!$B$11),"Yes","No"),"No"))</f>
        <v/>
      </c>
      <c r="W1255">
        <f>IF(A1255="","",IF(I1255&lt;&gt;"","Yes","No"))</f>
        <v/>
      </c>
      <c r="X1255">
        <f>IF(I1255="","",IF(SUMIFS($K$3:$K$2002,$A$3:$A$2002,SUBSTITUTE(SUBSTITUTE(I1255,"?","~?"),"*","~*"))&gt;N(K1255),"Yes","No"))</f>
        <v/>
      </c>
      <c r="Y1255">
        <f>IF(A1255="","",IF(N(S1255)&gt;0,"Yes","No"))</f>
        <v/>
      </c>
      <c r="Z1255">
        <f>IF(A1255="","",IF(AND(N(K1255)&lt;Rules!$B$5,N(L1255)&lt;Rules!$B$6,N(Q1255)&lt;Rules!$B$13,Y1255="No"),"Yes","No"))</f>
        <v/>
      </c>
      <c r="AA1255">
        <f>IF(A1255="","",IF(LEFT(C1255&amp;"",1)="3","Redirect",IF(OR(LEFT(C1255&amp;"",1)="4",LEFT(C1255&amp;"",1)="5"),IF(OR(N(K1255)&gt;0,N(AC1255)&gt;=Rules!$B$14),"Redirect","Prune"),IF(D1255="Non-Indexable","Keep",IF(AND(W1255="Yes",X1255="Yes",Y1255="No"),"Merge",IF(OR(U1255="Yes",V1255="Yes",AND(T1255="Yes",N(L1255)&gt;=Rules!$B$6)),"Update",IF(Z1255="Yes",IF(N(AC1255)&gt;=Rules!$B$14,"Redirect","Prune"),"Keep")))))))</f>
        <v/>
      </c>
      <c r="AB1255">
        <f>IF(A1255="","",IF(LEFT(C1255&amp;"",1)="3","Already redirects ("&amp;C1255&amp;"). Update internal links to point at the final URL.",IF(OR(LEFT(C1255&amp;"",1)="4",LEFT(C1255&amp;"",1)="5"),IF(AA1255="Redirect","Returns "&amp;C1255&amp;" but still has "&amp;N(K1255)&amp;" clicks and "&amp;N(AC1255)&amp;" referring domains. 301 it to the closest live page.","Returns "&amp;C1255&amp;" with no clicks or links. Remove internal links and let it 404 or 410."),IF(D1255="Non-Indexable","Non-indexable ("&amp;E1255&amp;"). Keep if that is intentional; otherwise fix the canonical or noindex.",IF(AA1255="Merge","Overlaps with "&amp;I1255&amp;IF(N(J1255)&gt;0," (similarity "&amp;TEXT(J1255,"0.00")&amp;")","")&amp;", which gets more clicks. Merge the useful parts into it and 301 this URL.",IF(AA1255="Update",MID(IF(U1255="Yes","; Clicks down "&amp;TEXT(-P1255,"0%")&amp;" on the previous period","")&amp;IF(V1255="Yes","; Average position "&amp;TEXT(N1255,"0.0")&amp;" on "&amp;TEXT(L1255,"#,##0")&amp;" impressions (striking distance)","")&amp;IF(AND(T1255="Yes",N(L1255)&gt;=Rules!$B$6),"; Thin ("&amp;F1255&amp;" words) but has search demand",""),3,400),IF(AA1255="Prune","Low value: "&amp;N(K1255)&amp;" clicks, "&amp;N(L1255)&amp;" impressions, "&amp;N(Q1255)&amp;" sessions, no key events. Remove or noindex it and update internal links.",IF(AA1255="Redirect","Low value but "&amp;N(AC1255)&amp;" referring domains. 301 it to the closest relevant page to keep those links.",IF(AND(Z1255="No",Y1255="Yes",N(K1255)&lt;Rules!$B$5),"Low search traffic but it converts (key events: "&amp;S1255&amp;"). Keep it and link to it.",IF(W1255="Yes","Stronger than the page it overlaps ("&amp;I1255&amp;"). Keep; merge that page into this one.","Healthy: "&amp;N(K1255)&amp;" clicks"&amp;IF(ISNUMBER(N1255),", average position "&amp;TEXT(N1255,"0.0"),"")&amp;". Keep and monitor."))))))))))</f>
        <v/>
      </c>
      <c r="AE1255">
        <f>IF(A1255="","",IF(AD1255&lt;&gt;"",AD1255,AA1255))</f>
        <v/>
      </c>
    </row>
    <row r="1256">
      <c r="A1256">
        <f>IF(Crawl!A1255="","",Crawl!A1255)</f>
        <v/>
      </c>
      <c r="B1256">
        <f>IF(A1256="","",Crawl!EC1255)</f>
        <v/>
      </c>
      <c r="C1256">
        <f>IF(A1256="","",IFERROR(INDEX(Crawl!$A1255:$DZ1255,1,Rules!$H$6),""))</f>
        <v/>
      </c>
      <c r="D1256">
        <f>IF(A1256="","",IFERROR(INDEX(Crawl!$A1255:$DZ1255,1,Rules!$H$7),"")&amp;"")</f>
        <v/>
      </c>
      <c r="E1256">
        <f>IF(A1256="","",IFERROR(INDEX(Crawl!$A1255:$DZ1255,1,Rules!$H$8),"")&amp;"")</f>
        <v/>
      </c>
      <c r="F1256">
        <f>IF(A1256="","",IFERROR(INDEX(Crawl!$A1255:$DZ1255,1,Rules!$H$9),""))</f>
        <v/>
      </c>
      <c r="G1256">
        <f>IF(A1256="","",IFERROR(INDEX(Crawl!$A1255:$DZ1255,1,Rules!$H$10),""))</f>
        <v/>
      </c>
      <c r="H1256">
        <f>IF(A1256="","",IFERROR(INDEX(Crawl!$A1255:$DZ1255,1,Rules!$H$12),""))</f>
        <v/>
      </c>
      <c r="I1256">
        <f>IF(A1256="","",IF(AND(N(H1256)&gt;0,IFERROR(INDEX(Crawl!$A1255:$DZ1255,1,Rules!$H$11),"")&amp;""&lt;&gt;""),IFERROR(INDEX(Crawl!$A1255:$DZ1255,1,Rules!$H$11),"")&amp;"",IF(AND(ISNUMBER(J1256),N(J1256)&gt;=Rules!$B$12,IFERROR(INDEX(Crawl!$A1255:$DZ1255,1,Rules!$H$13),"")&amp;""&lt;&gt;""),IFERROR(INDEX(Crawl!$A1255:$DZ1255,1,Rules!$H$13),"")&amp;"","")))</f>
        <v/>
      </c>
      <c r="J1256" s="19">
        <f>IF(A1256="","",IF(IFERROR(INDEX(Crawl!$A1255:$DZ1255,1,Rules!$H$14),"")&amp;""="","",IFERROR(INDEX(Crawl!$A1255:$DZ1255,1,Rules!$H$14),"")))</f>
        <v/>
      </c>
      <c r="K1256">
        <f>IF(A1256="","",IFERROR(SUMIFS('GSC current'!$J$2:$J$2001,'GSC current'!$I$2:$I$2001,B1256),0))</f>
        <v/>
      </c>
      <c r="L1256">
        <f>IF(A1256="","",IFERROR(SUMIFS('GSC current'!$K$2:$K$2001,'GSC current'!$I$2:$I$2001,B1256),0))</f>
        <v/>
      </c>
      <c r="M1256" s="20">
        <f>IF(A1256="","",IF(N(L1256)&gt;0,K1256/L1256,""))</f>
        <v/>
      </c>
      <c r="N1256" s="21">
        <f>IF(A1256="","",IF(N(L1256)&gt;0,SUMIFS('GSC current'!$L$2:$L$2001,'GSC current'!$I$2:$I$2001,B1256)/L1256,""))</f>
        <v/>
      </c>
      <c r="O1256">
        <f>IF(A1256="","",IFERROR(SUMIFS('GSC previous'!$J$2:$J$2001,'GSC previous'!$I$2:$I$2001,B1256),0))</f>
        <v/>
      </c>
      <c r="P1256" s="22">
        <f>IF(A1256="","",IF(N(O1256)&gt;0,(K1256-O1256)/O1256,""))</f>
        <v/>
      </c>
      <c r="Q1256">
        <f>IF(A1256="","",IFERROR(SUMIFS(GA4!$P$2:$P$2001,GA4!$O$2:$O$2001,B1256),0))</f>
        <v/>
      </c>
      <c r="R1256" s="23">
        <f>IF(A1256="","",IF(N(Q1256)&gt;0,SUMIFS(GA4!$Q$2:$Q$2001,GA4!$O$2:$O$2001,B1256)/Q1256,""))</f>
        <v/>
      </c>
      <c r="S1256">
        <f>IF(A1256="","",IFERROR(SUMIFS(GA4!$R$2:$R$2001,GA4!$O$2:$O$2001,B1256),0))</f>
        <v/>
      </c>
      <c r="T1256">
        <f>IF(A1256="","",IF(AND(ISNUMBER(F1256),LEFT(C1256&amp;"",1)="2"),IF(F1256&lt;Rules!$B$9,"Yes","No"),"No"))</f>
        <v/>
      </c>
      <c r="U1256">
        <f>IF(A1256="","",IF(AND(N(O1256)&gt;=Rules!$B$8,ISNUMBER(P1256)),IF(P1256&lt;=-Rules!$B$7,"Yes","No"),"No"))</f>
        <v/>
      </c>
      <c r="V1256">
        <f>IF(A1256="","",IF(AND(N(L1256)&gt;=Rules!$B$6,ISNUMBER(N1256)),IF(AND(N1256&gt;=Rules!$B$10,N1256&lt;=Rules!$B$11),"Yes","No"),"No"))</f>
        <v/>
      </c>
      <c r="W1256">
        <f>IF(A1256="","",IF(I1256&lt;&gt;"","Yes","No"))</f>
        <v/>
      </c>
      <c r="X1256">
        <f>IF(I1256="","",IF(SUMIFS($K$3:$K$2002,$A$3:$A$2002,SUBSTITUTE(SUBSTITUTE(I1256,"?","~?"),"*","~*"))&gt;N(K1256),"Yes","No"))</f>
        <v/>
      </c>
      <c r="Y1256">
        <f>IF(A1256="","",IF(N(S1256)&gt;0,"Yes","No"))</f>
        <v/>
      </c>
      <c r="Z1256">
        <f>IF(A1256="","",IF(AND(N(K1256)&lt;Rules!$B$5,N(L1256)&lt;Rules!$B$6,N(Q1256)&lt;Rules!$B$13,Y1256="No"),"Yes","No"))</f>
        <v/>
      </c>
      <c r="AA1256">
        <f>IF(A1256="","",IF(LEFT(C1256&amp;"",1)="3","Redirect",IF(OR(LEFT(C1256&amp;"",1)="4",LEFT(C1256&amp;"",1)="5"),IF(OR(N(K1256)&gt;0,N(AC1256)&gt;=Rules!$B$14),"Redirect","Prune"),IF(D1256="Non-Indexable","Keep",IF(AND(W1256="Yes",X1256="Yes",Y1256="No"),"Merge",IF(OR(U1256="Yes",V1256="Yes",AND(T1256="Yes",N(L1256)&gt;=Rules!$B$6)),"Update",IF(Z1256="Yes",IF(N(AC1256)&gt;=Rules!$B$14,"Redirect","Prune"),"Keep")))))))</f>
        <v/>
      </c>
      <c r="AB1256">
        <f>IF(A1256="","",IF(LEFT(C1256&amp;"",1)="3","Already redirects ("&amp;C1256&amp;"). Update internal links to point at the final URL.",IF(OR(LEFT(C1256&amp;"",1)="4",LEFT(C1256&amp;"",1)="5"),IF(AA1256="Redirect","Returns "&amp;C1256&amp;" but still has "&amp;N(K1256)&amp;" clicks and "&amp;N(AC1256)&amp;" referring domains. 301 it to the closest live page.","Returns "&amp;C1256&amp;" with no clicks or links. Remove internal links and let it 404 or 410."),IF(D1256="Non-Indexable","Non-indexable ("&amp;E1256&amp;"). Keep if that is intentional; otherwise fix the canonical or noindex.",IF(AA1256="Merge","Overlaps with "&amp;I1256&amp;IF(N(J1256)&gt;0," (similarity "&amp;TEXT(J1256,"0.00")&amp;")","")&amp;", which gets more clicks. Merge the useful parts into it and 301 this URL.",IF(AA1256="Update",MID(IF(U1256="Yes","; Clicks down "&amp;TEXT(-P1256,"0%")&amp;" on the previous period","")&amp;IF(V1256="Yes","; Average position "&amp;TEXT(N1256,"0.0")&amp;" on "&amp;TEXT(L1256,"#,##0")&amp;" impressions (striking distance)","")&amp;IF(AND(T1256="Yes",N(L1256)&gt;=Rules!$B$6),"; Thin ("&amp;F1256&amp;" words) but has search demand",""),3,400),IF(AA1256="Prune","Low value: "&amp;N(K1256)&amp;" clicks, "&amp;N(L1256)&amp;" impressions, "&amp;N(Q1256)&amp;" sessions, no key events. Remove or noindex it and update internal links.",IF(AA1256="Redirect","Low value but "&amp;N(AC1256)&amp;" referring domains. 301 it to the closest relevant page to keep those links.",IF(AND(Z1256="No",Y1256="Yes",N(K1256)&lt;Rules!$B$5),"Low search traffic but it converts (key events: "&amp;S1256&amp;"). Keep it and link to it.",IF(W1256="Yes","Stronger than the page it overlaps ("&amp;I1256&amp;"). Keep; merge that page into this one.","Healthy: "&amp;N(K1256)&amp;" clicks"&amp;IF(ISNUMBER(N1256),", average position "&amp;TEXT(N1256,"0.0"),"")&amp;". Keep and monitor."))))))))))</f>
        <v/>
      </c>
      <c r="AE1256">
        <f>IF(A1256="","",IF(AD1256&lt;&gt;"",AD1256,AA1256))</f>
        <v/>
      </c>
    </row>
    <row r="1257">
      <c r="A1257">
        <f>IF(Crawl!A1256="","",Crawl!A1256)</f>
        <v/>
      </c>
      <c r="B1257">
        <f>IF(A1257="","",Crawl!EC1256)</f>
        <v/>
      </c>
      <c r="C1257">
        <f>IF(A1257="","",IFERROR(INDEX(Crawl!$A1256:$DZ1256,1,Rules!$H$6),""))</f>
        <v/>
      </c>
      <c r="D1257">
        <f>IF(A1257="","",IFERROR(INDEX(Crawl!$A1256:$DZ1256,1,Rules!$H$7),"")&amp;"")</f>
        <v/>
      </c>
      <c r="E1257">
        <f>IF(A1257="","",IFERROR(INDEX(Crawl!$A1256:$DZ1256,1,Rules!$H$8),"")&amp;"")</f>
        <v/>
      </c>
      <c r="F1257">
        <f>IF(A1257="","",IFERROR(INDEX(Crawl!$A1256:$DZ1256,1,Rules!$H$9),""))</f>
        <v/>
      </c>
      <c r="G1257">
        <f>IF(A1257="","",IFERROR(INDEX(Crawl!$A1256:$DZ1256,1,Rules!$H$10),""))</f>
        <v/>
      </c>
      <c r="H1257">
        <f>IF(A1257="","",IFERROR(INDEX(Crawl!$A1256:$DZ1256,1,Rules!$H$12),""))</f>
        <v/>
      </c>
      <c r="I1257">
        <f>IF(A1257="","",IF(AND(N(H1257)&gt;0,IFERROR(INDEX(Crawl!$A1256:$DZ1256,1,Rules!$H$11),"")&amp;""&lt;&gt;""),IFERROR(INDEX(Crawl!$A1256:$DZ1256,1,Rules!$H$11),"")&amp;"",IF(AND(ISNUMBER(J1257),N(J1257)&gt;=Rules!$B$12,IFERROR(INDEX(Crawl!$A1256:$DZ1256,1,Rules!$H$13),"")&amp;""&lt;&gt;""),IFERROR(INDEX(Crawl!$A1256:$DZ1256,1,Rules!$H$13),"")&amp;"","")))</f>
        <v/>
      </c>
      <c r="J1257" s="19">
        <f>IF(A1257="","",IF(IFERROR(INDEX(Crawl!$A1256:$DZ1256,1,Rules!$H$14),"")&amp;""="","",IFERROR(INDEX(Crawl!$A1256:$DZ1256,1,Rules!$H$14),"")))</f>
        <v/>
      </c>
      <c r="K1257">
        <f>IF(A1257="","",IFERROR(SUMIFS('GSC current'!$J$2:$J$2001,'GSC current'!$I$2:$I$2001,B1257),0))</f>
        <v/>
      </c>
      <c r="L1257">
        <f>IF(A1257="","",IFERROR(SUMIFS('GSC current'!$K$2:$K$2001,'GSC current'!$I$2:$I$2001,B1257),0))</f>
        <v/>
      </c>
      <c r="M1257" s="20">
        <f>IF(A1257="","",IF(N(L1257)&gt;0,K1257/L1257,""))</f>
        <v/>
      </c>
      <c r="N1257" s="21">
        <f>IF(A1257="","",IF(N(L1257)&gt;0,SUMIFS('GSC current'!$L$2:$L$2001,'GSC current'!$I$2:$I$2001,B1257)/L1257,""))</f>
        <v/>
      </c>
      <c r="O1257">
        <f>IF(A1257="","",IFERROR(SUMIFS('GSC previous'!$J$2:$J$2001,'GSC previous'!$I$2:$I$2001,B1257),0))</f>
        <v/>
      </c>
      <c r="P1257" s="22">
        <f>IF(A1257="","",IF(N(O1257)&gt;0,(K1257-O1257)/O1257,""))</f>
        <v/>
      </c>
      <c r="Q1257">
        <f>IF(A1257="","",IFERROR(SUMIFS(GA4!$P$2:$P$2001,GA4!$O$2:$O$2001,B1257),0))</f>
        <v/>
      </c>
      <c r="R1257" s="23">
        <f>IF(A1257="","",IF(N(Q1257)&gt;0,SUMIFS(GA4!$Q$2:$Q$2001,GA4!$O$2:$O$2001,B1257)/Q1257,""))</f>
        <v/>
      </c>
      <c r="S1257">
        <f>IF(A1257="","",IFERROR(SUMIFS(GA4!$R$2:$R$2001,GA4!$O$2:$O$2001,B1257),0))</f>
        <v/>
      </c>
      <c r="T1257">
        <f>IF(A1257="","",IF(AND(ISNUMBER(F1257),LEFT(C1257&amp;"",1)="2"),IF(F1257&lt;Rules!$B$9,"Yes","No"),"No"))</f>
        <v/>
      </c>
      <c r="U1257">
        <f>IF(A1257="","",IF(AND(N(O1257)&gt;=Rules!$B$8,ISNUMBER(P1257)),IF(P1257&lt;=-Rules!$B$7,"Yes","No"),"No"))</f>
        <v/>
      </c>
      <c r="V1257">
        <f>IF(A1257="","",IF(AND(N(L1257)&gt;=Rules!$B$6,ISNUMBER(N1257)),IF(AND(N1257&gt;=Rules!$B$10,N1257&lt;=Rules!$B$11),"Yes","No"),"No"))</f>
        <v/>
      </c>
      <c r="W1257">
        <f>IF(A1257="","",IF(I1257&lt;&gt;"","Yes","No"))</f>
        <v/>
      </c>
      <c r="X1257">
        <f>IF(I1257="","",IF(SUMIFS($K$3:$K$2002,$A$3:$A$2002,SUBSTITUTE(SUBSTITUTE(I1257,"?","~?"),"*","~*"))&gt;N(K1257),"Yes","No"))</f>
        <v/>
      </c>
      <c r="Y1257">
        <f>IF(A1257="","",IF(N(S1257)&gt;0,"Yes","No"))</f>
        <v/>
      </c>
      <c r="Z1257">
        <f>IF(A1257="","",IF(AND(N(K1257)&lt;Rules!$B$5,N(L1257)&lt;Rules!$B$6,N(Q1257)&lt;Rules!$B$13,Y1257="No"),"Yes","No"))</f>
        <v/>
      </c>
      <c r="AA1257">
        <f>IF(A1257="","",IF(LEFT(C1257&amp;"",1)="3","Redirect",IF(OR(LEFT(C1257&amp;"",1)="4",LEFT(C1257&amp;"",1)="5"),IF(OR(N(K1257)&gt;0,N(AC1257)&gt;=Rules!$B$14),"Redirect","Prune"),IF(D1257="Non-Indexable","Keep",IF(AND(W1257="Yes",X1257="Yes",Y1257="No"),"Merge",IF(OR(U1257="Yes",V1257="Yes",AND(T1257="Yes",N(L1257)&gt;=Rules!$B$6)),"Update",IF(Z1257="Yes",IF(N(AC1257)&gt;=Rules!$B$14,"Redirect","Prune"),"Keep")))))))</f>
        <v/>
      </c>
      <c r="AB1257">
        <f>IF(A1257="","",IF(LEFT(C1257&amp;"",1)="3","Already redirects ("&amp;C1257&amp;"). Update internal links to point at the final URL.",IF(OR(LEFT(C1257&amp;"",1)="4",LEFT(C1257&amp;"",1)="5"),IF(AA1257="Redirect","Returns "&amp;C1257&amp;" but still has "&amp;N(K1257)&amp;" clicks and "&amp;N(AC1257)&amp;" referring domains. 301 it to the closest live page.","Returns "&amp;C1257&amp;" with no clicks or links. Remove internal links and let it 404 or 410."),IF(D1257="Non-Indexable","Non-indexable ("&amp;E1257&amp;"). Keep if that is intentional; otherwise fix the canonical or noindex.",IF(AA1257="Merge","Overlaps with "&amp;I1257&amp;IF(N(J1257)&gt;0," (similarity "&amp;TEXT(J1257,"0.00")&amp;")","")&amp;", which gets more clicks. Merge the useful parts into it and 301 this URL.",IF(AA1257="Update",MID(IF(U1257="Yes","; Clicks down "&amp;TEXT(-P1257,"0%")&amp;" on the previous period","")&amp;IF(V1257="Yes","; Average position "&amp;TEXT(N1257,"0.0")&amp;" on "&amp;TEXT(L1257,"#,##0")&amp;" impressions (striking distance)","")&amp;IF(AND(T1257="Yes",N(L1257)&gt;=Rules!$B$6),"; Thin ("&amp;F1257&amp;" words) but has search demand",""),3,400),IF(AA1257="Prune","Low value: "&amp;N(K1257)&amp;" clicks, "&amp;N(L1257)&amp;" impressions, "&amp;N(Q1257)&amp;" sessions, no key events. Remove or noindex it and update internal links.",IF(AA1257="Redirect","Low value but "&amp;N(AC1257)&amp;" referring domains. 301 it to the closest relevant page to keep those links.",IF(AND(Z1257="No",Y1257="Yes",N(K1257)&lt;Rules!$B$5),"Low search traffic but it converts (key events: "&amp;S1257&amp;"). Keep it and link to it.",IF(W1257="Yes","Stronger than the page it overlaps ("&amp;I1257&amp;"). Keep; merge that page into this one.","Healthy: "&amp;N(K1257)&amp;" clicks"&amp;IF(ISNUMBER(N1257),", average position "&amp;TEXT(N1257,"0.0"),"")&amp;". Keep and monitor."))))))))))</f>
        <v/>
      </c>
      <c r="AE1257">
        <f>IF(A1257="","",IF(AD1257&lt;&gt;"",AD1257,AA1257))</f>
        <v/>
      </c>
    </row>
    <row r="1258">
      <c r="A1258">
        <f>IF(Crawl!A1257="","",Crawl!A1257)</f>
        <v/>
      </c>
      <c r="B1258">
        <f>IF(A1258="","",Crawl!EC1257)</f>
        <v/>
      </c>
      <c r="C1258">
        <f>IF(A1258="","",IFERROR(INDEX(Crawl!$A1257:$DZ1257,1,Rules!$H$6),""))</f>
        <v/>
      </c>
      <c r="D1258">
        <f>IF(A1258="","",IFERROR(INDEX(Crawl!$A1257:$DZ1257,1,Rules!$H$7),"")&amp;"")</f>
        <v/>
      </c>
      <c r="E1258">
        <f>IF(A1258="","",IFERROR(INDEX(Crawl!$A1257:$DZ1257,1,Rules!$H$8),"")&amp;"")</f>
        <v/>
      </c>
      <c r="F1258">
        <f>IF(A1258="","",IFERROR(INDEX(Crawl!$A1257:$DZ1257,1,Rules!$H$9),""))</f>
        <v/>
      </c>
      <c r="G1258">
        <f>IF(A1258="","",IFERROR(INDEX(Crawl!$A1257:$DZ1257,1,Rules!$H$10),""))</f>
        <v/>
      </c>
      <c r="H1258">
        <f>IF(A1258="","",IFERROR(INDEX(Crawl!$A1257:$DZ1257,1,Rules!$H$12),""))</f>
        <v/>
      </c>
      <c r="I1258">
        <f>IF(A1258="","",IF(AND(N(H1258)&gt;0,IFERROR(INDEX(Crawl!$A1257:$DZ1257,1,Rules!$H$11),"")&amp;""&lt;&gt;""),IFERROR(INDEX(Crawl!$A1257:$DZ1257,1,Rules!$H$11),"")&amp;"",IF(AND(ISNUMBER(J1258),N(J1258)&gt;=Rules!$B$12,IFERROR(INDEX(Crawl!$A1257:$DZ1257,1,Rules!$H$13),"")&amp;""&lt;&gt;""),IFERROR(INDEX(Crawl!$A1257:$DZ1257,1,Rules!$H$13),"")&amp;"","")))</f>
        <v/>
      </c>
      <c r="J1258" s="19">
        <f>IF(A1258="","",IF(IFERROR(INDEX(Crawl!$A1257:$DZ1257,1,Rules!$H$14),"")&amp;""="","",IFERROR(INDEX(Crawl!$A1257:$DZ1257,1,Rules!$H$14),"")))</f>
        <v/>
      </c>
      <c r="K1258">
        <f>IF(A1258="","",IFERROR(SUMIFS('GSC current'!$J$2:$J$2001,'GSC current'!$I$2:$I$2001,B1258),0))</f>
        <v/>
      </c>
      <c r="L1258">
        <f>IF(A1258="","",IFERROR(SUMIFS('GSC current'!$K$2:$K$2001,'GSC current'!$I$2:$I$2001,B1258),0))</f>
        <v/>
      </c>
      <c r="M1258" s="20">
        <f>IF(A1258="","",IF(N(L1258)&gt;0,K1258/L1258,""))</f>
        <v/>
      </c>
      <c r="N1258" s="21">
        <f>IF(A1258="","",IF(N(L1258)&gt;0,SUMIFS('GSC current'!$L$2:$L$2001,'GSC current'!$I$2:$I$2001,B1258)/L1258,""))</f>
        <v/>
      </c>
      <c r="O1258">
        <f>IF(A1258="","",IFERROR(SUMIFS('GSC previous'!$J$2:$J$2001,'GSC previous'!$I$2:$I$2001,B1258),0))</f>
        <v/>
      </c>
      <c r="P1258" s="22">
        <f>IF(A1258="","",IF(N(O1258)&gt;0,(K1258-O1258)/O1258,""))</f>
        <v/>
      </c>
      <c r="Q1258">
        <f>IF(A1258="","",IFERROR(SUMIFS(GA4!$P$2:$P$2001,GA4!$O$2:$O$2001,B1258),0))</f>
        <v/>
      </c>
      <c r="R1258" s="23">
        <f>IF(A1258="","",IF(N(Q1258)&gt;0,SUMIFS(GA4!$Q$2:$Q$2001,GA4!$O$2:$O$2001,B1258)/Q1258,""))</f>
        <v/>
      </c>
      <c r="S1258">
        <f>IF(A1258="","",IFERROR(SUMIFS(GA4!$R$2:$R$2001,GA4!$O$2:$O$2001,B1258),0))</f>
        <v/>
      </c>
      <c r="T1258">
        <f>IF(A1258="","",IF(AND(ISNUMBER(F1258),LEFT(C1258&amp;"",1)="2"),IF(F1258&lt;Rules!$B$9,"Yes","No"),"No"))</f>
        <v/>
      </c>
      <c r="U1258">
        <f>IF(A1258="","",IF(AND(N(O1258)&gt;=Rules!$B$8,ISNUMBER(P1258)),IF(P1258&lt;=-Rules!$B$7,"Yes","No"),"No"))</f>
        <v/>
      </c>
      <c r="V1258">
        <f>IF(A1258="","",IF(AND(N(L1258)&gt;=Rules!$B$6,ISNUMBER(N1258)),IF(AND(N1258&gt;=Rules!$B$10,N1258&lt;=Rules!$B$11),"Yes","No"),"No"))</f>
        <v/>
      </c>
      <c r="W1258">
        <f>IF(A1258="","",IF(I1258&lt;&gt;"","Yes","No"))</f>
        <v/>
      </c>
      <c r="X1258">
        <f>IF(I1258="","",IF(SUMIFS($K$3:$K$2002,$A$3:$A$2002,SUBSTITUTE(SUBSTITUTE(I1258,"?","~?"),"*","~*"))&gt;N(K1258),"Yes","No"))</f>
        <v/>
      </c>
      <c r="Y1258">
        <f>IF(A1258="","",IF(N(S1258)&gt;0,"Yes","No"))</f>
        <v/>
      </c>
      <c r="Z1258">
        <f>IF(A1258="","",IF(AND(N(K1258)&lt;Rules!$B$5,N(L1258)&lt;Rules!$B$6,N(Q1258)&lt;Rules!$B$13,Y1258="No"),"Yes","No"))</f>
        <v/>
      </c>
      <c r="AA1258">
        <f>IF(A1258="","",IF(LEFT(C1258&amp;"",1)="3","Redirect",IF(OR(LEFT(C1258&amp;"",1)="4",LEFT(C1258&amp;"",1)="5"),IF(OR(N(K1258)&gt;0,N(AC1258)&gt;=Rules!$B$14),"Redirect","Prune"),IF(D1258="Non-Indexable","Keep",IF(AND(W1258="Yes",X1258="Yes",Y1258="No"),"Merge",IF(OR(U1258="Yes",V1258="Yes",AND(T1258="Yes",N(L1258)&gt;=Rules!$B$6)),"Update",IF(Z1258="Yes",IF(N(AC1258)&gt;=Rules!$B$14,"Redirect","Prune"),"Keep")))))))</f>
        <v/>
      </c>
      <c r="AB1258">
        <f>IF(A1258="","",IF(LEFT(C1258&amp;"",1)="3","Already redirects ("&amp;C1258&amp;"). Update internal links to point at the final URL.",IF(OR(LEFT(C1258&amp;"",1)="4",LEFT(C1258&amp;"",1)="5"),IF(AA1258="Redirect","Returns "&amp;C1258&amp;" but still has "&amp;N(K1258)&amp;" clicks and "&amp;N(AC1258)&amp;" referring domains. 301 it to the closest live page.","Returns "&amp;C1258&amp;" with no clicks or links. Remove internal links and let it 404 or 410."),IF(D1258="Non-Indexable","Non-indexable ("&amp;E1258&amp;"). Keep if that is intentional; otherwise fix the canonical or noindex.",IF(AA1258="Merge","Overlaps with "&amp;I1258&amp;IF(N(J1258)&gt;0," (similarity "&amp;TEXT(J1258,"0.00")&amp;")","")&amp;", which gets more clicks. Merge the useful parts into it and 301 this URL.",IF(AA1258="Update",MID(IF(U1258="Yes","; Clicks down "&amp;TEXT(-P1258,"0%")&amp;" on the previous period","")&amp;IF(V1258="Yes","; Average position "&amp;TEXT(N1258,"0.0")&amp;" on "&amp;TEXT(L1258,"#,##0")&amp;" impressions (striking distance)","")&amp;IF(AND(T1258="Yes",N(L1258)&gt;=Rules!$B$6),"; Thin ("&amp;F1258&amp;" words) but has search demand",""),3,400),IF(AA1258="Prune","Low value: "&amp;N(K1258)&amp;" clicks, "&amp;N(L1258)&amp;" impressions, "&amp;N(Q1258)&amp;" sessions, no key events. Remove or noindex it and update internal links.",IF(AA1258="Redirect","Low value but "&amp;N(AC1258)&amp;" referring domains. 301 it to the closest relevant page to keep those links.",IF(AND(Z1258="No",Y1258="Yes",N(K1258)&lt;Rules!$B$5),"Low search traffic but it converts (key events: "&amp;S1258&amp;"). Keep it and link to it.",IF(W1258="Yes","Stronger than the page it overlaps ("&amp;I1258&amp;"). Keep; merge that page into this one.","Healthy: "&amp;N(K1258)&amp;" clicks"&amp;IF(ISNUMBER(N1258),", average position "&amp;TEXT(N1258,"0.0"),"")&amp;". Keep and monitor."))))))))))</f>
        <v/>
      </c>
      <c r="AE1258">
        <f>IF(A1258="","",IF(AD1258&lt;&gt;"",AD1258,AA1258))</f>
        <v/>
      </c>
    </row>
    <row r="1259">
      <c r="A1259">
        <f>IF(Crawl!A1258="","",Crawl!A1258)</f>
        <v/>
      </c>
      <c r="B1259">
        <f>IF(A1259="","",Crawl!EC1258)</f>
        <v/>
      </c>
      <c r="C1259">
        <f>IF(A1259="","",IFERROR(INDEX(Crawl!$A1258:$DZ1258,1,Rules!$H$6),""))</f>
        <v/>
      </c>
      <c r="D1259">
        <f>IF(A1259="","",IFERROR(INDEX(Crawl!$A1258:$DZ1258,1,Rules!$H$7),"")&amp;"")</f>
        <v/>
      </c>
      <c r="E1259">
        <f>IF(A1259="","",IFERROR(INDEX(Crawl!$A1258:$DZ1258,1,Rules!$H$8),"")&amp;"")</f>
        <v/>
      </c>
      <c r="F1259">
        <f>IF(A1259="","",IFERROR(INDEX(Crawl!$A1258:$DZ1258,1,Rules!$H$9),""))</f>
        <v/>
      </c>
      <c r="G1259">
        <f>IF(A1259="","",IFERROR(INDEX(Crawl!$A1258:$DZ1258,1,Rules!$H$10),""))</f>
        <v/>
      </c>
      <c r="H1259">
        <f>IF(A1259="","",IFERROR(INDEX(Crawl!$A1258:$DZ1258,1,Rules!$H$12),""))</f>
        <v/>
      </c>
      <c r="I1259">
        <f>IF(A1259="","",IF(AND(N(H1259)&gt;0,IFERROR(INDEX(Crawl!$A1258:$DZ1258,1,Rules!$H$11),"")&amp;""&lt;&gt;""),IFERROR(INDEX(Crawl!$A1258:$DZ1258,1,Rules!$H$11),"")&amp;"",IF(AND(ISNUMBER(J1259),N(J1259)&gt;=Rules!$B$12,IFERROR(INDEX(Crawl!$A1258:$DZ1258,1,Rules!$H$13),"")&amp;""&lt;&gt;""),IFERROR(INDEX(Crawl!$A1258:$DZ1258,1,Rules!$H$13),"")&amp;"","")))</f>
        <v/>
      </c>
      <c r="J1259" s="19">
        <f>IF(A1259="","",IF(IFERROR(INDEX(Crawl!$A1258:$DZ1258,1,Rules!$H$14),"")&amp;""="","",IFERROR(INDEX(Crawl!$A1258:$DZ1258,1,Rules!$H$14),"")))</f>
        <v/>
      </c>
      <c r="K1259">
        <f>IF(A1259="","",IFERROR(SUMIFS('GSC current'!$J$2:$J$2001,'GSC current'!$I$2:$I$2001,B1259),0))</f>
        <v/>
      </c>
      <c r="L1259">
        <f>IF(A1259="","",IFERROR(SUMIFS('GSC current'!$K$2:$K$2001,'GSC current'!$I$2:$I$2001,B1259),0))</f>
        <v/>
      </c>
      <c r="M1259" s="20">
        <f>IF(A1259="","",IF(N(L1259)&gt;0,K1259/L1259,""))</f>
        <v/>
      </c>
      <c r="N1259" s="21">
        <f>IF(A1259="","",IF(N(L1259)&gt;0,SUMIFS('GSC current'!$L$2:$L$2001,'GSC current'!$I$2:$I$2001,B1259)/L1259,""))</f>
        <v/>
      </c>
      <c r="O1259">
        <f>IF(A1259="","",IFERROR(SUMIFS('GSC previous'!$J$2:$J$2001,'GSC previous'!$I$2:$I$2001,B1259),0))</f>
        <v/>
      </c>
      <c r="P1259" s="22">
        <f>IF(A1259="","",IF(N(O1259)&gt;0,(K1259-O1259)/O1259,""))</f>
        <v/>
      </c>
      <c r="Q1259">
        <f>IF(A1259="","",IFERROR(SUMIFS(GA4!$P$2:$P$2001,GA4!$O$2:$O$2001,B1259),0))</f>
        <v/>
      </c>
      <c r="R1259" s="23">
        <f>IF(A1259="","",IF(N(Q1259)&gt;0,SUMIFS(GA4!$Q$2:$Q$2001,GA4!$O$2:$O$2001,B1259)/Q1259,""))</f>
        <v/>
      </c>
      <c r="S1259">
        <f>IF(A1259="","",IFERROR(SUMIFS(GA4!$R$2:$R$2001,GA4!$O$2:$O$2001,B1259),0))</f>
        <v/>
      </c>
      <c r="T1259">
        <f>IF(A1259="","",IF(AND(ISNUMBER(F1259),LEFT(C1259&amp;"",1)="2"),IF(F1259&lt;Rules!$B$9,"Yes","No"),"No"))</f>
        <v/>
      </c>
      <c r="U1259">
        <f>IF(A1259="","",IF(AND(N(O1259)&gt;=Rules!$B$8,ISNUMBER(P1259)),IF(P1259&lt;=-Rules!$B$7,"Yes","No"),"No"))</f>
        <v/>
      </c>
      <c r="V1259">
        <f>IF(A1259="","",IF(AND(N(L1259)&gt;=Rules!$B$6,ISNUMBER(N1259)),IF(AND(N1259&gt;=Rules!$B$10,N1259&lt;=Rules!$B$11),"Yes","No"),"No"))</f>
        <v/>
      </c>
      <c r="W1259">
        <f>IF(A1259="","",IF(I1259&lt;&gt;"","Yes","No"))</f>
        <v/>
      </c>
      <c r="X1259">
        <f>IF(I1259="","",IF(SUMIFS($K$3:$K$2002,$A$3:$A$2002,SUBSTITUTE(SUBSTITUTE(I1259,"?","~?"),"*","~*"))&gt;N(K1259),"Yes","No"))</f>
        <v/>
      </c>
      <c r="Y1259">
        <f>IF(A1259="","",IF(N(S1259)&gt;0,"Yes","No"))</f>
        <v/>
      </c>
      <c r="Z1259">
        <f>IF(A1259="","",IF(AND(N(K1259)&lt;Rules!$B$5,N(L1259)&lt;Rules!$B$6,N(Q1259)&lt;Rules!$B$13,Y1259="No"),"Yes","No"))</f>
        <v/>
      </c>
      <c r="AA1259">
        <f>IF(A1259="","",IF(LEFT(C1259&amp;"",1)="3","Redirect",IF(OR(LEFT(C1259&amp;"",1)="4",LEFT(C1259&amp;"",1)="5"),IF(OR(N(K1259)&gt;0,N(AC1259)&gt;=Rules!$B$14),"Redirect","Prune"),IF(D1259="Non-Indexable","Keep",IF(AND(W1259="Yes",X1259="Yes",Y1259="No"),"Merge",IF(OR(U1259="Yes",V1259="Yes",AND(T1259="Yes",N(L1259)&gt;=Rules!$B$6)),"Update",IF(Z1259="Yes",IF(N(AC1259)&gt;=Rules!$B$14,"Redirect","Prune"),"Keep")))))))</f>
        <v/>
      </c>
      <c r="AB1259">
        <f>IF(A1259="","",IF(LEFT(C1259&amp;"",1)="3","Already redirects ("&amp;C1259&amp;"). Update internal links to point at the final URL.",IF(OR(LEFT(C1259&amp;"",1)="4",LEFT(C1259&amp;"",1)="5"),IF(AA1259="Redirect","Returns "&amp;C1259&amp;" but still has "&amp;N(K1259)&amp;" clicks and "&amp;N(AC1259)&amp;" referring domains. 301 it to the closest live page.","Returns "&amp;C1259&amp;" with no clicks or links. Remove internal links and let it 404 or 410."),IF(D1259="Non-Indexable","Non-indexable ("&amp;E1259&amp;"). Keep if that is intentional; otherwise fix the canonical or noindex.",IF(AA1259="Merge","Overlaps with "&amp;I1259&amp;IF(N(J1259)&gt;0," (similarity "&amp;TEXT(J1259,"0.00")&amp;")","")&amp;", which gets more clicks. Merge the useful parts into it and 301 this URL.",IF(AA1259="Update",MID(IF(U1259="Yes","; Clicks down "&amp;TEXT(-P1259,"0%")&amp;" on the previous period","")&amp;IF(V1259="Yes","; Average position "&amp;TEXT(N1259,"0.0")&amp;" on "&amp;TEXT(L1259,"#,##0")&amp;" impressions (striking distance)","")&amp;IF(AND(T1259="Yes",N(L1259)&gt;=Rules!$B$6),"; Thin ("&amp;F1259&amp;" words) but has search demand",""),3,400),IF(AA1259="Prune","Low value: "&amp;N(K1259)&amp;" clicks, "&amp;N(L1259)&amp;" impressions, "&amp;N(Q1259)&amp;" sessions, no key events. Remove or noindex it and update internal links.",IF(AA1259="Redirect","Low value but "&amp;N(AC1259)&amp;" referring domains. 301 it to the closest relevant page to keep those links.",IF(AND(Z1259="No",Y1259="Yes",N(K1259)&lt;Rules!$B$5),"Low search traffic but it converts (key events: "&amp;S1259&amp;"). Keep it and link to it.",IF(W1259="Yes","Stronger than the page it overlaps ("&amp;I1259&amp;"). Keep; merge that page into this one.","Healthy: "&amp;N(K1259)&amp;" clicks"&amp;IF(ISNUMBER(N1259),", average position "&amp;TEXT(N1259,"0.0"),"")&amp;". Keep and monitor."))))))))))</f>
        <v/>
      </c>
      <c r="AE1259">
        <f>IF(A1259="","",IF(AD1259&lt;&gt;"",AD1259,AA1259))</f>
        <v/>
      </c>
    </row>
    <row r="1260">
      <c r="A1260">
        <f>IF(Crawl!A1259="","",Crawl!A1259)</f>
        <v/>
      </c>
      <c r="B1260">
        <f>IF(A1260="","",Crawl!EC1259)</f>
        <v/>
      </c>
      <c r="C1260">
        <f>IF(A1260="","",IFERROR(INDEX(Crawl!$A1259:$DZ1259,1,Rules!$H$6),""))</f>
        <v/>
      </c>
      <c r="D1260">
        <f>IF(A1260="","",IFERROR(INDEX(Crawl!$A1259:$DZ1259,1,Rules!$H$7),"")&amp;"")</f>
        <v/>
      </c>
      <c r="E1260">
        <f>IF(A1260="","",IFERROR(INDEX(Crawl!$A1259:$DZ1259,1,Rules!$H$8),"")&amp;"")</f>
        <v/>
      </c>
      <c r="F1260">
        <f>IF(A1260="","",IFERROR(INDEX(Crawl!$A1259:$DZ1259,1,Rules!$H$9),""))</f>
        <v/>
      </c>
      <c r="G1260">
        <f>IF(A1260="","",IFERROR(INDEX(Crawl!$A1259:$DZ1259,1,Rules!$H$10),""))</f>
        <v/>
      </c>
      <c r="H1260">
        <f>IF(A1260="","",IFERROR(INDEX(Crawl!$A1259:$DZ1259,1,Rules!$H$12),""))</f>
        <v/>
      </c>
      <c r="I1260">
        <f>IF(A1260="","",IF(AND(N(H1260)&gt;0,IFERROR(INDEX(Crawl!$A1259:$DZ1259,1,Rules!$H$11),"")&amp;""&lt;&gt;""),IFERROR(INDEX(Crawl!$A1259:$DZ1259,1,Rules!$H$11),"")&amp;"",IF(AND(ISNUMBER(J1260),N(J1260)&gt;=Rules!$B$12,IFERROR(INDEX(Crawl!$A1259:$DZ1259,1,Rules!$H$13),"")&amp;""&lt;&gt;""),IFERROR(INDEX(Crawl!$A1259:$DZ1259,1,Rules!$H$13),"")&amp;"","")))</f>
        <v/>
      </c>
      <c r="J1260" s="19">
        <f>IF(A1260="","",IF(IFERROR(INDEX(Crawl!$A1259:$DZ1259,1,Rules!$H$14),"")&amp;""="","",IFERROR(INDEX(Crawl!$A1259:$DZ1259,1,Rules!$H$14),"")))</f>
        <v/>
      </c>
      <c r="K1260">
        <f>IF(A1260="","",IFERROR(SUMIFS('GSC current'!$J$2:$J$2001,'GSC current'!$I$2:$I$2001,B1260),0))</f>
        <v/>
      </c>
      <c r="L1260">
        <f>IF(A1260="","",IFERROR(SUMIFS('GSC current'!$K$2:$K$2001,'GSC current'!$I$2:$I$2001,B1260),0))</f>
        <v/>
      </c>
      <c r="M1260" s="20">
        <f>IF(A1260="","",IF(N(L1260)&gt;0,K1260/L1260,""))</f>
        <v/>
      </c>
      <c r="N1260" s="21">
        <f>IF(A1260="","",IF(N(L1260)&gt;0,SUMIFS('GSC current'!$L$2:$L$2001,'GSC current'!$I$2:$I$2001,B1260)/L1260,""))</f>
        <v/>
      </c>
      <c r="O1260">
        <f>IF(A1260="","",IFERROR(SUMIFS('GSC previous'!$J$2:$J$2001,'GSC previous'!$I$2:$I$2001,B1260),0))</f>
        <v/>
      </c>
      <c r="P1260" s="22">
        <f>IF(A1260="","",IF(N(O1260)&gt;0,(K1260-O1260)/O1260,""))</f>
        <v/>
      </c>
      <c r="Q1260">
        <f>IF(A1260="","",IFERROR(SUMIFS(GA4!$P$2:$P$2001,GA4!$O$2:$O$2001,B1260),0))</f>
        <v/>
      </c>
      <c r="R1260" s="23">
        <f>IF(A1260="","",IF(N(Q1260)&gt;0,SUMIFS(GA4!$Q$2:$Q$2001,GA4!$O$2:$O$2001,B1260)/Q1260,""))</f>
        <v/>
      </c>
      <c r="S1260">
        <f>IF(A1260="","",IFERROR(SUMIFS(GA4!$R$2:$R$2001,GA4!$O$2:$O$2001,B1260),0))</f>
        <v/>
      </c>
      <c r="T1260">
        <f>IF(A1260="","",IF(AND(ISNUMBER(F1260),LEFT(C1260&amp;"",1)="2"),IF(F1260&lt;Rules!$B$9,"Yes","No"),"No"))</f>
        <v/>
      </c>
      <c r="U1260">
        <f>IF(A1260="","",IF(AND(N(O1260)&gt;=Rules!$B$8,ISNUMBER(P1260)),IF(P1260&lt;=-Rules!$B$7,"Yes","No"),"No"))</f>
        <v/>
      </c>
      <c r="V1260">
        <f>IF(A1260="","",IF(AND(N(L1260)&gt;=Rules!$B$6,ISNUMBER(N1260)),IF(AND(N1260&gt;=Rules!$B$10,N1260&lt;=Rules!$B$11),"Yes","No"),"No"))</f>
        <v/>
      </c>
      <c r="W1260">
        <f>IF(A1260="","",IF(I1260&lt;&gt;"","Yes","No"))</f>
        <v/>
      </c>
      <c r="X1260">
        <f>IF(I1260="","",IF(SUMIFS($K$3:$K$2002,$A$3:$A$2002,SUBSTITUTE(SUBSTITUTE(I1260,"?","~?"),"*","~*"))&gt;N(K1260),"Yes","No"))</f>
        <v/>
      </c>
      <c r="Y1260">
        <f>IF(A1260="","",IF(N(S1260)&gt;0,"Yes","No"))</f>
        <v/>
      </c>
      <c r="Z1260">
        <f>IF(A1260="","",IF(AND(N(K1260)&lt;Rules!$B$5,N(L1260)&lt;Rules!$B$6,N(Q1260)&lt;Rules!$B$13,Y1260="No"),"Yes","No"))</f>
        <v/>
      </c>
      <c r="AA1260">
        <f>IF(A1260="","",IF(LEFT(C1260&amp;"",1)="3","Redirect",IF(OR(LEFT(C1260&amp;"",1)="4",LEFT(C1260&amp;"",1)="5"),IF(OR(N(K1260)&gt;0,N(AC1260)&gt;=Rules!$B$14),"Redirect","Prune"),IF(D1260="Non-Indexable","Keep",IF(AND(W1260="Yes",X1260="Yes",Y1260="No"),"Merge",IF(OR(U1260="Yes",V1260="Yes",AND(T1260="Yes",N(L1260)&gt;=Rules!$B$6)),"Update",IF(Z1260="Yes",IF(N(AC1260)&gt;=Rules!$B$14,"Redirect","Prune"),"Keep")))))))</f>
        <v/>
      </c>
      <c r="AB1260">
        <f>IF(A1260="","",IF(LEFT(C1260&amp;"",1)="3","Already redirects ("&amp;C1260&amp;"). Update internal links to point at the final URL.",IF(OR(LEFT(C1260&amp;"",1)="4",LEFT(C1260&amp;"",1)="5"),IF(AA1260="Redirect","Returns "&amp;C1260&amp;" but still has "&amp;N(K1260)&amp;" clicks and "&amp;N(AC1260)&amp;" referring domains. 301 it to the closest live page.","Returns "&amp;C1260&amp;" with no clicks or links. Remove internal links and let it 404 or 410."),IF(D1260="Non-Indexable","Non-indexable ("&amp;E1260&amp;"). Keep if that is intentional; otherwise fix the canonical or noindex.",IF(AA1260="Merge","Overlaps with "&amp;I1260&amp;IF(N(J1260)&gt;0," (similarity "&amp;TEXT(J1260,"0.00")&amp;")","")&amp;", which gets more clicks. Merge the useful parts into it and 301 this URL.",IF(AA1260="Update",MID(IF(U1260="Yes","; Clicks down "&amp;TEXT(-P1260,"0%")&amp;" on the previous period","")&amp;IF(V1260="Yes","; Average position "&amp;TEXT(N1260,"0.0")&amp;" on "&amp;TEXT(L1260,"#,##0")&amp;" impressions (striking distance)","")&amp;IF(AND(T1260="Yes",N(L1260)&gt;=Rules!$B$6),"; Thin ("&amp;F1260&amp;" words) but has search demand",""),3,400),IF(AA1260="Prune","Low value: "&amp;N(K1260)&amp;" clicks, "&amp;N(L1260)&amp;" impressions, "&amp;N(Q1260)&amp;" sessions, no key events. Remove or noindex it and update internal links.",IF(AA1260="Redirect","Low value but "&amp;N(AC1260)&amp;" referring domains. 301 it to the closest relevant page to keep those links.",IF(AND(Z1260="No",Y1260="Yes",N(K1260)&lt;Rules!$B$5),"Low search traffic but it converts (key events: "&amp;S1260&amp;"). Keep it and link to it.",IF(W1260="Yes","Stronger than the page it overlaps ("&amp;I1260&amp;"). Keep; merge that page into this one.","Healthy: "&amp;N(K1260)&amp;" clicks"&amp;IF(ISNUMBER(N1260),", average position "&amp;TEXT(N1260,"0.0"),"")&amp;". Keep and monitor."))))))))))</f>
        <v/>
      </c>
      <c r="AE1260">
        <f>IF(A1260="","",IF(AD1260&lt;&gt;"",AD1260,AA1260))</f>
        <v/>
      </c>
    </row>
    <row r="1261">
      <c r="A1261">
        <f>IF(Crawl!A1260="","",Crawl!A1260)</f>
        <v/>
      </c>
      <c r="B1261">
        <f>IF(A1261="","",Crawl!EC1260)</f>
        <v/>
      </c>
      <c r="C1261">
        <f>IF(A1261="","",IFERROR(INDEX(Crawl!$A1260:$DZ1260,1,Rules!$H$6),""))</f>
        <v/>
      </c>
      <c r="D1261">
        <f>IF(A1261="","",IFERROR(INDEX(Crawl!$A1260:$DZ1260,1,Rules!$H$7),"")&amp;"")</f>
        <v/>
      </c>
      <c r="E1261">
        <f>IF(A1261="","",IFERROR(INDEX(Crawl!$A1260:$DZ1260,1,Rules!$H$8),"")&amp;"")</f>
        <v/>
      </c>
      <c r="F1261">
        <f>IF(A1261="","",IFERROR(INDEX(Crawl!$A1260:$DZ1260,1,Rules!$H$9),""))</f>
        <v/>
      </c>
      <c r="G1261">
        <f>IF(A1261="","",IFERROR(INDEX(Crawl!$A1260:$DZ1260,1,Rules!$H$10),""))</f>
        <v/>
      </c>
      <c r="H1261">
        <f>IF(A1261="","",IFERROR(INDEX(Crawl!$A1260:$DZ1260,1,Rules!$H$12),""))</f>
        <v/>
      </c>
      <c r="I1261">
        <f>IF(A1261="","",IF(AND(N(H1261)&gt;0,IFERROR(INDEX(Crawl!$A1260:$DZ1260,1,Rules!$H$11),"")&amp;""&lt;&gt;""),IFERROR(INDEX(Crawl!$A1260:$DZ1260,1,Rules!$H$11),"")&amp;"",IF(AND(ISNUMBER(J1261),N(J1261)&gt;=Rules!$B$12,IFERROR(INDEX(Crawl!$A1260:$DZ1260,1,Rules!$H$13),"")&amp;""&lt;&gt;""),IFERROR(INDEX(Crawl!$A1260:$DZ1260,1,Rules!$H$13),"")&amp;"","")))</f>
        <v/>
      </c>
      <c r="J1261" s="19">
        <f>IF(A1261="","",IF(IFERROR(INDEX(Crawl!$A1260:$DZ1260,1,Rules!$H$14),"")&amp;""="","",IFERROR(INDEX(Crawl!$A1260:$DZ1260,1,Rules!$H$14),"")))</f>
        <v/>
      </c>
      <c r="K1261">
        <f>IF(A1261="","",IFERROR(SUMIFS('GSC current'!$J$2:$J$2001,'GSC current'!$I$2:$I$2001,B1261),0))</f>
        <v/>
      </c>
      <c r="L1261">
        <f>IF(A1261="","",IFERROR(SUMIFS('GSC current'!$K$2:$K$2001,'GSC current'!$I$2:$I$2001,B1261),0))</f>
        <v/>
      </c>
      <c r="M1261" s="20">
        <f>IF(A1261="","",IF(N(L1261)&gt;0,K1261/L1261,""))</f>
        <v/>
      </c>
      <c r="N1261" s="21">
        <f>IF(A1261="","",IF(N(L1261)&gt;0,SUMIFS('GSC current'!$L$2:$L$2001,'GSC current'!$I$2:$I$2001,B1261)/L1261,""))</f>
        <v/>
      </c>
      <c r="O1261">
        <f>IF(A1261="","",IFERROR(SUMIFS('GSC previous'!$J$2:$J$2001,'GSC previous'!$I$2:$I$2001,B1261),0))</f>
        <v/>
      </c>
      <c r="P1261" s="22">
        <f>IF(A1261="","",IF(N(O1261)&gt;0,(K1261-O1261)/O1261,""))</f>
        <v/>
      </c>
      <c r="Q1261">
        <f>IF(A1261="","",IFERROR(SUMIFS(GA4!$P$2:$P$2001,GA4!$O$2:$O$2001,B1261),0))</f>
        <v/>
      </c>
      <c r="R1261" s="23">
        <f>IF(A1261="","",IF(N(Q1261)&gt;0,SUMIFS(GA4!$Q$2:$Q$2001,GA4!$O$2:$O$2001,B1261)/Q1261,""))</f>
        <v/>
      </c>
      <c r="S1261">
        <f>IF(A1261="","",IFERROR(SUMIFS(GA4!$R$2:$R$2001,GA4!$O$2:$O$2001,B1261),0))</f>
        <v/>
      </c>
      <c r="T1261">
        <f>IF(A1261="","",IF(AND(ISNUMBER(F1261),LEFT(C1261&amp;"",1)="2"),IF(F1261&lt;Rules!$B$9,"Yes","No"),"No"))</f>
        <v/>
      </c>
      <c r="U1261">
        <f>IF(A1261="","",IF(AND(N(O1261)&gt;=Rules!$B$8,ISNUMBER(P1261)),IF(P1261&lt;=-Rules!$B$7,"Yes","No"),"No"))</f>
        <v/>
      </c>
      <c r="V1261">
        <f>IF(A1261="","",IF(AND(N(L1261)&gt;=Rules!$B$6,ISNUMBER(N1261)),IF(AND(N1261&gt;=Rules!$B$10,N1261&lt;=Rules!$B$11),"Yes","No"),"No"))</f>
        <v/>
      </c>
      <c r="W1261">
        <f>IF(A1261="","",IF(I1261&lt;&gt;"","Yes","No"))</f>
        <v/>
      </c>
      <c r="X1261">
        <f>IF(I1261="","",IF(SUMIFS($K$3:$K$2002,$A$3:$A$2002,SUBSTITUTE(SUBSTITUTE(I1261,"?","~?"),"*","~*"))&gt;N(K1261),"Yes","No"))</f>
        <v/>
      </c>
      <c r="Y1261">
        <f>IF(A1261="","",IF(N(S1261)&gt;0,"Yes","No"))</f>
        <v/>
      </c>
      <c r="Z1261">
        <f>IF(A1261="","",IF(AND(N(K1261)&lt;Rules!$B$5,N(L1261)&lt;Rules!$B$6,N(Q1261)&lt;Rules!$B$13,Y1261="No"),"Yes","No"))</f>
        <v/>
      </c>
      <c r="AA1261">
        <f>IF(A1261="","",IF(LEFT(C1261&amp;"",1)="3","Redirect",IF(OR(LEFT(C1261&amp;"",1)="4",LEFT(C1261&amp;"",1)="5"),IF(OR(N(K1261)&gt;0,N(AC1261)&gt;=Rules!$B$14),"Redirect","Prune"),IF(D1261="Non-Indexable","Keep",IF(AND(W1261="Yes",X1261="Yes",Y1261="No"),"Merge",IF(OR(U1261="Yes",V1261="Yes",AND(T1261="Yes",N(L1261)&gt;=Rules!$B$6)),"Update",IF(Z1261="Yes",IF(N(AC1261)&gt;=Rules!$B$14,"Redirect","Prune"),"Keep")))))))</f>
        <v/>
      </c>
      <c r="AB1261">
        <f>IF(A1261="","",IF(LEFT(C1261&amp;"",1)="3","Already redirects ("&amp;C1261&amp;"). Update internal links to point at the final URL.",IF(OR(LEFT(C1261&amp;"",1)="4",LEFT(C1261&amp;"",1)="5"),IF(AA1261="Redirect","Returns "&amp;C1261&amp;" but still has "&amp;N(K1261)&amp;" clicks and "&amp;N(AC1261)&amp;" referring domains. 301 it to the closest live page.","Returns "&amp;C1261&amp;" with no clicks or links. Remove internal links and let it 404 or 410."),IF(D1261="Non-Indexable","Non-indexable ("&amp;E1261&amp;"). Keep if that is intentional; otherwise fix the canonical or noindex.",IF(AA1261="Merge","Overlaps with "&amp;I1261&amp;IF(N(J1261)&gt;0," (similarity "&amp;TEXT(J1261,"0.00")&amp;")","")&amp;", which gets more clicks. Merge the useful parts into it and 301 this URL.",IF(AA1261="Update",MID(IF(U1261="Yes","; Clicks down "&amp;TEXT(-P1261,"0%")&amp;" on the previous period","")&amp;IF(V1261="Yes","; Average position "&amp;TEXT(N1261,"0.0")&amp;" on "&amp;TEXT(L1261,"#,##0")&amp;" impressions (striking distance)","")&amp;IF(AND(T1261="Yes",N(L1261)&gt;=Rules!$B$6),"; Thin ("&amp;F1261&amp;" words) but has search demand",""),3,400),IF(AA1261="Prune","Low value: "&amp;N(K1261)&amp;" clicks, "&amp;N(L1261)&amp;" impressions, "&amp;N(Q1261)&amp;" sessions, no key events. Remove or noindex it and update internal links.",IF(AA1261="Redirect","Low value but "&amp;N(AC1261)&amp;" referring domains. 301 it to the closest relevant page to keep those links.",IF(AND(Z1261="No",Y1261="Yes",N(K1261)&lt;Rules!$B$5),"Low search traffic but it converts (key events: "&amp;S1261&amp;"). Keep it and link to it.",IF(W1261="Yes","Stronger than the page it overlaps ("&amp;I1261&amp;"). Keep; merge that page into this one.","Healthy: "&amp;N(K1261)&amp;" clicks"&amp;IF(ISNUMBER(N1261),", average position "&amp;TEXT(N1261,"0.0"),"")&amp;". Keep and monitor."))))))))))</f>
        <v/>
      </c>
      <c r="AE1261">
        <f>IF(A1261="","",IF(AD1261&lt;&gt;"",AD1261,AA1261))</f>
        <v/>
      </c>
    </row>
    <row r="1262">
      <c r="A1262">
        <f>IF(Crawl!A1261="","",Crawl!A1261)</f>
        <v/>
      </c>
      <c r="B1262">
        <f>IF(A1262="","",Crawl!EC1261)</f>
        <v/>
      </c>
      <c r="C1262">
        <f>IF(A1262="","",IFERROR(INDEX(Crawl!$A1261:$DZ1261,1,Rules!$H$6),""))</f>
        <v/>
      </c>
      <c r="D1262">
        <f>IF(A1262="","",IFERROR(INDEX(Crawl!$A1261:$DZ1261,1,Rules!$H$7),"")&amp;"")</f>
        <v/>
      </c>
      <c r="E1262">
        <f>IF(A1262="","",IFERROR(INDEX(Crawl!$A1261:$DZ1261,1,Rules!$H$8),"")&amp;"")</f>
        <v/>
      </c>
      <c r="F1262">
        <f>IF(A1262="","",IFERROR(INDEX(Crawl!$A1261:$DZ1261,1,Rules!$H$9),""))</f>
        <v/>
      </c>
      <c r="G1262">
        <f>IF(A1262="","",IFERROR(INDEX(Crawl!$A1261:$DZ1261,1,Rules!$H$10),""))</f>
        <v/>
      </c>
      <c r="H1262">
        <f>IF(A1262="","",IFERROR(INDEX(Crawl!$A1261:$DZ1261,1,Rules!$H$12),""))</f>
        <v/>
      </c>
      <c r="I1262">
        <f>IF(A1262="","",IF(AND(N(H1262)&gt;0,IFERROR(INDEX(Crawl!$A1261:$DZ1261,1,Rules!$H$11),"")&amp;""&lt;&gt;""),IFERROR(INDEX(Crawl!$A1261:$DZ1261,1,Rules!$H$11),"")&amp;"",IF(AND(ISNUMBER(J1262),N(J1262)&gt;=Rules!$B$12,IFERROR(INDEX(Crawl!$A1261:$DZ1261,1,Rules!$H$13),"")&amp;""&lt;&gt;""),IFERROR(INDEX(Crawl!$A1261:$DZ1261,1,Rules!$H$13),"")&amp;"","")))</f>
        <v/>
      </c>
      <c r="J1262" s="19">
        <f>IF(A1262="","",IF(IFERROR(INDEX(Crawl!$A1261:$DZ1261,1,Rules!$H$14),"")&amp;""="","",IFERROR(INDEX(Crawl!$A1261:$DZ1261,1,Rules!$H$14),"")))</f>
        <v/>
      </c>
      <c r="K1262">
        <f>IF(A1262="","",IFERROR(SUMIFS('GSC current'!$J$2:$J$2001,'GSC current'!$I$2:$I$2001,B1262),0))</f>
        <v/>
      </c>
      <c r="L1262">
        <f>IF(A1262="","",IFERROR(SUMIFS('GSC current'!$K$2:$K$2001,'GSC current'!$I$2:$I$2001,B1262),0))</f>
        <v/>
      </c>
      <c r="M1262" s="20">
        <f>IF(A1262="","",IF(N(L1262)&gt;0,K1262/L1262,""))</f>
        <v/>
      </c>
      <c r="N1262" s="21">
        <f>IF(A1262="","",IF(N(L1262)&gt;0,SUMIFS('GSC current'!$L$2:$L$2001,'GSC current'!$I$2:$I$2001,B1262)/L1262,""))</f>
        <v/>
      </c>
      <c r="O1262">
        <f>IF(A1262="","",IFERROR(SUMIFS('GSC previous'!$J$2:$J$2001,'GSC previous'!$I$2:$I$2001,B1262),0))</f>
        <v/>
      </c>
      <c r="P1262" s="22">
        <f>IF(A1262="","",IF(N(O1262)&gt;0,(K1262-O1262)/O1262,""))</f>
        <v/>
      </c>
      <c r="Q1262">
        <f>IF(A1262="","",IFERROR(SUMIFS(GA4!$P$2:$P$2001,GA4!$O$2:$O$2001,B1262),0))</f>
        <v/>
      </c>
      <c r="R1262" s="23">
        <f>IF(A1262="","",IF(N(Q1262)&gt;0,SUMIFS(GA4!$Q$2:$Q$2001,GA4!$O$2:$O$2001,B1262)/Q1262,""))</f>
        <v/>
      </c>
      <c r="S1262">
        <f>IF(A1262="","",IFERROR(SUMIFS(GA4!$R$2:$R$2001,GA4!$O$2:$O$2001,B1262),0))</f>
        <v/>
      </c>
      <c r="T1262">
        <f>IF(A1262="","",IF(AND(ISNUMBER(F1262),LEFT(C1262&amp;"",1)="2"),IF(F1262&lt;Rules!$B$9,"Yes","No"),"No"))</f>
        <v/>
      </c>
      <c r="U1262">
        <f>IF(A1262="","",IF(AND(N(O1262)&gt;=Rules!$B$8,ISNUMBER(P1262)),IF(P1262&lt;=-Rules!$B$7,"Yes","No"),"No"))</f>
        <v/>
      </c>
      <c r="V1262">
        <f>IF(A1262="","",IF(AND(N(L1262)&gt;=Rules!$B$6,ISNUMBER(N1262)),IF(AND(N1262&gt;=Rules!$B$10,N1262&lt;=Rules!$B$11),"Yes","No"),"No"))</f>
        <v/>
      </c>
      <c r="W1262">
        <f>IF(A1262="","",IF(I1262&lt;&gt;"","Yes","No"))</f>
        <v/>
      </c>
      <c r="X1262">
        <f>IF(I1262="","",IF(SUMIFS($K$3:$K$2002,$A$3:$A$2002,SUBSTITUTE(SUBSTITUTE(I1262,"?","~?"),"*","~*"))&gt;N(K1262),"Yes","No"))</f>
        <v/>
      </c>
      <c r="Y1262">
        <f>IF(A1262="","",IF(N(S1262)&gt;0,"Yes","No"))</f>
        <v/>
      </c>
      <c r="Z1262">
        <f>IF(A1262="","",IF(AND(N(K1262)&lt;Rules!$B$5,N(L1262)&lt;Rules!$B$6,N(Q1262)&lt;Rules!$B$13,Y1262="No"),"Yes","No"))</f>
        <v/>
      </c>
      <c r="AA1262">
        <f>IF(A1262="","",IF(LEFT(C1262&amp;"",1)="3","Redirect",IF(OR(LEFT(C1262&amp;"",1)="4",LEFT(C1262&amp;"",1)="5"),IF(OR(N(K1262)&gt;0,N(AC1262)&gt;=Rules!$B$14),"Redirect","Prune"),IF(D1262="Non-Indexable","Keep",IF(AND(W1262="Yes",X1262="Yes",Y1262="No"),"Merge",IF(OR(U1262="Yes",V1262="Yes",AND(T1262="Yes",N(L1262)&gt;=Rules!$B$6)),"Update",IF(Z1262="Yes",IF(N(AC1262)&gt;=Rules!$B$14,"Redirect","Prune"),"Keep")))))))</f>
        <v/>
      </c>
      <c r="AB1262">
        <f>IF(A1262="","",IF(LEFT(C1262&amp;"",1)="3","Already redirects ("&amp;C1262&amp;"). Update internal links to point at the final URL.",IF(OR(LEFT(C1262&amp;"",1)="4",LEFT(C1262&amp;"",1)="5"),IF(AA1262="Redirect","Returns "&amp;C1262&amp;" but still has "&amp;N(K1262)&amp;" clicks and "&amp;N(AC1262)&amp;" referring domains. 301 it to the closest live page.","Returns "&amp;C1262&amp;" with no clicks or links. Remove internal links and let it 404 or 410."),IF(D1262="Non-Indexable","Non-indexable ("&amp;E1262&amp;"). Keep if that is intentional; otherwise fix the canonical or noindex.",IF(AA1262="Merge","Overlaps with "&amp;I1262&amp;IF(N(J1262)&gt;0," (similarity "&amp;TEXT(J1262,"0.00")&amp;")","")&amp;", which gets more clicks. Merge the useful parts into it and 301 this URL.",IF(AA1262="Update",MID(IF(U1262="Yes","; Clicks down "&amp;TEXT(-P1262,"0%")&amp;" on the previous period","")&amp;IF(V1262="Yes","; Average position "&amp;TEXT(N1262,"0.0")&amp;" on "&amp;TEXT(L1262,"#,##0")&amp;" impressions (striking distance)","")&amp;IF(AND(T1262="Yes",N(L1262)&gt;=Rules!$B$6),"; Thin ("&amp;F1262&amp;" words) but has search demand",""),3,400),IF(AA1262="Prune","Low value: "&amp;N(K1262)&amp;" clicks, "&amp;N(L1262)&amp;" impressions, "&amp;N(Q1262)&amp;" sessions, no key events. Remove or noindex it and update internal links.",IF(AA1262="Redirect","Low value but "&amp;N(AC1262)&amp;" referring domains. 301 it to the closest relevant page to keep those links.",IF(AND(Z1262="No",Y1262="Yes",N(K1262)&lt;Rules!$B$5),"Low search traffic but it converts (key events: "&amp;S1262&amp;"). Keep it and link to it.",IF(W1262="Yes","Stronger than the page it overlaps ("&amp;I1262&amp;"). Keep; merge that page into this one.","Healthy: "&amp;N(K1262)&amp;" clicks"&amp;IF(ISNUMBER(N1262),", average position "&amp;TEXT(N1262,"0.0"),"")&amp;". Keep and monitor."))))))))))</f>
        <v/>
      </c>
      <c r="AE1262">
        <f>IF(A1262="","",IF(AD1262&lt;&gt;"",AD1262,AA1262))</f>
        <v/>
      </c>
    </row>
    <row r="1263">
      <c r="A1263">
        <f>IF(Crawl!A1262="","",Crawl!A1262)</f>
        <v/>
      </c>
      <c r="B1263">
        <f>IF(A1263="","",Crawl!EC1262)</f>
        <v/>
      </c>
      <c r="C1263">
        <f>IF(A1263="","",IFERROR(INDEX(Crawl!$A1262:$DZ1262,1,Rules!$H$6),""))</f>
        <v/>
      </c>
      <c r="D1263">
        <f>IF(A1263="","",IFERROR(INDEX(Crawl!$A1262:$DZ1262,1,Rules!$H$7),"")&amp;"")</f>
        <v/>
      </c>
      <c r="E1263">
        <f>IF(A1263="","",IFERROR(INDEX(Crawl!$A1262:$DZ1262,1,Rules!$H$8),"")&amp;"")</f>
        <v/>
      </c>
      <c r="F1263">
        <f>IF(A1263="","",IFERROR(INDEX(Crawl!$A1262:$DZ1262,1,Rules!$H$9),""))</f>
        <v/>
      </c>
      <c r="G1263">
        <f>IF(A1263="","",IFERROR(INDEX(Crawl!$A1262:$DZ1262,1,Rules!$H$10),""))</f>
        <v/>
      </c>
      <c r="H1263">
        <f>IF(A1263="","",IFERROR(INDEX(Crawl!$A1262:$DZ1262,1,Rules!$H$12),""))</f>
        <v/>
      </c>
      <c r="I1263">
        <f>IF(A1263="","",IF(AND(N(H1263)&gt;0,IFERROR(INDEX(Crawl!$A1262:$DZ1262,1,Rules!$H$11),"")&amp;""&lt;&gt;""),IFERROR(INDEX(Crawl!$A1262:$DZ1262,1,Rules!$H$11),"")&amp;"",IF(AND(ISNUMBER(J1263),N(J1263)&gt;=Rules!$B$12,IFERROR(INDEX(Crawl!$A1262:$DZ1262,1,Rules!$H$13),"")&amp;""&lt;&gt;""),IFERROR(INDEX(Crawl!$A1262:$DZ1262,1,Rules!$H$13),"")&amp;"","")))</f>
        <v/>
      </c>
      <c r="J1263" s="19">
        <f>IF(A1263="","",IF(IFERROR(INDEX(Crawl!$A1262:$DZ1262,1,Rules!$H$14),"")&amp;""="","",IFERROR(INDEX(Crawl!$A1262:$DZ1262,1,Rules!$H$14),"")))</f>
        <v/>
      </c>
      <c r="K1263">
        <f>IF(A1263="","",IFERROR(SUMIFS('GSC current'!$J$2:$J$2001,'GSC current'!$I$2:$I$2001,B1263),0))</f>
        <v/>
      </c>
      <c r="L1263">
        <f>IF(A1263="","",IFERROR(SUMIFS('GSC current'!$K$2:$K$2001,'GSC current'!$I$2:$I$2001,B1263),0))</f>
        <v/>
      </c>
      <c r="M1263" s="20">
        <f>IF(A1263="","",IF(N(L1263)&gt;0,K1263/L1263,""))</f>
        <v/>
      </c>
      <c r="N1263" s="21">
        <f>IF(A1263="","",IF(N(L1263)&gt;0,SUMIFS('GSC current'!$L$2:$L$2001,'GSC current'!$I$2:$I$2001,B1263)/L1263,""))</f>
        <v/>
      </c>
      <c r="O1263">
        <f>IF(A1263="","",IFERROR(SUMIFS('GSC previous'!$J$2:$J$2001,'GSC previous'!$I$2:$I$2001,B1263),0))</f>
        <v/>
      </c>
      <c r="P1263" s="22">
        <f>IF(A1263="","",IF(N(O1263)&gt;0,(K1263-O1263)/O1263,""))</f>
        <v/>
      </c>
      <c r="Q1263">
        <f>IF(A1263="","",IFERROR(SUMIFS(GA4!$P$2:$P$2001,GA4!$O$2:$O$2001,B1263),0))</f>
        <v/>
      </c>
      <c r="R1263" s="23">
        <f>IF(A1263="","",IF(N(Q1263)&gt;0,SUMIFS(GA4!$Q$2:$Q$2001,GA4!$O$2:$O$2001,B1263)/Q1263,""))</f>
        <v/>
      </c>
      <c r="S1263">
        <f>IF(A1263="","",IFERROR(SUMIFS(GA4!$R$2:$R$2001,GA4!$O$2:$O$2001,B1263),0))</f>
        <v/>
      </c>
      <c r="T1263">
        <f>IF(A1263="","",IF(AND(ISNUMBER(F1263),LEFT(C1263&amp;"",1)="2"),IF(F1263&lt;Rules!$B$9,"Yes","No"),"No"))</f>
        <v/>
      </c>
      <c r="U1263">
        <f>IF(A1263="","",IF(AND(N(O1263)&gt;=Rules!$B$8,ISNUMBER(P1263)),IF(P1263&lt;=-Rules!$B$7,"Yes","No"),"No"))</f>
        <v/>
      </c>
      <c r="V1263">
        <f>IF(A1263="","",IF(AND(N(L1263)&gt;=Rules!$B$6,ISNUMBER(N1263)),IF(AND(N1263&gt;=Rules!$B$10,N1263&lt;=Rules!$B$11),"Yes","No"),"No"))</f>
        <v/>
      </c>
      <c r="W1263">
        <f>IF(A1263="","",IF(I1263&lt;&gt;"","Yes","No"))</f>
        <v/>
      </c>
      <c r="X1263">
        <f>IF(I1263="","",IF(SUMIFS($K$3:$K$2002,$A$3:$A$2002,SUBSTITUTE(SUBSTITUTE(I1263,"?","~?"),"*","~*"))&gt;N(K1263),"Yes","No"))</f>
        <v/>
      </c>
      <c r="Y1263">
        <f>IF(A1263="","",IF(N(S1263)&gt;0,"Yes","No"))</f>
        <v/>
      </c>
      <c r="Z1263">
        <f>IF(A1263="","",IF(AND(N(K1263)&lt;Rules!$B$5,N(L1263)&lt;Rules!$B$6,N(Q1263)&lt;Rules!$B$13,Y1263="No"),"Yes","No"))</f>
        <v/>
      </c>
      <c r="AA1263">
        <f>IF(A1263="","",IF(LEFT(C1263&amp;"",1)="3","Redirect",IF(OR(LEFT(C1263&amp;"",1)="4",LEFT(C1263&amp;"",1)="5"),IF(OR(N(K1263)&gt;0,N(AC1263)&gt;=Rules!$B$14),"Redirect","Prune"),IF(D1263="Non-Indexable","Keep",IF(AND(W1263="Yes",X1263="Yes",Y1263="No"),"Merge",IF(OR(U1263="Yes",V1263="Yes",AND(T1263="Yes",N(L1263)&gt;=Rules!$B$6)),"Update",IF(Z1263="Yes",IF(N(AC1263)&gt;=Rules!$B$14,"Redirect","Prune"),"Keep")))))))</f>
        <v/>
      </c>
      <c r="AB1263">
        <f>IF(A1263="","",IF(LEFT(C1263&amp;"",1)="3","Already redirects ("&amp;C1263&amp;"). Update internal links to point at the final URL.",IF(OR(LEFT(C1263&amp;"",1)="4",LEFT(C1263&amp;"",1)="5"),IF(AA1263="Redirect","Returns "&amp;C1263&amp;" but still has "&amp;N(K1263)&amp;" clicks and "&amp;N(AC1263)&amp;" referring domains. 301 it to the closest live page.","Returns "&amp;C1263&amp;" with no clicks or links. Remove internal links and let it 404 or 410."),IF(D1263="Non-Indexable","Non-indexable ("&amp;E1263&amp;"). Keep if that is intentional; otherwise fix the canonical or noindex.",IF(AA1263="Merge","Overlaps with "&amp;I1263&amp;IF(N(J1263)&gt;0," (similarity "&amp;TEXT(J1263,"0.00")&amp;")","")&amp;", which gets more clicks. Merge the useful parts into it and 301 this URL.",IF(AA1263="Update",MID(IF(U1263="Yes","; Clicks down "&amp;TEXT(-P1263,"0%")&amp;" on the previous period","")&amp;IF(V1263="Yes","; Average position "&amp;TEXT(N1263,"0.0")&amp;" on "&amp;TEXT(L1263,"#,##0")&amp;" impressions (striking distance)","")&amp;IF(AND(T1263="Yes",N(L1263)&gt;=Rules!$B$6),"; Thin ("&amp;F1263&amp;" words) but has search demand",""),3,400),IF(AA1263="Prune","Low value: "&amp;N(K1263)&amp;" clicks, "&amp;N(L1263)&amp;" impressions, "&amp;N(Q1263)&amp;" sessions, no key events. Remove or noindex it and update internal links.",IF(AA1263="Redirect","Low value but "&amp;N(AC1263)&amp;" referring domains. 301 it to the closest relevant page to keep those links.",IF(AND(Z1263="No",Y1263="Yes",N(K1263)&lt;Rules!$B$5),"Low search traffic but it converts (key events: "&amp;S1263&amp;"). Keep it and link to it.",IF(W1263="Yes","Stronger than the page it overlaps ("&amp;I1263&amp;"). Keep; merge that page into this one.","Healthy: "&amp;N(K1263)&amp;" clicks"&amp;IF(ISNUMBER(N1263),", average position "&amp;TEXT(N1263,"0.0"),"")&amp;". Keep and monitor."))))))))))</f>
        <v/>
      </c>
      <c r="AE1263">
        <f>IF(A1263="","",IF(AD1263&lt;&gt;"",AD1263,AA1263))</f>
        <v/>
      </c>
    </row>
    <row r="1264">
      <c r="A1264">
        <f>IF(Crawl!A1263="","",Crawl!A1263)</f>
        <v/>
      </c>
      <c r="B1264">
        <f>IF(A1264="","",Crawl!EC1263)</f>
        <v/>
      </c>
      <c r="C1264">
        <f>IF(A1264="","",IFERROR(INDEX(Crawl!$A1263:$DZ1263,1,Rules!$H$6),""))</f>
        <v/>
      </c>
      <c r="D1264">
        <f>IF(A1264="","",IFERROR(INDEX(Crawl!$A1263:$DZ1263,1,Rules!$H$7),"")&amp;"")</f>
        <v/>
      </c>
      <c r="E1264">
        <f>IF(A1264="","",IFERROR(INDEX(Crawl!$A1263:$DZ1263,1,Rules!$H$8),"")&amp;"")</f>
        <v/>
      </c>
      <c r="F1264">
        <f>IF(A1264="","",IFERROR(INDEX(Crawl!$A1263:$DZ1263,1,Rules!$H$9),""))</f>
        <v/>
      </c>
      <c r="G1264">
        <f>IF(A1264="","",IFERROR(INDEX(Crawl!$A1263:$DZ1263,1,Rules!$H$10),""))</f>
        <v/>
      </c>
      <c r="H1264">
        <f>IF(A1264="","",IFERROR(INDEX(Crawl!$A1263:$DZ1263,1,Rules!$H$12),""))</f>
        <v/>
      </c>
      <c r="I1264">
        <f>IF(A1264="","",IF(AND(N(H1264)&gt;0,IFERROR(INDEX(Crawl!$A1263:$DZ1263,1,Rules!$H$11),"")&amp;""&lt;&gt;""),IFERROR(INDEX(Crawl!$A1263:$DZ1263,1,Rules!$H$11),"")&amp;"",IF(AND(ISNUMBER(J1264),N(J1264)&gt;=Rules!$B$12,IFERROR(INDEX(Crawl!$A1263:$DZ1263,1,Rules!$H$13),"")&amp;""&lt;&gt;""),IFERROR(INDEX(Crawl!$A1263:$DZ1263,1,Rules!$H$13),"")&amp;"","")))</f>
        <v/>
      </c>
      <c r="J1264" s="19">
        <f>IF(A1264="","",IF(IFERROR(INDEX(Crawl!$A1263:$DZ1263,1,Rules!$H$14),"")&amp;""="","",IFERROR(INDEX(Crawl!$A1263:$DZ1263,1,Rules!$H$14),"")))</f>
        <v/>
      </c>
      <c r="K1264">
        <f>IF(A1264="","",IFERROR(SUMIFS('GSC current'!$J$2:$J$2001,'GSC current'!$I$2:$I$2001,B1264),0))</f>
        <v/>
      </c>
      <c r="L1264">
        <f>IF(A1264="","",IFERROR(SUMIFS('GSC current'!$K$2:$K$2001,'GSC current'!$I$2:$I$2001,B1264),0))</f>
        <v/>
      </c>
      <c r="M1264" s="20">
        <f>IF(A1264="","",IF(N(L1264)&gt;0,K1264/L1264,""))</f>
        <v/>
      </c>
      <c r="N1264" s="21">
        <f>IF(A1264="","",IF(N(L1264)&gt;0,SUMIFS('GSC current'!$L$2:$L$2001,'GSC current'!$I$2:$I$2001,B1264)/L1264,""))</f>
        <v/>
      </c>
      <c r="O1264">
        <f>IF(A1264="","",IFERROR(SUMIFS('GSC previous'!$J$2:$J$2001,'GSC previous'!$I$2:$I$2001,B1264),0))</f>
        <v/>
      </c>
      <c r="P1264" s="22">
        <f>IF(A1264="","",IF(N(O1264)&gt;0,(K1264-O1264)/O1264,""))</f>
        <v/>
      </c>
      <c r="Q1264">
        <f>IF(A1264="","",IFERROR(SUMIFS(GA4!$P$2:$P$2001,GA4!$O$2:$O$2001,B1264),0))</f>
        <v/>
      </c>
      <c r="R1264" s="23">
        <f>IF(A1264="","",IF(N(Q1264)&gt;0,SUMIFS(GA4!$Q$2:$Q$2001,GA4!$O$2:$O$2001,B1264)/Q1264,""))</f>
        <v/>
      </c>
      <c r="S1264">
        <f>IF(A1264="","",IFERROR(SUMIFS(GA4!$R$2:$R$2001,GA4!$O$2:$O$2001,B1264),0))</f>
        <v/>
      </c>
      <c r="T1264">
        <f>IF(A1264="","",IF(AND(ISNUMBER(F1264),LEFT(C1264&amp;"",1)="2"),IF(F1264&lt;Rules!$B$9,"Yes","No"),"No"))</f>
        <v/>
      </c>
      <c r="U1264">
        <f>IF(A1264="","",IF(AND(N(O1264)&gt;=Rules!$B$8,ISNUMBER(P1264)),IF(P1264&lt;=-Rules!$B$7,"Yes","No"),"No"))</f>
        <v/>
      </c>
      <c r="V1264">
        <f>IF(A1264="","",IF(AND(N(L1264)&gt;=Rules!$B$6,ISNUMBER(N1264)),IF(AND(N1264&gt;=Rules!$B$10,N1264&lt;=Rules!$B$11),"Yes","No"),"No"))</f>
        <v/>
      </c>
      <c r="W1264">
        <f>IF(A1264="","",IF(I1264&lt;&gt;"","Yes","No"))</f>
        <v/>
      </c>
      <c r="X1264">
        <f>IF(I1264="","",IF(SUMIFS($K$3:$K$2002,$A$3:$A$2002,SUBSTITUTE(SUBSTITUTE(I1264,"?","~?"),"*","~*"))&gt;N(K1264),"Yes","No"))</f>
        <v/>
      </c>
      <c r="Y1264">
        <f>IF(A1264="","",IF(N(S1264)&gt;0,"Yes","No"))</f>
        <v/>
      </c>
      <c r="Z1264">
        <f>IF(A1264="","",IF(AND(N(K1264)&lt;Rules!$B$5,N(L1264)&lt;Rules!$B$6,N(Q1264)&lt;Rules!$B$13,Y1264="No"),"Yes","No"))</f>
        <v/>
      </c>
      <c r="AA1264">
        <f>IF(A1264="","",IF(LEFT(C1264&amp;"",1)="3","Redirect",IF(OR(LEFT(C1264&amp;"",1)="4",LEFT(C1264&amp;"",1)="5"),IF(OR(N(K1264)&gt;0,N(AC1264)&gt;=Rules!$B$14),"Redirect","Prune"),IF(D1264="Non-Indexable","Keep",IF(AND(W1264="Yes",X1264="Yes",Y1264="No"),"Merge",IF(OR(U1264="Yes",V1264="Yes",AND(T1264="Yes",N(L1264)&gt;=Rules!$B$6)),"Update",IF(Z1264="Yes",IF(N(AC1264)&gt;=Rules!$B$14,"Redirect","Prune"),"Keep")))))))</f>
        <v/>
      </c>
      <c r="AB1264">
        <f>IF(A1264="","",IF(LEFT(C1264&amp;"",1)="3","Already redirects ("&amp;C1264&amp;"). Update internal links to point at the final URL.",IF(OR(LEFT(C1264&amp;"",1)="4",LEFT(C1264&amp;"",1)="5"),IF(AA1264="Redirect","Returns "&amp;C1264&amp;" but still has "&amp;N(K1264)&amp;" clicks and "&amp;N(AC1264)&amp;" referring domains. 301 it to the closest live page.","Returns "&amp;C1264&amp;" with no clicks or links. Remove internal links and let it 404 or 410."),IF(D1264="Non-Indexable","Non-indexable ("&amp;E1264&amp;"). Keep if that is intentional; otherwise fix the canonical or noindex.",IF(AA1264="Merge","Overlaps with "&amp;I1264&amp;IF(N(J1264)&gt;0," (similarity "&amp;TEXT(J1264,"0.00")&amp;")","")&amp;", which gets more clicks. Merge the useful parts into it and 301 this URL.",IF(AA1264="Update",MID(IF(U1264="Yes","; Clicks down "&amp;TEXT(-P1264,"0%")&amp;" on the previous period","")&amp;IF(V1264="Yes","; Average position "&amp;TEXT(N1264,"0.0")&amp;" on "&amp;TEXT(L1264,"#,##0")&amp;" impressions (striking distance)","")&amp;IF(AND(T1264="Yes",N(L1264)&gt;=Rules!$B$6),"; Thin ("&amp;F1264&amp;" words) but has search demand",""),3,400),IF(AA1264="Prune","Low value: "&amp;N(K1264)&amp;" clicks, "&amp;N(L1264)&amp;" impressions, "&amp;N(Q1264)&amp;" sessions, no key events. Remove or noindex it and update internal links.",IF(AA1264="Redirect","Low value but "&amp;N(AC1264)&amp;" referring domains. 301 it to the closest relevant page to keep those links.",IF(AND(Z1264="No",Y1264="Yes",N(K1264)&lt;Rules!$B$5),"Low search traffic but it converts (key events: "&amp;S1264&amp;"). Keep it and link to it.",IF(W1264="Yes","Stronger than the page it overlaps ("&amp;I1264&amp;"). Keep; merge that page into this one.","Healthy: "&amp;N(K1264)&amp;" clicks"&amp;IF(ISNUMBER(N1264),", average position "&amp;TEXT(N1264,"0.0"),"")&amp;". Keep and monitor."))))))))))</f>
        <v/>
      </c>
      <c r="AE1264">
        <f>IF(A1264="","",IF(AD1264&lt;&gt;"",AD1264,AA1264))</f>
        <v/>
      </c>
    </row>
    <row r="1265">
      <c r="A1265">
        <f>IF(Crawl!A1264="","",Crawl!A1264)</f>
        <v/>
      </c>
      <c r="B1265">
        <f>IF(A1265="","",Crawl!EC1264)</f>
        <v/>
      </c>
      <c r="C1265">
        <f>IF(A1265="","",IFERROR(INDEX(Crawl!$A1264:$DZ1264,1,Rules!$H$6),""))</f>
        <v/>
      </c>
      <c r="D1265">
        <f>IF(A1265="","",IFERROR(INDEX(Crawl!$A1264:$DZ1264,1,Rules!$H$7),"")&amp;"")</f>
        <v/>
      </c>
      <c r="E1265">
        <f>IF(A1265="","",IFERROR(INDEX(Crawl!$A1264:$DZ1264,1,Rules!$H$8),"")&amp;"")</f>
        <v/>
      </c>
      <c r="F1265">
        <f>IF(A1265="","",IFERROR(INDEX(Crawl!$A1264:$DZ1264,1,Rules!$H$9),""))</f>
        <v/>
      </c>
      <c r="G1265">
        <f>IF(A1265="","",IFERROR(INDEX(Crawl!$A1264:$DZ1264,1,Rules!$H$10),""))</f>
        <v/>
      </c>
      <c r="H1265">
        <f>IF(A1265="","",IFERROR(INDEX(Crawl!$A1264:$DZ1264,1,Rules!$H$12),""))</f>
        <v/>
      </c>
      <c r="I1265">
        <f>IF(A1265="","",IF(AND(N(H1265)&gt;0,IFERROR(INDEX(Crawl!$A1264:$DZ1264,1,Rules!$H$11),"")&amp;""&lt;&gt;""),IFERROR(INDEX(Crawl!$A1264:$DZ1264,1,Rules!$H$11),"")&amp;"",IF(AND(ISNUMBER(J1265),N(J1265)&gt;=Rules!$B$12,IFERROR(INDEX(Crawl!$A1264:$DZ1264,1,Rules!$H$13),"")&amp;""&lt;&gt;""),IFERROR(INDEX(Crawl!$A1264:$DZ1264,1,Rules!$H$13),"")&amp;"","")))</f>
        <v/>
      </c>
      <c r="J1265" s="19">
        <f>IF(A1265="","",IF(IFERROR(INDEX(Crawl!$A1264:$DZ1264,1,Rules!$H$14),"")&amp;""="","",IFERROR(INDEX(Crawl!$A1264:$DZ1264,1,Rules!$H$14),"")))</f>
        <v/>
      </c>
      <c r="K1265">
        <f>IF(A1265="","",IFERROR(SUMIFS('GSC current'!$J$2:$J$2001,'GSC current'!$I$2:$I$2001,B1265),0))</f>
        <v/>
      </c>
      <c r="L1265">
        <f>IF(A1265="","",IFERROR(SUMIFS('GSC current'!$K$2:$K$2001,'GSC current'!$I$2:$I$2001,B1265),0))</f>
        <v/>
      </c>
      <c r="M1265" s="20">
        <f>IF(A1265="","",IF(N(L1265)&gt;0,K1265/L1265,""))</f>
        <v/>
      </c>
      <c r="N1265" s="21">
        <f>IF(A1265="","",IF(N(L1265)&gt;0,SUMIFS('GSC current'!$L$2:$L$2001,'GSC current'!$I$2:$I$2001,B1265)/L1265,""))</f>
        <v/>
      </c>
      <c r="O1265">
        <f>IF(A1265="","",IFERROR(SUMIFS('GSC previous'!$J$2:$J$2001,'GSC previous'!$I$2:$I$2001,B1265),0))</f>
        <v/>
      </c>
      <c r="P1265" s="22">
        <f>IF(A1265="","",IF(N(O1265)&gt;0,(K1265-O1265)/O1265,""))</f>
        <v/>
      </c>
      <c r="Q1265">
        <f>IF(A1265="","",IFERROR(SUMIFS(GA4!$P$2:$P$2001,GA4!$O$2:$O$2001,B1265),0))</f>
        <v/>
      </c>
      <c r="R1265" s="23">
        <f>IF(A1265="","",IF(N(Q1265)&gt;0,SUMIFS(GA4!$Q$2:$Q$2001,GA4!$O$2:$O$2001,B1265)/Q1265,""))</f>
        <v/>
      </c>
      <c r="S1265">
        <f>IF(A1265="","",IFERROR(SUMIFS(GA4!$R$2:$R$2001,GA4!$O$2:$O$2001,B1265),0))</f>
        <v/>
      </c>
      <c r="T1265">
        <f>IF(A1265="","",IF(AND(ISNUMBER(F1265),LEFT(C1265&amp;"",1)="2"),IF(F1265&lt;Rules!$B$9,"Yes","No"),"No"))</f>
        <v/>
      </c>
      <c r="U1265">
        <f>IF(A1265="","",IF(AND(N(O1265)&gt;=Rules!$B$8,ISNUMBER(P1265)),IF(P1265&lt;=-Rules!$B$7,"Yes","No"),"No"))</f>
        <v/>
      </c>
      <c r="V1265">
        <f>IF(A1265="","",IF(AND(N(L1265)&gt;=Rules!$B$6,ISNUMBER(N1265)),IF(AND(N1265&gt;=Rules!$B$10,N1265&lt;=Rules!$B$11),"Yes","No"),"No"))</f>
        <v/>
      </c>
      <c r="W1265">
        <f>IF(A1265="","",IF(I1265&lt;&gt;"","Yes","No"))</f>
        <v/>
      </c>
      <c r="X1265">
        <f>IF(I1265="","",IF(SUMIFS($K$3:$K$2002,$A$3:$A$2002,SUBSTITUTE(SUBSTITUTE(I1265,"?","~?"),"*","~*"))&gt;N(K1265),"Yes","No"))</f>
        <v/>
      </c>
      <c r="Y1265">
        <f>IF(A1265="","",IF(N(S1265)&gt;0,"Yes","No"))</f>
        <v/>
      </c>
      <c r="Z1265">
        <f>IF(A1265="","",IF(AND(N(K1265)&lt;Rules!$B$5,N(L1265)&lt;Rules!$B$6,N(Q1265)&lt;Rules!$B$13,Y1265="No"),"Yes","No"))</f>
        <v/>
      </c>
      <c r="AA1265">
        <f>IF(A1265="","",IF(LEFT(C1265&amp;"",1)="3","Redirect",IF(OR(LEFT(C1265&amp;"",1)="4",LEFT(C1265&amp;"",1)="5"),IF(OR(N(K1265)&gt;0,N(AC1265)&gt;=Rules!$B$14),"Redirect","Prune"),IF(D1265="Non-Indexable","Keep",IF(AND(W1265="Yes",X1265="Yes",Y1265="No"),"Merge",IF(OR(U1265="Yes",V1265="Yes",AND(T1265="Yes",N(L1265)&gt;=Rules!$B$6)),"Update",IF(Z1265="Yes",IF(N(AC1265)&gt;=Rules!$B$14,"Redirect","Prune"),"Keep")))))))</f>
        <v/>
      </c>
      <c r="AB1265">
        <f>IF(A1265="","",IF(LEFT(C1265&amp;"",1)="3","Already redirects ("&amp;C1265&amp;"). Update internal links to point at the final URL.",IF(OR(LEFT(C1265&amp;"",1)="4",LEFT(C1265&amp;"",1)="5"),IF(AA1265="Redirect","Returns "&amp;C1265&amp;" but still has "&amp;N(K1265)&amp;" clicks and "&amp;N(AC1265)&amp;" referring domains. 301 it to the closest live page.","Returns "&amp;C1265&amp;" with no clicks or links. Remove internal links and let it 404 or 410."),IF(D1265="Non-Indexable","Non-indexable ("&amp;E1265&amp;"). Keep if that is intentional; otherwise fix the canonical or noindex.",IF(AA1265="Merge","Overlaps with "&amp;I1265&amp;IF(N(J1265)&gt;0," (similarity "&amp;TEXT(J1265,"0.00")&amp;")","")&amp;", which gets more clicks. Merge the useful parts into it and 301 this URL.",IF(AA1265="Update",MID(IF(U1265="Yes","; Clicks down "&amp;TEXT(-P1265,"0%")&amp;" on the previous period","")&amp;IF(V1265="Yes","; Average position "&amp;TEXT(N1265,"0.0")&amp;" on "&amp;TEXT(L1265,"#,##0")&amp;" impressions (striking distance)","")&amp;IF(AND(T1265="Yes",N(L1265)&gt;=Rules!$B$6),"; Thin ("&amp;F1265&amp;" words) but has search demand",""),3,400),IF(AA1265="Prune","Low value: "&amp;N(K1265)&amp;" clicks, "&amp;N(L1265)&amp;" impressions, "&amp;N(Q1265)&amp;" sessions, no key events. Remove or noindex it and update internal links.",IF(AA1265="Redirect","Low value but "&amp;N(AC1265)&amp;" referring domains. 301 it to the closest relevant page to keep those links.",IF(AND(Z1265="No",Y1265="Yes",N(K1265)&lt;Rules!$B$5),"Low search traffic but it converts (key events: "&amp;S1265&amp;"). Keep it and link to it.",IF(W1265="Yes","Stronger than the page it overlaps ("&amp;I1265&amp;"). Keep; merge that page into this one.","Healthy: "&amp;N(K1265)&amp;" clicks"&amp;IF(ISNUMBER(N1265),", average position "&amp;TEXT(N1265,"0.0"),"")&amp;". Keep and monitor."))))))))))</f>
        <v/>
      </c>
      <c r="AE1265">
        <f>IF(A1265="","",IF(AD1265&lt;&gt;"",AD1265,AA1265))</f>
        <v/>
      </c>
    </row>
    <row r="1266">
      <c r="A1266">
        <f>IF(Crawl!A1265="","",Crawl!A1265)</f>
        <v/>
      </c>
      <c r="B1266">
        <f>IF(A1266="","",Crawl!EC1265)</f>
        <v/>
      </c>
      <c r="C1266">
        <f>IF(A1266="","",IFERROR(INDEX(Crawl!$A1265:$DZ1265,1,Rules!$H$6),""))</f>
        <v/>
      </c>
      <c r="D1266">
        <f>IF(A1266="","",IFERROR(INDEX(Crawl!$A1265:$DZ1265,1,Rules!$H$7),"")&amp;"")</f>
        <v/>
      </c>
      <c r="E1266">
        <f>IF(A1266="","",IFERROR(INDEX(Crawl!$A1265:$DZ1265,1,Rules!$H$8),"")&amp;"")</f>
        <v/>
      </c>
      <c r="F1266">
        <f>IF(A1266="","",IFERROR(INDEX(Crawl!$A1265:$DZ1265,1,Rules!$H$9),""))</f>
        <v/>
      </c>
      <c r="G1266">
        <f>IF(A1266="","",IFERROR(INDEX(Crawl!$A1265:$DZ1265,1,Rules!$H$10),""))</f>
        <v/>
      </c>
      <c r="H1266">
        <f>IF(A1266="","",IFERROR(INDEX(Crawl!$A1265:$DZ1265,1,Rules!$H$12),""))</f>
        <v/>
      </c>
      <c r="I1266">
        <f>IF(A1266="","",IF(AND(N(H1266)&gt;0,IFERROR(INDEX(Crawl!$A1265:$DZ1265,1,Rules!$H$11),"")&amp;""&lt;&gt;""),IFERROR(INDEX(Crawl!$A1265:$DZ1265,1,Rules!$H$11),"")&amp;"",IF(AND(ISNUMBER(J1266),N(J1266)&gt;=Rules!$B$12,IFERROR(INDEX(Crawl!$A1265:$DZ1265,1,Rules!$H$13),"")&amp;""&lt;&gt;""),IFERROR(INDEX(Crawl!$A1265:$DZ1265,1,Rules!$H$13),"")&amp;"","")))</f>
        <v/>
      </c>
      <c r="J1266" s="19">
        <f>IF(A1266="","",IF(IFERROR(INDEX(Crawl!$A1265:$DZ1265,1,Rules!$H$14),"")&amp;""="","",IFERROR(INDEX(Crawl!$A1265:$DZ1265,1,Rules!$H$14),"")))</f>
        <v/>
      </c>
      <c r="K1266">
        <f>IF(A1266="","",IFERROR(SUMIFS('GSC current'!$J$2:$J$2001,'GSC current'!$I$2:$I$2001,B1266),0))</f>
        <v/>
      </c>
      <c r="L1266">
        <f>IF(A1266="","",IFERROR(SUMIFS('GSC current'!$K$2:$K$2001,'GSC current'!$I$2:$I$2001,B1266),0))</f>
        <v/>
      </c>
      <c r="M1266" s="20">
        <f>IF(A1266="","",IF(N(L1266)&gt;0,K1266/L1266,""))</f>
        <v/>
      </c>
      <c r="N1266" s="21">
        <f>IF(A1266="","",IF(N(L1266)&gt;0,SUMIFS('GSC current'!$L$2:$L$2001,'GSC current'!$I$2:$I$2001,B1266)/L1266,""))</f>
        <v/>
      </c>
      <c r="O1266">
        <f>IF(A1266="","",IFERROR(SUMIFS('GSC previous'!$J$2:$J$2001,'GSC previous'!$I$2:$I$2001,B1266),0))</f>
        <v/>
      </c>
      <c r="P1266" s="22">
        <f>IF(A1266="","",IF(N(O1266)&gt;0,(K1266-O1266)/O1266,""))</f>
        <v/>
      </c>
      <c r="Q1266">
        <f>IF(A1266="","",IFERROR(SUMIFS(GA4!$P$2:$P$2001,GA4!$O$2:$O$2001,B1266),0))</f>
        <v/>
      </c>
      <c r="R1266" s="23">
        <f>IF(A1266="","",IF(N(Q1266)&gt;0,SUMIFS(GA4!$Q$2:$Q$2001,GA4!$O$2:$O$2001,B1266)/Q1266,""))</f>
        <v/>
      </c>
      <c r="S1266">
        <f>IF(A1266="","",IFERROR(SUMIFS(GA4!$R$2:$R$2001,GA4!$O$2:$O$2001,B1266),0))</f>
        <v/>
      </c>
      <c r="T1266">
        <f>IF(A1266="","",IF(AND(ISNUMBER(F1266),LEFT(C1266&amp;"",1)="2"),IF(F1266&lt;Rules!$B$9,"Yes","No"),"No"))</f>
        <v/>
      </c>
      <c r="U1266">
        <f>IF(A1266="","",IF(AND(N(O1266)&gt;=Rules!$B$8,ISNUMBER(P1266)),IF(P1266&lt;=-Rules!$B$7,"Yes","No"),"No"))</f>
        <v/>
      </c>
      <c r="V1266">
        <f>IF(A1266="","",IF(AND(N(L1266)&gt;=Rules!$B$6,ISNUMBER(N1266)),IF(AND(N1266&gt;=Rules!$B$10,N1266&lt;=Rules!$B$11),"Yes","No"),"No"))</f>
        <v/>
      </c>
      <c r="W1266">
        <f>IF(A1266="","",IF(I1266&lt;&gt;"","Yes","No"))</f>
        <v/>
      </c>
      <c r="X1266">
        <f>IF(I1266="","",IF(SUMIFS($K$3:$K$2002,$A$3:$A$2002,SUBSTITUTE(SUBSTITUTE(I1266,"?","~?"),"*","~*"))&gt;N(K1266),"Yes","No"))</f>
        <v/>
      </c>
      <c r="Y1266">
        <f>IF(A1266="","",IF(N(S1266)&gt;0,"Yes","No"))</f>
        <v/>
      </c>
      <c r="Z1266">
        <f>IF(A1266="","",IF(AND(N(K1266)&lt;Rules!$B$5,N(L1266)&lt;Rules!$B$6,N(Q1266)&lt;Rules!$B$13,Y1266="No"),"Yes","No"))</f>
        <v/>
      </c>
      <c r="AA1266">
        <f>IF(A1266="","",IF(LEFT(C1266&amp;"",1)="3","Redirect",IF(OR(LEFT(C1266&amp;"",1)="4",LEFT(C1266&amp;"",1)="5"),IF(OR(N(K1266)&gt;0,N(AC1266)&gt;=Rules!$B$14),"Redirect","Prune"),IF(D1266="Non-Indexable","Keep",IF(AND(W1266="Yes",X1266="Yes",Y1266="No"),"Merge",IF(OR(U1266="Yes",V1266="Yes",AND(T1266="Yes",N(L1266)&gt;=Rules!$B$6)),"Update",IF(Z1266="Yes",IF(N(AC1266)&gt;=Rules!$B$14,"Redirect","Prune"),"Keep")))))))</f>
        <v/>
      </c>
      <c r="AB1266">
        <f>IF(A1266="","",IF(LEFT(C1266&amp;"",1)="3","Already redirects ("&amp;C1266&amp;"). Update internal links to point at the final URL.",IF(OR(LEFT(C1266&amp;"",1)="4",LEFT(C1266&amp;"",1)="5"),IF(AA1266="Redirect","Returns "&amp;C1266&amp;" but still has "&amp;N(K1266)&amp;" clicks and "&amp;N(AC1266)&amp;" referring domains. 301 it to the closest live page.","Returns "&amp;C1266&amp;" with no clicks or links. Remove internal links and let it 404 or 410."),IF(D1266="Non-Indexable","Non-indexable ("&amp;E1266&amp;"). Keep if that is intentional; otherwise fix the canonical or noindex.",IF(AA1266="Merge","Overlaps with "&amp;I1266&amp;IF(N(J1266)&gt;0," (similarity "&amp;TEXT(J1266,"0.00")&amp;")","")&amp;", which gets more clicks. Merge the useful parts into it and 301 this URL.",IF(AA1266="Update",MID(IF(U1266="Yes","; Clicks down "&amp;TEXT(-P1266,"0%")&amp;" on the previous period","")&amp;IF(V1266="Yes","; Average position "&amp;TEXT(N1266,"0.0")&amp;" on "&amp;TEXT(L1266,"#,##0")&amp;" impressions (striking distance)","")&amp;IF(AND(T1266="Yes",N(L1266)&gt;=Rules!$B$6),"; Thin ("&amp;F1266&amp;" words) but has search demand",""),3,400),IF(AA1266="Prune","Low value: "&amp;N(K1266)&amp;" clicks, "&amp;N(L1266)&amp;" impressions, "&amp;N(Q1266)&amp;" sessions, no key events. Remove or noindex it and update internal links.",IF(AA1266="Redirect","Low value but "&amp;N(AC1266)&amp;" referring domains. 301 it to the closest relevant page to keep those links.",IF(AND(Z1266="No",Y1266="Yes",N(K1266)&lt;Rules!$B$5),"Low search traffic but it converts (key events: "&amp;S1266&amp;"). Keep it and link to it.",IF(W1266="Yes","Stronger than the page it overlaps ("&amp;I1266&amp;"). Keep; merge that page into this one.","Healthy: "&amp;N(K1266)&amp;" clicks"&amp;IF(ISNUMBER(N1266),", average position "&amp;TEXT(N1266,"0.0"),"")&amp;". Keep and monitor."))))))))))</f>
        <v/>
      </c>
      <c r="AE1266">
        <f>IF(A1266="","",IF(AD1266&lt;&gt;"",AD1266,AA1266))</f>
        <v/>
      </c>
    </row>
    <row r="1267">
      <c r="A1267">
        <f>IF(Crawl!A1266="","",Crawl!A1266)</f>
        <v/>
      </c>
      <c r="B1267">
        <f>IF(A1267="","",Crawl!EC1266)</f>
        <v/>
      </c>
      <c r="C1267">
        <f>IF(A1267="","",IFERROR(INDEX(Crawl!$A1266:$DZ1266,1,Rules!$H$6),""))</f>
        <v/>
      </c>
      <c r="D1267">
        <f>IF(A1267="","",IFERROR(INDEX(Crawl!$A1266:$DZ1266,1,Rules!$H$7),"")&amp;"")</f>
        <v/>
      </c>
      <c r="E1267">
        <f>IF(A1267="","",IFERROR(INDEX(Crawl!$A1266:$DZ1266,1,Rules!$H$8),"")&amp;"")</f>
        <v/>
      </c>
      <c r="F1267">
        <f>IF(A1267="","",IFERROR(INDEX(Crawl!$A1266:$DZ1266,1,Rules!$H$9),""))</f>
        <v/>
      </c>
      <c r="G1267">
        <f>IF(A1267="","",IFERROR(INDEX(Crawl!$A1266:$DZ1266,1,Rules!$H$10),""))</f>
        <v/>
      </c>
      <c r="H1267">
        <f>IF(A1267="","",IFERROR(INDEX(Crawl!$A1266:$DZ1266,1,Rules!$H$12),""))</f>
        <v/>
      </c>
      <c r="I1267">
        <f>IF(A1267="","",IF(AND(N(H1267)&gt;0,IFERROR(INDEX(Crawl!$A1266:$DZ1266,1,Rules!$H$11),"")&amp;""&lt;&gt;""),IFERROR(INDEX(Crawl!$A1266:$DZ1266,1,Rules!$H$11),"")&amp;"",IF(AND(ISNUMBER(J1267),N(J1267)&gt;=Rules!$B$12,IFERROR(INDEX(Crawl!$A1266:$DZ1266,1,Rules!$H$13),"")&amp;""&lt;&gt;""),IFERROR(INDEX(Crawl!$A1266:$DZ1266,1,Rules!$H$13),"")&amp;"","")))</f>
        <v/>
      </c>
      <c r="J1267" s="19">
        <f>IF(A1267="","",IF(IFERROR(INDEX(Crawl!$A1266:$DZ1266,1,Rules!$H$14),"")&amp;""="","",IFERROR(INDEX(Crawl!$A1266:$DZ1266,1,Rules!$H$14),"")))</f>
        <v/>
      </c>
      <c r="K1267">
        <f>IF(A1267="","",IFERROR(SUMIFS('GSC current'!$J$2:$J$2001,'GSC current'!$I$2:$I$2001,B1267),0))</f>
        <v/>
      </c>
      <c r="L1267">
        <f>IF(A1267="","",IFERROR(SUMIFS('GSC current'!$K$2:$K$2001,'GSC current'!$I$2:$I$2001,B1267),0))</f>
        <v/>
      </c>
      <c r="M1267" s="20">
        <f>IF(A1267="","",IF(N(L1267)&gt;0,K1267/L1267,""))</f>
        <v/>
      </c>
      <c r="N1267" s="21">
        <f>IF(A1267="","",IF(N(L1267)&gt;0,SUMIFS('GSC current'!$L$2:$L$2001,'GSC current'!$I$2:$I$2001,B1267)/L1267,""))</f>
        <v/>
      </c>
      <c r="O1267">
        <f>IF(A1267="","",IFERROR(SUMIFS('GSC previous'!$J$2:$J$2001,'GSC previous'!$I$2:$I$2001,B1267),0))</f>
        <v/>
      </c>
      <c r="P1267" s="22">
        <f>IF(A1267="","",IF(N(O1267)&gt;0,(K1267-O1267)/O1267,""))</f>
        <v/>
      </c>
      <c r="Q1267">
        <f>IF(A1267="","",IFERROR(SUMIFS(GA4!$P$2:$P$2001,GA4!$O$2:$O$2001,B1267),0))</f>
        <v/>
      </c>
      <c r="R1267" s="23">
        <f>IF(A1267="","",IF(N(Q1267)&gt;0,SUMIFS(GA4!$Q$2:$Q$2001,GA4!$O$2:$O$2001,B1267)/Q1267,""))</f>
        <v/>
      </c>
      <c r="S1267">
        <f>IF(A1267="","",IFERROR(SUMIFS(GA4!$R$2:$R$2001,GA4!$O$2:$O$2001,B1267),0))</f>
        <v/>
      </c>
      <c r="T1267">
        <f>IF(A1267="","",IF(AND(ISNUMBER(F1267),LEFT(C1267&amp;"",1)="2"),IF(F1267&lt;Rules!$B$9,"Yes","No"),"No"))</f>
        <v/>
      </c>
      <c r="U1267">
        <f>IF(A1267="","",IF(AND(N(O1267)&gt;=Rules!$B$8,ISNUMBER(P1267)),IF(P1267&lt;=-Rules!$B$7,"Yes","No"),"No"))</f>
        <v/>
      </c>
      <c r="V1267">
        <f>IF(A1267="","",IF(AND(N(L1267)&gt;=Rules!$B$6,ISNUMBER(N1267)),IF(AND(N1267&gt;=Rules!$B$10,N1267&lt;=Rules!$B$11),"Yes","No"),"No"))</f>
        <v/>
      </c>
      <c r="W1267">
        <f>IF(A1267="","",IF(I1267&lt;&gt;"","Yes","No"))</f>
        <v/>
      </c>
      <c r="X1267">
        <f>IF(I1267="","",IF(SUMIFS($K$3:$K$2002,$A$3:$A$2002,SUBSTITUTE(SUBSTITUTE(I1267,"?","~?"),"*","~*"))&gt;N(K1267),"Yes","No"))</f>
        <v/>
      </c>
      <c r="Y1267">
        <f>IF(A1267="","",IF(N(S1267)&gt;0,"Yes","No"))</f>
        <v/>
      </c>
      <c r="Z1267">
        <f>IF(A1267="","",IF(AND(N(K1267)&lt;Rules!$B$5,N(L1267)&lt;Rules!$B$6,N(Q1267)&lt;Rules!$B$13,Y1267="No"),"Yes","No"))</f>
        <v/>
      </c>
      <c r="AA1267">
        <f>IF(A1267="","",IF(LEFT(C1267&amp;"",1)="3","Redirect",IF(OR(LEFT(C1267&amp;"",1)="4",LEFT(C1267&amp;"",1)="5"),IF(OR(N(K1267)&gt;0,N(AC1267)&gt;=Rules!$B$14),"Redirect","Prune"),IF(D1267="Non-Indexable","Keep",IF(AND(W1267="Yes",X1267="Yes",Y1267="No"),"Merge",IF(OR(U1267="Yes",V1267="Yes",AND(T1267="Yes",N(L1267)&gt;=Rules!$B$6)),"Update",IF(Z1267="Yes",IF(N(AC1267)&gt;=Rules!$B$14,"Redirect","Prune"),"Keep")))))))</f>
        <v/>
      </c>
      <c r="AB1267">
        <f>IF(A1267="","",IF(LEFT(C1267&amp;"",1)="3","Already redirects ("&amp;C1267&amp;"). Update internal links to point at the final URL.",IF(OR(LEFT(C1267&amp;"",1)="4",LEFT(C1267&amp;"",1)="5"),IF(AA1267="Redirect","Returns "&amp;C1267&amp;" but still has "&amp;N(K1267)&amp;" clicks and "&amp;N(AC1267)&amp;" referring domains. 301 it to the closest live page.","Returns "&amp;C1267&amp;" with no clicks or links. Remove internal links and let it 404 or 410."),IF(D1267="Non-Indexable","Non-indexable ("&amp;E1267&amp;"). Keep if that is intentional; otherwise fix the canonical or noindex.",IF(AA1267="Merge","Overlaps with "&amp;I1267&amp;IF(N(J1267)&gt;0," (similarity "&amp;TEXT(J1267,"0.00")&amp;")","")&amp;", which gets more clicks. Merge the useful parts into it and 301 this URL.",IF(AA1267="Update",MID(IF(U1267="Yes","; Clicks down "&amp;TEXT(-P1267,"0%")&amp;" on the previous period","")&amp;IF(V1267="Yes","; Average position "&amp;TEXT(N1267,"0.0")&amp;" on "&amp;TEXT(L1267,"#,##0")&amp;" impressions (striking distance)","")&amp;IF(AND(T1267="Yes",N(L1267)&gt;=Rules!$B$6),"; Thin ("&amp;F1267&amp;" words) but has search demand",""),3,400),IF(AA1267="Prune","Low value: "&amp;N(K1267)&amp;" clicks, "&amp;N(L1267)&amp;" impressions, "&amp;N(Q1267)&amp;" sessions, no key events. Remove or noindex it and update internal links.",IF(AA1267="Redirect","Low value but "&amp;N(AC1267)&amp;" referring domains. 301 it to the closest relevant page to keep those links.",IF(AND(Z1267="No",Y1267="Yes",N(K1267)&lt;Rules!$B$5),"Low search traffic but it converts (key events: "&amp;S1267&amp;"). Keep it and link to it.",IF(W1267="Yes","Stronger than the page it overlaps ("&amp;I1267&amp;"). Keep; merge that page into this one.","Healthy: "&amp;N(K1267)&amp;" clicks"&amp;IF(ISNUMBER(N1267),", average position "&amp;TEXT(N1267,"0.0"),"")&amp;". Keep and monitor."))))))))))</f>
        <v/>
      </c>
      <c r="AE1267">
        <f>IF(A1267="","",IF(AD1267&lt;&gt;"",AD1267,AA1267))</f>
        <v/>
      </c>
    </row>
    <row r="1268">
      <c r="A1268">
        <f>IF(Crawl!A1267="","",Crawl!A1267)</f>
        <v/>
      </c>
      <c r="B1268">
        <f>IF(A1268="","",Crawl!EC1267)</f>
        <v/>
      </c>
      <c r="C1268">
        <f>IF(A1268="","",IFERROR(INDEX(Crawl!$A1267:$DZ1267,1,Rules!$H$6),""))</f>
        <v/>
      </c>
      <c r="D1268">
        <f>IF(A1268="","",IFERROR(INDEX(Crawl!$A1267:$DZ1267,1,Rules!$H$7),"")&amp;"")</f>
        <v/>
      </c>
      <c r="E1268">
        <f>IF(A1268="","",IFERROR(INDEX(Crawl!$A1267:$DZ1267,1,Rules!$H$8),"")&amp;"")</f>
        <v/>
      </c>
      <c r="F1268">
        <f>IF(A1268="","",IFERROR(INDEX(Crawl!$A1267:$DZ1267,1,Rules!$H$9),""))</f>
        <v/>
      </c>
      <c r="G1268">
        <f>IF(A1268="","",IFERROR(INDEX(Crawl!$A1267:$DZ1267,1,Rules!$H$10),""))</f>
        <v/>
      </c>
      <c r="H1268">
        <f>IF(A1268="","",IFERROR(INDEX(Crawl!$A1267:$DZ1267,1,Rules!$H$12),""))</f>
        <v/>
      </c>
      <c r="I1268">
        <f>IF(A1268="","",IF(AND(N(H1268)&gt;0,IFERROR(INDEX(Crawl!$A1267:$DZ1267,1,Rules!$H$11),"")&amp;""&lt;&gt;""),IFERROR(INDEX(Crawl!$A1267:$DZ1267,1,Rules!$H$11),"")&amp;"",IF(AND(ISNUMBER(J1268),N(J1268)&gt;=Rules!$B$12,IFERROR(INDEX(Crawl!$A1267:$DZ1267,1,Rules!$H$13),"")&amp;""&lt;&gt;""),IFERROR(INDEX(Crawl!$A1267:$DZ1267,1,Rules!$H$13),"")&amp;"","")))</f>
        <v/>
      </c>
      <c r="J1268" s="19">
        <f>IF(A1268="","",IF(IFERROR(INDEX(Crawl!$A1267:$DZ1267,1,Rules!$H$14),"")&amp;""="","",IFERROR(INDEX(Crawl!$A1267:$DZ1267,1,Rules!$H$14),"")))</f>
        <v/>
      </c>
      <c r="K1268">
        <f>IF(A1268="","",IFERROR(SUMIFS('GSC current'!$J$2:$J$2001,'GSC current'!$I$2:$I$2001,B1268),0))</f>
        <v/>
      </c>
      <c r="L1268">
        <f>IF(A1268="","",IFERROR(SUMIFS('GSC current'!$K$2:$K$2001,'GSC current'!$I$2:$I$2001,B1268),0))</f>
        <v/>
      </c>
      <c r="M1268" s="20">
        <f>IF(A1268="","",IF(N(L1268)&gt;0,K1268/L1268,""))</f>
        <v/>
      </c>
      <c r="N1268" s="21">
        <f>IF(A1268="","",IF(N(L1268)&gt;0,SUMIFS('GSC current'!$L$2:$L$2001,'GSC current'!$I$2:$I$2001,B1268)/L1268,""))</f>
        <v/>
      </c>
      <c r="O1268">
        <f>IF(A1268="","",IFERROR(SUMIFS('GSC previous'!$J$2:$J$2001,'GSC previous'!$I$2:$I$2001,B1268),0))</f>
        <v/>
      </c>
      <c r="P1268" s="22">
        <f>IF(A1268="","",IF(N(O1268)&gt;0,(K1268-O1268)/O1268,""))</f>
        <v/>
      </c>
      <c r="Q1268">
        <f>IF(A1268="","",IFERROR(SUMIFS(GA4!$P$2:$P$2001,GA4!$O$2:$O$2001,B1268),0))</f>
        <v/>
      </c>
      <c r="R1268" s="23">
        <f>IF(A1268="","",IF(N(Q1268)&gt;0,SUMIFS(GA4!$Q$2:$Q$2001,GA4!$O$2:$O$2001,B1268)/Q1268,""))</f>
        <v/>
      </c>
      <c r="S1268">
        <f>IF(A1268="","",IFERROR(SUMIFS(GA4!$R$2:$R$2001,GA4!$O$2:$O$2001,B1268),0))</f>
        <v/>
      </c>
      <c r="T1268">
        <f>IF(A1268="","",IF(AND(ISNUMBER(F1268),LEFT(C1268&amp;"",1)="2"),IF(F1268&lt;Rules!$B$9,"Yes","No"),"No"))</f>
        <v/>
      </c>
      <c r="U1268">
        <f>IF(A1268="","",IF(AND(N(O1268)&gt;=Rules!$B$8,ISNUMBER(P1268)),IF(P1268&lt;=-Rules!$B$7,"Yes","No"),"No"))</f>
        <v/>
      </c>
      <c r="V1268">
        <f>IF(A1268="","",IF(AND(N(L1268)&gt;=Rules!$B$6,ISNUMBER(N1268)),IF(AND(N1268&gt;=Rules!$B$10,N1268&lt;=Rules!$B$11),"Yes","No"),"No"))</f>
        <v/>
      </c>
      <c r="W1268">
        <f>IF(A1268="","",IF(I1268&lt;&gt;"","Yes","No"))</f>
        <v/>
      </c>
      <c r="X1268">
        <f>IF(I1268="","",IF(SUMIFS($K$3:$K$2002,$A$3:$A$2002,SUBSTITUTE(SUBSTITUTE(I1268,"?","~?"),"*","~*"))&gt;N(K1268),"Yes","No"))</f>
        <v/>
      </c>
      <c r="Y1268">
        <f>IF(A1268="","",IF(N(S1268)&gt;0,"Yes","No"))</f>
        <v/>
      </c>
      <c r="Z1268">
        <f>IF(A1268="","",IF(AND(N(K1268)&lt;Rules!$B$5,N(L1268)&lt;Rules!$B$6,N(Q1268)&lt;Rules!$B$13,Y1268="No"),"Yes","No"))</f>
        <v/>
      </c>
      <c r="AA1268">
        <f>IF(A1268="","",IF(LEFT(C1268&amp;"",1)="3","Redirect",IF(OR(LEFT(C1268&amp;"",1)="4",LEFT(C1268&amp;"",1)="5"),IF(OR(N(K1268)&gt;0,N(AC1268)&gt;=Rules!$B$14),"Redirect","Prune"),IF(D1268="Non-Indexable","Keep",IF(AND(W1268="Yes",X1268="Yes",Y1268="No"),"Merge",IF(OR(U1268="Yes",V1268="Yes",AND(T1268="Yes",N(L1268)&gt;=Rules!$B$6)),"Update",IF(Z1268="Yes",IF(N(AC1268)&gt;=Rules!$B$14,"Redirect","Prune"),"Keep")))))))</f>
        <v/>
      </c>
      <c r="AB1268">
        <f>IF(A1268="","",IF(LEFT(C1268&amp;"",1)="3","Already redirects ("&amp;C1268&amp;"). Update internal links to point at the final URL.",IF(OR(LEFT(C1268&amp;"",1)="4",LEFT(C1268&amp;"",1)="5"),IF(AA1268="Redirect","Returns "&amp;C1268&amp;" but still has "&amp;N(K1268)&amp;" clicks and "&amp;N(AC1268)&amp;" referring domains. 301 it to the closest live page.","Returns "&amp;C1268&amp;" with no clicks or links. Remove internal links and let it 404 or 410."),IF(D1268="Non-Indexable","Non-indexable ("&amp;E1268&amp;"). Keep if that is intentional; otherwise fix the canonical or noindex.",IF(AA1268="Merge","Overlaps with "&amp;I1268&amp;IF(N(J1268)&gt;0," (similarity "&amp;TEXT(J1268,"0.00")&amp;")","")&amp;", which gets more clicks. Merge the useful parts into it and 301 this URL.",IF(AA1268="Update",MID(IF(U1268="Yes","; Clicks down "&amp;TEXT(-P1268,"0%")&amp;" on the previous period","")&amp;IF(V1268="Yes","; Average position "&amp;TEXT(N1268,"0.0")&amp;" on "&amp;TEXT(L1268,"#,##0")&amp;" impressions (striking distance)","")&amp;IF(AND(T1268="Yes",N(L1268)&gt;=Rules!$B$6),"; Thin ("&amp;F1268&amp;" words) but has search demand",""),3,400),IF(AA1268="Prune","Low value: "&amp;N(K1268)&amp;" clicks, "&amp;N(L1268)&amp;" impressions, "&amp;N(Q1268)&amp;" sessions, no key events. Remove or noindex it and update internal links.",IF(AA1268="Redirect","Low value but "&amp;N(AC1268)&amp;" referring domains. 301 it to the closest relevant page to keep those links.",IF(AND(Z1268="No",Y1268="Yes",N(K1268)&lt;Rules!$B$5),"Low search traffic but it converts (key events: "&amp;S1268&amp;"). Keep it and link to it.",IF(W1268="Yes","Stronger than the page it overlaps ("&amp;I1268&amp;"). Keep; merge that page into this one.","Healthy: "&amp;N(K1268)&amp;" clicks"&amp;IF(ISNUMBER(N1268),", average position "&amp;TEXT(N1268,"0.0"),"")&amp;". Keep and monitor."))))))))))</f>
        <v/>
      </c>
      <c r="AE1268">
        <f>IF(A1268="","",IF(AD1268&lt;&gt;"",AD1268,AA1268))</f>
        <v/>
      </c>
    </row>
    <row r="1269">
      <c r="A1269">
        <f>IF(Crawl!A1268="","",Crawl!A1268)</f>
        <v/>
      </c>
      <c r="B1269">
        <f>IF(A1269="","",Crawl!EC1268)</f>
        <v/>
      </c>
      <c r="C1269">
        <f>IF(A1269="","",IFERROR(INDEX(Crawl!$A1268:$DZ1268,1,Rules!$H$6),""))</f>
        <v/>
      </c>
      <c r="D1269">
        <f>IF(A1269="","",IFERROR(INDEX(Crawl!$A1268:$DZ1268,1,Rules!$H$7),"")&amp;"")</f>
        <v/>
      </c>
      <c r="E1269">
        <f>IF(A1269="","",IFERROR(INDEX(Crawl!$A1268:$DZ1268,1,Rules!$H$8),"")&amp;"")</f>
        <v/>
      </c>
      <c r="F1269">
        <f>IF(A1269="","",IFERROR(INDEX(Crawl!$A1268:$DZ1268,1,Rules!$H$9),""))</f>
        <v/>
      </c>
      <c r="G1269">
        <f>IF(A1269="","",IFERROR(INDEX(Crawl!$A1268:$DZ1268,1,Rules!$H$10),""))</f>
        <v/>
      </c>
      <c r="H1269">
        <f>IF(A1269="","",IFERROR(INDEX(Crawl!$A1268:$DZ1268,1,Rules!$H$12),""))</f>
        <v/>
      </c>
      <c r="I1269">
        <f>IF(A1269="","",IF(AND(N(H1269)&gt;0,IFERROR(INDEX(Crawl!$A1268:$DZ1268,1,Rules!$H$11),"")&amp;""&lt;&gt;""),IFERROR(INDEX(Crawl!$A1268:$DZ1268,1,Rules!$H$11),"")&amp;"",IF(AND(ISNUMBER(J1269),N(J1269)&gt;=Rules!$B$12,IFERROR(INDEX(Crawl!$A1268:$DZ1268,1,Rules!$H$13),"")&amp;""&lt;&gt;""),IFERROR(INDEX(Crawl!$A1268:$DZ1268,1,Rules!$H$13),"")&amp;"","")))</f>
        <v/>
      </c>
      <c r="J1269" s="19">
        <f>IF(A1269="","",IF(IFERROR(INDEX(Crawl!$A1268:$DZ1268,1,Rules!$H$14),"")&amp;""="","",IFERROR(INDEX(Crawl!$A1268:$DZ1268,1,Rules!$H$14),"")))</f>
        <v/>
      </c>
      <c r="K1269">
        <f>IF(A1269="","",IFERROR(SUMIFS('GSC current'!$J$2:$J$2001,'GSC current'!$I$2:$I$2001,B1269),0))</f>
        <v/>
      </c>
      <c r="L1269">
        <f>IF(A1269="","",IFERROR(SUMIFS('GSC current'!$K$2:$K$2001,'GSC current'!$I$2:$I$2001,B1269),0))</f>
        <v/>
      </c>
      <c r="M1269" s="20">
        <f>IF(A1269="","",IF(N(L1269)&gt;0,K1269/L1269,""))</f>
        <v/>
      </c>
      <c r="N1269" s="21">
        <f>IF(A1269="","",IF(N(L1269)&gt;0,SUMIFS('GSC current'!$L$2:$L$2001,'GSC current'!$I$2:$I$2001,B1269)/L1269,""))</f>
        <v/>
      </c>
      <c r="O1269">
        <f>IF(A1269="","",IFERROR(SUMIFS('GSC previous'!$J$2:$J$2001,'GSC previous'!$I$2:$I$2001,B1269),0))</f>
        <v/>
      </c>
      <c r="P1269" s="22">
        <f>IF(A1269="","",IF(N(O1269)&gt;0,(K1269-O1269)/O1269,""))</f>
        <v/>
      </c>
      <c r="Q1269">
        <f>IF(A1269="","",IFERROR(SUMIFS(GA4!$P$2:$P$2001,GA4!$O$2:$O$2001,B1269),0))</f>
        <v/>
      </c>
      <c r="R1269" s="23">
        <f>IF(A1269="","",IF(N(Q1269)&gt;0,SUMIFS(GA4!$Q$2:$Q$2001,GA4!$O$2:$O$2001,B1269)/Q1269,""))</f>
        <v/>
      </c>
      <c r="S1269">
        <f>IF(A1269="","",IFERROR(SUMIFS(GA4!$R$2:$R$2001,GA4!$O$2:$O$2001,B1269),0))</f>
        <v/>
      </c>
      <c r="T1269">
        <f>IF(A1269="","",IF(AND(ISNUMBER(F1269),LEFT(C1269&amp;"",1)="2"),IF(F1269&lt;Rules!$B$9,"Yes","No"),"No"))</f>
        <v/>
      </c>
      <c r="U1269">
        <f>IF(A1269="","",IF(AND(N(O1269)&gt;=Rules!$B$8,ISNUMBER(P1269)),IF(P1269&lt;=-Rules!$B$7,"Yes","No"),"No"))</f>
        <v/>
      </c>
      <c r="V1269">
        <f>IF(A1269="","",IF(AND(N(L1269)&gt;=Rules!$B$6,ISNUMBER(N1269)),IF(AND(N1269&gt;=Rules!$B$10,N1269&lt;=Rules!$B$11),"Yes","No"),"No"))</f>
        <v/>
      </c>
      <c r="W1269">
        <f>IF(A1269="","",IF(I1269&lt;&gt;"","Yes","No"))</f>
        <v/>
      </c>
      <c r="X1269">
        <f>IF(I1269="","",IF(SUMIFS($K$3:$K$2002,$A$3:$A$2002,SUBSTITUTE(SUBSTITUTE(I1269,"?","~?"),"*","~*"))&gt;N(K1269),"Yes","No"))</f>
        <v/>
      </c>
      <c r="Y1269">
        <f>IF(A1269="","",IF(N(S1269)&gt;0,"Yes","No"))</f>
        <v/>
      </c>
      <c r="Z1269">
        <f>IF(A1269="","",IF(AND(N(K1269)&lt;Rules!$B$5,N(L1269)&lt;Rules!$B$6,N(Q1269)&lt;Rules!$B$13,Y1269="No"),"Yes","No"))</f>
        <v/>
      </c>
      <c r="AA1269">
        <f>IF(A1269="","",IF(LEFT(C1269&amp;"",1)="3","Redirect",IF(OR(LEFT(C1269&amp;"",1)="4",LEFT(C1269&amp;"",1)="5"),IF(OR(N(K1269)&gt;0,N(AC1269)&gt;=Rules!$B$14),"Redirect","Prune"),IF(D1269="Non-Indexable","Keep",IF(AND(W1269="Yes",X1269="Yes",Y1269="No"),"Merge",IF(OR(U1269="Yes",V1269="Yes",AND(T1269="Yes",N(L1269)&gt;=Rules!$B$6)),"Update",IF(Z1269="Yes",IF(N(AC1269)&gt;=Rules!$B$14,"Redirect","Prune"),"Keep")))))))</f>
        <v/>
      </c>
      <c r="AB1269">
        <f>IF(A1269="","",IF(LEFT(C1269&amp;"",1)="3","Already redirects ("&amp;C1269&amp;"). Update internal links to point at the final URL.",IF(OR(LEFT(C1269&amp;"",1)="4",LEFT(C1269&amp;"",1)="5"),IF(AA1269="Redirect","Returns "&amp;C1269&amp;" but still has "&amp;N(K1269)&amp;" clicks and "&amp;N(AC1269)&amp;" referring domains. 301 it to the closest live page.","Returns "&amp;C1269&amp;" with no clicks or links. Remove internal links and let it 404 or 410."),IF(D1269="Non-Indexable","Non-indexable ("&amp;E1269&amp;"). Keep if that is intentional; otherwise fix the canonical or noindex.",IF(AA1269="Merge","Overlaps with "&amp;I1269&amp;IF(N(J1269)&gt;0," (similarity "&amp;TEXT(J1269,"0.00")&amp;")","")&amp;", which gets more clicks. Merge the useful parts into it and 301 this URL.",IF(AA1269="Update",MID(IF(U1269="Yes","; Clicks down "&amp;TEXT(-P1269,"0%")&amp;" on the previous period","")&amp;IF(V1269="Yes","; Average position "&amp;TEXT(N1269,"0.0")&amp;" on "&amp;TEXT(L1269,"#,##0")&amp;" impressions (striking distance)","")&amp;IF(AND(T1269="Yes",N(L1269)&gt;=Rules!$B$6),"; Thin ("&amp;F1269&amp;" words) but has search demand",""),3,400),IF(AA1269="Prune","Low value: "&amp;N(K1269)&amp;" clicks, "&amp;N(L1269)&amp;" impressions, "&amp;N(Q1269)&amp;" sessions, no key events. Remove or noindex it and update internal links.",IF(AA1269="Redirect","Low value but "&amp;N(AC1269)&amp;" referring domains. 301 it to the closest relevant page to keep those links.",IF(AND(Z1269="No",Y1269="Yes",N(K1269)&lt;Rules!$B$5),"Low search traffic but it converts (key events: "&amp;S1269&amp;"). Keep it and link to it.",IF(W1269="Yes","Stronger than the page it overlaps ("&amp;I1269&amp;"). Keep; merge that page into this one.","Healthy: "&amp;N(K1269)&amp;" clicks"&amp;IF(ISNUMBER(N1269),", average position "&amp;TEXT(N1269,"0.0"),"")&amp;". Keep and monitor."))))))))))</f>
        <v/>
      </c>
      <c r="AE1269">
        <f>IF(A1269="","",IF(AD1269&lt;&gt;"",AD1269,AA1269))</f>
        <v/>
      </c>
    </row>
    <row r="1270">
      <c r="A1270">
        <f>IF(Crawl!A1269="","",Crawl!A1269)</f>
        <v/>
      </c>
      <c r="B1270">
        <f>IF(A1270="","",Crawl!EC1269)</f>
        <v/>
      </c>
      <c r="C1270">
        <f>IF(A1270="","",IFERROR(INDEX(Crawl!$A1269:$DZ1269,1,Rules!$H$6),""))</f>
        <v/>
      </c>
      <c r="D1270">
        <f>IF(A1270="","",IFERROR(INDEX(Crawl!$A1269:$DZ1269,1,Rules!$H$7),"")&amp;"")</f>
        <v/>
      </c>
      <c r="E1270">
        <f>IF(A1270="","",IFERROR(INDEX(Crawl!$A1269:$DZ1269,1,Rules!$H$8),"")&amp;"")</f>
        <v/>
      </c>
      <c r="F1270">
        <f>IF(A1270="","",IFERROR(INDEX(Crawl!$A1269:$DZ1269,1,Rules!$H$9),""))</f>
        <v/>
      </c>
      <c r="G1270">
        <f>IF(A1270="","",IFERROR(INDEX(Crawl!$A1269:$DZ1269,1,Rules!$H$10),""))</f>
        <v/>
      </c>
      <c r="H1270">
        <f>IF(A1270="","",IFERROR(INDEX(Crawl!$A1269:$DZ1269,1,Rules!$H$12),""))</f>
        <v/>
      </c>
      <c r="I1270">
        <f>IF(A1270="","",IF(AND(N(H1270)&gt;0,IFERROR(INDEX(Crawl!$A1269:$DZ1269,1,Rules!$H$11),"")&amp;""&lt;&gt;""),IFERROR(INDEX(Crawl!$A1269:$DZ1269,1,Rules!$H$11),"")&amp;"",IF(AND(ISNUMBER(J1270),N(J1270)&gt;=Rules!$B$12,IFERROR(INDEX(Crawl!$A1269:$DZ1269,1,Rules!$H$13),"")&amp;""&lt;&gt;""),IFERROR(INDEX(Crawl!$A1269:$DZ1269,1,Rules!$H$13),"")&amp;"","")))</f>
        <v/>
      </c>
      <c r="J1270" s="19">
        <f>IF(A1270="","",IF(IFERROR(INDEX(Crawl!$A1269:$DZ1269,1,Rules!$H$14),"")&amp;""="","",IFERROR(INDEX(Crawl!$A1269:$DZ1269,1,Rules!$H$14),"")))</f>
        <v/>
      </c>
      <c r="K1270">
        <f>IF(A1270="","",IFERROR(SUMIFS('GSC current'!$J$2:$J$2001,'GSC current'!$I$2:$I$2001,B1270),0))</f>
        <v/>
      </c>
      <c r="L1270">
        <f>IF(A1270="","",IFERROR(SUMIFS('GSC current'!$K$2:$K$2001,'GSC current'!$I$2:$I$2001,B1270),0))</f>
        <v/>
      </c>
      <c r="M1270" s="20">
        <f>IF(A1270="","",IF(N(L1270)&gt;0,K1270/L1270,""))</f>
        <v/>
      </c>
      <c r="N1270" s="21">
        <f>IF(A1270="","",IF(N(L1270)&gt;0,SUMIFS('GSC current'!$L$2:$L$2001,'GSC current'!$I$2:$I$2001,B1270)/L1270,""))</f>
        <v/>
      </c>
      <c r="O1270">
        <f>IF(A1270="","",IFERROR(SUMIFS('GSC previous'!$J$2:$J$2001,'GSC previous'!$I$2:$I$2001,B1270),0))</f>
        <v/>
      </c>
      <c r="P1270" s="22">
        <f>IF(A1270="","",IF(N(O1270)&gt;0,(K1270-O1270)/O1270,""))</f>
        <v/>
      </c>
      <c r="Q1270">
        <f>IF(A1270="","",IFERROR(SUMIFS(GA4!$P$2:$P$2001,GA4!$O$2:$O$2001,B1270),0))</f>
        <v/>
      </c>
      <c r="R1270" s="23">
        <f>IF(A1270="","",IF(N(Q1270)&gt;0,SUMIFS(GA4!$Q$2:$Q$2001,GA4!$O$2:$O$2001,B1270)/Q1270,""))</f>
        <v/>
      </c>
      <c r="S1270">
        <f>IF(A1270="","",IFERROR(SUMIFS(GA4!$R$2:$R$2001,GA4!$O$2:$O$2001,B1270),0))</f>
        <v/>
      </c>
      <c r="T1270">
        <f>IF(A1270="","",IF(AND(ISNUMBER(F1270),LEFT(C1270&amp;"",1)="2"),IF(F1270&lt;Rules!$B$9,"Yes","No"),"No"))</f>
        <v/>
      </c>
      <c r="U1270">
        <f>IF(A1270="","",IF(AND(N(O1270)&gt;=Rules!$B$8,ISNUMBER(P1270)),IF(P1270&lt;=-Rules!$B$7,"Yes","No"),"No"))</f>
        <v/>
      </c>
      <c r="V1270">
        <f>IF(A1270="","",IF(AND(N(L1270)&gt;=Rules!$B$6,ISNUMBER(N1270)),IF(AND(N1270&gt;=Rules!$B$10,N1270&lt;=Rules!$B$11),"Yes","No"),"No"))</f>
        <v/>
      </c>
      <c r="W1270">
        <f>IF(A1270="","",IF(I1270&lt;&gt;"","Yes","No"))</f>
        <v/>
      </c>
      <c r="X1270">
        <f>IF(I1270="","",IF(SUMIFS($K$3:$K$2002,$A$3:$A$2002,SUBSTITUTE(SUBSTITUTE(I1270,"?","~?"),"*","~*"))&gt;N(K1270),"Yes","No"))</f>
        <v/>
      </c>
      <c r="Y1270">
        <f>IF(A1270="","",IF(N(S1270)&gt;0,"Yes","No"))</f>
        <v/>
      </c>
      <c r="Z1270">
        <f>IF(A1270="","",IF(AND(N(K1270)&lt;Rules!$B$5,N(L1270)&lt;Rules!$B$6,N(Q1270)&lt;Rules!$B$13,Y1270="No"),"Yes","No"))</f>
        <v/>
      </c>
      <c r="AA1270">
        <f>IF(A1270="","",IF(LEFT(C1270&amp;"",1)="3","Redirect",IF(OR(LEFT(C1270&amp;"",1)="4",LEFT(C1270&amp;"",1)="5"),IF(OR(N(K1270)&gt;0,N(AC1270)&gt;=Rules!$B$14),"Redirect","Prune"),IF(D1270="Non-Indexable","Keep",IF(AND(W1270="Yes",X1270="Yes",Y1270="No"),"Merge",IF(OR(U1270="Yes",V1270="Yes",AND(T1270="Yes",N(L1270)&gt;=Rules!$B$6)),"Update",IF(Z1270="Yes",IF(N(AC1270)&gt;=Rules!$B$14,"Redirect","Prune"),"Keep")))))))</f>
        <v/>
      </c>
      <c r="AB1270">
        <f>IF(A1270="","",IF(LEFT(C1270&amp;"",1)="3","Already redirects ("&amp;C1270&amp;"). Update internal links to point at the final URL.",IF(OR(LEFT(C1270&amp;"",1)="4",LEFT(C1270&amp;"",1)="5"),IF(AA1270="Redirect","Returns "&amp;C1270&amp;" but still has "&amp;N(K1270)&amp;" clicks and "&amp;N(AC1270)&amp;" referring domains. 301 it to the closest live page.","Returns "&amp;C1270&amp;" with no clicks or links. Remove internal links and let it 404 or 410."),IF(D1270="Non-Indexable","Non-indexable ("&amp;E1270&amp;"). Keep if that is intentional; otherwise fix the canonical or noindex.",IF(AA1270="Merge","Overlaps with "&amp;I1270&amp;IF(N(J1270)&gt;0," (similarity "&amp;TEXT(J1270,"0.00")&amp;")","")&amp;", which gets more clicks. Merge the useful parts into it and 301 this URL.",IF(AA1270="Update",MID(IF(U1270="Yes","; Clicks down "&amp;TEXT(-P1270,"0%")&amp;" on the previous period","")&amp;IF(V1270="Yes","; Average position "&amp;TEXT(N1270,"0.0")&amp;" on "&amp;TEXT(L1270,"#,##0")&amp;" impressions (striking distance)","")&amp;IF(AND(T1270="Yes",N(L1270)&gt;=Rules!$B$6),"; Thin ("&amp;F1270&amp;" words) but has search demand",""),3,400),IF(AA1270="Prune","Low value: "&amp;N(K1270)&amp;" clicks, "&amp;N(L1270)&amp;" impressions, "&amp;N(Q1270)&amp;" sessions, no key events. Remove or noindex it and update internal links.",IF(AA1270="Redirect","Low value but "&amp;N(AC1270)&amp;" referring domains. 301 it to the closest relevant page to keep those links.",IF(AND(Z1270="No",Y1270="Yes",N(K1270)&lt;Rules!$B$5),"Low search traffic but it converts (key events: "&amp;S1270&amp;"). Keep it and link to it.",IF(W1270="Yes","Stronger than the page it overlaps ("&amp;I1270&amp;"). Keep; merge that page into this one.","Healthy: "&amp;N(K1270)&amp;" clicks"&amp;IF(ISNUMBER(N1270),", average position "&amp;TEXT(N1270,"0.0"),"")&amp;". Keep and monitor."))))))))))</f>
        <v/>
      </c>
      <c r="AE1270">
        <f>IF(A1270="","",IF(AD1270&lt;&gt;"",AD1270,AA1270))</f>
        <v/>
      </c>
    </row>
    <row r="1271">
      <c r="A1271">
        <f>IF(Crawl!A1270="","",Crawl!A1270)</f>
        <v/>
      </c>
      <c r="B1271">
        <f>IF(A1271="","",Crawl!EC1270)</f>
        <v/>
      </c>
      <c r="C1271">
        <f>IF(A1271="","",IFERROR(INDEX(Crawl!$A1270:$DZ1270,1,Rules!$H$6),""))</f>
        <v/>
      </c>
      <c r="D1271">
        <f>IF(A1271="","",IFERROR(INDEX(Crawl!$A1270:$DZ1270,1,Rules!$H$7),"")&amp;"")</f>
        <v/>
      </c>
      <c r="E1271">
        <f>IF(A1271="","",IFERROR(INDEX(Crawl!$A1270:$DZ1270,1,Rules!$H$8),"")&amp;"")</f>
        <v/>
      </c>
      <c r="F1271">
        <f>IF(A1271="","",IFERROR(INDEX(Crawl!$A1270:$DZ1270,1,Rules!$H$9),""))</f>
        <v/>
      </c>
      <c r="G1271">
        <f>IF(A1271="","",IFERROR(INDEX(Crawl!$A1270:$DZ1270,1,Rules!$H$10),""))</f>
        <v/>
      </c>
      <c r="H1271">
        <f>IF(A1271="","",IFERROR(INDEX(Crawl!$A1270:$DZ1270,1,Rules!$H$12),""))</f>
        <v/>
      </c>
      <c r="I1271">
        <f>IF(A1271="","",IF(AND(N(H1271)&gt;0,IFERROR(INDEX(Crawl!$A1270:$DZ1270,1,Rules!$H$11),"")&amp;""&lt;&gt;""),IFERROR(INDEX(Crawl!$A1270:$DZ1270,1,Rules!$H$11),"")&amp;"",IF(AND(ISNUMBER(J1271),N(J1271)&gt;=Rules!$B$12,IFERROR(INDEX(Crawl!$A1270:$DZ1270,1,Rules!$H$13),"")&amp;""&lt;&gt;""),IFERROR(INDEX(Crawl!$A1270:$DZ1270,1,Rules!$H$13),"")&amp;"","")))</f>
        <v/>
      </c>
      <c r="J1271" s="19">
        <f>IF(A1271="","",IF(IFERROR(INDEX(Crawl!$A1270:$DZ1270,1,Rules!$H$14),"")&amp;""="","",IFERROR(INDEX(Crawl!$A1270:$DZ1270,1,Rules!$H$14),"")))</f>
        <v/>
      </c>
      <c r="K1271">
        <f>IF(A1271="","",IFERROR(SUMIFS('GSC current'!$J$2:$J$2001,'GSC current'!$I$2:$I$2001,B1271),0))</f>
        <v/>
      </c>
      <c r="L1271">
        <f>IF(A1271="","",IFERROR(SUMIFS('GSC current'!$K$2:$K$2001,'GSC current'!$I$2:$I$2001,B1271),0))</f>
        <v/>
      </c>
      <c r="M1271" s="20">
        <f>IF(A1271="","",IF(N(L1271)&gt;0,K1271/L1271,""))</f>
        <v/>
      </c>
      <c r="N1271" s="21">
        <f>IF(A1271="","",IF(N(L1271)&gt;0,SUMIFS('GSC current'!$L$2:$L$2001,'GSC current'!$I$2:$I$2001,B1271)/L1271,""))</f>
        <v/>
      </c>
      <c r="O1271">
        <f>IF(A1271="","",IFERROR(SUMIFS('GSC previous'!$J$2:$J$2001,'GSC previous'!$I$2:$I$2001,B1271),0))</f>
        <v/>
      </c>
      <c r="P1271" s="22">
        <f>IF(A1271="","",IF(N(O1271)&gt;0,(K1271-O1271)/O1271,""))</f>
        <v/>
      </c>
      <c r="Q1271">
        <f>IF(A1271="","",IFERROR(SUMIFS(GA4!$P$2:$P$2001,GA4!$O$2:$O$2001,B1271),0))</f>
        <v/>
      </c>
      <c r="R1271" s="23">
        <f>IF(A1271="","",IF(N(Q1271)&gt;0,SUMIFS(GA4!$Q$2:$Q$2001,GA4!$O$2:$O$2001,B1271)/Q1271,""))</f>
        <v/>
      </c>
      <c r="S1271">
        <f>IF(A1271="","",IFERROR(SUMIFS(GA4!$R$2:$R$2001,GA4!$O$2:$O$2001,B1271),0))</f>
        <v/>
      </c>
      <c r="T1271">
        <f>IF(A1271="","",IF(AND(ISNUMBER(F1271),LEFT(C1271&amp;"",1)="2"),IF(F1271&lt;Rules!$B$9,"Yes","No"),"No"))</f>
        <v/>
      </c>
      <c r="U1271">
        <f>IF(A1271="","",IF(AND(N(O1271)&gt;=Rules!$B$8,ISNUMBER(P1271)),IF(P1271&lt;=-Rules!$B$7,"Yes","No"),"No"))</f>
        <v/>
      </c>
      <c r="V1271">
        <f>IF(A1271="","",IF(AND(N(L1271)&gt;=Rules!$B$6,ISNUMBER(N1271)),IF(AND(N1271&gt;=Rules!$B$10,N1271&lt;=Rules!$B$11),"Yes","No"),"No"))</f>
        <v/>
      </c>
      <c r="W1271">
        <f>IF(A1271="","",IF(I1271&lt;&gt;"","Yes","No"))</f>
        <v/>
      </c>
      <c r="X1271">
        <f>IF(I1271="","",IF(SUMIFS($K$3:$K$2002,$A$3:$A$2002,SUBSTITUTE(SUBSTITUTE(I1271,"?","~?"),"*","~*"))&gt;N(K1271),"Yes","No"))</f>
        <v/>
      </c>
      <c r="Y1271">
        <f>IF(A1271="","",IF(N(S1271)&gt;0,"Yes","No"))</f>
        <v/>
      </c>
      <c r="Z1271">
        <f>IF(A1271="","",IF(AND(N(K1271)&lt;Rules!$B$5,N(L1271)&lt;Rules!$B$6,N(Q1271)&lt;Rules!$B$13,Y1271="No"),"Yes","No"))</f>
        <v/>
      </c>
      <c r="AA1271">
        <f>IF(A1271="","",IF(LEFT(C1271&amp;"",1)="3","Redirect",IF(OR(LEFT(C1271&amp;"",1)="4",LEFT(C1271&amp;"",1)="5"),IF(OR(N(K1271)&gt;0,N(AC1271)&gt;=Rules!$B$14),"Redirect","Prune"),IF(D1271="Non-Indexable","Keep",IF(AND(W1271="Yes",X1271="Yes",Y1271="No"),"Merge",IF(OR(U1271="Yes",V1271="Yes",AND(T1271="Yes",N(L1271)&gt;=Rules!$B$6)),"Update",IF(Z1271="Yes",IF(N(AC1271)&gt;=Rules!$B$14,"Redirect","Prune"),"Keep")))))))</f>
        <v/>
      </c>
      <c r="AB1271">
        <f>IF(A1271="","",IF(LEFT(C1271&amp;"",1)="3","Already redirects ("&amp;C1271&amp;"). Update internal links to point at the final URL.",IF(OR(LEFT(C1271&amp;"",1)="4",LEFT(C1271&amp;"",1)="5"),IF(AA1271="Redirect","Returns "&amp;C1271&amp;" but still has "&amp;N(K1271)&amp;" clicks and "&amp;N(AC1271)&amp;" referring domains. 301 it to the closest live page.","Returns "&amp;C1271&amp;" with no clicks or links. Remove internal links and let it 404 or 410."),IF(D1271="Non-Indexable","Non-indexable ("&amp;E1271&amp;"). Keep if that is intentional; otherwise fix the canonical or noindex.",IF(AA1271="Merge","Overlaps with "&amp;I1271&amp;IF(N(J1271)&gt;0," (similarity "&amp;TEXT(J1271,"0.00")&amp;")","")&amp;", which gets more clicks. Merge the useful parts into it and 301 this URL.",IF(AA1271="Update",MID(IF(U1271="Yes","; Clicks down "&amp;TEXT(-P1271,"0%")&amp;" on the previous period","")&amp;IF(V1271="Yes","; Average position "&amp;TEXT(N1271,"0.0")&amp;" on "&amp;TEXT(L1271,"#,##0")&amp;" impressions (striking distance)","")&amp;IF(AND(T1271="Yes",N(L1271)&gt;=Rules!$B$6),"; Thin ("&amp;F1271&amp;" words) but has search demand",""),3,400),IF(AA1271="Prune","Low value: "&amp;N(K1271)&amp;" clicks, "&amp;N(L1271)&amp;" impressions, "&amp;N(Q1271)&amp;" sessions, no key events. Remove or noindex it and update internal links.",IF(AA1271="Redirect","Low value but "&amp;N(AC1271)&amp;" referring domains. 301 it to the closest relevant page to keep those links.",IF(AND(Z1271="No",Y1271="Yes",N(K1271)&lt;Rules!$B$5),"Low search traffic but it converts (key events: "&amp;S1271&amp;"). Keep it and link to it.",IF(W1271="Yes","Stronger than the page it overlaps ("&amp;I1271&amp;"). Keep; merge that page into this one.","Healthy: "&amp;N(K1271)&amp;" clicks"&amp;IF(ISNUMBER(N1271),", average position "&amp;TEXT(N1271,"0.0"),"")&amp;". Keep and monitor."))))))))))</f>
        <v/>
      </c>
      <c r="AE1271">
        <f>IF(A1271="","",IF(AD1271&lt;&gt;"",AD1271,AA1271))</f>
        <v/>
      </c>
    </row>
    <row r="1272">
      <c r="A1272">
        <f>IF(Crawl!A1271="","",Crawl!A1271)</f>
        <v/>
      </c>
      <c r="B1272">
        <f>IF(A1272="","",Crawl!EC1271)</f>
        <v/>
      </c>
      <c r="C1272">
        <f>IF(A1272="","",IFERROR(INDEX(Crawl!$A1271:$DZ1271,1,Rules!$H$6),""))</f>
        <v/>
      </c>
      <c r="D1272">
        <f>IF(A1272="","",IFERROR(INDEX(Crawl!$A1271:$DZ1271,1,Rules!$H$7),"")&amp;"")</f>
        <v/>
      </c>
      <c r="E1272">
        <f>IF(A1272="","",IFERROR(INDEX(Crawl!$A1271:$DZ1271,1,Rules!$H$8),"")&amp;"")</f>
        <v/>
      </c>
      <c r="F1272">
        <f>IF(A1272="","",IFERROR(INDEX(Crawl!$A1271:$DZ1271,1,Rules!$H$9),""))</f>
        <v/>
      </c>
      <c r="G1272">
        <f>IF(A1272="","",IFERROR(INDEX(Crawl!$A1271:$DZ1271,1,Rules!$H$10),""))</f>
        <v/>
      </c>
      <c r="H1272">
        <f>IF(A1272="","",IFERROR(INDEX(Crawl!$A1271:$DZ1271,1,Rules!$H$12),""))</f>
        <v/>
      </c>
      <c r="I1272">
        <f>IF(A1272="","",IF(AND(N(H1272)&gt;0,IFERROR(INDEX(Crawl!$A1271:$DZ1271,1,Rules!$H$11),"")&amp;""&lt;&gt;""),IFERROR(INDEX(Crawl!$A1271:$DZ1271,1,Rules!$H$11),"")&amp;"",IF(AND(ISNUMBER(J1272),N(J1272)&gt;=Rules!$B$12,IFERROR(INDEX(Crawl!$A1271:$DZ1271,1,Rules!$H$13),"")&amp;""&lt;&gt;""),IFERROR(INDEX(Crawl!$A1271:$DZ1271,1,Rules!$H$13),"")&amp;"","")))</f>
        <v/>
      </c>
      <c r="J1272" s="19">
        <f>IF(A1272="","",IF(IFERROR(INDEX(Crawl!$A1271:$DZ1271,1,Rules!$H$14),"")&amp;""="","",IFERROR(INDEX(Crawl!$A1271:$DZ1271,1,Rules!$H$14),"")))</f>
        <v/>
      </c>
      <c r="K1272">
        <f>IF(A1272="","",IFERROR(SUMIFS('GSC current'!$J$2:$J$2001,'GSC current'!$I$2:$I$2001,B1272),0))</f>
        <v/>
      </c>
      <c r="L1272">
        <f>IF(A1272="","",IFERROR(SUMIFS('GSC current'!$K$2:$K$2001,'GSC current'!$I$2:$I$2001,B1272),0))</f>
        <v/>
      </c>
      <c r="M1272" s="20">
        <f>IF(A1272="","",IF(N(L1272)&gt;0,K1272/L1272,""))</f>
        <v/>
      </c>
      <c r="N1272" s="21">
        <f>IF(A1272="","",IF(N(L1272)&gt;0,SUMIFS('GSC current'!$L$2:$L$2001,'GSC current'!$I$2:$I$2001,B1272)/L1272,""))</f>
        <v/>
      </c>
      <c r="O1272">
        <f>IF(A1272="","",IFERROR(SUMIFS('GSC previous'!$J$2:$J$2001,'GSC previous'!$I$2:$I$2001,B1272),0))</f>
        <v/>
      </c>
      <c r="P1272" s="22">
        <f>IF(A1272="","",IF(N(O1272)&gt;0,(K1272-O1272)/O1272,""))</f>
        <v/>
      </c>
      <c r="Q1272">
        <f>IF(A1272="","",IFERROR(SUMIFS(GA4!$P$2:$P$2001,GA4!$O$2:$O$2001,B1272),0))</f>
        <v/>
      </c>
      <c r="R1272" s="23">
        <f>IF(A1272="","",IF(N(Q1272)&gt;0,SUMIFS(GA4!$Q$2:$Q$2001,GA4!$O$2:$O$2001,B1272)/Q1272,""))</f>
        <v/>
      </c>
      <c r="S1272">
        <f>IF(A1272="","",IFERROR(SUMIFS(GA4!$R$2:$R$2001,GA4!$O$2:$O$2001,B1272),0))</f>
        <v/>
      </c>
      <c r="T1272">
        <f>IF(A1272="","",IF(AND(ISNUMBER(F1272),LEFT(C1272&amp;"",1)="2"),IF(F1272&lt;Rules!$B$9,"Yes","No"),"No"))</f>
        <v/>
      </c>
      <c r="U1272">
        <f>IF(A1272="","",IF(AND(N(O1272)&gt;=Rules!$B$8,ISNUMBER(P1272)),IF(P1272&lt;=-Rules!$B$7,"Yes","No"),"No"))</f>
        <v/>
      </c>
      <c r="V1272">
        <f>IF(A1272="","",IF(AND(N(L1272)&gt;=Rules!$B$6,ISNUMBER(N1272)),IF(AND(N1272&gt;=Rules!$B$10,N1272&lt;=Rules!$B$11),"Yes","No"),"No"))</f>
        <v/>
      </c>
      <c r="W1272">
        <f>IF(A1272="","",IF(I1272&lt;&gt;"","Yes","No"))</f>
        <v/>
      </c>
      <c r="X1272">
        <f>IF(I1272="","",IF(SUMIFS($K$3:$K$2002,$A$3:$A$2002,SUBSTITUTE(SUBSTITUTE(I1272,"?","~?"),"*","~*"))&gt;N(K1272),"Yes","No"))</f>
        <v/>
      </c>
      <c r="Y1272">
        <f>IF(A1272="","",IF(N(S1272)&gt;0,"Yes","No"))</f>
        <v/>
      </c>
      <c r="Z1272">
        <f>IF(A1272="","",IF(AND(N(K1272)&lt;Rules!$B$5,N(L1272)&lt;Rules!$B$6,N(Q1272)&lt;Rules!$B$13,Y1272="No"),"Yes","No"))</f>
        <v/>
      </c>
      <c r="AA1272">
        <f>IF(A1272="","",IF(LEFT(C1272&amp;"",1)="3","Redirect",IF(OR(LEFT(C1272&amp;"",1)="4",LEFT(C1272&amp;"",1)="5"),IF(OR(N(K1272)&gt;0,N(AC1272)&gt;=Rules!$B$14),"Redirect","Prune"),IF(D1272="Non-Indexable","Keep",IF(AND(W1272="Yes",X1272="Yes",Y1272="No"),"Merge",IF(OR(U1272="Yes",V1272="Yes",AND(T1272="Yes",N(L1272)&gt;=Rules!$B$6)),"Update",IF(Z1272="Yes",IF(N(AC1272)&gt;=Rules!$B$14,"Redirect","Prune"),"Keep")))))))</f>
        <v/>
      </c>
      <c r="AB1272">
        <f>IF(A1272="","",IF(LEFT(C1272&amp;"",1)="3","Already redirects ("&amp;C1272&amp;"). Update internal links to point at the final URL.",IF(OR(LEFT(C1272&amp;"",1)="4",LEFT(C1272&amp;"",1)="5"),IF(AA1272="Redirect","Returns "&amp;C1272&amp;" but still has "&amp;N(K1272)&amp;" clicks and "&amp;N(AC1272)&amp;" referring domains. 301 it to the closest live page.","Returns "&amp;C1272&amp;" with no clicks or links. Remove internal links and let it 404 or 410."),IF(D1272="Non-Indexable","Non-indexable ("&amp;E1272&amp;"). Keep if that is intentional; otherwise fix the canonical or noindex.",IF(AA1272="Merge","Overlaps with "&amp;I1272&amp;IF(N(J1272)&gt;0," (similarity "&amp;TEXT(J1272,"0.00")&amp;")","")&amp;", which gets more clicks. Merge the useful parts into it and 301 this URL.",IF(AA1272="Update",MID(IF(U1272="Yes","; Clicks down "&amp;TEXT(-P1272,"0%")&amp;" on the previous period","")&amp;IF(V1272="Yes","; Average position "&amp;TEXT(N1272,"0.0")&amp;" on "&amp;TEXT(L1272,"#,##0")&amp;" impressions (striking distance)","")&amp;IF(AND(T1272="Yes",N(L1272)&gt;=Rules!$B$6),"; Thin ("&amp;F1272&amp;" words) but has search demand",""),3,400),IF(AA1272="Prune","Low value: "&amp;N(K1272)&amp;" clicks, "&amp;N(L1272)&amp;" impressions, "&amp;N(Q1272)&amp;" sessions, no key events. Remove or noindex it and update internal links.",IF(AA1272="Redirect","Low value but "&amp;N(AC1272)&amp;" referring domains. 301 it to the closest relevant page to keep those links.",IF(AND(Z1272="No",Y1272="Yes",N(K1272)&lt;Rules!$B$5),"Low search traffic but it converts (key events: "&amp;S1272&amp;"). Keep it and link to it.",IF(W1272="Yes","Stronger than the page it overlaps ("&amp;I1272&amp;"). Keep; merge that page into this one.","Healthy: "&amp;N(K1272)&amp;" clicks"&amp;IF(ISNUMBER(N1272),", average position "&amp;TEXT(N1272,"0.0"),"")&amp;". Keep and monitor."))))))))))</f>
        <v/>
      </c>
      <c r="AE1272">
        <f>IF(A1272="","",IF(AD1272&lt;&gt;"",AD1272,AA1272))</f>
        <v/>
      </c>
    </row>
    <row r="1273">
      <c r="A1273">
        <f>IF(Crawl!A1272="","",Crawl!A1272)</f>
        <v/>
      </c>
      <c r="B1273">
        <f>IF(A1273="","",Crawl!EC1272)</f>
        <v/>
      </c>
      <c r="C1273">
        <f>IF(A1273="","",IFERROR(INDEX(Crawl!$A1272:$DZ1272,1,Rules!$H$6),""))</f>
        <v/>
      </c>
      <c r="D1273">
        <f>IF(A1273="","",IFERROR(INDEX(Crawl!$A1272:$DZ1272,1,Rules!$H$7),"")&amp;"")</f>
        <v/>
      </c>
      <c r="E1273">
        <f>IF(A1273="","",IFERROR(INDEX(Crawl!$A1272:$DZ1272,1,Rules!$H$8),"")&amp;"")</f>
        <v/>
      </c>
      <c r="F1273">
        <f>IF(A1273="","",IFERROR(INDEX(Crawl!$A1272:$DZ1272,1,Rules!$H$9),""))</f>
        <v/>
      </c>
      <c r="G1273">
        <f>IF(A1273="","",IFERROR(INDEX(Crawl!$A1272:$DZ1272,1,Rules!$H$10),""))</f>
        <v/>
      </c>
      <c r="H1273">
        <f>IF(A1273="","",IFERROR(INDEX(Crawl!$A1272:$DZ1272,1,Rules!$H$12),""))</f>
        <v/>
      </c>
      <c r="I1273">
        <f>IF(A1273="","",IF(AND(N(H1273)&gt;0,IFERROR(INDEX(Crawl!$A1272:$DZ1272,1,Rules!$H$11),"")&amp;""&lt;&gt;""),IFERROR(INDEX(Crawl!$A1272:$DZ1272,1,Rules!$H$11),"")&amp;"",IF(AND(ISNUMBER(J1273),N(J1273)&gt;=Rules!$B$12,IFERROR(INDEX(Crawl!$A1272:$DZ1272,1,Rules!$H$13),"")&amp;""&lt;&gt;""),IFERROR(INDEX(Crawl!$A1272:$DZ1272,1,Rules!$H$13),"")&amp;"","")))</f>
        <v/>
      </c>
      <c r="J1273" s="19">
        <f>IF(A1273="","",IF(IFERROR(INDEX(Crawl!$A1272:$DZ1272,1,Rules!$H$14),"")&amp;""="","",IFERROR(INDEX(Crawl!$A1272:$DZ1272,1,Rules!$H$14),"")))</f>
        <v/>
      </c>
      <c r="K1273">
        <f>IF(A1273="","",IFERROR(SUMIFS('GSC current'!$J$2:$J$2001,'GSC current'!$I$2:$I$2001,B1273),0))</f>
        <v/>
      </c>
      <c r="L1273">
        <f>IF(A1273="","",IFERROR(SUMIFS('GSC current'!$K$2:$K$2001,'GSC current'!$I$2:$I$2001,B1273),0))</f>
        <v/>
      </c>
      <c r="M1273" s="20">
        <f>IF(A1273="","",IF(N(L1273)&gt;0,K1273/L1273,""))</f>
        <v/>
      </c>
      <c r="N1273" s="21">
        <f>IF(A1273="","",IF(N(L1273)&gt;0,SUMIFS('GSC current'!$L$2:$L$2001,'GSC current'!$I$2:$I$2001,B1273)/L1273,""))</f>
        <v/>
      </c>
      <c r="O1273">
        <f>IF(A1273="","",IFERROR(SUMIFS('GSC previous'!$J$2:$J$2001,'GSC previous'!$I$2:$I$2001,B1273),0))</f>
        <v/>
      </c>
      <c r="P1273" s="22">
        <f>IF(A1273="","",IF(N(O1273)&gt;0,(K1273-O1273)/O1273,""))</f>
        <v/>
      </c>
      <c r="Q1273">
        <f>IF(A1273="","",IFERROR(SUMIFS(GA4!$P$2:$P$2001,GA4!$O$2:$O$2001,B1273),0))</f>
        <v/>
      </c>
      <c r="R1273" s="23">
        <f>IF(A1273="","",IF(N(Q1273)&gt;0,SUMIFS(GA4!$Q$2:$Q$2001,GA4!$O$2:$O$2001,B1273)/Q1273,""))</f>
        <v/>
      </c>
      <c r="S1273">
        <f>IF(A1273="","",IFERROR(SUMIFS(GA4!$R$2:$R$2001,GA4!$O$2:$O$2001,B1273),0))</f>
        <v/>
      </c>
      <c r="T1273">
        <f>IF(A1273="","",IF(AND(ISNUMBER(F1273),LEFT(C1273&amp;"",1)="2"),IF(F1273&lt;Rules!$B$9,"Yes","No"),"No"))</f>
        <v/>
      </c>
      <c r="U1273">
        <f>IF(A1273="","",IF(AND(N(O1273)&gt;=Rules!$B$8,ISNUMBER(P1273)),IF(P1273&lt;=-Rules!$B$7,"Yes","No"),"No"))</f>
        <v/>
      </c>
      <c r="V1273">
        <f>IF(A1273="","",IF(AND(N(L1273)&gt;=Rules!$B$6,ISNUMBER(N1273)),IF(AND(N1273&gt;=Rules!$B$10,N1273&lt;=Rules!$B$11),"Yes","No"),"No"))</f>
        <v/>
      </c>
      <c r="W1273">
        <f>IF(A1273="","",IF(I1273&lt;&gt;"","Yes","No"))</f>
        <v/>
      </c>
      <c r="X1273">
        <f>IF(I1273="","",IF(SUMIFS($K$3:$K$2002,$A$3:$A$2002,SUBSTITUTE(SUBSTITUTE(I1273,"?","~?"),"*","~*"))&gt;N(K1273),"Yes","No"))</f>
        <v/>
      </c>
      <c r="Y1273">
        <f>IF(A1273="","",IF(N(S1273)&gt;0,"Yes","No"))</f>
        <v/>
      </c>
      <c r="Z1273">
        <f>IF(A1273="","",IF(AND(N(K1273)&lt;Rules!$B$5,N(L1273)&lt;Rules!$B$6,N(Q1273)&lt;Rules!$B$13,Y1273="No"),"Yes","No"))</f>
        <v/>
      </c>
      <c r="AA1273">
        <f>IF(A1273="","",IF(LEFT(C1273&amp;"",1)="3","Redirect",IF(OR(LEFT(C1273&amp;"",1)="4",LEFT(C1273&amp;"",1)="5"),IF(OR(N(K1273)&gt;0,N(AC1273)&gt;=Rules!$B$14),"Redirect","Prune"),IF(D1273="Non-Indexable","Keep",IF(AND(W1273="Yes",X1273="Yes",Y1273="No"),"Merge",IF(OR(U1273="Yes",V1273="Yes",AND(T1273="Yes",N(L1273)&gt;=Rules!$B$6)),"Update",IF(Z1273="Yes",IF(N(AC1273)&gt;=Rules!$B$14,"Redirect","Prune"),"Keep")))))))</f>
        <v/>
      </c>
      <c r="AB1273">
        <f>IF(A1273="","",IF(LEFT(C1273&amp;"",1)="3","Already redirects ("&amp;C1273&amp;"). Update internal links to point at the final URL.",IF(OR(LEFT(C1273&amp;"",1)="4",LEFT(C1273&amp;"",1)="5"),IF(AA1273="Redirect","Returns "&amp;C1273&amp;" but still has "&amp;N(K1273)&amp;" clicks and "&amp;N(AC1273)&amp;" referring domains. 301 it to the closest live page.","Returns "&amp;C1273&amp;" with no clicks or links. Remove internal links and let it 404 or 410."),IF(D1273="Non-Indexable","Non-indexable ("&amp;E1273&amp;"). Keep if that is intentional; otherwise fix the canonical or noindex.",IF(AA1273="Merge","Overlaps with "&amp;I1273&amp;IF(N(J1273)&gt;0," (similarity "&amp;TEXT(J1273,"0.00")&amp;")","")&amp;", which gets more clicks. Merge the useful parts into it and 301 this URL.",IF(AA1273="Update",MID(IF(U1273="Yes","; Clicks down "&amp;TEXT(-P1273,"0%")&amp;" on the previous period","")&amp;IF(V1273="Yes","; Average position "&amp;TEXT(N1273,"0.0")&amp;" on "&amp;TEXT(L1273,"#,##0")&amp;" impressions (striking distance)","")&amp;IF(AND(T1273="Yes",N(L1273)&gt;=Rules!$B$6),"; Thin ("&amp;F1273&amp;" words) but has search demand",""),3,400),IF(AA1273="Prune","Low value: "&amp;N(K1273)&amp;" clicks, "&amp;N(L1273)&amp;" impressions, "&amp;N(Q1273)&amp;" sessions, no key events. Remove or noindex it and update internal links.",IF(AA1273="Redirect","Low value but "&amp;N(AC1273)&amp;" referring domains. 301 it to the closest relevant page to keep those links.",IF(AND(Z1273="No",Y1273="Yes",N(K1273)&lt;Rules!$B$5),"Low search traffic but it converts (key events: "&amp;S1273&amp;"). Keep it and link to it.",IF(W1273="Yes","Stronger than the page it overlaps ("&amp;I1273&amp;"). Keep; merge that page into this one.","Healthy: "&amp;N(K1273)&amp;" clicks"&amp;IF(ISNUMBER(N1273),", average position "&amp;TEXT(N1273,"0.0"),"")&amp;". Keep and monitor."))))))))))</f>
        <v/>
      </c>
      <c r="AE1273">
        <f>IF(A1273="","",IF(AD1273&lt;&gt;"",AD1273,AA1273))</f>
        <v/>
      </c>
    </row>
    <row r="1274">
      <c r="A1274">
        <f>IF(Crawl!A1273="","",Crawl!A1273)</f>
        <v/>
      </c>
      <c r="B1274">
        <f>IF(A1274="","",Crawl!EC1273)</f>
        <v/>
      </c>
      <c r="C1274">
        <f>IF(A1274="","",IFERROR(INDEX(Crawl!$A1273:$DZ1273,1,Rules!$H$6),""))</f>
        <v/>
      </c>
      <c r="D1274">
        <f>IF(A1274="","",IFERROR(INDEX(Crawl!$A1273:$DZ1273,1,Rules!$H$7),"")&amp;"")</f>
        <v/>
      </c>
      <c r="E1274">
        <f>IF(A1274="","",IFERROR(INDEX(Crawl!$A1273:$DZ1273,1,Rules!$H$8),"")&amp;"")</f>
        <v/>
      </c>
      <c r="F1274">
        <f>IF(A1274="","",IFERROR(INDEX(Crawl!$A1273:$DZ1273,1,Rules!$H$9),""))</f>
        <v/>
      </c>
      <c r="G1274">
        <f>IF(A1274="","",IFERROR(INDEX(Crawl!$A1273:$DZ1273,1,Rules!$H$10),""))</f>
        <v/>
      </c>
      <c r="H1274">
        <f>IF(A1274="","",IFERROR(INDEX(Crawl!$A1273:$DZ1273,1,Rules!$H$12),""))</f>
        <v/>
      </c>
      <c r="I1274">
        <f>IF(A1274="","",IF(AND(N(H1274)&gt;0,IFERROR(INDEX(Crawl!$A1273:$DZ1273,1,Rules!$H$11),"")&amp;""&lt;&gt;""),IFERROR(INDEX(Crawl!$A1273:$DZ1273,1,Rules!$H$11),"")&amp;"",IF(AND(ISNUMBER(J1274),N(J1274)&gt;=Rules!$B$12,IFERROR(INDEX(Crawl!$A1273:$DZ1273,1,Rules!$H$13),"")&amp;""&lt;&gt;""),IFERROR(INDEX(Crawl!$A1273:$DZ1273,1,Rules!$H$13),"")&amp;"","")))</f>
        <v/>
      </c>
      <c r="J1274" s="19">
        <f>IF(A1274="","",IF(IFERROR(INDEX(Crawl!$A1273:$DZ1273,1,Rules!$H$14),"")&amp;""="","",IFERROR(INDEX(Crawl!$A1273:$DZ1273,1,Rules!$H$14),"")))</f>
        <v/>
      </c>
      <c r="K1274">
        <f>IF(A1274="","",IFERROR(SUMIFS('GSC current'!$J$2:$J$2001,'GSC current'!$I$2:$I$2001,B1274),0))</f>
        <v/>
      </c>
      <c r="L1274">
        <f>IF(A1274="","",IFERROR(SUMIFS('GSC current'!$K$2:$K$2001,'GSC current'!$I$2:$I$2001,B1274),0))</f>
        <v/>
      </c>
      <c r="M1274" s="20">
        <f>IF(A1274="","",IF(N(L1274)&gt;0,K1274/L1274,""))</f>
        <v/>
      </c>
      <c r="N1274" s="21">
        <f>IF(A1274="","",IF(N(L1274)&gt;0,SUMIFS('GSC current'!$L$2:$L$2001,'GSC current'!$I$2:$I$2001,B1274)/L1274,""))</f>
        <v/>
      </c>
      <c r="O1274">
        <f>IF(A1274="","",IFERROR(SUMIFS('GSC previous'!$J$2:$J$2001,'GSC previous'!$I$2:$I$2001,B1274),0))</f>
        <v/>
      </c>
      <c r="P1274" s="22">
        <f>IF(A1274="","",IF(N(O1274)&gt;0,(K1274-O1274)/O1274,""))</f>
        <v/>
      </c>
      <c r="Q1274">
        <f>IF(A1274="","",IFERROR(SUMIFS(GA4!$P$2:$P$2001,GA4!$O$2:$O$2001,B1274),0))</f>
        <v/>
      </c>
      <c r="R1274" s="23">
        <f>IF(A1274="","",IF(N(Q1274)&gt;0,SUMIFS(GA4!$Q$2:$Q$2001,GA4!$O$2:$O$2001,B1274)/Q1274,""))</f>
        <v/>
      </c>
      <c r="S1274">
        <f>IF(A1274="","",IFERROR(SUMIFS(GA4!$R$2:$R$2001,GA4!$O$2:$O$2001,B1274),0))</f>
        <v/>
      </c>
      <c r="T1274">
        <f>IF(A1274="","",IF(AND(ISNUMBER(F1274),LEFT(C1274&amp;"",1)="2"),IF(F1274&lt;Rules!$B$9,"Yes","No"),"No"))</f>
        <v/>
      </c>
      <c r="U1274">
        <f>IF(A1274="","",IF(AND(N(O1274)&gt;=Rules!$B$8,ISNUMBER(P1274)),IF(P1274&lt;=-Rules!$B$7,"Yes","No"),"No"))</f>
        <v/>
      </c>
      <c r="V1274">
        <f>IF(A1274="","",IF(AND(N(L1274)&gt;=Rules!$B$6,ISNUMBER(N1274)),IF(AND(N1274&gt;=Rules!$B$10,N1274&lt;=Rules!$B$11),"Yes","No"),"No"))</f>
        <v/>
      </c>
      <c r="W1274">
        <f>IF(A1274="","",IF(I1274&lt;&gt;"","Yes","No"))</f>
        <v/>
      </c>
      <c r="X1274">
        <f>IF(I1274="","",IF(SUMIFS($K$3:$K$2002,$A$3:$A$2002,SUBSTITUTE(SUBSTITUTE(I1274,"?","~?"),"*","~*"))&gt;N(K1274),"Yes","No"))</f>
        <v/>
      </c>
      <c r="Y1274">
        <f>IF(A1274="","",IF(N(S1274)&gt;0,"Yes","No"))</f>
        <v/>
      </c>
      <c r="Z1274">
        <f>IF(A1274="","",IF(AND(N(K1274)&lt;Rules!$B$5,N(L1274)&lt;Rules!$B$6,N(Q1274)&lt;Rules!$B$13,Y1274="No"),"Yes","No"))</f>
        <v/>
      </c>
      <c r="AA1274">
        <f>IF(A1274="","",IF(LEFT(C1274&amp;"",1)="3","Redirect",IF(OR(LEFT(C1274&amp;"",1)="4",LEFT(C1274&amp;"",1)="5"),IF(OR(N(K1274)&gt;0,N(AC1274)&gt;=Rules!$B$14),"Redirect","Prune"),IF(D1274="Non-Indexable","Keep",IF(AND(W1274="Yes",X1274="Yes",Y1274="No"),"Merge",IF(OR(U1274="Yes",V1274="Yes",AND(T1274="Yes",N(L1274)&gt;=Rules!$B$6)),"Update",IF(Z1274="Yes",IF(N(AC1274)&gt;=Rules!$B$14,"Redirect","Prune"),"Keep")))))))</f>
        <v/>
      </c>
      <c r="AB1274">
        <f>IF(A1274="","",IF(LEFT(C1274&amp;"",1)="3","Already redirects ("&amp;C1274&amp;"). Update internal links to point at the final URL.",IF(OR(LEFT(C1274&amp;"",1)="4",LEFT(C1274&amp;"",1)="5"),IF(AA1274="Redirect","Returns "&amp;C1274&amp;" but still has "&amp;N(K1274)&amp;" clicks and "&amp;N(AC1274)&amp;" referring domains. 301 it to the closest live page.","Returns "&amp;C1274&amp;" with no clicks or links. Remove internal links and let it 404 or 410."),IF(D1274="Non-Indexable","Non-indexable ("&amp;E1274&amp;"). Keep if that is intentional; otherwise fix the canonical or noindex.",IF(AA1274="Merge","Overlaps with "&amp;I1274&amp;IF(N(J1274)&gt;0," (similarity "&amp;TEXT(J1274,"0.00")&amp;")","")&amp;", which gets more clicks. Merge the useful parts into it and 301 this URL.",IF(AA1274="Update",MID(IF(U1274="Yes","; Clicks down "&amp;TEXT(-P1274,"0%")&amp;" on the previous period","")&amp;IF(V1274="Yes","; Average position "&amp;TEXT(N1274,"0.0")&amp;" on "&amp;TEXT(L1274,"#,##0")&amp;" impressions (striking distance)","")&amp;IF(AND(T1274="Yes",N(L1274)&gt;=Rules!$B$6),"; Thin ("&amp;F1274&amp;" words) but has search demand",""),3,400),IF(AA1274="Prune","Low value: "&amp;N(K1274)&amp;" clicks, "&amp;N(L1274)&amp;" impressions, "&amp;N(Q1274)&amp;" sessions, no key events. Remove or noindex it and update internal links.",IF(AA1274="Redirect","Low value but "&amp;N(AC1274)&amp;" referring domains. 301 it to the closest relevant page to keep those links.",IF(AND(Z1274="No",Y1274="Yes",N(K1274)&lt;Rules!$B$5),"Low search traffic but it converts (key events: "&amp;S1274&amp;"). Keep it and link to it.",IF(W1274="Yes","Stronger than the page it overlaps ("&amp;I1274&amp;"). Keep; merge that page into this one.","Healthy: "&amp;N(K1274)&amp;" clicks"&amp;IF(ISNUMBER(N1274),", average position "&amp;TEXT(N1274,"0.0"),"")&amp;". Keep and monitor."))))))))))</f>
        <v/>
      </c>
      <c r="AE1274">
        <f>IF(A1274="","",IF(AD1274&lt;&gt;"",AD1274,AA1274))</f>
        <v/>
      </c>
    </row>
    <row r="1275">
      <c r="A1275">
        <f>IF(Crawl!A1274="","",Crawl!A1274)</f>
        <v/>
      </c>
      <c r="B1275">
        <f>IF(A1275="","",Crawl!EC1274)</f>
        <v/>
      </c>
      <c r="C1275">
        <f>IF(A1275="","",IFERROR(INDEX(Crawl!$A1274:$DZ1274,1,Rules!$H$6),""))</f>
        <v/>
      </c>
      <c r="D1275">
        <f>IF(A1275="","",IFERROR(INDEX(Crawl!$A1274:$DZ1274,1,Rules!$H$7),"")&amp;"")</f>
        <v/>
      </c>
      <c r="E1275">
        <f>IF(A1275="","",IFERROR(INDEX(Crawl!$A1274:$DZ1274,1,Rules!$H$8),"")&amp;"")</f>
        <v/>
      </c>
      <c r="F1275">
        <f>IF(A1275="","",IFERROR(INDEX(Crawl!$A1274:$DZ1274,1,Rules!$H$9),""))</f>
        <v/>
      </c>
      <c r="G1275">
        <f>IF(A1275="","",IFERROR(INDEX(Crawl!$A1274:$DZ1274,1,Rules!$H$10),""))</f>
        <v/>
      </c>
      <c r="H1275">
        <f>IF(A1275="","",IFERROR(INDEX(Crawl!$A1274:$DZ1274,1,Rules!$H$12),""))</f>
        <v/>
      </c>
      <c r="I1275">
        <f>IF(A1275="","",IF(AND(N(H1275)&gt;0,IFERROR(INDEX(Crawl!$A1274:$DZ1274,1,Rules!$H$11),"")&amp;""&lt;&gt;""),IFERROR(INDEX(Crawl!$A1274:$DZ1274,1,Rules!$H$11),"")&amp;"",IF(AND(ISNUMBER(J1275),N(J1275)&gt;=Rules!$B$12,IFERROR(INDEX(Crawl!$A1274:$DZ1274,1,Rules!$H$13),"")&amp;""&lt;&gt;""),IFERROR(INDEX(Crawl!$A1274:$DZ1274,1,Rules!$H$13),"")&amp;"","")))</f>
        <v/>
      </c>
      <c r="J1275" s="19">
        <f>IF(A1275="","",IF(IFERROR(INDEX(Crawl!$A1274:$DZ1274,1,Rules!$H$14),"")&amp;""="","",IFERROR(INDEX(Crawl!$A1274:$DZ1274,1,Rules!$H$14),"")))</f>
        <v/>
      </c>
      <c r="K1275">
        <f>IF(A1275="","",IFERROR(SUMIFS('GSC current'!$J$2:$J$2001,'GSC current'!$I$2:$I$2001,B1275),0))</f>
        <v/>
      </c>
      <c r="L1275">
        <f>IF(A1275="","",IFERROR(SUMIFS('GSC current'!$K$2:$K$2001,'GSC current'!$I$2:$I$2001,B1275),0))</f>
        <v/>
      </c>
      <c r="M1275" s="20">
        <f>IF(A1275="","",IF(N(L1275)&gt;0,K1275/L1275,""))</f>
        <v/>
      </c>
      <c r="N1275" s="21">
        <f>IF(A1275="","",IF(N(L1275)&gt;0,SUMIFS('GSC current'!$L$2:$L$2001,'GSC current'!$I$2:$I$2001,B1275)/L1275,""))</f>
        <v/>
      </c>
      <c r="O1275">
        <f>IF(A1275="","",IFERROR(SUMIFS('GSC previous'!$J$2:$J$2001,'GSC previous'!$I$2:$I$2001,B1275),0))</f>
        <v/>
      </c>
      <c r="P1275" s="22">
        <f>IF(A1275="","",IF(N(O1275)&gt;0,(K1275-O1275)/O1275,""))</f>
        <v/>
      </c>
      <c r="Q1275">
        <f>IF(A1275="","",IFERROR(SUMIFS(GA4!$P$2:$P$2001,GA4!$O$2:$O$2001,B1275),0))</f>
        <v/>
      </c>
      <c r="R1275" s="23">
        <f>IF(A1275="","",IF(N(Q1275)&gt;0,SUMIFS(GA4!$Q$2:$Q$2001,GA4!$O$2:$O$2001,B1275)/Q1275,""))</f>
        <v/>
      </c>
      <c r="S1275">
        <f>IF(A1275="","",IFERROR(SUMIFS(GA4!$R$2:$R$2001,GA4!$O$2:$O$2001,B1275),0))</f>
        <v/>
      </c>
      <c r="T1275">
        <f>IF(A1275="","",IF(AND(ISNUMBER(F1275),LEFT(C1275&amp;"",1)="2"),IF(F1275&lt;Rules!$B$9,"Yes","No"),"No"))</f>
        <v/>
      </c>
      <c r="U1275">
        <f>IF(A1275="","",IF(AND(N(O1275)&gt;=Rules!$B$8,ISNUMBER(P1275)),IF(P1275&lt;=-Rules!$B$7,"Yes","No"),"No"))</f>
        <v/>
      </c>
      <c r="V1275">
        <f>IF(A1275="","",IF(AND(N(L1275)&gt;=Rules!$B$6,ISNUMBER(N1275)),IF(AND(N1275&gt;=Rules!$B$10,N1275&lt;=Rules!$B$11),"Yes","No"),"No"))</f>
        <v/>
      </c>
      <c r="W1275">
        <f>IF(A1275="","",IF(I1275&lt;&gt;"","Yes","No"))</f>
        <v/>
      </c>
      <c r="X1275">
        <f>IF(I1275="","",IF(SUMIFS($K$3:$K$2002,$A$3:$A$2002,SUBSTITUTE(SUBSTITUTE(I1275,"?","~?"),"*","~*"))&gt;N(K1275),"Yes","No"))</f>
        <v/>
      </c>
      <c r="Y1275">
        <f>IF(A1275="","",IF(N(S1275)&gt;0,"Yes","No"))</f>
        <v/>
      </c>
      <c r="Z1275">
        <f>IF(A1275="","",IF(AND(N(K1275)&lt;Rules!$B$5,N(L1275)&lt;Rules!$B$6,N(Q1275)&lt;Rules!$B$13,Y1275="No"),"Yes","No"))</f>
        <v/>
      </c>
      <c r="AA1275">
        <f>IF(A1275="","",IF(LEFT(C1275&amp;"",1)="3","Redirect",IF(OR(LEFT(C1275&amp;"",1)="4",LEFT(C1275&amp;"",1)="5"),IF(OR(N(K1275)&gt;0,N(AC1275)&gt;=Rules!$B$14),"Redirect","Prune"),IF(D1275="Non-Indexable","Keep",IF(AND(W1275="Yes",X1275="Yes",Y1275="No"),"Merge",IF(OR(U1275="Yes",V1275="Yes",AND(T1275="Yes",N(L1275)&gt;=Rules!$B$6)),"Update",IF(Z1275="Yes",IF(N(AC1275)&gt;=Rules!$B$14,"Redirect","Prune"),"Keep")))))))</f>
        <v/>
      </c>
      <c r="AB1275">
        <f>IF(A1275="","",IF(LEFT(C1275&amp;"",1)="3","Already redirects ("&amp;C1275&amp;"). Update internal links to point at the final URL.",IF(OR(LEFT(C1275&amp;"",1)="4",LEFT(C1275&amp;"",1)="5"),IF(AA1275="Redirect","Returns "&amp;C1275&amp;" but still has "&amp;N(K1275)&amp;" clicks and "&amp;N(AC1275)&amp;" referring domains. 301 it to the closest live page.","Returns "&amp;C1275&amp;" with no clicks or links. Remove internal links and let it 404 or 410."),IF(D1275="Non-Indexable","Non-indexable ("&amp;E1275&amp;"). Keep if that is intentional; otherwise fix the canonical or noindex.",IF(AA1275="Merge","Overlaps with "&amp;I1275&amp;IF(N(J1275)&gt;0," (similarity "&amp;TEXT(J1275,"0.00")&amp;")","")&amp;", which gets more clicks. Merge the useful parts into it and 301 this URL.",IF(AA1275="Update",MID(IF(U1275="Yes","; Clicks down "&amp;TEXT(-P1275,"0%")&amp;" on the previous period","")&amp;IF(V1275="Yes","; Average position "&amp;TEXT(N1275,"0.0")&amp;" on "&amp;TEXT(L1275,"#,##0")&amp;" impressions (striking distance)","")&amp;IF(AND(T1275="Yes",N(L1275)&gt;=Rules!$B$6),"; Thin ("&amp;F1275&amp;" words) but has search demand",""),3,400),IF(AA1275="Prune","Low value: "&amp;N(K1275)&amp;" clicks, "&amp;N(L1275)&amp;" impressions, "&amp;N(Q1275)&amp;" sessions, no key events. Remove or noindex it and update internal links.",IF(AA1275="Redirect","Low value but "&amp;N(AC1275)&amp;" referring domains. 301 it to the closest relevant page to keep those links.",IF(AND(Z1275="No",Y1275="Yes",N(K1275)&lt;Rules!$B$5),"Low search traffic but it converts (key events: "&amp;S1275&amp;"). Keep it and link to it.",IF(W1275="Yes","Stronger than the page it overlaps ("&amp;I1275&amp;"). Keep; merge that page into this one.","Healthy: "&amp;N(K1275)&amp;" clicks"&amp;IF(ISNUMBER(N1275),", average position "&amp;TEXT(N1275,"0.0"),"")&amp;". Keep and monitor."))))))))))</f>
        <v/>
      </c>
      <c r="AE1275">
        <f>IF(A1275="","",IF(AD1275&lt;&gt;"",AD1275,AA1275))</f>
        <v/>
      </c>
    </row>
    <row r="1276">
      <c r="A1276">
        <f>IF(Crawl!A1275="","",Crawl!A1275)</f>
        <v/>
      </c>
      <c r="B1276">
        <f>IF(A1276="","",Crawl!EC1275)</f>
        <v/>
      </c>
      <c r="C1276">
        <f>IF(A1276="","",IFERROR(INDEX(Crawl!$A1275:$DZ1275,1,Rules!$H$6),""))</f>
        <v/>
      </c>
      <c r="D1276">
        <f>IF(A1276="","",IFERROR(INDEX(Crawl!$A1275:$DZ1275,1,Rules!$H$7),"")&amp;"")</f>
        <v/>
      </c>
      <c r="E1276">
        <f>IF(A1276="","",IFERROR(INDEX(Crawl!$A1275:$DZ1275,1,Rules!$H$8),"")&amp;"")</f>
        <v/>
      </c>
      <c r="F1276">
        <f>IF(A1276="","",IFERROR(INDEX(Crawl!$A1275:$DZ1275,1,Rules!$H$9),""))</f>
        <v/>
      </c>
      <c r="G1276">
        <f>IF(A1276="","",IFERROR(INDEX(Crawl!$A1275:$DZ1275,1,Rules!$H$10),""))</f>
        <v/>
      </c>
      <c r="H1276">
        <f>IF(A1276="","",IFERROR(INDEX(Crawl!$A1275:$DZ1275,1,Rules!$H$12),""))</f>
        <v/>
      </c>
      <c r="I1276">
        <f>IF(A1276="","",IF(AND(N(H1276)&gt;0,IFERROR(INDEX(Crawl!$A1275:$DZ1275,1,Rules!$H$11),"")&amp;""&lt;&gt;""),IFERROR(INDEX(Crawl!$A1275:$DZ1275,1,Rules!$H$11),"")&amp;"",IF(AND(ISNUMBER(J1276),N(J1276)&gt;=Rules!$B$12,IFERROR(INDEX(Crawl!$A1275:$DZ1275,1,Rules!$H$13),"")&amp;""&lt;&gt;""),IFERROR(INDEX(Crawl!$A1275:$DZ1275,1,Rules!$H$13),"")&amp;"","")))</f>
        <v/>
      </c>
      <c r="J1276" s="19">
        <f>IF(A1276="","",IF(IFERROR(INDEX(Crawl!$A1275:$DZ1275,1,Rules!$H$14),"")&amp;""="","",IFERROR(INDEX(Crawl!$A1275:$DZ1275,1,Rules!$H$14),"")))</f>
        <v/>
      </c>
      <c r="K1276">
        <f>IF(A1276="","",IFERROR(SUMIFS('GSC current'!$J$2:$J$2001,'GSC current'!$I$2:$I$2001,B1276),0))</f>
        <v/>
      </c>
      <c r="L1276">
        <f>IF(A1276="","",IFERROR(SUMIFS('GSC current'!$K$2:$K$2001,'GSC current'!$I$2:$I$2001,B1276),0))</f>
        <v/>
      </c>
      <c r="M1276" s="20">
        <f>IF(A1276="","",IF(N(L1276)&gt;0,K1276/L1276,""))</f>
        <v/>
      </c>
      <c r="N1276" s="21">
        <f>IF(A1276="","",IF(N(L1276)&gt;0,SUMIFS('GSC current'!$L$2:$L$2001,'GSC current'!$I$2:$I$2001,B1276)/L1276,""))</f>
        <v/>
      </c>
      <c r="O1276">
        <f>IF(A1276="","",IFERROR(SUMIFS('GSC previous'!$J$2:$J$2001,'GSC previous'!$I$2:$I$2001,B1276),0))</f>
        <v/>
      </c>
      <c r="P1276" s="22">
        <f>IF(A1276="","",IF(N(O1276)&gt;0,(K1276-O1276)/O1276,""))</f>
        <v/>
      </c>
      <c r="Q1276">
        <f>IF(A1276="","",IFERROR(SUMIFS(GA4!$P$2:$P$2001,GA4!$O$2:$O$2001,B1276),0))</f>
        <v/>
      </c>
      <c r="R1276" s="23">
        <f>IF(A1276="","",IF(N(Q1276)&gt;0,SUMIFS(GA4!$Q$2:$Q$2001,GA4!$O$2:$O$2001,B1276)/Q1276,""))</f>
        <v/>
      </c>
      <c r="S1276">
        <f>IF(A1276="","",IFERROR(SUMIFS(GA4!$R$2:$R$2001,GA4!$O$2:$O$2001,B1276),0))</f>
        <v/>
      </c>
      <c r="T1276">
        <f>IF(A1276="","",IF(AND(ISNUMBER(F1276),LEFT(C1276&amp;"",1)="2"),IF(F1276&lt;Rules!$B$9,"Yes","No"),"No"))</f>
        <v/>
      </c>
      <c r="U1276">
        <f>IF(A1276="","",IF(AND(N(O1276)&gt;=Rules!$B$8,ISNUMBER(P1276)),IF(P1276&lt;=-Rules!$B$7,"Yes","No"),"No"))</f>
        <v/>
      </c>
      <c r="V1276">
        <f>IF(A1276="","",IF(AND(N(L1276)&gt;=Rules!$B$6,ISNUMBER(N1276)),IF(AND(N1276&gt;=Rules!$B$10,N1276&lt;=Rules!$B$11),"Yes","No"),"No"))</f>
        <v/>
      </c>
      <c r="W1276">
        <f>IF(A1276="","",IF(I1276&lt;&gt;"","Yes","No"))</f>
        <v/>
      </c>
      <c r="X1276">
        <f>IF(I1276="","",IF(SUMIFS($K$3:$K$2002,$A$3:$A$2002,SUBSTITUTE(SUBSTITUTE(I1276,"?","~?"),"*","~*"))&gt;N(K1276),"Yes","No"))</f>
        <v/>
      </c>
      <c r="Y1276">
        <f>IF(A1276="","",IF(N(S1276)&gt;0,"Yes","No"))</f>
        <v/>
      </c>
      <c r="Z1276">
        <f>IF(A1276="","",IF(AND(N(K1276)&lt;Rules!$B$5,N(L1276)&lt;Rules!$B$6,N(Q1276)&lt;Rules!$B$13,Y1276="No"),"Yes","No"))</f>
        <v/>
      </c>
      <c r="AA1276">
        <f>IF(A1276="","",IF(LEFT(C1276&amp;"",1)="3","Redirect",IF(OR(LEFT(C1276&amp;"",1)="4",LEFT(C1276&amp;"",1)="5"),IF(OR(N(K1276)&gt;0,N(AC1276)&gt;=Rules!$B$14),"Redirect","Prune"),IF(D1276="Non-Indexable","Keep",IF(AND(W1276="Yes",X1276="Yes",Y1276="No"),"Merge",IF(OR(U1276="Yes",V1276="Yes",AND(T1276="Yes",N(L1276)&gt;=Rules!$B$6)),"Update",IF(Z1276="Yes",IF(N(AC1276)&gt;=Rules!$B$14,"Redirect","Prune"),"Keep")))))))</f>
        <v/>
      </c>
      <c r="AB1276">
        <f>IF(A1276="","",IF(LEFT(C1276&amp;"",1)="3","Already redirects ("&amp;C1276&amp;"). Update internal links to point at the final URL.",IF(OR(LEFT(C1276&amp;"",1)="4",LEFT(C1276&amp;"",1)="5"),IF(AA1276="Redirect","Returns "&amp;C1276&amp;" but still has "&amp;N(K1276)&amp;" clicks and "&amp;N(AC1276)&amp;" referring domains. 301 it to the closest live page.","Returns "&amp;C1276&amp;" with no clicks or links. Remove internal links and let it 404 or 410."),IF(D1276="Non-Indexable","Non-indexable ("&amp;E1276&amp;"). Keep if that is intentional; otherwise fix the canonical or noindex.",IF(AA1276="Merge","Overlaps with "&amp;I1276&amp;IF(N(J1276)&gt;0," (similarity "&amp;TEXT(J1276,"0.00")&amp;")","")&amp;", which gets more clicks. Merge the useful parts into it and 301 this URL.",IF(AA1276="Update",MID(IF(U1276="Yes","; Clicks down "&amp;TEXT(-P1276,"0%")&amp;" on the previous period","")&amp;IF(V1276="Yes","; Average position "&amp;TEXT(N1276,"0.0")&amp;" on "&amp;TEXT(L1276,"#,##0")&amp;" impressions (striking distance)","")&amp;IF(AND(T1276="Yes",N(L1276)&gt;=Rules!$B$6),"; Thin ("&amp;F1276&amp;" words) but has search demand",""),3,400),IF(AA1276="Prune","Low value: "&amp;N(K1276)&amp;" clicks, "&amp;N(L1276)&amp;" impressions, "&amp;N(Q1276)&amp;" sessions, no key events. Remove or noindex it and update internal links.",IF(AA1276="Redirect","Low value but "&amp;N(AC1276)&amp;" referring domains. 301 it to the closest relevant page to keep those links.",IF(AND(Z1276="No",Y1276="Yes",N(K1276)&lt;Rules!$B$5),"Low search traffic but it converts (key events: "&amp;S1276&amp;"). Keep it and link to it.",IF(W1276="Yes","Stronger than the page it overlaps ("&amp;I1276&amp;"). Keep; merge that page into this one.","Healthy: "&amp;N(K1276)&amp;" clicks"&amp;IF(ISNUMBER(N1276),", average position "&amp;TEXT(N1276,"0.0"),"")&amp;". Keep and monitor."))))))))))</f>
        <v/>
      </c>
      <c r="AE1276">
        <f>IF(A1276="","",IF(AD1276&lt;&gt;"",AD1276,AA1276))</f>
        <v/>
      </c>
    </row>
    <row r="1277">
      <c r="A1277">
        <f>IF(Crawl!A1276="","",Crawl!A1276)</f>
        <v/>
      </c>
      <c r="B1277">
        <f>IF(A1277="","",Crawl!EC1276)</f>
        <v/>
      </c>
      <c r="C1277">
        <f>IF(A1277="","",IFERROR(INDEX(Crawl!$A1276:$DZ1276,1,Rules!$H$6),""))</f>
        <v/>
      </c>
      <c r="D1277">
        <f>IF(A1277="","",IFERROR(INDEX(Crawl!$A1276:$DZ1276,1,Rules!$H$7),"")&amp;"")</f>
        <v/>
      </c>
      <c r="E1277">
        <f>IF(A1277="","",IFERROR(INDEX(Crawl!$A1276:$DZ1276,1,Rules!$H$8),"")&amp;"")</f>
        <v/>
      </c>
      <c r="F1277">
        <f>IF(A1277="","",IFERROR(INDEX(Crawl!$A1276:$DZ1276,1,Rules!$H$9),""))</f>
        <v/>
      </c>
      <c r="G1277">
        <f>IF(A1277="","",IFERROR(INDEX(Crawl!$A1276:$DZ1276,1,Rules!$H$10),""))</f>
        <v/>
      </c>
      <c r="H1277">
        <f>IF(A1277="","",IFERROR(INDEX(Crawl!$A1276:$DZ1276,1,Rules!$H$12),""))</f>
        <v/>
      </c>
      <c r="I1277">
        <f>IF(A1277="","",IF(AND(N(H1277)&gt;0,IFERROR(INDEX(Crawl!$A1276:$DZ1276,1,Rules!$H$11),"")&amp;""&lt;&gt;""),IFERROR(INDEX(Crawl!$A1276:$DZ1276,1,Rules!$H$11),"")&amp;"",IF(AND(ISNUMBER(J1277),N(J1277)&gt;=Rules!$B$12,IFERROR(INDEX(Crawl!$A1276:$DZ1276,1,Rules!$H$13),"")&amp;""&lt;&gt;""),IFERROR(INDEX(Crawl!$A1276:$DZ1276,1,Rules!$H$13),"")&amp;"","")))</f>
        <v/>
      </c>
      <c r="J1277" s="19">
        <f>IF(A1277="","",IF(IFERROR(INDEX(Crawl!$A1276:$DZ1276,1,Rules!$H$14),"")&amp;""="","",IFERROR(INDEX(Crawl!$A1276:$DZ1276,1,Rules!$H$14),"")))</f>
        <v/>
      </c>
      <c r="K1277">
        <f>IF(A1277="","",IFERROR(SUMIFS('GSC current'!$J$2:$J$2001,'GSC current'!$I$2:$I$2001,B1277),0))</f>
        <v/>
      </c>
      <c r="L1277">
        <f>IF(A1277="","",IFERROR(SUMIFS('GSC current'!$K$2:$K$2001,'GSC current'!$I$2:$I$2001,B1277),0))</f>
        <v/>
      </c>
      <c r="M1277" s="20">
        <f>IF(A1277="","",IF(N(L1277)&gt;0,K1277/L1277,""))</f>
        <v/>
      </c>
      <c r="N1277" s="21">
        <f>IF(A1277="","",IF(N(L1277)&gt;0,SUMIFS('GSC current'!$L$2:$L$2001,'GSC current'!$I$2:$I$2001,B1277)/L1277,""))</f>
        <v/>
      </c>
      <c r="O1277">
        <f>IF(A1277="","",IFERROR(SUMIFS('GSC previous'!$J$2:$J$2001,'GSC previous'!$I$2:$I$2001,B1277),0))</f>
        <v/>
      </c>
      <c r="P1277" s="22">
        <f>IF(A1277="","",IF(N(O1277)&gt;0,(K1277-O1277)/O1277,""))</f>
        <v/>
      </c>
      <c r="Q1277">
        <f>IF(A1277="","",IFERROR(SUMIFS(GA4!$P$2:$P$2001,GA4!$O$2:$O$2001,B1277),0))</f>
        <v/>
      </c>
      <c r="R1277" s="23">
        <f>IF(A1277="","",IF(N(Q1277)&gt;0,SUMIFS(GA4!$Q$2:$Q$2001,GA4!$O$2:$O$2001,B1277)/Q1277,""))</f>
        <v/>
      </c>
      <c r="S1277">
        <f>IF(A1277="","",IFERROR(SUMIFS(GA4!$R$2:$R$2001,GA4!$O$2:$O$2001,B1277),0))</f>
        <v/>
      </c>
      <c r="T1277">
        <f>IF(A1277="","",IF(AND(ISNUMBER(F1277),LEFT(C1277&amp;"",1)="2"),IF(F1277&lt;Rules!$B$9,"Yes","No"),"No"))</f>
        <v/>
      </c>
      <c r="U1277">
        <f>IF(A1277="","",IF(AND(N(O1277)&gt;=Rules!$B$8,ISNUMBER(P1277)),IF(P1277&lt;=-Rules!$B$7,"Yes","No"),"No"))</f>
        <v/>
      </c>
      <c r="V1277">
        <f>IF(A1277="","",IF(AND(N(L1277)&gt;=Rules!$B$6,ISNUMBER(N1277)),IF(AND(N1277&gt;=Rules!$B$10,N1277&lt;=Rules!$B$11),"Yes","No"),"No"))</f>
        <v/>
      </c>
      <c r="W1277">
        <f>IF(A1277="","",IF(I1277&lt;&gt;"","Yes","No"))</f>
        <v/>
      </c>
      <c r="X1277">
        <f>IF(I1277="","",IF(SUMIFS($K$3:$K$2002,$A$3:$A$2002,SUBSTITUTE(SUBSTITUTE(I1277,"?","~?"),"*","~*"))&gt;N(K1277),"Yes","No"))</f>
        <v/>
      </c>
      <c r="Y1277">
        <f>IF(A1277="","",IF(N(S1277)&gt;0,"Yes","No"))</f>
        <v/>
      </c>
      <c r="Z1277">
        <f>IF(A1277="","",IF(AND(N(K1277)&lt;Rules!$B$5,N(L1277)&lt;Rules!$B$6,N(Q1277)&lt;Rules!$B$13,Y1277="No"),"Yes","No"))</f>
        <v/>
      </c>
      <c r="AA1277">
        <f>IF(A1277="","",IF(LEFT(C1277&amp;"",1)="3","Redirect",IF(OR(LEFT(C1277&amp;"",1)="4",LEFT(C1277&amp;"",1)="5"),IF(OR(N(K1277)&gt;0,N(AC1277)&gt;=Rules!$B$14),"Redirect","Prune"),IF(D1277="Non-Indexable","Keep",IF(AND(W1277="Yes",X1277="Yes",Y1277="No"),"Merge",IF(OR(U1277="Yes",V1277="Yes",AND(T1277="Yes",N(L1277)&gt;=Rules!$B$6)),"Update",IF(Z1277="Yes",IF(N(AC1277)&gt;=Rules!$B$14,"Redirect","Prune"),"Keep")))))))</f>
        <v/>
      </c>
      <c r="AB1277">
        <f>IF(A1277="","",IF(LEFT(C1277&amp;"",1)="3","Already redirects ("&amp;C1277&amp;"). Update internal links to point at the final URL.",IF(OR(LEFT(C1277&amp;"",1)="4",LEFT(C1277&amp;"",1)="5"),IF(AA1277="Redirect","Returns "&amp;C1277&amp;" but still has "&amp;N(K1277)&amp;" clicks and "&amp;N(AC1277)&amp;" referring domains. 301 it to the closest live page.","Returns "&amp;C1277&amp;" with no clicks or links. Remove internal links and let it 404 or 410."),IF(D1277="Non-Indexable","Non-indexable ("&amp;E1277&amp;"). Keep if that is intentional; otherwise fix the canonical or noindex.",IF(AA1277="Merge","Overlaps with "&amp;I1277&amp;IF(N(J1277)&gt;0," (similarity "&amp;TEXT(J1277,"0.00")&amp;")","")&amp;", which gets more clicks. Merge the useful parts into it and 301 this URL.",IF(AA1277="Update",MID(IF(U1277="Yes","; Clicks down "&amp;TEXT(-P1277,"0%")&amp;" on the previous period","")&amp;IF(V1277="Yes","; Average position "&amp;TEXT(N1277,"0.0")&amp;" on "&amp;TEXT(L1277,"#,##0")&amp;" impressions (striking distance)","")&amp;IF(AND(T1277="Yes",N(L1277)&gt;=Rules!$B$6),"; Thin ("&amp;F1277&amp;" words) but has search demand",""),3,400),IF(AA1277="Prune","Low value: "&amp;N(K1277)&amp;" clicks, "&amp;N(L1277)&amp;" impressions, "&amp;N(Q1277)&amp;" sessions, no key events. Remove or noindex it and update internal links.",IF(AA1277="Redirect","Low value but "&amp;N(AC1277)&amp;" referring domains. 301 it to the closest relevant page to keep those links.",IF(AND(Z1277="No",Y1277="Yes",N(K1277)&lt;Rules!$B$5),"Low search traffic but it converts (key events: "&amp;S1277&amp;"). Keep it and link to it.",IF(W1277="Yes","Stronger than the page it overlaps ("&amp;I1277&amp;"). Keep; merge that page into this one.","Healthy: "&amp;N(K1277)&amp;" clicks"&amp;IF(ISNUMBER(N1277),", average position "&amp;TEXT(N1277,"0.0"),"")&amp;". Keep and monitor."))))))))))</f>
        <v/>
      </c>
      <c r="AE1277">
        <f>IF(A1277="","",IF(AD1277&lt;&gt;"",AD1277,AA1277))</f>
        <v/>
      </c>
    </row>
    <row r="1278">
      <c r="A1278">
        <f>IF(Crawl!A1277="","",Crawl!A1277)</f>
        <v/>
      </c>
      <c r="B1278">
        <f>IF(A1278="","",Crawl!EC1277)</f>
        <v/>
      </c>
      <c r="C1278">
        <f>IF(A1278="","",IFERROR(INDEX(Crawl!$A1277:$DZ1277,1,Rules!$H$6),""))</f>
        <v/>
      </c>
      <c r="D1278">
        <f>IF(A1278="","",IFERROR(INDEX(Crawl!$A1277:$DZ1277,1,Rules!$H$7),"")&amp;"")</f>
        <v/>
      </c>
      <c r="E1278">
        <f>IF(A1278="","",IFERROR(INDEX(Crawl!$A1277:$DZ1277,1,Rules!$H$8),"")&amp;"")</f>
        <v/>
      </c>
      <c r="F1278">
        <f>IF(A1278="","",IFERROR(INDEX(Crawl!$A1277:$DZ1277,1,Rules!$H$9),""))</f>
        <v/>
      </c>
      <c r="G1278">
        <f>IF(A1278="","",IFERROR(INDEX(Crawl!$A1277:$DZ1277,1,Rules!$H$10),""))</f>
        <v/>
      </c>
      <c r="H1278">
        <f>IF(A1278="","",IFERROR(INDEX(Crawl!$A1277:$DZ1277,1,Rules!$H$12),""))</f>
        <v/>
      </c>
      <c r="I1278">
        <f>IF(A1278="","",IF(AND(N(H1278)&gt;0,IFERROR(INDEX(Crawl!$A1277:$DZ1277,1,Rules!$H$11),"")&amp;""&lt;&gt;""),IFERROR(INDEX(Crawl!$A1277:$DZ1277,1,Rules!$H$11),"")&amp;"",IF(AND(ISNUMBER(J1278),N(J1278)&gt;=Rules!$B$12,IFERROR(INDEX(Crawl!$A1277:$DZ1277,1,Rules!$H$13),"")&amp;""&lt;&gt;""),IFERROR(INDEX(Crawl!$A1277:$DZ1277,1,Rules!$H$13),"")&amp;"","")))</f>
        <v/>
      </c>
      <c r="J1278" s="19">
        <f>IF(A1278="","",IF(IFERROR(INDEX(Crawl!$A1277:$DZ1277,1,Rules!$H$14),"")&amp;""="","",IFERROR(INDEX(Crawl!$A1277:$DZ1277,1,Rules!$H$14),"")))</f>
        <v/>
      </c>
      <c r="K1278">
        <f>IF(A1278="","",IFERROR(SUMIFS('GSC current'!$J$2:$J$2001,'GSC current'!$I$2:$I$2001,B1278),0))</f>
        <v/>
      </c>
      <c r="L1278">
        <f>IF(A1278="","",IFERROR(SUMIFS('GSC current'!$K$2:$K$2001,'GSC current'!$I$2:$I$2001,B1278),0))</f>
        <v/>
      </c>
      <c r="M1278" s="20">
        <f>IF(A1278="","",IF(N(L1278)&gt;0,K1278/L1278,""))</f>
        <v/>
      </c>
      <c r="N1278" s="21">
        <f>IF(A1278="","",IF(N(L1278)&gt;0,SUMIFS('GSC current'!$L$2:$L$2001,'GSC current'!$I$2:$I$2001,B1278)/L1278,""))</f>
        <v/>
      </c>
      <c r="O1278">
        <f>IF(A1278="","",IFERROR(SUMIFS('GSC previous'!$J$2:$J$2001,'GSC previous'!$I$2:$I$2001,B1278),0))</f>
        <v/>
      </c>
      <c r="P1278" s="22">
        <f>IF(A1278="","",IF(N(O1278)&gt;0,(K1278-O1278)/O1278,""))</f>
        <v/>
      </c>
      <c r="Q1278">
        <f>IF(A1278="","",IFERROR(SUMIFS(GA4!$P$2:$P$2001,GA4!$O$2:$O$2001,B1278),0))</f>
        <v/>
      </c>
      <c r="R1278" s="23">
        <f>IF(A1278="","",IF(N(Q1278)&gt;0,SUMIFS(GA4!$Q$2:$Q$2001,GA4!$O$2:$O$2001,B1278)/Q1278,""))</f>
        <v/>
      </c>
      <c r="S1278">
        <f>IF(A1278="","",IFERROR(SUMIFS(GA4!$R$2:$R$2001,GA4!$O$2:$O$2001,B1278),0))</f>
        <v/>
      </c>
      <c r="T1278">
        <f>IF(A1278="","",IF(AND(ISNUMBER(F1278),LEFT(C1278&amp;"",1)="2"),IF(F1278&lt;Rules!$B$9,"Yes","No"),"No"))</f>
        <v/>
      </c>
      <c r="U1278">
        <f>IF(A1278="","",IF(AND(N(O1278)&gt;=Rules!$B$8,ISNUMBER(P1278)),IF(P1278&lt;=-Rules!$B$7,"Yes","No"),"No"))</f>
        <v/>
      </c>
      <c r="V1278">
        <f>IF(A1278="","",IF(AND(N(L1278)&gt;=Rules!$B$6,ISNUMBER(N1278)),IF(AND(N1278&gt;=Rules!$B$10,N1278&lt;=Rules!$B$11),"Yes","No"),"No"))</f>
        <v/>
      </c>
      <c r="W1278">
        <f>IF(A1278="","",IF(I1278&lt;&gt;"","Yes","No"))</f>
        <v/>
      </c>
      <c r="X1278">
        <f>IF(I1278="","",IF(SUMIFS($K$3:$K$2002,$A$3:$A$2002,SUBSTITUTE(SUBSTITUTE(I1278,"?","~?"),"*","~*"))&gt;N(K1278),"Yes","No"))</f>
        <v/>
      </c>
      <c r="Y1278">
        <f>IF(A1278="","",IF(N(S1278)&gt;0,"Yes","No"))</f>
        <v/>
      </c>
      <c r="Z1278">
        <f>IF(A1278="","",IF(AND(N(K1278)&lt;Rules!$B$5,N(L1278)&lt;Rules!$B$6,N(Q1278)&lt;Rules!$B$13,Y1278="No"),"Yes","No"))</f>
        <v/>
      </c>
      <c r="AA1278">
        <f>IF(A1278="","",IF(LEFT(C1278&amp;"",1)="3","Redirect",IF(OR(LEFT(C1278&amp;"",1)="4",LEFT(C1278&amp;"",1)="5"),IF(OR(N(K1278)&gt;0,N(AC1278)&gt;=Rules!$B$14),"Redirect","Prune"),IF(D1278="Non-Indexable","Keep",IF(AND(W1278="Yes",X1278="Yes",Y1278="No"),"Merge",IF(OR(U1278="Yes",V1278="Yes",AND(T1278="Yes",N(L1278)&gt;=Rules!$B$6)),"Update",IF(Z1278="Yes",IF(N(AC1278)&gt;=Rules!$B$14,"Redirect","Prune"),"Keep")))))))</f>
        <v/>
      </c>
      <c r="AB1278">
        <f>IF(A1278="","",IF(LEFT(C1278&amp;"",1)="3","Already redirects ("&amp;C1278&amp;"). Update internal links to point at the final URL.",IF(OR(LEFT(C1278&amp;"",1)="4",LEFT(C1278&amp;"",1)="5"),IF(AA1278="Redirect","Returns "&amp;C1278&amp;" but still has "&amp;N(K1278)&amp;" clicks and "&amp;N(AC1278)&amp;" referring domains. 301 it to the closest live page.","Returns "&amp;C1278&amp;" with no clicks or links. Remove internal links and let it 404 or 410."),IF(D1278="Non-Indexable","Non-indexable ("&amp;E1278&amp;"). Keep if that is intentional; otherwise fix the canonical or noindex.",IF(AA1278="Merge","Overlaps with "&amp;I1278&amp;IF(N(J1278)&gt;0," (similarity "&amp;TEXT(J1278,"0.00")&amp;")","")&amp;", which gets more clicks. Merge the useful parts into it and 301 this URL.",IF(AA1278="Update",MID(IF(U1278="Yes","; Clicks down "&amp;TEXT(-P1278,"0%")&amp;" on the previous period","")&amp;IF(V1278="Yes","; Average position "&amp;TEXT(N1278,"0.0")&amp;" on "&amp;TEXT(L1278,"#,##0")&amp;" impressions (striking distance)","")&amp;IF(AND(T1278="Yes",N(L1278)&gt;=Rules!$B$6),"; Thin ("&amp;F1278&amp;" words) but has search demand",""),3,400),IF(AA1278="Prune","Low value: "&amp;N(K1278)&amp;" clicks, "&amp;N(L1278)&amp;" impressions, "&amp;N(Q1278)&amp;" sessions, no key events. Remove or noindex it and update internal links.",IF(AA1278="Redirect","Low value but "&amp;N(AC1278)&amp;" referring domains. 301 it to the closest relevant page to keep those links.",IF(AND(Z1278="No",Y1278="Yes",N(K1278)&lt;Rules!$B$5),"Low search traffic but it converts (key events: "&amp;S1278&amp;"). Keep it and link to it.",IF(W1278="Yes","Stronger than the page it overlaps ("&amp;I1278&amp;"). Keep; merge that page into this one.","Healthy: "&amp;N(K1278)&amp;" clicks"&amp;IF(ISNUMBER(N1278),", average position "&amp;TEXT(N1278,"0.0"),"")&amp;". Keep and monitor."))))))))))</f>
        <v/>
      </c>
      <c r="AE1278">
        <f>IF(A1278="","",IF(AD1278&lt;&gt;"",AD1278,AA1278))</f>
        <v/>
      </c>
    </row>
    <row r="1279">
      <c r="A1279">
        <f>IF(Crawl!A1278="","",Crawl!A1278)</f>
        <v/>
      </c>
      <c r="B1279">
        <f>IF(A1279="","",Crawl!EC1278)</f>
        <v/>
      </c>
      <c r="C1279">
        <f>IF(A1279="","",IFERROR(INDEX(Crawl!$A1278:$DZ1278,1,Rules!$H$6),""))</f>
        <v/>
      </c>
      <c r="D1279">
        <f>IF(A1279="","",IFERROR(INDEX(Crawl!$A1278:$DZ1278,1,Rules!$H$7),"")&amp;"")</f>
        <v/>
      </c>
      <c r="E1279">
        <f>IF(A1279="","",IFERROR(INDEX(Crawl!$A1278:$DZ1278,1,Rules!$H$8),"")&amp;"")</f>
        <v/>
      </c>
      <c r="F1279">
        <f>IF(A1279="","",IFERROR(INDEX(Crawl!$A1278:$DZ1278,1,Rules!$H$9),""))</f>
        <v/>
      </c>
      <c r="G1279">
        <f>IF(A1279="","",IFERROR(INDEX(Crawl!$A1278:$DZ1278,1,Rules!$H$10),""))</f>
        <v/>
      </c>
      <c r="H1279">
        <f>IF(A1279="","",IFERROR(INDEX(Crawl!$A1278:$DZ1278,1,Rules!$H$12),""))</f>
        <v/>
      </c>
      <c r="I1279">
        <f>IF(A1279="","",IF(AND(N(H1279)&gt;0,IFERROR(INDEX(Crawl!$A1278:$DZ1278,1,Rules!$H$11),"")&amp;""&lt;&gt;""),IFERROR(INDEX(Crawl!$A1278:$DZ1278,1,Rules!$H$11),"")&amp;"",IF(AND(ISNUMBER(J1279),N(J1279)&gt;=Rules!$B$12,IFERROR(INDEX(Crawl!$A1278:$DZ1278,1,Rules!$H$13),"")&amp;""&lt;&gt;""),IFERROR(INDEX(Crawl!$A1278:$DZ1278,1,Rules!$H$13),"")&amp;"","")))</f>
        <v/>
      </c>
      <c r="J1279" s="19">
        <f>IF(A1279="","",IF(IFERROR(INDEX(Crawl!$A1278:$DZ1278,1,Rules!$H$14),"")&amp;""="","",IFERROR(INDEX(Crawl!$A1278:$DZ1278,1,Rules!$H$14),"")))</f>
        <v/>
      </c>
      <c r="K1279">
        <f>IF(A1279="","",IFERROR(SUMIFS('GSC current'!$J$2:$J$2001,'GSC current'!$I$2:$I$2001,B1279),0))</f>
        <v/>
      </c>
      <c r="L1279">
        <f>IF(A1279="","",IFERROR(SUMIFS('GSC current'!$K$2:$K$2001,'GSC current'!$I$2:$I$2001,B1279),0))</f>
        <v/>
      </c>
      <c r="M1279" s="20">
        <f>IF(A1279="","",IF(N(L1279)&gt;0,K1279/L1279,""))</f>
        <v/>
      </c>
      <c r="N1279" s="21">
        <f>IF(A1279="","",IF(N(L1279)&gt;0,SUMIFS('GSC current'!$L$2:$L$2001,'GSC current'!$I$2:$I$2001,B1279)/L1279,""))</f>
        <v/>
      </c>
      <c r="O1279">
        <f>IF(A1279="","",IFERROR(SUMIFS('GSC previous'!$J$2:$J$2001,'GSC previous'!$I$2:$I$2001,B1279),0))</f>
        <v/>
      </c>
      <c r="P1279" s="22">
        <f>IF(A1279="","",IF(N(O1279)&gt;0,(K1279-O1279)/O1279,""))</f>
        <v/>
      </c>
      <c r="Q1279">
        <f>IF(A1279="","",IFERROR(SUMIFS(GA4!$P$2:$P$2001,GA4!$O$2:$O$2001,B1279),0))</f>
        <v/>
      </c>
      <c r="R1279" s="23">
        <f>IF(A1279="","",IF(N(Q1279)&gt;0,SUMIFS(GA4!$Q$2:$Q$2001,GA4!$O$2:$O$2001,B1279)/Q1279,""))</f>
        <v/>
      </c>
      <c r="S1279">
        <f>IF(A1279="","",IFERROR(SUMIFS(GA4!$R$2:$R$2001,GA4!$O$2:$O$2001,B1279),0))</f>
        <v/>
      </c>
      <c r="T1279">
        <f>IF(A1279="","",IF(AND(ISNUMBER(F1279),LEFT(C1279&amp;"",1)="2"),IF(F1279&lt;Rules!$B$9,"Yes","No"),"No"))</f>
        <v/>
      </c>
      <c r="U1279">
        <f>IF(A1279="","",IF(AND(N(O1279)&gt;=Rules!$B$8,ISNUMBER(P1279)),IF(P1279&lt;=-Rules!$B$7,"Yes","No"),"No"))</f>
        <v/>
      </c>
      <c r="V1279">
        <f>IF(A1279="","",IF(AND(N(L1279)&gt;=Rules!$B$6,ISNUMBER(N1279)),IF(AND(N1279&gt;=Rules!$B$10,N1279&lt;=Rules!$B$11),"Yes","No"),"No"))</f>
        <v/>
      </c>
      <c r="W1279">
        <f>IF(A1279="","",IF(I1279&lt;&gt;"","Yes","No"))</f>
        <v/>
      </c>
      <c r="X1279">
        <f>IF(I1279="","",IF(SUMIFS($K$3:$K$2002,$A$3:$A$2002,SUBSTITUTE(SUBSTITUTE(I1279,"?","~?"),"*","~*"))&gt;N(K1279),"Yes","No"))</f>
        <v/>
      </c>
      <c r="Y1279">
        <f>IF(A1279="","",IF(N(S1279)&gt;0,"Yes","No"))</f>
        <v/>
      </c>
      <c r="Z1279">
        <f>IF(A1279="","",IF(AND(N(K1279)&lt;Rules!$B$5,N(L1279)&lt;Rules!$B$6,N(Q1279)&lt;Rules!$B$13,Y1279="No"),"Yes","No"))</f>
        <v/>
      </c>
      <c r="AA1279">
        <f>IF(A1279="","",IF(LEFT(C1279&amp;"",1)="3","Redirect",IF(OR(LEFT(C1279&amp;"",1)="4",LEFT(C1279&amp;"",1)="5"),IF(OR(N(K1279)&gt;0,N(AC1279)&gt;=Rules!$B$14),"Redirect","Prune"),IF(D1279="Non-Indexable","Keep",IF(AND(W1279="Yes",X1279="Yes",Y1279="No"),"Merge",IF(OR(U1279="Yes",V1279="Yes",AND(T1279="Yes",N(L1279)&gt;=Rules!$B$6)),"Update",IF(Z1279="Yes",IF(N(AC1279)&gt;=Rules!$B$14,"Redirect","Prune"),"Keep")))))))</f>
        <v/>
      </c>
      <c r="AB1279">
        <f>IF(A1279="","",IF(LEFT(C1279&amp;"",1)="3","Already redirects ("&amp;C1279&amp;"). Update internal links to point at the final URL.",IF(OR(LEFT(C1279&amp;"",1)="4",LEFT(C1279&amp;"",1)="5"),IF(AA1279="Redirect","Returns "&amp;C1279&amp;" but still has "&amp;N(K1279)&amp;" clicks and "&amp;N(AC1279)&amp;" referring domains. 301 it to the closest live page.","Returns "&amp;C1279&amp;" with no clicks or links. Remove internal links and let it 404 or 410."),IF(D1279="Non-Indexable","Non-indexable ("&amp;E1279&amp;"). Keep if that is intentional; otherwise fix the canonical or noindex.",IF(AA1279="Merge","Overlaps with "&amp;I1279&amp;IF(N(J1279)&gt;0," (similarity "&amp;TEXT(J1279,"0.00")&amp;")","")&amp;", which gets more clicks. Merge the useful parts into it and 301 this URL.",IF(AA1279="Update",MID(IF(U1279="Yes","; Clicks down "&amp;TEXT(-P1279,"0%")&amp;" on the previous period","")&amp;IF(V1279="Yes","; Average position "&amp;TEXT(N1279,"0.0")&amp;" on "&amp;TEXT(L1279,"#,##0")&amp;" impressions (striking distance)","")&amp;IF(AND(T1279="Yes",N(L1279)&gt;=Rules!$B$6),"; Thin ("&amp;F1279&amp;" words) but has search demand",""),3,400),IF(AA1279="Prune","Low value: "&amp;N(K1279)&amp;" clicks, "&amp;N(L1279)&amp;" impressions, "&amp;N(Q1279)&amp;" sessions, no key events. Remove or noindex it and update internal links.",IF(AA1279="Redirect","Low value but "&amp;N(AC1279)&amp;" referring domains. 301 it to the closest relevant page to keep those links.",IF(AND(Z1279="No",Y1279="Yes",N(K1279)&lt;Rules!$B$5),"Low search traffic but it converts (key events: "&amp;S1279&amp;"). Keep it and link to it.",IF(W1279="Yes","Stronger than the page it overlaps ("&amp;I1279&amp;"). Keep; merge that page into this one.","Healthy: "&amp;N(K1279)&amp;" clicks"&amp;IF(ISNUMBER(N1279),", average position "&amp;TEXT(N1279,"0.0"),"")&amp;". Keep and monitor."))))))))))</f>
        <v/>
      </c>
      <c r="AE1279">
        <f>IF(A1279="","",IF(AD1279&lt;&gt;"",AD1279,AA1279))</f>
        <v/>
      </c>
    </row>
    <row r="1280">
      <c r="A1280">
        <f>IF(Crawl!A1279="","",Crawl!A1279)</f>
        <v/>
      </c>
      <c r="B1280">
        <f>IF(A1280="","",Crawl!EC1279)</f>
        <v/>
      </c>
      <c r="C1280">
        <f>IF(A1280="","",IFERROR(INDEX(Crawl!$A1279:$DZ1279,1,Rules!$H$6),""))</f>
        <v/>
      </c>
      <c r="D1280">
        <f>IF(A1280="","",IFERROR(INDEX(Crawl!$A1279:$DZ1279,1,Rules!$H$7),"")&amp;"")</f>
        <v/>
      </c>
      <c r="E1280">
        <f>IF(A1280="","",IFERROR(INDEX(Crawl!$A1279:$DZ1279,1,Rules!$H$8),"")&amp;"")</f>
        <v/>
      </c>
      <c r="F1280">
        <f>IF(A1280="","",IFERROR(INDEX(Crawl!$A1279:$DZ1279,1,Rules!$H$9),""))</f>
        <v/>
      </c>
      <c r="G1280">
        <f>IF(A1280="","",IFERROR(INDEX(Crawl!$A1279:$DZ1279,1,Rules!$H$10),""))</f>
        <v/>
      </c>
      <c r="H1280">
        <f>IF(A1280="","",IFERROR(INDEX(Crawl!$A1279:$DZ1279,1,Rules!$H$12),""))</f>
        <v/>
      </c>
      <c r="I1280">
        <f>IF(A1280="","",IF(AND(N(H1280)&gt;0,IFERROR(INDEX(Crawl!$A1279:$DZ1279,1,Rules!$H$11),"")&amp;""&lt;&gt;""),IFERROR(INDEX(Crawl!$A1279:$DZ1279,1,Rules!$H$11),"")&amp;"",IF(AND(ISNUMBER(J1280),N(J1280)&gt;=Rules!$B$12,IFERROR(INDEX(Crawl!$A1279:$DZ1279,1,Rules!$H$13),"")&amp;""&lt;&gt;""),IFERROR(INDEX(Crawl!$A1279:$DZ1279,1,Rules!$H$13),"")&amp;"","")))</f>
        <v/>
      </c>
      <c r="J1280" s="19">
        <f>IF(A1280="","",IF(IFERROR(INDEX(Crawl!$A1279:$DZ1279,1,Rules!$H$14),"")&amp;""="","",IFERROR(INDEX(Crawl!$A1279:$DZ1279,1,Rules!$H$14),"")))</f>
        <v/>
      </c>
      <c r="K1280">
        <f>IF(A1280="","",IFERROR(SUMIFS('GSC current'!$J$2:$J$2001,'GSC current'!$I$2:$I$2001,B1280),0))</f>
        <v/>
      </c>
      <c r="L1280">
        <f>IF(A1280="","",IFERROR(SUMIFS('GSC current'!$K$2:$K$2001,'GSC current'!$I$2:$I$2001,B1280),0))</f>
        <v/>
      </c>
      <c r="M1280" s="20">
        <f>IF(A1280="","",IF(N(L1280)&gt;0,K1280/L1280,""))</f>
        <v/>
      </c>
      <c r="N1280" s="21">
        <f>IF(A1280="","",IF(N(L1280)&gt;0,SUMIFS('GSC current'!$L$2:$L$2001,'GSC current'!$I$2:$I$2001,B1280)/L1280,""))</f>
        <v/>
      </c>
      <c r="O1280">
        <f>IF(A1280="","",IFERROR(SUMIFS('GSC previous'!$J$2:$J$2001,'GSC previous'!$I$2:$I$2001,B1280),0))</f>
        <v/>
      </c>
      <c r="P1280" s="22">
        <f>IF(A1280="","",IF(N(O1280)&gt;0,(K1280-O1280)/O1280,""))</f>
        <v/>
      </c>
      <c r="Q1280">
        <f>IF(A1280="","",IFERROR(SUMIFS(GA4!$P$2:$P$2001,GA4!$O$2:$O$2001,B1280),0))</f>
        <v/>
      </c>
      <c r="R1280" s="23">
        <f>IF(A1280="","",IF(N(Q1280)&gt;0,SUMIFS(GA4!$Q$2:$Q$2001,GA4!$O$2:$O$2001,B1280)/Q1280,""))</f>
        <v/>
      </c>
      <c r="S1280">
        <f>IF(A1280="","",IFERROR(SUMIFS(GA4!$R$2:$R$2001,GA4!$O$2:$O$2001,B1280),0))</f>
        <v/>
      </c>
      <c r="T1280">
        <f>IF(A1280="","",IF(AND(ISNUMBER(F1280),LEFT(C1280&amp;"",1)="2"),IF(F1280&lt;Rules!$B$9,"Yes","No"),"No"))</f>
        <v/>
      </c>
      <c r="U1280">
        <f>IF(A1280="","",IF(AND(N(O1280)&gt;=Rules!$B$8,ISNUMBER(P1280)),IF(P1280&lt;=-Rules!$B$7,"Yes","No"),"No"))</f>
        <v/>
      </c>
      <c r="V1280">
        <f>IF(A1280="","",IF(AND(N(L1280)&gt;=Rules!$B$6,ISNUMBER(N1280)),IF(AND(N1280&gt;=Rules!$B$10,N1280&lt;=Rules!$B$11),"Yes","No"),"No"))</f>
        <v/>
      </c>
      <c r="W1280">
        <f>IF(A1280="","",IF(I1280&lt;&gt;"","Yes","No"))</f>
        <v/>
      </c>
      <c r="X1280">
        <f>IF(I1280="","",IF(SUMIFS($K$3:$K$2002,$A$3:$A$2002,SUBSTITUTE(SUBSTITUTE(I1280,"?","~?"),"*","~*"))&gt;N(K1280),"Yes","No"))</f>
        <v/>
      </c>
      <c r="Y1280">
        <f>IF(A1280="","",IF(N(S1280)&gt;0,"Yes","No"))</f>
        <v/>
      </c>
      <c r="Z1280">
        <f>IF(A1280="","",IF(AND(N(K1280)&lt;Rules!$B$5,N(L1280)&lt;Rules!$B$6,N(Q1280)&lt;Rules!$B$13,Y1280="No"),"Yes","No"))</f>
        <v/>
      </c>
      <c r="AA1280">
        <f>IF(A1280="","",IF(LEFT(C1280&amp;"",1)="3","Redirect",IF(OR(LEFT(C1280&amp;"",1)="4",LEFT(C1280&amp;"",1)="5"),IF(OR(N(K1280)&gt;0,N(AC1280)&gt;=Rules!$B$14),"Redirect","Prune"),IF(D1280="Non-Indexable","Keep",IF(AND(W1280="Yes",X1280="Yes",Y1280="No"),"Merge",IF(OR(U1280="Yes",V1280="Yes",AND(T1280="Yes",N(L1280)&gt;=Rules!$B$6)),"Update",IF(Z1280="Yes",IF(N(AC1280)&gt;=Rules!$B$14,"Redirect","Prune"),"Keep")))))))</f>
        <v/>
      </c>
      <c r="AB1280">
        <f>IF(A1280="","",IF(LEFT(C1280&amp;"",1)="3","Already redirects ("&amp;C1280&amp;"). Update internal links to point at the final URL.",IF(OR(LEFT(C1280&amp;"",1)="4",LEFT(C1280&amp;"",1)="5"),IF(AA1280="Redirect","Returns "&amp;C1280&amp;" but still has "&amp;N(K1280)&amp;" clicks and "&amp;N(AC1280)&amp;" referring domains. 301 it to the closest live page.","Returns "&amp;C1280&amp;" with no clicks or links. Remove internal links and let it 404 or 410."),IF(D1280="Non-Indexable","Non-indexable ("&amp;E1280&amp;"). Keep if that is intentional; otherwise fix the canonical or noindex.",IF(AA1280="Merge","Overlaps with "&amp;I1280&amp;IF(N(J1280)&gt;0," (similarity "&amp;TEXT(J1280,"0.00")&amp;")","")&amp;", which gets more clicks. Merge the useful parts into it and 301 this URL.",IF(AA1280="Update",MID(IF(U1280="Yes","; Clicks down "&amp;TEXT(-P1280,"0%")&amp;" on the previous period","")&amp;IF(V1280="Yes","; Average position "&amp;TEXT(N1280,"0.0")&amp;" on "&amp;TEXT(L1280,"#,##0")&amp;" impressions (striking distance)","")&amp;IF(AND(T1280="Yes",N(L1280)&gt;=Rules!$B$6),"; Thin ("&amp;F1280&amp;" words) but has search demand",""),3,400),IF(AA1280="Prune","Low value: "&amp;N(K1280)&amp;" clicks, "&amp;N(L1280)&amp;" impressions, "&amp;N(Q1280)&amp;" sessions, no key events. Remove or noindex it and update internal links.",IF(AA1280="Redirect","Low value but "&amp;N(AC1280)&amp;" referring domains. 301 it to the closest relevant page to keep those links.",IF(AND(Z1280="No",Y1280="Yes",N(K1280)&lt;Rules!$B$5),"Low search traffic but it converts (key events: "&amp;S1280&amp;"). Keep it and link to it.",IF(W1280="Yes","Stronger than the page it overlaps ("&amp;I1280&amp;"). Keep; merge that page into this one.","Healthy: "&amp;N(K1280)&amp;" clicks"&amp;IF(ISNUMBER(N1280),", average position "&amp;TEXT(N1280,"0.0"),"")&amp;". Keep and monitor."))))))))))</f>
        <v/>
      </c>
      <c r="AE1280">
        <f>IF(A1280="","",IF(AD1280&lt;&gt;"",AD1280,AA1280))</f>
        <v/>
      </c>
    </row>
    <row r="1281">
      <c r="A1281">
        <f>IF(Crawl!A1280="","",Crawl!A1280)</f>
        <v/>
      </c>
      <c r="B1281">
        <f>IF(A1281="","",Crawl!EC1280)</f>
        <v/>
      </c>
      <c r="C1281">
        <f>IF(A1281="","",IFERROR(INDEX(Crawl!$A1280:$DZ1280,1,Rules!$H$6),""))</f>
        <v/>
      </c>
      <c r="D1281">
        <f>IF(A1281="","",IFERROR(INDEX(Crawl!$A1280:$DZ1280,1,Rules!$H$7),"")&amp;"")</f>
        <v/>
      </c>
      <c r="E1281">
        <f>IF(A1281="","",IFERROR(INDEX(Crawl!$A1280:$DZ1280,1,Rules!$H$8),"")&amp;"")</f>
        <v/>
      </c>
      <c r="F1281">
        <f>IF(A1281="","",IFERROR(INDEX(Crawl!$A1280:$DZ1280,1,Rules!$H$9),""))</f>
        <v/>
      </c>
      <c r="G1281">
        <f>IF(A1281="","",IFERROR(INDEX(Crawl!$A1280:$DZ1280,1,Rules!$H$10),""))</f>
        <v/>
      </c>
      <c r="H1281">
        <f>IF(A1281="","",IFERROR(INDEX(Crawl!$A1280:$DZ1280,1,Rules!$H$12),""))</f>
        <v/>
      </c>
      <c r="I1281">
        <f>IF(A1281="","",IF(AND(N(H1281)&gt;0,IFERROR(INDEX(Crawl!$A1280:$DZ1280,1,Rules!$H$11),"")&amp;""&lt;&gt;""),IFERROR(INDEX(Crawl!$A1280:$DZ1280,1,Rules!$H$11),"")&amp;"",IF(AND(ISNUMBER(J1281),N(J1281)&gt;=Rules!$B$12,IFERROR(INDEX(Crawl!$A1280:$DZ1280,1,Rules!$H$13),"")&amp;""&lt;&gt;""),IFERROR(INDEX(Crawl!$A1280:$DZ1280,1,Rules!$H$13),"")&amp;"","")))</f>
        <v/>
      </c>
      <c r="J1281" s="19">
        <f>IF(A1281="","",IF(IFERROR(INDEX(Crawl!$A1280:$DZ1280,1,Rules!$H$14),"")&amp;""="","",IFERROR(INDEX(Crawl!$A1280:$DZ1280,1,Rules!$H$14),"")))</f>
        <v/>
      </c>
      <c r="K1281">
        <f>IF(A1281="","",IFERROR(SUMIFS('GSC current'!$J$2:$J$2001,'GSC current'!$I$2:$I$2001,B1281),0))</f>
        <v/>
      </c>
      <c r="L1281">
        <f>IF(A1281="","",IFERROR(SUMIFS('GSC current'!$K$2:$K$2001,'GSC current'!$I$2:$I$2001,B1281),0))</f>
        <v/>
      </c>
      <c r="M1281" s="20">
        <f>IF(A1281="","",IF(N(L1281)&gt;0,K1281/L1281,""))</f>
        <v/>
      </c>
      <c r="N1281" s="21">
        <f>IF(A1281="","",IF(N(L1281)&gt;0,SUMIFS('GSC current'!$L$2:$L$2001,'GSC current'!$I$2:$I$2001,B1281)/L1281,""))</f>
        <v/>
      </c>
      <c r="O1281">
        <f>IF(A1281="","",IFERROR(SUMIFS('GSC previous'!$J$2:$J$2001,'GSC previous'!$I$2:$I$2001,B1281),0))</f>
        <v/>
      </c>
      <c r="P1281" s="22">
        <f>IF(A1281="","",IF(N(O1281)&gt;0,(K1281-O1281)/O1281,""))</f>
        <v/>
      </c>
      <c r="Q1281">
        <f>IF(A1281="","",IFERROR(SUMIFS(GA4!$P$2:$P$2001,GA4!$O$2:$O$2001,B1281),0))</f>
        <v/>
      </c>
      <c r="R1281" s="23">
        <f>IF(A1281="","",IF(N(Q1281)&gt;0,SUMIFS(GA4!$Q$2:$Q$2001,GA4!$O$2:$O$2001,B1281)/Q1281,""))</f>
        <v/>
      </c>
      <c r="S1281">
        <f>IF(A1281="","",IFERROR(SUMIFS(GA4!$R$2:$R$2001,GA4!$O$2:$O$2001,B1281),0))</f>
        <v/>
      </c>
      <c r="T1281">
        <f>IF(A1281="","",IF(AND(ISNUMBER(F1281),LEFT(C1281&amp;"",1)="2"),IF(F1281&lt;Rules!$B$9,"Yes","No"),"No"))</f>
        <v/>
      </c>
      <c r="U1281">
        <f>IF(A1281="","",IF(AND(N(O1281)&gt;=Rules!$B$8,ISNUMBER(P1281)),IF(P1281&lt;=-Rules!$B$7,"Yes","No"),"No"))</f>
        <v/>
      </c>
      <c r="V1281">
        <f>IF(A1281="","",IF(AND(N(L1281)&gt;=Rules!$B$6,ISNUMBER(N1281)),IF(AND(N1281&gt;=Rules!$B$10,N1281&lt;=Rules!$B$11),"Yes","No"),"No"))</f>
        <v/>
      </c>
      <c r="W1281">
        <f>IF(A1281="","",IF(I1281&lt;&gt;"","Yes","No"))</f>
        <v/>
      </c>
      <c r="X1281">
        <f>IF(I1281="","",IF(SUMIFS($K$3:$K$2002,$A$3:$A$2002,SUBSTITUTE(SUBSTITUTE(I1281,"?","~?"),"*","~*"))&gt;N(K1281),"Yes","No"))</f>
        <v/>
      </c>
      <c r="Y1281">
        <f>IF(A1281="","",IF(N(S1281)&gt;0,"Yes","No"))</f>
        <v/>
      </c>
      <c r="Z1281">
        <f>IF(A1281="","",IF(AND(N(K1281)&lt;Rules!$B$5,N(L1281)&lt;Rules!$B$6,N(Q1281)&lt;Rules!$B$13,Y1281="No"),"Yes","No"))</f>
        <v/>
      </c>
      <c r="AA1281">
        <f>IF(A1281="","",IF(LEFT(C1281&amp;"",1)="3","Redirect",IF(OR(LEFT(C1281&amp;"",1)="4",LEFT(C1281&amp;"",1)="5"),IF(OR(N(K1281)&gt;0,N(AC1281)&gt;=Rules!$B$14),"Redirect","Prune"),IF(D1281="Non-Indexable","Keep",IF(AND(W1281="Yes",X1281="Yes",Y1281="No"),"Merge",IF(OR(U1281="Yes",V1281="Yes",AND(T1281="Yes",N(L1281)&gt;=Rules!$B$6)),"Update",IF(Z1281="Yes",IF(N(AC1281)&gt;=Rules!$B$14,"Redirect","Prune"),"Keep")))))))</f>
        <v/>
      </c>
      <c r="AB1281">
        <f>IF(A1281="","",IF(LEFT(C1281&amp;"",1)="3","Already redirects ("&amp;C1281&amp;"). Update internal links to point at the final URL.",IF(OR(LEFT(C1281&amp;"",1)="4",LEFT(C1281&amp;"",1)="5"),IF(AA1281="Redirect","Returns "&amp;C1281&amp;" but still has "&amp;N(K1281)&amp;" clicks and "&amp;N(AC1281)&amp;" referring domains. 301 it to the closest live page.","Returns "&amp;C1281&amp;" with no clicks or links. Remove internal links and let it 404 or 410."),IF(D1281="Non-Indexable","Non-indexable ("&amp;E1281&amp;"). Keep if that is intentional; otherwise fix the canonical or noindex.",IF(AA1281="Merge","Overlaps with "&amp;I1281&amp;IF(N(J1281)&gt;0," (similarity "&amp;TEXT(J1281,"0.00")&amp;")","")&amp;", which gets more clicks. Merge the useful parts into it and 301 this URL.",IF(AA1281="Update",MID(IF(U1281="Yes","; Clicks down "&amp;TEXT(-P1281,"0%")&amp;" on the previous period","")&amp;IF(V1281="Yes","; Average position "&amp;TEXT(N1281,"0.0")&amp;" on "&amp;TEXT(L1281,"#,##0")&amp;" impressions (striking distance)","")&amp;IF(AND(T1281="Yes",N(L1281)&gt;=Rules!$B$6),"; Thin ("&amp;F1281&amp;" words) but has search demand",""),3,400),IF(AA1281="Prune","Low value: "&amp;N(K1281)&amp;" clicks, "&amp;N(L1281)&amp;" impressions, "&amp;N(Q1281)&amp;" sessions, no key events. Remove or noindex it and update internal links.",IF(AA1281="Redirect","Low value but "&amp;N(AC1281)&amp;" referring domains. 301 it to the closest relevant page to keep those links.",IF(AND(Z1281="No",Y1281="Yes",N(K1281)&lt;Rules!$B$5),"Low search traffic but it converts (key events: "&amp;S1281&amp;"). Keep it and link to it.",IF(W1281="Yes","Stronger than the page it overlaps ("&amp;I1281&amp;"). Keep; merge that page into this one.","Healthy: "&amp;N(K1281)&amp;" clicks"&amp;IF(ISNUMBER(N1281),", average position "&amp;TEXT(N1281,"0.0"),"")&amp;". Keep and monitor."))))))))))</f>
        <v/>
      </c>
      <c r="AE1281">
        <f>IF(A1281="","",IF(AD1281&lt;&gt;"",AD1281,AA1281))</f>
        <v/>
      </c>
    </row>
    <row r="1282">
      <c r="A1282">
        <f>IF(Crawl!A1281="","",Crawl!A1281)</f>
        <v/>
      </c>
      <c r="B1282">
        <f>IF(A1282="","",Crawl!EC1281)</f>
        <v/>
      </c>
      <c r="C1282">
        <f>IF(A1282="","",IFERROR(INDEX(Crawl!$A1281:$DZ1281,1,Rules!$H$6),""))</f>
        <v/>
      </c>
      <c r="D1282">
        <f>IF(A1282="","",IFERROR(INDEX(Crawl!$A1281:$DZ1281,1,Rules!$H$7),"")&amp;"")</f>
        <v/>
      </c>
      <c r="E1282">
        <f>IF(A1282="","",IFERROR(INDEX(Crawl!$A1281:$DZ1281,1,Rules!$H$8),"")&amp;"")</f>
        <v/>
      </c>
      <c r="F1282">
        <f>IF(A1282="","",IFERROR(INDEX(Crawl!$A1281:$DZ1281,1,Rules!$H$9),""))</f>
        <v/>
      </c>
      <c r="G1282">
        <f>IF(A1282="","",IFERROR(INDEX(Crawl!$A1281:$DZ1281,1,Rules!$H$10),""))</f>
        <v/>
      </c>
      <c r="H1282">
        <f>IF(A1282="","",IFERROR(INDEX(Crawl!$A1281:$DZ1281,1,Rules!$H$12),""))</f>
        <v/>
      </c>
      <c r="I1282">
        <f>IF(A1282="","",IF(AND(N(H1282)&gt;0,IFERROR(INDEX(Crawl!$A1281:$DZ1281,1,Rules!$H$11),"")&amp;""&lt;&gt;""),IFERROR(INDEX(Crawl!$A1281:$DZ1281,1,Rules!$H$11),"")&amp;"",IF(AND(ISNUMBER(J1282),N(J1282)&gt;=Rules!$B$12,IFERROR(INDEX(Crawl!$A1281:$DZ1281,1,Rules!$H$13),"")&amp;""&lt;&gt;""),IFERROR(INDEX(Crawl!$A1281:$DZ1281,1,Rules!$H$13),"")&amp;"","")))</f>
        <v/>
      </c>
      <c r="J1282" s="19">
        <f>IF(A1282="","",IF(IFERROR(INDEX(Crawl!$A1281:$DZ1281,1,Rules!$H$14),"")&amp;""="","",IFERROR(INDEX(Crawl!$A1281:$DZ1281,1,Rules!$H$14),"")))</f>
        <v/>
      </c>
      <c r="K1282">
        <f>IF(A1282="","",IFERROR(SUMIFS('GSC current'!$J$2:$J$2001,'GSC current'!$I$2:$I$2001,B1282),0))</f>
        <v/>
      </c>
      <c r="L1282">
        <f>IF(A1282="","",IFERROR(SUMIFS('GSC current'!$K$2:$K$2001,'GSC current'!$I$2:$I$2001,B1282),0))</f>
        <v/>
      </c>
      <c r="M1282" s="20">
        <f>IF(A1282="","",IF(N(L1282)&gt;0,K1282/L1282,""))</f>
        <v/>
      </c>
      <c r="N1282" s="21">
        <f>IF(A1282="","",IF(N(L1282)&gt;0,SUMIFS('GSC current'!$L$2:$L$2001,'GSC current'!$I$2:$I$2001,B1282)/L1282,""))</f>
        <v/>
      </c>
      <c r="O1282">
        <f>IF(A1282="","",IFERROR(SUMIFS('GSC previous'!$J$2:$J$2001,'GSC previous'!$I$2:$I$2001,B1282),0))</f>
        <v/>
      </c>
      <c r="P1282" s="22">
        <f>IF(A1282="","",IF(N(O1282)&gt;0,(K1282-O1282)/O1282,""))</f>
        <v/>
      </c>
      <c r="Q1282">
        <f>IF(A1282="","",IFERROR(SUMIFS(GA4!$P$2:$P$2001,GA4!$O$2:$O$2001,B1282),0))</f>
        <v/>
      </c>
      <c r="R1282" s="23">
        <f>IF(A1282="","",IF(N(Q1282)&gt;0,SUMIFS(GA4!$Q$2:$Q$2001,GA4!$O$2:$O$2001,B1282)/Q1282,""))</f>
        <v/>
      </c>
      <c r="S1282">
        <f>IF(A1282="","",IFERROR(SUMIFS(GA4!$R$2:$R$2001,GA4!$O$2:$O$2001,B1282),0))</f>
        <v/>
      </c>
      <c r="T1282">
        <f>IF(A1282="","",IF(AND(ISNUMBER(F1282),LEFT(C1282&amp;"",1)="2"),IF(F1282&lt;Rules!$B$9,"Yes","No"),"No"))</f>
        <v/>
      </c>
      <c r="U1282">
        <f>IF(A1282="","",IF(AND(N(O1282)&gt;=Rules!$B$8,ISNUMBER(P1282)),IF(P1282&lt;=-Rules!$B$7,"Yes","No"),"No"))</f>
        <v/>
      </c>
      <c r="V1282">
        <f>IF(A1282="","",IF(AND(N(L1282)&gt;=Rules!$B$6,ISNUMBER(N1282)),IF(AND(N1282&gt;=Rules!$B$10,N1282&lt;=Rules!$B$11),"Yes","No"),"No"))</f>
        <v/>
      </c>
      <c r="W1282">
        <f>IF(A1282="","",IF(I1282&lt;&gt;"","Yes","No"))</f>
        <v/>
      </c>
      <c r="X1282">
        <f>IF(I1282="","",IF(SUMIFS($K$3:$K$2002,$A$3:$A$2002,SUBSTITUTE(SUBSTITUTE(I1282,"?","~?"),"*","~*"))&gt;N(K1282),"Yes","No"))</f>
        <v/>
      </c>
      <c r="Y1282">
        <f>IF(A1282="","",IF(N(S1282)&gt;0,"Yes","No"))</f>
        <v/>
      </c>
      <c r="Z1282">
        <f>IF(A1282="","",IF(AND(N(K1282)&lt;Rules!$B$5,N(L1282)&lt;Rules!$B$6,N(Q1282)&lt;Rules!$B$13,Y1282="No"),"Yes","No"))</f>
        <v/>
      </c>
      <c r="AA1282">
        <f>IF(A1282="","",IF(LEFT(C1282&amp;"",1)="3","Redirect",IF(OR(LEFT(C1282&amp;"",1)="4",LEFT(C1282&amp;"",1)="5"),IF(OR(N(K1282)&gt;0,N(AC1282)&gt;=Rules!$B$14),"Redirect","Prune"),IF(D1282="Non-Indexable","Keep",IF(AND(W1282="Yes",X1282="Yes",Y1282="No"),"Merge",IF(OR(U1282="Yes",V1282="Yes",AND(T1282="Yes",N(L1282)&gt;=Rules!$B$6)),"Update",IF(Z1282="Yes",IF(N(AC1282)&gt;=Rules!$B$14,"Redirect","Prune"),"Keep")))))))</f>
        <v/>
      </c>
      <c r="AB1282">
        <f>IF(A1282="","",IF(LEFT(C1282&amp;"",1)="3","Already redirects ("&amp;C1282&amp;"). Update internal links to point at the final URL.",IF(OR(LEFT(C1282&amp;"",1)="4",LEFT(C1282&amp;"",1)="5"),IF(AA1282="Redirect","Returns "&amp;C1282&amp;" but still has "&amp;N(K1282)&amp;" clicks and "&amp;N(AC1282)&amp;" referring domains. 301 it to the closest live page.","Returns "&amp;C1282&amp;" with no clicks or links. Remove internal links and let it 404 or 410."),IF(D1282="Non-Indexable","Non-indexable ("&amp;E1282&amp;"). Keep if that is intentional; otherwise fix the canonical or noindex.",IF(AA1282="Merge","Overlaps with "&amp;I1282&amp;IF(N(J1282)&gt;0," (similarity "&amp;TEXT(J1282,"0.00")&amp;")","")&amp;", which gets more clicks. Merge the useful parts into it and 301 this URL.",IF(AA1282="Update",MID(IF(U1282="Yes","; Clicks down "&amp;TEXT(-P1282,"0%")&amp;" on the previous period","")&amp;IF(V1282="Yes","; Average position "&amp;TEXT(N1282,"0.0")&amp;" on "&amp;TEXT(L1282,"#,##0")&amp;" impressions (striking distance)","")&amp;IF(AND(T1282="Yes",N(L1282)&gt;=Rules!$B$6),"; Thin ("&amp;F1282&amp;" words) but has search demand",""),3,400),IF(AA1282="Prune","Low value: "&amp;N(K1282)&amp;" clicks, "&amp;N(L1282)&amp;" impressions, "&amp;N(Q1282)&amp;" sessions, no key events. Remove or noindex it and update internal links.",IF(AA1282="Redirect","Low value but "&amp;N(AC1282)&amp;" referring domains. 301 it to the closest relevant page to keep those links.",IF(AND(Z1282="No",Y1282="Yes",N(K1282)&lt;Rules!$B$5),"Low search traffic but it converts (key events: "&amp;S1282&amp;"). Keep it and link to it.",IF(W1282="Yes","Stronger than the page it overlaps ("&amp;I1282&amp;"). Keep; merge that page into this one.","Healthy: "&amp;N(K1282)&amp;" clicks"&amp;IF(ISNUMBER(N1282),", average position "&amp;TEXT(N1282,"0.0"),"")&amp;". Keep and monitor."))))))))))</f>
        <v/>
      </c>
      <c r="AE1282">
        <f>IF(A1282="","",IF(AD1282&lt;&gt;"",AD1282,AA1282))</f>
        <v/>
      </c>
    </row>
    <row r="1283">
      <c r="A1283">
        <f>IF(Crawl!A1282="","",Crawl!A1282)</f>
        <v/>
      </c>
      <c r="B1283">
        <f>IF(A1283="","",Crawl!EC1282)</f>
        <v/>
      </c>
      <c r="C1283">
        <f>IF(A1283="","",IFERROR(INDEX(Crawl!$A1282:$DZ1282,1,Rules!$H$6),""))</f>
        <v/>
      </c>
      <c r="D1283">
        <f>IF(A1283="","",IFERROR(INDEX(Crawl!$A1282:$DZ1282,1,Rules!$H$7),"")&amp;"")</f>
        <v/>
      </c>
      <c r="E1283">
        <f>IF(A1283="","",IFERROR(INDEX(Crawl!$A1282:$DZ1282,1,Rules!$H$8),"")&amp;"")</f>
        <v/>
      </c>
      <c r="F1283">
        <f>IF(A1283="","",IFERROR(INDEX(Crawl!$A1282:$DZ1282,1,Rules!$H$9),""))</f>
        <v/>
      </c>
      <c r="G1283">
        <f>IF(A1283="","",IFERROR(INDEX(Crawl!$A1282:$DZ1282,1,Rules!$H$10),""))</f>
        <v/>
      </c>
      <c r="H1283">
        <f>IF(A1283="","",IFERROR(INDEX(Crawl!$A1282:$DZ1282,1,Rules!$H$12),""))</f>
        <v/>
      </c>
      <c r="I1283">
        <f>IF(A1283="","",IF(AND(N(H1283)&gt;0,IFERROR(INDEX(Crawl!$A1282:$DZ1282,1,Rules!$H$11),"")&amp;""&lt;&gt;""),IFERROR(INDEX(Crawl!$A1282:$DZ1282,1,Rules!$H$11),"")&amp;"",IF(AND(ISNUMBER(J1283),N(J1283)&gt;=Rules!$B$12,IFERROR(INDEX(Crawl!$A1282:$DZ1282,1,Rules!$H$13),"")&amp;""&lt;&gt;""),IFERROR(INDEX(Crawl!$A1282:$DZ1282,1,Rules!$H$13),"")&amp;"","")))</f>
        <v/>
      </c>
      <c r="J1283" s="19">
        <f>IF(A1283="","",IF(IFERROR(INDEX(Crawl!$A1282:$DZ1282,1,Rules!$H$14),"")&amp;""="","",IFERROR(INDEX(Crawl!$A1282:$DZ1282,1,Rules!$H$14),"")))</f>
        <v/>
      </c>
      <c r="K1283">
        <f>IF(A1283="","",IFERROR(SUMIFS('GSC current'!$J$2:$J$2001,'GSC current'!$I$2:$I$2001,B1283),0))</f>
        <v/>
      </c>
      <c r="L1283">
        <f>IF(A1283="","",IFERROR(SUMIFS('GSC current'!$K$2:$K$2001,'GSC current'!$I$2:$I$2001,B1283),0))</f>
        <v/>
      </c>
      <c r="M1283" s="20">
        <f>IF(A1283="","",IF(N(L1283)&gt;0,K1283/L1283,""))</f>
        <v/>
      </c>
      <c r="N1283" s="21">
        <f>IF(A1283="","",IF(N(L1283)&gt;0,SUMIFS('GSC current'!$L$2:$L$2001,'GSC current'!$I$2:$I$2001,B1283)/L1283,""))</f>
        <v/>
      </c>
      <c r="O1283">
        <f>IF(A1283="","",IFERROR(SUMIFS('GSC previous'!$J$2:$J$2001,'GSC previous'!$I$2:$I$2001,B1283),0))</f>
        <v/>
      </c>
      <c r="P1283" s="22">
        <f>IF(A1283="","",IF(N(O1283)&gt;0,(K1283-O1283)/O1283,""))</f>
        <v/>
      </c>
      <c r="Q1283">
        <f>IF(A1283="","",IFERROR(SUMIFS(GA4!$P$2:$P$2001,GA4!$O$2:$O$2001,B1283),0))</f>
        <v/>
      </c>
      <c r="R1283" s="23">
        <f>IF(A1283="","",IF(N(Q1283)&gt;0,SUMIFS(GA4!$Q$2:$Q$2001,GA4!$O$2:$O$2001,B1283)/Q1283,""))</f>
        <v/>
      </c>
      <c r="S1283">
        <f>IF(A1283="","",IFERROR(SUMIFS(GA4!$R$2:$R$2001,GA4!$O$2:$O$2001,B1283),0))</f>
        <v/>
      </c>
      <c r="T1283">
        <f>IF(A1283="","",IF(AND(ISNUMBER(F1283),LEFT(C1283&amp;"",1)="2"),IF(F1283&lt;Rules!$B$9,"Yes","No"),"No"))</f>
        <v/>
      </c>
      <c r="U1283">
        <f>IF(A1283="","",IF(AND(N(O1283)&gt;=Rules!$B$8,ISNUMBER(P1283)),IF(P1283&lt;=-Rules!$B$7,"Yes","No"),"No"))</f>
        <v/>
      </c>
      <c r="V1283">
        <f>IF(A1283="","",IF(AND(N(L1283)&gt;=Rules!$B$6,ISNUMBER(N1283)),IF(AND(N1283&gt;=Rules!$B$10,N1283&lt;=Rules!$B$11),"Yes","No"),"No"))</f>
        <v/>
      </c>
      <c r="W1283">
        <f>IF(A1283="","",IF(I1283&lt;&gt;"","Yes","No"))</f>
        <v/>
      </c>
      <c r="X1283">
        <f>IF(I1283="","",IF(SUMIFS($K$3:$K$2002,$A$3:$A$2002,SUBSTITUTE(SUBSTITUTE(I1283,"?","~?"),"*","~*"))&gt;N(K1283),"Yes","No"))</f>
        <v/>
      </c>
      <c r="Y1283">
        <f>IF(A1283="","",IF(N(S1283)&gt;0,"Yes","No"))</f>
        <v/>
      </c>
      <c r="Z1283">
        <f>IF(A1283="","",IF(AND(N(K1283)&lt;Rules!$B$5,N(L1283)&lt;Rules!$B$6,N(Q1283)&lt;Rules!$B$13,Y1283="No"),"Yes","No"))</f>
        <v/>
      </c>
      <c r="AA1283">
        <f>IF(A1283="","",IF(LEFT(C1283&amp;"",1)="3","Redirect",IF(OR(LEFT(C1283&amp;"",1)="4",LEFT(C1283&amp;"",1)="5"),IF(OR(N(K1283)&gt;0,N(AC1283)&gt;=Rules!$B$14),"Redirect","Prune"),IF(D1283="Non-Indexable","Keep",IF(AND(W1283="Yes",X1283="Yes",Y1283="No"),"Merge",IF(OR(U1283="Yes",V1283="Yes",AND(T1283="Yes",N(L1283)&gt;=Rules!$B$6)),"Update",IF(Z1283="Yes",IF(N(AC1283)&gt;=Rules!$B$14,"Redirect","Prune"),"Keep")))))))</f>
        <v/>
      </c>
      <c r="AB1283">
        <f>IF(A1283="","",IF(LEFT(C1283&amp;"",1)="3","Already redirects ("&amp;C1283&amp;"). Update internal links to point at the final URL.",IF(OR(LEFT(C1283&amp;"",1)="4",LEFT(C1283&amp;"",1)="5"),IF(AA1283="Redirect","Returns "&amp;C1283&amp;" but still has "&amp;N(K1283)&amp;" clicks and "&amp;N(AC1283)&amp;" referring domains. 301 it to the closest live page.","Returns "&amp;C1283&amp;" with no clicks or links. Remove internal links and let it 404 or 410."),IF(D1283="Non-Indexable","Non-indexable ("&amp;E1283&amp;"). Keep if that is intentional; otherwise fix the canonical or noindex.",IF(AA1283="Merge","Overlaps with "&amp;I1283&amp;IF(N(J1283)&gt;0," (similarity "&amp;TEXT(J1283,"0.00")&amp;")","")&amp;", which gets more clicks. Merge the useful parts into it and 301 this URL.",IF(AA1283="Update",MID(IF(U1283="Yes","; Clicks down "&amp;TEXT(-P1283,"0%")&amp;" on the previous period","")&amp;IF(V1283="Yes","; Average position "&amp;TEXT(N1283,"0.0")&amp;" on "&amp;TEXT(L1283,"#,##0")&amp;" impressions (striking distance)","")&amp;IF(AND(T1283="Yes",N(L1283)&gt;=Rules!$B$6),"; Thin ("&amp;F1283&amp;" words) but has search demand",""),3,400),IF(AA1283="Prune","Low value: "&amp;N(K1283)&amp;" clicks, "&amp;N(L1283)&amp;" impressions, "&amp;N(Q1283)&amp;" sessions, no key events. Remove or noindex it and update internal links.",IF(AA1283="Redirect","Low value but "&amp;N(AC1283)&amp;" referring domains. 301 it to the closest relevant page to keep those links.",IF(AND(Z1283="No",Y1283="Yes",N(K1283)&lt;Rules!$B$5),"Low search traffic but it converts (key events: "&amp;S1283&amp;"). Keep it and link to it.",IF(W1283="Yes","Stronger than the page it overlaps ("&amp;I1283&amp;"). Keep; merge that page into this one.","Healthy: "&amp;N(K1283)&amp;" clicks"&amp;IF(ISNUMBER(N1283),", average position "&amp;TEXT(N1283,"0.0"),"")&amp;". Keep and monitor."))))))))))</f>
        <v/>
      </c>
      <c r="AE1283">
        <f>IF(A1283="","",IF(AD1283&lt;&gt;"",AD1283,AA1283))</f>
        <v/>
      </c>
    </row>
    <row r="1284">
      <c r="A1284">
        <f>IF(Crawl!A1283="","",Crawl!A1283)</f>
        <v/>
      </c>
      <c r="B1284">
        <f>IF(A1284="","",Crawl!EC1283)</f>
        <v/>
      </c>
      <c r="C1284">
        <f>IF(A1284="","",IFERROR(INDEX(Crawl!$A1283:$DZ1283,1,Rules!$H$6),""))</f>
        <v/>
      </c>
      <c r="D1284">
        <f>IF(A1284="","",IFERROR(INDEX(Crawl!$A1283:$DZ1283,1,Rules!$H$7),"")&amp;"")</f>
        <v/>
      </c>
      <c r="E1284">
        <f>IF(A1284="","",IFERROR(INDEX(Crawl!$A1283:$DZ1283,1,Rules!$H$8),"")&amp;"")</f>
        <v/>
      </c>
      <c r="F1284">
        <f>IF(A1284="","",IFERROR(INDEX(Crawl!$A1283:$DZ1283,1,Rules!$H$9),""))</f>
        <v/>
      </c>
      <c r="G1284">
        <f>IF(A1284="","",IFERROR(INDEX(Crawl!$A1283:$DZ1283,1,Rules!$H$10),""))</f>
        <v/>
      </c>
      <c r="H1284">
        <f>IF(A1284="","",IFERROR(INDEX(Crawl!$A1283:$DZ1283,1,Rules!$H$12),""))</f>
        <v/>
      </c>
      <c r="I1284">
        <f>IF(A1284="","",IF(AND(N(H1284)&gt;0,IFERROR(INDEX(Crawl!$A1283:$DZ1283,1,Rules!$H$11),"")&amp;""&lt;&gt;""),IFERROR(INDEX(Crawl!$A1283:$DZ1283,1,Rules!$H$11),"")&amp;"",IF(AND(ISNUMBER(J1284),N(J1284)&gt;=Rules!$B$12,IFERROR(INDEX(Crawl!$A1283:$DZ1283,1,Rules!$H$13),"")&amp;""&lt;&gt;""),IFERROR(INDEX(Crawl!$A1283:$DZ1283,1,Rules!$H$13),"")&amp;"","")))</f>
        <v/>
      </c>
      <c r="J1284" s="19">
        <f>IF(A1284="","",IF(IFERROR(INDEX(Crawl!$A1283:$DZ1283,1,Rules!$H$14),"")&amp;""="","",IFERROR(INDEX(Crawl!$A1283:$DZ1283,1,Rules!$H$14),"")))</f>
        <v/>
      </c>
      <c r="K1284">
        <f>IF(A1284="","",IFERROR(SUMIFS('GSC current'!$J$2:$J$2001,'GSC current'!$I$2:$I$2001,B1284),0))</f>
        <v/>
      </c>
      <c r="L1284">
        <f>IF(A1284="","",IFERROR(SUMIFS('GSC current'!$K$2:$K$2001,'GSC current'!$I$2:$I$2001,B1284),0))</f>
        <v/>
      </c>
      <c r="M1284" s="20">
        <f>IF(A1284="","",IF(N(L1284)&gt;0,K1284/L1284,""))</f>
        <v/>
      </c>
      <c r="N1284" s="21">
        <f>IF(A1284="","",IF(N(L1284)&gt;0,SUMIFS('GSC current'!$L$2:$L$2001,'GSC current'!$I$2:$I$2001,B1284)/L1284,""))</f>
        <v/>
      </c>
      <c r="O1284">
        <f>IF(A1284="","",IFERROR(SUMIFS('GSC previous'!$J$2:$J$2001,'GSC previous'!$I$2:$I$2001,B1284),0))</f>
        <v/>
      </c>
      <c r="P1284" s="22">
        <f>IF(A1284="","",IF(N(O1284)&gt;0,(K1284-O1284)/O1284,""))</f>
        <v/>
      </c>
      <c r="Q1284">
        <f>IF(A1284="","",IFERROR(SUMIFS(GA4!$P$2:$P$2001,GA4!$O$2:$O$2001,B1284),0))</f>
        <v/>
      </c>
      <c r="R1284" s="23">
        <f>IF(A1284="","",IF(N(Q1284)&gt;0,SUMIFS(GA4!$Q$2:$Q$2001,GA4!$O$2:$O$2001,B1284)/Q1284,""))</f>
        <v/>
      </c>
      <c r="S1284">
        <f>IF(A1284="","",IFERROR(SUMIFS(GA4!$R$2:$R$2001,GA4!$O$2:$O$2001,B1284),0))</f>
        <v/>
      </c>
      <c r="T1284">
        <f>IF(A1284="","",IF(AND(ISNUMBER(F1284),LEFT(C1284&amp;"",1)="2"),IF(F1284&lt;Rules!$B$9,"Yes","No"),"No"))</f>
        <v/>
      </c>
      <c r="U1284">
        <f>IF(A1284="","",IF(AND(N(O1284)&gt;=Rules!$B$8,ISNUMBER(P1284)),IF(P1284&lt;=-Rules!$B$7,"Yes","No"),"No"))</f>
        <v/>
      </c>
      <c r="V1284">
        <f>IF(A1284="","",IF(AND(N(L1284)&gt;=Rules!$B$6,ISNUMBER(N1284)),IF(AND(N1284&gt;=Rules!$B$10,N1284&lt;=Rules!$B$11),"Yes","No"),"No"))</f>
        <v/>
      </c>
      <c r="W1284">
        <f>IF(A1284="","",IF(I1284&lt;&gt;"","Yes","No"))</f>
        <v/>
      </c>
      <c r="X1284">
        <f>IF(I1284="","",IF(SUMIFS($K$3:$K$2002,$A$3:$A$2002,SUBSTITUTE(SUBSTITUTE(I1284,"?","~?"),"*","~*"))&gt;N(K1284),"Yes","No"))</f>
        <v/>
      </c>
      <c r="Y1284">
        <f>IF(A1284="","",IF(N(S1284)&gt;0,"Yes","No"))</f>
        <v/>
      </c>
      <c r="Z1284">
        <f>IF(A1284="","",IF(AND(N(K1284)&lt;Rules!$B$5,N(L1284)&lt;Rules!$B$6,N(Q1284)&lt;Rules!$B$13,Y1284="No"),"Yes","No"))</f>
        <v/>
      </c>
      <c r="AA1284">
        <f>IF(A1284="","",IF(LEFT(C1284&amp;"",1)="3","Redirect",IF(OR(LEFT(C1284&amp;"",1)="4",LEFT(C1284&amp;"",1)="5"),IF(OR(N(K1284)&gt;0,N(AC1284)&gt;=Rules!$B$14),"Redirect","Prune"),IF(D1284="Non-Indexable","Keep",IF(AND(W1284="Yes",X1284="Yes",Y1284="No"),"Merge",IF(OR(U1284="Yes",V1284="Yes",AND(T1284="Yes",N(L1284)&gt;=Rules!$B$6)),"Update",IF(Z1284="Yes",IF(N(AC1284)&gt;=Rules!$B$14,"Redirect","Prune"),"Keep")))))))</f>
        <v/>
      </c>
      <c r="AB1284">
        <f>IF(A1284="","",IF(LEFT(C1284&amp;"",1)="3","Already redirects ("&amp;C1284&amp;"). Update internal links to point at the final URL.",IF(OR(LEFT(C1284&amp;"",1)="4",LEFT(C1284&amp;"",1)="5"),IF(AA1284="Redirect","Returns "&amp;C1284&amp;" but still has "&amp;N(K1284)&amp;" clicks and "&amp;N(AC1284)&amp;" referring domains. 301 it to the closest live page.","Returns "&amp;C1284&amp;" with no clicks or links. Remove internal links and let it 404 or 410."),IF(D1284="Non-Indexable","Non-indexable ("&amp;E1284&amp;"). Keep if that is intentional; otherwise fix the canonical or noindex.",IF(AA1284="Merge","Overlaps with "&amp;I1284&amp;IF(N(J1284)&gt;0," (similarity "&amp;TEXT(J1284,"0.00")&amp;")","")&amp;", which gets more clicks. Merge the useful parts into it and 301 this URL.",IF(AA1284="Update",MID(IF(U1284="Yes","; Clicks down "&amp;TEXT(-P1284,"0%")&amp;" on the previous period","")&amp;IF(V1284="Yes","; Average position "&amp;TEXT(N1284,"0.0")&amp;" on "&amp;TEXT(L1284,"#,##0")&amp;" impressions (striking distance)","")&amp;IF(AND(T1284="Yes",N(L1284)&gt;=Rules!$B$6),"; Thin ("&amp;F1284&amp;" words) but has search demand",""),3,400),IF(AA1284="Prune","Low value: "&amp;N(K1284)&amp;" clicks, "&amp;N(L1284)&amp;" impressions, "&amp;N(Q1284)&amp;" sessions, no key events. Remove or noindex it and update internal links.",IF(AA1284="Redirect","Low value but "&amp;N(AC1284)&amp;" referring domains. 301 it to the closest relevant page to keep those links.",IF(AND(Z1284="No",Y1284="Yes",N(K1284)&lt;Rules!$B$5),"Low search traffic but it converts (key events: "&amp;S1284&amp;"). Keep it and link to it.",IF(W1284="Yes","Stronger than the page it overlaps ("&amp;I1284&amp;"). Keep; merge that page into this one.","Healthy: "&amp;N(K1284)&amp;" clicks"&amp;IF(ISNUMBER(N1284),", average position "&amp;TEXT(N1284,"0.0"),"")&amp;". Keep and monitor."))))))))))</f>
        <v/>
      </c>
      <c r="AE1284">
        <f>IF(A1284="","",IF(AD1284&lt;&gt;"",AD1284,AA1284))</f>
        <v/>
      </c>
    </row>
    <row r="1285">
      <c r="A1285">
        <f>IF(Crawl!A1284="","",Crawl!A1284)</f>
        <v/>
      </c>
      <c r="B1285">
        <f>IF(A1285="","",Crawl!EC1284)</f>
        <v/>
      </c>
      <c r="C1285">
        <f>IF(A1285="","",IFERROR(INDEX(Crawl!$A1284:$DZ1284,1,Rules!$H$6),""))</f>
        <v/>
      </c>
      <c r="D1285">
        <f>IF(A1285="","",IFERROR(INDEX(Crawl!$A1284:$DZ1284,1,Rules!$H$7),"")&amp;"")</f>
        <v/>
      </c>
      <c r="E1285">
        <f>IF(A1285="","",IFERROR(INDEX(Crawl!$A1284:$DZ1284,1,Rules!$H$8),"")&amp;"")</f>
        <v/>
      </c>
      <c r="F1285">
        <f>IF(A1285="","",IFERROR(INDEX(Crawl!$A1284:$DZ1284,1,Rules!$H$9),""))</f>
        <v/>
      </c>
      <c r="G1285">
        <f>IF(A1285="","",IFERROR(INDEX(Crawl!$A1284:$DZ1284,1,Rules!$H$10),""))</f>
        <v/>
      </c>
      <c r="H1285">
        <f>IF(A1285="","",IFERROR(INDEX(Crawl!$A1284:$DZ1284,1,Rules!$H$12),""))</f>
        <v/>
      </c>
      <c r="I1285">
        <f>IF(A1285="","",IF(AND(N(H1285)&gt;0,IFERROR(INDEX(Crawl!$A1284:$DZ1284,1,Rules!$H$11),"")&amp;""&lt;&gt;""),IFERROR(INDEX(Crawl!$A1284:$DZ1284,1,Rules!$H$11),"")&amp;"",IF(AND(ISNUMBER(J1285),N(J1285)&gt;=Rules!$B$12,IFERROR(INDEX(Crawl!$A1284:$DZ1284,1,Rules!$H$13),"")&amp;""&lt;&gt;""),IFERROR(INDEX(Crawl!$A1284:$DZ1284,1,Rules!$H$13),"")&amp;"","")))</f>
        <v/>
      </c>
      <c r="J1285" s="19">
        <f>IF(A1285="","",IF(IFERROR(INDEX(Crawl!$A1284:$DZ1284,1,Rules!$H$14),"")&amp;""="","",IFERROR(INDEX(Crawl!$A1284:$DZ1284,1,Rules!$H$14),"")))</f>
        <v/>
      </c>
      <c r="K1285">
        <f>IF(A1285="","",IFERROR(SUMIFS('GSC current'!$J$2:$J$2001,'GSC current'!$I$2:$I$2001,B1285),0))</f>
        <v/>
      </c>
      <c r="L1285">
        <f>IF(A1285="","",IFERROR(SUMIFS('GSC current'!$K$2:$K$2001,'GSC current'!$I$2:$I$2001,B1285),0))</f>
        <v/>
      </c>
      <c r="M1285" s="20">
        <f>IF(A1285="","",IF(N(L1285)&gt;0,K1285/L1285,""))</f>
        <v/>
      </c>
      <c r="N1285" s="21">
        <f>IF(A1285="","",IF(N(L1285)&gt;0,SUMIFS('GSC current'!$L$2:$L$2001,'GSC current'!$I$2:$I$2001,B1285)/L1285,""))</f>
        <v/>
      </c>
      <c r="O1285">
        <f>IF(A1285="","",IFERROR(SUMIFS('GSC previous'!$J$2:$J$2001,'GSC previous'!$I$2:$I$2001,B1285),0))</f>
        <v/>
      </c>
      <c r="P1285" s="22">
        <f>IF(A1285="","",IF(N(O1285)&gt;0,(K1285-O1285)/O1285,""))</f>
        <v/>
      </c>
      <c r="Q1285">
        <f>IF(A1285="","",IFERROR(SUMIFS(GA4!$P$2:$P$2001,GA4!$O$2:$O$2001,B1285),0))</f>
        <v/>
      </c>
      <c r="R1285" s="23">
        <f>IF(A1285="","",IF(N(Q1285)&gt;0,SUMIFS(GA4!$Q$2:$Q$2001,GA4!$O$2:$O$2001,B1285)/Q1285,""))</f>
        <v/>
      </c>
      <c r="S1285">
        <f>IF(A1285="","",IFERROR(SUMIFS(GA4!$R$2:$R$2001,GA4!$O$2:$O$2001,B1285),0))</f>
        <v/>
      </c>
      <c r="T1285">
        <f>IF(A1285="","",IF(AND(ISNUMBER(F1285),LEFT(C1285&amp;"",1)="2"),IF(F1285&lt;Rules!$B$9,"Yes","No"),"No"))</f>
        <v/>
      </c>
      <c r="U1285">
        <f>IF(A1285="","",IF(AND(N(O1285)&gt;=Rules!$B$8,ISNUMBER(P1285)),IF(P1285&lt;=-Rules!$B$7,"Yes","No"),"No"))</f>
        <v/>
      </c>
      <c r="V1285">
        <f>IF(A1285="","",IF(AND(N(L1285)&gt;=Rules!$B$6,ISNUMBER(N1285)),IF(AND(N1285&gt;=Rules!$B$10,N1285&lt;=Rules!$B$11),"Yes","No"),"No"))</f>
        <v/>
      </c>
      <c r="W1285">
        <f>IF(A1285="","",IF(I1285&lt;&gt;"","Yes","No"))</f>
        <v/>
      </c>
      <c r="X1285">
        <f>IF(I1285="","",IF(SUMIFS($K$3:$K$2002,$A$3:$A$2002,SUBSTITUTE(SUBSTITUTE(I1285,"?","~?"),"*","~*"))&gt;N(K1285),"Yes","No"))</f>
        <v/>
      </c>
      <c r="Y1285">
        <f>IF(A1285="","",IF(N(S1285)&gt;0,"Yes","No"))</f>
        <v/>
      </c>
      <c r="Z1285">
        <f>IF(A1285="","",IF(AND(N(K1285)&lt;Rules!$B$5,N(L1285)&lt;Rules!$B$6,N(Q1285)&lt;Rules!$B$13,Y1285="No"),"Yes","No"))</f>
        <v/>
      </c>
      <c r="AA1285">
        <f>IF(A1285="","",IF(LEFT(C1285&amp;"",1)="3","Redirect",IF(OR(LEFT(C1285&amp;"",1)="4",LEFT(C1285&amp;"",1)="5"),IF(OR(N(K1285)&gt;0,N(AC1285)&gt;=Rules!$B$14),"Redirect","Prune"),IF(D1285="Non-Indexable","Keep",IF(AND(W1285="Yes",X1285="Yes",Y1285="No"),"Merge",IF(OR(U1285="Yes",V1285="Yes",AND(T1285="Yes",N(L1285)&gt;=Rules!$B$6)),"Update",IF(Z1285="Yes",IF(N(AC1285)&gt;=Rules!$B$14,"Redirect","Prune"),"Keep")))))))</f>
        <v/>
      </c>
      <c r="AB1285">
        <f>IF(A1285="","",IF(LEFT(C1285&amp;"",1)="3","Already redirects ("&amp;C1285&amp;"). Update internal links to point at the final URL.",IF(OR(LEFT(C1285&amp;"",1)="4",LEFT(C1285&amp;"",1)="5"),IF(AA1285="Redirect","Returns "&amp;C1285&amp;" but still has "&amp;N(K1285)&amp;" clicks and "&amp;N(AC1285)&amp;" referring domains. 301 it to the closest live page.","Returns "&amp;C1285&amp;" with no clicks or links. Remove internal links and let it 404 or 410."),IF(D1285="Non-Indexable","Non-indexable ("&amp;E1285&amp;"). Keep if that is intentional; otherwise fix the canonical or noindex.",IF(AA1285="Merge","Overlaps with "&amp;I1285&amp;IF(N(J1285)&gt;0," (similarity "&amp;TEXT(J1285,"0.00")&amp;")","")&amp;", which gets more clicks. Merge the useful parts into it and 301 this URL.",IF(AA1285="Update",MID(IF(U1285="Yes","; Clicks down "&amp;TEXT(-P1285,"0%")&amp;" on the previous period","")&amp;IF(V1285="Yes","; Average position "&amp;TEXT(N1285,"0.0")&amp;" on "&amp;TEXT(L1285,"#,##0")&amp;" impressions (striking distance)","")&amp;IF(AND(T1285="Yes",N(L1285)&gt;=Rules!$B$6),"; Thin ("&amp;F1285&amp;" words) but has search demand",""),3,400),IF(AA1285="Prune","Low value: "&amp;N(K1285)&amp;" clicks, "&amp;N(L1285)&amp;" impressions, "&amp;N(Q1285)&amp;" sessions, no key events. Remove or noindex it and update internal links.",IF(AA1285="Redirect","Low value but "&amp;N(AC1285)&amp;" referring domains. 301 it to the closest relevant page to keep those links.",IF(AND(Z1285="No",Y1285="Yes",N(K1285)&lt;Rules!$B$5),"Low search traffic but it converts (key events: "&amp;S1285&amp;"). Keep it and link to it.",IF(W1285="Yes","Stronger than the page it overlaps ("&amp;I1285&amp;"). Keep; merge that page into this one.","Healthy: "&amp;N(K1285)&amp;" clicks"&amp;IF(ISNUMBER(N1285),", average position "&amp;TEXT(N1285,"0.0"),"")&amp;". Keep and monitor."))))))))))</f>
        <v/>
      </c>
      <c r="AE1285">
        <f>IF(A1285="","",IF(AD1285&lt;&gt;"",AD1285,AA1285))</f>
        <v/>
      </c>
    </row>
    <row r="1286">
      <c r="A1286">
        <f>IF(Crawl!A1285="","",Crawl!A1285)</f>
        <v/>
      </c>
      <c r="B1286">
        <f>IF(A1286="","",Crawl!EC1285)</f>
        <v/>
      </c>
      <c r="C1286">
        <f>IF(A1286="","",IFERROR(INDEX(Crawl!$A1285:$DZ1285,1,Rules!$H$6),""))</f>
        <v/>
      </c>
      <c r="D1286">
        <f>IF(A1286="","",IFERROR(INDEX(Crawl!$A1285:$DZ1285,1,Rules!$H$7),"")&amp;"")</f>
        <v/>
      </c>
      <c r="E1286">
        <f>IF(A1286="","",IFERROR(INDEX(Crawl!$A1285:$DZ1285,1,Rules!$H$8),"")&amp;"")</f>
        <v/>
      </c>
      <c r="F1286">
        <f>IF(A1286="","",IFERROR(INDEX(Crawl!$A1285:$DZ1285,1,Rules!$H$9),""))</f>
        <v/>
      </c>
      <c r="G1286">
        <f>IF(A1286="","",IFERROR(INDEX(Crawl!$A1285:$DZ1285,1,Rules!$H$10),""))</f>
        <v/>
      </c>
      <c r="H1286">
        <f>IF(A1286="","",IFERROR(INDEX(Crawl!$A1285:$DZ1285,1,Rules!$H$12),""))</f>
        <v/>
      </c>
      <c r="I1286">
        <f>IF(A1286="","",IF(AND(N(H1286)&gt;0,IFERROR(INDEX(Crawl!$A1285:$DZ1285,1,Rules!$H$11),"")&amp;""&lt;&gt;""),IFERROR(INDEX(Crawl!$A1285:$DZ1285,1,Rules!$H$11),"")&amp;"",IF(AND(ISNUMBER(J1286),N(J1286)&gt;=Rules!$B$12,IFERROR(INDEX(Crawl!$A1285:$DZ1285,1,Rules!$H$13),"")&amp;""&lt;&gt;""),IFERROR(INDEX(Crawl!$A1285:$DZ1285,1,Rules!$H$13),"")&amp;"","")))</f>
        <v/>
      </c>
      <c r="J1286" s="19">
        <f>IF(A1286="","",IF(IFERROR(INDEX(Crawl!$A1285:$DZ1285,1,Rules!$H$14),"")&amp;""="","",IFERROR(INDEX(Crawl!$A1285:$DZ1285,1,Rules!$H$14),"")))</f>
        <v/>
      </c>
      <c r="K1286">
        <f>IF(A1286="","",IFERROR(SUMIFS('GSC current'!$J$2:$J$2001,'GSC current'!$I$2:$I$2001,B1286),0))</f>
        <v/>
      </c>
      <c r="L1286">
        <f>IF(A1286="","",IFERROR(SUMIFS('GSC current'!$K$2:$K$2001,'GSC current'!$I$2:$I$2001,B1286),0))</f>
        <v/>
      </c>
      <c r="M1286" s="20">
        <f>IF(A1286="","",IF(N(L1286)&gt;0,K1286/L1286,""))</f>
        <v/>
      </c>
      <c r="N1286" s="21">
        <f>IF(A1286="","",IF(N(L1286)&gt;0,SUMIFS('GSC current'!$L$2:$L$2001,'GSC current'!$I$2:$I$2001,B1286)/L1286,""))</f>
        <v/>
      </c>
      <c r="O1286">
        <f>IF(A1286="","",IFERROR(SUMIFS('GSC previous'!$J$2:$J$2001,'GSC previous'!$I$2:$I$2001,B1286),0))</f>
        <v/>
      </c>
      <c r="P1286" s="22">
        <f>IF(A1286="","",IF(N(O1286)&gt;0,(K1286-O1286)/O1286,""))</f>
        <v/>
      </c>
      <c r="Q1286">
        <f>IF(A1286="","",IFERROR(SUMIFS(GA4!$P$2:$P$2001,GA4!$O$2:$O$2001,B1286),0))</f>
        <v/>
      </c>
      <c r="R1286" s="23">
        <f>IF(A1286="","",IF(N(Q1286)&gt;0,SUMIFS(GA4!$Q$2:$Q$2001,GA4!$O$2:$O$2001,B1286)/Q1286,""))</f>
        <v/>
      </c>
      <c r="S1286">
        <f>IF(A1286="","",IFERROR(SUMIFS(GA4!$R$2:$R$2001,GA4!$O$2:$O$2001,B1286),0))</f>
        <v/>
      </c>
      <c r="T1286">
        <f>IF(A1286="","",IF(AND(ISNUMBER(F1286),LEFT(C1286&amp;"",1)="2"),IF(F1286&lt;Rules!$B$9,"Yes","No"),"No"))</f>
        <v/>
      </c>
      <c r="U1286">
        <f>IF(A1286="","",IF(AND(N(O1286)&gt;=Rules!$B$8,ISNUMBER(P1286)),IF(P1286&lt;=-Rules!$B$7,"Yes","No"),"No"))</f>
        <v/>
      </c>
      <c r="V1286">
        <f>IF(A1286="","",IF(AND(N(L1286)&gt;=Rules!$B$6,ISNUMBER(N1286)),IF(AND(N1286&gt;=Rules!$B$10,N1286&lt;=Rules!$B$11),"Yes","No"),"No"))</f>
        <v/>
      </c>
      <c r="W1286">
        <f>IF(A1286="","",IF(I1286&lt;&gt;"","Yes","No"))</f>
        <v/>
      </c>
      <c r="X1286">
        <f>IF(I1286="","",IF(SUMIFS($K$3:$K$2002,$A$3:$A$2002,SUBSTITUTE(SUBSTITUTE(I1286,"?","~?"),"*","~*"))&gt;N(K1286),"Yes","No"))</f>
        <v/>
      </c>
      <c r="Y1286">
        <f>IF(A1286="","",IF(N(S1286)&gt;0,"Yes","No"))</f>
        <v/>
      </c>
      <c r="Z1286">
        <f>IF(A1286="","",IF(AND(N(K1286)&lt;Rules!$B$5,N(L1286)&lt;Rules!$B$6,N(Q1286)&lt;Rules!$B$13,Y1286="No"),"Yes","No"))</f>
        <v/>
      </c>
      <c r="AA1286">
        <f>IF(A1286="","",IF(LEFT(C1286&amp;"",1)="3","Redirect",IF(OR(LEFT(C1286&amp;"",1)="4",LEFT(C1286&amp;"",1)="5"),IF(OR(N(K1286)&gt;0,N(AC1286)&gt;=Rules!$B$14),"Redirect","Prune"),IF(D1286="Non-Indexable","Keep",IF(AND(W1286="Yes",X1286="Yes",Y1286="No"),"Merge",IF(OR(U1286="Yes",V1286="Yes",AND(T1286="Yes",N(L1286)&gt;=Rules!$B$6)),"Update",IF(Z1286="Yes",IF(N(AC1286)&gt;=Rules!$B$14,"Redirect","Prune"),"Keep")))))))</f>
        <v/>
      </c>
      <c r="AB1286">
        <f>IF(A1286="","",IF(LEFT(C1286&amp;"",1)="3","Already redirects ("&amp;C1286&amp;"). Update internal links to point at the final URL.",IF(OR(LEFT(C1286&amp;"",1)="4",LEFT(C1286&amp;"",1)="5"),IF(AA1286="Redirect","Returns "&amp;C1286&amp;" but still has "&amp;N(K1286)&amp;" clicks and "&amp;N(AC1286)&amp;" referring domains. 301 it to the closest live page.","Returns "&amp;C1286&amp;" with no clicks or links. Remove internal links and let it 404 or 410."),IF(D1286="Non-Indexable","Non-indexable ("&amp;E1286&amp;"). Keep if that is intentional; otherwise fix the canonical or noindex.",IF(AA1286="Merge","Overlaps with "&amp;I1286&amp;IF(N(J1286)&gt;0," (similarity "&amp;TEXT(J1286,"0.00")&amp;")","")&amp;", which gets more clicks. Merge the useful parts into it and 301 this URL.",IF(AA1286="Update",MID(IF(U1286="Yes","; Clicks down "&amp;TEXT(-P1286,"0%")&amp;" on the previous period","")&amp;IF(V1286="Yes","; Average position "&amp;TEXT(N1286,"0.0")&amp;" on "&amp;TEXT(L1286,"#,##0")&amp;" impressions (striking distance)","")&amp;IF(AND(T1286="Yes",N(L1286)&gt;=Rules!$B$6),"; Thin ("&amp;F1286&amp;" words) but has search demand",""),3,400),IF(AA1286="Prune","Low value: "&amp;N(K1286)&amp;" clicks, "&amp;N(L1286)&amp;" impressions, "&amp;N(Q1286)&amp;" sessions, no key events. Remove or noindex it and update internal links.",IF(AA1286="Redirect","Low value but "&amp;N(AC1286)&amp;" referring domains. 301 it to the closest relevant page to keep those links.",IF(AND(Z1286="No",Y1286="Yes",N(K1286)&lt;Rules!$B$5),"Low search traffic but it converts (key events: "&amp;S1286&amp;"). Keep it and link to it.",IF(W1286="Yes","Stronger than the page it overlaps ("&amp;I1286&amp;"). Keep; merge that page into this one.","Healthy: "&amp;N(K1286)&amp;" clicks"&amp;IF(ISNUMBER(N1286),", average position "&amp;TEXT(N1286,"0.0"),"")&amp;". Keep and monitor."))))))))))</f>
        <v/>
      </c>
      <c r="AE1286">
        <f>IF(A1286="","",IF(AD1286&lt;&gt;"",AD1286,AA1286))</f>
        <v/>
      </c>
    </row>
    <row r="1287">
      <c r="A1287">
        <f>IF(Crawl!A1286="","",Crawl!A1286)</f>
        <v/>
      </c>
      <c r="B1287">
        <f>IF(A1287="","",Crawl!EC1286)</f>
        <v/>
      </c>
      <c r="C1287">
        <f>IF(A1287="","",IFERROR(INDEX(Crawl!$A1286:$DZ1286,1,Rules!$H$6),""))</f>
        <v/>
      </c>
      <c r="D1287">
        <f>IF(A1287="","",IFERROR(INDEX(Crawl!$A1286:$DZ1286,1,Rules!$H$7),"")&amp;"")</f>
        <v/>
      </c>
      <c r="E1287">
        <f>IF(A1287="","",IFERROR(INDEX(Crawl!$A1286:$DZ1286,1,Rules!$H$8),"")&amp;"")</f>
        <v/>
      </c>
      <c r="F1287">
        <f>IF(A1287="","",IFERROR(INDEX(Crawl!$A1286:$DZ1286,1,Rules!$H$9),""))</f>
        <v/>
      </c>
      <c r="G1287">
        <f>IF(A1287="","",IFERROR(INDEX(Crawl!$A1286:$DZ1286,1,Rules!$H$10),""))</f>
        <v/>
      </c>
      <c r="H1287">
        <f>IF(A1287="","",IFERROR(INDEX(Crawl!$A1286:$DZ1286,1,Rules!$H$12),""))</f>
        <v/>
      </c>
      <c r="I1287">
        <f>IF(A1287="","",IF(AND(N(H1287)&gt;0,IFERROR(INDEX(Crawl!$A1286:$DZ1286,1,Rules!$H$11),"")&amp;""&lt;&gt;""),IFERROR(INDEX(Crawl!$A1286:$DZ1286,1,Rules!$H$11),"")&amp;"",IF(AND(ISNUMBER(J1287),N(J1287)&gt;=Rules!$B$12,IFERROR(INDEX(Crawl!$A1286:$DZ1286,1,Rules!$H$13),"")&amp;""&lt;&gt;""),IFERROR(INDEX(Crawl!$A1286:$DZ1286,1,Rules!$H$13),"")&amp;"","")))</f>
        <v/>
      </c>
      <c r="J1287" s="19">
        <f>IF(A1287="","",IF(IFERROR(INDEX(Crawl!$A1286:$DZ1286,1,Rules!$H$14),"")&amp;""="","",IFERROR(INDEX(Crawl!$A1286:$DZ1286,1,Rules!$H$14),"")))</f>
        <v/>
      </c>
      <c r="K1287">
        <f>IF(A1287="","",IFERROR(SUMIFS('GSC current'!$J$2:$J$2001,'GSC current'!$I$2:$I$2001,B1287),0))</f>
        <v/>
      </c>
      <c r="L1287">
        <f>IF(A1287="","",IFERROR(SUMIFS('GSC current'!$K$2:$K$2001,'GSC current'!$I$2:$I$2001,B1287),0))</f>
        <v/>
      </c>
      <c r="M1287" s="20">
        <f>IF(A1287="","",IF(N(L1287)&gt;0,K1287/L1287,""))</f>
        <v/>
      </c>
      <c r="N1287" s="21">
        <f>IF(A1287="","",IF(N(L1287)&gt;0,SUMIFS('GSC current'!$L$2:$L$2001,'GSC current'!$I$2:$I$2001,B1287)/L1287,""))</f>
        <v/>
      </c>
      <c r="O1287">
        <f>IF(A1287="","",IFERROR(SUMIFS('GSC previous'!$J$2:$J$2001,'GSC previous'!$I$2:$I$2001,B1287),0))</f>
        <v/>
      </c>
      <c r="P1287" s="22">
        <f>IF(A1287="","",IF(N(O1287)&gt;0,(K1287-O1287)/O1287,""))</f>
        <v/>
      </c>
      <c r="Q1287">
        <f>IF(A1287="","",IFERROR(SUMIFS(GA4!$P$2:$P$2001,GA4!$O$2:$O$2001,B1287),0))</f>
        <v/>
      </c>
      <c r="R1287" s="23">
        <f>IF(A1287="","",IF(N(Q1287)&gt;0,SUMIFS(GA4!$Q$2:$Q$2001,GA4!$O$2:$O$2001,B1287)/Q1287,""))</f>
        <v/>
      </c>
      <c r="S1287">
        <f>IF(A1287="","",IFERROR(SUMIFS(GA4!$R$2:$R$2001,GA4!$O$2:$O$2001,B1287),0))</f>
        <v/>
      </c>
      <c r="T1287">
        <f>IF(A1287="","",IF(AND(ISNUMBER(F1287),LEFT(C1287&amp;"",1)="2"),IF(F1287&lt;Rules!$B$9,"Yes","No"),"No"))</f>
        <v/>
      </c>
      <c r="U1287">
        <f>IF(A1287="","",IF(AND(N(O1287)&gt;=Rules!$B$8,ISNUMBER(P1287)),IF(P1287&lt;=-Rules!$B$7,"Yes","No"),"No"))</f>
        <v/>
      </c>
      <c r="V1287">
        <f>IF(A1287="","",IF(AND(N(L1287)&gt;=Rules!$B$6,ISNUMBER(N1287)),IF(AND(N1287&gt;=Rules!$B$10,N1287&lt;=Rules!$B$11),"Yes","No"),"No"))</f>
        <v/>
      </c>
      <c r="W1287">
        <f>IF(A1287="","",IF(I1287&lt;&gt;"","Yes","No"))</f>
        <v/>
      </c>
      <c r="X1287">
        <f>IF(I1287="","",IF(SUMIFS($K$3:$K$2002,$A$3:$A$2002,SUBSTITUTE(SUBSTITUTE(I1287,"?","~?"),"*","~*"))&gt;N(K1287),"Yes","No"))</f>
        <v/>
      </c>
      <c r="Y1287">
        <f>IF(A1287="","",IF(N(S1287)&gt;0,"Yes","No"))</f>
        <v/>
      </c>
      <c r="Z1287">
        <f>IF(A1287="","",IF(AND(N(K1287)&lt;Rules!$B$5,N(L1287)&lt;Rules!$B$6,N(Q1287)&lt;Rules!$B$13,Y1287="No"),"Yes","No"))</f>
        <v/>
      </c>
      <c r="AA1287">
        <f>IF(A1287="","",IF(LEFT(C1287&amp;"",1)="3","Redirect",IF(OR(LEFT(C1287&amp;"",1)="4",LEFT(C1287&amp;"",1)="5"),IF(OR(N(K1287)&gt;0,N(AC1287)&gt;=Rules!$B$14),"Redirect","Prune"),IF(D1287="Non-Indexable","Keep",IF(AND(W1287="Yes",X1287="Yes",Y1287="No"),"Merge",IF(OR(U1287="Yes",V1287="Yes",AND(T1287="Yes",N(L1287)&gt;=Rules!$B$6)),"Update",IF(Z1287="Yes",IF(N(AC1287)&gt;=Rules!$B$14,"Redirect","Prune"),"Keep")))))))</f>
        <v/>
      </c>
      <c r="AB1287">
        <f>IF(A1287="","",IF(LEFT(C1287&amp;"",1)="3","Already redirects ("&amp;C1287&amp;"). Update internal links to point at the final URL.",IF(OR(LEFT(C1287&amp;"",1)="4",LEFT(C1287&amp;"",1)="5"),IF(AA1287="Redirect","Returns "&amp;C1287&amp;" but still has "&amp;N(K1287)&amp;" clicks and "&amp;N(AC1287)&amp;" referring domains. 301 it to the closest live page.","Returns "&amp;C1287&amp;" with no clicks or links. Remove internal links and let it 404 or 410."),IF(D1287="Non-Indexable","Non-indexable ("&amp;E1287&amp;"). Keep if that is intentional; otherwise fix the canonical or noindex.",IF(AA1287="Merge","Overlaps with "&amp;I1287&amp;IF(N(J1287)&gt;0," (similarity "&amp;TEXT(J1287,"0.00")&amp;")","")&amp;", which gets more clicks. Merge the useful parts into it and 301 this URL.",IF(AA1287="Update",MID(IF(U1287="Yes","; Clicks down "&amp;TEXT(-P1287,"0%")&amp;" on the previous period","")&amp;IF(V1287="Yes","; Average position "&amp;TEXT(N1287,"0.0")&amp;" on "&amp;TEXT(L1287,"#,##0")&amp;" impressions (striking distance)","")&amp;IF(AND(T1287="Yes",N(L1287)&gt;=Rules!$B$6),"; Thin ("&amp;F1287&amp;" words) but has search demand",""),3,400),IF(AA1287="Prune","Low value: "&amp;N(K1287)&amp;" clicks, "&amp;N(L1287)&amp;" impressions, "&amp;N(Q1287)&amp;" sessions, no key events. Remove or noindex it and update internal links.",IF(AA1287="Redirect","Low value but "&amp;N(AC1287)&amp;" referring domains. 301 it to the closest relevant page to keep those links.",IF(AND(Z1287="No",Y1287="Yes",N(K1287)&lt;Rules!$B$5),"Low search traffic but it converts (key events: "&amp;S1287&amp;"). Keep it and link to it.",IF(W1287="Yes","Stronger than the page it overlaps ("&amp;I1287&amp;"). Keep; merge that page into this one.","Healthy: "&amp;N(K1287)&amp;" clicks"&amp;IF(ISNUMBER(N1287),", average position "&amp;TEXT(N1287,"0.0"),"")&amp;". Keep and monitor."))))))))))</f>
        <v/>
      </c>
      <c r="AE1287">
        <f>IF(A1287="","",IF(AD1287&lt;&gt;"",AD1287,AA1287))</f>
        <v/>
      </c>
    </row>
    <row r="1288">
      <c r="A1288">
        <f>IF(Crawl!A1287="","",Crawl!A1287)</f>
        <v/>
      </c>
      <c r="B1288">
        <f>IF(A1288="","",Crawl!EC1287)</f>
        <v/>
      </c>
      <c r="C1288">
        <f>IF(A1288="","",IFERROR(INDEX(Crawl!$A1287:$DZ1287,1,Rules!$H$6),""))</f>
        <v/>
      </c>
      <c r="D1288">
        <f>IF(A1288="","",IFERROR(INDEX(Crawl!$A1287:$DZ1287,1,Rules!$H$7),"")&amp;"")</f>
        <v/>
      </c>
      <c r="E1288">
        <f>IF(A1288="","",IFERROR(INDEX(Crawl!$A1287:$DZ1287,1,Rules!$H$8),"")&amp;"")</f>
        <v/>
      </c>
      <c r="F1288">
        <f>IF(A1288="","",IFERROR(INDEX(Crawl!$A1287:$DZ1287,1,Rules!$H$9),""))</f>
        <v/>
      </c>
      <c r="G1288">
        <f>IF(A1288="","",IFERROR(INDEX(Crawl!$A1287:$DZ1287,1,Rules!$H$10),""))</f>
        <v/>
      </c>
      <c r="H1288">
        <f>IF(A1288="","",IFERROR(INDEX(Crawl!$A1287:$DZ1287,1,Rules!$H$12),""))</f>
        <v/>
      </c>
      <c r="I1288">
        <f>IF(A1288="","",IF(AND(N(H1288)&gt;0,IFERROR(INDEX(Crawl!$A1287:$DZ1287,1,Rules!$H$11),"")&amp;""&lt;&gt;""),IFERROR(INDEX(Crawl!$A1287:$DZ1287,1,Rules!$H$11),"")&amp;"",IF(AND(ISNUMBER(J1288),N(J1288)&gt;=Rules!$B$12,IFERROR(INDEX(Crawl!$A1287:$DZ1287,1,Rules!$H$13),"")&amp;""&lt;&gt;""),IFERROR(INDEX(Crawl!$A1287:$DZ1287,1,Rules!$H$13),"")&amp;"","")))</f>
        <v/>
      </c>
      <c r="J1288" s="19">
        <f>IF(A1288="","",IF(IFERROR(INDEX(Crawl!$A1287:$DZ1287,1,Rules!$H$14),"")&amp;""="","",IFERROR(INDEX(Crawl!$A1287:$DZ1287,1,Rules!$H$14),"")))</f>
        <v/>
      </c>
      <c r="K1288">
        <f>IF(A1288="","",IFERROR(SUMIFS('GSC current'!$J$2:$J$2001,'GSC current'!$I$2:$I$2001,B1288),0))</f>
        <v/>
      </c>
      <c r="L1288">
        <f>IF(A1288="","",IFERROR(SUMIFS('GSC current'!$K$2:$K$2001,'GSC current'!$I$2:$I$2001,B1288),0))</f>
        <v/>
      </c>
      <c r="M1288" s="20">
        <f>IF(A1288="","",IF(N(L1288)&gt;0,K1288/L1288,""))</f>
        <v/>
      </c>
      <c r="N1288" s="21">
        <f>IF(A1288="","",IF(N(L1288)&gt;0,SUMIFS('GSC current'!$L$2:$L$2001,'GSC current'!$I$2:$I$2001,B1288)/L1288,""))</f>
        <v/>
      </c>
      <c r="O1288">
        <f>IF(A1288="","",IFERROR(SUMIFS('GSC previous'!$J$2:$J$2001,'GSC previous'!$I$2:$I$2001,B1288),0))</f>
        <v/>
      </c>
      <c r="P1288" s="22">
        <f>IF(A1288="","",IF(N(O1288)&gt;0,(K1288-O1288)/O1288,""))</f>
        <v/>
      </c>
      <c r="Q1288">
        <f>IF(A1288="","",IFERROR(SUMIFS(GA4!$P$2:$P$2001,GA4!$O$2:$O$2001,B1288),0))</f>
        <v/>
      </c>
      <c r="R1288" s="23">
        <f>IF(A1288="","",IF(N(Q1288)&gt;0,SUMIFS(GA4!$Q$2:$Q$2001,GA4!$O$2:$O$2001,B1288)/Q1288,""))</f>
        <v/>
      </c>
      <c r="S1288">
        <f>IF(A1288="","",IFERROR(SUMIFS(GA4!$R$2:$R$2001,GA4!$O$2:$O$2001,B1288),0))</f>
        <v/>
      </c>
      <c r="T1288">
        <f>IF(A1288="","",IF(AND(ISNUMBER(F1288),LEFT(C1288&amp;"",1)="2"),IF(F1288&lt;Rules!$B$9,"Yes","No"),"No"))</f>
        <v/>
      </c>
      <c r="U1288">
        <f>IF(A1288="","",IF(AND(N(O1288)&gt;=Rules!$B$8,ISNUMBER(P1288)),IF(P1288&lt;=-Rules!$B$7,"Yes","No"),"No"))</f>
        <v/>
      </c>
      <c r="V1288">
        <f>IF(A1288="","",IF(AND(N(L1288)&gt;=Rules!$B$6,ISNUMBER(N1288)),IF(AND(N1288&gt;=Rules!$B$10,N1288&lt;=Rules!$B$11),"Yes","No"),"No"))</f>
        <v/>
      </c>
      <c r="W1288">
        <f>IF(A1288="","",IF(I1288&lt;&gt;"","Yes","No"))</f>
        <v/>
      </c>
      <c r="X1288">
        <f>IF(I1288="","",IF(SUMIFS($K$3:$K$2002,$A$3:$A$2002,SUBSTITUTE(SUBSTITUTE(I1288,"?","~?"),"*","~*"))&gt;N(K1288),"Yes","No"))</f>
        <v/>
      </c>
      <c r="Y1288">
        <f>IF(A1288="","",IF(N(S1288)&gt;0,"Yes","No"))</f>
        <v/>
      </c>
      <c r="Z1288">
        <f>IF(A1288="","",IF(AND(N(K1288)&lt;Rules!$B$5,N(L1288)&lt;Rules!$B$6,N(Q1288)&lt;Rules!$B$13,Y1288="No"),"Yes","No"))</f>
        <v/>
      </c>
      <c r="AA1288">
        <f>IF(A1288="","",IF(LEFT(C1288&amp;"",1)="3","Redirect",IF(OR(LEFT(C1288&amp;"",1)="4",LEFT(C1288&amp;"",1)="5"),IF(OR(N(K1288)&gt;0,N(AC1288)&gt;=Rules!$B$14),"Redirect","Prune"),IF(D1288="Non-Indexable","Keep",IF(AND(W1288="Yes",X1288="Yes",Y1288="No"),"Merge",IF(OR(U1288="Yes",V1288="Yes",AND(T1288="Yes",N(L1288)&gt;=Rules!$B$6)),"Update",IF(Z1288="Yes",IF(N(AC1288)&gt;=Rules!$B$14,"Redirect","Prune"),"Keep")))))))</f>
        <v/>
      </c>
      <c r="AB1288">
        <f>IF(A1288="","",IF(LEFT(C1288&amp;"",1)="3","Already redirects ("&amp;C1288&amp;"). Update internal links to point at the final URL.",IF(OR(LEFT(C1288&amp;"",1)="4",LEFT(C1288&amp;"",1)="5"),IF(AA1288="Redirect","Returns "&amp;C1288&amp;" but still has "&amp;N(K1288)&amp;" clicks and "&amp;N(AC1288)&amp;" referring domains. 301 it to the closest live page.","Returns "&amp;C1288&amp;" with no clicks or links. Remove internal links and let it 404 or 410."),IF(D1288="Non-Indexable","Non-indexable ("&amp;E1288&amp;"). Keep if that is intentional; otherwise fix the canonical or noindex.",IF(AA1288="Merge","Overlaps with "&amp;I1288&amp;IF(N(J1288)&gt;0," (similarity "&amp;TEXT(J1288,"0.00")&amp;")","")&amp;", which gets more clicks. Merge the useful parts into it and 301 this URL.",IF(AA1288="Update",MID(IF(U1288="Yes","; Clicks down "&amp;TEXT(-P1288,"0%")&amp;" on the previous period","")&amp;IF(V1288="Yes","; Average position "&amp;TEXT(N1288,"0.0")&amp;" on "&amp;TEXT(L1288,"#,##0")&amp;" impressions (striking distance)","")&amp;IF(AND(T1288="Yes",N(L1288)&gt;=Rules!$B$6),"; Thin ("&amp;F1288&amp;" words) but has search demand",""),3,400),IF(AA1288="Prune","Low value: "&amp;N(K1288)&amp;" clicks, "&amp;N(L1288)&amp;" impressions, "&amp;N(Q1288)&amp;" sessions, no key events. Remove or noindex it and update internal links.",IF(AA1288="Redirect","Low value but "&amp;N(AC1288)&amp;" referring domains. 301 it to the closest relevant page to keep those links.",IF(AND(Z1288="No",Y1288="Yes",N(K1288)&lt;Rules!$B$5),"Low search traffic but it converts (key events: "&amp;S1288&amp;"). Keep it and link to it.",IF(W1288="Yes","Stronger than the page it overlaps ("&amp;I1288&amp;"). Keep; merge that page into this one.","Healthy: "&amp;N(K1288)&amp;" clicks"&amp;IF(ISNUMBER(N1288),", average position "&amp;TEXT(N1288,"0.0"),"")&amp;". Keep and monitor."))))))))))</f>
        <v/>
      </c>
      <c r="AE1288">
        <f>IF(A1288="","",IF(AD1288&lt;&gt;"",AD1288,AA1288))</f>
        <v/>
      </c>
    </row>
    <row r="1289">
      <c r="A1289">
        <f>IF(Crawl!A1288="","",Crawl!A1288)</f>
        <v/>
      </c>
      <c r="B1289">
        <f>IF(A1289="","",Crawl!EC1288)</f>
        <v/>
      </c>
      <c r="C1289">
        <f>IF(A1289="","",IFERROR(INDEX(Crawl!$A1288:$DZ1288,1,Rules!$H$6),""))</f>
        <v/>
      </c>
      <c r="D1289">
        <f>IF(A1289="","",IFERROR(INDEX(Crawl!$A1288:$DZ1288,1,Rules!$H$7),"")&amp;"")</f>
        <v/>
      </c>
      <c r="E1289">
        <f>IF(A1289="","",IFERROR(INDEX(Crawl!$A1288:$DZ1288,1,Rules!$H$8),"")&amp;"")</f>
        <v/>
      </c>
      <c r="F1289">
        <f>IF(A1289="","",IFERROR(INDEX(Crawl!$A1288:$DZ1288,1,Rules!$H$9),""))</f>
        <v/>
      </c>
      <c r="G1289">
        <f>IF(A1289="","",IFERROR(INDEX(Crawl!$A1288:$DZ1288,1,Rules!$H$10),""))</f>
        <v/>
      </c>
      <c r="H1289">
        <f>IF(A1289="","",IFERROR(INDEX(Crawl!$A1288:$DZ1288,1,Rules!$H$12),""))</f>
        <v/>
      </c>
      <c r="I1289">
        <f>IF(A1289="","",IF(AND(N(H1289)&gt;0,IFERROR(INDEX(Crawl!$A1288:$DZ1288,1,Rules!$H$11),"")&amp;""&lt;&gt;""),IFERROR(INDEX(Crawl!$A1288:$DZ1288,1,Rules!$H$11),"")&amp;"",IF(AND(ISNUMBER(J1289),N(J1289)&gt;=Rules!$B$12,IFERROR(INDEX(Crawl!$A1288:$DZ1288,1,Rules!$H$13),"")&amp;""&lt;&gt;""),IFERROR(INDEX(Crawl!$A1288:$DZ1288,1,Rules!$H$13),"")&amp;"","")))</f>
        <v/>
      </c>
      <c r="J1289" s="19">
        <f>IF(A1289="","",IF(IFERROR(INDEX(Crawl!$A1288:$DZ1288,1,Rules!$H$14),"")&amp;""="","",IFERROR(INDEX(Crawl!$A1288:$DZ1288,1,Rules!$H$14),"")))</f>
        <v/>
      </c>
      <c r="K1289">
        <f>IF(A1289="","",IFERROR(SUMIFS('GSC current'!$J$2:$J$2001,'GSC current'!$I$2:$I$2001,B1289),0))</f>
        <v/>
      </c>
      <c r="L1289">
        <f>IF(A1289="","",IFERROR(SUMIFS('GSC current'!$K$2:$K$2001,'GSC current'!$I$2:$I$2001,B1289),0))</f>
        <v/>
      </c>
      <c r="M1289" s="20">
        <f>IF(A1289="","",IF(N(L1289)&gt;0,K1289/L1289,""))</f>
        <v/>
      </c>
      <c r="N1289" s="21">
        <f>IF(A1289="","",IF(N(L1289)&gt;0,SUMIFS('GSC current'!$L$2:$L$2001,'GSC current'!$I$2:$I$2001,B1289)/L1289,""))</f>
        <v/>
      </c>
      <c r="O1289">
        <f>IF(A1289="","",IFERROR(SUMIFS('GSC previous'!$J$2:$J$2001,'GSC previous'!$I$2:$I$2001,B1289),0))</f>
        <v/>
      </c>
      <c r="P1289" s="22">
        <f>IF(A1289="","",IF(N(O1289)&gt;0,(K1289-O1289)/O1289,""))</f>
        <v/>
      </c>
      <c r="Q1289">
        <f>IF(A1289="","",IFERROR(SUMIFS(GA4!$P$2:$P$2001,GA4!$O$2:$O$2001,B1289),0))</f>
        <v/>
      </c>
      <c r="R1289" s="23">
        <f>IF(A1289="","",IF(N(Q1289)&gt;0,SUMIFS(GA4!$Q$2:$Q$2001,GA4!$O$2:$O$2001,B1289)/Q1289,""))</f>
        <v/>
      </c>
      <c r="S1289">
        <f>IF(A1289="","",IFERROR(SUMIFS(GA4!$R$2:$R$2001,GA4!$O$2:$O$2001,B1289),0))</f>
        <v/>
      </c>
      <c r="T1289">
        <f>IF(A1289="","",IF(AND(ISNUMBER(F1289),LEFT(C1289&amp;"",1)="2"),IF(F1289&lt;Rules!$B$9,"Yes","No"),"No"))</f>
        <v/>
      </c>
      <c r="U1289">
        <f>IF(A1289="","",IF(AND(N(O1289)&gt;=Rules!$B$8,ISNUMBER(P1289)),IF(P1289&lt;=-Rules!$B$7,"Yes","No"),"No"))</f>
        <v/>
      </c>
      <c r="V1289">
        <f>IF(A1289="","",IF(AND(N(L1289)&gt;=Rules!$B$6,ISNUMBER(N1289)),IF(AND(N1289&gt;=Rules!$B$10,N1289&lt;=Rules!$B$11),"Yes","No"),"No"))</f>
        <v/>
      </c>
      <c r="W1289">
        <f>IF(A1289="","",IF(I1289&lt;&gt;"","Yes","No"))</f>
        <v/>
      </c>
      <c r="X1289">
        <f>IF(I1289="","",IF(SUMIFS($K$3:$K$2002,$A$3:$A$2002,SUBSTITUTE(SUBSTITUTE(I1289,"?","~?"),"*","~*"))&gt;N(K1289),"Yes","No"))</f>
        <v/>
      </c>
      <c r="Y1289">
        <f>IF(A1289="","",IF(N(S1289)&gt;0,"Yes","No"))</f>
        <v/>
      </c>
      <c r="Z1289">
        <f>IF(A1289="","",IF(AND(N(K1289)&lt;Rules!$B$5,N(L1289)&lt;Rules!$B$6,N(Q1289)&lt;Rules!$B$13,Y1289="No"),"Yes","No"))</f>
        <v/>
      </c>
      <c r="AA1289">
        <f>IF(A1289="","",IF(LEFT(C1289&amp;"",1)="3","Redirect",IF(OR(LEFT(C1289&amp;"",1)="4",LEFT(C1289&amp;"",1)="5"),IF(OR(N(K1289)&gt;0,N(AC1289)&gt;=Rules!$B$14),"Redirect","Prune"),IF(D1289="Non-Indexable","Keep",IF(AND(W1289="Yes",X1289="Yes",Y1289="No"),"Merge",IF(OR(U1289="Yes",V1289="Yes",AND(T1289="Yes",N(L1289)&gt;=Rules!$B$6)),"Update",IF(Z1289="Yes",IF(N(AC1289)&gt;=Rules!$B$14,"Redirect","Prune"),"Keep")))))))</f>
        <v/>
      </c>
      <c r="AB1289">
        <f>IF(A1289="","",IF(LEFT(C1289&amp;"",1)="3","Already redirects ("&amp;C1289&amp;"). Update internal links to point at the final URL.",IF(OR(LEFT(C1289&amp;"",1)="4",LEFT(C1289&amp;"",1)="5"),IF(AA1289="Redirect","Returns "&amp;C1289&amp;" but still has "&amp;N(K1289)&amp;" clicks and "&amp;N(AC1289)&amp;" referring domains. 301 it to the closest live page.","Returns "&amp;C1289&amp;" with no clicks or links. Remove internal links and let it 404 or 410."),IF(D1289="Non-Indexable","Non-indexable ("&amp;E1289&amp;"). Keep if that is intentional; otherwise fix the canonical or noindex.",IF(AA1289="Merge","Overlaps with "&amp;I1289&amp;IF(N(J1289)&gt;0," (similarity "&amp;TEXT(J1289,"0.00")&amp;")","")&amp;", which gets more clicks. Merge the useful parts into it and 301 this URL.",IF(AA1289="Update",MID(IF(U1289="Yes","; Clicks down "&amp;TEXT(-P1289,"0%")&amp;" on the previous period","")&amp;IF(V1289="Yes","; Average position "&amp;TEXT(N1289,"0.0")&amp;" on "&amp;TEXT(L1289,"#,##0")&amp;" impressions (striking distance)","")&amp;IF(AND(T1289="Yes",N(L1289)&gt;=Rules!$B$6),"; Thin ("&amp;F1289&amp;" words) but has search demand",""),3,400),IF(AA1289="Prune","Low value: "&amp;N(K1289)&amp;" clicks, "&amp;N(L1289)&amp;" impressions, "&amp;N(Q1289)&amp;" sessions, no key events. Remove or noindex it and update internal links.",IF(AA1289="Redirect","Low value but "&amp;N(AC1289)&amp;" referring domains. 301 it to the closest relevant page to keep those links.",IF(AND(Z1289="No",Y1289="Yes",N(K1289)&lt;Rules!$B$5),"Low search traffic but it converts (key events: "&amp;S1289&amp;"). Keep it and link to it.",IF(W1289="Yes","Stronger than the page it overlaps ("&amp;I1289&amp;"). Keep; merge that page into this one.","Healthy: "&amp;N(K1289)&amp;" clicks"&amp;IF(ISNUMBER(N1289),", average position "&amp;TEXT(N1289,"0.0"),"")&amp;". Keep and monitor."))))))))))</f>
        <v/>
      </c>
      <c r="AE1289">
        <f>IF(A1289="","",IF(AD1289&lt;&gt;"",AD1289,AA1289))</f>
        <v/>
      </c>
    </row>
    <row r="1290">
      <c r="A1290">
        <f>IF(Crawl!A1289="","",Crawl!A1289)</f>
        <v/>
      </c>
      <c r="B1290">
        <f>IF(A1290="","",Crawl!EC1289)</f>
        <v/>
      </c>
      <c r="C1290">
        <f>IF(A1290="","",IFERROR(INDEX(Crawl!$A1289:$DZ1289,1,Rules!$H$6),""))</f>
        <v/>
      </c>
      <c r="D1290">
        <f>IF(A1290="","",IFERROR(INDEX(Crawl!$A1289:$DZ1289,1,Rules!$H$7),"")&amp;"")</f>
        <v/>
      </c>
      <c r="E1290">
        <f>IF(A1290="","",IFERROR(INDEX(Crawl!$A1289:$DZ1289,1,Rules!$H$8),"")&amp;"")</f>
        <v/>
      </c>
      <c r="F1290">
        <f>IF(A1290="","",IFERROR(INDEX(Crawl!$A1289:$DZ1289,1,Rules!$H$9),""))</f>
        <v/>
      </c>
      <c r="G1290">
        <f>IF(A1290="","",IFERROR(INDEX(Crawl!$A1289:$DZ1289,1,Rules!$H$10),""))</f>
        <v/>
      </c>
      <c r="H1290">
        <f>IF(A1290="","",IFERROR(INDEX(Crawl!$A1289:$DZ1289,1,Rules!$H$12),""))</f>
        <v/>
      </c>
      <c r="I1290">
        <f>IF(A1290="","",IF(AND(N(H1290)&gt;0,IFERROR(INDEX(Crawl!$A1289:$DZ1289,1,Rules!$H$11),"")&amp;""&lt;&gt;""),IFERROR(INDEX(Crawl!$A1289:$DZ1289,1,Rules!$H$11),"")&amp;"",IF(AND(ISNUMBER(J1290),N(J1290)&gt;=Rules!$B$12,IFERROR(INDEX(Crawl!$A1289:$DZ1289,1,Rules!$H$13),"")&amp;""&lt;&gt;""),IFERROR(INDEX(Crawl!$A1289:$DZ1289,1,Rules!$H$13),"")&amp;"","")))</f>
        <v/>
      </c>
      <c r="J1290" s="19">
        <f>IF(A1290="","",IF(IFERROR(INDEX(Crawl!$A1289:$DZ1289,1,Rules!$H$14),"")&amp;""="","",IFERROR(INDEX(Crawl!$A1289:$DZ1289,1,Rules!$H$14),"")))</f>
        <v/>
      </c>
      <c r="K1290">
        <f>IF(A1290="","",IFERROR(SUMIFS('GSC current'!$J$2:$J$2001,'GSC current'!$I$2:$I$2001,B1290),0))</f>
        <v/>
      </c>
      <c r="L1290">
        <f>IF(A1290="","",IFERROR(SUMIFS('GSC current'!$K$2:$K$2001,'GSC current'!$I$2:$I$2001,B1290),0))</f>
        <v/>
      </c>
      <c r="M1290" s="20">
        <f>IF(A1290="","",IF(N(L1290)&gt;0,K1290/L1290,""))</f>
        <v/>
      </c>
      <c r="N1290" s="21">
        <f>IF(A1290="","",IF(N(L1290)&gt;0,SUMIFS('GSC current'!$L$2:$L$2001,'GSC current'!$I$2:$I$2001,B1290)/L1290,""))</f>
        <v/>
      </c>
      <c r="O1290">
        <f>IF(A1290="","",IFERROR(SUMIFS('GSC previous'!$J$2:$J$2001,'GSC previous'!$I$2:$I$2001,B1290),0))</f>
        <v/>
      </c>
      <c r="P1290" s="22">
        <f>IF(A1290="","",IF(N(O1290)&gt;0,(K1290-O1290)/O1290,""))</f>
        <v/>
      </c>
      <c r="Q1290">
        <f>IF(A1290="","",IFERROR(SUMIFS(GA4!$P$2:$P$2001,GA4!$O$2:$O$2001,B1290),0))</f>
        <v/>
      </c>
      <c r="R1290" s="23">
        <f>IF(A1290="","",IF(N(Q1290)&gt;0,SUMIFS(GA4!$Q$2:$Q$2001,GA4!$O$2:$O$2001,B1290)/Q1290,""))</f>
        <v/>
      </c>
      <c r="S1290">
        <f>IF(A1290="","",IFERROR(SUMIFS(GA4!$R$2:$R$2001,GA4!$O$2:$O$2001,B1290),0))</f>
        <v/>
      </c>
      <c r="T1290">
        <f>IF(A1290="","",IF(AND(ISNUMBER(F1290),LEFT(C1290&amp;"",1)="2"),IF(F1290&lt;Rules!$B$9,"Yes","No"),"No"))</f>
        <v/>
      </c>
      <c r="U1290">
        <f>IF(A1290="","",IF(AND(N(O1290)&gt;=Rules!$B$8,ISNUMBER(P1290)),IF(P1290&lt;=-Rules!$B$7,"Yes","No"),"No"))</f>
        <v/>
      </c>
      <c r="V1290">
        <f>IF(A1290="","",IF(AND(N(L1290)&gt;=Rules!$B$6,ISNUMBER(N1290)),IF(AND(N1290&gt;=Rules!$B$10,N1290&lt;=Rules!$B$11),"Yes","No"),"No"))</f>
        <v/>
      </c>
      <c r="W1290">
        <f>IF(A1290="","",IF(I1290&lt;&gt;"","Yes","No"))</f>
        <v/>
      </c>
      <c r="X1290">
        <f>IF(I1290="","",IF(SUMIFS($K$3:$K$2002,$A$3:$A$2002,SUBSTITUTE(SUBSTITUTE(I1290,"?","~?"),"*","~*"))&gt;N(K1290),"Yes","No"))</f>
        <v/>
      </c>
      <c r="Y1290">
        <f>IF(A1290="","",IF(N(S1290)&gt;0,"Yes","No"))</f>
        <v/>
      </c>
      <c r="Z1290">
        <f>IF(A1290="","",IF(AND(N(K1290)&lt;Rules!$B$5,N(L1290)&lt;Rules!$B$6,N(Q1290)&lt;Rules!$B$13,Y1290="No"),"Yes","No"))</f>
        <v/>
      </c>
      <c r="AA1290">
        <f>IF(A1290="","",IF(LEFT(C1290&amp;"",1)="3","Redirect",IF(OR(LEFT(C1290&amp;"",1)="4",LEFT(C1290&amp;"",1)="5"),IF(OR(N(K1290)&gt;0,N(AC1290)&gt;=Rules!$B$14),"Redirect","Prune"),IF(D1290="Non-Indexable","Keep",IF(AND(W1290="Yes",X1290="Yes",Y1290="No"),"Merge",IF(OR(U1290="Yes",V1290="Yes",AND(T1290="Yes",N(L1290)&gt;=Rules!$B$6)),"Update",IF(Z1290="Yes",IF(N(AC1290)&gt;=Rules!$B$14,"Redirect","Prune"),"Keep")))))))</f>
        <v/>
      </c>
      <c r="AB1290">
        <f>IF(A1290="","",IF(LEFT(C1290&amp;"",1)="3","Already redirects ("&amp;C1290&amp;"). Update internal links to point at the final URL.",IF(OR(LEFT(C1290&amp;"",1)="4",LEFT(C1290&amp;"",1)="5"),IF(AA1290="Redirect","Returns "&amp;C1290&amp;" but still has "&amp;N(K1290)&amp;" clicks and "&amp;N(AC1290)&amp;" referring domains. 301 it to the closest live page.","Returns "&amp;C1290&amp;" with no clicks or links. Remove internal links and let it 404 or 410."),IF(D1290="Non-Indexable","Non-indexable ("&amp;E1290&amp;"). Keep if that is intentional; otherwise fix the canonical or noindex.",IF(AA1290="Merge","Overlaps with "&amp;I1290&amp;IF(N(J1290)&gt;0," (similarity "&amp;TEXT(J1290,"0.00")&amp;")","")&amp;", which gets more clicks. Merge the useful parts into it and 301 this URL.",IF(AA1290="Update",MID(IF(U1290="Yes","; Clicks down "&amp;TEXT(-P1290,"0%")&amp;" on the previous period","")&amp;IF(V1290="Yes","; Average position "&amp;TEXT(N1290,"0.0")&amp;" on "&amp;TEXT(L1290,"#,##0")&amp;" impressions (striking distance)","")&amp;IF(AND(T1290="Yes",N(L1290)&gt;=Rules!$B$6),"; Thin ("&amp;F1290&amp;" words) but has search demand",""),3,400),IF(AA1290="Prune","Low value: "&amp;N(K1290)&amp;" clicks, "&amp;N(L1290)&amp;" impressions, "&amp;N(Q1290)&amp;" sessions, no key events. Remove or noindex it and update internal links.",IF(AA1290="Redirect","Low value but "&amp;N(AC1290)&amp;" referring domains. 301 it to the closest relevant page to keep those links.",IF(AND(Z1290="No",Y1290="Yes",N(K1290)&lt;Rules!$B$5),"Low search traffic but it converts (key events: "&amp;S1290&amp;"). Keep it and link to it.",IF(W1290="Yes","Stronger than the page it overlaps ("&amp;I1290&amp;"). Keep; merge that page into this one.","Healthy: "&amp;N(K1290)&amp;" clicks"&amp;IF(ISNUMBER(N1290),", average position "&amp;TEXT(N1290,"0.0"),"")&amp;". Keep and monitor."))))))))))</f>
        <v/>
      </c>
      <c r="AE1290">
        <f>IF(A1290="","",IF(AD1290&lt;&gt;"",AD1290,AA1290))</f>
        <v/>
      </c>
    </row>
    <row r="1291">
      <c r="A1291">
        <f>IF(Crawl!A1290="","",Crawl!A1290)</f>
        <v/>
      </c>
      <c r="B1291">
        <f>IF(A1291="","",Crawl!EC1290)</f>
        <v/>
      </c>
      <c r="C1291">
        <f>IF(A1291="","",IFERROR(INDEX(Crawl!$A1290:$DZ1290,1,Rules!$H$6),""))</f>
        <v/>
      </c>
      <c r="D1291">
        <f>IF(A1291="","",IFERROR(INDEX(Crawl!$A1290:$DZ1290,1,Rules!$H$7),"")&amp;"")</f>
        <v/>
      </c>
      <c r="E1291">
        <f>IF(A1291="","",IFERROR(INDEX(Crawl!$A1290:$DZ1290,1,Rules!$H$8),"")&amp;"")</f>
        <v/>
      </c>
      <c r="F1291">
        <f>IF(A1291="","",IFERROR(INDEX(Crawl!$A1290:$DZ1290,1,Rules!$H$9),""))</f>
        <v/>
      </c>
      <c r="G1291">
        <f>IF(A1291="","",IFERROR(INDEX(Crawl!$A1290:$DZ1290,1,Rules!$H$10),""))</f>
        <v/>
      </c>
      <c r="H1291">
        <f>IF(A1291="","",IFERROR(INDEX(Crawl!$A1290:$DZ1290,1,Rules!$H$12),""))</f>
        <v/>
      </c>
      <c r="I1291">
        <f>IF(A1291="","",IF(AND(N(H1291)&gt;0,IFERROR(INDEX(Crawl!$A1290:$DZ1290,1,Rules!$H$11),"")&amp;""&lt;&gt;""),IFERROR(INDEX(Crawl!$A1290:$DZ1290,1,Rules!$H$11),"")&amp;"",IF(AND(ISNUMBER(J1291),N(J1291)&gt;=Rules!$B$12,IFERROR(INDEX(Crawl!$A1290:$DZ1290,1,Rules!$H$13),"")&amp;""&lt;&gt;""),IFERROR(INDEX(Crawl!$A1290:$DZ1290,1,Rules!$H$13),"")&amp;"","")))</f>
        <v/>
      </c>
      <c r="J1291" s="19">
        <f>IF(A1291="","",IF(IFERROR(INDEX(Crawl!$A1290:$DZ1290,1,Rules!$H$14),"")&amp;""="","",IFERROR(INDEX(Crawl!$A1290:$DZ1290,1,Rules!$H$14),"")))</f>
        <v/>
      </c>
      <c r="K1291">
        <f>IF(A1291="","",IFERROR(SUMIFS('GSC current'!$J$2:$J$2001,'GSC current'!$I$2:$I$2001,B1291),0))</f>
        <v/>
      </c>
      <c r="L1291">
        <f>IF(A1291="","",IFERROR(SUMIFS('GSC current'!$K$2:$K$2001,'GSC current'!$I$2:$I$2001,B1291),0))</f>
        <v/>
      </c>
      <c r="M1291" s="20">
        <f>IF(A1291="","",IF(N(L1291)&gt;0,K1291/L1291,""))</f>
        <v/>
      </c>
      <c r="N1291" s="21">
        <f>IF(A1291="","",IF(N(L1291)&gt;0,SUMIFS('GSC current'!$L$2:$L$2001,'GSC current'!$I$2:$I$2001,B1291)/L1291,""))</f>
        <v/>
      </c>
      <c r="O1291">
        <f>IF(A1291="","",IFERROR(SUMIFS('GSC previous'!$J$2:$J$2001,'GSC previous'!$I$2:$I$2001,B1291),0))</f>
        <v/>
      </c>
      <c r="P1291" s="22">
        <f>IF(A1291="","",IF(N(O1291)&gt;0,(K1291-O1291)/O1291,""))</f>
        <v/>
      </c>
      <c r="Q1291">
        <f>IF(A1291="","",IFERROR(SUMIFS(GA4!$P$2:$P$2001,GA4!$O$2:$O$2001,B1291),0))</f>
        <v/>
      </c>
      <c r="R1291" s="23">
        <f>IF(A1291="","",IF(N(Q1291)&gt;0,SUMIFS(GA4!$Q$2:$Q$2001,GA4!$O$2:$O$2001,B1291)/Q1291,""))</f>
        <v/>
      </c>
      <c r="S1291">
        <f>IF(A1291="","",IFERROR(SUMIFS(GA4!$R$2:$R$2001,GA4!$O$2:$O$2001,B1291),0))</f>
        <v/>
      </c>
      <c r="T1291">
        <f>IF(A1291="","",IF(AND(ISNUMBER(F1291),LEFT(C1291&amp;"",1)="2"),IF(F1291&lt;Rules!$B$9,"Yes","No"),"No"))</f>
        <v/>
      </c>
      <c r="U1291">
        <f>IF(A1291="","",IF(AND(N(O1291)&gt;=Rules!$B$8,ISNUMBER(P1291)),IF(P1291&lt;=-Rules!$B$7,"Yes","No"),"No"))</f>
        <v/>
      </c>
      <c r="V1291">
        <f>IF(A1291="","",IF(AND(N(L1291)&gt;=Rules!$B$6,ISNUMBER(N1291)),IF(AND(N1291&gt;=Rules!$B$10,N1291&lt;=Rules!$B$11),"Yes","No"),"No"))</f>
        <v/>
      </c>
      <c r="W1291">
        <f>IF(A1291="","",IF(I1291&lt;&gt;"","Yes","No"))</f>
        <v/>
      </c>
      <c r="X1291">
        <f>IF(I1291="","",IF(SUMIFS($K$3:$K$2002,$A$3:$A$2002,SUBSTITUTE(SUBSTITUTE(I1291,"?","~?"),"*","~*"))&gt;N(K1291),"Yes","No"))</f>
        <v/>
      </c>
      <c r="Y1291">
        <f>IF(A1291="","",IF(N(S1291)&gt;0,"Yes","No"))</f>
        <v/>
      </c>
      <c r="Z1291">
        <f>IF(A1291="","",IF(AND(N(K1291)&lt;Rules!$B$5,N(L1291)&lt;Rules!$B$6,N(Q1291)&lt;Rules!$B$13,Y1291="No"),"Yes","No"))</f>
        <v/>
      </c>
      <c r="AA1291">
        <f>IF(A1291="","",IF(LEFT(C1291&amp;"",1)="3","Redirect",IF(OR(LEFT(C1291&amp;"",1)="4",LEFT(C1291&amp;"",1)="5"),IF(OR(N(K1291)&gt;0,N(AC1291)&gt;=Rules!$B$14),"Redirect","Prune"),IF(D1291="Non-Indexable","Keep",IF(AND(W1291="Yes",X1291="Yes",Y1291="No"),"Merge",IF(OR(U1291="Yes",V1291="Yes",AND(T1291="Yes",N(L1291)&gt;=Rules!$B$6)),"Update",IF(Z1291="Yes",IF(N(AC1291)&gt;=Rules!$B$14,"Redirect","Prune"),"Keep")))))))</f>
        <v/>
      </c>
      <c r="AB1291">
        <f>IF(A1291="","",IF(LEFT(C1291&amp;"",1)="3","Already redirects ("&amp;C1291&amp;"). Update internal links to point at the final URL.",IF(OR(LEFT(C1291&amp;"",1)="4",LEFT(C1291&amp;"",1)="5"),IF(AA1291="Redirect","Returns "&amp;C1291&amp;" but still has "&amp;N(K1291)&amp;" clicks and "&amp;N(AC1291)&amp;" referring domains. 301 it to the closest live page.","Returns "&amp;C1291&amp;" with no clicks or links. Remove internal links and let it 404 or 410."),IF(D1291="Non-Indexable","Non-indexable ("&amp;E1291&amp;"). Keep if that is intentional; otherwise fix the canonical or noindex.",IF(AA1291="Merge","Overlaps with "&amp;I1291&amp;IF(N(J1291)&gt;0," (similarity "&amp;TEXT(J1291,"0.00")&amp;")","")&amp;", which gets more clicks. Merge the useful parts into it and 301 this URL.",IF(AA1291="Update",MID(IF(U1291="Yes","; Clicks down "&amp;TEXT(-P1291,"0%")&amp;" on the previous period","")&amp;IF(V1291="Yes","; Average position "&amp;TEXT(N1291,"0.0")&amp;" on "&amp;TEXT(L1291,"#,##0")&amp;" impressions (striking distance)","")&amp;IF(AND(T1291="Yes",N(L1291)&gt;=Rules!$B$6),"; Thin ("&amp;F1291&amp;" words) but has search demand",""),3,400),IF(AA1291="Prune","Low value: "&amp;N(K1291)&amp;" clicks, "&amp;N(L1291)&amp;" impressions, "&amp;N(Q1291)&amp;" sessions, no key events. Remove or noindex it and update internal links.",IF(AA1291="Redirect","Low value but "&amp;N(AC1291)&amp;" referring domains. 301 it to the closest relevant page to keep those links.",IF(AND(Z1291="No",Y1291="Yes",N(K1291)&lt;Rules!$B$5),"Low search traffic but it converts (key events: "&amp;S1291&amp;"). Keep it and link to it.",IF(W1291="Yes","Stronger than the page it overlaps ("&amp;I1291&amp;"). Keep; merge that page into this one.","Healthy: "&amp;N(K1291)&amp;" clicks"&amp;IF(ISNUMBER(N1291),", average position "&amp;TEXT(N1291,"0.0"),"")&amp;". Keep and monitor."))))))))))</f>
        <v/>
      </c>
      <c r="AE1291">
        <f>IF(A1291="","",IF(AD1291&lt;&gt;"",AD1291,AA1291))</f>
        <v/>
      </c>
    </row>
    <row r="1292">
      <c r="A1292">
        <f>IF(Crawl!A1291="","",Crawl!A1291)</f>
        <v/>
      </c>
      <c r="B1292">
        <f>IF(A1292="","",Crawl!EC1291)</f>
        <v/>
      </c>
      <c r="C1292">
        <f>IF(A1292="","",IFERROR(INDEX(Crawl!$A1291:$DZ1291,1,Rules!$H$6),""))</f>
        <v/>
      </c>
      <c r="D1292">
        <f>IF(A1292="","",IFERROR(INDEX(Crawl!$A1291:$DZ1291,1,Rules!$H$7),"")&amp;"")</f>
        <v/>
      </c>
      <c r="E1292">
        <f>IF(A1292="","",IFERROR(INDEX(Crawl!$A1291:$DZ1291,1,Rules!$H$8),"")&amp;"")</f>
        <v/>
      </c>
      <c r="F1292">
        <f>IF(A1292="","",IFERROR(INDEX(Crawl!$A1291:$DZ1291,1,Rules!$H$9),""))</f>
        <v/>
      </c>
      <c r="G1292">
        <f>IF(A1292="","",IFERROR(INDEX(Crawl!$A1291:$DZ1291,1,Rules!$H$10),""))</f>
        <v/>
      </c>
      <c r="H1292">
        <f>IF(A1292="","",IFERROR(INDEX(Crawl!$A1291:$DZ1291,1,Rules!$H$12),""))</f>
        <v/>
      </c>
      <c r="I1292">
        <f>IF(A1292="","",IF(AND(N(H1292)&gt;0,IFERROR(INDEX(Crawl!$A1291:$DZ1291,1,Rules!$H$11),"")&amp;""&lt;&gt;""),IFERROR(INDEX(Crawl!$A1291:$DZ1291,1,Rules!$H$11),"")&amp;"",IF(AND(ISNUMBER(J1292),N(J1292)&gt;=Rules!$B$12,IFERROR(INDEX(Crawl!$A1291:$DZ1291,1,Rules!$H$13),"")&amp;""&lt;&gt;""),IFERROR(INDEX(Crawl!$A1291:$DZ1291,1,Rules!$H$13),"")&amp;"","")))</f>
        <v/>
      </c>
      <c r="J1292" s="19">
        <f>IF(A1292="","",IF(IFERROR(INDEX(Crawl!$A1291:$DZ1291,1,Rules!$H$14),"")&amp;""="","",IFERROR(INDEX(Crawl!$A1291:$DZ1291,1,Rules!$H$14),"")))</f>
        <v/>
      </c>
      <c r="K1292">
        <f>IF(A1292="","",IFERROR(SUMIFS('GSC current'!$J$2:$J$2001,'GSC current'!$I$2:$I$2001,B1292),0))</f>
        <v/>
      </c>
      <c r="L1292">
        <f>IF(A1292="","",IFERROR(SUMIFS('GSC current'!$K$2:$K$2001,'GSC current'!$I$2:$I$2001,B1292),0))</f>
        <v/>
      </c>
      <c r="M1292" s="20">
        <f>IF(A1292="","",IF(N(L1292)&gt;0,K1292/L1292,""))</f>
        <v/>
      </c>
      <c r="N1292" s="21">
        <f>IF(A1292="","",IF(N(L1292)&gt;0,SUMIFS('GSC current'!$L$2:$L$2001,'GSC current'!$I$2:$I$2001,B1292)/L1292,""))</f>
        <v/>
      </c>
      <c r="O1292">
        <f>IF(A1292="","",IFERROR(SUMIFS('GSC previous'!$J$2:$J$2001,'GSC previous'!$I$2:$I$2001,B1292),0))</f>
        <v/>
      </c>
      <c r="P1292" s="22">
        <f>IF(A1292="","",IF(N(O1292)&gt;0,(K1292-O1292)/O1292,""))</f>
        <v/>
      </c>
      <c r="Q1292">
        <f>IF(A1292="","",IFERROR(SUMIFS(GA4!$P$2:$P$2001,GA4!$O$2:$O$2001,B1292),0))</f>
        <v/>
      </c>
      <c r="R1292" s="23">
        <f>IF(A1292="","",IF(N(Q1292)&gt;0,SUMIFS(GA4!$Q$2:$Q$2001,GA4!$O$2:$O$2001,B1292)/Q1292,""))</f>
        <v/>
      </c>
      <c r="S1292">
        <f>IF(A1292="","",IFERROR(SUMIFS(GA4!$R$2:$R$2001,GA4!$O$2:$O$2001,B1292),0))</f>
        <v/>
      </c>
      <c r="T1292">
        <f>IF(A1292="","",IF(AND(ISNUMBER(F1292),LEFT(C1292&amp;"",1)="2"),IF(F1292&lt;Rules!$B$9,"Yes","No"),"No"))</f>
        <v/>
      </c>
      <c r="U1292">
        <f>IF(A1292="","",IF(AND(N(O1292)&gt;=Rules!$B$8,ISNUMBER(P1292)),IF(P1292&lt;=-Rules!$B$7,"Yes","No"),"No"))</f>
        <v/>
      </c>
      <c r="V1292">
        <f>IF(A1292="","",IF(AND(N(L1292)&gt;=Rules!$B$6,ISNUMBER(N1292)),IF(AND(N1292&gt;=Rules!$B$10,N1292&lt;=Rules!$B$11),"Yes","No"),"No"))</f>
        <v/>
      </c>
      <c r="W1292">
        <f>IF(A1292="","",IF(I1292&lt;&gt;"","Yes","No"))</f>
        <v/>
      </c>
      <c r="X1292">
        <f>IF(I1292="","",IF(SUMIFS($K$3:$K$2002,$A$3:$A$2002,SUBSTITUTE(SUBSTITUTE(I1292,"?","~?"),"*","~*"))&gt;N(K1292),"Yes","No"))</f>
        <v/>
      </c>
      <c r="Y1292">
        <f>IF(A1292="","",IF(N(S1292)&gt;0,"Yes","No"))</f>
        <v/>
      </c>
      <c r="Z1292">
        <f>IF(A1292="","",IF(AND(N(K1292)&lt;Rules!$B$5,N(L1292)&lt;Rules!$B$6,N(Q1292)&lt;Rules!$B$13,Y1292="No"),"Yes","No"))</f>
        <v/>
      </c>
      <c r="AA1292">
        <f>IF(A1292="","",IF(LEFT(C1292&amp;"",1)="3","Redirect",IF(OR(LEFT(C1292&amp;"",1)="4",LEFT(C1292&amp;"",1)="5"),IF(OR(N(K1292)&gt;0,N(AC1292)&gt;=Rules!$B$14),"Redirect","Prune"),IF(D1292="Non-Indexable","Keep",IF(AND(W1292="Yes",X1292="Yes",Y1292="No"),"Merge",IF(OR(U1292="Yes",V1292="Yes",AND(T1292="Yes",N(L1292)&gt;=Rules!$B$6)),"Update",IF(Z1292="Yes",IF(N(AC1292)&gt;=Rules!$B$14,"Redirect","Prune"),"Keep")))))))</f>
        <v/>
      </c>
      <c r="AB1292">
        <f>IF(A1292="","",IF(LEFT(C1292&amp;"",1)="3","Already redirects ("&amp;C1292&amp;"). Update internal links to point at the final URL.",IF(OR(LEFT(C1292&amp;"",1)="4",LEFT(C1292&amp;"",1)="5"),IF(AA1292="Redirect","Returns "&amp;C1292&amp;" but still has "&amp;N(K1292)&amp;" clicks and "&amp;N(AC1292)&amp;" referring domains. 301 it to the closest live page.","Returns "&amp;C1292&amp;" with no clicks or links. Remove internal links and let it 404 or 410."),IF(D1292="Non-Indexable","Non-indexable ("&amp;E1292&amp;"). Keep if that is intentional; otherwise fix the canonical or noindex.",IF(AA1292="Merge","Overlaps with "&amp;I1292&amp;IF(N(J1292)&gt;0," (similarity "&amp;TEXT(J1292,"0.00")&amp;")","")&amp;", which gets more clicks. Merge the useful parts into it and 301 this URL.",IF(AA1292="Update",MID(IF(U1292="Yes","; Clicks down "&amp;TEXT(-P1292,"0%")&amp;" on the previous period","")&amp;IF(V1292="Yes","; Average position "&amp;TEXT(N1292,"0.0")&amp;" on "&amp;TEXT(L1292,"#,##0")&amp;" impressions (striking distance)","")&amp;IF(AND(T1292="Yes",N(L1292)&gt;=Rules!$B$6),"; Thin ("&amp;F1292&amp;" words) but has search demand",""),3,400),IF(AA1292="Prune","Low value: "&amp;N(K1292)&amp;" clicks, "&amp;N(L1292)&amp;" impressions, "&amp;N(Q1292)&amp;" sessions, no key events. Remove or noindex it and update internal links.",IF(AA1292="Redirect","Low value but "&amp;N(AC1292)&amp;" referring domains. 301 it to the closest relevant page to keep those links.",IF(AND(Z1292="No",Y1292="Yes",N(K1292)&lt;Rules!$B$5),"Low search traffic but it converts (key events: "&amp;S1292&amp;"). Keep it and link to it.",IF(W1292="Yes","Stronger than the page it overlaps ("&amp;I1292&amp;"). Keep; merge that page into this one.","Healthy: "&amp;N(K1292)&amp;" clicks"&amp;IF(ISNUMBER(N1292),", average position "&amp;TEXT(N1292,"0.0"),"")&amp;". Keep and monitor."))))))))))</f>
        <v/>
      </c>
      <c r="AE1292">
        <f>IF(A1292="","",IF(AD1292&lt;&gt;"",AD1292,AA1292))</f>
        <v/>
      </c>
    </row>
    <row r="1293">
      <c r="A1293">
        <f>IF(Crawl!A1292="","",Crawl!A1292)</f>
        <v/>
      </c>
      <c r="B1293">
        <f>IF(A1293="","",Crawl!EC1292)</f>
        <v/>
      </c>
      <c r="C1293">
        <f>IF(A1293="","",IFERROR(INDEX(Crawl!$A1292:$DZ1292,1,Rules!$H$6),""))</f>
        <v/>
      </c>
      <c r="D1293">
        <f>IF(A1293="","",IFERROR(INDEX(Crawl!$A1292:$DZ1292,1,Rules!$H$7),"")&amp;"")</f>
        <v/>
      </c>
      <c r="E1293">
        <f>IF(A1293="","",IFERROR(INDEX(Crawl!$A1292:$DZ1292,1,Rules!$H$8),"")&amp;"")</f>
        <v/>
      </c>
      <c r="F1293">
        <f>IF(A1293="","",IFERROR(INDEX(Crawl!$A1292:$DZ1292,1,Rules!$H$9),""))</f>
        <v/>
      </c>
      <c r="G1293">
        <f>IF(A1293="","",IFERROR(INDEX(Crawl!$A1292:$DZ1292,1,Rules!$H$10),""))</f>
        <v/>
      </c>
      <c r="H1293">
        <f>IF(A1293="","",IFERROR(INDEX(Crawl!$A1292:$DZ1292,1,Rules!$H$12),""))</f>
        <v/>
      </c>
      <c r="I1293">
        <f>IF(A1293="","",IF(AND(N(H1293)&gt;0,IFERROR(INDEX(Crawl!$A1292:$DZ1292,1,Rules!$H$11),"")&amp;""&lt;&gt;""),IFERROR(INDEX(Crawl!$A1292:$DZ1292,1,Rules!$H$11),"")&amp;"",IF(AND(ISNUMBER(J1293),N(J1293)&gt;=Rules!$B$12,IFERROR(INDEX(Crawl!$A1292:$DZ1292,1,Rules!$H$13),"")&amp;""&lt;&gt;""),IFERROR(INDEX(Crawl!$A1292:$DZ1292,1,Rules!$H$13),"")&amp;"","")))</f>
        <v/>
      </c>
      <c r="J1293" s="19">
        <f>IF(A1293="","",IF(IFERROR(INDEX(Crawl!$A1292:$DZ1292,1,Rules!$H$14),"")&amp;""="","",IFERROR(INDEX(Crawl!$A1292:$DZ1292,1,Rules!$H$14),"")))</f>
        <v/>
      </c>
      <c r="K1293">
        <f>IF(A1293="","",IFERROR(SUMIFS('GSC current'!$J$2:$J$2001,'GSC current'!$I$2:$I$2001,B1293),0))</f>
        <v/>
      </c>
      <c r="L1293">
        <f>IF(A1293="","",IFERROR(SUMIFS('GSC current'!$K$2:$K$2001,'GSC current'!$I$2:$I$2001,B1293),0))</f>
        <v/>
      </c>
      <c r="M1293" s="20">
        <f>IF(A1293="","",IF(N(L1293)&gt;0,K1293/L1293,""))</f>
        <v/>
      </c>
      <c r="N1293" s="21">
        <f>IF(A1293="","",IF(N(L1293)&gt;0,SUMIFS('GSC current'!$L$2:$L$2001,'GSC current'!$I$2:$I$2001,B1293)/L1293,""))</f>
        <v/>
      </c>
      <c r="O1293">
        <f>IF(A1293="","",IFERROR(SUMIFS('GSC previous'!$J$2:$J$2001,'GSC previous'!$I$2:$I$2001,B1293),0))</f>
        <v/>
      </c>
      <c r="P1293" s="22">
        <f>IF(A1293="","",IF(N(O1293)&gt;0,(K1293-O1293)/O1293,""))</f>
        <v/>
      </c>
      <c r="Q1293">
        <f>IF(A1293="","",IFERROR(SUMIFS(GA4!$P$2:$P$2001,GA4!$O$2:$O$2001,B1293),0))</f>
        <v/>
      </c>
      <c r="R1293" s="23">
        <f>IF(A1293="","",IF(N(Q1293)&gt;0,SUMIFS(GA4!$Q$2:$Q$2001,GA4!$O$2:$O$2001,B1293)/Q1293,""))</f>
        <v/>
      </c>
      <c r="S1293">
        <f>IF(A1293="","",IFERROR(SUMIFS(GA4!$R$2:$R$2001,GA4!$O$2:$O$2001,B1293),0))</f>
        <v/>
      </c>
      <c r="T1293">
        <f>IF(A1293="","",IF(AND(ISNUMBER(F1293),LEFT(C1293&amp;"",1)="2"),IF(F1293&lt;Rules!$B$9,"Yes","No"),"No"))</f>
        <v/>
      </c>
      <c r="U1293">
        <f>IF(A1293="","",IF(AND(N(O1293)&gt;=Rules!$B$8,ISNUMBER(P1293)),IF(P1293&lt;=-Rules!$B$7,"Yes","No"),"No"))</f>
        <v/>
      </c>
      <c r="V1293">
        <f>IF(A1293="","",IF(AND(N(L1293)&gt;=Rules!$B$6,ISNUMBER(N1293)),IF(AND(N1293&gt;=Rules!$B$10,N1293&lt;=Rules!$B$11),"Yes","No"),"No"))</f>
        <v/>
      </c>
      <c r="W1293">
        <f>IF(A1293="","",IF(I1293&lt;&gt;"","Yes","No"))</f>
        <v/>
      </c>
      <c r="X1293">
        <f>IF(I1293="","",IF(SUMIFS($K$3:$K$2002,$A$3:$A$2002,SUBSTITUTE(SUBSTITUTE(I1293,"?","~?"),"*","~*"))&gt;N(K1293),"Yes","No"))</f>
        <v/>
      </c>
      <c r="Y1293">
        <f>IF(A1293="","",IF(N(S1293)&gt;0,"Yes","No"))</f>
        <v/>
      </c>
      <c r="Z1293">
        <f>IF(A1293="","",IF(AND(N(K1293)&lt;Rules!$B$5,N(L1293)&lt;Rules!$B$6,N(Q1293)&lt;Rules!$B$13,Y1293="No"),"Yes","No"))</f>
        <v/>
      </c>
      <c r="AA1293">
        <f>IF(A1293="","",IF(LEFT(C1293&amp;"",1)="3","Redirect",IF(OR(LEFT(C1293&amp;"",1)="4",LEFT(C1293&amp;"",1)="5"),IF(OR(N(K1293)&gt;0,N(AC1293)&gt;=Rules!$B$14),"Redirect","Prune"),IF(D1293="Non-Indexable","Keep",IF(AND(W1293="Yes",X1293="Yes",Y1293="No"),"Merge",IF(OR(U1293="Yes",V1293="Yes",AND(T1293="Yes",N(L1293)&gt;=Rules!$B$6)),"Update",IF(Z1293="Yes",IF(N(AC1293)&gt;=Rules!$B$14,"Redirect","Prune"),"Keep")))))))</f>
        <v/>
      </c>
      <c r="AB1293">
        <f>IF(A1293="","",IF(LEFT(C1293&amp;"",1)="3","Already redirects ("&amp;C1293&amp;"). Update internal links to point at the final URL.",IF(OR(LEFT(C1293&amp;"",1)="4",LEFT(C1293&amp;"",1)="5"),IF(AA1293="Redirect","Returns "&amp;C1293&amp;" but still has "&amp;N(K1293)&amp;" clicks and "&amp;N(AC1293)&amp;" referring domains. 301 it to the closest live page.","Returns "&amp;C1293&amp;" with no clicks or links. Remove internal links and let it 404 or 410."),IF(D1293="Non-Indexable","Non-indexable ("&amp;E1293&amp;"). Keep if that is intentional; otherwise fix the canonical or noindex.",IF(AA1293="Merge","Overlaps with "&amp;I1293&amp;IF(N(J1293)&gt;0," (similarity "&amp;TEXT(J1293,"0.00")&amp;")","")&amp;", which gets more clicks. Merge the useful parts into it and 301 this URL.",IF(AA1293="Update",MID(IF(U1293="Yes","; Clicks down "&amp;TEXT(-P1293,"0%")&amp;" on the previous period","")&amp;IF(V1293="Yes","; Average position "&amp;TEXT(N1293,"0.0")&amp;" on "&amp;TEXT(L1293,"#,##0")&amp;" impressions (striking distance)","")&amp;IF(AND(T1293="Yes",N(L1293)&gt;=Rules!$B$6),"; Thin ("&amp;F1293&amp;" words) but has search demand",""),3,400),IF(AA1293="Prune","Low value: "&amp;N(K1293)&amp;" clicks, "&amp;N(L1293)&amp;" impressions, "&amp;N(Q1293)&amp;" sessions, no key events. Remove or noindex it and update internal links.",IF(AA1293="Redirect","Low value but "&amp;N(AC1293)&amp;" referring domains. 301 it to the closest relevant page to keep those links.",IF(AND(Z1293="No",Y1293="Yes",N(K1293)&lt;Rules!$B$5),"Low search traffic but it converts (key events: "&amp;S1293&amp;"). Keep it and link to it.",IF(W1293="Yes","Stronger than the page it overlaps ("&amp;I1293&amp;"). Keep; merge that page into this one.","Healthy: "&amp;N(K1293)&amp;" clicks"&amp;IF(ISNUMBER(N1293),", average position "&amp;TEXT(N1293,"0.0"),"")&amp;". Keep and monitor."))))))))))</f>
        <v/>
      </c>
      <c r="AE1293">
        <f>IF(A1293="","",IF(AD1293&lt;&gt;"",AD1293,AA1293))</f>
        <v/>
      </c>
    </row>
    <row r="1294">
      <c r="A1294">
        <f>IF(Crawl!A1293="","",Crawl!A1293)</f>
        <v/>
      </c>
      <c r="B1294">
        <f>IF(A1294="","",Crawl!EC1293)</f>
        <v/>
      </c>
      <c r="C1294">
        <f>IF(A1294="","",IFERROR(INDEX(Crawl!$A1293:$DZ1293,1,Rules!$H$6),""))</f>
        <v/>
      </c>
      <c r="D1294">
        <f>IF(A1294="","",IFERROR(INDEX(Crawl!$A1293:$DZ1293,1,Rules!$H$7),"")&amp;"")</f>
        <v/>
      </c>
      <c r="E1294">
        <f>IF(A1294="","",IFERROR(INDEX(Crawl!$A1293:$DZ1293,1,Rules!$H$8),"")&amp;"")</f>
        <v/>
      </c>
      <c r="F1294">
        <f>IF(A1294="","",IFERROR(INDEX(Crawl!$A1293:$DZ1293,1,Rules!$H$9),""))</f>
        <v/>
      </c>
      <c r="G1294">
        <f>IF(A1294="","",IFERROR(INDEX(Crawl!$A1293:$DZ1293,1,Rules!$H$10),""))</f>
        <v/>
      </c>
      <c r="H1294">
        <f>IF(A1294="","",IFERROR(INDEX(Crawl!$A1293:$DZ1293,1,Rules!$H$12),""))</f>
        <v/>
      </c>
      <c r="I1294">
        <f>IF(A1294="","",IF(AND(N(H1294)&gt;0,IFERROR(INDEX(Crawl!$A1293:$DZ1293,1,Rules!$H$11),"")&amp;""&lt;&gt;""),IFERROR(INDEX(Crawl!$A1293:$DZ1293,1,Rules!$H$11),"")&amp;"",IF(AND(ISNUMBER(J1294),N(J1294)&gt;=Rules!$B$12,IFERROR(INDEX(Crawl!$A1293:$DZ1293,1,Rules!$H$13),"")&amp;""&lt;&gt;""),IFERROR(INDEX(Crawl!$A1293:$DZ1293,1,Rules!$H$13),"")&amp;"","")))</f>
        <v/>
      </c>
      <c r="J1294" s="19">
        <f>IF(A1294="","",IF(IFERROR(INDEX(Crawl!$A1293:$DZ1293,1,Rules!$H$14),"")&amp;""="","",IFERROR(INDEX(Crawl!$A1293:$DZ1293,1,Rules!$H$14),"")))</f>
        <v/>
      </c>
      <c r="K1294">
        <f>IF(A1294="","",IFERROR(SUMIFS('GSC current'!$J$2:$J$2001,'GSC current'!$I$2:$I$2001,B1294),0))</f>
        <v/>
      </c>
      <c r="L1294">
        <f>IF(A1294="","",IFERROR(SUMIFS('GSC current'!$K$2:$K$2001,'GSC current'!$I$2:$I$2001,B1294),0))</f>
        <v/>
      </c>
      <c r="M1294" s="20">
        <f>IF(A1294="","",IF(N(L1294)&gt;0,K1294/L1294,""))</f>
        <v/>
      </c>
      <c r="N1294" s="21">
        <f>IF(A1294="","",IF(N(L1294)&gt;0,SUMIFS('GSC current'!$L$2:$L$2001,'GSC current'!$I$2:$I$2001,B1294)/L1294,""))</f>
        <v/>
      </c>
      <c r="O1294">
        <f>IF(A1294="","",IFERROR(SUMIFS('GSC previous'!$J$2:$J$2001,'GSC previous'!$I$2:$I$2001,B1294),0))</f>
        <v/>
      </c>
      <c r="P1294" s="22">
        <f>IF(A1294="","",IF(N(O1294)&gt;0,(K1294-O1294)/O1294,""))</f>
        <v/>
      </c>
      <c r="Q1294">
        <f>IF(A1294="","",IFERROR(SUMIFS(GA4!$P$2:$P$2001,GA4!$O$2:$O$2001,B1294),0))</f>
        <v/>
      </c>
      <c r="R1294" s="23">
        <f>IF(A1294="","",IF(N(Q1294)&gt;0,SUMIFS(GA4!$Q$2:$Q$2001,GA4!$O$2:$O$2001,B1294)/Q1294,""))</f>
        <v/>
      </c>
      <c r="S1294">
        <f>IF(A1294="","",IFERROR(SUMIFS(GA4!$R$2:$R$2001,GA4!$O$2:$O$2001,B1294),0))</f>
        <v/>
      </c>
      <c r="T1294">
        <f>IF(A1294="","",IF(AND(ISNUMBER(F1294),LEFT(C1294&amp;"",1)="2"),IF(F1294&lt;Rules!$B$9,"Yes","No"),"No"))</f>
        <v/>
      </c>
      <c r="U1294">
        <f>IF(A1294="","",IF(AND(N(O1294)&gt;=Rules!$B$8,ISNUMBER(P1294)),IF(P1294&lt;=-Rules!$B$7,"Yes","No"),"No"))</f>
        <v/>
      </c>
      <c r="V1294">
        <f>IF(A1294="","",IF(AND(N(L1294)&gt;=Rules!$B$6,ISNUMBER(N1294)),IF(AND(N1294&gt;=Rules!$B$10,N1294&lt;=Rules!$B$11),"Yes","No"),"No"))</f>
        <v/>
      </c>
      <c r="W1294">
        <f>IF(A1294="","",IF(I1294&lt;&gt;"","Yes","No"))</f>
        <v/>
      </c>
      <c r="X1294">
        <f>IF(I1294="","",IF(SUMIFS($K$3:$K$2002,$A$3:$A$2002,SUBSTITUTE(SUBSTITUTE(I1294,"?","~?"),"*","~*"))&gt;N(K1294),"Yes","No"))</f>
        <v/>
      </c>
      <c r="Y1294">
        <f>IF(A1294="","",IF(N(S1294)&gt;0,"Yes","No"))</f>
        <v/>
      </c>
      <c r="Z1294">
        <f>IF(A1294="","",IF(AND(N(K1294)&lt;Rules!$B$5,N(L1294)&lt;Rules!$B$6,N(Q1294)&lt;Rules!$B$13,Y1294="No"),"Yes","No"))</f>
        <v/>
      </c>
      <c r="AA1294">
        <f>IF(A1294="","",IF(LEFT(C1294&amp;"",1)="3","Redirect",IF(OR(LEFT(C1294&amp;"",1)="4",LEFT(C1294&amp;"",1)="5"),IF(OR(N(K1294)&gt;0,N(AC1294)&gt;=Rules!$B$14),"Redirect","Prune"),IF(D1294="Non-Indexable","Keep",IF(AND(W1294="Yes",X1294="Yes",Y1294="No"),"Merge",IF(OR(U1294="Yes",V1294="Yes",AND(T1294="Yes",N(L1294)&gt;=Rules!$B$6)),"Update",IF(Z1294="Yes",IF(N(AC1294)&gt;=Rules!$B$14,"Redirect","Prune"),"Keep")))))))</f>
        <v/>
      </c>
      <c r="AB1294">
        <f>IF(A1294="","",IF(LEFT(C1294&amp;"",1)="3","Already redirects ("&amp;C1294&amp;"). Update internal links to point at the final URL.",IF(OR(LEFT(C1294&amp;"",1)="4",LEFT(C1294&amp;"",1)="5"),IF(AA1294="Redirect","Returns "&amp;C1294&amp;" but still has "&amp;N(K1294)&amp;" clicks and "&amp;N(AC1294)&amp;" referring domains. 301 it to the closest live page.","Returns "&amp;C1294&amp;" with no clicks or links. Remove internal links and let it 404 or 410."),IF(D1294="Non-Indexable","Non-indexable ("&amp;E1294&amp;"). Keep if that is intentional; otherwise fix the canonical or noindex.",IF(AA1294="Merge","Overlaps with "&amp;I1294&amp;IF(N(J1294)&gt;0," (similarity "&amp;TEXT(J1294,"0.00")&amp;")","")&amp;", which gets more clicks. Merge the useful parts into it and 301 this URL.",IF(AA1294="Update",MID(IF(U1294="Yes","; Clicks down "&amp;TEXT(-P1294,"0%")&amp;" on the previous period","")&amp;IF(V1294="Yes","; Average position "&amp;TEXT(N1294,"0.0")&amp;" on "&amp;TEXT(L1294,"#,##0")&amp;" impressions (striking distance)","")&amp;IF(AND(T1294="Yes",N(L1294)&gt;=Rules!$B$6),"; Thin ("&amp;F1294&amp;" words) but has search demand",""),3,400),IF(AA1294="Prune","Low value: "&amp;N(K1294)&amp;" clicks, "&amp;N(L1294)&amp;" impressions, "&amp;N(Q1294)&amp;" sessions, no key events. Remove or noindex it and update internal links.",IF(AA1294="Redirect","Low value but "&amp;N(AC1294)&amp;" referring domains. 301 it to the closest relevant page to keep those links.",IF(AND(Z1294="No",Y1294="Yes",N(K1294)&lt;Rules!$B$5),"Low search traffic but it converts (key events: "&amp;S1294&amp;"). Keep it and link to it.",IF(W1294="Yes","Stronger than the page it overlaps ("&amp;I1294&amp;"). Keep; merge that page into this one.","Healthy: "&amp;N(K1294)&amp;" clicks"&amp;IF(ISNUMBER(N1294),", average position "&amp;TEXT(N1294,"0.0"),"")&amp;". Keep and monitor."))))))))))</f>
        <v/>
      </c>
      <c r="AE1294">
        <f>IF(A1294="","",IF(AD1294&lt;&gt;"",AD1294,AA1294))</f>
        <v/>
      </c>
    </row>
    <row r="1295">
      <c r="A1295">
        <f>IF(Crawl!A1294="","",Crawl!A1294)</f>
        <v/>
      </c>
      <c r="B1295">
        <f>IF(A1295="","",Crawl!EC1294)</f>
        <v/>
      </c>
      <c r="C1295">
        <f>IF(A1295="","",IFERROR(INDEX(Crawl!$A1294:$DZ1294,1,Rules!$H$6),""))</f>
        <v/>
      </c>
      <c r="D1295">
        <f>IF(A1295="","",IFERROR(INDEX(Crawl!$A1294:$DZ1294,1,Rules!$H$7),"")&amp;"")</f>
        <v/>
      </c>
      <c r="E1295">
        <f>IF(A1295="","",IFERROR(INDEX(Crawl!$A1294:$DZ1294,1,Rules!$H$8),"")&amp;"")</f>
        <v/>
      </c>
      <c r="F1295">
        <f>IF(A1295="","",IFERROR(INDEX(Crawl!$A1294:$DZ1294,1,Rules!$H$9),""))</f>
        <v/>
      </c>
      <c r="G1295">
        <f>IF(A1295="","",IFERROR(INDEX(Crawl!$A1294:$DZ1294,1,Rules!$H$10),""))</f>
        <v/>
      </c>
      <c r="H1295">
        <f>IF(A1295="","",IFERROR(INDEX(Crawl!$A1294:$DZ1294,1,Rules!$H$12),""))</f>
        <v/>
      </c>
      <c r="I1295">
        <f>IF(A1295="","",IF(AND(N(H1295)&gt;0,IFERROR(INDEX(Crawl!$A1294:$DZ1294,1,Rules!$H$11),"")&amp;""&lt;&gt;""),IFERROR(INDEX(Crawl!$A1294:$DZ1294,1,Rules!$H$11),"")&amp;"",IF(AND(ISNUMBER(J1295),N(J1295)&gt;=Rules!$B$12,IFERROR(INDEX(Crawl!$A1294:$DZ1294,1,Rules!$H$13),"")&amp;""&lt;&gt;""),IFERROR(INDEX(Crawl!$A1294:$DZ1294,1,Rules!$H$13),"")&amp;"","")))</f>
        <v/>
      </c>
      <c r="J1295" s="19">
        <f>IF(A1295="","",IF(IFERROR(INDEX(Crawl!$A1294:$DZ1294,1,Rules!$H$14),"")&amp;""="","",IFERROR(INDEX(Crawl!$A1294:$DZ1294,1,Rules!$H$14),"")))</f>
        <v/>
      </c>
      <c r="K1295">
        <f>IF(A1295="","",IFERROR(SUMIFS('GSC current'!$J$2:$J$2001,'GSC current'!$I$2:$I$2001,B1295),0))</f>
        <v/>
      </c>
      <c r="L1295">
        <f>IF(A1295="","",IFERROR(SUMIFS('GSC current'!$K$2:$K$2001,'GSC current'!$I$2:$I$2001,B1295),0))</f>
        <v/>
      </c>
      <c r="M1295" s="20">
        <f>IF(A1295="","",IF(N(L1295)&gt;0,K1295/L1295,""))</f>
        <v/>
      </c>
      <c r="N1295" s="21">
        <f>IF(A1295="","",IF(N(L1295)&gt;0,SUMIFS('GSC current'!$L$2:$L$2001,'GSC current'!$I$2:$I$2001,B1295)/L1295,""))</f>
        <v/>
      </c>
      <c r="O1295">
        <f>IF(A1295="","",IFERROR(SUMIFS('GSC previous'!$J$2:$J$2001,'GSC previous'!$I$2:$I$2001,B1295),0))</f>
        <v/>
      </c>
      <c r="P1295" s="22">
        <f>IF(A1295="","",IF(N(O1295)&gt;0,(K1295-O1295)/O1295,""))</f>
        <v/>
      </c>
      <c r="Q1295">
        <f>IF(A1295="","",IFERROR(SUMIFS(GA4!$P$2:$P$2001,GA4!$O$2:$O$2001,B1295),0))</f>
        <v/>
      </c>
      <c r="R1295" s="23">
        <f>IF(A1295="","",IF(N(Q1295)&gt;0,SUMIFS(GA4!$Q$2:$Q$2001,GA4!$O$2:$O$2001,B1295)/Q1295,""))</f>
        <v/>
      </c>
      <c r="S1295">
        <f>IF(A1295="","",IFERROR(SUMIFS(GA4!$R$2:$R$2001,GA4!$O$2:$O$2001,B1295),0))</f>
        <v/>
      </c>
      <c r="T1295">
        <f>IF(A1295="","",IF(AND(ISNUMBER(F1295),LEFT(C1295&amp;"",1)="2"),IF(F1295&lt;Rules!$B$9,"Yes","No"),"No"))</f>
        <v/>
      </c>
      <c r="U1295">
        <f>IF(A1295="","",IF(AND(N(O1295)&gt;=Rules!$B$8,ISNUMBER(P1295)),IF(P1295&lt;=-Rules!$B$7,"Yes","No"),"No"))</f>
        <v/>
      </c>
      <c r="V1295">
        <f>IF(A1295="","",IF(AND(N(L1295)&gt;=Rules!$B$6,ISNUMBER(N1295)),IF(AND(N1295&gt;=Rules!$B$10,N1295&lt;=Rules!$B$11),"Yes","No"),"No"))</f>
        <v/>
      </c>
      <c r="W1295">
        <f>IF(A1295="","",IF(I1295&lt;&gt;"","Yes","No"))</f>
        <v/>
      </c>
      <c r="X1295">
        <f>IF(I1295="","",IF(SUMIFS($K$3:$K$2002,$A$3:$A$2002,SUBSTITUTE(SUBSTITUTE(I1295,"?","~?"),"*","~*"))&gt;N(K1295),"Yes","No"))</f>
        <v/>
      </c>
      <c r="Y1295">
        <f>IF(A1295="","",IF(N(S1295)&gt;0,"Yes","No"))</f>
        <v/>
      </c>
      <c r="Z1295">
        <f>IF(A1295="","",IF(AND(N(K1295)&lt;Rules!$B$5,N(L1295)&lt;Rules!$B$6,N(Q1295)&lt;Rules!$B$13,Y1295="No"),"Yes","No"))</f>
        <v/>
      </c>
      <c r="AA1295">
        <f>IF(A1295="","",IF(LEFT(C1295&amp;"",1)="3","Redirect",IF(OR(LEFT(C1295&amp;"",1)="4",LEFT(C1295&amp;"",1)="5"),IF(OR(N(K1295)&gt;0,N(AC1295)&gt;=Rules!$B$14),"Redirect","Prune"),IF(D1295="Non-Indexable","Keep",IF(AND(W1295="Yes",X1295="Yes",Y1295="No"),"Merge",IF(OR(U1295="Yes",V1295="Yes",AND(T1295="Yes",N(L1295)&gt;=Rules!$B$6)),"Update",IF(Z1295="Yes",IF(N(AC1295)&gt;=Rules!$B$14,"Redirect","Prune"),"Keep")))))))</f>
        <v/>
      </c>
      <c r="AB1295">
        <f>IF(A1295="","",IF(LEFT(C1295&amp;"",1)="3","Already redirects ("&amp;C1295&amp;"). Update internal links to point at the final URL.",IF(OR(LEFT(C1295&amp;"",1)="4",LEFT(C1295&amp;"",1)="5"),IF(AA1295="Redirect","Returns "&amp;C1295&amp;" but still has "&amp;N(K1295)&amp;" clicks and "&amp;N(AC1295)&amp;" referring domains. 301 it to the closest live page.","Returns "&amp;C1295&amp;" with no clicks or links. Remove internal links and let it 404 or 410."),IF(D1295="Non-Indexable","Non-indexable ("&amp;E1295&amp;"). Keep if that is intentional; otherwise fix the canonical or noindex.",IF(AA1295="Merge","Overlaps with "&amp;I1295&amp;IF(N(J1295)&gt;0," (similarity "&amp;TEXT(J1295,"0.00")&amp;")","")&amp;", which gets more clicks. Merge the useful parts into it and 301 this URL.",IF(AA1295="Update",MID(IF(U1295="Yes","; Clicks down "&amp;TEXT(-P1295,"0%")&amp;" on the previous period","")&amp;IF(V1295="Yes","; Average position "&amp;TEXT(N1295,"0.0")&amp;" on "&amp;TEXT(L1295,"#,##0")&amp;" impressions (striking distance)","")&amp;IF(AND(T1295="Yes",N(L1295)&gt;=Rules!$B$6),"; Thin ("&amp;F1295&amp;" words) but has search demand",""),3,400),IF(AA1295="Prune","Low value: "&amp;N(K1295)&amp;" clicks, "&amp;N(L1295)&amp;" impressions, "&amp;N(Q1295)&amp;" sessions, no key events. Remove or noindex it and update internal links.",IF(AA1295="Redirect","Low value but "&amp;N(AC1295)&amp;" referring domains. 301 it to the closest relevant page to keep those links.",IF(AND(Z1295="No",Y1295="Yes",N(K1295)&lt;Rules!$B$5),"Low search traffic but it converts (key events: "&amp;S1295&amp;"). Keep it and link to it.",IF(W1295="Yes","Stronger than the page it overlaps ("&amp;I1295&amp;"). Keep; merge that page into this one.","Healthy: "&amp;N(K1295)&amp;" clicks"&amp;IF(ISNUMBER(N1295),", average position "&amp;TEXT(N1295,"0.0"),"")&amp;". Keep and monitor."))))))))))</f>
        <v/>
      </c>
      <c r="AE1295">
        <f>IF(A1295="","",IF(AD1295&lt;&gt;"",AD1295,AA1295))</f>
        <v/>
      </c>
    </row>
    <row r="1296">
      <c r="A1296">
        <f>IF(Crawl!A1295="","",Crawl!A1295)</f>
        <v/>
      </c>
      <c r="B1296">
        <f>IF(A1296="","",Crawl!EC1295)</f>
        <v/>
      </c>
      <c r="C1296">
        <f>IF(A1296="","",IFERROR(INDEX(Crawl!$A1295:$DZ1295,1,Rules!$H$6),""))</f>
        <v/>
      </c>
      <c r="D1296">
        <f>IF(A1296="","",IFERROR(INDEX(Crawl!$A1295:$DZ1295,1,Rules!$H$7),"")&amp;"")</f>
        <v/>
      </c>
      <c r="E1296">
        <f>IF(A1296="","",IFERROR(INDEX(Crawl!$A1295:$DZ1295,1,Rules!$H$8),"")&amp;"")</f>
        <v/>
      </c>
      <c r="F1296">
        <f>IF(A1296="","",IFERROR(INDEX(Crawl!$A1295:$DZ1295,1,Rules!$H$9),""))</f>
        <v/>
      </c>
      <c r="G1296">
        <f>IF(A1296="","",IFERROR(INDEX(Crawl!$A1295:$DZ1295,1,Rules!$H$10),""))</f>
        <v/>
      </c>
      <c r="H1296">
        <f>IF(A1296="","",IFERROR(INDEX(Crawl!$A1295:$DZ1295,1,Rules!$H$12),""))</f>
        <v/>
      </c>
      <c r="I1296">
        <f>IF(A1296="","",IF(AND(N(H1296)&gt;0,IFERROR(INDEX(Crawl!$A1295:$DZ1295,1,Rules!$H$11),"")&amp;""&lt;&gt;""),IFERROR(INDEX(Crawl!$A1295:$DZ1295,1,Rules!$H$11),"")&amp;"",IF(AND(ISNUMBER(J1296),N(J1296)&gt;=Rules!$B$12,IFERROR(INDEX(Crawl!$A1295:$DZ1295,1,Rules!$H$13),"")&amp;""&lt;&gt;""),IFERROR(INDEX(Crawl!$A1295:$DZ1295,1,Rules!$H$13),"")&amp;"","")))</f>
        <v/>
      </c>
      <c r="J1296" s="19">
        <f>IF(A1296="","",IF(IFERROR(INDEX(Crawl!$A1295:$DZ1295,1,Rules!$H$14),"")&amp;""="","",IFERROR(INDEX(Crawl!$A1295:$DZ1295,1,Rules!$H$14),"")))</f>
        <v/>
      </c>
      <c r="K1296">
        <f>IF(A1296="","",IFERROR(SUMIFS('GSC current'!$J$2:$J$2001,'GSC current'!$I$2:$I$2001,B1296),0))</f>
        <v/>
      </c>
      <c r="L1296">
        <f>IF(A1296="","",IFERROR(SUMIFS('GSC current'!$K$2:$K$2001,'GSC current'!$I$2:$I$2001,B1296),0))</f>
        <v/>
      </c>
      <c r="M1296" s="20">
        <f>IF(A1296="","",IF(N(L1296)&gt;0,K1296/L1296,""))</f>
        <v/>
      </c>
      <c r="N1296" s="21">
        <f>IF(A1296="","",IF(N(L1296)&gt;0,SUMIFS('GSC current'!$L$2:$L$2001,'GSC current'!$I$2:$I$2001,B1296)/L1296,""))</f>
        <v/>
      </c>
      <c r="O1296">
        <f>IF(A1296="","",IFERROR(SUMIFS('GSC previous'!$J$2:$J$2001,'GSC previous'!$I$2:$I$2001,B1296),0))</f>
        <v/>
      </c>
      <c r="P1296" s="22">
        <f>IF(A1296="","",IF(N(O1296)&gt;0,(K1296-O1296)/O1296,""))</f>
        <v/>
      </c>
      <c r="Q1296">
        <f>IF(A1296="","",IFERROR(SUMIFS(GA4!$P$2:$P$2001,GA4!$O$2:$O$2001,B1296),0))</f>
        <v/>
      </c>
      <c r="R1296" s="23">
        <f>IF(A1296="","",IF(N(Q1296)&gt;0,SUMIFS(GA4!$Q$2:$Q$2001,GA4!$O$2:$O$2001,B1296)/Q1296,""))</f>
        <v/>
      </c>
      <c r="S1296">
        <f>IF(A1296="","",IFERROR(SUMIFS(GA4!$R$2:$R$2001,GA4!$O$2:$O$2001,B1296),0))</f>
        <v/>
      </c>
      <c r="T1296">
        <f>IF(A1296="","",IF(AND(ISNUMBER(F1296),LEFT(C1296&amp;"",1)="2"),IF(F1296&lt;Rules!$B$9,"Yes","No"),"No"))</f>
        <v/>
      </c>
      <c r="U1296">
        <f>IF(A1296="","",IF(AND(N(O1296)&gt;=Rules!$B$8,ISNUMBER(P1296)),IF(P1296&lt;=-Rules!$B$7,"Yes","No"),"No"))</f>
        <v/>
      </c>
      <c r="V1296">
        <f>IF(A1296="","",IF(AND(N(L1296)&gt;=Rules!$B$6,ISNUMBER(N1296)),IF(AND(N1296&gt;=Rules!$B$10,N1296&lt;=Rules!$B$11),"Yes","No"),"No"))</f>
        <v/>
      </c>
      <c r="W1296">
        <f>IF(A1296="","",IF(I1296&lt;&gt;"","Yes","No"))</f>
        <v/>
      </c>
      <c r="X1296">
        <f>IF(I1296="","",IF(SUMIFS($K$3:$K$2002,$A$3:$A$2002,SUBSTITUTE(SUBSTITUTE(I1296,"?","~?"),"*","~*"))&gt;N(K1296),"Yes","No"))</f>
        <v/>
      </c>
      <c r="Y1296">
        <f>IF(A1296="","",IF(N(S1296)&gt;0,"Yes","No"))</f>
        <v/>
      </c>
      <c r="Z1296">
        <f>IF(A1296="","",IF(AND(N(K1296)&lt;Rules!$B$5,N(L1296)&lt;Rules!$B$6,N(Q1296)&lt;Rules!$B$13,Y1296="No"),"Yes","No"))</f>
        <v/>
      </c>
      <c r="AA1296">
        <f>IF(A1296="","",IF(LEFT(C1296&amp;"",1)="3","Redirect",IF(OR(LEFT(C1296&amp;"",1)="4",LEFT(C1296&amp;"",1)="5"),IF(OR(N(K1296)&gt;0,N(AC1296)&gt;=Rules!$B$14),"Redirect","Prune"),IF(D1296="Non-Indexable","Keep",IF(AND(W1296="Yes",X1296="Yes",Y1296="No"),"Merge",IF(OR(U1296="Yes",V1296="Yes",AND(T1296="Yes",N(L1296)&gt;=Rules!$B$6)),"Update",IF(Z1296="Yes",IF(N(AC1296)&gt;=Rules!$B$14,"Redirect","Prune"),"Keep")))))))</f>
        <v/>
      </c>
      <c r="AB1296">
        <f>IF(A1296="","",IF(LEFT(C1296&amp;"",1)="3","Already redirects ("&amp;C1296&amp;"). Update internal links to point at the final URL.",IF(OR(LEFT(C1296&amp;"",1)="4",LEFT(C1296&amp;"",1)="5"),IF(AA1296="Redirect","Returns "&amp;C1296&amp;" but still has "&amp;N(K1296)&amp;" clicks and "&amp;N(AC1296)&amp;" referring domains. 301 it to the closest live page.","Returns "&amp;C1296&amp;" with no clicks or links. Remove internal links and let it 404 or 410."),IF(D1296="Non-Indexable","Non-indexable ("&amp;E1296&amp;"). Keep if that is intentional; otherwise fix the canonical or noindex.",IF(AA1296="Merge","Overlaps with "&amp;I1296&amp;IF(N(J1296)&gt;0," (similarity "&amp;TEXT(J1296,"0.00")&amp;")","")&amp;", which gets more clicks. Merge the useful parts into it and 301 this URL.",IF(AA1296="Update",MID(IF(U1296="Yes","; Clicks down "&amp;TEXT(-P1296,"0%")&amp;" on the previous period","")&amp;IF(V1296="Yes","; Average position "&amp;TEXT(N1296,"0.0")&amp;" on "&amp;TEXT(L1296,"#,##0")&amp;" impressions (striking distance)","")&amp;IF(AND(T1296="Yes",N(L1296)&gt;=Rules!$B$6),"; Thin ("&amp;F1296&amp;" words) but has search demand",""),3,400),IF(AA1296="Prune","Low value: "&amp;N(K1296)&amp;" clicks, "&amp;N(L1296)&amp;" impressions, "&amp;N(Q1296)&amp;" sessions, no key events. Remove or noindex it and update internal links.",IF(AA1296="Redirect","Low value but "&amp;N(AC1296)&amp;" referring domains. 301 it to the closest relevant page to keep those links.",IF(AND(Z1296="No",Y1296="Yes",N(K1296)&lt;Rules!$B$5),"Low search traffic but it converts (key events: "&amp;S1296&amp;"). Keep it and link to it.",IF(W1296="Yes","Stronger than the page it overlaps ("&amp;I1296&amp;"). Keep; merge that page into this one.","Healthy: "&amp;N(K1296)&amp;" clicks"&amp;IF(ISNUMBER(N1296),", average position "&amp;TEXT(N1296,"0.0"),"")&amp;". Keep and monitor."))))))))))</f>
        <v/>
      </c>
      <c r="AE1296">
        <f>IF(A1296="","",IF(AD1296&lt;&gt;"",AD1296,AA1296))</f>
        <v/>
      </c>
    </row>
    <row r="1297">
      <c r="A1297">
        <f>IF(Crawl!A1296="","",Crawl!A1296)</f>
        <v/>
      </c>
      <c r="B1297">
        <f>IF(A1297="","",Crawl!EC1296)</f>
        <v/>
      </c>
      <c r="C1297">
        <f>IF(A1297="","",IFERROR(INDEX(Crawl!$A1296:$DZ1296,1,Rules!$H$6),""))</f>
        <v/>
      </c>
      <c r="D1297">
        <f>IF(A1297="","",IFERROR(INDEX(Crawl!$A1296:$DZ1296,1,Rules!$H$7),"")&amp;"")</f>
        <v/>
      </c>
      <c r="E1297">
        <f>IF(A1297="","",IFERROR(INDEX(Crawl!$A1296:$DZ1296,1,Rules!$H$8),"")&amp;"")</f>
        <v/>
      </c>
      <c r="F1297">
        <f>IF(A1297="","",IFERROR(INDEX(Crawl!$A1296:$DZ1296,1,Rules!$H$9),""))</f>
        <v/>
      </c>
      <c r="G1297">
        <f>IF(A1297="","",IFERROR(INDEX(Crawl!$A1296:$DZ1296,1,Rules!$H$10),""))</f>
        <v/>
      </c>
      <c r="H1297">
        <f>IF(A1297="","",IFERROR(INDEX(Crawl!$A1296:$DZ1296,1,Rules!$H$12),""))</f>
        <v/>
      </c>
      <c r="I1297">
        <f>IF(A1297="","",IF(AND(N(H1297)&gt;0,IFERROR(INDEX(Crawl!$A1296:$DZ1296,1,Rules!$H$11),"")&amp;""&lt;&gt;""),IFERROR(INDEX(Crawl!$A1296:$DZ1296,1,Rules!$H$11),"")&amp;"",IF(AND(ISNUMBER(J1297),N(J1297)&gt;=Rules!$B$12,IFERROR(INDEX(Crawl!$A1296:$DZ1296,1,Rules!$H$13),"")&amp;""&lt;&gt;""),IFERROR(INDEX(Crawl!$A1296:$DZ1296,1,Rules!$H$13),"")&amp;"","")))</f>
        <v/>
      </c>
      <c r="J1297" s="19">
        <f>IF(A1297="","",IF(IFERROR(INDEX(Crawl!$A1296:$DZ1296,1,Rules!$H$14),"")&amp;""="","",IFERROR(INDEX(Crawl!$A1296:$DZ1296,1,Rules!$H$14),"")))</f>
        <v/>
      </c>
      <c r="K1297">
        <f>IF(A1297="","",IFERROR(SUMIFS('GSC current'!$J$2:$J$2001,'GSC current'!$I$2:$I$2001,B1297),0))</f>
        <v/>
      </c>
      <c r="L1297">
        <f>IF(A1297="","",IFERROR(SUMIFS('GSC current'!$K$2:$K$2001,'GSC current'!$I$2:$I$2001,B1297),0))</f>
        <v/>
      </c>
      <c r="M1297" s="20">
        <f>IF(A1297="","",IF(N(L1297)&gt;0,K1297/L1297,""))</f>
        <v/>
      </c>
      <c r="N1297" s="21">
        <f>IF(A1297="","",IF(N(L1297)&gt;0,SUMIFS('GSC current'!$L$2:$L$2001,'GSC current'!$I$2:$I$2001,B1297)/L1297,""))</f>
        <v/>
      </c>
      <c r="O1297">
        <f>IF(A1297="","",IFERROR(SUMIFS('GSC previous'!$J$2:$J$2001,'GSC previous'!$I$2:$I$2001,B1297),0))</f>
        <v/>
      </c>
      <c r="P1297" s="22">
        <f>IF(A1297="","",IF(N(O1297)&gt;0,(K1297-O1297)/O1297,""))</f>
        <v/>
      </c>
      <c r="Q1297">
        <f>IF(A1297="","",IFERROR(SUMIFS(GA4!$P$2:$P$2001,GA4!$O$2:$O$2001,B1297),0))</f>
        <v/>
      </c>
      <c r="R1297" s="23">
        <f>IF(A1297="","",IF(N(Q1297)&gt;0,SUMIFS(GA4!$Q$2:$Q$2001,GA4!$O$2:$O$2001,B1297)/Q1297,""))</f>
        <v/>
      </c>
      <c r="S1297">
        <f>IF(A1297="","",IFERROR(SUMIFS(GA4!$R$2:$R$2001,GA4!$O$2:$O$2001,B1297),0))</f>
        <v/>
      </c>
      <c r="T1297">
        <f>IF(A1297="","",IF(AND(ISNUMBER(F1297),LEFT(C1297&amp;"",1)="2"),IF(F1297&lt;Rules!$B$9,"Yes","No"),"No"))</f>
        <v/>
      </c>
      <c r="U1297">
        <f>IF(A1297="","",IF(AND(N(O1297)&gt;=Rules!$B$8,ISNUMBER(P1297)),IF(P1297&lt;=-Rules!$B$7,"Yes","No"),"No"))</f>
        <v/>
      </c>
      <c r="V1297">
        <f>IF(A1297="","",IF(AND(N(L1297)&gt;=Rules!$B$6,ISNUMBER(N1297)),IF(AND(N1297&gt;=Rules!$B$10,N1297&lt;=Rules!$B$11),"Yes","No"),"No"))</f>
        <v/>
      </c>
      <c r="W1297">
        <f>IF(A1297="","",IF(I1297&lt;&gt;"","Yes","No"))</f>
        <v/>
      </c>
      <c r="X1297">
        <f>IF(I1297="","",IF(SUMIFS($K$3:$K$2002,$A$3:$A$2002,SUBSTITUTE(SUBSTITUTE(I1297,"?","~?"),"*","~*"))&gt;N(K1297),"Yes","No"))</f>
        <v/>
      </c>
      <c r="Y1297">
        <f>IF(A1297="","",IF(N(S1297)&gt;0,"Yes","No"))</f>
        <v/>
      </c>
      <c r="Z1297">
        <f>IF(A1297="","",IF(AND(N(K1297)&lt;Rules!$B$5,N(L1297)&lt;Rules!$B$6,N(Q1297)&lt;Rules!$B$13,Y1297="No"),"Yes","No"))</f>
        <v/>
      </c>
      <c r="AA1297">
        <f>IF(A1297="","",IF(LEFT(C1297&amp;"",1)="3","Redirect",IF(OR(LEFT(C1297&amp;"",1)="4",LEFT(C1297&amp;"",1)="5"),IF(OR(N(K1297)&gt;0,N(AC1297)&gt;=Rules!$B$14),"Redirect","Prune"),IF(D1297="Non-Indexable","Keep",IF(AND(W1297="Yes",X1297="Yes",Y1297="No"),"Merge",IF(OR(U1297="Yes",V1297="Yes",AND(T1297="Yes",N(L1297)&gt;=Rules!$B$6)),"Update",IF(Z1297="Yes",IF(N(AC1297)&gt;=Rules!$B$14,"Redirect","Prune"),"Keep")))))))</f>
        <v/>
      </c>
      <c r="AB1297">
        <f>IF(A1297="","",IF(LEFT(C1297&amp;"",1)="3","Already redirects ("&amp;C1297&amp;"). Update internal links to point at the final URL.",IF(OR(LEFT(C1297&amp;"",1)="4",LEFT(C1297&amp;"",1)="5"),IF(AA1297="Redirect","Returns "&amp;C1297&amp;" but still has "&amp;N(K1297)&amp;" clicks and "&amp;N(AC1297)&amp;" referring domains. 301 it to the closest live page.","Returns "&amp;C1297&amp;" with no clicks or links. Remove internal links and let it 404 or 410."),IF(D1297="Non-Indexable","Non-indexable ("&amp;E1297&amp;"). Keep if that is intentional; otherwise fix the canonical or noindex.",IF(AA1297="Merge","Overlaps with "&amp;I1297&amp;IF(N(J1297)&gt;0," (similarity "&amp;TEXT(J1297,"0.00")&amp;")","")&amp;", which gets more clicks. Merge the useful parts into it and 301 this URL.",IF(AA1297="Update",MID(IF(U1297="Yes","; Clicks down "&amp;TEXT(-P1297,"0%")&amp;" on the previous period","")&amp;IF(V1297="Yes","; Average position "&amp;TEXT(N1297,"0.0")&amp;" on "&amp;TEXT(L1297,"#,##0")&amp;" impressions (striking distance)","")&amp;IF(AND(T1297="Yes",N(L1297)&gt;=Rules!$B$6),"; Thin ("&amp;F1297&amp;" words) but has search demand",""),3,400),IF(AA1297="Prune","Low value: "&amp;N(K1297)&amp;" clicks, "&amp;N(L1297)&amp;" impressions, "&amp;N(Q1297)&amp;" sessions, no key events. Remove or noindex it and update internal links.",IF(AA1297="Redirect","Low value but "&amp;N(AC1297)&amp;" referring domains. 301 it to the closest relevant page to keep those links.",IF(AND(Z1297="No",Y1297="Yes",N(K1297)&lt;Rules!$B$5),"Low search traffic but it converts (key events: "&amp;S1297&amp;"). Keep it and link to it.",IF(W1297="Yes","Stronger than the page it overlaps ("&amp;I1297&amp;"). Keep; merge that page into this one.","Healthy: "&amp;N(K1297)&amp;" clicks"&amp;IF(ISNUMBER(N1297),", average position "&amp;TEXT(N1297,"0.0"),"")&amp;". Keep and monitor."))))))))))</f>
        <v/>
      </c>
      <c r="AE1297">
        <f>IF(A1297="","",IF(AD1297&lt;&gt;"",AD1297,AA1297))</f>
        <v/>
      </c>
    </row>
    <row r="1298">
      <c r="A1298">
        <f>IF(Crawl!A1297="","",Crawl!A1297)</f>
        <v/>
      </c>
      <c r="B1298">
        <f>IF(A1298="","",Crawl!EC1297)</f>
        <v/>
      </c>
      <c r="C1298">
        <f>IF(A1298="","",IFERROR(INDEX(Crawl!$A1297:$DZ1297,1,Rules!$H$6),""))</f>
        <v/>
      </c>
      <c r="D1298">
        <f>IF(A1298="","",IFERROR(INDEX(Crawl!$A1297:$DZ1297,1,Rules!$H$7),"")&amp;"")</f>
        <v/>
      </c>
      <c r="E1298">
        <f>IF(A1298="","",IFERROR(INDEX(Crawl!$A1297:$DZ1297,1,Rules!$H$8),"")&amp;"")</f>
        <v/>
      </c>
      <c r="F1298">
        <f>IF(A1298="","",IFERROR(INDEX(Crawl!$A1297:$DZ1297,1,Rules!$H$9),""))</f>
        <v/>
      </c>
      <c r="G1298">
        <f>IF(A1298="","",IFERROR(INDEX(Crawl!$A1297:$DZ1297,1,Rules!$H$10),""))</f>
        <v/>
      </c>
      <c r="H1298">
        <f>IF(A1298="","",IFERROR(INDEX(Crawl!$A1297:$DZ1297,1,Rules!$H$12),""))</f>
        <v/>
      </c>
      <c r="I1298">
        <f>IF(A1298="","",IF(AND(N(H1298)&gt;0,IFERROR(INDEX(Crawl!$A1297:$DZ1297,1,Rules!$H$11),"")&amp;""&lt;&gt;""),IFERROR(INDEX(Crawl!$A1297:$DZ1297,1,Rules!$H$11),"")&amp;"",IF(AND(ISNUMBER(J1298),N(J1298)&gt;=Rules!$B$12,IFERROR(INDEX(Crawl!$A1297:$DZ1297,1,Rules!$H$13),"")&amp;""&lt;&gt;""),IFERROR(INDEX(Crawl!$A1297:$DZ1297,1,Rules!$H$13),"")&amp;"","")))</f>
        <v/>
      </c>
      <c r="J1298" s="19">
        <f>IF(A1298="","",IF(IFERROR(INDEX(Crawl!$A1297:$DZ1297,1,Rules!$H$14),"")&amp;""="","",IFERROR(INDEX(Crawl!$A1297:$DZ1297,1,Rules!$H$14),"")))</f>
        <v/>
      </c>
      <c r="K1298">
        <f>IF(A1298="","",IFERROR(SUMIFS('GSC current'!$J$2:$J$2001,'GSC current'!$I$2:$I$2001,B1298),0))</f>
        <v/>
      </c>
      <c r="L1298">
        <f>IF(A1298="","",IFERROR(SUMIFS('GSC current'!$K$2:$K$2001,'GSC current'!$I$2:$I$2001,B1298),0))</f>
        <v/>
      </c>
      <c r="M1298" s="20">
        <f>IF(A1298="","",IF(N(L1298)&gt;0,K1298/L1298,""))</f>
        <v/>
      </c>
      <c r="N1298" s="21">
        <f>IF(A1298="","",IF(N(L1298)&gt;0,SUMIFS('GSC current'!$L$2:$L$2001,'GSC current'!$I$2:$I$2001,B1298)/L1298,""))</f>
        <v/>
      </c>
      <c r="O1298">
        <f>IF(A1298="","",IFERROR(SUMIFS('GSC previous'!$J$2:$J$2001,'GSC previous'!$I$2:$I$2001,B1298),0))</f>
        <v/>
      </c>
      <c r="P1298" s="22">
        <f>IF(A1298="","",IF(N(O1298)&gt;0,(K1298-O1298)/O1298,""))</f>
        <v/>
      </c>
      <c r="Q1298">
        <f>IF(A1298="","",IFERROR(SUMIFS(GA4!$P$2:$P$2001,GA4!$O$2:$O$2001,B1298),0))</f>
        <v/>
      </c>
      <c r="R1298" s="23">
        <f>IF(A1298="","",IF(N(Q1298)&gt;0,SUMIFS(GA4!$Q$2:$Q$2001,GA4!$O$2:$O$2001,B1298)/Q1298,""))</f>
        <v/>
      </c>
      <c r="S1298">
        <f>IF(A1298="","",IFERROR(SUMIFS(GA4!$R$2:$R$2001,GA4!$O$2:$O$2001,B1298),0))</f>
        <v/>
      </c>
      <c r="T1298">
        <f>IF(A1298="","",IF(AND(ISNUMBER(F1298),LEFT(C1298&amp;"",1)="2"),IF(F1298&lt;Rules!$B$9,"Yes","No"),"No"))</f>
        <v/>
      </c>
      <c r="U1298">
        <f>IF(A1298="","",IF(AND(N(O1298)&gt;=Rules!$B$8,ISNUMBER(P1298)),IF(P1298&lt;=-Rules!$B$7,"Yes","No"),"No"))</f>
        <v/>
      </c>
      <c r="V1298">
        <f>IF(A1298="","",IF(AND(N(L1298)&gt;=Rules!$B$6,ISNUMBER(N1298)),IF(AND(N1298&gt;=Rules!$B$10,N1298&lt;=Rules!$B$11),"Yes","No"),"No"))</f>
        <v/>
      </c>
      <c r="W1298">
        <f>IF(A1298="","",IF(I1298&lt;&gt;"","Yes","No"))</f>
        <v/>
      </c>
      <c r="X1298">
        <f>IF(I1298="","",IF(SUMIFS($K$3:$K$2002,$A$3:$A$2002,SUBSTITUTE(SUBSTITUTE(I1298,"?","~?"),"*","~*"))&gt;N(K1298),"Yes","No"))</f>
        <v/>
      </c>
      <c r="Y1298">
        <f>IF(A1298="","",IF(N(S1298)&gt;0,"Yes","No"))</f>
        <v/>
      </c>
      <c r="Z1298">
        <f>IF(A1298="","",IF(AND(N(K1298)&lt;Rules!$B$5,N(L1298)&lt;Rules!$B$6,N(Q1298)&lt;Rules!$B$13,Y1298="No"),"Yes","No"))</f>
        <v/>
      </c>
      <c r="AA1298">
        <f>IF(A1298="","",IF(LEFT(C1298&amp;"",1)="3","Redirect",IF(OR(LEFT(C1298&amp;"",1)="4",LEFT(C1298&amp;"",1)="5"),IF(OR(N(K1298)&gt;0,N(AC1298)&gt;=Rules!$B$14),"Redirect","Prune"),IF(D1298="Non-Indexable","Keep",IF(AND(W1298="Yes",X1298="Yes",Y1298="No"),"Merge",IF(OR(U1298="Yes",V1298="Yes",AND(T1298="Yes",N(L1298)&gt;=Rules!$B$6)),"Update",IF(Z1298="Yes",IF(N(AC1298)&gt;=Rules!$B$14,"Redirect","Prune"),"Keep")))))))</f>
        <v/>
      </c>
      <c r="AB1298">
        <f>IF(A1298="","",IF(LEFT(C1298&amp;"",1)="3","Already redirects ("&amp;C1298&amp;"). Update internal links to point at the final URL.",IF(OR(LEFT(C1298&amp;"",1)="4",LEFT(C1298&amp;"",1)="5"),IF(AA1298="Redirect","Returns "&amp;C1298&amp;" but still has "&amp;N(K1298)&amp;" clicks and "&amp;N(AC1298)&amp;" referring domains. 301 it to the closest live page.","Returns "&amp;C1298&amp;" with no clicks or links. Remove internal links and let it 404 or 410."),IF(D1298="Non-Indexable","Non-indexable ("&amp;E1298&amp;"). Keep if that is intentional; otherwise fix the canonical or noindex.",IF(AA1298="Merge","Overlaps with "&amp;I1298&amp;IF(N(J1298)&gt;0," (similarity "&amp;TEXT(J1298,"0.00")&amp;")","")&amp;", which gets more clicks. Merge the useful parts into it and 301 this URL.",IF(AA1298="Update",MID(IF(U1298="Yes","; Clicks down "&amp;TEXT(-P1298,"0%")&amp;" on the previous period","")&amp;IF(V1298="Yes","; Average position "&amp;TEXT(N1298,"0.0")&amp;" on "&amp;TEXT(L1298,"#,##0")&amp;" impressions (striking distance)","")&amp;IF(AND(T1298="Yes",N(L1298)&gt;=Rules!$B$6),"; Thin ("&amp;F1298&amp;" words) but has search demand",""),3,400),IF(AA1298="Prune","Low value: "&amp;N(K1298)&amp;" clicks, "&amp;N(L1298)&amp;" impressions, "&amp;N(Q1298)&amp;" sessions, no key events. Remove or noindex it and update internal links.",IF(AA1298="Redirect","Low value but "&amp;N(AC1298)&amp;" referring domains. 301 it to the closest relevant page to keep those links.",IF(AND(Z1298="No",Y1298="Yes",N(K1298)&lt;Rules!$B$5),"Low search traffic but it converts (key events: "&amp;S1298&amp;"). Keep it and link to it.",IF(W1298="Yes","Stronger than the page it overlaps ("&amp;I1298&amp;"). Keep; merge that page into this one.","Healthy: "&amp;N(K1298)&amp;" clicks"&amp;IF(ISNUMBER(N1298),", average position "&amp;TEXT(N1298,"0.0"),"")&amp;". Keep and monitor."))))))))))</f>
        <v/>
      </c>
      <c r="AE1298">
        <f>IF(A1298="","",IF(AD1298&lt;&gt;"",AD1298,AA1298))</f>
        <v/>
      </c>
    </row>
    <row r="1299">
      <c r="A1299">
        <f>IF(Crawl!A1298="","",Crawl!A1298)</f>
        <v/>
      </c>
      <c r="B1299">
        <f>IF(A1299="","",Crawl!EC1298)</f>
        <v/>
      </c>
      <c r="C1299">
        <f>IF(A1299="","",IFERROR(INDEX(Crawl!$A1298:$DZ1298,1,Rules!$H$6),""))</f>
        <v/>
      </c>
      <c r="D1299">
        <f>IF(A1299="","",IFERROR(INDEX(Crawl!$A1298:$DZ1298,1,Rules!$H$7),"")&amp;"")</f>
        <v/>
      </c>
      <c r="E1299">
        <f>IF(A1299="","",IFERROR(INDEX(Crawl!$A1298:$DZ1298,1,Rules!$H$8),"")&amp;"")</f>
        <v/>
      </c>
      <c r="F1299">
        <f>IF(A1299="","",IFERROR(INDEX(Crawl!$A1298:$DZ1298,1,Rules!$H$9),""))</f>
        <v/>
      </c>
      <c r="G1299">
        <f>IF(A1299="","",IFERROR(INDEX(Crawl!$A1298:$DZ1298,1,Rules!$H$10),""))</f>
        <v/>
      </c>
      <c r="H1299">
        <f>IF(A1299="","",IFERROR(INDEX(Crawl!$A1298:$DZ1298,1,Rules!$H$12),""))</f>
        <v/>
      </c>
      <c r="I1299">
        <f>IF(A1299="","",IF(AND(N(H1299)&gt;0,IFERROR(INDEX(Crawl!$A1298:$DZ1298,1,Rules!$H$11),"")&amp;""&lt;&gt;""),IFERROR(INDEX(Crawl!$A1298:$DZ1298,1,Rules!$H$11),"")&amp;"",IF(AND(ISNUMBER(J1299),N(J1299)&gt;=Rules!$B$12,IFERROR(INDEX(Crawl!$A1298:$DZ1298,1,Rules!$H$13),"")&amp;""&lt;&gt;""),IFERROR(INDEX(Crawl!$A1298:$DZ1298,1,Rules!$H$13),"")&amp;"","")))</f>
        <v/>
      </c>
      <c r="J1299" s="19">
        <f>IF(A1299="","",IF(IFERROR(INDEX(Crawl!$A1298:$DZ1298,1,Rules!$H$14),"")&amp;""="","",IFERROR(INDEX(Crawl!$A1298:$DZ1298,1,Rules!$H$14),"")))</f>
        <v/>
      </c>
      <c r="K1299">
        <f>IF(A1299="","",IFERROR(SUMIFS('GSC current'!$J$2:$J$2001,'GSC current'!$I$2:$I$2001,B1299),0))</f>
        <v/>
      </c>
      <c r="L1299">
        <f>IF(A1299="","",IFERROR(SUMIFS('GSC current'!$K$2:$K$2001,'GSC current'!$I$2:$I$2001,B1299),0))</f>
        <v/>
      </c>
      <c r="M1299" s="20">
        <f>IF(A1299="","",IF(N(L1299)&gt;0,K1299/L1299,""))</f>
        <v/>
      </c>
      <c r="N1299" s="21">
        <f>IF(A1299="","",IF(N(L1299)&gt;0,SUMIFS('GSC current'!$L$2:$L$2001,'GSC current'!$I$2:$I$2001,B1299)/L1299,""))</f>
        <v/>
      </c>
      <c r="O1299">
        <f>IF(A1299="","",IFERROR(SUMIFS('GSC previous'!$J$2:$J$2001,'GSC previous'!$I$2:$I$2001,B1299),0))</f>
        <v/>
      </c>
      <c r="P1299" s="22">
        <f>IF(A1299="","",IF(N(O1299)&gt;0,(K1299-O1299)/O1299,""))</f>
        <v/>
      </c>
      <c r="Q1299">
        <f>IF(A1299="","",IFERROR(SUMIFS(GA4!$P$2:$P$2001,GA4!$O$2:$O$2001,B1299),0))</f>
        <v/>
      </c>
      <c r="R1299" s="23">
        <f>IF(A1299="","",IF(N(Q1299)&gt;0,SUMIFS(GA4!$Q$2:$Q$2001,GA4!$O$2:$O$2001,B1299)/Q1299,""))</f>
        <v/>
      </c>
      <c r="S1299">
        <f>IF(A1299="","",IFERROR(SUMIFS(GA4!$R$2:$R$2001,GA4!$O$2:$O$2001,B1299),0))</f>
        <v/>
      </c>
      <c r="T1299">
        <f>IF(A1299="","",IF(AND(ISNUMBER(F1299),LEFT(C1299&amp;"",1)="2"),IF(F1299&lt;Rules!$B$9,"Yes","No"),"No"))</f>
        <v/>
      </c>
      <c r="U1299">
        <f>IF(A1299="","",IF(AND(N(O1299)&gt;=Rules!$B$8,ISNUMBER(P1299)),IF(P1299&lt;=-Rules!$B$7,"Yes","No"),"No"))</f>
        <v/>
      </c>
      <c r="V1299">
        <f>IF(A1299="","",IF(AND(N(L1299)&gt;=Rules!$B$6,ISNUMBER(N1299)),IF(AND(N1299&gt;=Rules!$B$10,N1299&lt;=Rules!$B$11),"Yes","No"),"No"))</f>
        <v/>
      </c>
      <c r="W1299">
        <f>IF(A1299="","",IF(I1299&lt;&gt;"","Yes","No"))</f>
        <v/>
      </c>
      <c r="X1299">
        <f>IF(I1299="","",IF(SUMIFS($K$3:$K$2002,$A$3:$A$2002,SUBSTITUTE(SUBSTITUTE(I1299,"?","~?"),"*","~*"))&gt;N(K1299),"Yes","No"))</f>
        <v/>
      </c>
      <c r="Y1299">
        <f>IF(A1299="","",IF(N(S1299)&gt;0,"Yes","No"))</f>
        <v/>
      </c>
      <c r="Z1299">
        <f>IF(A1299="","",IF(AND(N(K1299)&lt;Rules!$B$5,N(L1299)&lt;Rules!$B$6,N(Q1299)&lt;Rules!$B$13,Y1299="No"),"Yes","No"))</f>
        <v/>
      </c>
      <c r="AA1299">
        <f>IF(A1299="","",IF(LEFT(C1299&amp;"",1)="3","Redirect",IF(OR(LEFT(C1299&amp;"",1)="4",LEFT(C1299&amp;"",1)="5"),IF(OR(N(K1299)&gt;0,N(AC1299)&gt;=Rules!$B$14),"Redirect","Prune"),IF(D1299="Non-Indexable","Keep",IF(AND(W1299="Yes",X1299="Yes",Y1299="No"),"Merge",IF(OR(U1299="Yes",V1299="Yes",AND(T1299="Yes",N(L1299)&gt;=Rules!$B$6)),"Update",IF(Z1299="Yes",IF(N(AC1299)&gt;=Rules!$B$14,"Redirect","Prune"),"Keep")))))))</f>
        <v/>
      </c>
      <c r="AB1299">
        <f>IF(A1299="","",IF(LEFT(C1299&amp;"",1)="3","Already redirects ("&amp;C1299&amp;"). Update internal links to point at the final URL.",IF(OR(LEFT(C1299&amp;"",1)="4",LEFT(C1299&amp;"",1)="5"),IF(AA1299="Redirect","Returns "&amp;C1299&amp;" but still has "&amp;N(K1299)&amp;" clicks and "&amp;N(AC1299)&amp;" referring domains. 301 it to the closest live page.","Returns "&amp;C1299&amp;" with no clicks or links. Remove internal links and let it 404 or 410."),IF(D1299="Non-Indexable","Non-indexable ("&amp;E1299&amp;"). Keep if that is intentional; otherwise fix the canonical or noindex.",IF(AA1299="Merge","Overlaps with "&amp;I1299&amp;IF(N(J1299)&gt;0," (similarity "&amp;TEXT(J1299,"0.00")&amp;")","")&amp;", which gets more clicks. Merge the useful parts into it and 301 this URL.",IF(AA1299="Update",MID(IF(U1299="Yes","; Clicks down "&amp;TEXT(-P1299,"0%")&amp;" on the previous period","")&amp;IF(V1299="Yes","; Average position "&amp;TEXT(N1299,"0.0")&amp;" on "&amp;TEXT(L1299,"#,##0")&amp;" impressions (striking distance)","")&amp;IF(AND(T1299="Yes",N(L1299)&gt;=Rules!$B$6),"; Thin ("&amp;F1299&amp;" words) but has search demand",""),3,400),IF(AA1299="Prune","Low value: "&amp;N(K1299)&amp;" clicks, "&amp;N(L1299)&amp;" impressions, "&amp;N(Q1299)&amp;" sessions, no key events. Remove or noindex it and update internal links.",IF(AA1299="Redirect","Low value but "&amp;N(AC1299)&amp;" referring domains. 301 it to the closest relevant page to keep those links.",IF(AND(Z1299="No",Y1299="Yes",N(K1299)&lt;Rules!$B$5),"Low search traffic but it converts (key events: "&amp;S1299&amp;"). Keep it and link to it.",IF(W1299="Yes","Stronger than the page it overlaps ("&amp;I1299&amp;"). Keep; merge that page into this one.","Healthy: "&amp;N(K1299)&amp;" clicks"&amp;IF(ISNUMBER(N1299),", average position "&amp;TEXT(N1299,"0.0"),"")&amp;". Keep and monitor."))))))))))</f>
        <v/>
      </c>
      <c r="AE1299">
        <f>IF(A1299="","",IF(AD1299&lt;&gt;"",AD1299,AA1299))</f>
        <v/>
      </c>
    </row>
    <row r="1300">
      <c r="A1300">
        <f>IF(Crawl!A1299="","",Crawl!A1299)</f>
        <v/>
      </c>
      <c r="B1300">
        <f>IF(A1300="","",Crawl!EC1299)</f>
        <v/>
      </c>
      <c r="C1300">
        <f>IF(A1300="","",IFERROR(INDEX(Crawl!$A1299:$DZ1299,1,Rules!$H$6),""))</f>
        <v/>
      </c>
      <c r="D1300">
        <f>IF(A1300="","",IFERROR(INDEX(Crawl!$A1299:$DZ1299,1,Rules!$H$7),"")&amp;"")</f>
        <v/>
      </c>
      <c r="E1300">
        <f>IF(A1300="","",IFERROR(INDEX(Crawl!$A1299:$DZ1299,1,Rules!$H$8),"")&amp;"")</f>
        <v/>
      </c>
      <c r="F1300">
        <f>IF(A1300="","",IFERROR(INDEX(Crawl!$A1299:$DZ1299,1,Rules!$H$9),""))</f>
        <v/>
      </c>
      <c r="G1300">
        <f>IF(A1300="","",IFERROR(INDEX(Crawl!$A1299:$DZ1299,1,Rules!$H$10),""))</f>
        <v/>
      </c>
      <c r="H1300">
        <f>IF(A1300="","",IFERROR(INDEX(Crawl!$A1299:$DZ1299,1,Rules!$H$12),""))</f>
        <v/>
      </c>
      <c r="I1300">
        <f>IF(A1300="","",IF(AND(N(H1300)&gt;0,IFERROR(INDEX(Crawl!$A1299:$DZ1299,1,Rules!$H$11),"")&amp;""&lt;&gt;""),IFERROR(INDEX(Crawl!$A1299:$DZ1299,1,Rules!$H$11),"")&amp;"",IF(AND(ISNUMBER(J1300),N(J1300)&gt;=Rules!$B$12,IFERROR(INDEX(Crawl!$A1299:$DZ1299,1,Rules!$H$13),"")&amp;""&lt;&gt;""),IFERROR(INDEX(Crawl!$A1299:$DZ1299,1,Rules!$H$13),"")&amp;"","")))</f>
        <v/>
      </c>
      <c r="J1300" s="19">
        <f>IF(A1300="","",IF(IFERROR(INDEX(Crawl!$A1299:$DZ1299,1,Rules!$H$14),"")&amp;""="","",IFERROR(INDEX(Crawl!$A1299:$DZ1299,1,Rules!$H$14),"")))</f>
        <v/>
      </c>
      <c r="K1300">
        <f>IF(A1300="","",IFERROR(SUMIFS('GSC current'!$J$2:$J$2001,'GSC current'!$I$2:$I$2001,B1300),0))</f>
        <v/>
      </c>
      <c r="L1300">
        <f>IF(A1300="","",IFERROR(SUMIFS('GSC current'!$K$2:$K$2001,'GSC current'!$I$2:$I$2001,B1300),0))</f>
        <v/>
      </c>
      <c r="M1300" s="20">
        <f>IF(A1300="","",IF(N(L1300)&gt;0,K1300/L1300,""))</f>
        <v/>
      </c>
      <c r="N1300" s="21">
        <f>IF(A1300="","",IF(N(L1300)&gt;0,SUMIFS('GSC current'!$L$2:$L$2001,'GSC current'!$I$2:$I$2001,B1300)/L1300,""))</f>
        <v/>
      </c>
      <c r="O1300">
        <f>IF(A1300="","",IFERROR(SUMIFS('GSC previous'!$J$2:$J$2001,'GSC previous'!$I$2:$I$2001,B1300),0))</f>
        <v/>
      </c>
      <c r="P1300" s="22">
        <f>IF(A1300="","",IF(N(O1300)&gt;0,(K1300-O1300)/O1300,""))</f>
        <v/>
      </c>
      <c r="Q1300">
        <f>IF(A1300="","",IFERROR(SUMIFS(GA4!$P$2:$P$2001,GA4!$O$2:$O$2001,B1300),0))</f>
        <v/>
      </c>
      <c r="R1300" s="23">
        <f>IF(A1300="","",IF(N(Q1300)&gt;0,SUMIFS(GA4!$Q$2:$Q$2001,GA4!$O$2:$O$2001,B1300)/Q1300,""))</f>
        <v/>
      </c>
      <c r="S1300">
        <f>IF(A1300="","",IFERROR(SUMIFS(GA4!$R$2:$R$2001,GA4!$O$2:$O$2001,B1300),0))</f>
        <v/>
      </c>
      <c r="T1300">
        <f>IF(A1300="","",IF(AND(ISNUMBER(F1300),LEFT(C1300&amp;"",1)="2"),IF(F1300&lt;Rules!$B$9,"Yes","No"),"No"))</f>
        <v/>
      </c>
      <c r="U1300">
        <f>IF(A1300="","",IF(AND(N(O1300)&gt;=Rules!$B$8,ISNUMBER(P1300)),IF(P1300&lt;=-Rules!$B$7,"Yes","No"),"No"))</f>
        <v/>
      </c>
      <c r="V1300">
        <f>IF(A1300="","",IF(AND(N(L1300)&gt;=Rules!$B$6,ISNUMBER(N1300)),IF(AND(N1300&gt;=Rules!$B$10,N1300&lt;=Rules!$B$11),"Yes","No"),"No"))</f>
        <v/>
      </c>
      <c r="W1300">
        <f>IF(A1300="","",IF(I1300&lt;&gt;"","Yes","No"))</f>
        <v/>
      </c>
      <c r="X1300">
        <f>IF(I1300="","",IF(SUMIFS($K$3:$K$2002,$A$3:$A$2002,SUBSTITUTE(SUBSTITUTE(I1300,"?","~?"),"*","~*"))&gt;N(K1300),"Yes","No"))</f>
        <v/>
      </c>
      <c r="Y1300">
        <f>IF(A1300="","",IF(N(S1300)&gt;0,"Yes","No"))</f>
        <v/>
      </c>
      <c r="Z1300">
        <f>IF(A1300="","",IF(AND(N(K1300)&lt;Rules!$B$5,N(L1300)&lt;Rules!$B$6,N(Q1300)&lt;Rules!$B$13,Y1300="No"),"Yes","No"))</f>
        <v/>
      </c>
      <c r="AA1300">
        <f>IF(A1300="","",IF(LEFT(C1300&amp;"",1)="3","Redirect",IF(OR(LEFT(C1300&amp;"",1)="4",LEFT(C1300&amp;"",1)="5"),IF(OR(N(K1300)&gt;0,N(AC1300)&gt;=Rules!$B$14),"Redirect","Prune"),IF(D1300="Non-Indexable","Keep",IF(AND(W1300="Yes",X1300="Yes",Y1300="No"),"Merge",IF(OR(U1300="Yes",V1300="Yes",AND(T1300="Yes",N(L1300)&gt;=Rules!$B$6)),"Update",IF(Z1300="Yes",IF(N(AC1300)&gt;=Rules!$B$14,"Redirect","Prune"),"Keep")))))))</f>
        <v/>
      </c>
      <c r="AB1300">
        <f>IF(A1300="","",IF(LEFT(C1300&amp;"",1)="3","Already redirects ("&amp;C1300&amp;"). Update internal links to point at the final URL.",IF(OR(LEFT(C1300&amp;"",1)="4",LEFT(C1300&amp;"",1)="5"),IF(AA1300="Redirect","Returns "&amp;C1300&amp;" but still has "&amp;N(K1300)&amp;" clicks and "&amp;N(AC1300)&amp;" referring domains. 301 it to the closest live page.","Returns "&amp;C1300&amp;" with no clicks or links. Remove internal links and let it 404 or 410."),IF(D1300="Non-Indexable","Non-indexable ("&amp;E1300&amp;"). Keep if that is intentional; otherwise fix the canonical or noindex.",IF(AA1300="Merge","Overlaps with "&amp;I1300&amp;IF(N(J1300)&gt;0," (similarity "&amp;TEXT(J1300,"0.00")&amp;")","")&amp;", which gets more clicks. Merge the useful parts into it and 301 this URL.",IF(AA1300="Update",MID(IF(U1300="Yes","; Clicks down "&amp;TEXT(-P1300,"0%")&amp;" on the previous period","")&amp;IF(V1300="Yes","; Average position "&amp;TEXT(N1300,"0.0")&amp;" on "&amp;TEXT(L1300,"#,##0")&amp;" impressions (striking distance)","")&amp;IF(AND(T1300="Yes",N(L1300)&gt;=Rules!$B$6),"; Thin ("&amp;F1300&amp;" words) but has search demand",""),3,400),IF(AA1300="Prune","Low value: "&amp;N(K1300)&amp;" clicks, "&amp;N(L1300)&amp;" impressions, "&amp;N(Q1300)&amp;" sessions, no key events. Remove or noindex it and update internal links.",IF(AA1300="Redirect","Low value but "&amp;N(AC1300)&amp;" referring domains. 301 it to the closest relevant page to keep those links.",IF(AND(Z1300="No",Y1300="Yes",N(K1300)&lt;Rules!$B$5),"Low search traffic but it converts (key events: "&amp;S1300&amp;"). Keep it and link to it.",IF(W1300="Yes","Stronger than the page it overlaps ("&amp;I1300&amp;"). Keep; merge that page into this one.","Healthy: "&amp;N(K1300)&amp;" clicks"&amp;IF(ISNUMBER(N1300),", average position "&amp;TEXT(N1300,"0.0"),"")&amp;". Keep and monitor."))))))))))</f>
        <v/>
      </c>
      <c r="AE1300">
        <f>IF(A1300="","",IF(AD1300&lt;&gt;"",AD1300,AA1300))</f>
        <v/>
      </c>
    </row>
    <row r="1301">
      <c r="A1301">
        <f>IF(Crawl!A1300="","",Crawl!A1300)</f>
        <v/>
      </c>
      <c r="B1301">
        <f>IF(A1301="","",Crawl!EC1300)</f>
        <v/>
      </c>
      <c r="C1301">
        <f>IF(A1301="","",IFERROR(INDEX(Crawl!$A1300:$DZ1300,1,Rules!$H$6),""))</f>
        <v/>
      </c>
      <c r="D1301">
        <f>IF(A1301="","",IFERROR(INDEX(Crawl!$A1300:$DZ1300,1,Rules!$H$7),"")&amp;"")</f>
        <v/>
      </c>
      <c r="E1301">
        <f>IF(A1301="","",IFERROR(INDEX(Crawl!$A1300:$DZ1300,1,Rules!$H$8),"")&amp;"")</f>
        <v/>
      </c>
      <c r="F1301">
        <f>IF(A1301="","",IFERROR(INDEX(Crawl!$A1300:$DZ1300,1,Rules!$H$9),""))</f>
        <v/>
      </c>
      <c r="G1301">
        <f>IF(A1301="","",IFERROR(INDEX(Crawl!$A1300:$DZ1300,1,Rules!$H$10),""))</f>
        <v/>
      </c>
      <c r="H1301">
        <f>IF(A1301="","",IFERROR(INDEX(Crawl!$A1300:$DZ1300,1,Rules!$H$12),""))</f>
        <v/>
      </c>
      <c r="I1301">
        <f>IF(A1301="","",IF(AND(N(H1301)&gt;0,IFERROR(INDEX(Crawl!$A1300:$DZ1300,1,Rules!$H$11),"")&amp;""&lt;&gt;""),IFERROR(INDEX(Crawl!$A1300:$DZ1300,1,Rules!$H$11),"")&amp;"",IF(AND(ISNUMBER(J1301),N(J1301)&gt;=Rules!$B$12,IFERROR(INDEX(Crawl!$A1300:$DZ1300,1,Rules!$H$13),"")&amp;""&lt;&gt;""),IFERROR(INDEX(Crawl!$A1300:$DZ1300,1,Rules!$H$13),"")&amp;"","")))</f>
        <v/>
      </c>
      <c r="J1301" s="19">
        <f>IF(A1301="","",IF(IFERROR(INDEX(Crawl!$A1300:$DZ1300,1,Rules!$H$14),"")&amp;""="","",IFERROR(INDEX(Crawl!$A1300:$DZ1300,1,Rules!$H$14),"")))</f>
        <v/>
      </c>
      <c r="K1301">
        <f>IF(A1301="","",IFERROR(SUMIFS('GSC current'!$J$2:$J$2001,'GSC current'!$I$2:$I$2001,B1301),0))</f>
        <v/>
      </c>
      <c r="L1301">
        <f>IF(A1301="","",IFERROR(SUMIFS('GSC current'!$K$2:$K$2001,'GSC current'!$I$2:$I$2001,B1301),0))</f>
        <v/>
      </c>
      <c r="M1301" s="20">
        <f>IF(A1301="","",IF(N(L1301)&gt;0,K1301/L1301,""))</f>
        <v/>
      </c>
      <c r="N1301" s="21">
        <f>IF(A1301="","",IF(N(L1301)&gt;0,SUMIFS('GSC current'!$L$2:$L$2001,'GSC current'!$I$2:$I$2001,B1301)/L1301,""))</f>
        <v/>
      </c>
      <c r="O1301">
        <f>IF(A1301="","",IFERROR(SUMIFS('GSC previous'!$J$2:$J$2001,'GSC previous'!$I$2:$I$2001,B1301),0))</f>
        <v/>
      </c>
      <c r="P1301" s="22">
        <f>IF(A1301="","",IF(N(O1301)&gt;0,(K1301-O1301)/O1301,""))</f>
        <v/>
      </c>
      <c r="Q1301">
        <f>IF(A1301="","",IFERROR(SUMIFS(GA4!$P$2:$P$2001,GA4!$O$2:$O$2001,B1301),0))</f>
        <v/>
      </c>
      <c r="R1301" s="23">
        <f>IF(A1301="","",IF(N(Q1301)&gt;0,SUMIFS(GA4!$Q$2:$Q$2001,GA4!$O$2:$O$2001,B1301)/Q1301,""))</f>
        <v/>
      </c>
      <c r="S1301">
        <f>IF(A1301="","",IFERROR(SUMIFS(GA4!$R$2:$R$2001,GA4!$O$2:$O$2001,B1301),0))</f>
        <v/>
      </c>
      <c r="T1301">
        <f>IF(A1301="","",IF(AND(ISNUMBER(F1301),LEFT(C1301&amp;"",1)="2"),IF(F1301&lt;Rules!$B$9,"Yes","No"),"No"))</f>
        <v/>
      </c>
      <c r="U1301">
        <f>IF(A1301="","",IF(AND(N(O1301)&gt;=Rules!$B$8,ISNUMBER(P1301)),IF(P1301&lt;=-Rules!$B$7,"Yes","No"),"No"))</f>
        <v/>
      </c>
      <c r="V1301">
        <f>IF(A1301="","",IF(AND(N(L1301)&gt;=Rules!$B$6,ISNUMBER(N1301)),IF(AND(N1301&gt;=Rules!$B$10,N1301&lt;=Rules!$B$11),"Yes","No"),"No"))</f>
        <v/>
      </c>
      <c r="W1301">
        <f>IF(A1301="","",IF(I1301&lt;&gt;"","Yes","No"))</f>
        <v/>
      </c>
      <c r="X1301">
        <f>IF(I1301="","",IF(SUMIFS($K$3:$K$2002,$A$3:$A$2002,SUBSTITUTE(SUBSTITUTE(I1301,"?","~?"),"*","~*"))&gt;N(K1301),"Yes","No"))</f>
        <v/>
      </c>
      <c r="Y1301">
        <f>IF(A1301="","",IF(N(S1301)&gt;0,"Yes","No"))</f>
        <v/>
      </c>
      <c r="Z1301">
        <f>IF(A1301="","",IF(AND(N(K1301)&lt;Rules!$B$5,N(L1301)&lt;Rules!$B$6,N(Q1301)&lt;Rules!$B$13,Y1301="No"),"Yes","No"))</f>
        <v/>
      </c>
      <c r="AA1301">
        <f>IF(A1301="","",IF(LEFT(C1301&amp;"",1)="3","Redirect",IF(OR(LEFT(C1301&amp;"",1)="4",LEFT(C1301&amp;"",1)="5"),IF(OR(N(K1301)&gt;0,N(AC1301)&gt;=Rules!$B$14),"Redirect","Prune"),IF(D1301="Non-Indexable","Keep",IF(AND(W1301="Yes",X1301="Yes",Y1301="No"),"Merge",IF(OR(U1301="Yes",V1301="Yes",AND(T1301="Yes",N(L1301)&gt;=Rules!$B$6)),"Update",IF(Z1301="Yes",IF(N(AC1301)&gt;=Rules!$B$14,"Redirect","Prune"),"Keep")))))))</f>
        <v/>
      </c>
      <c r="AB1301">
        <f>IF(A1301="","",IF(LEFT(C1301&amp;"",1)="3","Already redirects ("&amp;C1301&amp;"). Update internal links to point at the final URL.",IF(OR(LEFT(C1301&amp;"",1)="4",LEFT(C1301&amp;"",1)="5"),IF(AA1301="Redirect","Returns "&amp;C1301&amp;" but still has "&amp;N(K1301)&amp;" clicks and "&amp;N(AC1301)&amp;" referring domains. 301 it to the closest live page.","Returns "&amp;C1301&amp;" with no clicks or links. Remove internal links and let it 404 or 410."),IF(D1301="Non-Indexable","Non-indexable ("&amp;E1301&amp;"). Keep if that is intentional; otherwise fix the canonical or noindex.",IF(AA1301="Merge","Overlaps with "&amp;I1301&amp;IF(N(J1301)&gt;0," (similarity "&amp;TEXT(J1301,"0.00")&amp;")","")&amp;", which gets more clicks. Merge the useful parts into it and 301 this URL.",IF(AA1301="Update",MID(IF(U1301="Yes","; Clicks down "&amp;TEXT(-P1301,"0%")&amp;" on the previous period","")&amp;IF(V1301="Yes","; Average position "&amp;TEXT(N1301,"0.0")&amp;" on "&amp;TEXT(L1301,"#,##0")&amp;" impressions (striking distance)","")&amp;IF(AND(T1301="Yes",N(L1301)&gt;=Rules!$B$6),"; Thin ("&amp;F1301&amp;" words) but has search demand",""),3,400),IF(AA1301="Prune","Low value: "&amp;N(K1301)&amp;" clicks, "&amp;N(L1301)&amp;" impressions, "&amp;N(Q1301)&amp;" sessions, no key events. Remove or noindex it and update internal links.",IF(AA1301="Redirect","Low value but "&amp;N(AC1301)&amp;" referring domains. 301 it to the closest relevant page to keep those links.",IF(AND(Z1301="No",Y1301="Yes",N(K1301)&lt;Rules!$B$5),"Low search traffic but it converts (key events: "&amp;S1301&amp;"). Keep it and link to it.",IF(W1301="Yes","Stronger than the page it overlaps ("&amp;I1301&amp;"). Keep; merge that page into this one.","Healthy: "&amp;N(K1301)&amp;" clicks"&amp;IF(ISNUMBER(N1301),", average position "&amp;TEXT(N1301,"0.0"),"")&amp;". Keep and monitor."))))))))))</f>
        <v/>
      </c>
      <c r="AE1301">
        <f>IF(A1301="","",IF(AD1301&lt;&gt;"",AD1301,AA1301))</f>
        <v/>
      </c>
    </row>
    <row r="1302">
      <c r="A1302">
        <f>IF(Crawl!A1301="","",Crawl!A1301)</f>
        <v/>
      </c>
      <c r="B1302">
        <f>IF(A1302="","",Crawl!EC1301)</f>
        <v/>
      </c>
      <c r="C1302">
        <f>IF(A1302="","",IFERROR(INDEX(Crawl!$A1301:$DZ1301,1,Rules!$H$6),""))</f>
        <v/>
      </c>
      <c r="D1302">
        <f>IF(A1302="","",IFERROR(INDEX(Crawl!$A1301:$DZ1301,1,Rules!$H$7),"")&amp;"")</f>
        <v/>
      </c>
      <c r="E1302">
        <f>IF(A1302="","",IFERROR(INDEX(Crawl!$A1301:$DZ1301,1,Rules!$H$8),"")&amp;"")</f>
        <v/>
      </c>
      <c r="F1302">
        <f>IF(A1302="","",IFERROR(INDEX(Crawl!$A1301:$DZ1301,1,Rules!$H$9),""))</f>
        <v/>
      </c>
      <c r="G1302">
        <f>IF(A1302="","",IFERROR(INDEX(Crawl!$A1301:$DZ1301,1,Rules!$H$10),""))</f>
        <v/>
      </c>
      <c r="H1302">
        <f>IF(A1302="","",IFERROR(INDEX(Crawl!$A1301:$DZ1301,1,Rules!$H$12),""))</f>
        <v/>
      </c>
      <c r="I1302">
        <f>IF(A1302="","",IF(AND(N(H1302)&gt;0,IFERROR(INDEX(Crawl!$A1301:$DZ1301,1,Rules!$H$11),"")&amp;""&lt;&gt;""),IFERROR(INDEX(Crawl!$A1301:$DZ1301,1,Rules!$H$11),"")&amp;"",IF(AND(ISNUMBER(J1302),N(J1302)&gt;=Rules!$B$12,IFERROR(INDEX(Crawl!$A1301:$DZ1301,1,Rules!$H$13),"")&amp;""&lt;&gt;""),IFERROR(INDEX(Crawl!$A1301:$DZ1301,1,Rules!$H$13),"")&amp;"","")))</f>
        <v/>
      </c>
      <c r="J1302" s="19">
        <f>IF(A1302="","",IF(IFERROR(INDEX(Crawl!$A1301:$DZ1301,1,Rules!$H$14),"")&amp;""="","",IFERROR(INDEX(Crawl!$A1301:$DZ1301,1,Rules!$H$14),"")))</f>
        <v/>
      </c>
      <c r="K1302">
        <f>IF(A1302="","",IFERROR(SUMIFS('GSC current'!$J$2:$J$2001,'GSC current'!$I$2:$I$2001,B1302),0))</f>
        <v/>
      </c>
      <c r="L1302">
        <f>IF(A1302="","",IFERROR(SUMIFS('GSC current'!$K$2:$K$2001,'GSC current'!$I$2:$I$2001,B1302),0))</f>
        <v/>
      </c>
      <c r="M1302" s="20">
        <f>IF(A1302="","",IF(N(L1302)&gt;0,K1302/L1302,""))</f>
        <v/>
      </c>
      <c r="N1302" s="21">
        <f>IF(A1302="","",IF(N(L1302)&gt;0,SUMIFS('GSC current'!$L$2:$L$2001,'GSC current'!$I$2:$I$2001,B1302)/L1302,""))</f>
        <v/>
      </c>
      <c r="O1302">
        <f>IF(A1302="","",IFERROR(SUMIFS('GSC previous'!$J$2:$J$2001,'GSC previous'!$I$2:$I$2001,B1302),0))</f>
        <v/>
      </c>
      <c r="P1302" s="22">
        <f>IF(A1302="","",IF(N(O1302)&gt;0,(K1302-O1302)/O1302,""))</f>
        <v/>
      </c>
      <c r="Q1302">
        <f>IF(A1302="","",IFERROR(SUMIFS(GA4!$P$2:$P$2001,GA4!$O$2:$O$2001,B1302),0))</f>
        <v/>
      </c>
      <c r="R1302" s="23">
        <f>IF(A1302="","",IF(N(Q1302)&gt;0,SUMIFS(GA4!$Q$2:$Q$2001,GA4!$O$2:$O$2001,B1302)/Q1302,""))</f>
        <v/>
      </c>
      <c r="S1302">
        <f>IF(A1302="","",IFERROR(SUMIFS(GA4!$R$2:$R$2001,GA4!$O$2:$O$2001,B1302),0))</f>
        <v/>
      </c>
      <c r="T1302">
        <f>IF(A1302="","",IF(AND(ISNUMBER(F1302),LEFT(C1302&amp;"",1)="2"),IF(F1302&lt;Rules!$B$9,"Yes","No"),"No"))</f>
        <v/>
      </c>
      <c r="U1302">
        <f>IF(A1302="","",IF(AND(N(O1302)&gt;=Rules!$B$8,ISNUMBER(P1302)),IF(P1302&lt;=-Rules!$B$7,"Yes","No"),"No"))</f>
        <v/>
      </c>
      <c r="V1302">
        <f>IF(A1302="","",IF(AND(N(L1302)&gt;=Rules!$B$6,ISNUMBER(N1302)),IF(AND(N1302&gt;=Rules!$B$10,N1302&lt;=Rules!$B$11),"Yes","No"),"No"))</f>
        <v/>
      </c>
      <c r="W1302">
        <f>IF(A1302="","",IF(I1302&lt;&gt;"","Yes","No"))</f>
        <v/>
      </c>
      <c r="X1302">
        <f>IF(I1302="","",IF(SUMIFS($K$3:$K$2002,$A$3:$A$2002,SUBSTITUTE(SUBSTITUTE(I1302,"?","~?"),"*","~*"))&gt;N(K1302),"Yes","No"))</f>
        <v/>
      </c>
      <c r="Y1302">
        <f>IF(A1302="","",IF(N(S1302)&gt;0,"Yes","No"))</f>
        <v/>
      </c>
      <c r="Z1302">
        <f>IF(A1302="","",IF(AND(N(K1302)&lt;Rules!$B$5,N(L1302)&lt;Rules!$B$6,N(Q1302)&lt;Rules!$B$13,Y1302="No"),"Yes","No"))</f>
        <v/>
      </c>
      <c r="AA1302">
        <f>IF(A1302="","",IF(LEFT(C1302&amp;"",1)="3","Redirect",IF(OR(LEFT(C1302&amp;"",1)="4",LEFT(C1302&amp;"",1)="5"),IF(OR(N(K1302)&gt;0,N(AC1302)&gt;=Rules!$B$14),"Redirect","Prune"),IF(D1302="Non-Indexable","Keep",IF(AND(W1302="Yes",X1302="Yes",Y1302="No"),"Merge",IF(OR(U1302="Yes",V1302="Yes",AND(T1302="Yes",N(L1302)&gt;=Rules!$B$6)),"Update",IF(Z1302="Yes",IF(N(AC1302)&gt;=Rules!$B$14,"Redirect","Prune"),"Keep")))))))</f>
        <v/>
      </c>
      <c r="AB1302">
        <f>IF(A1302="","",IF(LEFT(C1302&amp;"",1)="3","Already redirects ("&amp;C1302&amp;"). Update internal links to point at the final URL.",IF(OR(LEFT(C1302&amp;"",1)="4",LEFT(C1302&amp;"",1)="5"),IF(AA1302="Redirect","Returns "&amp;C1302&amp;" but still has "&amp;N(K1302)&amp;" clicks and "&amp;N(AC1302)&amp;" referring domains. 301 it to the closest live page.","Returns "&amp;C1302&amp;" with no clicks or links. Remove internal links and let it 404 or 410."),IF(D1302="Non-Indexable","Non-indexable ("&amp;E1302&amp;"). Keep if that is intentional; otherwise fix the canonical or noindex.",IF(AA1302="Merge","Overlaps with "&amp;I1302&amp;IF(N(J1302)&gt;0," (similarity "&amp;TEXT(J1302,"0.00")&amp;")","")&amp;", which gets more clicks. Merge the useful parts into it and 301 this URL.",IF(AA1302="Update",MID(IF(U1302="Yes","; Clicks down "&amp;TEXT(-P1302,"0%")&amp;" on the previous period","")&amp;IF(V1302="Yes","; Average position "&amp;TEXT(N1302,"0.0")&amp;" on "&amp;TEXT(L1302,"#,##0")&amp;" impressions (striking distance)","")&amp;IF(AND(T1302="Yes",N(L1302)&gt;=Rules!$B$6),"; Thin ("&amp;F1302&amp;" words) but has search demand",""),3,400),IF(AA1302="Prune","Low value: "&amp;N(K1302)&amp;" clicks, "&amp;N(L1302)&amp;" impressions, "&amp;N(Q1302)&amp;" sessions, no key events. Remove or noindex it and update internal links.",IF(AA1302="Redirect","Low value but "&amp;N(AC1302)&amp;" referring domains. 301 it to the closest relevant page to keep those links.",IF(AND(Z1302="No",Y1302="Yes",N(K1302)&lt;Rules!$B$5),"Low search traffic but it converts (key events: "&amp;S1302&amp;"). Keep it and link to it.",IF(W1302="Yes","Stronger than the page it overlaps ("&amp;I1302&amp;"). Keep; merge that page into this one.","Healthy: "&amp;N(K1302)&amp;" clicks"&amp;IF(ISNUMBER(N1302),", average position "&amp;TEXT(N1302,"0.0"),"")&amp;". Keep and monitor."))))))))))</f>
        <v/>
      </c>
      <c r="AE1302">
        <f>IF(A1302="","",IF(AD1302&lt;&gt;"",AD1302,AA1302))</f>
        <v/>
      </c>
    </row>
    <row r="1303">
      <c r="A1303">
        <f>IF(Crawl!A1302="","",Crawl!A1302)</f>
        <v/>
      </c>
      <c r="B1303">
        <f>IF(A1303="","",Crawl!EC1302)</f>
        <v/>
      </c>
      <c r="C1303">
        <f>IF(A1303="","",IFERROR(INDEX(Crawl!$A1302:$DZ1302,1,Rules!$H$6),""))</f>
        <v/>
      </c>
      <c r="D1303">
        <f>IF(A1303="","",IFERROR(INDEX(Crawl!$A1302:$DZ1302,1,Rules!$H$7),"")&amp;"")</f>
        <v/>
      </c>
      <c r="E1303">
        <f>IF(A1303="","",IFERROR(INDEX(Crawl!$A1302:$DZ1302,1,Rules!$H$8),"")&amp;"")</f>
        <v/>
      </c>
      <c r="F1303">
        <f>IF(A1303="","",IFERROR(INDEX(Crawl!$A1302:$DZ1302,1,Rules!$H$9),""))</f>
        <v/>
      </c>
      <c r="G1303">
        <f>IF(A1303="","",IFERROR(INDEX(Crawl!$A1302:$DZ1302,1,Rules!$H$10),""))</f>
        <v/>
      </c>
      <c r="H1303">
        <f>IF(A1303="","",IFERROR(INDEX(Crawl!$A1302:$DZ1302,1,Rules!$H$12),""))</f>
        <v/>
      </c>
      <c r="I1303">
        <f>IF(A1303="","",IF(AND(N(H1303)&gt;0,IFERROR(INDEX(Crawl!$A1302:$DZ1302,1,Rules!$H$11),"")&amp;""&lt;&gt;""),IFERROR(INDEX(Crawl!$A1302:$DZ1302,1,Rules!$H$11),"")&amp;"",IF(AND(ISNUMBER(J1303),N(J1303)&gt;=Rules!$B$12,IFERROR(INDEX(Crawl!$A1302:$DZ1302,1,Rules!$H$13),"")&amp;""&lt;&gt;""),IFERROR(INDEX(Crawl!$A1302:$DZ1302,1,Rules!$H$13),"")&amp;"","")))</f>
        <v/>
      </c>
      <c r="J1303" s="19">
        <f>IF(A1303="","",IF(IFERROR(INDEX(Crawl!$A1302:$DZ1302,1,Rules!$H$14),"")&amp;""="","",IFERROR(INDEX(Crawl!$A1302:$DZ1302,1,Rules!$H$14),"")))</f>
        <v/>
      </c>
      <c r="K1303">
        <f>IF(A1303="","",IFERROR(SUMIFS('GSC current'!$J$2:$J$2001,'GSC current'!$I$2:$I$2001,B1303),0))</f>
        <v/>
      </c>
      <c r="L1303">
        <f>IF(A1303="","",IFERROR(SUMIFS('GSC current'!$K$2:$K$2001,'GSC current'!$I$2:$I$2001,B1303),0))</f>
        <v/>
      </c>
      <c r="M1303" s="20">
        <f>IF(A1303="","",IF(N(L1303)&gt;0,K1303/L1303,""))</f>
        <v/>
      </c>
      <c r="N1303" s="21">
        <f>IF(A1303="","",IF(N(L1303)&gt;0,SUMIFS('GSC current'!$L$2:$L$2001,'GSC current'!$I$2:$I$2001,B1303)/L1303,""))</f>
        <v/>
      </c>
      <c r="O1303">
        <f>IF(A1303="","",IFERROR(SUMIFS('GSC previous'!$J$2:$J$2001,'GSC previous'!$I$2:$I$2001,B1303),0))</f>
        <v/>
      </c>
      <c r="P1303" s="22">
        <f>IF(A1303="","",IF(N(O1303)&gt;0,(K1303-O1303)/O1303,""))</f>
        <v/>
      </c>
      <c r="Q1303">
        <f>IF(A1303="","",IFERROR(SUMIFS(GA4!$P$2:$P$2001,GA4!$O$2:$O$2001,B1303),0))</f>
        <v/>
      </c>
      <c r="R1303" s="23">
        <f>IF(A1303="","",IF(N(Q1303)&gt;0,SUMIFS(GA4!$Q$2:$Q$2001,GA4!$O$2:$O$2001,B1303)/Q1303,""))</f>
        <v/>
      </c>
      <c r="S1303">
        <f>IF(A1303="","",IFERROR(SUMIFS(GA4!$R$2:$R$2001,GA4!$O$2:$O$2001,B1303),0))</f>
        <v/>
      </c>
      <c r="T1303">
        <f>IF(A1303="","",IF(AND(ISNUMBER(F1303),LEFT(C1303&amp;"",1)="2"),IF(F1303&lt;Rules!$B$9,"Yes","No"),"No"))</f>
        <v/>
      </c>
      <c r="U1303">
        <f>IF(A1303="","",IF(AND(N(O1303)&gt;=Rules!$B$8,ISNUMBER(P1303)),IF(P1303&lt;=-Rules!$B$7,"Yes","No"),"No"))</f>
        <v/>
      </c>
      <c r="V1303">
        <f>IF(A1303="","",IF(AND(N(L1303)&gt;=Rules!$B$6,ISNUMBER(N1303)),IF(AND(N1303&gt;=Rules!$B$10,N1303&lt;=Rules!$B$11),"Yes","No"),"No"))</f>
        <v/>
      </c>
      <c r="W1303">
        <f>IF(A1303="","",IF(I1303&lt;&gt;"","Yes","No"))</f>
        <v/>
      </c>
      <c r="X1303">
        <f>IF(I1303="","",IF(SUMIFS($K$3:$K$2002,$A$3:$A$2002,SUBSTITUTE(SUBSTITUTE(I1303,"?","~?"),"*","~*"))&gt;N(K1303),"Yes","No"))</f>
        <v/>
      </c>
      <c r="Y1303">
        <f>IF(A1303="","",IF(N(S1303)&gt;0,"Yes","No"))</f>
        <v/>
      </c>
      <c r="Z1303">
        <f>IF(A1303="","",IF(AND(N(K1303)&lt;Rules!$B$5,N(L1303)&lt;Rules!$B$6,N(Q1303)&lt;Rules!$B$13,Y1303="No"),"Yes","No"))</f>
        <v/>
      </c>
      <c r="AA1303">
        <f>IF(A1303="","",IF(LEFT(C1303&amp;"",1)="3","Redirect",IF(OR(LEFT(C1303&amp;"",1)="4",LEFT(C1303&amp;"",1)="5"),IF(OR(N(K1303)&gt;0,N(AC1303)&gt;=Rules!$B$14),"Redirect","Prune"),IF(D1303="Non-Indexable","Keep",IF(AND(W1303="Yes",X1303="Yes",Y1303="No"),"Merge",IF(OR(U1303="Yes",V1303="Yes",AND(T1303="Yes",N(L1303)&gt;=Rules!$B$6)),"Update",IF(Z1303="Yes",IF(N(AC1303)&gt;=Rules!$B$14,"Redirect","Prune"),"Keep")))))))</f>
        <v/>
      </c>
      <c r="AB1303">
        <f>IF(A1303="","",IF(LEFT(C1303&amp;"",1)="3","Already redirects ("&amp;C1303&amp;"). Update internal links to point at the final URL.",IF(OR(LEFT(C1303&amp;"",1)="4",LEFT(C1303&amp;"",1)="5"),IF(AA1303="Redirect","Returns "&amp;C1303&amp;" but still has "&amp;N(K1303)&amp;" clicks and "&amp;N(AC1303)&amp;" referring domains. 301 it to the closest live page.","Returns "&amp;C1303&amp;" with no clicks or links. Remove internal links and let it 404 or 410."),IF(D1303="Non-Indexable","Non-indexable ("&amp;E1303&amp;"). Keep if that is intentional; otherwise fix the canonical or noindex.",IF(AA1303="Merge","Overlaps with "&amp;I1303&amp;IF(N(J1303)&gt;0," (similarity "&amp;TEXT(J1303,"0.00")&amp;")","")&amp;", which gets more clicks. Merge the useful parts into it and 301 this URL.",IF(AA1303="Update",MID(IF(U1303="Yes","; Clicks down "&amp;TEXT(-P1303,"0%")&amp;" on the previous period","")&amp;IF(V1303="Yes","; Average position "&amp;TEXT(N1303,"0.0")&amp;" on "&amp;TEXT(L1303,"#,##0")&amp;" impressions (striking distance)","")&amp;IF(AND(T1303="Yes",N(L1303)&gt;=Rules!$B$6),"; Thin ("&amp;F1303&amp;" words) but has search demand",""),3,400),IF(AA1303="Prune","Low value: "&amp;N(K1303)&amp;" clicks, "&amp;N(L1303)&amp;" impressions, "&amp;N(Q1303)&amp;" sessions, no key events. Remove or noindex it and update internal links.",IF(AA1303="Redirect","Low value but "&amp;N(AC1303)&amp;" referring domains. 301 it to the closest relevant page to keep those links.",IF(AND(Z1303="No",Y1303="Yes",N(K1303)&lt;Rules!$B$5),"Low search traffic but it converts (key events: "&amp;S1303&amp;"). Keep it and link to it.",IF(W1303="Yes","Stronger than the page it overlaps ("&amp;I1303&amp;"). Keep; merge that page into this one.","Healthy: "&amp;N(K1303)&amp;" clicks"&amp;IF(ISNUMBER(N1303),", average position "&amp;TEXT(N1303,"0.0"),"")&amp;". Keep and monitor."))))))))))</f>
        <v/>
      </c>
      <c r="AE1303">
        <f>IF(A1303="","",IF(AD1303&lt;&gt;"",AD1303,AA1303))</f>
        <v/>
      </c>
    </row>
    <row r="1304">
      <c r="A1304">
        <f>IF(Crawl!A1303="","",Crawl!A1303)</f>
        <v/>
      </c>
      <c r="B1304">
        <f>IF(A1304="","",Crawl!EC1303)</f>
        <v/>
      </c>
      <c r="C1304">
        <f>IF(A1304="","",IFERROR(INDEX(Crawl!$A1303:$DZ1303,1,Rules!$H$6),""))</f>
        <v/>
      </c>
      <c r="D1304">
        <f>IF(A1304="","",IFERROR(INDEX(Crawl!$A1303:$DZ1303,1,Rules!$H$7),"")&amp;"")</f>
        <v/>
      </c>
      <c r="E1304">
        <f>IF(A1304="","",IFERROR(INDEX(Crawl!$A1303:$DZ1303,1,Rules!$H$8),"")&amp;"")</f>
        <v/>
      </c>
      <c r="F1304">
        <f>IF(A1304="","",IFERROR(INDEX(Crawl!$A1303:$DZ1303,1,Rules!$H$9),""))</f>
        <v/>
      </c>
      <c r="G1304">
        <f>IF(A1304="","",IFERROR(INDEX(Crawl!$A1303:$DZ1303,1,Rules!$H$10),""))</f>
        <v/>
      </c>
      <c r="H1304">
        <f>IF(A1304="","",IFERROR(INDEX(Crawl!$A1303:$DZ1303,1,Rules!$H$12),""))</f>
        <v/>
      </c>
      <c r="I1304">
        <f>IF(A1304="","",IF(AND(N(H1304)&gt;0,IFERROR(INDEX(Crawl!$A1303:$DZ1303,1,Rules!$H$11),"")&amp;""&lt;&gt;""),IFERROR(INDEX(Crawl!$A1303:$DZ1303,1,Rules!$H$11),"")&amp;"",IF(AND(ISNUMBER(J1304),N(J1304)&gt;=Rules!$B$12,IFERROR(INDEX(Crawl!$A1303:$DZ1303,1,Rules!$H$13),"")&amp;""&lt;&gt;""),IFERROR(INDEX(Crawl!$A1303:$DZ1303,1,Rules!$H$13),"")&amp;"","")))</f>
        <v/>
      </c>
      <c r="J1304" s="19">
        <f>IF(A1304="","",IF(IFERROR(INDEX(Crawl!$A1303:$DZ1303,1,Rules!$H$14),"")&amp;""="","",IFERROR(INDEX(Crawl!$A1303:$DZ1303,1,Rules!$H$14),"")))</f>
        <v/>
      </c>
      <c r="K1304">
        <f>IF(A1304="","",IFERROR(SUMIFS('GSC current'!$J$2:$J$2001,'GSC current'!$I$2:$I$2001,B1304),0))</f>
        <v/>
      </c>
      <c r="L1304">
        <f>IF(A1304="","",IFERROR(SUMIFS('GSC current'!$K$2:$K$2001,'GSC current'!$I$2:$I$2001,B1304),0))</f>
        <v/>
      </c>
      <c r="M1304" s="20">
        <f>IF(A1304="","",IF(N(L1304)&gt;0,K1304/L1304,""))</f>
        <v/>
      </c>
      <c r="N1304" s="21">
        <f>IF(A1304="","",IF(N(L1304)&gt;0,SUMIFS('GSC current'!$L$2:$L$2001,'GSC current'!$I$2:$I$2001,B1304)/L1304,""))</f>
        <v/>
      </c>
      <c r="O1304">
        <f>IF(A1304="","",IFERROR(SUMIFS('GSC previous'!$J$2:$J$2001,'GSC previous'!$I$2:$I$2001,B1304),0))</f>
        <v/>
      </c>
      <c r="P1304" s="22">
        <f>IF(A1304="","",IF(N(O1304)&gt;0,(K1304-O1304)/O1304,""))</f>
        <v/>
      </c>
      <c r="Q1304">
        <f>IF(A1304="","",IFERROR(SUMIFS(GA4!$P$2:$P$2001,GA4!$O$2:$O$2001,B1304),0))</f>
        <v/>
      </c>
      <c r="R1304" s="23">
        <f>IF(A1304="","",IF(N(Q1304)&gt;0,SUMIFS(GA4!$Q$2:$Q$2001,GA4!$O$2:$O$2001,B1304)/Q1304,""))</f>
        <v/>
      </c>
      <c r="S1304">
        <f>IF(A1304="","",IFERROR(SUMIFS(GA4!$R$2:$R$2001,GA4!$O$2:$O$2001,B1304),0))</f>
        <v/>
      </c>
      <c r="T1304">
        <f>IF(A1304="","",IF(AND(ISNUMBER(F1304),LEFT(C1304&amp;"",1)="2"),IF(F1304&lt;Rules!$B$9,"Yes","No"),"No"))</f>
        <v/>
      </c>
      <c r="U1304">
        <f>IF(A1304="","",IF(AND(N(O1304)&gt;=Rules!$B$8,ISNUMBER(P1304)),IF(P1304&lt;=-Rules!$B$7,"Yes","No"),"No"))</f>
        <v/>
      </c>
      <c r="V1304">
        <f>IF(A1304="","",IF(AND(N(L1304)&gt;=Rules!$B$6,ISNUMBER(N1304)),IF(AND(N1304&gt;=Rules!$B$10,N1304&lt;=Rules!$B$11),"Yes","No"),"No"))</f>
        <v/>
      </c>
      <c r="W1304">
        <f>IF(A1304="","",IF(I1304&lt;&gt;"","Yes","No"))</f>
        <v/>
      </c>
      <c r="X1304">
        <f>IF(I1304="","",IF(SUMIFS($K$3:$K$2002,$A$3:$A$2002,SUBSTITUTE(SUBSTITUTE(I1304,"?","~?"),"*","~*"))&gt;N(K1304),"Yes","No"))</f>
        <v/>
      </c>
      <c r="Y1304">
        <f>IF(A1304="","",IF(N(S1304)&gt;0,"Yes","No"))</f>
        <v/>
      </c>
      <c r="Z1304">
        <f>IF(A1304="","",IF(AND(N(K1304)&lt;Rules!$B$5,N(L1304)&lt;Rules!$B$6,N(Q1304)&lt;Rules!$B$13,Y1304="No"),"Yes","No"))</f>
        <v/>
      </c>
      <c r="AA1304">
        <f>IF(A1304="","",IF(LEFT(C1304&amp;"",1)="3","Redirect",IF(OR(LEFT(C1304&amp;"",1)="4",LEFT(C1304&amp;"",1)="5"),IF(OR(N(K1304)&gt;0,N(AC1304)&gt;=Rules!$B$14),"Redirect","Prune"),IF(D1304="Non-Indexable","Keep",IF(AND(W1304="Yes",X1304="Yes",Y1304="No"),"Merge",IF(OR(U1304="Yes",V1304="Yes",AND(T1304="Yes",N(L1304)&gt;=Rules!$B$6)),"Update",IF(Z1304="Yes",IF(N(AC1304)&gt;=Rules!$B$14,"Redirect","Prune"),"Keep")))))))</f>
        <v/>
      </c>
      <c r="AB1304">
        <f>IF(A1304="","",IF(LEFT(C1304&amp;"",1)="3","Already redirects ("&amp;C1304&amp;"). Update internal links to point at the final URL.",IF(OR(LEFT(C1304&amp;"",1)="4",LEFT(C1304&amp;"",1)="5"),IF(AA1304="Redirect","Returns "&amp;C1304&amp;" but still has "&amp;N(K1304)&amp;" clicks and "&amp;N(AC1304)&amp;" referring domains. 301 it to the closest live page.","Returns "&amp;C1304&amp;" with no clicks or links. Remove internal links and let it 404 or 410."),IF(D1304="Non-Indexable","Non-indexable ("&amp;E1304&amp;"). Keep if that is intentional; otherwise fix the canonical or noindex.",IF(AA1304="Merge","Overlaps with "&amp;I1304&amp;IF(N(J1304)&gt;0," (similarity "&amp;TEXT(J1304,"0.00")&amp;")","")&amp;", which gets more clicks. Merge the useful parts into it and 301 this URL.",IF(AA1304="Update",MID(IF(U1304="Yes","; Clicks down "&amp;TEXT(-P1304,"0%")&amp;" on the previous period","")&amp;IF(V1304="Yes","; Average position "&amp;TEXT(N1304,"0.0")&amp;" on "&amp;TEXT(L1304,"#,##0")&amp;" impressions (striking distance)","")&amp;IF(AND(T1304="Yes",N(L1304)&gt;=Rules!$B$6),"; Thin ("&amp;F1304&amp;" words) but has search demand",""),3,400),IF(AA1304="Prune","Low value: "&amp;N(K1304)&amp;" clicks, "&amp;N(L1304)&amp;" impressions, "&amp;N(Q1304)&amp;" sessions, no key events. Remove or noindex it and update internal links.",IF(AA1304="Redirect","Low value but "&amp;N(AC1304)&amp;" referring domains. 301 it to the closest relevant page to keep those links.",IF(AND(Z1304="No",Y1304="Yes",N(K1304)&lt;Rules!$B$5),"Low search traffic but it converts (key events: "&amp;S1304&amp;"). Keep it and link to it.",IF(W1304="Yes","Stronger than the page it overlaps ("&amp;I1304&amp;"). Keep; merge that page into this one.","Healthy: "&amp;N(K1304)&amp;" clicks"&amp;IF(ISNUMBER(N1304),", average position "&amp;TEXT(N1304,"0.0"),"")&amp;". Keep and monitor."))))))))))</f>
        <v/>
      </c>
      <c r="AE1304">
        <f>IF(A1304="","",IF(AD1304&lt;&gt;"",AD1304,AA1304))</f>
        <v/>
      </c>
    </row>
    <row r="1305">
      <c r="A1305">
        <f>IF(Crawl!A1304="","",Crawl!A1304)</f>
        <v/>
      </c>
      <c r="B1305">
        <f>IF(A1305="","",Crawl!EC1304)</f>
        <v/>
      </c>
      <c r="C1305">
        <f>IF(A1305="","",IFERROR(INDEX(Crawl!$A1304:$DZ1304,1,Rules!$H$6),""))</f>
        <v/>
      </c>
      <c r="D1305">
        <f>IF(A1305="","",IFERROR(INDEX(Crawl!$A1304:$DZ1304,1,Rules!$H$7),"")&amp;"")</f>
        <v/>
      </c>
      <c r="E1305">
        <f>IF(A1305="","",IFERROR(INDEX(Crawl!$A1304:$DZ1304,1,Rules!$H$8),"")&amp;"")</f>
        <v/>
      </c>
      <c r="F1305">
        <f>IF(A1305="","",IFERROR(INDEX(Crawl!$A1304:$DZ1304,1,Rules!$H$9),""))</f>
        <v/>
      </c>
      <c r="G1305">
        <f>IF(A1305="","",IFERROR(INDEX(Crawl!$A1304:$DZ1304,1,Rules!$H$10),""))</f>
        <v/>
      </c>
      <c r="H1305">
        <f>IF(A1305="","",IFERROR(INDEX(Crawl!$A1304:$DZ1304,1,Rules!$H$12),""))</f>
        <v/>
      </c>
      <c r="I1305">
        <f>IF(A1305="","",IF(AND(N(H1305)&gt;0,IFERROR(INDEX(Crawl!$A1304:$DZ1304,1,Rules!$H$11),"")&amp;""&lt;&gt;""),IFERROR(INDEX(Crawl!$A1304:$DZ1304,1,Rules!$H$11),"")&amp;"",IF(AND(ISNUMBER(J1305),N(J1305)&gt;=Rules!$B$12,IFERROR(INDEX(Crawl!$A1304:$DZ1304,1,Rules!$H$13),"")&amp;""&lt;&gt;""),IFERROR(INDEX(Crawl!$A1304:$DZ1304,1,Rules!$H$13),"")&amp;"","")))</f>
        <v/>
      </c>
      <c r="J1305" s="19">
        <f>IF(A1305="","",IF(IFERROR(INDEX(Crawl!$A1304:$DZ1304,1,Rules!$H$14),"")&amp;""="","",IFERROR(INDEX(Crawl!$A1304:$DZ1304,1,Rules!$H$14),"")))</f>
        <v/>
      </c>
      <c r="K1305">
        <f>IF(A1305="","",IFERROR(SUMIFS('GSC current'!$J$2:$J$2001,'GSC current'!$I$2:$I$2001,B1305),0))</f>
        <v/>
      </c>
      <c r="L1305">
        <f>IF(A1305="","",IFERROR(SUMIFS('GSC current'!$K$2:$K$2001,'GSC current'!$I$2:$I$2001,B1305),0))</f>
        <v/>
      </c>
      <c r="M1305" s="20">
        <f>IF(A1305="","",IF(N(L1305)&gt;0,K1305/L1305,""))</f>
        <v/>
      </c>
      <c r="N1305" s="21">
        <f>IF(A1305="","",IF(N(L1305)&gt;0,SUMIFS('GSC current'!$L$2:$L$2001,'GSC current'!$I$2:$I$2001,B1305)/L1305,""))</f>
        <v/>
      </c>
      <c r="O1305">
        <f>IF(A1305="","",IFERROR(SUMIFS('GSC previous'!$J$2:$J$2001,'GSC previous'!$I$2:$I$2001,B1305),0))</f>
        <v/>
      </c>
      <c r="P1305" s="22">
        <f>IF(A1305="","",IF(N(O1305)&gt;0,(K1305-O1305)/O1305,""))</f>
        <v/>
      </c>
      <c r="Q1305">
        <f>IF(A1305="","",IFERROR(SUMIFS(GA4!$P$2:$P$2001,GA4!$O$2:$O$2001,B1305),0))</f>
        <v/>
      </c>
      <c r="R1305" s="23">
        <f>IF(A1305="","",IF(N(Q1305)&gt;0,SUMIFS(GA4!$Q$2:$Q$2001,GA4!$O$2:$O$2001,B1305)/Q1305,""))</f>
        <v/>
      </c>
      <c r="S1305">
        <f>IF(A1305="","",IFERROR(SUMIFS(GA4!$R$2:$R$2001,GA4!$O$2:$O$2001,B1305),0))</f>
        <v/>
      </c>
      <c r="T1305">
        <f>IF(A1305="","",IF(AND(ISNUMBER(F1305),LEFT(C1305&amp;"",1)="2"),IF(F1305&lt;Rules!$B$9,"Yes","No"),"No"))</f>
        <v/>
      </c>
      <c r="U1305">
        <f>IF(A1305="","",IF(AND(N(O1305)&gt;=Rules!$B$8,ISNUMBER(P1305)),IF(P1305&lt;=-Rules!$B$7,"Yes","No"),"No"))</f>
        <v/>
      </c>
      <c r="V1305">
        <f>IF(A1305="","",IF(AND(N(L1305)&gt;=Rules!$B$6,ISNUMBER(N1305)),IF(AND(N1305&gt;=Rules!$B$10,N1305&lt;=Rules!$B$11),"Yes","No"),"No"))</f>
        <v/>
      </c>
      <c r="W1305">
        <f>IF(A1305="","",IF(I1305&lt;&gt;"","Yes","No"))</f>
        <v/>
      </c>
      <c r="X1305">
        <f>IF(I1305="","",IF(SUMIFS($K$3:$K$2002,$A$3:$A$2002,SUBSTITUTE(SUBSTITUTE(I1305,"?","~?"),"*","~*"))&gt;N(K1305),"Yes","No"))</f>
        <v/>
      </c>
      <c r="Y1305">
        <f>IF(A1305="","",IF(N(S1305)&gt;0,"Yes","No"))</f>
        <v/>
      </c>
      <c r="Z1305">
        <f>IF(A1305="","",IF(AND(N(K1305)&lt;Rules!$B$5,N(L1305)&lt;Rules!$B$6,N(Q1305)&lt;Rules!$B$13,Y1305="No"),"Yes","No"))</f>
        <v/>
      </c>
      <c r="AA1305">
        <f>IF(A1305="","",IF(LEFT(C1305&amp;"",1)="3","Redirect",IF(OR(LEFT(C1305&amp;"",1)="4",LEFT(C1305&amp;"",1)="5"),IF(OR(N(K1305)&gt;0,N(AC1305)&gt;=Rules!$B$14),"Redirect","Prune"),IF(D1305="Non-Indexable","Keep",IF(AND(W1305="Yes",X1305="Yes",Y1305="No"),"Merge",IF(OR(U1305="Yes",V1305="Yes",AND(T1305="Yes",N(L1305)&gt;=Rules!$B$6)),"Update",IF(Z1305="Yes",IF(N(AC1305)&gt;=Rules!$B$14,"Redirect","Prune"),"Keep")))))))</f>
        <v/>
      </c>
      <c r="AB1305">
        <f>IF(A1305="","",IF(LEFT(C1305&amp;"",1)="3","Already redirects ("&amp;C1305&amp;"). Update internal links to point at the final URL.",IF(OR(LEFT(C1305&amp;"",1)="4",LEFT(C1305&amp;"",1)="5"),IF(AA1305="Redirect","Returns "&amp;C1305&amp;" but still has "&amp;N(K1305)&amp;" clicks and "&amp;N(AC1305)&amp;" referring domains. 301 it to the closest live page.","Returns "&amp;C1305&amp;" with no clicks or links. Remove internal links and let it 404 or 410."),IF(D1305="Non-Indexable","Non-indexable ("&amp;E1305&amp;"). Keep if that is intentional; otherwise fix the canonical or noindex.",IF(AA1305="Merge","Overlaps with "&amp;I1305&amp;IF(N(J1305)&gt;0," (similarity "&amp;TEXT(J1305,"0.00")&amp;")","")&amp;", which gets more clicks. Merge the useful parts into it and 301 this URL.",IF(AA1305="Update",MID(IF(U1305="Yes","; Clicks down "&amp;TEXT(-P1305,"0%")&amp;" on the previous period","")&amp;IF(V1305="Yes","; Average position "&amp;TEXT(N1305,"0.0")&amp;" on "&amp;TEXT(L1305,"#,##0")&amp;" impressions (striking distance)","")&amp;IF(AND(T1305="Yes",N(L1305)&gt;=Rules!$B$6),"; Thin ("&amp;F1305&amp;" words) but has search demand",""),3,400),IF(AA1305="Prune","Low value: "&amp;N(K1305)&amp;" clicks, "&amp;N(L1305)&amp;" impressions, "&amp;N(Q1305)&amp;" sessions, no key events. Remove or noindex it and update internal links.",IF(AA1305="Redirect","Low value but "&amp;N(AC1305)&amp;" referring domains. 301 it to the closest relevant page to keep those links.",IF(AND(Z1305="No",Y1305="Yes",N(K1305)&lt;Rules!$B$5),"Low search traffic but it converts (key events: "&amp;S1305&amp;"). Keep it and link to it.",IF(W1305="Yes","Stronger than the page it overlaps ("&amp;I1305&amp;"). Keep; merge that page into this one.","Healthy: "&amp;N(K1305)&amp;" clicks"&amp;IF(ISNUMBER(N1305),", average position "&amp;TEXT(N1305,"0.0"),"")&amp;". Keep and monitor."))))))))))</f>
        <v/>
      </c>
      <c r="AE1305">
        <f>IF(A1305="","",IF(AD1305&lt;&gt;"",AD1305,AA1305))</f>
        <v/>
      </c>
    </row>
    <row r="1306">
      <c r="A1306">
        <f>IF(Crawl!A1305="","",Crawl!A1305)</f>
        <v/>
      </c>
      <c r="B1306">
        <f>IF(A1306="","",Crawl!EC1305)</f>
        <v/>
      </c>
      <c r="C1306">
        <f>IF(A1306="","",IFERROR(INDEX(Crawl!$A1305:$DZ1305,1,Rules!$H$6),""))</f>
        <v/>
      </c>
      <c r="D1306">
        <f>IF(A1306="","",IFERROR(INDEX(Crawl!$A1305:$DZ1305,1,Rules!$H$7),"")&amp;"")</f>
        <v/>
      </c>
      <c r="E1306">
        <f>IF(A1306="","",IFERROR(INDEX(Crawl!$A1305:$DZ1305,1,Rules!$H$8),"")&amp;"")</f>
        <v/>
      </c>
      <c r="F1306">
        <f>IF(A1306="","",IFERROR(INDEX(Crawl!$A1305:$DZ1305,1,Rules!$H$9),""))</f>
        <v/>
      </c>
      <c r="G1306">
        <f>IF(A1306="","",IFERROR(INDEX(Crawl!$A1305:$DZ1305,1,Rules!$H$10),""))</f>
        <v/>
      </c>
      <c r="H1306">
        <f>IF(A1306="","",IFERROR(INDEX(Crawl!$A1305:$DZ1305,1,Rules!$H$12),""))</f>
        <v/>
      </c>
      <c r="I1306">
        <f>IF(A1306="","",IF(AND(N(H1306)&gt;0,IFERROR(INDEX(Crawl!$A1305:$DZ1305,1,Rules!$H$11),"")&amp;""&lt;&gt;""),IFERROR(INDEX(Crawl!$A1305:$DZ1305,1,Rules!$H$11),"")&amp;"",IF(AND(ISNUMBER(J1306),N(J1306)&gt;=Rules!$B$12,IFERROR(INDEX(Crawl!$A1305:$DZ1305,1,Rules!$H$13),"")&amp;""&lt;&gt;""),IFERROR(INDEX(Crawl!$A1305:$DZ1305,1,Rules!$H$13),"")&amp;"","")))</f>
        <v/>
      </c>
      <c r="J1306" s="19">
        <f>IF(A1306="","",IF(IFERROR(INDEX(Crawl!$A1305:$DZ1305,1,Rules!$H$14),"")&amp;""="","",IFERROR(INDEX(Crawl!$A1305:$DZ1305,1,Rules!$H$14),"")))</f>
        <v/>
      </c>
      <c r="K1306">
        <f>IF(A1306="","",IFERROR(SUMIFS('GSC current'!$J$2:$J$2001,'GSC current'!$I$2:$I$2001,B1306),0))</f>
        <v/>
      </c>
      <c r="L1306">
        <f>IF(A1306="","",IFERROR(SUMIFS('GSC current'!$K$2:$K$2001,'GSC current'!$I$2:$I$2001,B1306),0))</f>
        <v/>
      </c>
      <c r="M1306" s="20">
        <f>IF(A1306="","",IF(N(L1306)&gt;0,K1306/L1306,""))</f>
        <v/>
      </c>
      <c r="N1306" s="21">
        <f>IF(A1306="","",IF(N(L1306)&gt;0,SUMIFS('GSC current'!$L$2:$L$2001,'GSC current'!$I$2:$I$2001,B1306)/L1306,""))</f>
        <v/>
      </c>
      <c r="O1306">
        <f>IF(A1306="","",IFERROR(SUMIFS('GSC previous'!$J$2:$J$2001,'GSC previous'!$I$2:$I$2001,B1306),0))</f>
        <v/>
      </c>
      <c r="P1306" s="22">
        <f>IF(A1306="","",IF(N(O1306)&gt;0,(K1306-O1306)/O1306,""))</f>
        <v/>
      </c>
      <c r="Q1306">
        <f>IF(A1306="","",IFERROR(SUMIFS(GA4!$P$2:$P$2001,GA4!$O$2:$O$2001,B1306),0))</f>
        <v/>
      </c>
      <c r="R1306" s="23">
        <f>IF(A1306="","",IF(N(Q1306)&gt;0,SUMIFS(GA4!$Q$2:$Q$2001,GA4!$O$2:$O$2001,B1306)/Q1306,""))</f>
        <v/>
      </c>
      <c r="S1306">
        <f>IF(A1306="","",IFERROR(SUMIFS(GA4!$R$2:$R$2001,GA4!$O$2:$O$2001,B1306),0))</f>
        <v/>
      </c>
      <c r="T1306">
        <f>IF(A1306="","",IF(AND(ISNUMBER(F1306),LEFT(C1306&amp;"",1)="2"),IF(F1306&lt;Rules!$B$9,"Yes","No"),"No"))</f>
        <v/>
      </c>
      <c r="U1306">
        <f>IF(A1306="","",IF(AND(N(O1306)&gt;=Rules!$B$8,ISNUMBER(P1306)),IF(P1306&lt;=-Rules!$B$7,"Yes","No"),"No"))</f>
        <v/>
      </c>
      <c r="V1306">
        <f>IF(A1306="","",IF(AND(N(L1306)&gt;=Rules!$B$6,ISNUMBER(N1306)),IF(AND(N1306&gt;=Rules!$B$10,N1306&lt;=Rules!$B$11),"Yes","No"),"No"))</f>
        <v/>
      </c>
      <c r="W1306">
        <f>IF(A1306="","",IF(I1306&lt;&gt;"","Yes","No"))</f>
        <v/>
      </c>
      <c r="X1306">
        <f>IF(I1306="","",IF(SUMIFS($K$3:$K$2002,$A$3:$A$2002,SUBSTITUTE(SUBSTITUTE(I1306,"?","~?"),"*","~*"))&gt;N(K1306),"Yes","No"))</f>
        <v/>
      </c>
      <c r="Y1306">
        <f>IF(A1306="","",IF(N(S1306)&gt;0,"Yes","No"))</f>
        <v/>
      </c>
      <c r="Z1306">
        <f>IF(A1306="","",IF(AND(N(K1306)&lt;Rules!$B$5,N(L1306)&lt;Rules!$B$6,N(Q1306)&lt;Rules!$B$13,Y1306="No"),"Yes","No"))</f>
        <v/>
      </c>
      <c r="AA1306">
        <f>IF(A1306="","",IF(LEFT(C1306&amp;"",1)="3","Redirect",IF(OR(LEFT(C1306&amp;"",1)="4",LEFT(C1306&amp;"",1)="5"),IF(OR(N(K1306)&gt;0,N(AC1306)&gt;=Rules!$B$14),"Redirect","Prune"),IF(D1306="Non-Indexable","Keep",IF(AND(W1306="Yes",X1306="Yes",Y1306="No"),"Merge",IF(OR(U1306="Yes",V1306="Yes",AND(T1306="Yes",N(L1306)&gt;=Rules!$B$6)),"Update",IF(Z1306="Yes",IF(N(AC1306)&gt;=Rules!$B$14,"Redirect","Prune"),"Keep")))))))</f>
        <v/>
      </c>
      <c r="AB1306">
        <f>IF(A1306="","",IF(LEFT(C1306&amp;"",1)="3","Already redirects ("&amp;C1306&amp;"). Update internal links to point at the final URL.",IF(OR(LEFT(C1306&amp;"",1)="4",LEFT(C1306&amp;"",1)="5"),IF(AA1306="Redirect","Returns "&amp;C1306&amp;" but still has "&amp;N(K1306)&amp;" clicks and "&amp;N(AC1306)&amp;" referring domains. 301 it to the closest live page.","Returns "&amp;C1306&amp;" with no clicks or links. Remove internal links and let it 404 or 410."),IF(D1306="Non-Indexable","Non-indexable ("&amp;E1306&amp;"). Keep if that is intentional; otherwise fix the canonical or noindex.",IF(AA1306="Merge","Overlaps with "&amp;I1306&amp;IF(N(J1306)&gt;0," (similarity "&amp;TEXT(J1306,"0.00")&amp;")","")&amp;", which gets more clicks. Merge the useful parts into it and 301 this URL.",IF(AA1306="Update",MID(IF(U1306="Yes","; Clicks down "&amp;TEXT(-P1306,"0%")&amp;" on the previous period","")&amp;IF(V1306="Yes","; Average position "&amp;TEXT(N1306,"0.0")&amp;" on "&amp;TEXT(L1306,"#,##0")&amp;" impressions (striking distance)","")&amp;IF(AND(T1306="Yes",N(L1306)&gt;=Rules!$B$6),"; Thin ("&amp;F1306&amp;" words) but has search demand",""),3,400),IF(AA1306="Prune","Low value: "&amp;N(K1306)&amp;" clicks, "&amp;N(L1306)&amp;" impressions, "&amp;N(Q1306)&amp;" sessions, no key events. Remove or noindex it and update internal links.",IF(AA1306="Redirect","Low value but "&amp;N(AC1306)&amp;" referring domains. 301 it to the closest relevant page to keep those links.",IF(AND(Z1306="No",Y1306="Yes",N(K1306)&lt;Rules!$B$5),"Low search traffic but it converts (key events: "&amp;S1306&amp;"). Keep it and link to it.",IF(W1306="Yes","Stronger than the page it overlaps ("&amp;I1306&amp;"). Keep; merge that page into this one.","Healthy: "&amp;N(K1306)&amp;" clicks"&amp;IF(ISNUMBER(N1306),", average position "&amp;TEXT(N1306,"0.0"),"")&amp;". Keep and monitor."))))))))))</f>
        <v/>
      </c>
      <c r="AE1306">
        <f>IF(A1306="","",IF(AD1306&lt;&gt;"",AD1306,AA1306))</f>
        <v/>
      </c>
    </row>
    <row r="1307">
      <c r="A1307">
        <f>IF(Crawl!A1306="","",Crawl!A1306)</f>
        <v/>
      </c>
      <c r="B1307">
        <f>IF(A1307="","",Crawl!EC1306)</f>
        <v/>
      </c>
      <c r="C1307">
        <f>IF(A1307="","",IFERROR(INDEX(Crawl!$A1306:$DZ1306,1,Rules!$H$6),""))</f>
        <v/>
      </c>
      <c r="D1307">
        <f>IF(A1307="","",IFERROR(INDEX(Crawl!$A1306:$DZ1306,1,Rules!$H$7),"")&amp;"")</f>
        <v/>
      </c>
      <c r="E1307">
        <f>IF(A1307="","",IFERROR(INDEX(Crawl!$A1306:$DZ1306,1,Rules!$H$8),"")&amp;"")</f>
        <v/>
      </c>
      <c r="F1307">
        <f>IF(A1307="","",IFERROR(INDEX(Crawl!$A1306:$DZ1306,1,Rules!$H$9),""))</f>
        <v/>
      </c>
      <c r="G1307">
        <f>IF(A1307="","",IFERROR(INDEX(Crawl!$A1306:$DZ1306,1,Rules!$H$10),""))</f>
        <v/>
      </c>
      <c r="H1307">
        <f>IF(A1307="","",IFERROR(INDEX(Crawl!$A1306:$DZ1306,1,Rules!$H$12),""))</f>
        <v/>
      </c>
      <c r="I1307">
        <f>IF(A1307="","",IF(AND(N(H1307)&gt;0,IFERROR(INDEX(Crawl!$A1306:$DZ1306,1,Rules!$H$11),"")&amp;""&lt;&gt;""),IFERROR(INDEX(Crawl!$A1306:$DZ1306,1,Rules!$H$11),"")&amp;"",IF(AND(ISNUMBER(J1307),N(J1307)&gt;=Rules!$B$12,IFERROR(INDEX(Crawl!$A1306:$DZ1306,1,Rules!$H$13),"")&amp;""&lt;&gt;""),IFERROR(INDEX(Crawl!$A1306:$DZ1306,1,Rules!$H$13),"")&amp;"","")))</f>
        <v/>
      </c>
      <c r="J1307" s="19">
        <f>IF(A1307="","",IF(IFERROR(INDEX(Crawl!$A1306:$DZ1306,1,Rules!$H$14),"")&amp;""="","",IFERROR(INDEX(Crawl!$A1306:$DZ1306,1,Rules!$H$14),"")))</f>
        <v/>
      </c>
      <c r="K1307">
        <f>IF(A1307="","",IFERROR(SUMIFS('GSC current'!$J$2:$J$2001,'GSC current'!$I$2:$I$2001,B1307),0))</f>
        <v/>
      </c>
      <c r="L1307">
        <f>IF(A1307="","",IFERROR(SUMIFS('GSC current'!$K$2:$K$2001,'GSC current'!$I$2:$I$2001,B1307),0))</f>
        <v/>
      </c>
      <c r="M1307" s="20">
        <f>IF(A1307="","",IF(N(L1307)&gt;0,K1307/L1307,""))</f>
        <v/>
      </c>
      <c r="N1307" s="21">
        <f>IF(A1307="","",IF(N(L1307)&gt;0,SUMIFS('GSC current'!$L$2:$L$2001,'GSC current'!$I$2:$I$2001,B1307)/L1307,""))</f>
        <v/>
      </c>
      <c r="O1307">
        <f>IF(A1307="","",IFERROR(SUMIFS('GSC previous'!$J$2:$J$2001,'GSC previous'!$I$2:$I$2001,B1307),0))</f>
        <v/>
      </c>
      <c r="P1307" s="22">
        <f>IF(A1307="","",IF(N(O1307)&gt;0,(K1307-O1307)/O1307,""))</f>
        <v/>
      </c>
      <c r="Q1307">
        <f>IF(A1307="","",IFERROR(SUMIFS(GA4!$P$2:$P$2001,GA4!$O$2:$O$2001,B1307),0))</f>
        <v/>
      </c>
      <c r="R1307" s="23">
        <f>IF(A1307="","",IF(N(Q1307)&gt;0,SUMIFS(GA4!$Q$2:$Q$2001,GA4!$O$2:$O$2001,B1307)/Q1307,""))</f>
        <v/>
      </c>
      <c r="S1307">
        <f>IF(A1307="","",IFERROR(SUMIFS(GA4!$R$2:$R$2001,GA4!$O$2:$O$2001,B1307),0))</f>
        <v/>
      </c>
      <c r="T1307">
        <f>IF(A1307="","",IF(AND(ISNUMBER(F1307),LEFT(C1307&amp;"",1)="2"),IF(F1307&lt;Rules!$B$9,"Yes","No"),"No"))</f>
        <v/>
      </c>
      <c r="U1307">
        <f>IF(A1307="","",IF(AND(N(O1307)&gt;=Rules!$B$8,ISNUMBER(P1307)),IF(P1307&lt;=-Rules!$B$7,"Yes","No"),"No"))</f>
        <v/>
      </c>
      <c r="V1307">
        <f>IF(A1307="","",IF(AND(N(L1307)&gt;=Rules!$B$6,ISNUMBER(N1307)),IF(AND(N1307&gt;=Rules!$B$10,N1307&lt;=Rules!$B$11),"Yes","No"),"No"))</f>
        <v/>
      </c>
      <c r="W1307">
        <f>IF(A1307="","",IF(I1307&lt;&gt;"","Yes","No"))</f>
        <v/>
      </c>
      <c r="X1307">
        <f>IF(I1307="","",IF(SUMIFS($K$3:$K$2002,$A$3:$A$2002,SUBSTITUTE(SUBSTITUTE(I1307,"?","~?"),"*","~*"))&gt;N(K1307),"Yes","No"))</f>
        <v/>
      </c>
      <c r="Y1307">
        <f>IF(A1307="","",IF(N(S1307)&gt;0,"Yes","No"))</f>
        <v/>
      </c>
      <c r="Z1307">
        <f>IF(A1307="","",IF(AND(N(K1307)&lt;Rules!$B$5,N(L1307)&lt;Rules!$B$6,N(Q1307)&lt;Rules!$B$13,Y1307="No"),"Yes","No"))</f>
        <v/>
      </c>
      <c r="AA1307">
        <f>IF(A1307="","",IF(LEFT(C1307&amp;"",1)="3","Redirect",IF(OR(LEFT(C1307&amp;"",1)="4",LEFT(C1307&amp;"",1)="5"),IF(OR(N(K1307)&gt;0,N(AC1307)&gt;=Rules!$B$14),"Redirect","Prune"),IF(D1307="Non-Indexable","Keep",IF(AND(W1307="Yes",X1307="Yes",Y1307="No"),"Merge",IF(OR(U1307="Yes",V1307="Yes",AND(T1307="Yes",N(L1307)&gt;=Rules!$B$6)),"Update",IF(Z1307="Yes",IF(N(AC1307)&gt;=Rules!$B$14,"Redirect","Prune"),"Keep")))))))</f>
        <v/>
      </c>
      <c r="AB1307">
        <f>IF(A1307="","",IF(LEFT(C1307&amp;"",1)="3","Already redirects ("&amp;C1307&amp;"). Update internal links to point at the final URL.",IF(OR(LEFT(C1307&amp;"",1)="4",LEFT(C1307&amp;"",1)="5"),IF(AA1307="Redirect","Returns "&amp;C1307&amp;" but still has "&amp;N(K1307)&amp;" clicks and "&amp;N(AC1307)&amp;" referring domains. 301 it to the closest live page.","Returns "&amp;C1307&amp;" with no clicks or links. Remove internal links and let it 404 or 410."),IF(D1307="Non-Indexable","Non-indexable ("&amp;E1307&amp;"). Keep if that is intentional; otherwise fix the canonical or noindex.",IF(AA1307="Merge","Overlaps with "&amp;I1307&amp;IF(N(J1307)&gt;0," (similarity "&amp;TEXT(J1307,"0.00")&amp;")","")&amp;", which gets more clicks. Merge the useful parts into it and 301 this URL.",IF(AA1307="Update",MID(IF(U1307="Yes","; Clicks down "&amp;TEXT(-P1307,"0%")&amp;" on the previous period","")&amp;IF(V1307="Yes","; Average position "&amp;TEXT(N1307,"0.0")&amp;" on "&amp;TEXT(L1307,"#,##0")&amp;" impressions (striking distance)","")&amp;IF(AND(T1307="Yes",N(L1307)&gt;=Rules!$B$6),"; Thin ("&amp;F1307&amp;" words) but has search demand",""),3,400),IF(AA1307="Prune","Low value: "&amp;N(K1307)&amp;" clicks, "&amp;N(L1307)&amp;" impressions, "&amp;N(Q1307)&amp;" sessions, no key events. Remove or noindex it and update internal links.",IF(AA1307="Redirect","Low value but "&amp;N(AC1307)&amp;" referring domains. 301 it to the closest relevant page to keep those links.",IF(AND(Z1307="No",Y1307="Yes",N(K1307)&lt;Rules!$B$5),"Low search traffic but it converts (key events: "&amp;S1307&amp;"). Keep it and link to it.",IF(W1307="Yes","Stronger than the page it overlaps ("&amp;I1307&amp;"). Keep; merge that page into this one.","Healthy: "&amp;N(K1307)&amp;" clicks"&amp;IF(ISNUMBER(N1307),", average position "&amp;TEXT(N1307,"0.0"),"")&amp;". Keep and monitor."))))))))))</f>
        <v/>
      </c>
      <c r="AE1307">
        <f>IF(A1307="","",IF(AD1307&lt;&gt;"",AD1307,AA1307))</f>
        <v/>
      </c>
    </row>
    <row r="1308">
      <c r="A1308">
        <f>IF(Crawl!A1307="","",Crawl!A1307)</f>
        <v/>
      </c>
      <c r="B1308">
        <f>IF(A1308="","",Crawl!EC1307)</f>
        <v/>
      </c>
      <c r="C1308">
        <f>IF(A1308="","",IFERROR(INDEX(Crawl!$A1307:$DZ1307,1,Rules!$H$6),""))</f>
        <v/>
      </c>
      <c r="D1308">
        <f>IF(A1308="","",IFERROR(INDEX(Crawl!$A1307:$DZ1307,1,Rules!$H$7),"")&amp;"")</f>
        <v/>
      </c>
      <c r="E1308">
        <f>IF(A1308="","",IFERROR(INDEX(Crawl!$A1307:$DZ1307,1,Rules!$H$8),"")&amp;"")</f>
        <v/>
      </c>
      <c r="F1308">
        <f>IF(A1308="","",IFERROR(INDEX(Crawl!$A1307:$DZ1307,1,Rules!$H$9),""))</f>
        <v/>
      </c>
      <c r="G1308">
        <f>IF(A1308="","",IFERROR(INDEX(Crawl!$A1307:$DZ1307,1,Rules!$H$10),""))</f>
        <v/>
      </c>
      <c r="H1308">
        <f>IF(A1308="","",IFERROR(INDEX(Crawl!$A1307:$DZ1307,1,Rules!$H$12),""))</f>
        <v/>
      </c>
      <c r="I1308">
        <f>IF(A1308="","",IF(AND(N(H1308)&gt;0,IFERROR(INDEX(Crawl!$A1307:$DZ1307,1,Rules!$H$11),"")&amp;""&lt;&gt;""),IFERROR(INDEX(Crawl!$A1307:$DZ1307,1,Rules!$H$11),"")&amp;"",IF(AND(ISNUMBER(J1308),N(J1308)&gt;=Rules!$B$12,IFERROR(INDEX(Crawl!$A1307:$DZ1307,1,Rules!$H$13),"")&amp;""&lt;&gt;""),IFERROR(INDEX(Crawl!$A1307:$DZ1307,1,Rules!$H$13),"")&amp;"","")))</f>
        <v/>
      </c>
      <c r="J1308" s="19">
        <f>IF(A1308="","",IF(IFERROR(INDEX(Crawl!$A1307:$DZ1307,1,Rules!$H$14),"")&amp;""="","",IFERROR(INDEX(Crawl!$A1307:$DZ1307,1,Rules!$H$14),"")))</f>
        <v/>
      </c>
      <c r="K1308">
        <f>IF(A1308="","",IFERROR(SUMIFS('GSC current'!$J$2:$J$2001,'GSC current'!$I$2:$I$2001,B1308),0))</f>
        <v/>
      </c>
      <c r="L1308">
        <f>IF(A1308="","",IFERROR(SUMIFS('GSC current'!$K$2:$K$2001,'GSC current'!$I$2:$I$2001,B1308),0))</f>
        <v/>
      </c>
      <c r="M1308" s="20">
        <f>IF(A1308="","",IF(N(L1308)&gt;0,K1308/L1308,""))</f>
        <v/>
      </c>
      <c r="N1308" s="21">
        <f>IF(A1308="","",IF(N(L1308)&gt;0,SUMIFS('GSC current'!$L$2:$L$2001,'GSC current'!$I$2:$I$2001,B1308)/L1308,""))</f>
        <v/>
      </c>
      <c r="O1308">
        <f>IF(A1308="","",IFERROR(SUMIFS('GSC previous'!$J$2:$J$2001,'GSC previous'!$I$2:$I$2001,B1308),0))</f>
        <v/>
      </c>
      <c r="P1308" s="22">
        <f>IF(A1308="","",IF(N(O1308)&gt;0,(K1308-O1308)/O1308,""))</f>
        <v/>
      </c>
      <c r="Q1308">
        <f>IF(A1308="","",IFERROR(SUMIFS(GA4!$P$2:$P$2001,GA4!$O$2:$O$2001,B1308),0))</f>
        <v/>
      </c>
      <c r="R1308" s="23">
        <f>IF(A1308="","",IF(N(Q1308)&gt;0,SUMIFS(GA4!$Q$2:$Q$2001,GA4!$O$2:$O$2001,B1308)/Q1308,""))</f>
        <v/>
      </c>
      <c r="S1308">
        <f>IF(A1308="","",IFERROR(SUMIFS(GA4!$R$2:$R$2001,GA4!$O$2:$O$2001,B1308),0))</f>
        <v/>
      </c>
      <c r="T1308">
        <f>IF(A1308="","",IF(AND(ISNUMBER(F1308),LEFT(C1308&amp;"",1)="2"),IF(F1308&lt;Rules!$B$9,"Yes","No"),"No"))</f>
        <v/>
      </c>
      <c r="U1308">
        <f>IF(A1308="","",IF(AND(N(O1308)&gt;=Rules!$B$8,ISNUMBER(P1308)),IF(P1308&lt;=-Rules!$B$7,"Yes","No"),"No"))</f>
        <v/>
      </c>
      <c r="V1308">
        <f>IF(A1308="","",IF(AND(N(L1308)&gt;=Rules!$B$6,ISNUMBER(N1308)),IF(AND(N1308&gt;=Rules!$B$10,N1308&lt;=Rules!$B$11),"Yes","No"),"No"))</f>
        <v/>
      </c>
      <c r="W1308">
        <f>IF(A1308="","",IF(I1308&lt;&gt;"","Yes","No"))</f>
        <v/>
      </c>
      <c r="X1308">
        <f>IF(I1308="","",IF(SUMIFS($K$3:$K$2002,$A$3:$A$2002,SUBSTITUTE(SUBSTITUTE(I1308,"?","~?"),"*","~*"))&gt;N(K1308),"Yes","No"))</f>
        <v/>
      </c>
      <c r="Y1308">
        <f>IF(A1308="","",IF(N(S1308)&gt;0,"Yes","No"))</f>
        <v/>
      </c>
      <c r="Z1308">
        <f>IF(A1308="","",IF(AND(N(K1308)&lt;Rules!$B$5,N(L1308)&lt;Rules!$B$6,N(Q1308)&lt;Rules!$B$13,Y1308="No"),"Yes","No"))</f>
        <v/>
      </c>
      <c r="AA1308">
        <f>IF(A1308="","",IF(LEFT(C1308&amp;"",1)="3","Redirect",IF(OR(LEFT(C1308&amp;"",1)="4",LEFT(C1308&amp;"",1)="5"),IF(OR(N(K1308)&gt;0,N(AC1308)&gt;=Rules!$B$14),"Redirect","Prune"),IF(D1308="Non-Indexable","Keep",IF(AND(W1308="Yes",X1308="Yes",Y1308="No"),"Merge",IF(OR(U1308="Yes",V1308="Yes",AND(T1308="Yes",N(L1308)&gt;=Rules!$B$6)),"Update",IF(Z1308="Yes",IF(N(AC1308)&gt;=Rules!$B$14,"Redirect","Prune"),"Keep")))))))</f>
        <v/>
      </c>
      <c r="AB1308">
        <f>IF(A1308="","",IF(LEFT(C1308&amp;"",1)="3","Already redirects ("&amp;C1308&amp;"). Update internal links to point at the final URL.",IF(OR(LEFT(C1308&amp;"",1)="4",LEFT(C1308&amp;"",1)="5"),IF(AA1308="Redirect","Returns "&amp;C1308&amp;" but still has "&amp;N(K1308)&amp;" clicks and "&amp;N(AC1308)&amp;" referring domains. 301 it to the closest live page.","Returns "&amp;C1308&amp;" with no clicks or links. Remove internal links and let it 404 or 410."),IF(D1308="Non-Indexable","Non-indexable ("&amp;E1308&amp;"). Keep if that is intentional; otherwise fix the canonical or noindex.",IF(AA1308="Merge","Overlaps with "&amp;I1308&amp;IF(N(J1308)&gt;0," (similarity "&amp;TEXT(J1308,"0.00")&amp;")","")&amp;", which gets more clicks. Merge the useful parts into it and 301 this URL.",IF(AA1308="Update",MID(IF(U1308="Yes","; Clicks down "&amp;TEXT(-P1308,"0%")&amp;" on the previous period","")&amp;IF(V1308="Yes","; Average position "&amp;TEXT(N1308,"0.0")&amp;" on "&amp;TEXT(L1308,"#,##0")&amp;" impressions (striking distance)","")&amp;IF(AND(T1308="Yes",N(L1308)&gt;=Rules!$B$6),"; Thin ("&amp;F1308&amp;" words) but has search demand",""),3,400),IF(AA1308="Prune","Low value: "&amp;N(K1308)&amp;" clicks, "&amp;N(L1308)&amp;" impressions, "&amp;N(Q1308)&amp;" sessions, no key events. Remove or noindex it and update internal links.",IF(AA1308="Redirect","Low value but "&amp;N(AC1308)&amp;" referring domains. 301 it to the closest relevant page to keep those links.",IF(AND(Z1308="No",Y1308="Yes",N(K1308)&lt;Rules!$B$5),"Low search traffic but it converts (key events: "&amp;S1308&amp;"). Keep it and link to it.",IF(W1308="Yes","Stronger than the page it overlaps ("&amp;I1308&amp;"). Keep; merge that page into this one.","Healthy: "&amp;N(K1308)&amp;" clicks"&amp;IF(ISNUMBER(N1308),", average position "&amp;TEXT(N1308,"0.0"),"")&amp;". Keep and monitor."))))))))))</f>
        <v/>
      </c>
      <c r="AE1308">
        <f>IF(A1308="","",IF(AD1308&lt;&gt;"",AD1308,AA1308))</f>
        <v/>
      </c>
    </row>
    <row r="1309">
      <c r="A1309">
        <f>IF(Crawl!A1308="","",Crawl!A1308)</f>
        <v/>
      </c>
      <c r="B1309">
        <f>IF(A1309="","",Crawl!EC1308)</f>
        <v/>
      </c>
      <c r="C1309">
        <f>IF(A1309="","",IFERROR(INDEX(Crawl!$A1308:$DZ1308,1,Rules!$H$6),""))</f>
        <v/>
      </c>
      <c r="D1309">
        <f>IF(A1309="","",IFERROR(INDEX(Crawl!$A1308:$DZ1308,1,Rules!$H$7),"")&amp;"")</f>
        <v/>
      </c>
      <c r="E1309">
        <f>IF(A1309="","",IFERROR(INDEX(Crawl!$A1308:$DZ1308,1,Rules!$H$8),"")&amp;"")</f>
        <v/>
      </c>
      <c r="F1309">
        <f>IF(A1309="","",IFERROR(INDEX(Crawl!$A1308:$DZ1308,1,Rules!$H$9),""))</f>
        <v/>
      </c>
      <c r="G1309">
        <f>IF(A1309="","",IFERROR(INDEX(Crawl!$A1308:$DZ1308,1,Rules!$H$10),""))</f>
        <v/>
      </c>
      <c r="H1309">
        <f>IF(A1309="","",IFERROR(INDEX(Crawl!$A1308:$DZ1308,1,Rules!$H$12),""))</f>
        <v/>
      </c>
      <c r="I1309">
        <f>IF(A1309="","",IF(AND(N(H1309)&gt;0,IFERROR(INDEX(Crawl!$A1308:$DZ1308,1,Rules!$H$11),"")&amp;""&lt;&gt;""),IFERROR(INDEX(Crawl!$A1308:$DZ1308,1,Rules!$H$11),"")&amp;"",IF(AND(ISNUMBER(J1309),N(J1309)&gt;=Rules!$B$12,IFERROR(INDEX(Crawl!$A1308:$DZ1308,1,Rules!$H$13),"")&amp;""&lt;&gt;""),IFERROR(INDEX(Crawl!$A1308:$DZ1308,1,Rules!$H$13),"")&amp;"","")))</f>
        <v/>
      </c>
      <c r="J1309" s="19">
        <f>IF(A1309="","",IF(IFERROR(INDEX(Crawl!$A1308:$DZ1308,1,Rules!$H$14),"")&amp;""="","",IFERROR(INDEX(Crawl!$A1308:$DZ1308,1,Rules!$H$14),"")))</f>
        <v/>
      </c>
      <c r="K1309">
        <f>IF(A1309="","",IFERROR(SUMIFS('GSC current'!$J$2:$J$2001,'GSC current'!$I$2:$I$2001,B1309),0))</f>
        <v/>
      </c>
      <c r="L1309">
        <f>IF(A1309="","",IFERROR(SUMIFS('GSC current'!$K$2:$K$2001,'GSC current'!$I$2:$I$2001,B1309),0))</f>
        <v/>
      </c>
      <c r="M1309" s="20">
        <f>IF(A1309="","",IF(N(L1309)&gt;0,K1309/L1309,""))</f>
        <v/>
      </c>
      <c r="N1309" s="21">
        <f>IF(A1309="","",IF(N(L1309)&gt;0,SUMIFS('GSC current'!$L$2:$L$2001,'GSC current'!$I$2:$I$2001,B1309)/L1309,""))</f>
        <v/>
      </c>
      <c r="O1309">
        <f>IF(A1309="","",IFERROR(SUMIFS('GSC previous'!$J$2:$J$2001,'GSC previous'!$I$2:$I$2001,B1309),0))</f>
        <v/>
      </c>
      <c r="P1309" s="22">
        <f>IF(A1309="","",IF(N(O1309)&gt;0,(K1309-O1309)/O1309,""))</f>
        <v/>
      </c>
      <c r="Q1309">
        <f>IF(A1309="","",IFERROR(SUMIFS(GA4!$P$2:$P$2001,GA4!$O$2:$O$2001,B1309),0))</f>
        <v/>
      </c>
      <c r="R1309" s="23">
        <f>IF(A1309="","",IF(N(Q1309)&gt;0,SUMIFS(GA4!$Q$2:$Q$2001,GA4!$O$2:$O$2001,B1309)/Q1309,""))</f>
        <v/>
      </c>
      <c r="S1309">
        <f>IF(A1309="","",IFERROR(SUMIFS(GA4!$R$2:$R$2001,GA4!$O$2:$O$2001,B1309),0))</f>
        <v/>
      </c>
      <c r="T1309">
        <f>IF(A1309="","",IF(AND(ISNUMBER(F1309),LEFT(C1309&amp;"",1)="2"),IF(F1309&lt;Rules!$B$9,"Yes","No"),"No"))</f>
        <v/>
      </c>
      <c r="U1309">
        <f>IF(A1309="","",IF(AND(N(O1309)&gt;=Rules!$B$8,ISNUMBER(P1309)),IF(P1309&lt;=-Rules!$B$7,"Yes","No"),"No"))</f>
        <v/>
      </c>
      <c r="V1309">
        <f>IF(A1309="","",IF(AND(N(L1309)&gt;=Rules!$B$6,ISNUMBER(N1309)),IF(AND(N1309&gt;=Rules!$B$10,N1309&lt;=Rules!$B$11),"Yes","No"),"No"))</f>
        <v/>
      </c>
      <c r="W1309">
        <f>IF(A1309="","",IF(I1309&lt;&gt;"","Yes","No"))</f>
        <v/>
      </c>
      <c r="X1309">
        <f>IF(I1309="","",IF(SUMIFS($K$3:$K$2002,$A$3:$A$2002,SUBSTITUTE(SUBSTITUTE(I1309,"?","~?"),"*","~*"))&gt;N(K1309),"Yes","No"))</f>
        <v/>
      </c>
      <c r="Y1309">
        <f>IF(A1309="","",IF(N(S1309)&gt;0,"Yes","No"))</f>
        <v/>
      </c>
      <c r="Z1309">
        <f>IF(A1309="","",IF(AND(N(K1309)&lt;Rules!$B$5,N(L1309)&lt;Rules!$B$6,N(Q1309)&lt;Rules!$B$13,Y1309="No"),"Yes","No"))</f>
        <v/>
      </c>
      <c r="AA1309">
        <f>IF(A1309="","",IF(LEFT(C1309&amp;"",1)="3","Redirect",IF(OR(LEFT(C1309&amp;"",1)="4",LEFT(C1309&amp;"",1)="5"),IF(OR(N(K1309)&gt;0,N(AC1309)&gt;=Rules!$B$14),"Redirect","Prune"),IF(D1309="Non-Indexable","Keep",IF(AND(W1309="Yes",X1309="Yes",Y1309="No"),"Merge",IF(OR(U1309="Yes",V1309="Yes",AND(T1309="Yes",N(L1309)&gt;=Rules!$B$6)),"Update",IF(Z1309="Yes",IF(N(AC1309)&gt;=Rules!$B$14,"Redirect","Prune"),"Keep")))))))</f>
        <v/>
      </c>
      <c r="AB1309">
        <f>IF(A1309="","",IF(LEFT(C1309&amp;"",1)="3","Already redirects ("&amp;C1309&amp;"). Update internal links to point at the final URL.",IF(OR(LEFT(C1309&amp;"",1)="4",LEFT(C1309&amp;"",1)="5"),IF(AA1309="Redirect","Returns "&amp;C1309&amp;" but still has "&amp;N(K1309)&amp;" clicks and "&amp;N(AC1309)&amp;" referring domains. 301 it to the closest live page.","Returns "&amp;C1309&amp;" with no clicks or links. Remove internal links and let it 404 or 410."),IF(D1309="Non-Indexable","Non-indexable ("&amp;E1309&amp;"). Keep if that is intentional; otherwise fix the canonical or noindex.",IF(AA1309="Merge","Overlaps with "&amp;I1309&amp;IF(N(J1309)&gt;0," (similarity "&amp;TEXT(J1309,"0.00")&amp;")","")&amp;", which gets more clicks. Merge the useful parts into it and 301 this URL.",IF(AA1309="Update",MID(IF(U1309="Yes","; Clicks down "&amp;TEXT(-P1309,"0%")&amp;" on the previous period","")&amp;IF(V1309="Yes","; Average position "&amp;TEXT(N1309,"0.0")&amp;" on "&amp;TEXT(L1309,"#,##0")&amp;" impressions (striking distance)","")&amp;IF(AND(T1309="Yes",N(L1309)&gt;=Rules!$B$6),"; Thin ("&amp;F1309&amp;" words) but has search demand",""),3,400),IF(AA1309="Prune","Low value: "&amp;N(K1309)&amp;" clicks, "&amp;N(L1309)&amp;" impressions, "&amp;N(Q1309)&amp;" sessions, no key events. Remove or noindex it and update internal links.",IF(AA1309="Redirect","Low value but "&amp;N(AC1309)&amp;" referring domains. 301 it to the closest relevant page to keep those links.",IF(AND(Z1309="No",Y1309="Yes",N(K1309)&lt;Rules!$B$5),"Low search traffic but it converts (key events: "&amp;S1309&amp;"). Keep it and link to it.",IF(W1309="Yes","Stronger than the page it overlaps ("&amp;I1309&amp;"). Keep; merge that page into this one.","Healthy: "&amp;N(K1309)&amp;" clicks"&amp;IF(ISNUMBER(N1309),", average position "&amp;TEXT(N1309,"0.0"),"")&amp;". Keep and monitor."))))))))))</f>
        <v/>
      </c>
      <c r="AE1309">
        <f>IF(A1309="","",IF(AD1309&lt;&gt;"",AD1309,AA1309))</f>
        <v/>
      </c>
    </row>
    <row r="1310">
      <c r="A1310">
        <f>IF(Crawl!A1309="","",Crawl!A1309)</f>
        <v/>
      </c>
      <c r="B1310">
        <f>IF(A1310="","",Crawl!EC1309)</f>
        <v/>
      </c>
      <c r="C1310">
        <f>IF(A1310="","",IFERROR(INDEX(Crawl!$A1309:$DZ1309,1,Rules!$H$6),""))</f>
        <v/>
      </c>
      <c r="D1310">
        <f>IF(A1310="","",IFERROR(INDEX(Crawl!$A1309:$DZ1309,1,Rules!$H$7),"")&amp;"")</f>
        <v/>
      </c>
      <c r="E1310">
        <f>IF(A1310="","",IFERROR(INDEX(Crawl!$A1309:$DZ1309,1,Rules!$H$8),"")&amp;"")</f>
        <v/>
      </c>
      <c r="F1310">
        <f>IF(A1310="","",IFERROR(INDEX(Crawl!$A1309:$DZ1309,1,Rules!$H$9),""))</f>
        <v/>
      </c>
      <c r="G1310">
        <f>IF(A1310="","",IFERROR(INDEX(Crawl!$A1309:$DZ1309,1,Rules!$H$10),""))</f>
        <v/>
      </c>
      <c r="H1310">
        <f>IF(A1310="","",IFERROR(INDEX(Crawl!$A1309:$DZ1309,1,Rules!$H$12),""))</f>
        <v/>
      </c>
      <c r="I1310">
        <f>IF(A1310="","",IF(AND(N(H1310)&gt;0,IFERROR(INDEX(Crawl!$A1309:$DZ1309,1,Rules!$H$11),"")&amp;""&lt;&gt;""),IFERROR(INDEX(Crawl!$A1309:$DZ1309,1,Rules!$H$11),"")&amp;"",IF(AND(ISNUMBER(J1310),N(J1310)&gt;=Rules!$B$12,IFERROR(INDEX(Crawl!$A1309:$DZ1309,1,Rules!$H$13),"")&amp;""&lt;&gt;""),IFERROR(INDEX(Crawl!$A1309:$DZ1309,1,Rules!$H$13),"")&amp;"","")))</f>
        <v/>
      </c>
      <c r="J1310" s="19">
        <f>IF(A1310="","",IF(IFERROR(INDEX(Crawl!$A1309:$DZ1309,1,Rules!$H$14),"")&amp;""="","",IFERROR(INDEX(Crawl!$A1309:$DZ1309,1,Rules!$H$14),"")))</f>
        <v/>
      </c>
      <c r="K1310">
        <f>IF(A1310="","",IFERROR(SUMIFS('GSC current'!$J$2:$J$2001,'GSC current'!$I$2:$I$2001,B1310),0))</f>
        <v/>
      </c>
      <c r="L1310">
        <f>IF(A1310="","",IFERROR(SUMIFS('GSC current'!$K$2:$K$2001,'GSC current'!$I$2:$I$2001,B1310),0))</f>
        <v/>
      </c>
      <c r="M1310" s="20">
        <f>IF(A1310="","",IF(N(L1310)&gt;0,K1310/L1310,""))</f>
        <v/>
      </c>
      <c r="N1310" s="21">
        <f>IF(A1310="","",IF(N(L1310)&gt;0,SUMIFS('GSC current'!$L$2:$L$2001,'GSC current'!$I$2:$I$2001,B1310)/L1310,""))</f>
        <v/>
      </c>
      <c r="O1310">
        <f>IF(A1310="","",IFERROR(SUMIFS('GSC previous'!$J$2:$J$2001,'GSC previous'!$I$2:$I$2001,B1310),0))</f>
        <v/>
      </c>
      <c r="P1310" s="22">
        <f>IF(A1310="","",IF(N(O1310)&gt;0,(K1310-O1310)/O1310,""))</f>
        <v/>
      </c>
      <c r="Q1310">
        <f>IF(A1310="","",IFERROR(SUMIFS(GA4!$P$2:$P$2001,GA4!$O$2:$O$2001,B1310),0))</f>
        <v/>
      </c>
      <c r="R1310" s="23">
        <f>IF(A1310="","",IF(N(Q1310)&gt;0,SUMIFS(GA4!$Q$2:$Q$2001,GA4!$O$2:$O$2001,B1310)/Q1310,""))</f>
        <v/>
      </c>
      <c r="S1310">
        <f>IF(A1310="","",IFERROR(SUMIFS(GA4!$R$2:$R$2001,GA4!$O$2:$O$2001,B1310),0))</f>
        <v/>
      </c>
      <c r="T1310">
        <f>IF(A1310="","",IF(AND(ISNUMBER(F1310),LEFT(C1310&amp;"",1)="2"),IF(F1310&lt;Rules!$B$9,"Yes","No"),"No"))</f>
        <v/>
      </c>
      <c r="U1310">
        <f>IF(A1310="","",IF(AND(N(O1310)&gt;=Rules!$B$8,ISNUMBER(P1310)),IF(P1310&lt;=-Rules!$B$7,"Yes","No"),"No"))</f>
        <v/>
      </c>
      <c r="V1310">
        <f>IF(A1310="","",IF(AND(N(L1310)&gt;=Rules!$B$6,ISNUMBER(N1310)),IF(AND(N1310&gt;=Rules!$B$10,N1310&lt;=Rules!$B$11),"Yes","No"),"No"))</f>
        <v/>
      </c>
      <c r="W1310">
        <f>IF(A1310="","",IF(I1310&lt;&gt;"","Yes","No"))</f>
        <v/>
      </c>
      <c r="X1310">
        <f>IF(I1310="","",IF(SUMIFS($K$3:$K$2002,$A$3:$A$2002,SUBSTITUTE(SUBSTITUTE(I1310,"?","~?"),"*","~*"))&gt;N(K1310),"Yes","No"))</f>
        <v/>
      </c>
      <c r="Y1310">
        <f>IF(A1310="","",IF(N(S1310)&gt;0,"Yes","No"))</f>
        <v/>
      </c>
      <c r="Z1310">
        <f>IF(A1310="","",IF(AND(N(K1310)&lt;Rules!$B$5,N(L1310)&lt;Rules!$B$6,N(Q1310)&lt;Rules!$B$13,Y1310="No"),"Yes","No"))</f>
        <v/>
      </c>
      <c r="AA1310">
        <f>IF(A1310="","",IF(LEFT(C1310&amp;"",1)="3","Redirect",IF(OR(LEFT(C1310&amp;"",1)="4",LEFT(C1310&amp;"",1)="5"),IF(OR(N(K1310)&gt;0,N(AC1310)&gt;=Rules!$B$14),"Redirect","Prune"),IF(D1310="Non-Indexable","Keep",IF(AND(W1310="Yes",X1310="Yes",Y1310="No"),"Merge",IF(OR(U1310="Yes",V1310="Yes",AND(T1310="Yes",N(L1310)&gt;=Rules!$B$6)),"Update",IF(Z1310="Yes",IF(N(AC1310)&gt;=Rules!$B$14,"Redirect","Prune"),"Keep")))))))</f>
        <v/>
      </c>
      <c r="AB1310">
        <f>IF(A1310="","",IF(LEFT(C1310&amp;"",1)="3","Already redirects ("&amp;C1310&amp;"). Update internal links to point at the final URL.",IF(OR(LEFT(C1310&amp;"",1)="4",LEFT(C1310&amp;"",1)="5"),IF(AA1310="Redirect","Returns "&amp;C1310&amp;" but still has "&amp;N(K1310)&amp;" clicks and "&amp;N(AC1310)&amp;" referring domains. 301 it to the closest live page.","Returns "&amp;C1310&amp;" with no clicks or links. Remove internal links and let it 404 or 410."),IF(D1310="Non-Indexable","Non-indexable ("&amp;E1310&amp;"). Keep if that is intentional; otherwise fix the canonical or noindex.",IF(AA1310="Merge","Overlaps with "&amp;I1310&amp;IF(N(J1310)&gt;0," (similarity "&amp;TEXT(J1310,"0.00")&amp;")","")&amp;", which gets more clicks. Merge the useful parts into it and 301 this URL.",IF(AA1310="Update",MID(IF(U1310="Yes","; Clicks down "&amp;TEXT(-P1310,"0%")&amp;" on the previous period","")&amp;IF(V1310="Yes","; Average position "&amp;TEXT(N1310,"0.0")&amp;" on "&amp;TEXT(L1310,"#,##0")&amp;" impressions (striking distance)","")&amp;IF(AND(T1310="Yes",N(L1310)&gt;=Rules!$B$6),"; Thin ("&amp;F1310&amp;" words) but has search demand",""),3,400),IF(AA1310="Prune","Low value: "&amp;N(K1310)&amp;" clicks, "&amp;N(L1310)&amp;" impressions, "&amp;N(Q1310)&amp;" sessions, no key events. Remove or noindex it and update internal links.",IF(AA1310="Redirect","Low value but "&amp;N(AC1310)&amp;" referring domains. 301 it to the closest relevant page to keep those links.",IF(AND(Z1310="No",Y1310="Yes",N(K1310)&lt;Rules!$B$5),"Low search traffic but it converts (key events: "&amp;S1310&amp;"). Keep it and link to it.",IF(W1310="Yes","Stronger than the page it overlaps ("&amp;I1310&amp;"). Keep; merge that page into this one.","Healthy: "&amp;N(K1310)&amp;" clicks"&amp;IF(ISNUMBER(N1310),", average position "&amp;TEXT(N1310,"0.0"),"")&amp;". Keep and monitor."))))))))))</f>
        <v/>
      </c>
      <c r="AE1310">
        <f>IF(A1310="","",IF(AD1310&lt;&gt;"",AD1310,AA1310))</f>
        <v/>
      </c>
    </row>
    <row r="1311">
      <c r="A1311">
        <f>IF(Crawl!A1310="","",Crawl!A1310)</f>
        <v/>
      </c>
      <c r="B1311">
        <f>IF(A1311="","",Crawl!EC1310)</f>
        <v/>
      </c>
      <c r="C1311">
        <f>IF(A1311="","",IFERROR(INDEX(Crawl!$A1310:$DZ1310,1,Rules!$H$6),""))</f>
        <v/>
      </c>
      <c r="D1311">
        <f>IF(A1311="","",IFERROR(INDEX(Crawl!$A1310:$DZ1310,1,Rules!$H$7),"")&amp;"")</f>
        <v/>
      </c>
      <c r="E1311">
        <f>IF(A1311="","",IFERROR(INDEX(Crawl!$A1310:$DZ1310,1,Rules!$H$8),"")&amp;"")</f>
        <v/>
      </c>
      <c r="F1311">
        <f>IF(A1311="","",IFERROR(INDEX(Crawl!$A1310:$DZ1310,1,Rules!$H$9),""))</f>
        <v/>
      </c>
      <c r="G1311">
        <f>IF(A1311="","",IFERROR(INDEX(Crawl!$A1310:$DZ1310,1,Rules!$H$10),""))</f>
        <v/>
      </c>
      <c r="H1311">
        <f>IF(A1311="","",IFERROR(INDEX(Crawl!$A1310:$DZ1310,1,Rules!$H$12),""))</f>
        <v/>
      </c>
      <c r="I1311">
        <f>IF(A1311="","",IF(AND(N(H1311)&gt;0,IFERROR(INDEX(Crawl!$A1310:$DZ1310,1,Rules!$H$11),"")&amp;""&lt;&gt;""),IFERROR(INDEX(Crawl!$A1310:$DZ1310,1,Rules!$H$11),"")&amp;"",IF(AND(ISNUMBER(J1311),N(J1311)&gt;=Rules!$B$12,IFERROR(INDEX(Crawl!$A1310:$DZ1310,1,Rules!$H$13),"")&amp;""&lt;&gt;""),IFERROR(INDEX(Crawl!$A1310:$DZ1310,1,Rules!$H$13),"")&amp;"","")))</f>
        <v/>
      </c>
      <c r="J1311" s="19">
        <f>IF(A1311="","",IF(IFERROR(INDEX(Crawl!$A1310:$DZ1310,1,Rules!$H$14),"")&amp;""="","",IFERROR(INDEX(Crawl!$A1310:$DZ1310,1,Rules!$H$14),"")))</f>
        <v/>
      </c>
      <c r="K1311">
        <f>IF(A1311="","",IFERROR(SUMIFS('GSC current'!$J$2:$J$2001,'GSC current'!$I$2:$I$2001,B1311),0))</f>
        <v/>
      </c>
      <c r="L1311">
        <f>IF(A1311="","",IFERROR(SUMIFS('GSC current'!$K$2:$K$2001,'GSC current'!$I$2:$I$2001,B1311),0))</f>
        <v/>
      </c>
      <c r="M1311" s="20">
        <f>IF(A1311="","",IF(N(L1311)&gt;0,K1311/L1311,""))</f>
        <v/>
      </c>
      <c r="N1311" s="21">
        <f>IF(A1311="","",IF(N(L1311)&gt;0,SUMIFS('GSC current'!$L$2:$L$2001,'GSC current'!$I$2:$I$2001,B1311)/L1311,""))</f>
        <v/>
      </c>
      <c r="O1311">
        <f>IF(A1311="","",IFERROR(SUMIFS('GSC previous'!$J$2:$J$2001,'GSC previous'!$I$2:$I$2001,B1311),0))</f>
        <v/>
      </c>
      <c r="P1311" s="22">
        <f>IF(A1311="","",IF(N(O1311)&gt;0,(K1311-O1311)/O1311,""))</f>
        <v/>
      </c>
      <c r="Q1311">
        <f>IF(A1311="","",IFERROR(SUMIFS(GA4!$P$2:$P$2001,GA4!$O$2:$O$2001,B1311),0))</f>
        <v/>
      </c>
      <c r="R1311" s="23">
        <f>IF(A1311="","",IF(N(Q1311)&gt;0,SUMIFS(GA4!$Q$2:$Q$2001,GA4!$O$2:$O$2001,B1311)/Q1311,""))</f>
        <v/>
      </c>
      <c r="S1311">
        <f>IF(A1311="","",IFERROR(SUMIFS(GA4!$R$2:$R$2001,GA4!$O$2:$O$2001,B1311),0))</f>
        <v/>
      </c>
      <c r="T1311">
        <f>IF(A1311="","",IF(AND(ISNUMBER(F1311),LEFT(C1311&amp;"",1)="2"),IF(F1311&lt;Rules!$B$9,"Yes","No"),"No"))</f>
        <v/>
      </c>
      <c r="U1311">
        <f>IF(A1311="","",IF(AND(N(O1311)&gt;=Rules!$B$8,ISNUMBER(P1311)),IF(P1311&lt;=-Rules!$B$7,"Yes","No"),"No"))</f>
        <v/>
      </c>
      <c r="V1311">
        <f>IF(A1311="","",IF(AND(N(L1311)&gt;=Rules!$B$6,ISNUMBER(N1311)),IF(AND(N1311&gt;=Rules!$B$10,N1311&lt;=Rules!$B$11),"Yes","No"),"No"))</f>
        <v/>
      </c>
      <c r="W1311">
        <f>IF(A1311="","",IF(I1311&lt;&gt;"","Yes","No"))</f>
        <v/>
      </c>
      <c r="X1311">
        <f>IF(I1311="","",IF(SUMIFS($K$3:$K$2002,$A$3:$A$2002,SUBSTITUTE(SUBSTITUTE(I1311,"?","~?"),"*","~*"))&gt;N(K1311),"Yes","No"))</f>
        <v/>
      </c>
      <c r="Y1311">
        <f>IF(A1311="","",IF(N(S1311)&gt;0,"Yes","No"))</f>
        <v/>
      </c>
      <c r="Z1311">
        <f>IF(A1311="","",IF(AND(N(K1311)&lt;Rules!$B$5,N(L1311)&lt;Rules!$B$6,N(Q1311)&lt;Rules!$B$13,Y1311="No"),"Yes","No"))</f>
        <v/>
      </c>
      <c r="AA1311">
        <f>IF(A1311="","",IF(LEFT(C1311&amp;"",1)="3","Redirect",IF(OR(LEFT(C1311&amp;"",1)="4",LEFT(C1311&amp;"",1)="5"),IF(OR(N(K1311)&gt;0,N(AC1311)&gt;=Rules!$B$14),"Redirect","Prune"),IF(D1311="Non-Indexable","Keep",IF(AND(W1311="Yes",X1311="Yes",Y1311="No"),"Merge",IF(OR(U1311="Yes",V1311="Yes",AND(T1311="Yes",N(L1311)&gt;=Rules!$B$6)),"Update",IF(Z1311="Yes",IF(N(AC1311)&gt;=Rules!$B$14,"Redirect","Prune"),"Keep")))))))</f>
        <v/>
      </c>
      <c r="AB1311">
        <f>IF(A1311="","",IF(LEFT(C1311&amp;"",1)="3","Already redirects ("&amp;C1311&amp;"). Update internal links to point at the final URL.",IF(OR(LEFT(C1311&amp;"",1)="4",LEFT(C1311&amp;"",1)="5"),IF(AA1311="Redirect","Returns "&amp;C1311&amp;" but still has "&amp;N(K1311)&amp;" clicks and "&amp;N(AC1311)&amp;" referring domains. 301 it to the closest live page.","Returns "&amp;C1311&amp;" with no clicks or links. Remove internal links and let it 404 or 410."),IF(D1311="Non-Indexable","Non-indexable ("&amp;E1311&amp;"). Keep if that is intentional; otherwise fix the canonical or noindex.",IF(AA1311="Merge","Overlaps with "&amp;I1311&amp;IF(N(J1311)&gt;0," (similarity "&amp;TEXT(J1311,"0.00")&amp;")","")&amp;", which gets more clicks. Merge the useful parts into it and 301 this URL.",IF(AA1311="Update",MID(IF(U1311="Yes","; Clicks down "&amp;TEXT(-P1311,"0%")&amp;" on the previous period","")&amp;IF(V1311="Yes","; Average position "&amp;TEXT(N1311,"0.0")&amp;" on "&amp;TEXT(L1311,"#,##0")&amp;" impressions (striking distance)","")&amp;IF(AND(T1311="Yes",N(L1311)&gt;=Rules!$B$6),"; Thin ("&amp;F1311&amp;" words) but has search demand",""),3,400),IF(AA1311="Prune","Low value: "&amp;N(K1311)&amp;" clicks, "&amp;N(L1311)&amp;" impressions, "&amp;N(Q1311)&amp;" sessions, no key events. Remove or noindex it and update internal links.",IF(AA1311="Redirect","Low value but "&amp;N(AC1311)&amp;" referring domains. 301 it to the closest relevant page to keep those links.",IF(AND(Z1311="No",Y1311="Yes",N(K1311)&lt;Rules!$B$5),"Low search traffic but it converts (key events: "&amp;S1311&amp;"). Keep it and link to it.",IF(W1311="Yes","Stronger than the page it overlaps ("&amp;I1311&amp;"). Keep; merge that page into this one.","Healthy: "&amp;N(K1311)&amp;" clicks"&amp;IF(ISNUMBER(N1311),", average position "&amp;TEXT(N1311,"0.0"),"")&amp;". Keep and monitor."))))))))))</f>
        <v/>
      </c>
      <c r="AE1311">
        <f>IF(A1311="","",IF(AD1311&lt;&gt;"",AD1311,AA1311))</f>
        <v/>
      </c>
    </row>
    <row r="1312">
      <c r="A1312">
        <f>IF(Crawl!A1311="","",Crawl!A1311)</f>
        <v/>
      </c>
      <c r="B1312">
        <f>IF(A1312="","",Crawl!EC1311)</f>
        <v/>
      </c>
      <c r="C1312">
        <f>IF(A1312="","",IFERROR(INDEX(Crawl!$A1311:$DZ1311,1,Rules!$H$6),""))</f>
        <v/>
      </c>
      <c r="D1312">
        <f>IF(A1312="","",IFERROR(INDEX(Crawl!$A1311:$DZ1311,1,Rules!$H$7),"")&amp;"")</f>
        <v/>
      </c>
      <c r="E1312">
        <f>IF(A1312="","",IFERROR(INDEX(Crawl!$A1311:$DZ1311,1,Rules!$H$8),"")&amp;"")</f>
        <v/>
      </c>
      <c r="F1312">
        <f>IF(A1312="","",IFERROR(INDEX(Crawl!$A1311:$DZ1311,1,Rules!$H$9),""))</f>
        <v/>
      </c>
      <c r="G1312">
        <f>IF(A1312="","",IFERROR(INDEX(Crawl!$A1311:$DZ1311,1,Rules!$H$10),""))</f>
        <v/>
      </c>
      <c r="H1312">
        <f>IF(A1312="","",IFERROR(INDEX(Crawl!$A1311:$DZ1311,1,Rules!$H$12),""))</f>
        <v/>
      </c>
      <c r="I1312">
        <f>IF(A1312="","",IF(AND(N(H1312)&gt;0,IFERROR(INDEX(Crawl!$A1311:$DZ1311,1,Rules!$H$11),"")&amp;""&lt;&gt;""),IFERROR(INDEX(Crawl!$A1311:$DZ1311,1,Rules!$H$11),"")&amp;"",IF(AND(ISNUMBER(J1312),N(J1312)&gt;=Rules!$B$12,IFERROR(INDEX(Crawl!$A1311:$DZ1311,1,Rules!$H$13),"")&amp;""&lt;&gt;""),IFERROR(INDEX(Crawl!$A1311:$DZ1311,1,Rules!$H$13),"")&amp;"","")))</f>
        <v/>
      </c>
      <c r="J1312" s="19">
        <f>IF(A1312="","",IF(IFERROR(INDEX(Crawl!$A1311:$DZ1311,1,Rules!$H$14),"")&amp;""="","",IFERROR(INDEX(Crawl!$A1311:$DZ1311,1,Rules!$H$14),"")))</f>
        <v/>
      </c>
      <c r="K1312">
        <f>IF(A1312="","",IFERROR(SUMIFS('GSC current'!$J$2:$J$2001,'GSC current'!$I$2:$I$2001,B1312),0))</f>
        <v/>
      </c>
      <c r="L1312">
        <f>IF(A1312="","",IFERROR(SUMIFS('GSC current'!$K$2:$K$2001,'GSC current'!$I$2:$I$2001,B1312),0))</f>
        <v/>
      </c>
      <c r="M1312" s="20">
        <f>IF(A1312="","",IF(N(L1312)&gt;0,K1312/L1312,""))</f>
        <v/>
      </c>
      <c r="N1312" s="21">
        <f>IF(A1312="","",IF(N(L1312)&gt;0,SUMIFS('GSC current'!$L$2:$L$2001,'GSC current'!$I$2:$I$2001,B1312)/L1312,""))</f>
        <v/>
      </c>
      <c r="O1312">
        <f>IF(A1312="","",IFERROR(SUMIFS('GSC previous'!$J$2:$J$2001,'GSC previous'!$I$2:$I$2001,B1312),0))</f>
        <v/>
      </c>
      <c r="P1312" s="22">
        <f>IF(A1312="","",IF(N(O1312)&gt;0,(K1312-O1312)/O1312,""))</f>
        <v/>
      </c>
      <c r="Q1312">
        <f>IF(A1312="","",IFERROR(SUMIFS(GA4!$P$2:$P$2001,GA4!$O$2:$O$2001,B1312),0))</f>
        <v/>
      </c>
      <c r="R1312" s="23">
        <f>IF(A1312="","",IF(N(Q1312)&gt;0,SUMIFS(GA4!$Q$2:$Q$2001,GA4!$O$2:$O$2001,B1312)/Q1312,""))</f>
        <v/>
      </c>
      <c r="S1312">
        <f>IF(A1312="","",IFERROR(SUMIFS(GA4!$R$2:$R$2001,GA4!$O$2:$O$2001,B1312),0))</f>
        <v/>
      </c>
      <c r="T1312">
        <f>IF(A1312="","",IF(AND(ISNUMBER(F1312),LEFT(C1312&amp;"",1)="2"),IF(F1312&lt;Rules!$B$9,"Yes","No"),"No"))</f>
        <v/>
      </c>
      <c r="U1312">
        <f>IF(A1312="","",IF(AND(N(O1312)&gt;=Rules!$B$8,ISNUMBER(P1312)),IF(P1312&lt;=-Rules!$B$7,"Yes","No"),"No"))</f>
        <v/>
      </c>
      <c r="V1312">
        <f>IF(A1312="","",IF(AND(N(L1312)&gt;=Rules!$B$6,ISNUMBER(N1312)),IF(AND(N1312&gt;=Rules!$B$10,N1312&lt;=Rules!$B$11),"Yes","No"),"No"))</f>
        <v/>
      </c>
      <c r="W1312">
        <f>IF(A1312="","",IF(I1312&lt;&gt;"","Yes","No"))</f>
        <v/>
      </c>
      <c r="X1312">
        <f>IF(I1312="","",IF(SUMIFS($K$3:$K$2002,$A$3:$A$2002,SUBSTITUTE(SUBSTITUTE(I1312,"?","~?"),"*","~*"))&gt;N(K1312),"Yes","No"))</f>
        <v/>
      </c>
      <c r="Y1312">
        <f>IF(A1312="","",IF(N(S1312)&gt;0,"Yes","No"))</f>
        <v/>
      </c>
      <c r="Z1312">
        <f>IF(A1312="","",IF(AND(N(K1312)&lt;Rules!$B$5,N(L1312)&lt;Rules!$B$6,N(Q1312)&lt;Rules!$B$13,Y1312="No"),"Yes","No"))</f>
        <v/>
      </c>
      <c r="AA1312">
        <f>IF(A1312="","",IF(LEFT(C1312&amp;"",1)="3","Redirect",IF(OR(LEFT(C1312&amp;"",1)="4",LEFT(C1312&amp;"",1)="5"),IF(OR(N(K1312)&gt;0,N(AC1312)&gt;=Rules!$B$14),"Redirect","Prune"),IF(D1312="Non-Indexable","Keep",IF(AND(W1312="Yes",X1312="Yes",Y1312="No"),"Merge",IF(OR(U1312="Yes",V1312="Yes",AND(T1312="Yes",N(L1312)&gt;=Rules!$B$6)),"Update",IF(Z1312="Yes",IF(N(AC1312)&gt;=Rules!$B$14,"Redirect","Prune"),"Keep")))))))</f>
        <v/>
      </c>
      <c r="AB1312">
        <f>IF(A1312="","",IF(LEFT(C1312&amp;"",1)="3","Already redirects ("&amp;C1312&amp;"). Update internal links to point at the final URL.",IF(OR(LEFT(C1312&amp;"",1)="4",LEFT(C1312&amp;"",1)="5"),IF(AA1312="Redirect","Returns "&amp;C1312&amp;" but still has "&amp;N(K1312)&amp;" clicks and "&amp;N(AC1312)&amp;" referring domains. 301 it to the closest live page.","Returns "&amp;C1312&amp;" with no clicks or links. Remove internal links and let it 404 or 410."),IF(D1312="Non-Indexable","Non-indexable ("&amp;E1312&amp;"). Keep if that is intentional; otherwise fix the canonical or noindex.",IF(AA1312="Merge","Overlaps with "&amp;I1312&amp;IF(N(J1312)&gt;0," (similarity "&amp;TEXT(J1312,"0.00")&amp;")","")&amp;", which gets more clicks. Merge the useful parts into it and 301 this URL.",IF(AA1312="Update",MID(IF(U1312="Yes","; Clicks down "&amp;TEXT(-P1312,"0%")&amp;" on the previous period","")&amp;IF(V1312="Yes","; Average position "&amp;TEXT(N1312,"0.0")&amp;" on "&amp;TEXT(L1312,"#,##0")&amp;" impressions (striking distance)","")&amp;IF(AND(T1312="Yes",N(L1312)&gt;=Rules!$B$6),"; Thin ("&amp;F1312&amp;" words) but has search demand",""),3,400),IF(AA1312="Prune","Low value: "&amp;N(K1312)&amp;" clicks, "&amp;N(L1312)&amp;" impressions, "&amp;N(Q1312)&amp;" sessions, no key events. Remove or noindex it and update internal links.",IF(AA1312="Redirect","Low value but "&amp;N(AC1312)&amp;" referring domains. 301 it to the closest relevant page to keep those links.",IF(AND(Z1312="No",Y1312="Yes",N(K1312)&lt;Rules!$B$5),"Low search traffic but it converts (key events: "&amp;S1312&amp;"). Keep it and link to it.",IF(W1312="Yes","Stronger than the page it overlaps ("&amp;I1312&amp;"). Keep; merge that page into this one.","Healthy: "&amp;N(K1312)&amp;" clicks"&amp;IF(ISNUMBER(N1312),", average position "&amp;TEXT(N1312,"0.0"),"")&amp;". Keep and monitor."))))))))))</f>
        <v/>
      </c>
      <c r="AE1312">
        <f>IF(A1312="","",IF(AD1312&lt;&gt;"",AD1312,AA1312))</f>
        <v/>
      </c>
    </row>
    <row r="1313">
      <c r="A1313">
        <f>IF(Crawl!A1312="","",Crawl!A1312)</f>
        <v/>
      </c>
      <c r="B1313">
        <f>IF(A1313="","",Crawl!EC1312)</f>
        <v/>
      </c>
      <c r="C1313">
        <f>IF(A1313="","",IFERROR(INDEX(Crawl!$A1312:$DZ1312,1,Rules!$H$6),""))</f>
        <v/>
      </c>
      <c r="D1313">
        <f>IF(A1313="","",IFERROR(INDEX(Crawl!$A1312:$DZ1312,1,Rules!$H$7),"")&amp;"")</f>
        <v/>
      </c>
      <c r="E1313">
        <f>IF(A1313="","",IFERROR(INDEX(Crawl!$A1312:$DZ1312,1,Rules!$H$8),"")&amp;"")</f>
        <v/>
      </c>
      <c r="F1313">
        <f>IF(A1313="","",IFERROR(INDEX(Crawl!$A1312:$DZ1312,1,Rules!$H$9),""))</f>
        <v/>
      </c>
      <c r="G1313">
        <f>IF(A1313="","",IFERROR(INDEX(Crawl!$A1312:$DZ1312,1,Rules!$H$10),""))</f>
        <v/>
      </c>
      <c r="H1313">
        <f>IF(A1313="","",IFERROR(INDEX(Crawl!$A1312:$DZ1312,1,Rules!$H$12),""))</f>
        <v/>
      </c>
      <c r="I1313">
        <f>IF(A1313="","",IF(AND(N(H1313)&gt;0,IFERROR(INDEX(Crawl!$A1312:$DZ1312,1,Rules!$H$11),"")&amp;""&lt;&gt;""),IFERROR(INDEX(Crawl!$A1312:$DZ1312,1,Rules!$H$11),"")&amp;"",IF(AND(ISNUMBER(J1313),N(J1313)&gt;=Rules!$B$12,IFERROR(INDEX(Crawl!$A1312:$DZ1312,1,Rules!$H$13),"")&amp;""&lt;&gt;""),IFERROR(INDEX(Crawl!$A1312:$DZ1312,1,Rules!$H$13),"")&amp;"","")))</f>
        <v/>
      </c>
      <c r="J1313" s="19">
        <f>IF(A1313="","",IF(IFERROR(INDEX(Crawl!$A1312:$DZ1312,1,Rules!$H$14),"")&amp;""="","",IFERROR(INDEX(Crawl!$A1312:$DZ1312,1,Rules!$H$14),"")))</f>
        <v/>
      </c>
      <c r="K1313">
        <f>IF(A1313="","",IFERROR(SUMIFS('GSC current'!$J$2:$J$2001,'GSC current'!$I$2:$I$2001,B1313),0))</f>
        <v/>
      </c>
      <c r="L1313">
        <f>IF(A1313="","",IFERROR(SUMIFS('GSC current'!$K$2:$K$2001,'GSC current'!$I$2:$I$2001,B1313),0))</f>
        <v/>
      </c>
      <c r="M1313" s="20">
        <f>IF(A1313="","",IF(N(L1313)&gt;0,K1313/L1313,""))</f>
        <v/>
      </c>
      <c r="N1313" s="21">
        <f>IF(A1313="","",IF(N(L1313)&gt;0,SUMIFS('GSC current'!$L$2:$L$2001,'GSC current'!$I$2:$I$2001,B1313)/L1313,""))</f>
        <v/>
      </c>
      <c r="O1313">
        <f>IF(A1313="","",IFERROR(SUMIFS('GSC previous'!$J$2:$J$2001,'GSC previous'!$I$2:$I$2001,B1313),0))</f>
        <v/>
      </c>
      <c r="P1313" s="22">
        <f>IF(A1313="","",IF(N(O1313)&gt;0,(K1313-O1313)/O1313,""))</f>
        <v/>
      </c>
      <c r="Q1313">
        <f>IF(A1313="","",IFERROR(SUMIFS(GA4!$P$2:$P$2001,GA4!$O$2:$O$2001,B1313),0))</f>
        <v/>
      </c>
      <c r="R1313" s="23">
        <f>IF(A1313="","",IF(N(Q1313)&gt;0,SUMIFS(GA4!$Q$2:$Q$2001,GA4!$O$2:$O$2001,B1313)/Q1313,""))</f>
        <v/>
      </c>
      <c r="S1313">
        <f>IF(A1313="","",IFERROR(SUMIFS(GA4!$R$2:$R$2001,GA4!$O$2:$O$2001,B1313),0))</f>
        <v/>
      </c>
      <c r="T1313">
        <f>IF(A1313="","",IF(AND(ISNUMBER(F1313),LEFT(C1313&amp;"",1)="2"),IF(F1313&lt;Rules!$B$9,"Yes","No"),"No"))</f>
        <v/>
      </c>
      <c r="U1313">
        <f>IF(A1313="","",IF(AND(N(O1313)&gt;=Rules!$B$8,ISNUMBER(P1313)),IF(P1313&lt;=-Rules!$B$7,"Yes","No"),"No"))</f>
        <v/>
      </c>
      <c r="V1313">
        <f>IF(A1313="","",IF(AND(N(L1313)&gt;=Rules!$B$6,ISNUMBER(N1313)),IF(AND(N1313&gt;=Rules!$B$10,N1313&lt;=Rules!$B$11),"Yes","No"),"No"))</f>
        <v/>
      </c>
      <c r="W1313">
        <f>IF(A1313="","",IF(I1313&lt;&gt;"","Yes","No"))</f>
        <v/>
      </c>
      <c r="X1313">
        <f>IF(I1313="","",IF(SUMIFS($K$3:$K$2002,$A$3:$A$2002,SUBSTITUTE(SUBSTITUTE(I1313,"?","~?"),"*","~*"))&gt;N(K1313),"Yes","No"))</f>
        <v/>
      </c>
      <c r="Y1313">
        <f>IF(A1313="","",IF(N(S1313)&gt;0,"Yes","No"))</f>
        <v/>
      </c>
      <c r="Z1313">
        <f>IF(A1313="","",IF(AND(N(K1313)&lt;Rules!$B$5,N(L1313)&lt;Rules!$B$6,N(Q1313)&lt;Rules!$B$13,Y1313="No"),"Yes","No"))</f>
        <v/>
      </c>
      <c r="AA1313">
        <f>IF(A1313="","",IF(LEFT(C1313&amp;"",1)="3","Redirect",IF(OR(LEFT(C1313&amp;"",1)="4",LEFT(C1313&amp;"",1)="5"),IF(OR(N(K1313)&gt;0,N(AC1313)&gt;=Rules!$B$14),"Redirect","Prune"),IF(D1313="Non-Indexable","Keep",IF(AND(W1313="Yes",X1313="Yes",Y1313="No"),"Merge",IF(OR(U1313="Yes",V1313="Yes",AND(T1313="Yes",N(L1313)&gt;=Rules!$B$6)),"Update",IF(Z1313="Yes",IF(N(AC1313)&gt;=Rules!$B$14,"Redirect","Prune"),"Keep")))))))</f>
        <v/>
      </c>
      <c r="AB1313">
        <f>IF(A1313="","",IF(LEFT(C1313&amp;"",1)="3","Already redirects ("&amp;C1313&amp;"). Update internal links to point at the final URL.",IF(OR(LEFT(C1313&amp;"",1)="4",LEFT(C1313&amp;"",1)="5"),IF(AA1313="Redirect","Returns "&amp;C1313&amp;" but still has "&amp;N(K1313)&amp;" clicks and "&amp;N(AC1313)&amp;" referring domains. 301 it to the closest live page.","Returns "&amp;C1313&amp;" with no clicks or links. Remove internal links and let it 404 or 410."),IF(D1313="Non-Indexable","Non-indexable ("&amp;E1313&amp;"). Keep if that is intentional; otherwise fix the canonical or noindex.",IF(AA1313="Merge","Overlaps with "&amp;I1313&amp;IF(N(J1313)&gt;0," (similarity "&amp;TEXT(J1313,"0.00")&amp;")","")&amp;", which gets more clicks. Merge the useful parts into it and 301 this URL.",IF(AA1313="Update",MID(IF(U1313="Yes","; Clicks down "&amp;TEXT(-P1313,"0%")&amp;" on the previous period","")&amp;IF(V1313="Yes","; Average position "&amp;TEXT(N1313,"0.0")&amp;" on "&amp;TEXT(L1313,"#,##0")&amp;" impressions (striking distance)","")&amp;IF(AND(T1313="Yes",N(L1313)&gt;=Rules!$B$6),"; Thin ("&amp;F1313&amp;" words) but has search demand",""),3,400),IF(AA1313="Prune","Low value: "&amp;N(K1313)&amp;" clicks, "&amp;N(L1313)&amp;" impressions, "&amp;N(Q1313)&amp;" sessions, no key events. Remove or noindex it and update internal links.",IF(AA1313="Redirect","Low value but "&amp;N(AC1313)&amp;" referring domains. 301 it to the closest relevant page to keep those links.",IF(AND(Z1313="No",Y1313="Yes",N(K1313)&lt;Rules!$B$5),"Low search traffic but it converts (key events: "&amp;S1313&amp;"). Keep it and link to it.",IF(W1313="Yes","Stronger than the page it overlaps ("&amp;I1313&amp;"). Keep; merge that page into this one.","Healthy: "&amp;N(K1313)&amp;" clicks"&amp;IF(ISNUMBER(N1313),", average position "&amp;TEXT(N1313,"0.0"),"")&amp;". Keep and monitor."))))))))))</f>
        <v/>
      </c>
      <c r="AE1313">
        <f>IF(A1313="","",IF(AD1313&lt;&gt;"",AD1313,AA1313))</f>
        <v/>
      </c>
    </row>
    <row r="1314">
      <c r="A1314">
        <f>IF(Crawl!A1313="","",Crawl!A1313)</f>
        <v/>
      </c>
      <c r="B1314">
        <f>IF(A1314="","",Crawl!EC1313)</f>
        <v/>
      </c>
      <c r="C1314">
        <f>IF(A1314="","",IFERROR(INDEX(Crawl!$A1313:$DZ1313,1,Rules!$H$6),""))</f>
        <v/>
      </c>
      <c r="D1314">
        <f>IF(A1314="","",IFERROR(INDEX(Crawl!$A1313:$DZ1313,1,Rules!$H$7),"")&amp;"")</f>
        <v/>
      </c>
      <c r="E1314">
        <f>IF(A1314="","",IFERROR(INDEX(Crawl!$A1313:$DZ1313,1,Rules!$H$8),"")&amp;"")</f>
        <v/>
      </c>
      <c r="F1314">
        <f>IF(A1314="","",IFERROR(INDEX(Crawl!$A1313:$DZ1313,1,Rules!$H$9),""))</f>
        <v/>
      </c>
      <c r="G1314">
        <f>IF(A1314="","",IFERROR(INDEX(Crawl!$A1313:$DZ1313,1,Rules!$H$10),""))</f>
        <v/>
      </c>
      <c r="H1314">
        <f>IF(A1314="","",IFERROR(INDEX(Crawl!$A1313:$DZ1313,1,Rules!$H$12),""))</f>
        <v/>
      </c>
      <c r="I1314">
        <f>IF(A1314="","",IF(AND(N(H1314)&gt;0,IFERROR(INDEX(Crawl!$A1313:$DZ1313,1,Rules!$H$11),"")&amp;""&lt;&gt;""),IFERROR(INDEX(Crawl!$A1313:$DZ1313,1,Rules!$H$11),"")&amp;"",IF(AND(ISNUMBER(J1314),N(J1314)&gt;=Rules!$B$12,IFERROR(INDEX(Crawl!$A1313:$DZ1313,1,Rules!$H$13),"")&amp;""&lt;&gt;""),IFERROR(INDEX(Crawl!$A1313:$DZ1313,1,Rules!$H$13),"")&amp;"","")))</f>
        <v/>
      </c>
      <c r="J1314" s="19">
        <f>IF(A1314="","",IF(IFERROR(INDEX(Crawl!$A1313:$DZ1313,1,Rules!$H$14),"")&amp;""="","",IFERROR(INDEX(Crawl!$A1313:$DZ1313,1,Rules!$H$14),"")))</f>
        <v/>
      </c>
      <c r="K1314">
        <f>IF(A1314="","",IFERROR(SUMIFS('GSC current'!$J$2:$J$2001,'GSC current'!$I$2:$I$2001,B1314),0))</f>
        <v/>
      </c>
      <c r="L1314">
        <f>IF(A1314="","",IFERROR(SUMIFS('GSC current'!$K$2:$K$2001,'GSC current'!$I$2:$I$2001,B1314),0))</f>
        <v/>
      </c>
      <c r="M1314" s="20">
        <f>IF(A1314="","",IF(N(L1314)&gt;0,K1314/L1314,""))</f>
        <v/>
      </c>
      <c r="N1314" s="21">
        <f>IF(A1314="","",IF(N(L1314)&gt;0,SUMIFS('GSC current'!$L$2:$L$2001,'GSC current'!$I$2:$I$2001,B1314)/L1314,""))</f>
        <v/>
      </c>
      <c r="O1314">
        <f>IF(A1314="","",IFERROR(SUMIFS('GSC previous'!$J$2:$J$2001,'GSC previous'!$I$2:$I$2001,B1314),0))</f>
        <v/>
      </c>
      <c r="P1314" s="22">
        <f>IF(A1314="","",IF(N(O1314)&gt;0,(K1314-O1314)/O1314,""))</f>
        <v/>
      </c>
      <c r="Q1314">
        <f>IF(A1314="","",IFERROR(SUMIFS(GA4!$P$2:$P$2001,GA4!$O$2:$O$2001,B1314),0))</f>
        <v/>
      </c>
      <c r="R1314" s="23">
        <f>IF(A1314="","",IF(N(Q1314)&gt;0,SUMIFS(GA4!$Q$2:$Q$2001,GA4!$O$2:$O$2001,B1314)/Q1314,""))</f>
        <v/>
      </c>
      <c r="S1314">
        <f>IF(A1314="","",IFERROR(SUMIFS(GA4!$R$2:$R$2001,GA4!$O$2:$O$2001,B1314),0))</f>
        <v/>
      </c>
      <c r="T1314">
        <f>IF(A1314="","",IF(AND(ISNUMBER(F1314),LEFT(C1314&amp;"",1)="2"),IF(F1314&lt;Rules!$B$9,"Yes","No"),"No"))</f>
        <v/>
      </c>
      <c r="U1314">
        <f>IF(A1314="","",IF(AND(N(O1314)&gt;=Rules!$B$8,ISNUMBER(P1314)),IF(P1314&lt;=-Rules!$B$7,"Yes","No"),"No"))</f>
        <v/>
      </c>
      <c r="V1314">
        <f>IF(A1314="","",IF(AND(N(L1314)&gt;=Rules!$B$6,ISNUMBER(N1314)),IF(AND(N1314&gt;=Rules!$B$10,N1314&lt;=Rules!$B$11),"Yes","No"),"No"))</f>
        <v/>
      </c>
      <c r="W1314">
        <f>IF(A1314="","",IF(I1314&lt;&gt;"","Yes","No"))</f>
        <v/>
      </c>
      <c r="X1314">
        <f>IF(I1314="","",IF(SUMIFS($K$3:$K$2002,$A$3:$A$2002,SUBSTITUTE(SUBSTITUTE(I1314,"?","~?"),"*","~*"))&gt;N(K1314),"Yes","No"))</f>
        <v/>
      </c>
      <c r="Y1314">
        <f>IF(A1314="","",IF(N(S1314)&gt;0,"Yes","No"))</f>
        <v/>
      </c>
      <c r="Z1314">
        <f>IF(A1314="","",IF(AND(N(K1314)&lt;Rules!$B$5,N(L1314)&lt;Rules!$B$6,N(Q1314)&lt;Rules!$B$13,Y1314="No"),"Yes","No"))</f>
        <v/>
      </c>
      <c r="AA1314">
        <f>IF(A1314="","",IF(LEFT(C1314&amp;"",1)="3","Redirect",IF(OR(LEFT(C1314&amp;"",1)="4",LEFT(C1314&amp;"",1)="5"),IF(OR(N(K1314)&gt;0,N(AC1314)&gt;=Rules!$B$14),"Redirect","Prune"),IF(D1314="Non-Indexable","Keep",IF(AND(W1314="Yes",X1314="Yes",Y1314="No"),"Merge",IF(OR(U1314="Yes",V1314="Yes",AND(T1314="Yes",N(L1314)&gt;=Rules!$B$6)),"Update",IF(Z1314="Yes",IF(N(AC1314)&gt;=Rules!$B$14,"Redirect","Prune"),"Keep")))))))</f>
        <v/>
      </c>
      <c r="AB1314">
        <f>IF(A1314="","",IF(LEFT(C1314&amp;"",1)="3","Already redirects ("&amp;C1314&amp;"). Update internal links to point at the final URL.",IF(OR(LEFT(C1314&amp;"",1)="4",LEFT(C1314&amp;"",1)="5"),IF(AA1314="Redirect","Returns "&amp;C1314&amp;" but still has "&amp;N(K1314)&amp;" clicks and "&amp;N(AC1314)&amp;" referring domains. 301 it to the closest live page.","Returns "&amp;C1314&amp;" with no clicks or links. Remove internal links and let it 404 or 410."),IF(D1314="Non-Indexable","Non-indexable ("&amp;E1314&amp;"). Keep if that is intentional; otherwise fix the canonical or noindex.",IF(AA1314="Merge","Overlaps with "&amp;I1314&amp;IF(N(J1314)&gt;0," (similarity "&amp;TEXT(J1314,"0.00")&amp;")","")&amp;", which gets more clicks. Merge the useful parts into it and 301 this URL.",IF(AA1314="Update",MID(IF(U1314="Yes","; Clicks down "&amp;TEXT(-P1314,"0%")&amp;" on the previous period","")&amp;IF(V1314="Yes","; Average position "&amp;TEXT(N1314,"0.0")&amp;" on "&amp;TEXT(L1314,"#,##0")&amp;" impressions (striking distance)","")&amp;IF(AND(T1314="Yes",N(L1314)&gt;=Rules!$B$6),"; Thin ("&amp;F1314&amp;" words) but has search demand",""),3,400),IF(AA1314="Prune","Low value: "&amp;N(K1314)&amp;" clicks, "&amp;N(L1314)&amp;" impressions, "&amp;N(Q1314)&amp;" sessions, no key events. Remove or noindex it and update internal links.",IF(AA1314="Redirect","Low value but "&amp;N(AC1314)&amp;" referring domains. 301 it to the closest relevant page to keep those links.",IF(AND(Z1314="No",Y1314="Yes",N(K1314)&lt;Rules!$B$5),"Low search traffic but it converts (key events: "&amp;S1314&amp;"). Keep it and link to it.",IF(W1314="Yes","Stronger than the page it overlaps ("&amp;I1314&amp;"). Keep; merge that page into this one.","Healthy: "&amp;N(K1314)&amp;" clicks"&amp;IF(ISNUMBER(N1314),", average position "&amp;TEXT(N1314,"0.0"),"")&amp;". Keep and monitor."))))))))))</f>
        <v/>
      </c>
      <c r="AE1314">
        <f>IF(A1314="","",IF(AD1314&lt;&gt;"",AD1314,AA1314))</f>
        <v/>
      </c>
    </row>
    <row r="1315">
      <c r="A1315">
        <f>IF(Crawl!A1314="","",Crawl!A1314)</f>
        <v/>
      </c>
      <c r="B1315">
        <f>IF(A1315="","",Crawl!EC1314)</f>
        <v/>
      </c>
      <c r="C1315">
        <f>IF(A1315="","",IFERROR(INDEX(Crawl!$A1314:$DZ1314,1,Rules!$H$6),""))</f>
        <v/>
      </c>
      <c r="D1315">
        <f>IF(A1315="","",IFERROR(INDEX(Crawl!$A1314:$DZ1314,1,Rules!$H$7),"")&amp;"")</f>
        <v/>
      </c>
      <c r="E1315">
        <f>IF(A1315="","",IFERROR(INDEX(Crawl!$A1314:$DZ1314,1,Rules!$H$8),"")&amp;"")</f>
        <v/>
      </c>
      <c r="F1315">
        <f>IF(A1315="","",IFERROR(INDEX(Crawl!$A1314:$DZ1314,1,Rules!$H$9),""))</f>
        <v/>
      </c>
      <c r="G1315">
        <f>IF(A1315="","",IFERROR(INDEX(Crawl!$A1314:$DZ1314,1,Rules!$H$10),""))</f>
        <v/>
      </c>
      <c r="H1315">
        <f>IF(A1315="","",IFERROR(INDEX(Crawl!$A1314:$DZ1314,1,Rules!$H$12),""))</f>
        <v/>
      </c>
      <c r="I1315">
        <f>IF(A1315="","",IF(AND(N(H1315)&gt;0,IFERROR(INDEX(Crawl!$A1314:$DZ1314,1,Rules!$H$11),"")&amp;""&lt;&gt;""),IFERROR(INDEX(Crawl!$A1314:$DZ1314,1,Rules!$H$11),"")&amp;"",IF(AND(ISNUMBER(J1315),N(J1315)&gt;=Rules!$B$12,IFERROR(INDEX(Crawl!$A1314:$DZ1314,1,Rules!$H$13),"")&amp;""&lt;&gt;""),IFERROR(INDEX(Crawl!$A1314:$DZ1314,1,Rules!$H$13),"")&amp;"","")))</f>
        <v/>
      </c>
      <c r="J1315" s="19">
        <f>IF(A1315="","",IF(IFERROR(INDEX(Crawl!$A1314:$DZ1314,1,Rules!$H$14),"")&amp;""="","",IFERROR(INDEX(Crawl!$A1314:$DZ1314,1,Rules!$H$14),"")))</f>
        <v/>
      </c>
      <c r="K1315">
        <f>IF(A1315="","",IFERROR(SUMIFS('GSC current'!$J$2:$J$2001,'GSC current'!$I$2:$I$2001,B1315),0))</f>
        <v/>
      </c>
      <c r="L1315">
        <f>IF(A1315="","",IFERROR(SUMIFS('GSC current'!$K$2:$K$2001,'GSC current'!$I$2:$I$2001,B1315),0))</f>
        <v/>
      </c>
      <c r="M1315" s="20">
        <f>IF(A1315="","",IF(N(L1315)&gt;0,K1315/L1315,""))</f>
        <v/>
      </c>
      <c r="N1315" s="21">
        <f>IF(A1315="","",IF(N(L1315)&gt;0,SUMIFS('GSC current'!$L$2:$L$2001,'GSC current'!$I$2:$I$2001,B1315)/L1315,""))</f>
        <v/>
      </c>
      <c r="O1315">
        <f>IF(A1315="","",IFERROR(SUMIFS('GSC previous'!$J$2:$J$2001,'GSC previous'!$I$2:$I$2001,B1315),0))</f>
        <v/>
      </c>
      <c r="P1315" s="22">
        <f>IF(A1315="","",IF(N(O1315)&gt;0,(K1315-O1315)/O1315,""))</f>
        <v/>
      </c>
      <c r="Q1315">
        <f>IF(A1315="","",IFERROR(SUMIFS(GA4!$P$2:$P$2001,GA4!$O$2:$O$2001,B1315),0))</f>
        <v/>
      </c>
      <c r="R1315" s="23">
        <f>IF(A1315="","",IF(N(Q1315)&gt;0,SUMIFS(GA4!$Q$2:$Q$2001,GA4!$O$2:$O$2001,B1315)/Q1315,""))</f>
        <v/>
      </c>
      <c r="S1315">
        <f>IF(A1315="","",IFERROR(SUMIFS(GA4!$R$2:$R$2001,GA4!$O$2:$O$2001,B1315),0))</f>
        <v/>
      </c>
      <c r="T1315">
        <f>IF(A1315="","",IF(AND(ISNUMBER(F1315),LEFT(C1315&amp;"",1)="2"),IF(F1315&lt;Rules!$B$9,"Yes","No"),"No"))</f>
        <v/>
      </c>
      <c r="U1315">
        <f>IF(A1315="","",IF(AND(N(O1315)&gt;=Rules!$B$8,ISNUMBER(P1315)),IF(P1315&lt;=-Rules!$B$7,"Yes","No"),"No"))</f>
        <v/>
      </c>
      <c r="V1315">
        <f>IF(A1315="","",IF(AND(N(L1315)&gt;=Rules!$B$6,ISNUMBER(N1315)),IF(AND(N1315&gt;=Rules!$B$10,N1315&lt;=Rules!$B$11),"Yes","No"),"No"))</f>
        <v/>
      </c>
      <c r="W1315">
        <f>IF(A1315="","",IF(I1315&lt;&gt;"","Yes","No"))</f>
        <v/>
      </c>
      <c r="X1315">
        <f>IF(I1315="","",IF(SUMIFS($K$3:$K$2002,$A$3:$A$2002,SUBSTITUTE(SUBSTITUTE(I1315,"?","~?"),"*","~*"))&gt;N(K1315),"Yes","No"))</f>
        <v/>
      </c>
      <c r="Y1315">
        <f>IF(A1315="","",IF(N(S1315)&gt;0,"Yes","No"))</f>
        <v/>
      </c>
      <c r="Z1315">
        <f>IF(A1315="","",IF(AND(N(K1315)&lt;Rules!$B$5,N(L1315)&lt;Rules!$B$6,N(Q1315)&lt;Rules!$B$13,Y1315="No"),"Yes","No"))</f>
        <v/>
      </c>
      <c r="AA1315">
        <f>IF(A1315="","",IF(LEFT(C1315&amp;"",1)="3","Redirect",IF(OR(LEFT(C1315&amp;"",1)="4",LEFT(C1315&amp;"",1)="5"),IF(OR(N(K1315)&gt;0,N(AC1315)&gt;=Rules!$B$14),"Redirect","Prune"),IF(D1315="Non-Indexable","Keep",IF(AND(W1315="Yes",X1315="Yes",Y1315="No"),"Merge",IF(OR(U1315="Yes",V1315="Yes",AND(T1315="Yes",N(L1315)&gt;=Rules!$B$6)),"Update",IF(Z1315="Yes",IF(N(AC1315)&gt;=Rules!$B$14,"Redirect","Prune"),"Keep")))))))</f>
        <v/>
      </c>
      <c r="AB1315">
        <f>IF(A1315="","",IF(LEFT(C1315&amp;"",1)="3","Already redirects ("&amp;C1315&amp;"). Update internal links to point at the final URL.",IF(OR(LEFT(C1315&amp;"",1)="4",LEFT(C1315&amp;"",1)="5"),IF(AA1315="Redirect","Returns "&amp;C1315&amp;" but still has "&amp;N(K1315)&amp;" clicks and "&amp;N(AC1315)&amp;" referring domains. 301 it to the closest live page.","Returns "&amp;C1315&amp;" with no clicks or links. Remove internal links and let it 404 or 410."),IF(D1315="Non-Indexable","Non-indexable ("&amp;E1315&amp;"). Keep if that is intentional; otherwise fix the canonical or noindex.",IF(AA1315="Merge","Overlaps with "&amp;I1315&amp;IF(N(J1315)&gt;0," (similarity "&amp;TEXT(J1315,"0.00")&amp;")","")&amp;", which gets more clicks. Merge the useful parts into it and 301 this URL.",IF(AA1315="Update",MID(IF(U1315="Yes","; Clicks down "&amp;TEXT(-P1315,"0%")&amp;" on the previous period","")&amp;IF(V1315="Yes","; Average position "&amp;TEXT(N1315,"0.0")&amp;" on "&amp;TEXT(L1315,"#,##0")&amp;" impressions (striking distance)","")&amp;IF(AND(T1315="Yes",N(L1315)&gt;=Rules!$B$6),"; Thin ("&amp;F1315&amp;" words) but has search demand",""),3,400),IF(AA1315="Prune","Low value: "&amp;N(K1315)&amp;" clicks, "&amp;N(L1315)&amp;" impressions, "&amp;N(Q1315)&amp;" sessions, no key events. Remove or noindex it and update internal links.",IF(AA1315="Redirect","Low value but "&amp;N(AC1315)&amp;" referring domains. 301 it to the closest relevant page to keep those links.",IF(AND(Z1315="No",Y1315="Yes",N(K1315)&lt;Rules!$B$5),"Low search traffic but it converts (key events: "&amp;S1315&amp;"). Keep it and link to it.",IF(W1315="Yes","Stronger than the page it overlaps ("&amp;I1315&amp;"). Keep; merge that page into this one.","Healthy: "&amp;N(K1315)&amp;" clicks"&amp;IF(ISNUMBER(N1315),", average position "&amp;TEXT(N1315,"0.0"),"")&amp;". Keep and monitor."))))))))))</f>
        <v/>
      </c>
      <c r="AE1315">
        <f>IF(A1315="","",IF(AD1315&lt;&gt;"",AD1315,AA1315))</f>
        <v/>
      </c>
    </row>
    <row r="1316">
      <c r="A1316">
        <f>IF(Crawl!A1315="","",Crawl!A1315)</f>
        <v/>
      </c>
      <c r="B1316">
        <f>IF(A1316="","",Crawl!EC1315)</f>
        <v/>
      </c>
      <c r="C1316">
        <f>IF(A1316="","",IFERROR(INDEX(Crawl!$A1315:$DZ1315,1,Rules!$H$6),""))</f>
        <v/>
      </c>
      <c r="D1316">
        <f>IF(A1316="","",IFERROR(INDEX(Crawl!$A1315:$DZ1315,1,Rules!$H$7),"")&amp;"")</f>
        <v/>
      </c>
      <c r="E1316">
        <f>IF(A1316="","",IFERROR(INDEX(Crawl!$A1315:$DZ1315,1,Rules!$H$8),"")&amp;"")</f>
        <v/>
      </c>
      <c r="F1316">
        <f>IF(A1316="","",IFERROR(INDEX(Crawl!$A1315:$DZ1315,1,Rules!$H$9),""))</f>
        <v/>
      </c>
      <c r="G1316">
        <f>IF(A1316="","",IFERROR(INDEX(Crawl!$A1315:$DZ1315,1,Rules!$H$10),""))</f>
        <v/>
      </c>
      <c r="H1316">
        <f>IF(A1316="","",IFERROR(INDEX(Crawl!$A1315:$DZ1315,1,Rules!$H$12),""))</f>
        <v/>
      </c>
      <c r="I1316">
        <f>IF(A1316="","",IF(AND(N(H1316)&gt;0,IFERROR(INDEX(Crawl!$A1315:$DZ1315,1,Rules!$H$11),"")&amp;""&lt;&gt;""),IFERROR(INDEX(Crawl!$A1315:$DZ1315,1,Rules!$H$11),"")&amp;"",IF(AND(ISNUMBER(J1316),N(J1316)&gt;=Rules!$B$12,IFERROR(INDEX(Crawl!$A1315:$DZ1315,1,Rules!$H$13),"")&amp;""&lt;&gt;""),IFERROR(INDEX(Crawl!$A1315:$DZ1315,1,Rules!$H$13),"")&amp;"","")))</f>
        <v/>
      </c>
      <c r="J1316" s="19">
        <f>IF(A1316="","",IF(IFERROR(INDEX(Crawl!$A1315:$DZ1315,1,Rules!$H$14),"")&amp;""="","",IFERROR(INDEX(Crawl!$A1315:$DZ1315,1,Rules!$H$14),"")))</f>
        <v/>
      </c>
      <c r="K1316">
        <f>IF(A1316="","",IFERROR(SUMIFS('GSC current'!$J$2:$J$2001,'GSC current'!$I$2:$I$2001,B1316),0))</f>
        <v/>
      </c>
      <c r="L1316">
        <f>IF(A1316="","",IFERROR(SUMIFS('GSC current'!$K$2:$K$2001,'GSC current'!$I$2:$I$2001,B1316),0))</f>
        <v/>
      </c>
      <c r="M1316" s="20">
        <f>IF(A1316="","",IF(N(L1316)&gt;0,K1316/L1316,""))</f>
        <v/>
      </c>
      <c r="N1316" s="21">
        <f>IF(A1316="","",IF(N(L1316)&gt;0,SUMIFS('GSC current'!$L$2:$L$2001,'GSC current'!$I$2:$I$2001,B1316)/L1316,""))</f>
        <v/>
      </c>
      <c r="O1316">
        <f>IF(A1316="","",IFERROR(SUMIFS('GSC previous'!$J$2:$J$2001,'GSC previous'!$I$2:$I$2001,B1316),0))</f>
        <v/>
      </c>
      <c r="P1316" s="22">
        <f>IF(A1316="","",IF(N(O1316)&gt;0,(K1316-O1316)/O1316,""))</f>
        <v/>
      </c>
      <c r="Q1316">
        <f>IF(A1316="","",IFERROR(SUMIFS(GA4!$P$2:$P$2001,GA4!$O$2:$O$2001,B1316),0))</f>
        <v/>
      </c>
      <c r="R1316" s="23">
        <f>IF(A1316="","",IF(N(Q1316)&gt;0,SUMIFS(GA4!$Q$2:$Q$2001,GA4!$O$2:$O$2001,B1316)/Q1316,""))</f>
        <v/>
      </c>
      <c r="S1316">
        <f>IF(A1316="","",IFERROR(SUMIFS(GA4!$R$2:$R$2001,GA4!$O$2:$O$2001,B1316),0))</f>
        <v/>
      </c>
      <c r="T1316">
        <f>IF(A1316="","",IF(AND(ISNUMBER(F1316),LEFT(C1316&amp;"",1)="2"),IF(F1316&lt;Rules!$B$9,"Yes","No"),"No"))</f>
        <v/>
      </c>
      <c r="U1316">
        <f>IF(A1316="","",IF(AND(N(O1316)&gt;=Rules!$B$8,ISNUMBER(P1316)),IF(P1316&lt;=-Rules!$B$7,"Yes","No"),"No"))</f>
        <v/>
      </c>
      <c r="V1316">
        <f>IF(A1316="","",IF(AND(N(L1316)&gt;=Rules!$B$6,ISNUMBER(N1316)),IF(AND(N1316&gt;=Rules!$B$10,N1316&lt;=Rules!$B$11),"Yes","No"),"No"))</f>
        <v/>
      </c>
      <c r="W1316">
        <f>IF(A1316="","",IF(I1316&lt;&gt;"","Yes","No"))</f>
        <v/>
      </c>
      <c r="X1316">
        <f>IF(I1316="","",IF(SUMIFS($K$3:$K$2002,$A$3:$A$2002,SUBSTITUTE(SUBSTITUTE(I1316,"?","~?"),"*","~*"))&gt;N(K1316),"Yes","No"))</f>
        <v/>
      </c>
      <c r="Y1316">
        <f>IF(A1316="","",IF(N(S1316)&gt;0,"Yes","No"))</f>
        <v/>
      </c>
      <c r="Z1316">
        <f>IF(A1316="","",IF(AND(N(K1316)&lt;Rules!$B$5,N(L1316)&lt;Rules!$B$6,N(Q1316)&lt;Rules!$B$13,Y1316="No"),"Yes","No"))</f>
        <v/>
      </c>
      <c r="AA1316">
        <f>IF(A1316="","",IF(LEFT(C1316&amp;"",1)="3","Redirect",IF(OR(LEFT(C1316&amp;"",1)="4",LEFT(C1316&amp;"",1)="5"),IF(OR(N(K1316)&gt;0,N(AC1316)&gt;=Rules!$B$14),"Redirect","Prune"),IF(D1316="Non-Indexable","Keep",IF(AND(W1316="Yes",X1316="Yes",Y1316="No"),"Merge",IF(OR(U1316="Yes",V1316="Yes",AND(T1316="Yes",N(L1316)&gt;=Rules!$B$6)),"Update",IF(Z1316="Yes",IF(N(AC1316)&gt;=Rules!$B$14,"Redirect","Prune"),"Keep")))))))</f>
        <v/>
      </c>
      <c r="AB1316">
        <f>IF(A1316="","",IF(LEFT(C1316&amp;"",1)="3","Already redirects ("&amp;C1316&amp;"). Update internal links to point at the final URL.",IF(OR(LEFT(C1316&amp;"",1)="4",LEFT(C1316&amp;"",1)="5"),IF(AA1316="Redirect","Returns "&amp;C1316&amp;" but still has "&amp;N(K1316)&amp;" clicks and "&amp;N(AC1316)&amp;" referring domains. 301 it to the closest live page.","Returns "&amp;C1316&amp;" with no clicks or links. Remove internal links and let it 404 or 410."),IF(D1316="Non-Indexable","Non-indexable ("&amp;E1316&amp;"). Keep if that is intentional; otherwise fix the canonical or noindex.",IF(AA1316="Merge","Overlaps with "&amp;I1316&amp;IF(N(J1316)&gt;0," (similarity "&amp;TEXT(J1316,"0.00")&amp;")","")&amp;", which gets more clicks. Merge the useful parts into it and 301 this URL.",IF(AA1316="Update",MID(IF(U1316="Yes","; Clicks down "&amp;TEXT(-P1316,"0%")&amp;" on the previous period","")&amp;IF(V1316="Yes","; Average position "&amp;TEXT(N1316,"0.0")&amp;" on "&amp;TEXT(L1316,"#,##0")&amp;" impressions (striking distance)","")&amp;IF(AND(T1316="Yes",N(L1316)&gt;=Rules!$B$6),"; Thin ("&amp;F1316&amp;" words) but has search demand",""),3,400),IF(AA1316="Prune","Low value: "&amp;N(K1316)&amp;" clicks, "&amp;N(L1316)&amp;" impressions, "&amp;N(Q1316)&amp;" sessions, no key events. Remove or noindex it and update internal links.",IF(AA1316="Redirect","Low value but "&amp;N(AC1316)&amp;" referring domains. 301 it to the closest relevant page to keep those links.",IF(AND(Z1316="No",Y1316="Yes",N(K1316)&lt;Rules!$B$5),"Low search traffic but it converts (key events: "&amp;S1316&amp;"). Keep it and link to it.",IF(W1316="Yes","Stronger than the page it overlaps ("&amp;I1316&amp;"). Keep; merge that page into this one.","Healthy: "&amp;N(K1316)&amp;" clicks"&amp;IF(ISNUMBER(N1316),", average position "&amp;TEXT(N1316,"0.0"),"")&amp;". Keep and monitor."))))))))))</f>
        <v/>
      </c>
      <c r="AE1316">
        <f>IF(A1316="","",IF(AD1316&lt;&gt;"",AD1316,AA1316))</f>
        <v/>
      </c>
    </row>
    <row r="1317">
      <c r="A1317">
        <f>IF(Crawl!A1316="","",Crawl!A1316)</f>
        <v/>
      </c>
      <c r="B1317">
        <f>IF(A1317="","",Crawl!EC1316)</f>
        <v/>
      </c>
      <c r="C1317">
        <f>IF(A1317="","",IFERROR(INDEX(Crawl!$A1316:$DZ1316,1,Rules!$H$6),""))</f>
        <v/>
      </c>
      <c r="D1317">
        <f>IF(A1317="","",IFERROR(INDEX(Crawl!$A1316:$DZ1316,1,Rules!$H$7),"")&amp;"")</f>
        <v/>
      </c>
      <c r="E1317">
        <f>IF(A1317="","",IFERROR(INDEX(Crawl!$A1316:$DZ1316,1,Rules!$H$8),"")&amp;"")</f>
        <v/>
      </c>
      <c r="F1317">
        <f>IF(A1317="","",IFERROR(INDEX(Crawl!$A1316:$DZ1316,1,Rules!$H$9),""))</f>
        <v/>
      </c>
      <c r="G1317">
        <f>IF(A1317="","",IFERROR(INDEX(Crawl!$A1316:$DZ1316,1,Rules!$H$10),""))</f>
        <v/>
      </c>
      <c r="H1317">
        <f>IF(A1317="","",IFERROR(INDEX(Crawl!$A1316:$DZ1316,1,Rules!$H$12),""))</f>
        <v/>
      </c>
      <c r="I1317">
        <f>IF(A1317="","",IF(AND(N(H1317)&gt;0,IFERROR(INDEX(Crawl!$A1316:$DZ1316,1,Rules!$H$11),"")&amp;""&lt;&gt;""),IFERROR(INDEX(Crawl!$A1316:$DZ1316,1,Rules!$H$11),"")&amp;"",IF(AND(ISNUMBER(J1317),N(J1317)&gt;=Rules!$B$12,IFERROR(INDEX(Crawl!$A1316:$DZ1316,1,Rules!$H$13),"")&amp;""&lt;&gt;""),IFERROR(INDEX(Crawl!$A1316:$DZ1316,1,Rules!$H$13),"")&amp;"","")))</f>
        <v/>
      </c>
      <c r="J1317" s="19">
        <f>IF(A1317="","",IF(IFERROR(INDEX(Crawl!$A1316:$DZ1316,1,Rules!$H$14),"")&amp;""="","",IFERROR(INDEX(Crawl!$A1316:$DZ1316,1,Rules!$H$14),"")))</f>
        <v/>
      </c>
      <c r="K1317">
        <f>IF(A1317="","",IFERROR(SUMIFS('GSC current'!$J$2:$J$2001,'GSC current'!$I$2:$I$2001,B1317),0))</f>
        <v/>
      </c>
      <c r="L1317">
        <f>IF(A1317="","",IFERROR(SUMIFS('GSC current'!$K$2:$K$2001,'GSC current'!$I$2:$I$2001,B1317),0))</f>
        <v/>
      </c>
      <c r="M1317" s="20">
        <f>IF(A1317="","",IF(N(L1317)&gt;0,K1317/L1317,""))</f>
        <v/>
      </c>
      <c r="N1317" s="21">
        <f>IF(A1317="","",IF(N(L1317)&gt;0,SUMIFS('GSC current'!$L$2:$L$2001,'GSC current'!$I$2:$I$2001,B1317)/L1317,""))</f>
        <v/>
      </c>
      <c r="O1317">
        <f>IF(A1317="","",IFERROR(SUMIFS('GSC previous'!$J$2:$J$2001,'GSC previous'!$I$2:$I$2001,B1317),0))</f>
        <v/>
      </c>
      <c r="P1317" s="22">
        <f>IF(A1317="","",IF(N(O1317)&gt;0,(K1317-O1317)/O1317,""))</f>
        <v/>
      </c>
      <c r="Q1317">
        <f>IF(A1317="","",IFERROR(SUMIFS(GA4!$P$2:$P$2001,GA4!$O$2:$O$2001,B1317),0))</f>
        <v/>
      </c>
      <c r="R1317" s="23">
        <f>IF(A1317="","",IF(N(Q1317)&gt;0,SUMIFS(GA4!$Q$2:$Q$2001,GA4!$O$2:$O$2001,B1317)/Q1317,""))</f>
        <v/>
      </c>
      <c r="S1317">
        <f>IF(A1317="","",IFERROR(SUMIFS(GA4!$R$2:$R$2001,GA4!$O$2:$O$2001,B1317),0))</f>
        <v/>
      </c>
      <c r="T1317">
        <f>IF(A1317="","",IF(AND(ISNUMBER(F1317),LEFT(C1317&amp;"",1)="2"),IF(F1317&lt;Rules!$B$9,"Yes","No"),"No"))</f>
        <v/>
      </c>
      <c r="U1317">
        <f>IF(A1317="","",IF(AND(N(O1317)&gt;=Rules!$B$8,ISNUMBER(P1317)),IF(P1317&lt;=-Rules!$B$7,"Yes","No"),"No"))</f>
        <v/>
      </c>
      <c r="V1317">
        <f>IF(A1317="","",IF(AND(N(L1317)&gt;=Rules!$B$6,ISNUMBER(N1317)),IF(AND(N1317&gt;=Rules!$B$10,N1317&lt;=Rules!$B$11),"Yes","No"),"No"))</f>
        <v/>
      </c>
      <c r="W1317">
        <f>IF(A1317="","",IF(I1317&lt;&gt;"","Yes","No"))</f>
        <v/>
      </c>
      <c r="X1317">
        <f>IF(I1317="","",IF(SUMIFS($K$3:$K$2002,$A$3:$A$2002,SUBSTITUTE(SUBSTITUTE(I1317,"?","~?"),"*","~*"))&gt;N(K1317),"Yes","No"))</f>
        <v/>
      </c>
      <c r="Y1317">
        <f>IF(A1317="","",IF(N(S1317)&gt;0,"Yes","No"))</f>
        <v/>
      </c>
      <c r="Z1317">
        <f>IF(A1317="","",IF(AND(N(K1317)&lt;Rules!$B$5,N(L1317)&lt;Rules!$B$6,N(Q1317)&lt;Rules!$B$13,Y1317="No"),"Yes","No"))</f>
        <v/>
      </c>
      <c r="AA1317">
        <f>IF(A1317="","",IF(LEFT(C1317&amp;"",1)="3","Redirect",IF(OR(LEFT(C1317&amp;"",1)="4",LEFT(C1317&amp;"",1)="5"),IF(OR(N(K1317)&gt;0,N(AC1317)&gt;=Rules!$B$14),"Redirect","Prune"),IF(D1317="Non-Indexable","Keep",IF(AND(W1317="Yes",X1317="Yes",Y1317="No"),"Merge",IF(OR(U1317="Yes",V1317="Yes",AND(T1317="Yes",N(L1317)&gt;=Rules!$B$6)),"Update",IF(Z1317="Yes",IF(N(AC1317)&gt;=Rules!$B$14,"Redirect","Prune"),"Keep")))))))</f>
        <v/>
      </c>
      <c r="AB1317">
        <f>IF(A1317="","",IF(LEFT(C1317&amp;"",1)="3","Already redirects ("&amp;C1317&amp;"). Update internal links to point at the final URL.",IF(OR(LEFT(C1317&amp;"",1)="4",LEFT(C1317&amp;"",1)="5"),IF(AA1317="Redirect","Returns "&amp;C1317&amp;" but still has "&amp;N(K1317)&amp;" clicks and "&amp;N(AC1317)&amp;" referring domains. 301 it to the closest live page.","Returns "&amp;C1317&amp;" with no clicks or links. Remove internal links and let it 404 or 410."),IF(D1317="Non-Indexable","Non-indexable ("&amp;E1317&amp;"). Keep if that is intentional; otherwise fix the canonical or noindex.",IF(AA1317="Merge","Overlaps with "&amp;I1317&amp;IF(N(J1317)&gt;0," (similarity "&amp;TEXT(J1317,"0.00")&amp;")","")&amp;", which gets more clicks. Merge the useful parts into it and 301 this URL.",IF(AA1317="Update",MID(IF(U1317="Yes","; Clicks down "&amp;TEXT(-P1317,"0%")&amp;" on the previous period","")&amp;IF(V1317="Yes","; Average position "&amp;TEXT(N1317,"0.0")&amp;" on "&amp;TEXT(L1317,"#,##0")&amp;" impressions (striking distance)","")&amp;IF(AND(T1317="Yes",N(L1317)&gt;=Rules!$B$6),"; Thin ("&amp;F1317&amp;" words) but has search demand",""),3,400),IF(AA1317="Prune","Low value: "&amp;N(K1317)&amp;" clicks, "&amp;N(L1317)&amp;" impressions, "&amp;N(Q1317)&amp;" sessions, no key events. Remove or noindex it and update internal links.",IF(AA1317="Redirect","Low value but "&amp;N(AC1317)&amp;" referring domains. 301 it to the closest relevant page to keep those links.",IF(AND(Z1317="No",Y1317="Yes",N(K1317)&lt;Rules!$B$5),"Low search traffic but it converts (key events: "&amp;S1317&amp;"). Keep it and link to it.",IF(W1317="Yes","Stronger than the page it overlaps ("&amp;I1317&amp;"). Keep; merge that page into this one.","Healthy: "&amp;N(K1317)&amp;" clicks"&amp;IF(ISNUMBER(N1317),", average position "&amp;TEXT(N1317,"0.0"),"")&amp;". Keep and monitor."))))))))))</f>
        <v/>
      </c>
      <c r="AE1317">
        <f>IF(A1317="","",IF(AD1317&lt;&gt;"",AD1317,AA1317))</f>
        <v/>
      </c>
    </row>
    <row r="1318">
      <c r="A1318">
        <f>IF(Crawl!A1317="","",Crawl!A1317)</f>
        <v/>
      </c>
      <c r="B1318">
        <f>IF(A1318="","",Crawl!EC1317)</f>
        <v/>
      </c>
      <c r="C1318">
        <f>IF(A1318="","",IFERROR(INDEX(Crawl!$A1317:$DZ1317,1,Rules!$H$6),""))</f>
        <v/>
      </c>
      <c r="D1318">
        <f>IF(A1318="","",IFERROR(INDEX(Crawl!$A1317:$DZ1317,1,Rules!$H$7),"")&amp;"")</f>
        <v/>
      </c>
      <c r="E1318">
        <f>IF(A1318="","",IFERROR(INDEX(Crawl!$A1317:$DZ1317,1,Rules!$H$8),"")&amp;"")</f>
        <v/>
      </c>
      <c r="F1318">
        <f>IF(A1318="","",IFERROR(INDEX(Crawl!$A1317:$DZ1317,1,Rules!$H$9),""))</f>
        <v/>
      </c>
      <c r="G1318">
        <f>IF(A1318="","",IFERROR(INDEX(Crawl!$A1317:$DZ1317,1,Rules!$H$10),""))</f>
        <v/>
      </c>
      <c r="H1318">
        <f>IF(A1318="","",IFERROR(INDEX(Crawl!$A1317:$DZ1317,1,Rules!$H$12),""))</f>
        <v/>
      </c>
      <c r="I1318">
        <f>IF(A1318="","",IF(AND(N(H1318)&gt;0,IFERROR(INDEX(Crawl!$A1317:$DZ1317,1,Rules!$H$11),"")&amp;""&lt;&gt;""),IFERROR(INDEX(Crawl!$A1317:$DZ1317,1,Rules!$H$11),"")&amp;"",IF(AND(ISNUMBER(J1318),N(J1318)&gt;=Rules!$B$12,IFERROR(INDEX(Crawl!$A1317:$DZ1317,1,Rules!$H$13),"")&amp;""&lt;&gt;""),IFERROR(INDEX(Crawl!$A1317:$DZ1317,1,Rules!$H$13),"")&amp;"","")))</f>
        <v/>
      </c>
      <c r="J1318" s="19">
        <f>IF(A1318="","",IF(IFERROR(INDEX(Crawl!$A1317:$DZ1317,1,Rules!$H$14),"")&amp;""="","",IFERROR(INDEX(Crawl!$A1317:$DZ1317,1,Rules!$H$14),"")))</f>
        <v/>
      </c>
      <c r="K1318">
        <f>IF(A1318="","",IFERROR(SUMIFS('GSC current'!$J$2:$J$2001,'GSC current'!$I$2:$I$2001,B1318),0))</f>
        <v/>
      </c>
      <c r="L1318">
        <f>IF(A1318="","",IFERROR(SUMIFS('GSC current'!$K$2:$K$2001,'GSC current'!$I$2:$I$2001,B1318),0))</f>
        <v/>
      </c>
      <c r="M1318" s="20">
        <f>IF(A1318="","",IF(N(L1318)&gt;0,K1318/L1318,""))</f>
        <v/>
      </c>
      <c r="N1318" s="21">
        <f>IF(A1318="","",IF(N(L1318)&gt;0,SUMIFS('GSC current'!$L$2:$L$2001,'GSC current'!$I$2:$I$2001,B1318)/L1318,""))</f>
        <v/>
      </c>
      <c r="O1318">
        <f>IF(A1318="","",IFERROR(SUMIFS('GSC previous'!$J$2:$J$2001,'GSC previous'!$I$2:$I$2001,B1318),0))</f>
        <v/>
      </c>
      <c r="P1318" s="22">
        <f>IF(A1318="","",IF(N(O1318)&gt;0,(K1318-O1318)/O1318,""))</f>
        <v/>
      </c>
      <c r="Q1318">
        <f>IF(A1318="","",IFERROR(SUMIFS(GA4!$P$2:$P$2001,GA4!$O$2:$O$2001,B1318),0))</f>
        <v/>
      </c>
      <c r="R1318" s="23">
        <f>IF(A1318="","",IF(N(Q1318)&gt;0,SUMIFS(GA4!$Q$2:$Q$2001,GA4!$O$2:$O$2001,B1318)/Q1318,""))</f>
        <v/>
      </c>
      <c r="S1318">
        <f>IF(A1318="","",IFERROR(SUMIFS(GA4!$R$2:$R$2001,GA4!$O$2:$O$2001,B1318),0))</f>
        <v/>
      </c>
      <c r="T1318">
        <f>IF(A1318="","",IF(AND(ISNUMBER(F1318),LEFT(C1318&amp;"",1)="2"),IF(F1318&lt;Rules!$B$9,"Yes","No"),"No"))</f>
        <v/>
      </c>
      <c r="U1318">
        <f>IF(A1318="","",IF(AND(N(O1318)&gt;=Rules!$B$8,ISNUMBER(P1318)),IF(P1318&lt;=-Rules!$B$7,"Yes","No"),"No"))</f>
        <v/>
      </c>
      <c r="V1318">
        <f>IF(A1318="","",IF(AND(N(L1318)&gt;=Rules!$B$6,ISNUMBER(N1318)),IF(AND(N1318&gt;=Rules!$B$10,N1318&lt;=Rules!$B$11),"Yes","No"),"No"))</f>
        <v/>
      </c>
      <c r="W1318">
        <f>IF(A1318="","",IF(I1318&lt;&gt;"","Yes","No"))</f>
        <v/>
      </c>
      <c r="X1318">
        <f>IF(I1318="","",IF(SUMIFS($K$3:$K$2002,$A$3:$A$2002,SUBSTITUTE(SUBSTITUTE(I1318,"?","~?"),"*","~*"))&gt;N(K1318),"Yes","No"))</f>
        <v/>
      </c>
      <c r="Y1318">
        <f>IF(A1318="","",IF(N(S1318)&gt;0,"Yes","No"))</f>
        <v/>
      </c>
      <c r="Z1318">
        <f>IF(A1318="","",IF(AND(N(K1318)&lt;Rules!$B$5,N(L1318)&lt;Rules!$B$6,N(Q1318)&lt;Rules!$B$13,Y1318="No"),"Yes","No"))</f>
        <v/>
      </c>
      <c r="AA1318">
        <f>IF(A1318="","",IF(LEFT(C1318&amp;"",1)="3","Redirect",IF(OR(LEFT(C1318&amp;"",1)="4",LEFT(C1318&amp;"",1)="5"),IF(OR(N(K1318)&gt;0,N(AC1318)&gt;=Rules!$B$14),"Redirect","Prune"),IF(D1318="Non-Indexable","Keep",IF(AND(W1318="Yes",X1318="Yes",Y1318="No"),"Merge",IF(OR(U1318="Yes",V1318="Yes",AND(T1318="Yes",N(L1318)&gt;=Rules!$B$6)),"Update",IF(Z1318="Yes",IF(N(AC1318)&gt;=Rules!$B$14,"Redirect","Prune"),"Keep")))))))</f>
        <v/>
      </c>
      <c r="AB1318">
        <f>IF(A1318="","",IF(LEFT(C1318&amp;"",1)="3","Already redirects ("&amp;C1318&amp;"). Update internal links to point at the final URL.",IF(OR(LEFT(C1318&amp;"",1)="4",LEFT(C1318&amp;"",1)="5"),IF(AA1318="Redirect","Returns "&amp;C1318&amp;" but still has "&amp;N(K1318)&amp;" clicks and "&amp;N(AC1318)&amp;" referring domains. 301 it to the closest live page.","Returns "&amp;C1318&amp;" with no clicks or links. Remove internal links and let it 404 or 410."),IF(D1318="Non-Indexable","Non-indexable ("&amp;E1318&amp;"). Keep if that is intentional; otherwise fix the canonical or noindex.",IF(AA1318="Merge","Overlaps with "&amp;I1318&amp;IF(N(J1318)&gt;0," (similarity "&amp;TEXT(J1318,"0.00")&amp;")","")&amp;", which gets more clicks. Merge the useful parts into it and 301 this URL.",IF(AA1318="Update",MID(IF(U1318="Yes","; Clicks down "&amp;TEXT(-P1318,"0%")&amp;" on the previous period","")&amp;IF(V1318="Yes","; Average position "&amp;TEXT(N1318,"0.0")&amp;" on "&amp;TEXT(L1318,"#,##0")&amp;" impressions (striking distance)","")&amp;IF(AND(T1318="Yes",N(L1318)&gt;=Rules!$B$6),"; Thin ("&amp;F1318&amp;" words) but has search demand",""),3,400),IF(AA1318="Prune","Low value: "&amp;N(K1318)&amp;" clicks, "&amp;N(L1318)&amp;" impressions, "&amp;N(Q1318)&amp;" sessions, no key events. Remove or noindex it and update internal links.",IF(AA1318="Redirect","Low value but "&amp;N(AC1318)&amp;" referring domains. 301 it to the closest relevant page to keep those links.",IF(AND(Z1318="No",Y1318="Yes",N(K1318)&lt;Rules!$B$5),"Low search traffic but it converts (key events: "&amp;S1318&amp;"). Keep it and link to it.",IF(W1318="Yes","Stronger than the page it overlaps ("&amp;I1318&amp;"). Keep; merge that page into this one.","Healthy: "&amp;N(K1318)&amp;" clicks"&amp;IF(ISNUMBER(N1318),", average position "&amp;TEXT(N1318,"0.0"),"")&amp;". Keep and monitor."))))))))))</f>
        <v/>
      </c>
      <c r="AE1318">
        <f>IF(A1318="","",IF(AD1318&lt;&gt;"",AD1318,AA1318))</f>
        <v/>
      </c>
    </row>
    <row r="1319">
      <c r="A1319">
        <f>IF(Crawl!A1318="","",Crawl!A1318)</f>
        <v/>
      </c>
      <c r="B1319">
        <f>IF(A1319="","",Crawl!EC1318)</f>
        <v/>
      </c>
      <c r="C1319">
        <f>IF(A1319="","",IFERROR(INDEX(Crawl!$A1318:$DZ1318,1,Rules!$H$6),""))</f>
        <v/>
      </c>
      <c r="D1319">
        <f>IF(A1319="","",IFERROR(INDEX(Crawl!$A1318:$DZ1318,1,Rules!$H$7),"")&amp;"")</f>
        <v/>
      </c>
      <c r="E1319">
        <f>IF(A1319="","",IFERROR(INDEX(Crawl!$A1318:$DZ1318,1,Rules!$H$8),"")&amp;"")</f>
        <v/>
      </c>
      <c r="F1319">
        <f>IF(A1319="","",IFERROR(INDEX(Crawl!$A1318:$DZ1318,1,Rules!$H$9),""))</f>
        <v/>
      </c>
      <c r="G1319">
        <f>IF(A1319="","",IFERROR(INDEX(Crawl!$A1318:$DZ1318,1,Rules!$H$10),""))</f>
        <v/>
      </c>
      <c r="H1319">
        <f>IF(A1319="","",IFERROR(INDEX(Crawl!$A1318:$DZ1318,1,Rules!$H$12),""))</f>
        <v/>
      </c>
      <c r="I1319">
        <f>IF(A1319="","",IF(AND(N(H1319)&gt;0,IFERROR(INDEX(Crawl!$A1318:$DZ1318,1,Rules!$H$11),"")&amp;""&lt;&gt;""),IFERROR(INDEX(Crawl!$A1318:$DZ1318,1,Rules!$H$11),"")&amp;"",IF(AND(ISNUMBER(J1319),N(J1319)&gt;=Rules!$B$12,IFERROR(INDEX(Crawl!$A1318:$DZ1318,1,Rules!$H$13),"")&amp;""&lt;&gt;""),IFERROR(INDEX(Crawl!$A1318:$DZ1318,1,Rules!$H$13),"")&amp;"","")))</f>
        <v/>
      </c>
      <c r="J1319" s="19">
        <f>IF(A1319="","",IF(IFERROR(INDEX(Crawl!$A1318:$DZ1318,1,Rules!$H$14),"")&amp;""="","",IFERROR(INDEX(Crawl!$A1318:$DZ1318,1,Rules!$H$14),"")))</f>
        <v/>
      </c>
      <c r="K1319">
        <f>IF(A1319="","",IFERROR(SUMIFS('GSC current'!$J$2:$J$2001,'GSC current'!$I$2:$I$2001,B1319),0))</f>
        <v/>
      </c>
      <c r="L1319">
        <f>IF(A1319="","",IFERROR(SUMIFS('GSC current'!$K$2:$K$2001,'GSC current'!$I$2:$I$2001,B1319),0))</f>
        <v/>
      </c>
      <c r="M1319" s="20">
        <f>IF(A1319="","",IF(N(L1319)&gt;0,K1319/L1319,""))</f>
        <v/>
      </c>
      <c r="N1319" s="21">
        <f>IF(A1319="","",IF(N(L1319)&gt;0,SUMIFS('GSC current'!$L$2:$L$2001,'GSC current'!$I$2:$I$2001,B1319)/L1319,""))</f>
        <v/>
      </c>
      <c r="O1319">
        <f>IF(A1319="","",IFERROR(SUMIFS('GSC previous'!$J$2:$J$2001,'GSC previous'!$I$2:$I$2001,B1319),0))</f>
        <v/>
      </c>
      <c r="P1319" s="22">
        <f>IF(A1319="","",IF(N(O1319)&gt;0,(K1319-O1319)/O1319,""))</f>
        <v/>
      </c>
      <c r="Q1319">
        <f>IF(A1319="","",IFERROR(SUMIFS(GA4!$P$2:$P$2001,GA4!$O$2:$O$2001,B1319),0))</f>
        <v/>
      </c>
      <c r="R1319" s="23">
        <f>IF(A1319="","",IF(N(Q1319)&gt;0,SUMIFS(GA4!$Q$2:$Q$2001,GA4!$O$2:$O$2001,B1319)/Q1319,""))</f>
        <v/>
      </c>
      <c r="S1319">
        <f>IF(A1319="","",IFERROR(SUMIFS(GA4!$R$2:$R$2001,GA4!$O$2:$O$2001,B1319),0))</f>
        <v/>
      </c>
      <c r="T1319">
        <f>IF(A1319="","",IF(AND(ISNUMBER(F1319),LEFT(C1319&amp;"",1)="2"),IF(F1319&lt;Rules!$B$9,"Yes","No"),"No"))</f>
        <v/>
      </c>
      <c r="U1319">
        <f>IF(A1319="","",IF(AND(N(O1319)&gt;=Rules!$B$8,ISNUMBER(P1319)),IF(P1319&lt;=-Rules!$B$7,"Yes","No"),"No"))</f>
        <v/>
      </c>
      <c r="V1319">
        <f>IF(A1319="","",IF(AND(N(L1319)&gt;=Rules!$B$6,ISNUMBER(N1319)),IF(AND(N1319&gt;=Rules!$B$10,N1319&lt;=Rules!$B$11),"Yes","No"),"No"))</f>
        <v/>
      </c>
      <c r="W1319">
        <f>IF(A1319="","",IF(I1319&lt;&gt;"","Yes","No"))</f>
        <v/>
      </c>
      <c r="X1319">
        <f>IF(I1319="","",IF(SUMIFS($K$3:$K$2002,$A$3:$A$2002,SUBSTITUTE(SUBSTITUTE(I1319,"?","~?"),"*","~*"))&gt;N(K1319),"Yes","No"))</f>
        <v/>
      </c>
      <c r="Y1319">
        <f>IF(A1319="","",IF(N(S1319)&gt;0,"Yes","No"))</f>
        <v/>
      </c>
      <c r="Z1319">
        <f>IF(A1319="","",IF(AND(N(K1319)&lt;Rules!$B$5,N(L1319)&lt;Rules!$B$6,N(Q1319)&lt;Rules!$B$13,Y1319="No"),"Yes","No"))</f>
        <v/>
      </c>
      <c r="AA1319">
        <f>IF(A1319="","",IF(LEFT(C1319&amp;"",1)="3","Redirect",IF(OR(LEFT(C1319&amp;"",1)="4",LEFT(C1319&amp;"",1)="5"),IF(OR(N(K1319)&gt;0,N(AC1319)&gt;=Rules!$B$14),"Redirect","Prune"),IF(D1319="Non-Indexable","Keep",IF(AND(W1319="Yes",X1319="Yes",Y1319="No"),"Merge",IF(OR(U1319="Yes",V1319="Yes",AND(T1319="Yes",N(L1319)&gt;=Rules!$B$6)),"Update",IF(Z1319="Yes",IF(N(AC1319)&gt;=Rules!$B$14,"Redirect","Prune"),"Keep")))))))</f>
        <v/>
      </c>
      <c r="AB1319">
        <f>IF(A1319="","",IF(LEFT(C1319&amp;"",1)="3","Already redirects ("&amp;C1319&amp;"). Update internal links to point at the final URL.",IF(OR(LEFT(C1319&amp;"",1)="4",LEFT(C1319&amp;"",1)="5"),IF(AA1319="Redirect","Returns "&amp;C1319&amp;" but still has "&amp;N(K1319)&amp;" clicks and "&amp;N(AC1319)&amp;" referring domains. 301 it to the closest live page.","Returns "&amp;C1319&amp;" with no clicks or links. Remove internal links and let it 404 or 410."),IF(D1319="Non-Indexable","Non-indexable ("&amp;E1319&amp;"). Keep if that is intentional; otherwise fix the canonical or noindex.",IF(AA1319="Merge","Overlaps with "&amp;I1319&amp;IF(N(J1319)&gt;0," (similarity "&amp;TEXT(J1319,"0.00")&amp;")","")&amp;", which gets more clicks. Merge the useful parts into it and 301 this URL.",IF(AA1319="Update",MID(IF(U1319="Yes","; Clicks down "&amp;TEXT(-P1319,"0%")&amp;" on the previous period","")&amp;IF(V1319="Yes","; Average position "&amp;TEXT(N1319,"0.0")&amp;" on "&amp;TEXT(L1319,"#,##0")&amp;" impressions (striking distance)","")&amp;IF(AND(T1319="Yes",N(L1319)&gt;=Rules!$B$6),"; Thin ("&amp;F1319&amp;" words) but has search demand",""),3,400),IF(AA1319="Prune","Low value: "&amp;N(K1319)&amp;" clicks, "&amp;N(L1319)&amp;" impressions, "&amp;N(Q1319)&amp;" sessions, no key events. Remove or noindex it and update internal links.",IF(AA1319="Redirect","Low value but "&amp;N(AC1319)&amp;" referring domains. 301 it to the closest relevant page to keep those links.",IF(AND(Z1319="No",Y1319="Yes",N(K1319)&lt;Rules!$B$5),"Low search traffic but it converts (key events: "&amp;S1319&amp;"). Keep it and link to it.",IF(W1319="Yes","Stronger than the page it overlaps ("&amp;I1319&amp;"). Keep; merge that page into this one.","Healthy: "&amp;N(K1319)&amp;" clicks"&amp;IF(ISNUMBER(N1319),", average position "&amp;TEXT(N1319,"0.0"),"")&amp;". Keep and monitor."))))))))))</f>
        <v/>
      </c>
      <c r="AE1319">
        <f>IF(A1319="","",IF(AD1319&lt;&gt;"",AD1319,AA1319))</f>
        <v/>
      </c>
    </row>
    <row r="1320">
      <c r="A1320">
        <f>IF(Crawl!A1319="","",Crawl!A1319)</f>
        <v/>
      </c>
      <c r="B1320">
        <f>IF(A1320="","",Crawl!EC1319)</f>
        <v/>
      </c>
      <c r="C1320">
        <f>IF(A1320="","",IFERROR(INDEX(Crawl!$A1319:$DZ1319,1,Rules!$H$6),""))</f>
        <v/>
      </c>
      <c r="D1320">
        <f>IF(A1320="","",IFERROR(INDEX(Crawl!$A1319:$DZ1319,1,Rules!$H$7),"")&amp;"")</f>
        <v/>
      </c>
      <c r="E1320">
        <f>IF(A1320="","",IFERROR(INDEX(Crawl!$A1319:$DZ1319,1,Rules!$H$8),"")&amp;"")</f>
        <v/>
      </c>
      <c r="F1320">
        <f>IF(A1320="","",IFERROR(INDEX(Crawl!$A1319:$DZ1319,1,Rules!$H$9),""))</f>
        <v/>
      </c>
      <c r="G1320">
        <f>IF(A1320="","",IFERROR(INDEX(Crawl!$A1319:$DZ1319,1,Rules!$H$10),""))</f>
        <v/>
      </c>
      <c r="H1320">
        <f>IF(A1320="","",IFERROR(INDEX(Crawl!$A1319:$DZ1319,1,Rules!$H$12),""))</f>
        <v/>
      </c>
      <c r="I1320">
        <f>IF(A1320="","",IF(AND(N(H1320)&gt;0,IFERROR(INDEX(Crawl!$A1319:$DZ1319,1,Rules!$H$11),"")&amp;""&lt;&gt;""),IFERROR(INDEX(Crawl!$A1319:$DZ1319,1,Rules!$H$11),"")&amp;"",IF(AND(ISNUMBER(J1320),N(J1320)&gt;=Rules!$B$12,IFERROR(INDEX(Crawl!$A1319:$DZ1319,1,Rules!$H$13),"")&amp;""&lt;&gt;""),IFERROR(INDEX(Crawl!$A1319:$DZ1319,1,Rules!$H$13),"")&amp;"","")))</f>
        <v/>
      </c>
      <c r="J1320" s="19">
        <f>IF(A1320="","",IF(IFERROR(INDEX(Crawl!$A1319:$DZ1319,1,Rules!$H$14),"")&amp;""="","",IFERROR(INDEX(Crawl!$A1319:$DZ1319,1,Rules!$H$14),"")))</f>
        <v/>
      </c>
      <c r="K1320">
        <f>IF(A1320="","",IFERROR(SUMIFS('GSC current'!$J$2:$J$2001,'GSC current'!$I$2:$I$2001,B1320),0))</f>
        <v/>
      </c>
      <c r="L1320">
        <f>IF(A1320="","",IFERROR(SUMIFS('GSC current'!$K$2:$K$2001,'GSC current'!$I$2:$I$2001,B1320),0))</f>
        <v/>
      </c>
      <c r="M1320" s="20">
        <f>IF(A1320="","",IF(N(L1320)&gt;0,K1320/L1320,""))</f>
        <v/>
      </c>
      <c r="N1320" s="21">
        <f>IF(A1320="","",IF(N(L1320)&gt;0,SUMIFS('GSC current'!$L$2:$L$2001,'GSC current'!$I$2:$I$2001,B1320)/L1320,""))</f>
        <v/>
      </c>
      <c r="O1320">
        <f>IF(A1320="","",IFERROR(SUMIFS('GSC previous'!$J$2:$J$2001,'GSC previous'!$I$2:$I$2001,B1320),0))</f>
        <v/>
      </c>
      <c r="P1320" s="22">
        <f>IF(A1320="","",IF(N(O1320)&gt;0,(K1320-O1320)/O1320,""))</f>
        <v/>
      </c>
      <c r="Q1320">
        <f>IF(A1320="","",IFERROR(SUMIFS(GA4!$P$2:$P$2001,GA4!$O$2:$O$2001,B1320),0))</f>
        <v/>
      </c>
      <c r="R1320" s="23">
        <f>IF(A1320="","",IF(N(Q1320)&gt;0,SUMIFS(GA4!$Q$2:$Q$2001,GA4!$O$2:$O$2001,B1320)/Q1320,""))</f>
        <v/>
      </c>
      <c r="S1320">
        <f>IF(A1320="","",IFERROR(SUMIFS(GA4!$R$2:$R$2001,GA4!$O$2:$O$2001,B1320),0))</f>
        <v/>
      </c>
      <c r="T1320">
        <f>IF(A1320="","",IF(AND(ISNUMBER(F1320),LEFT(C1320&amp;"",1)="2"),IF(F1320&lt;Rules!$B$9,"Yes","No"),"No"))</f>
        <v/>
      </c>
      <c r="U1320">
        <f>IF(A1320="","",IF(AND(N(O1320)&gt;=Rules!$B$8,ISNUMBER(P1320)),IF(P1320&lt;=-Rules!$B$7,"Yes","No"),"No"))</f>
        <v/>
      </c>
      <c r="V1320">
        <f>IF(A1320="","",IF(AND(N(L1320)&gt;=Rules!$B$6,ISNUMBER(N1320)),IF(AND(N1320&gt;=Rules!$B$10,N1320&lt;=Rules!$B$11),"Yes","No"),"No"))</f>
        <v/>
      </c>
      <c r="W1320">
        <f>IF(A1320="","",IF(I1320&lt;&gt;"","Yes","No"))</f>
        <v/>
      </c>
      <c r="X1320">
        <f>IF(I1320="","",IF(SUMIFS($K$3:$K$2002,$A$3:$A$2002,SUBSTITUTE(SUBSTITUTE(I1320,"?","~?"),"*","~*"))&gt;N(K1320),"Yes","No"))</f>
        <v/>
      </c>
      <c r="Y1320">
        <f>IF(A1320="","",IF(N(S1320)&gt;0,"Yes","No"))</f>
        <v/>
      </c>
      <c r="Z1320">
        <f>IF(A1320="","",IF(AND(N(K1320)&lt;Rules!$B$5,N(L1320)&lt;Rules!$B$6,N(Q1320)&lt;Rules!$B$13,Y1320="No"),"Yes","No"))</f>
        <v/>
      </c>
      <c r="AA1320">
        <f>IF(A1320="","",IF(LEFT(C1320&amp;"",1)="3","Redirect",IF(OR(LEFT(C1320&amp;"",1)="4",LEFT(C1320&amp;"",1)="5"),IF(OR(N(K1320)&gt;0,N(AC1320)&gt;=Rules!$B$14),"Redirect","Prune"),IF(D1320="Non-Indexable","Keep",IF(AND(W1320="Yes",X1320="Yes",Y1320="No"),"Merge",IF(OR(U1320="Yes",V1320="Yes",AND(T1320="Yes",N(L1320)&gt;=Rules!$B$6)),"Update",IF(Z1320="Yes",IF(N(AC1320)&gt;=Rules!$B$14,"Redirect","Prune"),"Keep")))))))</f>
        <v/>
      </c>
      <c r="AB1320">
        <f>IF(A1320="","",IF(LEFT(C1320&amp;"",1)="3","Already redirects ("&amp;C1320&amp;"). Update internal links to point at the final URL.",IF(OR(LEFT(C1320&amp;"",1)="4",LEFT(C1320&amp;"",1)="5"),IF(AA1320="Redirect","Returns "&amp;C1320&amp;" but still has "&amp;N(K1320)&amp;" clicks and "&amp;N(AC1320)&amp;" referring domains. 301 it to the closest live page.","Returns "&amp;C1320&amp;" with no clicks or links. Remove internal links and let it 404 or 410."),IF(D1320="Non-Indexable","Non-indexable ("&amp;E1320&amp;"). Keep if that is intentional; otherwise fix the canonical or noindex.",IF(AA1320="Merge","Overlaps with "&amp;I1320&amp;IF(N(J1320)&gt;0," (similarity "&amp;TEXT(J1320,"0.00")&amp;")","")&amp;", which gets more clicks. Merge the useful parts into it and 301 this URL.",IF(AA1320="Update",MID(IF(U1320="Yes","; Clicks down "&amp;TEXT(-P1320,"0%")&amp;" on the previous period","")&amp;IF(V1320="Yes","; Average position "&amp;TEXT(N1320,"0.0")&amp;" on "&amp;TEXT(L1320,"#,##0")&amp;" impressions (striking distance)","")&amp;IF(AND(T1320="Yes",N(L1320)&gt;=Rules!$B$6),"; Thin ("&amp;F1320&amp;" words) but has search demand",""),3,400),IF(AA1320="Prune","Low value: "&amp;N(K1320)&amp;" clicks, "&amp;N(L1320)&amp;" impressions, "&amp;N(Q1320)&amp;" sessions, no key events. Remove or noindex it and update internal links.",IF(AA1320="Redirect","Low value but "&amp;N(AC1320)&amp;" referring domains. 301 it to the closest relevant page to keep those links.",IF(AND(Z1320="No",Y1320="Yes",N(K1320)&lt;Rules!$B$5),"Low search traffic but it converts (key events: "&amp;S1320&amp;"). Keep it and link to it.",IF(W1320="Yes","Stronger than the page it overlaps ("&amp;I1320&amp;"). Keep; merge that page into this one.","Healthy: "&amp;N(K1320)&amp;" clicks"&amp;IF(ISNUMBER(N1320),", average position "&amp;TEXT(N1320,"0.0"),"")&amp;". Keep and monitor."))))))))))</f>
        <v/>
      </c>
      <c r="AE1320">
        <f>IF(A1320="","",IF(AD1320&lt;&gt;"",AD1320,AA1320))</f>
        <v/>
      </c>
    </row>
    <row r="1321">
      <c r="A1321">
        <f>IF(Crawl!A1320="","",Crawl!A1320)</f>
        <v/>
      </c>
      <c r="B1321">
        <f>IF(A1321="","",Crawl!EC1320)</f>
        <v/>
      </c>
      <c r="C1321">
        <f>IF(A1321="","",IFERROR(INDEX(Crawl!$A1320:$DZ1320,1,Rules!$H$6),""))</f>
        <v/>
      </c>
      <c r="D1321">
        <f>IF(A1321="","",IFERROR(INDEX(Crawl!$A1320:$DZ1320,1,Rules!$H$7),"")&amp;"")</f>
        <v/>
      </c>
      <c r="E1321">
        <f>IF(A1321="","",IFERROR(INDEX(Crawl!$A1320:$DZ1320,1,Rules!$H$8),"")&amp;"")</f>
        <v/>
      </c>
      <c r="F1321">
        <f>IF(A1321="","",IFERROR(INDEX(Crawl!$A1320:$DZ1320,1,Rules!$H$9),""))</f>
        <v/>
      </c>
      <c r="G1321">
        <f>IF(A1321="","",IFERROR(INDEX(Crawl!$A1320:$DZ1320,1,Rules!$H$10),""))</f>
        <v/>
      </c>
      <c r="H1321">
        <f>IF(A1321="","",IFERROR(INDEX(Crawl!$A1320:$DZ1320,1,Rules!$H$12),""))</f>
        <v/>
      </c>
      <c r="I1321">
        <f>IF(A1321="","",IF(AND(N(H1321)&gt;0,IFERROR(INDEX(Crawl!$A1320:$DZ1320,1,Rules!$H$11),"")&amp;""&lt;&gt;""),IFERROR(INDEX(Crawl!$A1320:$DZ1320,1,Rules!$H$11),"")&amp;"",IF(AND(ISNUMBER(J1321),N(J1321)&gt;=Rules!$B$12,IFERROR(INDEX(Crawl!$A1320:$DZ1320,1,Rules!$H$13),"")&amp;""&lt;&gt;""),IFERROR(INDEX(Crawl!$A1320:$DZ1320,1,Rules!$H$13),"")&amp;"","")))</f>
        <v/>
      </c>
      <c r="J1321" s="19">
        <f>IF(A1321="","",IF(IFERROR(INDEX(Crawl!$A1320:$DZ1320,1,Rules!$H$14),"")&amp;""="","",IFERROR(INDEX(Crawl!$A1320:$DZ1320,1,Rules!$H$14),"")))</f>
        <v/>
      </c>
      <c r="K1321">
        <f>IF(A1321="","",IFERROR(SUMIFS('GSC current'!$J$2:$J$2001,'GSC current'!$I$2:$I$2001,B1321),0))</f>
        <v/>
      </c>
      <c r="L1321">
        <f>IF(A1321="","",IFERROR(SUMIFS('GSC current'!$K$2:$K$2001,'GSC current'!$I$2:$I$2001,B1321),0))</f>
        <v/>
      </c>
      <c r="M1321" s="20">
        <f>IF(A1321="","",IF(N(L1321)&gt;0,K1321/L1321,""))</f>
        <v/>
      </c>
      <c r="N1321" s="21">
        <f>IF(A1321="","",IF(N(L1321)&gt;0,SUMIFS('GSC current'!$L$2:$L$2001,'GSC current'!$I$2:$I$2001,B1321)/L1321,""))</f>
        <v/>
      </c>
      <c r="O1321">
        <f>IF(A1321="","",IFERROR(SUMIFS('GSC previous'!$J$2:$J$2001,'GSC previous'!$I$2:$I$2001,B1321),0))</f>
        <v/>
      </c>
      <c r="P1321" s="22">
        <f>IF(A1321="","",IF(N(O1321)&gt;0,(K1321-O1321)/O1321,""))</f>
        <v/>
      </c>
      <c r="Q1321">
        <f>IF(A1321="","",IFERROR(SUMIFS(GA4!$P$2:$P$2001,GA4!$O$2:$O$2001,B1321),0))</f>
        <v/>
      </c>
      <c r="R1321" s="23">
        <f>IF(A1321="","",IF(N(Q1321)&gt;0,SUMIFS(GA4!$Q$2:$Q$2001,GA4!$O$2:$O$2001,B1321)/Q1321,""))</f>
        <v/>
      </c>
      <c r="S1321">
        <f>IF(A1321="","",IFERROR(SUMIFS(GA4!$R$2:$R$2001,GA4!$O$2:$O$2001,B1321),0))</f>
        <v/>
      </c>
      <c r="T1321">
        <f>IF(A1321="","",IF(AND(ISNUMBER(F1321),LEFT(C1321&amp;"",1)="2"),IF(F1321&lt;Rules!$B$9,"Yes","No"),"No"))</f>
        <v/>
      </c>
      <c r="U1321">
        <f>IF(A1321="","",IF(AND(N(O1321)&gt;=Rules!$B$8,ISNUMBER(P1321)),IF(P1321&lt;=-Rules!$B$7,"Yes","No"),"No"))</f>
        <v/>
      </c>
      <c r="V1321">
        <f>IF(A1321="","",IF(AND(N(L1321)&gt;=Rules!$B$6,ISNUMBER(N1321)),IF(AND(N1321&gt;=Rules!$B$10,N1321&lt;=Rules!$B$11),"Yes","No"),"No"))</f>
        <v/>
      </c>
      <c r="W1321">
        <f>IF(A1321="","",IF(I1321&lt;&gt;"","Yes","No"))</f>
        <v/>
      </c>
      <c r="X1321">
        <f>IF(I1321="","",IF(SUMIFS($K$3:$K$2002,$A$3:$A$2002,SUBSTITUTE(SUBSTITUTE(I1321,"?","~?"),"*","~*"))&gt;N(K1321),"Yes","No"))</f>
        <v/>
      </c>
      <c r="Y1321">
        <f>IF(A1321="","",IF(N(S1321)&gt;0,"Yes","No"))</f>
        <v/>
      </c>
      <c r="Z1321">
        <f>IF(A1321="","",IF(AND(N(K1321)&lt;Rules!$B$5,N(L1321)&lt;Rules!$B$6,N(Q1321)&lt;Rules!$B$13,Y1321="No"),"Yes","No"))</f>
        <v/>
      </c>
      <c r="AA1321">
        <f>IF(A1321="","",IF(LEFT(C1321&amp;"",1)="3","Redirect",IF(OR(LEFT(C1321&amp;"",1)="4",LEFT(C1321&amp;"",1)="5"),IF(OR(N(K1321)&gt;0,N(AC1321)&gt;=Rules!$B$14),"Redirect","Prune"),IF(D1321="Non-Indexable","Keep",IF(AND(W1321="Yes",X1321="Yes",Y1321="No"),"Merge",IF(OR(U1321="Yes",V1321="Yes",AND(T1321="Yes",N(L1321)&gt;=Rules!$B$6)),"Update",IF(Z1321="Yes",IF(N(AC1321)&gt;=Rules!$B$14,"Redirect","Prune"),"Keep")))))))</f>
        <v/>
      </c>
      <c r="AB1321">
        <f>IF(A1321="","",IF(LEFT(C1321&amp;"",1)="3","Already redirects ("&amp;C1321&amp;"). Update internal links to point at the final URL.",IF(OR(LEFT(C1321&amp;"",1)="4",LEFT(C1321&amp;"",1)="5"),IF(AA1321="Redirect","Returns "&amp;C1321&amp;" but still has "&amp;N(K1321)&amp;" clicks and "&amp;N(AC1321)&amp;" referring domains. 301 it to the closest live page.","Returns "&amp;C1321&amp;" with no clicks or links. Remove internal links and let it 404 or 410."),IF(D1321="Non-Indexable","Non-indexable ("&amp;E1321&amp;"). Keep if that is intentional; otherwise fix the canonical or noindex.",IF(AA1321="Merge","Overlaps with "&amp;I1321&amp;IF(N(J1321)&gt;0," (similarity "&amp;TEXT(J1321,"0.00")&amp;")","")&amp;", which gets more clicks. Merge the useful parts into it and 301 this URL.",IF(AA1321="Update",MID(IF(U1321="Yes","; Clicks down "&amp;TEXT(-P1321,"0%")&amp;" on the previous period","")&amp;IF(V1321="Yes","; Average position "&amp;TEXT(N1321,"0.0")&amp;" on "&amp;TEXT(L1321,"#,##0")&amp;" impressions (striking distance)","")&amp;IF(AND(T1321="Yes",N(L1321)&gt;=Rules!$B$6),"; Thin ("&amp;F1321&amp;" words) but has search demand",""),3,400),IF(AA1321="Prune","Low value: "&amp;N(K1321)&amp;" clicks, "&amp;N(L1321)&amp;" impressions, "&amp;N(Q1321)&amp;" sessions, no key events. Remove or noindex it and update internal links.",IF(AA1321="Redirect","Low value but "&amp;N(AC1321)&amp;" referring domains. 301 it to the closest relevant page to keep those links.",IF(AND(Z1321="No",Y1321="Yes",N(K1321)&lt;Rules!$B$5),"Low search traffic but it converts (key events: "&amp;S1321&amp;"). Keep it and link to it.",IF(W1321="Yes","Stronger than the page it overlaps ("&amp;I1321&amp;"). Keep; merge that page into this one.","Healthy: "&amp;N(K1321)&amp;" clicks"&amp;IF(ISNUMBER(N1321),", average position "&amp;TEXT(N1321,"0.0"),"")&amp;". Keep and monitor."))))))))))</f>
        <v/>
      </c>
      <c r="AE1321">
        <f>IF(A1321="","",IF(AD1321&lt;&gt;"",AD1321,AA1321))</f>
        <v/>
      </c>
    </row>
    <row r="1322">
      <c r="A1322">
        <f>IF(Crawl!A1321="","",Crawl!A1321)</f>
        <v/>
      </c>
      <c r="B1322">
        <f>IF(A1322="","",Crawl!EC1321)</f>
        <v/>
      </c>
      <c r="C1322">
        <f>IF(A1322="","",IFERROR(INDEX(Crawl!$A1321:$DZ1321,1,Rules!$H$6),""))</f>
        <v/>
      </c>
      <c r="D1322">
        <f>IF(A1322="","",IFERROR(INDEX(Crawl!$A1321:$DZ1321,1,Rules!$H$7),"")&amp;"")</f>
        <v/>
      </c>
      <c r="E1322">
        <f>IF(A1322="","",IFERROR(INDEX(Crawl!$A1321:$DZ1321,1,Rules!$H$8),"")&amp;"")</f>
        <v/>
      </c>
      <c r="F1322">
        <f>IF(A1322="","",IFERROR(INDEX(Crawl!$A1321:$DZ1321,1,Rules!$H$9),""))</f>
        <v/>
      </c>
      <c r="G1322">
        <f>IF(A1322="","",IFERROR(INDEX(Crawl!$A1321:$DZ1321,1,Rules!$H$10),""))</f>
        <v/>
      </c>
      <c r="H1322">
        <f>IF(A1322="","",IFERROR(INDEX(Crawl!$A1321:$DZ1321,1,Rules!$H$12),""))</f>
        <v/>
      </c>
      <c r="I1322">
        <f>IF(A1322="","",IF(AND(N(H1322)&gt;0,IFERROR(INDEX(Crawl!$A1321:$DZ1321,1,Rules!$H$11),"")&amp;""&lt;&gt;""),IFERROR(INDEX(Crawl!$A1321:$DZ1321,1,Rules!$H$11),"")&amp;"",IF(AND(ISNUMBER(J1322),N(J1322)&gt;=Rules!$B$12,IFERROR(INDEX(Crawl!$A1321:$DZ1321,1,Rules!$H$13),"")&amp;""&lt;&gt;""),IFERROR(INDEX(Crawl!$A1321:$DZ1321,1,Rules!$H$13),"")&amp;"","")))</f>
        <v/>
      </c>
      <c r="J1322" s="19">
        <f>IF(A1322="","",IF(IFERROR(INDEX(Crawl!$A1321:$DZ1321,1,Rules!$H$14),"")&amp;""="","",IFERROR(INDEX(Crawl!$A1321:$DZ1321,1,Rules!$H$14),"")))</f>
        <v/>
      </c>
      <c r="K1322">
        <f>IF(A1322="","",IFERROR(SUMIFS('GSC current'!$J$2:$J$2001,'GSC current'!$I$2:$I$2001,B1322),0))</f>
        <v/>
      </c>
      <c r="L1322">
        <f>IF(A1322="","",IFERROR(SUMIFS('GSC current'!$K$2:$K$2001,'GSC current'!$I$2:$I$2001,B1322),0))</f>
        <v/>
      </c>
      <c r="M1322" s="20">
        <f>IF(A1322="","",IF(N(L1322)&gt;0,K1322/L1322,""))</f>
        <v/>
      </c>
      <c r="N1322" s="21">
        <f>IF(A1322="","",IF(N(L1322)&gt;0,SUMIFS('GSC current'!$L$2:$L$2001,'GSC current'!$I$2:$I$2001,B1322)/L1322,""))</f>
        <v/>
      </c>
      <c r="O1322">
        <f>IF(A1322="","",IFERROR(SUMIFS('GSC previous'!$J$2:$J$2001,'GSC previous'!$I$2:$I$2001,B1322),0))</f>
        <v/>
      </c>
      <c r="P1322" s="22">
        <f>IF(A1322="","",IF(N(O1322)&gt;0,(K1322-O1322)/O1322,""))</f>
        <v/>
      </c>
      <c r="Q1322">
        <f>IF(A1322="","",IFERROR(SUMIFS(GA4!$P$2:$P$2001,GA4!$O$2:$O$2001,B1322),0))</f>
        <v/>
      </c>
      <c r="R1322" s="23">
        <f>IF(A1322="","",IF(N(Q1322)&gt;0,SUMIFS(GA4!$Q$2:$Q$2001,GA4!$O$2:$O$2001,B1322)/Q1322,""))</f>
        <v/>
      </c>
      <c r="S1322">
        <f>IF(A1322="","",IFERROR(SUMIFS(GA4!$R$2:$R$2001,GA4!$O$2:$O$2001,B1322),0))</f>
        <v/>
      </c>
      <c r="T1322">
        <f>IF(A1322="","",IF(AND(ISNUMBER(F1322),LEFT(C1322&amp;"",1)="2"),IF(F1322&lt;Rules!$B$9,"Yes","No"),"No"))</f>
        <v/>
      </c>
      <c r="U1322">
        <f>IF(A1322="","",IF(AND(N(O1322)&gt;=Rules!$B$8,ISNUMBER(P1322)),IF(P1322&lt;=-Rules!$B$7,"Yes","No"),"No"))</f>
        <v/>
      </c>
      <c r="V1322">
        <f>IF(A1322="","",IF(AND(N(L1322)&gt;=Rules!$B$6,ISNUMBER(N1322)),IF(AND(N1322&gt;=Rules!$B$10,N1322&lt;=Rules!$B$11),"Yes","No"),"No"))</f>
        <v/>
      </c>
      <c r="W1322">
        <f>IF(A1322="","",IF(I1322&lt;&gt;"","Yes","No"))</f>
        <v/>
      </c>
      <c r="X1322">
        <f>IF(I1322="","",IF(SUMIFS($K$3:$K$2002,$A$3:$A$2002,SUBSTITUTE(SUBSTITUTE(I1322,"?","~?"),"*","~*"))&gt;N(K1322),"Yes","No"))</f>
        <v/>
      </c>
      <c r="Y1322">
        <f>IF(A1322="","",IF(N(S1322)&gt;0,"Yes","No"))</f>
        <v/>
      </c>
      <c r="Z1322">
        <f>IF(A1322="","",IF(AND(N(K1322)&lt;Rules!$B$5,N(L1322)&lt;Rules!$B$6,N(Q1322)&lt;Rules!$B$13,Y1322="No"),"Yes","No"))</f>
        <v/>
      </c>
      <c r="AA1322">
        <f>IF(A1322="","",IF(LEFT(C1322&amp;"",1)="3","Redirect",IF(OR(LEFT(C1322&amp;"",1)="4",LEFT(C1322&amp;"",1)="5"),IF(OR(N(K1322)&gt;0,N(AC1322)&gt;=Rules!$B$14),"Redirect","Prune"),IF(D1322="Non-Indexable","Keep",IF(AND(W1322="Yes",X1322="Yes",Y1322="No"),"Merge",IF(OR(U1322="Yes",V1322="Yes",AND(T1322="Yes",N(L1322)&gt;=Rules!$B$6)),"Update",IF(Z1322="Yes",IF(N(AC1322)&gt;=Rules!$B$14,"Redirect","Prune"),"Keep")))))))</f>
        <v/>
      </c>
      <c r="AB1322">
        <f>IF(A1322="","",IF(LEFT(C1322&amp;"",1)="3","Already redirects ("&amp;C1322&amp;"). Update internal links to point at the final URL.",IF(OR(LEFT(C1322&amp;"",1)="4",LEFT(C1322&amp;"",1)="5"),IF(AA1322="Redirect","Returns "&amp;C1322&amp;" but still has "&amp;N(K1322)&amp;" clicks and "&amp;N(AC1322)&amp;" referring domains. 301 it to the closest live page.","Returns "&amp;C1322&amp;" with no clicks or links. Remove internal links and let it 404 or 410."),IF(D1322="Non-Indexable","Non-indexable ("&amp;E1322&amp;"). Keep if that is intentional; otherwise fix the canonical or noindex.",IF(AA1322="Merge","Overlaps with "&amp;I1322&amp;IF(N(J1322)&gt;0," (similarity "&amp;TEXT(J1322,"0.00")&amp;")","")&amp;", which gets more clicks. Merge the useful parts into it and 301 this URL.",IF(AA1322="Update",MID(IF(U1322="Yes","; Clicks down "&amp;TEXT(-P1322,"0%")&amp;" on the previous period","")&amp;IF(V1322="Yes","; Average position "&amp;TEXT(N1322,"0.0")&amp;" on "&amp;TEXT(L1322,"#,##0")&amp;" impressions (striking distance)","")&amp;IF(AND(T1322="Yes",N(L1322)&gt;=Rules!$B$6),"; Thin ("&amp;F1322&amp;" words) but has search demand",""),3,400),IF(AA1322="Prune","Low value: "&amp;N(K1322)&amp;" clicks, "&amp;N(L1322)&amp;" impressions, "&amp;N(Q1322)&amp;" sessions, no key events. Remove or noindex it and update internal links.",IF(AA1322="Redirect","Low value but "&amp;N(AC1322)&amp;" referring domains. 301 it to the closest relevant page to keep those links.",IF(AND(Z1322="No",Y1322="Yes",N(K1322)&lt;Rules!$B$5),"Low search traffic but it converts (key events: "&amp;S1322&amp;"). Keep it and link to it.",IF(W1322="Yes","Stronger than the page it overlaps ("&amp;I1322&amp;"). Keep; merge that page into this one.","Healthy: "&amp;N(K1322)&amp;" clicks"&amp;IF(ISNUMBER(N1322),", average position "&amp;TEXT(N1322,"0.0"),"")&amp;". Keep and monitor."))))))))))</f>
        <v/>
      </c>
      <c r="AE1322">
        <f>IF(A1322="","",IF(AD1322&lt;&gt;"",AD1322,AA1322))</f>
        <v/>
      </c>
    </row>
    <row r="1323">
      <c r="A1323">
        <f>IF(Crawl!A1322="","",Crawl!A1322)</f>
        <v/>
      </c>
      <c r="B1323">
        <f>IF(A1323="","",Crawl!EC1322)</f>
        <v/>
      </c>
      <c r="C1323">
        <f>IF(A1323="","",IFERROR(INDEX(Crawl!$A1322:$DZ1322,1,Rules!$H$6),""))</f>
        <v/>
      </c>
      <c r="D1323">
        <f>IF(A1323="","",IFERROR(INDEX(Crawl!$A1322:$DZ1322,1,Rules!$H$7),"")&amp;"")</f>
        <v/>
      </c>
      <c r="E1323">
        <f>IF(A1323="","",IFERROR(INDEX(Crawl!$A1322:$DZ1322,1,Rules!$H$8),"")&amp;"")</f>
        <v/>
      </c>
      <c r="F1323">
        <f>IF(A1323="","",IFERROR(INDEX(Crawl!$A1322:$DZ1322,1,Rules!$H$9),""))</f>
        <v/>
      </c>
      <c r="G1323">
        <f>IF(A1323="","",IFERROR(INDEX(Crawl!$A1322:$DZ1322,1,Rules!$H$10),""))</f>
        <v/>
      </c>
      <c r="H1323">
        <f>IF(A1323="","",IFERROR(INDEX(Crawl!$A1322:$DZ1322,1,Rules!$H$12),""))</f>
        <v/>
      </c>
      <c r="I1323">
        <f>IF(A1323="","",IF(AND(N(H1323)&gt;0,IFERROR(INDEX(Crawl!$A1322:$DZ1322,1,Rules!$H$11),"")&amp;""&lt;&gt;""),IFERROR(INDEX(Crawl!$A1322:$DZ1322,1,Rules!$H$11),"")&amp;"",IF(AND(ISNUMBER(J1323),N(J1323)&gt;=Rules!$B$12,IFERROR(INDEX(Crawl!$A1322:$DZ1322,1,Rules!$H$13),"")&amp;""&lt;&gt;""),IFERROR(INDEX(Crawl!$A1322:$DZ1322,1,Rules!$H$13),"")&amp;"","")))</f>
        <v/>
      </c>
      <c r="J1323" s="19">
        <f>IF(A1323="","",IF(IFERROR(INDEX(Crawl!$A1322:$DZ1322,1,Rules!$H$14),"")&amp;""="","",IFERROR(INDEX(Crawl!$A1322:$DZ1322,1,Rules!$H$14),"")))</f>
        <v/>
      </c>
      <c r="K1323">
        <f>IF(A1323="","",IFERROR(SUMIFS('GSC current'!$J$2:$J$2001,'GSC current'!$I$2:$I$2001,B1323),0))</f>
        <v/>
      </c>
      <c r="L1323">
        <f>IF(A1323="","",IFERROR(SUMIFS('GSC current'!$K$2:$K$2001,'GSC current'!$I$2:$I$2001,B1323),0))</f>
        <v/>
      </c>
      <c r="M1323" s="20">
        <f>IF(A1323="","",IF(N(L1323)&gt;0,K1323/L1323,""))</f>
        <v/>
      </c>
      <c r="N1323" s="21">
        <f>IF(A1323="","",IF(N(L1323)&gt;0,SUMIFS('GSC current'!$L$2:$L$2001,'GSC current'!$I$2:$I$2001,B1323)/L1323,""))</f>
        <v/>
      </c>
      <c r="O1323">
        <f>IF(A1323="","",IFERROR(SUMIFS('GSC previous'!$J$2:$J$2001,'GSC previous'!$I$2:$I$2001,B1323),0))</f>
        <v/>
      </c>
      <c r="P1323" s="22">
        <f>IF(A1323="","",IF(N(O1323)&gt;0,(K1323-O1323)/O1323,""))</f>
        <v/>
      </c>
      <c r="Q1323">
        <f>IF(A1323="","",IFERROR(SUMIFS(GA4!$P$2:$P$2001,GA4!$O$2:$O$2001,B1323),0))</f>
        <v/>
      </c>
      <c r="R1323" s="23">
        <f>IF(A1323="","",IF(N(Q1323)&gt;0,SUMIFS(GA4!$Q$2:$Q$2001,GA4!$O$2:$O$2001,B1323)/Q1323,""))</f>
        <v/>
      </c>
      <c r="S1323">
        <f>IF(A1323="","",IFERROR(SUMIFS(GA4!$R$2:$R$2001,GA4!$O$2:$O$2001,B1323),0))</f>
        <v/>
      </c>
      <c r="T1323">
        <f>IF(A1323="","",IF(AND(ISNUMBER(F1323),LEFT(C1323&amp;"",1)="2"),IF(F1323&lt;Rules!$B$9,"Yes","No"),"No"))</f>
        <v/>
      </c>
      <c r="U1323">
        <f>IF(A1323="","",IF(AND(N(O1323)&gt;=Rules!$B$8,ISNUMBER(P1323)),IF(P1323&lt;=-Rules!$B$7,"Yes","No"),"No"))</f>
        <v/>
      </c>
      <c r="V1323">
        <f>IF(A1323="","",IF(AND(N(L1323)&gt;=Rules!$B$6,ISNUMBER(N1323)),IF(AND(N1323&gt;=Rules!$B$10,N1323&lt;=Rules!$B$11),"Yes","No"),"No"))</f>
        <v/>
      </c>
      <c r="W1323">
        <f>IF(A1323="","",IF(I1323&lt;&gt;"","Yes","No"))</f>
        <v/>
      </c>
      <c r="X1323">
        <f>IF(I1323="","",IF(SUMIFS($K$3:$K$2002,$A$3:$A$2002,SUBSTITUTE(SUBSTITUTE(I1323,"?","~?"),"*","~*"))&gt;N(K1323),"Yes","No"))</f>
        <v/>
      </c>
      <c r="Y1323">
        <f>IF(A1323="","",IF(N(S1323)&gt;0,"Yes","No"))</f>
        <v/>
      </c>
      <c r="Z1323">
        <f>IF(A1323="","",IF(AND(N(K1323)&lt;Rules!$B$5,N(L1323)&lt;Rules!$B$6,N(Q1323)&lt;Rules!$B$13,Y1323="No"),"Yes","No"))</f>
        <v/>
      </c>
      <c r="AA1323">
        <f>IF(A1323="","",IF(LEFT(C1323&amp;"",1)="3","Redirect",IF(OR(LEFT(C1323&amp;"",1)="4",LEFT(C1323&amp;"",1)="5"),IF(OR(N(K1323)&gt;0,N(AC1323)&gt;=Rules!$B$14),"Redirect","Prune"),IF(D1323="Non-Indexable","Keep",IF(AND(W1323="Yes",X1323="Yes",Y1323="No"),"Merge",IF(OR(U1323="Yes",V1323="Yes",AND(T1323="Yes",N(L1323)&gt;=Rules!$B$6)),"Update",IF(Z1323="Yes",IF(N(AC1323)&gt;=Rules!$B$14,"Redirect","Prune"),"Keep")))))))</f>
        <v/>
      </c>
      <c r="AB1323">
        <f>IF(A1323="","",IF(LEFT(C1323&amp;"",1)="3","Already redirects ("&amp;C1323&amp;"). Update internal links to point at the final URL.",IF(OR(LEFT(C1323&amp;"",1)="4",LEFT(C1323&amp;"",1)="5"),IF(AA1323="Redirect","Returns "&amp;C1323&amp;" but still has "&amp;N(K1323)&amp;" clicks and "&amp;N(AC1323)&amp;" referring domains. 301 it to the closest live page.","Returns "&amp;C1323&amp;" with no clicks or links. Remove internal links and let it 404 or 410."),IF(D1323="Non-Indexable","Non-indexable ("&amp;E1323&amp;"). Keep if that is intentional; otherwise fix the canonical or noindex.",IF(AA1323="Merge","Overlaps with "&amp;I1323&amp;IF(N(J1323)&gt;0," (similarity "&amp;TEXT(J1323,"0.00")&amp;")","")&amp;", which gets more clicks. Merge the useful parts into it and 301 this URL.",IF(AA1323="Update",MID(IF(U1323="Yes","; Clicks down "&amp;TEXT(-P1323,"0%")&amp;" on the previous period","")&amp;IF(V1323="Yes","; Average position "&amp;TEXT(N1323,"0.0")&amp;" on "&amp;TEXT(L1323,"#,##0")&amp;" impressions (striking distance)","")&amp;IF(AND(T1323="Yes",N(L1323)&gt;=Rules!$B$6),"; Thin ("&amp;F1323&amp;" words) but has search demand",""),3,400),IF(AA1323="Prune","Low value: "&amp;N(K1323)&amp;" clicks, "&amp;N(L1323)&amp;" impressions, "&amp;N(Q1323)&amp;" sessions, no key events. Remove or noindex it and update internal links.",IF(AA1323="Redirect","Low value but "&amp;N(AC1323)&amp;" referring domains. 301 it to the closest relevant page to keep those links.",IF(AND(Z1323="No",Y1323="Yes",N(K1323)&lt;Rules!$B$5),"Low search traffic but it converts (key events: "&amp;S1323&amp;"). Keep it and link to it.",IF(W1323="Yes","Stronger than the page it overlaps ("&amp;I1323&amp;"). Keep; merge that page into this one.","Healthy: "&amp;N(K1323)&amp;" clicks"&amp;IF(ISNUMBER(N1323),", average position "&amp;TEXT(N1323,"0.0"),"")&amp;". Keep and monitor."))))))))))</f>
        <v/>
      </c>
      <c r="AE1323">
        <f>IF(A1323="","",IF(AD1323&lt;&gt;"",AD1323,AA1323))</f>
        <v/>
      </c>
    </row>
    <row r="1324">
      <c r="A1324">
        <f>IF(Crawl!A1323="","",Crawl!A1323)</f>
        <v/>
      </c>
      <c r="B1324">
        <f>IF(A1324="","",Crawl!EC1323)</f>
        <v/>
      </c>
      <c r="C1324">
        <f>IF(A1324="","",IFERROR(INDEX(Crawl!$A1323:$DZ1323,1,Rules!$H$6),""))</f>
        <v/>
      </c>
      <c r="D1324">
        <f>IF(A1324="","",IFERROR(INDEX(Crawl!$A1323:$DZ1323,1,Rules!$H$7),"")&amp;"")</f>
        <v/>
      </c>
      <c r="E1324">
        <f>IF(A1324="","",IFERROR(INDEX(Crawl!$A1323:$DZ1323,1,Rules!$H$8),"")&amp;"")</f>
        <v/>
      </c>
      <c r="F1324">
        <f>IF(A1324="","",IFERROR(INDEX(Crawl!$A1323:$DZ1323,1,Rules!$H$9),""))</f>
        <v/>
      </c>
      <c r="G1324">
        <f>IF(A1324="","",IFERROR(INDEX(Crawl!$A1323:$DZ1323,1,Rules!$H$10),""))</f>
        <v/>
      </c>
      <c r="H1324">
        <f>IF(A1324="","",IFERROR(INDEX(Crawl!$A1323:$DZ1323,1,Rules!$H$12),""))</f>
        <v/>
      </c>
      <c r="I1324">
        <f>IF(A1324="","",IF(AND(N(H1324)&gt;0,IFERROR(INDEX(Crawl!$A1323:$DZ1323,1,Rules!$H$11),"")&amp;""&lt;&gt;""),IFERROR(INDEX(Crawl!$A1323:$DZ1323,1,Rules!$H$11),"")&amp;"",IF(AND(ISNUMBER(J1324),N(J1324)&gt;=Rules!$B$12,IFERROR(INDEX(Crawl!$A1323:$DZ1323,1,Rules!$H$13),"")&amp;""&lt;&gt;""),IFERROR(INDEX(Crawl!$A1323:$DZ1323,1,Rules!$H$13),"")&amp;"","")))</f>
        <v/>
      </c>
      <c r="J1324" s="19">
        <f>IF(A1324="","",IF(IFERROR(INDEX(Crawl!$A1323:$DZ1323,1,Rules!$H$14),"")&amp;""="","",IFERROR(INDEX(Crawl!$A1323:$DZ1323,1,Rules!$H$14),"")))</f>
        <v/>
      </c>
      <c r="K1324">
        <f>IF(A1324="","",IFERROR(SUMIFS('GSC current'!$J$2:$J$2001,'GSC current'!$I$2:$I$2001,B1324),0))</f>
        <v/>
      </c>
      <c r="L1324">
        <f>IF(A1324="","",IFERROR(SUMIFS('GSC current'!$K$2:$K$2001,'GSC current'!$I$2:$I$2001,B1324),0))</f>
        <v/>
      </c>
      <c r="M1324" s="20">
        <f>IF(A1324="","",IF(N(L1324)&gt;0,K1324/L1324,""))</f>
        <v/>
      </c>
      <c r="N1324" s="21">
        <f>IF(A1324="","",IF(N(L1324)&gt;0,SUMIFS('GSC current'!$L$2:$L$2001,'GSC current'!$I$2:$I$2001,B1324)/L1324,""))</f>
        <v/>
      </c>
      <c r="O1324">
        <f>IF(A1324="","",IFERROR(SUMIFS('GSC previous'!$J$2:$J$2001,'GSC previous'!$I$2:$I$2001,B1324),0))</f>
        <v/>
      </c>
      <c r="P1324" s="22">
        <f>IF(A1324="","",IF(N(O1324)&gt;0,(K1324-O1324)/O1324,""))</f>
        <v/>
      </c>
      <c r="Q1324">
        <f>IF(A1324="","",IFERROR(SUMIFS(GA4!$P$2:$P$2001,GA4!$O$2:$O$2001,B1324),0))</f>
        <v/>
      </c>
      <c r="R1324" s="23">
        <f>IF(A1324="","",IF(N(Q1324)&gt;0,SUMIFS(GA4!$Q$2:$Q$2001,GA4!$O$2:$O$2001,B1324)/Q1324,""))</f>
        <v/>
      </c>
      <c r="S1324">
        <f>IF(A1324="","",IFERROR(SUMIFS(GA4!$R$2:$R$2001,GA4!$O$2:$O$2001,B1324),0))</f>
        <v/>
      </c>
      <c r="T1324">
        <f>IF(A1324="","",IF(AND(ISNUMBER(F1324),LEFT(C1324&amp;"",1)="2"),IF(F1324&lt;Rules!$B$9,"Yes","No"),"No"))</f>
        <v/>
      </c>
      <c r="U1324">
        <f>IF(A1324="","",IF(AND(N(O1324)&gt;=Rules!$B$8,ISNUMBER(P1324)),IF(P1324&lt;=-Rules!$B$7,"Yes","No"),"No"))</f>
        <v/>
      </c>
      <c r="V1324">
        <f>IF(A1324="","",IF(AND(N(L1324)&gt;=Rules!$B$6,ISNUMBER(N1324)),IF(AND(N1324&gt;=Rules!$B$10,N1324&lt;=Rules!$B$11),"Yes","No"),"No"))</f>
        <v/>
      </c>
      <c r="W1324">
        <f>IF(A1324="","",IF(I1324&lt;&gt;"","Yes","No"))</f>
        <v/>
      </c>
      <c r="X1324">
        <f>IF(I1324="","",IF(SUMIFS($K$3:$K$2002,$A$3:$A$2002,SUBSTITUTE(SUBSTITUTE(I1324,"?","~?"),"*","~*"))&gt;N(K1324),"Yes","No"))</f>
        <v/>
      </c>
      <c r="Y1324">
        <f>IF(A1324="","",IF(N(S1324)&gt;0,"Yes","No"))</f>
        <v/>
      </c>
      <c r="Z1324">
        <f>IF(A1324="","",IF(AND(N(K1324)&lt;Rules!$B$5,N(L1324)&lt;Rules!$B$6,N(Q1324)&lt;Rules!$B$13,Y1324="No"),"Yes","No"))</f>
        <v/>
      </c>
      <c r="AA1324">
        <f>IF(A1324="","",IF(LEFT(C1324&amp;"",1)="3","Redirect",IF(OR(LEFT(C1324&amp;"",1)="4",LEFT(C1324&amp;"",1)="5"),IF(OR(N(K1324)&gt;0,N(AC1324)&gt;=Rules!$B$14),"Redirect","Prune"),IF(D1324="Non-Indexable","Keep",IF(AND(W1324="Yes",X1324="Yes",Y1324="No"),"Merge",IF(OR(U1324="Yes",V1324="Yes",AND(T1324="Yes",N(L1324)&gt;=Rules!$B$6)),"Update",IF(Z1324="Yes",IF(N(AC1324)&gt;=Rules!$B$14,"Redirect","Prune"),"Keep")))))))</f>
        <v/>
      </c>
      <c r="AB1324">
        <f>IF(A1324="","",IF(LEFT(C1324&amp;"",1)="3","Already redirects ("&amp;C1324&amp;"). Update internal links to point at the final URL.",IF(OR(LEFT(C1324&amp;"",1)="4",LEFT(C1324&amp;"",1)="5"),IF(AA1324="Redirect","Returns "&amp;C1324&amp;" but still has "&amp;N(K1324)&amp;" clicks and "&amp;N(AC1324)&amp;" referring domains. 301 it to the closest live page.","Returns "&amp;C1324&amp;" with no clicks or links. Remove internal links and let it 404 or 410."),IF(D1324="Non-Indexable","Non-indexable ("&amp;E1324&amp;"). Keep if that is intentional; otherwise fix the canonical or noindex.",IF(AA1324="Merge","Overlaps with "&amp;I1324&amp;IF(N(J1324)&gt;0," (similarity "&amp;TEXT(J1324,"0.00")&amp;")","")&amp;", which gets more clicks. Merge the useful parts into it and 301 this URL.",IF(AA1324="Update",MID(IF(U1324="Yes","; Clicks down "&amp;TEXT(-P1324,"0%")&amp;" on the previous period","")&amp;IF(V1324="Yes","; Average position "&amp;TEXT(N1324,"0.0")&amp;" on "&amp;TEXT(L1324,"#,##0")&amp;" impressions (striking distance)","")&amp;IF(AND(T1324="Yes",N(L1324)&gt;=Rules!$B$6),"; Thin ("&amp;F1324&amp;" words) but has search demand",""),3,400),IF(AA1324="Prune","Low value: "&amp;N(K1324)&amp;" clicks, "&amp;N(L1324)&amp;" impressions, "&amp;N(Q1324)&amp;" sessions, no key events. Remove or noindex it and update internal links.",IF(AA1324="Redirect","Low value but "&amp;N(AC1324)&amp;" referring domains. 301 it to the closest relevant page to keep those links.",IF(AND(Z1324="No",Y1324="Yes",N(K1324)&lt;Rules!$B$5),"Low search traffic but it converts (key events: "&amp;S1324&amp;"). Keep it and link to it.",IF(W1324="Yes","Stronger than the page it overlaps ("&amp;I1324&amp;"). Keep; merge that page into this one.","Healthy: "&amp;N(K1324)&amp;" clicks"&amp;IF(ISNUMBER(N1324),", average position "&amp;TEXT(N1324,"0.0"),"")&amp;". Keep and monitor."))))))))))</f>
        <v/>
      </c>
      <c r="AE1324">
        <f>IF(A1324="","",IF(AD1324&lt;&gt;"",AD1324,AA1324))</f>
        <v/>
      </c>
    </row>
    <row r="1325">
      <c r="A1325">
        <f>IF(Crawl!A1324="","",Crawl!A1324)</f>
        <v/>
      </c>
      <c r="B1325">
        <f>IF(A1325="","",Crawl!EC1324)</f>
        <v/>
      </c>
      <c r="C1325">
        <f>IF(A1325="","",IFERROR(INDEX(Crawl!$A1324:$DZ1324,1,Rules!$H$6),""))</f>
        <v/>
      </c>
      <c r="D1325">
        <f>IF(A1325="","",IFERROR(INDEX(Crawl!$A1324:$DZ1324,1,Rules!$H$7),"")&amp;"")</f>
        <v/>
      </c>
      <c r="E1325">
        <f>IF(A1325="","",IFERROR(INDEX(Crawl!$A1324:$DZ1324,1,Rules!$H$8),"")&amp;"")</f>
        <v/>
      </c>
      <c r="F1325">
        <f>IF(A1325="","",IFERROR(INDEX(Crawl!$A1324:$DZ1324,1,Rules!$H$9),""))</f>
        <v/>
      </c>
      <c r="G1325">
        <f>IF(A1325="","",IFERROR(INDEX(Crawl!$A1324:$DZ1324,1,Rules!$H$10),""))</f>
        <v/>
      </c>
      <c r="H1325">
        <f>IF(A1325="","",IFERROR(INDEX(Crawl!$A1324:$DZ1324,1,Rules!$H$12),""))</f>
        <v/>
      </c>
      <c r="I1325">
        <f>IF(A1325="","",IF(AND(N(H1325)&gt;0,IFERROR(INDEX(Crawl!$A1324:$DZ1324,1,Rules!$H$11),"")&amp;""&lt;&gt;""),IFERROR(INDEX(Crawl!$A1324:$DZ1324,1,Rules!$H$11),"")&amp;"",IF(AND(ISNUMBER(J1325),N(J1325)&gt;=Rules!$B$12,IFERROR(INDEX(Crawl!$A1324:$DZ1324,1,Rules!$H$13),"")&amp;""&lt;&gt;""),IFERROR(INDEX(Crawl!$A1324:$DZ1324,1,Rules!$H$13),"")&amp;"","")))</f>
        <v/>
      </c>
      <c r="J1325" s="19">
        <f>IF(A1325="","",IF(IFERROR(INDEX(Crawl!$A1324:$DZ1324,1,Rules!$H$14),"")&amp;""="","",IFERROR(INDEX(Crawl!$A1324:$DZ1324,1,Rules!$H$14),"")))</f>
        <v/>
      </c>
      <c r="K1325">
        <f>IF(A1325="","",IFERROR(SUMIFS('GSC current'!$J$2:$J$2001,'GSC current'!$I$2:$I$2001,B1325),0))</f>
        <v/>
      </c>
      <c r="L1325">
        <f>IF(A1325="","",IFERROR(SUMIFS('GSC current'!$K$2:$K$2001,'GSC current'!$I$2:$I$2001,B1325),0))</f>
        <v/>
      </c>
      <c r="M1325" s="20">
        <f>IF(A1325="","",IF(N(L1325)&gt;0,K1325/L1325,""))</f>
        <v/>
      </c>
      <c r="N1325" s="21">
        <f>IF(A1325="","",IF(N(L1325)&gt;0,SUMIFS('GSC current'!$L$2:$L$2001,'GSC current'!$I$2:$I$2001,B1325)/L1325,""))</f>
        <v/>
      </c>
      <c r="O1325">
        <f>IF(A1325="","",IFERROR(SUMIFS('GSC previous'!$J$2:$J$2001,'GSC previous'!$I$2:$I$2001,B1325),0))</f>
        <v/>
      </c>
      <c r="P1325" s="22">
        <f>IF(A1325="","",IF(N(O1325)&gt;0,(K1325-O1325)/O1325,""))</f>
        <v/>
      </c>
      <c r="Q1325">
        <f>IF(A1325="","",IFERROR(SUMIFS(GA4!$P$2:$P$2001,GA4!$O$2:$O$2001,B1325),0))</f>
        <v/>
      </c>
      <c r="R1325" s="23">
        <f>IF(A1325="","",IF(N(Q1325)&gt;0,SUMIFS(GA4!$Q$2:$Q$2001,GA4!$O$2:$O$2001,B1325)/Q1325,""))</f>
        <v/>
      </c>
      <c r="S1325">
        <f>IF(A1325="","",IFERROR(SUMIFS(GA4!$R$2:$R$2001,GA4!$O$2:$O$2001,B1325),0))</f>
        <v/>
      </c>
      <c r="T1325">
        <f>IF(A1325="","",IF(AND(ISNUMBER(F1325),LEFT(C1325&amp;"",1)="2"),IF(F1325&lt;Rules!$B$9,"Yes","No"),"No"))</f>
        <v/>
      </c>
      <c r="U1325">
        <f>IF(A1325="","",IF(AND(N(O1325)&gt;=Rules!$B$8,ISNUMBER(P1325)),IF(P1325&lt;=-Rules!$B$7,"Yes","No"),"No"))</f>
        <v/>
      </c>
      <c r="V1325">
        <f>IF(A1325="","",IF(AND(N(L1325)&gt;=Rules!$B$6,ISNUMBER(N1325)),IF(AND(N1325&gt;=Rules!$B$10,N1325&lt;=Rules!$B$11),"Yes","No"),"No"))</f>
        <v/>
      </c>
      <c r="W1325">
        <f>IF(A1325="","",IF(I1325&lt;&gt;"","Yes","No"))</f>
        <v/>
      </c>
      <c r="X1325">
        <f>IF(I1325="","",IF(SUMIFS($K$3:$K$2002,$A$3:$A$2002,SUBSTITUTE(SUBSTITUTE(I1325,"?","~?"),"*","~*"))&gt;N(K1325),"Yes","No"))</f>
        <v/>
      </c>
      <c r="Y1325">
        <f>IF(A1325="","",IF(N(S1325)&gt;0,"Yes","No"))</f>
        <v/>
      </c>
      <c r="Z1325">
        <f>IF(A1325="","",IF(AND(N(K1325)&lt;Rules!$B$5,N(L1325)&lt;Rules!$B$6,N(Q1325)&lt;Rules!$B$13,Y1325="No"),"Yes","No"))</f>
        <v/>
      </c>
      <c r="AA1325">
        <f>IF(A1325="","",IF(LEFT(C1325&amp;"",1)="3","Redirect",IF(OR(LEFT(C1325&amp;"",1)="4",LEFT(C1325&amp;"",1)="5"),IF(OR(N(K1325)&gt;0,N(AC1325)&gt;=Rules!$B$14),"Redirect","Prune"),IF(D1325="Non-Indexable","Keep",IF(AND(W1325="Yes",X1325="Yes",Y1325="No"),"Merge",IF(OR(U1325="Yes",V1325="Yes",AND(T1325="Yes",N(L1325)&gt;=Rules!$B$6)),"Update",IF(Z1325="Yes",IF(N(AC1325)&gt;=Rules!$B$14,"Redirect","Prune"),"Keep")))))))</f>
        <v/>
      </c>
      <c r="AB1325">
        <f>IF(A1325="","",IF(LEFT(C1325&amp;"",1)="3","Already redirects ("&amp;C1325&amp;"). Update internal links to point at the final URL.",IF(OR(LEFT(C1325&amp;"",1)="4",LEFT(C1325&amp;"",1)="5"),IF(AA1325="Redirect","Returns "&amp;C1325&amp;" but still has "&amp;N(K1325)&amp;" clicks and "&amp;N(AC1325)&amp;" referring domains. 301 it to the closest live page.","Returns "&amp;C1325&amp;" with no clicks or links. Remove internal links and let it 404 or 410."),IF(D1325="Non-Indexable","Non-indexable ("&amp;E1325&amp;"). Keep if that is intentional; otherwise fix the canonical or noindex.",IF(AA1325="Merge","Overlaps with "&amp;I1325&amp;IF(N(J1325)&gt;0," (similarity "&amp;TEXT(J1325,"0.00")&amp;")","")&amp;", which gets more clicks. Merge the useful parts into it and 301 this URL.",IF(AA1325="Update",MID(IF(U1325="Yes","; Clicks down "&amp;TEXT(-P1325,"0%")&amp;" on the previous period","")&amp;IF(V1325="Yes","; Average position "&amp;TEXT(N1325,"0.0")&amp;" on "&amp;TEXT(L1325,"#,##0")&amp;" impressions (striking distance)","")&amp;IF(AND(T1325="Yes",N(L1325)&gt;=Rules!$B$6),"; Thin ("&amp;F1325&amp;" words) but has search demand",""),3,400),IF(AA1325="Prune","Low value: "&amp;N(K1325)&amp;" clicks, "&amp;N(L1325)&amp;" impressions, "&amp;N(Q1325)&amp;" sessions, no key events. Remove or noindex it and update internal links.",IF(AA1325="Redirect","Low value but "&amp;N(AC1325)&amp;" referring domains. 301 it to the closest relevant page to keep those links.",IF(AND(Z1325="No",Y1325="Yes",N(K1325)&lt;Rules!$B$5),"Low search traffic but it converts (key events: "&amp;S1325&amp;"). Keep it and link to it.",IF(W1325="Yes","Stronger than the page it overlaps ("&amp;I1325&amp;"). Keep; merge that page into this one.","Healthy: "&amp;N(K1325)&amp;" clicks"&amp;IF(ISNUMBER(N1325),", average position "&amp;TEXT(N1325,"0.0"),"")&amp;". Keep and monitor."))))))))))</f>
        <v/>
      </c>
      <c r="AE1325">
        <f>IF(A1325="","",IF(AD1325&lt;&gt;"",AD1325,AA1325))</f>
        <v/>
      </c>
    </row>
    <row r="1326">
      <c r="A1326">
        <f>IF(Crawl!A1325="","",Crawl!A1325)</f>
        <v/>
      </c>
      <c r="B1326">
        <f>IF(A1326="","",Crawl!EC1325)</f>
        <v/>
      </c>
      <c r="C1326">
        <f>IF(A1326="","",IFERROR(INDEX(Crawl!$A1325:$DZ1325,1,Rules!$H$6),""))</f>
        <v/>
      </c>
      <c r="D1326">
        <f>IF(A1326="","",IFERROR(INDEX(Crawl!$A1325:$DZ1325,1,Rules!$H$7),"")&amp;"")</f>
        <v/>
      </c>
      <c r="E1326">
        <f>IF(A1326="","",IFERROR(INDEX(Crawl!$A1325:$DZ1325,1,Rules!$H$8),"")&amp;"")</f>
        <v/>
      </c>
      <c r="F1326">
        <f>IF(A1326="","",IFERROR(INDEX(Crawl!$A1325:$DZ1325,1,Rules!$H$9),""))</f>
        <v/>
      </c>
      <c r="G1326">
        <f>IF(A1326="","",IFERROR(INDEX(Crawl!$A1325:$DZ1325,1,Rules!$H$10),""))</f>
        <v/>
      </c>
      <c r="H1326">
        <f>IF(A1326="","",IFERROR(INDEX(Crawl!$A1325:$DZ1325,1,Rules!$H$12),""))</f>
        <v/>
      </c>
      <c r="I1326">
        <f>IF(A1326="","",IF(AND(N(H1326)&gt;0,IFERROR(INDEX(Crawl!$A1325:$DZ1325,1,Rules!$H$11),"")&amp;""&lt;&gt;""),IFERROR(INDEX(Crawl!$A1325:$DZ1325,1,Rules!$H$11),"")&amp;"",IF(AND(ISNUMBER(J1326),N(J1326)&gt;=Rules!$B$12,IFERROR(INDEX(Crawl!$A1325:$DZ1325,1,Rules!$H$13),"")&amp;""&lt;&gt;""),IFERROR(INDEX(Crawl!$A1325:$DZ1325,1,Rules!$H$13),"")&amp;"","")))</f>
        <v/>
      </c>
      <c r="J1326" s="19">
        <f>IF(A1326="","",IF(IFERROR(INDEX(Crawl!$A1325:$DZ1325,1,Rules!$H$14),"")&amp;""="","",IFERROR(INDEX(Crawl!$A1325:$DZ1325,1,Rules!$H$14),"")))</f>
        <v/>
      </c>
      <c r="K1326">
        <f>IF(A1326="","",IFERROR(SUMIFS('GSC current'!$J$2:$J$2001,'GSC current'!$I$2:$I$2001,B1326),0))</f>
        <v/>
      </c>
      <c r="L1326">
        <f>IF(A1326="","",IFERROR(SUMIFS('GSC current'!$K$2:$K$2001,'GSC current'!$I$2:$I$2001,B1326),0))</f>
        <v/>
      </c>
      <c r="M1326" s="20">
        <f>IF(A1326="","",IF(N(L1326)&gt;0,K1326/L1326,""))</f>
        <v/>
      </c>
      <c r="N1326" s="21">
        <f>IF(A1326="","",IF(N(L1326)&gt;0,SUMIFS('GSC current'!$L$2:$L$2001,'GSC current'!$I$2:$I$2001,B1326)/L1326,""))</f>
        <v/>
      </c>
      <c r="O1326">
        <f>IF(A1326="","",IFERROR(SUMIFS('GSC previous'!$J$2:$J$2001,'GSC previous'!$I$2:$I$2001,B1326),0))</f>
        <v/>
      </c>
      <c r="P1326" s="22">
        <f>IF(A1326="","",IF(N(O1326)&gt;0,(K1326-O1326)/O1326,""))</f>
        <v/>
      </c>
      <c r="Q1326">
        <f>IF(A1326="","",IFERROR(SUMIFS(GA4!$P$2:$P$2001,GA4!$O$2:$O$2001,B1326),0))</f>
        <v/>
      </c>
      <c r="R1326" s="23">
        <f>IF(A1326="","",IF(N(Q1326)&gt;0,SUMIFS(GA4!$Q$2:$Q$2001,GA4!$O$2:$O$2001,B1326)/Q1326,""))</f>
        <v/>
      </c>
      <c r="S1326">
        <f>IF(A1326="","",IFERROR(SUMIFS(GA4!$R$2:$R$2001,GA4!$O$2:$O$2001,B1326),0))</f>
        <v/>
      </c>
      <c r="T1326">
        <f>IF(A1326="","",IF(AND(ISNUMBER(F1326),LEFT(C1326&amp;"",1)="2"),IF(F1326&lt;Rules!$B$9,"Yes","No"),"No"))</f>
        <v/>
      </c>
      <c r="U1326">
        <f>IF(A1326="","",IF(AND(N(O1326)&gt;=Rules!$B$8,ISNUMBER(P1326)),IF(P1326&lt;=-Rules!$B$7,"Yes","No"),"No"))</f>
        <v/>
      </c>
      <c r="V1326">
        <f>IF(A1326="","",IF(AND(N(L1326)&gt;=Rules!$B$6,ISNUMBER(N1326)),IF(AND(N1326&gt;=Rules!$B$10,N1326&lt;=Rules!$B$11),"Yes","No"),"No"))</f>
        <v/>
      </c>
      <c r="W1326">
        <f>IF(A1326="","",IF(I1326&lt;&gt;"","Yes","No"))</f>
        <v/>
      </c>
      <c r="X1326">
        <f>IF(I1326="","",IF(SUMIFS($K$3:$K$2002,$A$3:$A$2002,SUBSTITUTE(SUBSTITUTE(I1326,"?","~?"),"*","~*"))&gt;N(K1326),"Yes","No"))</f>
        <v/>
      </c>
      <c r="Y1326">
        <f>IF(A1326="","",IF(N(S1326)&gt;0,"Yes","No"))</f>
        <v/>
      </c>
      <c r="Z1326">
        <f>IF(A1326="","",IF(AND(N(K1326)&lt;Rules!$B$5,N(L1326)&lt;Rules!$B$6,N(Q1326)&lt;Rules!$B$13,Y1326="No"),"Yes","No"))</f>
        <v/>
      </c>
      <c r="AA1326">
        <f>IF(A1326="","",IF(LEFT(C1326&amp;"",1)="3","Redirect",IF(OR(LEFT(C1326&amp;"",1)="4",LEFT(C1326&amp;"",1)="5"),IF(OR(N(K1326)&gt;0,N(AC1326)&gt;=Rules!$B$14),"Redirect","Prune"),IF(D1326="Non-Indexable","Keep",IF(AND(W1326="Yes",X1326="Yes",Y1326="No"),"Merge",IF(OR(U1326="Yes",V1326="Yes",AND(T1326="Yes",N(L1326)&gt;=Rules!$B$6)),"Update",IF(Z1326="Yes",IF(N(AC1326)&gt;=Rules!$B$14,"Redirect","Prune"),"Keep")))))))</f>
        <v/>
      </c>
      <c r="AB1326">
        <f>IF(A1326="","",IF(LEFT(C1326&amp;"",1)="3","Already redirects ("&amp;C1326&amp;"). Update internal links to point at the final URL.",IF(OR(LEFT(C1326&amp;"",1)="4",LEFT(C1326&amp;"",1)="5"),IF(AA1326="Redirect","Returns "&amp;C1326&amp;" but still has "&amp;N(K1326)&amp;" clicks and "&amp;N(AC1326)&amp;" referring domains. 301 it to the closest live page.","Returns "&amp;C1326&amp;" with no clicks or links. Remove internal links and let it 404 or 410."),IF(D1326="Non-Indexable","Non-indexable ("&amp;E1326&amp;"). Keep if that is intentional; otherwise fix the canonical or noindex.",IF(AA1326="Merge","Overlaps with "&amp;I1326&amp;IF(N(J1326)&gt;0," (similarity "&amp;TEXT(J1326,"0.00")&amp;")","")&amp;", which gets more clicks. Merge the useful parts into it and 301 this URL.",IF(AA1326="Update",MID(IF(U1326="Yes","; Clicks down "&amp;TEXT(-P1326,"0%")&amp;" on the previous period","")&amp;IF(V1326="Yes","; Average position "&amp;TEXT(N1326,"0.0")&amp;" on "&amp;TEXT(L1326,"#,##0")&amp;" impressions (striking distance)","")&amp;IF(AND(T1326="Yes",N(L1326)&gt;=Rules!$B$6),"; Thin ("&amp;F1326&amp;" words) but has search demand",""),3,400),IF(AA1326="Prune","Low value: "&amp;N(K1326)&amp;" clicks, "&amp;N(L1326)&amp;" impressions, "&amp;N(Q1326)&amp;" sessions, no key events. Remove or noindex it and update internal links.",IF(AA1326="Redirect","Low value but "&amp;N(AC1326)&amp;" referring domains. 301 it to the closest relevant page to keep those links.",IF(AND(Z1326="No",Y1326="Yes",N(K1326)&lt;Rules!$B$5),"Low search traffic but it converts (key events: "&amp;S1326&amp;"). Keep it and link to it.",IF(W1326="Yes","Stronger than the page it overlaps ("&amp;I1326&amp;"). Keep; merge that page into this one.","Healthy: "&amp;N(K1326)&amp;" clicks"&amp;IF(ISNUMBER(N1326),", average position "&amp;TEXT(N1326,"0.0"),"")&amp;". Keep and monitor."))))))))))</f>
        <v/>
      </c>
      <c r="AE1326">
        <f>IF(A1326="","",IF(AD1326&lt;&gt;"",AD1326,AA1326))</f>
        <v/>
      </c>
    </row>
    <row r="1327">
      <c r="A1327">
        <f>IF(Crawl!A1326="","",Crawl!A1326)</f>
        <v/>
      </c>
      <c r="B1327">
        <f>IF(A1327="","",Crawl!EC1326)</f>
        <v/>
      </c>
      <c r="C1327">
        <f>IF(A1327="","",IFERROR(INDEX(Crawl!$A1326:$DZ1326,1,Rules!$H$6),""))</f>
        <v/>
      </c>
      <c r="D1327">
        <f>IF(A1327="","",IFERROR(INDEX(Crawl!$A1326:$DZ1326,1,Rules!$H$7),"")&amp;"")</f>
        <v/>
      </c>
      <c r="E1327">
        <f>IF(A1327="","",IFERROR(INDEX(Crawl!$A1326:$DZ1326,1,Rules!$H$8),"")&amp;"")</f>
        <v/>
      </c>
      <c r="F1327">
        <f>IF(A1327="","",IFERROR(INDEX(Crawl!$A1326:$DZ1326,1,Rules!$H$9),""))</f>
        <v/>
      </c>
      <c r="G1327">
        <f>IF(A1327="","",IFERROR(INDEX(Crawl!$A1326:$DZ1326,1,Rules!$H$10),""))</f>
        <v/>
      </c>
      <c r="H1327">
        <f>IF(A1327="","",IFERROR(INDEX(Crawl!$A1326:$DZ1326,1,Rules!$H$12),""))</f>
        <v/>
      </c>
      <c r="I1327">
        <f>IF(A1327="","",IF(AND(N(H1327)&gt;0,IFERROR(INDEX(Crawl!$A1326:$DZ1326,1,Rules!$H$11),"")&amp;""&lt;&gt;""),IFERROR(INDEX(Crawl!$A1326:$DZ1326,1,Rules!$H$11),"")&amp;"",IF(AND(ISNUMBER(J1327),N(J1327)&gt;=Rules!$B$12,IFERROR(INDEX(Crawl!$A1326:$DZ1326,1,Rules!$H$13),"")&amp;""&lt;&gt;""),IFERROR(INDEX(Crawl!$A1326:$DZ1326,1,Rules!$H$13),"")&amp;"","")))</f>
        <v/>
      </c>
      <c r="J1327" s="19">
        <f>IF(A1327="","",IF(IFERROR(INDEX(Crawl!$A1326:$DZ1326,1,Rules!$H$14),"")&amp;""="","",IFERROR(INDEX(Crawl!$A1326:$DZ1326,1,Rules!$H$14),"")))</f>
        <v/>
      </c>
      <c r="K1327">
        <f>IF(A1327="","",IFERROR(SUMIFS('GSC current'!$J$2:$J$2001,'GSC current'!$I$2:$I$2001,B1327),0))</f>
        <v/>
      </c>
      <c r="L1327">
        <f>IF(A1327="","",IFERROR(SUMIFS('GSC current'!$K$2:$K$2001,'GSC current'!$I$2:$I$2001,B1327),0))</f>
        <v/>
      </c>
      <c r="M1327" s="20">
        <f>IF(A1327="","",IF(N(L1327)&gt;0,K1327/L1327,""))</f>
        <v/>
      </c>
      <c r="N1327" s="21">
        <f>IF(A1327="","",IF(N(L1327)&gt;0,SUMIFS('GSC current'!$L$2:$L$2001,'GSC current'!$I$2:$I$2001,B1327)/L1327,""))</f>
        <v/>
      </c>
      <c r="O1327">
        <f>IF(A1327="","",IFERROR(SUMIFS('GSC previous'!$J$2:$J$2001,'GSC previous'!$I$2:$I$2001,B1327),0))</f>
        <v/>
      </c>
      <c r="P1327" s="22">
        <f>IF(A1327="","",IF(N(O1327)&gt;0,(K1327-O1327)/O1327,""))</f>
        <v/>
      </c>
      <c r="Q1327">
        <f>IF(A1327="","",IFERROR(SUMIFS(GA4!$P$2:$P$2001,GA4!$O$2:$O$2001,B1327),0))</f>
        <v/>
      </c>
      <c r="R1327" s="23">
        <f>IF(A1327="","",IF(N(Q1327)&gt;0,SUMIFS(GA4!$Q$2:$Q$2001,GA4!$O$2:$O$2001,B1327)/Q1327,""))</f>
        <v/>
      </c>
      <c r="S1327">
        <f>IF(A1327="","",IFERROR(SUMIFS(GA4!$R$2:$R$2001,GA4!$O$2:$O$2001,B1327),0))</f>
        <v/>
      </c>
      <c r="T1327">
        <f>IF(A1327="","",IF(AND(ISNUMBER(F1327),LEFT(C1327&amp;"",1)="2"),IF(F1327&lt;Rules!$B$9,"Yes","No"),"No"))</f>
        <v/>
      </c>
      <c r="U1327">
        <f>IF(A1327="","",IF(AND(N(O1327)&gt;=Rules!$B$8,ISNUMBER(P1327)),IF(P1327&lt;=-Rules!$B$7,"Yes","No"),"No"))</f>
        <v/>
      </c>
      <c r="V1327">
        <f>IF(A1327="","",IF(AND(N(L1327)&gt;=Rules!$B$6,ISNUMBER(N1327)),IF(AND(N1327&gt;=Rules!$B$10,N1327&lt;=Rules!$B$11),"Yes","No"),"No"))</f>
        <v/>
      </c>
      <c r="W1327">
        <f>IF(A1327="","",IF(I1327&lt;&gt;"","Yes","No"))</f>
        <v/>
      </c>
      <c r="X1327">
        <f>IF(I1327="","",IF(SUMIFS($K$3:$K$2002,$A$3:$A$2002,SUBSTITUTE(SUBSTITUTE(I1327,"?","~?"),"*","~*"))&gt;N(K1327),"Yes","No"))</f>
        <v/>
      </c>
      <c r="Y1327">
        <f>IF(A1327="","",IF(N(S1327)&gt;0,"Yes","No"))</f>
        <v/>
      </c>
      <c r="Z1327">
        <f>IF(A1327="","",IF(AND(N(K1327)&lt;Rules!$B$5,N(L1327)&lt;Rules!$B$6,N(Q1327)&lt;Rules!$B$13,Y1327="No"),"Yes","No"))</f>
        <v/>
      </c>
      <c r="AA1327">
        <f>IF(A1327="","",IF(LEFT(C1327&amp;"",1)="3","Redirect",IF(OR(LEFT(C1327&amp;"",1)="4",LEFT(C1327&amp;"",1)="5"),IF(OR(N(K1327)&gt;0,N(AC1327)&gt;=Rules!$B$14),"Redirect","Prune"),IF(D1327="Non-Indexable","Keep",IF(AND(W1327="Yes",X1327="Yes",Y1327="No"),"Merge",IF(OR(U1327="Yes",V1327="Yes",AND(T1327="Yes",N(L1327)&gt;=Rules!$B$6)),"Update",IF(Z1327="Yes",IF(N(AC1327)&gt;=Rules!$B$14,"Redirect","Prune"),"Keep")))))))</f>
        <v/>
      </c>
      <c r="AB1327">
        <f>IF(A1327="","",IF(LEFT(C1327&amp;"",1)="3","Already redirects ("&amp;C1327&amp;"). Update internal links to point at the final URL.",IF(OR(LEFT(C1327&amp;"",1)="4",LEFT(C1327&amp;"",1)="5"),IF(AA1327="Redirect","Returns "&amp;C1327&amp;" but still has "&amp;N(K1327)&amp;" clicks and "&amp;N(AC1327)&amp;" referring domains. 301 it to the closest live page.","Returns "&amp;C1327&amp;" with no clicks or links. Remove internal links and let it 404 or 410."),IF(D1327="Non-Indexable","Non-indexable ("&amp;E1327&amp;"). Keep if that is intentional; otherwise fix the canonical or noindex.",IF(AA1327="Merge","Overlaps with "&amp;I1327&amp;IF(N(J1327)&gt;0," (similarity "&amp;TEXT(J1327,"0.00")&amp;")","")&amp;", which gets more clicks. Merge the useful parts into it and 301 this URL.",IF(AA1327="Update",MID(IF(U1327="Yes","; Clicks down "&amp;TEXT(-P1327,"0%")&amp;" on the previous period","")&amp;IF(V1327="Yes","; Average position "&amp;TEXT(N1327,"0.0")&amp;" on "&amp;TEXT(L1327,"#,##0")&amp;" impressions (striking distance)","")&amp;IF(AND(T1327="Yes",N(L1327)&gt;=Rules!$B$6),"; Thin ("&amp;F1327&amp;" words) but has search demand",""),3,400),IF(AA1327="Prune","Low value: "&amp;N(K1327)&amp;" clicks, "&amp;N(L1327)&amp;" impressions, "&amp;N(Q1327)&amp;" sessions, no key events. Remove or noindex it and update internal links.",IF(AA1327="Redirect","Low value but "&amp;N(AC1327)&amp;" referring domains. 301 it to the closest relevant page to keep those links.",IF(AND(Z1327="No",Y1327="Yes",N(K1327)&lt;Rules!$B$5),"Low search traffic but it converts (key events: "&amp;S1327&amp;"). Keep it and link to it.",IF(W1327="Yes","Stronger than the page it overlaps ("&amp;I1327&amp;"). Keep; merge that page into this one.","Healthy: "&amp;N(K1327)&amp;" clicks"&amp;IF(ISNUMBER(N1327),", average position "&amp;TEXT(N1327,"0.0"),"")&amp;". Keep and monitor."))))))))))</f>
        <v/>
      </c>
      <c r="AE1327">
        <f>IF(A1327="","",IF(AD1327&lt;&gt;"",AD1327,AA1327))</f>
        <v/>
      </c>
    </row>
    <row r="1328">
      <c r="A1328">
        <f>IF(Crawl!A1327="","",Crawl!A1327)</f>
        <v/>
      </c>
      <c r="B1328">
        <f>IF(A1328="","",Crawl!EC1327)</f>
        <v/>
      </c>
      <c r="C1328">
        <f>IF(A1328="","",IFERROR(INDEX(Crawl!$A1327:$DZ1327,1,Rules!$H$6),""))</f>
        <v/>
      </c>
      <c r="D1328">
        <f>IF(A1328="","",IFERROR(INDEX(Crawl!$A1327:$DZ1327,1,Rules!$H$7),"")&amp;"")</f>
        <v/>
      </c>
      <c r="E1328">
        <f>IF(A1328="","",IFERROR(INDEX(Crawl!$A1327:$DZ1327,1,Rules!$H$8),"")&amp;"")</f>
        <v/>
      </c>
      <c r="F1328">
        <f>IF(A1328="","",IFERROR(INDEX(Crawl!$A1327:$DZ1327,1,Rules!$H$9),""))</f>
        <v/>
      </c>
      <c r="G1328">
        <f>IF(A1328="","",IFERROR(INDEX(Crawl!$A1327:$DZ1327,1,Rules!$H$10),""))</f>
        <v/>
      </c>
      <c r="H1328">
        <f>IF(A1328="","",IFERROR(INDEX(Crawl!$A1327:$DZ1327,1,Rules!$H$12),""))</f>
        <v/>
      </c>
      <c r="I1328">
        <f>IF(A1328="","",IF(AND(N(H1328)&gt;0,IFERROR(INDEX(Crawl!$A1327:$DZ1327,1,Rules!$H$11),"")&amp;""&lt;&gt;""),IFERROR(INDEX(Crawl!$A1327:$DZ1327,1,Rules!$H$11),"")&amp;"",IF(AND(ISNUMBER(J1328),N(J1328)&gt;=Rules!$B$12,IFERROR(INDEX(Crawl!$A1327:$DZ1327,1,Rules!$H$13),"")&amp;""&lt;&gt;""),IFERROR(INDEX(Crawl!$A1327:$DZ1327,1,Rules!$H$13),"")&amp;"","")))</f>
        <v/>
      </c>
      <c r="J1328" s="19">
        <f>IF(A1328="","",IF(IFERROR(INDEX(Crawl!$A1327:$DZ1327,1,Rules!$H$14),"")&amp;""="","",IFERROR(INDEX(Crawl!$A1327:$DZ1327,1,Rules!$H$14),"")))</f>
        <v/>
      </c>
      <c r="K1328">
        <f>IF(A1328="","",IFERROR(SUMIFS('GSC current'!$J$2:$J$2001,'GSC current'!$I$2:$I$2001,B1328),0))</f>
        <v/>
      </c>
      <c r="L1328">
        <f>IF(A1328="","",IFERROR(SUMIFS('GSC current'!$K$2:$K$2001,'GSC current'!$I$2:$I$2001,B1328),0))</f>
        <v/>
      </c>
      <c r="M1328" s="20">
        <f>IF(A1328="","",IF(N(L1328)&gt;0,K1328/L1328,""))</f>
        <v/>
      </c>
      <c r="N1328" s="21">
        <f>IF(A1328="","",IF(N(L1328)&gt;0,SUMIFS('GSC current'!$L$2:$L$2001,'GSC current'!$I$2:$I$2001,B1328)/L1328,""))</f>
        <v/>
      </c>
      <c r="O1328">
        <f>IF(A1328="","",IFERROR(SUMIFS('GSC previous'!$J$2:$J$2001,'GSC previous'!$I$2:$I$2001,B1328),0))</f>
        <v/>
      </c>
      <c r="P1328" s="22">
        <f>IF(A1328="","",IF(N(O1328)&gt;0,(K1328-O1328)/O1328,""))</f>
        <v/>
      </c>
      <c r="Q1328">
        <f>IF(A1328="","",IFERROR(SUMIFS(GA4!$P$2:$P$2001,GA4!$O$2:$O$2001,B1328),0))</f>
        <v/>
      </c>
      <c r="R1328" s="23">
        <f>IF(A1328="","",IF(N(Q1328)&gt;0,SUMIFS(GA4!$Q$2:$Q$2001,GA4!$O$2:$O$2001,B1328)/Q1328,""))</f>
        <v/>
      </c>
      <c r="S1328">
        <f>IF(A1328="","",IFERROR(SUMIFS(GA4!$R$2:$R$2001,GA4!$O$2:$O$2001,B1328),0))</f>
        <v/>
      </c>
      <c r="T1328">
        <f>IF(A1328="","",IF(AND(ISNUMBER(F1328),LEFT(C1328&amp;"",1)="2"),IF(F1328&lt;Rules!$B$9,"Yes","No"),"No"))</f>
        <v/>
      </c>
      <c r="U1328">
        <f>IF(A1328="","",IF(AND(N(O1328)&gt;=Rules!$B$8,ISNUMBER(P1328)),IF(P1328&lt;=-Rules!$B$7,"Yes","No"),"No"))</f>
        <v/>
      </c>
      <c r="V1328">
        <f>IF(A1328="","",IF(AND(N(L1328)&gt;=Rules!$B$6,ISNUMBER(N1328)),IF(AND(N1328&gt;=Rules!$B$10,N1328&lt;=Rules!$B$11),"Yes","No"),"No"))</f>
        <v/>
      </c>
      <c r="W1328">
        <f>IF(A1328="","",IF(I1328&lt;&gt;"","Yes","No"))</f>
        <v/>
      </c>
      <c r="X1328">
        <f>IF(I1328="","",IF(SUMIFS($K$3:$K$2002,$A$3:$A$2002,SUBSTITUTE(SUBSTITUTE(I1328,"?","~?"),"*","~*"))&gt;N(K1328),"Yes","No"))</f>
        <v/>
      </c>
      <c r="Y1328">
        <f>IF(A1328="","",IF(N(S1328)&gt;0,"Yes","No"))</f>
        <v/>
      </c>
      <c r="Z1328">
        <f>IF(A1328="","",IF(AND(N(K1328)&lt;Rules!$B$5,N(L1328)&lt;Rules!$B$6,N(Q1328)&lt;Rules!$B$13,Y1328="No"),"Yes","No"))</f>
        <v/>
      </c>
      <c r="AA1328">
        <f>IF(A1328="","",IF(LEFT(C1328&amp;"",1)="3","Redirect",IF(OR(LEFT(C1328&amp;"",1)="4",LEFT(C1328&amp;"",1)="5"),IF(OR(N(K1328)&gt;0,N(AC1328)&gt;=Rules!$B$14),"Redirect","Prune"),IF(D1328="Non-Indexable","Keep",IF(AND(W1328="Yes",X1328="Yes",Y1328="No"),"Merge",IF(OR(U1328="Yes",V1328="Yes",AND(T1328="Yes",N(L1328)&gt;=Rules!$B$6)),"Update",IF(Z1328="Yes",IF(N(AC1328)&gt;=Rules!$B$14,"Redirect","Prune"),"Keep")))))))</f>
        <v/>
      </c>
      <c r="AB1328">
        <f>IF(A1328="","",IF(LEFT(C1328&amp;"",1)="3","Already redirects ("&amp;C1328&amp;"). Update internal links to point at the final URL.",IF(OR(LEFT(C1328&amp;"",1)="4",LEFT(C1328&amp;"",1)="5"),IF(AA1328="Redirect","Returns "&amp;C1328&amp;" but still has "&amp;N(K1328)&amp;" clicks and "&amp;N(AC1328)&amp;" referring domains. 301 it to the closest live page.","Returns "&amp;C1328&amp;" with no clicks or links. Remove internal links and let it 404 or 410."),IF(D1328="Non-Indexable","Non-indexable ("&amp;E1328&amp;"). Keep if that is intentional; otherwise fix the canonical or noindex.",IF(AA1328="Merge","Overlaps with "&amp;I1328&amp;IF(N(J1328)&gt;0," (similarity "&amp;TEXT(J1328,"0.00")&amp;")","")&amp;", which gets more clicks. Merge the useful parts into it and 301 this URL.",IF(AA1328="Update",MID(IF(U1328="Yes","; Clicks down "&amp;TEXT(-P1328,"0%")&amp;" on the previous period","")&amp;IF(V1328="Yes","; Average position "&amp;TEXT(N1328,"0.0")&amp;" on "&amp;TEXT(L1328,"#,##0")&amp;" impressions (striking distance)","")&amp;IF(AND(T1328="Yes",N(L1328)&gt;=Rules!$B$6),"; Thin ("&amp;F1328&amp;" words) but has search demand",""),3,400),IF(AA1328="Prune","Low value: "&amp;N(K1328)&amp;" clicks, "&amp;N(L1328)&amp;" impressions, "&amp;N(Q1328)&amp;" sessions, no key events. Remove or noindex it and update internal links.",IF(AA1328="Redirect","Low value but "&amp;N(AC1328)&amp;" referring domains. 301 it to the closest relevant page to keep those links.",IF(AND(Z1328="No",Y1328="Yes",N(K1328)&lt;Rules!$B$5),"Low search traffic but it converts (key events: "&amp;S1328&amp;"). Keep it and link to it.",IF(W1328="Yes","Stronger than the page it overlaps ("&amp;I1328&amp;"). Keep; merge that page into this one.","Healthy: "&amp;N(K1328)&amp;" clicks"&amp;IF(ISNUMBER(N1328),", average position "&amp;TEXT(N1328,"0.0"),"")&amp;". Keep and monitor."))))))))))</f>
        <v/>
      </c>
      <c r="AE1328">
        <f>IF(A1328="","",IF(AD1328&lt;&gt;"",AD1328,AA1328))</f>
        <v/>
      </c>
    </row>
    <row r="1329">
      <c r="A1329">
        <f>IF(Crawl!A1328="","",Crawl!A1328)</f>
        <v/>
      </c>
      <c r="B1329">
        <f>IF(A1329="","",Crawl!EC1328)</f>
        <v/>
      </c>
      <c r="C1329">
        <f>IF(A1329="","",IFERROR(INDEX(Crawl!$A1328:$DZ1328,1,Rules!$H$6),""))</f>
        <v/>
      </c>
      <c r="D1329">
        <f>IF(A1329="","",IFERROR(INDEX(Crawl!$A1328:$DZ1328,1,Rules!$H$7),"")&amp;"")</f>
        <v/>
      </c>
      <c r="E1329">
        <f>IF(A1329="","",IFERROR(INDEX(Crawl!$A1328:$DZ1328,1,Rules!$H$8),"")&amp;"")</f>
        <v/>
      </c>
      <c r="F1329">
        <f>IF(A1329="","",IFERROR(INDEX(Crawl!$A1328:$DZ1328,1,Rules!$H$9),""))</f>
        <v/>
      </c>
      <c r="G1329">
        <f>IF(A1329="","",IFERROR(INDEX(Crawl!$A1328:$DZ1328,1,Rules!$H$10),""))</f>
        <v/>
      </c>
      <c r="H1329">
        <f>IF(A1329="","",IFERROR(INDEX(Crawl!$A1328:$DZ1328,1,Rules!$H$12),""))</f>
        <v/>
      </c>
      <c r="I1329">
        <f>IF(A1329="","",IF(AND(N(H1329)&gt;0,IFERROR(INDEX(Crawl!$A1328:$DZ1328,1,Rules!$H$11),"")&amp;""&lt;&gt;""),IFERROR(INDEX(Crawl!$A1328:$DZ1328,1,Rules!$H$11),"")&amp;"",IF(AND(ISNUMBER(J1329),N(J1329)&gt;=Rules!$B$12,IFERROR(INDEX(Crawl!$A1328:$DZ1328,1,Rules!$H$13),"")&amp;""&lt;&gt;""),IFERROR(INDEX(Crawl!$A1328:$DZ1328,1,Rules!$H$13),"")&amp;"","")))</f>
        <v/>
      </c>
      <c r="J1329" s="19">
        <f>IF(A1329="","",IF(IFERROR(INDEX(Crawl!$A1328:$DZ1328,1,Rules!$H$14),"")&amp;""="","",IFERROR(INDEX(Crawl!$A1328:$DZ1328,1,Rules!$H$14),"")))</f>
        <v/>
      </c>
      <c r="K1329">
        <f>IF(A1329="","",IFERROR(SUMIFS('GSC current'!$J$2:$J$2001,'GSC current'!$I$2:$I$2001,B1329),0))</f>
        <v/>
      </c>
      <c r="L1329">
        <f>IF(A1329="","",IFERROR(SUMIFS('GSC current'!$K$2:$K$2001,'GSC current'!$I$2:$I$2001,B1329),0))</f>
        <v/>
      </c>
      <c r="M1329" s="20">
        <f>IF(A1329="","",IF(N(L1329)&gt;0,K1329/L1329,""))</f>
        <v/>
      </c>
      <c r="N1329" s="21">
        <f>IF(A1329="","",IF(N(L1329)&gt;0,SUMIFS('GSC current'!$L$2:$L$2001,'GSC current'!$I$2:$I$2001,B1329)/L1329,""))</f>
        <v/>
      </c>
      <c r="O1329">
        <f>IF(A1329="","",IFERROR(SUMIFS('GSC previous'!$J$2:$J$2001,'GSC previous'!$I$2:$I$2001,B1329),0))</f>
        <v/>
      </c>
      <c r="P1329" s="22">
        <f>IF(A1329="","",IF(N(O1329)&gt;0,(K1329-O1329)/O1329,""))</f>
        <v/>
      </c>
      <c r="Q1329">
        <f>IF(A1329="","",IFERROR(SUMIFS(GA4!$P$2:$P$2001,GA4!$O$2:$O$2001,B1329),0))</f>
        <v/>
      </c>
      <c r="R1329" s="23">
        <f>IF(A1329="","",IF(N(Q1329)&gt;0,SUMIFS(GA4!$Q$2:$Q$2001,GA4!$O$2:$O$2001,B1329)/Q1329,""))</f>
        <v/>
      </c>
      <c r="S1329">
        <f>IF(A1329="","",IFERROR(SUMIFS(GA4!$R$2:$R$2001,GA4!$O$2:$O$2001,B1329),0))</f>
        <v/>
      </c>
      <c r="T1329">
        <f>IF(A1329="","",IF(AND(ISNUMBER(F1329),LEFT(C1329&amp;"",1)="2"),IF(F1329&lt;Rules!$B$9,"Yes","No"),"No"))</f>
        <v/>
      </c>
      <c r="U1329">
        <f>IF(A1329="","",IF(AND(N(O1329)&gt;=Rules!$B$8,ISNUMBER(P1329)),IF(P1329&lt;=-Rules!$B$7,"Yes","No"),"No"))</f>
        <v/>
      </c>
      <c r="V1329">
        <f>IF(A1329="","",IF(AND(N(L1329)&gt;=Rules!$B$6,ISNUMBER(N1329)),IF(AND(N1329&gt;=Rules!$B$10,N1329&lt;=Rules!$B$11),"Yes","No"),"No"))</f>
        <v/>
      </c>
      <c r="W1329">
        <f>IF(A1329="","",IF(I1329&lt;&gt;"","Yes","No"))</f>
        <v/>
      </c>
      <c r="X1329">
        <f>IF(I1329="","",IF(SUMIFS($K$3:$K$2002,$A$3:$A$2002,SUBSTITUTE(SUBSTITUTE(I1329,"?","~?"),"*","~*"))&gt;N(K1329),"Yes","No"))</f>
        <v/>
      </c>
      <c r="Y1329">
        <f>IF(A1329="","",IF(N(S1329)&gt;0,"Yes","No"))</f>
        <v/>
      </c>
      <c r="Z1329">
        <f>IF(A1329="","",IF(AND(N(K1329)&lt;Rules!$B$5,N(L1329)&lt;Rules!$B$6,N(Q1329)&lt;Rules!$B$13,Y1329="No"),"Yes","No"))</f>
        <v/>
      </c>
      <c r="AA1329">
        <f>IF(A1329="","",IF(LEFT(C1329&amp;"",1)="3","Redirect",IF(OR(LEFT(C1329&amp;"",1)="4",LEFT(C1329&amp;"",1)="5"),IF(OR(N(K1329)&gt;0,N(AC1329)&gt;=Rules!$B$14),"Redirect","Prune"),IF(D1329="Non-Indexable","Keep",IF(AND(W1329="Yes",X1329="Yes",Y1329="No"),"Merge",IF(OR(U1329="Yes",V1329="Yes",AND(T1329="Yes",N(L1329)&gt;=Rules!$B$6)),"Update",IF(Z1329="Yes",IF(N(AC1329)&gt;=Rules!$B$14,"Redirect","Prune"),"Keep")))))))</f>
        <v/>
      </c>
      <c r="AB1329">
        <f>IF(A1329="","",IF(LEFT(C1329&amp;"",1)="3","Already redirects ("&amp;C1329&amp;"). Update internal links to point at the final URL.",IF(OR(LEFT(C1329&amp;"",1)="4",LEFT(C1329&amp;"",1)="5"),IF(AA1329="Redirect","Returns "&amp;C1329&amp;" but still has "&amp;N(K1329)&amp;" clicks and "&amp;N(AC1329)&amp;" referring domains. 301 it to the closest live page.","Returns "&amp;C1329&amp;" with no clicks or links. Remove internal links and let it 404 or 410."),IF(D1329="Non-Indexable","Non-indexable ("&amp;E1329&amp;"). Keep if that is intentional; otherwise fix the canonical or noindex.",IF(AA1329="Merge","Overlaps with "&amp;I1329&amp;IF(N(J1329)&gt;0," (similarity "&amp;TEXT(J1329,"0.00")&amp;")","")&amp;", which gets more clicks. Merge the useful parts into it and 301 this URL.",IF(AA1329="Update",MID(IF(U1329="Yes","; Clicks down "&amp;TEXT(-P1329,"0%")&amp;" on the previous period","")&amp;IF(V1329="Yes","; Average position "&amp;TEXT(N1329,"0.0")&amp;" on "&amp;TEXT(L1329,"#,##0")&amp;" impressions (striking distance)","")&amp;IF(AND(T1329="Yes",N(L1329)&gt;=Rules!$B$6),"; Thin ("&amp;F1329&amp;" words) but has search demand",""),3,400),IF(AA1329="Prune","Low value: "&amp;N(K1329)&amp;" clicks, "&amp;N(L1329)&amp;" impressions, "&amp;N(Q1329)&amp;" sessions, no key events. Remove or noindex it and update internal links.",IF(AA1329="Redirect","Low value but "&amp;N(AC1329)&amp;" referring domains. 301 it to the closest relevant page to keep those links.",IF(AND(Z1329="No",Y1329="Yes",N(K1329)&lt;Rules!$B$5),"Low search traffic but it converts (key events: "&amp;S1329&amp;"). Keep it and link to it.",IF(W1329="Yes","Stronger than the page it overlaps ("&amp;I1329&amp;"). Keep; merge that page into this one.","Healthy: "&amp;N(K1329)&amp;" clicks"&amp;IF(ISNUMBER(N1329),", average position "&amp;TEXT(N1329,"0.0"),"")&amp;". Keep and monitor."))))))))))</f>
        <v/>
      </c>
      <c r="AE1329">
        <f>IF(A1329="","",IF(AD1329&lt;&gt;"",AD1329,AA1329))</f>
        <v/>
      </c>
    </row>
    <row r="1330">
      <c r="A1330">
        <f>IF(Crawl!A1329="","",Crawl!A1329)</f>
        <v/>
      </c>
      <c r="B1330">
        <f>IF(A1330="","",Crawl!EC1329)</f>
        <v/>
      </c>
      <c r="C1330">
        <f>IF(A1330="","",IFERROR(INDEX(Crawl!$A1329:$DZ1329,1,Rules!$H$6),""))</f>
        <v/>
      </c>
      <c r="D1330">
        <f>IF(A1330="","",IFERROR(INDEX(Crawl!$A1329:$DZ1329,1,Rules!$H$7),"")&amp;"")</f>
        <v/>
      </c>
      <c r="E1330">
        <f>IF(A1330="","",IFERROR(INDEX(Crawl!$A1329:$DZ1329,1,Rules!$H$8),"")&amp;"")</f>
        <v/>
      </c>
      <c r="F1330">
        <f>IF(A1330="","",IFERROR(INDEX(Crawl!$A1329:$DZ1329,1,Rules!$H$9),""))</f>
        <v/>
      </c>
      <c r="G1330">
        <f>IF(A1330="","",IFERROR(INDEX(Crawl!$A1329:$DZ1329,1,Rules!$H$10),""))</f>
        <v/>
      </c>
      <c r="H1330">
        <f>IF(A1330="","",IFERROR(INDEX(Crawl!$A1329:$DZ1329,1,Rules!$H$12),""))</f>
        <v/>
      </c>
      <c r="I1330">
        <f>IF(A1330="","",IF(AND(N(H1330)&gt;0,IFERROR(INDEX(Crawl!$A1329:$DZ1329,1,Rules!$H$11),"")&amp;""&lt;&gt;""),IFERROR(INDEX(Crawl!$A1329:$DZ1329,1,Rules!$H$11),"")&amp;"",IF(AND(ISNUMBER(J1330),N(J1330)&gt;=Rules!$B$12,IFERROR(INDEX(Crawl!$A1329:$DZ1329,1,Rules!$H$13),"")&amp;""&lt;&gt;""),IFERROR(INDEX(Crawl!$A1329:$DZ1329,1,Rules!$H$13),"")&amp;"","")))</f>
        <v/>
      </c>
      <c r="J1330" s="19">
        <f>IF(A1330="","",IF(IFERROR(INDEX(Crawl!$A1329:$DZ1329,1,Rules!$H$14),"")&amp;""="","",IFERROR(INDEX(Crawl!$A1329:$DZ1329,1,Rules!$H$14),"")))</f>
        <v/>
      </c>
      <c r="K1330">
        <f>IF(A1330="","",IFERROR(SUMIFS('GSC current'!$J$2:$J$2001,'GSC current'!$I$2:$I$2001,B1330),0))</f>
        <v/>
      </c>
      <c r="L1330">
        <f>IF(A1330="","",IFERROR(SUMIFS('GSC current'!$K$2:$K$2001,'GSC current'!$I$2:$I$2001,B1330),0))</f>
        <v/>
      </c>
      <c r="M1330" s="20">
        <f>IF(A1330="","",IF(N(L1330)&gt;0,K1330/L1330,""))</f>
        <v/>
      </c>
      <c r="N1330" s="21">
        <f>IF(A1330="","",IF(N(L1330)&gt;0,SUMIFS('GSC current'!$L$2:$L$2001,'GSC current'!$I$2:$I$2001,B1330)/L1330,""))</f>
        <v/>
      </c>
      <c r="O1330">
        <f>IF(A1330="","",IFERROR(SUMIFS('GSC previous'!$J$2:$J$2001,'GSC previous'!$I$2:$I$2001,B1330),0))</f>
        <v/>
      </c>
      <c r="P1330" s="22">
        <f>IF(A1330="","",IF(N(O1330)&gt;0,(K1330-O1330)/O1330,""))</f>
        <v/>
      </c>
      <c r="Q1330">
        <f>IF(A1330="","",IFERROR(SUMIFS(GA4!$P$2:$P$2001,GA4!$O$2:$O$2001,B1330),0))</f>
        <v/>
      </c>
      <c r="R1330" s="23">
        <f>IF(A1330="","",IF(N(Q1330)&gt;0,SUMIFS(GA4!$Q$2:$Q$2001,GA4!$O$2:$O$2001,B1330)/Q1330,""))</f>
        <v/>
      </c>
      <c r="S1330">
        <f>IF(A1330="","",IFERROR(SUMIFS(GA4!$R$2:$R$2001,GA4!$O$2:$O$2001,B1330),0))</f>
        <v/>
      </c>
      <c r="T1330">
        <f>IF(A1330="","",IF(AND(ISNUMBER(F1330),LEFT(C1330&amp;"",1)="2"),IF(F1330&lt;Rules!$B$9,"Yes","No"),"No"))</f>
        <v/>
      </c>
      <c r="U1330">
        <f>IF(A1330="","",IF(AND(N(O1330)&gt;=Rules!$B$8,ISNUMBER(P1330)),IF(P1330&lt;=-Rules!$B$7,"Yes","No"),"No"))</f>
        <v/>
      </c>
      <c r="V1330">
        <f>IF(A1330="","",IF(AND(N(L1330)&gt;=Rules!$B$6,ISNUMBER(N1330)),IF(AND(N1330&gt;=Rules!$B$10,N1330&lt;=Rules!$B$11),"Yes","No"),"No"))</f>
        <v/>
      </c>
      <c r="W1330">
        <f>IF(A1330="","",IF(I1330&lt;&gt;"","Yes","No"))</f>
        <v/>
      </c>
      <c r="X1330">
        <f>IF(I1330="","",IF(SUMIFS($K$3:$K$2002,$A$3:$A$2002,SUBSTITUTE(SUBSTITUTE(I1330,"?","~?"),"*","~*"))&gt;N(K1330),"Yes","No"))</f>
        <v/>
      </c>
      <c r="Y1330">
        <f>IF(A1330="","",IF(N(S1330)&gt;0,"Yes","No"))</f>
        <v/>
      </c>
      <c r="Z1330">
        <f>IF(A1330="","",IF(AND(N(K1330)&lt;Rules!$B$5,N(L1330)&lt;Rules!$B$6,N(Q1330)&lt;Rules!$B$13,Y1330="No"),"Yes","No"))</f>
        <v/>
      </c>
      <c r="AA1330">
        <f>IF(A1330="","",IF(LEFT(C1330&amp;"",1)="3","Redirect",IF(OR(LEFT(C1330&amp;"",1)="4",LEFT(C1330&amp;"",1)="5"),IF(OR(N(K1330)&gt;0,N(AC1330)&gt;=Rules!$B$14),"Redirect","Prune"),IF(D1330="Non-Indexable","Keep",IF(AND(W1330="Yes",X1330="Yes",Y1330="No"),"Merge",IF(OR(U1330="Yes",V1330="Yes",AND(T1330="Yes",N(L1330)&gt;=Rules!$B$6)),"Update",IF(Z1330="Yes",IF(N(AC1330)&gt;=Rules!$B$14,"Redirect","Prune"),"Keep")))))))</f>
        <v/>
      </c>
      <c r="AB1330">
        <f>IF(A1330="","",IF(LEFT(C1330&amp;"",1)="3","Already redirects ("&amp;C1330&amp;"). Update internal links to point at the final URL.",IF(OR(LEFT(C1330&amp;"",1)="4",LEFT(C1330&amp;"",1)="5"),IF(AA1330="Redirect","Returns "&amp;C1330&amp;" but still has "&amp;N(K1330)&amp;" clicks and "&amp;N(AC1330)&amp;" referring domains. 301 it to the closest live page.","Returns "&amp;C1330&amp;" with no clicks or links. Remove internal links and let it 404 or 410."),IF(D1330="Non-Indexable","Non-indexable ("&amp;E1330&amp;"). Keep if that is intentional; otherwise fix the canonical or noindex.",IF(AA1330="Merge","Overlaps with "&amp;I1330&amp;IF(N(J1330)&gt;0," (similarity "&amp;TEXT(J1330,"0.00")&amp;")","")&amp;", which gets more clicks. Merge the useful parts into it and 301 this URL.",IF(AA1330="Update",MID(IF(U1330="Yes","; Clicks down "&amp;TEXT(-P1330,"0%")&amp;" on the previous period","")&amp;IF(V1330="Yes","; Average position "&amp;TEXT(N1330,"0.0")&amp;" on "&amp;TEXT(L1330,"#,##0")&amp;" impressions (striking distance)","")&amp;IF(AND(T1330="Yes",N(L1330)&gt;=Rules!$B$6),"; Thin ("&amp;F1330&amp;" words) but has search demand",""),3,400),IF(AA1330="Prune","Low value: "&amp;N(K1330)&amp;" clicks, "&amp;N(L1330)&amp;" impressions, "&amp;N(Q1330)&amp;" sessions, no key events. Remove or noindex it and update internal links.",IF(AA1330="Redirect","Low value but "&amp;N(AC1330)&amp;" referring domains. 301 it to the closest relevant page to keep those links.",IF(AND(Z1330="No",Y1330="Yes",N(K1330)&lt;Rules!$B$5),"Low search traffic but it converts (key events: "&amp;S1330&amp;"). Keep it and link to it.",IF(W1330="Yes","Stronger than the page it overlaps ("&amp;I1330&amp;"). Keep; merge that page into this one.","Healthy: "&amp;N(K1330)&amp;" clicks"&amp;IF(ISNUMBER(N1330),", average position "&amp;TEXT(N1330,"0.0"),"")&amp;". Keep and monitor."))))))))))</f>
        <v/>
      </c>
      <c r="AE1330">
        <f>IF(A1330="","",IF(AD1330&lt;&gt;"",AD1330,AA1330))</f>
        <v/>
      </c>
    </row>
    <row r="1331">
      <c r="A1331">
        <f>IF(Crawl!A1330="","",Crawl!A1330)</f>
        <v/>
      </c>
      <c r="B1331">
        <f>IF(A1331="","",Crawl!EC1330)</f>
        <v/>
      </c>
      <c r="C1331">
        <f>IF(A1331="","",IFERROR(INDEX(Crawl!$A1330:$DZ1330,1,Rules!$H$6),""))</f>
        <v/>
      </c>
      <c r="D1331">
        <f>IF(A1331="","",IFERROR(INDEX(Crawl!$A1330:$DZ1330,1,Rules!$H$7),"")&amp;"")</f>
        <v/>
      </c>
      <c r="E1331">
        <f>IF(A1331="","",IFERROR(INDEX(Crawl!$A1330:$DZ1330,1,Rules!$H$8),"")&amp;"")</f>
        <v/>
      </c>
      <c r="F1331">
        <f>IF(A1331="","",IFERROR(INDEX(Crawl!$A1330:$DZ1330,1,Rules!$H$9),""))</f>
        <v/>
      </c>
      <c r="G1331">
        <f>IF(A1331="","",IFERROR(INDEX(Crawl!$A1330:$DZ1330,1,Rules!$H$10),""))</f>
        <v/>
      </c>
      <c r="H1331">
        <f>IF(A1331="","",IFERROR(INDEX(Crawl!$A1330:$DZ1330,1,Rules!$H$12),""))</f>
        <v/>
      </c>
      <c r="I1331">
        <f>IF(A1331="","",IF(AND(N(H1331)&gt;0,IFERROR(INDEX(Crawl!$A1330:$DZ1330,1,Rules!$H$11),"")&amp;""&lt;&gt;""),IFERROR(INDEX(Crawl!$A1330:$DZ1330,1,Rules!$H$11),"")&amp;"",IF(AND(ISNUMBER(J1331),N(J1331)&gt;=Rules!$B$12,IFERROR(INDEX(Crawl!$A1330:$DZ1330,1,Rules!$H$13),"")&amp;""&lt;&gt;""),IFERROR(INDEX(Crawl!$A1330:$DZ1330,1,Rules!$H$13),"")&amp;"","")))</f>
        <v/>
      </c>
      <c r="J1331" s="19">
        <f>IF(A1331="","",IF(IFERROR(INDEX(Crawl!$A1330:$DZ1330,1,Rules!$H$14),"")&amp;""="","",IFERROR(INDEX(Crawl!$A1330:$DZ1330,1,Rules!$H$14),"")))</f>
        <v/>
      </c>
      <c r="K1331">
        <f>IF(A1331="","",IFERROR(SUMIFS('GSC current'!$J$2:$J$2001,'GSC current'!$I$2:$I$2001,B1331),0))</f>
        <v/>
      </c>
      <c r="L1331">
        <f>IF(A1331="","",IFERROR(SUMIFS('GSC current'!$K$2:$K$2001,'GSC current'!$I$2:$I$2001,B1331),0))</f>
        <v/>
      </c>
      <c r="M1331" s="20">
        <f>IF(A1331="","",IF(N(L1331)&gt;0,K1331/L1331,""))</f>
        <v/>
      </c>
      <c r="N1331" s="21">
        <f>IF(A1331="","",IF(N(L1331)&gt;0,SUMIFS('GSC current'!$L$2:$L$2001,'GSC current'!$I$2:$I$2001,B1331)/L1331,""))</f>
        <v/>
      </c>
      <c r="O1331">
        <f>IF(A1331="","",IFERROR(SUMIFS('GSC previous'!$J$2:$J$2001,'GSC previous'!$I$2:$I$2001,B1331),0))</f>
        <v/>
      </c>
      <c r="P1331" s="22">
        <f>IF(A1331="","",IF(N(O1331)&gt;0,(K1331-O1331)/O1331,""))</f>
        <v/>
      </c>
      <c r="Q1331">
        <f>IF(A1331="","",IFERROR(SUMIFS(GA4!$P$2:$P$2001,GA4!$O$2:$O$2001,B1331),0))</f>
        <v/>
      </c>
      <c r="R1331" s="23">
        <f>IF(A1331="","",IF(N(Q1331)&gt;0,SUMIFS(GA4!$Q$2:$Q$2001,GA4!$O$2:$O$2001,B1331)/Q1331,""))</f>
        <v/>
      </c>
      <c r="S1331">
        <f>IF(A1331="","",IFERROR(SUMIFS(GA4!$R$2:$R$2001,GA4!$O$2:$O$2001,B1331),0))</f>
        <v/>
      </c>
      <c r="T1331">
        <f>IF(A1331="","",IF(AND(ISNUMBER(F1331),LEFT(C1331&amp;"",1)="2"),IF(F1331&lt;Rules!$B$9,"Yes","No"),"No"))</f>
        <v/>
      </c>
      <c r="U1331">
        <f>IF(A1331="","",IF(AND(N(O1331)&gt;=Rules!$B$8,ISNUMBER(P1331)),IF(P1331&lt;=-Rules!$B$7,"Yes","No"),"No"))</f>
        <v/>
      </c>
      <c r="V1331">
        <f>IF(A1331="","",IF(AND(N(L1331)&gt;=Rules!$B$6,ISNUMBER(N1331)),IF(AND(N1331&gt;=Rules!$B$10,N1331&lt;=Rules!$B$11),"Yes","No"),"No"))</f>
        <v/>
      </c>
      <c r="W1331">
        <f>IF(A1331="","",IF(I1331&lt;&gt;"","Yes","No"))</f>
        <v/>
      </c>
      <c r="X1331">
        <f>IF(I1331="","",IF(SUMIFS($K$3:$K$2002,$A$3:$A$2002,SUBSTITUTE(SUBSTITUTE(I1331,"?","~?"),"*","~*"))&gt;N(K1331),"Yes","No"))</f>
        <v/>
      </c>
      <c r="Y1331">
        <f>IF(A1331="","",IF(N(S1331)&gt;0,"Yes","No"))</f>
        <v/>
      </c>
      <c r="Z1331">
        <f>IF(A1331="","",IF(AND(N(K1331)&lt;Rules!$B$5,N(L1331)&lt;Rules!$B$6,N(Q1331)&lt;Rules!$B$13,Y1331="No"),"Yes","No"))</f>
        <v/>
      </c>
      <c r="AA1331">
        <f>IF(A1331="","",IF(LEFT(C1331&amp;"",1)="3","Redirect",IF(OR(LEFT(C1331&amp;"",1)="4",LEFT(C1331&amp;"",1)="5"),IF(OR(N(K1331)&gt;0,N(AC1331)&gt;=Rules!$B$14),"Redirect","Prune"),IF(D1331="Non-Indexable","Keep",IF(AND(W1331="Yes",X1331="Yes",Y1331="No"),"Merge",IF(OR(U1331="Yes",V1331="Yes",AND(T1331="Yes",N(L1331)&gt;=Rules!$B$6)),"Update",IF(Z1331="Yes",IF(N(AC1331)&gt;=Rules!$B$14,"Redirect","Prune"),"Keep")))))))</f>
        <v/>
      </c>
      <c r="AB1331">
        <f>IF(A1331="","",IF(LEFT(C1331&amp;"",1)="3","Already redirects ("&amp;C1331&amp;"). Update internal links to point at the final URL.",IF(OR(LEFT(C1331&amp;"",1)="4",LEFT(C1331&amp;"",1)="5"),IF(AA1331="Redirect","Returns "&amp;C1331&amp;" but still has "&amp;N(K1331)&amp;" clicks and "&amp;N(AC1331)&amp;" referring domains. 301 it to the closest live page.","Returns "&amp;C1331&amp;" with no clicks or links. Remove internal links and let it 404 or 410."),IF(D1331="Non-Indexable","Non-indexable ("&amp;E1331&amp;"). Keep if that is intentional; otherwise fix the canonical or noindex.",IF(AA1331="Merge","Overlaps with "&amp;I1331&amp;IF(N(J1331)&gt;0," (similarity "&amp;TEXT(J1331,"0.00")&amp;")","")&amp;", which gets more clicks. Merge the useful parts into it and 301 this URL.",IF(AA1331="Update",MID(IF(U1331="Yes","; Clicks down "&amp;TEXT(-P1331,"0%")&amp;" on the previous period","")&amp;IF(V1331="Yes","; Average position "&amp;TEXT(N1331,"0.0")&amp;" on "&amp;TEXT(L1331,"#,##0")&amp;" impressions (striking distance)","")&amp;IF(AND(T1331="Yes",N(L1331)&gt;=Rules!$B$6),"; Thin ("&amp;F1331&amp;" words) but has search demand",""),3,400),IF(AA1331="Prune","Low value: "&amp;N(K1331)&amp;" clicks, "&amp;N(L1331)&amp;" impressions, "&amp;N(Q1331)&amp;" sessions, no key events. Remove or noindex it and update internal links.",IF(AA1331="Redirect","Low value but "&amp;N(AC1331)&amp;" referring domains. 301 it to the closest relevant page to keep those links.",IF(AND(Z1331="No",Y1331="Yes",N(K1331)&lt;Rules!$B$5),"Low search traffic but it converts (key events: "&amp;S1331&amp;"). Keep it and link to it.",IF(W1331="Yes","Stronger than the page it overlaps ("&amp;I1331&amp;"). Keep; merge that page into this one.","Healthy: "&amp;N(K1331)&amp;" clicks"&amp;IF(ISNUMBER(N1331),", average position "&amp;TEXT(N1331,"0.0"),"")&amp;". Keep and monitor."))))))))))</f>
        <v/>
      </c>
      <c r="AE1331">
        <f>IF(A1331="","",IF(AD1331&lt;&gt;"",AD1331,AA1331))</f>
        <v/>
      </c>
    </row>
    <row r="1332">
      <c r="A1332">
        <f>IF(Crawl!A1331="","",Crawl!A1331)</f>
        <v/>
      </c>
      <c r="B1332">
        <f>IF(A1332="","",Crawl!EC1331)</f>
        <v/>
      </c>
      <c r="C1332">
        <f>IF(A1332="","",IFERROR(INDEX(Crawl!$A1331:$DZ1331,1,Rules!$H$6),""))</f>
        <v/>
      </c>
      <c r="D1332">
        <f>IF(A1332="","",IFERROR(INDEX(Crawl!$A1331:$DZ1331,1,Rules!$H$7),"")&amp;"")</f>
        <v/>
      </c>
      <c r="E1332">
        <f>IF(A1332="","",IFERROR(INDEX(Crawl!$A1331:$DZ1331,1,Rules!$H$8),"")&amp;"")</f>
        <v/>
      </c>
      <c r="F1332">
        <f>IF(A1332="","",IFERROR(INDEX(Crawl!$A1331:$DZ1331,1,Rules!$H$9),""))</f>
        <v/>
      </c>
      <c r="G1332">
        <f>IF(A1332="","",IFERROR(INDEX(Crawl!$A1331:$DZ1331,1,Rules!$H$10),""))</f>
        <v/>
      </c>
      <c r="H1332">
        <f>IF(A1332="","",IFERROR(INDEX(Crawl!$A1331:$DZ1331,1,Rules!$H$12),""))</f>
        <v/>
      </c>
      <c r="I1332">
        <f>IF(A1332="","",IF(AND(N(H1332)&gt;0,IFERROR(INDEX(Crawl!$A1331:$DZ1331,1,Rules!$H$11),"")&amp;""&lt;&gt;""),IFERROR(INDEX(Crawl!$A1331:$DZ1331,1,Rules!$H$11),"")&amp;"",IF(AND(ISNUMBER(J1332),N(J1332)&gt;=Rules!$B$12,IFERROR(INDEX(Crawl!$A1331:$DZ1331,1,Rules!$H$13),"")&amp;""&lt;&gt;""),IFERROR(INDEX(Crawl!$A1331:$DZ1331,1,Rules!$H$13),"")&amp;"","")))</f>
        <v/>
      </c>
      <c r="J1332" s="19">
        <f>IF(A1332="","",IF(IFERROR(INDEX(Crawl!$A1331:$DZ1331,1,Rules!$H$14),"")&amp;""="","",IFERROR(INDEX(Crawl!$A1331:$DZ1331,1,Rules!$H$14),"")))</f>
        <v/>
      </c>
      <c r="K1332">
        <f>IF(A1332="","",IFERROR(SUMIFS('GSC current'!$J$2:$J$2001,'GSC current'!$I$2:$I$2001,B1332),0))</f>
        <v/>
      </c>
      <c r="L1332">
        <f>IF(A1332="","",IFERROR(SUMIFS('GSC current'!$K$2:$K$2001,'GSC current'!$I$2:$I$2001,B1332),0))</f>
        <v/>
      </c>
      <c r="M1332" s="20">
        <f>IF(A1332="","",IF(N(L1332)&gt;0,K1332/L1332,""))</f>
        <v/>
      </c>
      <c r="N1332" s="21">
        <f>IF(A1332="","",IF(N(L1332)&gt;0,SUMIFS('GSC current'!$L$2:$L$2001,'GSC current'!$I$2:$I$2001,B1332)/L1332,""))</f>
        <v/>
      </c>
      <c r="O1332">
        <f>IF(A1332="","",IFERROR(SUMIFS('GSC previous'!$J$2:$J$2001,'GSC previous'!$I$2:$I$2001,B1332),0))</f>
        <v/>
      </c>
      <c r="P1332" s="22">
        <f>IF(A1332="","",IF(N(O1332)&gt;0,(K1332-O1332)/O1332,""))</f>
        <v/>
      </c>
      <c r="Q1332">
        <f>IF(A1332="","",IFERROR(SUMIFS(GA4!$P$2:$P$2001,GA4!$O$2:$O$2001,B1332),0))</f>
        <v/>
      </c>
      <c r="R1332" s="23">
        <f>IF(A1332="","",IF(N(Q1332)&gt;0,SUMIFS(GA4!$Q$2:$Q$2001,GA4!$O$2:$O$2001,B1332)/Q1332,""))</f>
        <v/>
      </c>
      <c r="S1332">
        <f>IF(A1332="","",IFERROR(SUMIFS(GA4!$R$2:$R$2001,GA4!$O$2:$O$2001,B1332),0))</f>
        <v/>
      </c>
      <c r="T1332">
        <f>IF(A1332="","",IF(AND(ISNUMBER(F1332),LEFT(C1332&amp;"",1)="2"),IF(F1332&lt;Rules!$B$9,"Yes","No"),"No"))</f>
        <v/>
      </c>
      <c r="U1332">
        <f>IF(A1332="","",IF(AND(N(O1332)&gt;=Rules!$B$8,ISNUMBER(P1332)),IF(P1332&lt;=-Rules!$B$7,"Yes","No"),"No"))</f>
        <v/>
      </c>
      <c r="V1332">
        <f>IF(A1332="","",IF(AND(N(L1332)&gt;=Rules!$B$6,ISNUMBER(N1332)),IF(AND(N1332&gt;=Rules!$B$10,N1332&lt;=Rules!$B$11),"Yes","No"),"No"))</f>
        <v/>
      </c>
      <c r="W1332">
        <f>IF(A1332="","",IF(I1332&lt;&gt;"","Yes","No"))</f>
        <v/>
      </c>
      <c r="X1332">
        <f>IF(I1332="","",IF(SUMIFS($K$3:$K$2002,$A$3:$A$2002,SUBSTITUTE(SUBSTITUTE(I1332,"?","~?"),"*","~*"))&gt;N(K1332),"Yes","No"))</f>
        <v/>
      </c>
      <c r="Y1332">
        <f>IF(A1332="","",IF(N(S1332)&gt;0,"Yes","No"))</f>
        <v/>
      </c>
      <c r="Z1332">
        <f>IF(A1332="","",IF(AND(N(K1332)&lt;Rules!$B$5,N(L1332)&lt;Rules!$B$6,N(Q1332)&lt;Rules!$B$13,Y1332="No"),"Yes","No"))</f>
        <v/>
      </c>
      <c r="AA1332">
        <f>IF(A1332="","",IF(LEFT(C1332&amp;"",1)="3","Redirect",IF(OR(LEFT(C1332&amp;"",1)="4",LEFT(C1332&amp;"",1)="5"),IF(OR(N(K1332)&gt;0,N(AC1332)&gt;=Rules!$B$14),"Redirect","Prune"),IF(D1332="Non-Indexable","Keep",IF(AND(W1332="Yes",X1332="Yes",Y1332="No"),"Merge",IF(OR(U1332="Yes",V1332="Yes",AND(T1332="Yes",N(L1332)&gt;=Rules!$B$6)),"Update",IF(Z1332="Yes",IF(N(AC1332)&gt;=Rules!$B$14,"Redirect","Prune"),"Keep")))))))</f>
        <v/>
      </c>
      <c r="AB1332">
        <f>IF(A1332="","",IF(LEFT(C1332&amp;"",1)="3","Already redirects ("&amp;C1332&amp;"). Update internal links to point at the final URL.",IF(OR(LEFT(C1332&amp;"",1)="4",LEFT(C1332&amp;"",1)="5"),IF(AA1332="Redirect","Returns "&amp;C1332&amp;" but still has "&amp;N(K1332)&amp;" clicks and "&amp;N(AC1332)&amp;" referring domains. 301 it to the closest live page.","Returns "&amp;C1332&amp;" with no clicks or links. Remove internal links and let it 404 or 410."),IF(D1332="Non-Indexable","Non-indexable ("&amp;E1332&amp;"). Keep if that is intentional; otherwise fix the canonical or noindex.",IF(AA1332="Merge","Overlaps with "&amp;I1332&amp;IF(N(J1332)&gt;0," (similarity "&amp;TEXT(J1332,"0.00")&amp;")","")&amp;", which gets more clicks. Merge the useful parts into it and 301 this URL.",IF(AA1332="Update",MID(IF(U1332="Yes","; Clicks down "&amp;TEXT(-P1332,"0%")&amp;" on the previous period","")&amp;IF(V1332="Yes","; Average position "&amp;TEXT(N1332,"0.0")&amp;" on "&amp;TEXT(L1332,"#,##0")&amp;" impressions (striking distance)","")&amp;IF(AND(T1332="Yes",N(L1332)&gt;=Rules!$B$6),"; Thin ("&amp;F1332&amp;" words) but has search demand",""),3,400),IF(AA1332="Prune","Low value: "&amp;N(K1332)&amp;" clicks, "&amp;N(L1332)&amp;" impressions, "&amp;N(Q1332)&amp;" sessions, no key events. Remove or noindex it and update internal links.",IF(AA1332="Redirect","Low value but "&amp;N(AC1332)&amp;" referring domains. 301 it to the closest relevant page to keep those links.",IF(AND(Z1332="No",Y1332="Yes",N(K1332)&lt;Rules!$B$5),"Low search traffic but it converts (key events: "&amp;S1332&amp;"). Keep it and link to it.",IF(W1332="Yes","Stronger than the page it overlaps ("&amp;I1332&amp;"). Keep; merge that page into this one.","Healthy: "&amp;N(K1332)&amp;" clicks"&amp;IF(ISNUMBER(N1332),", average position "&amp;TEXT(N1332,"0.0"),"")&amp;". Keep and monitor."))))))))))</f>
        <v/>
      </c>
      <c r="AE1332">
        <f>IF(A1332="","",IF(AD1332&lt;&gt;"",AD1332,AA1332))</f>
        <v/>
      </c>
    </row>
    <row r="1333">
      <c r="A1333">
        <f>IF(Crawl!A1332="","",Crawl!A1332)</f>
        <v/>
      </c>
      <c r="B1333">
        <f>IF(A1333="","",Crawl!EC1332)</f>
        <v/>
      </c>
      <c r="C1333">
        <f>IF(A1333="","",IFERROR(INDEX(Crawl!$A1332:$DZ1332,1,Rules!$H$6),""))</f>
        <v/>
      </c>
      <c r="D1333">
        <f>IF(A1333="","",IFERROR(INDEX(Crawl!$A1332:$DZ1332,1,Rules!$H$7),"")&amp;"")</f>
        <v/>
      </c>
      <c r="E1333">
        <f>IF(A1333="","",IFERROR(INDEX(Crawl!$A1332:$DZ1332,1,Rules!$H$8),"")&amp;"")</f>
        <v/>
      </c>
      <c r="F1333">
        <f>IF(A1333="","",IFERROR(INDEX(Crawl!$A1332:$DZ1332,1,Rules!$H$9),""))</f>
        <v/>
      </c>
      <c r="G1333">
        <f>IF(A1333="","",IFERROR(INDEX(Crawl!$A1332:$DZ1332,1,Rules!$H$10),""))</f>
        <v/>
      </c>
      <c r="H1333">
        <f>IF(A1333="","",IFERROR(INDEX(Crawl!$A1332:$DZ1332,1,Rules!$H$12),""))</f>
        <v/>
      </c>
      <c r="I1333">
        <f>IF(A1333="","",IF(AND(N(H1333)&gt;0,IFERROR(INDEX(Crawl!$A1332:$DZ1332,1,Rules!$H$11),"")&amp;""&lt;&gt;""),IFERROR(INDEX(Crawl!$A1332:$DZ1332,1,Rules!$H$11),"")&amp;"",IF(AND(ISNUMBER(J1333),N(J1333)&gt;=Rules!$B$12,IFERROR(INDEX(Crawl!$A1332:$DZ1332,1,Rules!$H$13),"")&amp;""&lt;&gt;""),IFERROR(INDEX(Crawl!$A1332:$DZ1332,1,Rules!$H$13),"")&amp;"","")))</f>
        <v/>
      </c>
      <c r="J1333" s="19">
        <f>IF(A1333="","",IF(IFERROR(INDEX(Crawl!$A1332:$DZ1332,1,Rules!$H$14),"")&amp;""="","",IFERROR(INDEX(Crawl!$A1332:$DZ1332,1,Rules!$H$14),"")))</f>
        <v/>
      </c>
      <c r="K1333">
        <f>IF(A1333="","",IFERROR(SUMIFS('GSC current'!$J$2:$J$2001,'GSC current'!$I$2:$I$2001,B1333),0))</f>
        <v/>
      </c>
      <c r="L1333">
        <f>IF(A1333="","",IFERROR(SUMIFS('GSC current'!$K$2:$K$2001,'GSC current'!$I$2:$I$2001,B1333),0))</f>
        <v/>
      </c>
      <c r="M1333" s="20">
        <f>IF(A1333="","",IF(N(L1333)&gt;0,K1333/L1333,""))</f>
        <v/>
      </c>
      <c r="N1333" s="21">
        <f>IF(A1333="","",IF(N(L1333)&gt;0,SUMIFS('GSC current'!$L$2:$L$2001,'GSC current'!$I$2:$I$2001,B1333)/L1333,""))</f>
        <v/>
      </c>
      <c r="O1333">
        <f>IF(A1333="","",IFERROR(SUMIFS('GSC previous'!$J$2:$J$2001,'GSC previous'!$I$2:$I$2001,B1333),0))</f>
        <v/>
      </c>
      <c r="P1333" s="22">
        <f>IF(A1333="","",IF(N(O1333)&gt;0,(K1333-O1333)/O1333,""))</f>
        <v/>
      </c>
      <c r="Q1333">
        <f>IF(A1333="","",IFERROR(SUMIFS(GA4!$P$2:$P$2001,GA4!$O$2:$O$2001,B1333),0))</f>
        <v/>
      </c>
      <c r="R1333" s="23">
        <f>IF(A1333="","",IF(N(Q1333)&gt;0,SUMIFS(GA4!$Q$2:$Q$2001,GA4!$O$2:$O$2001,B1333)/Q1333,""))</f>
        <v/>
      </c>
      <c r="S1333">
        <f>IF(A1333="","",IFERROR(SUMIFS(GA4!$R$2:$R$2001,GA4!$O$2:$O$2001,B1333),0))</f>
        <v/>
      </c>
      <c r="T1333">
        <f>IF(A1333="","",IF(AND(ISNUMBER(F1333),LEFT(C1333&amp;"",1)="2"),IF(F1333&lt;Rules!$B$9,"Yes","No"),"No"))</f>
        <v/>
      </c>
      <c r="U1333">
        <f>IF(A1333="","",IF(AND(N(O1333)&gt;=Rules!$B$8,ISNUMBER(P1333)),IF(P1333&lt;=-Rules!$B$7,"Yes","No"),"No"))</f>
        <v/>
      </c>
      <c r="V1333">
        <f>IF(A1333="","",IF(AND(N(L1333)&gt;=Rules!$B$6,ISNUMBER(N1333)),IF(AND(N1333&gt;=Rules!$B$10,N1333&lt;=Rules!$B$11),"Yes","No"),"No"))</f>
        <v/>
      </c>
      <c r="W1333">
        <f>IF(A1333="","",IF(I1333&lt;&gt;"","Yes","No"))</f>
        <v/>
      </c>
      <c r="X1333">
        <f>IF(I1333="","",IF(SUMIFS($K$3:$K$2002,$A$3:$A$2002,SUBSTITUTE(SUBSTITUTE(I1333,"?","~?"),"*","~*"))&gt;N(K1333),"Yes","No"))</f>
        <v/>
      </c>
      <c r="Y1333">
        <f>IF(A1333="","",IF(N(S1333)&gt;0,"Yes","No"))</f>
        <v/>
      </c>
      <c r="Z1333">
        <f>IF(A1333="","",IF(AND(N(K1333)&lt;Rules!$B$5,N(L1333)&lt;Rules!$B$6,N(Q1333)&lt;Rules!$B$13,Y1333="No"),"Yes","No"))</f>
        <v/>
      </c>
      <c r="AA1333">
        <f>IF(A1333="","",IF(LEFT(C1333&amp;"",1)="3","Redirect",IF(OR(LEFT(C1333&amp;"",1)="4",LEFT(C1333&amp;"",1)="5"),IF(OR(N(K1333)&gt;0,N(AC1333)&gt;=Rules!$B$14),"Redirect","Prune"),IF(D1333="Non-Indexable","Keep",IF(AND(W1333="Yes",X1333="Yes",Y1333="No"),"Merge",IF(OR(U1333="Yes",V1333="Yes",AND(T1333="Yes",N(L1333)&gt;=Rules!$B$6)),"Update",IF(Z1333="Yes",IF(N(AC1333)&gt;=Rules!$B$14,"Redirect","Prune"),"Keep")))))))</f>
        <v/>
      </c>
      <c r="AB1333">
        <f>IF(A1333="","",IF(LEFT(C1333&amp;"",1)="3","Already redirects ("&amp;C1333&amp;"). Update internal links to point at the final URL.",IF(OR(LEFT(C1333&amp;"",1)="4",LEFT(C1333&amp;"",1)="5"),IF(AA1333="Redirect","Returns "&amp;C1333&amp;" but still has "&amp;N(K1333)&amp;" clicks and "&amp;N(AC1333)&amp;" referring domains. 301 it to the closest live page.","Returns "&amp;C1333&amp;" with no clicks or links. Remove internal links and let it 404 or 410."),IF(D1333="Non-Indexable","Non-indexable ("&amp;E1333&amp;"). Keep if that is intentional; otherwise fix the canonical or noindex.",IF(AA1333="Merge","Overlaps with "&amp;I1333&amp;IF(N(J1333)&gt;0," (similarity "&amp;TEXT(J1333,"0.00")&amp;")","")&amp;", which gets more clicks. Merge the useful parts into it and 301 this URL.",IF(AA1333="Update",MID(IF(U1333="Yes","; Clicks down "&amp;TEXT(-P1333,"0%")&amp;" on the previous period","")&amp;IF(V1333="Yes","; Average position "&amp;TEXT(N1333,"0.0")&amp;" on "&amp;TEXT(L1333,"#,##0")&amp;" impressions (striking distance)","")&amp;IF(AND(T1333="Yes",N(L1333)&gt;=Rules!$B$6),"; Thin ("&amp;F1333&amp;" words) but has search demand",""),3,400),IF(AA1333="Prune","Low value: "&amp;N(K1333)&amp;" clicks, "&amp;N(L1333)&amp;" impressions, "&amp;N(Q1333)&amp;" sessions, no key events. Remove or noindex it and update internal links.",IF(AA1333="Redirect","Low value but "&amp;N(AC1333)&amp;" referring domains. 301 it to the closest relevant page to keep those links.",IF(AND(Z1333="No",Y1333="Yes",N(K1333)&lt;Rules!$B$5),"Low search traffic but it converts (key events: "&amp;S1333&amp;"). Keep it and link to it.",IF(W1333="Yes","Stronger than the page it overlaps ("&amp;I1333&amp;"). Keep; merge that page into this one.","Healthy: "&amp;N(K1333)&amp;" clicks"&amp;IF(ISNUMBER(N1333),", average position "&amp;TEXT(N1333,"0.0"),"")&amp;". Keep and monitor."))))))))))</f>
        <v/>
      </c>
      <c r="AE1333">
        <f>IF(A1333="","",IF(AD1333&lt;&gt;"",AD1333,AA1333))</f>
        <v/>
      </c>
    </row>
    <row r="1334">
      <c r="A1334">
        <f>IF(Crawl!A1333="","",Crawl!A1333)</f>
        <v/>
      </c>
      <c r="B1334">
        <f>IF(A1334="","",Crawl!EC1333)</f>
        <v/>
      </c>
      <c r="C1334">
        <f>IF(A1334="","",IFERROR(INDEX(Crawl!$A1333:$DZ1333,1,Rules!$H$6),""))</f>
        <v/>
      </c>
      <c r="D1334">
        <f>IF(A1334="","",IFERROR(INDEX(Crawl!$A1333:$DZ1333,1,Rules!$H$7),"")&amp;"")</f>
        <v/>
      </c>
      <c r="E1334">
        <f>IF(A1334="","",IFERROR(INDEX(Crawl!$A1333:$DZ1333,1,Rules!$H$8),"")&amp;"")</f>
        <v/>
      </c>
      <c r="F1334">
        <f>IF(A1334="","",IFERROR(INDEX(Crawl!$A1333:$DZ1333,1,Rules!$H$9),""))</f>
        <v/>
      </c>
      <c r="G1334">
        <f>IF(A1334="","",IFERROR(INDEX(Crawl!$A1333:$DZ1333,1,Rules!$H$10),""))</f>
        <v/>
      </c>
      <c r="H1334">
        <f>IF(A1334="","",IFERROR(INDEX(Crawl!$A1333:$DZ1333,1,Rules!$H$12),""))</f>
        <v/>
      </c>
      <c r="I1334">
        <f>IF(A1334="","",IF(AND(N(H1334)&gt;0,IFERROR(INDEX(Crawl!$A1333:$DZ1333,1,Rules!$H$11),"")&amp;""&lt;&gt;""),IFERROR(INDEX(Crawl!$A1333:$DZ1333,1,Rules!$H$11),"")&amp;"",IF(AND(ISNUMBER(J1334),N(J1334)&gt;=Rules!$B$12,IFERROR(INDEX(Crawl!$A1333:$DZ1333,1,Rules!$H$13),"")&amp;""&lt;&gt;""),IFERROR(INDEX(Crawl!$A1333:$DZ1333,1,Rules!$H$13),"")&amp;"","")))</f>
        <v/>
      </c>
      <c r="J1334" s="19">
        <f>IF(A1334="","",IF(IFERROR(INDEX(Crawl!$A1333:$DZ1333,1,Rules!$H$14),"")&amp;""="","",IFERROR(INDEX(Crawl!$A1333:$DZ1333,1,Rules!$H$14),"")))</f>
        <v/>
      </c>
      <c r="K1334">
        <f>IF(A1334="","",IFERROR(SUMIFS('GSC current'!$J$2:$J$2001,'GSC current'!$I$2:$I$2001,B1334),0))</f>
        <v/>
      </c>
      <c r="L1334">
        <f>IF(A1334="","",IFERROR(SUMIFS('GSC current'!$K$2:$K$2001,'GSC current'!$I$2:$I$2001,B1334),0))</f>
        <v/>
      </c>
      <c r="M1334" s="20">
        <f>IF(A1334="","",IF(N(L1334)&gt;0,K1334/L1334,""))</f>
        <v/>
      </c>
      <c r="N1334" s="21">
        <f>IF(A1334="","",IF(N(L1334)&gt;0,SUMIFS('GSC current'!$L$2:$L$2001,'GSC current'!$I$2:$I$2001,B1334)/L1334,""))</f>
        <v/>
      </c>
      <c r="O1334">
        <f>IF(A1334="","",IFERROR(SUMIFS('GSC previous'!$J$2:$J$2001,'GSC previous'!$I$2:$I$2001,B1334),0))</f>
        <v/>
      </c>
      <c r="P1334" s="22">
        <f>IF(A1334="","",IF(N(O1334)&gt;0,(K1334-O1334)/O1334,""))</f>
        <v/>
      </c>
      <c r="Q1334">
        <f>IF(A1334="","",IFERROR(SUMIFS(GA4!$P$2:$P$2001,GA4!$O$2:$O$2001,B1334),0))</f>
        <v/>
      </c>
      <c r="R1334" s="23">
        <f>IF(A1334="","",IF(N(Q1334)&gt;0,SUMIFS(GA4!$Q$2:$Q$2001,GA4!$O$2:$O$2001,B1334)/Q1334,""))</f>
        <v/>
      </c>
      <c r="S1334">
        <f>IF(A1334="","",IFERROR(SUMIFS(GA4!$R$2:$R$2001,GA4!$O$2:$O$2001,B1334),0))</f>
        <v/>
      </c>
      <c r="T1334">
        <f>IF(A1334="","",IF(AND(ISNUMBER(F1334),LEFT(C1334&amp;"",1)="2"),IF(F1334&lt;Rules!$B$9,"Yes","No"),"No"))</f>
        <v/>
      </c>
      <c r="U1334">
        <f>IF(A1334="","",IF(AND(N(O1334)&gt;=Rules!$B$8,ISNUMBER(P1334)),IF(P1334&lt;=-Rules!$B$7,"Yes","No"),"No"))</f>
        <v/>
      </c>
      <c r="V1334">
        <f>IF(A1334="","",IF(AND(N(L1334)&gt;=Rules!$B$6,ISNUMBER(N1334)),IF(AND(N1334&gt;=Rules!$B$10,N1334&lt;=Rules!$B$11),"Yes","No"),"No"))</f>
        <v/>
      </c>
      <c r="W1334">
        <f>IF(A1334="","",IF(I1334&lt;&gt;"","Yes","No"))</f>
        <v/>
      </c>
      <c r="X1334">
        <f>IF(I1334="","",IF(SUMIFS($K$3:$K$2002,$A$3:$A$2002,SUBSTITUTE(SUBSTITUTE(I1334,"?","~?"),"*","~*"))&gt;N(K1334),"Yes","No"))</f>
        <v/>
      </c>
      <c r="Y1334">
        <f>IF(A1334="","",IF(N(S1334)&gt;0,"Yes","No"))</f>
        <v/>
      </c>
      <c r="Z1334">
        <f>IF(A1334="","",IF(AND(N(K1334)&lt;Rules!$B$5,N(L1334)&lt;Rules!$B$6,N(Q1334)&lt;Rules!$B$13,Y1334="No"),"Yes","No"))</f>
        <v/>
      </c>
      <c r="AA1334">
        <f>IF(A1334="","",IF(LEFT(C1334&amp;"",1)="3","Redirect",IF(OR(LEFT(C1334&amp;"",1)="4",LEFT(C1334&amp;"",1)="5"),IF(OR(N(K1334)&gt;0,N(AC1334)&gt;=Rules!$B$14),"Redirect","Prune"),IF(D1334="Non-Indexable","Keep",IF(AND(W1334="Yes",X1334="Yes",Y1334="No"),"Merge",IF(OR(U1334="Yes",V1334="Yes",AND(T1334="Yes",N(L1334)&gt;=Rules!$B$6)),"Update",IF(Z1334="Yes",IF(N(AC1334)&gt;=Rules!$B$14,"Redirect","Prune"),"Keep")))))))</f>
        <v/>
      </c>
      <c r="AB1334">
        <f>IF(A1334="","",IF(LEFT(C1334&amp;"",1)="3","Already redirects ("&amp;C1334&amp;"). Update internal links to point at the final URL.",IF(OR(LEFT(C1334&amp;"",1)="4",LEFT(C1334&amp;"",1)="5"),IF(AA1334="Redirect","Returns "&amp;C1334&amp;" but still has "&amp;N(K1334)&amp;" clicks and "&amp;N(AC1334)&amp;" referring domains. 301 it to the closest live page.","Returns "&amp;C1334&amp;" with no clicks or links. Remove internal links and let it 404 or 410."),IF(D1334="Non-Indexable","Non-indexable ("&amp;E1334&amp;"). Keep if that is intentional; otherwise fix the canonical or noindex.",IF(AA1334="Merge","Overlaps with "&amp;I1334&amp;IF(N(J1334)&gt;0," (similarity "&amp;TEXT(J1334,"0.00")&amp;")","")&amp;", which gets more clicks. Merge the useful parts into it and 301 this URL.",IF(AA1334="Update",MID(IF(U1334="Yes","; Clicks down "&amp;TEXT(-P1334,"0%")&amp;" on the previous period","")&amp;IF(V1334="Yes","; Average position "&amp;TEXT(N1334,"0.0")&amp;" on "&amp;TEXT(L1334,"#,##0")&amp;" impressions (striking distance)","")&amp;IF(AND(T1334="Yes",N(L1334)&gt;=Rules!$B$6),"; Thin ("&amp;F1334&amp;" words) but has search demand",""),3,400),IF(AA1334="Prune","Low value: "&amp;N(K1334)&amp;" clicks, "&amp;N(L1334)&amp;" impressions, "&amp;N(Q1334)&amp;" sessions, no key events. Remove or noindex it and update internal links.",IF(AA1334="Redirect","Low value but "&amp;N(AC1334)&amp;" referring domains. 301 it to the closest relevant page to keep those links.",IF(AND(Z1334="No",Y1334="Yes",N(K1334)&lt;Rules!$B$5),"Low search traffic but it converts (key events: "&amp;S1334&amp;"). Keep it and link to it.",IF(W1334="Yes","Stronger than the page it overlaps ("&amp;I1334&amp;"). Keep; merge that page into this one.","Healthy: "&amp;N(K1334)&amp;" clicks"&amp;IF(ISNUMBER(N1334),", average position "&amp;TEXT(N1334,"0.0"),"")&amp;". Keep and monitor."))))))))))</f>
        <v/>
      </c>
      <c r="AE1334">
        <f>IF(A1334="","",IF(AD1334&lt;&gt;"",AD1334,AA1334))</f>
        <v/>
      </c>
    </row>
    <row r="1335">
      <c r="A1335">
        <f>IF(Crawl!A1334="","",Crawl!A1334)</f>
        <v/>
      </c>
      <c r="B1335">
        <f>IF(A1335="","",Crawl!EC1334)</f>
        <v/>
      </c>
      <c r="C1335">
        <f>IF(A1335="","",IFERROR(INDEX(Crawl!$A1334:$DZ1334,1,Rules!$H$6),""))</f>
        <v/>
      </c>
      <c r="D1335">
        <f>IF(A1335="","",IFERROR(INDEX(Crawl!$A1334:$DZ1334,1,Rules!$H$7),"")&amp;"")</f>
        <v/>
      </c>
      <c r="E1335">
        <f>IF(A1335="","",IFERROR(INDEX(Crawl!$A1334:$DZ1334,1,Rules!$H$8),"")&amp;"")</f>
        <v/>
      </c>
      <c r="F1335">
        <f>IF(A1335="","",IFERROR(INDEX(Crawl!$A1334:$DZ1334,1,Rules!$H$9),""))</f>
        <v/>
      </c>
      <c r="G1335">
        <f>IF(A1335="","",IFERROR(INDEX(Crawl!$A1334:$DZ1334,1,Rules!$H$10),""))</f>
        <v/>
      </c>
      <c r="H1335">
        <f>IF(A1335="","",IFERROR(INDEX(Crawl!$A1334:$DZ1334,1,Rules!$H$12),""))</f>
        <v/>
      </c>
      <c r="I1335">
        <f>IF(A1335="","",IF(AND(N(H1335)&gt;0,IFERROR(INDEX(Crawl!$A1334:$DZ1334,1,Rules!$H$11),"")&amp;""&lt;&gt;""),IFERROR(INDEX(Crawl!$A1334:$DZ1334,1,Rules!$H$11),"")&amp;"",IF(AND(ISNUMBER(J1335),N(J1335)&gt;=Rules!$B$12,IFERROR(INDEX(Crawl!$A1334:$DZ1334,1,Rules!$H$13),"")&amp;""&lt;&gt;""),IFERROR(INDEX(Crawl!$A1334:$DZ1334,1,Rules!$H$13),"")&amp;"","")))</f>
        <v/>
      </c>
      <c r="J1335" s="19">
        <f>IF(A1335="","",IF(IFERROR(INDEX(Crawl!$A1334:$DZ1334,1,Rules!$H$14),"")&amp;""="","",IFERROR(INDEX(Crawl!$A1334:$DZ1334,1,Rules!$H$14),"")))</f>
        <v/>
      </c>
      <c r="K1335">
        <f>IF(A1335="","",IFERROR(SUMIFS('GSC current'!$J$2:$J$2001,'GSC current'!$I$2:$I$2001,B1335),0))</f>
        <v/>
      </c>
      <c r="L1335">
        <f>IF(A1335="","",IFERROR(SUMIFS('GSC current'!$K$2:$K$2001,'GSC current'!$I$2:$I$2001,B1335),0))</f>
        <v/>
      </c>
      <c r="M1335" s="20">
        <f>IF(A1335="","",IF(N(L1335)&gt;0,K1335/L1335,""))</f>
        <v/>
      </c>
      <c r="N1335" s="21">
        <f>IF(A1335="","",IF(N(L1335)&gt;0,SUMIFS('GSC current'!$L$2:$L$2001,'GSC current'!$I$2:$I$2001,B1335)/L1335,""))</f>
        <v/>
      </c>
      <c r="O1335">
        <f>IF(A1335="","",IFERROR(SUMIFS('GSC previous'!$J$2:$J$2001,'GSC previous'!$I$2:$I$2001,B1335),0))</f>
        <v/>
      </c>
      <c r="P1335" s="22">
        <f>IF(A1335="","",IF(N(O1335)&gt;0,(K1335-O1335)/O1335,""))</f>
        <v/>
      </c>
      <c r="Q1335">
        <f>IF(A1335="","",IFERROR(SUMIFS(GA4!$P$2:$P$2001,GA4!$O$2:$O$2001,B1335),0))</f>
        <v/>
      </c>
      <c r="R1335" s="23">
        <f>IF(A1335="","",IF(N(Q1335)&gt;0,SUMIFS(GA4!$Q$2:$Q$2001,GA4!$O$2:$O$2001,B1335)/Q1335,""))</f>
        <v/>
      </c>
      <c r="S1335">
        <f>IF(A1335="","",IFERROR(SUMIFS(GA4!$R$2:$R$2001,GA4!$O$2:$O$2001,B1335),0))</f>
        <v/>
      </c>
      <c r="T1335">
        <f>IF(A1335="","",IF(AND(ISNUMBER(F1335),LEFT(C1335&amp;"",1)="2"),IF(F1335&lt;Rules!$B$9,"Yes","No"),"No"))</f>
        <v/>
      </c>
      <c r="U1335">
        <f>IF(A1335="","",IF(AND(N(O1335)&gt;=Rules!$B$8,ISNUMBER(P1335)),IF(P1335&lt;=-Rules!$B$7,"Yes","No"),"No"))</f>
        <v/>
      </c>
      <c r="V1335">
        <f>IF(A1335="","",IF(AND(N(L1335)&gt;=Rules!$B$6,ISNUMBER(N1335)),IF(AND(N1335&gt;=Rules!$B$10,N1335&lt;=Rules!$B$11),"Yes","No"),"No"))</f>
        <v/>
      </c>
      <c r="W1335">
        <f>IF(A1335="","",IF(I1335&lt;&gt;"","Yes","No"))</f>
        <v/>
      </c>
      <c r="X1335">
        <f>IF(I1335="","",IF(SUMIFS($K$3:$K$2002,$A$3:$A$2002,SUBSTITUTE(SUBSTITUTE(I1335,"?","~?"),"*","~*"))&gt;N(K1335),"Yes","No"))</f>
        <v/>
      </c>
      <c r="Y1335">
        <f>IF(A1335="","",IF(N(S1335)&gt;0,"Yes","No"))</f>
        <v/>
      </c>
      <c r="Z1335">
        <f>IF(A1335="","",IF(AND(N(K1335)&lt;Rules!$B$5,N(L1335)&lt;Rules!$B$6,N(Q1335)&lt;Rules!$B$13,Y1335="No"),"Yes","No"))</f>
        <v/>
      </c>
      <c r="AA1335">
        <f>IF(A1335="","",IF(LEFT(C1335&amp;"",1)="3","Redirect",IF(OR(LEFT(C1335&amp;"",1)="4",LEFT(C1335&amp;"",1)="5"),IF(OR(N(K1335)&gt;0,N(AC1335)&gt;=Rules!$B$14),"Redirect","Prune"),IF(D1335="Non-Indexable","Keep",IF(AND(W1335="Yes",X1335="Yes",Y1335="No"),"Merge",IF(OR(U1335="Yes",V1335="Yes",AND(T1335="Yes",N(L1335)&gt;=Rules!$B$6)),"Update",IF(Z1335="Yes",IF(N(AC1335)&gt;=Rules!$B$14,"Redirect","Prune"),"Keep")))))))</f>
        <v/>
      </c>
      <c r="AB1335">
        <f>IF(A1335="","",IF(LEFT(C1335&amp;"",1)="3","Already redirects ("&amp;C1335&amp;"). Update internal links to point at the final URL.",IF(OR(LEFT(C1335&amp;"",1)="4",LEFT(C1335&amp;"",1)="5"),IF(AA1335="Redirect","Returns "&amp;C1335&amp;" but still has "&amp;N(K1335)&amp;" clicks and "&amp;N(AC1335)&amp;" referring domains. 301 it to the closest live page.","Returns "&amp;C1335&amp;" with no clicks or links. Remove internal links and let it 404 or 410."),IF(D1335="Non-Indexable","Non-indexable ("&amp;E1335&amp;"). Keep if that is intentional; otherwise fix the canonical or noindex.",IF(AA1335="Merge","Overlaps with "&amp;I1335&amp;IF(N(J1335)&gt;0," (similarity "&amp;TEXT(J1335,"0.00")&amp;")","")&amp;", which gets more clicks. Merge the useful parts into it and 301 this URL.",IF(AA1335="Update",MID(IF(U1335="Yes","; Clicks down "&amp;TEXT(-P1335,"0%")&amp;" on the previous period","")&amp;IF(V1335="Yes","; Average position "&amp;TEXT(N1335,"0.0")&amp;" on "&amp;TEXT(L1335,"#,##0")&amp;" impressions (striking distance)","")&amp;IF(AND(T1335="Yes",N(L1335)&gt;=Rules!$B$6),"; Thin ("&amp;F1335&amp;" words) but has search demand",""),3,400),IF(AA1335="Prune","Low value: "&amp;N(K1335)&amp;" clicks, "&amp;N(L1335)&amp;" impressions, "&amp;N(Q1335)&amp;" sessions, no key events. Remove or noindex it and update internal links.",IF(AA1335="Redirect","Low value but "&amp;N(AC1335)&amp;" referring domains. 301 it to the closest relevant page to keep those links.",IF(AND(Z1335="No",Y1335="Yes",N(K1335)&lt;Rules!$B$5),"Low search traffic but it converts (key events: "&amp;S1335&amp;"). Keep it and link to it.",IF(W1335="Yes","Stronger than the page it overlaps ("&amp;I1335&amp;"). Keep; merge that page into this one.","Healthy: "&amp;N(K1335)&amp;" clicks"&amp;IF(ISNUMBER(N1335),", average position "&amp;TEXT(N1335,"0.0"),"")&amp;". Keep and monitor."))))))))))</f>
        <v/>
      </c>
      <c r="AE1335">
        <f>IF(A1335="","",IF(AD1335&lt;&gt;"",AD1335,AA1335))</f>
        <v/>
      </c>
    </row>
    <row r="1336">
      <c r="A1336">
        <f>IF(Crawl!A1335="","",Crawl!A1335)</f>
        <v/>
      </c>
      <c r="B1336">
        <f>IF(A1336="","",Crawl!EC1335)</f>
        <v/>
      </c>
      <c r="C1336">
        <f>IF(A1336="","",IFERROR(INDEX(Crawl!$A1335:$DZ1335,1,Rules!$H$6),""))</f>
        <v/>
      </c>
      <c r="D1336">
        <f>IF(A1336="","",IFERROR(INDEX(Crawl!$A1335:$DZ1335,1,Rules!$H$7),"")&amp;"")</f>
        <v/>
      </c>
      <c r="E1336">
        <f>IF(A1336="","",IFERROR(INDEX(Crawl!$A1335:$DZ1335,1,Rules!$H$8),"")&amp;"")</f>
        <v/>
      </c>
      <c r="F1336">
        <f>IF(A1336="","",IFERROR(INDEX(Crawl!$A1335:$DZ1335,1,Rules!$H$9),""))</f>
        <v/>
      </c>
      <c r="G1336">
        <f>IF(A1336="","",IFERROR(INDEX(Crawl!$A1335:$DZ1335,1,Rules!$H$10),""))</f>
        <v/>
      </c>
      <c r="H1336">
        <f>IF(A1336="","",IFERROR(INDEX(Crawl!$A1335:$DZ1335,1,Rules!$H$12),""))</f>
        <v/>
      </c>
      <c r="I1336">
        <f>IF(A1336="","",IF(AND(N(H1336)&gt;0,IFERROR(INDEX(Crawl!$A1335:$DZ1335,1,Rules!$H$11),"")&amp;""&lt;&gt;""),IFERROR(INDEX(Crawl!$A1335:$DZ1335,1,Rules!$H$11),"")&amp;"",IF(AND(ISNUMBER(J1336),N(J1336)&gt;=Rules!$B$12,IFERROR(INDEX(Crawl!$A1335:$DZ1335,1,Rules!$H$13),"")&amp;""&lt;&gt;""),IFERROR(INDEX(Crawl!$A1335:$DZ1335,1,Rules!$H$13),"")&amp;"","")))</f>
        <v/>
      </c>
      <c r="J1336" s="19">
        <f>IF(A1336="","",IF(IFERROR(INDEX(Crawl!$A1335:$DZ1335,1,Rules!$H$14),"")&amp;""="","",IFERROR(INDEX(Crawl!$A1335:$DZ1335,1,Rules!$H$14),"")))</f>
        <v/>
      </c>
      <c r="K1336">
        <f>IF(A1336="","",IFERROR(SUMIFS('GSC current'!$J$2:$J$2001,'GSC current'!$I$2:$I$2001,B1336),0))</f>
        <v/>
      </c>
      <c r="L1336">
        <f>IF(A1336="","",IFERROR(SUMIFS('GSC current'!$K$2:$K$2001,'GSC current'!$I$2:$I$2001,B1336),0))</f>
        <v/>
      </c>
      <c r="M1336" s="20">
        <f>IF(A1336="","",IF(N(L1336)&gt;0,K1336/L1336,""))</f>
        <v/>
      </c>
      <c r="N1336" s="21">
        <f>IF(A1336="","",IF(N(L1336)&gt;0,SUMIFS('GSC current'!$L$2:$L$2001,'GSC current'!$I$2:$I$2001,B1336)/L1336,""))</f>
        <v/>
      </c>
      <c r="O1336">
        <f>IF(A1336="","",IFERROR(SUMIFS('GSC previous'!$J$2:$J$2001,'GSC previous'!$I$2:$I$2001,B1336),0))</f>
        <v/>
      </c>
      <c r="P1336" s="22">
        <f>IF(A1336="","",IF(N(O1336)&gt;0,(K1336-O1336)/O1336,""))</f>
        <v/>
      </c>
      <c r="Q1336">
        <f>IF(A1336="","",IFERROR(SUMIFS(GA4!$P$2:$P$2001,GA4!$O$2:$O$2001,B1336),0))</f>
        <v/>
      </c>
      <c r="R1336" s="23">
        <f>IF(A1336="","",IF(N(Q1336)&gt;0,SUMIFS(GA4!$Q$2:$Q$2001,GA4!$O$2:$O$2001,B1336)/Q1336,""))</f>
        <v/>
      </c>
      <c r="S1336">
        <f>IF(A1336="","",IFERROR(SUMIFS(GA4!$R$2:$R$2001,GA4!$O$2:$O$2001,B1336),0))</f>
        <v/>
      </c>
      <c r="T1336">
        <f>IF(A1336="","",IF(AND(ISNUMBER(F1336),LEFT(C1336&amp;"",1)="2"),IF(F1336&lt;Rules!$B$9,"Yes","No"),"No"))</f>
        <v/>
      </c>
      <c r="U1336">
        <f>IF(A1336="","",IF(AND(N(O1336)&gt;=Rules!$B$8,ISNUMBER(P1336)),IF(P1336&lt;=-Rules!$B$7,"Yes","No"),"No"))</f>
        <v/>
      </c>
      <c r="V1336">
        <f>IF(A1336="","",IF(AND(N(L1336)&gt;=Rules!$B$6,ISNUMBER(N1336)),IF(AND(N1336&gt;=Rules!$B$10,N1336&lt;=Rules!$B$11),"Yes","No"),"No"))</f>
        <v/>
      </c>
      <c r="W1336">
        <f>IF(A1336="","",IF(I1336&lt;&gt;"","Yes","No"))</f>
        <v/>
      </c>
      <c r="X1336">
        <f>IF(I1336="","",IF(SUMIFS($K$3:$K$2002,$A$3:$A$2002,SUBSTITUTE(SUBSTITUTE(I1336,"?","~?"),"*","~*"))&gt;N(K1336),"Yes","No"))</f>
        <v/>
      </c>
      <c r="Y1336">
        <f>IF(A1336="","",IF(N(S1336)&gt;0,"Yes","No"))</f>
        <v/>
      </c>
      <c r="Z1336">
        <f>IF(A1336="","",IF(AND(N(K1336)&lt;Rules!$B$5,N(L1336)&lt;Rules!$B$6,N(Q1336)&lt;Rules!$B$13,Y1336="No"),"Yes","No"))</f>
        <v/>
      </c>
      <c r="AA1336">
        <f>IF(A1336="","",IF(LEFT(C1336&amp;"",1)="3","Redirect",IF(OR(LEFT(C1336&amp;"",1)="4",LEFT(C1336&amp;"",1)="5"),IF(OR(N(K1336)&gt;0,N(AC1336)&gt;=Rules!$B$14),"Redirect","Prune"),IF(D1336="Non-Indexable","Keep",IF(AND(W1336="Yes",X1336="Yes",Y1336="No"),"Merge",IF(OR(U1336="Yes",V1336="Yes",AND(T1336="Yes",N(L1336)&gt;=Rules!$B$6)),"Update",IF(Z1336="Yes",IF(N(AC1336)&gt;=Rules!$B$14,"Redirect","Prune"),"Keep")))))))</f>
        <v/>
      </c>
      <c r="AB1336">
        <f>IF(A1336="","",IF(LEFT(C1336&amp;"",1)="3","Already redirects ("&amp;C1336&amp;"). Update internal links to point at the final URL.",IF(OR(LEFT(C1336&amp;"",1)="4",LEFT(C1336&amp;"",1)="5"),IF(AA1336="Redirect","Returns "&amp;C1336&amp;" but still has "&amp;N(K1336)&amp;" clicks and "&amp;N(AC1336)&amp;" referring domains. 301 it to the closest live page.","Returns "&amp;C1336&amp;" with no clicks or links. Remove internal links and let it 404 or 410."),IF(D1336="Non-Indexable","Non-indexable ("&amp;E1336&amp;"). Keep if that is intentional; otherwise fix the canonical or noindex.",IF(AA1336="Merge","Overlaps with "&amp;I1336&amp;IF(N(J1336)&gt;0," (similarity "&amp;TEXT(J1336,"0.00")&amp;")","")&amp;", which gets more clicks. Merge the useful parts into it and 301 this URL.",IF(AA1336="Update",MID(IF(U1336="Yes","; Clicks down "&amp;TEXT(-P1336,"0%")&amp;" on the previous period","")&amp;IF(V1336="Yes","; Average position "&amp;TEXT(N1336,"0.0")&amp;" on "&amp;TEXT(L1336,"#,##0")&amp;" impressions (striking distance)","")&amp;IF(AND(T1336="Yes",N(L1336)&gt;=Rules!$B$6),"; Thin ("&amp;F1336&amp;" words) but has search demand",""),3,400),IF(AA1336="Prune","Low value: "&amp;N(K1336)&amp;" clicks, "&amp;N(L1336)&amp;" impressions, "&amp;N(Q1336)&amp;" sessions, no key events. Remove or noindex it and update internal links.",IF(AA1336="Redirect","Low value but "&amp;N(AC1336)&amp;" referring domains. 301 it to the closest relevant page to keep those links.",IF(AND(Z1336="No",Y1336="Yes",N(K1336)&lt;Rules!$B$5),"Low search traffic but it converts (key events: "&amp;S1336&amp;"). Keep it and link to it.",IF(W1336="Yes","Stronger than the page it overlaps ("&amp;I1336&amp;"). Keep; merge that page into this one.","Healthy: "&amp;N(K1336)&amp;" clicks"&amp;IF(ISNUMBER(N1336),", average position "&amp;TEXT(N1336,"0.0"),"")&amp;". Keep and monitor."))))))))))</f>
        <v/>
      </c>
      <c r="AE1336">
        <f>IF(A1336="","",IF(AD1336&lt;&gt;"",AD1336,AA1336))</f>
        <v/>
      </c>
    </row>
    <row r="1337">
      <c r="A1337">
        <f>IF(Crawl!A1336="","",Crawl!A1336)</f>
        <v/>
      </c>
      <c r="B1337">
        <f>IF(A1337="","",Crawl!EC1336)</f>
        <v/>
      </c>
      <c r="C1337">
        <f>IF(A1337="","",IFERROR(INDEX(Crawl!$A1336:$DZ1336,1,Rules!$H$6),""))</f>
        <v/>
      </c>
      <c r="D1337">
        <f>IF(A1337="","",IFERROR(INDEX(Crawl!$A1336:$DZ1336,1,Rules!$H$7),"")&amp;"")</f>
        <v/>
      </c>
      <c r="E1337">
        <f>IF(A1337="","",IFERROR(INDEX(Crawl!$A1336:$DZ1336,1,Rules!$H$8),"")&amp;"")</f>
        <v/>
      </c>
      <c r="F1337">
        <f>IF(A1337="","",IFERROR(INDEX(Crawl!$A1336:$DZ1336,1,Rules!$H$9),""))</f>
        <v/>
      </c>
      <c r="G1337">
        <f>IF(A1337="","",IFERROR(INDEX(Crawl!$A1336:$DZ1336,1,Rules!$H$10),""))</f>
        <v/>
      </c>
      <c r="H1337">
        <f>IF(A1337="","",IFERROR(INDEX(Crawl!$A1336:$DZ1336,1,Rules!$H$12),""))</f>
        <v/>
      </c>
      <c r="I1337">
        <f>IF(A1337="","",IF(AND(N(H1337)&gt;0,IFERROR(INDEX(Crawl!$A1336:$DZ1336,1,Rules!$H$11),"")&amp;""&lt;&gt;""),IFERROR(INDEX(Crawl!$A1336:$DZ1336,1,Rules!$H$11),"")&amp;"",IF(AND(ISNUMBER(J1337),N(J1337)&gt;=Rules!$B$12,IFERROR(INDEX(Crawl!$A1336:$DZ1336,1,Rules!$H$13),"")&amp;""&lt;&gt;""),IFERROR(INDEX(Crawl!$A1336:$DZ1336,1,Rules!$H$13),"")&amp;"","")))</f>
        <v/>
      </c>
      <c r="J1337" s="19">
        <f>IF(A1337="","",IF(IFERROR(INDEX(Crawl!$A1336:$DZ1336,1,Rules!$H$14),"")&amp;""="","",IFERROR(INDEX(Crawl!$A1336:$DZ1336,1,Rules!$H$14),"")))</f>
        <v/>
      </c>
      <c r="K1337">
        <f>IF(A1337="","",IFERROR(SUMIFS('GSC current'!$J$2:$J$2001,'GSC current'!$I$2:$I$2001,B1337),0))</f>
        <v/>
      </c>
      <c r="L1337">
        <f>IF(A1337="","",IFERROR(SUMIFS('GSC current'!$K$2:$K$2001,'GSC current'!$I$2:$I$2001,B1337),0))</f>
        <v/>
      </c>
      <c r="M1337" s="20">
        <f>IF(A1337="","",IF(N(L1337)&gt;0,K1337/L1337,""))</f>
        <v/>
      </c>
      <c r="N1337" s="21">
        <f>IF(A1337="","",IF(N(L1337)&gt;0,SUMIFS('GSC current'!$L$2:$L$2001,'GSC current'!$I$2:$I$2001,B1337)/L1337,""))</f>
        <v/>
      </c>
      <c r="O1337">
        <f>IF(A1337="","",IFERROR(SUMIFS('GSC previous'!$J$2:$J$2001,'GSC previous'!$I$2:$I$2001,B1337),0))</f>
        <v/>
      </c>
      <c r="P1337" s="22">
        <f>IF(A1337="","",IF(N(O1337)&gt;0,(K1337-O1337)/O1337,""))</f>
        <v/>
      </c>
      <c r="Q1337">
        <f>IF(A1337="","",IFERROR(SUMIFS(GA4!$P$2:$P$2001,GA4!$O$2:$O$2001,B1337),0))</f>
        <v/>
      </c>
      <c r="R1337" s="23">
        <f>IF(A1337="","",IF(N(Q1337)&gt;0,SUMIFS(GA4!$Q$2:$Q$2001,GA4!$O$2:$O$2001,B1337)/Q1337,""))</f>
        <v/>
      </c>
      <c r="S1337">
        <f>IF(A1337="","",IFERROR(SUMIFS(GA4!$R$2:$R$2001,GA4!$O$2:$O$2001,B1337),0))</f>
        <v/>
      </c>
      <c r="T1337">
        <f>IF(A1337="","",IF(AND(ISNUMBER(F1337),LEFT(C1337&amp;"",1)="2"),IF(F1337&lt;Rules!$B$9,"Yes","No"),"No"))</f>
        <v/>
      </c>
      <c r="U1337">
        <f>IF(A1337="","",IF(AND(N(O1337)&gt;=Rules!$B$8,ISNUMBER(P1337)),IF(P1337&lt;=-Rules!$B$7,"Yes","No"),"No"))</f>
        <v/>
      </c>
      <c r="V1337">
        <f>IF(A1337="","",IF(AND(N(L1337)&gt;=Rules!$B$6,ISNUMBER(N1337)),IF(AND(N1337&gt;=Rules!$B$10,N1337&lt;=Rules!$B$11),"Yes","No"),"No"))</f>
        <v/>
      </c>
      <c r="W1337">
        <f>IF(A1337="","",IF(I1337&lt;&gt;"","Yes","No"))</f>
        <v/>
      </c>
      <c r="X1337">
        <f>IF(I1337="","",IF(SUMIFS($K$3:$K$2002,$A$3:$A$2002,SUBSTITUTE(SUBSTITUTE(I1337,"?","~?"),"*","~*"))&gt;N(K1337),"Yes","No"))</f>
        <v/>
      </c>
      <c r="Y1337">
        <f>IF(A1337="","",IF(N(S1337)&gt;0,"Yes","No"))</f>
        <v/>
      </c>
      <c r="Z1337">
        <f>IF(A1337="","",IF(AND(N(K1337)&lt;Rules!$B$5,N(L1337)&lt;Rules!$B$6,N(Q1337)&lt;Rules!$B$13,Y1337="No"),"Yes","No"))</f>
        <v/>
      </c>
      <c r="AA1337">
        <f>IF(A1337="","",IF(LEFT(C1337&amp;"",1)="3","Redirect",IF(OR(LEFT(C1337&amp;"",1)="4",LEFT(C1337&amp;"",1)="5"),IF(OR(N(K1337)&gt;0,N(AC1337)&gt;=Rules!$B$14),"Redirect","Prune"),IF(D1337="Non-Indexable","Keep",IF(AND(W1337="Yes",X1337="Yes",Y1337="No"),"Merge",IF(OR(U1337="Yes",V1337="Yes",AND(T1337="Yes",N(L1337)&gt;=Rules!$B$6)),"Update",IF(Z1337="Yes",IF(N(AC1337)&gt;=Rules!$B$14,"Redirect","Prune"),"Keep")))))))</f>
        <v/>
      </c>
      <c r="AB1337">
        <f>IF(A1337="","",IF(LEFT(C1337&amp;"",1)="3","Already redirects ("&amp;C1337&amp;"). Update internal links to point at the final URL.",IF(OR(LEFT(C1337&amp;"",1)="4",LEFT(C1337&amp;"",1)="5"),IF(AA1337="Redirect","Returns "&amp;C1337&amp;" but still has "&amp;N(K1337)&amp;" clicks and "&amp;N(AC1337)&amp;" referring domains. 301 it to the closest live page.","Returns "&amp;C1337&amp;" with no clicks or links. Remove internal links and let it 404 or 410."),IF(D1337="Non-Indexable","Non-indexable ("&amp;E1337&amp;"). Keep if that is intentional; otherwise fix the canonical or noindex.",IF(AA1337="Merge","Overlaps with "&amp;I1337&amp;IF(N(J1337)&gt;0," (similarity "&amp;TEXT(J1337,"0.00")&amp;")","")&amp;", which gets more clicks. Merge the useful parts into it and 301 this URL.",IF(AA1337="Update",MID(IF(U1337="Yes","; Clicks down "&amp;TEXT(-P1337,"0%")&amp;" on the previous period","")&amp;IF(V1337="Yes","; Average position "&amp;TEXT(N1337,"0.0")&amp;" on "&amp;TEXT(L1337,"#,##0")&amp;" impressions (striking distance)","")&amp;IF(AND(T1337="Yes",N(L1337)&gt;=Rules!$B$6),"; Thin ("&amp;F1337&amp;" words) but has search demand",""),3,400),IF(AA1337="Prune","Low value: "&amp;N(K1337)&amp;" clicks, "&amp;N(L1337)&amp;" impressions, "&amp;N(Q1337)&amp;" sessions, no key events. Remove or noindex it and update internal links.",IF(AA1337="Redirect","Low value but "&amp;N(AC1337)&amp;" referring domains. 301 it to the closest relevant page to keep those links.",IF(AND(Z1337="No",Y1337="Yes",N(K1337)&lt;Rules!$B$5),"Low search traffic but it converts (key events: "&amp;S1337&amp;"). Keep it and link to it.",IF(W1337="Yes","Stronger than the page it overlaps ("&amp;I1337&amp;"). Keep; merge that page into this one.","Healthy: "&amp;N(K1337)&amp;" clicks"&amp;IF(ISNUMBER(N1337),", average position "&amp;TEXT(N1337,"0.0"),"")&amp;". Keep and monitor."))))))))))</f>
        <v/>
      </c>
      <c r="AE1337">
        <f>IF(A1337="","",IF(AD1337&lt;&gt;"",AD1337,AA1337))</f>
        <v/>
      </c>
    </row>
    <row r="1338">
      <c r="A1338">
        <f>IF(Crawl!A1337="","",Crawl!A1337)</f>
        <v/>
      </c>
      <c r="B1338">
        <f>IF(A1338="","",Crawl!EC1337)</f>
        <v/>
      </c>
      <c r="C1338">
        <f>IF(A1338="","",IFERROR(INDEX(Crawl!$A1337:$DZ1337,1,Rules!$H$6),""))</f>
        <v/>
      </c>
      <c r="D1338">
        <f>IF(A1338="","",IFERROR(INDEX(Crawl!$A1337:$DZ1337,1,Rules!$H$7),"")&amp;"")</f>
        <v/>
      </c>
      <c r="E1338">
        <f>IF(A1338="","",IFERROR(INDEX(Crawl!$A1337:$DZ1337,1,Rules!$H$8),"")&amp;"")</f>
        <v/>
      </c>
      <c r="F1338">
        <f>IF(A1338="","",IFERROR(INDEX(Crawl!$A1337:$DZ1337,1,Rules!$H$9),""))</f>
        <v/>
      </c>
      <c r="G1338">
        <f>IF(A1338="","",IFERROR(INDEX(Crawl!$A1337:$DZ1337,1,Rules!$H$10),""))</f>
        <v/>
      </c>
      <c r="H1338">
        <f>IF(A1338="","",IFERROR(INDEX(Crawl!$A1337:$DZ1337,1,Rules!$H$12),""))</f>
        <v/>
      </c>
      <c r="I1338">
        <f>IF(A1338="","",IF(AND(N(H1338)&gt;0,IFERROR(INDEX(Crawl!$A1337:$DZ1337,1,Rules!$H$11),"")&amp;""&lt;&gt;""),IFERROR(INDEX(Crawl!$A1337:$DZ1337,1,Rules!$H$11),"")&amp;"",IF(AND(ISNUMBER(J1338),N(J1338)&gt;=Rules!$B$12,IFERROR(INDEX(Crawl!$A1337:$DZ1337,1,Rules!$H$13),"")&amp;""&lt;&gt;""),IFERROR(INDEX(Crawl!$A1337:$DZ1337,1,Rules!$H$13),"")&amp;"","")))</f>
        <v/>
      </c>
      <c r="J1338" s="19">
        <f>IF(A1338="","",IF(IFERROR(INDEX(Crawl!$A1337:$DZ1337,1,Rules!$H$14),"")&amp;""="","",IFERROR(INDEX(Crawl!$A1337:$DZ1337,1,Rules!$H$14),"")))</f>
        <v/>
      </c>
      <c r="K1338">
        <f>IF(A1338="","",IFERROR(SUMIFS('GSC current'!$J$2:$J$2001,'GSC current'!$I$2:$I$2001,B1338),0))</f>
        <v/>
      </c>
      <c r="L1338">
        <f>IF(A1338="","",IFERROR(SUMIFS('GSC current'!$K$2:$K$2001,'GSC current'!$I$2:$I$2001,B1338),0))</f>
        <v/>
      </c>
      <c r="M1338" s="20">
        <f>IF(A1338="","",IF(N(L1338)&gt;0,K1338/L1338,""))</f>
        <v/>
      </c>
      <c r="N1338" s="21">
        <f>IF(A1338="","",IF(N(L1338)&gt;0,SUMIFS('GSC current'!$L$2:$L$2001,'GSC current'!$I$2:$I$2001,B1338)/L1338,""))</f>
        <v/>
      </c>
      <c r="O1338">
        <f>IF(A1338="","",IFERROR(SUMIFS('GSC previous'!$J$2:$J$2001,'GSC previous'!$I$2:$I$2001,B1338),0))</f>
        <v/>
      </c>
      <c r="P1338" s="22">
        <f>IF(A1338="","",IF(N(O1338)&gt;0,(K1338-O1338)/O1338,""))</f>
        <v/>
      </c>
      <c r="Q1338">
        <f>IF(A1338="","",IFERROR(SUMIFS(GA4!$P$2:$P$2001,GA4!$O$2:$O$2001,B1338),0))</f>
        <v/>
      </c>
      <c r="R1338" s="23">
        <f>IF(A1338="","",IF(N(Q1338)&gt;0,SUMIFS(GA4!$Q$2:$Q$2001,GA4!$O$2:$O$2001,B1338)/Q1338,""))</f>
        <v/>
      </c>
      <c r="S1338">
        <f>IF(A1338="","",IFERROR(SUMIFS(GA4!$R$2:$R$2001,GA4!$O$2:$O$2001,B1338),0))</f>
        <v/>
      </c>
      <c r="T1338">
        <f>IF(A1338="","",IF(AND(ISNUMBER(F1338),LEFT(C1338&amp;"",1)="2"),IF(F1338&lt;Rules!$B$9,"Yes","No"),"No"))</f>
        <v/>
      </c>
      <c r="U1338">
        <f>IF(A1338="","",IF(AND(N(O1338)&gt;=Rules!$B$8,ISNUMBER(P1338)),IF(P1338&lt;=-Rules!$B$7,"Yes","No"),"No"))</f>
        <v/>
      </c>
      <c r="V1338">
        <f>IF(A1338="","",IF(AND(N(L1338)&gt;=Rules!$B$6,ISNUMBER(N1338)),IF(AND(N1338&gt;=Rules!$B$10,N1338&lt;=Rules!$B$11),"Yes","No"),"No"))</f>
        <v/>
      </c>
      <c r="W1338">
        <f>IF(A1338="","",IF(I1338&lt;&gt;"","Yes","No"))</f>
        <v/>
      </c>
      <c r="X1338">
        <f>IF(I1338="","",IF(SUMIFS($K$3:$K$2002,$A$3:$A$2002,SUBSTITUTE(SUBSTITUTE(I1338,"?","~?"),"*","~*"))&gt;N(K1338),"Yes","No"))</f>
        <v/>
      </c>
      <c r="Y1338">
        <f>IF(A1338="","",IF(N(S1338)&gt;0,"Yes","No"))</f>
        <v/>
      </c>
      <c r="Z1338">
        <f>IF(A1338="","",IF(AND(N(K1338)&lt;Rules!$B$5,N(L1338)&lt;Rules!$B$6,N(Q1338)&lt;Rules!$B$13,Y1338="No"),"Yes","No"))</f>
        <v/>
      </c>
      <c r="AA1338">
        <f>IF(A1338="","",IF(LEFT(C1338&amp;"",1)="3","Redirect",IF(OR(LEFT(C1338&amp;"",1)="4",LEFT(C1338&amp;"",1)="5"),IF(OR(N(K1338)&gt;0,N(AC1338)&gt;=Rules!$B$14),"Redirect","Prune"),IF(D1338="Non-Indexable","Keep",IF(AND(W1338="Yes",X1338="Yes",Y1338="No"),"Merge",IF(OR(U1338="Yes",V1338="Yes",AND(T1338="Yes",N(L1338)&gt;=Rules!$B$6)),"Update",IF(Z1338="Yes",IF(N(AC1338)&gt;=Rules!$B$14,"Redirect","Prune"),"Keep")))))))</f>
        <v/>
      </c>
      <c r="AB1338">
        <f>IF(A1338="","",IF(LEFT(C1338&amp;"",1)="3","Already redirects ("&amp;C1338&amp;"). Update internal links to point at the final URL.",IF(OR(LEFT(C1338&amp;"",1)="4",LEFT(C1338&amp;"",1)="5"),IF(AA1338="Redirect","Returns "&amp;C1338&amp;" but still has "&amp;N(K1338)&amp;" clicks and "&amp;N(AC1338)&amp;" referring domains. 301 it to the closest live page.","Returns "&amp;C1338&amp;" with no clicks or links. Remove internal links and let it 404 or 410."),IF(D1338="Non-Indexable","Non-indexable ("&amp;E1338&amp;"). Keep if that is intentional; otherwise fix the canonical or noindex.",IF(AA1338="Merge","Overlaps with "&amp;I1338&amp;IF(N(J1338)&gt;0," (similarity "&amp;TEXT(J1338,"0.00")&amp;")","")&amp;", which gets more clicks. Merge the useful parts into it and 301 this URL.",IF(AA1338="Update",MID(IF(U1338="Yes","; Clicks down "&amp;TEXT(-P1338,"0%")&amp;" on the previous period","")&amp;IF(V1338="Yes","; Average position "&amp;TEXT(N1338,"0.0")&amp;" on "&amp;TEXT(L1338,"#,##0")&amp;" impressions (striking distance)","")&amp;IF(AND(T1338="Yes",N(L1338)&gt;=Rules!$B$6),"; Thin ("&amp;F1338&amp;" words) but has search demand",""),3,400),IF(AA1338="Prune","Low value: "&amp;N(K1338)&amp;" clicks, "&amp;N(L1338)&amp;" impressions, "&amp;N(Q1338)&amp;" sessions, no key events. Remove or noindex it and update internal links.",IF(AA1338="Redirect","Low value but "&amp;N(AC1338)&amp;" referring domains. 301 it to the closest relevant page to keep those links.",IF(AND(Z1338="No",Y1338="Yes",N(K1338)&lt;Rules!$B$5),"Low search traffic but it converts (key events: "&amp;S1338&amp;"). Keep it and link to it.",IF(W1338="Yes","Stronger than the page it overlaps ("&amp;I1338&amp;"). Keep; merge that page into this one.","Healthy: "&amp;N(K1338)&amp;" clicks"&amp;IF(ISNUMBER(N1338),", average position "&amp;TEXT(N1338,"0.0"),"")&amp;". Keep and monitor."))))))))))</f>
        <v/>
      </c>
      <c r="AE1338">
        <f>IF(A1338="","",IF(AD1338&lt;&gt;"",AD1338,AA1338))</f>
        <v/>
      </c>
    </row>
    <row r="1339">
      <c r="A1339">
        <f>IF(Crawl!A1338="","",Crawl!A1338)</f>
        <v/>
      </c>
      <c r="B1339">
        <f>IF(A1339="","",Crawl!EC1338)</f>
        <v/>
      </c>
      <c r="C1339">
        <f>IF(A1339="","",IFERROR(INDEX(Crawl!$A1338:$DZ1338,1,Rules!$H$6),""))</f>
        <v/>
      </c>
      <c r="D1339">
        <f>IF(A1339="","",IFERROR(INDEX(Crawl!$A1338:$DZ1338,1,Rules!$H$7),"")&amp;"")</f>
        <v/>
      </c>
      <c r="E1339">
        <f>IF(A1339="","",IFERROR(INDEX(Crawl!$A1338:$DZ1338,1,Rules!$H$8),"")&amp;"")</f>
        <v/>
      </c>
      <c r="F1339">
        <f>IF(A1339="","",IFERROR(INDEX(Crawl!$A1338:$DZ1338,1,Rules!$H$9),""))</f>
        <v/>
      </c>
      <c r="G1339">
        <f>IF(A1339="","",IFERROR(INDEX(Crawl!$A1338:$DZ1338,1,Rules!$H$10),""))</f>
        <v/>
      </c>
      <c r="H1339">
        <f>IF(A1339="","",IFERROR(INDEX(Crawl!$A1338:$DZ1338,1,Rules!$H$12),""))</f>
        <v/>
      </c>
      <c r="I1339">
        <f>IF(A1339="","",IF(AND(N(H1339)&gt;0,IFERROR(INDEX(Crawl!$A1338:$DZ1338,1,Rules!$H$11),"")&amp;""&lt;&gt;""),IFERROR(INDEX(Crawl!$A1338:$DZ1338,1,Rules!$H$11),"")&amp;"",IF(AND(ISNUMBER(J1339),N(J1339)&gt;=Rules!$B$12,IFERROR(INDEX(Crawl!$A1338:$DZ1338,1,Rules!$H$13),"")&amp;""&lt;&gt;""),IFERROR(INDEX(Crawl!$A1338:$DZ1338,1,Rules!$H$13),"")&amp;"","")))</f>
        <v/>
      </c>
      <c r="J1339" s="19">
        <f>IF(A1339="","",IF(IFERROR(INDEX(Crawl!$A1338:$DZ1338,1,Rules!$H$14),"")&amp;""="","",IFERROR(INDEX(Crawl!$A1338:$DZ1338,1,Rules!$H$14),"")))</f>
        <v/>
      </c>
      <c r="K1339">
        <f>IF(A1339="","",IFERROR(SUMIFS('GSC current'!$J$2:$J$2001,'GSC current'!$I$2:$I$2001,B1339),0))</f>
        <v/>
      </c>
      <c r="L1339">
        <f>IF(A1339="","",IFERROR(SUMIFS('GSC current'!$K$2:$K$2001,'GSC current'!$I$2:$I$2001,B1339),0))</f>
        <v/>
      </c>
      <c r="M1339" s="20">
        <f>IF(A1339="","",IF(N(L1339)&gt;0,K1339/L1339,""))</f>
        <v/>
      </c>
      <c r="N1339" s="21">
        <f>IF(A1339="","",IF(N(L1339)&gt;0,SUMIFS('GSC current'!$L$2:$L$2001,'GSC current'!$I$2:$I$2001,B1339)/L1339,""))</f>
        <v/>
      </c>
      <c r="O1339">
        <f>IF(A1339="","",IFERROR(SUMIFS('GSC previous'!$J$2:$J$2001,'GSC previous'!$I$2:$I$2001,B1339),0))</f>
        <v/>
      </c>
      <c r="P1339" s="22">
        <f>IF(A1339="","",IF(N(O1339)&gt;0,(K1339-O1339)/O1339,""))</f>
        <v/>
      </c>
      <c r="Q1339">
        <f>IF(A1339="","",IFERROR(SUMIFS(GA4!$P$2:$P$2001,GA4!$O$2:$O$2001,B1339),0))</f>
        <v/>
      </c>
      <c r="R1339" s="23">
        <f>IF(A1339="","",IF(N(Q1339)&gt;0,SUMIFS(GA4!$Q$2:$Q$2001,GA4!$O$2:$O$2001,B1339)/Q1339,""))</f>
        <v/>
      </c>
      <c r="S1339">
        <f>IF(A1339="","",IFERROR(SUMIFS(GA4!$R$2:$R$2001,GA4!$O$2:$O$2001,B1339),0))</f>
        <v/>
      </c>
      <c r="T1339">
        <f>IF(A1339="","",IF(AND(ISNUMBER(F1339),LEFT(C1339&amp;"",1)="2"),IF(F1339&lt;Rules!$B$9,"Yes","No"),"No"))</f>
        <v/>
      </c>
      <c r="U1339">
        <f>IF(A1339="","",IF(AND(N(O1339)&gt;=Rules!$B$8,ISNUMBER(P1339)),IF(P1339&lt;=-Rules!$B$7,"Yes","No"),"No"))</f>
        <v/>
      </c>
      <c r="V1339">
        <f>IF(A1339="","",IF(AND(N(L1339)&gt;=Rules!$B$6,ISNUMBER(N1339)),IF(AND(N1339&gt;=Rules!$B$10,N1339&lt;=Rules!$B$11),"Yes","No"),"No"))</f>
        <v/>
      </c>
      <c r="W1339">
        <f>IF(A1339="","",IF(I1339&lt;&gt;"","Yes","No"))</f>
        <v/>
      </c>
      <c r="X1339">
        <f>IF(I1339="","",IF(SUMIFS($K$3:$K$2002,$A$3:$A$2002,SUBSTITUTE(SUBSTITUTE(I1339,"?","~?"),"*","~*"))&gt;N(K1339),"Yes","No"))</f>
        <v/>
      </c>
      <c r="Y1339">
        <f>IF(A1339="","",IF(N(S1339)&gt;0,"Yes","No"))</f>
        <v/>
      </c>
      <c r="Z1339">
        <f>IF(A1339="","",IF(AND(N(K1339)&lt;Rules!$B$5,N(L1339)&lt;Rules!$B$6,N(Q1339)&lt;Rules!$B$13,Y1339="No"),"Yes","No"))</f>
        <v/>
      </c>
      <c r="AA1339">
        <f>IF(A1339="","",IF(LEFT(C1339&amp;"",1)="3","Redirect",IF(OR(LEFT(C1339&amp;"",1)="4",LEFT(C1339&amp;"",1)="5"),IF(OR(N(K1339)&gt;0,N(AC1339)&gt;=Rules!$B$14),"Redirect","Prune"),IF(D1339="Non-Indexable","Keep",IF(AND(W1339="Yes",X1339="Yes",Y1339="No"),"Merge",IF(OR(U1339="Yes",V1339="Yes",AND(T1339="Yes",N(L1339)&gt;=Rules!$B$6)),"Update",IF(Z1339="Yes",IF(N(AC1339)&gt;=Rules!$B$14,"Redirect","Prune"),"Keep")))))))</f>
        <v/>
      </c>
      <c r="AB1339">
        <f>IF(A1339="","",IF(LEFT(C1339&amp;"",1)="3","Already redirects ("&amp;C1339&amp;"). Update internal links to point at the final URL.",IF(OR(LEFT(C1339&amp;"",1)="4",LEFT(C1339&amp;"",1)="5"),IF(AA1339="Redirect","Returns "&amp;C1339&amp;" but still has "&amp;N(K1339)&amp;" clicks and "&amp;N(AC1339)&amp;" referring domains. 301 it to the closest live page.","Returns "&amp;C1339&amp;" with no clicks or links. Remove internal links and let it 404 or 410."),IF(D1339="Non-Indexable","Non-indexable ("&amp;E1339&amp;"). Keep if that is intentional; otherwise fix the canonical or noindex.",IF(AA1339="Merge","Overlaps with "&amp;I1339&amp;IF(N(J1339)&gt;0," (similarity "&amp;TEXT(J1339,"0.00")&amp;")","")&amp;", which gets more clicks. Merge the useful parts into it and 301 this URL.",IF(AA1339="Update",MID(IF(U1339="Yes","; Clicks down "&amp;TEXT(-P1339,"0%")&amp;" on the previous period","")&amp;IF(V1339="Yes","; Average position "&amp;TEXT(N1339,"0.0")&amp;" on "&amp;TEXT(L1339,"#,##0")&amp;" impressions (striking distance)","")&amp;IF(AND(T1339="Yes",N(L1339)&gt;=Rules!$B$6),"; Thin ("&amp;F1339&amp;" words) but has search demand",""),3,400),IF(AA1339="Prune","Low value: "&amp;N(K1339)&amp;" clicks, "&amp;N(L1339)&amp;" impressions, "&amp;N(Q1339)&amp;" sessions, no key events. Remove or noindex it and update internal links.",IF(AA1339="Redirect","Low value but "&amp;N(AC1339)&amp;" referring domains. 301 it to the closest relevant page to keep those links.",IF(AND(Z1339="No",Y1339="Yes",N(K1339)&lt;Rules!$B$5),"Low search traffic but it converts (key events: "&amp;S1339&amp;"). Keep it and link to it.",IF(W1339="Yes","Stronger than the page it overlaps ("&amp;I1339&amp;"). Keep; merge that page into this one.","Healthy: "&amp;N(K1339)&amp;" clicks"&amp;IF(ISNUMBER(N1339),", average position "&amp;TEXT(N1339,"0.0"),"")&amp;". Keep and monitor."))))))))))</f>
        <v/>
      </c>
      <c r="AE1339">
        <f>IF(A1339="","",IF(AD1339&lt;&gt;"",AD1339,AA1339))</f>
        <v/>
      </c>
    </row>
    <row r="1340">
      <c r="A1340">
        <f>IF(Crawl!A1339="","",Crawl!A1339)</f>
        <v/>
      </c>
      <c r="B1340">
        <f>IF(A1340="","",Crawl!EC1339)</f>
        <v/>
      </c>
      <c r="C1340">
        <f>IF(A1340="","",IFERROR(INDEX(Crawl!$A1339:$DZ1339,1,Rules!$H$6),""))</f>
        <v/>
      </c>
      <c r="D1340">
        <f>IF(A1340="","",IFERROR(INDEX(Crawl!$A1339:$DZ1339,1,Rules!$H$7),"")&amp;"")</f>
        <v/>
      </c>
      <c r="E1340">
        <f>IF(A1340="","",IFERROR(INDEX(Crawl!$A1339:$DZ1339,1,Rules!$H$8),"")&amp;"")</f>
        <v/>
      </c>
      <c r="F1340">
        <f>IF(A1340="","",IFERROR(INDEX(Crawl!$A1339:$DZ1339,1,Rules!$H$9),""))</f>
        <v/>
      </c>
      <c r="G1340">
        <f>IF(A1340="","",IFERROR(INDEX(Crawl!$A1339:$DZ1339,1,Rules!$H$10),""))</f>
        <v/>
      </c>
      <c r="H1340">
        <f>IF(A1340="","",IFERROR(INDEX(Crawl!$A1339:$DZ1339,1,Rules!$H$12),""))</f>
        <v/>
      </c>
      <c r="I1340">
        <f>IF(A1340="","",IF(AND(N(H1340)&gt;0,IFERROR(INDEX(Crawl!$A1339:$DZ1339,1,Rules!$H$11),"")&amp;""&lt;&gt;""),IFERROR(INDEX(Crawl!$A1339:$DZ1339,1,Rules!$H$11),"")&amp;"",IF(AND(ISNUMBER(J1340),N(J1340)&gt;=Rules!$B$12,IFERROR(INDEX(Crawl!$A1339:$DZ1339,1,Rules!$H$13),"")&amp;""&lt;&gt;""),IFERROR(INDEX(Crawl!$A1339:$DZ1339,1,Rules!$H$13),"")&amp;"","")))</f>
        <v/>
      </c>
      <c r="J1340" s="19">
        <f>IF(A1340="","",IF(IFERROR(INDEX(Crawl!$A1339:$DZ1339,1,Rules!$H$14),"")&amp;""="","",IFERROR(INDEX(Crawl!$A1339:$DZ1339,1,Rules!$H$14),"")))</f>
        <v/>
      </c>
      <c r="K1340">
        <f>IF(A1340="","",IFERROR(SUMIFS('GSC current'!$J$2:$J$2001,'GSC current'!$I$2:$I$2001,B1340),0))</f>
        <v/>
      </c>
      <c r="L1340">
        <f>IF(A1340="","",IFERROR(SUMIFS('GSC current'!$K$2:$K$2001,'GSC current'!$I$2:$I$2001,B1340),0))</f>
        <v/>
      </c>
      <c r="M1340" s="20">
        <f>IF(A1340="","",IF(N(L1340)&gt;0,K1340/L1340,""))</f>
        <v/>
      </c>
      <c r="N1340" s="21">
        <f>IF(A1340="","",IF(N(L1340)&gt;0,SUMIFS('GSC current'!$L$2:$L$2001,'GSC current'!$I$2:$I$2001,B1340)/L1340,""))</f>
        <v/>
      </c>
      <c r="O1340">
        <f>IF(A1340="","",IFERROR(SUMIFS('GSC previous'!$J$2:$J$2001,'GSC previous'!$I$2:$I$2001,B1340),0))</f>
        <v/>
      </c>
      <c r="P1340" s="22">
        <f>IF(A1340="","",IF(N(O1340)&gt;0,(K1340-O1340)/O1340,""))</f>
        <v/>
      </c>
      <c r="Q1340">
        <f>IF(A1340="","",IFERROR(SUMIFS(GA4!$P$2:$P$2001,GA4!$O$2:$O$2001,B1340),0))</f>
        <v/>
      </c>
      <c r="R1340" s="23">
        <f>IF(A1340="","",IF(N(Q1340)&gt;0,SUMIFS(GA4!$Q$2:$Q$2001,GA4!$O$2:$O$2001,B1340)/Q1340,""))</f>
        <v/>
      </c>
      <c r="S1340">
        <f>IF(A1340="","",IFERROR(SUMIFS(GA4!$R$2:$R$2001,GA4!$O$2:$O$2001,B1340),0))</f>
        <v/>
      </c>
      <c r="T1340">
        <f>IF(A1340="","",IF(AND(ISNUMBER(F1340),LEFT(C1340&amp;"",1)="2"),IF(F1340&lt;Rules!$B$9,"Yes","No"),"No"))</f>
        <v/>
      </c>
      <c r="U1340">
        <f>IF(A1340="","",IF(AND(N(O1340)&gt;=Rules!$B$8,ISNUMBER(P1340)),IF(P1340&lt;=-Rules!$B$7,"Yes","No"),"No"))</f>
        <v/>
      </c>
      <c r="V1340">
        <f>IF(A1340="","",IF(AND(N(L1340)&gt;=Rules!$B$6,ISNUMBER(N1340)),IF(AND(N1340&gt;=Rules!$B$10,N1340&lt;=Rules!$B$11),"Yes","No"),"No"))</f>
        <v/>
      </c>
      <c r="W1340">
        <f>IF(A1340="","",IF(I1340&lt;&gt;"","Yes","No"))</f>
        <v/>
      </c>
      <c r="X1340">
        <f>IF(I1340="","",IF(SUMIFS($K$3:$K$2002,$A$3:$A$2002,SUBSTITUTE(SUBSTITUTE(I1340,"?","~?"),"*","~*"))&gt;N(K1340),"Yes","No"))</f>
        <v/>
      </c>
      <c r="Y1340">
        <f>IF(A1340="","",IF(N(S1340)&gt;0,"Yes","No"))</f>
        <v/>
      </c>
      <c r="Z1340">
        <f>IF(A1340="","",IF(AND(N(K1340)&lt;Rules!$B$5,N(L1340)&lt;Rules!$B$6,N(Q1340)&lt;Rules!$B$13,Y1340="No"),"Yes","No"))</f>
        <v/>
      </c>
      <c r="AA1340">
        <f>IF(A1340="","",IF(LEFT(C1340&amp;"",1)="3","Redirect",IF(OR(LEFT(C1340&amp;"",1)="4",LEFT(C1340&amp;"",1)="5"),IF(OR(N(K1340)&gt;0,N(AC1340)&gt;=Rules!$B$14),"Redirect","Prune"),IF(D1340="Non-Indexable","Keep",IF(AND(W1340="Yes",X1340="Yes",Y1340="No"),"Merge",IF(OR(U1340="Yes",V1340="Yes",AND(T1340="Yes",N(L1340)&gt;=Rules!$B$6)),"Update",IF(Z1340="Yes",IF(N(AC1340)&gt;=Rules!$B$14,"Redirect","Prune"),"Keep")))))))</f>
        <v/>
      </c>
      <c r="AB1340">
        <f>IF(A1340="","",IF(LEFT(C1340&amp;"",1)="3","Already redirects ("&amp;C1340&amp;"). Update internal links to point at the final URL.",IF(OR(LEFT(C1340&amp;"",1)="4",LEFT(C1340&amp;"",1)="5"),IF(AA1340="Redirect","Returns "&amp;C1340&amp;" but still has "&amp;N(K1340)&amp;" clicks and "&amp;N(AC1340)&amp;" referring domains. 301 it to the closest live page.","Returns "&amp;C1340&amp;" with no clicks or links. Remove internal links and let it 404 or 410."),IF(D1340="Non-Indexable","Non-indexable ("&amp;E1340&amp;"). Keep if that is intentional; otherwise fix the canonical or noindex.",IF(AA1340="Merge","Overlaps with "&amp;I1340&amp;IF(N(J1340)&gt;0," (similarity "&amp;TEXT(J1340,"0.00")&amp;")","")&amp;", which gets more clicks. Merge the useful parts into it and 301 this URL.",IF(AA1340="Update",MID(IF(U1340="Yes","; Clicks down "&amp;TEXT(-P1340,"0%")&amp;" on the previous period","")&amp;IF(V1340="Yes","; Average position "&amp;TEXT(N1340,"0.0")&amp;" on "&amp;TEXT(L1340,"#,##0")&amp;" impressions (striking distance)","")&amp;IF(AND(T1340="Yes",N(L1340)&gt;=Rules!$B$6),"; Thin ("&amp;F1340&amp;" words) but has search demand",""),3,400),IF(AA1340="Prune","Low value: "&amp;N(K1340)&amp;" clicks, "&amp;N(L1340)&amp;" impressions, "&amp;N(Q1340)&amp;" sessions, no key events. Remove or noindex it and update internal links.",IF(AA1340="Redirect","Low value but "&amp;N(AC1340)&amp;" referring domains. 301 it to the closest relevant page to keep those links.",IF(AND(Z1340="No",Y1340="Yes",N(K1340)&lt;Rules!$B$5),"Low search traffic but it converts (key events: "&amp;S1340&amp;"). Keep it and link to it.",IF(W1340="Yes","Stronger than the page it overlaps ("&amp;I1340&amp;"). Keep; merge that page into this one.","Healthy: "&amp;N(K1340)&amp;" clicks"&amp;IF(ISNUMBER(N1340),", average position "&amp;TEXT(N1340,"0.0"),"")&amp;". Keep and monitor."))))))))))</f>
        <v/>
      </c>
      <c r="AE1340">
        <f>IF(A1340="","",IF(AD1340&lt;&gt;"",AD1340,AA1340))</f>
        <v/>
      </c>
    </row>
    <row r="1341">
      <c r="A1341">
        <f>IF(Crawl!A1340="","",Crawl!A1340)</f>
        <v/>
      </c>
      <c r="B1341">
        <f>IF(A1341="","",Crawl!EC1340)</f>
        <v/>
      </c>
      <c r="C1341">
        <f>IF(A1341="","",IFERROR(INDEX(Crawl!$A1340:$DZ1340,1,Rules!$H$6),""))</f>
        <v/>
      </c>
      <c r="D1341">
        <f>IF(A1341="","",IFERROR(INDEX(Crawl!$A1340:$DZ1340,1,Rules!$H$7),"")&amp;"")</f>
        <v/>
      </c>
      <c r="E1341">
        <f>IF(A1341="","",IFERROR(INDEX(Crawl!$A1340:$DZ1340,1,Rules!$H$8),"")&amp;"")</f>
        <v/>
      </c>
      <c r="F1341">
        <f>IF(A1341="","",IFERROR(INDEX(Crawl!$A1340:$DZ1340,1,Rules!$H$9),""))</f>
        <v/>
      </c>
      <c r="G1341">
        <f>IF(A1341="","",IFERROR(INDEX(Crawl!$A1340:$DZ1340,1,Rules!$H$10),""))</f>
        <v/>
      </c>
      <c r="H1341">
        <f>IF(A1341="","",IFERROR(INDEX(Crawl!$A1340:$DZ1340,1,Rules!$H$12),""))</f>
        <v/>
      </c>
      <c r="I1341">
        <f>IF(A1341="","",IF(AND(N(H1341)&gt;0,IFERROR(INDEX(Crawl!$A1340:$DZ1340,1,Rules!$H$11),"")&amp;""&lt;&gt;""),IFERROR(INDEX(Crawl!$A1340:$DZ1340,1,Rules!$H$11),"")&amp;"",IF(AND(ISNUMBER(J1341),N(J1341)&gt;=Rules!$B$12,IFERROR(INDEX(Crawl!$A1340:$DZ1340,1,Rules!$H$13),"")&amp;""&lt;&gt;""),IFERROR(INDEX(Crawl!$A1340:$DZ1340,1,Rules!$H$13),"")&amp;"","")))</f>
        <v/>
      </c>
      <c r="J1341" s="19">
        <f>IF(A1341="","",IF(IFERROR(INDEX(Crawl!$A1340:$DZ1340,1,Rules!$H$14),"")&amp;""="","",IFERROR(INDEX(Crawl!$A1340:$DZ1340,1,Rules!$H$14),"")))</f>
        <v/>
      </c>
      <c r="K1341">
        <f>IF(A1341="","",IFERROR(SUMIFS('GSC current'!$J$2:$J$2001,'GSC current'!$I$2:$I$2001,B1341),0))</f>
        <v/>
      </c>
      <c r="L1341">
        <f>IF(A1341="","",IFERROR(SUMIFS('GSC current'!$K$2:$K$2001,'GSC current'!$I$2:$I$2001,B1341),0))</f>
        <v/>
      </c>
      <c r="M1341" s="20">
        <f>IF(A1341="","",IF(N(L1341)&gt;0,K1341/L1341,""))</f>
        <v/>
      </c>
      <c r="N1341" s="21">
        <f>IF(A1341="","",IF(N(L1341)&gt;0,SUMIFS('GSC current'!$L$2:$L$2001,'GSC current'!$I$2:$I$2001,B1341)/L1341,""))</f>
        <v/>
      </c>
      <c r="O1341">
        <f>IF(A1341="","",IFERROR(SUMIFS('GSC previous'!$J$2:$J$2001,'GSC previous'!$I$2:$I$2001,B1341),0))</f>
        <v/>
      </c>
      <c r="P1341" s="22">
        <f>IF(A1341="","",IF(N(O1341)&gt;0,(K1341-O1341)/O1341,""))</f>
        <v/>
      </c>
      <c r="Q1341">
        <f>IF(A1341="","",IFERROR(SUMIFS(GA4!$P$2:$P$2001,GA4!$O$2:$O$2001,B1341),0))</f>
        <v/>
      </c>
      <c r="R1341" s="23">
        <f>IF(A1341="","",IF(N(Q1341)&gt;0,SUMIFS(GA4!$Q$2:$Q$2001,GA4!$O$2:$O$2001,B1341)/Q1341,""))</f>
        <v/>
      </c>
      <c r="S1341">
        <f>IF(A1341="","",IFERROR(SUMIFS(GA4!$R$2:$R$2001,GA4!$O$2:$O$2001,B1341),0))</f>
        <v/>
      </c>
      <c r="T1341">
        <f>IF(A1341="","",IF(AND(ISNUMBER(F1341),LEFT(C1341&amp;"",1)="2"),IF(F1341&lt;Rules!$B$9,"Yes","No"),"No"))</f>
        <v/>
      </c>
      <c r="U1341">
        <f>IF(A1341="","",IF(AND(N(O1341)&gt;=Rules!$B$8,ISNUMBER(P1341)),IF(P1341&lt;=-Rules!$B$7,"Yes","No"),"No"))</f>
        <v/>
      </c>
      <c r="V1341">
        <f>IF(A1341="","",IF(AND(N(L1341)&gt;=Rules!$B$6,ISNUMBER(N1341)),IF(AND(N1341&gt;=Rules!$B$10,N1341&lt;=Rules!$B$11),"Yes","No"),"No"))</f>
        <v/>
      </c>
      <c r="W1341">
        <f>IF(A1341="","",IF(I1341&lt;&gt;"","Yes","No"))</f>
        <v/>
      </c>
      <c r="X1341">
        <f>IF(I1341="","",IF(SUMIFS($K$3:$K$2002,$A$3:$A$2002,SUBSTITUTE(SUBSTITUTE(I1341,"?","~?"),"*","~*"))&gt;N(K1341),"Yes","No"))</f>
        <v/>
      </c>
      <c r="Y1341">
        <f>IF(A1341="","",IF(N(S1341)&gt;0,"Yes","No"))</f>
        <v/>
      </c>
      <c r="Z1341">
        <f>IF(A1341="","",IF(AND(N(K1341)&lt;Rules!$B$5,N(L1341)&lt;Rules!$B$6,N(Q1341)&lt;Rules!$B$13,Y1341="No"),"Yes","No"))</f>
        <v/>
      </c>
      <c r="AA1341">
        <f>IF(A1341="","",IF(LEFT(C1341&amp;"",1)="3","Redirect",IF(OR(LEFT(C1341&amp;"",1)="4",LEFT(C1341&amp;"",1)="5"),IF(OR(N(K1341)&gt;0,N(AC1341)&gt;=Rules!$B$14),"Redirect","Prune"),IF(D1341="Non-Indexable","Keep",IF(AND(W1341="Yes",X1341="Yes",Y1341="No"),"Merge",IF(OR(U1341="Yes",V1341="Yes",AND(T1341="Yes",N(L1341)&gt;=Rules!$B$6)),"Update",IF(Z1341="Yes",IF(N(AC1341)&gt;=Rules!$B$14,"Redirect","Prune"),"Keep")))))))</f>
        <v/>
      </c>
      <c r="AB1341">
        <f>IF(A1341="","",IF(LEFT(C1341&amp;"",1)="3","Already redirects ("&amp;C1341&amp;"). Update internal links to point at the final URL.",IF(OR(LEFT(C1341&amp;"",1)="4",LEFT(C1341&amp;"",1)="5"),IF(AA1341="Redirect","Returns "&amp;C1341&amp;" but still has "&amp;N(K1341)&amp;" clicks and "&amp;N(AC1341)&amp;" referring domains. 301 it to the closest live page.","Returns "&amp;C1341&amp;" with no clicks or links. Remove internal links and let it 404 or 410."),IF(D1341="Non-Indexable","Non-indexable ("&amp;E1341&amp;"). Keep if that is intentional; otherwise fix the canonical or noindex.",IF(AA1341="Merge","Overlaps with "&amp;I1341&amp;IF(N(J1341)&gt;0," (similarity "&amp;TEXT(J1341,"0.00")&amp;")","")&amp;", which gets more clicks. Merge the useful parts into it and 301 this URL.",IF(AA1341="Update",MID(IF(U1341="Yes","; Clicks down "&amp;TEXT(-P1341,"0%")&amp;" on the previous period","")&amp;IF(V1341="Yes","; Average position "&amp;TEXT(N1341,"0.0")&amp;" on "&amp;TEXT(L1341,"#,##0")&amp;" impressions (striking distance)","")&amp;IF(AND(T1341="Yes",N(L1341)&gt;=Rules!$B$6),"; Thin ("&amp;F1341&amp;" words) but has search demand",""),3,400),IF(AA1341="Prune","Low value: "&amp;N(K1341)&amp;" clicks, "&amp;N(L1341)&amp;" impressions, "&amp;N(Q1341)&amp;" sessions, no key events. Remove or noindex it and update internal links.",IF(AA1341="Redirect","Low value but "&amp;N(AC1341)&amp;" referring domains. 301 it to the closest relevant page to keep those links.",IF(AND(Z1341="No",Y1341="Yes",N(K1341)&lt;Rules!$B$5),"Low search traffic but it converts (key events: "&amp;S1341&amp;"). Keep it and link to it.",IF(W1341="Yes","Stronger than the page it overlaps ("&amp;I1341&amp;"). Keep; merge that page into this one.","Healthy: "&amp;N(K1341)&amp;" clicks"&amp;IF(ISNUMBER(N1341),", average position "&amp;TEXT(N1341,"0.0"),"")&amp;". Keep and monitor."))))))))))</f>
        <v/>
      </c>
      <c r="AE1341">
        <f>IF(A1341="","",IF(AD1341&lt;&gt;"",AD1341,AA1341))</f>
        <v/>
      </c>
    </row>
    <row r="1342">
      <c r="A1342">
        <f>IF(Crawl!A1341="","",Crawl!A1341)</f>
        <v/>
      </c>
      <c r="B1342">
        <f>IF(A1342="","",Crawl!EC1341)</f>
        <v/>
      </c>
      <c r="C1342">
        <f>IF(A1342="","",IFERROR(INDEX(Crawl!$A1341:$DZ1341,1,Rules!$H$6),""))</f>
        <v/>
      </c>
      <c r="D1342">
        <f>IF(A1342="","",IFERROR(INDEX(Crawl!$A1341:$DZ1341,1,Rules!$H$7),"")&amp;"")</f>
        <v/>
      </c>
      <c r="E1342">
        <f>IF(A1342="","",IFERROR(INDEX(Crawl!$A1341:$DZ1341,1,Rules!$H$8),"")&amp;"")</f>
        <v/>
      </c>
      <c r="F1342">
        <f>IF(A1342="","",IFERROR(INDEX(Crawl!$A1341:$DZ1341,1,Rules!$H$9),""))</f>
        <v/>
      </c>
      <c r="G1342">
        <f>IF(A1342="","",IFERROR(INDEX(Crawl!$A1341:$DZ1341,1,Rules!$H$10),""))</f>
        <v/>
      </c>
      <c r="H1342">
        <f>IF(A1342="","",IFERROR(INDEX(Crawl!$A1341:$DZ1341,1,Rules!$H$12),""))</f>
        <v/>
      </c>
      <c r="I1342">
        <f>IF(A1342="","",IF(AND(N(H1342)&gt;0,IFERROR(INDEX(Crawl!$A1341:$DZ1341,1,Rules!$H$11),"")&amp;""&lt;&gt;""),IFERROR(INDEX(Crawl!$A1341:$DZ1341,1,Rules!$H$11),"")&amp;"",IF(AND(ISNUMBER(J1342),N(J1342)&gt;=Rules!$B$12,IFERROR(INDEX(Crawl!$A1341:$DZ1341,1,Rules!$H$13),"")&amp;""&lt;&gt;""),IFERROR(INDEX(Crawl!$A1341:$DZ1341,1,Rules!$H$13),"")&amp;"","")))</f>
        <v/>
      </c>
      <c r="J1342" s="19">
        <f>IF(A1342="","",IF(IFERROR(INDEX(Crawl!$A1341:$DZ1341,1,Rules!$H$14),"")&amp;""="","",IFERROR(INDEX(Crawl!$A1341:$DZ1341,1,Rules!$H$14),"")))</f>
        <v/>
      </c>
      <c r="K1342">
        <f>IF(A1342="","",IFERROR(SUMIFS('GSC current'!$J$2:$J$2001,'GSC current'!$I$2:$I$2001,B1342),0))</f>
        <v/>
      </c>
      <c r="L1342">
        <f>IF(A1342="","",IFERROR(SUMIFS('GSC current'!$K$2:$K$2001,'GSC current'!$I$2:$I$2001,B1342),0))</f>
        <v/>
      </c>
      <c r="M1342" s="20">
        <f>IF(A1342="","",IF(N(L1342)&gt;0,K1342/L1342,""))</f>
        <v/>
      </c>
      <c r="N1342" s="21">
        <f>IF(A1342="","",IF(N(L1342)&gt;0,SUMIFS('GSC current'!$L$2:$L$2001,'GSC current'!$I$2:$I$2001,B1342)/L1342,""))</f>
        <v/>
      </c>
      <c r="O1342">
        <f>IF(A1342="","",IFERROR(SUMIFS('GSC previous'!$J$2:$J$2001,'GSC previous'!$I$2:$I$2001,B1342),0))</f>
        <v/>
      </c>
      <c r="P1342" s="22">
        <f>IF(A1342="","",IF(N(O1342)&gt;0,(K1342-O1342)/O1342,""))</f>
        <v/>
      </c>
      <c r="Q1342">
        <f>IF(A1342="","",IFERROR(SUMIFS(GA4!$P$2:$P$2001,GA4!$O$2:$O$2001,B1342),0))</f>
        <v/>
      </c>
      <c r="R1342" s="23">
        <f>IF(A1342="","",IF(N(Q1342)&gt;0,SUMIFS(GA4!$Q$2:$Q$2001,GA4!$O$2:$O$2001,B1342)/Q1342,""))</f>
        <v/>
      </c>
      <c r="S1342">
        <f>IF(A1342="","",IFERROR(SUMIFS(GA4!$R$2:$R$2001,GA4!$O$2:$O$2001,B1342),0))</f>
        <v/>
      </c>
      <c r="T1342">
        <f>IF(A1342="","",IF(AND(ISNUMBER(F1342),LEFT(C1342&amp;"",1)="2"),IF(F1342&lt;Rules!$B$9,"Yes","No"),"No"))</f>
        <v/>
      </c>
      <c r="U1342">
        <f>IF(A1342="","",IF(AND(N(O1342)&gt;=Rules!$B$8,ISNUMBER(P1342)),IF(P1342&lt;=-Rules!$B$7,"Yes","No"),"No"))</f>
        <v/>
      </c>
      <c r="V1342">
        <f>IF(A1342="","",IF(AND(N(L1342)&gt;=Rules!$B$6,ISNUMBER(N1342)),IF(AND(N1342&gt;=Rules!$B$10,N1342&lt;=Rules!$B$11),"Yes","No"),"No"))</f>
        <v/>
      </c>
      <c r="W1342">
        <f>IF(A1342="","",IF(I1342&lt;&gt;"","Yes","No"))</f>
        <v/>
      </c>
      <c r="X1342">
        <f>IF(I1342="","",IF(SUMIFS($K$3:$K$2002,$A$3:$A$2002,SUBSTITUTE(SUBSTITUTE(I1342,"?","~?"),"*","~*"))&gt;N(K1342),"Yes","No"))</f>
        <v/>
      </c>
      <c r="Y1342">
        <f>IF(A1342="","",IF(N(S1342)&gt;0,"Yes","No"))</f>
        <v/>
      </c>
      <c r="Z1342">
        <f>IF(A1342="","",IF(AND(N(K1342)&lt;Rules!$B$5,N(L1342)&lt;Rules!$B$6,N(Q1342)&lt;Rules!$B$13,Y1342="No"),"Yes","No"))</f>
        <v/>
      </c>
      <c r="AA1342">
        <f>IF(A1342="","",IF(LEFT(C1342&amp;"",1)="3","Redirect",IF(OR(LEFT(C1342&amp;"",1)="4",LEFT(C1342&amp;"",1)="5"),IF(OR(N(K1342)&gt;0,N(AC1342)&gt;=Rules!$B$14),"Redirect","Prune"),IF(D1342="Non-Indexable","Keep",IF(AND(W1342="Yes",X1342="Yes",Y1342="No"),"Merge",IF(OR(U1342="Yes",V1342="Yes",AND(T1342="Yes",N(L1342)&gt;=Rules!$B$6)),"Update",IF(Z1342="Yes",IF(N(AC1342)&gt;=Rules!$B$14,"Redirect","Prune"),"Keep")))))))</f>
        <v/>
      </c>
      <c r="AB1342">
        <f>IF(A1342="","",IF(LEFT(C1342&amp;"",1)="3","Already redirects ("&amp;C1342&amp;"). Update internal links to point at the final URL.",IF(OR(LEFT(C1342&amp;"",1)="4",LEFT(C1342&amp;"",1)="5"),IF(AA1342="Redirect","Returns "&amp;C1342&amp;" but still has "&amp;N(K1342)&amp;" clicks and "&amp;N(AC1342)&amp;" referring domains. 301 it to the closest live page.","Returns "&amp;C1342&amp;" with no clicks or links. Remove internal links and let it 404 or 410."),IF(D1342="Non-Indexable","Non-indexable ("&amp;E1342&amp;"). Keep if that is intentional; otherwise fix the canonical or noindex.",IF(AA1342="Merge","Overlaps with "&amp;I1342&amp;IF(N(J1342)&gt;0," (similarity "&amp;TEXT(J1342,"0.00")&amp;")","")&amp;", which gets more clicks. Merge the useful parts into it and 301 this URL.",IF(AA1342="Update",MID(IF(U1342="Yes","; Clicks down "&amp;TEXT(-P1342,"0%")&amp;" on the previous period","")&amp;IF(V1342="Yes","; Average position "&amp;TEXT(N1342,"0.0")&amp;" on "&amp;TEXT(L1342,"#,##0")&amp;" impressions (striking distance)","")&amp;IF(AND(T1342="Yes",N(L1342)&gt;=Rules!$B$6),"; Thin ("&amp;F1342&amp;" words) but has search demand",""),3,400),IF(AA1342="Prune","Low value: "&amp;N(K1342)&amp;" clicks, "&amp;N(L1342)&amp;" impressions, "&amp;N(Q1342)&amp;" sessions, no key events. Remove or noindex it and update internal links.",IF(AA1342="Redirect","Low value but "&amp;N(AC1342)&amp;" referring domains. 301 it to the closest relevant page to keep those links.",IF(AND(Z1342="No",Y1342="Yes",N(K1342)&lt;Rules!$B$5),"Low search traffic but it converts (key events: "&amp;S1342&amp;"). Keep it and link to it.",IF(W1342="Yes","Stronger than the page it overlaps ("&amp;I1342&amp;"). Keep; merge that page into this one.","Healthy: "&amp;N(K1342)&amp;" clicks"&amp;IF(ISNUMBER(N1342),", average position "&amp;TEXT(N1342,"0.0"),"")&amp;". Keep and monitor."))))))))))</f>
        <v/>
      </c>
      <c r="AE1342">
        <f>IF(A1342="","",IF(AD1342&lt;&gt;"",AD1342,AA1342))</f>
        <v/>
      </c>
    </row>
    <row r="1343">
      <c r="A1343">
        <f>IF(Crawl!A1342="","",Crawl!A1342)</f>
        <v/>
      </c>
      <c r="B1343">
        <f>IF(A1343="","",Crawl!EC1342)</f>
        <v/>
      </c>
      <c r="C1343">
        <f>IF(A1343="","",IFERROR(INDEX(Crawl!$A1342:$DZ1342,1,Rules!$H$6),""))</f>
        <v/>
      </c>
      <c r="D1343">
        <f>IF(A1343="","",IFERROR(INDEX(Crawl!$A1342:$DZ1342,1,Rules!$H$7),"")&amp;"")</f>
        <v/>
      </c>
      <c r="E1343">
        <f>IF(A1343="","",IFERROR(INDEX(Crawl!$A1342:$DZ1342,1,Rules!$H$8),"")&amp;"")</f>
        <v/>
      </c>
      <c r="F1343">
        <f>IF(A1343="","",IFERROR(INDEX(Crawl!$A1342:$DZ1342,1,Rules!$H$9),""))</f>
        <v/>
      </c>
      <c r="G1343">
        <f>IF(A1343="","",IFERROR(INDEX(Crawl!$A1342:$DZ1342,1,Rules!$H$10),""))</f>
        <v/>
      </c>
      <c r="H1343">
        <f>IF(A1343="","",IFERROR(INDEX(Crawl!$A1342:$DZ1342,1,Rules!$H$12),""))</f>
        <v/>
      </c>
      <c r="I1343">
        <f>IF(A1343="","",IF(AND(N(H1343)&gt;0,IFERROR(INDEX(Crawl!$A1342:$DZ1342,1,Rules!$H$11),"")&amp;""&lt;&gt;""),IFERROR(INDEX(Crawl!$A1342:$DZ1342,1,Rules!$H$11),"")&amp;"",IF(AND(ISNUMBER(J1343),N(J1343)&gt;=Rules!$B$12,IFERROR(INDEX(Crawl!$A1342:$DZ1342,1,Rules!$H$13),"")&amp;""&lt;&gt;""),IFERROR(INDEX(Crawl!$A1342:$DZ1342,1,Rules!$H$13),"")&amp;"","")))</f>
        <v/>
      </c>
      <c r="J1343" s="19">
        <f>IF(A1343="","",IF(IFERROR(INDEX(Crawl!$A1342:$DZ1342,1,Rules!$H$14),"")&amp;""="","",IFERROR(INDEX(Crawl!$A1342:$DZ1342,1,Rules!$H$14),"")))</f>
        <v/>
      </c>
      <c r="K1343">
        <f>IF(A1343="","",IFERROR(SUMIFS('GSC current'!$J$2:$J$2001,'GSC current'!$I$2:$I$2001,B1343),0))</f>
        <v/>
      </c>
      <c r="L1343">
        <f>IF(A1343="","",IFERROR(SUMIFS('GSC current'!$K$2:$K$2001,'GSC current'!$I$2:$I$2001,B1343),0))</f>
        <v/>
      </c>
      <c r="M1343" s="20">
        <f>IF(A1343="","",IF(N(L1343)&gt;0,K1343/L1343,""))</f>
        <v/>
      </c>
      <c r="N1343" s="21">
        <f>IF(A1343="","",IF(N(L1343)&gt;0,SUMIFS('GSC current'!$L$2:$L$2001,'GSC current'!$I$2:$I$2001,B1343)/L1343,""))</f>
        <v/>
      </c>
      <c r="O1343">
        <f>IF(A1343="","",IFERROR(SUMIFS('GSC previous'!$J$2:$J$2001,'GSC previous'!$I$2:$I$2001,B1343),0))</f>
        <v/>
      </c>
      <c r="P1343" s="22">
        <f>IF(A1343="","",IF(N(O1343)&gt;0,(K1343-O1343)/O1343,""))</f>
        <v/>
      </c>
      <c r="Q1343">
        <f>IF(A1343="","",IFERROR(SUMIFS(GA4!$P$2:$P$2001,GA4!$O$2:$O$2001,B1343),0))</f>
        <v/>
      </c>
      <c r="R1343" s="23">
        <f>IF(A1343="","",IF(N(Q1343)&gt;0,SUMIFS(GA4!$Q$2:$Q$2001,GA4!$O$2:$O$2001,B1343)/Q1343,""))</f>
        <v/>
      </c>
      <c r="S1343">
        <f>IF(A1343="","",IFERROR(SUMIFS(GA4!$R$2:$R$2001,GA4!$O$2:$O$2001,B1343),0))</f>
        <v/>
      </c>
      <c r="T1343">
        <f>IF(A1343="","",IF(AND(ISNUMBER(F1343),LEFT(C1343&amp;"",1)="2"),IF(F1343&lt;Rules!$B$9,"Yes","No"),"No"))</f>
        <v/>
      </c>
      <c r="U1343">
        <f>IF(A1343="","",IF(AND(N(O1343)&gt;=Rules!$B$8,ISNUMBER(P1343)),IF(P1343&lt;=-Rules!$B$7,"Yes","No"),"No"))</f>
        <v/>
      </c>
      <c r="V1343">
        <f>IF(A1343="","",IF(AND(N(L1343)&gt;=Rules!$B$6,ISNUMBER(N1343)),IF(AND(N1343&gt;=Rules!$B$10,N1343&lt;=Rules!$B$11),"Yes","No"),"No"))</f>
        <v/>
      </c>
      <c r="W1343">
        <f>IF(A1343="","",IF(I1343&lt;&gt;"","Yes","No"))</f>
        <v/>
      </c>
      <c r="X1343">
        <f>IF(I1343="","",IF(SUMIFS($K$3:$K$2002,$A$3:$A$2002,SUBSTITUTE(SUBSTITUTE(I1343,"?","~?"),"*","~*"))&gt;N(K1343),"Yes","No"))</f>
        <v/>
      </c>
      <c r="Y1343">
        <f>IF(A1343="","",IF(N(S1343)&gt;0,"Yes","No"))</f>
        <v/>
      </c>
      <c r="Z1343">
        <f>IF(A1343="","",IF(AND(N(K1343)&lt;Rules!$B$5,N(L1343)&lt;Rules!$B$6,N(Q1343)&lt;Rules!$B$13,Y1343="No"),"Yes","No"))</f>
        <v/>
      </c>
      <c r="AA1343">
        <f>IF(A1343="","",IF(LEFT(C1343&amp;"",1)="3","Redirect",IF(OR(LEFT(C1343&amp;"",1)="4",LEFT(C1343&amp;"",1)="5"),IF(OR(N(K1343)&gt;0,N(AC1343)&gt;=Rules!$B$14),"Redirect","Prune"),IF(D1343="Non-Indexable","Keep",IF(AND(W1343="Yes",X1343="Yes",Y1343="No"),"Merge",IF(OR(U1343="Yes",V1343="Yes",AND(T1343="Yes",N(L1343)&gt;=Rules!$B$6)),"Update",IF(Z1343="Yes",IF(N(AC1343)&gt;=Rules!$B$14,"Redirect","Prune"),"Keep")))))))</f>
        <v/>
      </c>
      <c r="AB1343">
        <f>IF(A1343="","",IF(LEFT(C1343&amp;"",1)="3","Already redirects ("&amp;C1343&amp;"). Update internal links to point at the final URL.",IF(OR(LEFT(C1343&amp;"",1)="4",LEFT(C1343&amp;"",1)="5"),IF(AA1343="Redirect","Returns "&amp;C1343&amp;" but still has "&amp;N(K1343)&amp;" clicks and "&amp;N(AC1343)&amp;" referring domains. 301 it to the closest live page.","Returns "&amp;C1343&amp;" with no clicks or links. Remove internal links and let it 404 or 410."),IF(D1343="Non-Indexable","Non-indexable ("&amp;E1343&amp;"). Keep if that is intentional; otherwise fix the canonical or noindex.",IF(AA1343="Merge","Overlaps with "&amp;I1343&amp;IF(N(J1343)&gt;0," (similarity "&amp;TEXT(J1343,"0.00")&amp;")","")&amp;", which gets more clicks. Merge the useful parts into it and 301 this URL.",IF(AA1343="Update",MID(IF(U1343="Yes","; Clicks down "&amp;TEXT(-P1343,"0%")&amp;" on the previous period","")&amp;IF(V1343="Yes","; Average position "&amp;TEXT(N1343,"0.0")&amp;" on "&amp;TEXT(L1343,"#,##0")&amp;" impressions (striking distance)","")&amp;IF(AND(T1343="Yes",N(L1343)&gt;=Rules!$B$6),"; Thin ("&amp;F1343&amp;" words) but has search demand",""),3,400),IF(AA1343="Prune","Low value: "&amp;N(K1343)&amp;" clicks, "&amp;N(L1343)&amp;" impressions, "&amp;N(Q1343)&amp;" sessions, no key events. Remove or noindex it and update internal links.",IF(AA1343="Redirect","Low value but "&amp;N(AC1343)&amp;" referring domains. 301 it to the closest relevant page to keep those links.",IF(AND(Z1343="No",Y1343="Yes",N(K1343)&lt;Rules!$B$5),"Low search traffic but it converts (key events: "&amp;S1343&amp;"). Keep it and link to it.",IF(W1343="Yes","Stronger than the page it overlaps ("&amp;I1343&amp;"). Keep; merge that page into this one.","Healthy: "&amp;N(K1343)&amp;" clicks"&amp;IF(ISNUMBER(N1343),", average position "&amp;TEXT(N1343,"0.0"),"")&amp;". Keep and monitor."))))))))))</f>
        <v/>
      </c>
      <c r="AE1343">
        <f>IF(A1343="","",IF(AD1343&lt;&gt;"",AD1343,AA1343))</f>
        <v/>
      </c>
    </row>
    <row r="1344">
      <c r="A1344">
        <f>IF(Crawl!A1343="","",Crawl!A1343)</f>
        <v/>
      </c>
      <c r="B1344">
        <f>IF(A1344="","",Crawl!EC1343)</f>
        <v/>
      </c>
      <c r="C1344">
        <f>IF(A1344="","",IFERROR(INDEX(Crawl!$A1343:$DZ1343,1,Rules!$H$6),""))</f>
        <v/>
      </c>
      <c r="D1344">
        <f>IF(A1344="","",IFERROR(INDEX(Crawl!$A1343:$DZ1343,1,Rules!$H$7),"")&amp;"")</f>
        <v/>
      </c>
      <c r="E1344">
        <f>IF(A1344="","",IFERROR(INDEX(Crawl!$A1343:$DZ1343,1,Rules!$H$8),"")&amp;"")</f>
        <v/>
      </c>
      <c r="F1344">
        <f>IF(A1344="","",IFERROR(INDEX(Crawl!$A1343:$DZ1343,1,Rules!$H$9),""))</f>
        <v/>
      </c>
      <c r="G1344">
        <f>IF(A1344="","",IFERROR(INDEX(Crawl!$A1343:$DZ1343,1,Rules!$H$10),""))</f>
        <v/>
      </c>
      <c r="H1344">
        <f>IF(A1344="","",IFERROR(INDEX(Crawl!$A1343:$DZ1343,1,Rules!$H$12),""))</f>
        <v/>
      </c>
      <c r="I1344">
        <f>IF(A1344="","",IF(AND(N(H1344)&gt;0,IFERROR(INDEX(Crawl!$A1343:$DZ1343,1,Rules!$H$11),"")&amp;""&lt;&gt;""),IFERROR(INDEX(Crawl!$A1343:$DZ1343,1,Rules!$H$11),"")&amp;"",IF(AND(ISNUMBER(J1344),N(J1344)&gt;=Rules!$B$12,IFERROR(INDEX(Crawl!$A1343:$DZ1343,1,Rules!$H$13),"")&amp;""&lt;&gt;""),IFERROR(INDEX(Crawl!$A1343:$DZ1343,1,Rules!$H$13),"")&amp;"","")))</f>
        <v/>
      </c>
      <c r="J1344" s="19">
        <f>IF(A1344="","",IF(IFERROR(INDEX(Crawl!$A1343:$DZ1343,1,Rules!$H$14),"")&amp;""="","",IFERROR(INDEX(Crawl!$A1343:$DZ1343,1,Rules!$H$14),"")))</f>
        <v/>
      </c>
      <c r="K1344">
        <f>IF(A1344="","",IFERROR(SUMIFS('GSC current'!$J$2:$J$2001,'GSC current'!$I$2:$I$2001,B1344),0))</f>
        <v/>
      </c>
      <c r="L1344">
        <f>IF(A1344="","",IFERROR(SUMIFS('GSC current'!$K$2:$K$2001,'GSC current'!$I$2:$I$2001,B1344),0))</f>
        <v/>
      </c>
      <c r="M1344" s="20">
        <f>IF(A1344="","",IF(N(L1344)&gt;0,K1344/L1344,""))</f>
        <v/>
      </c>
      <c r="N1344" s="21">
        <f>IF(A1344="","",IF(N(L1344)&gt;0,SUMIFS('GSC current'!$L$2:$L$2001,'GSC current'!$I$2:$I$2001,B1344)/L1344,""))</f>
        <v/>
      </c>
      <c r="O1344">
        <f>IF(A1344="","",IFERROR(SUMIFS('GSC previous'!$J$2:$J$2001,'GSC previous'!$I$2:$I$2001,B1344),0))</f>
        <v/>
      </c>
      <c r="P1344" s="22">
        <f>IF(A1344="","",IF(N(O1344)&gt;0,(K1344-O1344)/O1344,""))</f>
        <v/>
      </c>
      <c r="Q1344">
        <f>IF(A1344="","",IFERROR(SUMIFS(GA4!$P$2:$P$2001,GA4!$O$2:$O$2001,B1344),0))</f>
        <v/>
      </c>
      <c r="R1344" s="23">
        <f>IF(A1344="","",IF(N(Q1344)&gt;0,SUMIFS(GA4!$Q$2:$Q$2001,GA4!$O$2:$O$2001,B1344)/Q1344,""))</f>
        <v/>
      </c>
      <c r="S1344">
        <f>IF(A1344="","",IFERROR(SUMIFS(GA4!$R$2:$R$2001,GA4!$O$2:$O$2001,B1344),0))</f>
        <v/>
      </c>
      <c r="T1344">
        <f>IF(A1344="","",IF(AND(ISNUMBER(F1344),LEFT(C1344&amp;"",1)="2"),IF(F1344&lt;Rules!$B$9,"Yes","No"),"No"))</f>
        <v/>
      </c>
      <c r="U1344">
        <f>IF(A1344="","",IF(AND(N(O1344)&gt;=Rules!$B$8,ISNUMBER(P1344)),IF(P1344&lt;=-Rules!$B$7,"Yes","No"),"No"))</f>
        <v/>
      </c>
      <c r="V1344">
        <f>IF(A1344="","",IF(AND(N(L1344)&gt;=Rules!$B$6,ISNUMBER(N1344)),IF(AND(N1344&gt;=Rules!$B$10,N1344&lt;=Rules!$B$11),"Yes","No"),"No"))</f>
        <v/>
      </c>
      <c r="W1344">
        <f>IF(A1344="","",IF(I1344&lt;&gt;"","Yes","No"))</f>
        <v/>
      </c>
      <c r="X1344">
        <f>IF(I1344="","",IF(SUMIFS($K$3:$K$2002,$A$3:$A$2002,SUBSTITUTE(SUBSTITUTE(I1344,"?","~?"),"*","~*"))&gt;N(K1344),"Yes","No"))</f>
        <v/>
      </c>
      <c r="Y1344">
        <f>IF(A1344="","",IF(N(S1344)&gt;0,"Yes","No"))</f>
        <v/>
      </c>
      <c r="Z1344">
        <f>IF(A1344="","",IF(AND(N(K1344)&lt;Rules!$B$5,N(L1344)&lt;Rules!$B$6,N(Q1344)&lt;Rules!$B$13,Y1344="No"),"Yes","No"))</f>
        <v/>
      </c>
      <c r="AA1344">
        <f>IF(A1344="","",IF(LEFT(C1344&amp;"",1)="3","Redirect",IF(OR(LEFT(C1344&amp;"",1)="4",LEFT(C1344&amp;"",1)="5"),IF(OR(N(K1344)&gt;0,N(AC1344)&gt;=Rules!$B$14),"Redirect","Prune"),IF(D1344="Non-Indexable","Keep",IF(AND(W1344="Yes",X1344="Yes",Y1344="No"),"Merge",IF(OR(U1344="Yes",V1344="Yes",AND(T1344="Yes",N(L1344)&gt;=Rules!$B$6)),"Update",IF(Z1344="Yes",IF(N(AC1344)&gt;=Rules!$B$14,"Redirect","Prune"),"Keep")))))))</f>
        <v/>
      </c>
      <c r="AB1344">
        <f>IF(A1344="","",IF(LEFT(C1344&amp;"",1)="3","Already redirects ("&amp;C1344&amp;"). Update internal links to point at the final URL.",IF(OR(LEFT(C1344&amp;"",1)="4",LEFT(C1344&amp;"",1)="5"),IF(AA1344="Redirect","Returns "&amp;C1344&amp;" but still has "&amp;N(K1344)&amp;" clicks and "&amp;N(AC1344)&amp;" referring domains. 301 it to the closest live page.","Returns "&amp;C1344&amp;" with no clicks or links. Remove internal links and let it 404 or 410."),IF(D1344="Non-Indexable","Non-indexable ("&amp;E1344&amp;"). Keep if that is intentional; otherwise fix the canonical or noindex.",IF(AA1344="Merge","Overlaps with "&amp;I1344&amp;IF(N(J1344)&gt;0," (similarity "&amp;TEXT(J1344,"0.00")&amp;")","")&amp;", which gets more clicks. Merge the useful parts into it and 301 this URL.",IF(AA1344="Update",MID(IF(U1344="Yes","; Clicks down "&amp;TEXT(-P1344,"0%")&amp;" on the previous period","")&amp;IF(V1344="Yes","; Average position "&amp;TEXT(N1344,"0.0")&amp;" on "&amp;TEXT(L1344,"#,##0")&amp;" impressions (striking distance)","")&amp;IF(AND(T1344="Yes",N(L1344)&gt;=Rules!$B$6),"; Thin ("&amp;F1344&amp;" words) but has search demand",""),3,400),IF(AA1344="Prune","Low value: "&amp;N(K1344)&amp;" clicks, "&amp;N(L1344)&amp;" impressions, "&amp;N(Q1344)&amp;" sessions, no key events. Remove or noindex it and update internal links.",IF(AA1344="Redirect","Low value but "&amp;N(AC1344)&amp;" referring domains. 301 it to the closest relevant page to keep those links.",IF(AND(Z1344="No",Y1344="Yes",N(K1344)&lt;Rules!$B$5),"Low search traffic but it converts (key events: "&amp;S1344&amp;"). Keep it and link to it.",IF(W1344="Yes","Stronger than the page it overlaps ("&amp;I1344&amp;"). Keep; merge that page into this one.","Healthy: "&amp;N(K1344)&amp;" clicks"&amp;IF(ISNUMBER(N1344),", average position "&amp;TEXT(N1344,"0.0"),"")&amp;". Keep and monitor."))))))))))</f>
        <v/>
      </c>
      <c r="AE1344">
        <f>IF(A1344="","",IF(AD1344&lt;&gt;"",AD1344,AA1344))</f>
        <v/>
      </c>
    </row>
    <row r="1345">
      <c r="A1345">
        <f>IF(Crawl!A1344="","",Crawl!A1344)</f>
        <v/>
      </c>
      <c r="B1345">
        <f>IF(A1345="","",Crawl!EC1344)</f>
        <v/>
      </c>
      <c r="C1345">
        <f>IF(A1345="","",IFERROR(INDEX(Crawl!$A1344:$DZ1344,1,Rules!$H$6),""))</f>
        <v/>
      </c>
      <c r="D1345">
        <f>IF(A1345="","",IFERROR(INDEX(Crawl!$A1344:$DZ1344,1,Rules!$H$7),"")&amp;"")</f>
        <v/>
      </c>
      <c r="E1345">
        <f>IF(A1345="","",IFERROR(INDEX(Crawl!$A1344:$DZ1344,1,Rules!$H$8),"")&amp;"")</f>
        <v/>
      </c>
      <c r="F1345">
        <f>IF(A1345="","",IFERROR(INDEX(Crawl!$A1344:$DZ1344,1,Rules!$H$9),""))</f>
        <v/>
      </c>
      <c r="G1345">
        <f>IF(A1345="","",IFERROR(INDEX(Crawl!$A1344:$DZ1344,1,Rules!$H$10),""))</f>
        <v/>
      </c>
      <c r="H1345">
        <f>IF(A1345="","",IFERROR(INDEX(Crawl!$A1344:$DZ1344,1,Rules!$H$12),""))</f>
        <v/>
      </c>
      <c r="I1345">
        <f>IF(A1345="","",IF(AND(N(H1345)&gt;0,IFERROR(INDEX(Crawl!$A1344:$DZ1344,1,Rules!$H$11),"")&amp;""&lt;&gt;""),IFERROR(INDEX(Crawl!$A1344:$DZ1344,1,Rules!$H$11),"")&amp;"",IF(AND(ISNUMBER(J1345),N(J1345)&gt;=Rules!$B$12,IFERROR(INDEX(Crawl!$A1344:$DZ1344,1,Rules!$H$13),"")&amp;""&lt;&gt;""),IFERROR(INDEX(Crawl!$A1344:$DZ1344,1,Rules!$H$13),"")&amp;"","")))</f>
        <v/>
      </c>
      <c r="J1345" s="19">
        <f>IF(A1345="","",IF(IFERROR(INDEX(Crawl!$A1344:$DZ1344,1,Rules!$H$14),"")&amp;""="","",IFERROR(INDEX(Crawl!$A1344:$DZ1344,1,Rules!$H$14),"")))</f>
        <v/>
      </c>
      <c r="K1345">
        <f>IF(A1345="","",IFERROR(SUMIFS('GSC current'!$J$2:$J$2001,'GSC current'!$I$2:$I$2001,B1345),0))</f>
        <v/>
      </c>
      <c r="L1345">
        <f>IF(A1345="","",IFERROR(SUMIFS('GSC current'!$K$2:$K$2001,'GSC current'!$I$2:$I$2001,B1345),0))</f>
        <v/>
      </c>
      <c r="M1345" s="20">
        <f>IF(A1345="","",IF(N(L1345)&gt;0,K1345/L1345,""))</f>
        <v/>
      </c>
      <c r="N1345" s="21">
        <f>IF(A1345="","",IF(N(L1345)&gt;0,SUMIFS('GSC current'!$L$2:$L$2001,'GSC current'!$I$2:$I$2001,B1345)/L1345,""))</f>
        <v/>
      </c>
      <c r="O1345">
        <f>IF(A1345="","",IFERROR(SUMIFS('GSC previous'!$J$2:$J$2001,'GSC previous'!$I$2:$I$2001,B1345),0))</f>
        <v/>
      </c>
      <c r="P1345" s="22">
        <f>IF(A1345="","",IF(N(O1345)&gt;0,(K1345-O1345)/O1345,""))</f>
        <v/>
      </c>
      <c r="Q1345">
        <f>IF(A1345="","",IFERROR(SUMIFS(GA4!$P$2:$P$2001,GA4!$O$2:$O$2001,B1345),0))</f>
        <v/>
      </c>
      <c r="R1345" s="23">
        <f>IF(A1345="","",IF(N(Q1345)&gt;0,SUMIFS(GA4!$Q$2:$Q$2001,GA4!$O$2:$O$2001,B1345)/Q1345,""))</f>
        <v/>
      </c>
      <c r="S1345">
        <f>IF(A1345="","",IFERROR(SUMIFS(GA4!$R$2:$R$2001,GA4!$O$2:$O$2001,B1345),0))</f>
        <v/>
      </c>
      <c r="T1345">
        <f>IF(A1345="","",IF(AND(ISNUMBER(F1345),LEFT(C1345&amp;"",1)="2"),IF(F1345&lt;Rules!$B$9,"Yes","No"),"No"))</f>
        <v/>
      </c>
      <c r="U1345">
        <f>IF(A1345="","",IF(AND(N(O1345)&gt;=Rules!$B$8,ISNUMBER(P1345)),IF(P1345&lt;=-Rules!$B$7,"Yes","No"),"No"))</f>
        <v/>
      </c>
      <c r="V1345">
        <f>IF(A1345="","",IF(AND(N(L1345)&gt;=Rules!$B$6,ISNUMBER(N1345)),IF(AND(N1345&gt;=Rules!$B$10,N1345&lt;=Rules!$B$11),"Yes","No"),"No"))</f>
        <v/>
      </c>
      <c r="W1345">
        <f>IF(A1345="","",IF(I1345&lt;&gt;"","Yes","No"))</f>
        <v/>
      </c>
      <c r="X1345">
        <f>IF(I1345="","",IF(SUMIFS($K$3:$K$2002,$A$3:$A$2002,SUBSTITUTE(SUBSTITUTE(I1345,"?","~?"),"*","~*"))&gt;N(K1345),"Yes","No"))</f>
        <v/>
      </c>
      <c r="Y1345">
        <f>IF(A1345="","",IF(N(S1345)&gt;0,"Yes","No"))</f>
        <v/>
      </c>
      <c r="Z1345">
        <f>IF(A1345="","",IF(AND(N(K1345)&lt;Rules!$B$5,N(L1345)&lt;Rules!$B$6,N(Q1345)&lt;Rules!$B$13,Y1345="No"),"Yes","No"))</f>
        <v/>
      </c>
      <c r="AA1345">
        <f>IF(A1345="","",IF(LEFT(C1345&amp;"",1)="3","Redirect",IF(OR(LEFT(C1345&amp;"",1)="4",LEFT(C1345&amp;"",1)="5"),IF(OR(N(K1345)&gt;0,N(AC1345)&gt;=Rules!$B$14),"Redirect","Prune"),IF(D1345="Non-Indexable","Keep",IF(AND(W1345="Yes",X1345="Yes",Y1345="No"),"Merge",IF(OR(U1345="Yes",V1345="Yes",AND(T1345="Yes",N(L1345)&gt;=Rules!$B$6)),"Update",IF(Z1345="Yes",IF(N(AC1345)&gt;=Rules!$B$14,"Redirect","Prune"),"Keep")))))))</f>
        <v/>
      </c>
      <c r="AB1345">
        <f>IF(A1345="","",IF(LEFT(C1345&amp;"",1)="3","Already redirects ("&amp;C1345&amp;"). Update internal links to point at the final URL.",IF(OR(LEFT(C1345&amp;"",1)="4",LEFT(C1345&amp;"",1)="5"),IF(AA1345="Redirect","Returns "&amp;C1345&amp;" but still has "&amp;N(K1345)&amp;" clicks and "&amp;N(AC1345)&amp;" referring domains. 301 it to the closest live page.","Returns "&amp;C1345&amp;" with no clicks or links. Remove internal links and let it 404 or 410."),IF(D1345="Non-Indexable","Non-indexable ("&amp;E1345&amp;"). Keep if that is intentional; otherwise fix the canonical or noindex.",IF(AA1345="Merge","Overlaps with "&amp;I1345&amp;IF(N(J1345)&gt;0," (similarity "&amp;TEXT(J1345,"0.00")&amp;")","")&amp;", which gets more clicks. Merge the useful parts into it and 301 this URL.",IF(AA1345="Update",MID(IF(U1345="Yes","; Clicks down "&amp;TEXT(-P1345,"0%")&amp;" on the previous period","")&amp;IF(V1345="Yes","; Average position "&amp;TEXT(N1345,"0.0")&amp;" on "&amp;TEXT(L1345,"#,##0")&amp;" impressions (striking distance)","")&amp;IF(AND(T1345="Yes",N(L1345)&gt;=Rules!$B$6),"; Thin ("&amp;F1345&amp;" words) but has search demand",""),3,400),IF(AA1345="Prune","Low value: "&amp;N(K1345)&amp;" clicks, "&amp;N(L1345)&amp;" impressions, "&amp;N(Q1345)&amp;" sessions, no key events. Remove or noindex it and update internal links.",IF(AA1345="Redirect","Low value but "&amp;N(AC1345)&amp;" referring domains. 301 it to the closest relevant page to keep those links.",IF(AND(Z1345="No",Y1345="Yes",N(K1345)&lt;Rules!$B$5),"Low search traffic but it converts (key events: "&amp;S1345&amp;"). Keep it and link to it.",IF(W1345="Yes","Stronger than the page it overlaps ("&amp;I1345&amp;"). Keep; merge that page into this one.","Healthy: "&amp;N(K1345)&amp;" clicks"&amp;IF(ISNUMBER(N1345),", average position "&amp;TEXT(N1345,"0.0"),"")&amp;". Keep and monitor."))))))))))</f>
        <v/>
      </c>
      <c r="AE1345">
        <f>IF(A1345="","",IF(AD1345&lt;&gt;"",AD1345,AA1345))</f>
        <v/>
      </c>
    </row>
    <row r="1346">
      <c r="A1346">
        <f>IF(Crawl!A1345="","",Crawl!A1345)</f>
        <v/>
      </c>
      <c r="B1346">
        <f>IF(A1346="","",Crawl!EC1345)</f>
        <v/>
      </c>
      <c r="C1346">
        <f>IF(A1346="","",IFERROR(INDEX(Crawl!$A1345:$DZ1345,1,Rules!$H$6),""))</f>
        <v/>
      </c>
      <c r="D1346">
        <f>IF(A1346="","",IFERROR(INDEX(Crawl!$A1345:$DZ1345,1,Rules!$H$7),"")&amp;"")</f>
        <v/>
      </c>
      <c r="E1346">
        <f>IF(A1346="","",IFERROR(INDEX(Crawl!$A1345:$DZ1345,1,Rules!$H$8),"")&amp;"")</f>
        <v/>
      </c>
      <c r="F1346">
        <f>IF(A1346="","",IFERROR(INDEX(Crawl!$A1345:$DZ1345,1,Rules!$H$9),""))</f>
        <v/>
      </c>
      <c r="G1346">
        <f>IF(A1346="","",IFERROR(INDEX(Crawl!$A1345:$DZ1345,1,Rules!$H$10),""))</f>
        <v/>
      </c>
      <c r="H1346">
        <f>IF(A1346="","",IFERROR(INDEX(Crawl!$A1345:$DZ1345,1,Rules!$H$12),""))</f>
        <v/>
      </c>
      <c r="I1346">
        <f>IF(A1346="","",IF(AND(N(H1346)&gt;0,IFERROR(INDEX(Crawl!$A1345:$DZ1345,1,Rules!$H$11),"")&amp;""&lt;&gt;""),IFERROR(INDEX(Crawl!$A1345:$DZ1345,1,Rules!$H$11),"")&amp;"",IF(AND(ISNUMBER(J1346),N(J1346)&gt;=Rules!$B$12,IFERROR(INDEX(Crawl!$A1345:$DZ1345,1,Rules!$H$13),"")&amp;""&lt;&gt;""),IFERROR(INDEX(Crawl!$A1345:$DZ1345,1,Rules!$H$13),"")&amp;"","")))</f>
        <v/>
      </c>
      <c r="J1346" s="19">
        <f>IF(A1346="","",IF(IFERROR(INDEX(Crawl!$A1345:$DZ1345,1,Rules!$H$14),"")&amp;""="","",IFERROR(INDEX(Crawl!$A1345:$DZ1345,1,Rules!$H$14),"")))</f>
        <v/>
      </c>
      <c r="K1346">
        <f>IF(A1346="","",IFERROR(SUMIFS('GSC current'!$J$2:$J$2001,'GSC current'!$I$2:$I$2001,B1346),0))</f>
        <v/>
      </c>
      <c r="L1346">
        <f>IF(A1346="","",IFERROR(SUMIFS('GSC current'!$K$2:$K$2001,'GSC current'!$I$2:$I$2001,B1346),0))</f>
        <v/>
      </c>
      <c r="M1346" s="20">
        <f>IF(A1346="","",IF(N(L1346)&gt;0,K1346/L1346,""))</f>
        <v/>
      </c>
      <c r="N1346" s="21">
        <f>IF(A1346="","",IF(N(L1346)&gt;0,SUMIFS('GSC current'!$L$2:$L$2001,'GSC current'!$I$2:$I$2001,B1346)/L1346,""))</f>
        <v/>
      </c>
      <c r="O1346">
        <f>IF(A1346="","",IFERROR(SUMIFS('GSC previous'!$J$2:$J$2001,'GSC previous'!$I$2:$I$2001,B1346),0))</f>
        <v/>
      </c>
      <c r="P1346" s="22">
        <f>IF(A1346="","",IF(N(O1346)&gt;0,(K1346-O1346)/O1346,""))</f>
        <v/>
      </c>
      <c r="Q1346">
        <f>IF(A1346="","",IFERROR(SUMIFS(GA4!$P$2:$P$2001,GA4!$O$2:$O$2001,B1346),0))</f>
        <v/>
      </c>
      <c r="R1346" s="23">
        <f>IF(A1346="","",IF(N(Q1346)&gt;0,SUMIFS(GA4!$Q$2:$Q$2001,GA4!$O$2:$O$2001,B1346)/Q1346,""))</f>
        <v/>
      </c>
      <c r="S1346">
        <f>IF(A1346="","",IFERROR(SUMIFS(GA4!$R$2:$R$2001,GA4!$O$2:$O$2001,B1346),0))</f>
        <v/>
      </c>
      <c r="T1346">
        <f>IF(A1346="","",IF(AND(ISNUMBER(F1346),LEFT(C1346&amp;"",1)="2"),IF(F1346&lt;Rules!$B$9,"Yes","No"),"No"))</f>
        <v/>
      </c>
      <c r="U1346">
        <f>IF(A1346="","",IF(AND(N(O1346)&gt;=Rules!$B$8,ISNUMBER(P1346)),IF(P1346&lt;=-Rules!$B$7,"Yes","No"),"No"))</f>
        <v/>
      </c>
      <c r="V1346">
        <f>IF(A1346="","",IF(AND(N(L1346)&gt;=Rules!$B$6,ISNUMBER(N1346)),IF(AND(N1346&gt;=Rules!$B$10,N1346&lt;=Rules!$B$11),"Yes","No"),"No"))</f>
        <v/>
      </c>
      <c r="W1346">
        <f>IF(A1346="","",IF(I1346&lt;&gt;"","Yes","No"))</f>
        <v/>
      </c>
      <c r="X1346">
        <f>IF(I1346="","",IF(SUMIFS($K$3:$K$2002,$A$3:$A$2002,SUBSTITUTE(SUBSTITUTE(I1346,"?","~?"),"*","~*"))&gt;N(K1346),"Yes","No"))</f>
        <v/>
      </c>
      <c r="Y1346">
        <f>IF(A1346="","",IF(N(S1346)&gt;0,"Yes","No"))</f>
        <v/>
      </c>
      <c r="Z1346">
        <f>IF(A1346="","",IF(AND(N(K1346)&lt;Rules!$B$5,N(L1346)&lt;Rules!$B$6,N(Q1346)&lt;Rules!$B$13,Y1346="No"),"Yes","No"))</f>
        <v/>
      </c>
      <c r="AA1346">
        <f>IF(A1346="","",IF(LEFT(C1346&amp;"",1)="3","Redirect",IF(OR(LEFT(C1346&amp;"",1)="4",LEFT(C1346&amp;"",1)="5"),IF(OR(N(K1346)&gt;0,N(AC1346)&gt;=Rules!$B$14),"Redirect","Prune"),IF(D1346="Non-Indexable","Keep",IF(AND(W1346="Yes",X1346="Yes",Y1346="No"),"Merge",IF(OR(U1346="Yes",V1346="Yes",AND(T1346="Yes",N(L1346)&gt;=Rules!$B$6)),"Update",IF(Z1346="Yes",IF(N(AC1346)&gt;=Rules!$B$14,"Redirect","Prune"),"Keep")))))))</f>
        <v/>
      </c>
      <c r="AB1346">
        <f>IF(A1346="","",IF(LEFT(C1346&amp;"",1)="3","Already redirects ("&amp;C1346&amp;"). Update internal links to point at the final URL.",IF(OR(LEFT(C1346&amp;"",1)="4",LEFT(C1346&amp;"",1)="5"),IF(AA1346="Redirect","Returns "&amp;C1346&amp;" but still has "&amp;N(K1346)&amp;" clicks and "&amp;N(AC1346)&amp;" referring domains. 301 it to the closest live page.","Returns "&amp;C1346&amp;" with no clicks or links. Remove internal links and let it 404 or 410."),IF(D1346="Non-Indexable","Non-indexable ("&amp;E1346&amp;"). Keep if that is intentional; otherwise fix the canonical or noindex.",IF(AA1346="Merge","Overlaps with "&amp;I1346&amp;IF(N(J1346)&gt;0," (similarity "&amp;TEXT(J1346,"0.00")&amp;")","")&amp;", which gets more clicks. Merge the useful parts into it and 301 this URL.",IF(AA1346="Update",MID(IF(U1346="Yes","; Clicks down "&amp;TEXT(-P1346,"0%")&amp;" on the previous period","")&amp;IF(V1346="Yes","; Average position "&amp;TEXT(N1346,"0.0")&amp;" on "&amp;TEXT(L1346,"#,##0")&amp;" impressions (striking distance)","")&amp;IF(AND(T1346="Yes",N(L1346)&gt;=Rules!$B$6),"; Thin ("&amp;F1346&amp;" words) but has search demand",""),3,400),IF(AA1346="Prune","Low value: "&amp;N(K1346)&amp;" clicks, "&amp;N(L1346)&amp;" impressions, "&amp;N(Q1346)&amp;" sessions, no key events. Remove or noindex it and update internal links.",IF(AA1346="Redirect","Low value but "&amp;N(AC1346)&amp;" referring domains. 301 it to the closest relevant page to keep those links.",IF(AND(Z1346="No",Y1346="Yes",N(K1346)&lt;Rules!$B$5),"Low search traffic but it converts (key events: "&amp;S1346&amp;"). Keep it and link to it.",IF(W1346="Yes","Stronger than the page it overlaps ("&amp;I1346&amp;"). Keep; merge that page into this one.","Healthy: "&amp;N(K1346)&amp;" clicks"&amp;IF(ISNUMBER(N1346),", average position "&amp;TEXT(N1346,"0.0"),"")&amp;". Keep and monitor."))))))))))</f>
        <v/>
      </c>
      <c r="AE1346">
        <f>IF(A1346="","",IF(AD1346&lt;&gt;"",AD1346,AA1346))</f>
        <v/>
      </c>
    </row>
    <row r="1347">
      <c r="A1347">
        <f>IF(Crawl!A1346="","",Crawl!A1346)</f>
        <v/>
      </c>
      <c r="B1347">
        <f>IF(A1347="","",Crawl!EC1346)</f>
        <v/>
      </c>
      <c r="C1347">
        <f>IF(A1347="","",IFERROR(INDEX(Crawl!$A1346:$DZ1346,1,Rules!$H$6),""))</f>
        <v/>
      </c>
      <c r="D1347">
        <f>IF(A1347="","",IFERROR(INDEX(Crawl!$A1346:$DZ1346,1,Rules!$H$7),"")&amp;"")</f>
        <v/>
      </c>
      <c r="E1347">
        <f>IF(A1347="","",IFERROR(INDEX(Crawl!$A1346:$DZ1346,1,Rules!$H$8),"")&amp;"")</f>
        <v/>
      </c>
      <c r="F1347">
        <f>IF(A1347="","",IFERROR(INDEX(Crawl!$A1346:$DZ1346,1,Rules!$H$9),""))</f>
        <v/>
      </c>
      <c r="G1347">
        <f>IF(A1347="","",IFERROR(INDEX(Crawl!$A1346:$DZ1346,1,Rules!$H$10),""))</f>
        <v/>
      </c>
      <c r="H1347">
        <f>IF(A1347="","",IFERROR(INDEX(Crawl!$A1346:$DZ1346,1,Rules!$H$12),""))</f>
        <v/>
      </c>
      <c r="I1347">
        <f>IF(A1347="","",IF(AND(N(H1347)&gt;0,IFERROR(INDEX(Crawl!$A1346:$DZ1346,1,Rules!$H$11),"")&amp;""&lt;&gt;""),IFERROR(INDEX(Crawl!$A1346:$DZ1346,1,Rules!$H$11),"")&amp;"",IF(AND(ISNUMBER(J1347),N(J1347)&gt;=Rules!$B$12,IFERROR(INDEX(Crawl!$A1346:$DZ1346,1,Rules!$H$13),"")&amp;""&lt;&gt;""),IFERROR(INDEX(Crawl!$A1346:$DZ1346,1,Rules!$H$13),"")&amp;"","")))</f>
        <v/>
      </c>
      <c r="J1347" s="19">
        <f>IF(A1347="","",IF(IFERROR(INDEX(Crawl!$A1346:$DZ1346,1,Rules!$H$14),"")&amp;""="","",IFERROR(INDEX(Crawl!$A1346:$DZ1346,1,Rules!$H$14),"")))</f>
        <v/>
      </c>
      <c r="K1347">
        <f>IF(A1347="","",IFERROR(SUMIFS('GSC current'!$J$2:$J$2001,'GSC current'!$I$2:$I$2001,B1347),0))</f>
        <v/>
      </c>
      <c r="L1347">
        <f>IF(A1347="","",IFERROR(SUMIFS('GSC current'!$K$2:$K$2001,'GSC current'!$I$2:$I$2001,B1347),0))</f>
        <v/>
      </c>
      <c r="M1347" s="20">
        <f>IF(A1347="","",IF(N(L1347)&gt;0,K1347/L1347,""))</f>
        <v/>
      </c>
      <c r="N1347" s="21">
        <f>IF(A1347="","",IF(N(L1347)&gt;0,SUMIFS('GSC current'!$L$2:$L$2001,'GSC current'!$I$2:$I$2001,B1347)/L1347,""))</f>
        <v/>
      </c>
      <c r="O1347">
        <f>IF(A1347="","",IFERROR(SUMIFS('GSC previous'!$J$2:$J$2001,'GSC previous'!$I$2:$I$2001,B1347),0))</f>
        <v/>
      </c>
      <c r="P1347" s="22">
        <f>IF(A1347="","",IF(N(O1347)&gt;0,(K1347-O1347)/O1347,""))</f>
        <v/>
      </c>
      <c r="Q1347">
        <f>IF(A1347="","",IFERROR(SUMIFS(GA4!$P$2:$P$2001,GA4!$O$2:$O$2001,B1347),0))</f>
        <v/>
      </c>
      <c r="R1347" s="23">
        <f>IF(A1347="","",IF(N(Q1347)&gt;0,SUMIFS(GA4!$Q$2:$Q$2001,GA4!$O$2:$O$2001,B1347)/Q1347,""))</f>
        <v/>
      </c>
      <c r="S1347">
        <f>IF(A1347="","",IFERROR(SUMIFS(GA4!$R$2:$R$2001,GA4!$O$2:$O$2001,B1347),0))</f>
        <v/>
      </c>
      <c r="T1347">
        <f>IF(A1347="","",IF(AND(ISNUMBER(F1347),LEFT(C1347&amp;"",1)="2"),IF(F1347&lt;Rules!$B$9,"Yes","No"),"No"))</f>
        <v/>
      </c>
      <c r="U1347">
        <f>IF(A1347="","",IF(AND(N(O1347)&gt;=Rules!$B$8,ISNUMBER(P1347)),IF(P1347&lt;=-Rules!$B$7,"Yes","No"),"No"))</f>
        <v/>
      </c>
      <c r="V1347">
        <f>IF(A1347="","",IF(AND(N(L1347)&gt;=Rules!$B$6,ISNUMBER(N1347)),IF(AND(N1347&gt;=Rules!$B$10,N1347&lt;=Rules!$B$11),"Yes","No"),"No"))</f>
        <v/>
      </c>
      <c r="W1347">
        <f>IF(A1347="","",IF(I1347&lt;&gt;"","Yes","No"))</f>
        <v/>
      </c>
      <c r="X1347">
        <f>IF(I1347="","",IF(SUMIFS($K$3:$K$2002,$A$3:$A$2002,SUBSTITUTE(SUBSTITUTE(I1347,"?","~?"),"*","~*"))&gt;N(K1347),"Yes","No"))</f>
        <v/>
      </c>
      <c r="Y1347">
        <f>IF(A1347="","",IF(N(S1347)&gt;0,"Yes","No"))</f>
        <v/>
      </c>
      <c r="Z1347">
        <f>IF(A1347="","",IF(AND(N(K1347)&lt;Rules!$B$5,N(L1347)&lt;Rules!$B$6,N(Q1347)&lt;Rules!$B$13,Y1347="No"),"Yes","No"))</f>
        <v/>
      </c>
      <c r="AA1347">
        <f>IF(A1347="","",IF(LEFT(C1347&amp;"",1)="3","Redirect",IF(OR(LEFT(C1347&amp;"",1)="4",LEFT(C1347&amp;"",1)="5"),IF(OR(N(K1347)&gt;0,N(AC1347)&gt;=Rules!$B$14),"Redirect","Prune"),IF(D1347="Non-Indexable","Keep",IF(AND(W1347="Yes",X1347="Yes",Y1347="No"),"Merge",IF(OR(U1347="Yes",V1347="Yes",AND(T1347="Yes",N(L1347)&gt;=Rules!$B$6)),"Update",IF(Z1347="Yes",IF(N(AC1347)&gt;=Rules!$B$14,"Redirect","Prune"),"Keep")))))))</f>
        <v/>
      </c>
      <c r="AB1347">
        <f>IF(A1347="","",IF(LEFT(C1347&amp;"",1)="3","Already redirects ("&amp;C1347&amp;"). Update internal links to point at the final URL.",IF(OR(LEFT(C1347&amp;"",1)="4",LEFT(C1347&amp;"",1)="5"),IF(AA1347="Redirect","Returns "&amp;C1347&amp;" but still has "&amp;N(K1347)&amp;" clicks and "&amp;N(AC1347)&amp;" referring domains. 301 it to the closest live page.","Returns "&amp;C1347&amp;" with no clicks or links. Remove internal links and let it 404 or 410."),IF(D1347="Non-Indexable","Non-indexable ("&amp;E1347&amp;"). Keep if that is intentional; otherwise fix the canonical or noindex.",IF(AA1347="Merge","Overlaps with "&amp;I1347&amp;IF(N(J1347)&gt;0," (similarity "&amp;TEXT(J1347,"0.00")&amp;")","")&amp;", which gets more clicks. Merge the useful parts into it and 301 this URL.",IF(AA1347="Update",MID(IF(U1347="Yes","; Clicks down "&amp;TEXT(-P1347,"0%")&amp;" on the previous period","")&amp;IF(V1347="Yes","; Average position "&amp;TEXT(N1347,"0.0")&amp;" on "&amp;TEXT(L1347,"#,##0")&amp;" impressions (striking distance)","")&amp;IF(AND(T1347="Yes",N(L1347)&gt;=Rules!$B$6),"; Thin ("&amp;F1347&amp;" words) but has search demand",""),3,400),IF(AA1347="Prune","Low value: "&amp;N(K1347)&amp;" clicks, "&amp;N(L1347)&amp;" impressions, "&amp;N(Q1347)&amp;" sessions, no key events. Remove or noindex it and update internal links.",IF(AA1347="Redirect","Low value but "&amp;N(AC1347)&amp;" referring domains. 301 it to the closest relevant page to keep those links.",IF(AND(Z1347="No",Y1347="Yes",N(K1347)&lt;Rules!$B$5),"Low search traffic but it converts (key events: "&amp;S1347&amp;"). Keep it and link to it.",IF(W1347="Yes","Stronger than the page it overlaps ("&amp;I1347&amp;"). Keep; merge that page into this one.","Healthy: "&amp;N(K1347)&amp;" clicks"&amp;IF(ISNUMBER(N1347),", average position "&amp;TEXT(N1347,"0.0"),"")&amp;". Keep and monitor."))))))))))</f>
        <v/>
      </c>
      <c r="AE1347">
        <f>IF(A1347="","",IF(AD1347&lt;&gt;"",AD1347,AA1347))</f>
        <v/>
      </c>
    </row>
    <row r="1348">
      <c r="A1348">
        <f>IF(Crawl!A1347="","",Crawl!A1347)</f>
        <v/>
      </c>
      <c r="B1348">
        <f>IF(A1348="","",Crawl!EC1347)</f>
        <v/>
      </c>
      <c r="C1348">
        <f>IF(A1348="","",IFERROR(INDEX(Crawl!$A1347:$DZ1347,1,Rules!$H$6),""))</f>
        <v/>
      </c>
      <c r="D1348">
        <f>IF(A1348="","",IFERROR(INDEX(Crawl!$A1347:$DZ1347,1,Rules!$H$7),"")&amp;"")</f>
        <v/>
      </c>
      <c r="E1348">
        <f>IF(A1348="","",IFERROR(INDEX(Crawl!$A1347:$DZ1347,1,Rules!$H$8),"")&amp;"")</f>
        <v/>
      </c>
      <c r="F1348">
        <f>IF(A1348="","",IFERROR(INDEX(Crawl!$A1347:$DZ1347,1,Rules!$H$9),""))</f>
        <v/>
      </c>
      <c r="G1348">
        <f>IF(A1348="","",IFERROR(INDEX(Crawl!$A1347:$DZ1347,1,Rules!$H$10),""))</f>
        <v/>
      </c>
      <c r="H1348">
        <f>IF(A1348="","",IFERROR(INDEX(Crawl!$A1347:$DZ1347,1,Rules!$H$12),""))</f>
        <v/>
      </c>
      <c r="I1348">
        <f>IF(A1348="","",IF(AND(N(H1348)&gt;0,IFERROR(INDEX(Crawl!$A1347:$DZ1347,1,Rules!$H$11),"")&amp;""&lt;&gt;""),IFERROR(INDEX(Crawl!$A1347:$DZ1347,1,Rules!$H$11),"")&amp;"",IF(AND(ISNUMBER(J1348),N(J1348)&gt;=Rules!$B$12,IFERROR(INDEX(Crawl!$A1347:$DZ1347,1,Rules!$H$13),"")&amp;""&lt;&gt;""),IFERROR(INDEX(Crawl!$A1347:$DZ1347,1,Rules!$H$13),"")&amp;"","")))</f>
        <v/>
      </c>
      <c r="J1348" s="19">
        <f>IF(A1348="","",IF(IFERROR(INDEX(Crawl!$A1347:$DZ1347,1,Rules!$H$14),"")&amp;""="","",IFERROR(INDEX(Crawl!$A1347:$DZ1347,1,Rules!$H$14),"")))</f>
        <v/>
      </c>
      <c r="K1348">
        <f>IF(A1348="","",IFERROR(SUMIFS('GSC current'!$J$2:$J$2001,'GSC current'!$I$2:$I$2001,B1348),0))</f>
        <v/>
      </c>
      <c r="L1348">
        <f>IF(A1348="","",IFERROR(SUMIFS('GSC current'!$K$2:$K$2001,'GSC current'!$I$2:$I$2001,B1348),0))</f>
        <v/>
      </c>
      <c r="M1348" s="20">
        <f>IF(A1348="","",IF(N(L1348)&gt;0,K1348/L1348,""))</f>
        <v/>
      </c>
      <c r="N1348" s="21">
        <f>IF(A1348="","",IF(N(L1348)&gt;0,SUMIFS('GSC current'!$L$2:$L$2001,'GSC current'!$I$2:$I$2001,B1348)/L1348,""))</f>
        <v/>
      </c>
      <c r="O1348">
        <f>IF(A1348="","",IFERROR(SUMIFS('GSC previous'!$J$2:$J$2001,'GSC previous'!$I$2:$I$2001,B1348),0))</f>
        <v/>
      </c>
      <c r="P1348" s="22">
        <f>IF(A1348="","",IF(N(O1348)&gt;0,(K1348-O1348)/O1348,""))</f>
        <v/>
      </c>
      <c r="Q1348">
        <f>IF(A1348="","",IFERROR(SUMIFS(GA4!$P$2:$P$2001,GA4!$O$2:$O$2001,B1348),0))</f>
        <v/>
      </c>
      <c r="R1348" s="23">
        <f>IF(A1348="","",IF(N(Q1348)&gt;0,SUMIFS(GA4!$Q$2:$Q$2001,GA4!$O$2:$O$2001,B1348)/Q1348,""))</f>
        <v/>
      </c>
      <c r="S1348">
        <f>IF(A1348="","",IFERROR(SUMIFS(GA4!$R$2:$R$2001,GA4!$O$2:$O$2001,B1348),0))</f>
        <v/>
      </c>
      <c r="T1348">
        <f>IF(A1348="","",IF(AND(ISNUMBER(F1348),LEFT(C1348&amp;"",1)="2"),IF(F1348&lt;Rules!$B$9,"Yes","No"),"No"))</f>
        <v/>
      </c>
      <c r="U1348">
        <f>IF(A1348="","",IF(AND(N(O1348)&gt;=Rules!$B$8,ISNUMBER(P1348)),IF(P1348&lt;=-Rules!$B$7,"Yes","No"),"No"))</f>
        <v/>
      </c>
      <c r="V1348">
        <f>IF(A1348="","",IF(AND(N(L1348)&gt;=Rules!$B$6,ISNUMBER(N1348)),IF(AND(N1348&gt;=Rules!$B$10,N1348&lt;=Rules!$B$11),"Yes","No"),"No"))</f>
        <v/>
      </c>
      <c r="W1348">
        <f>IF(A1348="","",IF(I1348&lt;&gt;"","Yes","No"))</f>
        <v/>
      </c>
      <c r="X1348">
        <f>IF(I1348="","",IF(SUMIFS($K$3:$K$2002,$A$3:$A$2002,SUBSTITUTE(SUBSTITUTE(I1348,"?","~?"),"*","~*"))&gt;N(K1348),"Yes","No"))</f>
        <v/>
      </c>
      <c r="Y1348">
        <f>IF(A1348="","",IF(N(S1348)&gt;0,"Yes","No"))</f>
        <v/>
      </c>
      <c r="Z1348">
        <f>IF(A1348="","",IF(AND(N(K1348)&lt;Rules!$B$5,N(L1348)&lt;Rules!$B$6,N(Q1348)&lt;Rules!$B$13,Y1348="No"),"Yes","No"))</f>
        <v/>
      </c>
      <c r="AA1348">
        <f>IF(A1348="","",IF(LEFT(C1348&amp;"",1)="3","Redirect",IF(OR(LEFT(C1348&amp;"",1)="4",LEFT(C1348&amp;"",1)="5"),IF(OR(N(K1348)&gt;0,N(AC1348)&gt;=Rules!$B$14),"Redirect","Prune"),IF(D1348="Non-Indexable","Keep",IF(AND(W1348="Yes",X1348="Yes",Y1348="No"),"Merge",IF(OR(U1348="Yes",V1348="Yes",AND(T1348="Yes",N(L1348)&gt;=Rules!$B$6)),"Update",IF(Z1348="Yes",IF(N(AC1348)&gt;=Rules!$B$14,"Redirect","Prune"),"Keep")))))))</f>
        <v/>
      </c>
      <c r="AB1348">
        <f>IF(A1348="","",IF(LEFT(C1348&amp;"",1)="3","Already redirects ("&amp;C1348&amp;"). Update internal links to point at the final URL.",IF(OR(LEFT(C1348&amp;"",1)="4",LEFT(C1348&amp;"",1)="5"),IF(AA1348="Redirect","Returns "&amp;C1348&amp;" but still has "&amp;N(K1348)&amp;" clicks and "&amp;N(AC1348)&amp;" referring domains. 301 it to the closest live page.","Returns "&amp;C1348&amp;" with no clicks or links. Remove internal links and let it 404 or 410."),IF(D1348="Non-Indexable","Non-indexable ("&amp;E1348&amp;"). Keep if that is intentional; otherwise fix the canonical or noindex.",IF(AA1348="Merge","Overlaps with "&amp;I1348&amp;IF(N(J1348)&gt;0," (similarity "&amp;TEXT(J1348,"0.00")&amp;")","")&amp;", which gets more clicks. Merge the useful parts into it and 301 this URL.",IF(AA1348="Update",MID(IF(U1348="Yes","; Clicks down "&amp;TEXT(-P1348,"0%")&amp;" on the previous period","")&amp;IF(V1348="Yes","; Average position "&amp;TEXT(N1348,"0.0")&amp;" on "&amp;TEXT(L1348,"#,##0")&amp;" impressions (striking distance)","")&amp;IF(AND(T1348="Yes",N(L1348)&gt;=Rules!$B$6),"; Thin ("&amp;F1348&amp;" words) but has search demand",""),3,400),IF(AA1348="Prune","Low value: "&amp;N(K1348)&amp;" clicks, "&amp;N(L1348)&amp;" impressions, "&amp;N(Q1348)&amp;" sessions, no key events. Remove or noindex it and update internal links.",IF(AA1348="Redirect","Low value but "&amp;N(AC1348)&amp;" referring domains. 301 it to the closest relevant page to keep those links.",IF(AND(Z1348="No",Y1348="Yes",N(K1348)&lt;Rules!$B$5),"Low search traffic but it converts (key events: "&amp;S1348&amp;"). Keep it and link to it.",IF(W1348="Yes","Stronger than the page it overlaps ("&amp;I1348&amp;"). Keep; merge that page into this one.","Healthy: "&amp;N(K1348)&amp;" clicks"&amp;IF(ISNUMBER(N1348),", average position "&amp;TEXT(N1348,"0.0"),"")&amp;". Keep and monitor."))))))))))</f>
        <v/>
      </c>
      <c r="AE1348">
        <f>IF(A1348="","",IF(AD1348&lt;&gt;"",AD1348,AA1348))</f>
        <v/>
      </c>
    </row>
    <row r="1349">
      <c r="A1349">
        <f>IF(Crawl!A1348="","",Crawl!A1348)</f>
        <v/>
      </c>
      <c r="B1349">
        <f>IF(A1349="","",Crawl!EC1348)</f>
        <v/>
      </c>
      <c r="C1349">
        <f>IF(A1349="","",IFERROR(INDEX(Crawl!$A1348:$DZ1348,1,Rules!$H$6),""))</f>
        <v/>
      </c>
      <c r="D1349">
        <f>IF(A1349="","",IFERROR(INDEX(Crawl!$A1348:$DZ1348,1,Rules!$H$7),"")&amp;"")</f>
        <v/>
      </c>
      <c r="E1349">
        <f>IF(A1349="","",IFERROR(INDEX(Crawl!$A1348:$DZ1348,1,Rules!$H$8),"")&amp;"")</f>
        <v/>
      </c>
      <c r="F1349">
        <f>IF(A1349="","",IFERROR(INDEX(Crawl!$A1348:$DZ1348,1,Rules!$H$9),""))</f>
        <v/>
      </c>
      <c r="G1349">
        <f>IF(A1349="","",IFERROR(INDEX(Crawl!$A1348:$DZ1348,1,Rules!$H$10),""))</f>
        <v/>
      </c>
      <c r="H1349">
        <f>IF(A1349="","",IFERROR(INDEX(Crawl!$A1348:$DZ1348,1,Rules!$H$12),""))</f>
        <v/>
      </c>
      <c r="I1349">
        <f>IF(A1349="","",IF(AND(N(H1349)&gt;0,IFERROR(INDEX(Crawl!$A1348:$DZ1348,1,Rules!$H$11),"")&amp;""&lt;&gt;""),IFERROR(INDEX(Crawl!$A1348:$DZ1348,1,Rules!$H$11),"")&amp;"",IF(AND(ISNUMBER(J1349),N(J1349)&gt;=Rules!$B$12,IFERROR(INDEX(Crawl!$A1348:$DZ1348,1,Rules!$H$13),"")&amp;""&lt;&gt;""),IFERROR(INDEX(Crawl!$A1348:$DZ1348,1,Rules!$H$13),"")&amp;"","")))</f>
        <v/>
      </c>
      <c r="J1349" s="19">
        <f>IF(A1349="","",IF(IFERROR(INDEX(Crawl!$A1348:$DZ1348,1,Rules!$H$14),"")&amp;""="","",IFERROR(INDEX(Crawl!$A1348:$DZ1348,1,Rules!$H$14),"")))</f>
        <v/>
      </c>
      <c r="K1349">
        <f>IF(A1349="","",IFERROR(SUMIFS('GSC current'!$J$2:$J$2001,'GSC current'!$I$2:$I$2001,B1349),0))</f>
        <v/>
      </c>
      <c r="L1349">
        <f>IF(A1349="","",IFERROR(SUMIFS('GSC current'!$K$2:$K$2001,'GSC current'!$I$2:$I$2001,B1349),0))</f>
        <v/>
      </c>
      <c r="M1349" s="20">
        <f>IF(A1349="","",IF(N(L1349)&gt;0,K1349/L1349,""))</f>
        <v/>
      </c>
      <c r="N1349" s="21">
        <f>IF(A1349="","",IF(N(L1349)&gt;0,SUMIFS('GSC current'!$L$2:$L$2001,'GSC current'!$I$2:$I$2001,B1349)/L1349,""))</f>
        <v/>
      </c>
      <c r="O1349">
        <f>IF(A1349="","",IFERROR(SUMIFS('GSC previous'!$J$2:$J$2001,'GSC previous'!$I$2:$I$2001,B1349),0))</f>
        <v/>
      </c>
      <c r="P1349" s="22">
        <f>IF(A1349="","",IF(N(O1349)&gt;0,(K1349-O1349)/O1349,""))</f>
        <v/>
      </c>
      <c r="Q1349">
        <f>IF(A1349="","",IFERROR(SUMIFS(GA4!$P$2:$P$2001,GA4!$O$2:$O$2001,B1349),0))</f>
        <v/>
      </c>
      <c r="R1349" s="23">
        <f>IF(A1349="","",IF(N(Q1349)&gt;0,SUMIFS(GA4!$Q$2:$Q$2001,GA4!$O$2:$O$2001,B1349)/Q1349,""))</f>
        <v/>
      </c>
      <c r="S1349">
        <f>IF(A1349="","",IFERROR(SUMIFS(GA4!$R$2:$R$2001,GA4!$O$2:$O$2001,B1349),0))</f>
        <v/>
      </c>
      <c r="T1349">
        <f>IF(A1349="","",IF(AND(ISNUMBER(F1349),LEFT(C1349&amp;"",1)="2"),IF(F1349&lt;Rules!$B$9,"Yes","No"),"No"))</f>
        <v/>
      </c>
      <c r="U1349">
        <f>IF(A1349="","",IF(AND(N(O1349)&gt;=Rules!$B$8,ISNUMBER(P1349)),IF(P1349&lt;=-Rules!$B$7,"Yes","No"),"No"))</f>
        <v/>
      </c>
      <c r="V1349">
        <f>IF(A1349="","",IF(AND(N(L1349)&gt;=Rules!$B$6,ISNUMBER(N1349)),IF(AND(N1349&gt;=Rules!$B$10,N1349&lt;=Rules!$B$11),"Yes","No"),"No"))</f>
        <v/>
      </c>
      <c r="W1349">
        <f>IF(A1349="","",IF(I1349&lt;&gt;"","Yes","No"))</f>
        <v/>
      </c>
      <c r="X1349">
        <f>IF(I1349="","",IF(SUMIFS($K$3:$K$2002,$A$3:$A$2002,SUBSTITUTE(SUBSTITUTE(I1349,"?","~?"),"*","~*"))&gt;N(K1349),"Yes","No"))</f>
        <v/>
      </c>
      <c r="Y1349">
        <f>IF(A1349="","",IF(N(S1349)&gt;0,"Yes","No"))</f>
        <v/>
      </c>
      <c r="Z1349">
        <f>IF(A1349="","",IF(AND(N(K1349)&lt;Rules!$B$5,N(L1349)&lt;Rules!$B$6,N(Q1349)&lt;Rules!$B$13,Y1349="No"),"Yes","No"))</f>
        <v/>
      </c>
      <c r="AA1349">
        <f>IF(A1349="","",IF(LEFT(C1349&amp;"",1)="3","Redirect",IF(OR(LEFT(C1349&amp;"",1)="4",LEFT(C1349&amp;"",1)="5"),IF(OR(N(K1349)&gt;0,N(AC1349)&gt;=Rules!$B$14),"Redirect","Prune"),IF(D1349="Non-Indexable","Keep",IF(AND(W1349="Yes",X1349="Yes",Y1349="No"),"Merge",IF(OR(U1349="Yes",V1349="Yes",AND(T1349="Yes",N(L1349)&gt;=Rules!$B$6)),"Update",IF(Z1349="Yes",IF(N(AC1349)&gt;=Rules!$B$14,"Redirect","Prune"),"Keep")))))))</f>
        <v/>
      </c>
      <c r="AB1349">
        <f>IF(A1349="","",IF(LEFT(C1349&amp;"",1)="3","Already redirects ("&amp;C1349&amp;"). Update internal links to point at the final URL.",IF(OR(LEFT(C1349&amp;"",1)="4",LEFT(C1349&amp;"",1)="5"),IF(AA1349="Redirect","Returns "&amp;C1349&amp;" but still has "&amp;N(K1349)&amp;" clicks and "&amp;N(AC1349)&amp;" referring domains. 301 it to the closest live page.","Returns "&amp;C1349&amp;" with no clicks or links. Remove internal links and let it 404 or 410."),IF(D1349="Non-Indexable","Non-indexable ("&amp;E1349&amp;"). Keep if that is intentional; otherwise fix the canonical or noindex.",IF(AA1349="Merge","Overlaps with "&amp;I1349&amp;IF(N(J1349)&gt;0," (similarity "&amp;TEXT(J1349,"0.00")&amp;")","")&amp;", which gets more clicks. Merge the useful parts into it and 301 this URL.",IF(AA1349="Update",MID(IF(U1349="Yes","; Clicks down "&amp;TEXT(-P1349,"0%")&amp;" on the previous period","")&amp;IF(V1349="Yes","; Average position "&amp;TEXT(N1349,"0.0")&amp;" on "&amp;TEXT(L1349,"#,##0")&amp;" impressions (striking distance)","")&amp;IF(AND(T1349="Yes",N(L1349)&gt;=Rules!$B$6),"; Thin ("&amp;F1349&amp;" words) but has search demand",""),3,400),IF(AA1349="Prune","Low value: "&amp;N(K1349)&amp;" clicks, "&amp;N(L1349)&amp;" impressions, "&amp;N(Q1349)&amp;" sessions, no key events. Remove or noindex it and update internal links.",IF(AA1349="Redirect","Low value but "&amp;N(AC1349)&amp;" referring domains. 301 it to the closest relevant page to keep those links.",IF(AND(Z1349="No",Y1349="Yes",N(K1349)&lt;Rules!$B$5),"Low search traffic but it converts (key events: "&amp;S1349&amp;"). Keep it and link to it.",IF(W1349="Yes","Stronger than the page it overlaps ("&amp;I1349&amp;"). Keep; merge that page into this one.","Healthy: "&amp;N(K1349)&amp;" clicks"&amp;IF(ISNUMBER(N1349),", average position "&amp;TEXT(N1349,"0.0"),"")&amp;". Keep and monitor."))))))))))</f>
        <v/>
      </c>
      <c r="AE1349">
        <f>IF(A1349="","",IF(AD1349&lt;&gt;"",AD1349,AA1349))</f>
        <v/>
      </c>
    </row>
    <row r="1350">
      <c r="A1350">
        <f>IF(Crawl!A1349="","",Crawl!A1349)</f>
        <v/>
      </c>
      <c r="B1350">
        <f>IF(A1350="","",Crawl!EC1349)</f>
        <v/>
      </c>
      <c r="C1350">
        <f>IF(A1350="","",IFERROR(INDEX(Crawl!$A1349:$DZ1349,1,Rules!$H$6),""))</f>
        <v/>
      </c>
      <c r="D1350">
        <f>IF(A1350="","",IFERROR(INDEX(Crawl!$A1349:$DZ1349,1,Rules!$H$7),"")&amp;"")</f>
        <v/>
      </c>
      <c r="E1350">
        <f>IF(A1350="","",IFERROR(INDEX(Crawl!$A1349:$DZ1349,1,Rules!$H$8),"")&amp;"")</f>
        <v/>
      </c>
      <c r="F1350">
        <f>IF(A1350="","",IFERROR(INDEX(Crawl!$A1349:$DZ1349,1,Rules!$H$9),""))</f>
        <v/>
      </c>
      <c r="G1350">
        <f>IF(A1350="","",IFERROR(INDEX(Crawl!$A1349:$DZ1349,1,Rules!$H$10),""))</f>
        <v/>
      </c>
      <c r="H1350">
        <f>IF(A1350="","",IFERROR(INDEX(Crawl!$A1349:$DZ1349,1,Rules!$H$12),""))</f>
        <v/>
      </c>
      <c r="I1350">
        <f>IF(A1350="","",IF(AND(N(H1350)&gt;0,IFERROR(INDEX(Crawl!$A1349:$DZ1349,1,Rules!$H$11),"")&amp;""&lt;&gt;""),IFERROR(INDEX(Crawl!$A1349:$DZ1349,1,Rules!$H$11),"")&amp;"",IF(AND(ISNUMBER(J1350),N(J1350)&gt;=Rules!$B$12,IFERROR(INDEX(Crawl!$A1349:$DZ1349,1,Rules!$H$13),"")&amp;""&lt;&gt;""),IFERROR(INDEX(Crawl!$A1349:$DZ1349,1,Rules!$H$13),"")&amp;"","")))</f>
        <v/>
      </c>
      <c r="J1350" s="19">
        <f>IF(A1350="","",IF(IFERROR(INDEX(Crawl!$A1349:$DZ1349,1,Rules!$H$14),"")&amp;""="","",IFERROR(INDEX(Crawl!$A1349:$DZ1349,1,Rules!$H$14),"")))</f>
        <v/>
      </c>
      <c r="K1350">
        <f>IF(A1350="","",IFERROR(SUMIFS('GSC current'!$J$2:$J$2001,'GSC current'!$I$2:$I$2001,B1350),0))</f>
        <v/>
      </c>
      <c r="L1350">
        <f>IF(A1350="","",IFERROR(SUMIFS('GSC current'!$K$2:$K$2001,'GSC current'!$I$2:$I$2001,B1350),0))</f>
        <v/>
      </c>
      <c r="M1350" s="20">
        <f>IF(A1350="","",IF(N(L1350)&gt;0,K1350/L1350,""))</f>
        <v/>
      </c>
      <c r="N1350" s="21">
        <f>IF(A1350="","",IF(N(L1350)&gt;0,SUMIFS('GSC current'!$L$2:$L$2001,'GSC current'!$I$2:$I$2001,B1350)/L1350,""))</f>
        <v/>
      </c>
      <c r="O1350">
        <f>IF(A1350="","",IFERROR(SUMIFS('GSC previous'!$J$2:$J$2001,'GSC previous'!$I$2:$I$2001,B1350),0))</f>
        <v/>
      </c>
      <c r="P1350" s="22">
        <f>IF(A1350="","",IF(N(O1350)&gt;0,(K1350-O1350)/O1350,""))</f>
        <v/>
      </c>
      <c r="Q1350">
        <f>IF(A1350="","",IFERROR(SUMIFS(GA4!$P$2:$P$2001,GA4!$O$2:$O$2001,B1350),0))</f>
        <v/>
      </c>
      <c r="R1350" s="23">
        <f>IF(A1350="","",IF(N(Q1350)&gt;0,SUMIFS(GA4!$Q$2:$Q$2001,GA4!$O$2:$O$2001,B1350)/Q1350,""))</f>
        <v/>
      </c>
      <c r="S1350">
        <f>IF(A1350="","",IFERROR(SUMIFS(GA4!$R$2:$R$2001,GA4!$O$2:$O$2001,B1350),0))</f>
        <v/>
      </c>
      <c r="T1350">
        <f>IF(A1350="","",IF(AND(ISNUMBER(F1350),LEFT(C1350&amp;"",1)="2"),IF(F1350&lt;Rules!$B$9,"Yes","No"),"No"))</f>
        <v/>
      </c>
      <c r="U1350">
        <f>IF(A1350="","",IF(AND(N(O1350)&gt;=Rules!$B$8,ISNUMBER(P1350)),IF(P1350&lt;=-Rules!$B$7,"Yes","No"),"No"))</f>
        <v/>
      </c>
      <c r="V1350">
        <f>IF(A1350="","",IF(AND(N(L1350)&gt;=Rules!$B$6,ISNUMBER(N1350)),IF(AND(N1350&gt;=Rules!$B$10,N1350&lt;=Rules!$B$11),"Yes","No"),"No"))</f>
        <v/>
      </c>
      <c r="W1350">
        <f>IF(A1350="","",IF(I1350&lt;&gt;"","Yes","No"))</f>
        <v/>
      </c>
      <c r="X1350">
        <f>IF(I1350="","",IF(SUMIFS($K$3:$K$2002,$A$3:$A$2002,SUBSTITUTE(SUBSTITUTE(I1350,"?","~?"),"*","~*"))&gt;N(K1350),"Yes","No"))</f>
        <v/>
      </c>
      <c r="Y1350">
        <f>IF(A1350="","",IF(N(S1350)&gt;0,"Yes","No"))</f>
        <v/>
      </c>
      <c r="Z1350">
        <f>IF(A1350="","",IF(AND(N(K1350)&lt;Rules!$B$5,N(L1350)&lt;Rules!$B$6,N(Q1350)&lt;Rules!$B$13,Y1350="No"),"Yes","No"))</f>
        <v/>
      </c>
      <c r="AA1350">
        <f>IF(A1350="","",IF(LEFT(C1350&amp;"",1)="3","Redirect",IF(OR(LEFT(C1350&amp;"",1)="4",LEFT(C1350&amp;"",1)="5"),IF(OR(N(K1350)&gt;0,N(AC1350)&gt;=Rules!$B$14),"Redirect","Prune"),IF(D1350="Non-Indexable","Keep",IF(AND(W1350="Yes",X1350="Yes",Y1350="No"),"Merge",IF(OR(U1350="Yes",V1350="Yes",AND(T1350="Yes",N(L1350)&gt;=Rules!$B$6)),"Update",IF(Z1350="Yes",IF(N(AC1350)&gt;=Rules!$B$14,"Redirect","Prune"),"Keep")))))))</f>
        <v/>
      </c>
      <c r="AB1350">
        <f>IF(A1350="","",IF(LEFT(C1350&amp;"",1)="3","Already redirects ("&amp;C1350&amp;"). Update internal links to point at the final URL.",IF(OR(LEFT(C1350&amp;"",1)="4",LEFT(C1350&amp;"",1)="5"),IF(AA1350="Redirect","Returns "&amp;C1350&amp;" but still has "&amp;N(K1350)&amp;" clicks and "&amp;N(AC1350)&amp;" referring domains. 301 it to the closest live page.","Returns "&amp;C1350&amp;" with no clicks or links. Remove internal links and let it 404 or 410."),IF(D1350="Non-Indexable","Non-indexable ("&amp;E1350&amp;"). Keep if that is intentional; otherwise fix the canonical or noindex.",IF(AA1350="Merge","Overlaps with "&amp;I1350&amp;IF(N(J1350)&gt;0," (similarity "&amp;TEXT(J1350,"0.00")&amp;")","")&amp;", which gets more clicks. Merge the useful parts into it and 301 this URL.",IF(AA1350="Update",MID(IF(U1350="Yes","; Clicks down "&amp;TEXT(-P1350,"0%")&amp;" on the previous period","")&amp;IF(V1350="Yes","; Average position "&amp;TEXT(N1350,"0.0")&amp;" on "&amp;TEXT(L1350,"#,##0")&amp;" impressions (striking distance)","")&amp;IF(AND(T1350="Yes",N(L1350)&gt;=Rules!$B$6),"; Thin ("&amp;F1350&amp;" words) but has search demand",""),3,400),IF(AA1350="Prune","Low value: "&amp;N(K1350)&amp;" clicks, "&amp;N(L1350)&amp;" impressions, "&amp;N(Q1350)&amp;" sessions, no key events. Remove or noindex it and update internal links.",IF(AA1350="Redirect","Low value but "&amp;N(AC1350)&amp;" referring domains. 301 it to the closest relevant page to keep those links.",IF(AND(Z1350="No",Y1350="Yes",N(K1350)&lt;Rules!$B$5),"Low search traffic but it converts (key events: "&amp;S1350&amp;"). Keep it and link to it.",IF(W1350="Yes","Stronger than the page it overlaps ("&amp;I1350&amp;"). Keep; merge that page into this one.","Healthy: "&amp;N(K1350)&amp;" clicks"&amp;IF(ISNUMBER(N1350),", average position "&amp;TEXT(N1350,"0.0"),"")&amp;". Keep and monitor."))))))))))</f>
        <v/>
      </c>
      <c r="AE1350">
        <f>IF(A1350="","",IF(AD1350&lt;&gt;"",AD1350,AA1350))</f>
        <v/>
      </c>
    </row>
    <row r="1351">
      <c r="A1351">
        <f>IF(Crawl!A1350="","",Crawl!A1350)</f>
        <v/>
      </c>
      <c r="B1351">
        <f>IF(A1351="","",Crawl!EC1350)</f>
        <v/>
      </c>
      <c r="C1351">
        <f>IF(A1351="","",IFERROR(INDEX(Crawl!$A1350:$DZ1350,1,Rules!$H$6),""))</f>
        <v/>
      </c>
      <c r="D1351">
        <f>IF(A1351="","",IFERROR(INDEX(Crawl!$A1350:$DZ1350,1,Rules!$H$7),"")&amp;"")</f>
        <v/>
      </c>
      <c r="E1351">
        <f>IF(A1351="","",IFERROR(INDEX(Crawl!$A1350:$DZ1350,1,Rules!$H$8),"")&amp;"")</f>
        <v/>
      </c>
      <c r="F1351">
        <f>IF(A1351="","",IFERROR(INDEX(Crawl!$A1350:$DZ1350,1,Rules!$H$9),""))</f>
        <v/>
      </c>
      <c r="G1351">
        <f>IF(A1351="","",IFERROR(INDEX(Crawl!$A1350:$DZ1350,1,Rules!$H$10),""))</f>
        <v/>
      </c>
      <c r="H1351">
        <f>IF(A1351="","",IFERROR(INDEX(Crawl!$A1350:$DZ1350,1,Rules!$H$12),""))</f>
        <v/>
      </c>
      <c r="I1351">
        <f>IF(A1351="","",IF(AND(N(H1351)&gt;0,IFERROR(INDEX(Crawl!$A1350:$DZ1350,1,Rules!$H$11),"")&amp;""&lt;&gt;""),IFERROR(INDEX(Crawl!$A1350:$DZ1350,1,Rules!$H$11),"")&amp;"",IF(AND(ISNUMBER(J1351),N(J1351)&gt;=Rules!$B$12,IFERROR(INDEX(Crawl!$A1350:$DZ1350,1,Rules!$H$13),"")&amp;""&lt;&gt;""),IFERROR(INDEX(Crawl!$A1350:$DZ1350,1,Rules!$H$13),"")&amp;"","")))</f>
        <v/>
      </c>
      <c r="J1351" s="19">
        <f>IF(A1351="","",IF(IFERROR(INDEX(Crawl!$A1350:$DZ1350,1,Rules!$H$14),"")&amp;""="","",IFERROR(INDEX(Crawl!$A1350:$DZ1350,1,Rules!$H$14),"")))</f>
        <v/>
      </c>
      <c r="K1351">
        <f>IF(A1351="","",IFERROR(SUMIFS('GSC current'!$J$2:$J$2001,'GSC current'!$I$2:$I$2001,B1351),0))</f>
        <v/>
      </c>
      <c r="L1351">
        <f>IF(A1351="","",IFERROR(SUMIFS('GSC current'!$K$2:$K$2001,'GSC current'!$I$2:$I$2001,B1351),0))</f>
        <v/>
      </c>
      <c r="M1351" s="20">
        <f>IF(A1351="","",IF(N(L1351)&gt;0,K1351/L1351,""))</f>
        <v/>
      </c>
      <c r="N1351" s="21">
        <f>IF(A1351="","",IF(N(L1351)&gt;0,SUMIFS('GSC current'!$L$2:$L$2001,'GSC current'!$I$2:$I$2001,B1351)/L1351,""))</f>
        <v/>
      </c>
      <c r="O1351">
        <f>IF(A1351="","",IFERROR(SUMIFS('GSC previous'!$J$2:$J$2001,'GSC previous'!$I$2:$I$2001,B1351),0))</f>
        <v/>
      </c>
      <c r="P1351" s="22">
        <f>IF(A1351="","",IF(N(O1351)&gt;0,(K1351-O1351)/O1351,""))</f>
        <v/>
      </c>
      <c r="Q1351">
        <f>IF(A1351="","",IFERROR(SUMIFS(GA4!$P$2:$P$2001,GA4!$O$2:$O$2001,B1351),0))</f>
        <v/>
      </c>
      <c r="R1351" s="23">
        <f>IF(A1351="","",IF(N(Q1351)&gt;0,SUMIFS(GA4!$Q$2:$Q$2001,GA4!$O$2:$O$2001,B1351)/Q1351,""))</f>
        <v/>
      </c>
      <c r="S1351">
        <f>IF(A1351="","",IFERROR(SUMIFS(GA4!$R$2:$R$2001,GA4!$O$2:$O$2001,B1351),0))</f>
        <v/>
      </c>
      <c r="T1351">
        <f>IF(A1351="","",IF(AND(ISNUMBER(F1351),LEFT(C1351&amp;"",1)="2"),IF(F1351&lt;Rules!$B$9,"Yes","No"),"No"))</f>
        <v/>
      </c>
      <c r="U1351">
        <f>IF(A1351="","",IF(AND(N(O1351)&gt;=Rules!$B$8,ISNUMBER(P1351)),IF(P1351&lt;=-Rules!$B$7,"Yes","No"),"No"))</f>
        <v/>
      </c>
      <c r="V1351">
        <f>IF(A1351="","",IF(AND(N(L1351)&gt;=Rules!$B$6,ISNUMBER(N1351)),IF(AND(N1351&gt;=Rules!$B$10,N1351&lt;=Rules!$B$11),"Yes","No"),"No"))</f>
        <v/>
      </c>
      <c r="W1351">
        <f>IF(A1351="","",IF(I1351&lt;&gt;"","Yes","No"))</f>
        <v/>
      </c>
      <c r="X1351">
        <f>IF(I1351="","",IF(SUMIFS($K$3:$K$2002,$A$3:$A$2002,SUBSTITUTE(SUBSTITUTE(I1351,"?","~?"),"*","~*"))&gt;N(K1351),"Yes","No"))</f>
        <v/>
      </c>
      <c r="Y1351">
        <f>IF(A1351="","",IF(N(S1351)&gt;0,"Yes","No"))</f>
        <v/>
      </c>
      <c r="Z1351">
        <f>IF(A1351="","",IF(AND(N(K1351)&lt;Rules!$B$5,N(L1351)&lt;Rules!$B$6,N(Q1351)&lt;Rules!$B$13,Y1351="No"),"Yes","No"))</f>
        <v/>
      </c>
      <c r="AA1351">
        <f>IF(A1351="","",IF(LEFT(C1351&amp;"",1)="3","Redirect",IF(OR(LEFT(C1351&amp;"",1)="4",LEFT(C1351&amp;"",1)="5"),IF(OR(N(K1351)&gt;0,N(AC1351)&gt;=Rules!$B$14),"Redirect","Prune"),IF(D1351="Non-Indexable","Keep",IF(AND(W1351="Yes",X1351="Yes",Y1351="No"),"Merge",IF(OR(U1351="Yes",V1351="Yes",AND(T1351="Yes",N(L1351)&gt;=Rules!$B$6)),"Update",IF(Z1351="Yes",IF(N(AC1351)&gt;=Rules!$B$14,"Redirect","Prune"),"Keep")))))))</f>
        <v/>
      </c>
      <c r="AB1351">
        <f>IF(A1351="","",IF(LEFT(C1351&amp;"",1)="3","Already redirects ("&amp;C1351&amp;"). Update internal links to point at the final URL.",IF(OR(LEFT(C1351&amp;"",1)="4",LEFT(C1351&amp;"",1)="5"),IF(AA1351="Redirect","Returns "&amp;C1351&amp;" but still has "&amp;N(K1351)&amp;" clicks and "&amp;N(AC1351)&amp;" referring domains. 301 it to the closest live page.","Returns "&amp;C1351&amp;" with no clicks or links. Remove internal links and let it 404 or 410."),IF(D1351="Non-Indexable","Non-indexable ("&amp;E1351&amp;"). Keep if that is intentional; otherwise fix the canonical or noindex.",IF(AA1351="Merge","Overlaps with "&amp;I1351&amp;IF(N(J1351)&gt;0," (similarity "&amp;TEXT(J1351,"0.00")&amp;")","")&amp;", which gets more clicks. Merge the useful parts into it and 301 this URL.",IF(AA1351="Update",MID(IF(U1351="Yes","; Clicks down "&amp;TEXT(-P1351,"0%")&amp;" on the previous period","")&amp;IF(V1351="Yes","; Average position "&amp;TEXT(N1351,"0.0")&amp;" on "&amp;TEXT(L1351,"#,##0")&amp;" impressions (striking distance)","")&amp;IF(AND(T1351="Yes",N(L1351)&gt;=Rules!$B$6),"; Thin ("&amp;F1351&amp;" words) but has search demand",""),3,400),IF(AA1351="Prune","Low value: "&amp;N(K1351)&amp;" clicks, "&amp;N(L1351)&amp;" impressions, "&amp;N(Q1351)&amp;" sessions, no key events. Remove or noindex it and update internal links.",IF(AA1351="Redirect","Low value but "&amp;N(AC1351)&amp;" referring domains. 301 it to the closest relevant page to keep those links.",IF(AND(Z1351="No",Y1351="Yes",N(K1351)&lt;Rules!$B$5),"Low search traffic but it converts (key events: "&amp;S1351&amp;"). Keep it and link to it.",IF(W1351="Yes","Stronger than the page it overlaps ("&amp;I1351&amp;"). Keep; merge that page into this one.","Healthy: "&amp;N(K1351)&amp;" clicks"&amp;IF(ISNUMBER(N1351),", average position "&amp;TEXT(N1351,"0.0"),"")&amp;". Keep and monitor."))))))))))</f>
        <v/>
      </c>
      <c r="AE1351">
        <f>IF(A1351="","",IF(AD1351&lt;&gt;"",AD1351,AA1351))</f>
        <v/>
      </c>
    </row>
    <row r="1352">
      <c r="A1352">
        <f>IF(Crawl!A1351="","",Crawl!A1351)</f>
        <v/>
      </c>
      <c r="B1352">
        <f>IF(A1352="","",Crawl!EC1351)</f>
        <v/>
      </c>
      <c r="C1352">
        <f>IF(A1352="","",IFERROR(INDEX(Crawl!$A1351:$DZ1351,1,Rules!$H$6),""))</f>
        <v/>
      </c>
      <c r="D1352">
        <f>IF(A1352="","",IFERROR(INDEX(Crawl!$A1351:$DZ1351,1,Rules!$H$7),"")&amp;"")</f>
        <v/>
      </c>
      <c r="E1352">
        <f>IF(A1352="","",IFERROR(INDEX(Crawl!$A1351:$DZ1351,1,Rules!$H$8),"")&amp;"")</f>
        <v/>
      </c>
      <c r="F1352">
        <f>IF(A1352="","",IFERROR(INDEX(Crawl!$A1351:$DZ1351,1,Rules!$H$9),""))</f>
        <v/>
      </c>
      <c r="G1352">
        <f>IF(A1352="","",IFERROR(INDEX(Crawl!$A1351:$DZ1351,1,Rules!$H$10),""))</f>
        <v/>
      </c>
      <c r="H1352">
        <f>IF(A1352="","",IFERROR(INDEX(Crawl!$A1351:$DZ1351,1,Rules!$H$12),""))</f>
        <v/>
      </c>
      <c r="I1352">
        <f>IF(A1352="","",IF(AND(N(H1352)&gt;0,IFERROR(INDEX(Crawl!$A1351:$DZ1351,1,Rules!$H$11),"")&amp;""&lt;&gt;""),IFERROR(INDEX(Crawl!$A1351:$DZ1351,1,Rules!$H$11),"")&amp;"",IF(AND(ISNUMBER(J1352),N(J1352)&gt;=Rules!$B$12,IFERROR(INDEX(Crawl!$A1351:$DZ1351,1,Rules!$H$13),"")&amp;""&lt;&gt;""),IFERROR(INDEX(Crawl!$A1351:$DZ1351,1,Rules!$H$13),"")&amp;"","")))</f>
        <v/>
      </c>
      <c r="J1352" s="19">
        <f>IF(A1352="","",IF(IFERROR(INDEX(Crawl!$A1351:$DZ1351,1,Rules!$H$14),"")&amp;""="","",IFERROR(INDEX(Crawl!$A1351:$DZ1351,1,Rules!$H$14),"")))</f>
        <v/>
      </c>
      <c r="K1352">
        <f>IF(A1352="","",IFERROR(SUMIFS('GSC current'!$J$2:$J$2001,'GSC current'!$I$2:$I$2001,B1352),0))</f>
        <v/>
      </c>
      <c r="L1352">
        <f>IF(A1352="","",IFERROR(SUMIFS('GSC current'!$K$2:$K$2001,'GSC current'!$I$2:$I$2001,B1352),0))</f>
        <v/>
      </c>
      <c r="M1352" s="20">
        <f>IF(A1352="","",IF(N(L1352)&gt;0,K1352/L1352,""))</f>
        <v/>
      </c>
      <c r="N1352" s="21">
        <f>IF(A1352="","",IF(N(L1352)&gt;0,SUMIFS('GSC current'!$L$2:$L$2001,'GSC current'!$I$2:$I$2001,B1352)/L1352,""))</f>
        <v/>
      </c>
      <c r="O1352">
        <f>IF(A1352="","",IFERROR(SUMIFS('GSC previous'!$J$2:$J$2001,'GSC previous'!$I$2:$I$2001,B1352),0))</f>
        <v/>
      </c>
      <c r="P1352" s="22">
        <f>IF(A1352="","",IF(N(O1352)&gt;0,(K1352-O1352)/O1352,""))</f>
        <v/>
      </c>
      <c r="Q1352">
        <f>IF(A1352="","",IFERROR(SUMIFS(GA4!$P$2:$P$2001,GA4!$O$2:$O$2001,B1352),0))</f>
        <v/>
      </c>
      <c r="R1352" s="23">
        <f>IF(A1352="","",IF(N(Q1352)&gt;0,SUMIFS(GA4!$Q$2:$Q$2001,GA4!$O$2:$O$2001,B1352)/Q1352,""))</f>
        <v/>
      </c>
      <c r="S1352">
        <f>IF(A1352="","",IFERROR(SUMIFS(GA4!$R$2:$R$2001,GA4!$O$2:$O$2001,B1352),0))</f>
        <v/>
      </c>
      <c r="T1352">
        <f>IF(A1352="","",IF(AND(ISNUMBER(F1352),LEFT(C1352&amp;"",1)="2"),IF(F1352&lt;Rules!$B$9,"Yes","No"),"No"))</f>
        <v/>
      </c>
      <c r="U1352">
        <f>IF(A1352="","",IF(AND(N(O1352)&gt;=Rules!$B$8,ISNUMBER(P1352)),IF(P1352&lt;=-Rules!$B$7,"Yes","No"),"No"))</f>
        <v/>
      </c>
      <c r="V1352">
        <f>IF(A1352="","",IF(AND(N(L1352)&gt;=Rules!$B$6,ISNUMBER(N1352)),IF(AND(N1352&gt;=Rules!$B$10,N1352&lt;=Rules!$B$11),"Yes","No"),"No"))</f>
        <v/>
      </c>
      <c r="W1352">
        <f>IF(A1352="","",IF(I1352&lt;&gt;"","Yes","No"))</f>
        <v/>
      </c>
      <c r="X1352">
        <f>IF(I1352="","",IF(SUMIFS($K$3:$K$2002,$A$3:$A$2002,SUBSTITUTE(SUBSTITUTE(I1352,"?","~?"),"*","~*"))&gt;N(K1352),"Yes","No"))</f>
        <v/>
      </c>
      <c r="Y1352">
        <f>IF(A1352="","",IF(N(S1352)&gt;0,"Yes","No"))</f>
        <v/>
      </c>
      <c r="Z1352">
        <f>IF(A1352="","",IF(AND(N(K1352)&lt;Rules!$B$5,N(L1352)&lt;Rules!$B$6,N(Q1352)&lt;Rules!$B$13,Y1352="No"),"Yes","No"))</f>
        <v/>
      </c>
      <c r="AA1352">
        <f>IF(A1352="","",IF(LEFT(C1352&amp;"",1)="3","Redirect",IF(OR(LEFT(C1352&amp;"",1)="4",LEFT(C1352&amp;"",1)="5"),IF(OR(N(K1352)&gt;0,N(AC1352)&gt;=Rules!$B$14),"Redirect","Prune"),IF(D1352="Non-Indexable","Keep",IF(AND(W1352="Yes",X1352="Yes",Y1352="No"),"Merge",IF(OR(U1352="Yes",V1352="Yes",AND(T1352="Yes",N(L1352)&gt;=Rules!$B$6)),"Update",IF(Z1352="Yes",IF(N(AC1352)&gt;=Rules!$B$14,"Redirect","Prune"),"Keep")))))))</f>
        <v/>
      </c>
      <c r="AB1352">
        <f>IF(A1352="","",IF(LEFT(C1352&amp;"",1)="3","Already redirects ("&amp;C1352&amp;"). Update internal links to point at the final URL.",IF(OR(LEFT(C1352&amp;"",1)="4",LEFT(C1352&amp;"",1)="5"),IF(AA1352="Redirect","Returns "&amp;C1352&amp;" but still has "&amp;N(K1352)&amp;" clicks and "&amp;N(AC1352)&amp;" referring domains. 301 it to the closest live page.","Returns "&amp;C1352&amp;" with no clicks or links. Remove internal links and let it 404 or 410."),IF(D1352="Non-Indexable","Non-indexable ("&amp;E1352&amp;"). Keep if that is intentional; otherwise fix the canonical or noindex.",IF(AA1352="Merge","Overlaps with "&amp;I1352&amp;IF(N(J1352)&gt;0," (similarity "&amp;TEXT(J1352,"0.00")&amp;")","")&amp;", which gets more clicks. Merge the useful parts into it and 301 this URL.",IF(AA1352="Update",MID(IF(U1352="Yes","; Clicks down "&amp;TEXT(-P1352,"0%")&amp;" on the previous period","")&amp;IF(V1352="Yes","; Average position "&amp;TEXT(N1352,"0.0")&amp;" on "&amp;TEXT(L1352,"#,##0")&amp;" impressions (striking distance)","")&amp;IF(AND(T1352="Yes",N(L1352)&gt;=Rules!$B$6),"; Thin ("&amp;F1352&amp;" words) but has search demand",""),3,400),IF(AA1352="Prune","Low value: "&amp;N(K1352)&amp;" clicks, "&amp;N(L1352)&amp;" impressions, "&amp;N(Q1352)&amp;" sessions, no key events. Remove or noindex it and update internal links.",IF(AA1352="Redirect","Low value but "&amp;N(AC1352)&amp;" referring domains. 301 it to the closest relevant page to keep those links.",IF(AND(Z1352="No",Y1352="Yes",N(K1352)&lt;Rules!$B$5),"Low search traffic but it converts (key events: "&amp;S1352&amp;"). Keep it and link to it.",IF(W1352="Yes","Stronger than the page it overlaps ("&amp;I1352&amp;"). Keep; merge that page into this one.","Healthy: "&amp;N(K1352)&amp;" clicks"&amp;IF(ISNUMBER(N1352),", average position "&amp;TEXT(N1352,"0.0"),"")&amp;". Keep and monitor."))))))))))</f>
        <v/>
      </c>
      <c r="AE1352">
        <f>IF(A1352="","",IF(AD1352&lt;&gt;"",AD1352,AA1352))</f>
        <v/>
      </c>
    </row>
    <row r="1353">
      <c r="A1353">
        <f>IF(Crawl!A1352="","",Crawl!A1352)</f>
        <v/>
      </c>
      <c r="B1353">
        <f>IF(A1353="","",Crawl!EC1352)</f>
        <v/>
      </c>
      <c r="C1353">
        <f>IF(A1353="","",IFERROR(INDEX(Crawl!$A1352:$DZ1352,1,Rules!$H$6),""))</f>
        <v/>
      </c>
      <c r="D1353">
        <f>IF(A1353="","",IFERROR(INDEX(Crawl!$A1352:$DZ1352,1,Rules!$H$7),"")&amp;"")</f>
        <v/>
      </c>
      <c r="E1353">
        <f>IF(A1353="","",IFERROR(INDEX(Crawl!$A1352:$DZ1352,1,Rules!$H$8),"")&amp;"")</f>
        <v/>
      </c>
      <c r="F1353">
        <f>IF(A1353="","",IFERROR(INDEX(Crawl!$A1352:$DZ1352,1,Rules!$H$9),""))</f>
        <v/>
      </c>
      <c r="G1353">
        <f>IF(A1353="","",IFERROR(INDEX(Crawl!$A1352:$DZ1352,1,Rules!$H$10),""))</f>
        <v/>
      </c>
      <c r="H1353">
        <f>IF(A1353="","",IFERROR(INDEX(Crawl!$A1352:$DZ1352,1,Rules!$H$12),""))</f>
        <v/>
      </c>
      <c r="I1353">
        <f>IF(A1353="","",IF(AND(N(H1353)&gt;0,IFERROR(INDEX(Crawl!$A1352:$DZ1352,1,Rules!$H$11),"")&amp;""&lt;&gt;""),IFERROR(INDEX(Crawl!$A1352:$DZ1352,1,Rules!$H$11),"")&amp;"",IF(AND(ISNUMBER(J1353),N(J1353)&gt;=Rules!$B$12,IFERROR(INDEX(Crawl!$A1352:$DZ1352,1,Rules!$H$13),"")&amp;""&lt;&gt;""),IFERROR(INDEX(Crawl!$A1352:$DZ1352,1,Rules!$H$13),"")&amp;"","")))</f>
        <v/>
      </c>
      <c r="J1353" s="19">
        <f>IF(A1353="","",IF(IFERROR(INDEX(Crawl!$A1352:$DZ1352,1,Rules!$H$14),"")&amp;""="","",IFERROR(INDEX(Crawl!$A1352:$DZ1352,1,Rules!$H$14),"")))</f>
        <v/>
      </c>
      <c r="K1353">
        <f>IF(A1353="","",IFERROR(SUMIFS('GSC current'!$J$2:$J$2001,'GSC current'!$I$2:$I$2001,B1353),0))</f>
        <v/>
      </c>
      <c r="L1353">
        <f>IF(A1353="","",IFERROR(SUMIFS('GSC current'!$K$2:$K$2001,'GSC current'!$I$2:$I$2001,B1353),0))</f>
        <v/>
      </c>
      <c r="M1353" s="20">
        <f>IF(A1353="","",IF(N(L1353)&gt;0,K1353/L1353,""))</f>
        <v/>
      </c>
      <c r="N1353" s="21">
        <f>IF(A1353="","",IF(N(L1353)&gt;0,SUMIFS('GSC current'!$L$2:$L$2001,'GSC current'!$I$2:$I$2001,B1353)/L1353,""))</f>
        <v/>
      </c>
      <c r="O1353">
        <f>IF(A1353="","",IFERROR(SUMIFS('GSC previous'!$J$2:$J$2001,'GSC previous'!$I$2:$I$2001,B1353),0))</f>
        <v/>
      </c>
      <c r="P1353" s="22">
        <f>IF(A1353="","",IF(N(O1353)&gt;0,(K1353-O1353)/O1353,""))</f>
        <v/>
      </c>
      <c r="Q1353">
        <f>IF(A1353="","",IFERROR(SUMIFS(GA4!$P$2:$P$2001,GA4!$O$2:$O$2001,B1353),0))</f>
        <v/>
      </c>
      <c r="R1353" s="23">
        <f>IF(A1353="","",IF(N(Q1353)&gt;0,SUMIFS(GA4!$Q$2:$Q$2001,GA4!$O$2:$O$2001,B1353)/Q1353,""))</f>
        <v/>
      </c>
      <c r="S1353">
        <f>IF(A1353="","",IFERROR(SUMIFS(GA4!$R$2:$R$2001,GA4!$O$2:$O$2001,B1353),0))</f>
        <v/>
      </c>
      <c r="T1353">
        <f>IF(A1353="","",IF(AND(ISNUMBER(F1353),LEFT(C1353&amp;"",1)="2"),IF(F1353&lt;Rules!$B$9,"Yes","No"),"No"))</f>
        <v/>
      </c>
      <c r="U1353">
        <f>IF(A1353="","",IF(AND(N(O1353)&gt;=Rules!$B$8,ISNUMBER(P1353)),IF(P1353&lt;=-Rules!$B$7,"Yes","No"),"No"))</f>
        <v/>
      </c>
      <c r="V1353">
        <f>IF(A1353="","",IF(AND(N(L1353)&gt;=Rules!$B$6,ISNUMBER(N1353)),IF(AND(N1353&gt;=Rules!$B$10,N1353&lt;=Rules!$B$11),"Yes","No"),"No"))</f>
        <v/>
      </c>
      <c r="W1353">
        <f>IF(A1353="","",IF(I1353&lt;&gt;"","Yes","No"))</f>
        <v/>
      </c>
      <c r="X1353">
        <f>IF(I1353="","",IF(SUMIFS($K$3:$K$2002,$A$3:$A$2002,SUBSTITUTE(SUBSTITUTE(I1353,"?","~?"),"*","~*"))&gt;N(K1353),"Yes","No"))</f>
        <v/>
      </c>
      <c r="Y1353">
        <f>IF(A1353="","",IF(N(S1353)&gt;0,"Yes","No"))</f>
        <v/>
      </c>
      <c r="Z1353">
        <f>IF(A1353="","",IF(AND(N(K1353)&lt;Rules!$B$5,N(L1353)&lt;Rules!$B$6,N(Q1353)&lt;Rules!$B$13,Y1353="No"),"Yes","No"))</f>
        <v/>
      </c>
      <c r="AA1353">
        <f>IF(A1353="","",IF(LEFT(C1353&amp;"",1)="3","Redirect",IF(OR(LEFT(C1353&amp;"",1)="4",LEFT(C1353&amp;"",1)="5"),IF(OR(N(K1353)&gt;0,N(AC1353)&gt;=Rules!$B$14),"Redirect","Prune"),IF(D1353="Non-Indexable","Keep",IF(AND(W1353="Yes",X1353="Yes",Y1353="No"),"Merge",IF(OR(U1353="Yes",V1353="Yes",AND(T1353="Yes",N(L1353)&gt;=Rules!$B$6)),"Update",IF(Z1353="Yes",IF(N(AC1353)&gt;=Rules!$B$14,"Redirect","Prune"),"Keep")))))))</f>
        <v/>
      </c>
      <c r="AB1353">
        <f>IF(A1353="","",IF(LEFT(C1353&amp;"",1)="3","Already redirects ("&amp;C1353&amp;"). Update internal links to point at the final URL.",IF(OR(LEFT(C1353&amp;"",1)="4",LEFT(C1353&amp;"",1)="5"),IF(AA1353="Redirect","Returns "&amp;C1353&amp;" but still has "&amp;N(K1353)&amp;" clicks and "&amp;N(AC1353)&amp;" referring domains. 301 it to the closest live page.","Returns "&amp;C1353&amp;" with no clicks or links. Remove internal links and let it 404 or 410."),IF(D1353="Non-Indexable","Non-indexable ("&amp;E1353&amp;"). Keep if that is intentional; otherwise fix the canonical or noindex.",IF(AA1353="Merge","Overlaps with "&amp;I1353&amp;IF(N(J1353)&gt;0," (similarity "&amp;TEXT(J1353,"0.00")&amp;")","")&amp;", which gets more clicks. Merge the useful parts into it and 301 this URL.",IF(AA1353="Update",MID(IF(U1353="Yes","; Clicks down "&amp;TEXT(-P1353,"0%")&amp;" on the previous period","")&amp;IF(V1353="Yes","; Average position "&amp;TEXT(N1353,"0.0")&amp;" on "&amp;TEXT(L1353,"#,##0")&amp;" impressions (striking distance)","")&amp;IF(AND(T1353="Yes",N(L1353)&gt;=Rules!$B$6),"; Thin ("&amp;F1353&amp;" words) but has search demand",""),3,400),IF(AA1353="Prune","Low value: "&amp;N(K1353)&amp;" clicks, "&amp;N(L1353)&amp;" impressions, "&amp;N(Q1353)&amp;" sessions, no key events. Remove or noindex it and update internal links.",IF(AA1353="Redirect","Low value but "&amp;N(AC1353)&amp;" referring domains. 301 it to the closest relevant page to keep those links.",IF(AND(Z1353="No",Y1353="Yes",N(K1353)&lt;Rules!$B$5),"Low search traffic but it converts (key events: "&amp;S1353&amp;"). Keep it and link to it.",IF(W1353="Yes","Stronger than the page it overlaps ("&amp;I1353&amp;"). Keep; merge that page into this one.","Healthy: "&amp;N(K1353)&amp;" clicks"&amp;IF(ISNUMBER(N1353),", average position "&amp;TEXT(N1353,"0.0"),"")&amp;". Keep and monitor."))))))))))</f>
        <v/>
      </c>
      <c r="AE1353">
        <f>IF(A1353="","",IF(AD1353&lt;&gt;"",AD1353,AA1353))</f>
        <v/>
      </c>
    </row>
    <row r="1354">
      <c r="A1354">
        <f>IF(Crawl!A1353="","",Crawl!A1353)</f>
        <v/>
      </c>
      <c r="B1354">
        <f>IF(A1354="","",Crawl!EC1353)</f>
        <v/>
      </c>
      <c r="C1354">
        <f>IF(A1354="","",IFERROR(INDEX(Crawl!$A1353:$DZ1353,1,Rules!$H$6),""))</f>
        <v/>
      </c>
      <c r="D1354">
        <f>IF(A1354="","",IFERROR(INDEX(Crawl!$A1353:$DZ1353,1,Rules!$H$7),"")&amp;"")</f>
        <v/>
      </c>
      <c r="E1354">
        <f>IF(A1354="","",IFERROR(INDEX(Crawl!$A1353:$DZ1353,1,Rules!$H$8),"")&amp;"")</f>
        <v/>
      </c>
      <c r="F1354">
        <f>IF(A1354="","",IFERROR(INDEX(Crawl!$A1353:$DZ1353,1,Rules!$H$9),""))</f>
        <v/>
      </c>
      <c r="G1354">
        <f>IF(A1354="","",IFERROR(INDEX(Crawl!$A1353:$DZ1353,1,Rules!$H$10),""))</f>
        <v/>
      </c>
      <c r="H1354">
        <f>IF(A1354="","",IFERROR(INDEX(Crawl!$A1353:$DZ1353,1,Rules!$H$12),""))</f>
        <v/>
      </c>
      <c r="I1354">
        <f>IF(A1354="","",IF(AND(N(H1354)&gt;0,IFERROR(INDEX(Crawl!$A1353:$DZ1353,1,Rules!$H$11),"")&amp;""&lt;&gt;""),IFERROR(INDEX(Crawl!$A1353:$DZ1353,1,Rules!$H$11),"")&amp;"",IF(AND(ISNUMBER(J1354),N(J1354)&gt;=Rules!$B$12,IFERROR(INDEX(Crawl!$A1353:$DZ1353,1,Rules!$H$13),"")&amp;""&lt;&gt;""),IFERROR(INDEX(Crawl!$A1353:$DZ1353,1,Rules!$H$13),"")&amp;"","")))</f>
        <v/>
      </c>
      <c r="J1354" s="19">
        <f>IF(A1354="","",IF(IFERROR(INDEX(Crawl!$A1353:$DZ1353,1,Rules!$H$14),"")&amp;""="","",IFERROR(INDEX(Crawl!$A1353:$DZ1353,1,Rules!$H$14),"")))</f>
        <v/>
      </c>
      <c r="K1354">
        <f>IF(A1354="","",IFERROR(SUMIFS('GSC current'!$J$2:$J$2001,'GSC current'!$I$2:$I$2001,B1354),0))</f>
        <v/>
      </c>
      <c r="L1354">
        <f>IF(A1354="","",IFERROR(SUMIFS('GSC current'!$K$2:$K$2001,'GSC current'!$I$2:$I$2001,B1354),0))</f>
        <v/>
      </c>
      <c r="M1354" s="20">
        <f>IF(A1354="","",IF(N(L1354)&gt;0,K1354/L1354,""))</f>
        <v/>
      </c>
      <c r="N1354" s="21">
        <f>IF(A1354="","",IF(N(L1354)&gt;0,SUMIFS('GSC current'!$L$2:$L$2001,'GSC current'!$I$2:$I$2001,B1354)/L1354,""))</f>
        <v/>
      </c>
      <c r="O1354">
        <f>IF(A1354="","",IFERROR(SUMIFS('GSC previous'!$J$2:$J$2001,'GSC previous'!$I$2:$I$2001,B1354),0))</f>
        <v/>
      </c>
      <c r="P1354" s="22">
        <f>IF(A1354="","",IF(N(O1354)&gt;0,(K1354-O1354)/O1354,""))</f>
        <v/>
      </c>
      <c r="Q1354">
        <f>IF(A1354="","",IFERROR(SUMIFS(GA4!$P$2:$P$2001,GA4!$O$2:$O$2001,B1354),0))</f>
        <v/>
      </c>
      <c r="R1354" s="23">
        <f>IF(A1354="","",IF(N(Q1354)&gt;0,SUMIFS(GA4!$Q$2:$Q$2001,GA4!$O$2:$O$2001,B1354)/Q1354,""))</f>
        <v/>
      </c>
      <c r="S1354">
        <f>IF(A1354="","",IFERROR(SUMIFS(GA4!$R$2:$R$2001,GA4!$O$2:$O$2001,B1354),0))</f>
        <v/>
      </c>
      <c r="T1354">
        <f>IF(A1354="","",IF(AND(ISNUMBER(F1354),LEFT(C1354&amp;"",1)="2"),IF(F1354&lt;Rules!$B$9,"Yes","No"),"No"))</f>
        <v/>
      </c>
      <c r="U1354">
        <f>IF(A1354="","",IF(AND(N(O1354)&gt;=Rules!$B$8,ISNUMBER(P1354)),IF(P1354&lt;=-Rules!$B$7,"Yes","No"),"No"))</f>
        <v/>
      </c>
      <c r="V1354">
        <f>IF(A1354="","",IF(AND(N(L1354)&gt;=Rules!$B$6,ISNUMBER(N1354)),IF(AND(N1354&gt;=Rules!$B$10,N1354&lt;=Rules!$B$11),"Yes","No"),"No"))</f>
        <v/>
      </c>
      <c r="W1354">
        <f>IF(A1354="","",IF(I1354&lt;&gt;"","Yes","No"))</f>
        <v/>
      </c>
      <c r="X1354">
        <f>IF(I1354="","",IF(SUMIFS($K$3:$K$2002,$A$3:$A$2002,SUBSTITUTE(SUBSTITUTE(I1354,"?","~?"),"*","~*"))&gt;N(K1354),"Yes","No"))</f>
        <v/>
      </c>
      <c r="Y1354">
        <f>IF(A1354="","",IF(N(S1354)&gt;0,"Yes","No"))</f>
        <v/>
      </c>
      <c r="Z1354">
        <f>IF(A1354="","",IF(AND(N(K1354)&lt;Rules!$B$5,N(L1354)&lt;Rules!$B$6,N(Q1354)&lt;Rules!$B$13,Y1354="No"),"Yes","No"))</f>
        <v/>
      </c>
      <c r="AA1354">
        <f>IF(A1354="","",IF(LEFT(C1354&amp;"",1)="3","Redirect",IF(OR(LEFT(C1354&amp;"",1)="4",LEFT(C1354&amp;"",1)="5"),IF(OR(N(K1354)&gt;0,N(AC1354)&gt;=Rules!$B$14),"Redirect","Prune"),IF(D1354="Non-Indexable","Keep",IF(AND(W1354="Yes",X1354="Yes",Y1354="No"),"Merge",IF(OR(U1354="Yes",V1354="Yes",AND(T1354="Yes",N(L1354)&gt;=Rules!$B$6)),"Update",IF(Z1354="Yes",IF(N(AC1354)&gt;=Rules!$B$14,"Redirect","Prune"),"Keep")))))))</f>
        <v/>
      </c>
      <c r="AB1354">
        <f>IF(A1354="","",IF(LEFT(C1354&amp;"",1)="3","Already redirects ("&amp;C1354&amp;"). Update internal links to point at the final URL.",IF(OR(LEFT(C1354&amp;"",1)="4",LEFT(C1354&amp;"",1)="5"),IF(AA1354="Redirect","Returns "&amp;C1354&amp;" but still has "&amp;N(K1354)&amp;" clicks and "&amp;N(AC1354)&amp;" referring domains. 301 it to the closest live page.","Returns "&amp;C1354&amp;" with no clicks or links. Remove internal links and let it 404 or 410."),IF(D1354="Non-Indexable","Non-indexable ("&amp;E1354&amp;"). Keep if that is intentional; otherwise fix the canonical or noindex.",IF(AA1354="Merge","Overlaps with "&amp;I1354&amp;IF(N(J1354)&gt;0," (similarity "&amp;TEXT(J1354,"0.00")&amp;")","")&amp;", which gets more clicks. Merge the useful parts into it and 301 this URL.",IF(AA1354="Update",MID(IF(U1354="Yes","; Clicks down "&amp;TEXT(-P1354,"0%")&amp;" on the previous period","")&amp;IF(V1354="Yes","; Average position "&amp;TEXT(N1354,"0.0")&amp;" on "&amp;TEXT(L1354,"#,##0")&amp;" impressions (striking distance)","")&amp;IF(AND(T1354="Yes",N(L1354)&gt;=Rules!$B$6),"; Thin ("&amp;F1354&amp;" words) but has search demand",""),3,400),IF(AA1354="Prune","Low value: "&amp;N(K1354)&amp;" clicks, "&amp;N(L1354)&amp;" impressions, "&amp;N(Q1354)&amp;" sessions, no key events. Remove or noindex it and update internal links.",IF(AA1354="Redirect","Low value but "&amp;N(AC1354)&amp;" referring domains. 301 it to the closest relevant page to keep those links.",IF(AND(Z1354="No",Y1354="Yes",N(K1354)&lt;Rules!$B$5),"Low search traffic but it converts (key events: "&amp;S1354&amp;"). Keep it and link to it.",IF(W1354="Yes","Stronger than the page it overlaps ("&amp;I1354&amp;"). Keep; merge that page into this one.","Healthy: "&amp;N(K1354)&amp;" clicks"&amp;IF(ISNUMBER(N1354),", average position "&amp;TEXT(N1354,"0.0"),"")&amp;". Keep and monitor."))))))))))</f>
        <v/>
      </c>
      <c r="AE1354">
        <f>IF(A1354="","",IF(AD1354&lt;&gt;"",AD1354,AA1354))</f>
        <v/>
      </c>
    </row>
    <row r="1355">
      <c r="A1355">
        <f>IF(Crawl!A1354="","",Crawl!A1354)</f>
        <v/>
      </c>
      <c r="B1355">
        <f>IF(A1355="","",Crawl!EC1354)</f>
        <v/>
      </c>
      <c r="C1355">
        <f>IF(A1355="","",IFERROR(INDEX(Crawl!$A1354:$DZ1354,1,Rules!$H$6),""))</f>
        <v/>
      </c>
      <c r="D1355">
        <f>IF(A1355="","",IFERROR(INDEX(Crawl!$A1354:$DZ1354,1,Rules!$H$7),"")&amp;"")</f>
        <v/>
      </c>
      <c r="E1355">
        <f>IF(A1355="","",IFERROR(INDEX(Crawl!$A1354:$DZ1354,1,Rules!$H$8),"")&amp;"")</f>
        <v/>
      </c>
      <c r="F1355">
        <f>IF(A1355="","",IFERROR(INDEX(Crawl!$A1354:$DZ1354,1,Rules!$H$9),""))</f>
        <v/>
      </c>
      <c r="G1355">
        <f>IF(A1355="","",IFERROR(INDEX(Crawl!$A1354:$DZ1354,1,Rules!$H$10),""))</f>
        <v/>
      </c>
      <c r="H1355">
        <f>IF(A1355="","",IFERROR(INDEX(Crawl!$A1354:$DZ1354,1,Rules!$H$12),""))</f>
        <v/>
      </c>
      <c r="I1355">
        <f>IF(A1355="","",IF(AND(N(H1355)&gt;0,IFERROR(INDEX(Crawl!$A1354:$DZ1354,1,Rules!$H$11),"")&amp;""&lt;&gt;""),IFERROR(INDEX(Crawl!$A1354:$DZ1354,1,Rules!$H$11),"")&amp;"",IF(AND(ISNUMBER(J1355),N(J1355)&gt;=Rules!$B$12,IFERROR(INDEX(Crawl!$A1354:$DZ1354,1,Rules!$H$13),"")&amp;""&lt;&gt;""),IFERROR(INDEX(Crawl!$A1354:$DZ1354,1,Rules!$H$13),"")&amp;"","")))</f>
        <v/>
      </c>
      <c r="J1355" s="19">
        <f>IF(A1355="","",IF(IFERROR(INDEX(Crawl!$A1354:$DZ1354,1,Rules!$H$14),"")&amp;""="","",IFERROR(INDEX(Crawl!$A1354:$DZ1354,1,Rules!$H$14),"")))</f>
        <v/>
      </c>
      <c r="K1355">
        <f>IF(A1355="","",IFERROR(SUMIFS('GSC current'!$J$2:$J$2001,'GSC current'!$I$2:$I$2001,B1355),0))</f>
        <v/>
      </c>
      <c r="L1355">
        <f>IF(A1355="","",IFERROR(SUMIFS('GSC current'!$K$2:$K$2001,'GSC current'!$I$2:$I$2001,B1355),0))</f>
        <v/>
      </c>
      <c r="M1355" s="20">
        <f>IF(A1355="","",IF(N(L1355)&gt;0,K1355/L1355,""))</f>
        <v/>
      </c>
      <c r="N1355" s="21">
        <f>IF(A1355="","",IF(N(L1355)&gt;0,SUMIFS('GSC current'!$L$2:$L$2001,'GSC current'!$I$2:$I$2001,B1355)/L1355,""))</f>
        <v/>
      </c>
      <c r="O1355">
        <f>IF(A1355="","",IFERROR(SUMIFS('GSC previous'!$J$2:$J$2001,'GSC previous'!$I$2:$I$2001,B1355),0))</f>
        <v/>
      </c>
      <c r="P1355" s="22">
        <f>IF(A1355="","",IF(N(O1355)&gt;0,(K1355-O1355)/O1355,""))</f>
        <v/>
      </c>
      <c r="Q1355">
        <f>IF(A1355="","",IFERROR(SUMIFS(GA4!$P$2:$P$2001,GA4!$O$2:$O$2001,B1355),0))</f>
        <v/>
      </c>
      <c r="R1355" s="23">
        <f>IF(A1355="","",IF(N(Q1355)&gt;0,SUMIFS(GA4!$Q$2:$Q$2001,GA4!$O$2:$O$2001,B1355)/Q1355,""))</f>
        <v/>
      </c>
      <c r="S1355">
        <f>IF(A1355="","",IFERROR(SUMIFS(GA4!$R$2:$R$2001,GA4!$O$2:$O$2001,B1355),0))</f>
        <v/>
      </c>
      <c r="T1355">
        <f>IF(A1355="","",IF(AND(ISNUMBER(F1355),LEFT(C1355&amp;"",1)="2"),IF(F1355&lt;Rules!$B$9,"Yes","No"),"No"))</f>
        <v/>
      </c>
      <c r="U1355">
        <f>IF(A1355="","",IF(AND(N(O1355)&gt;=Rules!$B$8,ISNUMBER(P1355)),IF(P1355&lt;=-Rules!$B$7,"Yes","No"),"No"))</f>
        <v/>
      </c>
      <c r="V1355">
        <f>IF(A1355="","",IF(AND(N(L1355)&gt;=Rules!$B$6,ISNUMBER(N1355)),IF(AND(N1355&gt;=Rules!$B$10,N1355&lt;=Rules!$B$11),"Yes","No"),"No"))</f>
        <v/>
      </c>
      <c r="W1355">
        <f>IF(A1355="","",IF(I1355&lt;&gt;"","Yes","No"))</f>
        <v/>
      </c>
      <c r="X1355">
        <f>IF(I1355="","",IF(SUMIFS($K$3:$K$2002,$A$3:$A$2002,SUBSTITUTE(SUBSTITUTE(I1355,"?","~?"),"*","~*"))&gt;N(K1355),"Yes","No"))</f>
        <v/>
      </c>
      <c r="Y1355">
        <f>IF(A1355="","",IF(N(S1355)&gt;0,"Yes","No"))</f>
        <v/>
      </c>
      <c r="Z1355">
        <f>IF(A1355="","",IF(AND(N(K1355)&lt;Rules!$B$5,N(L1355)&lt;Rules!$B$6,N(Q1355)&lt;Rules!$B$13,Y1355="No"),"Yes","No"))</f>
        <v/>
      </c>
      <c r="AA1355">
        <f>IF(A1355="","",IF(LEFT(C1355&amp;"",1)="3","Redirect",IF(OR(LEFT(C1355&amp;"",1)="4",LEFT(C1355&amp;"",1)="5"),IF(OR(N(K1355)&gt;0,N(AC1355)&gt;=Rules!$B$14),"Redirect","Prune"),IF(D1355="Non-Indexable","Keep",IF(AND(W1355="Yes",X1355="Yes",Y1355="No"),"Merge",IF(OR(U1355="Yes",V1355="Yes",AND(T1355="Yes",N(L1355)&gt;=Rules!$B$6)),"Update",IF(Z1355="Yes",IF(N(AC1355)&gt;=Rules!$B$14,"Redirect","Prune"),"Keep")))))))</f>
        <v/>
      </c>
      <c r="AB1355">
        <f>IF(A1355="","",IF(LEFT(C1355&amp;"",1)="3","Already redirects ("&amp;C1355&amp;"). Update internal links to point at the final URL.",IF(OR(LEFT(C1355&amp;"",1)="4",LEFT(C1355&amp;"",1)="5"),IF(AA1355="Redirect","Returns "&amp;C1355&amp;" but still has "&amp;N(K1355)&amp;" clicks and "&amp;N(AC1355)&amp;" referring domains. 301 it to the closest live page.","Returns "&amp;C1355&amp;" with no clicks or links. Remove internal links and let it 404 or 410."),IF(D1355="Non-Indexable","Non-indexable ("&amp;E1355&amp;"). Keep if that is intentional; otherwise fix the canonical or noindex.",IF(AA1355="Merge","Overlaps with "&amp;I1355&amp;IF(N(J1355)&gt;0," (similarity "&amp;TEXT(J1355,"0.00")&amp;")","")&amp;", which gets more clicks. Merge the useful parts into it and 301 this URL.",IF(AA1355="Update",MID(IF(U1355="Yes","; Clicks down "&amp;TEXT(-P1355,"0%")&amp;" on the previous period","")&amp;IF(V1355="Yes","; Average position "&amp;TEXT(N1355,"0.0")&amp;" on "&amp;TEXT(L1355,"#,##0")&amp;" impressions (striking distance)","")&amp;IF(AND(T1355="Yes",N(L1355)&gt;=Rules!$B$6),"; Thin ("&amp;F1355&amp;" words) but has search demand",""),3,400),IF(AA1355="Prune","Low value: "&amp;N(K1355)&amp;" clicks, "&amp;N(L1355)&amp;" impressions, "&amp;N(Q1355)&amp;" sessions, no key events. Remove or noindex it and update internal links.",IF(AA1355="Redirect","Low value but "&amp;N(AC1355)&amp;" referring domains. 301 it to the closest relevant page to keep those links.",IF(AND(Z1355="No",Y1355="Yes",N(K1355)&lt;Rules!$B$5),"Low search traffic but it converts (key events: "&amp;S1355&amp;"). Keep it and link to it.",IF(W1355="Yes","Stronger than the page it overlaps ("&amp;I1355&amp;"). Keep; merge that page into this one.","Healthy: "&amp;N(K1355)&amp;" clicks"&amp;IF(ISNUMBER(N1355),", average position "&amp;TEXT(N1355,"0.0"),"")&amp;". Keep and monitor."))))))))))</f>
        <v/>
      </c>
      <c r="AE1355">
        <f>IF(A1355="","",IF(AD1355&lt;&gt;"",AD1355,AA1355))</f>
        <v/>
      </c>
    </row>
    <row r="1356">
      <c r="A1356">
        <f>IF(Crawl!A1355="","",Crawl!A1355)</f>
        <v/>
      </c>
      <c r="B1356">
        <f>IF(A1356="","",Crawl!EC1355)</f>
        <v/>
      </c>
      <c r="C1356">
        <f>IF(A1356="","",IFERROR(INDEX(Crawl!$A1355:$DZ1355,1,Rules!$H$6),""))</f>
        <v/>
      </c>
      <c r="D1356">
        <f>IF(A1356="","",IFERROR(INDEX(Crawl!$A1355:$DZ1355,1,Rules!$H$7),"")&amp;"")</f>
        <v/>
      </c>
      <c r="E1356">
        <f>IF(A1356="","",IFERROR(INDEX(Crawl!$A1355:$DZ1355,1,Rules!$H$8),"")&amp;"")</f>
        <v/>
      </c>
      <c r="F1356">
        <f>IF(A1356="","",IFERROR(INDEX(Crawl!$A1355:$DZ1355,1,Rules!$H$9),""))</f>
        <v/>
      </c>
      <c r="G1356">
        <f>IF(A1356="","",IFERROR(INDEX(Crawl!$A1355:$DZ1355,1,Rules!$H$10),""))</f>
        <v/>
      </c>
      <c r="H1356">
        <f>IF(A1356="","",IFERROR(INDEX(Crawl!$A1355:$DZ1355,1,Rules!$H$12),""))</f>
        <v/>
      </c>
      <c r="I1356">
        <f>IF(A1356="","",IF(AND(N(H1356)&gt;0,IFERROR(INDEX(Crawl!$A1355:$DZ1355,1,Rules!$H$11),"")&amp;""&lt;&gt;""),IFERROR(INDEX(Crawl!$A1355:$DZ1355,1,Rules!$H$11),"")&amp;"",IF(AND(ISNUMBER(J1356),N(J1356)&gt;=Rules!$B$12,IFERROR(INDEX(Crawl!$A1355:$DZ1355,1,Rules!$H$13),"")&amp;""&lt;&gt;""),IFERROR(INDEX(Crawl!$A1355:$DZ1355,1,Rules!$H$13),"")&amp;"","")))</f>
        <v/>
      </c>
      <c r="J1356" s="19">
        <f>IF(A1356="","",IF(IFERROR(INDEX(Crawl!$A1355:$DZ1355,1,Rules!$H$14),"")&amp;""="","",IFERROR(INDEX(Crawl!$A1355:$DZ1355,1,Rules!$H$14),"")))</f>
        <v/>
      </c>
      <c r="K1356">
        <f>IF(A1356="","",IFERROR(SUMIFS('GSC current'!$J$2:$J$2001,'GSC current'!$I$2:$I$2001,B1356),0))</f>
        <v/>
      </c>
      <c r="L1356">
        <f>IF(A1356="","",IFERROR(SUMIFS('GSC current'!$K$2:$K$2001,'GSC current'!$I$2:$I$2001,B1356),0))</f>
        <v/>
      </c>
      <c r="M1356" s="20">
        <f>IF(A1356="","",IF(N(L1356)&gt;0,K1356/L1356,""))</f>
        <v/>
      </c>
      <c r="N1356" s="21">
        <f>IF(A1356="","",IF(N(L1356)&gt;0,SUMIFS('GSC current'!$L$2:$L$2001,'GSC current'!$I$2:$I$2001,B1356)/L1356,""))</f>
        <v/>
      </c>
      <c r="O1356">
        <f>IF(A1356="","",IFERROR(SUMIFS('GSC previous'!$J$2:$J$2001,'GSC previous'!$I$2:$I$2001,B1356),0))</f>
        <v/>
      </c>
      <c r="P1356" s="22">
        <f>IF(A1356="","",IF(N(O1356)&gt;0,(K1356-O1356)/O1356,""))</f>
        <v/>
      </c>
      <c r="Q1356">
        <f>IF(A1356="","",IFERROR(SUMIFS(GA4!$P$2:$P$2001,GA4!$O$2:$O$2001,B1356),0))</f>
        <v/>
      </c>
      <c r="R1356" s="23">
        <f>IF(A1356="","",IF(N(Q1356)&gt;0,SUMIFS(GA4!$Q$2:$Q$2001,GA4!$O$2:$O$2001,B1356)/Q1356,""))</f>
        <v/>
      </c>
      <c r="S1356">
        <f>IF(A1356="","",IFERROR(SUMIFS(GA4!$R$2:$R$2001,GA4!$O$2:$O$2001,B1356),0))</f>
        <v/>
      </c>
      <c r="T1356">
        <f>IF(A1356="","",IF(AND(ISNUMBER(F1356),LEFT(C1356&amp;"",1)="2"),IF(F1356&lt;Rules!$B$9,"Yes","No"),"No"))</f>
        <v/>
      </c>
      <c r="U1356">
        <f>IF(A1356="","",IF(AND(N(O1356)&gt;=Rules!$B$8,ISNUMBER(P1356)),IF(P1356&lt;=-Rules!$B$7,"Yes","No"),"No"))</f>
        <v/>
      </c>
      <c r="V1356">
        <f>IF(A1356="","",IF(AND(N(L1356)&gt;=Rules!$B$6,ISNUMBER(N1356)),IF(AND(N1356&gt;=Rules!$B$10,N1356&lt;=Rules!$B$11),"Yes","No"),"No"))</f>
        <v/>
      </c>
      <c r="W1356">
        <f>IF(A1356="","",IF(I1356&lt;&gt;"","Yes","No"))</f>
        <v/>
      </c>
      <c r="X1356">
        <f>IF(I1356="","",IF(SUMIFS($K$3:$K$2002,$A$3:$A$2002,SUBSTITUTE(SUBSTITUTE(I1356,"?","~?"),"*","~*"))&gt;N(K1356),"Yes","No"))</f>
        <v/>
      </c>
      <c r="Y1356">
        <f>IF(A1356="","",IF(N(S1356)&gt;0,"Yes","No"))</f>
        <v/>
      </c>
      <c r="Z1356">
        <f>IF(A1356="","",IF(AND(N(K1356)&lt;Rules!$B$5,N(L1356)&lt;Rules!$B$6,N(Q1356)&lt;Rules!$B$13,Y1356="No"),"Yes","No"))</f>
        <v/>
      </c>
      <c r="AA1356">
        <f>IF(A1356="","",IF(LEFT(C1356&amp;"",1)="3","Redirect",IF(OR(LEFT(C1356&amp;"",1)="4",LEFT(C1356&amp;"",1)="5"),IF(OR(N(K1356)&gt;0,N(AC1356)&gt;=Rules!$B$14),"Redirect","Prune"),IF(D1356="Non-Indexable","Keep",IF(AND(W1356="Yes",X1356="Yes",Y1356="No"),"Merge",IF(OR(U1356="Yes",V1356="Yes",AND(T1356="Yes",N(L1356)&gt;=Rules!$B$6)),"Update",IF(Z1356="Yes",IF(N(AC1356)&gt;=Rules!$B$14,"Redirect","Prune"),"Keep")))))))</f>
        <v/>
      </c>
      <c r="AB1356">
        <f>IF(A1356="","",IF(LEFT(C1356&amp;"",1)="3","Already redirects ("&amp;C1356&amp;"). Update internal links to point at the final URL.",IF(OR(LEFT(C1356&amp;"",1)="4",LEFT(C1356&amp;"",1)="5"),IF(AA1356="Redirect","Returns "&amp;C1356&amp;" but still has "&amp;N(K1356)&amp;" clicks and "&amp;N(AC1356)&amp;" referring domains. 301 it to the closest live page.","Returns "&amp;C1356&amp;" with no clicks or links. Remove internal links and let it 404 or 410."),IF(D1356="Non-Indexable","Non-indexable ("&amp;E1356&amp;"). Keep if that is intentional; otherwise fix the canonical or noindex.",IF(AA1356="Merge","Overlaps with "&amp;I1356&amp;IF(N(J1356)&gt;0," (similarity "&amp;TEXT(J1356,"0.00")&amp;")","")&amp;", which gets more clicks. Merge the useful parts into it and 301 this URL.",IF(AA1356="Update",MID(IF(U1356="Yes","; Clicks down "&amp;TEXT(-P1356,"0%")&amp;" on the previous period","")&amp;IF(V1356="Yes","; Average position "&amp;TEXT(N1356,"0.0")&amp;" on "&amp;TEXT(L1356,"#,##0")&amp;" impressions (striking distance)","")&amp;IF(AND(T1356="Yes",N(L1356)&gt;=Rules!$B$6),"; Thin ("&amp;F1356&amp;" words) but has search demand",""),3,400),IF(AA1356="Prune","Low value: "&amp;N(K1356)&amp;" clicks, "&amp;N(L1356)&amp;" impressions, "&amp;N(Q1356)&amp;" sessions, no key events. Remove or noindex it and update internal links.",IF(AA1356="Redirect","Low value but "&amp;N(AC1356)&amp;" referring domains. 301 it to the closest relevant page to keep those links.",IF(AND(Z1356="No",Y1356="Yes",N(K1356)&lt;Rules!$B$5),"Low search traffic but it converts (key events: "&amp;S1356&amp;"). Keep it and link to it.",IF(W1356="Yes","Stronger than the page it overlaps ("&amp;I1356&amp;"). Keep; merge that page into this one.","Healthy: "&amp;N(K1356)&amp;" clicks"&amp;IF(ISNUMBER(N1356),", average position "&amp;TEXT(N1356,"0.0"),"")&amp;". Keep and monitor."))))))))))</f>
        <v/>
      </c>
      <c r="AE1356">
        <f>IF(A1356="","",IF(AD1356&lt;&gt;"",AD1356,AA1356))</f>
        <v/>
      </c>
    </row>
    <row r="1357">
      <c r="A1357">
        <f>IF(Crawl!A1356="","",Crawl!A1356)</f>
        <v/>
      </c>
      <c r="B1357">
        <f>IF(A1357="","",Crawl!EC1356)</f>
        <v/>
      </c>
      <c r="C1357">
        <f>IF(A1357="","",IFERROR(INDEX(Crawl!$A1356:$DZ1356,1,Rules!$H$6),""))</f>
        <v/>
      </c>
      <c r="D1357">
        <f>IF(A1357="","",IFERROR(INDEX(Crawl!$A1356:$DZ1356,1,Rules!$H$7),"")&amp;"")</f>
        <v/>
      </c>
      <c r="E1357">
        <f>IF(A1357="","",IFERROR(INDEX(Crawl!$A1356:$DZ1356,1,Rules!$H$8),"")&amp;"")</f>
        <v/>
      </c>
      <c r="F1357">
        <f>IF(A1357="","",IFERROR(INDEX(Crawl!$A1356:$DZ1356,1,Rules!$H$9),""))</f>
        <v/>
      </c>
      <c r="G1357">
        <f>IF(A1357="","",IFERROR(INDEX(Crawl!$A1356:$DZ1356,1,Rules!$H$10),""))</f>
        <v/>
      </c>
      <c r="H1357">
        <f>IF(A1357="","",IFERROR(INDEX(Crawl!$A1356:$DZ1356,1,Rules!$H$12),""))</f>
        <v/>
      </c>
      <c r="I1357">
        <f>IF(A1357="","",IF(AND(N(H1357)&gt;0,IFERROR(INDEX(Crawl!$A1356:$DZ1356,1,Rules!$H$11),"")&amp;""&lt;&gt;""),IFERROR(INDEX(Crawl!$A1356:$DZ1356,1,Rules!$H$11),"")&amp;"",IF(AND(ISNUMBER(J1357),N(J1357)&gt;=Rules!$B$12,IFERROR(INDEX(Crawl!$A1356:$DZ1356,1,Rules!$H$13),"")&amp;""&lt;&gt;""),IFERROR(INDEX(Crawl!$A1356:$DZ1356,1,Rules!$H$13),"")&amp;"","")))</f>
        <v/>
      </c>
      <c r="J1357" s="19">
        <f>IF(A1357="","",IF(IFERROR(INDEX(Crawl!$A1356:$DZ1356,1,Rules!$H$14),"")&amp;""="","",IFERROR(INDEX(Crawl!$A1356:$DZ1356,1,Rules!$H$14),"")))</f>
        <v/>
      </c>
      <c r="K1357">
        <f>IF(A1357="","",IFERROR(SUMIFS('GSC current'!$J$2:$J$2001,'GSC current'!$I$2:$I$2001,B1357),0))</f>
        <v/>
      </c>
      <c r="L1357">
        <f>IF(A1357="","",IFERROR(SUMIFS('GSC current'!$K$2:$K$2001,'GSC current'!$I$2:$I$2001,B1357),0))</f>
        <v/>
      </c>
      <c r="M1357" s="20">
        <f>IF(A1357="","",IF(N(L1357)&gt;0,K1357/L1357,""))</f>
        <v/>
      </c>
      <c r="N1357" s="21">
        <f>IF(A1357="","",IF(N(L1357)&gt;0,SUMIFS('GSC current'!$L$2:$L$2001,'GSC current'!$I$2:$I$2001,B1357)/L1357,""))</f>
        <v/>
      </c>
      <c r="O1357">
        <f>IF(A1357="","",IFERROR(SUMIFS('GSC previous'!$J$2:$J$2001,'GSC previous'!$I$2:$I$2001,B1357),0))</f>
        <v/>
      </c>
      <c r="P1357" s="22">
        <f>IF(A1357="","",IF(N(O1357)&gt;0,(K1357-O1357)/O1357,""))</f>
        <v/>
      </c>
      <c r="Q1357">
        <f>IF(A1357="","",IFERROR(SUMIFS(GA4!$P$2:$P$2001,GA4!$O$2:$O$2001,B1357),0))</f>
        <v/>
      </c>
      <c r="R1357" s="23">
        <f>IF(A1357="","",IF(N(Q1357)&gt;0,SUMIFS(GA4!$Q$2:$Q$2001,GA4!$O$2:$O$2001,B1357)/Q1357,""))</f>
        <v/>
      </c>
      <c r="S1357">
        <f>IF(A1357="","",IFERROR(SUMIFS(GA4!$R$2:$R$2001,GA4!$O$2:$O$2001,B1357),0))</f>
        <v/>
      </c>
      <c r="T1357">
        <f>IF(A1357="","",IF(AND(ISNUMBER(F1357),LEFT(C1357&amp;"",1)="2"),IF(F1357&lt;Rules!$B$9,"Yes","No"),"No"))</f>
        <v/>
      </c>
      <c r="U1357">
        <f>IF(A1357="","",IF(AND(N(O1357)&gt;=Rules!$B$8,ISNUMBER(P1357)),IF(P1357&lt;=-Rules!$B$7,"Yes","No"),"No"))</f>
        <v/>
      </c>
      <c r="V1357">
        <f>IF(A1357="","",IF(AND(N(L1357)&gt;=Rules!$B$6,ISNUMBER(N1357)),IF(AND(N1357&gt;=Rules!$B$10,N1357&lt;=Rules!$B$11),"Yes","No"),"No"))</f>
        <v/>
      </c>
      <c r="W1357">
        <f>IF(A1357="","",IF(I1357&lt;&gt;"","Yes","No"))</f>
        <v/>
      </c>
      <c r="X1357">
        <f>IF(I1357="","",IF(SUMIFS($K$3:$K$2002,$A$3:$A$2002,SUBSTITUTE(SUBSTITUTE(I1357,"?","~?"),"*","~*"))&gt;N(K1357),"Yes","No"))</f>
        <v/>
      </c>
      <c r="Y1357">
        <f>IF(A1357="","",IF(N(S1357)&gt;0,"Yes","No"))</f>
        <v/>
      </c>
      <c r="Z1357">
        <f>IF(A1357="","",IF(AND(N(K1357)&lt;Rules!$B$5,N(L1357)&lt;Rules!$B$6,N(Q1357)&lt;Rules!$B$13,Y1357="No"),"Yes","No"))</f>
        <v/>
      </c>
      <c r="AA1357">
        <f>IF(A1357="","",IF(LEFT(C1357&amp;"",1)="3","Redirect",IF(OR(LEFT(C1357&amp;"",1)="4",LEFT(C1357&amp;"",1)="5"),IF(OR(N(K1357)&gt;0,N(AC1357)&gt;=Rules!$B$14),"Redirect","Prune"),IF(D1357="Non-Indexable","Keep",IF(AND(W1357="Yes",X1357="Yes",Y1357="No"),"Merge",IF(OR(U1357="Yes",V1357="Yes",AND(T1357="Yes",N(L1357)&gt;=Rules!$B$6)),"Update",IF(Z1357="Yes",IF(N(AC1357)&gt;=Rules!$B$14,"Redirect","Prune"),"Keep")))))))</f>
        <v/>
      </c>
      <c r="AB1357">
        <f>IF(A1357="","",IF(LEFT(C1357&amp;"",1)="3","Already redirects ("&amp;C1357&amp;"). Update internal links to point at the final URL.",IF(OR(LEFT(C1357&amp;"",1)="4",LEFT(C1357&amp;"",1)="5"),IF(AA1357="Redirect","Returns "&amp;C1357&amp;" but still has "&amp;N(K1357)&amp;" clicks and "&amp;N(AC1357)&amp;" referring domains. 301 it to the closest live page.","Returns "&amp;C1357&amp;" with no clicks or links. Remove internal links and let it 404 or 410."),IF(D1357="Non-Indexable","Non-indexable ("&amp;E1357&amp;"). Keep if that is intentional; otherwise fix the canonical or noindex.",IF(AA1357="Merge","Overlaps with "&amp;I1357&amp;IF(N(J1357)&gt;0," (similarity "&amp;TEXT(J1357,"0.00")&amp;")","")&amp;", which gets more clicks. Merge the useful parts into it and 301 this URL.",IF(AA1357="Update",MID(IF(U1357="Yes","; Clicks down "&amp;TEXT(-P1357,"0%")&amp;" on the previous period","")&amp;IF(V1357="Yes","; Average position "&amp;TEXT(N1357,"0.0")&amp;" on "&amp;TEXT(L1357,"#,##0")&amp;" impressions (striking distance)","")&amp;IF(AND(T1357="Yes",N(L1357)&gt;=Rules!$B$6),"; Thin ("&amp;F1357&amp;" words) but has search demand",""),3,400),IF(AA1357="Prune","Low value: "&amp;N(K1357)&amp;" clicks, "&amp;N(L1357)&amp;" impressions, "&amp;N(Q1357)&amp;" sessions, no key events. Remove or noindex it and update internal links.",IF(AA1357="Redirect","Low value but "&amp;N(AC1357)&amp;" referring domains. 301 it to the closest relevant page to keep those links.",IF(AND(Z1357="No",Y1357="Yes",N(K1357)&lt;Rules!$B$5),"Low search traffic but it converts (key events: "&amp;S1357&amp;"). Keep it and link to it.",IF(W1357="Yes","Stronger than the page it overlaps ("&amp;I1357&amp;"). Keep; merge that page into this one.","Healthy: "&amp;N(K1357)&amp;" clicks"&amp;IF(ISNUMBER(N1357),", average position "&amp;TEXT(N1357,"0.0"),"")&amp;". Keep and monitor."))))))))))</f>
        <v/>
      </c>
      <c r="AE1357">
        <f>IF(A1357="","",IF(AD1357&lt;&gt;"",AD1357,AA1357))</f>
        <v/>
      </c>
    </row>
    <row r="1358">
      <c r="A1358">
        <f>IF(Crawl!A1357="","",Crawl!A1357)</f>
        <v/>
      </c>
      <c r="B1358">
        <f>IF(A1358="","",Crawl!EC1357)</f>
        <v/>
      </c>
      <c r="C1358">
        <f>IF(A1358="","",IFERROR(INDEX(Crawl!$A1357:$DZ1357,1,Rules!$H$6),""))</f>
        <v/>
      </c>
      <c r="D1358">
        <f>IF(A1358="","",IFERROR(INDEX(Crawl!$A1357:$DZ1357,1,Rules!$H$7),"")&amp;"")</f>
        <v/>
      </c>
      <c r="E1358">
        <f>IF(A1358="","",IFERROR(INDEX(Crawl!$A1357:$DZ1357,1,Rules!$H$8),"")&amp;"")</f>
        <v/>
      </c>
      <c r="F1358">
        <f>IF(A1358="","",IFERROR(INDEX(Crawl!$A1357:$DZ1357,1,Rules!$H$9),""))</f>
        <v/>
      </c>
      <c r="G1358">
        <f>IF(A1358="","",IFERROR(INDEX(Crawl!$A1357:$DZ1357,1,Rules!$H$10),""))</f>
        <v/>
      </c>
      <c r="H1358">
        <f>IF(A1358="","",IFERROR(INDEX(Crawl!$A1357:$DZ1357,1,Rules!$H$12),""))</f>
        <v/>
      </c>
      <c r="I1358">
        <f>IF(A1358="","",IF(AND(N(H1358)&gt;0,IFERROR(INDEX(Crawl!$A1357:$DZ1357,1,Rules!$H$11),"")&amp;""&lt;&gt;""),IFERROR(INDEX(Crawl!$A1357:$DZ1357,1,Rules!$H$11),"")&amp;"",IF(AND(ISNUMBER(J1358),N(J1358)&gt;=Rules!$B$12,IFERROR(INDEX(Crawl!$A1357:$DZ1357,1,Rules!$H$13),"")&amp;""&lt;&gt;""),IFERROR(INDEX(Crawl!$A1357:$DZ1357,1,Rules!$H$13),"")&amp;"","")))</f>
        <v/>
      </c>
      <c r="J1358" s="19">
        <f>IF(A1358="","",IF(IFERROR(INDEX(Crawl!$A1357:$DZ1357,1,Rules!$H$14),"")&amp;""="","",IFERROR(INDEX(Crawl!$A1357:$DZ1357,1,Rules!$H$14),"")))</f>
        <v/>
      </c>
      <c r="K1358">
        <f>IF(A1358="","",IFERROR(SUMIFS('GSC current'!$J$2:$J$2001,'GSC current'!$I$2:$I$2001,B1358),0))</f>
        <v/>
      </c>
      <c r="L1358">
        <f>IF(A1358="","",IFERROR(SUMIFS('GSC current'!$K$2:$K$2001,'GSC current'!$I$2:$I$2001,B1358),0))</f>
        <v/>
      </c>
      <c r="M1358" s="20">
        <f>IF(A1358="","",IF(N(L1358)&gt;0,K1358/L1358,""))</f>
        <v/>
      </c>
      <c r="N1358" s="21">
        <f>IF(A1358="","",IF(N(L1358)&gt;0,SUMIFS('GSC current'!$L$2:$L$2001,'GSC current'!$I$2:$I$2001,B1358)/L1358,""))</f>
        <v/>
      </c>
      <c r="O1358">
        <f>IF(A1358="","",IFERROR(SUMIFS('GSC previous'!$J$2:$J$2001,'GSC previous'!$I$2:$I$2001,B1358),0))</f>
        <v/>
      </c>
      <c r="P1358" s="22">
        <f>IF(A1358="","",IF(N(O1358)&gt;0,(K1358-O1358)/O1358,""))</f>
        <v/>
      </c>
      <c r="Q1358">
        <f>IF(A1358="","",IFERROR(SUMIFS(GA4!$P$2:$P$2001,GA4!$O$2:$O$2001,B1358),0))</f>
        <v/>
      </c>
      <c r="R1358" s="23">
        <f>IF(A1358="","",IF(N(Q1358)&gt;0,SUMIFS(GA4!$Q$2:$Q$2001,GA4!$O$2:$O$2001,B1358)/Q1358,""))</f>
        <v/>
      </c>
      <c r="S1358">
        <f>IF(A1358="","",IFERROR(SUMIFS(GA4!$R$2:$R$2001,GA4!$O$2:$O$2001,B1358),0))</f>
        <v/>
      </c>
      <c r="T1358">
        <f>IF(A1358="","",IF(AND(ISNUMBER(F1358),LEFT(C1358&amp;"",1)="2"),IF(F1358&lt;Rules!$B$9,"Yes","No"),"No"))</f>
        <v/>
      </c>
      <c r="U1358">
        <f>IF(A1358="","",IF(AND(N(O1358)&gt;=Rules!$B$8,ISNUMBER(P1358)),IF(P1358&lt;=-Rules!$B$7,"Yes","No"),"No"))</f>
        <v/>
      </c>
      <c r="V1358">
        <f>IF(A1358="","",IF(AND(N(L1358)&gt;=Rules!$B$6,ISNUMBER(N1358)),IF(AND(N1358&gt;=Rules!$B$10,N1358&lt;=Rules!$B$11),"Yes","No"),"No"))</f>
        <v/>
      </c>
      <c r="W1358">
        <f>IF(A1358="","",IF(I1358&lt;&gt;"","Yes","No"))</f>
        <v/>
      </c>
      <c r="X1358">
        <f>IF(I1358="","",IF(SUMIFS($K$3:$K$2002,$A$3:$A$2002,SUBSTITUTE(SUBSTITUTE(I1358,"?","~?"),"*","~*"))&gt;N(K1358),"Yes","No"))</f>
        <v/>
      </c>
      <c r="Y1358">
        <f>IF(A1358="","",IF(N(S1358)&gt;0,"Yes","No"))</f>
        <v/>
      </c>
      <c r="Z1358">
        <f>IF(A1358="","",IF(AND(N(K1358)&lt;Rules!$B$5,N(L1358)&lt;Rules!$B$6,N(Q1358)&lt;Rules!$B$13,Y1358="No"),"Yes","No"))</f>
        <v/>
      </c>
      <c r="AA1358">
        <f>IF(A1358="","",IF(LEFT(C1358&amp;"",1)="3","Redirect",IF(OR(LEFT(C1358&amp;"",1)="4",LEFT(C1358&amp;"",1)="5"),IF(OR(N(K1358)&gt;0,N(AC1358)&gt;=Rules!$B$14),"Redirect","Prune"),IF(D1358="Non-Indexable","Keep",IF(AND(W1358="Yes",X1358="Yes",Y1358="No"),"Merge",IF(OR(U1358="Yes",V1358="Yes",AND(T1358="Yes",N(L1358)&gt;=Rules!$B$6)),"Update",IF(Z1358="Yes",IF(N(AC1358)&gt;=Rules!$B$14,"Redirect","Prune"),"Keep")))))))</f>
        <v/>
      </c>
      <c r="AB1358">
        <f>IF(A1358="","",IF(LEFT(C1358&amp;"",1)="3","Already redirects ("&amp;C1358&amp;"). Update internal links to point at the final URL.",IF(OR(LEFT(C1358&amp;"",1)="4",LEFT(C1358&amp;"",1)="5"),IF(AA1358="Redirect","Returns "&amp;C1358&amp;" but still has "&amp;N(K1358)&amp;" clicks and "&amp;N(AC1358)&amp;" referring domains. 301 it to the closest live page.","Returns "&amp;C1358&amp;" with no clicks or links. Remove internal links and let it 404 or 410."),IF(D1358="Non-Indexable","Non-indexable ("&amp;E1358&amp;"). Keep if that is intentional; otherwise fix the canonical or noindex.",IF(AA1358="Merge","Overlaps with "&amp;I1358&amp;IF(N(J1358)&gt;0," (similarity "&amp;TEXT(J1358,"0.00")&amp;")","")&amp;", which gets more clicks. Merge the useful parts into it and 301 this URL.",IF(AA1358="Update",MID(IF(U1358="Yes","; Clicks down "&amp;TEXT(-P1358,"0%")&amp;" on the previous period","")&amp;IF(V1358="Yes","; Average position "&amp;TEXT(N1358,"0.0")&amp;" on "&amp;TEXT(L1358,"#,##0")&amp;" impressions (striking distance)","")&amp;IF(AND(T1358="Yes",N(L1358)&gt;=Rules!$B$6),"; Thin ("&amp;F1358&amp;" words) but has search demand",""),3,400),IF(AA1358="Prune","Low value: "&amp;N(K1358)&amp;" clicks, "&amp;N(L1358)&amp;" impressions, "&amp;N(Q1358)&amp;" sessions, no key events. Remove or noindex it and update internal links.",IF(AA1358="Redirect","Low value but "&amp;N(AC1358)&amp;" referring domains. 301 it to the closest relevant page to keep those links.",IF(AND(Z1358="No",Y1358="Yes",N(K1358)&lt;Rules!$B$5),"Low search traffic but it converts (key events: "&amp;S1358&amp;"). Keep it and link to it.",IF(W1358="Yes","Stronger than the page it overlaps ("&amp;I1358&amp;"). Keep; merge that page into this one.","Healthy: "&amp;N(K1358)&amp;" clicks"&amp;IF(ISNUMBER(N1358),", average position "&amp;TEXT(N1358,"0.0"),"")&amp;". Keep and monitor."))))))))))</f>
        <v/>
      </c>
      <c r="AE1358">
        <f>IF(A1358="","",IF(AD1358&lt;&gt;"",AD1358,AA1358))</f>
        <v/>
      </c>
    </row>
    <row r="1359">
      <c r="A1359">
        <f>IF(Crawl!A1358="","",Crawl!A1358)</f>
        <v/>
      </c>
      <c r="B1359">
        <f>IF(A1359="","",Crawl!EC1358)</f>
        <v/>
      </c>
      <c r="C1359">
        <f>IF(A1359="","",IFERROR(INDEX(Crawl!$A1358:$DZ1358,1,Rules!$H$6),""))</f>
        <v/>
      </c>
      <c r="D1359">
        <f>IF(A1359="","",IFERROR(INDEX(Crawl!$A1358:$DZ1358,1,Rules!$H$7),"")&amp;"")</f>
        <v/>
      </c>
      <c r="E1359">
        <f>IF(A1359="","",IFERROR(INDEX(Crawl!$A1358:$DZ1358,1,Rules!$H$8),"")&amp;"")</f>
        <v/>
      </c>
      <c r="F1359">
        <f>IF(A1359="","",IFERROR(INDEX(Crawl!$A1358:$DZ1358,1,Rules!$H$9),""))</f>
        <v/>
      </c>
      <c r="G1359">
        <f>IF(A1359="","",IFERROR(INDEX(Crawl!$A1358:$DZ1358,1,Rules!$H$10),""))</f>
        <v/>
      </c>
      <c r="H1359">
        <f>IF(A1359="","",IFERROR(INDEX(Crawl!$A1358:$DZ1358,1,Rules!$H$12),""))</f>
        <v/>
      </c>
      <c r="I1359">
        <f>IF(A1359="","",IF(AND(N(H1359)&gt;0,IFERROR(INDEX(Crawl!$A1358:$DZ1358,1,Rules!$H$11),"")&amp;""&lt;&gt;""),IFERROR(INDEX(Crawl!$A1358:$DZ1358,1,Rules!$H$11),"")&amp;"",IF(AND(ISNUMBER(J1359),N(J1359)&gt;=Rules!$B$12,IFERROR(INDEX(Crawl!$A1358:$DZ1358,1,Rules!$H$13),"")&amp;""&lt;&gt;""),IFERROR(INDEX(Crawl!$A1358:$DZ1358,1,Rules!$H$13),"")&amp;"","")))</f>
        <v/>
      </c>
      <c r="J1359" s="19">
        <f>IF(A1359="","",IF(IFERROR(INDEX(Crawl!$A1358:$DZ1358,1,Rules!$H$14),"")&amp;""="","",IFERROR(INDEX(Crawl!$A1358:$DZ1358,1,Rules!$H$14),"")))</f>
        <v/>
      </c>
      <c r="K1359">
        <f>IF(A1359="","",IFERROR(SUMIFS('GSC current'!$J$2:$J$2001,'GSC current'!$I$2:$I$2001,B1359),0))</f>
        <v/>
      </c>
      <c r="L1359">
        <f>IF(A1359="","",IFERROR(SUMIFS('GSC current'!$K$2:$K$2001,'GSC current'!$I$2:$I$2001,B1359),0))</f>
        <v/>
      </c>
      <c r="M1359" s="20">
        <f>IF(A1359="","",IF(N(L1359)&gt;0,K1359/L1359,""))</f>
        <v/>
      </c>
      <c r="N1359" s="21">
        <f>IF(A1359="","",IF(N(L1359)&gt;0,SUMIFS('GSC current'!$L$2:$L$2001,'GSC current'!$I$2:$I$2001,B1359)/L1359,""))</f>
        <v/>
      </c>
      <c r="O1359">
        <f>IF(A1359="","",IFERROR(SUMIFS('GSC previous'!$J$2:$J$2001,'GSC previous'!$I$2:$I$2001,B1359),0))</f>
        <v/>
      </c>
      <c r="P1359" s="22">
        <f>IF(A1359="","",IF(N(O1359)&gt;0,(K1359-O1359)/O1359,""))</f>
        <v/>
      </c>
      <c r="Q1359">
        <f>IF(A1359="","",IFERROR(SUMIFS(GA4!$P$2:$P$2001,GA4!$O$2:$O$2001,B1359),0))</f>
        <v/>
      </c>
      <c r="R1359" s="23">
        <f>IF(A1359="","",IF(N(Q1359)&gt;0,SUMIFS(GA4!$Q$2:$Q$2001,GA4!$O$2:$O$2001,B1359)/Q1359,""))</f>
        <v/>
      </c>
      <c r="S1359">
        <f>IF(A1359="","",IFERROR(SUMIFS(GA4!$R$2:$R$2001,GA4!$O$2:$O$2001,B1359),0))</f>
        <v/>
      </c>
      <c r="T1359">
        <f>IF(A1359="","",IF(AND(ISNUMBER(F1359),LEFT(C1359&amp;"",1)="2"),IF(F1359&lt;Rules!$B$9,"Yes","No"),"No"))</f>
        <v/>
      </c>
      <c r="U1359">
        <f>IF(A1359="","",IF(AND(N(O1359)&gt;=Rules!$B$8,ISNUMBER(P1359)),IF(P1359&lt;=-Rules!$B$7,"Yes","No"),"No"))</f>
        <v/>
      </c>
      <c r="V1359">
        <f>IF(A1359="","",IF(AND(N(L1359)&gt;=Rules!$B$6,ISNUMBER(N1359)),IF(AND(N1359&gt;=Rules!$B$10,N1359&lt;=Rules!$B$11),"Yes","No"),"No"))</f>
        <v/>
      </c>
      <c r="W1359">
        <f>IF(A1359="","",IF(I1359&lt;&gt;"","Yes","No"))</f>
        <v/>
      </c>
      <c r="X1359">
        <f>IF(I1359="","",IF(SUMIFS($K$3:$K$2002,$A$3:$A$2002,SUBSTITUTE(SUBSTITUTE(I1359,"?","~?"),"*","~*"))&gt;N(K1359),"Yes","No"))</f>
        <v/>
      </c>
      <c r="Y1359">
        <f>IF(A1359="","",IF(N(S1359)&gt;0,"Yes","No"))</f>
        <v/>
      </c>
      <c r="Z1359">
        <f>IF(A1359="","",IF(AND(N(K1359)&lt;Rules!$B$5,N(L1359)&lt;Rules!$B$6,N(Q1359)&lt;Rules!$B$13,Y1359="No"),"Yes","No"))</f>
        <v/>
      </c>
      <c r="AA1359">
        <f>IF(A1359="","",IF(LEFT(C1359&amp;"",1)="3","Redirect",IF(OR(LEFT(C1359&amp;"",1)="4",LEFT(C1359&amp;"",1)="5"),IF(OR(N(K1359)&gt;0,N(AC1359)&gt;=Rules!$B$14),"Redirect","Prune"),IF(D1359="Non-Indexable","Keep",IF(AND(W1359="Yes",X1359="Yes",Y1359="No"),"Merge",IF(OR(U1359="Yes",V1359="Yes",AND(T1359="Yes",N(L1359)&gt;=Rules!$B$6)),"Update",IF(Z1359="Yes",IF(N(AC1359)&gt;=Rules!$B$14,"Redirect","Prune"),"Keep")))))))</f>
        <v/>
      </c>
      <c r="AB1359">
        <f>IF(A1359="","",IF(LEFT(C1359&amp;"",1)="3","Already redirects ("&amp;C1359&amp;"). Update internal links to point at the final URL.",IF(OR(LEFT(C1359&amp;"",1)="4",LEFT(C1359&amp;"",1)="5"),IF(AA1359="Redirect","Returns "&amp;C1359&amp;" but still has "&amp;N(K1359)&amp;" clicks and "&amp;N(AC1359)&amp;" referring domains. 301 it to the closest live page.","Returns "&amp;C1359&amp;" with no clicks or links. Remove internal links and let it 404 or 410."),IF(D1359="Non-Indexable","Non-indexable ("&amp;E1359&amp;"). Keep if that is intentional; otherwise fix the canonical or noindex.",IF(AA1359="Merge","Overlaps with "&amp;I1359&amp;IF(N(J1359)&gt;0," (similarity "&amp;TEXT(J1359,"0.00")&amp;")","")&amp;", which gets more clicks. Merge the useful parts into it and 301 this URL.",IF(AA1359="Update",MID(IF(U1359="Yes","; Clicks down "&amp;TEXT(-P1359,"0%")&amp;" on the previous period","")&amp;IF(V1359="Yes","; Average position "&amp;TEXT(N1359,"0.0")&amp;" on "&amp;TEXT(L1359,"#,##0")&amp;" impressions (striking distance)","")&amp;IF(AND(T1359="Yes",N(L1359)&gt;=Rules!$B$6),"; Thin ("&amp;F1359&amp;" words) but has search demand",""),3,400),IF(AA1359="Prune","Low value: "&amp;N(K1359)&amp;" clicks, "&amp;N(L1359)&amp;" impressions, "&amp;N(Q1359)&amp;" sessions, no key events. Remove or noindex it and update internal links.",IF(AA1359="Redirect","Low value but "&amp;N(AC1359)&amp;" referring domains. 301 it to the closest relevant page to keep those links.",IF(AND(Z1359="No",Y1359="Yes",N(K1359)&lt;Rules!$B$5),"Low search traffic but it converts (key events: "&amp;S1359&amp;"). Keep it and link to it.",IF(W1359="Yes","Stronger than the page it overlaps ("&amp;I1359&amp;"). Keep; merge that page into this one.","Healthy: "&amp;N(K1359)&amp;" clicks"&amp;IF(ISNUMBER(N1359),", average position "&amp;TEXT(N1359,"0.0"),"")&amp;". Keep and monitor."))))))))))</f>
        <v/>
      </c>
      <c r="AE1359">
        <f>IF(A1359="","",IF(AD1359&lt;&gt;"",AD1359,AA1359))</f>
        <v/>
      </c>
    </row>
    <row r="1360">
      <c r="A1360">
        <f>IF(Crawl!A1359="","",Crawl!A1359)</f>
        <v/>
      </c>
      <c r="B1360">
        <f>IF(A1360="","",Crawl!EC1359)</f>
        <v/>
      </c>
      <c r="C1360">
        <f>IF(A1360="","",IFERROR(INDEX(Crawl!$A1359:$DZ1359,1,Rules!$H$6),""))</f>
        <v/>
      </c>
      <c r="D1360">
        <f>IF(A1360="","",IFERROR(INDEX(Crawl!$A1359:$DZ1359,1,Rules!$H$7),"")&amp;"")</f>
        <v/>
      </c>
      <c r="E1360">
        <f>IF(A1360="","",IFERROR(INDEX(Crawl!$A1359:$DZ1359,1,Rules!$H$8),"")&amp;"")</f>
        <v/>
      </c>
      <c r="F1360">
        <f>IF(A1360="","",IFERROR(INDEX(Crawl!$A1359:$DZ1359,1,Rules!$H$9),""))</f>
        <v/>
      </c>
      <c r="G1360">
        <f>IF(A1360="","",IFERROR(INDEX(Crawl!$A1359:$DZ1359,1,Rules!$H$10),""))</f>
        <v/>
      </c>
      <c r="H1360">
        <f>IF(A1360="","",IFERROR(INDEX(Crawl!$A1359:$DZ1359,1,Rules!$H$12),""))</f>
        <v/>
      </c>
      <c r="I1360">
        <f>IF(A1360="","",IF(AND(N(H1360)&gt;0,IFERROR(INDEX(Crawl!$A1359:$DZ1359,1,Rules!$H$11),"")&amp;""&lt;&gt;""),IFERROR(INDEX(Crawl!$A1359:$DZ1359,1,Rules!$H$11),"")&amp;"",IF(AND(ISNUMBER(J1360),N(J1360)&gt;=Rules!$B$12,IFERROR(INDEX(Crawl!$A1359:$DZ1359,1,Rules!$H$13),"")&amp;""&lt;&gt;""),IFERROR(INDEX(Crawl!$A1359:$DZ1359,1,Rules!$H$13),"")&amp;"","")))</f>
        <v/>
      </c>
      <c r="J1360" s="19">
        <f>IF(A1360="","",IF(IFERROR(INDEX(Crawl!$A1359:$DZ1359,1,Rules!$H$14),"")&amp;""="","",IFERROR(INDEX(Crawl!$A1359:$DZ1359,1,Rules!$H$14),"")))</f>
        <v/>
      </c>
      <c r="K1360">
        <f>IF(A1360="","",IFERROR(SUMIFS('GSC current'!$J$2:$J$2001,'GSC current'!$I$2:$I$2001,B1360),0))</f>
        <v/>
      </c>
      <c r="L1360">
        <f>IF(A1360="","",IFERROR(SUMIFS('GSC current'!$K$2:$K$2001,'GSC current'!$I$2:$I$2001,B1360),0))</f>
        <v/>
      </c>
      <c r="M1360" s="20">
        <f>IF(A1360="","",IF(N(L1360)&gt;0,K1360/L1360,""))</f>
        <v/>
      </c>
      <c r="N1360" s="21">
        <f>IF(A1360="","",IF(N(L1360)&gt;0,SUMIFS('GSC current'!$L$2:$L$2001,'GSC current'!$I$2:$I$2001,B1360)/L1360,""))</f>
        <v/>
      </c>
      <c r="O1360">
        <f>IF(A1360="","",IFERROR(SUMIFS('GSC previous'!$J$2:$J$2001,'GSC previous'!$I$2:$I$2001,B1360),0))</f>
        <v/>
      </c>
      <c r="P1360" s="22">
        <f>IF(A1360="","",IF(N(O1360)&gt;0,(K1360-O1360)/O1360,""))</f>
        <v/>
      </c>
      <c r="Q1360">
        <f>IF(A1360="","",IFERROR(SUMIFS(GA4!$P$2:$P$2001,GA4!$O$2:$O$2001,B1360),0))</f>
        <v/>
      </c>
      <c r="R1360" s="23">
        <f>IF(A1360="","",IF(N(Q1360)&gt;0,SUMIFS(GA4!$Q$2:$Q$2001,GA4!$O$2:$O$2001,B1360)/Q1360,""))</f>
        <v/>
      </c>
      <c r="S1360">
        <f>IF(A1360="","",IFERROR(SUMIFS(GA4!$R$2:$R$2001,GA4!$O$2:$O$2001,B1360),0))</f>
        <v/>
      </c>
      <c r="T1360">
        <f>IF(A1360="","",IF(AND(ISNUMBER(F1360),LEFT(C1360&amp;"",1)="2"),IF(F1360&lt;Rules!$B$9,"Yes","No"),"No"))</f>
        <v/>
      </c>
      <c r="U1360">
        <f>IF(A1360="","",IF(AND(N(O1360)&gt;=Rules!$B$8,ISNUMBER(P1360)),IF(P1360&lt;=-Rules!$B$7,"Yes","No"),"No"))</f>
        <v/>
      </c>
      <c r="V1360">
        <f>IF(A1360="","",IF(AND(N(L1360)&gt;=Rules!$B$6,ISNUMBER(N1360)),IF(AND(N1360&gt;=Rules!$B$10,N1360&lt;=Rules!$B$11),"Yes","No"),"No"))</f>
        <v/>
      </c>
      <c r="W1360">
        <f>IF(A1360="","",IF(I1360&lt;&gt;"","Yes","No"))</f>
        <v/>
      </c>
      <c r="X1360">
        <f>IF(I1360="","",IF(SUMIFS($K$3:$K$2002,$A$3:$A$2002,SUBSTITUTE(SUBSTITUTE(I1360,"?","~?"),"*","~*"))&gt;N(K1360),"Yes","No"))</f>
        <v/>
      </c>
      <c r="Y1360">
        <f>IF(A1360="","",IF(N(S1360)&gt;0,"Yes","No"))</f>
        <v/>
      </c>
      <c r="Z1360">
        <f>IF(A1360="","",IF(AND(N(K1360)&lt;Rules!$B$5,N(L1360)&lt;Rules!$B$6,N(Q1360)&lt;Rules!$B$13,Y1360="No"),"Yes","No"))</f>
        <v/>
      </c>
      <c r="AA1360">
        <f>IF(A1360="","",IF(LEFT(C1360&amp;"",1)="3","Redirect",IF(OR(LEFT(C1360&amp;"",1)="4",LEFT(C1360&amp;"",1)="5"),IF(OR(N(K1360)&gt;0,N(AC1360)&gt;=Rules!$B$14),"Redirect","Prune"),IF(D1360="Non-Indexable","Keep",IF(AND(W1360="Yes",X1360="Yes",Y1360="No"),"Merge",IF(OR(U1360="Yes",V1360="Yes",AND(T1360="Yes",N(L1360)&gt;=Rules!$B$6)),"Update",IF(Z1360="Yes",IF(N(AC1360)&gt;=Rules!$B$14,"Redirect","Prune"),"Keep")))))))</f>
        <v/>
      </c>
      <c r="AB1360">
        <f>IF(A1360="","",IF(LEFT(C1360&amp;"",1)="3","Already redirects ("&amp;C1360&amp;"). Update internal links to point at the final URL.",IF(OR(LEFT(C1360&amp;"",1)="4",LEFT(C1360&amp;"",1)="5"),IF(AA1360="Redirect","Returns "&amp;C1360&amp;" but still has "&amp;N(K1360)&amp;" clicks and "&amp;N(AC1360)&amp;" referring domains. 301 it to the closest live page.","Returns "&amp;C1360&amp;" with no clicks or links. Remove internal links and let it 404 or 410."),IF(D1360="Non-Indexable","Non-indexable ("&amp;E1360&amp;"). Keep if that is intentional; otherwise fix the canonical or noindex.",IF(AA1360="Merge","Overlaps with "&amp;I1360&amp;IF(N(J1360)&gt;0," (similarity "&amp;TEXT(J1360,"0.00")&amp;")","")&amp;", which gets more clicks. Merge the useful parts into it and 301 this URL.",IF(AA1360="Update",MID(IF(U1360="Yes","; Clicks down "&amp;TEXT(-P1360,"0%")&amp;" on the previous period","")&amp;IF(V1360="Yes","; Average position "&amp;TEXT(N1360,"0.0")&amp;" on "&amp;TEXT(L1360,"#,##0")&amp;" impressions (striking distance)","")&amp;IF(AND(T1360="Yes",N(L1360)&gt;=Rules!$B$6),"; Thin ("&amp;F1360&amp;" words) but has search demand",""),3,400),IF(AA1360="Prune","Low value: "&amp;N(K1360)&amp;" clicks, "&amp;N(L1360)&amp;" impressions, "&amp;N(Q1360)&amp;" sessions, no key events. Remove or noindex it and update internal links.",IF(AA1360="Redirect","Low value but "&amp;N(AC1360)&amp;" referring domains. 301 it to the closest relevant page to keep those links.",IF(AND(Z1360="No",Y1360="Yes",N(K1360)&lt;Rules!$B$5),"Low search traffic but it converts (key events: "&amp;S1360&amp;"). Keep it and link to it.",IF(W1360="Yes","Stronger than the page it overlaps ("&amp;I1360&amp;"). Keep; merge that page into this one.","Healthy: "&amp;N(K1360)&amp;" clicks"&amp;IF(ISNUMBER(N1360),", average position "&amp;TEXT(N1360,"0.0"),"")&amp;". Keep and monitor."))))))))))</f>
        <v/>
      </c>
      <c r="AE1360">
        <f>IF(A1360="","",IF(AD1360&lt;&gt;"",AD1360,AA1360))</f>
        <v/>
      </c>
    </row>
    <row r="1361">
      <c r="A1361">
        <f>IF(Crawl!A1360="","",Crawl!A1360)</f>
        <v/>
      </c>
      <c r="B1361">
        <f>IF(A1361="","",Crawl!EC1360)</f>
        <v/>
      </c>
      <c r="C1361">
        <f>IF(A1361="","",IFERROR(INDEX(Crawl!$A1360:$DZ1360,1,Rules!$H$6),""))</f>
        <v/>
      </c>
      <c r="D1361">
        <f>IF(A1361="","",IFERROR(INDEX(Crawl!$A1360:$DZ1360,1,Rules!$H$7),"")&amp;"")</f>
        <v/>
      </c>
      <c r="E1361">
        <f>IF(A1361="","",IFERROR(INDEX(Crawl!$A1360:$DZ1360,1,Rules!$H$8),"")&amp;"")</f>
        <v/>
      </c>
      <c r="F1361">
        <f>IF(A1361="","",IFERROR(INDEX(Crawl!$A1360:$DZ1360,1,Rules!$H$9),""))</f>
        <v/>
      </c>
      <c r="G1361">
        <f>IF(A1361="","",IFERROR(INDEX(Crawl!$A1360:$DZ1360,1,Rules!$H$10),""))</f>
        <v/>
      </c>
      <c r="H1361">
        <f>IF(A1361="","",IFERROR(INDEX(Crawl!$A1360:$DZ1360,1,Rules!$H$12),""))</f>
        <v/>
      </c>
      <c r="I1361">
        <f>IF(A1361="","",IF(AND(N(H1361)&gt;0,IFERROR(INDEX(Crawl!$A1360:$DZ1360,1,Rules!$H$11),"")&amp;""&lt;&gt;""),IFERROR(INDEX(Crawl!$A1360:$DZ1360,1,Rules!$H$11),"")&amp;"",IF(AND(ISNUMBER(J1361),N(J1361)&gt;=Rules!$B$12,IFERROR(INDEX(Crawl!$A1360:$DZ1360,1,Rules!$H$13),"")&amp;""&lt;&gt;""),IFERROR(INDEX(Crawl!$A1360:$DZ1360,1,Rules!$H$13),"")&amp;"","")))</f>
        <v/>
      </c>
      <c r="J1361" s="19">
        <f>IF(A1361="","",IF(IFERROR(INDEX(Crawl!$A1360:$DZ1360,1,Rules!$H$14),"")&amp;""="","",IFERROR(INDEX(Crawl!$A1360:$DZ1360,1,Rules!$H$14),"")))</f>
        <v/>
      </c>
      <c r="K1361">
        <f>IF(A1361="","",IFERROR(SUMIFS('GSC current'!$J$2:$J$2001,'GSC current'!$I$2:$I$2001,B1361),0))</f>
        <v/>
      </c>
      <c r="L1361">
        <f>IF(A1361="","",IFERROR(SUMIFS('GSC current'!$K$2:$K$2001,'GSC current'!$I$2:$I$2001,B1361),0))</f>
        <v/>
      </c>
      <c r="M1361" s="20">
        <f>IF(A1361="","",IF(N(L1361)&gt;0,K1361/L1361,""))</f>
        <v/>
      </c>
      <c r="N1361" s="21">
        <f>IF(A1361="","",IF(N(L1361)&gt;0,SUMIFS('GSC current'!$L$2:$L$2001,'GSC current'!$I$2:$I$2001,B1361)/L1361,""))</f>
        <v/>
      </c>
      <c r="O1361">
        <f>IF(A1361="","",IFERROR(SUMIFS('GSC previous'!$J$2:$J$2001,'GSC previous'!$I$2:$I$2001,B1361),0))</f>
        <v/>
      </c>
      <c r="P1361" s="22">
        <f>IF(A1361="","",IF(N(O1361)&gt;0,(K1361-O1361)/O1361,""))</f>
        <v/>
      </c>
      <c r="Q1361">
        <f>IF(A1361="","",IFERROR(SUMIFS(GA4!$P$2:$P$2001,GA4!$O$2:$O$2001,B1361),0))</f>
        <v/>
      </c>
      <c r="R1361" s="23">
        <f>IF(A1361="","",IF(N(Q1361)&gt;0,SUMIFS(GA4!$Q$2:$Q$2001,GA4!$O$2:$O$2001,B1361)/Q1361,""))</f>
        <v/>
      </c>
      <c r="S1361">
        <f>IF(A1361="","",IFERROR(SUMIFS(GA4!$R$2:$R$2001,GA4!$O$2:$O$2001,B1361),0))</f>
        <v/>
      </c>
      <c r="T1361">
        <f>IF(A1361="","",IF(AND(ISNUMBER(F1361),LEFT(C1361&amp;"",1)="2"),IF(F1361&lt;Rules!$B$9,"Yes","No"),"No"))</f>
        <v/>
      </c>
      <c r="U1361">
        <f>IF(A1361="","",IF(AND(N(O1361)&gt;=Rules!$B$8,ISNUMBER(P1361)),IF(P1361&lt;=-Rules!$B$7,"Yes","No"),"No"))</f>
        <v/>
      </c>
      <c r="V1361">
        <f>IF(A1361="","",IF(AND(N(L1361)&gt;=Rules!$B$6,ISNUMBER(N1361)),IF(AND(N1361&gt;=Rules!$B$10,N1361&lt;=Rules!$B$11),"Yes","No"),"No"))</f>
        <v/>
      </c>
      <c r="W1361">
        <f>IF(A1361="","",IF(I1361&lt;&gt;"","Yes","No"))</f>
        <v/>
      </c>
      <c r="X1361">
        <f>IF(I1361="","",IF(SUMIFS($K$3:$K$2002,$A$3:$A$2002,SUBSTITUTE(SUBSTITUTE(I1361,"?","~?"),"*","~*"))&gt;N(K1361),"Yes","No"))</f>
        <v/>
      </c>
      <c r="Y1361">
        <f>IF(A1361="","",IF(N(S1361)&gt;0,"Yes","No"))</f>
        <v/>
      </c>
      <c r="Z1361">
        <f>IF(A1361="","",IF(AND(N(K1361)&lt;Rules!$B$5,N(L1361)&lt;Rules!$B$6,N(Q1361)&lt;Rules!$B$13,Y1361="No"),"Yes","No"))</f>
        <v/>
      </c>
      <c r="AA1361">
        <f>IF(A1361="","",IF(LEFT(C1361&amp;"",1)="3","Redirect",IF(OR(LEFT(C1361&amp;"",1)="4",LEFT(C1361&amp;"",1)="5"),IF(OR(N(K1361)&gt;0,N(AC1361)&gt;=Rules!$B$14),"Redirect","Prune"),IF(D1361="Non-Indexable","Keep",IF(AND(W1361="Yes",X1361="Yes",Y1361="No"),"Merge",IF(OR(U1361="Yes",V1361="Yes",AND(T1361="Yes",N(L1361)&gt;=Rules!$B$6)),"Update",IF(Z1361="Yes",IF(N(AC1361)&gt;=Rules!$B$14,"Redirect","Prune"),"Keep")))))))</f>
        <v/>
      </c>
      <c r="AB1361">
        <f>IF(A1361="","",IF(LEFT(C1361&amp;"",1)="3","Already redirects ("&amp;C1361&amp;"). Update internal links to point at the final URL.",IF(OR(LEFT(C1361&amp;"",1)="4",LEFT(C1361&amp;"",1)="5"),IF(AA1361="Redirect","Returns "&amp;C1361&amp;" but still has "&amp;N(K1361)&amp;" clicks and "&amp;N(AC1361)&amp;" referring domains. 301 it to the closest live page.","Returns "&amp;C1361&amp;" with no clicks or links. Remove internal links and let it 404 or 410."),IF(D1361="Non-Indexable","Non-indexable ("&amp;E1361&amp;"). Keep if that is intentional; otherwise fix the canonical or noindex.",IF(AA1361="Merge","Overlaps with "&amp;I1361&amp;IF(N(J1361)&gt;0," (similarity "&amp;TEXT(J1361,"0.00")&amp;")","")&amp;", which gets more clicks. Merge the useful parts into it and 301 this URL.",IF(AA1361="Update",MID(IF(U1361="Yes","; Clicks down "&amp;TEXT(-P1361,"0%")&amp;" on the previous period","")&amp;IF(V1361="Yes","; Average position "&amp;TEXT(N1361,"0.0")&amp;" on "&amp;TEXT(L1361,"#,##0")&amp;" impressions (striking distance)","")&amp;IF(AND(T1361="Yes",N(L1361)&gt;=Rules!$B$6),"; Thin ("&amp;F1361&amp;" words) but has search demand",""),3,400),IF(AA1361="Prune","Low value: "&amp;N(K1361)&amp;" clicks, "&amp;N(L1361)&amp;" impressions, "&amp;N(Q1361)&amp;" sessions, no key events. Remove or noindex it and update internal links.",IF(AA1361="Redirect","Low value but "&amp;N(AC1361)&amp;" referring domains. 301 it to the closest relevant page to keep those links.",IF(AND(Z1361="No",Y1361="Yes",N(K1361)&lt;Rules!$B$5),"Low search traffic but it converts (key events: "&amp;S1361&amp;"). Keep it and link to it.",IF(W1361="Yes","Stronger than the page it overlaps ("&amp;I1361&amp;"). Keep; merge that page into this one.","Healthy: "&amp;N(K1361)&amp;" clicks"&amp;IF(ISNUMBER(N1361),", average position "&amp;TEXT(N1361,"0.0"),"")&amp;". Keep and monitor."))))))))))</f>
        <v/>
      </c>
      <c r="AE1361">
        <f>IF(A1361="","",IF(AD1361&lt;&gt;"",AD1361,AA1361))</f>
        <v/>
      </c>
    </row>
    <row r="1362">
      <c r="A1362">
        <f>IF(Crawl!A1361="","",Crawl!A1361)</f>
        <v/>
      </c>
      <c r="B1362">
        <f>IF(A1362="","",Crawl!EC1361)</f>
        <v/>
      </c>
      <c r="C1362">
        <f>IF(A1362="","",IFERROR(INDEX(Crawl!$A1361:$DZ1361,1,Rules!$H$6),""))</f>
        <v/>
      </c>
      <c r="D1362">
        <f>IF(A1362="","",IFERROR(INDEX(Crawl!$A1361:$DZ1361,1,Rules!$H$7),"")&amp;"")</f>
        <v/>
      </c>
      <c r="E1362">
        <f>IF(A1362="","",IFERROR(INDEX(Crawl!$A1361:$DZ1361,1,Rules!$H$8),"")&amp;"")</f>
        <v/>
      </c>
      <c r="F1362">
        <f>IF(A1362="","",IFERROR(INDEX(Crawl!$A1361:$DZ1361,1,Rules!$H$9),""))</f>
        <v/>
      </c>
      <c r="G1362">
        <f>IF(A1362="","",IFERROR(INDEX(Crawl!$A1361:$DZ1361,1,Rules!$H$10),""))</f>
        <v/>
      </c>
      <c r="H1362">
        <f>IF(A1362="","",IFERROR(INDEX(Crawl!$A1361:$DZ1361,1,Rules!$H$12),""))</f>
        <v/>
      </c>
      <c r="I1362">
        <f>IF(A1362="","",IF(AND(N(H1362)&gt;0,IFERROR(INDEX(Crawl!$A1361:$DZ1361,1,Rules!$H$11),"")&amp;""&lt;&gt;""),IFERROR(INDEX(Crawl!$A1361:$DZ1361,1,Rules!$H$11),"")&amp;"",IF(AND(ISNUMBER(J1362),N(J1362)&gt;=Rules!$B$12,IFERROR(INDEX(Crawl!$A1361:$DZ1361,1,Rules!$H$13),"")&amp;""&lt;&gt;""),IFERROR(INDEX(Crawl!$A1361:$DZ1361,1,Rules!$H$13),"")&amp;"","")))</f>
        <v/>
      </c>
      <c r="J1362" s="19">
        <f>IF(A1362="","",IF(IFERROR(INDEX(Crawl!$A1361:$DZ1361,1,Rules!$H$14),"")&amp;""="","",IFERROR(INDEX(Crawl!$A1361:$DZ1361,1,Rules!$H$14),"")))</f>
        <v/>
      </c>
      <c r="K1362">
        <f>IF(A1362="","",IFERROR(SUMIFS('GSC current'!$J$2:$J$2001,'GSC current'!$I$2:$I$2001,B1362),0))</f>
        <v/>
      </c>
      <c r="L1362">
        <f>IF(A1362="","",IFERROR(SUMIFS('GSC current'!$K$2:$K$2001,'GSC current'!$I$2:$I$2001,B1362),0))</f>
        <v/>
      </c>
      <c r="M1362" s="20">
        <f>IF(A1362="","",IF(N(L1362)&gt;0,K1362/L1362,""))</f>
        <v/>
      </c>
      <c r="N1362" s="21">
        <f>IF(A1362="","",IF(N(L1362)&gt;0,SUMIFS('GSC current'!$L$2:$L$2001,'GSC current'!$I$2:$I$2001,B1362)/L1362,""))</f>
        <v/>
      </c>
      <c r="O1362">
        <f>IF(A1362="","",IFERROR(SUMIFS('GSC previous'!$J$2:$J$2001,'GSC previous'!$I$2:$I$2001,B1362),0))</f>
        <v/>
      </c>
      <c r="P1362" s="22">
        <f>IF(A1362="","",IF(N(O1362)&gt;0,(K1362-O1362)/O1362,""))</f>
        <v/>
      </c>
      <c r="Q1362">
        <f>IF(A1362="","",IFERROR(SUMIFS(GA4!$P$2:$P$2001,GA4!$O$2:$O$2001,B1362),0))</f>
        <v/>
      </c>
      <c r="R1362" s="23">
        <f>IF(A1362="","",IF(N(Q1362)&gt;0,SUMIFS(GA4!$Q$2:$Q$2001,GA4!$O$2:$O$2001,B1362)/Q1362,""))</f>
        <v/>
      </c>
      <c r="S1362">
        <f>IF(A1362="","",IFERROR(SUMIFS(GA4!$R$2:$R$2001,GA4!$O$2:$O$2001,B1362),0))</f>
        <v/>
      </c>
      <c r="T1362">
        <f>IF(A1362="","",IF(AND(ISNUMBER(F1362),LEFT(C1362&amp;"",1)="2"),IF(F1362&lt;Rules!$B$9,"Yes","No"),"No"))</f>
        <v/>
      </c>
      <c r="U1362">
        <f>IF(A1362="","",IF(AND(N(O1362)&gt;=Rules!$B$8,ISNUMBER(P1362)),IF(P1362&lt;=-Rules!$B$7,"Yes","No"),"No"))</f>
        <v/>
      </c>
      <c r="V1362">
        <f>IF(A1362="","",IF(AND(N(L1362)&gt;=Rules!$B$6,ISNUMBER(N1362)),IF(AND(N1362&gt;=Rules!$B$10,N1362&lt;=Rules!$B$11),"Yes","No"),"No"))</f>
        <v/>
      </c>
      <c r="W1362">
        <f>IF(A1362="","",IF(I1362&lt;&gt;"","Yes","No"))</f>
        <v/>
      </c>
      <c r="X1362">
        <f>IF(I1362="","",IF(SUMIFS($K$3:$K$2002,$A$3:$A$2002,SUBSTITUTE(SUBSTITUTE(I1362,"?","~?"),"*","~*"))&gt;N(K1362),"Yes","No"))</f>
        <v/>
      </c>
      <c r="Y1362">
        <f>IF(A1362="","",IF(N(S1362)&gt;0,"Yes","No"))</f>
        <v/>
      </c>
      <c r="Z1362">
        <f>IF(A1362="","",IF(AND(N(K1362)&lt;Rules!$B$5,N(L1362)&lt;Rules!$B$6,N(Q1362)&lt;Rules!$B$13,Y1362="No"),"Yes","No"))</f>
        <v/>
      </c>
      <c r="AA1362">
        <f>IF(A1362="","",IF(LEFT(C1362&amp;"",1)="3","Redirect",IF(OR(LEFT(C1362&amp;"",1)="4",LEFT(C1362&amp;"",1)="5"),IF(OR(N(K1362)&gt;0,N(AC1362)&gt;=Rules!$B$14),"Redirect","Prune"),IF(D1362="Non-Indexable","Keep",IF(AND(W1362="Yes",X1362="Yes",Y1362="No"),"Merge",IF(OR(U1362="Yes",V1362="Yes",AND(T1362="Yes",N(L1362)&gt;=Rules!$B$6)),"Update",IF(Z1362="Yes",IF(N(AC1362)&gt;=Rules!$B$14,"Redirect","Prune"),"Keep")))))))</f>
        <v/>
      </c>
      <c r="AB1362">
        <f>IF(A1362="","",IF(LEFT(C1362&amp;"",1)="3","Already redirects ("&amp;C1362&amp;"). Update internal links to point at the final URL.",IF(OR(LEFT(C1362&amp;"",1)="4",LEFT(C1362&amp;"",1)="5"),IF(AA1362="Redirect","Returns "&amp;C1362&amp;" but still has "&amp;N(K1362)&amp;" clicks and "&amp;N(AC1362)&amp;" referring domains. 301 it to the closest live page.","Returns "&amp;C1362&amp;" with no clicks or links. Remove internal links and let it 404 or 410."),IF(D1362="Non-Indexable","Non-indexable ("&amp;E1362&amp;"). Keep if that is intentional; otherwise fix the canonical or noindex.",IF(AA1362="Merge","Overlaps with "&amp;I1362&amp;IF(N(J1362)&gt;0," (similarity "&amp;TEXT(J1362,"0.00")&amp;")","")&amp;", which gets more clicks. Merge the useful parts into it and 301 this URL.",IF(AA1362="Update",MID(IF(U1362="Yes","; Clicks down "&amp;TEXT(-P1362,"0%")&amp;" on the previous period","")&amp;IF(V1362="Yes","; Average position "&amp;TEXT(N1362,"0.0")&amp;" on "&amp;TEXT(L1362,"#,##0")&amp;" impressions (striking distance)","")&amp;IF(AND(T1362="Yes",N(L1362)&gt;=Rules!$B$6),"; Thin ("&amp;F1362&amp;" words) but has search demand",""),3,400),IF(AA1362="Prune","Low value: "&amp;N(K1362)&amp;" clicks, "&amp;N(L1362)&amp;" impressions, "&amp;N(Q1362)&amp;" sessions, no key events. Remove or noindex it and update internal links.",IF(AA1362="Redirect","Low value but "&amp;N(AC1362)&amp;" referring domains. 301 it to the closest relevant page to keep those links.",IF(AND(Z1362="No",Y1362="Yes",N(K1362)&lt;Rules!$B$5),"Low search traffic but it converts (key events: "&amp;S1362&amp;"). Keep it and link to it.",IF(W1362="Yes","Stronger than the page it overlaps ("&amp;I1362&amp;"). Keep; merge that page into this one.","Healthy: "&amp;N(K1362)&amp;" clicks"&amp;IF(ISNUMBER(N1362),", average position "&amp;TEXT(N1362,"0.0"),"")&amp;". Keep and monitor."))))))))))</f>
        <v/>
      </c>
      <c r="AE1362">
        <f>IF(A1362="","",IF(AD1362&lt;&gt;"",AD1362,AA1362))</f>
        <v/>
      </c>
    </row>
    <row r="1363">
      <c r="A1363">
        <f>IF(Crawl!A1362="","",Crawl!A1362)</f>
        <v/>
      </c>
      <c r="B1363">
        <f>IF(A1363="","",Crawl!EC1362)</f>
        <v/>
      </c>
      <c r="C1363">
        <f>IF(A1363="","",IFERROR(INDEX(Crawl!$A1362:$DZ1362,1,Rules!$H$6),""))</f>
        <v/>
      </c>
      <c r="D1363">
        <f>IF(A1363="","",IFERROR(INDEX(Crawl!$A1362:$DZ1362,1,Rules!$H$7),"")&amp;"")</f>
        <v/>
      </c>
      <c r="E1363">
        <f>IF(A1363="","",IFERROR(INDEX(Crawl!$A1362:$DZ1362,1,Rules!$H$8),"")&amp;"")</f>
        <v/>
      </c>
      <c r="F1363">
        <f>IF(A1363="","",IFERROR(INDEX(Crawl!$A1362:$DZ1362,1,Rules!$H$9),""))</f>
        <v/>
      </c>
      <c r="G1363">
        <f>IF(A1363="","",IFERROR(INDEX(Crawl!$A1362:$DZ1362,1,Rules!$H$10),""))</f>
        <v/>
      </c>
      <c r="H1363">
        <f>IF(A1363="","",IFERROR(INDEX(Crawl!$A1362:$DZ1362,1,Rules!$H$12),""))</f>
        <v/>
      </c>
      <c r="I1363">
        <f>IF(A1363="","",IF(AND(N(H1363)&gt;0,IFERROR(INDEX(Crawl!$A1362:$DZ1362,1,Rules!$H$11),"")&amp;""&lt;&gt;""),IFERROR(INDEX(Crawl!$A1362:$DZ1362,1,Rules!$H$11),"")&amp;"",IF(AND(ISNUMBER(J1363),N(J1363)&gt;=Rules!$B$12,IFERROR(INDEX(Crawl!$A1362:$DZ1362,1,Rules!$H$13),"")&amp;""&lt;&gt;""),IFERROR(INDEX(Crawl!$A1362:$DZ1362,1,Rules!$H$13),"")&amp;"","")))</f>
        <v/>
      </c>
      <c r="J1363" s="19">
        <f>IF(A1363="","",IF(IFERROR(INDEX(Crawl!$A1362:$DZ1362,1,Rules!$H$14),"")&amp;""="","",IFERROR(INDEX(Crawl!$A1362:$DZ1362,1,Rules!$H$14),"")))</f>
        <v/>
      </c>
      <c r="K1363">
        <f>IF(A1363="","",IFERROR(SUMIFS('GSC current'!$J$2:$J$2001,'GSC current'!$I$2:$I$2001,B1363),0))</f>
        <v/>
      </c>
      <c r="L1363">
        <f>IF(A1363="","",IFERROR(SUMIFS('GSC current'!$K$2:$K$2001,'GSC current'!$I$2:$I$2001,B1363),0))</f>
        <v/>
      </c>
      <c r="M1363" s="20">
        <f>IF(A1363="","",IF(N(L1363)&gt;0,K1363/L1363,""))</f>
        <v/>
      </c>
      <c r="N1363" s="21">
        <f>IF(A1363="","",IF(N(L1363)&gt;0,SUMIFS('GSC current'!$L$2:$L$2001,'GSC current'!$I$2:$I$2001,B1363)/L1363,""))</f>
        <v/>
      </c>
      <c r="O1363">
        <f>IF(A1363="","",IFERROR(SUMIFS('GSC previous'!$J$2:$J$2001,'GSC previous'!$I$2:$I$2001,B1363),0))</f>
        <v/>
      </c>
      <c r="P1363" s="22">
        <f>IF(A1363="","",IF(N(O1363)&gt;0,(K1363-O1363)/O1363,""))</f>
        <v/>
      </c>
      <c r="Q1363">
        <f>IF(A1363="","",IFERROR(SUMIFS(GA4!$P$2:$P$2001,GA4!$O$2:$O$2001,B1363),0))</f>
        <v/>
      </c>
      <c r="R1363" s="23">
        <f>IF(A1363="","",IF(N(Q1363)&gt;0,SUMIFS(GA4!$Q$2:$Q$2001,GA4!$O$2:$O$2001,B1363)/Q1363,""))</f>
        <v/>
      </c>
      <c r="S1363">
        <f>IF(A1363="","",IFERROR(SUMIFS(GA4!$R$2:$R$2001,GA4!$O$2:$O$2001,B1363),0))</f>
        <v/>
      </c>
      <c r="T1363">
        <f>IF(A1363="","",IF(AND(ISNUMBER(F1363),LEFT(C1363&amp;"",1)="2"),IF(F1363&lt;Rules!$B$9,"Yes","No"),"No"))</f>
        <v/>
      </c>
      <c r="U1363">
        <f>IF(A1363="","",IF(AND(N(O1363)&gt;=Rules!$B$8,ISNUMBER(P1363)),IF(P1363&lt;=-Rules!$B$7,"Yes","No"),"No"))</f>
        <v/>
      </c>
      <c r="V1363">
        <f>IF(A1363="","",IF(AND(N(L1363)&gt;=Rules!$B$6,ISNUMBER(N1363)),IF(AND(N1363&gt;=Rules!$B$10,N1363&lt;=Rules!$B$11),"Yes","No"),"No"))</f>
        <v/>
      </c>
      <c r="W1363">
        <f>IF(A1363="","",IF(I1363&lt;&gt;"","Yes","No"))</f>
        <v/>
      </c>
      <c r="X1363">
        <f>IF(I1363="","",IF(SUMIFS($K$3:$K$2002,$A$3:$A$2002,SUBSTITUTE(SUBSTITUTE(I1363,"?","~?"),"*","~*"))&gt;N(K1363),"Yes","No"))</f>
        <v/>
      </c>
      <c r="Y1363">
        <f>IF(A1363="","",IF(N(S1363)&gt;0,"Yes","No"))</f>
        <v/>
      </c>
      <c r="Z1363">
        <f>IF(A1363="","",IF(AND(N(K1363)&lt;Rules!$B$5,N(L1363)&lt;Rules!$B$6,N(Q1363)&lt;Rules!$B$13,Y1363="No"),"Yes","No"))</f>
        <v/>
      </c>
      <c r="AA1363">
        <f>IF(A1363="","",IF(LEFT(C1363&amp;"",1)="3","Redirect",IF(OR(LEFT(C1363&amp;"",1)="4",LEFT(C1363&amp;"",1)="5"),IF(OR(N(K1363)&gt;0,N(AC1363)&gt;=Rules!$B$14),"Redirect","Prune"),IF(D1363="Non-Indexable","Keep",IF(AND(W1363="Yes",X1363="Yes",Y1363="No"),"Merge",IF(OR(U1363="Yes",V1363="Yes",AND(T1363="Yes",N(L1363)&gt;=Rules!$B$6)),"Update",IF(Z1363="Yes",IF(N(AC1363)&gt;=Rules!$B$14,"Redirect","Prune"),"Keep")))))))</f>
        <v/>
      </c>
      <c r="AB1363">
        <f>IF(A1363="","",IF(LEFT(C1363&amp;"",1)="3","Already redirects ("&amp;C1363&amp;"). Update internal links to point at the final URL.",IF(OR(LEFT(C1363&amp;"",1)="4",LEFT(C1363&amp;"",1)="5"),IF(AA1363="Redirect","Returns "&amp;C1363&amp;" but still has "&amp;N(K1363)&amp;" clicks and "&amp;N(AC1363)&amp;" referring domains. 301 it to the closest live page.","Returns "&amp;C1363&amp;" with no clicks or links. Remove internal links and let it 404 or 410."),IF(D1363="Non-Indexable","Non-indexable ("&amp;E1363&amp;"). Keep if that is intentional; otherwise fix the canonical or noindex.",IF(AA1363="Merge","Overlaps with "&amp;I1363&amp;IF(N(J1363)&gt;0," (similarity "&amp;TEXT(J1363,"0.00")&amp;")","")&amp;", which gets more clicks. Merge the useful parts into it and 301 this URL.",IF(AA1363="Update",MID(IF(U1363="Yes","; Clicks down "&amp;TEXT(-P1363,"0%")&amp;" on the previous period","")&amp;IF(V1363="Yes","; Average position "&amp;TEXT(N1363,"0.0")&amp;" on "&amp;TEXT(L1363,"#,##0")&amp;" impressions (striking distance)","")&amp;IF(AND(T1363="Yes",N(L1363)&gt;=Rules!$B$6),"; Thin ("&amp;F1363&amp;" words) but has search demand",""),3,400),IF(AA1363="Prune","Low value: "&amp;N(K1363)&amp;" clicks, "&amp;N(L1363)&amp;" impressions, "&amp;N(Q1363)&amp;" sessions, no key events. Remove or noindex it and update internal links.",IF(AA1363="Redirect","Low value but "&amp;N(AC1363)&amp;" referring domains. 301 it to the closest relevant page to keep those links.",IF(AND(Z1363="No",Y1363="Yes",N(K1363)&lt;Rules!$B$5),"Low search traffic but it converts (key events: "&amp;S1363&amp;"). Keep it and link to it.",IF(W1363="Yes","Stronger than the page it overlaps ("&amp;I1363&amp;"). Keep; merge that page into this one.","Healthy: "&amp;N(K1363)&amp;" clicks"&amp;IF(ISNUMBER(N1363),", average position "&amp;TEXT(N1363,"0.0"),"")&amp;". Keep and monitor."))))))))))</f>
        <v/>
      </c>
      <c r="AE1363">
        <f>IF(A1363="","",IF(AD1363&lt;&gt;"",AD1363,AA1363))</f>
        <v/>
      </c>
    </row>
    <row r="1364">
      <c r="A1364">
        <f>IF(Crawl!A1363="","",Crawl!A1363)</f>
        <v/>
      </c>
      <c r="B1364">
        <f>IF(A1364="","",Crawl!EC1363)</f>
        <v/>
      </c>
      <c r="C1364">
        <f>IF(A1364="","",IFERROR(INDEX(Crawl!$A1363:$DZ1363,1,Rules!$H$6),""))</f>
        <v/>
      </c>
      <c r="D1364">
        <f>IF(A1364="","",IFERROR(INDEX(Crawl!$A1363:$DZ1363,1,Rules!$H$7),"")&amp;"")</f>
        <v/>
      </c>
      <c r="E1364">
        <f>IF(A1364="","",IFERROR(INDEX(Crawl!$A1363:$DZ1363,1,Rules!$H$8),"")&amp;"")</f>
        <v/>
      </c>
      <c r="F1364">
        <f>IF(A1364="","",IFERROR(INDEX(Crawl!$A1363:$DZ1363,1,Rules!$H$9),""))</f>
        <v/>
      </c>
      <c r="G1364">
        <f>IF(A1364="","",IFERROR(INDEX(Crawl!$A1363:$DZ1363,1,Rules!$H$10),""))</f>
        <v/>
      </c>
      <c r="H1364">
        <f>IF(A1364="","",IFERROR(INDEX(Crawl!$A1363:$DZ1363,1,Rules!$H$12),""))</f>
        <v/>
      </c>
      <c r="I1364">
        <f>IF(A1364="","",IF(AND(N(H1364)&gt;0,IFERROR(INDEX(Crawl!$A1363:$DZ1363,1,Rules!$H$11),"")&amp;""&lt;&gt;""),IFERROR(INDEX(Crawl!$A1363:$DZ1363,1,Rules!$H$11),"")&amp;"",IF(AND(ISNUMBER(J1364),N(J1364)&gt;=Rules!$B$12,IFERROR(INDEX(Crawl!$A1363:$DZ1363,1,Rules!$H$13),"")&amp;""&lt;&gt;""),IFERROR(INDEX(Crawl!$A1363:$DZ1363,1,Rules!$H$13),"")&amp;"","")))</f>
        <v/>
      </c>
      <c r="J1364" s="19">
        <f>IF(A1364="","",IF(IFERROR(INDEX(Crawl!$A1363:$DZ1363,1,Rules!$H$14),"")&amp;""="","",IFERROR(INDEX(Crawl!$A1363:$DZ1363,1,Rules!$H$14),"")))</f>
        <v/>
      </c>
      <c r="K1364">
        <f>IF(A1364="","",IFERROR(SUMIFS('GSC current'!$J$2:$J$2001,'GSC current'!$I$2:$I$2001,B1364),0))</f>
        <v/>
      </c>
      <c r="L1364">
        <f>IF(A1364="","",IFERROR(SUMIFS('GSC current'!$K$2:$K$2001,'GSC current'!$I$2:$I$2001,B1364),0))</f>
        <v/>
      </c>
      <c r="M1364" s="20">
        <f>IF(A1364="","",IF(N(L1364)&gt;0,K1364/L1364,""))</f>
        <v/>
      </c>
      <c r="N1364" s="21">
        <f>IF(A1364="","",IF(N(L1364)&gt;0,SUMIFS('GSC current'!$L$2:$L$2001,'GSC current'!$I$2:$I$2001,B1364)/L1364,""))</f>
        <v/>
      </c>
      <c r="O1364">
        <f>IF(A1364="","",IFERROR(SUMIFS('GSC previous'!$J$2:$J$2001,'GSC previous'!$I$2:$I$2001,B1364),0))</f>
        <v/>
      </c>
      <c r="P1364" s="22">
        <f>IF(A1364="","",IF(N(O1364)&gt;0,(K1364-O1364)/O1364,""))</f>
        <v/>
      </c>
      <c r="Q1364">
        <f>IF(A1364="","",IFERROR(SUMIFS(GA4!$P$2:$P$2001,GA4!$O$2:$O$2001,B1364),0))</f>
        <v/>
      </c>
      <c r="R1364" s="23">
        <f>IF(A1364="","",IF(N(Q1364)&gt;0,SUMIFS(GA4!$Q$2:$Q$2001,GA4!$O$2:$O$2001,B1364)/Q1364,""))</f>
        <v/>
      </c>
      <c r="S1364">
        <f>IF(A1364="","",IFERROR(SUMIFS(GA4!$R$2:$R$2001,GA4!$O$2:$O$2001,B1364),0))</f>
        <v/>
      </c>
      <c r="T1364">
        <f>IF(A1364="","",IF(AND(ISNUMBER(F1364),LEFT(C1364&amp;"",1)="2"),IF(F1364&lt;Rules!$B$9,"Yes","No"),"No"))</f>
        <v/>
      </c>
      <c r="U1364">
        <f>IF(A1364="","",IF(AND(N(O1364)&gt;=Rules!$B$8,ISNUMBER(P1364)),IF(P1364&lt;=-Rules!$B$7,"Yes","No"),"No"))</f>
        <v/>
      </c>
      <c r="V1364">
        <f>IF(A1364="","",IF(AND(N(L1364)&gt;=Rules!$B$6,ISNUMBER(N1364)),IF(AND(N1364&gt;=Rules!$B$10,N1364&lt;=Rules!$B$11),"Yes","No"),"No"))</f>
        <v/>
      </c>
      <c r="W1364">
        <f>IF(A1364="","",IF(I1364&lt;&gt;"","Yes","No"))</f>
        <v/>
      </c>
      <c r="X1364">
        <f>IF(I1364="","",IF(SUMIFS($K$3:$K$2002,$A$3:$A$2002,SUBSTITUTE(SUBSTITUTE(I1364,"?","~?"),"*","~*"))&gt;N(K1364),"Yes","No"))</f>
        <v/>
      </c>
      <c r="Y1364">
        <f>IF(A1364="","",IF(N(S1364)&gt;0,"Yes","No"))</f>
        <v/>
      </c>
      <c r="Z1364">
        <f>IF(A1364="","",IF(AND(N(K1364)&lt;Rules!$B$5,N(L1364)&lt;Rules!$B$6,N(Q1364)&lt;Rules!$B$13,Y1364="No"),"Yes","No"))</f>
        <v/>
      </c>
      <c r="AA1364">
        <f>IF(A1364="","",IF(LEFT(C1364&amp;"",1)="3","Redirect",IF(OR(LEFT(C1364&amp;"",1)="4",LEFT(C1364&amp;"",1)="5"),IF(OR(N(K1364)&gt;0,N(AC1364)&gt;=Rules!$B$14),"Redirect","Prune"),IF(D1364="Non-Indexable","Keep",IF(AND(W1364="Yes",X1364="Yes",Y1364="No"),"Merge",IF(OR(U1364="Yes",V1364="Yes",AND(T1364="Yes",N(L1364)&gt;=Rules!$B$6)),"Update",IF(Z1364="Yes",IF(N(AC1364)&gt;=Rules!$B$14,"Redirect","Prune"),"Keep")))))))</f>
        <v/>
      </c>
      <c r="AB1364">
        <f>IF(A1364="","",IF(LEFT(C1364&amp;"",1)="3","Already redirects ("&amp;C1364&amp;"). Update internal links to point at the final URL.",IF(OR(LEFT(C1364&amp;"",1)="4",LEFT(C1364&amp;"",1)="5"),IF(AA1364="Redirect","Returns "&amp;C1364&amp;" but still has "&amp;N(K1364)&amp;" clicks and "&amp;N(AC1364)&amp;" referring domains. 301 it to the closest live page.","Returns "&amp;C1364&amp;" with no clicks or links. Remove internal links and let it 404 or 410."),IF(D1364="Non-Indexable","Non-indexable ("&amp;E1364&amp;"). Keep if that is intentional; otherwise fix the canonical or noindex.",IF(AA1364="Merge","Overlaps with "&amp;I1364&amp;IF(N(J1364)&gt;0," (similarity "&amp;TEXT(J1364,"0.00")&amp;")","")&amp;", which gets more clicks. Merge the useful parts into it and 301 this URL.",IF(AA1364="Update",MID(IF(U1364="Yes","; Clicks down "&amp;TEXT(-P1364,"0%")&amp;" on the previous period","")&amp;IF(V1364="Yes","; Average position "&amp;TEXT(N1364,"0.0")&amp;" on "&amp;TEXT(L1364,"#,##0")&amp;" impressions (striking distance)","")&amp;IF(AND(T1364="Yes",N(L1364)&gt;=Rules!$B$6),"; Thin ("&amp;F1364&amp;" words) but has search demand",""),3,400),IF(AA1364="Prune","Low value: "&amp;N(K1364)&amp;" clicks, "&amp;N(L1364)&amp;" impressions, "&amp;N(Q1364)&amp;" sessions, no key events. Remove or noindex it and update internal links.",IF(AA1364="Redirect","Low value but "&amp;N(AC1364)&amp;" referring domains. 301 it to the closest relevant page to keep those links.",IF(AND(Z1364="No",Y1364="Yes",N(K1364)&lt;Rules!$B$5),"Low search traffic but it converts (key events: "&amp;S1364&amp;"). Keep it and link to it.",IF(W1364="Yes","Stronger than the page it overlaps ("&amp;I1364&amp;"). Keep; merge that page into this one.","Healthy: "&amp;N(K1364)&amp;" clicks"&amp;IF(ISNUMBER(N1364),", average position "&amp;TEXT(N1364,"0.0"),"")&amp;". Keep and monitor."))))))))))</f>
        <v/>
      </c>
      <c r="AE1364">
        <f>IF(A1364="","",IF(AD1364&lt;&gt;"",AD1364,AA1364))</f>
        <v/>
      </c>
    </row>
    <row r="1365">
      <c r="A1365">
        <f>IF(Crawl!A1364="","",Crawl!A1364)</f>
        <v/>
      </c>
      <c r="B1365">
        <f>IF(A1365="","",Crawl!EC1364)</f>
        <v/>
      </c>
      <c r="C1365">
        <f>IF(A1365="","",IFERROR(INDEX(Crawl!$A1364:$DZ1364,1,Rules!$H$6),""))</f>
        <v/>
      </c>
      <c r="D1365">
        <f>IF(A1365="","",IFERROR(INDEX(Crawl!$A1364:$DZ1364,1,Rules!$H$7),"")&amp;"")</f>
        <v/>
      </c>
      <c r="E1365">
        <f>IF(A1365="","",IFERROR(INDEX(Crawl!$A1364:$DZ1364,1,Rules!$H$8),"")&amp;"")</f>
        <v/>
      </c>
      <c r="F1365">
        <f>IF(A1365="","",IFERROR(INDEX(Crawl!$A1364:$DZ1364,1,Rules!$H$9),""))</f>
        <v/>
      </c>
      <c r="G1365">
        <f>IF(A1365="","",IFERROR(INDEX(Crawl!$A1364:$DZ1364,1,Rules!$H$10),""))</f>
        <v/>
      </c>
      <c r="H1365">
        <f>IF(A1365="","",IFERROR(INDEX(Crawl!$A1364:$DZ1364,1,Rules!$H$12),""))</f>
        <v/>
      </c>
      <c r="I1365">
        <f>IF(A1365="","",IF(AND(N(H1365)&gt;0,IFERROR(INDEX(Crawl!$A1364:$DZ1364,1,Rules!$H$11),"")&amp;""&lt;&gt;""),IFERROR(INDEX(Crawl!$A1364:$DZ1364,1,Rules!$H$11),"")&amp;"",IF(AND(ISNUMBER(J1365),N(J1365)&gt;=Rules!$B$12,IFERROR(INDEX(Crawl!$A1364:$DZ1364,1,Rules!$H$13),"")&amp;""&lt;&gt;""),IFERROR(INDEX(Crawl!$A1364:$DZ1364,1,Rules!$H$13),"")&amp;"","")))</f>
        <v/>
      </c>
      <c r="J1365" s="19">
        <f>IF(A1365="","",IF(IFERROR(INDEX(Crawl!$A1364:$DZ1364,1,Rules!$H$14),"")&amp;""="","",IFERROR(INDEX(Crawl!$A1364:$DZ1364,1,Rules!$H$14),"")))</f>
        <v/>
      </c>
      <c r="K1365">
        <f>IF(A1365="","",IFERROR(SUMIFS('GSC current'!$J$2:$J$2001,'GSC current'!$I$2:$I$2001,B1365),0))</f>
        <v/>
      </c>
      <c r="L1365">
        <f>IF(A1365="","",IFERROR(SUMIFS('GSC current'!$K$2:$K$2001,'GSC current'!$I$2:$I$2001,B1365),0))</f>
        <v/>
      </c>
      <c r="M1365" s="20">
        <f>IF(A1365="","",IF(N(L1365)&gt;0,K1365/L1365,""))</f>
        <v/>
      </c>
      <c r="N1365" s="21">
        <f>IF(A1365="","",IF(N(L1365)&gt;0,SUMIFS('GSC current'!$L$2:$L$2001,'GSC current'!$I$2:$I$2001,B1365)/L1365,""))</f>
        <v/>
      </c>
      <c r="O1365">
        <f>IF(A1365="","",IFERROR(SUMIFS('GSC previous'!$J$2:$J$2001,'GSC previous'!$I$2:$I$2001,B1365),0))</f>
        <v/>
      </c>
      <c r="P1365" s="22">
        <f>IF(A1365="","",IF(N(O1365)&gt;0,(K1365-O1365)/O1365,""))</f>
        <v/>
      </c>
      <c r="Q1365">
        <f>IF(A1365="","",IFERROR(SUMIFS(GA4!$P$2:$P$2001,GA4!$O$2:$O$2001,B1365),0))</f>
        <v/>
      </c>
      <c r="R1365" s="23">
        <f>IF(A1365="","",IF(N(Q1365)&gt;0,SUMIFS(GA4!$Q$2:$Q$2001,GA4!$O$2:$O$2001,B1365)/Q1365,""))</f>
        <v/>
      </c>
      <c r="S1365">
        <f>IF(A1365="","",IFERROR(SUMIFS(GA4!$R$2:$R$2001,GA4!$O$2:$O$2001,B1365),0))</f>
        <v/>
      </c>
      <c r="T1365">
        <f>IF(A1365="","",IF(AND(ISNUMBER(F1365),LEFT(C1365&amp;"",1)="2"),IF(F1365&lt;Rules!$B$9,"Yes","No"),"No"))</f>
        <v/>
      </c>
      <c r="U1365">
        <f>IF(A1365="","",IF(AND(N(O1365)&gt;=Rules!$B$8,ISNUMBER(P1365)),IF(P1365&lt;=-Rules!$B$7,"Yes","No"),"No"))</f>
        <v/>
      </c>
      <c r="V1365">
        <f>IF(A1365="","",IF(AND(N(L1365)&gt;=Rules!$B$6,ISNUMBER(N1365)),IF(AND(N1365&gt;=Rules!$B$10,N1365&lt;=Rules!$B$11),"Yes","No"),"No"))</f>
        <v/>
      </c>
      <c r="W1365">
        <f>IF(A1365="","",IF(I1365&lt;&gt;"","Yes","No"))</f>
        <v/>
      </c>
      <c r="X1365">
        <f>IF(I1365="","",IF(SUMIFS($K$3:$K$2002,$A$3:$A$2002,SUBSTITUTE(SUBSTITUTE(I1365,"?","~?"),"*","~*"))&gt;N(K1365),"Yes","No"))</f>
        <v/>
      </c>
      <c r="Y1365">
        <f>IF(A1365="","",IF(N(S1365)&gt;0,"Yes","No"))</f>
        <v/>
      </c>
      <c r="Z1365">
        <f>IF(A1365="","",IF(AND(N(K1365)&lt;Rules!$B$5,N(L1365)&lt;Rules!$B$6,N(Q1365)&lt;Rules!$B$13,Y1365="No"),"Yes","No"))</f>
        <v/>
      </c>
      <c r="AA1365">
        <f>IF(A1365="","",IF(LEFT(C1365&amp;"",1)="3","Redirect",IF(OR(LEFT(C1365&amp;"",1)="4",LEFT(C1365&amp;"",1)="5"),IF(OR(N(K1365)&gt;0,N(AC1365)&gt;=Rules!$B$14),"Redirect","Prune"),IF(D1365="Non-Indexable","Keep",IF(AND(W1365="Yes",X1365="Yes",Y1365="No"),"Merge",IF(OR(U1365="Yes",V1365="Yes",AND(T1365="Yes",N(L1365)&gt;=Rules!$B$6)),"Update",IF(Z1365="Yes",IF(N(AC1365)&gt;=Rules!$B$14,"Redirect","Prune"),"Keep")))))))</f>
        <v/>
      </c>
      <c r="AB1365">
        <f>IF(A1365="","",IF(LEFT(C1365&amp;"",1)="3","Already redirects ("&amp;C1365&amp;"). Update internal links to point at the final URL.",IF(OR(LEFT(C1365&amp;"",1)="4",LEFT(C1365&amp;"",1)="5"),IF(AA1365="Redirect","Returns "&amp;C1365&amp;" but still has "&amp;N(K1365)&amp;" clicks and "&amp;N(AC1365)&amp;" referring domains. 301 it to the closest live page.","Returns "&amp;C1365&amp;" with no clicks or links. Remove internal links and let it 404 or 410."),IF(D1365="Non-Indexable","Non-indexable ("&amp;E1365&amp;"). Keep if that is intentional; otherwise fix the canonical or noindex.",IF(AA1365="Merge","Overlaps with "&amp;I1365&amp;IF(N(J1365)&gt;0," (similarity "&amp;TEXT(J1365,"0.00")&amp;")","")&amp;", which gets more clicks. Merge the useful parts into it and 301 this URL.",IF(AA1365="Update",MID(IF(U1365="Yes","; Clicks down "&amp;TEXT(-P1365,"0%")&amp;" on the previous period","")&amp;IF(V1365="Yes","; Average position "&amp;TEXT(N1365,"0.0")&amp;" on "&amp;TEXT(L1365,"#,##0")&amp;" impressions (striking distance)","")&amp;IF(AND(T1365="Yes",N(L1365)&gt;=Rules!$B$6),"; Thin ("&amp;F1365&amp;" words) but has search demand",""),3,400),IF(AA1365="Prune","Low value: "&amp;N(K1365)&amp;" clicks, "&amp;N(L1365)&amp;" impressions, "&amp;N(Q1365)&amp;" sessions, no key events. Remove or noindex it and update internal links.",IF(AA1365="Redirect","Low value but "&amp;N(AC1365)&amp;" referring domains. 301 it to the closest relevant page to keep those links.",IF(AND(Z1365="No",Y1365="Yes",N(K1365)&lt;Rules!$B$5),"Low search traffic but it converts (key events: "&amp;S1365&amp;"). Keep it and link to it.",IF(W1365="Yes","Stronger than the page it overlaps ("&amp;I1365&amp;"). Keep; merge that page into this one.","Healthy: "&amp;N(K1365)&amp;" clicks"&amp;IF(ISNUMBER(N1365),", average position "&amp;TEXT(N1365,"0.0"),"")&amp;". Keep and monitor."))))))))))</f>
        <v/>
      </c>
      <c r="AE1365">
        <f>IF(A1365="","",IF(AD1365&lt;&gt;"",AD1365,AA1365))</f>
        <v/>
      </c>
    </row>
    <row r="1366">
      <c r="A1366">
        <f>IF(Crawl!A1365="","",Crawl!A1365)</f>
        <v/>
      </c>
      <c r="B1366">
        <f>IF(A1366="","",Crawl!EC1365)</f>
        <v/>
      </c>
      <c r="C1366">
        <f>IF(A1366="","",IFERROR(INDEX(Crawl!$A1365:$DZ1365,1,Rules!$H$6),""))</f>
        <v/>
      </c>
      <c r="D1366">
        <f>IF(A1366="","",IFERROR(INDEX(Crawl!$A1365:$DZ1365,1,Rules!$H$7),"")&amp;"")</f>
        <v/>
      </c>
      <c r="E1366">
        <f>IF(A1366="","",IFERROR(INDEX(Crawl!$A1365:$DZ1365,1,Rules!$H$8),"")&amp;"")</f>
        <v/>
      </c>
      <c r="F1366">
        <f>IF(A1366="","",IFERROR(INDEX(Crawl!$A1365:$DZ1365,1,Rules!$H$9),""))</f>
        <v/>
      </c>
      <c r="G1366">
        <f>IF(A1366="","",IFERROR(INDEX(Crawl!$A1365:$DZ1365,1,Rules!$H$10),""))</f>
        <v/>
      </c>
      <c r="H1366">
        <f>IF(A1366="","",IFERROR(INDEX(Crawl!$A1365:$DZ1365,1,Rules!$H$12),""))</f>
        <v/>
      </c>
      <c r="I1366">
        <f>IF(A1366="","",IF(AND(N(H1366)&gt;0,IFERROR(INDEX(Crawl!$A1365:$DZ1365,1,Rules!$H$11),"")&amp;""&lt;&gt;""),IFERROR(INDEX(Crawl!$A1365:$DZ1365,1,Rules!$H$11),"")&amp;"",IF(AND(ISNUMBER(J1366),N(J1366)&gt;=Rules!$B$12,IFERROR(INDEX(Crawl!$A1365:$DZ1365,1,Rules!$H$13),"")&amp;""&lt;&gt;""),IFERROR(INDEX(Crawl!$A1365:$DZ1365,1,Rules!$H$13),"")&amp;"","")))</f>
        <v/>
      </c>
      <c r="J1366" s="19">
        <f>IF(A1366="","",IF(IFERROR(INDEX(Crawl!$A1365:$DZ1365,1,Rules!$H$14),"")&amp;""="","",IFERROR(INDEX(Crawl!$A1365:$DZ1365,1,Rules!$H$14),"")))</f>
        <v/>
      </c>
      <c r="K1366">
        <f>IF(A1366="","",IFERROR(SUMIFS('GSC current'!$J$2:$J$2001,'GSC current'!$I$2:$I$2001,B1366),0))</f>
        <v/>
      </c>
      <c r="L1366">
        <f>IF(A1366="","",IFERROR(SUMIFS('GSC current'!$K$2:$K$2001,'GSC current'!$I$2:$I$2001,B1366),0))</f>
        <v/>
      </c>
      <c r="M1366" s="20">
        <f>IF(A1366="","",IF(N(L1366)&gt;0,K1366/L1366,""))</f>
        <v/>
      </c>
      <c r="N1366" s="21">
        <f>IF(A1366="","",IF(N(L1366)&gt;0,SUMIFS('GSC current'!$L$2:$L$2001,'GSC current'!$I$2:$I$2001,B1366)/L1366,""))</f>
        <v/>
      </c>
      <c r="O1366">
        <f>IF(A1366="","",IFERROR(SUMIFS('GSC previous'!$J$2:$J$2001,'GSC previous'!$I$2:$I$2001,B1366),0))</f>
        <v/>
      </c>
      <c r="P1366" s="22">
        <f>IF(A1366="","",IF(N(O1366)&gt;0,(K1366-O1366)/O1366,""))</f>
        <v/>
      </c>
      <c r="Q1366">
        <f>IF(A1366="","",IFERROR(SUMIFS(GA4!$P$2:$P$2001,GA4!$O$2:$O$2001,B1366),0))</f>
        <v/>
      </c>
      <c r="R1366" s="23">
        <f>IF(A1366="","",IF(N(Q1366)&gt;0,SUMIFS(GA4!$Q$2:$Q$2001,GA4!$O$2:$O$2001,B1366)/Q1366,""))</f>
        <v/>
      </c>
      <c r="S1366">
        <f>IF(A1366="","",IFERROR(SUMIFS(GA4!$R$2:$R$2001,GA4!$O$2:$O$2001,B1366),0))</f>
        <v/>
      </c>
      <c r="T1366">
        <f>IF(A1366="","",IF(AND(ISNUMBER(F1366),LEFT(C1366&amp;"",1)="2"),IF(F1366&lt;Rules!$B$9,"Yes","No"),"No"))</f>
        <v/>
      </c>
      <c r="U1366">
        <f>IF(A1366="","",IF(AND(N(O1366)&gt;=Rules!$B$8,ISNUMBER(P1366)),IF(P1366&lt;=-Rules!$B$7,"Yes","No"),"No"))</f>
        <v/>
      </c>
      <c r="V1366">
        <f>IF(A1366="","",IF(AND(N(L1366)&gt;=Rules!$B$6,ISNUMBER(N1366)),IF(AND(N1366&gt;=Rules!$B$10,N1366&lt;=Rules!$B$11),"Yes","No"),"No"))</f>
        <v/>
      </c>
      <c r="W1366">
        <f>IF(A1366="","",IF(I1366&lt;&gt;"","Yes","No"))</f>
        <v/>
      </c>
      <c r="X1366">
        <f>IF(I1366="","",IF(SUMIFS($K$3:$K$2002,$A$3:$A$2002,SUBSTITUTE(SUBSTITUTE(I1366,"?","~?"),"*","~*"))&gt;N(K1366),"Yes","No"))</f>
        <v/>
      </c>
      <c r="Y1366">
        <f>IF(A1366="","",IF(N(S1366)&gt;0,"Yes","No"))</f>
        <v/>
      </c>
      <c r="Z1366">
        <f>IF(A1366="","",IF(AND(N(K1366)&lt;Rules!$B$5,N(L1366)&lt;Rules!$B$6,N(Q1366)&lt;Rules!$B$13,Y1366="No"),"Yes","No"))</f>
        <v/>
      </c>
      <c r="AA1366">
        <f>IF(A1366="","",IF(LEFT(C1366&amp;"",1)="3","Redirect",IF(OR(LEFT(C1366&amp;"",1)="4",LEFT(C1366&amp;"",1)="5"),IF(OR(N(K1366)&gt;0,N(AC1366)&gt;=Rules!$B$14),"Redirect","Prune"),IF(D1366="Non-Indexable","Keep",IF(AND(W1366="Yes",X1366="Yes",Y1366="No"),"Merge",IF(OR(U1366="Yes",V1366="Yes",AND(T1366="Yes",N(L1366)&gt;=Rules!$B$6)),"Update",IF(Z1366="Yes",IF(N(AC1366)&gt;=Rules!$B$14,"Redirect","Prune"),"Keep")))))))</f>
        <v/>
      </c>
      <c r="AB1366">
        <f>IF(A1366="","",IF(LEFT(C1366&amp;"",1)="3","Already redirects ("&amp;C1366&amp;"). Update internal links to point at the final URL.",IF(OR(LEFT(C1366&amp;"",1)="4",LEFT(C1366&amp;"",1)="5"),IF(AA1366="Redirect","Returns "&amp;C1366&amp;" but still has "&amp;N(K1366)&amp;" clicks and "&amp;N(AC1366)&amp;" referring domains. 301 it to the closest live page.","Returns "&amp;C1366&amp;" with no clicks or links. Remove internal links and let it 404 or 410."),IF(D1366="Non-Indexable","Non-indexable ("&amp;E1366&amp;"). Keep if that is intentional; otherwise fix the canonical or noindex.",IF(AA1366="Merge","Overlaps with "&amp;I1366&amp;IF(N(J1366)&gt;0," (similarity "&amp;TEXT(J1366,"0.00")&amp;")","")&amp;", which gets more clicks. Merge the useful parts into it and 301 this URL.",IF(AA1366="Update",MID(IF(U1366="Yes","; Clicks down "&amp;TEXT(-P1366,"0%")&amp;" on the previous period","")&amp;IF(V1366="Yes","; Average position "&amp;TEXT(N1366,"0.0")&amp;" on "&amp;TEXT(L1366,"#,##0")&amp;" impressions (striking distance)","")&amp;IF(AND(T1366="Yes",N(L1366)&gt;=Rules!$B$6),"; Thin ("&amp;F1366&amp;" words) but has search demand",""),3,400),IF(AA1366="Prune","Low value: "&amp;N(K1366)&amp;" clicks, "&amp;N(L1366)&amp;" impressions, "&amp;N(Q1366)&amp;" sessions, no key events. Remove or noindex it and update internal links.",IF(AA1366="Redirect","Low value but "&amp;N(AC1366)&amp;" referring domains. 301 it to the closest relevant page to keep those links.",IF(AND(Z1366="No",Y1366="Yes",N(K1366)&lt;Rules!$B$5),"Low search traffic but it converts (key events: "&amp;S1366&amp;"). Keep it and link to it.",IF(W1366="Yes","Stronger than the page it overlaps ("&amp;I1366&amp;"). Keep; merge that page into this one.","Healthy: "&amp;N(K1366)&amp;" clicks"&amp;IF(ISNUMBER(N1366),", average position "&amp;TEXT(N1366,"0.0"),"")&amp;". Keep and monitor."))))))))))</f>
        <v/>
      </c>
      <c r="AE1366">
        <f>IF(A1366="","",IF(AD1366&lt;&gt;"",AD1366,AA1366))</f>
        <v/>
      </c>
    </row>
    <row r="1367">
      <c r="A1367">
        <f>IF(Crawl!A1366="","",Crawl!A1366)</f>
        <v/>
      </c>
      <c r="B1367">
        <f>IF(A1367="","",Crawl!EC1366)</f>
        <v/>
      </c>
      <c r="C1367">
        <f>IF(A1367="","",IFERROR(INDEX(Crawl!$A1366:$DZ1366,1,Rules!$H$6),""))</f>
        <v/>
      </c>
      <c r="D1367">
        <f>IF(A1367="","",IFERROR(INDEX(Crawl!$A1366:$DZ1366,1,Rules!$H$7),"")&amp;"")</f>
        <v/>
      </c>
      <c r="E1367">
        <f>IF(A1367="","",IFERROR(INDEX(Crawl!$A1366:$DZ1366,1,Rules!$H$8),"")&amp;"")</f>
        <v/>
      </c>
      <c r="F1367">
        <f>IF(A1367="","",IFERROR(INDEX(Crawl!$A1366:$DZ1366,1,Rules!$H$9),""))</f>
        <v/>
      </c>
      <c r="G1367">
        <f>IF(A1367="","",IFERROR(INDEX(Crawl!$A1366:$DZ1366,1,Rules!$H$10),""))</f>
        <v/>
      </c>
      <c r="H1367">
        <f>IF(A1367="","",IFERROR(INDEX(Crawl!$A1366:$DZ1366,1,Rules!$H$12),""))</f>
        <v/>
      </c>
      <c r="I1367">
        <f>IF(A1367="","",IF(AND(N(H1367)&gt;0,IFERROR(INDEX(Crawl!$A1366:$DZ1366,1,Rules!$H$11),"")&amp;""&lt;&gt;""),IFERROR(INDEX(Crawl!$A1366:$DZ1366,1,Rules!$H$11),"")&amp;"",IF(AND(ISNUMBER(J1367),N(J1367)&gt;=Rules!$B$12,IFERROR(INDEX(Crawl!$A1366:$DZ1366,1,Rules!$H$13),"")&amp;""&lt;&gt;""),IFERROR(INDEX(Crawl!$A1366:$DZ1366,1,Rules!$H$13),"")&amp;"","")))</f>
        <v/>
      </c>
      <c r="J1367" s="19">
        <f>IF(A1367="","",IF(IFERROR(INDEX(Crawl!$A1366:$DZ1366,1,Rules!$H$14),"")&amp;""="","",IFERROR(INDEX(Crawl!$A1366:$DZ1366,1,Rules!$H$14),"")))</f>
        <v/>
      </c>
      <c r="K1367">
        <f>IF(A1367="","",IFERROR(SUMIFS('GSC current'!$J$2:$J$2001,'GSC current'!$I$2:$I$2001,B1367),0))</f>
        <v/>
      </c>
      <c r="L1367">
        <f>IF(A1367="","",IFERROR(SUMIFS('GSC current'!$K$2:$K$2001,'GSC current'!$I$2:$I$2001,B1367),0))</f>
        <v/>
      </c>
      <c r="M1367" s="20">
        <f>IF(A1367="","",IF(N(L1367)&gt;0,K1367/L1367,""))</f>
        <v/>
      </c>
      <c r="N1367" s="21">
        <f>IF(A1367="","",IF(N(L1367)&gt;0,SUMIFS('GSC current'!$L$2:$L$2001,'GSC current'!$I$2:$I$2001,B1367)/L1367,""))</f>
        <v/>
      </c>
      <c r="O1367">
        <f>IF(A1367="","",IFERROR(SUMIFS('GSC previous'!$J$2:$J$2001,'GSC previous'!$I$2:$I$2001,B1367),0))</f>
        <v/>
      </c>
      <c r="P1367" s="22">
        <f>IF(A1367="","",IF(N(O1367)&gt;0,(K1367-O1367)/O1367,""))</f>
        <v/>
      </c>
      <c r="Q1367">
        <f>IF(A1367="","",IFERROR(SUMIFS(GA4!$P$2:$P$2001,GA4!$O$2:$O$2001,B1367),0))</f>
        <v/>
      </c>
      <c r="R1367" s="23">
        <f>IF(A1367="","",IF(N(Q1367)&gt;0,SUMIFS(GA4!$Q$2:$Q$2001,GA4!$O$2:$O$2001,B1367)/Q1367,""))</f>
        <v/>
      </c>
      <c r="S1367">
        <f>IF(A1367="","",IFERROR(SUMIFS(GA4!$R$2:$R$2001,GA4!$O$2:$O$2001,B1367),0))</f>
        <v/>
      </c>
      <c r="T1367">
        <f>IF(A1367="","",IF(AND(ISNUMBER(F1367),LEFT(C1367&amp;"",1)="2"),IF(F1367&lt;Rules!$B$9,"Yes","No"),"No"))</f>
        <v/>
      </c>
      <c r="U1367">
        <f>IF(A1367="","",IF(AND(N(O1367)&gt;=Rules!$B$8,ISNUMBER(P1367)),IF(P1367&lt;=-Rules!$B$7,"Yes","No"),"No"))</f>
        <v/>
      </c>
      <c r="V1367">
        <f>IF(A1367="","",IF(AND(N(L1367)&gt;=Rules!$B$6,ISNUMBER(N1367)),IF(AND(N1367&gt;=Rules!$B$10,N1367&lt;=Rules!$B$11),"Yes","No"),"No"))</f>
        <v/>
      </c>
      <c r="W1367">
        <f>IF(A1367="","",IF(I1367&lt;&gt;"","Yes","No"))</f>
        <v/>
      </c>
      <c r="X1367">
        <f>IF(I1367="","",IF(SUMIFS($K$3:$K$2002,$A$3:$A$2002,SUBSTITUTE(SUBSTITUTE(I1367,"?","~?"),"*","~*"))&gt;N(K1367),"Yes","No"))</f>
        <v/>
      </c>
      <c r="Y1367">
        <f>IF(A1367="","",IF(N(S1367)&gt;0,"Yes","No"))</f>
        <v/>
      </c>
      <c r="Z1367">
        <f>IF(A1367="","",IF(AND(N(K1367)&lt;Rules!$B$5,N(L1367)&lt;Rules!$B$6,N(Q1367)&lt;Rules!$B$13,Y1367="No"),"Yes","No"))</f>
        <v/>
      </c>
      <c r="AA1367">
        <f>IF(A1367="","",IF(LEFT(C1367&amp;"",1)="3","Redirect",IF(OR(LEFT(C1367&amp;"",1)="4",LEFT(C1367&amp;"",1)="5"),IF(OR(N(K1367)&gt;0,N(AC1367)&gt;=Rules!$B$14),"Redirect","Prune"),IF(D1367="Non-Indexable","Keep",IF(AND(W1367="Yes",X1367="Yes",Y1367="No"),"Merge",IF(OR(U1367="Yes",V1367="Yes",AND(T1367="Yes",N(L1367)&gt;=Rules!$B$6)),"Update",IF(Z1367="Yes",IF(N(AC1367)&gt;=Rules!$B$14,"Redirect","Prune"),"Keep")))))))</f>
        <v/>
      </c>
      <c r="AB1367">
        <f>IF(A1367="","",IF(LEFT(C1367&amp;"",1)="3","Already redirects ("&amp;C1367&amp;"). Update internal links to point at the final URL.",IF(OR(LEFT(C1367&amp;"",1)="4",LEFT(C1367&amp;"",1)="5"),IF(AA1367="Redirect","Returns "&amp;C1367&amp;" but still has "&amp;N(K1367)&amp;" clicks and "&amp;N(AC1367)&amp;" referring domains. 301 it to the closest live page.","Returns "&amp;C1367&amp;" with no clicks or links. Remove internal links and let it 404 or 410."),IF(D1367="Non-Indexable","Non-indexable ("&amp;E1367&amp;"). Keep if that is intentional; otherwise fix the canonical or noindex.",IF(AA1367="Merge","Overlaps with "&amp;I1367&amp;IF(N(J1367)&gt;0," (similarity "&amp;TEXT(J1367,"0.00")&amp;")","")&amp;", which gets more clicks. Merge the useful parts into it and 301 this URL.",IF(AA1367="Update",MID(IF(U1367="Yes","; Clicks down "&amp;TEXT(-P1367,"0%")&amp;" on the previous period","")&amp;IF(V1367="Yes","; Average position "&amp;TEXT(N1367,"0.0")&amp;" on "&amp;TEXT(L1367,"#,##0")&amp;" impressions (striking distance)","")&amp;IF(AND(T1367="Yes",N(L1367)&gt;=Rules!$B$6),"; Thin ("&amp;F1367&amp;" words) but has search demand",""),3,400),IF(AA1367="Prune","Low value: "&amp;N(K1367)&amp;" clicks, "&amp;N(L1367)&amp;" impressions, "&amp;N(Q1367)&amp;" sessions, no key events. Remove or noindex it and update internal links.",IF(AA1367="Redirect","Low value but "&amp;N(AC1367)&amp;" referring domains. 301 it to the closest relevant page to keep those links.",IF(AND(Z1367="No",Y1367="Yes",N(K1367)&lt;Rules!$B$5),"Low search traffic but it converts (key events: "&amp;S1367&amp;"). Keep it and link to it.",IF(W1367="Yes","Stronger than the page it overlaps ("&amp;I1367&amp;"). Keep; merge that page into this one.","Healthy: "&amp;N(K1367)&amp;" clicks"&amp;IF(ISNUMBER(N1367),", average position "&amp;TEXT(N1367,"0.0"),"")&amp;". Keep and monitor."))))))))))</f>
        <v/>
      </c>
      <c r="AE1367">
        <f>IF(A1367="","",IF(AD1367&lt;&gt;"",AD1367,AA1367))</f>
        <v/>
      </c>
    </row>
    <row r="1368">
      <c r="A1368">
        <f>IF(Crawl!A1367="","",Crawl!A1367)</f>
        <v/>
      </c>
      <c r="B1368">
        <f>IF(A1368="","",Crawl!EC1367)</f>
        <v/>
      </c>
      <c r="C1368">
        <f>IF(A1368="","",IFERROR(INDEX(Crawl!$A1367:$DZ1367,1,Rules!$H$6),""))</f>
        <v/>
      </c>
      <c r="D1368">
        <f>IF(A1368="","",IFERROR(INDEX(Crawl!$A1367:$DZ1367,1,Rules!$H$7),"")&amp;"")</f>
        <v/>
      </c>
      <c r="E1368">
        <f>IF(A1368="","",IFERROR(INDEX(Crawl!$A1367:$DZ1367,1,Rules!$H$8),"")&amp;"")</f>
        <v/>
      </c>
      <c r="F1368">
        <f>IF(A1368="","",IFERROR(INDEX(Crawl!$A1367:$DZ1367,1,Rules!$H$9),""))</f>
        <v/>
      </c>
      <c r="G1368">
        <f>IF(A1368="","",IFERROR(INDEX(Crawl!$A1367:$DZ1367,1,Rules!$H$10),""))</f>
        <v/>
      </c>
      <c r="H1368">
        <f>IF(A1368="","",IFERROR(INDEX(Crawl!$A1367:$DZ1367,1,Rules!$H$12),""))</f>
        <v/>
      </c>
      <c r="I1368">
        <f>IF(A1368="","",IF(AND(N(H1368)&gt;0,IFERROR(INDEX(Crawl!$A1367:$DZ1367,1,Rules!$H$11),"")&amp;""&lt;&gt;""),IFERROR(INDEX(Crawl!$A1367:$DZ1367,1,Rules!$H$11),"")&amp;"",IF(AND(ISNUMBER(J1368),N(J1368)&gt;=Rules!$B$12,IFERROR(INDEX(Crawl!$A1367:$DZ1367,1,Rules!$H$13),"")&amp;""&lt;&gt;""),IFERROR(INDEX(Crawl!$A1367:$DZ1367,1,Rules!$H$13),"")&amp;"","")))</f>
        <v/>
      </c>
      <c r="J1368" s="19">
        <f>IF(A1368="","",IF(IFERROR(INDEX(Crawl!$A1367:$DZ1367,1,Rules!$H$14),"")&amp;""="","",IFERROR(INDEX(Crawl!$A1367:$DZ1367,1,Rules!$H$14),"")))</f>
        <v/>
      </c>
      <c r="K1368">
        <f>IF(A1368="","",IFERROR(SUMIFS('GSC current'!$J$2:$J$2001,'GSC current'!$I$2:$I$2001,B1368),0))</f>
        <v/>
      </c>
      <c r="L1368">
        <f>IF(A1368="","",IFERROR(SUMIFS('GSC current'!$K$2:$K$2001,'GSC current'!$I$2:$I$2001,B1368),0))</f>
        <v/>
      </c>
      <c r="M1368" s="20">
        <f>IF(A1368="","",IF(N(L1368)&gt;0,K1368/L1368,""))</f>
        <v/>
      </c>
      <c r="N1368" s="21">
        <f>IF(A1368="","",IF(N(L1368)&gt;0,SUMIFS('GSC current'!$L$2:$L$2001,'GSC current'!$I$2:$I$2001,B1368)/L1368,""))</f>
        <v/>
      </c>
      <c r="O1368">
        <f>IF(A1368="","",IFERROR(SUMIFS('GSC previous'!$J$2:$J$2001,'GSC previous'!$I$2:$I$2001,B1368),0))</f>
        <v/>
      </c>
      <c r="P1368" s="22">
        <f>IF(A1368="","",IF(N(O1368)&gt;0,(K1368-O1368)/O1368,""))</f>
        <v/>
      </c>
      <c r="Q1368">
        <f>IF(A1368="","",IFERROR(SUMIFS(GA4!$P$2:$P$2001,GA4!$O$2:$O$2001,B1368),0))</f>
        <v/>
      </c>
      <c r="R1368" s="23">
        <f>IF(A1368="","",IF(N(Q1368)&gt;0,SUMIFS(GA4!$Q$2:$Q$2001,GA4!$O$2:$O$2001,B1368)/Q1368,""))</f>
        <v/>
      </c>
      <c r="S1368">
        <f>IF(A1368="","",IFERROR(SUMIFS(GA4!$R$2:$R$2001,GA4!$O$2:$O$2001,B1368),0))</f>
        <v/>
      </c>
      <c r="T1368">
        <f>IF(A1368="","",IF(AND(ISNUMBER(F1368),LEFT(C1368&amp;"",1)="2"),IF(F1368&lt;Rules!$B$9,"Yes","No"),"No"))</f>
        <v/>
      </c>
      <c r="U1368">
        <f>IF(A1368="","",IF(AND(N(O1368)&gt;=Rules!$B$8,ISNUMBER(P1368)),IF(P1368&lt;=-Rules!$B$7,"Yes","No"),"No"))</f>
        <v/>
      </c>
      <c r="V1368">
        <f>IF(A1368="","",IF(AND(N(L1368)&gt;=Rules!$B$6,ISNUMBER(N1368)),IF(AND(N1368&gt;=Rules!$B$10,N1368&lt;=Rules!$B$11),"Yes","No"),"No"))</f>
        <v/>
      </c>
      <c r="W1368">
        <f>IF(A1368="","",IF(I1368&lt;&gt;"","Yes","No"))</f>
        <v/>
      </c>
      <c r="X1368">
        <f>IF(I1368="","",IF(SUMIFS($K$3:$K$2002,$A$3:$A$2002,SUBSTITUTE(SUBSTITUTE(I1368,"?","~?"),"*","~*"))&gt;N(K1368),"Yes","No"))</f>
        <v/>
      </c>
      <c r="Y1368">
        <f>IF(A1368="","",IF(N(S1368)&gt;0,"Yes","No"))</f>
        <v/>
      </c>
      <c r="Z1368">
        <f>IF(A1368="","",IF(AND(N(K1368)&lt;Rules!$B$5,N(L1368)&lt;Rules!$B$6,N(Q1368)&lt;Rules!$B$13,Y1368="No"),"Yes","No"))</f>
        <v/>
      </c>
      <c r="AA1368">
        <f>IF(A1368="","",IF(LEFT(C1368&amp;"",1)="3","Redirect",IF(OR(LEFT(C1368&amp;"",1)="4",LEFT(C1368&amp;"",1)="5"),IF(OR(N(K1368)&gt;0,N(AC1368)&gt;=Rules!$B$14),"Redirect","Prune"),IF(D1368="Non-Indexable","Keep",IF(AND(W1368="Yes",X1368="Yes",Y1368="No"),"Merge",IF(OR(U1368="Yes",V1368="Yes",AND(T1368="Yes",N(L1368)&gt;=Rules!$B$6)),"Update",IF(Z1368="Yes",IF(N(AC1368)&gt;=Rules!$B$14,"Redirect","Prune"),"Keep")))))))</f>
        <v/>
      </c>
      <c r="AB1368">
        <f>IF(A1368="","",IF(LEFT(C1368&amp;"",1)="3","Already redirects ("&amp;C1368&amp;"). Update internal links to point at the final URL.",IF(OR(LEFT(C1368&amp;"",1)="4",LEFT(C1368&amp;"",1)="5"),IF(AA1368="Redirect","Returns "&amp;C1368&amp;" but still has "&amp;N(K1368)&amp;" clicks and "&amp;N(AC1368)&amp;" referring domains. 301 it to the closest live page.","Returns "&amp;C1368&amp;" with no clicks or links. Remove internal links and let it 404 or 410."),IF(D1368="Non-Indexable","Non-indexable ("&amp;E1368&amp;"). Keep if that is intentional; otherwise fix the canonical or noindex.",IF(AA1368="Merge","Overlaps with "&amp;I1368&amp;IF(N(J1368)&gt;0," (similarity "&amp;TEXT(J1368,"0.00")&amp;")","")&amp;", which gets more clicks. Merge the useful parts into it and 301 this URL.",IF(AA1368="Update",MID(IF(U1368="Yes","; Clicks down "&amp;TEXT(-P1368,"0%")&amp;" on the previous period","")&amp;IF(V1368="Yes","; Average position "&amp;TEXT(N1368,"0.0")&amp;" on "&amp;TEXT(L1368,"#,##0")&amp;" impressions (striking distance)","")&amp;IF(AND(T1368="Yes",N(L1368)&gt;=Rules!$B$6),"; Thin ("&amp;F1368&amp;" words) but has search demand",""),3,400),IF(AA1368="Prune","Low value: "&amp;N(K1368)&amp;" clicks, "&amp;N(L1368)&amp;" impressions, "&amp;N(Q1368)&amp;" sessions, no key events. Remove or noindex it and update internal links.",IF(AA1368="Redirect","Low value but "&amp;N(AC1368)&amp;" referring domains. 301 it to the closest relevant page to keep those links.",IF(AND(Z1368="No",Y1368="Yes",N(K1368)&lt;Rules!$B$5),"Low search traffic but it converts (key events: "&amp;S1368&amp;"). Keep it and link to it.",IF(W1368="Yes","Stronger than the page it overlaps ("&amp;I1368&amp;"). Keep; merge that page into this one.","Healthy: "&amp;N(K1368)&amp;" clicks"&amp;IF(ISNUMBER(N1368),", average position "&amp;TEXT(N1368,"0.0"),"")&amp;". Keep and monitor."))))))))))</f>
        <v/>
      </c>
      <c r="AE1368">
        <f>IF(A1368="","",IF(AD1368&lt;&gt;"",AD1368,AA1368))</f>
        <v/>
      </c>
    </row>
    <row r="1369">
      <c r="A1369">
        <f>IF(Crawl!A1368="","",Crawl!A1368)</f>
        <v/>
      </c>
      <c r="B1369">
        <f>IF(A1369="","",Crawl!EC1368)</f>
        <v/>
      </c>
      <c r="C1369">
        <f>IF(A1369="","",IFERROR(INDEX(Crawl!$A1368:$DZ1368,1,Rules!$H$6),""))</f>
        <v/>
      </c>
      <c r="D1369">
        <f>IF(A1369="","",IFERROR(INDEX(Crawl!$A1368:$DZ1368,1,Rules!$H$7),"")&amp;"")</f>
        <v/>
      </c>
      <c r="E1369">
        <f>IF(A1369="","",IFERROR(INDEX(Crawl!$A1368:$DZ1368,1,Rules!$H$8),"")&amp;"")</f>
        <v/>
      </c>
      <c r="F1369">
        <f>IF(A1369="","",IFERROR(INDEX(Crawl!$A1368:$DZ1368,1,Rules!$H$9),""))</f>
        <v/>
      </c>
      <c r="G1369">
        <f>IF(A1369="","",IFERROR(INDEX(Crawl!$A1368:$DZ1368,1,Rules!$H$10),""))</f>
        <v/>
      </c>
      <c r="H1369">
        <f>IF(A1369="","",IFERROR(INDEX(Crawl!$A1368:$DZ1368,1,Rules!$H$12),""))</f>
        <v/>
      </c>
      <c r="I1369">
        <f>IF(A1369="","",IF(AND(N(H1369)&gt;0,IFERROR(INDEX(Crawl!$A1368:$DZ1368,1,Rules!$H$11),"")&amp;""&lt;&gt;""),IFERROR(INDEX(Crawl!$A1368:$DZ1368,1,Rules!$H$11),"")&amp;"",IF(AND(ISNUMBER(J1369),N(J1369)&gt;=Rules!$B$12,IFERROR(INDEX(Crawl!$A1368:$DZ1368,1,Rules!$H$13),"")&amp;""&lt;&gt;""),IFERROR(INDEX(Crawl!$A1368:$DZ1368,1,Rules!$H$13),"")&amp;"","")))</f>
        <v/>
      </c>
      <c r="J1369" s="19">
        <f>IF(A1369="","",IF(IFERROR(INDEX(Crawl!$A1368:$DZ1368,1,Rules!$H$14),"")&amp;""="","",IFERROR(INDEX(Crawl!$A1368:$DZ1368,1,Rules!$H$14),"")))</f>
        <v/>
      </c>
      <c r="K1369">
        <f>IF(A1369="","",IFERROR(SUMIFS('GSC current'!$J$2:$J$2001,'GSC current'!$I$2:$I$2001,B1369),0))</f>
        <v/>
      </c>
      <c r="L1369">
        <f>IF(A1369="","",IFERROR(SUMIFS('GSC current'!$K$2:$K$2001,'GSC current'!$I$2:$I$2001,B1369),0))</f>
        <v/>
      </c>
      <c r="M1369" s="20">
        <f>IF(A1369="","",IF(N(L1369)&gt;0,K1369/L1369,""))</f>
        <v/>
      </c>
      <c r="N1369" s="21">
        <f>IF(A1369="","",IF(N(L1369)&gt;0,SUMIFS('GSC current'!$L$2:$L$2001,'GSC current'!$I$2:$I$2001,B1369)/L1369,""))</f>
        <v/>
      </c>
      <c r="O1369">
        <f>IF(A1369="","",IFERROR(SUMIFS('GSC previous'!$J$2:$J$2001,'GSC previous'!$I$2:$I$2001,B1369),0))</f>
        <v/>
      </c>
      <c r="P1369" s="22">
        <f>IF(A1369="","",IF(N(O1369)&gt;0,(K1369-O1369)/O1369,""))</f>
        <v/>
      </c>
      <c r="Q1369">
        <f>IF(A1369="","",IFERROR(SUMIFS(GA4!$P$2:$P$2001,GA4!$O$2:$O$2001,B1369),0))</f>
        <v/>
      </c>
      <c r="R1369" s="23">
        <f>IF(A1369="","",IF(N(Q1369)&gt;0,SUMIFS(GA4!$Q$2:$Q$2001,GA4!$O$2:$O$2001,B1369)/Q1369,""))</f>
        <v/>
      </c>
      <c r="S1369">
        <f>IF(A1369="","",IFERROR(SUMIFS(GA4!$R$2:$R$2001,GA4!$O$2:$O$2001,B1369),0))</f>
        <v/>
      </c>
      <c r="T1369">
        <f>IF(A1369="","",IF(AND(ISNUMBER(F1369),LEFT(C1369&amp;"",1)="2"),IF(F1369&lt;Rules!$B$9,"Yes","No"),"No"))</f>
        <v/>
      </c>
      <c r="U1369">
        <f>IF(A1369="","",IF(AND(N(O1369)&gt;=Rules!$B$8,ISNUMBER(P1369)),IF(P1369&lt;=-Rules!$B$7,"Yes","No"),"No"))</f>
        <v/>
      </c>
      <c r="V1369">
        <f>IF(A1369="","",IF(AND(N(L1369)&gt;=Rules!$B$6,ISNUMBER(N1369)),IF(AND(N1369&gt;=Rules!$B$10,N1369&lt;=Rules!$B$11),"Yes","No"),"No"))</f>
        <v/>
      </c>
      <c r="W1369">
        <f>IF(A1369="","",IF(I1369&lt;&gt;"","Yes","No"))</f>
        <v/>
      </c>
      <c r="X1369">
        <f>IF(I1369="","",IF(SUMIFS($K$3:$K$2002,$A$3:$A$2002,SUBSTITUTE(SUBSTITUTE(I1369,"?","~?"),"*","~*"))&gt;N(K1369),"Yes","No"))</f>
        <v/>
      </c>
      <c r="Y1369">
        <f>IF(A1369="","",IF(N(S1369)&gt;0,"Yes","No"))</f>
        <v/>
      </c>
      <c r="Z1369">
        <f>IF(A1369="","",IF(AND(N(K1369)&lt;Rules!$B$5,N(L1369)&lt;Rules!$B$6,N(Q1369)&lt;Rules!$B$13,Y1369="No"),"Yes","No"))</f>
        <v/>
      </c>
      <c r="AA1369">
        <f>IF(A1369="","",IF(LEFT(C1369&amp;"",1)="3","Redirect",IF(OR(LEFT(C1369&amp;"",1)="4",LEFT(C1369&amp;"",1)="5"),IF(OR(N(K1369)&gt;0,N(AC1369)&gt;=Rules!$B$14),"Redirect","Prune"),IF(D1369="Non-Indexable","Keep",IF(AND(W1369="Yes",X1369="Yes",Y1369="No"),"Merge",IF(OR(U1369="Yes",V1369="Yes",AND(T1369="Yes",N(L1369)&gt;=Rules!$B$6)),"Update",IF(Z1369="Yes",IF(N(AC1369)&gt;=Rules!$B$14,"Redirect","Prune"),"Keep")))))))</f>
        <v/>
      </c>
      <c r="AB1369">
        <f>IF(A1369="","",IF(LEFT(C1369&amp;"",1)="3","Already redirects ("&amp;C1369&amp;"). Update internal links to point at the final URL.",IF(OR(LEFT(C1369&amp;"",1)="4",LEFT(C1369&amp;"",1)="5"),IF(AA1369="Redirect","Returns "&amp;C1369&amp;" but still has "&amp;N(K1369)&amp;" clicks and "&amp;N(AC1369)&amp;" referring domains. 301 it to the closest live page.","Returns "&amp;C1369&amp;" with no clicks or links. Remove internal links and let it 404 or 410."),IF(D1369="Non-Indexable","Non-indexable ("&amp;E1369&amp;"). Keep if that is intentional; otherwise fix the canonical or noindex.",IF(AA1369="Merge","Overlaps with "&amp;I1369&amp;IF(N(J1369)&gt;0," (similarity "&amp;TEXT(J1369,"0.00")&amp;")","")&amp;", which gets more clicks. Merge the useful parts into it and 301 this URL.",IF(AA1369="Update",MID(IF(U1369="Yes","; Clicks down "&amp;TEXT(-P1369,"0%")&amp;" on the previous period","")&amp;IF(V1369="Yes","; Average position "&amp;TEXT(N1369,"0.0")&amp;" on "&amp;TEXT(L1369,"#,##0")&amp;" impressions (striking distance)","")&amp;IF(AND(T1369="Yes",N(L1369)&gt;=Rules!$B$6),"; Thin ("&amp;F1369&amp;" words) but has search demand",""),3,400),IF(AA1369="Prune","Low value: "&amp;N(K1369)&amp;" clicks, "&amp;N(L1369)&amp;" impressions, "&amp;N(Q1369)&amp;" sessions, no key events. Remove or noindex it and update internal links.",IF(AA1369="Redirect","Low value but "&amp;N(AC1369)&amp;" referring domains. 301 it to the closest relevant page to keep those links.",IF(AND(Z1369="No",Y1369="Yes",N(K1369)&lt;Rules!$B$5),"Low search traffic but it converts (key events: "&amp;S1369&amp;"). Keep it and link to it.",IF(W1369="Yes","Stronger than the page it overlaps ("&amp;I1369&amp;"). Keep; merge that page into this one.","Healthy: "&amp;N(K1369)&amp;" clicks"&amp;IF(ISNUMBER(N1369),", average position "&amp;TEXT(N1369,"0.0"),"")&amp;". Keep and monitor."))))))))))</f>
        <v/>
      </c>
      <c r="AE1369">
        <f>IF(A1369="","",IF(AD1369&lt;&gt;"",AD1369,AA1369))</f>
        <v/>
      </c>
    </row>
    <row r="1370">
      <c r="A1370">
        <f>IF(Crawl!A1369="","",Crawl!A1369)</f>
        <v/>
      </c>
      <c r="B1370">
        <f>IF(A1370="","",Crawl!EC1369)</f>
        <v/>
      </c>
      <c r="C1370">
        <f>IF(A1370="","",IFERROR(INDEX(Crawl!$A1369:$DZ1369,1,Rules!$H$6),""))</f>
        <v/>
      </c>
      <c r="D1370">
        <f>IF(A1370="","",IFERROR(INDEX(Crawl!$A1369:$DZ1369,1,Rules!$H$7),"")&amp;"")</f>
        <v/>
      </c>
      <c r="E1370">
        <f>IF(A1370="","",IFERROR(INDEX(Crawl!$A1369:$DZ1369,1,Rules!$H$8),"")&amp;"")</f>
        <v/>
      </c>
      <c r="F1370">
        <f>IF(A1370="","",IFERROR(INDEX(Crawl!$A1369:$DZ1369,1,Rules!$H$9),""))</f>
        <v/>
      </c>
      <c r="G1370">
        <f>IF(A1370="","",IFERROR(INDEX(Crawl!$A1369:$DZ1369,1,Rules!$H$10),""))</f>
        <v/>
      </c>
      <c r="H1370">
        <f>IF(A1370="","",IFERROR(INDEX(Crawl!$A1369:$DZ1369,1,Rules!$H$12),""))</f>
        <v/>
      </c>
      <c r="I1370">
        <f>IF(A1370="","",IF(AND(N(H1370)&gt;0,IFERROR(INDEX(Crawl!$A1369:$DZ1369,1,Rules!$H$11),"")&amp;""&lt;&gt;""),IFERROR(INDEX(Crawl!$A1369:$DZ1369,1,Rules!$H$11),"")&amp;"",IF(AND(ISNUMBER(J1370),N(J1370)&gt;=Rules!$B$12,IFERROR(INDEX(Crawl!$A1369:$DZ1369,1,Rules!$H$13),"")&amp;""&lt;&gt;""),IFERROR(INDEX(Crawl!$A1369:$DZ1369,1,Rules!$H$13),"")&amp;"","")))</f>
        <v/>
      </c>
      <c r="J1370" s="19">
        <f>IF(A1370="","",IF(IFERROR(INDEX(Crawl!$A1369:$DZ1369,1,Rules!$H$14),"")&amp;""="","",IFERROR(INDEX(Crawl!$A1369:$DZ1369,1,Rules!$H$14),"")))</f>
        <v/>
      </c>
      <c r="K1370">
        <f>IF(A1370="","",IFERROR(SUMIFS('GSC current'!$J$2:$J$2001,'GSC current'!$I$2:$I$2001,B1370),0))</f>
        <v/>
      </c>
      <c r="L1370">
        <f>IF(A1370="","",IFERROR(SUMIFS('GSC current'!$K$2:$K$2001,'GSC current'!$I$2:$I$2001,B1370),0))</f>
        <v/>
      </c>
      <c r="M1370" s="20">
        <f>IF(A1370="","",IF(N(L1370)&gt;0,K1370/L1370,""))</f>
        <v/>
      </c>
      <c r="N1370" s="21">
        <f>IF(A1370="","",IF(N(L1370)&gt;0,SUMIFS('GSC current'!$L$2:$L$2001,'GSC current'!$I$2:$I$2001,B1370)/L1370,""))</f>
        <v/>
      </c>
      <c r="O1370">
        <f>IF(A1370="","",IFERROR(SUMIFS('GSC previous'!$J$2:$J$2001,'GSC previous'!$I$2:$I$2001,B1370),0))</f>
        <v/>
      </c>
      <c r="P1370" s="22">
        <f>IF(A1370="","",IF(N(O1370)&gt;0,(K1370-O1370)/O1370,""))</f>
        <v/>
      </c>
      <c r="Q1370">
        <f>IF(A1370="","",IFERROR(SUMIFS(GA4!$P$2:$P$2001,GA4!$O$2:$O$2001,B1370),0))</f>
        <v/>
      </c>
      <c r="R1370" s="23">
        <f>IF(A1370="","",IF(N(Q1370)&gt;0,SUMIFS(GA4!$Q$2:$Q$2001,GA4!$O$2:$O$2001,B1370)/Q1370,""))</f>
        <v/>
      </c>
      <c r="S1370">
        <f>IF(A1370="","",IFERROR(SUMIFS(GA4!$R$2:$R$2001,GA4!$O$2:$O$2001,B1370),0))</f>
        <v/>
      </c>
      <c r="T1370">
        <f>IF(A1370="","",IF(AND(ISNUMBER(F1370),LEFT(C1370&amp;"",1)="2"),IF(F1370&lt;Rules!$B$9,"Yes","No"),"No"))</f>
        <v/>
      </c>
      <c r="U1370">
        <f>IF(A1370="","",IF(AND(N(O1370)&gt;=Rules!$B$8,ISNUMBER(P1370)),IF(P1370&lt;=-Rules!$B$7,"Yes","No"),"No"))</f>
        <v/>
      </c>
      <c r="V1370">
        <f>IF(A1370="","",IF(AND(N(L1370)&gt;=Rules!$B$6,ISNUMBER(N1370)),IF(AND(N1370&gt;=Rules!$B$10,N1370&lt;=Rules!$B$11),"Yes","No"),"No"))</f>
        <v/>
      </c>
      <c r="W1370">
        <f>IF(A1370="","",IF(I1370&lt;&gt;"","Yes","No"))</f>
        <v/>
      </c>
      <c r="X1370">
        <f>IF(I1370="","",IF(SUMIFS($K$3:$K$2002,$A$3:$A$2002,SUBSTITUTE(SUBSTITUTE(I1370,"?","~?"),"*","~*"))&gt;N(K1370),"Yes","No"))</f>
        <v/>
      </c>
      <c r="Y1370">
        <f>IF(A1370="","",IF(N(S1370)&gt;0,"Yes","No"))</f>
        <v/>
      </c>
      <c r="Z1370">
        <f>IF(A1370="","",IF(AND(N(K1370)&lt;Rules!$B$5,N(L1370)&lt;Rules!$B$6,N(Q1370)&lt;Rules!$B$13,Y1370="No"),"Yes","No"))</f>
        <v/>
      </c>
      <c r="AA1370">
        <f>IF(A1370="","",IF(LEFT(C1370&amp;"",1)="3","Redirect",IF(OR(LEFT(C1370&amp;"",1)="4",LEFT(C1370&amp;"",1)="5"),IF(OR(N(K1370)&gt;0,N(AC1370)&gt;=Rules!$B$14),"Redirect","Prune"),IF(D1370="Non-Indexable","Keep",IF(AND(W1370="Yes",X1370="Yes",Y1370="No"),"Merge",IF(OR(U1370="Yes",V1370="Yes",AND(T1370="Yes",N(L1370)&gt;=Rules!$B$6)),"Update",IF(Z1370="Yes",IF(N(AC1370)&gt;=Rules!$B$14,"Redirect","Prune"),"Keep")))))))</f>
        <v/>
      </c>
      <c r="AB1370">
        <f>IF(A1370="","",IF(LEFT(C1370&amp;"",1)="3","Already redirects ("&amp;C1370&amp;"). Update internal links to point at the final URL.",IF(OR(LEFT(C1370&amp;"",1)="4",LEFT(C1370&amp;"",1)="5"),IF(AA1370="Redirect","Returns "&amp;C1370&amp;" but still has "&amp;N(K1370)&amp;" clicks and "&amp;N(AC1370)&amp;" referring domains. 301 it to the closest live page.","Returns "&amp;C1370&amp;" with no clicks or links. Remove internal links and let it 404 or 410."),IF(D1370="Non-Indexable","Non-indexable ("&amp;E1370&amp;"). Keep if that is intentional; otherwise fix the canonical or noindex.",IF(AA1370="Merge","Overlaps with "&amp;I1370&amp;IF(N(J1370)&gt;0," (similarity "&amp;TEXT(J1370,"0.00")&amp;")","")&amp;", which gets more clicks. Merge the useful parts into it and 301 this URL.",IF(AA1370="Update",MID(IF(U1370="Yes","; Clicks down "&amp;TEXT(-P1370,"0%")&amp;" on the previous period","")&amp;IF(V1370="Yes","; Average position "&amp;TEXT(N1370,"0.0")&amp;" on "&amp;TEXT(L1370,"#,##0")&amp;" impressions (striking distance)","")&amp;IF(AND(T1370="Yes",N(L1370)&gt;=Rules!$B$6),"; Thin ("&amp;F1370&amp;" words) but has search demand",""),3,400),IF(AA1370="Prune","Low value: "&amp;N(K1370)&amp;" clicks, "&amp;N(L1370)&amp;" impressions, "&amp;N(Q1370)&amp;" sessions, no key events. Remove or noindex it and update internal links.",IF(AA1370="Redirect","Low value but "&amp;N(AC1370)&amp;" referring domains. 301 it to the closest relevant page to keep those links.",IF(AND(Z1370="No",Y1370="Yes",N(K1370)&lt;Rules!$B$5),"Low search traffic but it converts (key events: "&amp;S1370&amp;"). Keep it and link to it.",IF(W1370="Yes","Stronger than the page it overlaps ("&amp;I1370&amp;"). Keep; merge that page into this one.","Healthy: "&amp;N(K1370)&amp;" clicks"&amp;IF(ISNUMBER(N1370),", average position "&amp;TEXT(N1370,"0.0"),"")&amp;". Keep and monitor."))))))))))</f>
        <v/>
      </c>
      <c r="AE1370">
        <f>IF(A1370="","",IF(AD1370&lt;&gt;"",AD1370,AA1370))</f>
        <v/>
      </c>
    </row>
    <row r="1371">
      <c r="A1371">
        <f>IF(Crawl!A1370="","",Crawl!A1370)</f>
        <v/>
      </c>
      <c r="B1371">
        <f>IF(A1371="","",Crawl!EC1370)</f>
        <v/>
      </c>
      <c r="C1371">
        <f>IF(A1371="","",IFERROR(INDEX(Crawl!$A1370:$DZ1370,1,Rules!$H$6),""))</f>
        <v/>
      </c>
      <c r="D1371">
        <f>IF(A1371="","",IFERROR(INDEX(Crawl!$A1370:$DZ1370,1,Rules!$H$7),"")&amp;"")</f>
        <v/>
      </c>
      <c r="E1371">
        <f>IF(A1371="","",IFERROR(INDEX(Crawl!$A1370:$DZ1370,1,Rules!$H$8),"")&amp;"")</f>
        <v/>
      </c>
      <c r="F1371">
        <f>IF(A1371="","",IFERROR(INDEX(Crawl!$A1370:$DZ1370,1,Rules!$H$9),""))</f>
        <v/>
      </c>
      <c r="G1371">
        <f>IF(A1371="","",IFERROR(INDEX(Crawl!$A1370:$DZ1370,1,Rules!$H$10),""))</f>
        <v/>
      </c>
      <c r="H1371">
        <f>IF(A1371="","",IFERROR(INDEX(Crawl!$A1370:$DZ1370,1,Rules!$H$12),""))</f>
        <v/>
      </c>
      <c r="I1371">
        <f>IF(A1371="","",IF(AND(N(H1371)&gt;0,IFERROR(INDEX(Crawl!$A1370:$DZ1370,1,Rules!$H$11),"")&amp;""&lt;&gt;""),IFERROR(INDEX(Crawl!$A1370:$DZ1370,1,Rules!$H$11),"")&amp;"",IF(AND(ISNUMBER(J1371),N(J1371)&gt;=Rules!$B$12,IFERROR(INDEX(Crawl!$A1370:$DZ1370,1,Rules!$H$13),"")&amp;""&lt;&gt;""),IFERROR(INDEX(Crawl!$A1370:$DZ1370,1,Rules!$H$13),"")&amp;"","")))</f>
        <v/>
      </c>
      <c r="J1371" s="19">
        <f>IF(A1371="","",IF(IFERROR(INDEX(Crawl!$A1370:$DZ1370,1,Rules!$H$14),"")&amp;""="","",IFERROR(INDEX(Crawl!$A1370:$DZ1370,1,Rules!$H$14),"")))</f>
        <v/>
      </c>
      <c r="K1371">
        <f>IF(A1371="","",IFERROR(SUMIFS('GSC current'!$J$2:$J$2001,'GSC current'!$I$2:$I$2001,B1371),0))</f>
        <v/>
      </c>
      <c r="L1371">
        <f>IF(A1371="","",IFERROR(SUMIFS('GSC current'!$K$2:$K$2001,'GSC current'!$I$2:$I$2001,B1371),0))</f>
        <v/>
      </c>
      <c r="M1371" s="20">
        <f>IF(A1371="","",IF(N(L1371)&gt;0,K1371/L1371,""))</f>
        <v/>
      </c>
      <c r="N1371" s="21">
        <f>IF(A1371="","",IF(N(L1371)&gt;0,SUMIFS('GSC current'!$L$2:$L$2001,'GSC current'!$I$2:$I$2001,B1371)/L1371,""))</f>
        <v/>
      </c>
      <c r="O1371">
        <f>IF(A1371="","",IFERROR(SUMIFS('GSC previous'!$J$2:$J$2001,'GSC previous'!$I$2:$I$2001,B1371),0))</f>
        <v/>
      </c>
      <c r="P1371" s="22">
        <f>IF(A1371="","",IF(N(O1371)&gt;0,(K1371-O1371)/O1371,""))</f>
        <v/>
      </c>
      <c r="Q1371">
        <f>IF(A1371="","",IFERROR(SUMIFS(GA4!$P$2:$P$2001,GA4!$O$2:$O$2001,B1371),0))</f>
        <v/>
      </c>
      <c r="R1371" s="23">
        <f>IF(A1371="","",IF(N(Q1371)&gt;0,SUMIFS(GA4!$Q$2:$Q$2001,GA4!$O$2:$O$2001,B1371)/Q1371,""))</f>
        <v/>
      </c>
      <c r="S1371">
        <f>IF(A1371="","",IFERROR(SUMIFS(GA4!$R$2:$R$2001,GA4!$O$2:$O$2001,B1371),0))</f>
        <v/>
      </c>
      <c r="T1371">
        <f>IF(A1371="","",IF(AND(ISNUMBER(F1371),LEFT(C1371&amp;"",1)="2"),IF(F1371&lt;Rules!$B$9,"Yes","No"),"No"))</f>
        <v/>
      </c>
      <c r="U1371">
        <f>IF(A1371="","",IF(AND(N(O1371)&gt;=Rules!$B$8,ISNUMBER(P1371)),IF(P1371&lt;=-Rules!$B$7,"Yes","No"),"No"))</f>
        <v/>
      </c>
      <c r="V1371">
        <f>IF(A1371="","",IF(AND(N(L1371)&gt;=Rules!$B$6,ISNUMBER(N1371)),IF(AND(N1371&gt;=Rules!$B$10,N1371&lt;=Rules!$B$11),"Yes","No"),"No"))</f>
        <v/>
      </c>
      <c r="W1371">
        <f>IF(A1371="","",IF(I1371&lt;&gt;"","Yes","No"))</f>
        <v/>
      </c>
      <c r="X1371">
        <f>IF(I1371="","",IF(SUMIFS($K$3:$K$2002,$A$3:$A$2002,SUBSTITUTE(SUBSTITUTE(I1371,"?","~?"),"*","~*"))&gt;N(K1371),"Yes","No"))</f>
        <v/>
      </c>
      <c r="Y1371">
        <f>IF(A1371="","",IF(N(S1371)&gt;0,"Yes","No"))</f>
        <v/>
      </c>
      <c r="Z1371">
        <f>IF(A1371="","",IF(AND(N(K1371)&lt;Rules!$B$5,N(L1371)&lt;Rules!$B$6,N(Q1371)&lt;Rules!$B$13,Y1371="No"),"Yes","No"))</f>
        <v/>
      </c>
      <c r="AA1371">
        <f>IF(A1371="","",IF(LEFT(C1371&amp;"",1)="3","Redirect",IF(OR(LEFT(C1371&amp;"",1)="4",LEFT(C1371&amp;"",1)="5"),IF(OR(N(K1371)&gt;0,N(AC1371)&gt;=Rules!$B$14),"Redirect","Prune"),IF(D1371="Non-Indexable","Keep",IF(AND(W1371="Yes",X1371="Yes",Y1371="No"),"Merge",IF(OR(U1371="Yes",V1371="Yes",AND(T1371="Yes",N(L1371)&gt;=Rules!$B$6)),"Update",IF(Z1371="Yes",IF(N(AC1371)&gt;=Rules!$B$14,"Redirect","Prune"),"Keep")))))))</f>
        <v/>
      </c>
      <c r="AB1371">
        <f>IF(A1371="","",IF(LEFT(C1371&amp;"",1)="3","Already redirects ("&amp;C1371&amp;"). Update internal links to point at the final URL.",IF(OR(LEFT(C1371&amp;"",1)="4",LEFT(C1371&amp;"",1)="5"),IF(AA1371="Redirect","Returns "&amp;C1371&amp;" but still has "&amp;N(K1371)&amp;" clicks and "&amp;N(AC1371)&amp;" referring domains. 301 it to the closest live page.","Returns "&amp;C1371&amp;" with no clicks or links. Remove internal links and let it 404 or 410."),IF(D1371="Non-Indexable","Non-indexable ("&amp;E1371&amp;"). Keep if that is intentional; otherwise fix the canonical or noindex.",IF(AA1371="Merge","Overlaps with "&amp;I1371&amp;IF(N(J1371)&gt;0," (similarity "&amp;TEXT(J1371,"0.00")&amp;")","")&amp;", which gets more clicks. Merge the useful parts into it and 301 this URL.",IF(AA1371="Update",MID(IF(U1371="Yes","; Clicks down "&amp;TEXT(-P1371,"0%")&amp;" on the previous period","")&amp;IF(V1371="Yes","; Average position "&amp;TEXT(N1371,"0.0")&amp;" on "&amp;TEXT(L1371,"#,##0")&amp;" impressions (striking distance)","")&amp;IF(AND(T1371="Yes",N(L1371)&gt;=Rules!$B$6),"; Thin ("&amp;F1371&amp;" words) but has search demand",""),3,400),IF(AA1371="Prune","Low value: "&amp;N(K1371)&amp;" clicks, "&amp;N(L1371)&amp;" impressions, "&amp;N(Q1371)&amp;" sessions, no key events. Remove or noindex it and update internal links.",IF(AA1371="Redirect","Low value but "&amp;N(AC1371)&amp;" referring domains. 301 it to the closest relevant page to keep those links.",IF(AND(Z1371="No",Y1371="Yes",N(K1371)&lt;Rules!$B$5),"Low search traffic but it converts (key events: "&amp;S1371&amp;"). Keep it and link to it.",IF(W1371="Yes","Stronger than the page it overlaps ("&amp;I1371&amp;"). Keep; merge that page into this one.","Healthy: "&amp;N(K1371)&amp;" clicks"&amp;IF(ISNUMBER(N1371),", average position "&amp;TEXT(N1371,"0.0"),"")&amp;". Keep and monitor."))))))))))</f>
        <v/>
      </c>
      <c r="AE1371">
        <f>IF(A1371="","",IF(AD1371&lt;&gt;"",AD1371,AA1371))</f>
        <v/>
      </c>
    </row>
    <row r="1372">
      <c r="A1372">
        <f>IF(Crawl!A1371="","",Crawl!A1371)</f>
        <v/>
      </c>
      <c r="B1372">
        <f>IF(A1372="","",Crawl!EC1371)</f>
        <v/>
      </c>
      <c r="C1372">
        <f>IF(A1372="","",IFERROR(INDEX(Crawl!$A1371:$DZ1371,1,Rules!$H$6),""))</f>
        <v/>
      </c>
      <c r="D1372">
        <f>IF(A1372="","",IFERROR(INDEX(Crawl!$A1371:$DZ1371,1,Rules!$H$7),"")&amp;"")</f>
        <v/>
      </c>
      <c r="E1372">
        <f>IF(A1372="","",IFERROR(INDEX(Crawl!$A1371:$DZ1371,1,Rules!$H$8),"")&amp;"")</f>
        <v/>
      </c>
      <c r="F1372">
        <f>IF(A1372="","",IFERROR(INDEX(Crawl!$A1371:$DZ1371,1,Rules!$H$9),""))</f>
        <v/>
      </c>
      <c r="G1372">
        <f>IF(A1372="","",IFERROR(INDEX(Crawl!$A1371:$DZ1371,1,Rules!$H$10),""))</f>
        <v/>
      </c>
      <c r="H1372">
        <f>IF(A1372="","",IFERROR(INDEX(Crawl!$A1371:$DZ1371,1,Rules!$H$12),""))</f>
        <v/>
      </c>
      <c r="I1372">
        <f>IF(A1372="","",IF(AND(N(H1372)&gt;0,IFERROR(INDEX(Crawl!$A1371:$DZ1371,1,Rules!$H$11),"")&amp;""&lt;&gt;""),IFERROR(INDEX(Crawl!$A1371:$DZ1371,1,Rules!$H$11),"")&amp;"",IF(AND(ISNUMBER(J1372),N(J1372)&gt;=Rules!$B$12,IFERROR(INDEX(Crawl!$A1371:$DZ1371,1,Rules!$H$13),"")&amp;""&lt;&gt;""),IFERROR(INDEX(Crawl!$A1371:$DZ1371,1,Rules!$H$13),"")&amp;"","")))</f>
        <v/>
      </c>
      <c r="J1372" s="19">
        <f>IF(A1372="","",IF(IFERROR(INDEX(Crawl!$A1371:$DZ1371,1,Rules!$H$14),"")&amp;""="","",IFERROR(INDEX(Crawl!$A1371:$DZ1371,1,Rules!$H$14),"")))</f>
        <v/>
      </c>
      <c r="K1372">
        <f>IF(A1372="","",IFERROR(SUMIFS('GSC current'!$J$2:$J$2001,'GSC current'!$I$2:$I$2001,B1372),0))</f>
        <v/>
      </c>
      <c r="L1372">
        <f>IF(A1372="","",IFERROR(SUMIFS('GSC current'!$K$2:$K$2001,'GSC current'!$I$2:$I$2001,B1372),0))</f>
        <v/>
      </c>
      <c r="M1372" s="20">
        <f>IF(A1372="","",IF(N(L1372)&gt;0,K1372/L1372,""))</f>
        <v/>
      </c>
      <c r="N1372" s="21">
        <f>IF(A1372="","",IF(N(L1372)&gt;0,SUMIFS('GSC current'!$L$2:$L$2001,'GSC current'!$I$2:$I$2001,B1372)/L1372,""))</f>
        <v/>
      </c>
      <c r="O1372">
        <f>IF(A1372="","",IFERROR(SUMIFS('GSC previous'!$J$2:$J$2001,'GSC previous'!$I$2:$I$2001,B1372),0))</f>
        <v/>
      </c>
      <c r="P1372" s="22">
        <f>IF(A1372="","",IF(N(O1372)&gt;0,(K1372-O1372)/O1372,""))</f>
        <v/>
      </c>
      <c r="Q1372">
        <f>IF(A1372="","",IFERROR(SUMIFS(GA4!$P$2:$P$2001,GA4!$O$2:$O$2001,B1372),0))</f>
        <v/>
      </c>
      <c r="R1372" s="23">
        <f>IF(A1372="","",IF(N(Q1372)&gt;0,SUMIFS(GA4!$Q$2:$Q$2001,GA4!$O$2:$O$2001,B1372)/Q1372,""))</f>
        <v/>
      </c>
      <c r="S1372">
        <f>IF(A1372="","",IFERROR(SUMIFS(GA4!$R$2:$R$2001,GA4!$O$2:$O$2001,B1372),0))</f>
        <v/>
      </c>
      <c r="T1372">
        <f>IF(A1372="","",IF(AND(ISNUMBER(F1372),LEFT(C1372&amp;"",1)="2"),IF(F1372&lt;Rules!$B$9,"Yes","No"),"No"))</f>
        <v/>
      </c>
      <c r="U1372">
        <f>IF(A1372="","",IF(AND(N(O1372)&gt;=Rules!$B$8,ISNUMBER(P1372)),IF(P1372&lt;=-Rules!$B$7,"Yes","No"),"No"))</f>
        <v/>
      </c>
      <c r="V1372">
        <f>IF(A1372="","",IF(AND(N(L1372)&gt;=Rules!$B$6,ISNUMBER(N1372)),IF(AND(N1372&gt;=Rules!$B$10,N1372&lt;=Rules!$B$11),"Yes","No"),"No"))</f>
        <v/>
      </c>
      <c r="W1372">
        <f>IF(A1372="","",IF(I1372&lt;&gt;"","Yes","No"))</f>
        <v/>
      </c>
      <c r="X1372">
        <f>IF(I1372="","",IF(SUMIFS($K$3:$K$2002,$A$3:$A$2002,SUBSTITUTE(SUBSTITUTE(I1372,"?","~?"),"*","~*"))&gt;N(K1372),"Yes","No"))</f>
        <v/>
      </c>
      <c r="Y1372">
        <f>IF(A1372="","",IF(N(S1372)&gt;0,"Yes","No"))</f>
        <v/>
      </c>
      <c r="Z1372">
        <f>IF(A1372="","",IF(AND(N(K1372)&lt;Rules!$B$5,N(L1372)&lt;Rules!$B$6,N(Q1372)&lt;Rules!$B$13,Y1372="No"),"Yes","No"))</f>
        <v/>
      </c>
      <c r="AA1372">
        <f>IF(A1372="","",IF(LEFT(C1372&amp;"",1)="3","Redirect",IF(OR(LEFT(C1372&amp;"",1)="4",LEFT(C1372&amp;"",1)="5"),IF(OR(N(K1372)&gt;0,N(AC1372)&gt;=Rules!$B$14),"Redirect","Prune"),IF(D1372="Non-Indexable","Keep",IF(AND(W1372="Yes",X1372="Yes",Y1372="No"),"Merge",IF(OR(U1372="Yes",V1372="Yes",AND(T1372="Yes",N(L1372)&gt;=Rules!$B$6)),"Update",IF(Z1372="Yes",IF(N(AC1372)&gt;=Rules!$B$14,"Redirect","Prune"),"Keep")))))))</f>
        <v/>
      </c>
      <c r="AB1372">
        <f>IF(A1372="","",IF(LEFT(C1372&amp;"",1)="3","Already redirects ("&amp;C1372&amp;"). Update internal links to point at the final URL.",IF(OR(LEFT(C1372&amp;"",1)="4",LEFT(C1372&amp;"",1)="5"),IF(AA1372="Redirect","Returns "&amp;C1372&amp;" but still has "&amp;N(K1372)&amp;" clicks and "&amp;N(AC1372)&amp;" referring domains. 301 it to the closest live page.","Returns "&amp;C1372&amp;" with no clicks or links. Remove internal links and let it 404 or 410."),IF(D1372="Non-Indexable","Non-indexable ("&amp;E1372&amp;"). Keep if that is intentional; otherwise fix the canonical or noindex.",IF(AA1372="Merge","Overlaps with "&amp;I1372&amp;IF(N(J1372)&gt;0," (similarity "&amp;TEXT(J1372,"0.00")&amp;")","")&amp;", which gets more clicks. Merge the useful parts into it and 301 this URL.",IF(AA1372="Update",MID(IF(U1372="Yes","; Clicks down "&amp;TEXT(-P1372,"0%")&amp;" on the previous period","")&amp;IF(V1372="Yes","; Average position "&amp;TEXT(N1372,"0.0")&amp;" on "&amp;TEXT(L1372,"#,##0")&amp;" impressions (striking distance)","")&amp;IF(AND(T1372="Yes",N(L1372)&gt;=Rules!$B$6),"; Thin ("&amp;F1372&amp;" words) but has search demand",""),3,400),IF(AA1372="Prune","Low value: "&amp;N(K1372)&amp;" clicks, "&amp;N(L1372)&amp;" impressions, "&amp;N(Q1372)&amp;" sessions, no key events. Remove or noindex it and update internal links.",IF(AA1372="Redirect","Low value but "&amp;N(AC1372)&amp;" referring domains. 301 it to the closest relevant page to keep those links.",IF(AND(Z1372="No",Y1372="Yes",N(K1372)&lt;Rules!$B$5),"Low search traffic but it converts (key events: "&amp;S1372&amp;"). Keep it and link to it.",IF(W1372="Yes","Stronger than the page it overlaps ("&amp;I1372&amp;"). Keep; merge that page into this one.","Healthy: "&amp;N(K1372)&amp;" clicks"&amp;IF(ISNUMBER(N1372),", average position "&amp;TEXT(N1372,"0.0"),"")&amp;". Keep and monitor."))))))))))</f>
        <v/>
      </c>
      <c r="AE1372">
        <f>IF(A1372="","",IF(AD1372&lt;&gt;"",AD1372,AA1372))</f>
        <v/>
      </c>
    </row>
    <row r="1373">
      <c r="A1373">
        <f>IF(Crawl!A1372="","",Crawl!A1372)</f>
        <v/>
      </c>
      <c r="B1373">
        <f>IF(A1373="","",Crawl!EC1372)</f>
        <v/>
      </c>
      <c r="C1373">
        <f>IF(A1373="","",IFERROR(INDEX(Crawl!$A1372:$DZ1372,1,Rules!$H$6),""))</f>
        <v/>
      </c>
      <c r="D1373">
        <f>IF(A1373="","",IFERROR(INDEX(Crawl!$A1372:$DZ1372,1,Rules!$H$7),"")&amp;"")</f>
        <v/>
      </c>
      <c r="E1373">
        <f>IF(A1373="","",IFERROR(INDEX(Crawl!$A1372:$DZ1372,1,Rules!$H$8),"")&amp;"")</f>
        <v/>
      </c>
      <c r="F1373">
        <f>IF(A1373="","",IFERROR(INDEX(Crawl!$A1372:$DZ1372,1,Rules!$H$9),""))</f>
        <v/>
      </c>
      <c r="G1373">
        <f>IF(A1373="","",IFERROR(INDEX(Crawl!$A1372:$DZ1372,1,Rules!$H$10),""))</f>
        <v/>
      </c>
      <c r="H1373">
        <f>IF(A1373="","",IFERROR(INDEX(Crawl!$A1372:$DZ1372,1,Rules!$H$12),""))</f>
        <v/>
      </c>
      <c r="I1373">
        <f>IF(A1373="","",IF(AND(N(H1373)&gt;0,IFERROR(INDEX(Crawl!$A1372:$DZ1372,1,Rules!$H$11),"")&amp;""&lt;&gt;""),IFERROR(INDEX(Crawl!$A1372:$DZ1372,1,Rules!$H$11),"")&amp;"",IF(AND(ISNUMBER(J1373),N(J1373)&gt;=Rules!$B$12,IFERROR(INDEX(Crawl!$A1372:$DZ1372,1,Rules!$H$13),"")&amp;""&lt;&gt;""),IFERROR(INDEX(Crawl!$A1372:$DZ1372,1,Rules!$H$13),"")&amp;"","")))</f>
        <v/>
      </c>
      <c r="J1373" s="19">
        <f>IF(A1373="","",IF(IFERROR(INDEX(Crawl!$A1372:$DZ1372,1,Rules!$H$14),"")&amp;""="","",IFERROR(INDEX(Crawl!$A1372:$DZ1372,1,Rules!$H$14),"")))</f>
        <v/>
      </c>
      <c r="K1373">
        <f>IF(A1373="","",IFERROR(SUMIFS('GSC current'!$J$2:$J$2001,'GSC current'!$I$2:$I$2001,B1373),0))</f>
        <v/>
      </c>
      <c r="L1373">
        <f>IF(A1373="","",IFERROR(SUMIFS('GSC current'!$K$2:$K$2001,'GSC current'!$I$2:$I$2001,B1373),0))</f>
        <v/>
      </c>
      <c r="M1373" s="20">
        <f>IF(A1373="","",IF(N(L1373)&gt;0,K1373/L1373,""))</f>
        <v/>
      </c>
      <c r="N1373" s="21">
        <f>IF(A1373="","",IF(N(L1373)&gt;0,SUMIFS('GSC current'!$L$2:$L$2001,'GSC current'!$I$2:$I$2001,B1373)/L1373,""))</f>
        <v/>
      </c>
      <c r="O1373">
        <f>IF(A1373="","",IFERROR(SUMIFS('GSC previous'!$J$2:$J$2001,'GSC previous'!$I$2:$I$2001,B1373),0))</f>
        <v/>
      </c>
      <c r="P1373" s="22">
        <f>IF(A1373="","",IF(N(O1373)&gt;0,(K1373-O1373)/O1373,""))</f>
        <v/>
      </c>
      <c r="Q1373">
        <f>IF(A1373="","",IFERROR(SUMIFS(GA4!$P$2:$P$2001,GA4!$O$2:$O$2001,B1373),0))</f>
        <v/>
      </c>
      <c r="R1373" s="23">
        <f>IF(A1373="","",IF(N(Q1373)&gt;0,SUMIFS(GA4!$Q$2:$Q$2001,GA4!$O$2:$O$2001,B1373)/Q1373,""))</f>
        <v/>
      </c>
      <c r="S1373">
        <f>IF(A1373="","",IFERROR(SUMIFS(GA4!$R$2:$R$2001,GA4!$O$2:$O$2001,B1373),0))</f>
        <v/>
      </c>
      <c r="T1373">
        <f>IF(A1373="","",IF(AND(ISNUMBER(F1373),LEFT(C1373&amp;"",1)="2"),IF(F1373&lt;Rules!$B$9,"Yes","No"),"No"))</f>
        <v/>
      </c>
      <c r="U1373">
        <f>IF(A1373="","",IF(AND(N(O1373)&gt;=Rules!$B$8,ISNUMBER(P1373)),IF(P1373&lt;=-Rules!$B$7,"Yes","No"),"No"))</f>
        <v/>
      </c>
      <c r="V1373">
        <f>IF(A1373="","",IF(AND(N(L1373)&gt;=Rules!$B$6,ISNUMBER(N1373)),IF(AND(N1373&gt;=Rules!$B$10,N1373&lt;=Rules!$B$11),"Yes","No"),"No"))</f>
        <v/>
      </c>
      <c r="W1373">
        <f>IF(A1373="","",IF(I1373&lt;&gt;"","Yes","No"))</f>
        <v/>
      </c>
      <c r="X1373">
        <f>IF(I1373="","",IF(SUMIFS($K$3:$K$2002,$A$3:$A$2002,SUBSTITUTE(SUBSTITUTE(I1373,"?","~?"),"*","~*"))&gt;N(K1373),"Yes","No"))</f>
        <v/>
      </c>
      <c r="Y1373">
        <f>IF(A1373="","",IF(N(S1373)&gt;0,"Yes","No"))</f>
        <v/>
      </c>
      <c r="Z1373">
        <f>IF(A1373="","",IF(AND(N(K1373)&lt;Rules!$B$5,N(L1373)&lt;Rules!$B$6,N(Q1373)&lt;Rules!$B$13,Y1373="No"),"Yes","No"))</f>
        <v/>
      </c>
      <c r="AA1373">
        <f>IF(A1373="","",IF(LEFT(C1373&amp;"",1)="3","Redirect",IF(OR(LEFT(C1373&amp;"",1)="4",LEFT(C1373&amp;"",1)="5"),IF(OR(N(K1373)&gt;0,N(AC1373)&gt;=Rules!$B$14),"Redirect","Prune"),IF(D1373="Non-Indexable","Keep",IF(AND(W1373="Yes",X1373="Yes",Y1373="No"),"Merge",IF(OR(U1373="Yes",V1373="Yes",AND(T1373="Yes",N(L1373)&gt;=Rules!$B$6)),"Update",IF(Z1373="Yes",IF(N(AC1373)&gt;=Rules!$B$14,"Redirect","Prune"),"Keep")))))))</f>
        <v/>
      </c>
      <c r="AB1373">
        <f>IF(A1373="","",IF(LEFT(C1373&amp;"",1)="3","Already redirects ("&amp;C1373&amp;"). Update internal links to point at the final URL.",IF(OR(LEFT(C1373&amp;"",1)="4",LEFT(C1373&amp;"",1)="5"),IF(AA1373="Redirect","Returns "&amp;C1373&amp;" but still has "&amp;N(K1373)&amp;" clicks and "&amp;N(AC1373)&amp;" referring domains. 301 it to the closest live page.","Returns "&amp;C1373&amp;" with no clicks or links. Remove internal links and let it 404 or 410."),IF(D1373="Non-Indexable","Non-indexable ("&amp;E1373&amp;"). Keep if that is intentional; otherwise fix the canonical or noindex.",IF(AA1373="Merge","Overlaps with "&amp;I1373&amp;IF(N(J1373)&gt;0," (similarity "&amp;TEXT(J1373,"0.00")&amp;")","")&amp;", which gets more clicks. Merge the useful parts into it and 301 this URL.",IF(AA1373="Update",MID(IF(U1373="Yes","; Clicks down "&amp;TEXT(-P1373,"0%")&amp;" on the previous period","")&amp;IF(V1373="Yes","; Average position "&amp;TEXT(N1373,"0.0")&amp;" on "&amp;TEXT(L1373,"#,##0")&amp;" impressions (striking distance)","")&amp;IF(AND(T1373="Yes",N(L1373)&gt;=Rules!$B$6),"; Thin ("&amp;F1373&amp;" words) but has search demand",""),3,400),IF(AA1373="Prune","Low value: "&amp;N(K1373)&amp;" clicks, "&amp;N(L1373)&amp;" impressions, "&amp;N(Q1373)&amp;" sessions, no key events. Remove or noindex it and update internal links.",IF(AA1373="Redirect","Low value but "&amp;N(AC1373)&amp;" referring domains. 301 it to the closest relevant page to keep those links.",IF(AND(Z1373="No",Y1373="Yes",N(K1373)&lt;Rules!$B$5),"Low search traffic but it converts (key events: "&amp;S1373&amp;"). Keep it and link to it.",IF(W1373="Yes","Stronger than the page it overlaps ("&amp;I1373&amp;"). Keep; merge that page into this one.","Healthy: "&amp;N(K1373)&amp;" clicks"&amp;IF(ISNUMBER(N1373),", average position "&amp;TEXT(N1373,"0.0"),"")&amp;". Keep and monitor."))))))))))</f>
        <v/>
      </c>
      <c r="AE1373">
        <f>IF(A1373="","",IF(AD1373&lt;&gt;"",AD1373,AA1373))</f>
        <v/>
      </c>
    </row>
    <row r="1374">
      <c r="A1374">
        <f>IF(Crawl!A1373="","",Crawl!A1373)</f>
        <v/>
      </c>
      <c r="B1374">
        <f>IF(A1374="","",Crawl!EC1373)</f>
        <v/>
      </c>
      <c r="C1374">
        <f>IF(A1374="","",IFERROR(INDEX(Crawl!$A1373:$DZ1373,1,Rules!$H$6),""))</f>
        <v/>
      </c>
      <c r="D1374">
        <f>IF(A1374="","",IFERROR(INDEX(Crawl!$A1373:$DZ1373,1,Rules!$H$7),"")&amp;"")</f>
        <v/>
      </c>
      <c r="E1374">
        <f>IF(A1374="","",IFERROR(INDEX(Crawl!$A1373:$DZ1373,1,Rules!$H$8),"")&amp;"")</f>
        <v/>
      </c>
      <c r="F1374">
        <f>IF(A1374="","",IFERROR(INDEX(Crawl!$A1373:$DZ1373,1,Rules!$H$9),""))</f>
        <v/>
      </c>
      <c r="G1374">
        <f>IF(A1374="","",IFERROR(INDEX(Crawl!$A1373:$DZ1373,1,Rules!$H$10),""))</f>
        <v/>
      </c>
      <c r="H1374">
        <f>IF(A1374="","",IFERROR(INDEX(Crawl!$A1373:$DZ1373,1,Rules!$H$12),""))</f>
        <v/>
      </c>
      <c r="I1374">
        <f>IF(A1374="","",IF(AND(N(H1374)&gt;0,IFERROR(INDEX(Crawl!$A1373:$DZ1373,1,Rules!$H$11),"")&amp;""&lt;&gt;""),IFERROR(INDEX(Crawl!$A1373:$DZ1373,1,Rules!$H$11),"")&amp;"",IF(AND(ISNUMBER(J1374),N(J1374)&gt;=Rules!$B$12,IFERROR(INDEX(Crawl!$A1373:$DZ1373,1,Rules!$H$13),"")&amp;""&lt;&gt;""),IFERROR(INDEX(Crawl!$A1373:$DZ1373,1,Rules!$H$13),"")&amp;"","")))</f>
        <v/>
      </c>
      <c r="J1374" s="19">
        <f>IF(A1374="","",IF(IFERROR(INDEX(Crawl!$A1373:$DZ1373,1,Rules!$H$14),"")&amp;""="","",IFERROR(INDEX(Crawl!$A1373:$DZ1373,1,Rules!$H$14),"")))</f>
        <v/>
      </c>
      <c r="K1374">
        <f>IF(A1374="","",IFERROR(SUMIFS('GSC current'!$J$2:$J$2001,'GSC current'!$I$2:$I$2001,B1374),0))</f>
        <v/>
      </c>
      <c r="L1374">
        <f>IF(A1374="","",IFERROR(SUMIFS('GSC current'!$K$2:$K$2001,'GSC current'!$I$2:$I$2001,B1374),0))</f>
        <v/>
      </c>
      <c r="M1374" s="20">
        <f>IF(A1374="","",IF(N(L1374)&gt;0,K1374/L1374,""))</f>
        <v/>
      </c>
      <c r="N1374" s="21">
        <f>IF(A1374="","",IF(N(L1374)&gt;0,SUMIFS('GSC current'!$L$2:$L$2001,'GSC current'!$I$2:$I$2001,B1374)/L1374,""))</f>
        <v/>
      </c>
      <c r="O1374">
        <f>IF(A1374="","",IFERROR(SUMIFS('GSC previous'!$J$2:$J$2001,'GSC previous'!$I$2:$I$2001,B1374),0))</f>
        <v/>
      </c>
      <c r="P1374" s="22">
        <f>IF(A1374="","",IF(N(O1374)&gt;0,(K1374-O1374)/O1374,""))</f>
        <v/>
      </c>
      <c r="Q1374">
        <f>IF(A1374="","",IFERROR(SUMIFS(GA4!$P$2:$P$2001,GA4!$O$2:$O$2001,B1374),0))</f>
        <v/>
      </c>
      <c r="R1374" s="23">
        <f>IF(A1374="","",IF(N(Q1374)&gt;0,SUMIFS(GA4!$Q$2:$Q$2001,GA4!$O$2:$O$2001,B1374)/Q1374,""))</f>
        <v/>
      </c>
      <c r="S1374">
        <f>IF(A1374="","",IFERROR(SUMIFS(GA4!$R$2:$R$2001,GA4!$O$2:$O$2001,B1374),0))</f>
        <v/>
      </c>
      <c r="T1374">
        <f>IF(A1374="","",IF(AND(ISNUMBER(F1374),LEFT(C1374&amp;"",1)="2"),IF(F1374&lt;Rules!$B$9,"Yes","No"),"No"))</f>
        <v/>
      </c>
      <c r="U1374">
        <f>IF(A1374="","",IF(AND(N(O1374)&gt;=Rules!$B$8,ISNUMBER(P1374)),IF(P1374&lt;=-Rules!$B$7,"Yes","No"),"No"))</f>
        <v/>
      </c>
      <c r="V1374">
        <f>IF(A1374="","",IF(AND(N(L1374)&gt;=Rules!$B$6,ISNUMBER(N1374)),IF(AND(N1374&gt;=Rules!$B$10,N1374&lt;=Rules!$B$11),"Yes","No"),"No"))</f>
        <v/>
      </c>
      <c r="W1374">
        <f>IF(A1374="","",IF(I1374&lt;&gt;"","Yes","No"))</f>
        <v/>
      </c>
      <c r="X1374">
        <f>IF(I1374="","",IF(SUMIFS($K$3:$K$2002,$A$3:$A$2002,SUBSTITUTE(SUBSTITUTE(I1374,"?","~?"),"*","~*"))&gt;N(K1374),"Yes","No"))</f>
        <v/>
      </c>
      <c r="Y1374">
        <f>IF(A1374="","",IF(N(S1374)&gt;0,"Yes","No"))</f>
        <v/>
      </c>
      <c r="Z1374">
        <f>IF(A1374="","",IF(AND(N(K1374)&lt;Rules!$B$5,N(L1374)&lt;Rules!$B$6,N(Q1374)&lt;Rules!$B$13,Y1374="No"),"Yes","No"))</f>
        <v/>
      </c>
      <c r="AA1374">
        <f>IF(A1374="","",IF(LEFT(C1374&amp;"",1)="3","Redirect",IF(OR(LEFT(C1374&amp;"",1)="4",LEFT(C1374&amp;"",1)="5"),IF(OR(N(K1374)&gt;0,N(AC1374)&gt;=Rules!$B$14),"Redirect","Prune"),IF(D1374="Non-Indexable","Keep",IF(AND(W1374="Yes",X1374="Yes",Y1374="No"),"Merge",IF(OR(U1374="Yes",V1374="Yes",AND(T1374="Yes",N(L1374)&gt;=Rules!$B$6)),"Update",IF(Z1374="Yes",IF(N(AC1374)&gt;=Rules!$B$14,"Redirect","Prune"),"Keep")))))))</f>
        <v/>
      </c>
      <c r="AB1374">
        <f>IF(A1374="","",IF(LEFT(C1374&amp;"",1)="3","Already redirects ("&amp;C1374&amp;"). Update internal links to point at the final URL.",IF(OR(LEFT(C1374&amp;"",1)="4",LEFT(C1374&amp;"",1)="5"),IF(AA1374="Redirect","Returns "&amp;C1374&amp;" but still has "&amp;N(K1374)&amp;" clicks and "&amp;N(AC1374)&amp;" referring domains. 301 it to the closest live page.","Returns "&amp;C1374&amp;" with no clicks or links. Remove internal links and let it 404 or 410."),IF(D1374="Non-Indexable","Non-indexable ("&amp;E1374&amp;"). Keep if that is intentional; otherwise fix the canonical or noindex.",IF(AA1374="Merge","Overlaps with "&amp;I1374&amp;IF(N(J1374)&gt;0," (similarity "&amp;TEXT(J1374,"0.00")&amp;")","")&amp;", which gets more clicks. Merge the useful parts into it and 301 this URL.",IF(AA1374="Update",MID(IF(U1374="Yes","; Clicks down "&amp;TEXT(-P1374,"0%")&amp;" on the previous period","")&amp;IF(V1374="Yes","; Average position "&amp;TEXT(N1374,"0.0")&amp;" on "&amp;TEXT(L1374,"#,##0")&amp;" impressions (striking distance)","")&amp;IF(AND(T1374="Yes",N(L1374)&gt;=Rules!$B$6),"; Thin ("&amp;F1374&amp;" words) but has search demand",""),3,400),IF(AA1374="Prune","Low value: "&amp;N(K1374)&amp;" clicks, "&amp;N(L1374)&amp;" impressions, "&amp;N(Q1374)&amp;" sessions, no key events. Remove or noindex it and update internal links.",IF(AA1374="Redirect","Low value but "&amp;N(AC1374)&amp;" referring domains. 301 it to the closest relevant page to keep those links.",IF(AND(Z1374="No",Y1374="Yes",N(K1374)&lt;Rules!$B$5),"Low search traffic but it converts (key events: "&amp;S1374&amp;"). Keep it and link to it.",IF(W1374="Yes","Stronger than the page it overlaps ("&amp;I1374&amp;"). Keep; merge that page into this one.","Healthy: "&amp;N(K1374)&amp;" clicks"&amp;IF(ISNUMBER(N1374),", average position "&amp;TEXT(N1374,"0.0"),"")&amp;". Keep and monitor."))))))))))</f>
        <v/>
      </c>
      <c r="AE1374">
        <f>IF(A1374="","",IF(AD1374&lt;&gt;"",AD1374,AA1374))</f>
        <v/>
      </c>
    </row>
    <row r="1375">
      <c r="A1375">
        <f>IF(Crawl!A1374="","",Crawl!A1374)</f>
        <v/>
      </c>
      <c r="B1375">
        <f>IF(A1375="","",Crawl!EC1374)</f>
        <v/>
      </c>
      <c r="C1375">
        <f>IF(A1375="","",IFERROR(INDEX(Crawl!$A1374:$DZ1374,1,Rules!$H$6),""))</f>
        <v/>
      </c>
      <c r="D1375">
        <f>IF(A1375="","",IFERROR(INDEX(Crawl!$A1374:$DZ1374,1,Rules!$H$7),"")&amp;"")</f>
        <v/>
      </c>
      <c r="E1375">
        <f>IF(A1375="","",IFERROR(INDEX(Crawl!$A1374:$DZ1374,1,Rules!$H$8),"")&amp;"")</f>
        <v/>
      </c>
      <c r="F1375">
        <f>IF(A1375="","",IFERROR(INDEX(Crawl!$A1374:$DZ1374,1,Rules!$H$9),""))</f>
        <v/>
      </c>
      <c r="G1375">
        <f>IF(A1375="","",IFERROR(INDEX(Crawl!$A1374:$DZ1374,1,Rules!$H$10),""))</f>
        <v/>
      </c>
      <c r="H1375">
        <f>IF(A1375="","",IFERROR(INDEX(Crawl!$A1374:$DZ1374,1,Rules!$H$12),""))</f>
        <v/>
      </c>
      <c r="I1375">
        <f>IF(A1375="","",IF(AND(N(H1375)&gt;0,IFERROR(INDEX(Crawl!$A1374:$DZ1374,1,Rules!$H$11),"")&amp;""&lt;&gt;""),IFERROR(INDEX(Crawl!$A1374:$DZ1374,1,Rules!$H$11),"")&amp;"",IF(AND(ISNUMBER(J1375),N(J1375)&gt;=Rules!$B$12,IFERROR(INDEX(Crawl!$A1374:$DZ1374,1,Rules!$H$13),"")&amp;""&lt;&gt;""),IFERROR(INDEX(Crawl!$A1374:$DZ1374,1,Rules!$H$13),"")&amp;"","")))</f>
        <v/>
      </c>
      <c r="J1375" s="19">
        <f>IF(A1375="","",IF(IFERROR(INDEX(Crawl!$A1374:$DZ1374,1,Rules!$H$14),"")&amp;""="","",IFERROR(INDEX(Crawl!$A1374:$DZ1374,1,Rules!$H$14),"")))</f>
        <v/>
      </c>
      <c r="K1375">
        <f>IF(A1375="","",IFERROR(SUMIFS('GSC current'!$J$2:$J$2001,'GSC current'!$I$2:$I$2001,B1375),0))</f>
        <v/>
      </c>
      <c r="L1375">
        <f>IF(A1375="","",IFERROR(SUMIFS('GSC current'!$K$2:$K$2001,'GSC current'!$I$2:$I$2001,B1375),0))</f>
        <v/>
      </c>
      <c r="M1375" s="20">
        <f>IF(A1375="","",IF(N(L1375)&gt;0,K1375/L1375,""))</f>
        <v/>
      </c>
      <c r="N1375" s="21">
        <f>IF(A1375="","",IF(N(L1375)&gt;0,SUMIFS('GSC current'!$L$2:$L$2001,'GSC current'!$I$2:$I$2001,B1375)/L1375,""))</f>
        <v/>
      </c>
      <c r="O1375">
        <f>IF(A1375="","",IFERROR(SUMIFS('GSC previous'!$J$2:$J$2001,'GSC previous'!$I$2:$I$2001,B1375),0))</f>
        <v/>
      </c>
      <c r="P1375" s="22">
        <f>IF(A1375="","",IF(N(O1375)&gt;0,(K1375-O1375)/O1375,""))</f>
        <v/>
      </c>
      <c r="Q1375">
        <f>IF(A1375="","",IFERROR(SUMIFS(GA4!$P$2:$P$2001,GA4!$O$2:$O$2001,B1375),0))</f>
        <v/>
      </c>
      <c r="R1375" s="23">
        <f>IF(A1375="","",IF(N(Q1375)&gt;0,SUMIFS(GA4!$Q$2:$Q$2001,GA4!$O$2:$O$2001,B1375)/Q1375,""))</f>
        <v/>
      </c>
      <c r="S1375">
        <f>IF(A1375="","",IFERROR(SUMIFS(GA4!$R$2:$R$2001,GA4!$O$2:$O$2001,B1375),0))</f>
        <v/>
      </c>
      <c r="T1375">
        <f>IF(A1375="","",IF(AND(ISNUMBER(F1375),LEFT(C1375&amp;"",1)="2"),IF(F1375&lt;Rules!$B$9,"Yes","No"),"No"))</f>
        <v/>
      </c>
      <c r="U1375">
        <f>IF(A1375="","",IF(AND(N(O1375)&gt;=Rules!$B$8,ISNUMBER(P1375)),IF(P1375&lt;=-Rules!$B$7,"Yes","No"),"No"))</f>
        <v/>
      </c>
      <c r="V1375">
        <f>IF(A1375="","",IF(AND(N(L1375)&gt;=Rules!$B$6,ISNUMBER(N1375)),IF(AND(N1375&gt;=Rules!$B$10,N1375&lt;=Rules!$B$11),"Yes","No"),"No"))</f>
        <v/>
      </c>
      <c r="W1375">
        <f>IF(A1375="","",IF(I1375&lt;&gt;"","Yes","No"))</f>
        <v/>
      </c>
      <c r="X1375">
        <f>IF(I1375="","",IF(SUMIFS($K$3:$K$2002,$A$3:$A$2002,SUBSTITUTE(SUBSTITUTE(I1375,"?","~?"),"*","~*"))&gt;N(K1375),"Yes","No"))</f>
        <v/>
      </c>
      <c r="Y1375">
        <f>IF(A1375="","",IF(N(S1375)&gt;0,"Yes","No"))</f>
        <v/>
      </c>
      <c r="Z1375">
        <f>IF(A1375="","",IF(AND(N(K1375)&lt;Rules!$B$5,N(L1375)&lt;Rules!$B$6,N(Q1375)&lt;Rules!$B$13,Y1375="No"),"Yes","No"))</f>
        <v/>
      </c>
      <c r="AA1375">
        <f>IF(A1375="","",IF(LEFT(C1375&amp;"",1)="3","Redirect",IF(OR(LEFT(C1375&amp;"",1)="4",LEFT(C1375&amp;"",1)="5"),IF(OR(N(K1375)&gt;0,N(AC1375)&gt;=Rules!$B$14),"Redirect","Prune"),IF(D1375="Non-Indexable","Keep",IF(AND(W1375="Yes",X1375="Yes",Y1375="No"),"Merge",IF(OR(U1375="Yes",V1375="Yes",AND(T1375="Yes",N(L1375)&gt;=Rules!$B$6)),"Update",IF(Z1375="Yes",IF(N(AC1375)&gt;=Rules!$B$14,"Redirect","Prune"),"Keep")))))))</f>
        <v/>
      </c>
      <c r="AB1375">
        <f>IF(A1375="","",IF(LEFT(C1375&amp;"",1)="3","Already redirects ("&amp;C1375&amp;"). Update internal links to point at the final URL.",IF(OR(LEFT(C1375&amp;"",1)="4",LEFT(C1375&amp;"",1)="5"),IF(AA1375="Redirect","Returns "&amp;C1375&amp;" but still has "&amp;N(K1375)&amp;" clicks and "&amp;N(AC1375)&amp;" referring domains. 301 it to the closest live page.","Returns "&amp;C1375&amp;" with no clicks or links. Remove internal links and let it 404 or 410."),IF(D1375="Non-Indexable","Non-indexable ("&amp;E1375&amp;"). Keep if that is intentional; otherwise fix the canonical or noindex.",IF(AA1375="Merge","Overlaps with "&amp;I1375&amp;IF(N(J1375)&gt;0," (similarity "&amp;TEXT(J1375,"0.00")&amp;")","")&amp;", which gets more clicks. Merge the useful parts into it and 301 this URL.",IF(AA1375="Update",MID(IF(U1375="Yes","; Clicks down "&amp;TEXT(-P1375,"0%")&amp;" on the previous period","")&amp;IF(V1375="Yes","; Average position "&amp;TEXT(N1375,"0.0")&amp;" on "&amp;TEXT(L1375,"#,##0")&amp;" impressions (striking distance)","")&amp;IF(AND(T1375="Yes",N(L1375)&gt;=Rules!$B$6),"; Thin ("&amp;F1375&amp;" words) but has search demand",""),3,400),IF(AA1375="Prune","Low value: "&amp;N(K1375)&amp;" clicks, "&amp;N(L1375)&amp;" impressions, "&amp;N(Q1375)&amp;" sessions, no key events. Remove or noindex it and update internal links.",IF(AA1375="Redirect","Low value but "&amp;N(AC1375)&amp;" referring domains. 301 it to the closest relevant page to keep those links.",IF(AND(Z1375="No",Y1375="Yes",N(K1375)&lt;Rules!$B$5),"Low search traffic but it converts (key events: "&amp;S1375&amp;"). Keep it and link to it.",IF(W1375="Yes","Stronger than the page it overlaps ("&amp;I1375&amp;"). Keep; merge that page into this one.","Healthy: "&amp;N(K1375)&amp;" clicks"&amp;IF(ISNUMBER(N1375),", average position "&amp;TEXT(N1375,"0.0"),"")&amp;". Keep and monitor."))))))))))</f>
        <v/>
      </c>
      <c r="AE1375">
        <f>IF(A1375="","",IF(AD1375&lt;&gt;"",AD1375,AA1375))</f>
        <v/>
      </c>
    </row>
    <row r="1376">
      <c r="A1376">
        <f>IF(Crawl!A1375="","",Crawl!A1375)</f>
        <v/>
      </c>
      <c r="B1376">
        <f>IF(A1376="","",Crawl!EC1375)</f>
        <v/>
      </c>
      <c r="C1376">
        <f>IF(A1376="","",IFERROR(INDEX(Crawl!$A1375:$DZ1375,1,Rules!$H$6),""))</f>
        <v/>
      </c>
      <c r="D1376">
        <f>IF(A1376="","",IFERROR(INDEX(Crawl!$A1375:$DZ1375,1,Rules!$H$7),"")&amp;"")</f>
        <v/>
      </c>
      <c r="E1376">
        <f>IF(A1376="","",IFERROR(INDEX(Crawl!$A1375:$DZ1375,1,Rules!$H$8),"")&amp;"")</f>
        <v/>
      </c>
      <c r="F1376">
        <f>IF(A1376="","",IFERROR(INDEX(Crawl!$A1375:$DZ1375,1,Rules!$H$9),""))</f>
        <v/>
      </c>
      <c r="G1376">
        <f>IF(A1376="","",IFERROR(INDEX(Crawl!$A1375:$DZ1375,1,Rules!$H$10),""))</f>
        <v/>
      </c>
      <c r="H1376">
        <f>IF(A1376="","",IFERROR(INDEX(Crawl!$A1375:$DZ1375,1,Rules!$H$12),""))</f>
        <v/>
      </c>
      <c r="I1376">
        <f>IF(A1376="","",IF(AND(N(H1376)&gt;0,IFERROR(INDEX(Crawl!$A1375:$DZ1375,1,Rules!$H$11),"")&amp;""&lt;&gt;""),IFERROR(INDEX(Crawl!$A1375:$DZ1375,1,Rules!$H$11),"")&amp;"",IF(AND(ISNUMBER(J1376),N(J1376)&gt;=Rules!$B$12,IFERROR(INDEX(Crawl!$A1375:$DZ1375,1,Rules!$H$13),"")&amp;""&lt;&gt;""),IFERROR(INDEX(Crawl!$A1375:$DZ1375,1,Rules!$H$13),"")&amp;"","")))</f>
        <v/>
      </c>
      <c r="J1376" s="19">
        <f>IF(A1376="","",IF(IFERROR(INDEX(Crawl!$A1375:$DZ1375,1,Rules!$H$14),"")&amp;""="","",IFERROR(INDEX(Crawl!$A1375:$DZ1375,1,Rules!$H$14),"")))</f>
        <v/>
      </c>
      <c r="K1376">
        <f>IF(A1376="","",IFERROR(SUMIFS('GSC current'!$J$2:$J$2001,'GSC current'!$I$2:$I$2001,B1376),0))</f>
        <v/>
      </c>
      <c r="L1376">
        <f>IF(A1376="","",IFERROR(SUMIFS('GSC current'!$K$2:$K$2001,'GSC current'!$I$2:$I$2001,B1376),0))</f>
        <v/>
      </c>
      <c r="M1376" s="20">
        <f>IF(A1376="","",IF(N(L1376)&gt;0,K1376/L1376,""))</f>
        <v/>
      </c>
      <c r="N1376" s="21">
        <f>IF(A1376="","",IF(N(L1376)&gt;0,SUMIFS('GSC current'!$L$2:$L$2001,'GSC current'!$I$2:$I$2001,B1376)/L1376,""))</f>
        <v/>
      </c>
      <c r="O1376">
        <f>IF(A1376="","",IFERROR(SUMIFS('GSC previous'!$J$2:$J$2001,'GSC previous'!$I$2:$I$2001,B1376),0))</f>
        <v/>
      </c>
      <c r="P1376" s="22">
        <f>IF(A1376="","",IF(N(O1376)&gt;0,(K1376-O1376)/O1376,""))</f>
        <v/>
      </c>
      <c r="Q1376">
        <f>IF(A1376="","",IFERROR(SUMIFS(GA4!$P$2:$P$2001,GA4!$O$2:$O$2001,B1376),0))</f>
        <v/>
      </c>
      <c r="R1376" s="23">
        <f>IF(A1376="","",IF(N(Q1376)&gt;0,SUMIFS(GA4!$Q$2:$Q$2001,GA4!$O$2:$O$2001,B1376)/Q1376,""))</f>
        <v/>
      </c>
      <c r="S1376">
        <f>IF(A1376="","",IFERROR(SUMIFS(GA4!$R$2:$R$2001,GA4!$O$2:$O$2001,B1376),0))</f>
        <v/>
      </c>
      <c r="T1376">
        <f>IF(A1376="","",IF(AND(ISNUMBER(F1376),LEFT(C1376&amp;"",1)="2"),IF(F1376&lt;Rules!$B$9,"Yes","No"),"No"))</f>
        <v/>
      </c>
      <c r="U1376">
        <f>IF(A1376="","",IF(AND(N(O1376)&gt;=Rules!$B$8,ISNUMBER(P1376)),IF(P1376&lt;=-Rules!$B$7,"Yes","No"),"No"))</f>
        <v/>
      </c>
      <c r="V1376">
        <f>IF(A1376="","",IF(AND(N(L1376)&gt;=Rules!$B$6,ISNUMBER(N1376)),IF(AND(N1376&gt;=Rules!$B$10,N1376&lt;=Rules!$B$11),"Yes","No"),"No"))</f>
        <v/>
      </c>
      <c r="W1376">
        <f>IF(A1376="","",IF(I1376&lt;&gt;"","Yes","No"))</f>
        <v/>
      </c>
      <c r="X1376">
        <f>IF(I1376="","",IF(SUMIFS($K$3:$K$2002,$A$3:$A$2002,SUBSTITUTE(SUBSTITUTE(I1376,"?","~?"),"*","~*"))&gt;N(K1376),"Yes","No"))</f>
        <v/>
      </c>
      <c r="Y1376">
        <f>IF(A1376="","",IF(N(S1376)&gt;0,"Yes","No"))</f>
        <v/>
      </c>
      <c r="Z1376">
        <f>IF(A1376="","",IF(AND(N(K1376)&lt;Rules!$B$5,N(L1376)&lt;Rules!$B$6,N(Q1376)&lt;Rules!$B$13,Y1376="No"),"Yes","No"))</f>
        <v/>
      </c>
      <c r="AA1376">
        <f>IF(A1376="","",IF(LEFT(C1376&amp;"",1)="3","Redirect",IF(OR(LEFT(C1376&amp;"",1)="4",LEFT(C1376&amp;"",1)="5"),IF(OR(N(K1376)&gt;0,N(AC1376)&gt;=Rules!$B$14),"Redirect","Prune"),IF(D1376="Non-Indexable","Keep",IF(AND(W1376="Yes",X1376="Yes",Y1376="No"),"Merge",IF(OR(U1376="Yes",V1376="Yes",AND(T1376="Yes",N(L1376)&gt;=Rules!$B$6)),"Update",IF(Z1376="Yes",IF(N(AC1376)&gt;=Rules!$B$14,"Redirect","Prune"),"Keep")))))))</f>
        <v/>
      </c>
      <c r="AB1376">
        <f>IF(A1376="","",IF(LEFT(C1376&amp;"",1)="3","Already redirects ("&amp;C1376&amp;"). Update internal links to point at the final URL.",IF(OR(LEFT(C1376&amp;"",1)="4",LEFT(C1376&amp;"",1)="5"),IF(AA1376="Redirect","Returns "&amp;C1376&amp;" but still has "&amp;N(K1376)&amp;" clicks and "&amp;N(AC1376)&amp;" referring domains. 301 it to the closest live page.","Returns "&amp;C1376&amp;" with no clicks or links. Remove internal links and let it 404 or 410."),IF(D1376="Non-Indexable","Non-indexable ("&amp;E1376&amp;"). Keep if that is intentional; otherwise fix the canonical or noindex.",IF(AA1376="Merge","Overlaps with "&amp;I1376&amp;IF(N(J1376)&gt;0," (similarity "&amp;TEXT(J1376,"0.00")&amp;")","")&amp;", which gets more clicks. Merge the useful parts into it and 301 this URL.",IF(AA1376="Update",MID(IF(U1376="Yes","; Clicks down "&amp;TEXT(-P1376,"0%")&amp;" on the previous period","")&amp;IF(V1376="Yes","; Average position "&amp;TEXT(N1376,"0.0")&amp;" on "&amp;TEXT(L1376,"#,##0")&amp;" impressions (striking distance)","")&amp;IF(AND(T1376="Yes",N(L1376)&gt;=Rules!$B$6),"; Thin ("&amp;F1376&amp;" words) but has search demand",""),3,400),IF(AA1376="Prune","Low value: "&amp;N(K1376)&amp;" clicks, "&amp;N(L1376)&amp;" impressions, "&amp;N(Q1376)&amp;" sessions, no key events. Remove or noindex it and update internal links.",IF(AA1376="Redirect","Low value but "&amp;N(AC1376)&amp;" referring domains. 301 it to the closest relevant page to keep those links.",IF(AND(Z1376="No",Y1376="Yes",N(K1376)&lt;Rules!$B$5),"Low search traffic but it converts (key events: "&amp;S1376&amp;"). Keep it and link to it.",IF(W1376="Yes","Stronger than the page it overlaps ("&amp;I1376&amp;"). Keep; merge that page into this one.","Healthy: "&amp;N(K1376)&amp;" clicks"&amp;IF(ISNUMBER(N1376),", average position "&amp;TEXT(N1376,"0.0"),"")&amp;". Keep and monitor."))))))))))</f>
        <v/>
      </c>
      <c r="AE1376">
        <f>IF(A1376="","",IF(AD1376&lt;&gt;"",AD1376,AA1376))</f>
        <v/>
      </c>
    </row>
    <row r="1377">
      <c r="A1377">
        <f>IF(Crawl!A1376="","",Crawl!A1376)</f>
        <v/>
      </c>
      <c r="B1377">
        <f>IF(A1377="","",Crawl!EC1376)</f>
        <v/>
      </c>
      <c r="C1377">
        <f>IF(A1377="","",IFERROR(INDEX(Crawl!$A1376:$DZ1376,1,Rules!$H$6),""))</f>
        <v/>
      </c>
      <c r="D1377">
        <f>IF(A1377="","",IFERROR(INDEX(Crawl!$A1376:$DZ1376,1,Rules!$H$7),"")&amp;"")</f>
        <v/>
      </c>
      <c r="E1377">
        <f>IF(A1377="","",IFERROR(INDEX(Crawl!$A1376:$DZ1376,1,Rules!$H$8),"")&amp;"")</f>
        <v/>
      </c>
      <c r="F1377">
        <f>IF(A1377="","",IFERROR(INDEX(Crawl!$A1376:$DZ1376,1,Rules!$H$9),""))</f>
        <v/>
      </c>
      <c r="G1377">
        <f>IF(A1377="","",IFERROR(INDEX(Crawl!$A1376:$DZ1376,1,Rules!$H$10),""))</f>
        <v/>
      </c>
      <c r="H1377">
        <f>IF(A1377="","",IFERROR(INDEX(Crawl!$A1376:$DZ1376,1,Rules!$H$12),""))</f>
        <v/>
      </c>
      <c r="I1377">
        <f>IF(A1377="","",IF(AND(N(H1377)&gt;0,IFERROR(INDEX(Crawl!$A1376:$DZ1376,1,Rules!$H$11),"")&amp;""&lt;&gt;""),IFERROR(INDEX(Crawl!$A1376:$DZ1376,1,Rules!$H$11),"")&amp;"",IF(AND(ISNUMBER(J1377),N(J1377)&gt;=Rules!$B$12,IFERROR(INDEX(Crawl!$A1376:$DZ1376,1,Rules!$H$13),"")&amp;""&lt;&gt;""),IFERROR(INDEX(Crawl!$A1376:$DZ1376,1,Rules!$H$13),"")&amp;"","")))</f>
        <v/>
      </c>
      <c r="J1377" s="19">
        <f>IF(A1377="","",IF(IFERROR(INDEX(Crawl!$A1376:$DZ1376,1,Rules!$H$14),"")&amp;""="","",IFERROR(INDEX(Crawl!$A1376:$DZ1376,1,Rules!$H$14),"")))</f>
        <v/>
      </c>
      <c r="K1377">
        <f>IF(A1377="","",IFERROR(SUMIFS('GSC current'!$J$2:$J$2001,'GSC current'!$I$2:$I$2001,B1377),0))</f>
        <v/>
      </c>
      <c r="L1377">
        <f>IF(A1377="","",IFERROR(SUMIFS('GSC current'!$K$2:$K$2001,'GSC current'!$I$2:$I$2001,B1377),0))</f>
        <v/>
      </c>
      <c r="M1377" s="20">
        <f>IF(A1377="","",IF(N(L1377)&gt;0,K1377/L1377,""))</f>
        <v/>
      </c>
      <c r="N1377" s="21">
        <f>IF(A1377="","",IF(N(L1377)&gt;0,SUMIFS('GSC current'!$L$2:$L$2001,'GSC current'!$I$2:$I$2001,B1377)/L1377,""))</f>
        <v/>
      </c>
      <c r="O1377">
        <f>IF(A1377="","",IFERROR(SUMIFS('GSC previous'!$J$2:$J$2001,'GSC previous'!$I$2:$I$2001,B1377),0))</f>
        <v/>
      </c>
      <c r="P1377" s="22">
        <f>IF(A1377="","",IF(N(O1377)&gt;0,(K1377-O1377)/O1377,""))</f>
        <v/>
      </c>
      <c r="Q1377">
        <f>IF(A1377="","",IFERROR(SUMIFS(GA4!$P$2:$P$2001,GA4!$O$2:$O$2001,B1377),0))</f>
        <v/>
      </c>
      <c r="R1377" s="23">
        <f>IF(A1377="","",IF(N(Q1377)&gt;0,SUMIFS(GA4!$Q$2:$Q$2001,GA4!$O$2:$O$2001,B1377)/Q1377,""))</f>
        <v/>
      </c>
      <c r="S1377">
        <f>IF(A1377="","",IFERROR(SUMIFS(GA4!$R$2:$R$2001,GA4!$O$2:$O$2001,B1377),0))</f>
        <v/>
      </c>
      <c r="T1377">
        <f>IF(A1377="","",IF(AND(ISNUMBER(F1377),LEFT(C1377&amp;"",1)="2"),IF(F1377&lt;Rules!$B$9,"Yes","No"),"No"))</f>
        <v/>
      </c>
      <c r="U1377">
        <f>IF(A1377="","",IF(AND(N(O1377)&gt;=Rules!$B$8,ISNUMBER(P1377)),IF(P1377&lt;=-Rules!$B$7,"Yes","No"),"No"))</f>
        <v/>
      </c>
      <c r="V1377">
        <f>IF(A1377="","",IF(AND(N(L1377)&gt;=Rules!$B$6,ISNUMBER(N1377)),IF(AND(N1377&gt;=Rules!$B$10,N1377&lt;=Rules!$B$11),"Yes","No"),"No"))</f>
        <v/>
      </c>
      <c r="W1377">
        <f>IF(A1377="","",IF(I1377&lt;&gt;"","Yes","No"))</f>
        <v/>
      </c>
      <c r="X1377">
        <f>IF(I1377="","",IF(SUMIFS($K$3:$K$2002,$A$3:$A$2002,SUBSTITUTE(SUBSTITUTE(I1377,"?","~?"),"*","~*"))&gt;N(K1377),"Yes","No"))</f>
        <v/>
      </c>
      <c r="Y1377">
        <f>IF(A1377="","",IF(N(S1377)&gt;0,"Yes","No"))</f>
        <v/>
      </c>
      <c r="Z1377">
        <f>IF(A1377="","",IF(AND(N(K1377)&lt;Rules!$B$5,N(L1377)&lt;Rules!$B$6,N(Q1377)&lt;Rules!$B$13,Y1377="No"),"Yes","No"))</f>
        <v/>
      </c>
      <c r="AA1377">
        <f>IF(A1377="","",IF(LEFT(C1377&amp;"",1)="3","Redirect",IF(OR(LEFT(C1377&amp;"",1)="4",LEFT(C1377&amp;"",1)="5"),IF(OR(N(K1377)&gt;0,N(AC1377)&gt;=Rules!$B$14),"Redirect","Prune"),IF(D1377="Non-Indexable","Keep",IF(AND(W1377="Yes",X1377="Yes",Y1377="No"),"Merge",IF(OR(U1377="Yes",V1377="Yes",AND(T1377="Yes",N(L1377)&gt;=Rules!$B$6)),"Update",IF(Z1377="Yes",IF(N(AC1377)&gt;=Rules!$B$14,"Redirect","Prune"),"Keep")))))))</f>
        <v/>
      </c>
      <c r="AB1377">
        <f>IF(A1377="","",IF(LEFT(C1377&amp;"",1)="3","Already redirects ("&amp;C1377&amp;"). Update internal links to point at the final URL.",IF(OR(LEFT(C1377&amp;"",1)="4",LEFT(C1377&amp;"",1)="5"),IF(AA1377="Redirect","Returns "&amp;C1377&amp;" but still has "&amp;N(K1377)&amp;" clicks and "&amp;N(AC1377)&amp;" referring domains. 301 it to the closest live page.","Returns "&amp;C1377&amp;" with no clicks or links. Remove internal links and let it 404 or 410."),IF(D1377="Non-Indexable","Non-indexable ("&amp;E1377&amp;"). Keep if that is intentional; otherwise fix the canonical or noindex.",IF(AA1377="Merge","Overlaps with "&amp;I1377&amp;IF(N(J1377)&gt;0," (similarity "&amp;TEXT(J1377,"0.00")&amp;")","")&amp;", which gets more clicks. Merge the useful parts into it and 301 this URL.",IF(AA1377="Update",MID(IF(U1377="Yes","; Clicks down "&amp;TEXT(-P1377,"0%")&amp;" on the previous period","")&amp;IF(V1377="Yes","; Average position "&amp;TEXT(N1377,"0.0")&amp;" on "&amp;TEXT(L1377,"#,##0")&amp;" impressions (striking distance)","")&amp;IF(AND(T1377="Yes",N(L1377)&gt;=Rules!$B$6),"; Thin ("&amp;F1377&amp;" words) but has search demand",""),3,400),IF(AA1377="Prune","Low value: "&amp;N(K1377)&amp;" clicks, "&amp;N(L1377)&amp;" impressions, "&amp;N(Q1377)&amp;" sessions, no key events. Remove or noindex it and update internal links.",IF(AA1377="Redirect","Low value but "&amp;N(AC1377)&amp;" referring domains. 301 it to the closest relevant page to keep those links.",IF(AND(Z1377="No",Y1377="Yes",N(K1377)&lt;Rules!$B$5),"Low search traffic but it converts (key events: "&amp;S1377&amp;"). Keep it and link to it.",IF(W1377="Yes","Stronger than the page it overlaps ("&amp;I1377&amp;"). Keep; merge that page into this one.","Healthy: "&amp;N(K1377)&amp;" clicks"&amp;IF(ISNUMBER(N1377),", average position "&amp;TEXT(N1377,"0.0"),"")&amp;". Keep and monitor."))))))))))</f>
        <v/>
      </c>
      <c r="AE1377">
        <f>IF(A1377="","",IF(AD1377&lt;&gt;"",AD1377,AA1377))</f>
        <v/>
      </c>
    </row>
    <row r="1378">
      <c r="A1378">
        <f>IF(Crawl!A1377="","",Crawl!A1377)</f>
        <v/>
      </c>
      <c r="B1378">
        <f>IF(A1378="","",Crawl!EC1377)</f>
        <v/>
      </c>
      <c r="C1378">
        <f>IF(A1378="","",IFERROR(INDEX(Crawl!$A1377:$DZ1377,1,Rules!$H$6),""))</f>
        <v/>
      </c>
      <c r="D1378">
        <f>IF(A1378="","",IFERROR(INDEX(Crawl!$A1377:$DZ1377,1,Rules!$H$7),"")&amp;"")</f>
        <v/>
      </c>
      <c r="E1378">
        <f>IF(A1378="","",IFERROR(INDEX(Crawl!$A1377:$DZ1377,1,Rules!$H$8),"")&amp;"")</f>
        <v/>
      </c>
      <c r="F1378">
        <f>IF(A1378="","",IFERROR(INDEX(Crawl!$A1377:$DZ1377,1,Rules!$H$9),""))</f>
        <v/>
      </c>
      <c r="G1378">
        <f>IF(A1378="","",IFERROR(INDEX(Crawl!$A1377:$DZ1377,1,Rules!$H$10),""))</f>
        <v/>
      </c>
      <c r="H1378">
        <f>IF(A1378="","",IFERROR(INDEX(Crawl!$A1377:$DZ1377,1,Rules!$H$12),""))</f>
        <v/>
      </c>
      <c r="I1378">
        <f>IF(A1378="","",IF(AND(N(H1378)&gt;0,IFERROR(INDEX(Crawl!$A1377:$DZ1377,1,Rules!$H$11),"")&amp;""&lt;&gt;""),IFERROR(INDEX(Crawl!$A1377:$DZ1377,1,Rules!$H$11),"")&amp;"",IF(AND(ISNUMBER(J1378),N(J1378)&gt;=Rules!$B$12,IFERROR(INDEX(Crawl!$A1377:$DZ1377,1,Rules!$H$13),"")&amp;""&lt;&gt;""),IFERROR(INDEX(Crawl!$A1377:$DZ1377,1,Rules!$H$13),"")&amp;"","")))</f>
        <v/>
      </c>
      <c r="J1378" s="19">
        <f>IF(A1378="","",IF(IFERROR(INDEX(Crawl!$A1377:$DZ1377,1,Rules!$H$14),"")&amp;""="","",IFERROR(INDEX(Crawl!$A1377:$DZ1377,1,Rules!$H$14),"")))</f>
        <v/>
      </c>
      <c r="K1378">
        <f>IF(A1378="","",IFERROR(SUMIFS('GSC current'!$J$2:$J$2001,'GSC current'!$I$2:$I$2001,B1378),0))</f>
        <v/>
      </c>
      <c r="L1378">
        <f>IF(A1378="","",IFERROR(SUMIFS('GSC current'!$K$2:$K$2001,'GSC current'!$I$2:$I$2001,B1378),0))</f>
        <v/>
      </c>
      <c r="M1378" s="20">
        <f>IF(A1378="","",IF(N(L1378)&gt;0,K1378/L1378,""))</f>
        <v/>
      </c>
      <c r="N1378" s="21">
        <f>IF(A1378="","",IF(N(L1378)&gt;0,SUMIFS('GSC current'!$L$2:$L$2001,'GSC current'!$I$2:$I$2001,B1378)/L1378,""))</f>
        <v/>
      </c>
      <c r="O1378">
        <f>IF(A1378="","",IFERROR(SUMIFS('GSC previous'!$J$2:$J$2001,'GSC previous'!$I$2:$I$2001,B1378),0))</f>
        <v/>
      </c>
      <c r="P1378" s="22">
        <f>IF(A1378="","",IF(N(O1378)&gt;0,(K1378-O1378)/O1378,""))</f>
        <v/>
      </c>
      <c r="Q1378">
        <f>IF(A1378="","",IFERROR(SUMIFS(GA4!$P$2:$P$2001,GA4!$O$2:$O$2001,B1378),0))</f>
        <v/>
      </c>
      <c r="R1378" s="23">
        <f>IF(A1378="","",IF(N(Q1378)&gt;0,SUMIFS(GA4!$Q$2:$Q$2001,GA4!$O$2:$O$2001,B1378)/Q1378,""))</f>
        <v/>
      </c>
      <c r="S1378">
        <f>IF(A1378="","",IFERROR(SUMIFS(GA4!$R$2:$R$2001,GA4!$O$2:$O$2001,B1378),0))</f>
        <v/>
      </c>
      <c r="T1378">
        <f>IF(A1378="","",IF(AND(ISNUMBER(F1378),LEFT(C1378&amp;"",1)="2"),IF(F1378&lt;Rules!$B$9,"Yes","No"),"No"))</f>
        <v/>
      </c>
      <c r="U1378">
        <f>IF(A1378="","",IF(AND(N(O1378)&gt;=Rules!$B$8,ISNUMBER(P1378)),IF(P1378&lt;=-Rules!$B$7,"Yes","No"),"No"))</f>
        <v/>
      </c>
      <c r="V1378">
        <f>IF(A1378="","",IF(AND(N(L1378)&gt;=Rules!$B$6,ISNUMBER(N1378)),IF(AND(N1378&gt;=Rules!$B$10,N1378&lt;=Rules!$B$11),"Yes","No"),"No"))</f>
        <v/>
      </c>
      <c r="W1378">
        <f>IF(A1378="","",IF(I1378&lt;&gt;"","Yes","No"))</f>
        <v/>
      </c>
      <c r="X1378">
        <f>IF(I1378="","",IF(SUMIFS($K$3:$K$2002,$A$3:$A$2002,SUBSTITUTE(SUBSTITUTE(I1378,"?","~?"),"*","~*"))&gt;N(K1378),"Yes","No"))</f>
        <v/>
      </c>
      <c r="Y1378">
        <f>IF(A1378="","",IF(N(S1378)&gt;0,"Yes","No"))</f>
        <v/>
      </c>
      <c r="Z1378">
        <f>IF(A1378="","",IF(AND(N(K1378)&lt;Rules!$B$5,N(L1378)&lt;Rules!$B$6,N(Q1378)&lt;Rules!$B$13,Y1378="No"),"Yes","No"))</f>
        <v/>
      </c>
      <c r="AA1378">
        <f>IF(A1378="","",IF(LEFT(C1378&amp;"",1)="3","Redirect",IF(OR(LEFT(C1378&amp;"",1)="4",LEFT(C1378&amp;"",1)="5"),IF(OR(N(K1378)&gt;0,N(AC1378)&gt;=Rules!$B$14),"Redirect","Prune"),IF(D1378="Non-Indexable","Keep",IF(AND(W1378="Yes",X1378="Yes",Y1378="No"),"Merge",IF(OR(U1378="Yes",V1378="Yes",AND(T1378="Yes",N(L1378)&gt;=Rules!$B$6)),"Update",IF(Z1378="Yes",IF(N(AC1378)&gt;=Rules!$B$14,"Redirect","Prune"),"Keep")))))))</f>
        <v/>
      </c>
      <c r="AB1378">
        <f>IF(A1378="","",IF(LEFT(C1378&amp;"",1)="3","Already redirects ("&amp;C1378&amp;"). Update internal links to point at the final URL.",IF(OR(LEFT(C1378&amp;"",1)="4",LEFT(C1378&amp;"",1)="5"),IF(AA1378="Redirect","Returns "&amp;C1378&amp;" but still has "&amp;N(K1378)&amp;" clicks and "&amp;N(AC1378)&amp;" referring domains. 301 it to the closest live page.","Returns "&amp;C1378&amp;" with no clicks or links. Remove internal links and let it 404 or 410."),IF(D1378="Non-Indexable","Non-indexable ("&amp;E1378&amp;"). Keep if that is intentional; otherwise fix the canonical or noindex.",IF(AA1378="Merge","Overlaps with "&amp;I1378&amp;IF(N(J1378)&gt;0," (similarity "&amp;TEXT(J1378,"0.00")&amp;")","")&amp;", which gets more clicks. Merge the useful parts into it and 301 this URL.",IF(AA1378="Update",MID(IF(U1378="Yes","; Clicks down "&amp;TEXT(-P1378,"0%")&amp;" on the previous period","")&amp;IF(V1378="Yes","; Average position "&amp;TEXT(N1378,"0.0")&amp;" on "&amp;TEXT(L1378,"#,##0")&amp;" impressions (striking distance)","")&amp;IF(AND(T1378="Yes",N(L1378)&gt;=Rules!$B$6),"; Thin ("&amp;F1378&amp;" words) but has search demand",""),3,400),IF(AA1378="Prune","Low value: "&amp;N(K1378)&amp;" clicks, "&amp;N(L1378)&amp;" impressions, "&amp;N(Q1378)&amp;" sessions, no key events. Remove or noindex it and update internal links.",IF(AA1378="Redirect","Low value but "&amp;N(AC1378)&amp;" referring domains. 301 it to the closest relevant page to keep those links.",IF(AND(Z1378="No",Y1378="Yes",N(K1378)&lt;Rules!$B$5),"Low search traffic but it converts (key events: "&amp;S1378&amp;"). Keep it and link to it.",IF(W1378="Yes","Stronger than the page it overlaps ("&amp;I1378&amp;"). Keep; merge that page into this one.","Healthy: "&amp;N(K1378)&amp;" clicks"&amp;IF(ISNUMBER(N1378),", average position "&amp;TEXT(N1378,"0.0"),"")&amp;". Keep and monitor."))))))))))</f>
        <v/>
      </c>
      <c r="AE1378">
        <f>IF(A1378="","",IF(AD1378&lt;&gt;"",AD1378,AA1378))</f>
        <v/>
      </c>
    </row>
    <row r="1379">
      <c r="A1379">
        <f>IF(Crawl!A1378="","",Crawl!A1378)</f>
        <v/>
      </c>
      <c r="B1379">
        <f>IF(A1379="","",Crawl!EC1378)</f>
        <v/>
      </c>
      <c r="C1379">
        <f>IF(A1379="","",IFERROR(INDEX(Crawl!$A1378:$DZ1378,1,Rules!$H$6),""))</f>
        <v/>
      </c>
      <c r="D1379">
        <f>IF(A1379="","",IFERROR(INDEX(Crawl!$A1378:$DZ1378,1,Rules!$H$7),"")&amp;"")</f>
        <v/>
      </c>
      <c r="E1379">
        <f>IF(A1379="","",IFERROR(INDEX(Crawl!$A1378:$DZ1378,1,Rules!$H$8),"")&amp;"")</f>
        <v/>
      </c>
      <c r="F1379">
        <f>IF(A1379="","",IFERROR(INDEX(Crawl!$A1378:$DZ1378,1,Rules!$H$9),""))</f>
        <v/>
      </c>
      <c r="G1379">
        <f>IF(A1379="","",IFERROR(INDEX(Crawl!$A1378:$DZ1378,1,Rules!$H$10),""))</f>
        <v/>
      </c>
      <c r="H1379">
        <f>IF(A1379="","",IFERROR(INDEX(Crawl!$A1378:$DZ1378,1,Rules!$H$12),""))</f>
        <v/>
      </c>
      <c r="I1379">
        <f>IF(A1379="","",IF(AND(N(H1379)&gt;0,IFERROR(INDEX(Crawl!$A1378:$DZ1378,1,Rules!$H$11),"")&amp;""&lt;&gt;""),IFERROR(INDEX(Crawl!$A1378:$DZ1378,1,Rules!$H$11),"")&amp;"",IF(AND(ISNUMBER(J1379),N(J1379)&gt;=Rules!$B$12,IFERROR(INDEX(Crawl!$A1378:$DZ1378,1,Rules!$H$13),"")&amp;""&lt;&gt;""),IFERROR(INDEX(Crawl!$A1378:$DZ1378,1,Rules!$H$13),"")&amp;"","")))</f>
        <v/>
      </c>
      <c r="J1379" s="19">
        <f>IF(A1379="","",IF(IFERROR(INDEX(Crawl!$A1378:$DZ1378,1,Rules!$H$14),"")&amp;""="","",IFERROR(INDEX(Crawl!$A1378:$DZ1378,1,Rules!$H$14),"")))</f>
        <v/>
      </c>
      <c r="K1379">
        <f>IF(A1379="","",IFERROR(SUMIFS('GSC current'!$J$2:$J$2001,'GSC current'!$I$2:$I$2001,B1379),0))</f>
        <v/>
      </c>
      <c r="L1379">
        <f>IF(A1379="","",IFERROR(SUMIFS('GSC current'!$K$2:$K$2001,'GSC current'!$I$2:$I$2001,B1379),0))</f>
        <v/>
      </c>
      <c r="M1379" s="20">
        <f>IF(A1379="","",IF(N(L1379)&gt;0,K1379/L1379,""))</f>
        <v/>
      </c>
      <c r="N1379" s="21">
        <f>IF(A1379="","",IF(N(L1379)&gt;0,SUMIFS('GSC current'!$L$2:$L$2001,'GSC current'!$I$2:$I$2001,B1379)/L1379,""))</f>
        <v/>
      </c>
      <c r="O1379">
        <f>IF(A1379="","",IFERROR(SUMIFS('GSC previous'!$J$2:$J$2001,'GSC previous'!$I$2:$I$2001,B1379),0))</f>
        <v/>
      </c>
      <c r="P1379" s="22">
        <f>IF(A1379="","",IF(N(O1379)&gt;0,(K1379-O1379)/O1379,""))</f>
        <v/>
      </c>
      <c r="Q1379">
        <f>IF(A1379="","",IFERROR(SUMIFS(GA4!$P$2:$P$2001,GA4!$O$2:$O$2001,B1379),0))</f>
        <v/>
      </c>
      <c r="R1379" s="23">
        <f>IF(A1379="","",IF(N(Q1379)&gt;0,SUMIFS(GA4!$Q$2:$Q$2001,GA4!$O$2:$O$2001,B1379)/Q1379,""))</f>
        <v/>
      </c>
      <c r="S1379">
        <f>IF(A1379="","",IFERROR(SUMIFS(GA4!$R$2:$R$2001,GA4!$O$2:$O$2001,B1379),0))</f>
        <v/>
      </c>
      <c r="T1379">
        <f>IF(A1379="","",IF(AND(ISNUMBER(F1379),LEFT(C1379&amp;"",1)="2"),IF(F1379&lt;Rules!$B$9,"Yes","No"),"No"))</f>
        <v/>
      </c>
      <c r="U1379">
        <f>IF(A1379="","",IF(AND(N(O1379)&gt;=Rules!$B$8,ISNUMBER(P1379)),IF(P1379&lt;=-Rules!$B$7,"Yes","No"),"No"))</f>
        <v/>
      </c>
      <c r="V1379">
        <f>IF(A1379="","",IF(AND(N(L1379)&gt;=Rules!$B$6,ISNUMBER(N1379)),IF(AND(N1379&gt;=Rules!$B$10,N1379&lt;=Rules!$B$11),"Yes","No"),"No"))</f>
        <v/>
      </c>
      <c r="W1379">
        <f>IF(A1379="","",IF(I1379&lt;&gt;"","Yes","No"))</f>
        <v/>
      </c>
      <c r="X1379">
        <f>IF(I1379="","",IF(SUMIFS($K$3:$K$2002,$A$3:$A$2002,SUBSTITUTE(SUBSTITUTE(I1379,"?","~?"),"*","~*"))&gt;N(K1379),"Yes","No"))</f>
        <v/>
      </c>
      <c r="Y1379">
        <f>IF(A1379="","",IF(N(S1379)&gt;0,"Yes","No"))</f>
        <v/>
      </c>
      <c r="Z1379">
        <f>IF(A1379="","",IF(AND(N(K1379)&lt;Rules!$B$5,N(L1379)&lt;Rules!$B$6,N(Q1379)&lt;Rules!$B$13,Y1379="No"),"Yes","No"))</f>
        <v/>
      </c>
      <c r="AA1379">
        <f>IF(A1379="","",IF(LEFT(C1379&amp;"",1)="3","Redirect",IF(OR(LEFT(C1379&amp;"",1)="4",LEFT(C1379&amp;"",1)="5"),IF(OR(N(K1379)&gt;0,N(AC1379)&gt;=Rules!$B$14),"Redirect","Prune"),IF(D1379="Non-Indexable","Keep",IF(AND(W1379="Yes",X1379="Yes",Y1379="No"),"Merge",IF(OR(U1379="Yes",V1379="Yes",AND(T1379="Yes",N(L1379)&gt;=Rules!$B$6)),"Update",IF(Z1379="Yes",IF(N(AC1379)&gt;=Rules!$B$14,"Redirect","Prune"),"Keep")))))))</f>
        <v/>
      </c>
      <c r="AB1379">
        <f>IF(A1379="","",IF(LEFT(C1379&amp;"",1)="3","Already redirects ("&amp;C1379&amp;"). Update internal links to point at the final URL.",IF(OR(LEFT(C1379&amp;"",1)="4",LEFT(C1379&amp;"",1)="5"),IF(AA1379="Redirect","Returns "&amp;C1379&amp;" but still has "&amp;N(K1379)&amp;" clicks and "&amp;N(AC1379)&amp;" referring domains. 301 it to the closest live page.","Returns "&amp;C1379&amp;" with no clicks or links. Remove internal links and let it 404 or 410."),IF(D1379="Non-Indexable","Non-indexable ("&amp;E1379&amp;"). Keep if that is intentional; otherwise fix the canonical or noindex.",IF(AA1379="Merge","Overlaps with "&amp;I1379&amp;IF(N(J1379)&gt;0," (similarity "&amp;TEXT(J1379,"0.00")&amp;")","")&amp;", which gets more clicks. Merge the useful parts into it and 301 this URL.",IF(AA1379="Update",MID(IF(U1379="Yes","; Clicks down "&amp;TEXT(-P1379,"0%")&amp;" on the previous period","")&amp;IF(V1379="Yes","; Average position "&amp;TEXT(N1379,"0.0")&amp;" on "&amp;TEXT(L1379,"#,##0")&amp;" impressions (striking distance)","")&amp;IF(AND(T1379="Yes",N(L1379)&gt;=Rules!$B$6),"; Thin ("&amp;F1379&amp;" words) but has search demand",""),3,400),IF(AA1379="Prune","Low value: "&amp;N(K1379)&amp;" clicks, "&amp;N(L1379)&amp;" impressions, "&amp;N(Q1379)&amp;" sessions, no key events. Remove or noindex it and update internal links.",IF(AA1379="Redirect","Low value but "&amp;N(AC1379)&amp;" referring domains. 301 it to the closest relevant page to keep those links.",IF(AND(Z1379="No",Y1379="Yes",N(K1379)&lt;Rules!$B$5),"Low search traffic but it converts (key events: "&amp;S1379&amp;"). Keep it and link to it.",IF(W1379="Yes","Stronger than the page it overlaps ("&amp;I1379&amp;"). Keep; merge that page into this one.","Healthy: "&amp;N(K1379)&amp;" clicks"&amp;IF(ISNUMBER(N1379),", average position "&amp;TEXT(N1379,"0.0"),"")&amp;". Keep and monitor."))))))))))</f>
        <v/>
      </c>
      <c r="AE1379">
        <f>IF(A1379="","",IF(AD1379&lt;&gt;"",AD1379,AA1379))</f>
        <v/>
      </c>
    </row>
    <row r="1380">
      <c r="A1380">
        <f>IF(Crawl!A1379="","",Crawl!A1379)</f>
        <v/>
      </c>
      <c r="B1380">
        <f>IF(A1380="","",Crawl!EC1379)</f>
        <v/>
      </c>
      <c r="C1380">
        <f>IF(A1380="","",IFERROR(INDEX(Crawl!$A1379:$DZ1379,1,Rules!$H$6),""))</f>
        <v/>
      </c>
      <c r="D1380">
        <f>IF(A1380="","",IFERROR(INDEX(Crawl!$A1379:$DZ1379,1,Rules!$H$7),"")&amp;"")</f>
        <v/>
      </c>
      <c r="E1380">
        <f>IF(A1380="","",IFERROR(INDEX(Crawl!$A1379:$DZ1379,1,Rules!$H$8),"")&amp;"")</f>
        <v/>
      </c>
      <c r="F1380">
        <f>IF(A1380="","",IFERROR(INDEX(Crawl!$A1379:$DZ1379,1,Rules!$H$9),""))</f>
        <v/>
      </c>
      <c r="G1380">
        <f>IF(A1380="","",IFERROR(INDEX(Crawl!$A1379:$DZ1379,1,Rules!$H$10),""))</f>
        <v/>
      </c>
      <c r="H1380">
        <f>IF(A1380="","",IFERROR(INDEX(Crawl!$A1379:$DZ1379,1,Rules!$H$12),""))</f>
        <v/>
      </c>
      <c r="I1380">
        <f>IF(A1380="","",IF(AND(N(H1380)&gt;0,IFERROR(INDEX(Crawl!$A1379:$DZ1379,1,Rules!$H$11),"")&amp;""&lt;&gt;""),IFERROR(INDEX(Crawl!$A1379:$DZ1379,1,Rules!$H$11),"")&amp;"",IF(AND(ISNUMBER(J1380),N(J1380)&gt;=Rules!$B$12,IFERROR(INDEX(Crawl!$A1379:$DZ1379,1,Rules!$H$13),"")&amp;""&lt;&gt;""),IFERROR(INDEX(Crawl!$A1379:$DZ1379,1,Rules!$H$13),"")&amp;"","")))</f>
        <v/>
      </c>
      <c r="J1380" s="19">
        <f>IF(A1380="","",IF(IFERROR(INDEX(Crawl!$A1379:$DZ1379,1,Rules!$H$14),"")&amp;""="","",IFERROR(INDEX(Crawl!$A1379:$DZ1379,1,Rules!$H$14),"")))</f>
        <v/>
      </c>
      <c r="K1380">
        <f>IF(A1380="","",IFERROR(SUMIFS('GSC current'!$J$2:$J$2001,'GSC current'!$I$2:$I$2001,B1380),0))</f>
        <v/>
      </c>
      <c r="L1380">
        <f>IF(A1380="","",IFERROR(SUMIFS('GSC current'!$K$2:$K$2001,'GSC current'!$I$2:$I$2001,B1380),0))</f>
        <v/>
      </c>
      <c r="M1380" s="20">
        <f>IF(A1380="","",IF(N(L1380)&gt;0,K1380/L1380,""))</f>
        <v/>
      </c>
      <c r="N1380" s="21">
        <f>IF(A1380="","",IF(N(L1380)&gt;0,SUMIFS('GSC current'!$L$2:$L$2001,'GSC current'!$I$2:$I$2001,B1380)/L1380,""))</f>
        <v/>
      </c>
      <c r="O1380">
        <f>IF(A1380="","",IFERROR(SUMIFS('GSC previous'!$J$2:$J$2001,'GSC previous'!$I$2:$I$2001,B1380),0))</f>
        <v/>
      </c>
      <c r="P1380" s="22">
        <f>IF(A1380="","",IF(N(O1380)&gt;0,(K1380-O1380)/O1380,""))</f>
        <v/>
      </c>
      <c r="Q1380">
        <f>IF(A1380="","",IFERROR(SUMIFS(GA4!$P$2:$P$2001,GA4!$O$2:$O$2001,B1380),0))</f>
        <v/>
      </c>
      <c r="R1380" s="23">
        <f>IF(A1380="","",IF(N(Q1380)&gt;0,SUMIFS(GA4!$Q$2:$Q$2001,GA4!$O$2:$O$2001,B1380)/Q1380,""))</f>
        <v/>
      </c>
      <c r="S1380">
        <f>IF(A1380="","",IFERROR(SUMIFS(GA4!$R$2:$R$2001,GA4!$O$2:$O$2001,B1380),0))</f>
        <v/>
      </c>
      <c r="T1380">
        <f>IF(A1380="","",IF(AND(ISNUMBER(F1380),LEFT(C1380&amp;"",1)="2"),IF(F1380&lt;Rules!$B$9,"Yes","No"),"No"))</f>
        <v/>
      </c>
      <c r="U1380">
        <f>IF(A1380="","",IF(AND(N(O1380)&gt;=Rules!$B$8,ISNUMBER(P1380)),IF(P1380&lt;=-Rules!$B$7,"Yes","No"),"No"))</f>
        <v/>
      </c>
      <c r="V1380">
        <f>IF(A1380="","",IF(AND(N(L1380)&gt;=Rules!$B$6,ISNUMBER(N1380)),IF(AND(N1380&gt;=Rules!$B$10,N1380&lt;=Rules!$B$11),"Yes","No"),"No"))</f>
        <v/>
      </c>
      <c r="W1380">
        <f>IF(A1380="","",IF(I1380&lt;&gt;"","Yes","No"))</f>
        <v/>
      </c>
      <c r="X1380">
        <f>IF(I1380="","",IF(SUMIFS($K$3:$K$2002,$A$3:$A$2002,SUBSTITUTE(SUBSTITUTE(I1380,"?","~?"),"*","~*"))&gt;N(K1380),"Yes","No"))</f>
        <v/>
      </c>
      <c r="Y1380">
        <f>IF(A1380="","",IF(N(S1380)&gt;0,"Yes","No"))</f>
        <v/>
      </c>
      <c r="Z1380">
        <f>IF(A1380="","",IF(AND(N(K1380)&lt;Rules!$B$5,N(L1380)&lt;Rules!$B$6,N(Q1380)&lt;Rules!$B$13,Y1380="No"),"Yes","No"))</f>
        <v/>
      </c>
      <c r="AA1380">
        <f>IF(A1380="","",IF(LEFT(C1380&amp;"",1)="3","Redirect",IF(OR(LEFT(C1380&amp;"",1)="4",LEFT(C1380&amp;"",1)="5"),IF(OR(N(K1380)&gt;0,N(AC1380)&gt;=Rules!$B$14),"Redirect","Prune"),IF(D1380="Non-Indexable","Keep",IF(AND(W1380="Yes",X1380="Yes",Y1380="No"),"Merge",IF(OR(U1380="Yes",V1380="Yes",AND(T1380="Yes",N(L1380)&gt;=Rules!$B$6)),"Update",IF(Z1380="Yes",IF(N(AC1380)&gt;=Rules!$B$14,"Redirect","Prune"),"Keep")))))))</f>
        <v/>
      </c>
      <c r="AB1380">
        <f>IF(A1380="","",IF(LEFT(C1380&amp;"",1)="3","Already redirects ("&amp;C1380&amp;"). Update internal links to point at the final URL.",IF(OR(LEFT(C1380&amp;"",1)="4",LEFT(C1380&amp;"",1)="5"),IF(AA1380="Redirect","Returns "&amp;C1380&amp;" but still has "&amp;N(K1380)&amp;" clicks and "&amp;N(AC1380)&amp;" referring domains. 301 it to the closest live page.","Returns "&amp;C1380&amp;" with no clicks or links. Remove internal links and let it 404 or 410."),IF(D1380="Non-Indexable","Non-indexable ("&amp;E1380&amp;"). Keep if that is intentional; otherwise fix the canonical or noindex.",IF(AA1380="Merge","Overlaps with "&amp;I1380&amp;IF(N(J1380)&gt;0," (similarity "&amp;TEXT(J1380,"0.00")&amp;")","")&amp;", which gets more clicks. Merge the useful parts into it and 301 this URL.",IF(AA1380="Update",MID(IF(U1380="Yes","; Clicks down "&amp;TEXT(-P1380,"0%")&amp;" on the previous period","")&amp;IF(V1380="Yes","; Average position "&amp;TEXT(N1380,"0.0")&amp;" on "&amp;TEXT(L1380,"#,##0")&amp;" impressions (striking distance)","")&amp;IF(AND(T1380="Yes",N(L1380)&gt;=Rules!$B$6),"; Thin ("&amp;F1380&amp;" words) but has search demand",""),3,400),IF(AA1380="Prune","Low value: "&amp;N(K1380)&amp;" clicks, "&amp;N(L1380)&amp;" impressions, "&amp;N(Q1380)&amp;" sessions, no key events. Remove or noindex it and update internal links.",IF(AA1380="Redirect","Low value but "&amp;N(AC1380)&amp;" referring domains. 301 it to the closest relevant page to keep those links.",IF(AND(Z1380="No",Y1380="Yes",N(K1380)&lt;Rules!$B$5),"Low search traffic but it converts (key events: "&amp;S1380&amp;"). Keep it and link to it.",IF(W1380="Yes","Stronger than the page it overlaps ("&amp;I1380&amp;"). Keep; merge that page into this one.","Healthy: "&amp;N(K1380)&amp;" clicks"&amp;IF(ISNUMBER(N1380),", average position "&amp;TEXT(N1380,"0.0"),"")&amp;". Keep and monitor."))))))))))</f>
        <v/>
      </c>
      <c r="AE1380">
        <f>IF(A1380="","",IF(AD1380&lt;&gt;"",AD1380,AA1380))</f>
        <v/>
      </c>
    </row>
    <row r="1381">
      <c r="A1381">
        <f>IF(Crawl!A1380="","",Crawl!A1380)</f>
        <v/>
      </c>
      <c r="B1381">
        <f>IF(A1381="","",Crawl!EC1380)</f>
        <v/>
      </c>
      <c r="C1381">
        <f>IF(A1381="","",IFERROR(INDEX(Crawl!$A1380:$DZ1380,1,Rules!$H$6),""))</f>
        <v/>
      </c>
      <c r="D1381">
        <f>IF(A1381="","",IFERROR(INDEX(Crawl!$A1380:$DZ1380,1,Rules!$H$7),"")&amp;"")</f>
        <v/>
      </c>
      <c r="E1381">
        <f>IF(A1381="","",IFERROR(INDEX(Crawl!$A1380:$DZ1380,1,Rules!$H$8),"")&amp;"")</f>
        <v/>
      </c>
      <c r="F1381">
        <f>IF(A1381="","",IFERROR(INDEX(Crawl!$A1380:$DZ1380,1,Rules!$H$9),""))</f>
        <v/>
      </c>
      <c r="G1381">
        <f>IF(A1381="","",IFERROR(INDEX(Crawl!$A1380:$DZ1380,1,Rules!$H$10),""))</f>
        <v/>
      </c>
      <c r="H1381">
        <f>IF(A1381="","",IFERROR(INDEX(Crawl!$A1380:$DZ1380,1,Rules!$H$12),""))</f>
        <v/>
      </c>
      <c r="I1381">
        <f>IF(A1381="","",IF(AND(N(H1381)&gt;0,IFERROR(INDEX(Crawl!$A1380:$DZ1380,1,Rules!$H$11),"")&amp;""&lt;&gt;""),IFERROR(INDEX(Crawl!$A1380:$DZ1380,1,Rules!$H$11),"")&amp;"",IF(AND(ISNUMBER(J1381),N(J1381)&gt;=Rules!$B$12,IFERROR(INDEX(Crawl!$A1380:$DZ1380,1,Rules!$H$13),"")&amp;""&lt;&gt;""),IFERROR(INDEX(Crawl!$A1380:$DZ1380,1,Rules!$H$13),"")&amp;"","")))</f>
        <v/>
      </c>
      <c r="J1381" s="19">
        <f>IF(A1381="","",IF(IFERROR(INDEX(Crawl!$A1380:$DZ1380,1,Rules!$H$14),"")&amp;""="","",IFERROR(INDEX(Crawl!$A1380:$DZ1380,1,Rules!$H$14),"")))</f>
        <v/>
      </c>
      <c r="K1381">
        <f>IF(A1381="","",IFERROR(SUMIFS('GSC current'!$J$2:$J$2001,'GSC current'!$I$2:$I$2001,B1381),0))</f>
        <v/>
      </c>
      <c r="L1381">
        <f>IF(A1381="","",IFERROR(SUMIFS('GSC current'!$K$2:$K$2001,'GSC current'!$I$2:$I$2001,B1381),0))</f>
        <v/>
      </c>
      <c r="M1381" s="20">
        <f>IF(A1381="","",IF(N(L1381)&gt;0,K1381/L1381,""))</f>
        <v/>
      </c>
      <c r="N1381" s="21">
        <f>IF(A1381="","",IF(N(L1381)&gt;0,SUMIFS('GSC current'!$L$2:$L$2001,'GSC current'!$I$2:$I$2001,B1381)/L1381,""))</f>
        <v/>
      </c>
      <c r="O1381">
        <f>IF(A1381="","",IFERROR(SUMIFS('GSC previous'!$J$2:$J$2001,'GSC previous'!$I$2:$I$2001,B1381),0))</f>
        <v/>
      </c>
      <c r="P1381" s="22">
        <f>IF(A1381="","",IF(N(O1381)&gt;0,(K1381-O1381)/O1381,""))</f>
        <v/>
      </c>
      <c r="Q1381">
        <f>IF(A1381="","",IFERROR(SUMIFS(GA4!$P$2:$P$2001,GA4!$O$2:$O$2001,B1381),0))</f>
        <v/>
      </c>
      <c r="R1381" s="23">
        <f>IF(A1381="","",IF(N(Q1381)&gt;0,SUMIFS(GA4!$Q$2:$Q$2001,GA4!$O$2:$O$2001,B1381)/Q1381,""))</f>
        <v/>
      </c>
      <c r="S1381">
        <f>IF(A1381="","",IFERROR(SUMIFS(GA4!$R$2:$R$2001,GA4!$O$2:$O$2001,B1381),0))</f>
        <v/>
      </c>
      <c r="T1381">
        <f>IF(A1381="","",IF(AND(ISNUMBER(F1381),LEFT(C1381&amp;"",1)="2"),IF(F1381&lt;Rules!$B$9,"Yes","No"),"No"))</f>
        <v/>
      </c>
      <c r="U1381">
        <f>IF(A1381="","",IF(AND(N(O1381)&gt;=Rules!$B$8,ISNUMBER(P1381)),IF(P1381&lt;=-Rules!$B$7,"Yes","No"),"No"))</f>
        <v/>
      </c>
      <c r="V1381">
        <f>IF(A1381="","",IF(AND(N(L1381)&gt;=Rules!$B$6,ISNUMBER(N1381)),IF(AND(N1381&gt;=Rules!$B$10,N1381&lt;=Rules!$B$11),"Yes","No"),"No"))</f>
        <v/>
      </c>
      <c r="W1381">
        <f>IF(A1381="","",IF(I1381&lt;&gt;"","Yes","No"))</f>
        <v/>
      </c>
      <c r="X1381">
        <f>IF(I1381="","",IF(SUMIFS($K$3:$K$2002,$A$3:$A$2002,SUBSTITUTE(SUBSTITUTE(I1381,"?","~?"),"*","~*"))&gt;N(K1381),"Yes","No"))</f>
        <v/>
      </c>
      <c r="Y1381">
        <f>IF(A1381="","",IF(N(S1381)&gt;0,"Yes","No"))</f>
        <v/>
      </c>
      <c r="Z1381">
        <f>IF(A1381="","",IF(AND(N(K1381)&lt;Rules!$B$5,N(L1381)&lt;Rules!$B$6,N(Q1381)&lt;Rules!$B$13,Y1381="No"),"Yes","No"))</f>
        <v/>
      </c>
      <c r="AA1381">
        <f>IF(A1381="","",IF(LEFT(C1381&amp;"",1)="3","Redirect",IF(OR(LEFT(C1381&amp;"",1)="4",LEFT(C1381&amp;"",1)="5"),IF(OR(N(K1381)&gt;0,N(AC1381)&gt;=Rules!$B$14),"Redirect","Prune"),IF(D1381="Non-Indexable","Keep",IF(AND(W1381="Yes",X1381="Yes",Y1381="No"),"Merge",IF(OR(U1381="Yes",V1381="Yes",AND(T1381="Yes",N(L1381)&gt;=Rules!$B$6)),"Update",IF(Z1381="Yes",IF(N(AC1381)&gt;=Rules!$B$14,"Redirect","Prune"),"Keep")))))))</f>
        <v/>
      </c>
      <c r="AB1381">
        <f>IF(A1381="","",IF(LEFT(C1381&amp;"",1)="3","Already redirects ("&amp;C1381&amp;"). Update internal links to point at the final URL.",IF(OR(LEFT(C1381&amp;"",1)="4",LEFT(C1381&amp;"",1)="5"),IF(AA1381="Redirect","Returns "&amp;C1381&amp;" but still has "&amp;N(K1381)&amp;" clicks and "&amp;N(AC1381)&amp;" referring domains. 301 it to the closest live page.","Returns "&amp;C1381&amp;" with no clicks or links. Remove internal links and let it 404 or 410."),IF(D1381="Non-Indexable","Non-indexable ("&amp;E1381&amp;"). Keep if that is intentional; otherwise fix the canonical or noindex.",IF(AA1381="Merge","Overlaps with "&amp;I1381&amp;IF(N(J1381)&gt;0," (similarity "&amp;TEXT(J1381,"0.00")&amp;")","")&amp;", which gets more clicks. Merge the useful parts into it and 301 this URL.",IF(AA1381="Update",MID(IF(U1381="Yes","; Clicks down "&amp;TEXT(-P1381,"0%")&amp;" on the previous period","")&amp;IF(V1381="Yes","; Average position "&amp;TEXT(N1381,"0.0")&amp;" on "&amp;TEXT(L1381,"#,##0")&amp;" impressions (striking distance)","")&amp;IF(AND(T1381="Yes",N(L1381)&gt;=Rules!$B$6),"; Thin ("&amp;F1381&amp;" words) but has search demand",""),3,400),IF(AA1381="Prune","Low value: "&amp;N(K1381)&amp;" clicks, "&amp;N(L1381)&amp;" impressions, "&amp;N(Q1381)&amp;" sessions, no key events. Remove or noindex it and update internal links.",IF(AA1381="Redirect","Low value but "&amp;N(AC1381)&amp;" referring domains. 301 it to the closest relevant page to keep those links.",IF(AND(Z1381="No",Y1381="Yes",N(K1381)&lt;Rules!$B$5),"Low search traffic but it converts (key events: "&amp;S1381&amp;"). Keep it and link to it.",IF(W1381="Yes","Stronger than the page it overlaps ("&amp;I1381&amp;"). Keep; merge that page into this one.","Healthy: "&amp;N(K1381)&amp;" clicks"&amp;IF(ISNUMBER(N1381),", average position "&amp;TEXT(N1381,"0.0"),"")&amp;". Keep and monitor."))))))))))</f>
        <v/>
      </c>
      <c r="AE1381">
        <f>IF(A1381="","",IF(AD1381&lt;&gt;"",AD1381,AA1381))</f>
        <v/>
      </c>
    </row>
    <row r="1382">
      <c r="A1382">
        <f>IF(Crawl!A1381="","",Crawl!A1381)</f>
        <v/>
      </c>
      <c r="B1382">
        <f>IF(A1382="","",Crawl!EC1381)</f>
        <v/>
      </c>
      <c r="C1382">
        <f>IF(A1382="","",IFERROR(INDEX(Crawl!$A1381:$DZ1381,1,Rules!$H$6),""))</f>
        <v/>
      </c>
      <c r="D1382">
        <f>IF(A1382="","",IFERROR(INDEX(Crawl!$A1381:$DZ1381,1,Rules!$H$7),"")&amp;"")</f>
        <v/>
      </c>
      <c r="E1382">
        <f>IF(A1382="","",IFERROR(INDEX(Crawl!$A1381:$DZ1381,1,Rules!$H$8),"")&amp;"")</f>
        <v/>
      </c>
      <c r="F1382">
        <f>IF(A1382="","",IFERROR(INDEX(Crawl!$A1381:$DZ1381,1,Rules!$H$9),""))</f>
        <v/>
      </c>
      <c r="G1382">
        <f>IF(A1382="","",IFERROR(INDEX(Crawl!$A1381:$DZ1381,1,Rules!$H$10),""))</f>
        <v/>
      </c>
      <c r="H1382">
        <f>IF(A1382="","",IFERROR(INDEX(Crawl!$A1381:$DZ1381,1,Rules!$H$12),""))</f>
        <v/>
      </c>
      <c r="I1382">
        <f>IF(A1382="","",IF(AND(N(H1382)&gt;0,IFERROR(INDEX(Crawl!$A1381:$DZ1381,1,Rules!$H$11),"")&amp;""&lt;&gt;""),IFERROR(INDEX(Crawl!$A1381:$DZ1381,1,Rules!$H$11),"")&amp;"",IF(AND(ISNUMBER(J1382),N(J1382)&gt;=Rules!$B$12,IFERROR(INDEX(Crawl!$A1381:$DZ1381,1,Rules!$H$13),"")&amp;""&lt;&gt;""),IFERROR(INDEX(Crawl!$A1381:$DZ1381,1,Rules!$H$13),"")&amp;"","")))</f>
        <v/>
      </c>
      <c r="J1382" s="19">
        <f>IF(A1382="","",IF(IFERROR(INDEX(Crawl!$A1381:$DZ1381,1,Rules!$H$14),"")&amp;""="","",IFERROR(INDEX(Crawl!$A1381:$DZ1381,1,Rules!$H$14),"")))</f>
        <v/>
      </c>
      <c r="K1382">
        <f>IF(A1382="","",IFERROR(SUMIFS('GSC current'!$J$2:$J$2001,'GSC current'!$I$2:$I$2001,B1382),0))</f>
        <v/>
      </c>
      <c r="L1382">
        <f>IF(A1382="","",IFERROR(SUMIFS('GSC current'!$K$2:$K$2001,'GSC current'!$I$2:$I$2001,B1382),0))</f>
        <v/>
      </c>
      <c r="M1382" s="20">
        <f>IF(A1382="","",IF(N(L1382)&gt;0,K1382/L1382,""))</f>
        <v/>
      </c>
      <c r="N1382" s="21">
        <f>IF(A1382="","",IF(N(L1382)&gt;0,SUMIFS('GSC current'!$L$2:$L$2001,'GSC current'!$I$2:$I$2001,B1382)/L1382,""))</f>
        <v/>
      </c>
      <c r="O1382">
        <f>IF(A1382="","",IFERROR(SUMIFS('GSC previous'!$J$2:$J$2001,'GSC previous'!$I$2:$I$2001,B1382),0))</f>
        <v/>
      </c>
      <c r="P1382" s="22">
        <f>IF(A1382="","",IF(N(O1382)&gt;0,(K1382-O1382)/O1382,""))</f>
        <v/>
      </c>
      <c r="Q1382">
        <f>IF(A1382="","",IFERROR(SUMIFS(GA4!$P$2:$P$2001,GA4!$O$2:$O$2001,B1382),0))</f>
        <v/>
      </c>
      <c r="R1382" s="23">
        <f>IF(A1382="","",IF(N(Q1382)&gt;0,SUMIFS(GA4!$Q$2:$Q$2001,GA4!$O$2:$O$2001,B1382)/Q1382,""))</f>
        <v/>
      </c>
      <c r="S1382">
        <f>IF(A1382="","",IFERROR(SUMIFS(GA4!$R$2:$R$2001,GA4!$O$2:$O$2001,B1382),0))</f>
        <v/>
      </c>
      <c r="T1382">
        <f>IF(A1382="","",IF(AND(ISNUMBER(F1382),LEFT(C1382&amp;"",1)="2"),IF(F1382&lt;Rules!$B$9,"Yes","No"),"No"))</f>
        <v/>
      </c>
      <c r="U1382">
        <f>IF(A1382="","",IF(AND(N(O1382)&gt;=Rules!$B$8,ISNUMBER(P1382)),IF(P1382&lt;=-Rules!$B$7,"Yes","No"),"No"))</f>
        <v/>
      </c>
      <c r="V1382">
        <f>IF(A1382="","",IF(AND(N(L1382)&gt;=Rules!$B$6,ISNUMBER(N1382)),IF(AND(N1382&gt;=Rules!$B$10,N1382&lt;=Rules!$B$11),"Yes","No"),"No"))</f>
        <v/>
      </c>
      <c r="W1382">
        <f>IF(A1382="","",IF(I1382&lt;&gt;"","Yes","No"))</f>
        <v/>
      </c>
      <c r="X1382">
        <f>IF(I1382="","",IF(SUMIFS($K$3:$K$2002,$A$3:$A$2002,SUBSTITUTE(SUBSTITUTE(I1382,"?","~?"),"*","~*"))&gt;N(K1382),"Yes","No"))</f>
        <v/>
      </c>
      <c r="Y1382">
        <f>IF(A1382="","",IF(N(S1382)&gt;0,"Yes","No"))</f>
        <v/>
      </c>
      <c r="Z1382">
        <f>IF(A1382="","",IF(AND(N(K1382)&lt;Rules!$B$5,N(L1382)&lt;Rules!$B$6,N(Q1382)&lt;Rules!$B$13,Y1382="No"),"Yes","No"))</f>
        <v/>
      </c>
      <c r="AA1382">
        <f>IF(A1382="","",IF(LEFT(C1382&amp;"",1)="3","Redirect",IF(OR(LEFT(C1382&amp;"",1)="4",LEFT(C1382&amp;"",1)="5"),IF(OR(N(K1382)&gt;0,N(AC1382)&gt;=Rules!$B$14),"Redirect","Prune"),IF(D1382="Non-Indexable","Keep",IF(AND(W1382="Yes",X1382="Yes",Y1382="No"),"Merge",IF(OR(U1382="Yes",V1382="Yes",AND(T1382="Yes",N(L1382)&gt;=Rules!$B$6)),"Update",IF(Z1382="Yes",IF(N(AC1382)&gt;=Rules!$B$14,"Redirect","Prune"),"Keep")))))))</f>
        <v/>
      </c>
      <c r="AB1382">
        <f>IF(A1382="","",IF(LEFT(C1382&amp;"",1)="3","Already redirects ("&amp;C1382&amp;"). Update internal links to point at the final URL.",IF(OR(LEFT(C1382&amp;"",1)="4",LEFT(C1382&amp;"",1)="5"),IF(AA1382="Redirect","Returns "&amp;C1382&amp;" but still has "&amp;N(K1382)&amp;" clicks and "&amp;N(AC1382)&amp;" referring domains. 301 it to the closest live page.","Returns "&amp;C1382&amp;" with no clicks or links. Remove internal links and let it 404 or 410."),IF(D1382="Non-Indexable","Non-indexable ("&amp;E1382&amp;"). Keep if that is intentional; otherwise fix the canonical or noindex.",IF(AA1382="Merge","Overlaps with "&amp;I1382&amp;IF(N(J1382)&gt;0," (similarity "&amp;TEXT(J1382,"0.00")&amp;")","")&amp;", which gets more clicks. Merge the useful parts into it and 301 this URL.",IF(AA1382="Update",MID(IF(U1382="Yes","; Clicks down "&amp;TEXT(-P1382,"0%")&amp;" on the previous period","")&amp;IF(V1382="Yes","; Average position "&amp;TEXT(N1382,"0.0")&amp;" on "&amp;TEXT(L1382,"#,##0")&amp;" impressions (striking distance)","")&amp;IF(AND(T1382="Yes",N(L1382)&gt;=Rules!$B$6),"; Thin ("&amp;F1382&amp;" words) but has search demand",""),3,400),IF(AA1382="Prune","Low value: "&amp;N(K1382)&amp;" clicks, "&amp;N(L1382)&amp;" impressions, "&amp;N(Q1382)&amp;" sessions, no key events. Remove or noindex it and update internal links.",IF(AA1382="Redirect","Low value but "&amp;N(AC1382)&amp;" referring domains. 301 it to the closest relevant page to keep those links.",IF(AND(Z1382="No",Y1382="Yes",N(K1382)&lt;Rules!$B$5),"Low search traffic but it converts (key events: "&amp;S1382&amp;"). Keep it and link to it.",IF(W1382="Yes","Stronger than the page it overlaps ("&amp;I1382&amp;"). Keep; merge that page into this one.","Healthy: "&amp;N(K1382)&amp;" clicks"&amp;IF(ISNUMBER(N1382),", average position "&amp;TEXT(N1382,"0.0"),"")&amp;". Keep and monitor."))))))))))</f>
        <v/>
      </c>
      <c r="AE1382">
        <f>IF(A1382="","",IF(AD1382&lt;&gt;"",AD1382,AA1382))</f>
        <v/>
      </c>
    </row>
    <row r="1383">
      <c r="A1383">
        <f>IF(Crawl!A1382="","",Crawl!A1382)</f>
        <v/>
      </c>
      <c r="B1383">
        <f>IF(A1383="","",Crawl!EC1382)</f>
        <v/>
      </c>
      <c r="C1383">
        <f>IF(A1383="","",IFERROR(INDEX(Crawl!$A1382:$DZ1382,1,Rules!$H$6),""))</f>
        <v/>
      </c>
      <c r="D1383">
        <f>IF(A1383="","",IFERROR(INDEX(Crawl!$A1382:$DZ1382,1,Rules!$H$7),"")&amp;"")</f>
        <v/>
      </c>
      <c r="E1383">
        <f>IF(A1383="","",IFERROR(INDEX(Crawl!$A1382:$DZ1382,1,Rules!$H$8),"")&amp;"")</f>
        <v/>
      </c>
      <c r="F1383">
        <f>IF(A1383="","",IFERROR(INDEX(Crawl!$A1382:$DZ1382,1,Rules!$H$9),""))</f>
        <v/>
      </c>
      <c r="G1383">
        <f>IF(A1383="","",IFERROR(INDEX(Crawl!$A1382:$DZ1382,1,Rules!$H$10),""))</f>
        <v/>
      </c>
      <c r="H1383">
        <f>IF(A1383="","",IFERROR(INDEX(Crawl!$A1382:$DZ1382,1,Rules!$H$12),""))</f>
        <v/>
      </c>
      <c r="I1383">
        <f>IF(A1383="","",IF(AND(N(H1383)&gt;0,IFERROR(INDEX(Crawl!$A1382:$DZ1382,1,Rules!$H$11),"")&amp;""&lt;&gt;""),IFERROR(INDEX(Crawl!$A1382:$DZ1382,1,Rules!$H$11),"")&amp;"",IF(AND(ISNUMBER(J1383),N(J1383)&gt;=Rules!$B$12,IFERROR(INDEX(Crawl!$A1382:$DZ1382,1,Rules!$H$13),"")&amp;""&lt;&gt;""),IFERROR(INDEX(Crawl!$A1382:$DZ1382,1,Rules!$H$13),"")&amp;"","")))</f>
        <v/>
      </c>
      <c r="J1383" s="19">
        <f>IF(A1383="","",IF(IFERROR(INDEX(Crawl!$A1382:$DZ1382,1,Rules!$H$14),"")&amp;""="","",IFERROR(INDEX(Crawl!$A1382:$DZ1382,1,Rules!$H$14),"")))</f>
        <v/>
      </c>
      <c r="K1383">
        <f>IF(A1383="","",IFERROR(SUMIFS('GSC current'!$J$2:$J$2001,'GSC current'!$I$2:$I$2001,B1383),0))</f>
        <v/>
      </c>
      <c r="L1383">
        <f>IF(A1383="","",IFERROR(SUMIFS('GSC current'!$K$2:$K$2001,'GSC current'!$I$2:$I$2001,B1383),0))</f>
        <v/>
      </c>
      <c r="M1383" s="20">
        <f>IF(A1383="","",IF(N(L1383)&gt;0,K1383/L1383,""))</f>
        <v/>
      </c>
      <c r="N1383" s="21">
        <f>IF(A1383="","",IF(N(L1383)&gt;0,SUMIFS('GSC current'!$L$2:$L$2001,'GSC current'!$I$2:$I$2001,B1383)/L1383,""))</f>
        <v/>
      </c>
      <c r="O1383">
        <f>IF(A1383="","",IFERROR(SUMIFS('GSC previous'!$J$2:$J$2001,'GSC previous'!$I$2:$I$2001,B1383),0))</f>
        <v/>
      </c>
      <c r="P1383" s="22">
        <f>IF(A1383="","",IF(N(O1383)&gt;0,(K1383-O1383)/O1383,""))</f>
        <v/>
      </c>
      <c r="Q1383">
        <f>IF(A1383="","",IFERROR(SUMIFS(GA4!$P$2:$P$2001,GA4!$O$2:$O$2001,B1383),0))</f>
        <v/>
      </c>
      <c r="R1383" s="23">
        <f>IF(A1383="","",IF(N(Q1383)&gt;0,SUMIFS(GA4!$Q$2:$Q$2001,GA4!$O$2:$O$2001,B1383)/Q1383,""))</f>
        <v/>
      </c>
      <c r="S1383">
        <f>IF(A1383="","",IFERROR(SUMIFS(GA4!$R$2:$R$2001,GA4!$O$2:$O$2001,B1383),0))</f>
        <v/>
      </c>
      <c r="T1383">
        <f>IF(A1383="","",IF(AND(ISNUMBER(F1383),LEFT(C1383&amp;"",1)="2"),IF(F1383&lt;Rules!$B$9,"Yes","No"),"No"))</f>
        <v/>
      </c>
      <c r="U1383">
        <f>IF(A1383="","",IF(AND(N(O1383)&gt;=Rules!$B$8,ISNUMBER(P1383)),IF(P1383&lt;=-Rules!$B$7,"Yes","No"),"No"))</f>
        <v/>
      </c>
      <c r="V1383">
        <f>IF(A1383="","",IF(AND(N(L1383)&gt;=Rules!$B$6,ISNUMBER(N1383)),IF(AND(N1383&gt;=Rules!$B$10,N1383&lt;=Rules!$B$11),"Yes","No"),"No"))</f>
        <v/>
      </c>
      <c r="W1383">
        <f>IF(A1383="","",IF(I1383&lt;&gt;"","Yes","No"))</f>
        <v/>
      </c>
      <c r="X1383">
        <f>IF(I1383="","",IF(SUMIFS($K$3:$K$2002,$A$3:$A$2002,SUBSTITUTE(SUBSTITUTE(I1383,"?","~?"),"*","~*"))&gt;N(K1383),"Yes","No"))</f>
        <v/>
      </c>
      <c r="Y1383">
        <f>IF(A1383="","",IF(N(S1383)&gt;0,"Yes","No"))</f>
        <v/>
      </c>
      <c r="Z1383">
        <f>IF(A1383="","",IF(AND(N(K1383)&lt;Rules!$B$5,N(L1383)&lt;Rules!$B$6,N(Q1383)&lt;Rules!$B$13,Y1383="No"),"Yes","No"))</f>
        <v/>
      </c>
      <c r="AA1383">
        <f>IF(A1383="","",IF(LEFT(C1383&amp;"",1)="3","Redirect",IF(OR(LEFT(C1383&amp;"",1)="4",LEFT(C1383&amp;"",1)="5"),IF(OR(N(K1383)&gt;0,N(AC1383)&gt;=Rules!$B$14),"Redirect","Prune"),IF(D1383="Non-Indexable","Keep",IF(AND(W1383="Yes",X1383="Yes",Y1383="No"),"Merge",IF(OR(U1383="Yes",V1383="Yes",AND(T1383="Yes",N(L1383)&gt;=Rules!$B$6)),"Update",IF(Z1383="Yes",IF(N(AC1383)&gt;=Rules!$B$14,"Redirect","Prune"),"Keep")))))))</f>
        <v/>
      </c>
      <c r="AB1383">
        <f>IF(A1383="","",IF(LEFT(C1383&amp;"",1)="3","Already redirects ("&amp;C1383&amp;"). Update internal links to point at the final URL.",IF(OR(LEFT(C1383&amp;"",1)="4",LEFT(C1383&amp;"",1)="5"),IF(AA1383="Redirect","Returns "&amp;C1383&amp;" but still has "&amp;N(K1383)&amp;" clicks and "&amp;N(AC1383)&amp;" referring domains. 301 it to the closest live page.","Returns "&amp;C1383&amp;" with no clicks or links. Remove internal links and let it 404 or 410."),IF(D1383="Non-Indexable","Non-indexable ("&amp;E1383&amp;"). Keep if that is intentional; otherwise fix the canonical or noindex.",IF(AA1383="Merge","Overlaps with "&amp;I1383&amp;IF(N(J1383)&gt;0," (similarity "&amp;TEXT(J1383,"0.00")&amp;")","")&amp;", which gets more clicks. Merge the useful parts into it and 301 this URL.",IF(AA1383="Update",MID(IF(U1383="Yes","; Clicks down "&amp;TEXT(-P1383,"0%")&amp;" on the previous period","")&amp;IF(V1383="Yes","; Average position "&amp;TEXT(N1383,"0.0")&amp;" on "&amp;TEXT(L1383,"#,##0")&amp;" impressions (striking distance)","")&amp;IF(AND(T1383="Yes",N(L1383)&gt;=Rules!$B$6),"; Thin ("&amp;F1383&amp;" words) but has search demand",""),3,400),IF(AA1383="Prune","Low value: "&amp;N(K1383)&amp;" clicks, "&amp;N(L1383)&amp;" impressions, "&amp;N(Q1383)&amp;" sessions, no key events. Remove or noindex it and update internal links.",IF(AA1383="Redirect","Low value but "&amp;N(AC1383)&amp;" referring domains. 301 it to the closest relevant page to keep those links.",IF(AND(Z1383="No",Y1383="Yes",N(K1383)&lt;Rules!$B$5),"Low search traffic but it converts (key events: "&amp;S1383&amp;"). Keep it and link to it.",IF(W1383="Yes","Stronger than the page it overlaps ("&amp;I1383&amp;"). Keep; merge that page into this one.","Healthy: "&amp;N(K1383)&amp;" clicks"&amp;IF(ISNUMBER(N1383),", average position "&amp;TEXT(N1383,"0.0"),"")&amp;". Keep and monitor."))))))))))</f>
        <v/>
      </c>
      <c r="AE1383">
        <f>IF(A1383="","",IF(AD1383&lt;&gt;"",AD1383,AA1383))</f>
        <v/>
      </c>
    </row>
    <row r="1384">
      <c r="A1384">
        <f>IF(Crawl!A1383="","",Crawl!A1383)</f>
        <v/>
      </c>
      <c r="B1384">
        <f>IF(A1384="","",Crawl!EC1383)</f>
        <v/>
      </c>
      <c r="C1384">
        <f>IF(A1384="","",IFERROR(INDEX(Crawl!$A1383:$DZ1383,1,Rules!$H$6),""))</f>
        <v/>
      </c>
      <c r="D1384">
        <f>IF(A1384="","",IFERROR(INDEX(Crawl!$A1383:$DZ1383,1,Rules!$H$7),"")&amp;"")</f>
        <v/>
      </c>
      <c r="E1384">
        <f>IF(A1384="","",IFERROR(INDEX(Crawl!$A1383:$DZ1383,1,Rules!$H$8),"")&amp;"")</f>
        <v/>
      </c>
      <c r="F1384">
        <f>IF(A1384="","",IFERROR(INDEX(Crawl!$A1383:$DZ1383,1,Rules!$H$9),""))</f>
        <v/>
      </c>
      <c r="G1384">
        <f>IF(A1384="","",IFERROR(INDEX(Crawl!$A1383:$DZ1383,1,Rules!$H$10),""))</f>
        <v/>
      </c>
      <c r="H1384">
        <f>IF(A1384="","",IFERROR(INDEX(Crawl!$A1383:$DZ1383,1,Rules!$H$12),""))</f>
        <v/>
      </c>
      <c r="I1384">
        <f>IF(A1384="","",IF(AND(N(H1384)&gt;0,IFERROR(INDEX(Crawl!$A1383:$DZ1383,1,Rules!$H$11),"")&amp;""&lt;&gt;""),IFERROR(INDEX(Crawl!$A1383:$DZ1383,1,Rules!$H$11),"")&amp;"",IF(AND(ISNUMBER(J1384),N(J1384)&gt;=Rules!$B$12,IFERROR(INDEX(Crawl!$A1383:$DZ1383,1,Rules!$H$13),"")&amp;""&lt;&gt;""),IFERROR(INDEX(Crawl!$A1383:$DZ1383,1,Rules!$H$13),"")&amp;"","")))</f>
        <v/>
      </c>
      <c r="J1384" s="19">
        <f>IF(A1384="","",IF(IFERROR(INDEX(Crawl!$A1383:$DZ1383,1,Rules!$H$14),"")&amp;""="","",IFERROR(INDEX(Crawl!$A1383:$DZ1383,1,Rules!$H$14),"")))</f>
        <v/>
      </c>
      <c r="K1384">
        <f>IF(A1384="","",IFERROR(SUMIFS('GSC current'!$J$2:$J$2001,'GSC current'!$I$2:$I$2001,B1384),0))</f>
        <v/>
      </c>
      <c r="L1384">
        <f>IF(A1384="","",IFERROR(SUMIFS('GSC current'!$K$2:$K$2001,'GSC current'!$I$2:$I$2001,B1384),0))</f>
        <v/>
      </c>
      <c r="M1384" s="20">
        <f>IF(A1384="","",IF(N(L1384)&gt;0,K1384/L1384,""))</f>
        <v/>
      </c>
      <c r="N1384" s="21">
        <f>IF(A1384="","",IF(N(L1384)&gt;0,SUMIFS('GSC current'!$L$2:$L$2001,'GSC current'!$I$2:$I$2001,B1384)/L1384,""))</f>
        <v/>
      </c>
      <c r="O1384">
        <f>IF(A1384="","",IFERROR(SUMIFS('GSC previous'!$J$2:$J$2001,'GSC previous'!$I$2:$I$2001,B1384),0))</f>
        <v/>
      </c>
      <c r="P1384" s="22">
        <f>IF(A1384="","",IF(N(O1384)&gt;0,(K1384-O1384)/O1384,""))</f>
        <v/>
      </c>
      <c r="Q1384">
        <f>IF(A1384="","",IFERROR(SUMIFS(GA4!$P$2:$P$2001,GA4!$O$2:$O$2001,B1384),0))</f>
        <v/>
      </c>
      <c r="R1384" s="23">
        <f>IF(A1384="","",IF(N(Q1384)&gt;0,SUMIFS(GA4!$Q$2:$Q$2001,GA4!$O$2:$O$2001,B1384)/Q1384,""))</f>
        <v/>
      </c>
      <c r="S1384">
        <f>IF(A1384="","",IFERROR(SUMIFS(GA4!$R$2:$R$2001,GA4!$O$2:$O$2001,B1384),0))</f>
        <v/>
      </c>
      <c r="T1384">
        <f>IF(A1384="","",IF(AND(ISNUMBER(F1384),LEFT(C1384&amp;"",1)="2"),IF(F1384&lt;Rules!$B$9,"Yes","No"),"No"))</f>
        <v/>
      </c>
      <c r="U1384">
        <f>IF(A1384="","",IF(AND(N(O1384)&gt;=Rules!$B$8,ISNUMBER(P1384)),IF(P1384&lt;=-Rules!$B$7,"Yes","No"),"No"))</f>
        <v/>
      </c>
      <c r="V1384">
        <f>IF(A1384="","",IF(AND(N(L1384)&gt;=Rules!$B$6,ISNUMBER(N1384)),IF(AND(N1384&gt;=Rules!$B$10,N1384&lt;=Rules!$B$11),"Yes","No"),"No"))</f>
        <v/>
      </c>
      <c r="W1384">
        <f>IF(A1384="","",IF(I1384&lt;&gt;"","Yes","No"))</f>
        <v/>
      </c>
      <c r="X1384">
        <f>IF(I1384="","",IF(SUMIFS($K$3:$K$2002,$A$3:$A$2002,SUBSTITUTE(SUBSTITUTE(I1384,"?","~?"),"*","~*"))&gt;N(K1384),"Yes","No"))</f>
        <v/>
      </c>
      <c r="Y1384">
        <f>IF(A1384="","",IF(N(S1384)&gt;0,"Yes","No"))</f>
        <v/>
      </c>
      <c r="Z1384">
        <f>IF(A1384="","",IF(AND(N(K1384)&lt;Rules!$B$5,N(L1384)&lt;Rules!$B$6,N(Q1384)&lt;Rules!$B$13,Y1384="No"),"Yes","No"))</f>
        <v/>
      </c>
      <c r="AA1384">
        <f>IF(A1384="","",IF(LEFT(C1384&amp;"",1)="3","Redirect",IF(OR(LEFT(C1384&amp;"",1)="4",LEFT(C1384&amp;"",1)="5"),IF(OR(N(K1384)&gt;0,N(AC1384)&gt;=Rules!$B$14),"Redirect","Prune"),IF(D1384="Non-Indexable","Keep",IF(AND(W1384="Yes",X1384="Yes",Y1384="No"),"Merge",IF(OR(U1384="Yes",V1384="Yes",AND(T1384="Yes",N(L1384)&gt;=Rules!$B$6)),"Update",IF(Z1384="Yes",IF(N(AC1384)&gt;=Rules!$B$14,"Redirect","Prune"),"Keep")))))))</f>
        <v/>
      </c>
      <c r="AB1384">
        <f>IF(A1384="","",IF(LEFT(C1384&amp;"",1)="3","Already redirects ("&amp;C1384&amp;"). Update internal links to point at the final URL.",IF(OR(LEFT(C1384&amp;"",1)="4",LEFT(C1384&amp;"",1)="5"),IF(AA1384="Redirect","Returns "&amp;C1384&amp;" but still has "&amp;N(K1384)&amp;" clicks and "&amp;N(AC1384)&amp;" referring domains. 301 it to the closest live page.","Returns "&amp;C1384&amp;" with no clicks or links. Remove internal links and let it 404 or 410."),IF(D1384="Non-Indexable","Non-indexable ("&amp;E1384&amp;"). Keep if that is intentional; otherwise fix the canonical or noindex.",IF(AA1384="Merge","Overlaps with "&amp;I1384&amp;IF(N(J1384)&gt;0," (similarity "&amp;TEXT(J1384,"0.00")&amp;")","")&amp;", which gets more clicks. Merge the useful parts into it and 301 this URL.",IF(AA1384="Update",MID(IF(U1384="Yes","; Clicks down "&amp;TEXT(-P1384,"0%")&amp;" on the previous period","")&amp;IF(V1384="Yes","; Average position "&amp;TEXT(N1384,"0.0")&amp;" on "&amp;TEXT(L1384,"#,##0")&amp;" impressions (striking distance)","")&amp;IF(AND(T1384="Yes",N(L1384)&gt;=Rules!$B$6),"; Thin ("&amp;F1384&amp;" words) but has search demand",""),3,400),IF(AA1384="Prune","Low value: "&amp;N(K1384)&amp;" clicks, "&amp;N(L1384)&amp;" impressions, "&amp;N(Q1384)&amp;" sessions, no key events. Remove or noindex it and update internal links.",IF(AA1384="Redirect","Low value but "&amp;N(AC1384)&amp;" referring domains. 301 it to the closest relevant page to keep those links.",IF(AND(Z1384="No",Y1384="Yes",N(K1384)&lt;Rules!$B$5),"Low search traffic but it converts (key events: "&amp;S1384&amp;"). Keep it and link to it.",IF(W1384="Yes","Stronger than the page it overlaps ("&amp;I1384&amp;"). Keep; merge that page into this one.","Healthy: "&amp;N(K1384)&amp;" clicks"&amp;IF(ISNUMBER(N1384),", average position "&amp;TEXT(N1384,"0.0"),"")&amp;". Keep and monitor."))))))))))</f>
        <v/>
      </c>
      <c r="AE1384">
        <f>IF(A1384="","",IF(AD1384&lt;&gt;"",AD1384,AA1384))</f>
        <v/>
      </c>
    </row>
    <row r="1385">
      <c r="A1385">
        <f>IF(Crawl!A1384="","",Crawl!A1384)</f>
        <v/>
      </c>
      <c r="B1385">
        <f>IF(A1385="","",Crawl!EC1384)</f>
        <v/>
      </c>
      <c r="C1385">
        <f>IF(A1385="","",IFERROR(INDEX(Crawl!$A1384:$DZ1384,1,Rules!$H$6),""))</f>
        <v/>
      </c>
      <c r="D1385">
        <f>IF(A1385="","",IFERROR(INDEX(Crawl!$A1384:$DZ1384,1,Rules!$H$7),"")&amp;"")</f>
        <v/>
      </c>
      <c r="E1385">
        <f>IF(A1385="","",IFERROR(INDEX(Crawl!$A1384:$DZ1384,1,Rules!$H$8),"")&amp;"")</f>
        <v/>
      </c>
      <c r="F1385">
        <f>IF(A1385="","",IFERROR(INDEX(Crawl!$A1384:$DZ1384,1,Rules!$H$9),""))</f>
        <v/>
      </c>
      <c r="G1385">
        <f>IF(A1385="","",IFERROR(INDEX(Crawl!$A1384:$DZ1384,1,Rules!$H$10),""))</f>
        <v/>
      </c>
      <c r="H1385">
        <f>IF(A1385="","",IFERROR(INDEX(Crawl!$A1384:$DZ1384,1,Rules!$H$12),""))</f>
        <v/>
      </c>
      <c r="I1385">
        <f>IF(A1385="","",IF(AND(N(H1385)&gt;0,IFERROR(INDEX(Crawl!$A1384:$DZ1384,1,Rules!$H$11),"")&amp;""&lt;&gt;""),IFERROR(INDEX(Crawl!$A1384:$DZ1384,1,Rules!$H$11),"")&amp;"",IF(AND(ISNUMBER(J1385),N(J1385)&gt;=Rules!$B$12,IFERROR(INDEX(Crawl!$A1384:$DZ1384,1,Rules!$H$13),"")&amp;""&lt;&gt;""),IFERROR(INDEX(Crawl!$A1384:$DZ1384,1,Rules!$H$13),"")&amp;"","")))</f>
        <v/>
      </c>
      <c r="J1385" s="19">
        <f>IF(A1385="","",IF(IFERROR(INDEX(Crawl!$A1384:$DZ1384,1,Rules!$H$14),"")&amp;""="","",IFERROR(INDEX(Crawl!$A1384:$DZ1384,1,Rules!$H$14),"")))</f>
        <v/>
      </c>
      <c r="K1385">
        <f>IF(A1385="","",IFERROR(SUMIFS('GSC current'!$J$2:$J$2001,'GSC current'!$I$2:$I$2001,B1385),0))</f>
        <v/>
      </c>
      <c r="L1385">
        <f>IF(A1385="","",IFERROR(SUMIFS('GSC current'!$K$2:$K$2001,'GSC current'!$I$2:$I$2001,B1385),0))</f>
        <v/>
      </c>
      <c r="M1385" s="20">
        <f>IF(A1385="","",IF(N(L1385)&gt;0,K1385/L1385,""))</f>
        <v/>
      </c>
      <c r="N1385" s="21">
        <f>IF(A1385="","",IF(N(L1385)&gt;0,SUMIFS('GSC current'!$L$2:$L$2001,'GSC current'!$I$2:$I$2001,B1385)/L1385,""))</f>
        <v/>
      </c>
      <c r="O1385">
        <f>IF(A1385="","",IFERROR(SUMIFS('GSC previous'!$J$2:$J$2001,'GSC previous'!$I$2:$I$2001,B1385),0))</f>
        <v/>
      </c>
      <c r="P1385" s="22">
        <f>IF(A1385="","",IF(N(O1385)&gt;0,(K1385-O1385)/O1385,""))</f>
        <v/>
      </c>
      <c r="Q1385">
        <f>IF(A1385="","",IFERROR(SUMIFS(GA4!$P$2:$P$2001,GA4!$O$2:$O$2001,B1385),0))</f>
        <v/>
      </c>
      <c r="R1385" s="23">
        <f>IF(A1385="","",IF(N(Q1385)&gt;0,SUMIFS(GA4!$Q$2:$Q$2001,GA4!$O$2:$O$2001,B1385)/Q1385,""))</f>
        <v/>
      </c>
      <c r="S1385">
        <f>IF(A1385="","",IFERROR(SUMIFS(GA4!$R$2:$R$2001,GA4!$O$2:$O$2001,B1385),0))</f>
        <v/>
      </c>
      <c r="T1385">
        <f>IF(A1385="","",IF(AND(ISNUMBER(F1385),LEFT(C1385&amp;"",1)="2"),IF(F1385&lt;Rules!$B$9,"Yes","No"),"No"))</f>
        <v/>
      </c>
      <c r="U1385">
        <f>IF(A1385="","",IF(AND(N(O1385)&gt;=Rules!$B$8,ISNUMBER(P1385)),IF(P1385&lt;=-Rules!$B$7,"Yes","No"),"No"))</f>
        <v/>
      </c>
      <c r="V1385">
        <f>IF(A1385="","",IF(AND(N(L1385)&gt;=Rules!$B$6,ISNUMBER(N1385)),IF(AND(N1385&gt;=Rules!$B$10,N1385&lt;=Rules!$B$11),"Yes","No"),"No"))</f>
        <v/>
      </c>
      <c r="W1385">
        <f>IF(A1385="","",IF(I1385&lt;&gt;"","Yes","No"))</f>
        <v/>
      </c>
      <c r="X1385">
        <f>IF(I1385="","",IF(SUMIFS($K$3:$K$2002,$A$3:$A$2002,SUBSTITUTE(SUBSTITUTE(I1385,"?","~?"),"*","~*"))&gt;N(K1385),"Yes","No"))</f>
        <v/>
      </c>
      <c r="Y1385">
        <f>IF(A1385="","",IF(N(S1385)&gt;0,"Yes","No"))</f>
        <v/>
      </c>
      <c r="Z1385">
        <f>IF(A1385="","",IF(AND(N(K1385)&lt;Rules!$B$5,N(L1385)&lt;Rules!$B$6,N(Q1385)&lt;Rules!$B$13,Y1385="No"),"Yes","No"))</f>
        <v/>
      </c>
      <c r="AA1385">
        <f>IF(A1385="","",IF(LEFT(C1385&amp;"",1)="3","Redirect",IF(OR(LEFT(C1385&amp;"",1)="4",LEFT(C1385&amp;"",1)="5"),IF(OR(N(K1385)&gt;0,N(AC1385)&gt;=Rules!$B$14),"Redirect","Prune"),IF(D1385="Non-Indexable","Keep",IF(AND(W1385="Yes",X1385="Yes",Y1385="No"),"Merge",IF(OR(U1385="Yes",V1385="Yes",AND(T1385="Yes",N(L1385)&gt;=Rules!$B$6)),"Update",IF(Z1385="Yes",IF(N(AC1385)&gt;=Rules!$B$14,"Redirect","Prune"),"Keep")))))))</f>
        <v/>
      </c>
      <c r="AB1385">
        <f>IF(A1385="","",IF(LEFT(C1385&amp;"",1)="3","Already redirects ("&amp;C1385&amp;"). Update internal links to point at the final URL.",IF(OR(LEFT(C1385&amp;"",1)="4",LEFT(C1385&amp;"",1)="5"),IF(AA1385="Redirect","Returns "&amp;C1385&amp;" but still has "&amp;N(K1385)&amp;" clicks and "&amp;N(AC1385)&amp;" referring domains. 301 it to the closest live page.","Returns "&amp;C1385&amp;" with no clicks or links. Remove internal links and let it 404 or 410."),IF(D1385="Non-Indexable","Non-indexable ("&amp;E1385&amp;"). Keep if that is intentional; otherwise fix the canonical or noindex.",IF(AA1385="Merge","Overlaps with "&amp;I1385&amp;IF(N(J1385)&gt;0," (similarity "&amp;TEXT(J1385,"0.00")&amp;")","")&amp;", which gets more clicks. Merge the useful parts into it and 301 this URL.",IF(AA1385="Update",MID(IF(U1385="Yes","; Clicks down "&amp;TEXT(-P1385,"0%")&amp;" on the previous period","")&amp;IF(V1385="Yes","; Average position "&amp;TEXT(N1385,"0.0")&amp;" on "&amp;TEXT(L1385,"#,##0")&amp;" impressions (striking distance)","")&amp;IF(AND(T1385="Yes",N(L1385)&gt;=Rules!$B$6),"; Thin ("&amp;F1385&amp;" words) but has search demand",""),3,400),IF(AA1385="Prune","Low value: "&amp;N(K1385)&amp;" clicks, "&amp;N(L1385)&amp;" impressions, "&amp;N(Q1385)&amp;" sessions, no key events. Remove or noindex it and update internal links.",IF(AA1385="Redirect","Low value but "&amp;N(AC1385)&amp;" referring domains. 301 it to the closest relevant page to keep those links.",IF(AND(Z1385="No",Y1385="Yes",N(K1385)&lt;Rules!$B$5),"Low search traffic but it converts (key events: "&amp;S1385&amp;"). Keep it and link to it.",IF(W1385="Yes","Stronger than the page it overlaps ("&amp;I1385&amp;"). Keep; merge that page into this one.","Healthy: "&amp;N(K1385)&amp;" clicks"&amp;IF(ISNUMBER(N1385),", average position "&amp;TEXT(N1385,"0.0"),"")&amp;". Keep and monitor."))))))))))</f>
        <v/>
      </c>
      <c r="AE1385">
        <f>IF(A1385="","",IF(AD1385&lt;&gt;"",AD1385,AA1385))</f>
        <v/>
      </c>
    </row>
    <row r="1386">
      <c r="A1386">
        <f>IF(Crawl!A1385="","",Crawl!A1385)</f>
        <v/>
      </c>
      <c r="B1386">
        <f>IF(A1386="","",Crawl!EC1385)</f>
        <v/>
      </c>
      <c r="C1386">
        <f>IF(A1386="","",IFERROR(INDEX(Crawl!$A1385:$DZ1385,1,Rules!$H$6),""))</f>
        <v/>
      </c>
      <c r="D1386">
        <f>IF(A1386="","",IFERROR(INDEX(Crawl!$A1385:$DZ1385,1,Rules!$H$7),"")&amp;"")</f>
        <v/>
      </c>
      <c r="E1386">
        <f>IF(A1386="","",IFERROR(INDEX(Crawl!$A1385:$DZ1385,1,Rules!$H$8),"")&amp;"")</f>
        <v/>
      </c>
      <c r="F1386">
        <f>IF(A1386="","",IFERROR(INDEX(Crawl!$A1385:$DZ1385,1,Rules!$H$9),""))</f>
        <v/>
      </c>
      <c r="G1386">
        <f>IF(A1386="","",IFERROR(INDEX(Crawl!$A1385:$DZ1385,1,Rules!$H$10),""))</f>
        <v/>
      </c>
      <c r="H1386">
        <f>IF(A1386="","",IFERROR(INDEX(Crawl!$A1385:$DZ1385,1,Rules!$H$12),""))</f>
        <v/>
      </c>
      <c r="I1386">
        <f>IF(A1386="","",IF(AND(N(H1386)&gt;0,IFERROR(INDEX(Crawl!$A1385:$DZ1385,1,Rules!$H$11),"")&amp;""&lt;&gt;""),IFERROR(INDEX(Crawl!$A1385:$DZ1385,1,Rules!$H$11),"")&amp;"",IF(AND(ISNUMBER(J1386),N(J1386)&gt;=Rules!$B$12,IFERROR(INDEX(Crawl!$A1385:$DZ1385,1,Rules!$H$13),"")&amp;""&lt;&gt;""),IFERROR(INDEX(Crawl!$A1385:$DZ1385,1,Rules!$H$13),"")&amp;"","")))</f>
        <v/>
      </c>
      <c r="J1386" s="19">
        <f>IF(A1386="","",IF(IFERROR(INDEX(Crawl!$A1385:$DZ1385,1,Rules!$H$14),"")&amp;""="","",IFERROR(INDEX(Crawl!$A1385:$DZ1385,1,Rules!$H$14),"")))</f>
        <v/>
      </c>
      <c r="K1386">
        <f>IF(A1386="","",IFERROR(SUMIFS('GSC current'!$J$2:$J$2001,'GSC current'!$I$2:$I$2001,B1386),0))</f>
        <v/>
      </c>
      <c r="L1386">
        <f>IF(A1386="","",IFERROR(SUMIFS('GSC current'!$K$2:$K$2001,'GSC current'!$I$2:$I$2001,B1386),0))</f>
        <v/>
      </c>
      <c r="M1386" s="20">
        <f>IF(A1386="","",IF(N(L1386)&gt;0,K1386/L1386,""))</f>
        <v/>
      </c>
      <c r="N1386" s="21">
        <f>IF(A1386="","",IF(N(L1386)&gt;0,SUMIFS('GSC current'!$L$2:$L$2001,'GSC current'!$I$2:$I$2001,B1386)/L1386,""))</f>
        <v/>
      </c>
      <c r="O1386">
        <f>IF(A1386="","",IFERROR(SUMIFS('GSC previous'!$J$2:$J$2001,'GSC previous'!$I$2:$I$2001,B1386),0))</f>
        <v/>
      </c>
      <c r="P1386" s="22">
        <f>IF(A1386="","",IF(N(O1386)&gt;0,(K1386-O1386)/O1386,""))</f>
        <v/>
      </c>
      <c r="Q1386">
        <f>IF(A1386="","",IFERROR(SUMIFS(GA4!$P$2:$P$2001,GA4!$O$2:$O$2001,B1386),0))</f>
        <v/>
      </c>
      <c r="R1386" s="23">
        <f>IF(A1386="","",IF(N(Q1386)&gt;0,SUMIFS(GA4!$Q$2:$Q$2001,GA4!$O$2:$O$2001,B1386)/Q1386,""))</f>
        <v/>
      </c>
      <c r="S1386">
        <f>IF(A1386="","",IFERROR(SUMIFS(GA4!$R$2:$R$2001,GA4!$O$2:$O$2001,B1386),0))</f>
        <v/>
      </c>
      <c r="T1386">
        <f>IF(A1386="","",IF(AND(ISNUMBER(F1386),LEFT(C1386&amp;"",1)="2"),IF(F1386&lt;Rules!$B$9,"Yes","No"),"No"))</f>
        <v/>
      </c>
      <c r="U1386">
        <f>IF(A1386="","",IF(AND(N(O1386)&gt;=Rules!$B$8,ISNUMBER(P1386)),IF(P1386&lt;=-Rules!$B$7,"Yes","No"),"No"))</f>
        <v/>
      </c>
      <c r="V1386">
        <f>IF(A1386="","",IF(AND(N(L1386)&gt;=Rules!$B$6,ISNUMBER(N1386)),IF(AND(N1386&gt;=Rules!$B$10,N1386&lt;=Rules!$B$11),"Yes","No"),"No"))</f>
        <v/>
      </c>
      <c r="W1386">
        <f>IF(A1386="","",IF(I1386&lt;&gt;"","Yes","No"))</f>
        <v/>
      </c>
      <c r="X1386">
        <f>IF(I1386="","",IF(SUMIFS($K$3:$K$2002,$A$3:$A$2002,SUBSTITUTE(SUBSTITUTE(I1386,"?","~?"),"*","~*"))&gt;N(K1386),"Yes","No"))</f>
        <v/>
      </c>
      <c r="Y1386">
        <f>IF(A1386="","",IF(N(S1386)&gt;0,"Yes","No"))</f>
        <v/>
      </c>
      <c r="Z1386">
        <f>IF(A1386="","",IF(AND(N(K1386)&lt;Rules!$B$5,N(L1386)&lt;Rules!$B$6,N(Q1386)&lt;Rules!$B$13,Y1386="No"),"Yes","No"))</f>
        <v/>
      </c>
      <c r="AA1386">
        <f>IF(A1386="","",IF(LEFT(C1386&amp;"",1)="3","Redirect",IF(OR(LEFT(C1386&amp;"",1)="4",LEFT(C1386&amp;"",1)="5"),IF(OR(N(K1386)&gt;0,N(AC1386)&gt;=Rules!$B$14),"Redirect","Prune"),IF(D1386="Non-Indexable","Keep",IF(AND(W1386="Yes",X1386="Yes",Y1386="No"),"Merge",IF(OR(U1386="Yes",V1386="Yes",AND(T1386="Yes",N(L1386)&gt;=Rules!$B$6)),"Update",IF(Z1386="Yes",IF(N(AC1386)&gt;=Rules!$B$14,"Redirect","Prune"),"Keep")))))))</f>
        <v/>
      </c>
      <c r="AB1386">
        <f>IF(A1386="","",IF(LEFT(C1386&amp;"",1)="3","Already redirects ("&amp;C1386&amp;"). Update internal links to point at the final URL.",IF(OR(LEFT(C1386&amp;"",1)="4",LEFT(C1386&amp;"",1)="5"),IF(AA1386="Redirect","Returns "&amp;C1386&amp;" but still has "&amp;N(K1386)&amp;" clicks and "&amp;N(AC1386)&amp;" referring domains. 301 it to the closest live page.","Returns "&amp;C1386&amp;" with no clicks or links. Remove internal links and let it 404 or 410."),IF(D1386="Non-Indexable","Non-indexable ("&amp;E1386&amp;"). Keep if that is intentional; otherwise fix the canonical or noindex.",IF(AA1386="Merge","Overlaps with "&amp;I1386&amp;IF(N(J1386)&gt;0," (similarity "&amp;TEXT(J1386,"0.00")&amp;")","")&amp;", which gets more clicks. Merge the useful parts into it and 301 this URL.",IF(AA1386="Update",MID(IF(U1386="Yes","; Clicks down "&amp;TEXT(-P1386,"0%")&amp;" on the previous period","")&amp;IF(V1386="Yes","; Average position "&amp;TEXT(N1386,"0.0")&amp;" on "&amp;TEXT(L1386,"#,##0")&amp;" impressions (striking distance)","")&amp;IF(AND(T1386="Yes",N(L1386)&gt;=Rules!$B$6),"; Thin ("&amp;F1386&amp;" words) but has search demand",""),3,400),IF(AA1386="Prune","Low value: "&amp;N(K1386)&amp;" clicks, "&amp;N(L1386)&amp;" impressions, "&amp;N(Q1386)&amp;" sessions, no key events. Remove or noindex it and update internal links.",IF(AA1386="Redirect","Low value but "&amp;N(AC1386)&amp;" referring domains. 301 it to the closest relevant page to keep those links.",IF(AND(Z1386="No",Y1386="Yes",N(K1386)&lt;Rules!$B$5),"Low search traffic but it converts (key events: "&amp;S1386&amp;"). Keep it and link to it.",IF(W1386="Yes","Stronger than the page it overlaps ("&amp;I1386&amp;"). Keep; merge that page into this one.","Healthy: "&amp;N(K1386)&amp;" clicks"&amp;IF(ISNUMBER(N1386),", average position "&amp;TEXT(N1386,"0.0"),"")&amp;". Keep and monitor."))))))))))</f>
        <v/>
      </c>
      <c r="AE1386">
        <f>IF(A1386="","",IF(AD1386&lt;&gt;"",AD1386,AA1386))</f>
        <v/>
      </c>
    </row>
    <row r="1387">
      <c r="A1387">
        <f>IF(Crawl!A1386="","",Crawl!A1386)</f>
        <v/>
      </c>
      <c r="B1387">
        <f>IF(A1387="","",Crawl!EC1386)</f>
        <v/>
      </c>
      <c r="C1387">
        <f>IF(A1387="","",IFERROR(INDEX(Crawl!$A1386:$DZ1386,1,Rules!$H$6),""))</f>
        <v/>
      </c>
      <c r="D1387">
        <f>IF(A1387="","",IFERROR(INDEX(Crawl!$A1386:$DZ1386,1,Rules!$H$7),"")&amp;"")</f>
        <v/>
      </c>
      <c r="E1387">
        <f>IF(A1387="","",IFERROR(INDEX(Crawl!$A1386:$DZ1386,1,Rules!$H$8),"")&amp;"")</f>
        <v/>
      </c>
      <c r="F1387">
        <f>IF(A1387="","",IFERROR(INDEX(Crawl!$A1386:$DZ1386,1,Rules!$H$9),""))</f>
        <v/>
      </c>
      <c r="G1387">
        <f>IF(A1387="","",IFERROR(INDEX(Crawl!$A1386:$DZ1386,1,Rules!$H$10),""))</f>
        <v/>
      </c>
      <c r="H1387">
        <f>IF(A1387="","",IFERROR(INDEX(Crawl!$A1386:$DZ1386,1,Rules!$H$12),""))</f>
        <v/>
      </c>
      <c r="I1387">
        <f>IF(A1387="","",IF(AND(N(H1387)&gt;0,IFERROR(INDEX(Crawl!$A1386:$DZ1386,1,Rules!$H$11),"")&amp;""&lt;&gt;""),IFERROR(INDEX(Crawl!$A1386:$DZ1386,1,Rules!$H$11),"")&amp;"",IF(AND(ISNUMBER(J1387),N(J1387)&gt;=Rules!$B$12,IFERROR(INDEX(Crawl!$A1386:$DZ1386,1,Rules!$H$13),"")&amp;""&lt;&gt;""),IFERROR(INDEX(Crawl!$A1386:$DZ1386,1,Rules!$H$13),"")&amp;"","")))</f>
        <v/>
      </c>
      <c r="J1387" s="19">
        <f>IF(A1387="","",IF(IFERROR(INDEX(Crawl!$A1386:$DZ1386,1,Rules!$H$14),"")&amp;""="","",IFERROR(INDEX(Crawl!$A1386:$DZ1386,1,Rules!$H$14),"")))</f>
        <v/>
      </c>
      <c r="K1387">
        <f>IF(A1387="","",IFERROR(SUMIFS('GSC current'!$J$2:$J$2001,'GSC current'!$I$2:$I$2001,B1387),0))</f>
        <v/>
      </c>
      <c r="L1387">
        <f>IF(A1387="","",IFERROR(SUMIFS('GSC current'!$K$2:$K$2001,'GSC current'!$I$2:$I$2001,B1387),0))</f>
        <v/>
      </c>
      <c r="M1387" s="20">
        <f>IF(A1387="","",IF(N(L1387)&gt;0,K1387/L1387,""))</f>
        <v/>
      </c>
      <c r="N1387" s="21">
        <f>IF(A1387="","",IF(N(L1387)&gt;0,SUMIFS('GSC current'!$L$2:$L$2001,'GSC current'!$I$2:$I$2001,B1387)/L1387,""))</f>
        <v/>
      </c>
      <c r="O1387">
        <f>IF(A1387="","",IFERROR(SUMIFS('GSC previous'!$J$2:$J$2001,'GSC previous'!$I$2:$I$2001,B1387),0))</f>
        <v/>
      </c>
      <c r="P1387" s="22">
        <f>IF(A1387="","",IF(N(O1387)&gt;0,(K1387-O1387)/O1387,""))</f>
        <v/>
      </c>
      <c r="Q1387">
        <f>IF(A1387="","",IFERROR(SUMIFS(GA4!$P$2:$P$2001,GA4!$O$2:$O$2001,B1387),0))</f>
        <v/>
      </c>
      <c r="R1387" s="23">
        <f>IF(A1387="","",IF(N(Q1387)&gt;0,SUMIFS(GA4!$Q$2:$Q$2001,GA4!$O$2:$O$2001,B1387)/Q1387,""))</f>
        <v/>
      </c>
      <c r="S1387">
        <f>IF(A1387="","",IFERROR(SUMIFS(GA4!$R$2:$R$2001,GA4!$O$2:$O$2001,B1387),0))</f>
        <v/>
      </c>
      <c r="T1387">
        <f>IF(A1387="","",IF(AND(ISNUMBER(F1387),LEFT(C1387&amp;"",1)="2"),IF(F1387&lt;Rules!$B$9,"Yes","No"),"No"))</f>
        <v/>
      </c>
      <c r="U1387">
        <f>IF(A1387="","",IF(AND(N(O1387)&gt;=Rules!$B$8,ISNUMBER(P1387)),IF(P1387&lt;=-Rules!$B$7,"Yes","No"),"No"))</f>
        <v/>
      </c>
      <c r="V1387">
        <f>IF(A1387="","",IF(AND(N(L1387)&gt;=Rules!$B$6,ISNUMBER(N1387)),IF(AND(N1387&gt;=Rules!$B$10,N1387&lt;=Rules!$B$11),"Yes","No"),"No"))</f>
        <v/>
      </c>
      <c r="W1387">
        <f>IF(A1387="","",IF(I1387&lt;&gt;"","Yes","No"))</f>
        <v/>
      </c>
      <c r="X1387">
        <f>IF(I1387="","",IF(SUMIFS($K$3:$K$2002,$A$3:$A$2002,SUBSTITUTE(SUBSTITUTE(I1387,"?","~?"),"*","~*"))&gt;N(K1387),"Yes","No"))</f>
        <v/>
      </c>
      <c r="Y1387">
        <f>IF(A1387="","",IF(N(S1387)&gt;0,"Yes","No"))</f>
        <v/>
      </c>
      <c r="Z1387">
        <f>IF(A1387="","",IF(AND(N(K1387)&lt;Rules!$B$5,N(L1387)&lt;Rules!$B$6,N(Q1387)&lt;Rules!$B$13,Y1387="No"),"Yes","No"))</f>
        <v/>
      </c>
      <c r="AA1387">
        <f>IF(A1387="","",IF(LEFT(C1387&amp;"",1)="3","Redirect",IF(OR(LEFT(C1387&amp;"",1)="4",LEFT(C1387&amp;"",1)="5"),IF(OR(N(K1387)&gt;0,N(AC1387)&gt;=Rules!$B$14),"Redirect","Prune"),IF(D1387="Non-Indexable","Keep",IF(AND(W1387="Yes",X1387="Yes",Y1387="No"),"Merge",IF(OR(U1387="Yes",V1387="Yes",AND(T1387="Yes",N(L1387)&gt;=Rules!$B$6)),"Update",IF(Z1387="Yes",IF(N(AC1387)&gt;=Rules!$B$14,"Redirect","Prune"),"Keep")))))))</f>
        <v/>
      </c>
      <c r="AB1387">
        <f>IF(A1387="","",IF(LEFT(C1387&amp;"",1)="3","Already redirects ("&amp;C1387&amp;"). Update internal links to point at the final URL.",IF(OR(LEFT(C1387&amp;"",1)="4",LEFT(C1387&amp;"",1)="5"),IF(AA1387="Redirect","Returns "&amp;C1387&amp;" but still has "&amp;N(K1387)&amp;" clicks and "&amp;N(AC1387)&amp;" referring domains. 301 it to the closest live page.","Returns "&amp;C1387&amp;" with no clicks or links. Remove internal links and let it 404 or 410."),IF(D1387="Non-Indexable","Non-indexable ("&amp;E1387&amp;"). Keep if that is intentional; otherwise fix the canonical or noindex.",IF(AA1387="Merge","Overlaps with "&amp;I1387&amp;IF(N(J1387)&gt;0," (similarity "&amp;TEXT(J1387,"0.00")&amp;")","")&amp;", which gets more clicks. Merge the useful parts into it and 301 this URL.",IF(AA1387="Update",MID(IF(U1387="Yes","; Clicks down "&amp;TEXT(-P1387,"0%")&amp;" on the previous period","")&amp;IF(V1387="Yes","; Average position "&amp;TEXT(N1387,"0.0")&amp;" on "&amp;TEXT(L1387,"#,##0")&amp;" impressions (striking distance)","")&amp;IF(AND(T1387="Yes",N(L1387)&gt;=Rules!$B$6),"; Thin ("&amp;F1387&amp;" words) but has search demand",""),3,400),IF(AA1387="Prune","Low value: "&amp;N(K1387)&amp;" clicks, "&amp;N(L1387)&amp;" impressions, "&amp;N(Q1387)&amp;" sessions, no key events. Remove or noindex it and update internal links.",IF(AA1387="Redirect","Low value but "&amp;N(AC1387)&amp;" referring domains. 301 it to the closest relevant page to keep those links.",IF(AND(Z1387="No",Y1387="Yes",N(K1387)&lt;Rules!$B$5),"Low search traffic but it converts (key events: "&amp;S1387&amp;"). Keep it and link to it.",IF(W1387="Yes","Stronger than the page it overlaps ("&amp;I1387&amp;"). Keep; merge that page into this one.","Healthy: "&amp;N(K1387)&amp;" clicks"&amp;IF(ISNUMBER(N1387),", average position "&amp;TEXT(N1387,"0.0"),"")&amp;". Keep and monitor."))))))))))</f>
        <v/>
      </c>
      <c r="AE1387">
        <f>IF(A1387="","",IF(AD1387&lt;&gt;"",AD1387,AA1387))</f>
        <v/>
      </c>
    </row>
    <row r="1388">
      <c r="A1388">
        <f>IF(Crawl!A1387="","",Crawl!A1387)</f>
        <v/>
      </c>
      <c r="B1388">
        <f>IF(A1388="","",Crawl!EC1387)</f>
        <v/>
      </c>
      <c r="C1388">
        <f>IF(A1388="","",IFERROR(INDEX(Crawl!$A1387:$DZ1387,1,Rules!$H$6),""))</f>
        <v/>
      </c>
      <c r="D1388">
        <f>IF(A1388="","",IFERROR(INDEX(Crawl!$A1387:$DZ1387,1,Rules!$H$7),"")&amp;"")</f>
        <v/>
      </c>
      <c r="E1388">
        <f>IF(A1388="","",IFERROR(INDEX(Crawl!$A1387:$DZ1387,1,Rules!$H$8),"")&amp;"")</f>
        <v/>
      </c>
      <c r="F1388">
        <f>IF(A1388="","",IFERROR(INDEX(Crawl!$A1387:$DZ1387,1,Rules!$H$9),""))</f>
        <v/>
      </c>
      <c r="G1388">
        <f>IF(A1388="","",IFERROR(INDEX(Crawl!$A1387:$DZ1387,1,Rules!$H$10),""))</f>
        <v/>
      </c>
      <c r="H1388">
        <f>IF(A1388="","",IFERROR(INDEX(Crawl!$A1387:$DZ1387,1,Rules!$H$12),""))</f>
        <v/>
      </c>
      <c r="I1388">
        <f>IF(A1388="","",IF(AND(N(H1388)&gt;0,IFERROR(INDEX(Crawl!$A1387:$DZ1387,1,Rules!$H$11),"")&amp;""&lt;&gt;""),IFERROR(INDEX(Crawl!$A1387:$DZ1387,1,Rules!$H$11),"")&amp;"",IF(AND(ISNUMBER(J1388),N(J1388)&gt;=Rules!$B$12,IFERROR(INDEX(Crawl!$A1387:$DZ1387,1,Rules!$H$13),"")&amp;""&lt;&gt;""),IFERROR(INDEX(Crawl!$A1387:$DZ1387,1,Rules!$H$13),"")&amp;"","")))</f>
        <v/>
      </c>
      <c r="J1388" s="19">
        <f>IF(A1388="","",IF(IFERROR(INDEX(Crawl!$A1387:$DZ1387,1,Rules!$H$14),"")&amp;""="","",IFERROR(INDEX(Crawl!$A1387:$DZ1387,1,Rules!$H$14),"")))</f>
        <v/>
      </c>
      <c r="K1388">
        <f>IF(A1388="","",IFERROR(SUMIFS('GSC current'!$J$2:$J$2001,'GSC current'!$I$2:$I$2001,B1388),0))</f>
        <v/>
      </c>
      <c r="L1388">
        <f>IF(A1388="","",IFERROR(SUMIFS('GSC current'!$K$2:$K$2001,'GSC current'!$I$2:$I$2001,B1388),0))</f>
        <v/>
      </c>
      <c r="M1388" s="20">
        <f>IF(A1388="","",IF(N(L1388)&gt;0,K1388/L1388,""))</f>
        <v/>
      </c>
      <c r="N1388" s="21">
        <f>IF(A1388="","",IF(N(L1388)&gt;0,SUMIFS('GSC current'!$L$2:$L$2001,'GSC current'!$I$2:$I$2001,B1388)/L1388,""))</f>
        <v/>
      </c>
      <c r="O1388">
        <f>IF(A1388="","",IFERROR(SUMIFS('GSC previous'!$J$2:$J$2001,'GSC previous'!$I$2:$I$2001,B1388),0))</f>
        <v/>
      </c>
      <c r="P1388" s="22">
        <f>IF(A1388="","",IF(N(O1388)&gt;0,(K1388-O1388)/O1388,""))</f>
        <v/>
      </c>
      <c r="Q1388">
        <f>IF(A1388="","",IFERROR(SUMIFS(GA4!$P$2:$P$2001,GA4!$O$2:$O$2001,B1388),0))</f>
        <v/>
      </c>
      <c r="R1388" s="23">
        <f>IF(A1388="","",IF(N(Q1388)&gt;0,SUMIFS(GA4!$Q$2:$Q$2001,GA4!$O$2:$O$2001,B1388)/Q1388,""))</f>
        <v/>
      </c>
      <c r="S1388">
        <f>IF(A1388="","",IFERROR(SUMIFS(GA4!$R$2:$R$2001,GA4!$O$2:$O$2001,B1388),0))</f>
        <v/>
      </c>
      <c r="T1388">
        <f>IF(A1388="","",IF(AND(ISNUMBER(F1388),LEFT(C1388&amp;"",1)="2"),IF(F1388&lt;Rules!$B$9,"Yes","No"),"No"))</f>
        <v/>
      </c>
      <c r="U1388">
        <f>IF(A1388="","",IF(AND(N(O1388)&gt;=Rules!$B$8,ISNUMBER(P1388)),IF(P1388&lt;=-Rules!$B$7,"Yes","No"),"No"))</f>
        <v/>
      </c>
      <c r="V1388">
        <f>IF(A1388="","",IF(AND(N(L1388)&gt;=Rules!$B$6,ISNUMBER(N1388)),IF(AND(N1388&gt;=Rules!$B$10,N1388&lt;=Rules!$B$11),"Yes","No"),"No"))</f>
        <v/>
      </c>
      <c r="W1388">
        <f>IF(A1388="","",IF(I1388&lt;&gt;"","Yes","No"))</f>
        <v/>
      </c>
      <c r="X1388">
        <f>IF(I1388="","",IF(SUMIFS($K$3:$K$2002,$A$3:$A$2002,SUBSTITUTE(SUBSTITUTE(I1388,"?","~?"),"*","~*"))&gt;N(K1388),"Yes","No"))</f>
        <v/>
      </c>
      <c r="Y1388">
        <f>IF(A1388="","",IF(N(S1388)&gt;0,"Yes","No"))</f>
        <v/>
      </c>
      <c r="Z1388">
        <f>IF(A1388="","",IF(AND(N(K1388)&lt;Rules!$B$5,N(L1388)&lt;Rules!$B$6,N(Q1388)&lt;Rules!$B$13,Y1388="No"),"Yes","No"))</f>
        <v/>
      </c>
      <c r="AA1388">
        <f>IF(A1388="","",IF(LEFT(C1388&amp;"",1)="3","Redirect",IF(OR(LEFT(C1388&amp;"",1)="4",LEFT(C1388&amp;"",1)="5"),IF(OR(N(K1388)&gt;0,N(AC1388)&gt;=Rules!$B$14),"Redirect","Prune"),IF(D1388="Non-Indexable","Keep",IF(AND(W1388="Yes",X1388="Yes",Y1388="No"),"Merge",IF(OR(U1388="Yes",V1388="Yes",AND(T1388="Yes",N(L1388)&gt;=Rules!$B$6)),"Update",IF(Z1388="Yes",IF(N(AC1388)&gt;=Rules!$B$14,"Redirect","Prune"),"Keep")))))))</f>
        <v/>
      </c>
      <c r="AB1388">
        <f>IF(A1388="","",IF(LEFT(C1388&amp;"",1)="3","Already redirects ("&amp;C1388&amp;"). Update internal links to point at the final URL.",IF(OR(LEFT(C1388&amp;"",1)="4",LEFT(C1388&amp;"",1)="5"),IF(AA1388="Redirect","Returns "&amp;C1388&amp;" but still has "&amp;N(K1388)&amp;" clicks and "&amp;N(AC1388)&amp;" referring domains. 301 it to the closest live page.","Returns "&amp;C1388&amp;" with no clicks or links. Remove internal links and let it 404 or 410."),IF(D1388="Non-Indexable","Non-indexable ("&amp;E1388&amp;"). Keep if that is intentional; otherwise fix the canonical or noindex.",IF(AA1388="Merge","Overlaps with "&amp;I1388&amp;IF(N(J1388)&gt;0," (similarity "&amp;TEXT(J1388,"0.00")&amp;")","")&amp;", which gets more clicks. Merge the useful parts into it and 301 this URL.",IF(AA1388="Update",MID(IF(U1388="Yes","; Clicks down "&amp;TEXT(-P1388,"0%")&amp;" on the previous period","")&amp;IF(V1388="Yes","; Average position "&amp;TEXT(N1388,"0.0")&amp;" on "&amp;TEXT(L1388,"#,##0")&amp;" impressions (striking distance)","")&amp;IF(AND(T1388="Yes",N(L1388)&gt;=Rules!$B$6),"; Thin ("&amp;F1388&amp;" words) but has search demand",""),3,400),IF(AA1388="Prune","Low value: "&amp;N(K1388)&amp;" clicks, "&amp;N(L1388)&amp;" impressions, "&amp;N(Q1388)&amp;" sessions, no key events. Remove or noindex it and update internal links.",IF(AA1388="Redirect","Low value but "&amp;N(AC1388)&amp;" referring domains. 301 it to the closest relevant page to keep those links.",IF(AND(Z1388="No",Y1388="Yes",N(K1388)&lt;Rules!$B$5),"Low search traffic but it converts (key events: "&amp;S1388&amp;"). Keep it and link to it.",IF(W1388="Yes","Stronger than the page it overlaps ("&amp;I1388&amp;"). Keep; merge that page into this one.","Healthy: "&amp;N(K1388)&amp;" clicks"&amp;IF(ISNUMBER(N1388),", average position "&amp;TEXT(N1388,"0.0"),"")&amp;". Keep and monitor."))))))))))</f>
        <v/>
      </c>
      <c r="AE1388">
        <f>IF(A1388="","",IF(AD1388&lt;&gt;"",AD1388,AA1388))</f>
        <v/>
      </c>
    </row>
    <row r="1389">
      <c r="A1389">
        <f>IF(Crawl!A1388="","",Crawl!A1388)</f>
        <v/>
      </c>
      <c r="B1389">
        <f>IF(A1389="","",Crawl!EC1388)</f>
        <v/>
      </c>
      <c r="C1389">
        <f>IF(A1389="","",IFERROR(INDEX(Crawl!$A1388:$DZ1388,1,Rules!$H$6),""))</f>
        <v/>
      </c>
      <c r="D1389">
        <f>IF(A1389="","",IFERROR(INDEX(Crawl!$A1388:$DZ1388,1,Rules!$H$7),"")&amp;"")</f>
        <v/>
      </c>
      <c r="E1389">
        <f>IF(A1389="","",IFERROR(INDEX(Crawl!$A1388:$DZ1388,1,Rules!$H$8),"")&amp;"")</f>
        <v/>
      </c>
      <c r="F1389">
        <f>IF(A1389="","",IFERROR(INDEX(Crawl!$A1388:$DZ1388,1,Rules!$H$9),""))</f>
        <v/>
      </c>
      <c r="G1389">
        <f>IF(A1389="","",IFERROR(INDEX(Crawl!$A1388:$DZ1388,1,Rules!$H$10),""))</f>
        <v/>
      </c>
      <c r="H1389">
        <f>IF(A1389="","",IFERROR(INDEX(Crawl!$A1388:$DZ1388,1,Rules!$H$12),""))</f>
        <v/>
      </c>
      <c r="I1389">
        <f>IF(A1389="","",IF(AND(N(H1389)&gt;0,IFERROR(INDEX(Crawl!$A1388:$DZ1388,1,Rules!$H$11),"")&amp;""&lt;&gt;""),IFERROR(INDEX(Crawl!$A1388:$DZ1388,1,Rules!$H$11),"")&amp;"",IF(AND(ISNUMBER(J1389),N(J1389)&gt;=Rules!$B$12,IFERROR(INDEX(Crawl!$A1388:$DZ1388,1,Rules!$H$13),"")&amp;""&lt;&gt;""),IFERROR(INDEX(Crawl!$A1388:$DZ1388,1,Rules!$H$13),"")&amp;"","")))</f>
        <v/>
      </c>
      <c r="J1389" s="19">
        <f>IF(A1389="","",IF(IFERROR(INDEX(Crawl!$A1388:$DZ1388,1,Rules!$H$14),"")&amp;""="","",IFERROR(INDEX(Crawl!$A1388:$DZ1388,1,Rules!$H$14),"")))</f>
        <v/>
      </c>
      <c r="K1389">
        <f>IF(A1389="","",IFERROR(SUMIFS('GSC current'!$J$2:$J$2001,'GSC current'!$I$2:$I$2001,B1389),0))</f>
        <v/>
      </c>
      <c r="L1389">
        <f>IF(A1389="","",IFERROR(SUMIFS('GSC current'!$K$2:$K$2001,'GSC current'!$I$2:$I$2001,B1389),0))</f>
        <v/>
      </c>
      <c r="M1389" s="20">
        <f>IF(A1389="","",IF(N(L1389)&gt;0,K1389/L1389,""))</f>
        <v/>
      </c>
      <c r="N1389" s="21">
        <f>IF(A1389="","",IF(N(L1389)&gt;0,SUMIFS('GSC current'!$L$2:$L$2001,'GSC current'!$I$2:$I$2001,B1389)/L1389,""))</f>
        <v/>
      </c>
      <c r="O1389">
        <f>IF(A1389="","",IFERROR(SUMIFS('GSC previous'!$J$2:$J$2001,'GSC previous'!$I$2:$I$2001,B1389),0))</f>
        <v/>
      </c>
      <c r="P1389" s="22">
        <f>IF(A1389="","",IF(N(O1389)&gt;0,(K1389-O1389)/O1389,""))</f>
        <v/>
      </c>
      <c r="Q1389">
        <f>IF(A1389="","",IFERROR(SUMIFS(GA4!$P$2:$P$2001,GA4!$O$2:$O$2001,B1389),0))</f>
        <v/>
      </c>
      <c r="R1389" s="23">
        <f>IF(A1389="","",IF(N(Q1389)&gt;0,SUMIFS(GA4!$Q$2:$Q$2001,GA4!$O$2:$O$2001,B1389)/Q1389,""))</f>
        <v/>
      </c>
      <c r="S1389">
        <f>IF(A1389="","",IFERROR(SUMIFS(GA4!$R$2:$R$2001,GA4!$O$2:$O$2001,B1389),0))</f>
        <v/>
      </c>
      <c r="T1389">
        <f>IF(A1389="","",IF(AND(ISNUMBER(F1389),LEFT(C1389&amp;"",1)="2"),IF(F1389&lt;Rules!$B$9,"Yes","No"),"No"))</f>
        <v/>
      </c>
      <c r="U1389">
        <f>IF(A1389="","",IF(AND(N(O1389)&gt;=Rules!$B$8,ISNUMBER(P1389)),IF(P1389&lt;=-Rules!$B$7,"Yes","No"),"No"))</f>
        <v/>
      </c>
      <c r="V1389">
        <f>IF(A1389="","",IF(AND(N(L1389)&gt;=Rules!$B$6,ISNUMBER(N1389)),IF(AND(N1389&gt;=Rules!$B$10,N1389&lt;=Rules!$B$11),"Yes","No"),"No"))</f>
        <v/>
      </c>
      <c r="W1389">
        <f>IF(A1389="","",IF(I1389&lt;&gt;"","Yes","No"))</f>
        <v/>
      </c>
      <c r="X1389">
        <f>IF(I1389="","",IF(SUMIFS($K$3:$K$2002,$A$3:$A$2002,SUBSTITUTE(SUBSTITUTE(I1389,"?","~?"),"*","~*"))&gt;N(K1389),"Yes","No"))</f>
        <v/>
      </c>
      <c r="Y1389">
        <f>IF(A1389="","",IF(N(S1389)&gt;0,"Yes","No"))</f>
        <v/>
      </c>
      <c r="Z1389">
        <f>IF(A1389="","",IF(AND(N(K1389)&lt;Rules!$B$5,N(L1389)&lt;Rules!$B$6,N(Q1389)&lt;Rules!$B$13,Y1389="No"),"Yes","No"))</f>
        <v/>
      </c>
      <c r="AA1389">
        <f>IF(A1389="","",IF(LEFT(C1389&amp;"",1)="3","Redirect",IF(OR(LEFT(C1389&amp;"",1)="4",LEFT(C1389&amp;"",1)="5"),IF(OR(N(K1389)&gt;0,N(AC1389)&gt;=Rules!$B$14),"Redirect","Prune"),IF(D1389="Non-Indexable","Keep",IF(AND(W1389="Yes",X1389="Yes",Y1389="No"),"Merge",IF(OR(U1389="Yes",V1389="Yes",AND(T1389="Yes",N(L1389)&gt;=Rules!$B$6)),"Update",IF(Z1389="Yes",IF(N(AC1389)&gt;=Rules!$B$14,"Redirect","Prune"),"Keep")))))))</f>
        <v/>
      </c>
      <c r="AB1389">
        <f>IF(A1389="","",IF(LEFT(C1389&amp;"",1)="3","Already redirects ("&amp;C1389&amp;"). Update internal links to point at the final URL.",IF(OR(LEFT(C1389&amp;"",1)="4",LEFT(C1389&amp;"",1)="5"),IF(AA1389="Redirect","Returns "&amp;C1389&amp;" but still has "&amp;N(K1389)&amp;" clicks and "&amp;N(AC1389)&amp;" referring domains. 301 it to the closest live page.","Returns "&amp;C1389&amp;" with no clicks or links. Remove internal links and let it 404 or 410."),IF(D1389="Non-Indexable","Non-indexable ("&amp;E1389&amp;"). Keep if that is intentional; otherwise fix the canonical or noindex.",IF(AA1389="Merge","Overlaps with "&amp;I1389&amp;IF(N(J1389)&gt;0," (similarity "&amp;TEXT(J1389,"0.00")&amp;")","")&amp;", which gets more clicks. Merge the useful parts into it and 301 this URL.",IF(AA1389="Update",MID(IF(U1389="Yes","; Clicks down "&amp;TEXT(-P1389,"0%")&amp;" on the previous period","")&amp;IF(V1389="Yes","; Average position "&amp;TEXT(N1389,"0.0")&amp;" on "&amp;TEXT(L1389,"#,##0")&amp;" impressions (striking distance)","")&amp;IF(AND(T1389="Yes",N(L1389)&gt;=Rules!$B$6),"; Thin ("&amp;F1389&amp;" words) but has search demand",""),3,400),IF(AA1389="Prune","Low value: "&amp;N(K1389)&amp;" clicks, "&amp;N(L1389)&amp;" impressions, "&amp;N(Q1389)&amp;" sessions, no key events. Remove or noindex it and update internal links.",IF(AA1389="Redirect","Low value but "&amp;N(AC1389)&amp;" referring domains. 301 it to the closest relevant page to keep those links.",IF(AND(Z1389="No",Y1389="Yes",N(K1389)&lt;Rules!$B$5),"Low search traffic but it converts (key events: "&amp;S1389&amp;"). Keep it and link to it.",IF(W1389="Yes","Stronger than the page it overlaps ("&amp;I1389&amp;"). Keep; merge that page into this one.","Healthy: "&amp;N(K1389)&amp;" clicks"&amp;IF(ISNUMBER(N1389),", average position "&amp;TEXT(N1389,"0.0"),"")&amp;". Keep and monitor."))))))))))</f>
        <v/>
      </c>
      <c r="AE1389">
        <f>IF(A1389="","",IF(AD1389&lt;&gt;"",AD1389,AA1389))</f>
        <v/>
      </c>
    </row>
    <row r="1390">
      <c r="A1390">
        <f>IF(Crawl!A1389="","",Crawl!A1389)</f>
        <v/>
      </c>
      <c r="B1390">
        <f>IF(A1390="","",Crawl!EC1389)</f>
        <v/>
      </c>
      <c r="C1390">
        <f>IF(A1390="","",IFERROR(INDEX(Crawl!$A1389:$DZ1389,1,Rules!$H$6),""))</f>
        <v/>
      </c>
      <c r="D1390">
        <f>IF(A1390="","",IFERROR(INDEX(Crawl!$A1389:$DZ1389,1,Rules!$H$7),"")&amp;"")</f>
        <v/>
      </c>
      <c r="E1390">
        <f>IF(A1390="","",IFERROR(INDEX(Crawl!$A1389:$DZ1389,1,Rules!$H$8),"")&amp;"")</f>
        <v/>
      </c>
      <c r="F1390">
        <f>IF(A1390="","",IFERROR(INDEX(Crawl!$A1389:$DZ1389,1,Rules!$H$9),""))</f>
        <v/>
      </c>
      <c r="G1390">
        <f>IF(A1390="","",IFERROR(INDEX(Crawl!$A1389:$DZ1389,1,Rules!$H$10),""))</f>
        <v/>
      </c>
      <c r="H1390">
        <f>IF(A1390="","",IFERROR(INDEX(Crawl!$A1389:$DZ1389,1,Rules!$H$12),""))</f>
        <v/>
      </c>
      <c r="I1390">
        <f>IF(A1390="","",IF(AND(N(H1390)&gt;0,IFERROR(INDEX(Crawl!$A1389:$DZ1389,1,Rules!$H$11),"")&amp;""&lt;&gt;""),IFERROR(INDEX(Crawl!$A1389:$DZ1389,1,Rules!$H$11),"")&amp;"",IF(AND(ISNUMBER(J1390),N(J1390)&gt;=Rules!$B$12,IFERROR(INDEX(Crawl!$A1389:$DZ1389,1,Rules!$H$13),"")&amp;""&lt;&gt;""),IFERROR(INDEX(Crawl!$A1389:$DZ1389,1,Rules!$H$13),"")&amp;"","")))</f>
        <v/>
      </c>
      <c r="J1390" s="19">
        <f>IF(A1390="","",IF(IFERROR(INDEX(Crawl!$A1389:$DZ1389,1,Rules!$H$14),"")&amp;""="","",IFERROR(INDEX(Crawl!$A1389:$DZ1389,1,Rules!$H$14),"")))</f>
        <v/>
      </c>
      <c r="K1390">
        <f>IF(A1390="","",IFERROR(SUMIFS('GSC current'!$J$2:$J$2001,'GSC current'!$I$2:$I$2001,B1390),0))</f>
        <v/>
      </c>
      <c r="L1390">
        <f>IF(A1390="","",IFERROR(SUMIFS('GSC current'!$K$2:$K$2001,'GSC current'!$I$2:$I$2001,B1390),0))</f>
        <v/>
      </c>
      <c r="M1390" s="20">
        <f>IF(A1390="","",IF(N(L1390)&gt;0,K1390/L1390,""))</f>
        <v/>
      </c>
      <c r="N1390" s="21">
        <f>IF(A1390="","",IF(N(L1390)&gt;0,SUMIFS('GSC current'!$L$2:$L$2001,'GSC current'!$I$2:$I$2001,B1390)/L1390,""))</f>
        <v/>
      </c>
      <c r="O1390">
        <f>IF(A1390="","",IFERROR(SUMIFS('GSC previous'!$J$2:$J$2001,'GSC previous'!$I$2:$I$2001,B1390),0))</f>
        <v/>
      </c>
      <c r="P1390" s="22">
        <f>IF(A1390="","",IF(N(O1390)&gt;0,(K1390-O1390)/O1390,""))</f>
        <v/>
      </c>
      <c r="Q1390">
        <f>IF(A1390="","",IFERROR(SUMIFS(GA4!$P$2:$P$2001,GA4!$O$2:$O$2001,B1390),0))</f>
        <v/>
      </c>
      <c r="R1390" s="23">
        <f>IF(A1390="","",IF(N(Q1390)&gt;0,SUMIFS(GA4!$Q$2:$Q$2001,GA4!$O$2:$O$2001,B1390)/Q1390,""))</f>
        <v/>
      </c>
      <c r="S1390">
        <f>IF(A1390="","",IFERROR(SUMIFS(GA4!$R$2:$R$2001,GA4!$O$2:$O$2001,B1390),0))</f>
        <v/>
      </c>
      <c r="T1390">
        <f>IF(A1390="","",IF(AND(ISNUMBER(F1390),LEFT(C1390&amp;"",1)="2"),IF(F1390&lt;Rules!$B$9,"Yes","No"),"No"))</f>
        <v/>
      </c>
      <c r="U1390">
        <f>IF(A1390="","",IF(AND(N(O1390)&gt;=Rules!$B$8,ISNUMBER(P1390)),IF(P1390&lt;=-Rules!$B$7,"Yes","No"),"No"))</f>
        <v/>
      </c>
      <c r="V1390">
        <f>IF(A1390="","",IF(AND(N(L1390)&gt;=Rules!$B$6,ISNUMBER(N1390)),IF(AND(N1390&gt;=Rules!$B$10,N1390&lt;=Rules!$B$11),"Yes","No"),"No"))</f>
        <v/>
      </c>
      <c r="W1390">
        <f>IF(A1390="","",IF(I1390&lt;&gt;"","Yes","No"))</f>
        <v/>
      </c>
      <c r="X1390">
        <f>IF(I1390="","",IF(SUMIFS($K$3:$K$2002,$A$3:$A$2002,SUBSTITUTE(SUBSTITUTE(I1390,"?","~?"),"*","~*"))&gt;N(K1390),"Yes","No"))</f>
        <v/>
      </c>
      <c r="Y1390">
        <f>IF(A1390="","",IF(N(S1390)&gt;0,"Yes","No"))</f>
        <v/>
      </c>
      <c r="Z1390">
        <f>IF(A1390="","",IF(AND(N(K1390)&lt;Rules!$B$5,N(L1390)&lt;Rules!$B$6,N(Q1390)&lt;Rules!$B$13,Y1390="No"),"Yes","No"))</f>
        <v/>
      </c>
      <c r="AA1390">
        <f>IF(A1390="","",IF(LEFT(C1390&amp;"",1)="3","Redirect",IF(OR(LEFT(C1390&amp;"",1)="4",LEFT(C1390&amp;"",1)="5"),IF(OR(N(K1390)&gt;0,N(AC1390)&gt;=Rules!$B$14),"Redirect","Prune"),IF(D1390="Non-Indexable","Keep",IF(AND(W1390="Yes",X1390="Yes",Y1390="No"),"Merge",IF(OR(U1390="Yes",V1390="Yes",AND(T1390="Yes",N(L1390)&gt;=Rules!$B$6)),"Update",IF(Z1390="Yes",IF(N(AC1390)&gt;=Rules!$B$14,"Redirect","Prune"),"Keep")))))))</f>
        <v/>
      </c>
      <c r="AB1390">
        <f>IF(A1390="","",IF(LEFT(C1390&amp;"",1)="3","Already redirects ("&amp;C1390&amp;"). Update internal links to point at the final URL.",IF(OR(LEFT(C1390&amp;"",1)="4",LEFT(C1390&amp;"",1)="5"),IF(AA1390="Redirect","Returns "&amp;C1390&amp;" but still has "&amp;N(K1390)&amp;" clicks and "&amp;N(AC1390)&amp;" referring domains. 301 it to the closest live page.","Returns "&amp;C1390&amp;" with no clicks or links. Remove internal links and let it 404 or 410."),IF(D1390="Non-Indexable","Non-indexable ("&amp;E1390&amp;"). Keep if that is intentional; otherwise fix the canonical or noindex.",IF(AA1390="Merge","Overlaps with "&amp;I1390&amp;IF(N(J1390)&gt;0," (similarity "&amp;TEXT(J1390,"0.00")&amp;")","")&amp;", which gets more clicks. Merge the useful parts into it and 301 this URL.",IF(AA1390="Update",MID(IF(U1390="Yes","; Clicks down "&amp;TEXT(-P1390,"0%")&amp;" on the previous period","")&amp;IF(V1390="Yes","; Average position "&amp;TEXT(N1390,"0.0")&amp;" on "&amp;TEXT(L1390,"#,##0")&amp;" impressions (striking distance)","")&amp;IF(AND(T1390="Yes",N(L1390)&gt;=Rules!$B$6),"; Thin ("&amp;F1390&amp;" words) but has search demand",""),3,400),IF(AA1390="Prune","Low value: "&amp;N(K1390)&amp;" clicks, "&amp;N(L1390)&amp;" impressions, "&amp;N(Q1390)&amp;" sessions, no key events. Remove or noindex it and update internal links.",IF(AA1390="Redirect","Low value but "&amp;N(AC1390)&amp;" referring domains. 301 it to the closest relevant page to keep those links.",IF(AND(Z1390="No",Y1390="Yes",N(K1390)&lt;Rules!$B$5),"Low search traffic but it converts (key events: "&amp;S1390&amp;"). Keep it and link to it.",IF(W1390="Yes","Stronger than the page it overlaps ("&amp;I1390&amp;"). Keep; merge that page into this one.","Healthy: "&amp;N(K1390)&amp;" clicks"&amp;IF(ISNUMBER(N1390),", average position "&amp;TEXT(N1390,"0.0"),"")&amp;". Keep and monitor."))))))))))</f>
        <v/>
      </c>
      <c r="AE1390">
        <f>IF(A1390="","",IF(AD1390&lt;&gt;"",AD1390,AA1390))</f>
        <v/>
      </c>
    </row>
    <row r="1391">
      <c r="A1391">
        <f>IF(Crawl!A1390="","",Crawl!A1390)</f>
        <v/>
      </c>
      <c r="B1391">
        <f>IF(A1391="","",Crawl!EC1390)</f>
        <v/>
      </c>
      <c r="C1391">
        <f>IF(A1391="","",IFERROR(INDEX(Crawl!$A1390:$DZ1390,1,Rules!$H$6),""))</f>
        <v/>
      </c>
      <c r="D1391">
        <f>IF(A1391="","",IFERROR(INDEX(Crawl!$A1390:$DZ1390,1,Rules!$H$7),"")&amp;"")</f>
        <v/>
      </c>
      <c r="E1391">
        <f>IF(A1391="","",IFERROR(INDEX(Crawl!$A1390:$DZ1390,1,Rules!$H$8),"")&amp;"")</f>
        <v/>
      </c>
      <c r="F1391">
        <f>IF(A1391="","",IFERROR(INDEX(Crawl!$A1390:$DZ1390,1,Rules!$H$9),""))</f>
        <v/>
      </c>
      <c r="G1391">
        <f>IF(A1391="","",IFERROR(INDEX(Crawl!$A1390:$DZ1390,1,Rules!$H$10),""))</f>
        <v/>
      </c>
      <c r="H1391">
        <f>IF(A1391="","",IFERROR(INDEX(Crawl!$A1390:$DZ1390,1,Rules!$H$12),""))</f>
        <v/>
      </c>
      <c r="I1391">
        <f>IF(A1391="","",IF(AND(N(H1391)&gt;0,IFERROR(INDEX(Crawl!$A1390:$DZ1390,1,Rules!$H$11),"")&amp;""&lt;&gt;""),IFERROR(INDEX(Crawl!$A1390:$DZ1390,1,Rules!$H$11),"")&amp;"",IF(AND(ISNUMBER(J1391),N(J1391)&gt;=Rules!$B$12,IFERROR(INDEX(Crawl!$A1390:$DZ1390,1,Rules!$H$13),"")&amp;""&lt;&gt;""),IFERROR(INDEX(Crawl!$A1390:$DZ1390,1,Rules!$H$13),"")&amp;"","")))</f>
        <v/>
      </c>
      <c r="J1391" s="19">
        <f>IF(A1391="","",IF(IFERROR(INDEX(Crawl!$A1390:$DZ1390,1,Rules!$H$14),"")&amp;""="","",IFERROR(INDEX(Crawl!$A1390:$DZ1390,1,Rules!$H$14),"")))</f>
        <v/>
      </c>
      <c r="K1391">
        <f>IF(A1391="","",IFERROR(SUMIFS('GSC current'!$J$2:$J$2001,'GSC current'!$I$2:$I$2001,B1391),0))</f>
        <v/>
      </c>
      <c r="L1391">
        <f>IF(A1391="","",IFERROR(SUMIFS('GSC current'!$K$2:$K$2001,'GSC current'!$I$2:$I$2001,B1391),0))</f>
        <v/>
      </c>
      <c r="M1391" s="20">
        <f>IF(A1391="","",IF(N(L1391)&gt;0,K1391/L1391,""))</f>
        <v/>
      </c>
      <c r="N1391" s="21">
        <f>IF(A1391="","",IF(N(L1391)&gt;0,SUMIFS('GSC current'!$L$2:$L$2001,'GSC current'!$I$2:$I$2001,B1391)/L1391,""))</f>
        <v/>
      </c>
      <c r="O1391">
        <f>IF(A1391="","",IFERROR(SUMIFS('GSC previous'!$J$2:$J$2001,'GSC previous'!$I$2:$I$2001,B1391),0))</f>
        <v/>
      </c>
      <c r="P1391" s="22">
        <f>IF(A1391="","",IF(N(O1391)&gt;0,(K1391-O1391)/O1391,""))</f>
        <v/>
      </c>
      <c r="Q1391">
        <f>IF(A1391="","",IFERROR(SUMIFS(GA4!$P$2:$P$2001,GA4!$O$2:$O$2001,B1391),0))</f>
        <v/>
      </c>
      <c r="R1391" s="23">
        <f>IF(A1391="","",IF(N(Q1391)&gt;0,SUMIFS(GA4!$Q$2:$Q$2001,GA4!$O$2:$O$2001,B1391)/Q1391,""))</f>
        <v/>
      </c>
      <c r="S1391">
        <f>IF(A1391="","",IFERROR(SUMIFS(GA4!$R$2:$R$2001,GA4!$O$2:$O$2001,B1391),0))</f>
        <v/>
      </c>
      <c r="T1391">
        <f>IF(A1391="","",IF(AND(ISNUMBER(F1391),LEFT(C1391&amp;"",1)="2"),IF(F1391&lt;Rules!$B$9,"Yes","No"),"No"))</f>
        <v/>
      </c>
      <c r="U1391">
        <f>IF(A1391="","",IF(AND(N(O1391)&gt;=Rules!$B$8,ISNUMBER(P1391)),IF(P1391&lt;=-Rules!$B$7,"Yes","No"),"No"))</f>
        <v/>
      </c>
      <c r="V1391">
        <f>IF(A1391="","",IF(AND(N(L1391)&gt;=Rules!$B$6,ISNUMBER(N1391)),IF(AND(N1391&gt;=Rules!$B$10,N1391&lt;=Rules!$B$11),"Yes","No"),"No"))</f>
        <v/>
      </c>
      <c r="W1391">
        <f>IF(A1391="","",IF(I1391&lt;&gt;"","Yes","No"))</f>
        <v/>
      </c>
      <c r="X1391">
        <f>IF(I1391="","",IF(SUMIFS($K$3:$K$2002,$A$3:$A$2002,SUBSTITUTE(SUBSTITUTE(I1391,"?","~?"),"*","~*"))&gt;N(K1391),"Yes","No"))</f>
        <v/>
      </c>
      <c r="Y1391">
        <f>IF(A1391="","",IF(N(S1391)&gt;0,"Yes","No"))</f>
        <v/>
      </c>
      <c r="Z1391">
        <f>IF(A1391="","",IF(AND(N(K1391)&lt;Rules!$B$5,N(L1391)&lt;Rules!$B$6,N(Q1391)&lt;Rules!$B$13,Y1391="No"),"Yes","No"))</f>
        <v/>
      </c>
      <c r="AA1391">
        <f>IF(A1391="","",IF(LEFT(C1391&amp;"",1)="3","Redirect",IF(OR(LEFT(C1391&amp;"",1)="4",LEFT(C1391&amp;"",1)="5"),IF(OR(N(K1391)&gt;0,N(AC1391)&gt;=Rules!$B$14),"Redirect","Prune"),IF(D1391="Non-Indexable","Keep",IF(AND(W1391="Yes",X1391="Yes",Y1391="No"),"Merge",IF(OR(U1391="Yes",V1391="Yes",AND(T1391="Yes",N(L1391)&gt;=Rules!$B$6)),"Update",IF(Z1391="Yes",IF(N(AC1391)&gt;=Rules!$B$14,"Redirect","Prune"),"Keep")))))))</f>
        <v/>
      </c>
      <c r="AB1391">
        <f>IF(A1391="","",IF(LEFT(C1391&amp;"",1)="3","Already redirects ("&amp;C1391&amp;"). Update internal links to point at the final URL.",IF(OR(LEFT(C1391&amp;"",1)="4",LEFT(C1391&amp;"",1)="5"),IF(AA1391="Redirect","Returns "&amp;C1391&amp;" but still has "&amp;N(K1391)&amp;" clicks and "&amp;N(AC1391)&amp;" referring domains. 301 it to the closest live page.","Returns "&amp;C1391&amp;" with no clicks or links. Remove internal links and let it 404 or 410."),IF(D1391="Non-Indexable","Non-indexable ("&amp;E1391&amp;"). Keep if that is intentional; otherwise fix the canonical or noindex.",IF(AA1391="Merge","Overlaps with "&amp;I1391&amp;IF(N(J1391)&gt;0," (similarity "&amp;TEXT(J1391,"0.00")&amp;")","")&amp;", which gets more clicks. Merge the useful parts into it and 301 this URL.",IF(AA1391="Update",MID(IF(U1391="Yes","; Clicks down "&amp;TEXT(-P1391,"0%")&amp;" on the previous period","")&amp;IF(V1391="Yes","; Average position "&amp;TEXT(N1391,"0.0")&amp;" on "&amp;TEXT(L1391,"#,##0")&amp;" impressions (striking distance)","")&amp;IF(AND(T1391="Yes",N(L1391)&gt;=Rules!$B$6),"; Thin ("&amp;F1391&amp;" words) but has search demand",""),3,400),IF(AA1391="Prune","Low value: "&amp;N(K1391)&amp;" clicks, "&amp;N(L1391)&amp;" impressions, "&amp;N(Q1391)&amp;" sessions, no key events. Remove or noindex it and update internal links.",IF(AA1391="Redirect","Low value but "&amp;N(AC1391)&amp;" referring domains. 301 it to the closest relevant page to keep those links.",IF(AND(Z1391="No",Y1391="Yes",N(K1391)&lt;Rules!$B$5),"Low search traffic but it converts (key events: "&amp;S1391&amp;"). Keep it and link to it.",IF(W1391="Yes","Stronger than the page it overlaps ("&amp;I1391&amp;"). Keep; merge that page into this one.","Healthy: "&amp;N(K1391)&amp;" clicks"&amp;IF(ISNUMBER(N1391),", average position "&amp;TEXT(N1391,"0.0"),"")&amp;". Keep and monitor."))))))))))</f>
        <v/>
      </c>
      <c r="AE1391">
        <f>IF(A1391="","",IF(AD1391&lt;&gt;"",AD1391,AA1391))</f>
        <v/>
      </c>
    </row>
    <row r="1392">
      <c r="A1392">
        <f>IF(Crawl!A1391="","",Crawl!A1391)</f>
        <v/>
      </c>
      <c r="B1392">
        <f>IF(A1392="","",Crawl!EC1391)</f>
        <v/>
      </c>
      <c r="C1392">
        <f>IF(A1392="","",IFERROR(INDEX(Crawl!$A1391:$DZ1391,1,Rules!$H$6),""))</f>
        <v/>
      </c>
      <c r="D1392">
        <f>IF(A1392="","",IFERROR(INDEX(Crawl!$A1391:$DZ1391,1,Rules!$H$7),"")&amp;"")</f>
        <v/>
      </c>
      <c r="E1392">
        <f>IF(A1392="","",IFERROR(INDEX(Crawl!$A1391:$DZ1391,1,Rules!$H$8),"")&amp;"")</f>
        <v/>
      </c>
      <c r="F1392">
        <f>IF(A1392="","",IFERROR(INDEX(Crawl!$A1391:$DZ1391,1,Rules!$H$9),""))</f>
        <v/>
      </c>
      <c r="G1392">
        <f>IF(A1392="","",IFERROR(INDEX(Crawl!$A1391:$DZ1391,1,Rules!$H$10),""))</f>
        <v/>
      </c>
      <c r="H1392">
        <f>IF(A1392="","",IFERROR(INDEX(Crawl!$A1391:$DZ1391,1,Rules!$H$12),""))</f>
        <v/>
      </c>
      <c r="I1392">
        <f>IF(A1392="","",IF(AND(N(H1392)&gt;0,IFERROR(INDEX(Crawl!$A1391:$DZ1391,1,Rules!$H$11),"")&amp;""&lt;&gt;""),IFERROR(INDEX(Crawl!$A1391:$DZ1391,1,Rules!$H$11),"")&amp;"",IF(AND(ISNUMBER(J1392),N(J1392)&gt;=Rules!$B$12,IFERROR(INDEX(Crawl!$A1391:$DZ1391,1,Rules!$H$13),"")&amp;""&lt;&gt;""),IFERROR(INDEX(Crawl!$A1391:$DZ1391,1,Rules!$H$13),"")&amp;"","")))</f>
        <v/>
      </c>
      <c r="J1392" s="19">
        <f>IF(A1392="","",IF(IFERROR(INDEX(Crawl!$A1391:$DZ1391,1,Rules!$H$14),"")&amp;""="","",IFERROR(INDEX(Crawl!$A1391:$DZ1391,1,Rules!$H$14),"")))</f>
        <v/>
      </c>
      <c r="K1392">
        <f>IF(A1392="","",IFERROR(SUMIFS('GSC current'!$J$2:$J$2001,'GSC current'!$I$2:$I$2001,B1392),0))</f>
        <v/>
      </c>
      <c r="L1392">
        <f>IF(A1392="","",IFERROR(SUMIFS('GSC current'!$K$2:$K$2001,'GSC current'!$I$2:$I$2001,B1392),0))</f>
        <v/>
      </c>
      <c r="M1392" s="20">
        <f>IF(A1392="","",IF(N(L1392)&gt;0,K1392/L1392,""))</f>
        <v/>
      </c>
      <c r="N1392" s="21">
        <f>IF(A1392="","",IF(N(L1392)&gt;0,SUMIFS('GSC current'!$L$2:$L$2001,'GSC current'!$I$2:$I$2001,B1392)/L1392,""))</f>
        <v/>
      </c>
      <c r="O1392">
        <f>IF(A1392="","",IFERROR(SUMIFS('GSC previous'!$J$2:$J$2001,'GSC previous'!$I$2:$I$2001,B1392),0))</f>
        <v/>
      </c>
      <c r="P1392" s="22">
        <f>IF(A1392="","",IF(N(O1392)&gt;0,(K1392-O1392)/O1392,""))</f>
        <v/>
      </c>
      <c r="Q1392">
        <f>IF(A1392="","",IFERROR(SUMIFS(GA4!$P$2:$P$2001,GA4!$O$2:$O$2001,B1392),0))</f>
        <v/>
      </c>
      <c r="R1392" s="23">
        <f>IF(A1392="","",IF(N(Q1392)&gt;0,SUMIFS(GA4!$Q$2:$Q$2001,GA4!$O$2:$O$2001,B1392)/Q1392,""))</f>
        <v/>
      </c>
      <c r="S1392">
        <f>IF(A1392="","",IFERROR(SUMIFS(GA4!$R$2:$R$2001,GA4!$O$2:$O$2001,B1392),0))</f>
        <v/>
      </c>
      <c r="T1392">
        <f>IF(A1392="","",IF(AND(ISNUMBER(F1392),LEFT(C1392&amp;"",1)="2"),IF(F1392&lt;Rules!$B$9,"Yes","No"),"No"))</f>
        <v/>
      </c>
      <c r="U1392">
        <f>IF(A1392="","",IF(AND(N(O1392)&gt;=Rules!$B$8,ISNUMBER(P1392)),IF(P1392&lt;=-Rules!$B$7,"Yes","No"),"No"))</f>
        <v/>
      </c>
      <c r="V1392">
        <f>IF(A1392="","",IF(AND(N(L1392)&gt;=Rules!$B$6,ISNUMBER(N1392)),IF(AND(N1392&gt;=Rules!$B$10,N1392&lt;=Rules!$B$11),"Yes","No"),"No"))</f>
        <v/>
      </c>
      <c r="W1392">
        <f>IF(A1392="","",IF(I1392&lt;&gt;"","Yes","No"))</f>
        <v/>
      </c>
      <c r="X1392">
        <f>IF(I1392="","",IF(SUMIFS($K$3:$K$2002,$A$3:$A$2002,SUBSTITUTE(SUBSTITUTE(I1392,"?","~?"),"*","~*"))&gt;N(K1392),"Yes","No"))</f>
        <v/>
      </c>
      <c r="Y1392">
        <f>IF(A1392="","",IF(N(S1392)&gt;0,"Yes","No"))</f>
        <v/>
      </c>
      <c r="Z1392">
        <f>IF(A1392="","",IF(AND(N(K1392)&lt;Rules!$B$5,N(L1392)&lt;Rules!$B$6,N(Q1392)&lt;Rules!$B$13,Y1392="No"),"Yes","No"))</f>
        <v/>
      </c>
      <c r="AA1392">
        <f>IF(A1392="","",IF(LEFT(C1392&amp;"",1)="3","Redirect",IF(OR(LEFT(C1392&amp;"",1)="4",LEFT(C1392&amp;"",1)="5"),IF(OR(N(K1392)&gt;0,N(AC1392)&gt;=Rules!$B$14),"Redirect","Prune"),IF(D1392="Non-Indexable","Keep",IF(AND(W1392="Yes",X1392="Yes",Y1392="No"),"Merge",IF(OR(U1392="Yes",V1392="Yes",AND(T1392="Yes",N(L1392)&gt;=Rules!$B$6)),"Update",IF(Z1392="Yes",IF(N(AC1392)&gt;=Rules!$B$14,"Redirect","Prune"),"Keep")))))))</f>
        <v/>
      </c>
      <c r="AB1392">
        <f>IF(A1392="","",IF(LEFT(C1392&amp;"",1)="3","Already redirects ("&amp;C1392&amp;"). Update internal links to point at the final URL.",IF(OR(LEFT(C1392&amp;"",1)="4",LEFT(C1392&amp;"",1)="5"),IF(AA1392="Redirect","Returns "&amp;C1392&amp;" but still has "&amp;N(K1392)&amp;" clicks and "&amp;N(AC1392)&amp;" referring domains. 301 it to the closest live page.","Returns "&amp;C1392&amp;" with no clicks or links. Remove internal links and let it 404 or 410."),IF(D1392="Non-Indexable","Non-indexable ("&amp;E1392&amp;"). Keep if that is intentional; otherwise fix the canonical or noindex.",IF(AA1392="Merge","Overlaps with "&amp;I1392&amp;IF(N(J1392)&gt;0," (similarity "&amp;TEXT(J1392,"0.00")&amp;")","")&amp;", which gets more clicks. Merge the useful parts into it and 301 this URL.",IF(AA1392="Update",MID(IF(U1392="Yes","; Clicks down "&amp;TEXT(-P1392,"0%")&amp;" on the previous period","")&amp;IF(V1392="Yes","; Average position "&amp;TEXT(N1392,"0.0")&amp;" on "&amp;TEXT(L1392,"#,##0")&amp;" impressions (striking distance)","")&amp;IF(AND(T1392="Yes",N(L1392)&gt;=Rules!$B$6),"; Thin ("&amp;F1392&amp;" words) but has search demand",""),3,400),IF(AA1392="Prune","Low value: "&amp;N(K1392)&amp;" clicks, "&amp;N(L1392)&amp;" impressions, "&amp;N(Q1392)&amp;" sessions, no key events. Remove or noindex it and update internal links.",IF(AA1392="Redirect","Low value but "&amp;N(AC1392)&amp;" referring domains. 301 it to the closest relevant page to keep those links.",IF(AND(Z1392="No",Y1392="Yes",N(K1392)&lt;Rules!$B$5),"Low search traffic but it converts (key events: "&amp;S1392&amp;"). Keep it and link to it.",IF(W1392="Yes","Stronger than the page it overlaps ("&amp;I1392&amp;"). Keep; merge that page into this one.","Healthy: "&amp;N(K1392)&amp;" clicks"&amp;IF(ISNUMBER(N1392),", average position "&amp;TEXT(N1392,"0.0"),"")&amp;". Keep and monitor."))))))))))</f>
        <v/>
      </c>
      <c r="AE1392">
        <f>IF(A1392="","",IF(AD1392&lt;&gt;"",AD1392,AA1392))</f>
        <v/>
      </c>
    </row>
    <row r="1393">
      <c r="A1393">
        <f>IF(Crawl!A1392="","",Crawl!A1392)</f>
        <v/>
      </c>
      <c r="B1393">
        <f>IF(A1393="","",Crawl!EC1392)</f>
        <v/>
      </c>
      <c r="C1393">
        <f>IF(A1393="","",IFERROR(INDEX(Crawl!$A1392:$DZ1392,1,Rules!$H$6),""))</f>
        <v/>
      </c>
      <c r="D1393">
        <f>IF(A1393="","",IFERROR(INDEX(Crawl!$A1392:$DZ1392,1,Rules!$H$7),"")&amp;"")</f>
        <v/>
      </c>
      <c r="E1393">
        <f>IF(A1393="","",IFERROR(INDEX(Crawl!$A1392:$DZ1392,1,Rules!$H$8),"")&amp;"")</f>
        <v/>
      </c>
      <c r="F1393">
        <f>IF(A1393="","",IFERROR(INDEX(Crawl!$A1392:$DZ1392,1,Rules!$H$9),""))</f>
        <v/>
      </c>
      <c r="G1393">
        <f>IF(A1393="","",IFERROR(INDEX(Crawl!$A1392:$DZ1392,1,Rules!$H$10),""))</f>
        <v/>
      </c>
      <c r="H1393">
        <f>IF(A1393="","",IFERROR(INDEX(Crawl!$A1392:$DZ1392,1,Rules!$H$12),""))</f>
        <v/>
      </c>
      <c r="I1393">
        <f>IF(A1393="","",IF(AND(N(H1393)&gt;0,IFERROR(INDEX(Crawl!$A1392:$DZ1392,1,Rules!$H$11),"")&amp;""&lt;&gt;""),IFERROR(INDEX(Crawl!$A1392:$DZ1392,1,Rules!$H$11),"")&amp;"",IF(AND(ISNUMBER(J1393),N(J1393)&gt;=Rules!$B$12,IFERROR(INDEX(Crawl!$A1392:$DZ1392,1,Rules!$H$13),"")&amp;""&lt;&gt;""),IFERROR(INDEX(Crawl!$A1392:$DZ1392,1,Rules!$H$13),"")&amp;"","")))</f>
        <v/>
      </c>
      <c r="J1393" s="19">
        <f>IF(A1393="","",IF(IFERROR(INDEX(Crawl!$A1392:$DZ1392,1,Rules!$H$14),"")&amp;""="","",IFERROR(INDEX(Crawl!$A1392:$DZ1392,1,Rules!$H$14),"")))</f>
        <v/>
      </c>
      <c r="K1393">
        <f>IF(A1393="","",IFERROR(SUMIFS('GSC current'!$J$2:$J$2001,'GSC current'!$I$2:$I$2001,B1393),0))</f>
        <v/>
      </c>
      <c r="L1393">
        <f>IF(A1393="","",IFERROR(SUMIFS('GSC current'!$K$2:$K$2001,'GSC current'!$I$2:$I$2001,B1393),0))</f>
        <v/>
      </c>
      <c r="M1393" s="20">
        <f>IF(A1393="","",IF(N(L1393)&gt;0,K1393/L1393,""))</f>
        <v/>
      </c>
      <c r="N1393" s="21">
        <f>IF(A1393="","",IF(N(L1393)&gt;0,SUMIFS('GSC current'!$L$2:$L$2001,'GSC current'!$I$2:$I$2001,B1393)/L1393,""))</f>
        <v/>
      </c>
      <c r="O1393">
        <f>IF(A1393="","",IFERROR(SUMIFS('GSC previous'!$J$2:$J$2001,'GSC previous'!$I$2:$I$2001,B1393),0))</f>
        <v/>
      </c>
      <c r="P1393" s="22">
        <f>IF(A1393="","",IF(N(O1393)&gt;0,(K1393-O1393)/O1393,""))</f>
        <v/>
      </c>
      <c r="Q1393">
        <f>IF(A1393="","",IFERROR(SUMIFS(GA4!$P$2:$P$2001,GA4!$O$2:$O$2001,B1393),0))</f>
        <v/>
      </c>
      <c r="R1393" s="23">
        <f>IF(A1393="","",IF(N(Q1393)&gt;0,SUMIFS(GA4!$Q$2:$Q$2001,GA4!$O$2:$O$2001,B1393)/Q1393,""))</f>
        <v/>
      </c>
      <c r="S1393">
        <f>IF(A1393="","",IFERROR(SUMIFS(GA4!$R$2:$R$2001,GA4!$O$2:$O$2001,B1393),0))</f>
        <v/>
      </c>
      <c r="T1393">
        <f>IF(A1393="","",IF(AND(ISNUMBER(F1393),LEFT(C1393&amp;"",1)="2"),IF(F1393&lt;Rules!$B$9,"Yes","No"),"No"))</f>
        <v/>
      </c>
      <c r="U1393">
        <f>IF(A1393="","",IF(AND(N(O1393)&gt;=Rules!$B$8,ISNUMBER(P1393)),IF(P1393&lt;=-Rules!$B$7,"Yes","No"),"No"))</f>
        <v/>
      </c>
      <c r="V1393">
        <f>IF(A1393="","",IF(AND(N(L1393)&gt;=Rules!$B$6,ISNUMBER(N1393)),IF(AND(N1393&gt;=Rules!$B$10,N1393&lt;=Rules!$B$11),"Yes","No"),"No"))</f>
        <v/>
      </c>
      <c r="W1393">
        <f>IF(A1393="","",IF(I1393&lt;&gt;"","Yes","No"))</f>
        <v/>
      </c>
      <c r="X1393">
        <f>IF(I1393="","",IF(SUMIFS($K$3:$K$2002,$A$3:$A$2002,SUBSTITUTE(SUBSTITUTE(I1393,"?","~?"),"*","~*"))&gt;N(K1393),"Yes","No"))</f>
        <v/>
      </c>
      <c r="Y1393">
        <f>IF(A1393="","",IF(N(S1393)&gt;0,"Yes","No"))</f>
        <v/>
      </c>
      <c r="Z1393">
        <f>IF(A1393="","",IF(AND(N(K1393)&lt;Rules!$B$5,N(L1393)&lt;Rules!$B$6,N(Q1393)&lt;Rules!$B$13,Y1393="No"),"Yes","No"))</f>
        <v/>
      </c>
      <c r="AA1393">
        <f>IF(A1393="","",IF(LEFT(C1393&amp;"",1)="3","Redirect",IF(OR(LEFT(C1393&amp;"",1)="4",LEFT(C1393&amp;"",1)="5"),IF(OR(N(K1393)&gt;0,N(AC1393)&gt;=Rules!$B$14),"Redirect","Prune"),IF(D1393="Non-Indexable","Keep",IF(AND(W1393="Yes",X1393="Yes",Y1393="No"),"Merge",IF(OR(U1393="Yes",V1393="Yes",AND(T1393="Yes",N(L1393)&gt;=Rules!$B$6)),"Update",IF(Z1393="Yes",IF(N(AC1393)&gt;=Rules!$B$14,"Redirect","Prune"),"Keep")))))))</f>
        <v/>
      </c>
      <c r="AB1393">
        <f>IF(A1393="","",IF(LEFT(C1393&amp;"",1)="3","Already redirects ("&amp;C1393&amp;"). Update internal links to point at the final URL.",IF(OR(LEFT(C1393&amp;"",1)="4",LEFT(C1393&amp;"",1)="5"),IF(AA1393="Redirect","Returns "&amp;C1393&amp;" but still has "&amp;N(K1393)&amp;" clicks and "&amp;N(AC1393)&amp;" referring domains. 301 it to the closest live page.","Returns "&amp;C1393&amp;" with no clicks or links. Remove internal links and let it 404 or 410."),IF(D1393="Non-Indexable","Non-indexable ("&amp;E1393&amp;"). Keep if that is intentional; otherwise fix the canonical or noindex.",IF(AA1393="Merge","Overlaps with "&amp;I1393&amp;IF(N(J1393)&gt;0," (similarity "&amp;TEXT(J1393,"0.00")&amp;")","")&amp;", which gets more clicks. Merge the useful parts into it and 301 this URL.",IF(AA1393="Update",MID(IF(U1393="Yes","; Clicks down "&amp;TEXT(-P1393,"0%")&amp;" on the previous period","")&amp;IF(V1393="Yes","; Average position "&amp;TEXT(N1393,"0.0")&amp;" on "&amp;TEXT(L1393,"#,##0")&amp;" impressions (striking distance)","")&amp;IF(AND(T1393="Yes",N(L1393)&gt;=Rules!$B$6),"; Thin ("&amp;F1393&amp;" words) but has search demand",""),3,400),IF(AA1393="Prune","Low value: "&amp;N(K1393)&amp;" clicks, "&amp;N(L1393)&amp;" impressions, "&amp;N(Q1393)&amp;" sessions, no key events. Remove or noindex it and update internal links.",IF(AA1393="Redirect","Low value but "&amp;N(AC1393)&amp;" referring domains. 301 it to the closest relevant page to keep those links.",IF(AND(Z1393="No",Y1393="Yes",N(K1393)&lt;Rules!$B$5),"Low search traffic but it converts (key events: "&amp;S1393&amp;"). Keep it and link to it.",IF(W1393="Yes","Stronger than the page it overlaps ("&amp;I1393&amp;"). Keep; merge that page into this one.","Healthy: "&amp;N(K1393)&amp;" clicks"&amp;IF(ISNUMBER(N1393),", average position "&amp;TEXT(N1393,"0.0"),"")&amp;". Keep and monitor."))))))))))</f>
        <v/>
      </c>
      <c r="AE1393">
        <f>IF(A1393="","",IF(AD1393&lt;&gt;"",AD1393,AA1393))</f>
        <v/>
      </c>
    </row>
    <row r="1394">
      <c r="A1394">
        <f>IF(Crawl!A1393="","",Crawl!A1393)</f>
        <v/>
      </c>
      <c r="B1394">
        <f>IF(A1394="","",Crawl!EC1393)</f>
        <v/>
      </c>
      <c r="C1394">
        <f>IF(A1394="","",IFERROR(INDEX(Crawl!$A1393:$DZ1393,1,Rules!$H$6),""))</f>
        <v/>
      </c>
      <c r="D1394">
        <f>IF(A1394="","",IFERROR(INDEX(Crawl!$A1393:$DZ1393,1,Rules!$H$7),"")&amp;"")</f>
        <v/>
      </c>
      <c r="E1394">
        <f>IF(A1394="","",IFERROR(INDEX(Crawl!$A1393:$DZ1393,1,Rules!$H$8),"")&amp;"")</f>
        <v/>
      </c>
      <c r="F1394">
        <f>IF(A1394="","",IFERROR(INDEX(Crawl!$A1393:$DZ1393,1,Rules!$H$9),""))</f>
        <v/>
      </c>
      <c r="G1394">
        <f>IF(A1394="","",IFERROR(INDEX(Crawl!$A1393:$DZ1393,1,Rules!$H$10),""))</f>
        <v/>
      </c>
      <c r="H1394">
        <f>IF(A1394="","",IFERROR(INDEX(Crawl!$A1393:$DZ1393,1,Rules!$H$12),""))</f>
        <v/>
      </c>
      <c r="I1394">
        <f>IF(A1394="","",IF(AND(N(H1394)&gt;0,IFERROR(INDEX(Crawl!$A1393:$DZ1393,1,Rules!$H$11),"")&amp;""&lt;&gt;""),IFERROR(INDEX(Crawl!$A1393:$DZ1393,1,Rules!$H$11),"")&amp;"",IF(AND(ISNUMBER(J1394),N(J1394)&gt;=Rules!$B$12,IFERROR(INDEX(Crawl!$A1393:$DZ1393,1,Rules!$H$13),"")&amp;""&lt;&gt;""),IFERROR(INDEX(Crawl!$A1393:$DZ1393,1,Rules!$H$13),"")&amp;"","")))</f>
        <v/>
      </c>
      <c r="J1394" s="19">
        <f>IF(A1394="","",IF(IFERROR(INDEX(Crawl!$A1393:$DZ1393,1,Rules!$H$14),"")&amp;""="","",IFERROR(INDEX(Crawl!$A1393:$DZ1393,1,Rules!$H$14),"")))</f>
        <v/>
      </c>
      <c r="K1394">
        <f>IF(A1394="","",IFERROR(SUMIFS('GSC current'!$J$2:$J$2001,'GSC current'!$I$2:$I$2001,B1394),0))</f>
        <v/>
      </c>
      <c r="L1394">
        <f>IF(A1394="","",IFERROR(SUMIFS('GSC current'!$K$2:$K$2001,'GSC current'!$I$2:$I$2001,B1394),0))</f>
        <v/>
      </c>
      <c r="M1394" s="20">
        <f>IF(A1394="","",IF(N(L1394)&gt;0,K1394/L1394,""))</f>
        <v/>
      </c>
      <c r="N1394" s="21">
        <f>IF(A1394="","",IF(N(L1394)&gt;0,SUMIFS('GSC current'!$L$2:$L$2001,'GSC current'!$I$2:$I$2001,B1394)/L1394,""))</f>
        <v/>
      </c>
      <c r="O1394">
        <f>IF(A1394="","",IFERROR(SUMIFS('GSC previous'!$J$2:$J$2001,'GSC previous'!$I$2:$I$2001,B1394),0))</f>
        <v/>
      </c>
      <c r="P1394" s="22">
        <f>IF(A1394="","",IF(N(O1394)&gt;0,(K1394-O1394)/O1394,""))</f>
        <v/>
      </c>
      <c r="Q1394">
        <f>IF(A1394="","",IFERROR(SUMIFS(GA4!$P$2:$P$2001,GA4!$O$2:$O$2001,B1394),0))</f>
        <v/>
      </c>
      <c r="R1394" s="23">
        <f>IF(A1394="","",IF(N(Q1394)&gt;0,SUMIFS(GA4!$Q$2:$Q$2001,GA4!$O$2:$O$2001,B1394)/Q1394,""))</f>
        <v/>
      </c>
      <c r="S1394">
        <f>IF(A1394="","",IFERROR(SUMIFS(GA4!$R$2:$R$2001,GA4!$O$2:$O$2001,B1394),0))</f>
        <v/>
      </c>
      <c r="T1394">
        <f>IF(A1394="","",IF(AND(ISNUMBER(F1394),LEFT(C1394&amp;"",1)="2"),IF(F1394&lt;Rules!$B$9,"Yes","No"),"No"))</f>
        <v/>
      </c>
      <c r="U1394">
        <f>IF(A1394="","",IF(AND(N(O1394)&gt;=Rules!$B$8,ISNUMBER(P1394)),IF(P1394&lt;=-Rules!$B$7,"Yes","No"),"No"))</f>
        <v/>
      </c>
      <c r="V1394">
        <f>IF(A1394="","",IF(AND(N(L1394)&gt;=Rules!$B$6,ISNUMBER(N1394)),IF(AND(N1394&gt;=Rules!$B$10,N1394&lt;=Rules!$B$11),"Yes","No"),"No"))</f>
        <v/>
      </c>
      <c r="W1394">
        <f>IF(A1394="","",IF(I1394&lt;&gt;"","Yes","No"))</f>
        <v/>
      </c>
      <c r="X1394">
        <f>IF(I1394="","",IF(SUMIFS($K$3:$K$2002,$A$3:$A$2002,SUBSTITUTE(SUBSTITUTE(I1394,"?","~?"),"*","~*"))&gt;N(K1394),"Yes","No"))</f>
        <v/>
      </c>
      <c r="Y1394">
        <f>IF(A1394="","",IF(N(S1394)&gt;0,"Yes","No"))</f>
        <v/>
      </c>
      <c r="Z1394">
        <f>IF(A1394="","",IF(AND(N(K1394)&lt;Rules!$B$5,N(L1394)&lt;Rules!$B$6,N(Q1394)&lt;Rules!$B$13,Y1394="No"),"Yes","No"))</f>
        <v/>
      </c>
      <c r="AA1394">
        <f>IF(A1394="","",IF(LEFT(C1394&amp;"",1)="3","Redirect",IF(OR(LEFT(C1394&amp;"",1)="4",LEFT(C1394&amp;"",1)="5"),IF(OR(N(K1394)&gt;0,N(AC1394)&gt;=Rules!$B$14),"Redirect","Prune"),IF(D1394="Non-Indexable","Keep",IF(AND(W1394="Yes",X1394="Yes",Y1394="No"),"Merge",IF(OR(U1394="Yes",V1394="Yes",AND(T1394="Yes",N(L1394)&gt;=Rules!$B$6)),"Update",IF(Z1394="Yes",IF(N(AC1394)&gt;=Rules!$B$14,"Redirect","Prune"),"Keep")))))))</f>
        <v/>
      </c>
      <c r="AB1394">
        <f>IF(A1394="","",IF(LEFT(C1394&amp;"",1)="3","Already redirects ("&amp;C1394&amp;"). Update internal links to point at the final URL.",IF(OR(LEFT(C1394&amp;"",1)="4",LEFT(C1394&amp;"",1)="5"),IF(AA1394="Redirect","Returns "&amp;C1394&amp;" but still has "&amp;N(K1394)&amp;" clicks and "&amp;N(AC1394)&amp;" referring domains. 301 it to the closest live page.","Returns "&amp;C1394&amp;" with no clicks or links. Remove internal links and let it 404 or 410."),IF(D1394="Non-Indexable","Non-indexable ("&amp;E1394&amp;"). Keep if that is intentional; otherwise fix the canonical or noindex.",IF(AA1394="Merge","Overlaps with "&amp;I1394&amp;IF(N(J1394)&gt;0," (similarity "&amp;TEXT(J1394,"0.00")&amp;")","")&amp;", which gets more clicks. Merge the useful parts into it and 301 this URL.",IF(AA1394="Update",MID(IF(U1394="Yes","; Clicks down "&amp;TEXT(-P1394,"0%")&amp;" on the previous period","")&amp;IF(V1394="Yes","; Average position "&amp;TEXT(N1394,"0.0")&amp;" on "&amp;TEXT(L1394,"#,##0")&amp;" impressions (striking distance)","")&amp;IF(AND(T1394="Yes",N(L1394)&gt;=Rules!$B$6),"; Thin ("&amp;F1394&amp;" words) but has search demand",""),3,400),IF(AA1394="Prune","Low value: "&amp;N(K1394)&amp;" clicks, "&amp;N(L1394)&amp;" impressions, "&amp;N(Q1394)&amp;" sessions, no key events. Remove or noindex it and update internal links.",IF(AA1394="Redirect","Low value but "&amp;N(AC1394)&amp;" referring domains. 301 it to the closest relevant page to keep those links.",IF(AND(Z1394="No",Y1394="Yes",N(K1394)&lt;Rules!$B$5),"Low search traffic but it converts (key events: "&amp;S1394&amp;"). Keep it and link to it.",IF(W1394="Yes","Stronger than the page it overlaps ("&amp;I1394&amp;"). Keep; merge that page into this one.","Healthy: "&amp;N(K1394)&amp;" clicks"&amp;IF(ISNUMBER(N1394),", average position "&amp;TEXT(N1394,"0.0"),"")&amp;". Keep and monitor."))))))))))</f>
        <v/>
      </c>
      <c r="AE1394">
        <f>IF(A1394="","",IF(AD1394&lt;&gt;"",AD1394,AA1394))</f>
        <v/>
      </c>
    </row>
    <row r="1395">
      <c r="A1395">
        <f>IF(Crawl!A1394="","",Crawl!A1394)</f>
        <v/>
      </c>
      <c r="B1395">
        <f>IF(A1395="","",Crawl!EC1394)</f>
        <v/>
      </c>
      <c r="C1395">
        <f>IF(A1395="","",IFERROR(INDEX(Crawl!$A1394:$DZ1394,1,Rules!$H$6),""))</f>
        <v/>
      </c>
      <c r="D1395">
        <f>IF(A1395="","",IFERROR(INDEX(Crawl!$A1394:$DZ1394,1,Rules!$H$7),"")&amp;"")</f>
        <v/>
      </c>
      <c r="E1395">
        <f>IF(A1395="","",IFERROR(INDEX(Crawl!$A1394:$DZ1394,1,Rules!$H$8),"")&amp;"")</f>
        <v/>
      </c>
      <c r="F1395">
        <f>IF(A1395="","",IFERROR(INDEX(Crawl!$A1394:$DZ1394,1,Rules!$H$9),""))</f>
        <v/>
      </c>
      <c r="G1395">
        <f>IF(A1395="","",IFERROR(INDEX(Crawl!$A1394:$DZ1394,1,Rules!$H$10),""))</f>
        <v/>
      </c>
      <c r="H1395">
        <f>IF(A1395="","",IFERROR(INDEX(Crawl!$A1394:$DZ1394,1,Rules!$H$12),""))</f>
        <v/>
      </c>
      <c r="I1395">
        <f>IF(A1395="","",IF(AND(N(H1395)&gt;0,IFERROR(INDEX(Crawl!$A1394:$DZ1394,1,Rules!$H$11),"")&amp;""&lt;&gt;""),IFERROR(INDEX(Crawl!$A1394:$DZ1394,1,Rules!$H$11),"")&amp;"",IF(AND(ISNUMBER(J1395),N(J1395)&gt;=Rules!$B$12,IFERROR(INDEX(Crawl!$A1394:$DZ1394,1,Rules!$H$13),"")&amp;""&lt;&gt;""),IFERROR(INDEX(Crawl!$A1394:$DZ1394,1,Rules!$H$13),"")&amp;"","")))</f>
        <v/>
      </c>
      <c r="J1395" s="19">
        <f>IF(A1395="","",IF(IFERROR(INDEX(Crawl!$A1394:$DZ1394,1,Rules!$H$14),"")&amp;""="","",IFERROR(INDEX(Crawl!$A1394:$DZ1394,1,Rules!$H$14),"")))</f>
        <v/>
      </c>
      <c r="K1395">
        <f>IF(A1395="","",IFERROR(SUMIFS('GSC current'!$J$2:$J$2001,'GSC current'!$I$2:$I$2001,B1395),0))</f>
        <v/>
      </c>
      <c r="L1395">
        <f>IF(A1395="","",IFERROR(SUMIFS('GSC current'!$K$2:$K$2001,'GSC current'!$I$2:$I$2001,B1395),0))</f>
        <v/>
      </c>
      <c r="M1395" s="20">
        <f>IF(A1395="","",IF(N(L1395)&gt;0,K1395/L1395,""))</f>
        <v/>
      </c>
      <c r="N1395" s="21">
        <f>IF(A1395="","",IF(N(L1395)&gt;0,SUMIFS('GSC current'!$L$2:$L$2001,'GSC current'!$I$2:$I$2001,B1395)/L1395,""))</f>
        <v/>
      </c>
      <c r="O1395">
        <f>IF(A1395="","",IFERROR(SUMIFS('GSC previous'!$J$2:$J$2001,'GSC previous'!$I$2:$I$2001,B1395),0))</f>
        <v/>
      </c>
      <c r="P1395" s="22">
        <f>IF(A1395="","",IF(N(O1395)&gt;0,(K1395-O1395)/O1395,""))</f>
        <v/>
      </c>
      <c r="Q1395">
        <f>IF(A1395="","",IFERROR(SUMIFS(GA4!$P$2:$P$2001,GA4!$O$2:$O$2001,B1395),0))</f>
        <v/>
      </c>
      <c r="R1395" s="23">
        <f>IF(A1395="","",IF(N(Q1395)&gt;0,SUMIFS(GA4!$Q$2:$Q$2001,GA4!$O$2:$O$2001,B1395)/Q1395,""))</f>
        <v/>
      </c>
      <c r="S1395">
        <f>IF(A1395="","",IFERROR(SUMIFS(GA4!$R$2:$R$2001,GA4!$O$2:$O$2001,B1395),0))</f>
        <v/>
      </c>
      <c r="T1395">
        <f>IF(A1395="","",IF(AND(ISNUMBER(F1395),LEFT(C1395&amp;"",1)="2"),IF(F1395&lt;Rules!$B$9,"Yes","No"),"No"))</f>
        <v/>
      </c>
      <c r="U1395">
        <f>IF(A1395="","",IF(AND(N(O1395)&gt;=Rules!$B$8,ISNUMBER(P1395)),IF(P1395&lt;=-Rules!$B$7,"Yes","No"),"No"))</f>
        <v/>
      </c>
      <c r="V1395">
        <f>IF(A1395="","",IF(AND(N(L1395)&gt;=Rules!$B$6,ISNUMBER(N1395)),IF(AND(N1395&gt;=Rules!$B$10,N1395&lt;=Rules!$B$11),"Yes","No"),"No"))</f>
        <v/>
      </c>
      <c r="W1395">
        <f>IF(A1395="","",IF(I1395&lt;&gt;"","Yes","No"))</f>
        <v/>
      </c>
      <c r="X1395">
        <f>IF(I1395="","",IF(SUMIFS($K$3:$K$2002,$A$3:$A$2002,SUBSTITUTE(SUBSTITUTE(I1395,"?","~?"),"*","~*"))&gt;N(K1395),"Yes","No"))</f>
        <v/>
      </c>
      <c r="Y1395">
        <f>IF(A1395="","",IF(N(S1395)&gt;0,"Yes","No"))</f>
        <v/>
      </c>
      <c r="Z1395">
        <f>IF(A1395="","",IF(AND(N(K1395)&lt;Rules!$B$5,N(L1395)&lt;Rules!$B$6,N(Q1395)&lt;Rules!$B$13,Y1395="No"),"Yes","No"))</f>
        <v/>
      </c>
      <c r="AA1395">
        <f>IF(A1395="","",IF(LEFT(C1395&amp;"",1)="3","Redirect",IF(OR(LEFT(C1395&amp;"",1)="4",LEFT(C1395&amp;"",1)="5"),IF(OR(N(K1395)&gt;0,N(AC1395)&gt;=Rules!$B$14),"Redirect","Prune"),IF(D1395="Non-Indexable","Keep",IF(AND(W1395="Yes",X1395="Yes",Y1395="No"),"Merge",IF(OR(U1395="Yes",V1395="Yes",AND(T1395="Yes",N(L1395)&gt;=Rules!$B$6)),"Update",IF(Z1395="Yes",IF(N(AC1395)&gt;=Rules!$B$14,"Redirect","Prune"),"Keep")))))))</f>
        <v/>
      </c>
      <c r="AB1395">
        <f>IF(A1395="","",IF(LEFT(C1395&amp;"",1)="3","Already redirects ("&amp;C1395&amp;"). Update internal links to point at the final URL.",IF(OR(LEFT(C1395&amp;"",1)="4",LEFT(C1395&amp;"",1)="5"),IF(AA1395="Redirect","Returns "&amp;C1395&amp;" but still has "&amp;N(K1395)&amp;" clicks and "&amp;N(AC1395)&amp;" referring domains. 301 it to the closest live page.","Returns "&amp;C1395&amp;" with no clicks or links. Remove internal links and let it 404 or 410."),IF(D1395="Non-Indexable","Non-indexable ("&amp;E1395&amp;"). Keep if that is intentional; otherwise fix the canonical or noindex.",IF(AA1395="Merge","Overlaps with "&amp;I1395&amp;IF(N(J1395)&gt;0," (similarity "&amp;TEXT(J1395,"0.00")&amp;")","")&amp;", which gets more clicks. Merge the useful parts into it and 301 this URL.",IF(AA1395="Update",MID(IF(U1395="Yes","; Clicks down "&amp;TEXT(-P1395,"0%")&amp;" on the previous period","")&amp;IF(V1395="Yes","; Average position "&amp;TEXT(N1395,"0.0")&amp;" on "&amp;TEXT(L1395,"#,##0")&amp;" impressions (striking distance)","")&amp;IF(AND(T1395="Yes",N(L1395)&gt;=Rules!$B$6),"; Thin ("&amp;F1395&amp;" words) but has search demand",""),3,400),IF(AA1395="Prune","Low value: "&amp;N(K1395)&amp;" clicks, "&amp;N(L1395)&amp;" impressions, "&amp;N(Q1395)&amp;" sessions, no key events. Remove or noindex it and update internal links.",IF(AA1395="Redirect","Low value but "&amp;N(AC1395)&amp;" referring domains. 301 it to the closest relevant page to keep those links.",IF(AND(Z1395="No",Y1395="Yes",N(K1395)&lt;Rules!$B$5),"Low search traffic but it converts (key events: "&amp;S1395&amp;"). Keep it and link to it.",IF(W1395="Yes","Stronger than the page it overlaps ("&amp;I1395&amp;"). Keep; merge that page into this one.","Healthy: "&amp;N(K1395)&amp;" clicks"&amp;IF(ISNUMBER(N1395),", average position "&amp;TEXT(N1395,"0.0"),"")&amp;". Keep and monitor."))))))))))</f>
        <v/>
      </c>
      <c r="AE1395">
        <f>IF(A1395="","",IF(AD1395&lt;&gt;"",AD1395,AA1395))</f>
        <v/>
      </c>
    </row>
    <row r="1396">
      <c r="A1396">
        <f>IF(Crawl!A1395="","",Crawl!A1395)</f>
        <v/>
      </c>
      <c r="B1396">
        <f>IF(A1396="","",Crawl!EC1395)</f>
        <v/>
      </c>
      <c r="C1396">
        <f>IF(A1396="","",IFERROR(INDEX(Crawl!$A1395:$DZ1395,1,Rules!$H$6),""))</f>
        <v/>
      </c>
      <c r="D1396">
        <f>IF(A1396="","",IFERROR(INDEX(Crawl!$A1395:$DZ1395,1,Rules!$H$7),"")&amp;"")</f>
        <v/>
      </c>
      <c r="E1396">
        <f>IF(A1396="","",IFERROR(INDEX(Crawl!$A1395:$DZ1395,1,Rules!$H$8),"")&amp;"")</f>
        <v/>
      </c>
      <c r="F1396">
        <f>IF(A1396="","",IFERROR(INDEX(Crawl!$A1395:$DZ1395,1,Rules!$H$9),""))</f>
        <v/>
      </c>
      <c r="G1396">
        <f>IF(A1396="","",IFERROR(INDEX(Crawl!$A1395:$DZ1395,1,Rules!$H$10),""))</f>
        <v/>
      </c>
      <c r="H1396">
        <f>IF(A1396="","",IFERROR(INDEX(Crawl!$A1395:$DZ1395,1,Rules!$H$12),""))</f>
        <v/>
      </c>
      <c r="I1396">
        <f>IF(A1396="","",IF(AND(N(H1396)&gt;0,IFERROR(INDEX(Crawl!$A1395:$DZ1395,1,Rules!$H$11),"")&amp;""&lt;&gt;""),IFERROR(INDEX(Crawl!$A1395:$DZ1395,1,Rules!$H$11),"")&amp;"",IF(AND(ISNUMBER(J1396),N(J1396)&gt;=Rules!$B$12,IFERROR(INDEX(Crawl!$A1395:$DZ1395,1,Rules!$H$13),"")&amp;""&lt;&gt;""),IFERROR(INDEX(Crawl!$A1395:$DZ1395,1,Rules!$H$13),"")&amp;"","")))</f>
        <v/>
      </c>
      <c r="J1396" s="19">
        <f>IF(A1396="","",IF(IFERROR(INDEX(Crawl!$A1395:$DZ1395,1,Rules!$H$14),"")&amp;""="","",IFERROR(INDEX(Crawl!$A1395:$DZ1395,1,Rules!$H$14),"")))</f>
        <v/>
      </c>
      <c r="K1396">
        <f>IF(A1396="","",IFERROR(SUMIFS('GSC current'!$J$2:$J$2001,'GSC current'!$I$2:$I$2001,B1396),0))</f>
        <v/>
      </c>
      <c r="L1396">
        <f>IF(A1396="","",IFERROR(SUMIFS('GSC current'!$K$2:$K$2001,'GSC current'!$I$2:$I$2001,B1396),0))</f>
        <v/>
      </c>
      <c r="M1396" s="20">
        <f>IF(A1396="","",IF(N(L1396)&gt;0,K1396/L1396,""))</f>
        <v/>
      </c>
      <c r="N1396" s="21">
        <f>IF(A1396="","",IF(N(L1396)&gt;0,SUMIFS('GSC current'!$L$2:$L$2001,'GSC current'!$I$2:$I$2001,B1396)/L1396,""))</f>
        <v/>
      </c>
      <c r="O1396">
        <f>IF(A1396="","",IFERROR(SUMIFS('GSC previous'!$J$2:$J$2001,'GSC previous'!$I$2:$I$2001,B1396),0))</f>
        <v/>
      </c>
      <c r="P1396" s="22">
        <f>IF(A1396="","",IF(N(O1396)&gt;0,(K1396-O1396)/O1396,""))</f>
        <v/>
      </c>
      <c r="Q1396">
        <f>IF(A1396="","",IFERROR(SUMIFS(GA4!$P$2:$P$2001,GA4!$O$2:$O$2001,B1396),0))</f>
        <v/>
      </c>
      <c r="R1396" s="23">
        <f>IF(A1396="","",IF(N(Q1396)&gt;0,SUMIFS(GA4!$Q$2:$Q$2001,GA4!$O$2:$O$2001,B1396)/Q1396,""))</f>
        <v/>
      </c>
      <c r="S1396">
        <f>IF(A1396="","",IFERROR(SUMIFS(GA4!$R$2:$R$2001,GA4!$O$2:$O$2001,B1396),0))</f>
        <v/>
      </c>
      <c r="T1396">
        <f>IF(A1396="","",IF(AND(ISNUMBER(F1396),LEFT(C1396&amp;"",1)="2"),IF(F1396&lt;Rules!$B$9,"Yes","No"),"No"))</f>
        <v/>
      </c>
      <c r="U1396">
        <f>IF(A1396="","",IF(AND(N(O1396)&gt;=Rules!$B$8,ISNUMBER(P1396)),IF(P1396&lt;=-Rules!$B$7,"Yes","No"),"No"))</f>
        <v/>
      </c>
      <c r="V1396">
        <f>IF(A1396="","",IF(AND(N(L1396)&gt;=Rules!$B$6,ISNUMBER(N1396)),IF(AND(N1396&gt;=Rules!$B$10,N1396&lt;=Rules!$B$11),"Yes","No"),"No"))</f>
        <v/>
      </c>
      <c r="W1396">
        <f>IF(A1396="","",IF(I1396&lt;&gt;"","Yes","No"))</f>
        <v/>
      </c>
      <c r="X1396">
        <f>IF(I1396="","",IF(SUMIFS($K$3:$K$2002,$A$3:$A$2002,SUBSTITUTE(SUBSTITUTE(I1396,"?","~?"),"*","~*"))&gt;N(K1396),"Yes","No"))</f>
        <v/>
      </c>
      <c r="Y1396">
        <f>IF(A1396="","",IF(N(S1396)&gt;0,"Yes","No"))</f>
        <v/>
      </c>
      <c r="Z1396">
        <f>IF(A1396="","",IF(AND(N(K1396)&lt;Rules!$B$5,N(L1396)&lt;Rules!$B$6,N(Q1396)&lt;Rules!$B$13,Y1396="No"),"Yes","No"))</f>
        <v/>
      </c>
      <c r="AA1396">
        <f>IF(A1396="","",IF(LEFT(C1396&amp;"",1)="3","Redirect",IF(OR(LEFT(C1396&amp;"",1)="4",LEFT(C1396&amp;"",1)="5"),IF(OR(N(K1396)&gt;0,N(AC1396)&gt;=Rules!$B$14),"Redirect","Prune"),IF(D1396="Non-Indexable","Keep",IF(AND(W1396="Yes",X1396="Yes",Y1396="No"),"Merge",IF(OR(U1396="Yes",V1396="Yes",AND(T1396="Yes",N(L1396)&gt;=Rules!$B$6)),"Update",IF(Z1396="Yes",IF(N(AC1396)&gt;=Rules!$B$14,"Redirect","Prune"),"Keep")))))))</f>
        <v/>
      </c>
      <c r="AB1396">
        <f>IF(A1396="","",IF(LEFT(C1396&amp;"",1)="3","Already redirects ("&amp;C1396&amp;"). Update internal links to point at the final URL.",IF(OR(LEFT(C1396&amp;"",1)="4",LEFT(C1396&amp;"",1)="5"),IF(AA1396="Redirect","Returns "&amp;C1396&amp;" but still has "&amp;N(K1396)&amp;" clicks and "&amp;N(AC1396)&amp;" referring domains. 301 it to the closest live page.","Returns "&amp;C1396&amp;" with no clicks or links. Remove internal links and let it 404 or 410."),IF(D1396="Non-Indexable","Non-indexable ("&amp;E1396&amp;"). Keep if that is intentional; otherwise fix the canonical or noindex.",IF(AA1396="Merge","Overlaps with "&amp;I1396&amp;IF(N(J1396)&gt;0," (similarity "&amp;TEXT(J1396,"0.00")&amp;")","")&amp;", which gets more clicks. Merge the useful parts into it and 301 this URL.",IF(AA1396="Update",MID(IF(U1396="Yes","; Clicks down "&amp;TEXT(-P1396,"0%")&amp;" on the previous period","")&amp;IF(V1396="Yes","; Average position "&amp;TEXT(N1396,"0.0")&amp;" on "&amp;TEXT(L1396,"#,##0")&amp;" impressions (striking distance)","")&amp;IF(AND(T1396="Yes",N(L1396)&gt;=Rules!$B$6),"; Thin ("&amp;F1396&amp;" words) but has search demand",""),3,400),IF(AA1396="Prune","Low value: "&amp;N(K1396)&amp;" clicks, "&amp;N(L1396)&amp;" impressions, "&amp;N(Q1396)&amp;" sessions, no key events. Remove or noindex it and update internal links.",IF(AA1396="Redirect","Low value but "&amp;N(AC1396)&amp;" referring domains. 301 it to the closest relevant page to keep those links.",IF(AND(Z1396="No",Y1396="Yes",N(K1396)&lt;Rules!$B$5),"Low search traffic but it converts (key events: "&amp;S1396&amp;"). Keep it and link to it.",IF(W1396="Yes","Stronger than the page it overlaps ("&amp;I1396&amp;"). Keep; merge that page into this one.","Healthy: "&amp;N(K1396)&amp;" clicks"&amp;IF(ISNUMBER(N1396),", average position "&amp;TEXT(N1396,"0.0"),"")&amp;". Keep and monitor."))))))))))</f>
        <v/>
      </c>
      <c r="AE1396">
        <f>IF(A1396="","",IF(AD1396&lt;&gt;"",AD1396,AA1396))</f>
        <v/>
      </c>
    </row>
    <row r="1397">
      <c r="A1397">
        <f>IF(Crawl!A1396="","",Crawl!A1396)</f>
        <v/>
      </c>
      <c r="B1397">
        <f>IF(A1397="","",Crawl!EC1396)</f>
        <v/>
      </c>
      <c r="C1397">
        <f>IF(A1397="","",IFERROR(INDEX(Crawl!$A1396:$DZ1396,1,Rules!$H$6),""))</f>
        <v/>
      </c>
      <c r="D1397">
        <f>IF(A1397="","",IFERROR(INDEX(Crawl!$A1396:$DZ1396,1,Rules!$H$7),"")&amp;"")</f>
        <v/>
      </c>
      <c r="E1397">
        <f>IF(A1397="","",IFERROR(INDEX(Crawl!$A1396:$DZ1396,1,Rules!$H$8),"")&amp;"")</f>
        <v/>
      </c>
      <c r="F1397">
        <f>IF(A1397="","",IFERROR(INDEX(Crawl!$A1396:$DZ1396,1,Rules!$H$9),""))</f>
        <v/>
      </c>
      <c r="G1397">
        <f>IF(A1397="","",IFERROR(INDEX(Crawl!$A1396:$DZ1396,1,Rules!$H$10),""))</f>
        <v/>
      </c>
      <c r="H1397">
        <f>IF(A1397="","",IFERROR(INDEX(Crawl!$A1396:$DZ1396,1,Rules!$H$12),""))</f>
        <v/>
      </c>
      <c r="I1397">
        <f>IF(A1397="","",IF(AND(N(H1397)&gt;0,IFERROR(INDEX(Crawl!$A1396:$DZ1396,1,Rules!$H$11),"")&amp;""&lt;&gt;""),IFERROR(INDEX(Crawl!$A1396:$DZ1396,1,Rules!$H$11),"")&amp;"",IF(AND(ISNUMBER(J1397),N(J1397)&gt;=Rules!$B$12,IFERROR(INDEX(Crawl!$A1396:$DZ1396,1,Rules!$H$13),"")&amp;""&lt;&gt;""),IFERROR(INDEX(Crawl!$A1396:$DZ1396,1,Rules!$H$13),"")&amp;"","")))</f>
        <v/>
      </c>
      <c r="J1397" s="19">
        <f>IF(A1397="","",IF(IFERROR(INDEX(Crawl!$A1396:$DZ1396,1,Rules!$H$14),"")&amp;""="","",IFERROR(INDEX(Crawl!$A1396:$DZ1396,1,Rules!$H$14),"")))</f>
        <v/>
      </c>
      <c r="K1397">
        <f>IF(A1397="","",IFERROR(SUMIFS('GSC current'!$J$2:$J$2001,'GSC current'!$I$2:$I$2001,B1397),0))</f>
        <v/>
      </c>
      <c r="L1397">
        <f>IF(A1397="","",IFERROR(SUMIFS('GSC current'!$K$2:$K$2001,'GSC current'!$I$2:$I$2001,B1397),0))</f>
        <v/>
      </c>
      <c r="M1397" s="20">
        <f>IF(A1397="","",IF(N(L1397)&gt;0,K1397/L1397,""))</f>
        <v/>
      </c>
      <c r="N1397" s="21">
        <f>IF(A1397="","",IF(N(L1397)&gt;0,SUMIFS('GSC current'!$L$2:$L$2001,'GSC current'!$I$2:$I$2001,B1397)/L1397,""))</f>
        <v/>
      </c>
      <c r="O1397">
        <f>IF(A1397="","",IFERROR(SUMIFS('GSC previous'!$J$2:$J$2001,'GSC previous'!$I$2:$I$2001,B1397),0))</f>
        <v/>
      </c>
      <c r="P1397" s="22">
        <f>IF(A1397="","",IF(N(O1397)&gt;0,(K1397-O1397)/O1397,""))</f>
        <v/>
      </c>
      <c r="Q1397">
        <f>IF(A1397="","",IFERROR(SUMIFS(GA4!$P$2:$P$2001,GA4!$O$2:$O$2001,B1397),0))</f>
        <v/>
      </c>
      <c r="R1397" s="23">
        <f>IF(A1397="","",IF(N(Q1397)&gt;0,SUMIFS(GA4!$Q$2:$Q$2001,GA4!$O$2:$O$2001,B1397)/Q1397,""))</f>
        <v/>
      </c>
      <c r="S1397">
        <f>IF(A1397="","",IFERROR(SUMIFS(GA4!$R$2:$R$2001,GA4!$O$2:$O$2001,B1397),0))</f>
        <v/>
      </c>
      <c r="T1397">
        <f>IF(A1397="","",IF(AND(ISNUMBER(F1397),LEFT(C1397&amp;"",1)="2"),IF(F1397&lt;Rules!$B$9,"Yes","No"),"No"))</f>
        <v/>
      </c>
      <c r="U1397">
        <f>IF(A1397="","",IF(AND(N(O1397)&gt;=Rules!$B$8,ISNUMBER(P1397)),IF(P1397&lt;=-Rules!$B$7,"Yes","No"),"No"))</f>
        <v/>
      </c>
      <c r="V1397">
        <f>IF(A1397="","",IF(AND(N(L1397)&gt;=Rules!$B$6,ISNUMBER(N1397)),IF(AND(N1397&gt;=Rules!$B$10,N1397&lt;=Rules!$B$11),"Yes","No"),"No"))</f>
        <v/>
      </c>
      <c r="W1397">
        <f>IF(A1397="","",IF(I1397&lt;&gt;"","Yes","No"))</f>
        <v/>
      </c>
      <c r="X1397">
        <f>IF(I1397="","",IF(SUMIFS($K$3:$K$2002,$A$3:$A$2002,SUBSTITUTE(SUBSTITUTE(I1397,"?","~?"),"*","~*"))&gt;N(K1397),"Yes","No"))</f>
        <v/>
      </c>
      <c r="Y1397">
        <f>IF(A1397="","",IF(N(S1397)&gt;0,"Yes","No"))</f>
        <v/>
      </c>
      <c r="Z1397">
        <f>IF(A1397="","",IF(AND(N(K1397)&lt;Rules!$B$5,N(L1397)&lt;Rules!$B$6,N(Q1397)&lt;Rules!$B$13,Y1397="No"),"Yes","No"))</f>
        <v/>
      </c>
      <c r="AA1397">
        <f>IF(A1397="","",IF(LEFT(C1397&amp;"",1)="3","Redirect",IF(OR(LEFT(C1397&amp;"",1)="4",LEFT(C1397&amp;"",1)="5"),IF(OR(N(K1397)&gt;0,N(AC1397)&gt;=Rules!$B$14),"Redirect","Prune"),IF(D1397="Non-Indexable","Keep",IF(AND(W1397="Yes",X1397="Yes",Y1397="No"),"Merge",IF(OR(U1397="Yes",V1397="Yes",AND(T1397="Yes",N(L1397)&gt;=Rules!$B$6)),"Update",IF(Z1397="Yes",IF(N(AC1397)&gt;=Rules!$B$14,"Redirect","Prune"),"Keep")))))))</f>
        <v/>
      </c>
      <c r="AB1397">
        <f>IF(A1397="","",IF(LEFT(C1397&amp;"",1)="3","Already redirects ("&amp;C1397&amp;"). Update internal links to point at the final URL.",IF(OR(LEFT(C1397&amp;"",1)="4",LEFT(C1397&amp;"",1)="5"),IF(AA1397="Redirect","Returns "&amp;C1397&amp;" but still has "&amp;N(K1397)&amp;" clicks and "&amp;N(AC1397)&amp;" referring domains. 301 it to the closest live page.","Returns "&amp;C1397&amp;" with no clicks or links. Remove internal links and let it 404 or 410."),IF(D1397="Non-Indexable","Non-indexable ("&amp;E1397&amp;"). Keep if that is intentional; otherwise fix the canonical or noindex.",IF(AA1397="Merge","Overlaps with "&amp;I1397&amp;IF(N(J1397)&gt;0," (similarity "&amp;TEXT(J1397,"0.00")&amp;")","")&amp;", which gets more clicks. Merge the useful parts into it and 301 this URL.",IF(AA1397="Update",MID(IF(U1397="Yes","; Clicks down "&amp;TEXT(-P1397,"0%")&amp;" on the previous period","")&amp;IF(V1397="Yes","; Average position "&amp;TEXT(N1397,"0.0")&amp;" on "&amp;TEXT(L1397,"#,##0")&amp;" impressions (striking distance)","")&amp;IF(AND(T1397="Yes",N(L1397)&gt;=Rules!$B$6),"; Thin ("&amp;F1397&amp;" words) but has search demand",""),3,400),IF(AA1397="Prune","Low value: "&amp;N(K1397)&amp;" clicks, "&amp;N(L1397)&amp;" impressions, "&amp;N(Q1397)&amp;" sessions, no key events. Remove or noindex it and update internal links.",IF(AA1397="Redirect","Low value but "&amp;N(AC1397)&amp;" referring domains. 301 it to the closest relevant page to keep those links.",IF(AND(Z1397="No",Y1397="Yes",N(K1397)&lt;Rules!$B$5),"Low search traffic but it converts (key events: "&amp;S1397&amp;"). Keep it and link to it.",IF(W1397="Yes","Stronger than the page it overlaps ("&amp;I1397&amp;"). Keep; merge that page into this one.","Healthy: "&amp;N(K1397)&amp;" clicks"&amp;IF(ISNUMBER(N1397),", average position "&amp;TEXT(N1397,"0.0"),"")&amp;". Keep and monitor."))))))))))</f>
        <v/>
      </c>
      <c r="AE1397">
        <f>IF(A1397="","",IF(AD1397&lt;&gt;"",AD1397,AA1397))</f>
        <v/>
      </c>
    </row>
    <row r="1398">
      <c r="A1398">
        <f>IF(Crawl!A1397="","",Crawl!A1397)</f>
        <v/>
      </c>
      <c r="B1398">
        <f>IF(A1398="","",Crawl!EC1397)</f>
        <v/>
      </c>
      <c r="C1398">
        <f>IF(A1398="","",IFERROR(INDEX(Crawl!$A1397:$DZ1397,1,Rules!$H$6),""))</f>
        <v/>
      </c>
      <c r="D1398">
        <f>IF(A1398="","",IFERROR(INDEX(Crawl!$A1397:$DZ1397,1,Rules!$H$7),"")&amp;"")</f>
        <v/>
      </c>
      <c r="E1398">
        <f>IF(A1398="","",IFERROR(INDEX(Crawl!$A1397:$DZ1397,1,Rules!$H$8),"")&amp;"")</f>
        <v/>
      </c>
      <c r="F1398">
        <f>IF(A1398="","",IFERROR(INDEX(Crawl!$A1397:$DZ1397,1,Rules!$H$9),""))</f>
        <v/>
      </c>
      <c r="G1398">
        <f>IF(A1398="","",IFERROR(INDEX(Crawl!$A1397:$DZ1397,1,Rules!$H$10),""))</f>
        <v/>
      </c>
      <c r="H1398">
        <f>IF(A1398="","",IFERROR(INDEX(Crawl!$A1397:$DZ1397,1,Rules!$H$12),""))</f>
        <v/>
      </c>
      <c r="I1398">
        <f>IF(A1398="","",IF(AND(N(H1398)&gt;0,IFERROR(INDEX(Crawl!$A1397:$DZ1397,1,Rules!$H$11),"")&amp;""&lt;&gt;""),IFERROR(INDEX(Crawl!$A1397:$DZ1397,1,Rules!$H$11),"")&amp;"",IF(AND(ISNUMBER(J1398),N(J1398)&gt;=Rules!$B$12,IFERROR(INDEX(Crawl!$A1397:$DZ1397,1,Rules!$H$13),"")&amp;""&lt;&gt;""),IFERROR(INDEX(Crawl!$A1397:$DZ1397,1,Rules!$H$13),"")&amp;"","")))</f>
        <v/>
      </c>
      <c r="J1398" s="19">
        <f>IF(A1398="","",IF(IFERROR(INDEX(Crawl!$A1397:$DZ1397,1,Rules!$H$14),"")&amp;""="","",IFERROR(INDEX(Crawl!$A1397:$DZ1397,1,Rules!$H$14),"")))</f>
        <v/>
      </c>
      <c r="K1398">
        <f>IF(A1398="","",IFERROR(SUMIFS('GSC current'!$J$2:$J$2001,'GSC current'!$I$2:$I$2001,B1398),0))</f>
        <v/>
      </c>
      <c r="L1398">
        <f>IF(A1398="","",IFERROR(SUMIFS('GSC current'!$K$2:$K$2001,'GSC current'!$I$2:$I$2001,B1398),0))</f>
        <v/>
      </c>
      <c r="M1398" s="20">
        <f>IF(A1398="","",IF(N(L1398)&gt;0,K1398/L1398,""))</f>
        <v/>
      </c>
      <c r="N1398" s="21">
        <f>IF(A1398="","",IF(N(L1398)&gt;0,SUMIFS('GSC current'!$L$2:$L$2001,'GSC current'!$I$2:$I$2001,B1398)/L1398,""))</f>
        <v/>
      </c>
      <c r="O1398">
        <f>IF(A1398="","",IFERROR(SUMIFS('GSC previous'!$J$2:$J$2001,'GSC previous'!$I$2:$I$2001,B1398),0))</f>
        <v/>
      </c>
      <c r="P1398" s="22">
        <f>IF(A1398="","",IF(N(O1398)&gt;0,(K1398-O1398)/O1398,""))</f>
        <v/>
      </c>
      <c r="Q1398">
        <f>IF(A1398="","",IFERROR(SUMIFS(GA4!$P$2:$P$2001,GA4!$O$2:$O$2001,B1398),0))</f>
        <v/>
      </c>
      <c r="R1398" s="23">
        <f>IF(A1398="","",IF(N(Q1398)&gt;0,SUMIFS(GA4!$Q$2:$Q$2001,GA4!$O$2:$O$2001,B1398)/Q1398,""))</f>
        <v/>
      </c>
      <c r="S1398">
        <f>IF(A1398="","",IFERROR(SUMIFS(GA4!$R$2:$R$2001,GA4!$O$2:$O$2001,B1398),0))</f>
        <v/>
      </c>
      <c r="T1398">
        <f>IF(A1398="","",IF(AND(ISNUMBER(F1398),LEFT(C1398&amp;"",1)="2"),IF(F1398&lt;Rules!$B$9,"Yes","No"),"No"))</f>
        <v/>
      </c>
      <c r="U1398">
        <f>IF(A1398="","",IF(AND(N(O1398)&gt;=Rules!$B$8,ISNUMBER(P1398)),IF(P1398&lt;=-Rules!$B$7,"Yes","No"),"No"))</f>
        <v/>
      </c>
      <c r="V1398">
        <f>IF(A1398="","",IF(AND(N(L1398)&gt;=Rules!$B$6,ISNUMBER(N1398)),IF(AND(N1398&gt;=Rules!$B$10,N1398&lt;=Rules!$B$11),"Yes","No"),"No"))</f>
        <v/>
      </c>
      <c r="W1398">
        <f>IF(A1398="","",IF(I1398&lt;&gt;"","Yes","No"))</f>
        <v/>
      </c>
      <c r="X1398">
        <f>IF(I1398="","",IF(SUMIFS($K$3:$K$2002,$A$3:$A$2002,SUBSTITUTE(SUBSTITUTE(I1398,"?","~?"),"*","~*"))&gt;N(K1398),"Yes","No"))</f>
        <v/>
      </c>
      <c r="Y1398">
        <f>IF(A1398="","",IF(N(S1398)&gt;0,"Yes","No"))</f>
        <v/>
      </c>
      <c r="Z1398">
        <f>IF(A1398="","",IF(AND(N(K1398)&lt;Rules!$B$5,N(L1398)&lt;Rules!$B$6,N(Q1398)&lt;Rules!$B$13,Y1398="No"),"Yes","No"))</f>
        <v/>
      </c>
      <c r="AA1398">
        <f>IF(A1398="","",IF(LEFT(C1398&amp;"",1)="3","Redirect",IF(OR(LEFT(C1398&amp;"",1)="4",LEFT(C1398&amp;"",1)="5"),IF(OR(N(K1398)&gt;0,N(AC1398)&gt;=Rules!$B$14),"Redirect","Prune"),IF(D1398="Non-Indexable","Keep",IF(AND(W1398="Yes",X1398="Yes",Y1398="No"),"Merge",IF(OR(U1398="Yes",V1398="Yes",AND(T1398="Yes",N(L1398)&gt;=Rules!$B$6)),"Update",IF(Z1398="Yes",IF(N(AC1398)&gt;=Rules!$B$14,"Redirect","Prune"),"Keep")))))))</f>
        <v/>
      </c>
      <c r="AB1398">
        <f>IF(A1398="","",IF(LEFT(C1398&amp;"",1)="3","Already redirects ("&amp;C1398&amp;"). Update internal links to point at the final URL.",IF(OR(LEFT(C1398&amp;"",1)="4",LEFT(C1398&amp;"",1)="5"),IF(AA1398="Redirect","Returns "&amp;C1398&amp;" but still has "&amp;N(K1398)&amp;" clicks and "&amp;N(AC1398)&amp;" referring domains. 301 it to the closest live page.","Returns "&amp;C1398&amp;" with no clicks or links. Remove internal links and let it 404 or 410."),IF(D1398="Non-Indexable","Non-indexable ("&amp;E1398&amp;"). Keep if that is intentional; otherwise fix the canonical or noindex.",IF(AA1398="Merge","Overlaps with "&amp;I1398&amp;IF(N(J1398)&gt;0," (similarity "&amp;TEXT(J1398,"0.00")&amp;")","")&amp;", which gets more clicks. Merge the useful parts into it and 301 this URL.",IF(AA1398="Update",MID(IF(U1398="Yes","; Clicks down "&amp;TEXT(-P1398,"0%")&amp;" on the previous period","")&amp;IF(V1398="Yes","; Average position "&amp;TEXT(N1398,"0.0")&amp;" on "&amp;TEXT(L1398,"#,##0")&amp;" impressions (striking distance)","")&amp;IF(AND(T1398="Yes",N(L1398)&gt;=Rules!$B$6),"; Thin ("&amp;F1398&amp;" words) but has search demand",""),3,400),IF(AA1398="Prune","Low value: "&amp;N(K1398)&amp;" clicks, "&amp;N(L1398)&amp;" impressions, "&amp;N(Q1398)&amp;" sessions, no key events. Remove or noindex it and update internal links.",IF(AA1398="Redirect","Low value but "&amp;N(AC1398)&amp;" referring domains. 301 it to the closest relevant page to keep those links.",IF(AND(Z1398="No",Y1398="Yes",N(K1398)&lt;Rules!$B$5),"Low search traffic but it converts (key events: "&amp;S1398&amp;"). Keep it and link to it.",IF(W1398="Yes","Stronger than the page it overlaps ("&amp;I1398&amp;"). Keep; merge that page into this one.","Healthy: "&amp;N(K1398)&amp;" clicks"&amp;IF(ISNUMBER(N1398),", average position "&amp;TEXT(N1398,"0.0"),"")&amp;". Keep and monitor."))))))))))</f>
        <v/>
      </c>
      <c r="AE1398">
        <f>IF(A1398="","",IF(AD1398&lt;&gt;"",AD1398,AA1398))</f>
        <v/>
      </c>
    </row>
    <row r="1399">
      <c r="A1399">
        <f>IF(Crawl!A1398="","",Crawl!A1398)</f>
        <v/>
      </c>
      <c r="B1399">
        <f>IF(A1399="","",Crawl!EC1398)</f>
        <v/>
      </c>
      <c r="C1399">
        <f>IF(A1399="","",IFERROR(INDEX(Crawl!$A1398:$DZ1398,1,Rules!$H$6),""))</f>
        <v/>
      </c>
      <c r="D1399">
        <f>IF(A1399="","",IFERROR(INDEX(Crawl!$A1398:$DZ1398,1,Rules!$H$7),"")&amp;"")</f>
        <v/>
      </c>
      <c r="E1399">
        <f>IF(A1399="","",IFERROR(INDEX(Crawl!$A1398:$DZ1398,1,Rules!$H$8),"")&amp;"")</f>
        <v/>
      </c>
      <c r="F1399">
        <f>IF(A1399="","",IFERROR(INDEX(Crawl!$A1398:$DZ1398,1,Rules!$H$9),""))</f>
        <v/>
      </c>
      <c r="G1399">
        <f>IF(A1399="","",IFERROR(INDEX(Crawl!$A1398:$DZ1398,1,Rules!$H$10),""))</f>
        <v/>
      </c>
      <c r="H1399">
        <f>IF(A1399="","",IFERROR(INDEX(Crawl!$A1398:$DZ1398,1,Rules!$H$12),""))</f>
        <v/>
      </c>
      <c r="I1399">
        <f>IF(A1399="","",IF(AND(N(H1399)&gt;0,IFERROR(INDEX(Crawl!$A1398:$DZ1398,1,Rules!$H$11),"")&amp;""&lt;&gt;""),IFERROR(INDEX(Crawl!$A1398:$DZ1398,1,Rules!$H$11),"")&amp;"",IF(AND(ISNUMBER(J1399),N(J1399)&gt;=Rules!$B$12,IFERROR(INDEX(Crawl!$A1398:$DZ1398,1,Rules!$H$13),"")&amp;""&lt;&gt;""),IFERROR(INDEX(Crawl!$A1398:$DZ1398,1,Rules!$H$13),"")&amp;"","")))</f>
        <v/>
      </c>
      <c r="J1399" s="19">
        <f>IF(A1399="","",IF(IFERROR(INDEX(Crawl!$A1398:$DZ1398,1,Rules!$H$14),"")&amp;""="","",IFERROR(INDEX(Crawl!$A1398:$DZ1398,1,Rules!$H$14),"")))</f>
        <v/>
      </c>
      <c r="K1399">
        <f>IF(A1399="","",IFERROR(SUMIFS('GSC current'!$J$2:$J$2001,'GSC current'!$I$2:$I$2001,B1399),0))</f>
        <v/>
      </c>
      <c r="L1399">
        <f>IF(A1399="","",IFERROR(SUMIFS('GSC current'!$K$2:$K$2001,'GSC current'!$I$2:$I$2001,B1399),0))</f>
        <v/>
      </c>
      <c r="M1399" s="20">
        <f>IF(A1399="","",IF(N(L1399)&gt;0,K1399/L1399,""))</f>
        <v/>
      </c>
      <c r="N1399" s="21">
        <f>IF(A1399="","",IF(N(L1399)&gt;0,SUMIFS('GSC current'!$L$2:$L$2001,'GSC current'!$I$2:$I$2001,B1399)/L1399,""))</f>
        <v/>
      </c>
      <c r="O1399">
        <f>IF(A1399="","",IFERROR(SUMIFS('GSC previous'!$J$2:$J$2001,'GSC previous'!$I$2:$I$2001,B1399),0))</f>
        <v/>
      </c>
      <c r="P1399" s="22">
        <f>IF(A1399="","",IF(N(O1399)&gt;0,(K1399-O1399)/O1399,""))</f>
        <v/>
      </c>
      <c r="Q1399">
        <f>IF(A1399="","",IFERROR(SUMIFS(GA4!$P$2:$P$2001,GA4!$O$2:$O$2001,B1399),0))</f>
        <v/>
      </c>
      <c r="R1399" s="23">
        <f>IF(A1399="","",IF(N(Q1399)&gt;0,SUMIFS(GA4!$Q$2:$Q$2001,GA4!$O$2:$O$2001,B1399)/Q1399,""))</f>
        <v/>
      </c>
      <c r="S1399">
        <f>IF(A1399="","",IFERROR(SUMIFS(GA4!$R$2:$R$2001,GA4!$O$2:$O$2001,B1399),0))</f>
        <v/>
      </c>
      <c r="T1399">
        <f>IF(A1399="","",IF(AND(ISNUMBER(F1399),LEFT(C1399&amp;"",1)="2"),IF(F1399&lt;Rules!$B$9,"Yes","No"),"No"))</f>
        <v/>
      </c>
      <c r="U1399">
        <f>IF(A1399="","",IF(AND(N(O1399)&gt;=Rules!$B$8,ISNUMBER(P1399)),IF(P1399&lt;=-Rules!$B$7,"Yes","No"),"No"))</f>
        <v/>
      </c>
      <c r="V1399">
        <f>IF(A1399="","",IF(AND(N(L1399)&gt;=Rules!$B$6,ISNUMBER(N1399)),IF(AND(N1399&gt;=Rules!$B$10,N1399&lt;=Rules!$B$11),"Yes","No"),"No"))</f>
        <v/>
      </c>
      <c r="W1399">
        <f>IF(A1399="","",IF(I1399&lt;&gt;"","Yes","No"))</f>
        <v/>
      </c>
      <c r="X1399">
        <f>IF(I1399="","",IF(SUMIFS($K$3:$K$2002,$A$3:$A$2002,SUBSTITUTE(SUBSTITUTE(I1399,"?","~?"),"*","~*"))&gt;N(K1399),"Yes","No"))</f>
        <v/>
      </c>
      <c r="Y1399">
        <f>IF(A1399="","",IF(N(S1399)&gt;0,"Yes","No"))</f>
        <v/>
      </c>
      <c r="Z1399">
        <f>IF(A1399="","",IF(AND(N(K1399)&lt;Rules!$B$5,N(L1399)&lt;Rules!$B$6,N(Q1399)&lt;Rules!$B$13,Y1399="No"),"Yes","No"))</f>
        <v/>
      </c>
      <c r="AA1399">
        <f>IF(A1399="","",IF(LEFT(C1399&amp;"",1)="3","Redirect",IF(OR(LEFT(C1399&amp;"",1)="4",LEFT(C1399&amp;"",1)="5"),IF(OR(N(K1399)&gt;0,N(AC1399)&gt;=Rules!$B$14),"Redirect","Prune"),IF(D1399="Non-Indexable","Keep",IF(AND(W1399="Yes",X1399="Yes",Y1399="No"),"Merge",IF(OR(U1399="Yes",V1399="Yes",AND(T1399="Yes",N(L1399)&gt;=Rules!$B$6)),"Update",IF(Z1399="Yes",IF(N(AC1399)&gt;=Rules!$B$14,"Redirect","Prune"),"Keep")))))))</f>
        <v/>
      </c>
      <c r="AB1399">
        <f>IF(A1399="","",IF(LEFT(C1399&amp;"",1)="3","Already redirects ("&amp;C1399&amp;"). Update internal links to point at the final URL.",IF(OR(LEFT(C1399&amp;"",1)="4",LEFT(C1399&amp;"",1)="5"),IF(AA1399="Redirect","Returns "&amp;C1399&amp;" but still has "&amp;N(K1399)&amp;" clicks and "&amp;N(AC1399)&amp;" referring domains. 301 it to the closest live page.","Returns "&amp;C1399&amp;" with no clicks or links. Remove internal links and let it 404 or 410."),IF(D1399="Non-Indexable","Non-indexable ("&amp;E1399&amp;"). Keep if that is intentional; otherwise fix the canonical or noindex.",IF(AA1399="Merge","Overlaps with "&amp;I1399&amp;IF(N(J1399)&gt;0," (similarity "&amp;TEXT(J1399,"0.00")&amp;")","")&amp;", which gets more clicks. Merge the useful parts into it and 301 this URL.",IF(AA1399="Update",MID(IF(U1399="Yes","; Clicks down "&amp;TEXT(-P1399,"0%")&amp;" on the previous period","")&amp;IF(V1399="Yes","; Average position "&amp;TEXT(N1399,"0.0")&amp;" on "&amp;TEXT(L1399,"#,##0")&amp;" impressions (striking distance)","")&amp;IF(AND(T1399="Yes",N(L1399)&gt;=Rules!$B$6),"; Thin ("&amp;F1399&amp;" words) but has search demand",""),3,400),IF(AA1399="Prune","Low value: "&amp;N(K1399)&amp;" clicks, "&amp;N(L1399)&amp;" impressions, "&amp;N(Q1399)&amp;" sessions, no key events. Remove or noindex it and update internal links.",IF(AA1399="Redirect","Low value but "&amp;N(AC1399)&amp;" referring domains. 301 it to the closest relevant page to keep those links.",IF(AND(Z1399="No",Y1399="Yes",N(K1399)&lt;Rules!$B$5),"Low search traffic but it converts (key events: "&amp;S1399&amp;"). Keep it and link to it.",IF(W1399="Yes","Stronger than the page it overlaps ("&amp;I1399&amp;"). Keep; merge that page into this one.","Healthy: "&amp;N(K1399)&amp;" clicks"&amp;IF(ISNUMBER(N1399),", average position "&amp;TEXT(N1399,"0.0"),"")&amp;". Keep and monitor."))))))))))</f>
        <v/>
      </c>
      <c r="AE1399">
        <f>IF(A1399="","",IF(AD1399&lt;&gt;"",AD1399,AA1399))</f>
        <v/>
      </c>
    </row>
    <row r="1400">
      <c r="A1400">
        <f>IF(Crawl!A1399="","",Crawl!A1399)</f>
        <v/>
      </c>
      <c r="B1400">
        <f>IF(A1400="","",Crawl!EC1399)</f>
        <v/>
      </c>
      <c r="C1400">
        <f>IF(A1400="","",IFERROR(INDEX(Crawl!$A1399:$DZ1399,1,Rules!$H$6),""))</f>
        <v/>
      </c>
      <c r="D1400">
        <f>IF(A1400="","",IFERROR(INDEX(Crawl!$A1399:$DZ1399,1,Rules!$H$7),"")&amp;"")</f>
        <v/>
      </c>
      <c r="E1400">
        <f>IF(A1400="","",IFERROR(INDEX(Crawl!$A1399:$DZ1399,1,Rules!$H$8),"")&amp;"")</f>
        <v/>
      </c>
      <c r="F1400">
        <f>IF(A1400="","",IFERROR(INDEX(Crawl!$A1399:$DZ1399,1,Rules!$H$9),""))</f>
        <v/>
      </c>
      <c r="G1400">
        <f>IF(A1400="","",IFERROR(INDEX(Crawl!$A1399:$DZ1399,1,Rules!$H$10),""))</f>
        <v/>
      </c>
      <c r="H1400">
        <f>IF(A1400="","",IFERROR(INDEX(Crawl!$A1399:$DZ1399,1,Rules!$H$12),""))</f>
        <v/>
      </c>
      <c r="I1400">
        <f>IF(A1400="","",IF(AND(N(H1400)&gt;0,IFERROR(INDEX(Crawl!$A1399:$DZ1399,1,Rules!$H$11),"")&amp;""&lt;&gt;""),IFERROR(INDEX(Crawl!$A1399:$DZ1399,1,Rules!$H$11),"")&amp;"",IF(AND(ISNUMBER(J1400),N(J1400)&gt;=Rules!$B$12,IFERROR(INDEX(Crawl!$A1399:$DZ1399,1,Rules!$H$13),"")&amp;""&lt;&gt;""),IFERROR(INDEX(Crawl!$A1399:$DZ1399,1,Rules!$H$13),"")&amp;"","")))</f>
        <v/>
      </c>
      <c r="J1400" s="19">
        <f>IF(A1400="","",IF(IFERROR(INDEX(Crawl!$A1399:$DZ1399,1,Rules!$H$14),"")&amp;""="","",IFERROR(INDEX(Crawl!$A1399:$DZ1399,1,Rules!$H$14),"")))</f>
        <v/>
      </c>
      <c r="K1400">
        <f>IF(A1400="","",IFERROR(SUMIFS('GSC current'!$J$2:$J$2001,'GSC current'!$I$2:$I$2001,B1400),0))</f>
        <v/>
      </c>
      <c r="L1400">
        <f>IF(A1400="","",IFERROR(SUMIFS('GSC current'!$K$2:$K$2001,'GSC current'!$I$2:$I$2001,B1400),0))</f>
        <v/>
      </c>
      <c r="M1400" s="20">
        <f>IF(A1400="","",IF(N(L1400)&gt;0,K1400/L1400,""))</f>
        <v/>
      </c>
      <c r="N1400" s="21">
        <f>IF(A1400="","",IF(N(L1400)&gt;0,SUMIFS('GSC current'!$L$2:$L$2001,'GSC current'!$I$2:$I$2001,B1400)/L1400,""))</f>
        <v/>
      </c>
      <c r="O1400">
        <f>IF(A1400="","",IFERROR(SUMIFS('GSC previous'!$J$2:$J$2001,'GSC previous'!$I$2:$I$2001,B1400),0))</f>
        <v/>
      </c>
      <c r="P1400" s="22">
        <f>IF(A1400="","",IF(N(O1400)&gt;0,(K1400-O1400)/O1400,""))</f>
        <v/>
      </c>
      <c r="Q1400">
        <f>IF(A1400="","",IFERROR(SUMIFS(GA4!$P$2:$P$2001,GA4!$O$2:$O$2001,B1400),0))</f>
        <v/>
      </c>
      <c r="R1400" s="23">
        <f>IF(A1400="","",IF(N(Q1400)&gt;0,SUMIFS(GA4!$Q$2:$Q$2001,GA4!$O$2:$O$2001,B1400)/Q1400,""))</f>
        <v/>
      </c>
      <c r="S1400">
        <f>IF(A1400="","",IFERROR(SUMIFS(GA4!$R$2:$R$2001,GA4!$O$2:$O$2001,B1400),0))</f>
        <v/>
      </c>
      <c r="T1400">
        <f>IF(A1400="","",IF(AND(ISNUMBER(F1400),LEFT(C1400&amp;"",1)="2"),IF(F1400&lt;Rules!$B$9,"Yes","No"),"No"))</f>
        <v/>
      </c>
      <c r="U1400">
        <f>IF(A1400="","",IF(AND(N(O1400)&gt;=Rules!$B$8,ISNUMBER(P1400)),IF(P1400&lt;=-Rules!$B$7,"Yes","No"),"No"))</f>
        <v/>
      </c>
      <c r="V1400">
        <f>IF(A1400="","",IF(AND(N(L1400)&gt;=Rules!$B$6,ISNUMBER(N1400)),IF(AND(N1400&gt;=Rules!$B$10,N1400&lt;=Rules!$B$11),"Yes","No"),"No"))</f>
        <v/>
      </c>
      <c r="W1400">
        <f>IF(A1400="","",IF(I1400&lt;&gt;"","Yes","No"))</f>
        <v/>
      </c>
      <c r="X1400">
        <f>IF(I1400="","",IF(SUMIFS($K$3:$K$2002,$A$3:$A$2002,SUBSTITUTE(SUBSTITUTE(I1400,"?","~?"),"*","~*"))&gt;N(K1400),"Yes","No"))</f>
        <v/>
      </c>
      <c r="Y1400">
        <f>IF(A1400="","",IF(N(S1400)&gt;0,"Yes","No"))</f>
        <v/>
      </c>
      <c r="Z1400">
        <f>IF(A1400="","",IF(AND(N(K1400)&lt;Rules!$B$5,N(L1400)&lt;Rules!$B$6,N(Q1400)&lt;Rules!$B$13,Y1400="No"),"Yes","No"))</f>
        <v/>
      </c>
      <c r="AA1400">
        <f>IF(A1400="","",IF(LEFT(C1400&amp;"",1)="3","Redirect",IF(OR(LEFT(C1400&amp;"",1)="4",LEFT(C1400&amp;"",1)="5"),IF(OR(N(K1400)&gt;0,N(AC1400)&gt;=Rules!$B$14),"Redirect","Prune"),IF(D1400="Non-Indexable","Keep",IF(AND(W1400="Yes",X1400="Yes",Y1400="No"),"Merge",IF(OR(U1400="Yes",V1400="Yes",AND(T1400="Yes",N(L1400)&gt;=Rules!$B$6)),"Update",IF(Z1400="Yes",IF(N(AC1400)&gt;=Rules!$B$14,"Redirect","Prune"),"Keep")))))))</f>
        <v/>
      </c>
      <c r="AB1400">
        <f>IF(A1400="","",IF(LEFT(C1400&amp;"",1)="3","Already redirects ("&amp;C1400&amp;"). Update internal links to point at the final URL.",IF(OR(LEFT(C1400&amp;"",1)="4",LEFT(C1400&amp;"",1)="5"),IF(AA1400="Redirect","Returns "&amp;C1400&amp;" but still has "&amp;N(K1400)&amp;" clicks and "&amp;N(AC1400)&amp;" referring domains. 301 it to the closest live page.","Returns "&amp;C1400&amp;" with no clicks or links. Remove internal links and let it 404 or 410."),IF(D1400="Non-Indexable","Non-indexable ("&amp;E1400&amp;"). Keep if that is intentional; otherwise fix the canonical or noindex.",IF(AA1400="Merge","Overlaps with "&amp;I1400&amp;IF(N(J1400)&gt;0," (similarity "&amp;TEXT(J1400,"0.00")&amp;")","")&amp;", which gets more clicks. Merge the useful parts into it and 301 this URL.",IF(AA1400="Update",MID(IF(U1400="Yes","; Clicks down "&amp;TEXT(-P1400,"0%")&amp;" on the previous period","")&amp;IF(V1400="Yes","; Average position "&amp;TEXT(N1400,"0.0")&amp;" on "&amp;TEXT(L1400,"#,##0")&amp;" impressions (striking distance)","")&amp;IF(AND(T1400="Yes",N(L1400)&gt;=Rules!$B$6),"; Thin ("&amp;F1400&amp;" words) but has search demand",""),3,400),IF(AA1400="Prune","Low value: "&amp;N(K1400)&amp;" clicks, "&amp;N(L1400)&amp;" impressions, "&amp;N(Q1400)&amp;" sessions, no key events. Remove or noindex it and update internal links.",IF(AA1400="Redirect","Low value but "&amp;N(AC1400)&amp;" referring domains. 301 it to the closest relevant page to keep those links.",IF(AND(Z1400="No",Y1400="Yes",N(K1400)&lt;Rules!$B$5),"Low search traffic but it converts (key events: "&amp;S1400&amp;"). Keep it and link to it.",IF(W1400="Yes","Stronger than the page it overlaps ("&amp;I1400&amp;"). Keep; merge that page into this one.","Healthy: "&amp;N(K1400)&amp;" clicks"&amp;IF(ISNUMBER(N1400),", average position "&amp;TEXT(N1400,"0.0"),"")&amp;". Keep and monitor."))))))))))</f>
        <v/>
      </c>
      <c r="AE1400">
        <f>IF(A1400="","",IF(AD1400&lt;&gt;"",AD1400,AA1400))</f>
        <v/>
      </c>
    </row>
    <row r="1401">
      <c r="A1401">
        <f>IF(Crawl!A1400="","",Crawl!A1400)</f>
        <v/>
      </c>
      <c r="B1401">
        <f>IF(A1401="","",Crawl!EC1400)</f>
        <v/>
      </c>
      <c r="C1401">
        <f>IF(A1401="","",IFERROR(INDEX(Crawl!$A1400:$DZ1400,1,Rules!$H$6),""))</f>
        <v/>
      </c>
      <c r="D1401">
        <f>IF(A1401="","",IFERROR(INDEX(Crawl!$A1400:$DZ1400,1,Rules!$H$7),"")&amp;"")</f>
        <v/>
      </c>
      <c r="E1401">
        <f>IF(A1401="","",IFERROR(INDEX(Crawl!$A1400:$DZ1400,1,Rules!$H$8),"")&amp;"")</f>
        <v/>
      </c>
      <c r="F1401">
        <f>IF(A1401="","",IFERROR(INDEX(Crawl!$A1400:$DZ1400,1,Rules!$H$9),""))</f>
        <v/>
      </c>
      <c r="G1401">
        <f>IF(A1401="","",IFERROR(INDEX(Crawl!$A1400:$DZ1400,1,Rules!$H$10),""))</f>
        <v/>
      </c>
      <c r="H1401">
        <f>IF(A1401="","",IFERROR(INDEX(Crawl!$A1400:$DZ1400,1,Rules!$H$12),""))</f>
        <v/>
      </c>
      <c r="I1401">
        <f>IF(A1401="","",IF(AND(N(H1401)&gt;0,IFERROR(INDEX(Crawl!$A1400:$DZ1400,1,Rules!$H$11),"")&amp;""&lt;&gt;""),IFERROR(INDEX(Crawl!$A1400:$DZ1400,1,Rules!$H$11),"")&amp;"",IF(AND(ISNUMBER(J1401),N(J1401)&gt;=Rules!$B$12,IFERROR(INDEX(Crawl!$A1400:$DZ1400,1,Rules!$H$13),"")&amp;""&lt;&gt;""),IFERROR(INDEX(Crawl!$A1400:$DZ1400,1,Rules!$H$13),"")&amp;"","")))</f>
        <v/>
      </c>
      <c r="J1401" s="19">
        <f>IF(A1401="","",IF(IFERROR(INDEX(Crawl!$A1400:$DZ1400,1,Rules!$H$14),"")&amp;""="","",IFERROR(INDEX(Crawl!$A1400:$DZ1400,1,Rules!$H$14),"")))</f>
        <v/>
      </c>
      <c r="K1401">
        <f>IF(A1401="","",IFERROR(SUMIFS('GSC current'!$J$2:$J$2001,'GSC current'!$I$2:$I$2001,B1401),0))</f>
        <v/>
      </c>
      <c r="L1401">
        <f>IF(A1401="","",IFERROR(SUMIFS('GSC current'!$K$2:$K$2001,'GSC current'!$I$2:$I$2001,B1401),0))</f>
        <v/>
      </c>
      <c r="M1401" s="20">
        <f>IF(A1401="","",IF(N(L1401)&gt;0,K1401/L1401,""))</f>
        <v/>
      </c>
      <c r="N1401" s="21">
        <f>IF(A1401="","",IF(N(L1401)&gt;0,SUMIFS('GSC current'!$L$2:$L$2001,'GSC current'!$I$2:$I$2001,B1401)/L1401,""))</f>
        <v/>
      </c>
      <c r="O1401">
        <f>IF(A1401="","",IFERROR(SUMIFS('GSC previous'!$J$2:$J$2001,'GSC previous'!$I$2:$I$2001,B1401),0))</f>
        <v/>
      </c>
      <c r="P1401" s="22">
        <f>IF(A1401="","",IF(N(O1401)&gt;0,(K1401-O1401)/O1401,""))</f>
        <v/>
      </c>
      <c r="Q1401">
        <f>IF(A1401="","",IFERROR(SUMIFS(GA4!$P$2:$P$2001,GA4!$O$2:$O$2001,B1401),0))</f>
        <v/>
      </c>
      <c r="R1401" s="23">
        <f>IF(A1401="","",IF(N(Q1401)&gt;0,SUMIFS(GA4!$Q$2:$Q$2001,GA4!$O$2:$O$2001,B1401)/Q1401,""))</f>
        <v/>
      </c>
      <c r="S1401">
        <f>IF(A1401="","",IFERROR(SUMIFS(GA4!$R$2:$R$2001,GA4!$O$2:$O$2001,B1401),0))</f>
        <v/>
      </c>
      <c r="T1401">
        <f>IF(A1401="","",IF(AND(ISNUMBER(F1401),LEFT(C1401&amp;"",1)="2"),IF(F1401&lt;Rules!$B$9,"Yes","No"),"No"))</f>
        <v/>
      </c>
      <c r="U1401">
        <f>IF(A1401="","",IF(AND(N(O1401)&gt;=Rules!$B$8,ISNUMBER(P1401)),IF(P1401&lt;=-Rules!$B$7,"Yes","No"),"No"))</f>
        <v/>
      </c>
      <c r="V1401">
        <f>IF(A1401="","",IF(AND(N(L1401)&gt;=Rules!$B$6,ISNUMBER(N1401)),IF(AND(N1401&gt;=Rules!$B$10,N1401&lt;=Rules!$B$11),"Yes","No"),"No"))</f>
        <v/>
      </c>
      <c r="W1401">
        <f>IF(A1401="","",IF(I1401&lt;&gt;"","Yes","No"))</f>
        <v/>
      </c>
      <c r="X1401">
        <f>IF(I1401="","",IF(SUMIFS($K$3:$K$2002,$A$3:$A$2002,SUBSTITUTE(SUBSTITUTE(I1401,"?","~?"),"*","~*"))&gt;N(K1401),"Yes","No"))</f>
        <v/>
      </c>
      <c r="Y1401">
        <f>IF(A1401="","",IF(N(S1401)&gt;0,"Yes","No"))</f>
        <v/>
      </c>
      <c r="Z1401">
        <f>IF(A1401="","",IF(AND(N(K1401)&lt;Rules!$B$5,N(L1401)&lt;Rules!$B$6,N(Q1401)&lt;Rules!$B$13,Y1401="No"),"Yes","No"))</f>
        <v/>
      </c>
      <c r="AA1401">
        <f>IF(A1401="","",IF(LEFT(C1401&amp;"",1)="3","Redirect",IF(OR(LEFT(C1401&amp;"",1)="4",LEFT(C1401&amp;"",1)="5"),IF(OR(N(K1401)&gt;0,N(AC1401)&gt;=Rules!$B$14),"Redirect","Prune"),IF(D1401="Non-Indexable","Keep",IF(AND(W1401="Yes",X1401="Yes",Y1401="No"),"Merge",IF(OR(U1401="Yes",V1401="Yes",AND(T1401="Yes",N(L1401)&gt;=Rules!$B$6)),"Update",IF(Z1401="Yes",IF(N(AC1401)&gt;=Rules!$B$14,"Redirect","Prune"),"Keep")))))))</f>
        <v/>
      </c>
      <c r="AB1401">
        <f>IF(A1401="","",IF(LEFT(C1401&amp;"",1)="3","Already redirects ("&amp;C1401&amp;"). Update internal links to point at the final URL.",IF(OR(LEFT(C1401&amp;"",1)="4",LEFT(C1401&amp;"",1)="5"),IF(AA1401="Redirect","Returns "&amp;C1401&amp;" but still has "&amp;N(K1401)&amp;" clicks and "&amp;N(AC1401)&amp;" referring domains. 301 it to the closest live page.","Returns "&amp;C1401&amp;" with no clicks or links. Remove internal links and let it 404 or 410."),IF(D1401="Non-Indexable","Non-indexable ("&amp;E1401&amp;"). Keep if that is intentional; otherwise fix the canonical or noindex.",IF(AA1401="Merge","Overlaps with "&amp;I1401&amp;IF(N(J1401)&gt;0," (similarity "&amp;TEXT(J1401,"0.00")&amp;")","")&amp;", which gets more clicks. Merge the useful parts into it and 301 this URL.",IF(AA1401="Update",MID(IF(U1401="Yes","; Clicks down "&amp;TEXT(-P1401,"0%")&amp;" on the previous period","")&amp;IF(V1401="Yes","; Average position "&amp;TEXT(N1401,"0.0")&amp;" on "&amp;TEXT(L1401,"#,##0")&amp;" impressions (striking distance)","")&amp;IF(AND(T1401="Yes",N(L1401)&gt;=Rules!$B$6),"; Thin ("&amp;F1401&amp;" words) but has search demand",""),3,400),IF(AA1401="Prune","Low value: "&amp;N(K1401)&amp;" clicks, "&amp;N(L1401)&amp;" impressions, "&amp;N(Q1401)&amp;" sessions, no key events. Remove or noindex it and update internal links.",IF(AA1401="Redirect","Low value but "&amp;N(AC1401)&amp;" referring domains. 301 it to the closest relevant page to keep those links.",IF(AND(Z1401="No",Y1401="Yes",N(K1401)&lt;Rules!$B$5),"Low search traffic but it converts (key events: "&amp;S1401&amp;"). Keep it and link to it.",IF(W1401="Yes","Stronger than the page it overlaps ("&amp;I1401&amp;"). Keep; merge that page into this one.","Healthy: "&amp;N(K1401)&amp;" clicks"&amp;IF(ISNUMBER(N1401),", average position "&amp;TEXT(N1401,"0.0"),"")&amp;". Keep and monitor."))))))))))</f>
        <v/>
      </c>
      <c r="AE1401">
        <f>IF(A1401="","",IF(AD1401&lt;&gt;"",AD1401,AA1401))</f>
        <v/>
      </c>
    </row>
    <row r="1402">
      <c r="A1402">
        <f>IF(Crawl!A1401="","",Crawl!A1401)</f>
        <v/>
      </c>
      <c r="B1402">
        <f>IF(A1402="","",Crawl!EC1401)</f>
        <v/>
      </c>
      <c r="C1402">
        <f>IF(A1402="","",IFERROR(INDEX(Crawl!$A1401:$DZ1401,1,Rules!$H$6),""))</f>
        <v/>
      </c>
      <c r="D1402">
        <f>IF(A1402="","",IFERROR(INDEX(Crawl!$A1401:$DZ1401,1,Rules!$H$7),"")&amp;"")</f>
        <v/>
      </c>
      <c r="E1402">
        <f>IF(A1402="","",IFERROR(INDEX(Crawl!$A1401:$DZ1401,1,Rules!$H$8),"")&amp;"")</f>
        <v/>
      </c>
      <c r="F1402">
        <f>IF(A1402="","",IFERROR(INDEX(Crawl!$A1401:$DZ1401,1,Rules!$H$9),""))</f>
        <v/>
      </c>
      <c r="G1402">
        <f>IF(A1402="","",IFERROR(INDEX(Crawl!$A1401:$DZ1401,1,Rules!$H$10),""))</f>
        <v/>
      </c>
      <c r="H1402">
        <f>IF(A1402="","",IFERROR(INDEX(Crawl!$A1401:$DZ1401,1,Rules!$H$12),""))</f>
        <v/>
      </c>
      <c r="I1402">
        <f>IF(A1402="","",IF(AND(N(H1402)&gt;0,IFERROR(INDEX(Crawl!$A1401:$DZ1401,1,Rules!$H$11),"")&amp;""&lt;&gt;""),IFERROR(INDEX(Crawl!$A1401:$DZ1401,1,Rules!$H$11),"")&amp;"",IF(AND(ISNUMBER(J1402),N(J1402)&gt;=Rules!$B$12,IFERROR(INDEX(Crawl!$A1401:$DZ1401,1,Rules!$H$13),"")&amp;""&lt;&gt;""),IFERROR(INDEX(Crawl!$A1401:$DZ1401,1,Rules!$H$13),"")&amp;"","")))</f>
        <v/>
      </c>
      <c r="J1402" s="19">
        <f>IF(A1402="","",IF(IFERROR(INDEX(Crawl!$A1401:$DZ1401,1,Rules!$H$14),"")&amp;""="","",IFERROR(INDEX(Crawl!$A1401:$DZ1401,1,Rules!$H$14),"")))</f>
        <v/>
      </c>
      <c r="K1402">
        <f>IF(A1402="","",IFERROR(SUMIFS('GSC current'!$J$2:$J$2001,'GSC current'!$I$2:$I$2001,B1402),0))</f>
        <v/>
      </c>
      <c r="L1402">
        <f>IF(A1402="","",IFERROR(SUMIFS('GSC current'!$K$2:$K$2001,'GSC current'!$I$2:$I$2001,B1402),0))</f>
        <v/>
      </c>
      <c r="M1402" s="20">
        <f>IF(A1402="","",IF(N(L1402)&gt;0,K1402/L1402,""))</f>
        <v/>
      </c>
      <c r="N1402" s="21">
        <f>IF(A1402="","",IF(N(L1402)&gt;0,SUMIFS('GSC current'!$L$2:$L$2001,'GSC current'!$I$2:$I$2001,B1402)/L1402,""))</f>
        <v/>
      </c>
      <c r="O1402">
        <f>IF(A1402="","",IFERROR(SUMIFS('GSC previous'!$J$2:$J$2001,'GSC previous'!$I$2:$I$2001,B1402),0))</f>
        <v/>
      </c>
      <c r="P1402" s="22">
        <f>IF(A1402="","",IF(N(O1402)&gt;0,(K1402-O1402)/O1402,""))</f>
        <v/>
      </c>
      <c r="Q1402">
        <f>IF(A1402="","",IFERROR(SUMIFS(GA4!$P$2:$P$2001,GA4!$O$2:$O$2001,B1402),0))</f>
        <v/>
      </c>
      <c r="R1402" s="23">
        <f>IF(A1402="","",IF(N(Q1402)&gt;0,SUMIFS(GA4!$Q$2:$Q$2001,GA4!$O$2:$O$2001,B1402)/Q1402,""))</f>
        <v/>
      </c>
      <c r="S1402">
        <f>IF(A1402="","",IFERROR(SUMIFS(GA4!$R$2:$R$2001,GA4!$O$2:$O$2001,B1402),0))</f>
        <v/>
      </c>
      <c r="T1402">
        <f>IF(A1402="","",IF(AND(ISNUMBER(F1402),LEFT(C1402&amp;"",1)="2"),IF(F1402&lt;Rules!$B$9,"Yes","No"),"No"))</f>
        <v/>
      </c>
      <c r="U1402">
        <f>IF(A1402="","",IF(AND(N(O1402)&gt;=Rules!$B$8,ISNUMBER(P1402)),IF(P1402&lt;=-Rules!$B$7,"Yes","No"),"No"))</f>
        <v/>
      </c>
      <c r="V1402">
        <f>IF(A1402="","",IF(AND(N(L1402)&gt;=Rules!$B$6,ISNUMBER(N1402)),IF(AND(N1402&gt;=Rules!$B$10,N1402&lt;=Rules!$B$11),"Yes","No"),"No"))</f>
        <v/>
      </c>
      <c r="W1402">
        <f>IF(A1402="","",IF(I1402&lt;&gt;"","Yes","No"))</f>
        <v/>
      </c>
      <c r="X1402">
        <f>IF(I1402="","",IF(SUMIFS($K$3:$K$2002,$A$3:$A$2002,SUBSTITUTE(SUBSTITUTE(I1402,"?","~?"),"*","~*"))&gt;N(K1402),"Yes","No"))</f>
        <v/>
      </c>
      <c r="Y1402">
        <f>IF(A1402="","",IF(N(S1402)&gt;0,"Yes","No"))</f>
        <v/>
      </c>
      <c r="Z1402">
        <f>IF(A1402="","",IF(AND(N(K1402)&lt;Rules!$B$5,N(L1402)&lt;Rules!$B$6,N(Q1402)&lt;Rules!$B$13,Y1402="No"),"Yes","No"))</f>
        <v/>
      </c>
      <c r="AA1402">
        <f>IF(A1402="","",IF(LEFT(C1402&amp;"",1)="3","Redirect",IF(OR(LEFT(C1402&amp;"",1)="4",LEFT(C1402&amp;"",1)="5"),IF(OR(N(K1402)&gt;0,N(AC1402)&gt;=Rules!$B$14),"Redirect","Prune"),IF(D1402="Non-Indexable","Keep",IF(AND(W1402="Yes",X1402="Yes",Y1402="No"),"Merge",IF(OR(U1402="Yes",V1402="Yes",AND(T1402="Yes",N(L1402)&gt;=Rules!$B$6)),"Update",IF(Z1402="Yes",IF(N(AC1402)&gt;=Rules!$B$14,"Redirect","Prune"),"Keep")))))))</f>
        <v/>
      </c>
      <c r="AB1402">
        <f>IF(A1402="","",IF(LEFT(C1402&amp;"",1)="3","Already redirects ("&amp;C1402&amp;"). Update internal links to point at the final URL.",IF(OR(LEFT(C1402&amp;"",1)="4",LEFT(C1402&amp;"",1)="5"),IF(AA1402="Redirect","Returns "&amp;C1402&amp;" but still has "&amp;N(K1402)&amp;" clicks and "&amp;N(AC1402)&amp;" referring domains. 301 it to the closest live page.","Returns "&amp;C1402&amp;" with no clicks or links. Remove internal links and let it 404 or 410."),IF(D1402="Non-Indexable","Non-indexable ("&amp;E1402&amp;"). Keep if that is intentional; otherwise fix the canonical or noindex.",IF(AA1402="Merge","Overlaps with "&amp;I1402&amp;IF(N(J1402)&gt;0," (similarity "&amp;TEXT(J1402,"0.00")&amp;")","")&amp;", which gets more clicks. Merge the useful parts into it and 301 this URL.",IF(AA1402="Update",MID(IF(U1402="Yes","; Clicks down "&amp;TEXT(-P1402,"0%")&amp;" on the previous period","")&amp;IF(V1402="Yes","; Average position "&amp;TEXT(N1402,"0.0")&amp;" on "&amp;TEXT(L1402,"#,##0")&amp;" impressions (striking distance)","")&amp;IF(AND(T1402="Yes",N(L1402)&gt;=Rules!$B$6),"; Thin ("&amp;F1402&amp;" words) but has search demand",""),3,400),IF(AA1402="Prune","Low value: "&amp;N(K1402)&amp;" clicks, "&amp;N(L1402)&amp;" impressions, "&amp;N(Q1402)&amp;" sessions, no key events. Remove or noindex it and update internal links.",IF(AA1402="Redirect","Low value but "&amp;N(AC1402)&amp;" referring domains. 301 it to the closest relevant page to keep those links.",IF(AND(Z1402="No",Y1402="Yes",N(K1402)&lt;Rules!$B$5),"Low search traffic but it converts (key events: "&amp;S1402&amp;"). Keep it and link to it.",IF(W1402="Yes","Stronger than the page it overlaps ("&amp;I1402&amp;"). Keep; merge that page into this one.","Healthy: "&amp;N(K1402)&amp;" clicks"&amp;IF(ISNUMBER(N1402),", average position "&amp;TEXT(N1402,"0.0"),"")&amp;". Keep and monitor."))))))))))</f>
        <v/>
      </c>
      <c r="AE1402">
        <f>IF(A1402="","",IF(AD1402&lt;&gt;"",AD1402,AA1402))</f>
        <v/>
      </c>
    </row>
    <row r="1403">
      <c r="A1403">
        <f>IF(Crawl!A1402="","",Crawl!A1402)</f>
        <v/>
      </c>
      <c r="B1403">
        <f>IF(A1403="","",Crawl!EC1402)</f>
        <v/>
      </c>
      <c r="C1403">
        <f>IF(A1403="","",IFERROR(INDEX(Crawl!$A1402:$DZ1402,1,Rules!$H$6),""))</f>
        <v/>
      </c>
      <c r="D1403">
        <f>IF(A1403="","",IFERROR(INDEX(Crawl!$A1402:$DZ1402,1,Rules!$H$7),"")&amp;"")</f>
        <v/>
      </c>
      <c r="E1403">
        <f>IF(A1403="","",IFERROR(INDEX(Crawl!$A1402:$DZ1402,1,Rules!$H$8),"")&amp;"")</f>
        <v/>
      </c>
      <c r="F1403">
        <f>IF(A1403="","",IFERROR(INDEX(Crawl!$A1402:$DZ1402,1,Rules!$H$9),""))</f>
        <v/>
      </c>
      <c r="G1403">
        <f>IF(A1403="","",IFERROR(INDEX(Crawl!$A1402:$DZ1402,1,Rules!$H$10),""))</f>
        <v/>
      </c>
      <c r="H1403">
        <f>IF(A1403="","",IFERROR(INDEX(Crawl!$A1402:$DZ1402,1,Rules!$H$12),""))</f>
        <v/>
      </c>
      <c r="I1403">
        <f>IF(A1403="","",IF(AND(N(H1403)&gt;0,IFERROR(INDEX(Crawl!$A1402:$DZ1402,1,Rules!$H$11),"")&amp;""&lt;&gt;""),IFERROR(INDEX(Crawl!$A1402:$DZ1402,1,Rules!$H$11),"")&amp;"",IF(AND(ISNUMBER(J1403),N(J1403)&gt;=Rules!$B$12,IFERROR(INDEX(Crawl!$A1402:$DZ1402,1,Rules!$H$13),"")&amp;""&lt;&gt;""),IFERROR(INDEX(Crawl!$A1402:$DZ1402,1,Rules!$H$13),"")&amp;"","")))</f>
        <v/>
      </c>
      <c r="J1403" s="19">
        <f>IF(A1403="","",IF(IFERROR(INDEX(Crawl!$A1402:$DZ1402,1,Rules!$H$14),"")&amp;""="","",IFERROR(INDEX(Crawl!$A1402:$DZ1402,1,Rules!$H$14),"")))</f>
        <v/>
      </c>
      <c r="K1403">
        <f>IF(A1403="","",IFERROR(SUMIFS('GSC current'!$J$2:$J$2001,'GSC current'!$I$2:$I$2001,B1403),0))</f>
        <v/>
      </c>
      <c r="L1403">
        <f>IF(A1403="","",IFERROR(SUMIFS('GSC current'!$K$2:$K$2001,'GSC current'!$I$2:$I$2001,B1403),0))</f>
        <v/>
      </c>
      <c r="M1403" s="20">
        <f>IF(A1403="","",IF(N(L1403)&gt;0,K1403/L1403,""))</f>
        <v/>
      </c>
      <c r="N1403" s="21">
        <f>IF(A1403="","",IF(N(L1403)&gt;0,SUMIFS('GSC current'!$L$2:$L$2001,'GSC current'!$I$2:$I$2001,B1403)/L1403,""))</f>
        <v/>
      </c>
      <c r="O1403">
        <f>IF(A1403="","",IFERROR(SUMIFS('GSC previous'!$J$2:$J$2001,'GSC previous'!$I$2:$I$2001,B1403),0))</f>
        <v/>
      </c>
      <c r="P1403" s="22">
        <f>IF(A1403="","",IF(N(O1403)&gt;0,(K1403-O1403)/O1403,""))</f>
        <v/>
      </c>
      <c r="Q1403">
        <f>IF(A1403="","",IFERROR(SUMIFS(GA4!$P$2:$P$2001,GA4!$O$2:$O$2001,B1403),0))</f>
        <v/>
      </c>
      <c r="R1403" s="23">
        <f>IF(A1403="","",IF(N(Q1403)&gt;0,SUMIFS(GA4!$Q$2:$Q$2001,GA4!$O$2:$O$2001,B1403)/Q1403,""))</f>
        <v/>
      </c>
      <c r="S1403">
        <f>IF(A1403="","",IFERROR(SUMIFS(GA4!$R$2:$R$2001,GA4!$O$2:$O$2001,B1403),0))</f>
        <v/>
      </c>
      <c r="T1403">
        <f>IF(A1403="","",IF(AND(ISNUMBER(F1403),LEFT(C1403&amp;"",1)="2"),IF(F1403&lt;Rules!$B$9,"Yes","No"),"No"))</f>
        <v/>
      </c>
      <c r="U1403">
        <f>IF(A1403="","",IF(AND(N(O1403)&gt;=Rules!$B$8,ISNUMBER(P1403)),IF(P1403&lt;=-Rules!$B$7,"Yes","No"),"No"))</f>
        <v/>
      </c>
      <c r="V1403">
        <f>IF(A1403="","",IF(AND(N(L1403)&gt;=Rules!$B$6,ISNUMBER(N1403)),IF(AND(N1403&gt;=Rules!$B$10,N1403&lt;=Rules!$B$11),"Yes","No"),"No"))</f>
        <v/>
      </c>
      <c r="W1403">
        <f>IF(A1403="","",IF(I1403&lt;&gt;"","Yes","No"))</f>
        <v/>
      </c>
      <c r="X1403">
        <f>IF(I1403="","",IF(SUMIFS($K$3:$K$2002,$A$3:$A$2002,SUBSTITUTE(SUBSTITUTE(I1403,"?","~?"),"*","~*"))&gt;N(K1403),"Yes","No"))</f>
        <v/>
      </c>
      <c r="Y1403">
        <f>IF(A1403="","",IF(N(S1403)&gt;0,"Yes","No"))</f>
        <v/>
      </c>
      <c r="Z1403">
        <f>IF(A1403="","",IF(AND(N(K1403)&lt;Rules!$B$5,N(L1403)&lt;Rules!$B$6,N(Q1403)&lt;Rules!$B$13,Y1403="No"),"Yes","No"))</f>
        <v/>
      </c>
      <c r="AA1403">
        <f>IF(A1403="","",IF(LEFT(C1403&amp;"",1)="3","Redirect",IF(OR(LEFT(C1403&amp;"",1)="4",LEFT(C1403&amp;"",1)="5"),IF(OR(N(K1403)&gt;0,N(AC1403)&gt;=Rules!$B$14),"Redirect","Prune"),IF(D1403="Non-Indexable","Keep",IF(AND(W1403="Yes",X1403="Yes",Y1403="No"),"Merge",IF(OR(U1403="Yes",V1403="Yes",AND(T1403="Yes",N(L1403)&gt;=Rules!$B$6)),"Update",IF(Z1403="Yes",IF(N(AC1403)&gt;=Rules!$B$14,"Redirect","Prune"),"Keep")))))))</f>
        <v/>
      </c>
      <c r="AB1403">
        <f>IF(A1403="","",IF(LEFT(C1403&amp;"",1)="3","Already redirects ("&amp;C1403&amp;"). Update internal links to point at the final URL.",IF(OR(LEFT(C1403&amp;"",1)="4",LEFT(C1403&amp;"",1)="5"),IF(AA1403="Redirect","Returns "&amp;C1403&amp;" but still has "&amp;N(K1403)&amp;" clicks and "&amp;N(AC1403)&amp;" referring domains. 301 it to the closest live page.","Returns "&amp;C1403&amp;" with no clicks or links. Remove internal links and let it 404 or 410."),IF(D1403="Non-Indexable","Non-indexable ("&amp;E1403&amp;"). Keep if that is intentional; otherwise fix the canonical or noindex.",IF(AA1403="Merge","Overlaps with "&amp;I1403&amp;IF(N(J1403)&gt;0," (similarity "&amp;TEXT(J1403,"0.00")&amp;")","")&amp;", which gets more clicks. Merge the useful parts into it and 301 this URL.",IF(AA1403="Update",MID(IF(U1403="Yes","; Clicks down "&amp;TEXT(-P1403,"0%")&amp;" on the previous period","")&amp;IF(V1403="Yes","; Average position "&amp;TEXT(N1403,"0.0")&amp;" on "&amp;TEXT(L1403,"#,##0")&amp;" impressions (striking distance)","")&amp;IF(AND(T1403="Yes",N(L1403)&gt;=Rules!$B$6),"; Thin ("&amp;F1403&amp;" words) but has search demand",""),3,400),IF(AA1403="Prune","Low value: "&amp;N(K1403)&amp;" clicks, "&amp;N(L1403)&amp;" impressions, "&amp;N(Q1403)&amp;" sessions, no key events. Remove or noindex it and update internal links.",IF(AA1403="Redirect","Low value but "&amp;N(AC1403)&amp;" referring domains. 301 it to the closest relevant page to keep those links.",IF(AND(Z1403="No",Y1403="Yes",N(K1403)&lt;Rules!$B$5),"Low search traffic but it converts (key events: "&amp;S1403&amp;"). Keep it and link to it.",IF(W1403="Yes","Stronger than the page it overlaps ("&amp;I1403&amp;"). Keep; merge that page into this one.","Healthy: "&amp;N(K1403)&amp;" clicks"&amp;IF(ISNUMBER(N1403),", average position "&amp;TEXT(N1403,"0.0"),"")&amp;". Keep and monitor."))))))))))</f>
        <v/>
      </c>
      <c r="AE1403">
        <f>IF(A1403="","",IF(AD1403&lt;&gt;"",AD1403,AA1403))</f>
        <v/>
      </c>
    </row>
    <row r="1404">
      <c r="A1404">
        <f>IF(Crawl!A1403="","",Crawl!A1403)</f>
        <v/>
      </c>
      <c r="B1404">
        <f>IF(A1404="","",Crawl!EC1403)</f>
        <v/>
      </c>
      <c r="C1404">
        <f>IF(A1404="","",IFERROR(INDEX(Crawl!$A1403:$DZ1403,1,Rules!$H$6),""))</f>
        <v/>
      </c>
      <c r="D1404">
        <f>IF(A1404="","",IFERROR(INDEX(Crawl!$A1403:$DZ1403,1,Rules!$H$7),"")&amp;"")</f>
        <v/>
      </c>
      <c r="E1404">
        <f>IF(A1404="","",IFERROR(INDEX(Crawl!$A1403:$DZ1403,1,Rules!$H$8),"")&amp;"")</f>
        <v/>
      </c>
      <c r="F1404">
        <f>IF(A1404="","",IFERROR(INDEX(Crawl!$A1403:$DZ1403,1,Rules!$H$9),""))</f>
        <v/>
      </c>
      <c r="G1404">
        <f>IF(A1404="","",IFERROR(INDEX(Crawl!$A1403:$DZ1403,1,Rules!$H$10),""))</f>
        <v/>
      </c>
      <c r="H1404">
        <f>IF(A1404="","",IFERROR(INDEX(Crawl!$A1403:$DZ1403,1,Rules!$H$12),""))</f>
        <v/>
      </c>
      <c r="I1404">
        <f>IF(A1404="","",IF(AND(N(H1404)&gt;0,IFERROR(INDEX(Crawl!$A1403:$DZ1403,1,Rules!$H$11),"")&amp;""&lt;&gt;""),IFERROR(INDEX(Crawl!$A1403:$DZ1403,1,Rules!$H$11),"")&amp;"",IF(AND(ISNUMBER(J1404),N(J1404)&gt;=Rules!$B$12,IFERROR(INDEX(Crawl!$A1403:$DZ1403,1,Rules!$H$13),"")&amp;""&lt;&gt;""),IFERROR(INDEX(Crawl!$A1403:$DZ1403,1,Rules!$H$13),"")&amp;"","")))</f>
        <v/>
      </c>
      <c r="J1404" s="19">
        <f>IF(A1404="","",IF(IFERROR(INDEX(Crawl!$A1403:$DZ1403,1,Rules!$H$14),"")&amp;""="","",IFERROR(INDEX(Crawl!$A1403:$DZ1403,1,Rules!$H$14),"")))</f>
        <v/>
      </c>
      <c r="K1404">
        <f>IF(A1404="","",IFERROR(SUMIFS('GSC current'!$J$2:$J$2001,'GSC current'!$I$2:$I$2001,B1404),0))</f>
        <v/>
      </c>
      <c r="L1404">
        <f>IF(A1404="","",IFERROR(SUMIFS('GSC current'!$K$2:$K$2001,'GSC current'!$I$2:$I$2001,B1404),0))</f>
        <v/>
      </c>
      <c r="M1404" s="20">
        <f>IF(A1404="","",IF(N(L1404)&gt;0,K1404/L1404,""))</f>
        <v/>
      </c>
      <c r="N1404" s="21">
        <f>IF(A1404="","",IF(N(L1404)&gt;0,SUMIFS('GSC current'!$L$2:$L$2001,'GSC current'!$I$2:$I$2001,B1404)/L1404,""))</f>
        <v/>
      </c>
      <c r="O1404">
        <f>IF(A1404="","",IFERROR(SUMIFS('GSC previous'!$J$2:$J$2001,'GSC previous'!$I$2:$I$2001,B1404),0))</f>
        <v/>
      </c>
      <c r="P1404" s="22">
        <f>IF(A1404="","",IF(N(O1404)&gt;0,(K1404-O1404)/O1404,""))</f>
        <v/>
      </c>
      <c r="Q1404">
        <f>IF(A1404="","",IFERROR(SUMIFS(GA4!$P$2:$P$2001,GA4!$O$2:$O$2001,B1404),0))</f>
        <v/>
      </c>
      <c r="R1404" s="23">
        <f>IF(A1404="","",IF(N(Q1404)&gt;0,SUMIFS(GA4!$Q$2:$Q$2001,GA4!$O$2:$O$2001,B1404)/Q1404,""))</f>
        <v/>
      </c>
      <c r="S1404">
        <f>IF(A1404="","",IFERROR(SUMIFS(GA4!$R$2:$R$2001,GA4!$O$2:$O$2001,B1404),0))</f>
        <v/>
      </c>
      <c r="T1404">
        <f>IF(A1404="","",IF(AND(ISNUMBER(F1404),LEFT(C1404&amp;"",1)="2"),IF(F1404&lt;Rules!$B$9,"Yes","No"),"No"))</f>
        <v/>
      </c>
      <c r="U1404">
        <f>IF(A1404="","",IF(AND(N(O1404)&gt;=Rules!$B$8,ISNUMBER(P1404)),IF(P1404&lt;=-Rules!$B$7,"Yes","No"),"No"))</f>
        <v/>
      </c>
      <c r="V1404">
        <f>IF(A1404="","",IF(AND(N(L1404)&gt;=Rules!$B$6,ISNUMBER(N1404)),IF(AND(N1404&gt;=Rules!$B$10,N1404&lt;=Rules!$B$11),"Yes","No"),"No"))</f>
        <v/>
      </c>
      <c r="W1404">
        <f>IF(A1404="","",IF(I1404&lt;&gt;"","Yes","No"))</f>
        <v/>
      </c>
      <c r="X1404">
        <f>IF(I1404="","",IF(SUMIFS($K$3:$K$2002,$A$3:$A$2002,SUBSTITUTE(SUBSTITUTE(I1404,"?","~?"),"*","~*"))&gt;N(K1404),"Yes","No"))</f>
        <v/>
      </c>
      <c r="Y1404">
        <f>IF(A1404="","",IF(N(S1404)&gt;0,"Yes","No"))</f>
        <v/>
      </c>
      <c r="Z1404">
        <f>IF(A1404="","",IF(AND(N(K1404)&lt;Rules!$B$5,N(L1404)&lt;Rules!$B$6,N(Q1404)&lt;Rules!$B$13,Y1404="No"),"Yes","No"))</f>
        <v/>
      </c>
      <c r="AA1404">
        <f>IF(A1404="","",IF(LEFT(C1404&amp;"",1)="3","Redirect",IF(OR(LEFT(C1404&amp;"",1)="4",LEFT(C1404&amp;"",1)="5"),IF(OR(N(K1404)&gt;0,N(AC1404)&gt;=Rules!$B$14),"Redirect","Prune"),IF(D1404="Non-Indexable","Keep",IF(AND(W1404="Yes",X1404="Yes",Y1404="No"),"Merge",IF(OR(U1404="Yes",V1404="Yes",AND(T1404="Yes",N(L1404)&gt;=Rules!$B$6)),"Update",IF(Z1404="Yes",IF(N(AC1404)&gt;=Rules!$B$14,"Redirect","Prune"),"Keep")))))))</f>
        <v/>
      </c>
      <c r="AB1404">
        <f>IF(A1404="","",IF(LEFT(C1404&amp;"",1)="3","Already redirects ("&amp;C1404&amp;"). Update internal links to point at the final URL.",IF(OR(LEFT(C1404&amp;"",1)="4",LEFT(C1404&amp;"",1)="5"),IF(AA1404="Redirect","Returns "&amp;C1404&amp;" but still has "&amp;N(K1404)&amp;" clicks and "&amp;N(AC1404)&amp;" referring domains. 301 it to the closest live page.","Returns "&amp;C1404&amp;" with no clicks or links. Remove internal links and let it 404 or 410."),IF(D1404="Non-Indexable","Non-indexable ("&amp;E1404&amp;"). Keep if that is intentional; otherwise fix the canonical or noindex.",IF(AA1404="Merge","Overlaps with "&amp;I1404&amp;IF(N(J1404)&gt;0," (similarity "&amp;TEXT(J1404,"0.00")&amp;")","")&amp;", which gets more clicks. Merge the useful parts into it and 301 this URL.",IF(AA1404="Update",MID(IF(U1404="Yes","; Clicks down "&amp;TEXT(-P1404,"0%")&amp;" on the previous period","")&amp;IF(V1404="Yes","; Average position "&amp;TEXT(N1404,"0.0")&amp;" on "&amp;TEXT(L1404,"#,##0")&amp;" impressions (striking distance)","")&amp;IF(AND(T1404="Yes",N(L1404)&gt;=Rules!$B$6),"; Thin ("&amp;F1404&amp;" words) but has search demand",""),3,400),IF(AA1404="Prune","Low value: "&amp;N(K1404)&amp;" clicks, "&amp;N(L1404)&amp;" impressions, "&amp;N(Q1404)&amp;" sessions, no key events. Remove or noindex it and update internal links.",IF(AA1404="Redirect","Low value but "&amp;N(AC1404)&amp;" referring domains. 301 it to the closest relevant page to keep those links.",IF(AND(Z1404="No",Y1404="Yes",N(K1404)&lt;Rules!$B$5),"Low search traffic but it converts (key events: "&amp;S1404&amp;"). Keep it and link to it.",IF(W1404="Yes","Stronger than the page it overlaps ("&amp;I1404&amp;"). Keep; merge that page into this one.","Healthy: "&amp;N(K1404)&amp;" clicks"&amp;IF(ISNUMBER(N1404),", average position "&amp;TEXT(N1404,"0.0"),"")&amp;". Keep and monitor."))))))))))</f>
        <v/>
      </c>
      <c r="AE1404">
        <f>IF(A1404="","",IF(AD1404&lt;&gt;"",AD1404,AA1404))</f>
        <v/>
      </c>
    </row>
    <row r="1405">
      <c r="A1405">
        <f>IF(Crawl!A1404="","",Crawl!A1404)</f>
        <v/>
      </c>
      <c r="B1405">
        <f>IF(A1405="","",Crawl!EC1404)</f>
        <v/>
      </c>
      <c r="C1405">
        <f>IF(A1405="","",IFERROR(INDEX(Crawl!$A1404:$DZ1404,1,Rules!$H$6),""))</f>
        <v/>
      </c>
      <c r="D1405">
        <f>IF(A1405="","",IFERROR(INDEX(Crawl!$A1404:$DZ1404,1,Rules!$H$7),"")&amp;"")</f>
        <v/>
      </c>
      <c r="E1405">
        <f>IF(A1405="","",IFERROR(INDEX(Crawl!$A1404:$DZ1404,1,Rules!$H$8),"")&amp;"")</f>
        <v/>
      </c>
      <c r="F1405">
        <f>IF(A1405="","",IFERROR(INDEX(Crawl!$A1404:$DZ1404,1,Rules!$H$9),""))</f>
        <v/>
      </c>
      <c r="G1405">
        <f>IF(A1405="","",IFERROR(INDEX(Crawl!$A1404:$DZ1404,1,Rules!$H$10),""))</f>
        <v/>
      </c>
      <c r="H1405">
        <f>IF(A1405="","",IFERROR(INDEX(Crawl!$A1404:$DZ1404,1,Rules!$H$12),""))</f>
        <v/>
      </c>
      <c r="I1405">
        <f>IF(A1405="","",IF(AND(N(H1405)&gt;0,IFERROR(INDEX(Crawl!$A1404:$DZ1404,1,Rules!$H$11),"")&amp;""&lt;&gt;""),IFERROR(INDEX(Crawl!$A1404:$DZ1404,1,Rules!$H$11),"")&amp;"",IF(AND(ISNUMBER(J1405),N(J1405)&gt;=Rules!$B$12,IFERROR(INDEX(Crawl!$A1404:$DZ1404,1,Rules!$H$13),"")&amp;""&lt;&gt;""),IFERROR(INDEX(Crawl!$A1404:$DZ1404,1,Rules!$H$13),"")&amp;"","")))</f>
        <v/>
      </c>
      <c r="J1405" s="19">
        <f>IF(A1405="","",IF(IFERROR(INDEX(Crawl!$A1404:$DZ1404,1,Rules!$H$14),"")&amp;""="","",IFERROR(INDEX(Crawl!$A1404:$DZ1404,1,Rules!$H$14),"")))</f>
        <v/>
      </c>
      <c r="K1405">
        <f>IF(A1405="","",IFERROR(SUMIFS('GSC current'!$J$2:$J$2001,'GSC current'!$I$2:$I$2001,B1405),0))</f>
        <v/>
      </c>
      <c r="L1405">
        <f>IF(A1405="","",IFERROR(SUMIFS('GSC current'!$K$2:$K$2001,'GSC current'!$I$2:$I$2001,B1405),0))</f>
        <v/>
      </c>
      <c r="M1405" s="20">
        <f>IF(A1405="","",IF(N(L1405)&gt;0,K1405/L1405,""))</f>
        <v/>
      </c>
      <c r="N1405" s="21">
        <f>IF(A1405="","",IF(N(L1405)&gt;0,SUMIFS('GSC current'!$L$2:$L$2001,'GSC current'!$I$2:$I$2001,B1405)/L1405,""))</f>
        <v/>
      </c>
      <c r="O1405">
        <f>IF(A1405="","",IFERROR(SUMIFS('GSC previous'!$J$2:$J$2001,'GSC previous'!$I$2:$I$2001,B1405),0))</f>
        <v/>
      </c>
      <c r="P1405" s="22">
        <f>IF(A1405="","",IF(N(O1405)&gt;0,(K1405-O1405)/O1405,""))</f>
        <v/>
      </c>
      <c r="Q1405">
        <f>IF(A1405="","",IFERROR(SUMIFS(GA4!$P$2:$P$2001,GA4!$O$2:$O$2001,B1405),0))</f>
        <v/>
      </c>
      <c r="R1405" s="23">
        <f>IF(A1405="","",IF(N(Q1405)&gt;0,SUMIFS(GA4!$Q$2:$Q$2001,GA4!$O$2:$O$2001,B1405)/Q1405,""))</f>
        <v/>
      </c>
      <c r="S1405">
        <f>IF(A1405="","",IFERROR(SUMIFS(GA4!$R$2:$R$2001,GA4!$O$2:$O$2001,B1405),0))</f>
        <v/>
      </c>
      <c r="T1405">
        <f>IF(A1405="","",IF(AND(ISNUMBER(F1405),LEFT(C1405&amp;"",1)="2"),IF(F1405&lt;Rules!$B$9,"Yes","No"),"No"))</f>
        <v/>
      </c>
      <c r="U1405">
        <f>IF(A1405="","",IF(AND(N(O1405)&gt;=Rules!$B$8,ISNUMBER(P1405)),IF(P1405&lt;=-Rules!$B$7,"Yes","No"),"No"))</f>
        <v/>
      </c>
      <c r="V1405">
        <f>IF(A1405="","",IF(AND(N(L1405)&gt;=Rules!$B$6,ISNUMBER(N1405)),IF(AND(N1405&gt;=Rules!$B$10,N1405&lt;=Rules!$B$11),"Yes","No"),"No"))</f>
        <v/>
      </c>
      <c r="W1405">
        <f>IF(A1405="","",IF(I1405&lt;&gt;"","Yes","No"))</f>
        <v/>
      </c>
      <c r="X1405">
        <f>IF(I1405="","",IF(SUMIFS($K$3:$K$2002,$A$3:$A$2002,SUBSTITUTE(SUBSTITUTE(I1405,"?","~?"),"*","~*"))&gt;N(K1405),"Yes","No"))</f>
        <v/>
      </c>
      <c r="Y1405">
        <f>IF(A1405="","",IF(N(S1405)&gt;0,"Yes","No"))</f>
        <v/>
      </c>
      <c r="Z1405">
        <f>IF(A1405="","",IF(AND(N(K1405)&lt;Rules!$B$5,N(L1405)&lt;Rules!$B$6,N(Q1405)&lt;Rules!$B$13,Y1405="No"),"Yes","No"))</f>
        <v/>
      </c>
      <c r="AA1405">
        <f>IF(A1405="","",IF(LEFT(C1405&amp;"",1)="3","Redirect",IF(OR(LEFT(C1405&amp;"",1)="4",LEFT(C1405&amp;"",1)="5"),IF(OR(N(K1405)&gt;0,N(AC1405)&gt;=Rules!$B$14),"Redirect","Prune"),IF(D1405="Non-Indexable","Keep",IF(AND(W1405="Yes",X1405="Yes",Y1405="No"),"Merge",IF(OR(U1405="Yes",V1405="Yes",AND(T1405="Yes",N(L1405)&gt;=Rules!$B$6)),"Update",IF(Z1405="Yes",IF(N(AC1405)&gt;=Rules!$B$14,"Redirect","Prune"),"Keep")))))))</f>
        <v/>
      </c>
      <c r="AB1405">
        <f>IF(A1405="","",IF(LEFT(C1405&amp;"",1)="3","Already redirects ("&amp;C1405&amp;"). Update internal links to point at the final URL.",IF(OR(LEFT(C1405&amp;"",1)="4",LEFT(C1405&amp;"",1)="5"),IF(AA1405="Redirect","Returns "&amp;C1405&amp;" but still has "&amp;N(K1405)&amp;" clicks and "&amp;N(AC1405)&amp;" referring domains. 301 it to the closest live page.","Returns "&amp;C1405&amp;" with no clicks or links. Remove internal links and let it 404 or 410."),IF(D1405="Non-Indexable","Non-indexable ("&amp;E1405&amp;"). Keep if that is intentional; otherwise fix the canonical or noindex.",IF(AA1405="Merge","Overlaps with "&amp;I1405&amp;IF(N(J1405)&gt;0," (similarity "&amp;TEXT(J1405,"0.00")&amp;")","")&amp;", which gets more clicks. Merge the useful parts into it and 301 this URL.",IF(AA1405="Update",MID(IF(U1405="Yes","; Clicks down "&amp;TEXT(-P1405,"0%")&amp;" on the previous period","")&amp;IF(V1405="Yes","; Average position "&amp;TEXT(N1405,"0.0")&amp;" on "&amp;TEXT(L1405,"#,##0")&amp;" impressions (striking distance)","")&amp;IF(AND(T1405="Yes",N(L1405)&gt;=Rules!$B$6),"; Thin ("&amp;F1405&amp;" words) but has search demand",""),3,400),IF(AA1405="Prune","Low value: "&amp;N(K1405)&amp;" clicks, "&amp;N(L1405)&amp;" impressions, "&amp;N(Q1405)&amp;" sessions, no key events. Remove or noindex it and update internal links.",IF(AA1405="Redirect","Low value but "&amp;N(AC1405)&amp;" referring domains. 301 it to the closest relevant page to keep those links.",IF(AND(Z1405="No",Y1405="Yes",N(K1405)&lt;Rules!$B$5),"Low search traffic but it converts (key events: "&amp;S1405&amp;"). Keep it and link to it.",IF(W1405="Yes","Stronger than the page it overlaps ("&amp;I1405&amp;"). Keep; merge that page into this one.","Healthy: "&amp;N(K1405)&amp;" clicks"&amp;IF(ISNUMBER(N1405),", average position "&amp;TEXT(N1405,"0.0"),"")&amp;". Keep and monitor."))))))))))</f>
        <v/>
      </c>
      <c r="AE1405">
        <f>IF(A1405="","",IF(AD1405&lt;&gt;"",AD1405,AA1405))</f>
        <v/>
      </c>
    </row>
    <row r="1406">
      <c r="A1406">
        <f>IF(Crawl!A1405="","",Crawl!A1405)</f>
        <v/>
      </c>
      <c r="B1406">
        <f>IF(A1406="","",Crawl!EC1405)</f>
        <v/>
      </c>
      <c r="C1406">
        <f>IF(A1406="","",IFERROR(INDEX(Crawl!$A1405:$DZ1405,1,Rules!$H$6),""))</f>
        <v/>
      </c>
      <c r="D1406">
        <f>IF(A1406="","",IFERROR(INDEX(Crawl!$A1405:$DZ1405,1,Rules!$H$7),"")&amp;"")</f>
        <v/>
      </c>
      <c r="E1406">
        <f>IF(A1406="","",IFERROR(INDEX(Crawl!$A1405:$DZ1405,1,Rules!$H$8),"")&amp;"")</f>
        <v/>
      </c>
      <c r="F1406">
        <f>IF(A1406="","",IFERROR(INDEX(Crawl!$A1405:$DZ1405,1,Rules!$H$9),""))</f>
        <v/>
      </c>
      <c r="G1406">
        <f>IF(A1406="","",IFERROR(INDEX(Crawl!$A1405:$DZ1405,1,Rules!$H$10),""))</f>
        <v/>
      </c>
      <c r="H1406">
        <f>IF(A1406="","",IFERROR(INDEX(Crawl!$A1405:$DZ1405,1,Rules!$H$12),""))</f>
        <v/>
      </c>
      <c r="I1406">
        <f>IF(A1406="","",IF(AND(N(H1406)&gt;0,IFERROR(INDEX(Crawl!$A1405:$DZ1405,1,Rules!$H$11),"")&amp;""&lt;&gt;""),IFERROR(INDEX(Crawl!$A1405:$DZ1405,1,Rules!$H$11),"")&amp;"",IF(AND(ISNUMBER(J1406),N(J1406)&gt;=Rules!$B$12,IFERROR(INDEX(Crawl!$A1405:$DZ1405,1,Rules!$H$13),"")&amp;""&lt;&gt;""),IFERROR(INDEX(Crawl!$A1405:$DZ1405,1,Rules!$H$13),"")&amp;"","")))</f>
        <v/>
      </c>
      <c r="J1406" s="19">
        <f>IF(A1406="","",IF(IFERROR(INDEX(Crawl!$A1405:$DZ1405,1,Rules!$H$14),"")&amp;""="","",IFERROR(INDEX(Crawl!$A1405:$DZ1405,1,Rules!$H$14),"")))</f>
        <v/>
      </c>
      <c r="K1406">
        <f>IF(A1406="","",IFERROR(SUMIFS('GSC current'!$J$2:$J$2001,'GSC current'!$I$2:$I$2001,B1406),0))</f>
        <v/>
      </c>
      <c r="L1406">
        <f>IF(A1406="","",IFERROR(SUMIFS('GSC current'!$K$2:$K$2001,'GSC current'!$I$2:$I$2001,B1406),0))</f>
        <v/>
      </c>
      <c r="M1406" s="20">
        <f>IF(A1406="","",IF(N(L1406)&gt;0,K1406/L1406,""))</f>
        <v/>
      </c>
      <c r="N1406" s="21">
        <f>IF(A1406="","",IF(N(L1406)&gt;0,SUMIFS('GSC current'!$L$2:$L$2001,'GSC current'!$I$2:$I$2001,B1406)/L1406,""))</f>
        <v/>
      </c>
      <c r="O1406">
        <f>IF(A1406="","",IFERROR(SUMIFS('GSC previous'!$J$2:$J$2001,'GSC previous'!$I$2:$I$2001,B1406),0))</f>
        <v/>
      </c>
      <c r="P1406" s="22">
        <f>IF(A1406="","",IF(N(O1406)&gt;0,(K1406-O1406)/O1406,""))</f>
        <v/>
      </c>
      <c r="Q1406">
        <f>IF(A1406="","",IFERROR(SUMIFS(GA4!$P$2:$P$2001,GA4!$O$2:$O$2001,B1406),0))</f>
        <v/>
      </c>
      <c r="R1406" s="23">
        <f>IF(A1406="","",IF(N(Q1406)&gt;0,SUMIFS(GA4!$Q$2:$Q$2001,GA4!$O$2:$O$2001,B1406)/Q1406,""))</f>
        <v/>
      </c>
      <c r="S1406">
        <f>IF(A1406="","",IFERROR(SUMIFS(GA4!$R$2:$R$2001,GA4!$O$2:$O$2001,B1406),0))</f>
        <v/>
      </c>
      <c r="T1406">
        <f>IF(A1406="","",IF(AND(ISNUMBER(F1406),LEFT(C1406&amp;"",1)="2"),IF(F1406&lt;Rules!$B$9,"Yes","No"),"No"))</f>
        <v/>
      </c>
      <c r="U1406">
        <f>IF(A1406="","",IF(AND(N(O1406)&gt;=Rules!$B$8,ISNUMBER(P1406)),IF(P1406&lt;=-Rules!$B$7,"Yes","No"),"No"))</f>
        <v/>
      </c>
      <c r="V1406">
        <f>IF(A1406="","",IF(AND(N(L1406)&gt;=Rules!$B$6,ISNUMBER(N1406)),IF(AND(N1406&gt;=Rules!$B$10,N1406&lt;=Rules!$B$11),"Yes","No"),"No"))</f>
        <v/>
      </c>
      <c r="W1406">
        <f>IF(A1406="","",IF(I1406&lt;&gt;"","Yes","No"))</f>
        <v/>
      </c>
      <c r="X1406">
        <f>IF(I1406="","",IF(SUMIFS($K$3:$K$2002,$A$3:$A$2002,SUBSTITUTE(SUBSTITUTE(I1406,"?","~?"),"*","~*"))&gt;N(K1406),"Yes","No"))</f>
        <v/>
      </c>
      <c r="Y1406">
        <f>IF(A1406="","",IF(N(S1406)&gt;0,"Yes","No"))</f>
        <v/>
      </c>
      <c r="Z1406">
        <f>IF(A1406="","",IF(AND(N(K1406)&lt;Rules!$B$5,N(L1406)&lt;Rules!$B$6,N(Q1406)&lt;Rules!$B$13,Y1406="No"),"Yes","No"))</f>
        <v/>
      </c>
      <c r="AA1406">
        <f>IF(A1406="","",IF(LEFT(C1406&amp;"",1)="3","Redirect",IF(OR(LEFT(C1406&amp;"",1)="4",LEFT(C1406&amp;"",1)="5"),IF(OR(N(K1406)&gt;0,N(AC1406)&gt;=Rules!$B$14),"Redirect","Prune"),IF(D1406="Non-Indexable","Keep",IF(AND(W1406="Yes",X1406="Yes",Y1406="No"),"Merge",IF(OR(U1406="Yes",V1406="Yes",AND(T1406="Yes",N(L1406)&gt;=Rules!$B$6)),"Update",IF(Z1406="Yes",IF(N(AC1406)&gt;=Rules!$B$14,"Redirect","Prune"),"Keep")))))))</f>
        <v/>
      </c>
      <c r="AB1406">
        <f>IF(A1406="","",IF(LEFT(C1406&amp;"",1)="3","Already redirects ("&amp;C1406&amp;"). Update internal links to point at the final URL.",IF(OR(LEFT(C1406&amp;"",1)="4",LEFT(C1406&amp;"",1)="5"),IF(AA1406="Redirect","Returns "&amp;C1406&amp;" but still has "&amp;N(K1406)&amp;" clicks and "&amp;N(AC1406)&amp;" referring domains. 301 it to the closest live page.","Returns "&amp;C1406&amp;" with no clicks or links. Remove internal links and let it 404 or 410."),IF(D1406="Non-Indexable","Non-indexable ("&amp;E1406&amp;"). Keep if that is intentional; otherwise fix the canonical or noindex.",IF(AA1406="Merge","Overlaps with "&amp;I1406&amp;IF(N(J1406)&gt;0," (similarity "&amp;TEXT(J1406,"0.00")&amp;")","")&amp;", which gets more clicks. Merge the useful parts into it and 301 this URL.",IF(AA1406="Update",MID(IF(U1406="Yes","; Clicks down "&amp;TEXT(-P1406,"0%")&amp;" on the previous period","")&amp;IF(V1406="Yes","; Average position "&amp;TEXT(N1406,"0.0")&amp;" on "&amp;TEXT(L1406,"#,##0")&amp;" impressions (striking distance)","")&amp;IF(AND(T1406="Yes",N(L1406)&gt;=Rules!$B$6),"; Thin ("&amp;F1406&amp;" words) but has search demand",""),3,400),IF(AA1406="Prune","Low value: "&amp;N(K1406)&amp;" clicks, "&amp;N(L1406)&amp;" impressions, "&amp;N(Q1406)&amp;" sessions, no key events. Remove or noindex it and update internal links.",IF(AA1406="Redirect","Low value but "&amp;N(AC1406)&amp;" referring domains. 301 it to the closest relevant page to keep those links.",IF(AND(Z1406="No",Y1406="Yes",N(K1406)&lt;Rules!$B$5),"Low search traffic but it converts (key events: "&amp;S1406&amp;"). Keep it and link to it.",IF(W1406="Yes","Stronger than the page it overlaps ("&amp;I1406&amp;"). Keep; merge that page into this one.","Healthy: "&amp;N(K1406)&amp;" clicks"&amp;IF(ISNUMBER(N1406),", average position "&amp;TEXT(N1406,"0.0"),"")&amp;". Keep and monitor."))))))))))</f>
        <v/>
      </c>
      <c r="AE1406">
        <f>IF(A1406="","",IF(AD1406&lt;&gt;"",AD1406,AA1406))</f>
        <v/>
      </c>
    </row>
    <row r="1407">
      <c r="A1407">
        <f>IF(Crawl!A1406="","",Crawl!A1406)</f>
        <v/>
      </c>
      <c r="B1407">
        <f>IF(A1407="","",Crawl!EC1406)</f>
        <v/>
      </c>
      <c r="C1407">
        <f>IF(A1407="","",IFERROR(INDEX(Crawl!$A1406:$DZ1406,1,Rules!$H$6),""))</f>
        <v/>
      </c>
      <c r="D1407">
        <f>IF(A1407="","",IFERROR(INDEX(Crawl!$A1406:$DZ1406,1,Rules!$H$7),"")&amp;"")</f>
        <v/>
      </c>
      <c r="E1407">
        <f>IF(A1407="","",IFERROR(INDEX(Crawl!$A1406:$DZ1406,1,Rules!$H$8),"")&amp;"")</f>
        <v/>
      </c>
      <c r="F1407">
        <f>IF(A1407="","",IFERROR(INDEX(Crawl!$A1406:$DZ1406,1,Rules!$H$9),""))</f>
        <v/>
      </c>
      <c r="G1407">
        <f>IF(A1407="","",IFERROR(INDEX(Crawl!$A1406:$DZ1406,1,Rules!$H$10),""))</f>
        <v/>
      </c>
      <c r="H1407">
        <f>IF(A1407="","",IFERROR(INDEX(Crawl!$A1406:$DZ1406,1,Rules!$H$12),""))</f>
        <v/>
      </c>
      <c r="I1407">
        <f>IF(A1407="","",IF(AND(N(H1407)&gt;0,IFERROR(INDEX(Crawl!$A1406:$DZ1406,1,Rules!$H$11),"")&amp;""&lt;&gt;""),IFERROR(INDEX(Crawl!$A1406:$DZ1406,1,Rules!$H$11),"")&amp;"",IF(AND(ISNUMBER(J1407),N(J1407)&gt;=Rules!$B$12,IFERROR(INDEX(Crawl!$A1406:$DZ1406,1,Rules!$H$13),"")&amp;""&lt;&gt;""),IFERROR(INDEX(Crawl!$A1406:$DZ1406,1,Rules!$H$13),"")&amp;"","")))</f>
        <v/>
      </c>
      <c r="J1407" s="19">
        <f>IF(A1407="","",IF(IFERROR(INDEX(Crawl!$A1406:$DZ1406,1,Rules!$H$14),"")&amp;""="","",IFERROR(INDEX(Crawl!$A1406:$DZ1406,1,Rules!$H$14),"")))</f>
        <v/>
      </c>
      <c r="K1407">
        <f>IF(A1407="","",IFERROR(SUMIFS('GSC current'!$J$2:$J$2001,'GSC current'!$I$2:$I$2001,B1407),0))</f>
        <v/>
      </c>
      <c r="L1407">
        <f>IF(A1407="","",IFERROR(SUMIFS('GSC current'!$K$2:$K$2001,'GSC current'!$I$2:$I$2001,B1407),0))</f>
        <v/>
      </c>
      <c r="M1407" s="20">
        <f>IF(A1407="","",IF(N(L1407)&gt;0,K1407/L1407,""))</f>
        <v/>
      </c>
      <c r="N1407" s="21">
        <f>IF(A1407="","",IF(N(L1407)&gt;0,SUMIFS('GSC current'!$L$2:$L$2001,'GSC current'!$I$2:$I$2001,B1407)/L1407,""))</f>
        <v/>
      </c>
      <c r="O1407">
        <f>IF(A1407="","",IFERROR(SUMIFS('GSC previous'!$J$2:$J$2001,'GSC previous'!$I$2:$I$2001,B1407),0))</f>
        <v/>
      </c>
      <c r="P1407" s="22">
        <f>IF(A1407="","",IF(N(O1407)&gt;0,(K1407-O1407)/O1407,""))</f>
        <v/>
      </c>
      <c r="Q1407">
        <f>IF(A1407="","",IFERROR(SUMIFS(GA4!$P$2:$P$2001,GA4!$O$2:$O$2001,B1407),0))</f>
        <v/>
      </c>
      <c r="R1407" s="23">
        <f>IF(A1407="","",IF(N(Q1407)&gt;0,SUMIFS(GA4!$Q$2:$Q$2001,GA4!$O$2:$O$2001,B1407)/Q1407,""))</f>
        <v/>
      </c>
      <c r="S1407">
        <f>IF(A1407="","",IFERROR(SUMIFS(GA4!$R$2:$R$2001,GA4!$O$2:$O$2001,B1407),0))</f>
        <v/>
      </c>
      <c r="T1407">
        <f>IF(A1407="","",IF(AND(ISNUMBER(F1407),LEFT(C1407&amp;"",1)="2"),IF(F1407&lt;Rules!$B$9,"Yes","No"),"No"))</f>
        <v/>
      </c>
      <c r="U1407">
        <f>IF(A1407="","",IF(AND(N(O1407)&gt;=Rules!$B$8,ISNUMBER(P1407)),IF(P1407&lt;=-Rules!$B$7,"Yes","No"),"No"))</f>
        <v/>
      </c>
      <c r="V1407">
        <f>IF(A1407="","",IF(AND(N(L1407)&gt;=Rules!$B$6,ISNUMBER(N1407)),IF(AND(N1407&gt;=Rules!$B$10,N1407&lt;=Rules!$B$11),"Yes","No"),"No"))</f>
        <v/>
      </c>
      <c r="W1407">
        <f>IF(A1407="","",IF(I1407&lt;&gt;"","Yes","No"))</f>
        <v/>
      </c>
      <c r="X1407">
        <f>IF(I1407="","",IF(SUMIFS($K$3:$K$2002,$A$3:$A$2002,SUBSTITUTE(SUBSTITUTE(I1407,"?","~?"),"*","~*"))&gt;N(K1407),"Yes","No"))</f>
        <v/>
      </c>
      <c r="Y1407">
        <f>IF(A1407="","",IF(N(S1407)&gt;0,"Yes","No"))</f>
        <v/>
      </c>
      <c r="Z1407">
        <f>IF(A1407="","",IF(AND(N(K1407)&lt;Rules!$B$5,N(L1407)&lt;Rules!$B$6,N(Q1407)&lt;Rules!$B$13,Y1407="No"),"Yes","No"))</f>
        <v/>
      </c>
      <c r="AA1407">
        <f>IF(A1407="","",IF(LEFT(C1407&amp;"",1)="3","Redirect",IF(OR(LEFT(C1407&amp;"",1)="4",LEFT(C1407&amp;"",1)="5"),IF(OR(N(K1407)&gt;0,N(AC1407)&gt;=Rules!$B$14),"Redirect","Prune"),IF(D1407="Non-Indexable","Keep",IF(AND(W1407="Yes",X1407="Yes",Y1407="No"),"Merge",IF(OR(U1407="Yes",V1407="Yes",AND(T1407="Yes",N(L1407)&gt;=Rules!$B$6)),"Update",IF(Z1407="Yes",IF(N(AC1407)&gt;=Rules!$B$14,"Redirect","Prune"),"Keep")))))))</f>
        <v/>
      </c>
      <c r="AB1407">
        <f>IF(A1407="","",IF(LEFT(C1407&amp;"",1)="3","Already redirects ("&amp;C1407&amp;"). Update internal links to point at the final URL.",IF(OR(LEFT(C1407&amp;"",1)="4",LEFT(C1407&amp;"",1)="5"),IF(AA1407="Redirect","Returns "&amp;C1407&amp;" but still has "&amp;N(K1407)&amp;" clicks and "&amp;N(AC1407)&amp;" referring domains. 301 it to the closest live page.","Returns "&amp;C1407&amp;" with no clicks or links. Remove internal links and let it 404 or 410."),IF(D1407="Non-Indexable","Non-indexable ("&amp;E1407&amp;"). Keep if that is intentional; otherwise fix the canonical or noindex.",IF(AA1407="Merge","Overlaps with "&amp;I1407&amp;IF(N(J1407)&gt;0," (similarity "&amp;TEXT(J1407,"0.00")&amp;")","")&amp;", which gets more clicks. Merge the useful parts into it and 301 this URL.",IF(AA1407="Update",MID(IF(U1407="Yes","; Clicks down "&amp;TEXT(-P1407,"0%")&amp;" on the previous period","")&amp;IF(V1407="Yes","; Average position "&amp;TEXT(N1407,"0.0")&amp;" on "&amp;TEXT(L1407,"#,##0")&amp;" impressions (striking distance)","")&amp;IF(AND(T1407="Yes",N(L1407)&gt;=Rules!$B$6),"; Thin ("&amp;F1407&amp;" words) but has search demand",""),3,400),IF(AA1407="Prune","Low value: "&amp;N(K1407)&amp;" clicks, "&amp;N(L1407)&amp;" impressions, "&amp;N(Q1407)&amp;" sessions, no key events. Remove or noindex it and update internal links.",IF(AA1407="Redirect","Low value but "&amp;N(AC1407)&amp;" referring domains. 301 it to the closest relevant page to keep those links.",IF(AND(Z1407="No",Y1407="Yes",N(K1407)&lt;Rules!$B$5),"Low search traffic but it converts (key events: "&amp;S1407&amp;"). Keep it and link to it.",IF(W1407="Yes","Stronger than the page it overlaps ("&amp;I1407&amp;"). Keep; merge that page into this one.","Healthy: "&amp;N(K1407)&amp;" clicks"&amp;IF(ISNUMBER(N1407),", average position "&amp;TEXT(N1407,"0.0"),"")&amp;". Keep and monitor."))))))))))</f>
        <v/>
      </c>
      <c r="AE1407">
        <f>IF(A1407="","",IF(AD1407&lt;&gt;"",AD1407,AA1407))</f>
        <v/>
      </c>
    </row>
    <row r="1408">
      <c r="A1408">
        <f>IF(Crawl!A1407="","",Crawl!A1407)</f>
        <v/>
      </c>
      <c r="B1408">
        <f>IF(A1408="","",Crawl!EC1407)</f>
        <v/>
      </c>
      <c r="C1408">
        <f>IF(A1408="","",IFERROR(INDEX(Crawl!$A1407:$DZ1407,1,Rules!$H$6),""))</f>
        <v/>
      </c>
      <c r="D1408">
        <f>IF(A1408="","",IFERROR(INDEX(Crawl!$A1407:$DZ1407,1,Rules!$H$7),"")&amp;"")</f>
        <v/>
      </c>
      <c r="E1408">
        <f>IF(A1408="","",IFERROR(INDEX(Crawl!$A1407:$DZ1407,1,Rules!$H$8),"")&amp;"")</f>
        <v/>
      </c>
      <c r="F1408">
        <f>IF(A1408="","",IFERROR(INDEX(Crawl!$A1407:$DZ1407,1,Rules!$H$9),""))</f>
        <v/>
      </c>
      <c r="G1408">
        <f>IF(A1408="","",IFERROR(INDEX(Crawl!$A1407:$DZ1407,1,Rules!$H$10),""))</f>
        <v/>
      </c>
      <c r="H1408">
        <f>IF(A1408="","",IFERROR(INDEX(Crawl!$A1407:$DZ1407,1,Rules!$H$12),""))</f>
        <v/>
      </c>
      <c r="I1408">
        <f>IF(A1408="","",IF(AND(N(H1408)&gt;0,IFERROR(INDEX(Crawl!$A1407:$DZ1407,1,Rules!$H$11),"")&amp;""&lt;&gt;""),IFERROR(INDEX(Crawl!$A1407:$DZ1407,1,Rules!$H$11),"")&amp;"",IF(AND(ISNUMBER(J1408),N(J1408)&gt;=Rules!$B$12,IFERROR(INDEX(Crawl!$A1407:$DZ1407,1,Rules!$H$13),"")&amp;""&lt;&gt;""),IFERROR(INDEX(Crawl!$A1407:$DZ1407,1,Rules!$H$13),"")&amp;"","")))</f>
        <v/>
      </c>
      <c r="J1408" s="19">
        <f>IF(A1408="","",IF(IFERROR(INDEX(Crawl!$A1407:$DZ1407,1,Rules!$H$14),"")&amp;""="","",IFERROR(INDEX(Crawl!$A1407:$DZ1407,1,Rules!$H$14),"")))</f>
        <v/>
      </c>
      <c r="K1408">
        <f>IF(A1408="","",IFERROR(SUMIFS('GSC current'!$J$2:$J$2001,'GSC current'!$I$2:$I$2001,B1408),0))</f>
        <v/>
      </c>
      <c r="L1408">
        <f>IF(A1408="","",IFERROR(SUMIFS('GSC current'!$K$2:$K$2001,'GSC current'!$I$2:$I$2001,B1408),0))</f>
        <v/>
      </c>
      <c r="M1408" s="20">
        <f>IF(A1408="","",IF(N(L1408)&gt;0,K1408/L1408,""))</f>
        <v/>
      </c>
      <c r="N1408" s="21">
        <f>IF(A1408="","",IF(N(L1408)&gt;0,SUMIFS('GSC current'!$L$2:$L$2001,'GSC current'!$I$2:$I$2001,B1408)/L1408,""))</f>
        <v/>
      </c>
      <c r="O1408">
        <f>IF(A1408="","",IFERROR(SUMIFS('GSC previous'!$J$2:$J$2001,'GSC previous'!$I$2:$I$2001,B1408),0))</f>
        <v/>
      </c>
      <c r="P1408" s="22">
        <f>IF(A1408="","",IF(N(O1408)&gt;0,(K1408-O1408)/O1408,""))</f>
        <v/>
      </c>
      <c r="Q1408">
        <f>IF(A1408="","",IFERROR(SUMIFS(GA4!$P$2:$P$2001,GA4!$O$2:$O$2001,B1408),0))</f>
        <v/>
      </c>
      <c r="R1408" s="23">
        <f>IF(A1408="","",IF(N(Q1408)&gt;0,SUMIFS(GA4!$Q$2:$Q$2001,GA4!$O$2:$O$2001,B1408)/Q1408,""))</f>
        <v/>
      </c>
      <c r="S1408">
        <f>IF(A1408="","",IFERROR(SUMIFS(GA4!$R$2:$R$2001,GA4!$O$2:$O$2001,B1408),0))</f>
        <v/>
      </c>
      <c r="T1408">
        <f>IF(A1408="","",IF(AND(ISNUMBER(F1408),LEFT(C1408&amp;"",1)="2"),IF(F1408&lt;Rules!$B$9,"Yes","No"),"No"))</f>
        <v/>
      </c>
      <c r="U1408">
        <f>IF(A1408="","",IF(AND(N(O1408)&gt;=Rules!$B$8,ISNUMBER(P1408)),IF(P1408&lt;=-Rules!$B$7,"Yes","No"),"No"))</f>
        <v/>
      </c>
      <c r="V1408">
        <f>IF(A1408="","",IF(AND(N(L1408)&gt;=Rules!$B$6,ISNUMBER(N1408)),IF(AND(N1408&gt;=Rules!$B$10,N1408&lt;=Rules!$B$11),"Yes","No"),"No"))</f>
        <v/>
      </c>
      <c r="W1408">
        <f>IF(A1408="","",IF(I1408&lt;&gt;"","Yes","No"))</f>
        <v/>
      </c>
      <c r="X1408">
        <f>IF(I1408="","",IF(SUMIFS($K$3:$K$2002,$A$3:$A$2002,SUBSTITUTE(SUBSTITUTE(I1408,"?","~?"),"*","~*"))&gt;N(K1408),"Yes","No"))</f>
        <v/>
      </c>
      <c r="Y1408">
        <f>IF(A1408="","",IF(N(S1408)&gt;0,"Yes","No"))</f>
        <v/>
      </c>
      <c r="Z1408">
        <f>IF(A1408="","",IF(AND(N(K1408)&lt;Rules!$B$5,N(L1408)&lt;Rules!$B$6,N(Q1408)&lt;Rules!$B$13,Y1408="No"),"Yes","No"))</f>
        <v/>
      </c>
      <c r="AA1408">
        <f>IF(A1408="","",IF(LEFT(C1408&amp;"",1)="3","Redirect",IF(OR(LEFT(C1408&amp;"",1)="4",LEFT(C1408&amp;"",1)="5"),IF(OR(N(K1408)&gt;0,N(AC1408)&gt;=Rules!$B$14),"Redirect","Prune"),IF(D1408="Non-Indexable","Keep",IF(AND(W1408="Yes",X1408="Yes",Y1408="No"),"Merge",IF(OR(U1408="Yes",V1408="Yes",AND(T1408="Yes",N(L1408)&gt;=Rules!$B$6)),"Update",IF(Z1408="Yes",IF(N(AC1408)&gt;=Rules!$B$14,"Redirect","Prune"),"Keep")))))))</f>
        <v/>
      </c>
      <c r="AB1408">
        <f>IF(A1408="","",IF(LEFT(C1408&amp;"",1)="3","Already redirects ("&amp;C1408&amp;"). Update internal links to point at the final URL.",IF(OR(LEFT(C1408&amp;"",1)="4",LEFT(C1408&amp;"",1)="5"),IF(AA1408="Redirect","Returns "&amp;C1408&amp;" but still has "&amp;N(K1408)&amp;" clicks and "&amp;N(AC1408)&amp;" referring domains. 301 it to the closest live page.","Returns "&amp;C1408&amp;" with no clicks or links. Remove internal links and let it 404 or 410."),IF(D1408="Non-Indexable","Non-indexable ("&amp;E1408&amp;"). Keep if that is intentional; otherwise fix the canonical or noindex.",IF(AA1408="Merge","Overlaps with "&amp;I1408&amp;IF(N(J1408)&gt;0," (similarity "&amp;TEXT(J1408,"0.00")&amp;")","")&amp;", which gets more clicks. Merge the useful parts into it and 301 this URL.",IF(AA1408="Update",MID(IF(U1408="Yes","; Clicks down "&amp;TEXT(-P1408,"0%")&amp;" on the previous period","")&amp;IF(V1408="Yes","; Average position "&amp;TEXT(N1408,"0.0")&amp;" on "&amp;TEXT(L1408,"#,##0")&amp;" impressions (striking distance)","")&amp;IF(AND(T1408="Yes",N(L1408)&gt;=Rules!$B$6),"; Thin ("&amp;F1408&amp;" words) but has search demand",""),3,400),IF(AA1408="Prune","Low value: "&amp;N(K1408)&amp;" clicks, "&amp;N(L1408)&amp;" impressions, "&amp;N(Q1408)&amp;" sessions, no key events. Remove or noindex it and update internal links.",IF(AA1408="Redirect","Low value but "&amp;N(AC1408)&amp;" referring domains. 301 it to the closest relevant page to keep those links.",IF(AND(Z1408="No",Y1408="Yes",N(K1408)&lt;Rules!$B$5),"Low search traffic but it converts (key events: "&amp;S1408&amp;"). Keep it and link to it.",IF(W1408="Yes","Stronger than the page it overlaps ("&amp;I1408&amp;"). Keep; merge that page into this one.","Healthy: "&amp;N(K1408)&amp;" clicks"&amp;IF(ISNUMBER(N1408),", average position "&amp;TEXT(N1408,"0.0"),"")&amp;". Keep and monitor."))))))))))</f>
        <v/>
      </c>
      <c r="AE1408">
        <f>IF(A1408="","",IF(AD1408&lt;&gt;"",AD1408,AA1408))</f>
        <v/>
      </c>
    </row>
    <row r="1409">
      <c r="A1409">
        <f>IF(Crawl!A1408="","",Crawl!A1408)</f>
        <v/>
      </c>
      <c r="B1409">
        <f>IF(A1409="","",Crawl!EC1408)</f>
        <v/>
      </c>
      <c r="C1409">
        <f>IF(A1409="","",IFERROR(INDEX(Crawl!$A1408:$DZ1408,1,Rules!$H$6),""))</f>
        <v/>
      </c>
      <c r="D1409">
        <f>IF(A1409="","",IFERROR(INDEX(Crawl!$A1408:$DZ1408,1,Rules!$H$7),"")&amp;"")</f>
        <v/>
      </c>
      <c r="E1409">
        <f>IF(A1409="","",IFERROR(INDEX(Crawl!$A1408:$DZ1408,1,Rules!$H$8),"")&amp;"")</f>
        <v/>
      </c>
      <c r="F1409">
        <f>IF(A1409="","",IFERROR(INDEX(Crawl!$A1408:$DZ1408,1,Rules!$H$9),""))</f>
        <v/>
      </c>
      <c r="G1409">
        <f>IF(A1409="","",IFERROR(INDEX(Crawl!$A1408:$DZ1408,1,Rules!$H$10),""))</f>
        <v/>
      </c>
      <c r="H1409">
        <f>IF(A1409="","",IFERROR(INDEX(Crawl!$A1408:$DZ1408,1,Rules!$H$12),""))</f>
        <v/>
      </c>
      <c r="I1409">
        <f>IF(A1409="","",IF(AND(N(H1409)&gt;0,IFERROR(INDEX(Crawl!$A1408:$DZ1408,1,Rules!$H$11),"")&amp;""&lt;&gt;""),IFERROR(INDEX(Crawl!$A1408:$DZ1408,1,Rules!$H$11),"")&amp;"",IF(AND(ISNUMBER(J1409),N(J1409)&gt;=Rules!$B$12,IFERROR(INDEX(Crawl!$A1408:$DZ1408,1,Rules!$H$13),"")&amp;""&lt;&gt;""),IFERROR(INDEX(Crawl!$A1408:$DZ1408,1,Rules!$H$13),"")&amp;"","")))</f>
        <v/>
      </c>
      <c r="J1409" s="19">
        <f>IF(A1409="","",IF(IFERROR(INDEX(Crawl!$A1408:$DZ1408,1,Rules!$H$14),"")&amp;""="","",IFERROR(INDEX(Crawl!$A1408:$DZ1408,1,Rules!$H$14),"")))</f>
        <v/>
      </c>
      <c r="K1409">
        <f>IF(A1409="","",IFERROR(SUMIFS('GSC current'!$J$2:$J$2001,'GSC current'!$I$2:$I$2001,B1409),0))</f>
        <v/>
      </c>
      <c r="L1409">
        <f>IF(A1409="","",IFERROR(SUMIFS('GSC current'!$K$2:$K$2001,'GSC current'!$I$2:$I$2001,B1409),0))</f>
        <v/>
      </c>
      <c r="M1409" s="20">
        <f>IF(A1409="","",IF(N(L1409)&gt;0,K1409/L1409,""))</f>
        <v/>
      </c>
      <c r="N1409" s="21">
        <f>IF(A1409="","",IF(N(L1409)&gt;0,SUMIFS('GSC current'!$L$2:$L$2001,'GSC current'!$I$2:$I$2001,B1409)/L1409,""))</f>
        <v/>
      </c>
      <c r="O1409">
        <f>IF(A1409="","",IFERROR(SUMIFS('GSC previous'!$J$2:$J$2001,'GSC previous'!$I$2:$I$2001,B1409),0))</f>
        <v/>
      </c>
      <c r="P1409" s="22">
        <f>IF(A1409="","",IF(N(O1409)&gt;0,(K1409-O1409)/O1409,""))</f>
        <v/>
      </c>
      <c r="Q1409">
        <f>IF(A1409="","",IFERROR(SUMIFS(GA4!$P$2:$P$2001,GA4!$O$2:$O$2001,B1409),0))</f>
        <v/>
      </c>
      <c r="R1409" s="23">
        <f>IF(A1409="","",IF(N(Q1409)&gt;0,SUMIFS(GA4!$Q$2:$Q$2001,GA4!$O$2:$O$2001,B1409)/Q1409,""))</f>
        <v/>
      </c>
      <c r="S1409">
        <f>IF(A1409="","",IFERROR(SUMIFS(GA4!$R$2:$R$2001,GA4!$O$2:$O$2001,B1409),0))</f>
        <v/>
      </c>
      <c r="T1409">
        <f>IF(A1409="","",IF(AND(ISNUMBER(F1409),LEFT(C1409&amp;"",1)="2"),IF(F1409&lt;Rules!$B$9,"Yes","No"),"No"))</f>
        <v/>
      </c>
      <c r="U1409">
        <f>IF(A1409="","",IF(AND(N(O1409)&gt;=Rules!$B$8,ISNUMBER(P1409)),IF(P1409&lt;=-Rules!$B$7,"Yes","No"),"No"))</f>
        <v/>
      </c>
      <c r="V1409">
        <f>IF(A1409="","",IF(AND(N(L1409)&gt;=Rules!$B$6,ISNUMBER(N1409)),IF(AND(N1409&gt;=Rules!$B$10,N1409&lt;=Rules!$B$11),"Yes","No"),"No"))</f>
        <v/>
      </c>
      <c r="W1409">
        <f>IF(A1409="","",IF(I1409&lt;&gt;"","Yes","No"))</f>
        <v/>
      </c>
      <c r="X1409">
        <f>IF(I1409="","",IF(SUMIFS($K$3:$K$2002,$A$3:$A$2002,SUBSTITUTE(SUBSTITUTE(I1409,"?","~?"),"*","~*"))&gt;N(K1409),"Yes","No"))</f>
        <v/>
      </c>
      <c r="Y1409">
        <f>IF(A1409="","",IF(N(S1409)&gt;0,"Yes","No"))</f>
        <v/>
      </c>
      <c r="Z1409">
        <f>IF(A1409="","",IF(AND(N(K1409)&lt;Rules!$B$5,N(L1409)&lt;Rules!$B$6,N(Q1409)&lt;Rules!$B$13,Y1409="No"),"Yes","No"))</f>
        <v/>
      </c>
      <c r="AA1409">
        <f>IF(A1409="","",IF(LEFT(C1409&amp;"",1)="3","Redirect",IF(OR(LEFT(C1409&amp;"",1)="4",LEFT(C1409&amp;"",1)="5"),IF(OR(N(K1409)&gt;0,N(AC1409)&gt;=Rules!$B$14),"Redirect","Prune"),IF(D1409="Non-Indexable","Keep",IF(AND(W1409="Yes",X1409="Yes",Y1409="No"),"Merge",IF(OR(U1409="Yes",V1409="Yes",AND(T1409="Yes",N(L1409)&gt;=Rules!$B$6)),"Update",IF(Z1409="Yes",IF(N(AC1409)&gt;=Rules!$B$14,"Redirect","Prune"),"Keep")))))))</f>
        <v/>
      </c>
      <c r="AB1409">
        <f>IF(A1409="","",IF(LEFT(C1409&amp;"",1)="3","Already redirects ("&amp;C1409&amp;"). Update internal links to point at the final URL.",IF(OR(LEFT(C1409&amp;"",1)="4",LEFT(C1409&amp;"",1)="5"),IF(AA1409="Redirect","Returns "&amp;C1409&amp;" but still has "&amp;N(K1409)&amp;" clicks and "&amp;N(AC1409)&amp;" referring domains. 301 it to the closest live page.","Returns "&amp;C1409&amp;" with no clicks or links. Remove internal links and let it 404 or 410."),IF(D1409="Non-Indexable","Non-indexable ("&amp;E1409&amp;"). Keep if that is intentional; otherwise fix the canonical or noindex.",IF(AA1409="Merge","Overlaps with "&amp;I1409&amp;IF(N(J1409)&gt;0," (similarity "&amp;TEXT(J1409,"0.00")&amp;")","")&amp;", which gets more clicks. Merge the useful parts into it and 301 this URL.",IF(AA1409="Update",MID(IF(U1409="Yes","; Clicks down "&amp;TEXT(-P1409,"0%")&amp;" on the previous period","")&amp;IF(V1409="Yes","; Average position "&amp;TEXT(N1409,"0.0")&amp;" on "&amp;TEXT(L1409,"#,##0")&amp;" impressions (striking distance)","")&amp;IF(AND(T1409="Yes",N(L1409)&gt;=Rules!$B$6),"; Thin ("&amp;F1409&amp;" words) but has search demand",""),3,400),IF(AA1409="Prune","Low value: "&amp;N(K1409)&amp;" clicks, "&amp;N(L1409)&amp;" impressions, "&amp;N(Q1409)&amp;" sessions, no key events. Remove or noindex it and update internal links.",IF(AA1409="Redirect","Low value but "&amp;N(AC1409)&amp;" referring domains. 301 it to the closest relevant page to keep those links.",IF(AND(Z1409="No",Y1409="Yes",N(K1409)&lt;Rules!$B$5),"Low search traffic but it converts (key events: "&amp;S1409&amp;"). Keep it and link to it.",IF(W1409="Yes","Stronger than the page it overlaps ("&amp;I1409&amp;"). Keep; merge that page into this one.","Healthy: "&amp;N(K1409)&amp;" clicks"&amp;IF(ISNUMBER(N1409),", average position "&amp;TEXT(N1409,"0.0"),"")&amp;". Keep and monitor."))))))))))</f>
        <v/>
      </c>
      <c r="AE1409">
        <f>IF(A1409="","",IF(AD1409&lt;&gt;"",AD1409,AA1409))</f>
        <v/>
      </c>
    </row>
    <row r="1410">
      <c r="A1410">
        <f>IF(Crawl!A1409="","",Crawl!A1409)</f>
        <v/>
      </c>
      <c r="B1410">
        <f>IF(A1410="","",Crawl!EC1409)</f>
        <v/>
      </c>
      <c r="C1410">
        <f>IF(A1410="","",IFERROR(INDEX(Crawl!$A1409:$DZ1409,1,Rules!$H$6),""))</f>
        <v/>
      </c>
      <c r="D1410">
        <f>IF(A1410="","",IFERROR(INDEX(Crawl!$A1409:$DZ1409,1,Rules!$H$7),"")&amp;"")</f>
        <v/>
      </c>
      <c r="E1410">
        <f>IF(A1410="","",IFERROR(INDEX(Crawl!$A1409:$DZ1409,1,Rules!$H$8),"")&amp;"")</f>
        <v/>
      </c>
      <c r="F1410">
        <f>IF(A1410="","",IFERROR(INDEX(Crawl!$A1409:$DZ1409,1,Rules!$H$9),""))</f>
        <v/>
      </c>
      <c r="G1410">
        <f>IF(A1410="","",IFERROR(INDEX(Crawl!$A1409:$DZ1409,1,Rules!$H$10),""))</f>
        <v/>
      </c>
      <c r="H1410">
        <f>IF(A1410="","",IFERROR(INDEX(Crawl!$A1409:$DZ1409,1,Rules!$H$12),""))</f>
        <v/>
      </c>
      <c r="I1410">
        <f>IF(A1410="","",IF(AND(N(H1410)&gt;0,IFERROR(INDEX(Crawl!$A1409:$DZ1409,1,Rules!$H$11),"")&amp;""&lt;&gt;""),IFERROR(INDEX(Crawl!$A1409:$DZ1409,1,Rules!$H$11),"")&amp;"",IF(AND(ISNUMBER(J1410),N(J1410)&gt;=Rules!$B$12,IFERROR(INDEX(Crawl!$A1409:$DZ1409,1,Rules!$H$13),"")&amp;""&lt;&gt;""),IFERROR(INDEX(Crawl!$A1409:$DZ1409,1,Rules!$H$13),"")&amp;"","")))</f>
        <v/>
      </c>
      <c r="J1410" s="19">
        <f>IF(A1410="","",IF(IFERROR(INDEX(Crawl!$A1409:$DZ1409,1,Rules!$H$14),"")&amp;""="","",IFERROR(INDEX(Crawl!$A1409:$DZ1409,1,Rules!$H$14),"")))</f>
        <v/>
      </c>
      <c r="K1410">
        <f>IF(A1410="","",IFERROR(SUMIFS('GSC current'!$J$2:$J$2001,'GSC current'!$I$2:$I$2001,B1410),0))</f>
        <v/>
      </c>
      <c r="L1410">
        <f>IF(A1410="","",IFERROR(SUMIFS('GSC current'!$K$2:$K$2001,'GSC current'!$I$2:$I$2001,B1410),0))</f>
        <v/>
      </c>
      <c r="M1410" s="20">
        <f>IF(A1410="","",IF(N(L1410)&gt;0,K1410/L1410,""))</f>
        <v/>
      </c>
      <c r="N1410" s="21">
        <f>IF(A1410="","",IF(N(L1410)&gt;0,SUMIFS('GSC current'!$L$2:$L$2001,'GSC current'!$I$2:$I$2001,B1410)/L1410,""))</f>
        <v/>
      </c>
      <c r="O1410">
        <f>IF(A1410="","",IFERROR(SUMIFS('GSC previous'!$J$2:$J$2001,'GSC previous'!$I$2:$I$2001,B1410),0))</f>
        <v/>
      </c>
      <c r="P1410" s="22">
        <f>IF(A1410="","",IF(N(O1410)&gt;0,(K1410-O1410)/O1410,""))</f>
        <v/>
      </c>
      <c r="Q1410">
        <f>IF(A1410="","",IFERROR(SUMIFS(GA4!$P$2:$P$2001,GA4!$O$2:$O$2001,B1410),0))</f>
        <v/>
      </c>
      <c r="R1410" s="23">
        <f>IF(A1410="","",IF(N(Q1410)&gt;0,SUMIFS(GA4!$Q$2:$Q$2001,GA4!$O$2:$O$2001,B1410)/Q1410,""))</f>
        <v/>
      </c>
      <c r="S1410">
        <f>IF(A1410="","",IFERROR(SUMIFS(GA4!$R$2:$R$2001,GA4!$O$2:$O$2001,B1410),0))</f>
        <v/>
      </c>
      <c r="T1410">
        <f>IF(A1410="","",IF(AND(ISNUMBER(F1410),LEFT(C1410&amp;"",1)="2"),IF(F1410&lt;Rules!$B$9,"Yes","No"),"No"))</f>
        <v/>
      </c>
      <c r="U1410">
        <f>IF(A1410="","",IF(AND(N(O1410)&gt;=Rules!$B$8,ISNUMBER(P1410)),IF(P1410&lt;=-Rules!$B$7,"Yes","No"),"No"))</f>
        <v/>
      </c>
      <c r="V1410">
        <f>IF(A1410="","",IF(AND(N(L1410)&gt;=Rules!$B$6,ISNUMBER(N1410)),IF(AND(N1410&gt;=Rules!$B$10,N1410&lt;=Rules!$B$11),"Yes","No"),"No"))</f>
        <v/>
      </c>
      <c r="W1410">
        <f>IF(A1410="","",IF(I1410&lt;&gt;"","Yes","No"))</f>
        <v/>
      </c>
      <c r="X1410">
        <f>IF(I1410="","",IF(SUMIFS($K$3:$K$2002,$A$3:$A$2002,SUBSTITUTE(SUBSTITUTE(I1410,"?","~?"),"*","~*"))&gt;N(K1410),"Yes","No"))</f>
        <v/>
      </c>
      <c r="Y1410">
        <f>IF(A1410="","",IF(N(S1410)&gt;0,"Yes","No"))</f>
        <v/>
      </c>
      <c r="Z1410">
        <f>IF(A1410="","",IF(AND(N(K1410)&lt;Rules!$B$5,N(L1410)&lt;Rules!$B$6,N(Q1410)&lt;Rules!$B$13,Y1410="No"),"Yes","No"))</f>
        <v/>
      </c>
      <c r="AA1410">
        <f>IF(A1410="","",IF(LEFT(C1410&amp;"",1)="3","Redirect",IF(OR(LEFT(C1410&amp;"",1)="4",LEFT(C1410&amp;"",1)="5"),IF(OR(N(K1410)&gt;0,N(AC1410)&gt;=Rules!$B$14),"Redirect","Prune"),IF(D1410="Non-Indexable","Keep",IF(AND(W1410="Yes",X1410="Yes",Y1410="No"),"Merge",IF(OR(U1410="Yes",V1410="Yes",AND(T1410="Yes",N(L1410)&gt;=Rules!$B$6)),"Update",IF(Z1410="Yes",IF(N(AC1410)&gt;=Rules!$B$14,"Redirect","Prune"),"Keep")))))))</f>
        <v/>
      </c>
      <c r="AB1410">
        <f>IF(A1410="","",IF(LEFT(C1410&amp;"",1)="3","Already redirects ("&amp;C1410&amp;"). Update internal links to point at the final URL.",IF(OR(LEFT(C1410&amp;"",1)="4",LEFT(C1410&amp;"",1)="5"),IF(AA1410="Redirect","Returns "&amp;C1410&amp;" but still has "&amp;N(K1410)&amp;" clicks and "&amp;N(AC1410)&amp;" referring domains. 301 it to the closest live page.","Returns "&amp;C1410&amp;" with no clicks or links. Remove internal links and let it 404 or 410."),IF(D1410="Non-Indexable","Non-indexable ("&amp;E1410&amp;"). Keep if that is intentional; otherwise fix the canonical or noindex.",IF(AA1410="Merge","Overlaps with "&amp;I1410&amp;IF(N(J1410)&gt;0," (similarity "&amp;TEXT(J1410,"0.00")&amp;")","")&amp;", which gets more clicks. Merge the useful parts into it and 301 this URL.",IF(AA1410="Update",MID(IF(U1410="Yes","; Clicks down "&amp;TEXT(-P1410,"0%")&amp;" on the previous period","")&amp;IF(V1410="Yes","; Average position "&amp;TEXT(N1410,"0.0")&amp;" on "&amp;TEXT(L1410,"#,##0")&amp;" impressions (striking distance)","")&amp;IF(AND(T1410="Yes",N(L1410)&gt;=Rules!$B$6),"; Thin ("&amp;F1410&amp;" words) but has search demand",""),3,400),IF(AA1410="Prune","Low value: "&amp;N(K1410)&amp;" clicks, "&amp;N(L1410)&amp;" impressions, "&amp;N(Q1410)&amp;" sessions, no key events. Remove or noindex it and update internal links.",IF(AA1410="Redirect","Low value but "&amp;N(AC1410)&amp;" referring domains. 301 it to the closest relevant page to keep those links.",IF(AND(Z1410="No",Y1410="Yes",N(K1410)&lt;Rules!$B$5),"Low search traffic but it converts (key events: "&amp;S1410&amp;"). Keep it and link to it.",IF(W1410="Yes","Stronger than the page it overlaps ("&amp;I1410&amp;"). Keep; merge that page into this one.","Healthy: "&amp;N(K1410)&amp;" clicks"&amp;IF(ISNUMBER(N1410),", average position "&amp;TEXT(N1410,"0.0"),"")&amp;". Keep and monitor."))))))))))</f>
        <v/>
      </c>
      <c r="AE1410">
        <f>IF(A1410="","",IF(AD1410&lt;&gt;"",AD1410,AA1410))</f>
        <v/>
      </c>
    </row>
    <row r="1411">
      <c r="A1411">
        <f>IF(Crawl!A1410="","",Crawl!A1410)</f>
        <v/>
      </c>
      <c r="B1411">
        <f>IF(A1411="","",Crawl!EC1410)</f>
        <v/>
      </c>
      <c r="C1411">
        <f>IF(A1411="","",IFERROR(INDEX(Crawl!$A1410:$DZ1410,1,Rules!$H$6),""))</f>
        <v/>
      </c>
      <c r="D1411">
        <f>IF(A1411="","",IFERROR(INDEX(Crawl!$A1410:$DZ1410,1,Rules!$H$7),"")&amp;"")</f>
        <v/>
      </c>
      <c r="E1411">
        <f>IF(A1411="","",IFERROR(INDEX(Crawl!$A1410:$DZ1410,1,Rules!$H$8),"")&amp;"")</f>
        <v/>
      </c>
      <c r="F1411">
        <f>IF(A1411="","",IFERROR(INDEX(Crawl!$A1410:$DZ1410,1,Rules!$H$9),""))</f>
        <v/>
      </c>
      <c r="G1411">
        <f>IF(A1411="","",IFERROR(INDEX(Crawl!$A1410:$DZ1410,1,Rules!$H$10),""))</f>
        <v/>
      </c>
      <c r="H1411">
        <f>IF(A1411="","",IFERROR(INDEX(Crawl!$A1410:$DZ1410,1,Rules!$H$12),""))</f>
        <v/>
      </c>
      <c r="I1411">
        <f>IF(A1411="","",IF(AND(N(H1411)&gt;0,IFERROR(INDEX(Crawl!$A1410:$DZ1410,1,Rules!$H$11),"")&amp;""&lt;&gt;""),IFERROR(INDEX(Crawl!$A1410:$DZ1410,1,Rules!$H$11),"")&amp;"",IF(AND(ISNUMBER(J1411),N(J1411)&gt;=Rules!$B$12,IFERROR(INDEX(Crawl!$A1410:$DZ1410,1,Rules!$H$13),"")&amp;""&lt;&gt;""),IFERROR(INDEX(Crawl!$A1410:$DZ1410,1,Rules!$H$13),"")&amp;"","")))</f>
        <v/>
      </c>
      <c r="J1411" s="19">
        <f>IF(A1411="","",IF(IFERROR(INDEX(Crawl!$A1410:$DZ1410,1,Rules!$H$14),"")&amp;""="","",IFERROR(INDEX(Crawl!$A1410:$DZ1410,1,Rules!$H$14),"")))</f>
        <v/>
      </c>
      <c r="K1411">
        <f>IF(A1411="","",IFERROR(SUMIFS('GSC current'!$J$2:$J$2001,'GSC current'!$I$2:$I$2001,B1411),0))</f>
        <v/>
      </c>
      <c r="L1411">
        <f>IF(A1411="","",IFERROR(SUMIFS('GSC current'!$K$2:$K$2001,'GSC current'!$I$2:$I$2001,B1411),0))</f>
        <v/>
      </c>
      <c r="M1411" s="20">
        <f>IF(A1411="","",IF(N(L1411)&gt;0,K1411/L1411,""))</f>
        <v/>
      </c>
      <c r="N1411" s="21">
        <f>IF(A1411="","",IF(N(L1411)&gt;0,SUMIFS('GSC current'!$L$2:$L$2001,'GSC current'!$I$2:$I$2001,B1411)/L1411,""))</f>
        <v/>
      </c>
      <c r="O1411">
        <f>IF(A1411="","",IFERROR(SUMIFS('GSC previous'!$J$2:$J$2001,'GSC previous'!$I$2:$I$2001,B1411),0))</f>
        <v/>
      </c>
      <c r="P1411" s="22">
        <f>IF(A1411="","",IF(N(O1411)&gt;0,(K1411-O1411)/O1411,""))</f>
        <v/>
      </c>
      <c r="Q1411">
        <f>IF(A1411="","",IFERROR(SUMIFS(GA4!$P$2:$P$2001,GA4!$O$2:$O$2001,B1411),0))</f>
        <v/>
      </c>
      <c r="R1411" s="23">
        <f>IF(A1411="","",IF(N(Q1411)&gt;0,SUMIFS(GA4!$Q$2:$Q$2001,GA4!$O$2:$O$2001,B1411)/Q1411,""))</f>
        <v/>
      </c>
      <c r="S1411">
        <f>IF(A1411="","",IFERROR(SUMIFS(GA4!$R$2:$R$2001,GA4!$O$2:$O$2001,B1411),0))</f>
        <v/>
      </c>
      <c r="T1411">
        <f>IF(A1411="","",IF(AND(ISNUMBER(F1411),LEFT(C1411&amp;"",1)="2"),IF(F1411&lt;Rules!$B$9,"Yes","No"),"No"))</f>
        <v/>
      </c>
      <c r="U1411">
        <f>IF(A1411="","",IF(AND(N(O1411)&gt;=Rules!$B$8,ISNUMBER(P1411)),IF(P1411&lt;=-Rules!$B$7,"Yes","No"),"No"))</f>
        <v/>
      </c>
      <c r="V1411">
        <f>IF(A1411="","",IF(AND(N(L1411)&gt;=Rules!$B$6,ISNUMBER(N1411)),IF(AND(N1411&gt;=Rules!$B$10,N1411&lt;=Rules!$B$11),"Yes","No"),"No"))</f>
        <v/>
      </c>
      <c r="W1411">
        <f>IF(A1411="","",IF(I1411&lt;&gt;"","Yes","No"))</f>
        <v/>
      </c>
      <c r="X1411">
        <f>IF(I1411="","",IF(SUMIFS($K$3:$K$2002,$A$3:$A$2002,SUBSTITUTE(SUBSTITUTE(I1411,"?","~?"),"*","~*"))&gt;N(K1411),"Yes","No"))</f>
        <v/>
      </c>
      <c r="Y1411">
        <f>IF(A1411="","",IF(N(S1411)&gt;0,"Yes","No"))</f>
        <v/>
      </c>
      <c r="Z1411">
        <f>IF(A1411="","",IF(AND(N(K1411)&lt;Rules!$B$5,N(L1411)&lt;Rules!$B$6,N(Q1411)&lt;Rules!$B$13,Y1411="No"),"Yes","No"))</f>
        <v/>
      </c>
      <c r="AA1411">
        <f>IF(A1411="","",IF(LEFT(C1411&amp;"",1)="3","Redirect",IF(OR(LEFT(C1411&amp;"",1)="4",LEFT(C1411&amp;"",1)="5"),IF(OR(N(K1411)&gt;0,N(AC1411)&gt;=Rules!$B$14),"Redirect","Prune"),IF(D1411="Non-Indexable","Keep",IF(AND(W1411="Yes",X1411="Yes",Y1411="No"),"Merge",IF(OR(U1411="Yes",V1411="Yes",AND(T1411="Yes",N(L1411)&gt;=Rules!$B$6)),"Update",IF(Z1411="Yes",IF(N(AC1411)&gt;=Rules!$B$14,"Redirect","Prune"),"Keep")))))))</f>
        <v/>
      </c>
      <c r="AB1411">
        <f>IF(A1411="","",IF(LEFT(C1411&amp;"",1)="3","Already redirects ("&amp;C1411&amp;"). Update internal links to point at the final URL.",IF(OR(LEFT(C1411&amp;"",1)="4",LEFT(C1411&amp;"",1)="5"),IF(AA1411="Redirect","Returns "&amp;C1411&amp;" but still has "&amp;N(K1411)&amp;" clicks and "&amp;N(AC1411)&amp;" referring domains. 301 it to the closest live page.","Returns "&amp;C1411&amp;" with no clicks or links. Remove internal links and let it 404 or 410."),IF(D1411="Non-Indexable","Non-indexable ("&amp;E1411&amp;"). Keep if that is intentional; otherwise fix the canonical or noindex.",IF(AA1411="Merge","Overlaps with "&amp;I1411&amp;IF(N(J1411)&gt;0," (similarity "&amp;TEXT(J1411,"0.00")&amp;")","")&amp;", which gets more clicks. Merge the useful parts into it and 301 this URL.",IF(AA1411="Update",MID(IF(U1411="Yes","; Clicks down "&amp;TEXT(-P1411,"0%")&amp;" on the previous period","")&amp;IF(V1411="Yes","; Average position "&amp;TEXT(N1411,"0.0")&amp;" on "&amp;TEXT(L1411,"#,##0")&amp;" impressions (striking distance)","")&amp;IF(AND(T1411="Yes",N(L1411)&gt;=Rules!$B$6),"; Thin ("&amp;F1411&amp;" words) but has search demand",""),3,400),IF(AA1411="Prune","Low value: "&amp;N(K1411)&amp;" clicks, "&amp;N(L1411)&amp;" impressions, "&amp;N(Q1411)&amp;" sessions, no key events. Remove or noindex it and update internal links.",IF(AA1411="Redirect","Low value but "&amp;N(AC1411)&amp;" referring domains. 301 it to the closest relevant page to keep those links.",IF(AND(Z1411="No",Y1411="Yes",N(K1411)&lt;Rules!$B$5),"Low search traffic but it converts (key events: "&amp;S1411&amp;"). Keep it and link to it.",IF(W1411="Yes","Stronger than the page it overlaps ("&amp;I1411&amp;"). Keep; merge that page into this one.","Healthy: "&amp;N(K1411)&amp;" clicks"&amp;IF(ISNUMBER(N1411),", average position "&amp;TEXT(N1411,"0.0"),"")&amp;". Keep and monitor."))))))))))</f>
        <v/>
      </c>
      <c r="AE1411">
        <f>IF(A1411="","",IF(AD1411&lt;&gt;"",AD1411,AA1411))</f>
        <v/>
      </c>
    </row>
    <row r="1412">
      <c r="A1412">
        <f>IF(Crawl!A1411="","",Crawl!A1411)</f>
        <v/>
      </c>
      <c r="B1412">
        <f>IF(A1412="","",Crawl!EC1411)</f>
        <v/>
      </c>
      <c r="C1412">
        <f>IF(A1412="","",IFERROR(INDEX(Crawl!$A1411:$DZ1411,1,Rules!$H$6),""))</f>
        <v/>
      </c>
      <c r="D1412">
        <f>IF(A1412="","",IFERROR(INDEX(Crawl!$A1411:$DZ1411,1,Rules!$H$7),"")&amp;"")</f>
        <v/>
      </c>
      <c r="E1412">
        <f>IF(A1412="","",IFERROR(INDEX(Crawl!$A1411:$DZ1411,1,Rules!$H$8),"")&amp;"")</f>
        <v/>
      </c>
      <c r="F1412">
        <f>IF(A1412="","",IFERROR(INDEX(Crawl!$A1411:$DZ1411,1,Rules!$H$9),""))</f>
        <v/>
      </c>
      <c r="G1412">
        <f>IF(A1412="","",IFERROR(INDEX(Crawl!$A1411:$DZ1411,1,Rules!$H$10),""))</f>
        <v/>
      </c>
      <c r="H1412">
        <f>IF(A1412="","",IFERROR(INDEX(Crawl!$A1411:$DZ1411,1,Rules!$H$12),""))</f>
        <v/>
      </c>
      <c r="I1412">
        <f>IF(A1412="","",IF(AND(N(H1412)&gt;0,IFERROR(INDEX(Crawl!$A1411:$DZ1411,1,Rules!$H$11),"")&amp;""&lt;&gt;""),IFERROR(INDEX(Crawl!$A1411:$DZ1411,1,Rules!$H$11),"")&amp;"",IF(AND(ISNUMBER(J1412),N(J1412)&gt;=Rules!$B$12,IFERROR(INDEX(Crawl!$A1411:$DZ1411,1,Rules!$H$13),"")&amp;""&lt;&gt;""),IFERROR(INDEX(Crawl!$A1411:$DZ1411,1,Rules!$H$13),"")&amp;"","")))</f>
        <v/>
      </c>
      <c r="J1412" s="19">
        <f>IF(A1412="","",IF(IFERROR(INDEX(Crawl!$A1411:$DZ1411,1,Rules!$H$14),"")&amp;""="","",IFERROR(INDEX(Crawl!$A1411:$DZ1411,1,Rules!$H$14),"")))</f>
        <v/>
      </c>
      <c r="K1412">
        <f>IF(A1412="","",IFERROR(SUMIFS('GSC current'!$J$2:$J$2001,'GSC current'!$I$2:$I$2001,B1412),0))</f>
        <v/>
      </c>
      <c r="L1412">
        <f>IF(A1412="","",IFERROR(SUMIFS('GSC current'!$K$2:$K$2001,'GSC current'!$I$2:$I$2001,B1412),0))</f>
        <v/>
      </c>
      <c r="M1412" s="20">
        <f>IF(A1412="","",IF(N(L1412)&gt;0,K1412/L1412,""))</f>
        <v/>
      </c>
      <c r="N1412" s="21">
        <f>IF(A1412="","",IF(N(L1412)&gt;0,SUMIFS('GSC current'!$L$2:$L$2001,'GSC current'!$I$2:$I$2001,B1412)/L1412,""))</f>
        <v/>
      </c>
      <c r="O1412">
        <f>IF(A1412="","",IFERROR(SUMIFS('GSC previous'!$J$2:$J$2001,'GSC previous'!$I$2:$I$2001,B1412),0))</f>
        <v/>
      </c>
      <c r="P1412" s="22">
        <f>IF(A1412="","",IF(N(O1412)&gt;0,(K1412-O1412)/O1412,""))</f>
        <v/>
      </c>
      <c r="Q1412">
        <f>IF(A1412="","",IFERROR(SUMIFS(GA4!$P$2:$P$2001,GA4!$O$2:$O$2001,B1412),0))</f>
        <v/>
      </c>
      <c r="R1412" s="23">
        <f>IF(A1412="","",IF(N(Q1412)&gt;0,SUMIFS(GA4!$Q$2:$Q$2001,GA4!$O$2:$O$2001,B1412)/Q1412,""))</f>
        <v/>
      </c>
      <c r="S1412">
        <f>IF(A1412="","",IFERROR(SUMIFS(GA4!$R$2:$R$2001,GA4!$O$2:$O$2001,B1412),0))</f>
        <v/>
      </c>
      <c r="T1412">
        <f>IF(A1412="","",IF(AND(ISNUMBER(F1412),LEFT(C1412&amp;"",1)="2"),IF(F1412&lt;Rules!$B$9,"Yes","No"),"No"))</f>
        <v/>
      </c>
      <c r="U1412">
        <f>IF(A1412="","",IF(AND(N(O1412)&gt;=Rules!$B$8,ISNUMBER(P1412)),IF(P1412&lt;=-Rules!$B$7,"Yes","No"),"No"))</f>
        <v/>
      </c>
      <c r="V1412">
        <f>IF(A1412="","",IF(AND(N(L1412)&gt;=Rules!$B$6,ISNUMBER(N1412)),IF(AND(N1412&gt;=Rules!$B$10,N1412&lt;=Rules!$B$11),"Yes","No"),"No"))</f>
        <v/>
      </c>
      <c r="W1412">
        <f>IF(A1412="","",IF(I1412&lt;&gt;"","Yes","No"))</f>
        <v/>
      </c>
      <c r="X1412">
        <f>IF(I1412="","",IF(SUMIFS($K$3:$K$2002,$A$3:$A$2002,SUBSTITUTE(SUBSTITUTE(I1412,"?","~?"),"*","~*"))&gt;N(K1412),"Yes","No"))</f>
        <v/>
      </c>
      <c r="Y1412">
        <f>IF(A1412="","",IF(N(S1412)&gt;0,"Yes","No"))</f>
        <v/>
      </c>
      <c r="Z1412">
        <f>IF(A1412="","",IF(AND(N(K1412)&lt;Rules!$B$5,N(L1412)&lt;Rules!$B$6,N(Q1412)&lt;Rules!$B$13,Y1412="No"),"Yes","No"))</f>
        <v/>
      </c>
      <c r="AA1412">
        <f>IF(A1412="","",IF(LEFT(C1412&amp;"",1)="3","Redirect",IF(OR(LEFT(C1412&amp;"",1)="4",LEFT(C1412&amp;"",1)="5"),IF(OR(N(K1412)&gt;0,N(AC1412)&gt;=Rules!$B$14),"Redirect","Prune"),IF(D1412="Non-Indexable","Keep",IF(AND(W1412="Yes",X1412="Yes",Y1412="No"),"Merge",IF(OR(U1412="Yes",V1412="Yes",AND(T1412="Yes",N(L1412)&gt;=Rules!$B$6)),"Update",IF(Z1412="Yes",IF(N(AC1412)&gt;=Rules!$B$14,"Redirect","Prune"),"Keep")))))))</f>
        <v/>
      </c>
      <c r="AB1412">
        <f>IF(A1412="","",IF(LEFT(C1412&amp;"",1)="3","Already redirects ("&amp;C1412&amp;"). Update internal links to point at the final URL.",IF(OR(LEFT(C1412&amp;"",1)="4",LEFT(C1412&amp;"",1)="5"),IF(AA1412="Redirect","Returns "&amp;C1412&amp;" but still has "&amp;N(K1412)&amp;" clicks and "&amp;N(AC1412)&amp;" referring domains. 301 it to the closest live page.","Returns "&amp;C1412&amp;" with no clicks or links. Remove internal links and let it 404 or 410."),IF(D1412="Non-Indexable","Non-indexable ("&amp;E1412&amp;"). Keep if that is intentional; otherwise fix the canonical or noindex.",IF(AA1412="Merge","Overlaps with "&amp;I1412&amp;IF(N(J1412)&gt;0," (similarity "&amp;TEXT(J1412,"0.00")&amp;")","")&amp;", which gets more clicks. Merge the useful parts into it and 301 this URL.",IF(AA1412="Update",MID(IF(U1412="Yes","; Clicks down "&amp;TEXT(-P1412,"0%")&amp;" on the previous period","")&amp;IF(V1412="Yes","; Average position "&amp;TEXT(N1412,"0.0")&amp;" on "&amp;TEXT(L1412,"#,##0")&amp;" impressions (striking distance)","")&amp;IF(AND(T1412="Yes",N(L1412)&gt;=Rules!$B$6),"; Thin ("&amp;F1412&amp;" words) but has search demand",""),3,400),IF(AA1412="Prune","Low value: "&amp;N(K1412)&amp;" clicks, "&amp;N(L1412)&amp;" impressions, "&amp;N(Q1412)&amp;" sessions, no key events. Remove or noindex it and update internal links.",IF(AA1412="Redirect","Low value but "&amp;N(AC1412)&amp;" referring domains. 301 it to the closest relevant page to keep those links.",IF(AND(Z1412="No",Y1412="Yes",N(K1412)&lt;Rules!$B$5),"Low search traffic but it converts (key events: "&amp;S1412&amp;"). Keep it and link to it.",IF(W1412="Yes","Stronger than the page it overlaps ("&amp;I1412&amp;"). Keep; merge that page into this one.","Healthy: "&amp;N(K1412)&amp;" clicks"&amp;IF(ISNUMBER(N1412),", average position "&amp;TEXT(N1412,"0.0"),"")&amp;". Keep and monitor."))))))))))</f>
        <v/>
      </c>
      <c r="AE1412">
        <f>IF(A1412="","",IF(AD1412&lt;&gt;"",AD1412,AA1412))</f>
        <v/>
      </c>
    </row>
    <row r="1413">
      <c r="A1413">
        <f>IF(Crawl!A1412="","",Crawl!A1412)</f>
        <v/>
      </c>
      <c r="B1413">
        <f>IF(A1413="","",Crawl!EC1412)</f>
        <v/>
      </c>
      <c r="C1413">
        <f>IF(A1413="","",IFERROR(INDEX(Crawl!$A1412:$DZ1412,1,Rules!$H$6),""))</f>
        <v/>
      </c>
      <c r="D1413">
        <f>IF(A1413="","",IFERROR(INDEX(Crawl!$A1412:$DZ1412,1,Rules!$H$7),"")&amp;"")</f>
        <v/>
      </c>
      <c r="E1413">
        <f>IF(A1413="","",IFERROR(INDEX(Crawl!$A1412:$DZ1412,1,Rules!$H$8),"")&amp;"")</f>
        <v/>
      </c>
      <c r="F1413">
        <f>IF(A1413="","",IFERROR(INDEX(Crawl!$A1412:$DZ1412,1,Rules!$H$9),""))</f>
        <v/>
      </c>
      <c r="G1413">
        <f>IF(A1413="","",IFERROR(INDEX(Crawl!$A1412:$DZ1412,1,Rules!$H$10),""))</f>
        <v/>
      </c>
      <c r="H1413">
        <f>IF(A1413="","",IFERROR(INDEX(Crawl!$A1412:$DZ1412,1,Rules!$H$12),""))</f>
        <v/>
      </c>
      <c r="I1413">
        <f>IF(A1413="","",IF(AND(N(H1413)&gt;0,IFERROR(INDEX(Crawl!$A1412:$DZ1412,1,Rules!$H$11),"")&amp;""&lt;&gt;""),IFERROR(INDEX(Crawl!$A1412:$DZ1412,1,Rules!$H$11),"")&amp;"",IF(AND(ISNUMBER(J1413),N(J1413)&gt;=Rules!$B$12,IFERROR(INDEX(Crawl!$A1412:$DZ1412,1,Rules!$H$13),"")&amp;""&lt;&gt;""),IFERROR(INDEX(Crawl!$A1412:$DZ1412,1,Rules!$H$13),"")&amp;"","")))</f>
        <v/>
      </c>
      <c r="J1413" s="19">
        <f>IF(A1413="","",IF(IFERROR(INDEX(Crawl!$A1412:$DZ1412,1,Rules!$H$14),"")&amp;""="","",IFERROR(INDEX(Crawl!$A1412:$DZ1412,1,Rules!$H$14),"")))</f>
        <v/>
      </c>
      <c r="K1413">
        <f>IF(A1413="","",IFERROR(SUMIFS('GSC current'!$J$2:$J$2001,'GSC current'!$I$2:$I$2001,B1413),0))</f>
        <v/>
      </c>
      <c r="L1413">
        <f>IF(A1413="","",IFERROR(SUMIFS('GSC current'!$K$2:$K$2001,'GSC current'!$I$2:$I$2001,B1413),0))</f>
        <v/>
      </c>
      <c r="M1413" s="20">
        <f>IF(A1413="","",IF(N(L1413)&gt;0,K1413/L1413,""))</f>
        <v/>
      </c>
      <c r="N1413" s="21">
        <f>IF(A1413="","",IF(N(L1413)&gt;0,SUMIFS('GSC current'!$L$2:$L$2001,'GSC current'!$I$2:$I$2001,B1413)/L1413,""))</f>
        <v/>
      </c>
      <c r="O1413">
        <f>IF(A1413="","",IFERROR(SUMIFS('GSC previous'!$J$2:$J$2001,'GSC previous'!$I$2:$I$2001,B1413),0))</f>
        <v/>
      </c>
      <c r="P1413" s="22">
        <f>IF(A1413="","",IF(N(O1413)&gt;0,(K1413-O1413)/O1413,""))</f>
        <v/>
      </c>
      <c r="Q1413">
        <f>IF(A1413="","",IFERROR(SUMIFS(GA4!$P$2:$P$2001,GA4!$O$2:$O$2001,B1413),0))</f>
        <v/>
      </c>
      <c r="R1413" s="23">
        <f>IF(A1413="","",IF(N(Q1413)&gt;0,SUMIFS(GA4!$Q$2:$Q$2001,GA4!$O$2:$O$2001,B1413)/Q1413,""))</f>
        <v/>
      </c>
      <c r="S1413">
        <f>IF(A1413="","",IFERROR(SUMIFS(GA4!$R$2:$R$2001,GA4!$O$2:$O$2001,B1413),0))</f>
        <v/>
      </c>
      <c r="T1413">
        <f>IF(A1413="","",IF(AND(ISNUMBER(F1413),LEFT(C1413&amp;"",1)="2"),IF(F1413&lt;Rules!$B$9,"Yes","No"),"No"))</f>
        <v/>
      </c>
      <c r="U1413">
        <f>IF(A1413="","",IF(AND(N(O1413)&gt;=Rules!$B$8,ISNUMBER(P1413)),IF(P1413&lt;=-Rules!$B$7,"Yes","No"),"No"))</f>
        <v/>
      </c>
      <c r="V1413">
        <f>IF(A1413="","",IF(AND(N(L1413)&gt;=Rules!$B$6,ISNUMBER(N1413)),IF(AND(N1413&gt;=Rules!$B$10,N1413&lt;=Rules!$B$11),"Yes","No"),"No"))</f>
        <v/>
      </c>
      <c r="W1413">
        <f>IF(A1413="","",IF(I1413&lt;&gt;"","Yes","No"))</f>
        <v/>
      </c>
      <c r="X1413">
        <f>IF(I1413="","",IF(SUMIFS($K$3:$K$2002,$A$3:$A$2002,SUBSTITUTE(SUBSTITUTE(I1413,"?","~?"),"*","~*"))&gt;N(K1413),"Yes","No"))</f>
        <v/>
      </c>
      <c r="Y1413">
        <f>IF(A1413="","",IF(N(S1413)&gt;0,"Yes","No"))</f>
        <v/>
      </c>
      <c r="Z1413">
        <f>IF(A1413="","",IF(AND(N(K1413)&lt;Rules!$B$5,N(L1413)&lt;Rules!$B$6,N(Q1413)&lt;Rules!$B$13,Y1413="No"),"Yes","No"))</f>
        <v/>
      </c>
      <c r="AA1413">
        <f>IF(A1413="","",IF(LEFT(C1413&amp;"",1)="3","Redirect",IF(OR(LEFT(C1413&amp;"",1)="4",LEFT(C1413&amp;"",1)="5"),IF(OR(N(K1413)&gt;0,N(AC1413)&gt;=Rules!$B$14),"Redirect","Prune"),IF(D1413="Non-Indexable","Keep",IF(AND(W1413="Yes",X1413="Yes",Y1413="No"),"Merge",IF(OR(U1413="Yes",V1413="Yes",AND(T1413="Yes",N(L1413)&gt;=Rules!$B$6)),"Update",IF(Z1413="Yes",IF(N(AC1413)&gt;=Rules!$B$14,"Redirect","Prune"),"Keep")))))))</f>
        <v/>
      </c>
      <c r="AB1413">
        <f>IF(A1413="","",IF(LEFT(C1413&amp;"",1)="3","Already redirects ("&amp;C1413&amp;"). Update internal links to point at the final URL.",IF(OR(LEFT(C1413&amp;"",1)="4",LEFT(C1413&amp;"",1)="5"),IF(AA1413="Redirect","Returns "&amp;C1413&amp;" but still has "&amp;N(K1413)&amp;" clicks and "&amp;N(AC1413)&amp;" referring domains. 301 it to the closest live page.","Returns "&amp;C1413&amp;" with no clicks or links. Remove internal links and let it 404 or 410."),IF(D1413="Non-Indexable","Non-indexable ("&amp;E1413&amp;"). Keep if that is intentional; otherwise fix the canonical or noindex.",IF(AA1413="Merge","Overlaps with "&amp;I1413&amp;IF(N(J1413)&gt;0," (similarity "&amp;TEXT(J1413,"0.00")&amp;")","")&amp;", which gets more clicks. Merge the useful parts into it and 301 this URL.",IF(AA1413="Update",MID(IF(U1413="Yes","; Clicks down "&amp;TEXT(-P1413,"0%")&amp;" on the previous period","")&amp;IF(V1413="Yes","; Average position "&amp;TEXT(N1413,"0.0")&amp;" on "&amp;TEXT(L1413,"#,##0")&amp;" impressions (striking distance)","")&amp;IF(AND(T1413="Yes",N(L1413)&gt;=Rules!$B$6),"; Thin ("&amp;F1413&amp;" words) but has search demand",""),3,400),IF(AA1413="Prune","Low value: "&amp;N(K1413)&amp;" clicks, "&amp;N(L1413)&amp;" impressions, "&amp;N(Q1413)&amp;" sessions, no key events. Remove or noindex it and update internal links.",IF(AA1413="Redirect","Low value but "&amp;N(AC1413)&amp;" referring domains. 301 it to the closest relevant page to keep those links.",IF(AND(Z1413="No",Y1413="Yes",N(K1413)&lt;Rules!$B$5),"Low search traffic but it converts (key events: "&amp;S1413&amp;"). Keep it and link to it.",IF(W1413="Yes","Stronger than the page it overlaps ("&amp;I1413&amp;"). Keep; merge that page into this one.","Healthy: "&amp;N(K1413)&amp;" clicks"&amp;IF(ISNUMBER(N1413),", average position "&amp;TEXT(N1413,"0.0"),"")&amp;". Keep and monitor."))))))))))</f>
        <v/>
      </c>
      <c r="AE1413">
        <f>IF(A1413="","",IF(AD1413&lt;&gt;"",AD1413,AA1413))</f>
        <v/>
      </c>
    </row>
    <row r="1414">
      <c r="A1414">
        <f>IF(Crawl!A1413="","",Crawl!A1413)</f>
        <v/>
      </c>
      <c r="B1414">
        <f>IF(A1414="","",Crawl!EC1413)</f>
        <v/>
      </c>
      <c r="C1414">
        <f>IF(A1414="","",IFERROR(INDEX(Crawl!$A1413:$DZ1413,1,Rules!$H$6),""))</f>
        <v/>
      </c>
      <c r="D1414">
        <f>IF(A1414="","",IFERROR(INDEX(Crawl!$A1413:$DZ1413,1,Rules!$H$7),"")&amp;"")</f>
        <v/>
      </c>
      <c r="E1414">
        <f>IF(A1414="","",IFERROR(INDEX(Crawl!$A1413:$DZ1413,1,Rules!$H$8),"")&amp;"")</f>
        <v/>
      </c>
      <c r="F1414">
        <f>IF(A1414="","",IFERROR(INDEX(Crawl!$A1413:$DZ1413,1,Rules!$H$9),""))</f>
        <v/>
      </c>
      <c r="G1414">
        <f>IF(A1414="","",IFERROR(INDEX(Crawl!$A1413:$DZ1413,1,Rules!$H$10),""))</f>
        <v/>
      </c>
      <c r="H1414">
        <f>IF(A1414="","",IFERROR(INDEX(Crawl!$A1413:$DZ1413,1,Rules!$H$12),""))</f>
        <v/>
      </c>
      <c r="I1414">
        <f>IF(A1414="","",IF(AND(N(H1414)&gt;0,IFERROR(INDEX(Crawl!$A1413:$DZ1413,1,Rules!$H$11),"")&amp;""&lt;&gt;""),IFERROR(INDEX(Crawl!$A1413:$DZ1413,1,Rules!$H$11),"")&amp;"",IF(AND(ISNUMBER(J1414),N(J1414)&gt;=Rules!$B$12,IFERROR(INDEX(Crawl!$A1413:$DZ1413,1,Rules!$H$13),"")&amp;""&lt;&gt;""),IFERROR(INDEX(Crawl!$A1413:$DZ1413,1,Rules!$H$13),"")&amp;"","")))</f>
        <v/>
      </c>
      <c r="J1414" s="19">
        <f>IF(A1414="","",IF(IFERROR(INDEX(Crawl!$A1413:$DZ1413,1,Rules!$H$14),"")&amp;""="","",IFERROR(INDEX(Crawl!$A1413:$DZ1413,1,Rules!$H$14),"")))</f>
        <v/>
      </c>
      <c r="K1414">
        <f>IF(A1414="","",IFERROR(SUMIFS('GSC current'!$J$2:$J$2001,'GSC current'!$I$2:$I$2001,B1414),0))</f>
        <v/>
      </c>
      <c r="L1414">
        <f>IF(A1414="","",IFERROR(SUMIFS('GSC current'!$K$2:$K$2001,'GSC current'!$I$2:$I$2001,B1414),0))</f>
        <v/>
      </c>
      <c r="M1414" s="20">
        <f>IF(A1414="","",IF(N(L1414)&gt;0,K1414/L1414,""))</f>
        <v/>
      </c>
      <c r="N1414" s="21">
        <f>IF(A1414="","",IF(N(L1414)&gt;0,SUMIFS('GSC current'!$L$2:$L$2001,'GSC current'!$I$2:$I$2001,B1414)/L1414,""))</f>
        <v/>
      </c>
      <c r="O1414">
        <f>IF(A1414="","",IFERROR(SUMIFS('GSC previous'!$J$2:$J$2001,'GSC previous'!$I$2:$I$2001,B1414),0))</f>
        <v/>
      </c>
      <c r="P1414" s="22">
        <f>IF(A1414="","",IF(N(O1414)&gt;0,(K1414-O1414)/O1414,""))</f>
        <v/>
      </c>
      <c r="Q1414">
        <f>IF(A1414="","",IFERROR(SUMIFS(GA4!$P$2:$P$2001,GA4!$O$2:$O$2001,B1414),0))</f>
        <v/>
      </c>
      <c r="R1414" s="23">
        <f>IF(A1414="","",IF(N(Q1414)&gt;0,SUMIFS(GA4!$Q$2:$Q$2001,GA4!$O$2:$O$2001,B1414)/Q1414,""))</f>
        <v/>
      </c>
      <c r="S1414">
        <f>IF(A1414="","",IFERROR(SUMIFS(GA4!$R$2:$R$2001,GA4!$O$2:$O$2001,B1414),0))</f>
        <v/>
      </c>
      <c r="T1414">
        <f>IF(A1414="","",IF(AND(ISNUMBER(F1414),LEFT(C1414&amp;"",1)="2"),IF(F1414&lt;Rules!$B$9,"Yes","No"),"No"))</f>
        <v/>
      </c>
      <c r="U1414">
        <f>IF(A1414="","",IF(AND(N(O1414)&gt;=Rules!$B$8,ISNUMBER(P1414)),IF(P1414&lt;=-Rules!$B$7,"Yes","No"),"No"))</f>
        <v/>
      </c>
      <c r="V1414">
        <f>IF(A1414="","",IF(AND(N(L1414)&gt;=Rules!$B$6,ISNUMBER(N1414)),IF(AND(N1414&gt;=Rules!$B$10,N1414&lt;=Rules!$B$11),"Yes","No"),"No"))</f>
        <v/>
      </c>
      <c r="W1414">
        <f>IF(A1414="","",IF(I1414&lt;&gt;"","Yes","No"))</f>
        <v/>
      </c>
      <c r="X1414">
        <f>IF(I1414="","",IF(SUMIFS($K$3:$K$2002,$A$3:$A$2002,SUBSTITUTE(SUBSTITUTE(I1414,"?","~?"),"*","~*"))&gt;N(K1414),"Yes","No"))</f>
        <v/>
      </c>
      <c r="Y1414">
        <f>IF(A1414="","",IF(N(S1414)&gt;0,"Yes","No"))</f>
        <v/>
      </c>
      <c r="Z1414">
        <f>IF(A1414="","",IF(AND(N(K1414)&lt;Rules!$B$5,N(L1414)&lt;Rules!$B$6,N(Q1414)&lt;Rules!$B$13,Y1414="No"),"Yes","No"))</f>
        <v/>
      </c>
      <c r="AA1414">
        <f>IF(A1414="","",IF(LEFT(C1414&amp;"",1)="3","Redirect",IF(OR(LEFT(C1414&amp;"",1)="4",LEFT(C1414&amp;"",1)="5"),IF(OR(N(K1414)&gt;0,N(AC1414)&gt;=Rules!$B$14),"Redirect","Prune"),IF(D1414="Non-Indexable","Keep",IF(AND(W1414="Yes",X1414="Yes",Y1414="No"),"Merge",IF(OR(U1414="Yes",V1414="Yes",AND(T1414="Yes",N(L1414)&gt;=Rules!$B$6)),"Update",IF(Z1414="Yes",IF(N(AC1414)&gt;=Rules!$B$14,"Redirect","Prune"),"Keep")))))))</f>
        <v/>
      </c>
      <c r="AB1414">
        <f>IF(A1414="","",IF(LEFT(C1414&amp;"",1)="3","Already redirects ("&amp;C1414&amp;"). Update internal links to point at the final URL.",IF(OR(LEFT(C1414&amp;"",1)="4",LEFT(C1414&amp;"",1)="5"),IF(AA1414="Redirect","Returns "&amp;C1414&amp;" but still has "&amp;N(K1414)&amp;" clicks and "&amp;N(AC1414)&amp;" referring domains. 301 it to the closest live page.","Returns "&amp;C1414&amp;" with no clicks or links. Remove internal links and let it 404 or 410."),IF(D1414="Non-Indexable","Non-indexable ("&amp;E1414&amp;"). Keep if that is intentional; otherwise fix the canonical or noindex.",IF(AA1414="Merge","Overlaps with "&amp;I1414&amp;IF(N(J1414)&gt;0," (similarity "&amp;TEXT(J1414,"0.00")&amp;")","")&amp;", which gets more clicks. Merge the useful parts into it and 301 this URL.",IF(AA1414="Update",MID(IF(U1414="Yes","; Clicks down "&amp;TEXT(-P1414,"0%")&amp;" on the previous period","")&amp;IF(V1414="Yes","; Average position "&amp;TEXT(N1414,"0.0")&amp;" on "&amp;TEXT(L1414,"#,##0")&amp;" impressions (striking distance)","")&amp;IF(AND(T1414="Yes",N(L1414)&gt;=Rules!$B$6),"; Thin ("&amp;F1414&amp;" words) but has search demand",""),3,400),IF(AA1414="Prune","Low value: "&amp;N(K1414)&amp;" clicks, "&amp;N(L1414)&amp;" impressions, "&amp;N(Q1414)&amp;" sessions, no key events. Remove or noindex it and update internal links.",IF(AA1414="Redirect","Low value but "&amp;N(AC1414)&amp;" referring domains. 301 it to the closest relevant page to keep those links.",IF(AND(Z1414="No",Y1414="Yes",N(K1414)&lt;Rules!$B$5),"Low search traffic but it converts (key events: "&amp;S1414&amp;"). Keep it and link to it.",IF(W1414="Yes","Stronger than the page it overlaps ("&amp;I1414&amp;"). Keep; merge that page into this one.","Healthy: "&amp;N(K1414)&amp;" clicks"&amp;IF(ISNUMBER(N1414),", average position "&amp;TEXT(N1414,"0.0"),"")&amp;". Keep and monitor."))))))))))</f>
        <v/>
      </c>
      <c r="AE1414">
        <f>IF(A1414="","",IF(AD1414&lt;&gt;"",AD1414,AA1414))</f>
        <v/>
      </c>
    </row>
    <row r="1415">
      <c r="A1415">
        <f>IF(Crawl!A1414="","",Crawl!A1414)</f>
        <v/>
      </c>
      <c r="B1415">
        <f>IF(A1415="","",Crawl!EC1414)</f>
        <v/>
      </c>
      <c r="C1415">
        <f>IF(A1415="","",IFERROR(INDEX(Crawl!$A1414:$DZ1414,1,Rules!$H$6),""))</f>
        <v/>
      </c>
      <c r="D1415">
        <f>IF(A1415="","",IFERROR(INDEX(Crawl!$A1414:$DZ1414,1,Rules!$H$7),"")&amp;"")</f>
        <v/>
      </c>
      <c r="E1415">
        <f>IF(A1415="","",IFERROR(INDEX(Crawl!$A1414:$DZ1414,1,Rules!$H$8),"")&amp;"")</f>
        <v/>
      </c>
      <c r="F1415">
        <f>IF(A1415="","",IFERROR(INDEX(Crawl!$A1414:$DZ1414,1,Rules!$H$9),""))</f>
        <v/>
      </c>
      <c r="G1415">
        <f>IF(A1415="","",IFERROR(INDEX(Crawl!$A1414:$DZ1414,1,Rules!$H$10),""))</f>
        <v/>
      </c>
      <c r="H1415">
        <f>IF(A1415="","",IFERROR(INDEX(Crawl!$A1414:$DZ1414,1,Rules!$H$12),""))</f>
        <v/>
      </c>
      <c r="I1415">
        <f>IF(A1415="","",IF(AND(N(H1415)&gt;0,IFERROR(INDEX(Crawl!$A1414:$DZ1414,1,Rules!$H$11),"")&amp;""&lt;&gt;""),IFERROR(INDEX(Crawl!$A1414:$DZ1414,1,Rules!$H$11),"")&amp;"",IF(AND(ISNUMBER(J1415),N(J1415)&gt;=Rules!$B$12,IFERROR(INDEX(Crawl!$A1414:$DZ1414,1,Rules!$H$13),"")&amp;""&lt;&gt;""),IFERROR(INDEX(Crawl!$A1414:$DZ1414,1,Rules!$H$13),"")&amp;"","")))</f>
        <v/>
      </c>
      <c r="J1415" s="19">
        <f>IF(A1415="","",IF(IFERROR(INDEX(Crawl!$A1414:$DZ1414,1,Rules!$H$14),"")&amp;""="","",IFERROR(INDEX(Crawl!$A1414:$DZ1414,1,Rules!$H$14),"")))</f>
        <v/>
      </c>
      <c r="K1415">
        <f>IF(A1415="","",IFERROR(SUMIFS('GSC current'!$J$2:$J$2001,'GSC current'!$I$2:$I$2001,B1415),0))</f>
        <v/>
      </c>
      <c r="L1415">
        <f>IF(A1415="","",IFERROR(SUMIFS('GSC current'!$K$2:$K$2001,'GSC current'!$I$2:$I$2001,B1415),0))</f>
        <v/>
      </c>
      <c r="M1415" s="20">
        <f>IF(A1415="","",IF(N(L1415)&gt;0,K1415/L1415,""))</f>
        <v/>
      </c>
      <c r="N1415" s="21">
        <f>IF(A1415="","",IF(N(L1415)&gt;0,SUMIFS('GSC current'!$L$2:$L$2001,'GSC current'!$I$2:$I$2001,B1415)/L1415,""))</f>
        <v/>
      </c>
      <c r="O1415">
        <f>IF(A1415="","",IFERROR(SUMIFS('GSC previous'!$J$2:$J$2001,'GSC previous'!$I$2:$I$2001,B1415),0))</f>
        <v/>
      </c>
      <c r="P1415" s="22">
        <f>IF(A1415="","",IF(N(O1415)&gt;0,(K1415-O1415)/O1415,""))</f>
        <v/>
      </c>
      <c r="Q1415">
        <f>IF(A1415="","",IFERROR(SUMIFS(GA4!$P$2:$P$2001,GA4!$O$2:$O$2001,B1415),0))</f>
        <v/>
      </c>
      <c r="R1415" s="23">
        <f>IF(A1415="","",IF(N(Q1415)&gt;0,SUMIFS(GA4!$Q$2:$Q$2001,GA4!$O$2:$O$2001,B1415)/Q1415,""))</f>
        <v/>
      </c>
      <c r="S1415">
        <f>IF(A1415="","",IFERROR(SUMIFS(GA4!$R$2:$R$2001,GA4!$O$2:$O$2001,B1415),0))</f>
        <v/>
      </c>
      <c r="T1415">
        <f>IF(A1415="","",IF(AND(ISNUMBER(F1415),LEFT(C1415&amp;"",1)="2"),IF(F1415&lt;Rules!$B$9,"Yes","No"),"No"))</f>
        <v/>
      </c>
      <c r="U1415">
        <f>IF(A1415="","",IF(AND(N(O1415)&gt;=Rules!$B$8,ISNUMBER(P1415)),IF(P1415&lt;=-Rules!$B$7,"Yes","No"),"No"))</f>
        <v/>
      </c>
      <c r="V1415">
        <f>IF(A1415="","",IF(AND(N(L1415)&gt;=Rules!$B$6,ISNUMBER(N1415)),IF(AND(N1415&gt;=Rules!$B$10,N1415&lt;=Rules!$B$11),"Yes","No"),"No"))</f>
        <v/>
      </c>
      <c r="W1415">
        <f>IF(A1415="","",IF(I1415&lt;&gt;"","Yes","No"))</f>
        <v/>
      </c>
      <c r="X1415">
        <f>IF(I1415="","",IF(SUMIFS($K$3:$K$2002,$A$3:$A$2002,SUBSTITUTE(SUBSTITUTE(I1415,"?","~?"),"*","~*"))&gt;N(K1415),"Yes","No"))</f>
        <v/>
      </c>
      <c r="Y1415">
        <f>IF(A1415="","",IF(N(S1415)&gt;0,"Yes","No"))</f>
        <v/>
      </c>
      <c r="Z1415">
        <f>IF(A1415="","",IF(AND(N(K1415)&lt;Rules!$B$5,N(L1415)&lt;Rules!$B$6,N(Q1415)&lt;Rules!$B$13,Y1415="No"),"Yes","No"))</f>
        <v/>
      </c>
      <c r="AA1415">
        <f>IF(A1415="","",IF(LEFT(C1415&amp;"",1)="3","Redirect",IF(OR(LEFT(C1415&amp;"",1)="4",LEFT(C1415&amp;"",1)="5"),IF(OR(N(K1415)&gt;0,N(AC1415)&gt;=Rules!$B$14),"Redirect","Prune"),IF(D1415="Non-Indexable","Keep",IF(AND(W1415="Yes",X1415="Yes",Y1415="No"),"Merge",IF(OR(U1415="Yes",V1415="Yes",AND(T1415="Yes",N(L1415)&gt;=Rules!$B$6)),"Update",IF(Z1415="Yes",IF(N(AC1415)&gt;=Rules!$B$14,"Redirect","Prune"),"Keep")))))))</f>
        <v/>
      </c>
      <c r="AB1415">
        <f>IF(A1415="","",IF(LEFT(C1415&amp;"",1)="3","Already redirects ("&amp;C1415&amp;"). Update internal links to point at the final URL.",IF(OR(LEFT(C1415&amp;"",1)="4",LEFT(C1415&amp;"",1)="5"),IF(AA1415="Redirect","Returns "&amp;C1415&amp;" but still has "&amp;N(K1415)&amp;" clicks and "&amp;N(AC1415)&amp;" referring domains. 301 it to the closest live page.","Returns "&amp;C1415&amp;" with no clicks or links. Remove internal links and let it 404 or 410."),IF(D1415="Non-Indexable","Non-indexable ("&amp;E1415&amp;"). Keep if that is intentional; otherwise fix the canonical or noindex.",IF(AA1415="Merge","Overlaps with "&amp;I1415&amp;IF(N(J1415)&gt;0," (similarity "&amp;TEXT(J1415,"0.00")&amp;")","")&amp;", which gets more clicks. Merge the useful parts into it and 301 this URL.",IF(AA1415="Update",MID(IF(U1415="Yes","; Clicks down "&amp;TEXT(-P1415,"0%")&amp;" on the previous period","")&amp;IF(V1415="Yes","; Average position "&amp;TEXT(N1415,"0.0")&amp;" on "&amp;TEXT(L1415,"#,##0")&amp;" impressions (striking distance)","")&amp;IF(AND(T1415="Yes",N(L1415)&gt;=Rules!$B$6),"; Thin ("&amp;F1415&amp;" words) but has search demand",""),3,400),IF(AA1415="Prune","Low value: "&amp;N(K1415)&amp;" clicks, "&amp;N(L1415)&amp;" impressions, "&amp;N(Q1415)&amp;" sessions, no key events. Remove or noindex it and update internal links.",IF(AA1415="Redirect","Low value but "&amp;N(AC1415)&amp;" referring domains. 301 it to the closest relevant page to keep those links.",IF(AND(Z1415="No",Y1415="Yes",N(K1415)&lt;Rules!$B$5),"Low search traffic but it converts (key events: "&amp;S1415&amp;"). Keep it and link to it.",IF(W1415="Yes","Stronger than the page it overlaps ("&amp;I1415&amp;"). Keep; merge that page into this one.","Healthy: "&amp;N(K1415)&amp;" clicks"&amp;IF(ISNUMBER(N1415),", average position "&amp;TEXT(N1415,"0.0"),"")&amp;". Keep and monitor."))))))))))</f>
        <v/>
      </c>
      <c r="AE1415">
        <f>IF(A1415="","",IF(AD1415&lt;&gt;"",AD1415,AA1415))</f>
        <v/>
      </c>
    </row>
    <row r="1416">
      <c r="A1416">
        <f>IF(Crawl!A1415="","",Crawl!A1415)</f>
        <v/>
      </c>
      <c r="B1416">
        <f>IF(A1416="","",Crawl!EC1415)</f>
        <v/>
      </c>
      <c r="C1416">
        <f>IF(A1416="","",IFERROR(INDEX(Crawl!$A1415:$DZ1415,1,Rules!$H$6),""))</f>
        <v/>
      </c>
      <c r="D1416">
        <f>IF(A1416="","",IFERROR(INDEX(Crawl!$A1415:$DZ1415,1,Rules!$H$7),"")&amp;"")</f>
        <v/>
      </c>
      <c r="E1416">
        <f>IF(A1416="","",IFERROR(INDEX(Crawl!$A1415:$DZ1415,1,Rules!$H$8),"")&amp;"")</f>
        <v/>
      </c>
      <c r="F1416">
        <f>IF(A1416="","",IFERROR(INDEX(Crawl!$A1415:$DZ1415,1,Rules!$H$9),""))</f>
        <v/>
      </c>
      <c r="G1416">
        <f>IF(A1416="","",IFERROR(INDEX(Crawl!$A1415:$DZ1415,1,Rules!$H$10),""))</f>
        <v/>
      </c>
      <c r="H1416">
        <f>IF(A1416="","",IFERROR(INDEX(Crawl!$A1415:$DZ1415,1,Rules!$H$12),""))</f>
        <v/>
      </c>
      <c r="I1416">
        <f>IF(A1416="","",IF(AND(N(H1416)&gt;0,IFERROR(INDEX(Crawl!$A1415:$DZ1415,1,Rules!$H$11),"")&amp;""&lt;&gt;""),IFERROR(INDEX(Crawl!$A1415:$DZ1415,1,Rules!$H$11),"")&amp;"",IF(AND(ISNUMBER(J1416),N(J1416)&gt;=Rules!$B$12,IFERROR(INDEX(Crawl!$A1415:$DZ1415,1,Rules!$H$13),"")&amp;""&lt;&gt;""),IFERROR(INDEX(Crawl!$A1415:$DZ1415,1,Rules!$H$13),"")&amp;"","")))</f>
        <v/>
      </c>
      <c r="J1416" s="19">
        <f>IF(A1416="","",IF(IFERROR(INDEX(Crawl!$A1415:$DZ1415,1,Rules!$H$14),"")&amp;""="","",IFERROR(INDEX(Crawl!$A1415:$DZ1415,1,Rules!$H$14),"")))</f>
        <v/>
      </c>
      <c r="K1416">
        <f>IF(A1416="","",IFERROR(SUMIFS('GSC current'!$J$2:$J$2001,'GSC current'!$I$2:$I$2001,B1416),0))</f>
        <v/>
      </c>
      <c r="L1416">
        <f>IF(A1416="","",IFERROR(SUMIFS('GSC current'!$K$2:$K$2001,'GSC current'!$I$2:$I$2001,B1416),0))</f>
        <v/>
      </c>
      <c r="M1416" s="20">
        <f>IF(A1416="","",IF(N(L1416)&gt;0,K1416/L1416,""))</f>
        <v/>
      </c>
      <c r="N1416" s="21">
        <f>IF(A1416="","",IF(N(L1416)&gt;0,SUMIFS('GSC current'!$L$2:$L$2001,'GSC current'!$I$2:$I$2001,B1416)/L1416,""))</f>
        <v/>
      </c>
      <c r="O1416">
        <f>IF(A1416="","",IFERROR(SUMIFS('GSC previous'!$J$2:$J$2001,'GSC previous'!$I$2:$I$2001,B1416),0))</f>
        <v/>
      </c>
      <c r="P1416" s="22">
        <f>IF(A1416="","",IF(N(O1416)&gt;0,(K1416-O1416)/O1416,""))</f>
        <v/>
      </c>
      <c r="Q1416">
        <f>IF(A1416="","",IFERROR(SUMIFS(GA4!$P$2:$P$2001,GA4!$O$2:$O$2001,B1416),0))</f>
        <v/>
      </c>
      <c r="R1416" s="23">
        <f>IF(A1416="","",IF(N(Q1416)&gt;0,SUMIFS(GA4!$Q$2:$Q$2001,GA4!$O$2:$O$2001,B1416)/Q1416,""))</f>
        <v/>
      </c>
      <c r="S1416">
        <f>IF(A1416="","",IFERROR(SUMIFS(GA4!$R$2:$R$2001,GA4!$O$2:$O$2001,B1416),0))</f>
        <v/>
      </c>
      <c r="T1416">
        <f>IF(A1416="","",IF(AND(ISNUMBER(F1416),LEFT(C1416&amp;"",1)="2"),IF(F1416&lt;Rules!$B$9,"Yes","No"),"No"))</f>
        <v/>
      </c>
      <c r="U1416">
        <f>IF(A1416="","",IF(AND(N(O1416)&gt;=Rules!$B$8,ISNUMBER(P1416)),IF(P1416&lt;=-Rules!$B$7,"Yes","No"),"No"))</f>
        <v/>
      </c>
      <c r="V1416">
        <f>IF(A1416="","",IF(AND(N(L1416)&gt;=Rules!$B$6,ISNUMBER(N1416)),IF(AND(N1416&gt;=Rules!$B$10,N1416&lt;=Rules!$B$11),"Yes","No"),"No"))</f>
        <v/>
      </c>
      <c r="W1416">
        <f>IF(A1416="","",IF(I1416&lt;&gt;"","Yes","No"))</f>
        <v/>
      </c>
      <c r="X1416">
        <f>IF(I1416="","",IF(SUMIFS($K$3:$K$2002,$A$3:$A$2002,SUBSTITUTE(SUBSTITUTE(I1416,"?","~?"),"*","~*"))&gt;N(K1416),"Yes","No"))</f>
        <v/>
      </c>
      <c r="Y1416">
        <f>IF(A1416="","",IF(N(S1416)&gt;0,"Yes","No"))</f>
        <v/>
      </c>
      <c r="Z1416">
        <f>IF(A1416="","",IF(AND(N(K1416)&lt;Rules!$B$5,N(L1416)&lt;Rules!$B$6,N(Q1416)&lt;Rules!$B$13,Y1416="No"),"Yes","No"))</f>
        <v/>
      </c>
      <c r="AA1416">
        <f>IF(A1416="","",IF(LEFT(C1416&amp;"",1)="3","Redirect",IF(OR(LEFT(C1416&amp;"",1)="4",LEFT(C1416&amp;"",1)="5"),IF(OR(N(K1416)&gt;0,N(AC1416)&gt;=Rules!$B$14),"Redirect","Prune"),IF(D1416="Non-Indexable","Keep",IF(AND(W1416="Yes",X1416="Yes",Y1416="No"),"Merge",IF(OR(U1416="Yes",V1416="Yes",AND(T1416="Yes",N(L1416)&gt;=Rules!$B$6)),"Update",IF(Z1416="Yes",IF(N(AC1416)&gt;=Rules!$B$14,"Redirect","Prune"),"Keep")))))))</f>
        <v/>
      </c>
      <c r="AB1416">
        <f>IF(A1416="","",IF(LEFT(C1416&amp;"",1)="3","Already redirects ("&amp;C1416&amp;"). Update internal links to point at the final URL.",IF(OR(LEFT(C1416&amp;"",1)="4",LEFT(C1416&amp;"",1)="5"),IF(AA1416="Redirect","Returns "&amp;C1416&amp;" but still has "&amp;N(K1416)&amp;" clicks and "&amp;N(AC1416)&amp;" referring domains. 301 it to the closest live page.","Returns "&amp;C1416&amp;" with no clicks or links. Remove internal links and let it 404 or 410."),IF(D1416="Non-Indexable","Non-indexable ("&amp;E1416&amp;"). Keep if that is intentional; otherwise fix the canonical or noindex.",IF(AA1416="Merge","Overlaps with "&amp;I1416&amp;IF(N(J1416)&gt;0," (similarity "&amp;TEXT(J1416,"0.00")&amp;")","")&amp;", which gets more clicks. Merge the useful parts into it and 301 this URL.",IF(AA1416="Update",MID(IF(U1416="Yes","; Clicks down "&amp;TEXT(-P1416,"0%")&amp;" on the previous period","")&amp;IF(V1416="Yes","; Average position "&amp;TEXT(N1416,"0.0")&amp;" on "&amp;TEXT(L1416,"#,##0")&amp;" impressions (striking distance)","")&amp;IF(AND(T1416="Yes",N(L1416)&gt;=Rules!$B$6),"; Thin ("&amp;F1416&amp;" words) but has search demand",""),3,400),IF(AA1416="Prune","Low value: "&amp;N(K1416)&amp;" clicks, "&amp;N(L1416)&amp;" impressions, "&amp;N(Q1416)&amp;" sessions, no key events. Remove or noindex it and update internal links.",IF(AA1416="Redirect","Low value but "&amp;N(AC1416)&amp;" referring domains. 301 it to the closest relevant page to keep those links.",IF(AND(Z1416="No",Y1416="Yes",N(K1416)&lt;Rules!$B$5),"Low search traffic but it converts (key events: "&amp;S1416&amp;"). Keep it and link to it.",IF(W1416="Yes","Stronger than the page it overlaps ("&amp;I1416&amp;"). Keep; merge that page into this one.","Healthy: "&amp;N(K1416)&amp;" clicks"&amp;IF(ISNUMBER(N1416),", average position "&amp;TEXT(N1416,"0.0"),"")&amp;". Keep and monitor."))))))))))</f>
        <v/>
      </c>
      <c r="AE1416">
        <f>IF(A1416="","",IF(AD1416&lt;&gt;"",AD1416,AA1416))</f>
        <v/>
      </c>
    </row>
    <row r="1417">
      <c r="A1417">
        <f>IF(Crawl!A1416="","",Crawl!A1416)</f>
        <v/>
      </c>
      <c r="B1417">
        <f>IF(A1417="","",Crawl!EC1416)</f>
        <v/>
      </c>
      <c r="C1417">
        <f>IF(A1417="","",IFERROR(INDEX(Crawl!$A1416:$DZ1416,1,Rules!$H$6),""))</f>
        <v/>
      </c>
      <c r="D1417">
        <f>IF(A1417="","",IFERROR(INDEX(Crawl!$A1416:$DZ1416,1,Rules!$H$7),"")&amp;"")</f>
        <v/>
      </c>
      <c r="E1417">
        <f>IF(A1417="","",IFERROR(INDEX(Crawl!$A1416:$DZ1416,1,Rules!$H$8),"")&amp;"")</f>
        <v/>
      </c>
      <c r="F1417">
        <f>IF(A1417="","",IFERROR(INDEX(Crawl!$A1416:$DZ1416,1,Rules!$H$9),""))</f>
        <v/>
      </c>
      <c r="G1417">
        <f>IF(A1417="","",IFERROR(INDEX(Crawl!$A1416:$DZ1416,1,Rules!$H$10),""))</f>
        <v/>
      </c>
      <c r="H1417">
        <f>IF(A1417="","",IFERROR(INDEX(Crawl!$A1416:$DZ1416,1,Rules!$H$12),""))</f>
        <v/>
      </c>
      <c r="I1417">
        <f>IF(A1417="","",IF(AND(N(H1417)&gt;0,IFERROR(INDEX(Crawl!$A1416:$DZ1416,1,Rules!$H$11),"")&amp;""&lt;&gt;""),IFERROR(INDEX(Crawl!$A1416:$DZ1416,1,Rules!$H$11),"")&amp;"",IF(AND(ISNUMBER(J1417),N(J1417)&gt;=Rules!$B$12,IFERROR(INDEX(Crawl!$A1416:$DZ1416,1,Rules!$H$13),"")&amp;""&lt;&gt;""),IFERROR(INDEX(Crawl!$A1416:$DZ1416,1,Rules!$H$13),"")&amp;"","")))</f>
        <v/>
      </c>
      <c r="J1417" s="19">
        <f>IF(A1417="","",IF(IFERROR(INDEX(Crawl!$A1416:$DZ1416,1,Rules!$H$14),"")&amp;""="","",IFERROR(INDEX(Crawl!$A1416:$DZ1416,1,Rules!$H$14),"")))</f>
        <v/>
      </c>
      <c r="K1417">
        <f>IF(A1417="","",IFERROR(SUMIFS('GSC current'!$J$2:$J$2001,'GSC current'!$I$2:$I$2001,B1417),0))</f>
        <v/>
      </c>
      <c r="L1417">
        <f>IF(A1417="","",IFERROR(SUMIFS('GSC current'!$K$2:$K$2001,'GSC current'!$I$2:$I$2001,B1417),0))</f>
        <v/>
      </c>
      <c r="M1417" s="20">
        <f>IF(A1417="","",IF(N(L1417)&gt;0,K1417/L1417,""))</f>
        <v/>
      </c>
      <c r="N1417" s="21">
        <f>IF(A1417="","",IF(N(L1417)&gt;0,SUMIFS('GSC current'!$L$2:$L$2001,'GSC current'!$I$2:$I$2001,B1417)/L1417,""))</f>
        <v/>
      </c>
      <c r="O1417">
        <f>IF(A1417="","",IFERROR(SUMIFS('GSC previous'!$J$2:$J$2001,'GSC previous'!$I$2:$I$2001,B1417),0))</f>
        <v/>
      </c>
      <c r="P1417" s="22">
        <f>IF(A1417="","",IF(N(O1417)&gt;0,(K1417-O1417)/O1417,""))</f>
        <v/>
      </c>
      <c r="Q1417">
        <f>IF(A1417="","",IFERROR(SUMIFS(GA4!$P$2:$P$2001,GA4!$O$2:$O$2001,B1417),0))</f>
        <v/>
      </c>
      <c r="R1417" s="23">
        <f>IF(A1417="","",IF(N(Q1417)&gt;0,SUMIFS(GA4!$Q$2:$Q$2001,GA4!$O$2:$O$2001,B1417)/Q1417,""))</f>
        <v/>
      </c>
      <c r="S1417">
        <f>IF(A1417="","",IFERROR(SUMIFS(GA4!$R$2:$R$2001,GA4!$O$2:$O$2001,B1417),0))</f>
        <v/>
      </c>
      <c r="T1417">
        <f>IF(A1417="","",IF(AND(ISNUMBER(F1417),LEFT(C1417&amp;"",1)="2"),IF(F1417&lt;Rules!$B$9,"Yes","No"),"No"))</f>
        <v/>
      </c>
      <c r="U1417">
        <f>IF(A1417="","",IF(AND(N(O1417)&gt;=Rules!$B$8,ISNUMBER(P1417)),IF(P1417&lt;=-Rules!$B$7,"Yes","No"),"No"))</f>
        <v/>
      </c>
      <c r="V1417">
        <f>IF(A1417="","",IF(AND(N(L1417)&gt;=Rules!$B$6,ISNUMBER(N1417)),IF(AND(N1417&gt;=Rules!$B$10,N1417&lt;=Rules!$B$11),"Yes","No"),"No"))</f>
        <v/>
      </c>
      <c r="W1417">
        <f>IF(A1417="","",IF(I1417&lt;&gt;"","Yes","No"))</f>
        <v/>
      </c>
      <c r="X1417">
        <f>IF(I1417="","",IF(SUMIFS($K$3:$K$2002,$A$3:$A$2002,SUBSTITUTE(SUBSTITUTE(I1417,"?","~?"),"*","~*"))&gt;N(K1417),"Yes","No"))</f>
        <v/>
      </c>
      <c r="Y1417">
        <f>IF(A1417="","",IF(N(S1417)&gt;0,"Yes","No"))</f>
        <v/>
      </c>
      <c r="Z1417">
        <f>IF(A1417="","",IF(AND(N(K1417)&lt;Rules!$B$5,N(L1417)&lt;Rules!$B$6,N(Q1417)&lt;Rules!$B$13,Y1417="No"),"Yes","No"))</f>
        <v/>
      </c>
      <c r="AA1417">
        <f>IF(A1417="","",IF(LEFT(C1417&amp;"",1)="3","Redirect",IF(OR(LEFT(C1417&amp;"",1)="4",LEFT(C1417&amp;"",1)="5"),IF(OR(N(K1417)&gt;0,N(AC1417)&gt;=Rules!$B$14),"Redirect","Prune"),IF(D1417="Non-Indexable","Keep",IF(AND(W1417="Yes",X1417="Yes",Y1417="No"),"Merge",IF(OR(U1417="Yes",V1417="Yes",AND(T1417="Yes",N(L1417)&gt;=Rules!$B$6)),"Update",IF(Z1417="Yes",IF(N(AC1417)&gt;=Rules!$B$14,"Redirect","Prune"),"Keep")))))))</f>
        <v/>
      </c>
      <c r="AB1417">
        <f>IF(A1417="","",IF(LEFT(C1417&amp;"",1)="3","Already redirects ("&amp;C1417&amp;"). Update internal links to point at the final URL.",IF(OR(LEFT(C1417&amp;"",1)="4",LEFT(C1417&amp;"",1)="5"),IF(AA1417="Redirect","Returns "&amp;C1417&amp;" but still has "&amp;N(K1417)&amp;" clicks and "&amp;N(AC1417)&amp;" referring domains. 301 it to the closest live page.","Returns "&amp;C1417&amp;" with no clicks or links. Remove internal links and let it 404 or 410."),IF(D1417="Non-Indexable","Non-indexable ("&amp;E1417&amp;"). Keep if that is intentional; otherwise fix the canonical or noindex.",IF(AA1417="Merge","Overlaps with "&amp;I1417&amp;IF(N(J1417)&gt;0," (similarity "&amp;TEXT(J1417,"0.00")&amp;")","")&amp;", which gets more clicks. Merge the useful parts into it and 301 this URL.",IF(AA1417="Update",MID(IF(U1417="Yes","; Clicks down "&amp;TEXT(-P1417,"0%")&amp;" on the previous period","")&amp;IF(V1417="Yes","; Average position "&amp;TEXT(N1417,"0.0")&amp;" on "&amp;TEXT(L1417,"#,##0")&amp;" impressions (striking distance)","")&amp;IF(AND(T1417="Yes",N(L1417)&gt;=Rules!$B$6),"; Thin ("&amp;F1417&amp;" words) but has search demand",""),3,400),IF(AA1417="Prune","Low value: "&amp;N(K1417)&amp;" clicks, "&amp;N(L1417)&amp;" impressions, "&amp;N(Q1417)&amp;" sessions, no key events. Remove or noindex it and update internal links.",IF(AA1417="Redirect","Low value but "&amp;N(AC1417)&amp;" referring domains. 301 it to the closest relevant page to keep those links.",IF(AND(Z1417="No",Y1417="Yes",N(K1417)&lt;Rules!$B$5),"Low search traffic but it converts (key events: "&amp;S1417&amp;"). Keep it and link to it.",IF(W1417="Yes","Stronger than the page it overlaps ("&amp;I1417&amp;"). Keep; merge that page into this one.","Healthy: "&amp;N(K1417)&amp;" clicks"&amp;IF(ISNUMBER(N1417),", average position "&amp;TEXT(N1417,"0.0"),"")&amp;". Keep and monitor."))))))))))</f>
        <v/>
      </c>
      <c r="AE1417">
        <f>IF(A1417="","",IF(AD1417&lt;&gt;"",AD1417,AA1417))</f>
        <v/>
      </c>
    </row>
    <row r="1418">
      <c r="A1418">
        <f>IF(Crawl!A1417="","",Crawl!A1417)</f>
        <v/>
      </c>
      <c r="B1418">
        <f>IF(A1418="","",Crawl!EC1417)</f>
        <v/>
      </c>
      <c r="C1418">
        <f>IF(A1418="","",IFERROR(INDEX(Crawl!$A1417:$DZ1417,1,Rules!$H$6),""))</f>
        <v/>
      </c>
      <c r="D1418">
        <f>IF(A1418="","",IFERROR(INDEX(Crawl!$A1417:$DZ1417,1,Rules!$H$7),"")&amp;"")</f>
        <v/>
      </c>
      <c r="E1418">
        <f>IF(A1418="","",IFERROR(INDEX(Crawl!$A1417:$DZ1417,1,Rules!$H$8),"")&amp;"")</f>
        <v/>
      </c>
      <c r="F1418">
        <f>IF(A1418="","",IFERROR(INDEX(Crawl!$A1417:$DZ1417,1,Rules!$H$9),""))</f>
        <v/>
      </c>
      <c r="G1418">
        <f>IF(A1418="","",IFERROR(INDEX(Crawl!$A1417:$DZ1417,1,Rules!$H$10),""))</f>
        <v/>
      </c>
      <c r="H1418">
        <f>IF(A1418="","",IFERROR(INDEX(Crawl!$A1417:$DZ1417,1,Rules!$H$12),""))</f>
        <v/>
      </c>
      <c r="I1418">
        <f>IF(A1418="","",IF(AND(N(H1418)&gt;0,IFERROR(INDEX(Crawl!$A1417:$DZ1417,1,Rules!$H$11),"")&amp;""&lt;&gt;""),IFERROR(INDEX(Crawl!$A1417:$DZ1417,1,Rules!$H$11),"")&amp;"",IF(AND(ISNUMBER(J1418),N(J1418)&gt;=Rules!$B$12,IFERROR(INDEX(Crawl!$A1417:$DZ1417,1,Rules!$H$13),"")&amp;""&lt;&gt;""),IFERROR(INDEX(Crawl!$A1417:$DZ1417,1,Rules!$H$13),"")&amp;"","")))</f>
        <v/>
      </c>
      <c r="J1418" s="19">
        <f>IF(A1418="","",IF(IFERROR(INDEX(Crawl!$A1417:$DZ1417,1,Rules!$H$14),"")&amp;""="","",IFERROR(INDEX(Crawl!$A1417:$DZ1417,1,Rules!$H$14),"")))</f>
        <v/>
      </c>
      <c r="K1418">
        <f>IF(A1418="","",IFERROR(SUMIFS('GSC current'!$J$2:$J$2001,'GSC current'!$I$2:$I$2001,B1418),0))</f>
        <v/>
      </c>
      <c r="L1418">
        <f>IF(A1418="","",IFERROR(SUMIFS('GSC current'!$K$2:$K$2001,'GSC current'!$I$2:$I$2001,B1418),0))</f>
        <v/>
      </c>
      <c r="M1418" s="20">
        <f>IF(A1418="","",IF(N(L1418)&gt;0,K1418/L1418,""))</f>
        <v/>
      </c>
      <c r="N1418" s="21">
        <f>IF(A1418="","",IF(N(L1418)&gt;0,SUMIFS('GSC current'!$L$2:$L$2001,'GSC current'!$I$2:$I$2001,B1418)/L1418,""))</f>
        <v/>
      </c>
      <c r="O1418">
        <f>IF(A1418="","",IFERROR(SUMIFS('GSC previous'!$J$2:$J$2001,'GSC previous'!$I$2:$I$2001,B1418),0))</f>
        <v/>
      </c>
      <c r="P1418" s="22">
        <f>IF(A1418="","",IF(N(O1418)&gt;0,(K1418-O1418)/O1418,""))</f>
        <v/>
      </c>
      <c r="Q1418">
        <f>IF(A1418="","",IFERROR(SUMIFS(GA4!$P$2:$P$2001,GA4!$O$2:$O$2001,B1418),0))</f>
        <v/>
      </c>
      <c r="R1418" s="23">
        <f>IF(A1418="","",IF(N(Q1418)&gt;0,SUMIFS(GA4!$Q$2:$Q$2001,GA4!$O$2:$O$2001,B1418)/Q1418,""))</f>
        <v/>
      </c>
      <c r="S1418">
        <f>IF(A1418="","",IFERROR(SUMIFS(GA4!$R$2:$R$2001,GA4!$O$2:$O$2001,B1418),0))</f>
        <v/>
      </c>
      <c r="T1418">
        <f>IF(A1418="","",IF(AND(ISNUMBER(F1418),LEFT(C1418&amp;"",1)="2"),IF(F1418&lt;Rules!$B$9,"Yes","No"),"No"))</f>
        <v/>
      </c>
      <c r="U1418">
        <f>IF(A1418="","",IF(AND(N(O1418)&gt;=Rules!$B$8,ISNUMBER(P1418)),IF(P1418&lt;=-Rules!$B$7,"Yes","No"),"No"))</f>
        <v/>
      </c>
      <c r="V1418">
        <f>IF(A1418="","",IF(AND(N(L1418)&gt;=Rules!$B$6,ISNUMBER(N1418)),IF(AND(N1418&gt;=Rules!$B$10,N1418&lt;=Rules!$B$11),"Yes","No"),"No"))</f>
        <v/>
      </c>
      <c r="W1418">
        <f>IF(A1418="","",IF(I1418&lt;&gt;"","Yes","No"))</f>
        <v/>
      </c>
      <c r="X1418">
        <f>IF(I1418="","",IF(SUMIFS($K$3:$K$2002,$A$3:$A$2002,SUBSTITUTE(SUBSTITUTE(I1418,"?","~?"),"*","~*"))&gt;N(K1418),"Yes","No"))</f>
        <v/>
      </c>
      <c r="Y1418">
        <f>IF(A1418="","",IF(N(S1418)&gt;0,"Yes","No"))</f>
        <v/>
      </c>
      <c r="Z1418">
        <f>IF(A1418="","",IF(AND(N(K1418)&lt;Rules!$B$5,N(L1418)&lt;Rules!$B$6,N(Q1418)&lt;Rules!$B$13,Y1418="No"),"Yes","No"))</f>
        <v/>
      </c>
      <c r="AA1418">
        <f>IF(A1418="","",IF(LEFT(C1418&amp;"",1)="3","Redirect",IF(OR(LEFT(C1418&amp;"",1)="4",LEFT(C1418&amp;"",1)="5"),IF(OR(N(K1418)&gt;0,N(AC1418)&gt;=Rules!$B$14),"Redirect","Prune"),IF(D1418="Non-Indexable","Keep",IF(AND(W1418="Yes",X1418="Yes",Y1418="No"),"Merge",IF(OR(U1418="Yes",V1418="Yes",AND(T1418="Yes",N(L1418)&gt;=Rules!$B$6)),"Update",IF(Z1418="Yes",IF(N(AC1418)&gt;=Rules!$B$14,"Redirect","Prune"),"Keep")))))))</f>
        <v/>
      </c>
      <c r="AB1418">
        <f>IF(A1418="","",IF(LEFT(C1418&amp;"",1)="3","Already redirects ("&amp;C1418&amp;"). Update internal links to point at the final URL.",IF(OR(LEFT(C1418&amp;"",1)="4",LEFT(C1418&amp;"",1)="5"),IF(AA1418="Redirect","Returns "&amp;C1418&amp;" but still has "&amp;N(K1418)&amp;" clicks and "&amp;N(AC1418)&amp;" referring domains. 301 it to the closest live page.","Returns "&amp;C1418&amp;" with no clicks or links. Remove internal links and let it 404 or 410."),IF(D1418="Non-Indexable","Non-indexable ("&amp;E1418&amp;"). Keep if that is intentional; otherwise fix the canonical or noindex.",IF(AA1418="Merge","Overlaps with "&amp;I1418&amp;IF(N(J1418)&gt;0," (similarity "&amp;TEXT(J1418,"0.00")&amp;")","")&amp;", which gets more clicks. Merge the useful parts into it and 301 this URL.",IF(AA1418="Update",MID(IF(U1418="Yes","; Clicks down "&amp;TEXT(-P1418,"0%")&amp;" on the previous period","")&amp;IF(V1418="Yes","; Average position "&amp;TEXT(N1418,"0.0")&amp;" on "&amp;TEXT(L1418,"#,##0")&amp;" impressions (striking distance)","")&amp;IF(AND(T1418="Yes",N(L1418)&gt;=Rules!$B$6),"; Thin ("&amp;F1418&amp;" words) but has search demand",""),3,400),IF(AA1418="Prune","Low value: "&amp;N(K1418)&amp;" clicks, "&amp;N(L1418)&amp;" impressions, "&amp;N(Q1418)&amp;" sessions, no key events. Remove or noindex it and update internal links.",IF(AA1418="Redirect","Low value but "&amp;N(AC1418)&amp;" referring domains. 301 it to the closest relevant page to keep those links.",IF(AND(Z1418="No",Y1418="Yes",N(K1418)&lt;Rules!$B$5),"Low search traffic but it converts (key events: "&amp;S1418&amp;"). Keep it and link to it.",IF(W1418="Yes","Stronger than the page it overlaps ("&amp;I1418&amp;"). Keep; merge that page into this one.","Healthy: "&amp;N(K1418)&amp;" clicks"&amp;IF(ISNUMBER(N1418),", average position "&amp;TEXT(N1418,"0.0"),"")&amp;". Keep and monitor."))))))))))</f>
        <v/>
      </c>
      <c r="AE1418">
        <f>IF(A1418="","",IF(AD1418&lt;&gt;"",AD1418,AA1418))</f>
        <v/>
      </c>
    </row>
    <row r="1419">
      <c r="A1419">
        <f>IF(Crawl!A1418="","",Crawl!A1418)</f>
        <v/>
      </c>
      <c r="B1419">
        <f>IF(A1419="","",Crawl!EC1418)</f>
        <v/>
      </c>
      <c r="C1419">
        <f>IF(A1419="","",IFERROR(INDEX(Crawl!$A1418:$DZ1418,1,Rules!$H$6),""))</f>
        <v/>
      </c>
      <c r="D1419">
        <f>IF(A1419="","",IFERROR(INDEX(Crawl!$A1418:$DZ1418,1,Rules!$H$7),"")&amp;"")</f>
        <v/>
      </c>
      <c r="E1419">
        <f>IF(A1419="","",IFERROR(INDEX(Crawl!$A1418:$DZ1418,1,Rules!$H$8),"")&amp;"")</f>
        <v/>
      </c>
      <c r="F1419">
        <f>IF(A1419="","",IFERROR(INDEX(Crawl!$A1418:$DZ1418,1,Rules!$H$9),""))</f>
        <v/>
      </c>
      <c r="G1419">
        <f>IF(A1419="","",IFERROR(INDEX(Crawl!$A1418:$DZ1418,1,Rules!$H$10),""))</f>
        <v/>
      </c>
      <c r="H1419">
        <f>IF(A1419="","",IFERROR(INDEX(Crawl!$A1418:$DZ1418,1,Rules!$H$12),""))</f>
        <v/>
      </c>
      <c r="I1419">
        <f>IF(A1419="","",IF(AND(N(H1419)&gt;0,IFERROR(INDEX(Crawl!$A1418:$DZ1418,1,Rules!$H$11),"")&amp;""&lt;&gt;""),IFERROR(INDEX(Crawl!$A1418:$DZ1418,1,Rules!$H$11),"")&amp;"",IF(AND(ISNUMBER(J1419),N(J1419)&gt;=Rules!$B$12,IFERROR(INDEX(Crawl!$A1418:$DZ1418,1,Rules!$H$13),"")&amp;""&lt;&gt;""),IFERROR(INDEX(Crawl!$A1418:$DZ1418,1,Rules!$H$13),"")&amp;"","")))</f>
        <v/>
      </c>
      <c r="J1419" s="19">
        <f>IF(A1419="","",IF(IFERROR(INDEX(Crawl!$A1418:$DZ1418,1,Rules!$H$14),"")&amp;""="","",IFERROR(INDEX(Crawl!$A1418:$DZ1418,1,Rules!$H$14),"")))</f>
        <v/>
      </c>
      <c r="K1419">
        <f>IF(A1419="","",IFERROR(SUMIFS('GSC current'!$J$2:$J$2001,'GSC current'!$I$2:$I$2001,B1419),0))</f>
        <v/>
      </c>
      <c r="L1419">
        <f>IF(A1419="","",IFERROR(SUMIFS('GSC current'!$K$2:$K$2001,'GSC current'!$I$2:$I$2001,B1419),0))</f>
        <v/>
      </c>
      <c r="M1419" s="20">
        <f>IF(A1419="","",IF(N(L1419)&gt;0,K1419/L1419,""))</f>
        <v/>
      </c>
      <c r="N1419" s="21">
        <f>IF(A1419="","",IF(N(L1419)&gt;0,SUMIFS('GSC current'!$L$2:$L$2001,'GSC current'!$I$2:$I$2001,B1419)/L1419,""))</f>
        <v/>
      </c>
      <c r="O1419">
        <f>IF(A1419="","",IFERROR(SUMIFS('GSC previous'!$J$2:$J$2001,'GSC previous'!$I$2:$I$2001,B1419),0))</f>
        <v/>
      </c>
      <c r="P1419" s="22">
        <f>IF(A1419="","",IF(N(O1419)&gt;0,(K1419-O1419)/O1419,""))</f>
        <v/>
      </c>
      <c r="Q1419">
        <f>IF(A1419="","",IFERROR(SUMIFS(GA4!$P$2:$P$2001,GA4!$O$2:$O$2001,B1419),0))</f>
        <v/>
      </c>
      <c r="R1419" s="23">
        <f>IF(A1419="","",IF(N(Q1419)&gt;0,SUMIFS(GA4!$Q$2:$Q$2001,GA4!$O$2:$O$2001,B1419)/Q1419,""))</f>
        <v/>
      </c>
      <c r="S1419">
        <f>IF(A1419="","",IFERROR(SUMIFS(GA4!$R$2:$R$2001,GA4!$O$2:$O$2001,B1419),0))</f>
        <v/>
      </c>
      <c r="T1419">
        <f>IF(A1419="","",IF(AND(ISNUMBER(F1419),LEFT(C1419&amp;"",1)="2"),IF(F1419&lt;Rules!$B$9,"Yes","No"),"No"))</f>
        <v/>
      </c>
      <c r="U1419">
        <f>IF(A1419="","",IF(AND(N(O1419)&gt;=Rules!$B$8,ISNUMBER(P1419)),IF(P1419&lt;=-Rules!$B$7,"Yes","No"),"No"))</f>
        <v/>
      </c>
      <c r="V1419">
        <f>IF(A1419="","",IF(AND(N(L1419)&gt;=Rules!$B$6,ISNUMBER(N1419)),IF(AND(N1419&gt;=Rules!$B$10,N1419&lt;=Rules!$B$11),"Yes","No"),"No"))</f>
        <v/>
      </c>
      <c r="W1419">
        <f>IF(A1419="","",IF(I1419&lt;&gt;"","Yes","No"))</f>
        <v/>
      </c>
      <c r="X1419">
        <f>IF(I1419="","",IF(SUMIFS($K$3:$K$2002,$A$3:$A$2002,SUBSTITUTE(SUBSTITUTE(I1419,"?","~?"),"*","~*"))&gt;N(K1419),"Yes","No"))</f>
        <v/>
      </c>
      <c r="Y1419">
        <f>IF(A1419="","",IF(N(S1419)&gt;0,"Yes","No"))</f>
        <v/>
      </c>
      <c r="Z1419">
        <f>IF(A1419="","",IF(AND(N(K1419)&lt;Rules!$B$5,N(L1419)&lt;Rules!$B$6,N(Q1419)&lt;Rules!$B$13,Y1419="No"),"Yes","No"))</f>
        <v/>
      </c>
      <c r="AA1419">
        <f>IF(A1419="","",IF(LEFT(C1419&amp;"",1)="3","Redirect",IF(OR(LEFT(C1419&amp;"",1)="4",LEFT(C1419&amp;"",1)="5"),IF(OR(N(K1419)&gt;0,N(AC1419)&gt;=Rules!$B$14),"Redirect","Prune"),IF(D1419="Non-Indexable","Keep",IF(AND(W1419="Yes",X1419="Yes",Y1419="No"),"Merge",IF(OR(U1419="Yes",V1419="Yes",AND(T1419="Yes",N(L1419)&gt;=Rules!$B$6)),"Update",IF(Z1419="Yes",IF(N(AC1419)&gt;=Rules!$B$14,"Redirect","Prune"),"Keep")))))))</f>
        <v/>
      </c>
      <c r="AB1419">
        <f>IF(A1419="","",IF(LEFT(C1419&amp;"",1)="3","Already redirects ("&amp;C1419&amp;"). Update internal links to point at the final URL.",IF(OR(LEFT(C1419&amp;"",1)="4",LEFT(C1419&amp;"",1)="5"),IF(AA1419="Redirect","Returns "&amp;C1419&amp;" but still has "&amp;N(K1419)&amp;" clicks and "&amp;N(AC1419)&amp;" referring domains. 301 it to the closest live page.","Returns "&amp;C1419&amp;" with no clicks or links. Remove internal links and let it 404 or 410."),IF(D1419="Non-Indexable","Non-indexable ("&amp;E1419&amp;"). Keep if that is intentional; otherwise fix the canonical or noindex.",IF(AA1419="Merge","Overlaps with "&amp;I1419&amp;IF(N(J1419)&gt;0," (similarity "&amp;TEXT(J1419,"0.00")&amp;")","")&amp;", which gets more clicks. Merge the useful parts into it and 301 this URL.",IF(AA1419="Update",MID(IF(U1419="Yes","; Clicks down "&amp;TEXT(-P1419,"0%")&amp;" on the previous period","")&amp;IF(V1419="Yes","; Average position "&amp;TEXT(N1419,"0.0")&amp;" on "&amp;TEXT(L1419,"#,##0")&amp;" impressions (striking distance)","")&amp;IF(AND(T1419="Yes",N(L1419)&gt;=Rules!$B$6),"; Thin ("&amp;F1419&amp;" words) but has search demand",""),3,400),IF(AA1419="Prune","Low value: "&amp;N(K1419)&amp;" clicks, "&amp;N(L1419)&amp;" impressions, "&amp;N(Q1419)&amp;" sessions, no key events. Remove or noindex it and update internal links.",IF(AA1419="Redirect","Low value but "&amp;N(AC1419)&amp;" referring domains. 301 it to the closest relevant page to keep those links.",IF(AND(Z1419="No",Y1419="Yes",N(K1419)&lt;Rules!$B$5),"Low search traffic but it converts (key events: "&amp;S1419&amp;"). Keep it and link to it.",IF(W1419="Yes","Stronger than the page it overlaps ("&amp;I1419&amp;"). Keep; merge that page into this one.","Healthy: "&amp;N(K1419)&amp;" clicks"&amp;IF(ISNUMBER(N1419),", average position "&amp;TEXT(N1419,"0.0"),"")&amp;". Keep and monitor."))))))))))</f>
        <v/>
      </c>
      <c r="AE1419">
        <f>IF(A1419="","",IF(AD1419&lt;&gt;"",AD1419,AA1419))</f>
        <v/>
      </c>
    </row>
    <row r="1420">
      <c r="A1420">
        <f>IF(Crawl!A1419="","",Crawl!A1419)</f>
        <v/>
      </c>
      <c r="B1420">
        <f>IF(A1420="","",Crawl!EC1419)</f>
        <v/>
      </c>
      <c r="C1420">
        <f>IF(A1420="","",IFERROR(INDEX(Crawl!$A1419:$DZ1419,1,Rules!$H$6),""))</f>
        <v/>
      </c>
      <c r="D1420">
        <f>IF(A1420="","",IFERROR(INDEX(Crawl!$A1419:$DZ1419,1,Rules!$H$7),"")&amp;"")</f>
        <v/>
      </c>
      <c r="E1420">
        <f>IF(A1420="","",IFERROR(INDEX(Crawl!$A1419:$DZ1419,1,Rules!$H$8),"")&amp;"")</f>
        <v/>
      </c>
      <c r="F1420">
        <f>IF(A1420="","",IFERROR(INDEX(Crawl!$A1419:$DZ1419,1,Rules!$H$9),""))</f>
        <v/>
      </c>
      <c r="G1420">
        <f>IF(A1420="","",IFERROR(INDEX(Crawl!$A1419:$DZ1419,1,Rules!$H$10),""))</f>
        <v/>
      </c>
      <c r="H1420">
        <f>IF(A1420="","",IFERROR(INDEX(Crawl!$A1419:$DZ1419,1,Rules!$H$12),""))</f>
        <v/>
      </c>
      <c r="I1420">
        <f>IF(A1420="","",IF(AND(N(H1420)&gt;0,IFERROR(INDEX(Crawl!$A1419:$DZ1419,1,Rules!$H$11),"")&amp;""&lt;&gt;""),IFERROR(INDEX(Crawl!$A1419:$DZ1419,1,Rules!$H$11),"")&amp;"",IF(AND(ISNUMBER(J1420),N(J1420)&gt;=Rules!$B$12,IFERROR(INDEX(Crawl!$A1419:$DZ1419,1,Rules!$H$13),"")&amp;""&lt;&gt;""),IFERROR(INDEX(Crawl!$A1419:$DZ1419,1,Rules!$H$13),"")&amp;"","")))</f>
        <v/>
      </c>
      <c r="J1420" s="19">
        <f>IF(A1420="","",IF(IFERROR(INDEX(Crawl!$A1419:$DZ1419,1,Rules!$H$14),"")&amp;""="","",IFERROR(INDEX(Crawl!$A1419:$DZ1419,1,Rules!$H$14),"")))</f>
        <v/>
      </c>
      <c r="K1420">
        <f>IF(A1420="","",IFERROR(SUMIFS('GSC current'!$J$2:$J$2001,'GSC current'!$I$2:$I$2001,B1420),0))</f>
        <v/>
      </c>
      <c r="L1420">
        <f>IF(A1420="","",IFERROR(SUMIFS('GSC current'!$K$2:$K$2001,'GSC current'!$I$2:$I$2001,B1420),0))</f>
        <v/>
      </c>
      <c r="M1420" s="20">
        <f>IF(A1420="","",IF(N(L1420)&gt;0,K1420/L1420,""))</f>
        <v/>
      </c>
      <c r="N1420" s="21">
        <f>IF(A1420="","",IF(N(L1420)&gt;0,SUMIFS('GSC current'!$L$2:$L$2001,'GSC current'!$I$2:$I$2001,B1420)/L1420,""))</f>
        <v/>
      </c>
      <c r="O1420">
        <f>IF(A1420="","",IFERROR(SUMIFS('GSC previous'!$J$2:$J$2001,'GSC previous'!$I$2:$I$2001,B1420),0))</f>
        <v/>
      </c>
      <c r="P1420" s="22">
        <f>IF(A1420="","",IF(N(O1420)&gt;0,(K1420-O1420)/O1420,""))</f>
        <v/>
      </c>
      <c r="Q1420">
        <f>IF(A1420="","",IFERROR(SUMIFS(GA4!$P$2:$P$2001,GA4!$O$2:$O$2001,B1420),0))</f>
        <v/>
      </c>
      <c r="R1420" s="23">
        <f>IF(A1420="","",IF(N(Q1420)&gt;0,SUMIFS(GA4!$Q$2:$Q$2001,GA4!$O$2:$O$2001,B1420)/Q1420,""))</f>
        <v/>
      </c>
      <c r="S1420">
        <f>IF(A1420="","",IFERROR(SUMIFS(GA4!$R$2:$R$2001,GA4!$O$2:$O$2001,B1420),0))</f>
        <v/>
      </c>
      <c r="T1420">
        <f>IF(A1420="","",IF(AND(ISNUMBER(F1420),LEFT(C1420&amp;"",1)="2"),IF(F1420&lt;Rules!$B$9,"Yes","No"),"No"))</f>
        <v/>
      </c>
      <c r="U1420">
        <f>IF(A1420="","",IF(AND(N(O1420)&gt;=Rules!$B$8,ISNUMBER(P1420)),IF(P1420&lt;=-Rules!$B$7,"Yes","No"),"No"))</f>
        <v/>
      </c>
      <c r="V1420">
        <f>IF(A1420="","",IF(AND(N(L1420)&gt;=Rules!$B$6,ISNUMBER(N1420)),IF(AND(N1420&gt;=Rules!$B$10,N1420&lt;=Rules!$B$11),"Yes","No"),"No"))</f>
        <v/>
      </c>
      <c r="W1420">
        <f>IF(A1420="","",IF(I1420&lt;&gt;"","Yes","No"))</f>
        <v/>
      </c>
      <c r="X1420">
        <f>IF(I1420="","",IF(SUMIFS($K$3:$K$2002,$A$3:$A$2002,SUBSTITUTE(SUBSTITUTE(I1420,"?","~?"),"*","~*"))&gt;N(K1420),"Yes","No"))</f>
        <v/>
      </c>
      <c r="Y1420">
        <f>IF(A1420="","",IF(N(S1420)&gt;0,"Yes","No"))</f>
        <v/>
      </c>
      <c r="Z1420">
        <f>IF(A1420="","",IF(AND(N(K1420)&lt;Rules!$B$5,N(L1420)&lt;Rules!$B$6,N(Q1420)&lt;Rules!$B$13,Y1420="No"),"Yes","No"))</f>
        <v/>
      </c>
      <c r="AA1420">
        <f>IF(A1420="","",IF(LEFT(C1420&amp;"",1)="3","Redirect",IF(OR(LEFT(C1420&amp;"",1)="4",LEFT(C1420&amp;"",1)="5"),IF(OR(N(K1420)&gt;0,N(AC1420)&gt;=Rules!$B$14),"Redirect","Prune"),IF(D1420="Non-Indexable","Keep",IF(AND(W1420="Yes",X1420="Yes",Y1420="No"),"Merge",IF(OR(U1420="Yes",V1420="Yes",AND(T1420="Yes",N(L1420)&gt;=Rules!$B$6)),"Update",IF(Z1420="Yes",IF(N(AC1420)&gt;=Rules!$B$14,"Redirect","Prune"),"Keep")))))))</f>
        <v/>
      </c>
      <c r="AB1420">
        <f>IF(A1420="","",IF(LEFT(C1420&amp;"",1)="3","Already redirects ("&amp;C1420&amp;"). Update internal links to point at the final URL.",IF(OR(LEFT(C1420&amp;"",1)="4",LEFT(C1420&amp;"",1)="5"),IF(AA1420="Redirect","Returns "&amp;C1420&amp;" but still has "&amp;N(K1420)&amp;" clicks and "&amp;N(AC1420)&amp;" referring domains. 301 it to the closest live page.","Returns "&amp;C1420&amp;" with no clicks or links. Remove internal links and let it 404 or 410."),IF(D1420="Non-Indexable","Non-indexable ("&amp;E1420&amp;"). Keep if that is intentional; otherwise fix the canonical or noindex.",IF(AA1420="Merge","Overlaps with "&amp;I1420&amp;IF(N(J1420)&gt;0," (similarity "&amp;TEXT(J1420,"0.00")&amp;")","")&amp;", which gets more clicks. Merge the useful parts into it and 301 this URL.",IF(AA1420="Update",MID(IF(U1420="Yes","; Clicks down "&amp;TEXT(-P1420,"0%")&amp;" on the previous period","")&amp;IF(V1420="Yes","; Average position "&amp;TEXT(N1420,"0.0")&amp;" on "&amp;TEXT(L1420,"#,##0")&amp;" impressions (striking distance)","")&amp;IF(AND(T1420="Yes",N(L1420)&gt;=Rules!$B$6),"; Thin ("&amp;F1420&amp;" words) but has search demand",""),3,400),IF(AA1420="Prune","Low value: "&amp;N(K1420)&amp;" clicks, "&amp;N(L1420)&amp;" impressions, "&amp;N(Q1420)&amp;" sessions, no key events. Remove or noindex it and update internal links.",IF(AA1420="Redirect","Low value but "&amp;N(AC1420)&amp;" referring domains. 301 it to the closest relevant page to keep those links.",IF(AND(Z1420="No",Y1420="Yes",N(K1420)&lt;Rules!$B$5),"Low search traffic but it converts (key events: "&amp;S1420&amp;"). Keep it and link to it.",IF(W1420="Yes","Stronger than the page it overlaps ("&amp;I1420&amp;"). Keep; merge that page into this one.","Healthy: "&amp;N(K1420)&amp;" clicks"&amp;IF(ISNUMBER(N1420),", average position "&amp;TEXT(N1420,"0.0"),"")&amp;". Keep and monitor."))))))))))</f>
        <v/>
      </c>
      <c r="AE1420">
        <f>IF(A1420="","",IF(AD1420&lt;&gt;"",AD1420,AA1420))</f>
        <v/>
      </c>
    </row>
    <row r="1421">
      <c r="A1421">
        <f>IF(Crawl!A1420="","",Crawl!A1420)</f>
        <v/>
      </c>
      <c r="B1421">
        <f>IF(A1421="","",Crawl!EC1420)</f>
        <v/>
      </c>
      <c r="C1421">
        <f>IF(A1421="","",IFERROR(INDEX(Crawl!$A1420:$DZ1420,1,Rules!$H$6),""))</f>
        <v/>
      </c>
      <c r="D1421">
        <f>IF(A1421="","",IFERROR(INDEX(Crawl!$A1420:$DZ1420,1,Rules!$H$7),"")&amp;"")</f>
        <v/>
      </c>
      <c r="E1421">
        <f>IF(A1421="","",IFERROR(INDEX(Crawl!$A1420:$DZ1420,1,Rules!$H$8),"")&amp;"")</f>
        <v/>
      </c>
      <c r="F1421">
        <f>IF(A1421="","",IFERROR(INDEX(Crawl!$A1420:$DZ1420,1,Rules!$H$9),""))</f>
        <v/>
      </c>
      <c r="G1421">
        <f>IF(A1421="","",IFERROR(INDEX(Crawl!$A1420:$DZ1420,1,Rules!$H$10),""))</f>
        <v/>
      </c>
      <c r="H1421">
        <f>IF(A1421="","",IFERROR(INDEX(Crawl!$A1420:$DZ1420,1,Rules!$H$12),""))</f>
        <v/>
      </c>
      <c r="I1421">
        <f>IF(A1421="","",IF(AND(N(H1421)&gt;0,IFERROR(INDEX(Crawl!$A1420:$DZ1420,1,Rules!$H$11),"")&amp;""&lt;&gt;""),IFERROR(INDEX(Crawl!$A1420:$DZ1420,1,Rules!$H$11),"")&amp;"",IF(AND(ISNUMBER(J1421),N(J1421)&gt;=Rules!$B$12,IFERROR(INDEX(Crawl!$A1420:$DZ1420,1,Rules!$H$13),"")&amp;""&lt;&gt;""),IFERROR(INDEX(Crawl!$A1420:$DZ1420,1,Rules!$H$13),"")&amp;"","")))</f>
        <v/>
      </c>
      <c r="J1421" s="19">
        <f>IF(A1421="","",IF(IFERROR(INDEX(Crawl!$A1420:$DZ1420,1,Rules!$H$14),"")&amp;""="","",IFERROR(INDEX(Crawl!$A1420:$DZ1420,1,Rules!$H$14),"")))</f>
        <v/>
      </c>
      <c r="K1421">
        <f>IF(A1421="","",IFERROR(SUMIFS('GSC current'!$J$2:$J$2001,'GSC current'!$I$2:$I$2001,B1421),0))</f>
        <v/>
      </c>
      <c r="L1421">
        <f>IF(A1421="","",IFERROR(SUMIFS('GSC current'!$K$2:$K$2001,'GSC current'!$I$2:$I$2001,B1421),0))</f>
        <v/>
      </c>
      <c r="M1421" s="20">
        <f>IF(A1421="","",IF(N(L1421)&gt;0,K1421/L1421,""))</f>
        <v/>
      </c>
      <c r="N1421" s="21">
        <f>IF(A1421="","",IF(N(L1421)&gt;0,SUMIFS('GSC current'!$L$2:$L$2001,'GSC current'!$I$2:$I$2001,B1421)/L1421,""))</f>
        <v/>
      </c>
      <c r="O1421">
        <f>IF(A1421="","",IFERROR(SUMIFS('GSC previous'!$J$2:$J$2001,'GSC previous'!$I$2:$I$2001,B1421),0))</f>
        <v/>
      </c>
      <c r="P1421" s="22">
        <f>IF(A1421="","",IF(N(O1421)&gt;0,(K1421-O1421)/O1421,""))</f>
        <v/>
      </c>
      <c r="Q1421">
        <f>IF(A1421="","",IFERROR(SUMIFS(GA4!$P$2:$P$2001,GA4!$O$2:$O$2001,B1421),0))</f>
        <v/>
      </c>
      <c r="R1421" s="23">
        <f>IF(A1421="","",IF(N(Q1421)&gt;0,SUMIFS(GA4!$Q$2:$Q$2001,GA4!$O$2:$O$2001,B1421)/Q1421,""))</f>
        <v/>
      </c>
      <c r="S1421">
        <f>IF(A1421="","",IFERROR(SUMIFS(GA4!$R$2:$R$2001,GA4!$O$2:$O$2001,B1421),0))</f>
        <v/>
      </c>
      <c r="T1421">
        <f>IF(A1421="","",IF(AND(ISNUMBER(F1421),LEFT(C1421&amp;"",1)="2"),IF(F1421&lt;Rules!$B$9,"Yes","No"),"No"))</f>
        <v/>
      </c>
      <c r="U1421">
        <f>IF(A1421="","",IF(AND(N(O1421)&gt;=Rules!$B$8,ISNUMBER(P1421)),IF(P1421&lt;=-Rules!$B$7,"Yes","No"),"No"))</f>
        <v/>
      </c>
      <c r="V1421">
        <f>IF(A1421="","",IF(AND(N(L1421)&gt;=Rules!$B$6,ISNUMBER(N1421)),IF(AND(N1421&gt;=Rules!$B$10,N1421&lt;=Rules!$B$11),"Yes","No"),"No"))</f>
        <v/>
      </c>
      <c r="W1421">
        <f>IF(A1421="","",IF(I1421&lt;&gt;"","Yes","No"))</f>
        <v/>
      </c>
      <c r="X1421">
        <f>IF(I1421="","",IF(SUMIFS($K$3:$K$2002,$A$3:$A$2002,SUBSTITUTE(SUBSTITUTE(I1421,"?","~?"),"*","~*"))&gt;N(K1421),"Yes","No"))</f>
        <v/>
      </c>
      <c r="Y1421">
        <f>IF(A1421="","",IF(N(S1421)&gt;0,"Yes","No"))</f>
        <v/>
      </c>
      <c r="Z1421">
        <f>IF(A1421="","",IF(AND(N(K1421)&lt;Rules!$B$5,N(L1421)&lt;Rules!$B$6,N(Q1421)&lt;Rules!$B$13,Y1421="No"),"Yes","No"))</f>
        <v/>
      </c>
      <c r="AA1421">
        <f>IF(A1421="","",IF(LEFT(C1421&amp;"",1)="3","Redirect",IF(OR(LEFT(C1421&amp;"",1)="4",LEFT(C1421&amp;"",1)="5"),IF(OR(N(K1421)&gt;0,N(AC1421)&gt;=Rules!$B$14),"Redirect","Prune"),IF(D1421="Non-Indexable","Keep",IF(AND(W1421="Yes",X1421="Yes",Y1421="No"),"Merge",IF(OR(U1421="Yes",V1421="Yes",AND(T1421="Yes",N(L1421)&gt;=Rules!$B$6)),"Update",IF(Z1421="Yes",IF(N(AC1421)&gt;=Rules!$B$14,"Redirect","Prune"),"Keep")))))))</f>
        <v/>
      </c>
      <c r="AB1421">
        <f>IF(A1421="","",IF(LEFT(C1421&amp;"",1)="3","Already redirects ("&amp;C1421&amp;"). Update internal links to point at the final URL.",IF(OR(LEFT(C1421&amp;"",1)="4",LEFT(C1421&amp;"",1)="5"),IF(AA1421="Redirect","Returns "&amp;C1421&amp;" but still has "&amp;N(K1421)&amp;" clicks and "&amp;N(AC1421)&amp;" referring domains. 301 it to the closest live page.","Returns "&amp;C1421&amp;" with no clicks or links. Remove internal links and let it 404 or 410."),IF(D1421="Non-Indexable","Non-indexable ("&amp;E1421&amp;"). Keep if that is intentional; otherwise fix the canonical or noindex.",IF(AA1421="Merge","Overlaps with "&amp;I1421&amp;IF(N(J1421)&gt;0," (similarity "&amp;TEXT(J1421,"0.00")&amp;")","")&amp;", which gets more clicks. Merge the useful parts into it and 301 this URL.",IF(AA1421="Update",MID(IF(U1421="Yes","; Clicks down "&amp;TEXT(-P1421,"0%")&amp;" on the previous period","")&amp;IF(V1421="Yes","; Average position "&amp;TEXT(N1421,"0.0")&amp;" on "&amp;TEXT(L1421,"#,##0")&amp;" impressions (striking distance)","")&amp;IF(AND(T1421="Yes",N(L1421)&gt;=Rules!$B$6),"; Thin ("&amp;F1421&amp;" words) but has search demand",""),3,400),IF(AA1421="Prune","Low value: "&amp;N(K1421)&amp;" clicks, "&amp;N(L1421)&amp;" impressions, "&amp;N(Q1421)&amp;" sessions, no key events. Remove or noindex it and update internal links.",IF(AA1421="Redirect","Low value but "&amp;N(AC1421)&amp;" referring domains. 301 it to the closest relevant page to keep those links.",IF(AND(Z1421="No",Y1421="Yes",N(K1421)&lt;Rules!$B$5),"Low search traffic but it converts (key events: "&amp;S1421&amp;"). Keep it and link to it.",IF(W1421="Yes","Stronger than the page it overlaps ("&amp;I1421&amp;"). Keep; merge that page into this one.","Healthy: "&amp;N(K1421)&amp;" clicks"&amp;IF(ISNUMBER(N1421),", average position "&amp;TEXT(N1421,"0.0"),"")&amp;". Keep and monitor."))))))))))</f>
        <v/>
      </c>
      <c r="AE1421">
        <f>IF(A1421="","",IF(AD1421&lt;&gt;"",AD1421,AA1421))</f>
        <v/>
      </c>
    </row>
    <row r="1422">
      <c r="A1422">
        <f>IF(Crawl!A1421="","",Crawl!A1421)</f>
        <v/>
      </c>
      <c r="B1422">
        <f>IF(A1422="","",Crawl!EC1421)</f>
        <v/>
      </c>
      <c r="C1422">
        <f>IF(A1422="","",IFERROR(INDEX(Crawl!$A1421:$DZ1421,1,Rules!$H$6),""))</f>
        <v/>
      </c>
      <c r="D1422">
        <f>IF(A1422="","",IFERROR(INDEX(Crawl!$A1421:$DZ1421,1,Rules!$H$7),"")&amp;"")</f>
        <v/>
      </c>
      <c r="E1422">
        <f>IF(A1422="","",IFERROR(INDEX(Crawl!$A1421:$DZ1421,1,Rules!$H$8),"")&amp;"")</f>
        <v/>
      </c>
      <c r="F1422">
        <f>IF(A1422="","",IFERROR(INDEX(Crawl!$A1421:$DZ1421,1,Rules!$H$9),""))</f>
        <v/>
      </c>
      <c r="G1422">
        <f>IF(A1422="","",IFERROR(INDEX(Crawl!$A1421:$DZ1421,1,Rules!$H$10),""))</f>
        <v/>
      </c>
      <c r="H1422">
        <f>IF(A1422="","",IFERROR(INDEX(Crawl!$A1421:$DZ1421,1,Rules!$H$12),""))</f>
        <v/>
      </c>
      <c r="I1422">
        <f>IF(A1422="","",IF(AND(N(H1422)&gt;0,IFERROR(INDEX(Crawl!$A1421:$DZ1421,1,Rules!$H$11),"")&amp;""&lt;&gt;""),IFERROR(INDEX(Crawl!$A1421:$DZ1421,1,Rules!$H$11),"")&amp;"",IF(AND(ISNUMBER(J1422),N(J1422)&gt;=Rules!$B$12,IFERROR(INDEX(Crawl!$A1421:$DZ1421,1,Rules!$H$13),"")&amp;""&lt;&gt;""),IFERROR(INDEX(Crawl!$A1421:$DZ1421,1,Rules!$H$13),"")&amp;"","")))</f>
        <v/>
      </c>
      <c r="J1422" s="19">
        <f>IF(A1422="","",IF(IFERROR(INDEX(Crawl!$A1421:$DZ1421,1,Rules!$H$14),"")&amp;""="","",IFERROR(INDEX(Crawl!$A1421:$DZ1421,1,Rules!$H$14),"")))</f>
        <v/>
      </c>
      <c r="K1422">
        <f>IF(A1422="","",IFERROR(SUMIFS('GSC current'!$J$2:$J$2001,'GSC current'!$I$2:$I$2001,B1422),0))</f>
        <v/>
      </c>
      <c r="L1422">
        <f>IF(A1422="","",IFERROR(SUMIFS('GSC current'!$K$2:$K$2001,'GSC current'!$I$2:$I$2001,B1422),0))</f>
        <v/>
      </c>
      <c r="M1422" s="20">
        <f>IF(A1422="","",IF(N(L1422)&gt;0,K1422/L1422,""))</f>
        <v/>
      </c>
      <c r="N1422" s="21">
        <f>IF(A1422="","",IF(N(L1422)&gt;0,SUMIFS('GSC current'!$L$2:$L$2001,'GSC current'!$I$2:$I$2001,B1422)/L1422,""))</f>
        <v/>
      </c>
      <c r="O1422">
        <f>IF(A1422="","",IFERROR(SUMIFS('GSC previous'!$J$2:$J$2001,'GSC previous'!$I$2:$I$2001,B1422),0))</f>
        <v/>
      </c>
      <c r="P1422" s="22">
        <f>IF(A1422="","",IF(N(O1422)&gt;0,(K1422-O1422)/O1422,""))</f>
        <v/>
      </c>
      <c r="Q1422">
        <f>IF(A1422="","",IFERROR(SUMIFS(GA4!$P$2:$P$2001,GA4!$O$2:$O$2001,B1422),0))</f>
        <v/>
      </c>
      <c r="R1422" s="23">
        <f>IF(A1422="","",IF(N(Q1422)&gt;0,SUMIFS(GA4!$Q$2:$Q$2001,GA4!$O$2:$O$2001,B1422)/Q1422,""))</f>
        <v/>
      </c>
      <c r="S1422">
        <f>IF(A1422="","",IFERROR(SUMIFS(GA4!$R$2:$R$2001,GA4!$O$2:$O$2001,B1422),0))</f>
        <v/>
      </c>
      <c r="T1422">
        <f>IF(A1422="","",IF(AND(ISNUMBER(F1422),LEFT(C1422&amp;"",1)="2"),IF(F1422&lt;Rules!$B$9,"Yes","No"),"No"))</f>
        <v/>
      </c>
      <c r="U1422">
        <f>IF(A1422="","",IF(AND(N(O1422)&gt;=Rules!$B$8,ISNUMBER(P1422)),IF(P1422&lt;=-Rules!$B$7,"Yes","No"),"No"))</f>
        <v/>
      </c>
      <c r="V1422">
        <f>IF(A1422="","",IF(AND(N(L1422)&gt;=Rules!$B$6,ISNUMBER(N1422)),IF(AND(N1422&gt;=Rules!$B$10,N1422&lt;=Rules!$B$11),"Yes","No"),"No"))</f>
        <v/>
      </c>
      <c r="W1422">
        <f>IF(A1422="","",IF(I1422&lt;&gt;"","Yes","No"))</f>
        <v/>
      </c>
      <c r="X1422">
        <f>IF(I1422="","",IF(SUMIFS($K$3:$K$2002,$A$3:$A$2002,SUBSTITUTE(SUBSTITUTE(I1422,"?","~?"),"*","~*"))&gt;N(K1422),"Yes","No"))</f>
        <v/>
      </c>
      <c r="Y1422">
        <f>IF(A1422="","",IF(N(S1422)&gt;0,"Yes","No"))</f>
        <v/>
      </c>
      <c r="Z1422">
        <f>IF(A1422="","",IF(AND(N(K1422)&lt;Rules!$B$5,N(L1422)&lt;Rules!$B$6,N(Q1422)&lt;Rules!$B$13,Y1422="No"),"Yes","No"))</f>
        <v/>
      </c>
      <c r="AA1422">
        <f>IF(A1422="","",IF(LEFT(C1422&amp;"",1)="3","Redirect",IF(OR(LEFT(C1422&amp;"",1)="4",LEFT(C1422&amp;"",1)="5"),IF(OR(N(K1422)&gt;0,N(AC1422)&gt;=Rules!$B$14),"Redirect","Prune"),IF(D1422="Non-Indexable","Keep",IF(AND(W1422="Yes",X1422="Yes",Y1422="No"),"Merge",IF(OR(U1422="Yes",V1422="Yes",AND(T1422="Yes",N(L1422)&gt;=Rules!$B$6)),"Update",IF(Z1422="Yes",IF(N(AC1422)&gt;=Rules!$B$14,"Redirect","Prune"),"Keep")))))))</f>
        <v/>
      </c>
      <c r="AB1422">
        <f>IF(A1422="","",IF(LEFT(C1422&amp;"",1)="3","Already redirects ("&amp;C1422&amp;"). Update internal links to point at the final URL.",IF(OR(LEFT(C1422&amp;"",1)="4",LEFT(C1422&amp;"",1)="5"),IF(AA1422="Redirect","Returns "&amp;C1422&amp;" but still has "&amp;N(K1422)&amp;" clicks and "&amp;N(AC1422)&amp;" referring domains. 301 it to the closest live page.","Returns "&amp;C1422&amp;" with no clicks or links. Remove internal links and let it 404 or 410."),IF(D1422="Non-Indexable","Non-indexable ("&amp;E1422&amp;"). Keep if that is intentional; otherwise fix the canonical or noindex.",IF(AA1422="Merge","Overlaps with "&amp;I1422&amp;IF(N(J1422)&gt;0," (similarity "&amp;TEXT(J1422,"0.00")&amp;")","")&amp;", which gets more clicks. Merge the useful parts into it and 301 this URL.",IF(AA1422="Update",MID(IF(U1422="Yes","; Clicks down "&amp;TEXT(-P1422,"0%")&amp;" on the previous period","")&amp;IF(V1422="Yes","; Average position "&amp;TEXT(N1422,"0.0")&amp;" on "&amp;TEXT(L1422,"#,##0")&amp;" impressions (striking distance)","")&amp;IF(AND(T1422="Yes",N(L1422)&gt;=Rules!$B$6),"; Thin ("&amp;F1422&amp;" words) but has search demand",""),3,400),IF(AA1422="Prune","Low value: "&amp;N(K1422)&amp;" clicks, "&amp;N(L1422)&amp;" impressions, "&amp;N(Q1422)&amp;" sessions, no key events. Remove or noindex it and update internal links.",IF(AA1422="Redirect","Low value but "&amp;N(AC1422)&amp;" referring domains. 301 it to the closest relevant page to keep those links.",IF(AND(Z1422="No",Y1422="Yes",N(K1422)&lt;Rules!$B$5),"Low search traffic but it converts (key events: "&amp;S1422&amp;"). Keep it and link to it.",IF(W1422="Yes","Stronger than the page it overlaps ("&amp;I1422&amp;"). Keep; merge that page into this one.","Healthy: "&amp;N(K1422)&amp;" clicks"&amp;IF(ISNUMBER(N1422),", average position "&amp;TEXT(N1422,"0.0"),"")&amp;". Keep and monitor."))))))))))</f>
        <v/>
      </c>
      <c r="AE1422">
        <f>IF(A1422="","",IF(AD1422&lt;&gt;"",AD1422,AA1422))</f>
        <v/>
      </c>
    </row>
    <row r="1423">
      <c r="A1423">
        <f>IF(Crawl!A1422="","",Crawl!A1422)</f>
        <v/>
      </c>
      <c r="B1423">
        <f>IF(A1423="","",Crawl!EC1422)</f>
        <v/>
      </c>
      <c r="C1423">
        <f>IF(A1423="","",IFERROR(INDEX(Crawl!$A1422:$DZ1422,1,Rules!$H$6),""))</f>
        <v/>
      </c>
      <c r="D1423">
        <f>IF(A1423="","",IFERROR(INDEX(Crawl!$A1422:$DZ1422,1,Rules!$H$7),"")&amp;"")</f>
        <v/>
      </c>
      <c r="E1423">
        <f>IF(A1423="","",IFERROR(INDEX(Crawl!$A1422:$DZ1422,1,Rules!$H$8),"")&amp;"")</f>
        <v/>
      </c>
      <c r="F1423">
        <f>IF(A1423="","",IFERROR(INDEX(Crawl!$A1422:$DZ1422,1,Rules!$H$9),""))</f>
        <v/>
      </c>
      <c r="G1423">
        <f>IF(A1423="","",IFERROR(INDEX(Crawl!$A1422:$DZ1422,1,Rules!$H$10),""))</f>
        <v/>
      </c>
      <c r="H1423">
        <f>IF(A1423="","",IFERROR(INDEX(Crawl!$A1422:$DZ1422,1,Rules!$H$12),""))</f>
        <v/>
      </c>
      <c r="I1423">
        <f>IF(A1423="","",IF(AND(N(H1423)&gt;0,IFERROR(INDEX(Crawl!$A1422:$DZ1422,1,Rules!$H$11),"")&amp;""&lt;&gt;""),IFERROR(INDEX(Crawl!$A1422:$DZ1422,1,Rules!$H$11),"")&amp;"",IF(AND(ISNUMBER(J1423),N(J1423)&gt;=Rules!$B$12,IFERROR(INDEX(Crawl!$A1422:$DZ1422,1,Rules!$H$13),"")&amp;""&lt;&gt;""),IFERROR(INDEX(Crawl!$A1422:$DZ1422,1,Rules!$H$13),"")&amp;"","")))</f>
        <v/>
      </c>
      <c r="J1423" s="19">
        <f>IF(A1423="","",IF(IFERROR(INDEX(Crawl!$A1422:$DZ1422,1,Rules!$H$14),"")&amp;""="","",IFERROR(INDEX(Crawl!$A1422:$DZ1422,1,Rules!$H$14),"")))</f>
        <v/>
      </c>
      <c r="K1423">
        <f>IF(A1423="","",IFERROR(SUMIFS('GSC current'!$J$2:$J$2001,'GSC current'!$I$2:$I$2001,B1423),0))</f>
        <v/>
      </c>
      <c r="L1423">
        <f>IF(A1423="","",IFERROR(SUMIFS('GSC current'!$K$2:$K$2001,'GSC current'!$I$2:$I$2001,B1423),0))</f>
        <v/>
      </c>
      <c r="M1423" s="20">
        <f>IF(A1423="","",IF(N(L1423)&gt;0,K1423/L1423,""))</f>
        <v/>
      </c>
      <c r="N1423" s="21">
        <f>IF(A1423="","",IF(N(L1423)&gt;0,SUMIFS('GSC current'!$L$2:$L$2001,'GSC current'!$I$2:$I$2001,B1423)/L1423,""))</f>
        <v/>
      </c>
      <c r="O1423">
        <f>IF(A1423="","",IFERROR(SUMIFS('GSC previous'!$J$2:$J$2001,'GSC previous'!$I$2:$I$2001,B1423),0))</f>
        <v/>
      </c>
      <c r="P1423" s="22">
        <f>IF(A1423="","",IF(N(O1423)&gt;0,(K1423-O1423)/O1423,""))</f>
        <v/>
      </c>
      <c r="Q1423">
        <f>IF(A1423="","",IFERROR(SUMIFS(GA4!$P$2:$P$2001,GA4!$O$2:$O$2001,B1423),0))</f>
        <v/>
      </c>
      <c r="R1423" s="23">
        <f>IF(A1423="","",IF(N(Q1423)&gt;0,SUMIFS(GA4!$Q$2:$Q$2001,GA4!$O$2:$O$2001,B1423)/Q1423,""))</f>
        <v/>
      </c>
      <c r="S1423">
        <f>IF(A1423="","",IFERROR(SUMIFS(GA4!$R$2:$R$2001,GA4!$O$2:$O$2001,B1423),0))</f>
        <v/>
      </c>
      <c r="T1423">
        <f>IF(A1423="","",IF(AND(ISNUMBER(F1423),LEFT(C1423&amp;"",1)="2"),IF(F1423&lt;Rules!$B$9,"Yes","No"),"No"))</f>
        <v/>
      </c>
      <c r="U1423">
        <f>IF(A1423="","",IF(AND(N(O1423)&gt;=Rules!$B$8,ISNUMBER(P1423)),IF(P1423&lt;=-Rules!$B$7,"Yes","No"),"No"))</f>
        <v/>
      </c>
      <c r="V1423">
        <f>IF(A1423="","",IF(AND(N(L1423)&gt;=Rules!$B$6,ISNUMBER(N1423)),IF(AND(N1423&gt;=Rules!$B$10,N1423&lt;=Rules!$B$11),"Yes","No"),"No"))</f>
        <v/>
      </c>
      <c r="W1423">
        <f>IF(A1423="","",IF(I1423&lt;&gt;"","Yes","No"))</f>
        <v/>
      </c>
      <c r="X1423">
        <f>IF(I1423="","",IF(SUMIFS($K$3:$K$2002,$A$3:$A$2002,SUBSTITUTE(SUBSTITUTE(I1423,"?","~?"),"*","~*"))&gt;N(K1423),"Yes","No"))</f>
        <v/>
      </c>
      <c r="Y1423">
        <f>IF(A1423="","",IF(N(S1423)&gt;0,"Yes","No"))</f>
        <v/>
      </c>
      <c r="Z1423">
        <f>IF(A1423="","",IF(AND(N(K1423)&lt;Rules!$B$5,N(L1423)&lt;Rules!$B$6,N(Q1423)&lt;Rules!$B$13,Y1423="No"),"Yes","No"))</f>
        <v/>
      </c>
      <c r="AA1423">
        <f>IF(A1423="","",IF(LEFT(C1423&amp;"",1)="3","Redirect",IF(OR(LEFT(C1423&amp;"",1)="4",LEFT(C1423&amp;"",1)="5"),IF(OR(N(K1423)&gt;0,N(AC1423)&gt;=Rules!$B$14),"Redirect","Prune"),IF(D1423="Non-Indexable","Keep",IF(AND(W1423="Yes",X1423="Yes",Y1423="No"),"Merge",IF(OR(U1423="Yes",V1423="Yes",AND(T1423="Yes",N(L1423)&gt;=Rules!$B$6)),"Update",IF(Z1423="Yes",IF(N(AC1423)&gt;=Rules!$B$14,"Redirect","Prune"),"Keep")))))))</f>
        <v/>
      </c>
      <c r="AB1423">
        <f>IF(A1423="","",IF(LEFT(C1423&amp;"",1)="3","Already redirects ("&amp;C1423&amp;"). Update internal links to point at the final URL.",IF(OR(LEFT(C1423&amp;"",1)="4",LEFT(C1423&amp;"",1)="5"),IF(AA1423="Redirect","Returns "&amp;C1423&amp;" but still has "&amp;N(K1423)&amp;" clicks and "&amp;N(AC1423)&amp;" referring domains. 301 it to the closest live page.","Returns "&amp;C1423&amp;" with no clicks or links. Remove internal links and let it 404 or 410."),IF(D1423="Non-Indexable","Non-indexable ("&amp;E1423&amp;"). Keep if that is intentional; otherwise fix the canonical or noindex.",IF(AA1423="Merge","Overlaps with "&amp;I1423&amp;IF(N(J1423)&gt;0," (similarity "&amp;TEXT(J1423,"0.00")&amp;")","")&amp;", which gets more clicks. Merge the useful parts into it and 301 this URL.",IF(AA1423="Update",MID(IF(U1423="Yes","; Clicks down "&amp;TEXT(-P1423,"0%")&amp;" on the previous period","")&amp;IF(V1423="Yes","; Average position "&amp;TEXT(N1423,"0.0")&amp;" on "&amp;TEXT(L1423,"#,##0")&amp;" impressions (striking distance)","")&amp;IF(AND(T1423="Yes",N(L1423)&gt;=Rules!$B$6),"; Thin ("&amp;F1423&amp;" words) but has search demand",""),3,400),IF(AA1423="Prune","Low value: "&amp;N(K1423)&amp;" clicks, "&amp;N(L1423)&amp;" impressions, "&amp;N(Q1423)&amp;" sessions, no key events. Remove or noindex it and update internal links.",IF(AA1423="Redirect","Low value but "&amp;N(AC1423)&amp;" referring domains. 301 it to the closest relevant page to keep those links.",IF(AND(Z1423="No",Y1423="Yes",N(K1423)&lt;Rules!$B$5),"Low search traffic but it converts (key events: "&amp;S1423&amp;"). Keep it and link to it.",IF(W1423="Yes","Stronger than the page it overlaps ("&amp;I1423&amp;"). Keep; merge that page into this one.","Healthy: "&amp;N(K1423)&amp;" clicks"&amp;IF(ISNUMBER(N1423),", average position "&amp;TEXT(N1423,"0.0"),"")&amp;". Keep and monitor."))))))))))</f>
        <v/>
      </c>
      <c r="AE1423">
        <f>IF(A1423="","",IF(AD1423&lt;&gt;"",AD1423,AA1423))</f>
        <v/>
      </c>
    </row>
    <row r="1424">
      <c r="A1424">
        <f>IF(Crawl!A1423="","",Crawl!A1423)</f>
        <v/>
      </c>
      <c r="B1424">
        <f>IF(A1424="","",Crawl!EC1423)</f>
        <v/>
      </c>
      <c r="C1424">
        <f>IF(A1424="","",IFERROR(INDEX(Crawl!$A1423:$DZ1423,1,Rules!$H$6),""))</f>
        <v/>
      </c>
      <c r="D1424">
        <f>IF(A1424="","",IFERROR(INDEX(Crawl!$A1423:$DZ1423,1,Rules!$H$7),"")&amp;"")</f>
        <v/>
      </c>
      <c r="E1424">
        <f>IF(A1424="","",IFERROR(INDEX(Crawl!$A1423:$DZ1423,1,Rules!$H$8),"")&amp;"")</f>
        <v/>
      </c>
      <c r="F1424">
        <f>IF(A1424="","",IFERROR(INDEX(Crawl!$A1423:$DZ1423,1,Rules!$H$9),""))</f>
        <v/>
      </c>
      <c r="G1424">
        <f>IF(A1424="","",IFERROR(INDEX(Crawl!$A1423:$DZ1423,1,Rules!$H$10),""))</f>
        <v/>
      </c>
      <c r="H1424">
        <f>IF(A1424="","",IFERROR(INDEX(Crawl!$A1423:$DZ1423,1,Rules!$H$12),""))</f>
        <v/>
      </c>
      <c r="I1424">
        <f>IF(A1424="","",IF(AND(N(H1424)&gt;0,IFERROR(INDEX(Crawl!$A1423:$DZ1423,1,Rules!$H$11),"")&amp;""&lt;&gt;""),IFERROR(INDEX(Crawl!$A1423:$DZ1423,1,Rules!$H$11),"")&amp;"",IF(AND(ISNUMBER(J1424),N(J1424)&gt;=Rules!$B$12,IFERROR(INDEX(Crawl!$A1423:$DZ1423,1,Rules!$H$13),"")&amp;""&lt;&gt;""),IFERROR(INDEX(Crawl!$A1423:$DZ1423,1,Rules!$H$13),"")&amp;"","")))</f>
        <v/>
      </c>
      <c r="J1424" s="19">
        <f>IF(A1424="","",IF(IFERROR(INDEX(Crawl!$A1423:$DZ1423,1,Rules!$H$14),"")&amp;""="","",IFERROR(INDEX(Crawl!$A1423:$DZ1423,1,Rules!$H$14),"")))</f>
        <v/>
      </c>
      <c r="K1424">
        <f>IF(A1424="","",IFERROR(SUMIFS('GSC current'!$J$2:$J$2001,'GSC current'!$I$2:$I$2001,B1424),0))</f>
        <v/>
      </c>
      <c r="L1424">
        <f>IF(A1424="","",IFERROR(SUMIFS('GSC current'!$K$2:$K$2001,'GSC current'!$I$2:$I$2001,B1424),0))</f>
        <v/>
      </c>
      <c r="M1424" s="20">
        <f>IF(A1424="","",IF(N(L1424)&gt;0,K1424/L1424,""))</f>
        <v/>
      </c>
      <c r="N1424" s="21">
        <f>IF(A1424="","",IF(N(L1424)&gt;0,SUMIFS('GSC current'!$L$2:$L$2001,'GSC current'!$I$2:$I$2001,B1424)/L1424,""))</f>
        <v/>
      </c>
      <c r="O1424">
        <f>IF(A1424="","",IFERROR(SUMIFS('GSC previous'!$J$2:$J$2001,'GSC previous'!$I$2:$I$2001,B1424),0))</f>
        <v/>
      </c>
      <c r="P1424" s="22">
        <f>IF(A1424="","",IF(N(O1424)&gt;0,(K1424-O1424)/O1424,""))</f>
        <v/>
      </c>
      <c r="Q1424">
        <f>IF(A1424="","",IFERROR(SUMIFS(GA4!$P$2:$P$2001,GA4!$O$2:$O$2001,B1424),0))</f>
        <v/>
      </c>
      <c r="R1424" s="23">
        <f>IF(A1424="","",IF(N(Q1424)&gt;0,SUMIFS(GA4!$Q$2:$Q$2001,GA4!$O$2:$O$2001,B1424)/Q1424,""))</f>
        <v/>
      </c>
      <c r="S1424">
        <f>IF(A1424="","",IFERROR(SUMIFS(GA4!$R$2:$R$2001,GA4!$O$2:$O$2001,B1424),0))</f>
        <v/>
      </c>
      <c r="T1424">
        <f>IF(A1424="","",IF(AND(ISNUMBER(F1424),LEFT(C1424&amp;"",1)="2"),IF(F1424&lt;Rules!$B$9,"Yes","No"),"No"))</f>
        <v/>
      </c>
      <c r="U1424">
        <f>IF(A1424="","",IF(AND(N(O1424)&gt;=Rules!$B$8,ISNUMBER(P1424)),IF(P1424&lt;=-Rules!$B$7,"Yes","No"),"No"))</f>
        <v/>
      </c>
      <c r="V1424">
        <f>IF(A1424="","",IF(AND(N(L1424)&gt;=Rules!$B$6,ISNUMBER(N1424)),IF(AND(N1424&gt;=Rules!$B$10,N1424&lt;=Rules!$B$11),"Yes","No"),"No"))</f>
        <v/>
      </c>
      <c r="W1424">
        <f>IF(A1424="","",IF(I1424&lt;&gt;"","Yes","No"))</f>
        <v/>
      </c>
      <c r="X1424">
        <f>IF(I1424="","",IF(SUMIFS($K$3:$K$2002,$A$3:$A$2002,SUBSTITUTE(SUBSTITUTE(I1424,"?","~?"),"*","~*"))&gt;N(K1424),"Yes","No"))</f>
        <v/>
      </c>
      <c r="Y1424">
        <f>IF(A1424="","",IF(N(S1424)&gt;0,"Yes","No"))</f>
        <v/>
      </c>
      <c r="Z1424">
        <f>IF(A1424="","",IF(AND(N(K1424)&lt;Rules!$B$5,N(L1424)&lt;Rules!$B$6,N(Q1424)&lt;Rules!$B$13,Y1424="No"),"Yes","No"))</f>
        <v/>
      </c>
      <c r="AA1424">
        <f>IF(A1424="","",IF(LEFT(C1424&amp;"",1)="3","Redirect",IF(OR(LEFT(C1424&amp;"",1)="4",LEFT(C1424&amp;"",1)="5"),IF(OR(N(K1424)&gt;0,N(AC1424)&gt;=Rules!$B$14),"Redirect","Prune"),IF(D1424="Non-Indexable","Keep",IF(AND(W1424="Yes",X1424="Yes",Y1424="No"),"Merge",IF(OR(U1424="Yes",V1424="Yes",AND(T1424="Yes",N(L1424)&gt;=Rules!$B$6)),"Update",IF(Z1424="Yes",IF(N(AC1424)&gt;=Rules!$B$14,"Redirect","Prune"),"Keep")))))))</f>
        <v/>
      </c>
      <c r="AB1424">
        <f>IF(A1424="","",IF(LEFT(C1424&amp;"",1)="3","Already redirects ("&amp;C1424&amp;"). Update internal links to point at the final URL.",IF(OR(LEFT(C1424&amp;"",1)="4",LEFT(C1424&amp;"",1)="5"),IF(AA1424="Redirect","Returns "&amp;C1424&amp;" but still has "&amp;N(K1424)&amp;" clicks and "&amp;N(AC1424)&amp;" referring domains. 301 it to the closest live page.","Returns "&amp;C1424&amp;" with no clicks or links. Remove internal links and let it 404 or 410."),IF(D1424="Non-Indexable","Non-indexable ("&amp;E1424&amp;"). Keep if that is intentional; otherwise fix the canonical or noindex.",IF(AA1424="Merge","Overlaps with "&amp;I1424&amp;IF(N(J1424)&gt;0," (similarity "&amp;TEXT(J1424,"0.00")&amp;")","")&amp;", which gets more clicks. Merge the useful parts into it and 301 this URL.",IF(AA1424="Update",MID(IF(U1424="Yes","; Clicks down "&amp;TEXT(-P1424,"0%")&amp;" on the previous period","")&amp;IF(V1424="Yes","; Average position "&amp;TEXT(N1424,"0.0")&amp;" on "&amp;TEXT(L1424,"#,##0")&amp;" impressions (striking distance)","")&amp;IF(AND(T1424="Yes",N(L1424)&gt;=Rules!$B$6),"; Thin ("&amp;F1424&amp;" words) but has search demand",""),3,400),IF(AA1424="Prune","Low value: "&amp;N(K1424)&amp;" clicks, "&amp;N(L1424)&amp;" impressions, "&amp;N(Q1424)&amp;" sessions, no key events. Remove or noindex it and update internal links.",IF(AA1424="Redirect","Low value but "&amp;N(AC1424)&amp;" referring domains. 301 it to the closest relevant page to keep those links.",IF(AND(Z1424="No",Y1424="Yes",N(K1424)&lt;Rules!$B$5),"Low search traffic but it converts (key events: "&amp;S1424&amp;"). Keep it and link to it.",IF(W1424="Yes","Stronger than the page it overlaps ("&amp;I1424&amp;"). Keep; merge that page into this one.","Healthy: "&amp;N(K1424)&amp;" clicks"&amp;IF(ISNUMBER(N1424),", average position "&amp;TEXT(N1424,"0.0"),"")&amp;". Keep and monitor."))))))))))</f>
        <v/>
      </c>
      <c r="AE1424">
        <f>IF(A1424="","",IF(AD1424&lt;&gt;"",AD1424,AA1424))</f>
        <v/>
      </c>
    </row>
    <row r="1425">
      <c r="A1425">
        <f>IF(Crawl!A1424="","",Crawl!A1424)</f>
        <v/>
      </c>
      <c r="B1425">
        <f>IF(A1425="","",Crawl!EC1424)</f>
        <v/>
      </c>
      <c r="C1425">
        <f>IF(A1425="","",IFERROR(INDEX(Crawl!$A1424:$DZ1424,1,Rules!$H$6),""))</f>
        <v/>
      </c>
      <c r="D1425">
        <f>IF(A1425="","",IFERROR(INDEX(Crawl!$A1424:$DZ1424,1,Rules!$H$7),"")&amp;"")</f>
        <v/>
      </c>
      <c r="E1425">
        <f>IF(A1425="","",IFERROR(INDEX(Crawl!$A1424:$DZ1424,1,Rules!$H$8),"")&amp;"")</f>
        <v/>
      </c>
      <c r="F1425">
        <f>IF(A1425="","",IFERROR(INDEX(Crawl!$A1424:$DZ1424,1,Rules!$H$9),""))</f>
        <v/>
      </c>
      <c r="G1425">
        <f>IF(A1425="","",IFERROR(INDEX(Crawl!$A1424:$DZ1424,1,Rules!$H$10),""))</f>
        <v/>
      </c>
      <c r="H1425">
        <f>IF(A1425="","",IFERROR(INDEX(Crawl!$A1424:$DZ1424,1,Rules!$H$12),""))</f>
        <v/>
      </c>
      <c r="I1425">
        <f>IF(A1425="","",IF(AND(N(H1425)&gt;0,IFERROR(INDEX(Crawl!$A1424:$DZ1424,1,Rules!$H$11),"")&amp;""&lt;&gt;""),IFERROR(INDEX(Crawl!$A1424:$DZ1424,1,Rules!$H$11),"")&amp;"",IF(AND(ISNUMBER(J1425),N(J1425)&gt;=Rules!$B$12,IFERROR(INDEX(Crawl!$A1424:$DZ1424,1,Rules!$H$13),"")&amp;""&lt;&gt;""),IFERROR(INDEX(Crawl!$A1424:$DZ1424,1,Rules!$H$13),"")&amp;"","")))</f>
        <v/>
      </c>
      <c r="J1425" s="19">
        <f>IF(A1425="","",IF(IFERROR(INDEX(Crawl!$A1424:$DZ1424,1,Rules!$H$14),"")&amp;""="","",IFERROR(INDEX(Crawl!$A1424:$DZ1424,1,Rules!$H$14),"")))</f>
        <v/>
      </c>
      <c r="K1425">
        <f>IF(A1425="","",IFERROR(SUMIFS('GSC current'!$J$2:$J$2001,'GSC current'!$I$2:$I$2001,B1425),0))</f>
        <v/>
      </c>
      <c r="L1425">
        <f>IF(A1425="","",IFERROR(SUMIFS('GSC current'!$K$2:$K$2001,'GSC current'!$I$2:$I$2001,B1425),0))</f>
        <v/>
      </c>
      <c r="M1425" s="20">
        <f>IF(A1425="","",IF(N(L1425)&gt;0,K1425/L1425,""))</f>
        <v/>
      </c>
      <c r="N1425" s="21">
        <f>IF(A1425="","",IF(N(L1425)&gt;0,SUMIFS('GSC current'!$L$2:$L$2001,'GSC current'!$I$2:$I$2001,B1425)/L1425,""))</f>
        <v/>
      </c>
      <c r="O1425">
        <f>IF(A1425="","",IFERROR(SUMIFS('GSC previous'!$J$2:$J$2001,'GSC previous'!$I$2:$I$2001,B1425),0))</f>
        <v/>
      </c>
      <c r="P1425" s="22">
        <f>IF(A1425="","",IF(N(O1425)&gt;0,(K1425-O1425)/O1425,""))</f>
        <v/>
      </c>
      <c r="Q1425">
        <f>IF(A1425="","",IFERROR(SUMIFS(GA4!$P$2:$P$2001,GA4!$O$2:$O$2001,B1425),0))</f>
        <v/>
      </c>
      <c r="R1425" s="23">
        <f>IF(A1425="","",IF(N(Q1425)&gt;0,SUMIFS(GA4!$Q$2:$Q$2001,GA4!$O$2:$O$2001,B1425)/Q1425,""))</f>
        <v/>
      </c>
      <c r="S1425">
        <f>IF(A1425="","",IFERROR(SUMIFS(GA4!$R$2:$R$2001,GA4!$O$2:$O$2001,B1425),0))</f>
        <v/>
      </c>
      <c r="T1425">
        <f>IF(A1425="","",IF(AND(ISNUMBER(F1425),LEFT(C1425&amp;"",1)="2"),IF(F1425&lt;Rules!$B$9,"Yes","No"),"No"))</f>
        <v/>
      </c>
      <c r="U1425">
        <f>IF(A1425="","",IF(AND(N(O1425)&gt;=Rules!$B$8,ISNUMBER(P1425)),IF(P1425&lt;=-Rules!$B$7,"Yes","No"),"No"))</f>
        <v/>
      </c>
      <c r="V1425">
        <f>IF(A1425="","",IF(AND(N(L1425)&gt;=Rules!$B$6,ISNUMBER(N1425)),IF(AND(N1425&gt;=Rules!$B$10,N1425&lt;=Rules!$B$11),"Yes","No"),"No"))</f>
        <v/>
      </c>
      <c r="W1425">
        <f>IF(A1425="","",IF(I1425&lt;&gt;"","Yes","No"))</f>
        <v/>
      </c>
      <c r="X1425">
        <f>IF(I1425="","",IF(SUMIFS($K$3:$K$2002,$A$3:$A$2002,SUBSTITUTE(SUBSTITUTE(I1425,"?","~?"),"*","~*"))&gt;N(K1425),"Yes","No"))</f>
        <v/>
      </c>
      <c r="Y1425">
        <f>IF(A1425="","",IF(N(S1425)&gt;0,"Yes","No"))</f>
        <v/>
      </c>
      <c r="Z1425">
        <f>IF(A1425="","",IF(AND(N(K1425)&lt;Rules!$B$5,N(L1425)&lt;Rules!$B$6,N(Q1425)&lt;Rules!$B$13,Y1425="No"),"Yes","No"))</f>
        <v/>
      </c>
      <c r="AA1425">
        <f>IF(A1425="","",IF(LEFT(C1425&amp;"",1)="3","Redirect",IF(OR(LEFT(C1425&amp;"",1)="4",LEFT(C1425&amp;"",1)="5"),IF(OR(N(K1425)&gt;0,N(AC1425)&gt;=Rules!$B$14),"Redirect","Prune"),IF(D1425="Non-Indexable","Keep",IF(AND(W1425="Yes",X1425="Yes",Y1425="No"),"Merge",IF(OR(U1425="Yes",V1425="Yes",AND(T1425="Yes",N(L1425)&gt;=Rules!$B$6)),"Update",IF(Z1425="Yes",IF(N(AC1425)&gt;=Rules!$B$14,"Redirect","Prune"),"Keep")))))))</f>
        <v/>
      </c>
      <c r="AB1425">
        <f>IF(A1425="","",IF(LEFT(C1425&amp;"",1)="3","Already redirects ("&amp;C1425&amp;"). Update internal links to point at the final URL.",IF(OR(LEFT(C1425&amp;"",1)="4",LEFT(C1425&amp;"",1)="5"),IF(AA1425="Redirect","Returns "&amp;C1425&amp;" but still has "&amp;N(K1425)&amp;" clicks and "&amp;N(AC1425)&amp;" referring domains. 301 it to the closest live page.","Returns "&amp;C1425&amp;" with no clicks or links. Remove internal links and let it 404 or 410."),IF(D1425="Non-Indexable","Non-indexable ("&amp;E1425&amp;"). Keep if that is intentional; otherwise fix the canonical or noindex.",IF(AA1425="Merge","Overlaps with "&amp;I1425&amp;IF(N(J1425)&gt;0," (similarity "&amp;TEXT(J1425,"0.00")&amp;")","")&amp;", which gets more clicks. Merge the useful parts into it and 301 this URL.",IF(AA1425="Update",MID(IF(U1425="Yes","; Clicks down "&amp;TEXT(-P1425,"0%")&amp;" on the previous period","")&amp;IF(V1425="Yes","; Average position "&amp;TEXT(N1425,"0.0")&amp;" on "&amp;TEXT(L1425,"#,##0")&amp;" impressions (striking distance)","")&amp;IF(AND(T1425="Yes",N(L1425)&gt;=Rules!$B$6),"; Thin ("&amp;F1425&amp;" words) but has search demand",""),3,400),IF(AA1425="Prune","Low value: "&amp;N(K1425)&amp;" clicks, "&amp;N(L1425)&amp;" impressions, "&amp;N(Q1425)&amp;" sessions, no key events. Remove or noindex it and update internal links.",IF(AA1425="Redirect","Low value but "&amp;N(AC1425)&amp;" referring domains. 301 it to the closest relevant page to keep those links.",IF(AND(Z1425="No",Y1425="Yes",N(K1425)&lt;Rules!$B$5),"Low search traffic but it converts (key events: "&amp;S1425&amp;"). Keep it and link to it.",IF(W1425="Yes","Stronger than the page it overlaps ("&amp;I1425&amp;"). Keep; merge that page into this one.","Healthy: "&amp;N(K1425)&amp;" clicks"&amp;IF(ISNUMBER(N1425),", average position "&amp;TEXT(N1425,"0.0"),"")&amp;". Keep and monitor."))))))))))</f>
        <v/>
      </c>
      <c r="AE1425">
        <f>IF(A1425="","",IF(AD1425&lt;&gt;"",AD1425,AA1425))</f>
        <v/>
      </c>
    </row>
    <row r="1426">
      <c r="A1426">
        <f>IF(Crawl!A1425="","",Crawl!A1425)</f>
        <v/>
      </c>
      <c r="B1426">
        <f>IF(A1426="","",Crawl!EC1425)</f>
        <v/>
      </c>
      <c r="C1426">
        <f>IF(A1426="","",IFERROR(INDEX(Crawl!$A1425:$DZ1425,1,Rules!$H$6),""))</f>
        <v/>
      </c>
      <c r="D1426">
        <f>IF(A1426="","",IFERROR(INDEX(Crawl!$A1425:$DZ1425,1,Rules!$H$7),"")&amp;"")</f>
        <v/>
      </c>
      <c r="E1426">
        <f>IF(A1426="","",IFERROR(INDEX(Crawl!$A1425:$DZ1425,1,Rules!$H$8),"")&amp;"")</f>
        <v/>
      </c>
      <c r="F1426">
        <f>IF(A1426="","",IFERROR(INDEX(Crawl!$A1425:$DZ1425,1,Rules!$H$9),""))</f>
        <v/>
      </c>
      <c r="G1426">
        <f>IF(A1426="","",IFERROR(INDEX(Crawl!$A1425:$DZ1425,1,Rules!$H$10),""))</f>
        <v/>
      </c>
      <c r="H1426">
        <f>IF(A1426="","",IFERROR(INDEX(Crawl!$A1425:$DZ1425,1,Rules!$H$12),""))</f>
        <v/>
      </c>
      <c r="I1426">
        <f>IF(A1426="","",IF(AND(N(H1426)&gt;0,IFERROR(INDEX(Crawl!$A1425:$DZ1425,1,Rules!$H$11),"")&amp;""&lt;&gt;""),IFERROR(INDEX(Crawl!$A1425:$DZ1425,1,Rules!$H$11),"")&amp;"",IF(AND(ISNUMBER(J1426),N(J1426)&gt;=Rules!$B$12,IFERROR(INDEX(Crawl!$A1425:$DZ1425,1,Rules!$H$13),"")&amp;""&lt;&gt;""),IFERROR(INDEX(Crawl!$A1425:$DZ1425,1,Rules!$H$13),"")&amp;"","")))</f>
        <v/>
      </c>
      <c r="J1426" s="19">
        <f>IF(A1426="","",IF(IFERROR(INDEX(Crawl!$A1425:$DZ1425,1,Rules!$H$14),"")&amp;""="","",IFERROR(INDEX(Crawl!$A1425:$DZ1425,1,Rules!$H$14),"")))</f>
        <v/>
      </c>
      <c r="K1426">
        <f>IF(A1426="","",IFERROR(SUMIFS('GSC current'!$J$2:$J$2001,'GSC current'!$I$2:$I$2001,B1426),0))</f>
        <v/>
      </c>
      <c r="L1426">
        <f>IF(A1426="","",IFERROR(SUMIFS('GSC current'!$K$2:$K$2001,'GSC current'!$I$2:$I$2001,B1426),0))</f>
        <v/>
      </c>
      <c r="M1426" s="20">
        <f>IF(A1426="","",IF(N(L1426)&gt;0,K1426/L1426,""))</f>
        <v/>
      </c>
      <c r="N1426" s="21">
        <f>IF(A1426="","",IF(N(L1426)&gt;0,SUMIFS('GSC current'!$L$2:$L$2001,'GSC current'!$I$2:$I$2001,B1426)/L1426,""))</f>
        <v/>
      </c>
      <c r="O1426">
        <f>IF(A1426="","",IFERROR(SUMIFS('GSC previous'!$J$2:$J$2001,'GSC previous'!$I$2:$I$2001,B1426),0))</f>
        <v/>
      </c>
      <c r="P1426" s="22">
        <f>IF(A1426="","",IF(N(O1426)&gt;0,(K1426-O1426)/O1426,""))</f>
        <v/>
      </c>
      <c r="Q1426">
        <f>IF(A1426="","",IFERROR(SUMIFS(GA4!$P$2:$P$2001,GA4!$O$2:$O$2001,B1426),0))</f>
        <v/>
      </c>
      <c r="R1426" s="23">
        <f>IF(A1426="","",IF(N(Q1426)&gt;0,SUMIFS(GA4!$Q$2:$Q$2001,GA4!$O$2:$O$2001,B1426)/Q1426,""))</f>
        <v/>
      </c>
      <c r="S1426">
        <f>IF(A1426="","",IFERROR(SUMIFS(GA4!$R$2:$R$2001,GA4!$O$2:$O$2001,B1426),0))</f>
        <v/>
      </c>
      <c r="T1426">
        <f>IF(A1426="","",IF(AND(ISNUMBER(F1426),LEFT(C1426&amp;"",1)="2"),IF(F1426&lt;Rules!$B$9,"Yes","No"),"No"))</f>
        <v/>
      </c>
      <c r="U1426">
        <f>IF(A1426="","",IF(AND(N(O1426)&gt;=Rules!$B$8,ISNUMBER(P1426)),IF(P1426&lt;=-Rules!$B$7,"Yes","No"),"No"))</f>
        <v/>
      </c>
      <c r="V1426">
        <f>IF(A1426="","",IF(AND(N(L1426)&gt;=Rules!$B$6,ISNUMBER(N1426)),IF(AND(N1426&gt;=Rules!$B$10,N1426&lt;=Rules!$B$11),"Yes","No"),"No"))</f>
        <v/>
      </c>
      <c r="W1426">
        <f>IF(A1426="","",IF(I1426&lt;&gt;"","Yes","No"))</f>
        <v/>
      </c>
      <c r="X1426">
        <f>IF(I1426="","",IF(SUMIFS($K$3:$K$2002,$A$3:$A$2002,SUBSTITUTE(SUBSTITUTE(I1426,"?","~?"),"*","~*"))&gt;N(K1426),"Yes","No"))</f>
        <v/>
      </c>
      <c r="Y1426">
        <f>IF(A1426="","",IF(N(S1426)&gt;0,"Yes","No"))</f>
        <v/>
      </c>
      <c r="Z1426">
        <f>IF(A1426="","",IF(AND(N(K1426)&lt;Rules!$B$5,N(L1426)&lt;Rules!$B$6,N(Q1426)&lt;Rules!$B$13,Y1426="No"),"Yes","No"))</f>
        <v/>
      </c>
      <c r="AA1426">
        <f>IF(A1426="","",IF(LEFT(C1426&amp;"",1)="3","Redirect",IF(OR(LEFT(C1426&amp;"",1)="4",LEFT(C1426&amp;"",1)="5"),IF(OR(N(K1426)&gt;0,N(AC1426)&gt;=Rules!$B$14),"Redirect","Prune"),IF(D1426="Non-Indexable","Keep",IF(AND(W1426="Yes",X1426="Yes",Y1426="No"),"Merge",IF(OR(U1426="Yes",V1426="Yes",AND(T1426="Yes",N(L1426)&gt;=Rules!$B$6)),"Update",IF(Z1426="Yes",IF(N(AC1426)&gt;=Rules!$B$14,"Redirect","Prune"),"Keep")))))))</f>
        <v/>
      </c>
      <c r="AB1426">
        <f>IF(A1426="","",IF(LEFT(C1426&amp;"",1)="3","Already redirects ("&amp;C1426&amp;"). Update internal links to point at the final URL.",IF(OR(LEFT(C1426&amp;"",1)="4",LEFT(C1426&amp;"",1)="5"),IF(AA1426="Redirect","Returns "&amp;C1426&amp;" but still has "&amp;N(K1426)&amp;" clicks and "&amp;N(AC1426)&amp;" referring domains. 301 it to the closest live page.","Returns "&amp;C1426&amp;" with no clicks or links. Remove internal links and let it 404 or 410."),IF(D1426="Non-Indexable","Non-indexable ("&amp;E1426&amp;"). Keep if that is intentional; otherwise fix the canonical or noindex.",IF(AA1426="Merge","Overlaps with "&amp;I1426&amp;IF(N(J1426)&gt;0," (similarity "&amp;TEXT(J1426,"0.00")&amp;")","")&amp;", which gets more clicks. Merge the useful parts into it and 301 this URL.",IF(AA1426="Update",MID(IF(U1426="Yes","; Clicks down "&amp;TEXT(-P1426,"0%")&amp;" on the previous period","")&amp;IF(V1426="Yes","; Average position "&amp;TEXT(N1426,"0.0")&amp;" on "&amp;TEXT(L1426,"#,##0")&amp;" impressions (striking distance)","")&amp;IF(AND(T1426="Yes",N(L1426)&gt;=Rules!$B$6),"; Thin ("&amp;F1426&amp;" words) but has search demand",""),3,400),IF(AA1426="Prune","Low value: "&amp;N(K1426)&amp;" clicks, "&amp;N(L1426)&amp;" impressions, "&amp;N(Q1426)&amp;" sessions, no key events. Remove or noindex it and update internal links.",IF(AA1426="Redirect","Low value but "&amp;N(AC1426)&amp;" referring domains. 301 it to the closest relevant page to keep those links.",IF(AND(Z1426="No",Y1426="Yes",N(K1426)&lt;Rules!$B$5),"Low search traffic but it converts (key events: "&amp;S1426&amp;"). Keep it and link to it.",IF(W1426="Yes","Stronger than the page it overlaps ("&amp;I1426&amp;"). Keep; merge that page into this one.","Healthy: "&amp;N(K1426)&amp;" clicks"&amp;IF(ISNUMBER(N1426),", average position "&amp;TEXT(N1426,"0.0"),"")&amp;". Keep and monitor."))))))))))</f>
        <v/>
      </c>
      <c r="AE1426">
        <f>IF(A1426="","",IF(AD1426&lt;&gt;"",AD1426,AA1426))</f>
        <v/>
      </c>
    </row>
    <row r="1427">
      <c r="A1427">
        <f>IF(Crawl!A1426="","",Crawl!A1426)</f>
        <v/>
      </c>
      <c r="B1427">
        <f>IF(A1427="","",Crawl!EC1426)</f>
        <v/>
      </c>
      <c r="C1427">
        <f>IF(A1427="","",IFERROR(INDEX(Crawl!$A1426:$DZ1426,1,Rules!$H$6),""))</f>
        <v/>
      </c>
      <c r="D1427">
        <f>IF(A1427="","",IFERROR(INDEX(Crawl!$A1426:$DZ1426,1,Rules!$H$7),"")&amp;"")</f>
        <v/>
      </c>
      <c r="E1427">
        <f>IF(A1427="","",IFERROR(INDEX(Crawl!$A1426:$DZ1426,1,Rules!$H$8),"")&amp;"")</f>
        <v/>
      </c>
      <c r="F1427">
        <f>IF(A1427="","",IFERROR(INDEX(Crawl!$A1426:$DZ1426,1,Rules!$H$9),""))</f>
        <v/>
      </c>
      <c r="G1427">
        <f>IF(A1427="","",IFERROR(INDEX(Crawl!$A1426:$DZ1426,1,Rules!$H$10),""))</f>
        <v/>
      </c>
      <c r="H1427">
        <f>IF(A1427="","",IFERROR(INDEX(Crawl!$A1426:$DZ1426,1,Rules!$H$12),""))</f>
        <v/>
      </c>
      <c r="I1427">
        <f>IF(A1427="","",IF(AND(N(H1427)&gt;0,IFERROR(INDEX(Crawl!$A1426:$DZ1426,1,Rules!$H$11),"")&amp;""&lt;&gt;""),IFERROR(INDEX(Crawl!$A1426:$DZ1426,1,Rules!$H$11),"")&amp;"",IF(AND(ISNUMBER(J1427),N(J1427)&gt;=Rules!$B$12,IFERROR(INDEX(Crawl!$A1426:$DZ1426,1,Rules!$H$13),"")&amp;""&lt;&gt;""),IFERROR(INDEX(Crawl!$A1426:$DZ1426,1,Rules!$H$13),"")&amp;"","")))</f>
        <v/>
      </c>
      <c r="J1427" s="19">
        <f>IF(A1427="","",IF(IFERROR(INDEX(Crawl!$A1426:$DZ1426,1,Rules!$H$14),"")&amp;""="","",IFERROR(INDEX(Crawl!$A1426:$DZ1426,1,Rules!$H$14),"")))</f>
        <v/>
      </c>
      <c r="K1427">
        <f>IF(A1427="","",IFERROR(SUMIFS('GSC current'!$J$2:$J$2001,'GSC current'!$I$2:$I$2001,B1427),0))</f>
        <v/>
      </c>
      <c r="L1427">
        <f>IF(A1427="","",IFERROR(SUMIFS('GSC current'!$K$2:$K$2001,'GSC current'!$I$2:$I$2001,B1427),0))</f>
        <v/>
      </c>
      <c r="M1427" s="20">
        <f>IF(A1427="","",IF(N(L1427)&gt;0,K1427/L1427,""))</f>
        <v/>
      </c>
      <c r="N1427" s="21">
        <f>IF(A1427="","",IF(N(L1427)&gt;0,SUMIFS('GSC current'!$L$2:$L$2001,'GSC current'!$I$2:$I$2001,B1427)/L1427,""))</f>
        <v/>
      </c>
      <c r="O1427">
        <f>IF(A1427="","",IFERROR(SUMIFS('GSC previous'!$J$2:$J$2001,'GSC previous'!$I$2:$I$2001,B1427),0))</f>
        <v/>
      </c>
      <c r="P1427" s="22">
        <f>IF(A1427="","",IF(N(O1427)&gt;0,(K1427-O1427)/O1427,""))</f>
        <v/>
      </c>
      <c r="Q1427">
        <f>IF(A1427="","",IFERROR(SUMIFS(GA4!$P$2:$P$2001,GA4!$O$2:$O$2001,B1427),0))</f>
        <v/>
      </c>
      <c r="R1427" s="23">
        <f>IF(A1427="","",IF(N(Q1427)&gt;0,SUMIFS(GA4!$Q$2:$Q$2001,GA4!$O$2:$O$2001,B1427)/Q1427,""))</f>
        <v/>
      </c>
      <c r="S1427">
        <f>IF(A1427="","",IFERROR(SUMIFS(GA4!$R$2:$R$2001,GA4!$O$2:$O$2001,B1427),0))</f>
        <v/>
      </c>
      <c r="T1427">
        <f>IF(A1427="","",IF(AND(ISNUMBER(F1427),LEFT(C1427&amp;"",1)="2"),IF(F1427&lt;Rules!$B$9,"Yes","No"),"No"))</f>
        <v/>
      </c>
      <c r="U1427">
        <f>IF(A1427="","",IF(AND(N(O1427)&gt;=Rules!$B$8,ISNUMBER(P1427)),IF(P1427&lt;=-Rules!$B$7,"Yes","No"),"No"))</f>
        <v/>
      </c>
      <c r="V1427">
        <f>IF(A1427="","",IF(AND(N(L1427)&gt;=Rules!$B$6,ISNUMBER(N1427)),IF(AND(N1427&gt;=Rules!$B$10,N1427&lt;=Rules!$B$11),"Yes","No"),"No"))</f>
        <v/>
      </c>
      <c r="W1427">
        <f>IF(A1427="","",IF(I1427&lt;&gt;"","Yes","No"))</f>
        <v/>
      </c>
      <c r="X1427">
        <f>IF(I1427="","",IF(SUMIFS($K$3:$K$2002,$A$3:$A$2002,SUBSTITUTE(SUBSTITUTE(I1427,"?","~?"),"*","~*"))&gt;N(K1427),"Yes","No"))</f>
        <v/>
      </c>
      <c r="Y1427">
        <f>IF(A1427="","",IF(N(S1427)&gt;0,"Yes","No"))</f>
        <v/>
      </c>
      <c r="Z1427">
        <f>IF(A1427="","",IF(AND(N(K1427)&lt;Rules!$B$5,N(L1427)&lt;Rules!$B$6,N(Q1427)&lt;Rules!$B$13,Y1427="No"),"Yes","No"))</f>
        <v/>
      </c>
      <c r="AA1427">
        <f>IF(A1427="","",IF(LEFT(C1427&amp;"",1)="3","Redirect",IF(OR(LEFT(C1427&amp;"",1)="4",LEFT(C1427&amp;"",1)="5"),IF(OR(N(K1427)&gt;0,N(AC1427)&gt;=Rules!$B$14),"Redirect","Prune"),IF(D1427="Non-Indexable","Keep",IF(AND(W1427="Yes",X1427="Yes",Y1427="No"),"Merge",IF(OR(U1427="Yes",V1427="Yes",AND(T1427="Yes",N(L1427)&gt;=Rules!$B$6)),"Update",IF(Z1427="Yes",IF(N(AC1427)&gt;=Rules!$B$14,"Redirect","Prune"),"Keep")))))))</f>
        <v/>
      </c>
      <c r="AB1427">
        <f>IF(A1427="","",IF(LEFT(C1427&amp;"",1)="3","Already redirects ("&amp;C1427&amp;"). Update internal links to point at the final URL.",IF(OR(LEFT(C1427&amp;"",1)="4",LEFT(C1427&amp;"",1)="5"),IF(AA1427="Redirect","Returns "&amp;C1427&amp;" but still has "&amp;N(K1427)&amp;" clicks and "&amp;N(AC1427)&amp;" referring domains. 301 it to the closest live page.","Returns "&amp;C1427&amp;" with no clicks or links. Remove internal links and let it 404 or 410."),IF(D1427="Non-Indexable","Non-indexable ("&amp;E1427&amp;"). Keep if that is intentional; otherwise fix the canonical or noindex.",IF(AA1427="Merge","Overlaps with "&amp;I1427&amp;IF(N(J1427)&gt;0," (similarity "&amp;TEXT(J1427,"0.00")&amp;")","")&amp;", which gets more clicks. Merge the useful parts into it and 301 this URL.",IF(AA1427="Update",MID(IF(U1427="Yes","; Clicks down "&amp;TEXT(-P1427,"0%")&amp;" on the previous period","")&amp;IF(V1427="Yes","; Average position "&amp;TEXT(N1427,"0.0")&amp;" on "&amp;TEXT(L1427,"#,##0")&amp;" impressions (striking distance)","")&amp;IF(AND(T1427="Yes",N(L1427)&gt;=Rules!$B$6),"; Thin ("&amp;F1427&amp;" words) but has search demand",""),3,400),IF(AA1427="Prune","Low value: "&amp;N(K1427)&amp;" clicks, "&amp;N(L1427)&amp;" impressions, "&amp;N(Q1427)&amp;" sessions, no key events. Remove or noindex it and update internal links.",IF(AA1427="Redirect","Low value but "&amp;N(AC1427)&amp;" referring domains. 301 it to the closest relevant page to keep those links.",IF(AND(Z1427="No",Y1427="Yes",N(K1427)&lt;Rules!$B$5),"Low search traffic but it converts (key events: "&amp;S1427&amp;"). Keep it and link to it.",IF(W1427="Yes","Stronger than the page it overlaps ("&amp;I1427&amp;"). Keep; merge that page into this one.","Healthy: "&amp;N(K1427)&amp;" clicks"&amp;IF(ISNUMBER(N1427),", average position "&amp;TEXT(N1427,"0.0"),"")&amp;". Keep and monitor."))))))))))</f>
        <v/>
      </c>
      <c r="AE1427">
        <f>IF(A1427="","",IF(AD1427&lt;&gt;"",AD1427,AA1427))</f>
        <v/>
      </c>
    </row>
    <row r="1428">
      <c r="A1428">
        <f>IF(Crawl!A1427="","",Crawl!A1427)</f>
        <v/>
      </c>
      <c r="B1428">
        <f>IF(A1428="","",Crawl!EC1427)</f>
        <v/>
      </c>
      <c r="C1428">
        <f>IF(A1428="","",IFERROR(INDEX(Crawl!$A1427:$DZ1427,1,Rules!$H$6),""))</f>
        <v/>
      </c>
      <c r="D1428">
        <f>IF(A1428="","",IFERROR(INDEX(Crawl!$A1427:$DZ1427,1,Rules!$H$7),"")&amp;"")</f>
        <v/>
      </c>
      <c r="E1428">
        <f>IF(A1428="","",IFERROR(INDEX(Crawl!$A1427:$DZ1427,1,Rules!$H$8),"")&amp;"")</f>
        <v/>
      </c>
      <c r="F1428">
        <f>IF(A1428="","",IFERROR(INDEX(Crawl!$A1427:$DZ1427,1,Rules!$H$9),""))</f>
        <v/>
      </c>
      <c r="G1428">
        <f>IF(A1428="","",IFERROR(INDEX(Crawl!$A1427:$DZ1427,1,Rules!$H$10),""))</f>
        <v/>
      </c>
      <c r="H1428">
        <f>IF(A1428="","",IFERROR(INDEX(Crawl!$A1427:$DZ1427,1,Rules!$H$12),""))</f>
        <v/>
      </c>
      <c r="I1428">
        <f>IF(A1428="","",IF(AND(N(H1428)&gt;0,IFERROR(INDEX(Crawl!$A1427:$DZ1427,1,Rules!$H$11),"")&amp;""&lt;&gt;""),IFERROR(INDEX(Crawl!$A1427:$DZ1427,1,Rules!$H$11),"")&amp;"",IF(AND(ISNUMBER(J1428),N(J1428)&gt;=Rules!$B$12,IFERROR(INDEX(Crawl!$A1427:$DZ1427,1,Rules!$H$13),"")&amp;""&lt;&gt;""),IFERROR(INDEX(Crawl!$A1427:$DZ1427,1,Rules!$H$13),"")&amp;"","")))</f>
        <v/>
      </c>
      <c r="J1428" s="19">
        <f>IF(A1428="","",IF(IFERROR(INDEX(Crawl!$A1427:$DZ1427,1,Rules!$H$14),"")&amp;""="","",IFERROR(INDEX(Crawl!$A1427:$DZ1427,1,Rules!$H$14),"")))</f>
        <v/>
      </c>
      <c r="K1428">
        <f>IF(A1428="","",IFERROR(SUMIFS('GSC current'!$J$2:$J$2001,'GSC current'!$I$2:$I$2001,B1428),0))</f>
        <v/>
      </c>
      <c r="L1428">
        <f>IF(A1428="","",IFERROR(SUMIFS('GSC current'!$K$2:$K$2001,'GSC current'!$I$2:$I$2001,B1428),0))</f>
        <v/>
      </c>
      <c r="M1428" s="20">
        <f>IF(A1428="","",IF(N(L1428)&gt;0,K1428/L1428,""))</f>
        <v/>
      </c>
      <c r="N1428" s="21">
        <f>IF(A1428="","",IF(N(L1428)&gt;0,SUMIFS('GSC current'!$L$2:$L$2001,'GSC current'!$I$2:$I$2001,B1428)/L1428,""))</f>
        <v/>
      </c>
      <c r="O1428">
        <f>IF(A1428="","",IFERROR(SUMIFS('GSC previous'!$J$2:$J$2001,'GSC previous'!$I$2:$I$2001,B1428),0))</f>
        <v/>
      </c>
      <c r="P1428" s="22">
        <f>IF(A1428="","",IF(N(O1428)&gt;0,(K1428-O1428)/O1428,""))</f>
        <v/>
      </c>
      <c r="Q1428">
        <f>IF(A1428="","",IFERROR(SUMIFS(GA4!$P$2:$P$2001,GA4!$O$2:$O$2001,B1428),0))</f>
        <v/>
      </c>
      <c r="R1428" s="23">
        <f>IF(A1428="","",IF(N(Q1428)&gt;0,SUMIFS(GA4!$Q$2:$Q$2001,GA4!$O$2:$O$2001,B1428)/Q1428,""))</f>
        <v/>
      </c>
      <c r="S1428">
        <f>IF(A1428="","",IFERROR(SUMIFS(GA4!$R$2:$R$2001,GA4!$O$2:$O$2001,B1428),0))</f>
        <v/>
      </c>
      <c r="T1428">
        <f>IF(A1428="","",IF(AND(ISNUMBER(F1428),LEFT(C1428&amp;"",1)="2"),IF(F1428&lt;Rules!$B$9,"Yes","No"),"No"))</f>
        <v/>
      </c>
      <c r="U1428">
        <f>IF(A1428="","",IF(AND(N(O1428)&gt;=Rules!$B$8,ISNUMBER(P1428)),IF(P1428&lt;=-Rules!$B$7,"Yes","No"),"No"))</f>
        <v/>
      </c>
      <c r="V1428">
        <f>IF(A1428="","",IF(AND(N(L1428)&gt;=Rules!$B$6,ISNUMBER(N1428)),IF(AND(N1428&gt;=Rules!$B$10,N1428&lt;=Rules!$B$11),"Yes","No"),"No"))</f>
        <v/>
      </c>
      <c r="W1428">
        <f>IF(A1428="","",IF(I1428&lt;&gt;"","Yes","No"))</f>
        <v/>
      </c>
      <c r="X1428">
        <f>IF(I1428="","",IF(SUMIFS($K$3:$K$2002,$A$3:$A$2002,SUBSTITUTE(SUBSTITUTE(I1428,"?","~?"),"*","~*"))&gt;N(K1428),"Yes","No"))</f>
        <v/>
      </c>
      <c r="Y1428">
        <f>IF(A1428="","",IF(N(S1428)&gt;0,"Yes","No"))</f>
        <v/>
      </c>
      <c r="Z1428">
        <f>IF(A1428="","",IF(AND(N(K1428)&lt;Rules!$B$5,N(L1428)&lt;Rules!$B$6,N(Q1428)&lt;Rules!$B$13,Y1428="No"),"Yes","No"))</f>
        <v/>
      </c>
      <c r="AA1428">
        <f>IF(A1428="","",IF(LEFT(C1428&amp;"",1)="3","Redirect",IF(OR(LEFT(C1428&amp;"",1)="4",LEFT(C1428&amp;"",1)="5"),IF(OR(N(K1428)&gt;0,N(AC1428)&gt;=Rules!$B$14),"Redirect","Prune"),IF(D1428="Non-Indexable","Keep",IF(AND(W1428="Yes",X1428="Yes",Y1428="No"),"Merge",IF(OR(U1428="Yes",V1428="Yes",AND(T1428="Yes",N(L1428)&gt;=Rules!$B$6)),"Update",IF(Z1428="Yes",IF(N(AC1428)&gt;=Rules!$B$14,"Redirect","Prune"),"Keep")))))))</f>
        <v/>
      </c>
      <c r="AB1428">
        <f>IF(A1428="","",IF(LEFT(C1428&amp;"",1)="3","Already redirects ("&amp;C1428&amp;"). Update internal links to point at the final URL.",IF(OR(LEFT(C1428&amp;"",1)="4",LEFT(C1428&amp;"",1)="5"),IF(AA1428="Redirect","Returns "&amp;C1428&amp;" but still has "&amp;N(K1428)&amp;" clicks and "&amp;N(AC1428)&amp;" referring domains. 301 it to the closest live page.","Returns "&amp;C1428&amp;" with no clicks or links. Remove internal links and let it 404 or 410."),IF(D1428="Non-Indexable","Non-indexable ("&amp;E1428&amp;"). Keep if that is intentional; otherwise fix the canonical or noindex.",IF(AA1428="Merge","Overlaps with "&amp;I1428&amp;IF(N(J1428)&gt;0," (similarity "&amp;TEXT(J1428,"0.00")&amp;")","")&amp;", which gets more clicks. Merge the useful parts into it and 301 this URL.",IF(AA1428="Update",MID(IF(U1428="Yes","; Clicks down "&amp;TEXT(-P1428,"0%")&amp;" on the previous period","")&amp;IF(V1428="Yes","; Average position "&amp;TEXT(N1428,"0.0")&amp;" on "&amp;TEXT(L1428,"#,##0")&amp;" impressions (striking distance)","")&amp;IF(AND(T1428="Yes",N(L1428)&gt;=Rules!$B$6),"; Thin ("&amp;F1428&amp;" words) but has search demand",""),3,400),IF(AA1428="Prune","Low value: "&amp;N(K1428)&amp;" clicks, "&amp;N(L1428)&amp;" impressions, "&amp;N(Q1428)&amp;" sessions, no key events. Remove or noindex it and update internal links.",IF(AA1428="Redirect","Low value but "&amp;N(AC1428)&amp;" referring domains. 301 it to the closest relevant page to keep those links.",IF(AND(Z1428="No",Y1428="Yes",N(K1428)&lt;Rules!$B$5),"Low search traffic but it converts (key events: "&amp;S1428&amp;"). Keep it and link to it.",IF(W1428="Yes","Stronger than the page it overlaps ("&amp;I1428&amp;"). Keep; merge that page into this one.","Healthy: "&amp;N(K1428)&amp;" clicks"&amp;IF(ISNUMBER(N1428),", average position "&amp;TEXT(N1428,"0.0"),"")&amp;". Keep and monitor."))))))))))</f>
        <v/>
      </c>
      <c r="AE1428">
        <f>IF(A1428="","",IF(AD1428&lt;&gt;"",AD1428,AA1428))</f>
        <v/>
      </c>
    </row>
    <row r="1429">
      <c r="A1429">
        <f>IF(Crawl!A1428="","",Crawl!A1428)</f>
        <v/>
      </c>
      <c r="B1429">
        <f>IF(A1429="","",Crawl!EC1428)</f>
        <v/>
      </c>
      <c r="C1429">
        <f>IF(A1429="","",IFERROR(INDEX(Crawl!$A1428:$DZ1428,1,Rules!$H$6),""))</f>
        <v/>
      </c>
      <c r="D1429">
        <f>IF(A1429="","",IFERROR(INDEX(Crawl!$A1428:$DZ1428,1,Rules!$H$7),"")&amp;"")</f>
        <v/>
      </c>
      <c r="E1429">
        <f>IF(A1429="","",IFERROR(INDEX(Crawl!$A1428:$DZ1428,1,Rules!$H$8),"")&amp;"")</f>
        <v/>
      </c>
      <c r="F1429">
        <f>IF(A1429="","",IFERROR(INDEX(Crawl!$A1428:$DZ1428,1,Rules!$H$9),""))</f>
        <v/>
      </c>
      <c r="G1429">
        <f>IF(A1429="","",IFERROR(INDEX(Crawl!$A1428:$DZ1428,1,Rules!$H$10),""))</f>
        <v/>
      </c>
      <c r="H1429">
        <f>IF(A1429="","",IFERROR(INDEX(Crawl!$A1428:$DZ1428,1,Rules!$H$12),""))</f>
        <v/>
      </c>
      <c r="I1429">
        <f>IF(A1429="","",IF(AND(N(H1429)&gt;0,IFERROR(INDEX(Crawl!$A1428:$DZ1428,1,Rules!$H$11),"")&amp;""&lt;&gt;""),IFERROR(INDEX(Crawl!$A1428:$DZ1428,1,Rules!$H$11),"")&amp;"",IF(AND(ISNUMBER(J1429),N(J1429)&gt;=Rules!$B$12,IFERROR(INDEX(Crawl!$A1428:$DZ1428,1,Rules!$H$13),"")&amp;""&lt;&gt;""),IFERROR(INDEX(Crawl!$A1428:$DZ1428,1,Rules!$H$13),"")&amp;"","")))</f>
        <v/>
      </c>
      <c r="J1429" s="19">
        <f>IF(A1429="","",IF(IFERROR(INDEX(Crawl!$A1428:$DZ1428,1,Rules!$H$14),"")&amp;""="","",IFERROR(INDEX(Crawl!$A1428:$DZ1428,1,Rules!$H$14),"")))</f>
        <v/>
      </c>
      <c r="K1429">
        <f>IF(A1429="","",IFERROR(SUMIFS('GSC current'!$J$2:$J$2001,'GSC current'!$I$2:$I$2001,B1429),0))</f>
        <v/>
      </c>
      <c r="L1429">
        <f>IF(A1429="","",IFERROR(SUMIFS('GSC current'!$K$2:$K$2001,'GSC current'!$I$2:$I$2001,B1429),0))</f>
        <v/>
      </c>
      <c r="M1429" s="20">
        <f>IF(A1429="","",IF(N(L1429)&gt;0,K1429/L1429,""))</f>
        <v/>
      </c>
      <c r="N1429" s="21">
        <f>IF(A1429="","",IF(N(L1429)&gt;0,SUMIFS('GSC current'!$L$2:$L$2001,'GSC current'!$I$2:$I$2001,B1429)/L1429,""))</f>
        <v/>
      </c>
      <c r="O1429">
        <f>IF(A1429="","",IFERROR(SUMIFS('GSC previous'!$J$2:$J$2001,'GSC previous'!$I$2:$I$2001,B1429),0))</f>
        <v/>
      </c>
      <c r="P1429" s="22">
        <f>IF(A1429="","",IF(N(O1429)&gt;0,(K1429-O1429)/O1429,""))</f>
        <v/>
      </c>
      <c r="Q1429">
        <f>IF(A1429="","",IFERROR(SUMIFS(GA4!$P$2:$P$2001,GA4!$O$2:$O$2001,B1429),0))</f>
        <v/>
      </c>
      <c r="R1429" s="23">
        <f>IF(A1429="","",IF(N(Q1429)&gt;0,SUMIFS(GA4!$Q$2:$Q$2001,GA4!$O$2:$O$2001,B1429)/Q1429,""))</f>
        <v/>
      </c>
      <c r="S1429">
        <f>IF(A1429="","",IFERROR(SUMIFS(GA4!$R$2:$R$2001,GA4!$O$2:$O$2001,B1429),0))</f>
        <v/>
      </c>
      <c r="T1429">
        <f>IF(A1429="","",IF(AND(ISNUMBER(F1429),LEFT(C1429&amp;"",1)="2"),IF(F1429&lt;Rules!$B$9,"Yes","No"),"No"))</f>
        <v/>
      </c>
      <c r="U1429">
        <f>IF(A1429="","",IF(AND(N(O1429)&gt;=Rules!$B$8,ISNUMBER(P1429)),IF(P1429&lt;=-Rules!$B$7,"Yes","No"),"No"))</f>
        <v/>
      </c>
      <c r="V1429">
        <f>IF(A1429="","",IF(AND(N(L1429)&gt;=Rules!$B$6,ISNUMBER(N1429)),IF(AND(N1429&gt;=Rules!$B$10,N1429&lt;=Rules!$B$11),"Yes","No"),"No"))</f>
        <v/>
      </c>
      <c r="W1429">
        <f>IF(A1429="","",IF(I1429&lt;&gt;"","Yes","No"))</f>
        <v/>
      </c>
      <c r="X1429">
        <f>IF(I1429="","",IF(SUMIFS($K$3:$K$2002,$A$3:$A$2002,SUBSTITUTE(SUBSTITUTE(I1429,"?","~?"),"*","~*"))&gt;N(K1429),"Yes","No"))</f>
        <v/>
      </c>
      <c r="Y1429">
        <f>IF(A1429="","",IF(N(S1429)&gt;0,"Yes","No"))</f>
        <v/>
      </c>
      <c r="Z1429">
        <f>IF(A1429="","",IF(AND(N(K1429)&lt;Rules!$B$5,N(L1429)&lt;Rules!$B$6,N(Q1429)&lt;Rules!$B$13,Y1429="No"),"Yes","No"))</f>
        <v/>
      </c>
      <c r="AA1429">
        <f>IF(A1429="","",IF(LEFT(C1429&amp;"",1)="3","Redirect",IF(OR(LEFT(C1429&amp;"",1)="4",LEFT(C1429&amp;"",1)="5"),IF(OR(N(K1429)&gt;0,N(AC1429)&gt;=Rules!$B$14),"Redirect","Prune"),IF(D1429="Non-Indexable","Keep",IF(AND(W1429="Yes",X1429="Yes",Y1429="No"),"Merge",IF(OR(U1429="Yes",V1429="Yes",AND(T1429="Yes",N(L1429)&gt;=Rules!$B$6)),"Update",IF(Z1429="Yes",IF(N(AC1429)&gt;=Rules!$B$14,"Redirect","Prune"),"Keep")))))))</f>
        <v/>
      </c>
      <c r="AB1429">
        <f>IF(A1429="","",IF(LEFT(C1429&amp;"",1)="3","Already redirects ("&amp;C1429&amp;"). Update internal links to point at the final URL.",IF(OR(LEFT(C1429&amp;"",1)="4",LEFT(C1429&amp;"",1)="5"),IF(AA1429="Redirect","Returns "&amp;C1429&amp;" but still has "&amp;N(K1429)&amp;" clicks and "&amp;N(AC1429)&amp;" referring domains. 301 it to the closest live page.","Returns "&amp;C1429&amp;" with no clicks or links. Remove internal links and let it 404 or 410."),IF(D1429="Non-Indexable","Non-indexable ("&amp;E1429&amp;"). Keep if that is intentional; otherwise fix the canonical or noindex.",IF(AA1429="Merge","Overlaps with "&amp;I1429&amp;IF(N(J1429)&gt;0," (similarity "&amp;TEXT(J1429,"0.00")&amp;")","")&amp;", which gets more clicks. Merge the useful parts into it and 301 this URL.",IF(AA1429="Update",MID(IF(U1429="Yes","; Clicks down "&amp;TEXT(-P1429,"0%")&amp;" on the previous period","")&amp;IF(V1429="Yes","; Average position "&amp;TEXT(N1429,"0.0")&amp;" on "&amp;TEXT(L1429,"#,##0")&amp;" impressions (striking distance)","")&amp;IF(AND(T1429="Yes",N(L1429)&gt;=Rules!$B$6),"; Thin ("&amp;F1429&amp;" words) but has search demand",""),3,400),IF(AA1429="Prune","Low value: "&amp;N(K1429)&amp;" clicks, "&amp;N(L1429)&amp;" impressions, "&amp;N(Q1429)&amp;" sessions, no key events. Remove or noindex it and update internal links.",IF(AA1429="Redirect","Low value but "&amp;N(AC1429)&amp;" referring domains. 301 it to the closest relevant page to keep those links.",IF(AND(Z1429="No",Y1429="Yes",N(K1429)&lt;Rules!$B$5),"Low search traffic but it converts (key events: "&amp;S1429&amp;"). Keep it and link to it.",IF(W1429="Yes","Stronger than the page it overlaps ("&amp;I1429&amp;"). Keep; merge that page into this one.","Healthy: "&amp;N(K1429)&amp;" clicks"&amp;IF(ISNUMBER(N1429),", average position "&amp;TEXT(N1429,"0.0"),"")&amp;". Keep and monitor."))))))))))</f>
        <v/>
      </c>
      <c r="AE1429">
        <f>IF(A1429="","",IF(AD1429&lt;&gt;"",AD1429,AA1429))</f>
        <v/>
      </c>
    </row>
    <row r="1430">
      <c r="A1430">
        <f>IF(Crawl!A1429="","",Crawl!A1429)</f>
        <v/>
      </c>
      <c r="B1430">
        <f>IF(A1430="","",Crawl!EC1429)</f>
        <v/>
      </c>
      <c r="C1430">
        <f>IF(A1430="","",IFERROR(INDEX(Crawl!$A1429:$DZ1429,1,Rules!$H$6),""))</f>
        <v/>
      </c>
      <c r="D1430">
        <f>IF(A1430="","",IFERROR(INDEX(Crawl!$A1429:$DZ1429,1,Rules!$H$7),"")&amp;"")</f>
        <v/>
      </c>
      <c r="E1430">
        <f>IF(A1430="","",IFERROR(INDEX(Crawl!$A1429:$DZ1429,1,Rules!$H$8),"")&amp;"")</f>
        <v/>
      </c>
      <c r="F1430">
        <f>IF(A1430="","",IFERROR(INDEX(Crawl!$A1429:$DZ1429,1,Rules!$H$9),""))</f>
        <v/>
      </c>
      <c r="G1430">
        <f>IF(A1430="","",IFERROR(INDEX(Crawl!$A1429:$DZ1429,1,Rules!$H$10),""))</f>
        <v/>
      </c>
      <c r="H1430">
        <f>IF(A1430="","",IFERROR(INDEX(Crawl!$A1429:$DZ1429,1,Rules!$H$12),""))</f>
        <v/>
      </c>
      <c r="I1430">
        <f>IF(A1430="","",IF(AND(N(H1430)&gt;0,IFERROR(INDEX(Crawl!$A1429:$DZ1429,1,Rules!$H$11),"")&amp;""&lt;&gt;""),IFERROR(INDEX(Crawl!$A1429:$DZ1429,1,Rules!$H$11),"")&amp;"",IF(AND(ISNUMBER(J1430),N(J1430)&gt;=Rules!$B$12,IFERROR(INDEX(Crawl!$A1429:$DZ1429,1,Rules!$H$13),"")&amp;""&lt;&gt;""),IFERROR(INDEX(Crawl!$A1429:$DZ1429,1,Rules!$H$13),"")&amp;"","")))</f>
        <v/>
      </c>
      <c r="J1430" s="19">
        <f>IF(A1430="","",IF(IFERROR(INDEX(Crawl!$A1429:$DZ1429,1,Rules!$H$14),"")&amp;""="","",IFERROR(INDEX(Crawl!$A1429:$DZ1429,1,Rules!$H$14),"")))</f>
        <v/>
      </c>
      <c r="K1430">
        <f>IF(A1430="","",IFERROR(SUMIFS('GSC current'!$J$2:$J$2001,'GSC current'!$I$2:$I$2001,B1430),0))</f>
        <v/>
      </c>
      <c r="L1430">
        <f>IF(A1430="","",IFERROR(SUMIFS('GSC current'!$K$2:$K$2001,'GSC current'!$I$2:$I$2001,B1430),0))</f>
        <v/>
      </c>
      <c r="M1430" s="20">
        <f>IF(A1430="","",IF(N(L1430)&gt;0,K1430/L1430,""))</f>
        <v/>
      </c>
      <c r="N1430" s="21">
        <f>IF(A1430="","",IF(N(L1430)&gt;0,SUMIFS('GSC current'!$L$2:$L$2001,'GSC current'!$I$2:$I$2001,B1430)/L1430,""))</f>
        <v/>
      </c>
      <c r="O1430">
        <f>IF(A1430="","",IFERROR(SUMIFS('GSC previous'!$J$2:$J$2001,'GSC previous'!$I$2:$I$2001,B1430),0))</f>
        <v/>
      </c>
      <c r="P1430" s="22">
        <f>IF(A1430="","",IF(N(O1430)&gt;0,(K1430-O1430)/O1430,""))</f>
        <v/>
      </c>
      <c r="Q1430">
        <f>IF(A1430="","",IFERROR(SUMIFS(GA4!$P$2:$P$2001,GA4!$O$2:$O$2001,B1430),0))</f>
        <v/>
      </c>
      <c r="R1430" s="23">
        <f>IF(A1430="","",IF(N(Q1430)&gt;0,SUMIFS(GA4!$Q$2:$Q$2001,GA4!$O$2:$O$2001,B1430)/Q1430,""))</f>
        <v/>
      </c>
      <c r="S1430">
        <f>IF(A1430="","",IFERROR(SUMIFS(GA4!$R$2:$R$2001,GA4!$O$2:$O$2001,B1430),0))</f>
        <v/>
      </c>
      <c r="T1430">
        <f>IF(A1430="","",IF(AND(ISNUMBER(F1430),LEFT(C1430&amp;"",1)="2"),IF(F1430&lt;Rules!$B$9,"Yes","No"),"No"))</f>
        <v/>
      </c>
      <c r="U1430">
        <f>IF(A1430="","",IF(AND(N(O1430)&gt;=Rules!$B$8,ISNUMBER(P1430)),IF(P1430&lt;=-Rules!$B$7,"Yes","No"),"No"))</f>
        <v/>
      </c>
      <c r="V1430">
        <f>IF(A1430="","",IF(AND(N(L1430)&gt;=Rules!$B$6,ISNUMBER(N1430)),IF(AND(N1430&gt;=Rules!$B$10,N1430&lt;=Rules!$B$11),"Yes","No"),"No"))</f>
        <v/>
      </c>
      <c r="W1430">
        <f>IF(A1430="","",IF(I1430&lt;&gt;"","Yes","No"))</f>
        <v/>
      </c>
      <c r="X1430">
        <f>IF(I1430="","",IF(SUMIFS($K$3:$K$2002,$A$3:$A$2002,SUBSTITUTE(SUBSTITUTE(I1430,"?","~?"),"*","~*"))&gt;N(K1430),"Yes","No"))</f>
        <v/>
      </c>
      <c r="Y1430">
        <f>IF(A1430="","",IF(N(S1430)&gt;0,"Yes","No"))</f>
        <v/>
      </c>
      <c r="Z1430">
        <f>IF(A1430="","",IF(AND(N(K1430)&lt;Rules!$B$5,N(L1430)&lt;Rules!$B$6,N(Q1430)&lt;Rules!$B$13,Y1430="No"),"Yes","No"))</f>
        <v/>
      </c>
      <c r="AA1430">
        <f>IF(A1430="","",IF(LEFT(C1430&amp;"",1)="3","Redirect",IF(OR(LEFT(C1430&amp;"",1)="4",LEFT(C1430&amp;"",1)="5"),IF(OR(N(K1430)&gt;0,N(AC1430)&gt;=Rules!$B$14),"Redirect","Prune"),IF(D1430="Non-Indexable","Keep",IF(AND(W1430="Yes",X1430="Yes",Y1430="No"),"Merge",IF(OR(U1430="Yes",V1430="Yes",AND(T1430="Yes",N(L1430)&gt;=Rules!$B$6)),"Update",IF(Z1430="Yes",IF(N(AC1430)&gt;=Rules!$B$14,"Redirect","Prune"),"Keep")))))))</f>
        <v/>
      </c>
      <c r="AB1430">
        <f>IF(A1430="","",IF(LEFT(C1430&amp;"",1)="3","Already redirects ("&amp;C1430&amp;"). Update internal links to point at the final URL.",IF(OR(LEFT(C1430&amp;"",1)="4",LEFT(C1430&amp;"",1)="5"),IF(AA1430="Redirect","Returns "&amp;C1430&amp;" but still has "&amp;N(K1430)&amp;" clicks and "&amp;N(AC1430)&amp;" referring domains. 301 it to the closest live page.","Returns "&amp;C1430&amp;" with no clicks or links. Remove internal links and let it 404 or 410."),IF(D1430="Non-Indexable","Non-indexable ("&amp;E1430&amp;"). Keep if that is intentional; otherwise fix the canonical or noindex.",IF(AA1430="Merge","Overlaps with "&amp;I1430&amp;IF(N(J1430)&gt;0," (similarity "&amp;TEXT(J1430,"0.00")&amp;")","")&amp;", which gets more clicks. Merge the useful parts into it and 301 this URL.",IF(AA1430="Update",MID(IF(U1430="Yes","; Clicks down "&amp;TEXT(-P1430,"0%")&amp;" on the previous period","")&amp;IF(V1430="Yes","; Average position "&amp;TEXT(N1430,"0.0")&amp;" on "&amp;TEXT(L1430,"#,##0")&amp;" impressions (striking distance)","")&amp;IF(AND(T1430="Yes",N(L1430)&gt;=Rules!$B$6),"; Thin ("&amp;F1430&amp;" words) but has search demand",""),3,400),IF(AA1430="Prune","Low value: "&amp;N(K1430)&amp;" clicks, "&amp;N(L1430)&amp;" impressions, "&amp;N(Q1430)&amp;" sessions, no key events. Remove or noindex it and update internal links.",IF(AA1430="Redirect","Low value but "&amp;N(AC1430)&amp;" referring domains. 301 it to the closest relevant page to keep those links.",IF(AND(Z1430="No",Y1430="Yes",N(K1430)&lt;Rules!$B$5),"Low search traffic but it converts (key events: "&amp;S1430&amp;"). Keep it and link to it.",IF(W1430="Yes","Stronger than the page it overlaps ("&amp;I1430&amp;"). Keep; merge that page into this one.","Healthy: "&amp;N(K1430)&amp;" clicks"&amp;IF(ISNUMBER(N1430),", average position "&amp;TEXT(N1430,"0.0"),"")&amp;". Keep and monitor."))))))))))</f>
        <v/>
      </c>
      <c r="AE1430">
        <f>IF(A1430="","",IF(AD1430&lt;&gt;"",AD1430,AA1430))</f>
        <v/>
      </c>
    </row>
    <row r="1431">
      <c r="A1431">
        <f>IF(Crawl!A1430="","",Crawl!A1430)</f>
        <v/>
      </c>
      <c r="B1431">
        <f>IF(A1431="","",Crawl!EC1430)</f>
        <v/>
      </c>
      <c r="C1431">
        <f>IF(A1431="","",IFERROR(INDEX(Crawl!$A1430:$DZ1430,1,Rules!$H$6),""))</f>
        <v/>
      </c>
      <c r="D1431">
        <f>IF(A1431="","",IFERROR(INDEX(Crawl!$A1430:$DZ1430,1,Rules!$H$7),"")&amp;"")</f>
        <v/>
      </c>
      <c r="E1431">
        <f>IF(A1431="","",IFERROR(INDEX(Crawl!$A1430:$DZ1430,1,Rules!$H$8),"")&amp;"")</f>
        <v/>
      </c>
      <c r="F1431">
        <f>IF(A1431="","",IFERROR(INDEX(Crawl!$A1430:$DZ1430,1,Rules!$H$9),""))</f>
        <v/>
      </c>
      <c r="G1431">
        <f>IF(A1431="","",IFERROR(INDEX(Crawl!$A1430:$DZ1430,1,Rules!$H$10),""))</f>
        <v/>
      </c>
      <c r="H1431">
        <f>IF(A1431="","",IFERROR(INDEX(Crawl!$A1430:$DZ1430,1,Rules!$H$12),""))</f>
        <v/>
      </c>
      <c r="I1431">
        <f>IF(A1431="","",IF(AND(N(H1431)&gt;0,IFERROR(INDEX(Crawl!$A1430:$DZ1430,1,Rules!$H$11),"")&amp;""&lt;&gt;""),IFERROR(INDEX(Crawl!$A1430:$DZ1430,1,Rules!$H$11),"")&amp;"",IF(AND(ISNUMBER(J1431),N(J1431)&gt;=Rules!$B$12,IFERROR(INDEX(Crawl!$A1430:$DZ1430,1,Rules!$H$13),"")&amp;""&lt;&gt;""),IFERROR(INDEX(Crawl!$A1430:$DZ1430,1,Rules!$H$13),"")&amp;"","")))</f>
        <v/>
      </c>
      <c r="J1431" s="19">
        <f>IF(A1431="","",IF(IFERROR(INDEX(Crawl!$A1430:$DZ1430,1,Rules!$H$14),"")&amp;""="","",IFERROR(INDEX(Crawl!$A1430:$DZ1430,1,Rules!$H$14),"")))</f>
        <v/>
      </c>
      <c r="K1431">
        <f>IF(A1431="","",IFERROR(SUMIFS('GSC current'!$J$2:$J$2001,'GSC current'!$I$2:$I$2001,B1431),0))</f>
        <v/>
      </c>
      <c r="L1431">
        <f>IF(A1431="","",IFERROR(SUMIFS('GSC current'!$K$2:$K$2001,'GSC current'!$I$2:$I$2001,B1431),0))</f>
        <v/>
      </c>
      <c r="M1431" s="20">
        <f>IF(A1431="","",IF(N(L1431)&gt;0,K1431/L1431,""))</f>
        <v/>
      </c>
      <c r="N1431" s="21">
        <f>IF(A1431="","",IF(N(L1431)&gt;0,SUMIFS('GSC current'!$L$2:$L$2001,'GSC current'!$I$2:$I$2001,B1431)/L1431,""))</f>
        <v/>
      </c>
      <c r="O1431">
        <f>IF(A1431="","",IFERROR(SUMIFS('GSC previous'!$J$2:$J$2001,'GSC previous'!$I$2:$I$2001,B1431),0))</f>
        <v/>
      </c>
      <c r="P1431" s="22">
        <f>IF(A1431="","",IF(N(O1431)&gt;0,(K1431-O1431)/O1431,""))</f>
        <v/>
      </c>
      <c r="Q1431">
        <f>IF(A1431="","",IFERROR(SUMIFS(GA4!$P$2:$P$2001,GA4!$O$2:$O$2001,B1431),0))</f>
        <v/>
      </c>
      <c r="R1431" s="23">
        <f>IF(A1431="","",IF(N(Q1431)&gt;0,SUMIFS(GA4!$Q$2:$Q$2001,GA4!$O$2:$O$2001,B1431)/Q1431,""))</f>
        <v/>
      </c>
      <c r="S1431">
        <f>IF(A1431="","",IFERROR(SUMIFS(GA4!$R$2:$R$2001,GA4!$O$2:$O$2001,B1431),0))</f>
        <v/>
      </c>
      <c r="T1431">
        <f>IF(A1431="","",IF(AND(ISNUMBER(F1431),LEFT(C1431&amp;"",1)="2"),IF(F1431&lt;Rules!$B$9,"Yes","No"),"No"))</f>
        <v/>
      </c>
      <c r="U1431">
        <f>IF(A1431="","",IF(AND(N(O1431)&gt;=Rules!$B$8,ISNUMBER(P1431)),IF(P1431&lt;=-Rules!$B$7,"Yes","No"),"No"))</f>
        <v/>
      </c>
      <c r="V1431">
        <f>IF(A1431="","",IF(AND(N(L1431)&gt;=Rules!$B$6,ISNUMBER(N1431)),IF(AND(N1431&gt;=Rules!$B$10,N1431&lt;=Rules!$B$11),"Yes","No"),"No"))</f>
        <v/>
      </c>
      <c r="W1431">
        <f>IF(A1431="","",IF(I1431&lt;&gt;"","Yes","No"))</f>
        <v/>
      </c>
      <c r="X1431">
        <f>IF(I1431="","",IF(SUMIFS($K$3:$K$2002,$A$3:$A$2002,SUBSTITUTE(SUBSTITUTE(I1431,"?","~?"),"*","~*"))&gt;N(K1431),"Yes","No"))</f>
        <v/>
      </c>
      <c r="Y1431">
        <f>IF(A1431="","",IF(N(S1431)&gt;0,"Yes","No"))</f>
        <v/>
      </c>
      <c r="Z1431">
        <f>IF(A1431="","",IF(AND(N(K1431)&lt;Rules!$B$5,N(L1431)&lt;Rules!$B$6,N(Q1431)&lt;Rules!$B$13,Y1431="No"),"Yes","No"))</f>
        <v/>
      </c>
      <c r="AA1431">
        <f>IF(A1431="","",IF(LEFT(C1431&amp;"",1)="3","Redirect",IF(OR(LEFT(C1431&amp;"",1)="4",LEFT(C1431&amp;"",1)="5"),IF(OR(N(K1431)&gt;0,N(AC1431)&gt;=Rules!$B$14),"Redirect","Prune"),IF(D1431="Non-Indexable","Keep",IF(AND(W1431="Yes",X1431="Yes",Y1431="No"),"Merge",IF(OR(U1431="Yes",V1431="Yes",AND(T1431="Yes",N(L1431)&gt;=Rules!$B$6)),"Update",IF(Z1431="Yes",IF(N(AC1431)&gt;=Rules!$B$14,"Redirect","Prune"),"Keep")))))))</f>
        <v/>
      </c>
      <c r="AB1431">
        <f>IF(A1431="","",IF(LEFT(C1431&amp;"",1)="3","Already redirects ("&amp;C1431&amp;"). Update internal links to point at the final URL.",IF(OR(LEFT(C1431&amp;"",1)="4",LEFT(C1431&amp;"",1)="5"),IF(AA1431="Redirect","Returns "&amp;C1431&amp;" but still has "&amp;N(K1431)&amp;" clicks and "&amp;N(AC1431)&amp;" referring domains. 301 it to the closest live page.","Returns "&amp;C1431&amp;" with no clicks or links. Remove internal links and let it 404 or 410."),IF(D1431="Non-Indexable","Non-indexable ("&amp;E1431&amp;"). Keep if that is intentional; otherwise fix the canonical or noindex.",IF(AA1431="Merge","Overlaps with "&amp;I1431&amp;IF(N(J1431)&gt;0," (similarity "&amp;TEXT(J1431,"0.00")&amp;")","")&amp;", which gets more clicks. Merge the useful parts into it and 301 this URL.",IF(AA1431="Update",MID(IF(U1431="Yes","; Clicks down "&amp;TEXT(-P1431,"0%")&amp;" on the previous period","")&amp;IF(V1431="Yes","; Average position "&amp;TEXT(N1431,"0.0")&amp;" on "&amp;TEXT(L1431,"#,##0")&amp;" impressions (striking distance)","")&amp;IF(AND(T1431="Yes",N(L1431)&gt;=Rules!$B$6),"; Thin ("&amp;F1431&amp;" words) but has search demand",""),3,400),IF(AA1431="Prune","Low value: "&amp;N(K1431)&amp;" clicks, "&amp;N(L1431)&amp;" impressions, "&amp;N(Q1431)&amp;" sessions, no key events. Remove or noindex it and update internal links.",IF(AA1431="Redirect","Low value but "&amp;N(AC1431)&amp;" referring domains. 301 it to the closest relevant page to keep those links.",IF(AND(Z1431="No",Y1431="Yes",N(K1431)&lt;Rules!$B$5),"Low search traffic but it converts (key events: "&amp;S1431&amp;"). Keep it and link to it.",IF(W1431="Yes","Stronger than the page it overlaps ("&amp;I1431&amp;"). Keep; merge that page into this one.","Healthy: "&amp;N(K1431)&amp;" clicks"&amp;IF(ISNUMBER(N1431),", average position "&amp;TEXT(N1431,"0.0"),"")&amp;". Keep and monitor."))))))))))</f>
        <v/>
      </c>
      <c r="AE1431">
        <f>IF(A1431="","",IF(AD1431&lt;&gt;"",AD1431,AA1431))</f>
        <v/>
      </c>
    </row>
    <row r="1432">
      <c r="A1432">
        <f>IF(Crawl!A1431="","",Crawl!A1431)</f>
        <v/>
      </c>
      <c r="B1432">
        <f>IF(A1432="","",Crawl!EC1431)</f>
        <v/>
      </c>
      <c r="C1432">
        <f>IF(A1432="","",IFERROR(INDEX(Crawl!$A1431:$DZ1431,1,Rules!$H$6),""))</f>
        <v/>
      </c>
      <c r="D1432">
        <f>IF(A1432="","",IFERROR(INDEX(Crawl!$A1431:$DZ1431,1,Rules!$H$7),"")&amp;"")</f>
        <v/>
      </c>
      <c r="E1432">
        <f>IF(A1432="","",IFERROR(INDEX(Crawl!$A1431:$DZ1431,1,Rules!$H$8),"")&amp;"")</f>
        <v/>
      </c>
      <c r="F1432">
        <f>IF(A1432="","",IFERROR(INDEX(Crawl!$A1431:$DZ1431,1,Rules!$H$9),""))</f>
        <v/>
      </c>
      <c r="G1432">
        <f>IF(A1432="","",IFERROR(INDEX(Crawl!$A1431:$DZ1431,1,Rules!$H$10),""))</f>
        <v/>
      </c>
      <c r="H1432">
        <f>IF(A1432="","",IFERROR(INDEX(Crawl!$A1431:$DZ1431,1,Rules!$H$12),""))</f>
        <v/>
      </c>
      <c r="I1432">
        <f>IF(A1432="","",IF(AND(N(H1432)&gt;0,IFERROR(INDEX(Crawl!$A1431:$DZ1431,1,Rules!$H$11),"")&amp;""&lt;&gt;""),IFERROR(INDEX(Crawl!$A1431:$DZ1431,1,Rules!$H$11),"")&amp;"",IF(AND(ISNUMBER(J1432),N(J1432)&gt;=Rules!$B$12,IFERROR(INDEX(Crawl!$A1431:$DZ1431,1,Rules!$H$13),"")&amp;""&lt;&gt;""),IFERROR(INDEX(Crawl!$A1431:$DZ1431,1,Rules!$H$13),"")&amp;"","")))</f>
        <v/>
      </c>
      <c r="J1432" s="19">
        <f>IF(A1432="","",IF(IFERROR(INDEX(Crawl!$A1431:$DZ1431,1,Rules!$H$14),"")&amp;""="","",IFERROR(INDEX(Crawl!$A1431:$DZ1431,1,Rules!$H$14),"")))</f>
        <v/>
      </c>
      <c r="K1432">
        <f>IF(A1432="","",IFERROR(SUMIFS('GSC current'!$J$2:$J$2001,'GSC current'!$I$2:$I$2001,B1432),0))</f>
        <v/>
      </c>
      <c r="L1432">
        <f>IF(A1432="","",IFERROR(SUMIFS('GSC current'!$K$2:$K$2001,'GSC current'!$I$2:$I$2001,B1432),0))</f>
        <v/>
      </c>
      <c r="M1432" s="20">
        <f>IF(A1432="","",IF(N(L1432)&gt;0,K1432/L1432,""))</f>
        <v/>
      </c>
      <c r="N1432" s="21">
        <f>IF(A1432="","",IF(N(L1432)&gt;0,SUMIFS('GSC current'!$L$2:$L$2001,'GSC current'!$I$2:$I$2001,B1432)/L1432,""))</f>
        <v/>
      </c>
      <c r="O1432">
        <f>IF(A1432="","",IFERROR(SUMIFS('GSC previous'!$J$2:$J$2001,'GSC previous'!$I$2:$I$2001,B1432),0))</f>
        <v/>
      </c>
      <c r="P1432" s="22">
        <f>IF(A1432="","",IF(N(O1432)&gt;0,(K1432-O1432)/O1432,""))</f>
        <v/>
      </c>
      <c r="Q1432">
        <f>IF(A1432="","",IFERROR(SUMIFS(GA4!$P$2:$P$2001,GA4!$O$2:$O$2001,B1432),0))</f>
        <v/>
      </c>
      <c r="R1432" s="23">
        <f>IF(A1432="","",IF(N(Q1432)&gt;0,SUMIFS(GA4!$Q$2:$Q$2001,GA4!$O$2:$O$2001,B1432)/Q1432,""))</f>
        <v/>
      </c>
      <c r="S1432">
        <f>IF(A1432="","",IFERROR(SUMIFS(GA4!$R$2:$R$2001,GA4!$O$2:$O$2001,B1432),0))</f>
        <v/>
      </c>
      <c r="T1432">
        <f>IF(A1432="","",IF(AND(ISNUMBER(F1432),LEFT(C1432&amp;"",1)="2"),IF(F1432&lt;Rules!$B$9,"Yes","No"),"No"))</f>
        <v/>
      </c>
      <c r="U1432">
        <f>IF(A1432="","",IF(AND(N(O1432)&gt;=Rules!$B$8,ISNUMBER(P1432)),IF(P1432&lt;=-Rules!$B$7,"Yes","No"),"No"))</f>
        <v/>
      </c>
      <c r="V1432">
        <f>IF(A1432="","",IF(AND(N(L1432)&gt;=Rules!$B$6,ISNUMBER(N1432)),IF(AND(N1432&gt;=Rules!$B$10,N1432&lt;=Rules!$B$11),"Yes","No"),"No"))</f>
        <v/>
      </c>
      <c r="W1432">
        <f>IF(A1432="","",IF(I1432&lt;&gt;"","Yes","No"))</f>
        <v/>
      </c>
      <c r="X1432">
        <f>IF(I1432="","",IF(SUMIFS($K$3:$K$2002,$A$3:$A$2002,SUBSTITUTE(SUBSTITUTE(I1432,"?","~?"),"*","~*"))&gt;N(K1432),"Yes","No"))</f>
        <v/>
      </c>
      <c r="Y1432">
        <f>IF(A1432="","",IF(N(S1432)&gt;0,"Yes","No"))</f>
        <v/>
      </c>
      <c r="Z1432">
        <f>IF(A1432="","",IF(AND(N(K1432)&lt;Rules!$B$5,N(L1432)&lt;Rules!$B$6,N(Q1432)&lt;Rules!$B$13,Y1432="No"),"Yes","No"))</f>
        <v/>
      </c>
      <c r="AA1432">
        <f>IF(A1432="","",IF(LEFT(C1432&amp;"",1)="3","Redirect",IF(OR(LEFT(C1432&amp;"",1)="4",LEFT(C1432&amp;"",1)="5"),IF(OR(N(K1432)&gt;0,N(AC1432)&gt;=Rules!$B$14),"Redirect","Prune"),IF(D1432="Non-Indexable","Keep",IF(AND(W1432="Yes",X1432="Yes",Y1432="No"),"Merge",IF(OR(U1432="Yes",V1432="Yes",AND(T1432="Yes",N(L1432)&gt;=Rules!$B$6)),"Update",IF(Z1432="Yes",IF(N(AC1432)&gt;=Rules!$B$14,"Redirect","Prune"),"Keep")))))))</f>
        <v/>
      </c>
      <c r="AB1432">
        <f>IF(A1432="","",IF(LEFT(C1432&amp;"",1)="3","Already redirects ("&amp;C1432&amp;"). Update internal links to point at the final URL.",IF(OR(LEFT(C1432&amp;"",1)="4",LEFT(C1432&amp;"",1)="5"),IF(AA1432="Redirect","Returns "&amp;C1432&amp;" but still has "&amp;N(K1432)&amp;" clicks and "&amp;N(AC1432)&amp;" referring domains. 301 it to the closest live page.","Returns "&amp;C1432&amp;" with no clicks or links. Remove internal links and let it 404 or 410."),IF(D1432="Non-Indexable","Non-indexable ("&amp;E1432&amp;"). Keep if that is intentional; otherwise fix the canonical or noindex.",IF(AA1432="Merge","Overlaps with "&amp;I1432&amp;IF(N(J1432)&gt;0," (similarity "&amp;TEXT(J1432,"0.00")&amp;")","")&amp;", which gets more clicks. Merge the useful parts into it and 301 this URL.",IF(AA1432="Update",MID(IF(U1432="Yes","; Clicks down "&amp;TEXT(-P1432,"0%")&amp;" on the previous period","")&amp;IF(V1432="Yes","; Average position "&amp;TEXT(N1432,"0.0")&amp;" on "&amp;TEXT(L1432,"#,##0")&amp;" impressions (striking distance)","")&amp;IF(AND(T1432="Yes",N(L1432)&gt;=Rules!$B$6),"; Thin ("&amp;F1432&amp;" words) but has search demand",""),3,400),IF(AA1432="Prune","Low value: "&amp;N(K1432)&amp;" clicks, "&amp;N(L1432)&amp;" impressions, "&amp;N(Q1432)&amp;" sessions, no key events. Remove or noindex it and update internal links.",IF(AA1432="Redirect","Low value but "&amp;N(AC1432)&amp;" referring domains. 301 it to the closest relevant page to keep those links.",IF(AND(Z1432="No",Y1432="Yes",N(K1432)&lt;Rules!$B$5),"Low search traffic but it converts (key events: "&amp;S1432&amp;"). Keep it and link to it.",IF(W1432="Yes","Stronger than the page it overlaps ("&amp;I1432&amp;"). Keep; merge that page into this one.","Healthy: "&amp;N(K1432)&amp;" clicks"&amp;IF(ISNUMBER(N1432),", average position "&amp;TEXT(N1432,"0.0"),"")&amp;". Keep and monitor."))))))))))</f>
        <v/>
      </c>
      <c r="AE1432">
        <f>IF(A1432="","",IF(AD1432&lt;&gt;"",AD1432,AA1432))</f>
        <v/>
      </c>
    </row>
    <row r="1433">
      <c r="A1433">
        <f>IF(Crawl!A1432="","",Crawl!A1432)</f>
        <v/>
      </c>
      <c r="B1433">
        <f>IF(A1433="","",Crawl!EC1432)</f>
        <v/>
      </c>
      <c r="C1433">
        <f>IF(A1433="","",IFERROR(INDEX(Crawl!$A1432:$DZ1432,1,Rules!$H$6),""))</f>
        <v/>
      </c>
      <c r="D1433">
        <f>IF(A1433="","",IFERROR(INDEX(Crawl!$A1432:$DZ1432,1,Rules!$H$7),"")&amp;"")</f>
        <v/>
      </c>
      <c r="E1433">
        <f>IF(A1433="","",IFERROR(INDEX(Crawl!$A1432:$DZ1432,1,Rules!$H$8),"")&amp;"")</f>
        <v/>
      </c>
      <c r="F1433">
        <f>IF(A1433="","",IFERROR(INDEX(Crawl!$A1432:$DZ1432,1,Rules!$H$9),""))</f>
        <v/>
      </c>
      <c r="G1433">
        <f>IF(A1433="","",IFERROR(INDEX(Crawl!$A1432:$DZ1432,1,Rules!$H$10),""))</f>
        <v/>
      </c>
      <c r="H1433">
        <f>IF(A1433="","",IFERROR(INDEX(Crawl!$A1432:$DZ1432,1,Rules!$H$12),""))</f>
        <v/>
      </c>
      <c r="I1433">
        <f>IF(A1433="","",IF(AND(N(H1433)&gt;0,IFERROR(INDEX(Crawl!$A1432:$DZ1432,1,Rules!$H$11),"")&amp;""&lt;&gt;""),IFERROR(INDEX(Crawl!$A1432:$DZ1432,1,Rules!$H$11),"")&amp;"",IF(AND(ISNUMBER(J1433),N(J1433)&gt;=Rules!$B$12,IFERROR(INDEX(Crawl!$A1432:$DZ1432,1,Rules!$H$13),"")&amp;""&lt;&gt;""),IFERROR(INDEX(Crawl!$A1432:$DZ1432,1,Rules!$H$13),"")&amp;"","")))</f>
        <v/>
      </c>
      <c r="J1433" s="19">
        <f>IF(A1433="","",IF(IFERROR(INDEX(Crawl!$A1432:$DZ1432,1,Rules!$H$14),"")&amp;""="","",IFERROR(INDEX(Crawl!$A1432:$DZ1432,1,Rules!$H$14),"")))</f>
        <v/>
      </c>
      <c r="K1433">
        <f>IF(A1433="","",IFERROR(SUMIFS('GSC current'!$J$2:$J$2001,'GSC current'!$I$2:$I$2001,B1433),0))</f>
        <v/>
      </c>
      <c r="L1433">
        <f>IF(A1433="","",IFERROR(SUMIFS('GSC current'!$K$2:$K$2001,'GSC current'!$I$2:$I$2001,B1433),0))</f>
        <v/>
      </c>
      <c r="M1433" s="20">
        <f>IF(A1433="","",IF(N(L1433)&gt;0,K1433/L1433,""))</f>
        <v/>
      </c>
      <c r="N1433" s="21">
        <f>IF(A1433="","",IF(N(L1433)&gt;0,SUMIFS('GSC current'!$L$2:$L$2001,'GSC current'!$I$2:$I$2001,B1433)/L1433,""))</f>
        <v/>
      </c>
      <c r="O1433">
        <f>IF(A1433="","",IFERROR(SUMIFS('GSC previous'!$J$2:$J$2001,'GSC previous'!$I$2:$I$2001,B1433),0))</f>
        <v/>
      </c>
      <c r="P1433" s="22">
        <f>IF(A1433="","",IF(N(O1433)&gt;0,(K1433-O1433)/O1433,""))</f>
        <v/>
      </c>
      <c r="Q1433">
        <f>IF(A1433="","",IFERROR(SUMIFS(GA4!$P$2:$P$2001,GA4!$O$2:$O$2001,B1433),0))</f>
        <v/>
      </c>
      <c r="R1433" s="23">
        <f>IF(A1433="","",IF(N(Q1433)&gt;0,SUMIFS(GA4!$Q$2:$Q$2001,GA4!$O$2:$O$2001,B1433)/Q1433,""))</f>
        <v/>
      </c>
      <c r="S1433">
        <f>IF(A1433="","",IFERROR(SUMIFS(GA4!$R$2:$R$2001,GA4!$O$2:$O$2001,B1433),0))</f>
        <v/>
      </c>
      <c r="T1433">
        <f>IF(A1433="","",IF(AND(ISNUMBER(F1433),LEFT(C1433&amp;"",1)="2"),IF(F1433&lt;Rules!$B$9,"Yes","No"),"No"))</f>
        <v/>
      </c>
      <c r="U1433">
        <f>IF(A1433="","",IF(AND(N(O1433)&gt;=Rules!$B$8,ISNUMBER(P1433)),IF(P1433&lt;=-Rules!$B$7,"Yes","No"),"No"))</f>
        <v/>
      </c>
      <c r="V1433">
        <f>IF(A1433="","",IF(AND(N(L1433)&gt;=Rules!$B$6,ISNUMBER(N1433)),IF(AND(N1433&gt;=Rules!$B$10,N1433&lt;=Rules!$B$11),"Yes","No"),"No"))</f>
        <v/>
      </c>
      <c r="W1433">
        <f>IF(A1433="","",IF(I1433&lt;&gt;"","Yes","No"))</f>
        <v/>
      </c>
      <c r="X1433">
        <f>IF(I1433="","",IF(SUMIFS($K$3:$K$2002,$A$3:$A$2002,SUBSTITUTE(SUBSTITUTE(I1433,"?","~?"),"*","~*"))&gt;N(K1433),"Yes","No"))</f>
        <v/>
      </c>
      <c r="Y1433">
        <f>IF(A1433="","",IF(N(S1433)&gt;0,"Yes","No"))</f>
        <v/>
      </c>
      <c r="Z1433">
        <f>IF(A1433="","",IF(AND(N(K1433)&lt;Rules!$B$5,N(L1433)&lt;Rules!$B$6,N(Q1433)&lt;Rules!$B$13,Y1433="No"),"Yes","No"))</f>
        <v/>
      </c>
      <c r="AA1433">
        <f>IF(A1433="","",IF(LEFT(C1433&amp;"",1)="3","Redirect",IF(OR(LEFT(C1433&amp;"",1)="4",LEFT(C1433&amp;"",1)="5"),IF(OR(N(K1433)&gt;0,N(AC1433)&gt;=Rules!$B$14),"Redirect","Prune"),IF(D1433="Non-Indexable","Keep",IF(AND(W1433="Yes",X1433="Yes",Y1433="No"),"Merge",IF(OR(U1433="Yes",V1433="Yes",AND(T1433="Yes",N(L1433)&gt;=Rules!$B$6)),"Update",IF(Z1433="Yes",IF(N(AC1433)&gt;=Rules!$B$14,"Redirect","Prune"),"Keep")))))))</f>
        <v/>
      </c>
      <c r="AB1433">
        <f>IF(A1433="","",IF(LEFT(C1433&amp;"",1)="3","Already redirects ("&amp;C1433&amp;"). Update internal links to point at the final URL.",IF(OR(LEFT(C1433&amp;"",1)="4",LEFT(C1433&amp;"",1)="5"),IF(AA1433="Redirect","Returns "&amp;C1433&amp;" but still has "&amp;N(K1433)&amp;" clicks and "&amp;N(AC1433)&amp;" referring domains. 301 it to the closest live page.","Returns "&amp;C1433&amp;" with no clicks or links. Remove internal links and let it 404 or 410."),IF(D1433="Non-Indexable","Non-indexable ("&amp;E1433&amp;"). Keep if that is intentional; otherwise fix the canonical or noindex.",IF(AA1433="Merge","Overlaps with "&amp;I1433&amp;IF(N(J1433)&gt;0," (similarity "&amp;TEXT(J1433,"0.00")&amp;")","")&amp;", which gets more clicks. Merge the useful parts into it and 301 this URL.",IF(AA1433="Update",MID(IF(U1433="Yes","; Clicks down "&amp;TEXT(-P1433,"0%")&amp;" on the previous period","")&amp;IF(V1433="Yes","; Average position "&amp;TEXT(N1433,"0.0")&amp;" on "&amp;TEXT(L1433,"#,##0")&amp;" impressions (striking distance)","")&amp;IF(AND(T1433="Yes",N(L1433)&gt;=Rules!$B$6),"; Thin ("&amp;F1433&amp;" words) but has search demand",""),3,400),IF(AA1433="Prune","Low value: "&amp;N(K1433)&amp;" clicks, "&amp;N(L1433)&amp;" impressions, "&amp;N(Q1433)&amp;" sessions, no key events. Remove or noindex it and update internal links.",IF(AA1433="Redirect","Low value but "&amp;N(AC1433)&amp;" referring domains. 301 it to the closest relevant page to keep those links.",IF(AND(Z1433="No",Y1433="Yes",N(K1433)&lt;Rules!$B$5),"Low search traffic but it converts (key events: "&amp;S1433&amp;"). Keep it and link to it.",IF(W1433="Yes","Stronger than the page it overlaps ("&amp;I1433&amp;"). Keep; merge that page into this one.","Healthy: "&amp;N(K1433)&amp;" clicks"&amp;IF(ISNUMBER(N1433),", average position "&amp;TEXT(N1433,"0.0"),"")&amp;". Keep and monitor."))))))))))</f>
        <v/>
      </c>
      <c r="AE1433">
        <f>IF(A1433="","",IF(AD1433&lt;&gt;"",AD1433,AA1433))</f>
        <v/>
      </c>
    </row>
    <row r="1434">
      <c r="A1434">
        <f>IF(Crawl!A1433="","",Crawl!A1433)</f>
        <v/>
      </c>
      <c r="B1434">
        <f>IF(A1434="","",Crawl!EC1433)</f>
        <v/>
      </c>
      <c r="C1434">
        <f>IF(A1434="","",IFERROR(INDEX(Crawl!$A1433:$DZ1433,1,Rules!$H$6),""))</f>
        <v/>
      </c>
      <c r="D1434">
        <f>IF(A1434="","",IFERROR(INDEX(Crawl!$A1433:$DZ1433,1,Rules!$H$7),"")&amp;"")</f>
        <v/>
      </c>
      <c r="E1434">
        <f>IF(A1434="","",IFERROR(INDEX(Crawl!$A1433:$DZ1433,1,Rules!$H$8),"")&amp;"")</f>
        <v/>
      </c>
      <c r="F1434">
        <f>IF(A1434="","",IFERROR(INDEX(Crawl!$A1433:$DZ1433,1,Rules!$H$9),""))</f>
        <v/>
      </c>
      <c r="G1434">
        <f>IF(A1434="","",IFERROR(INDEX(Crawl!$A1433:$DZ1433,1,Rules!$H$10),""))</f>
        <v/>
      </c>
      <c r="H1434">
        <f>IF(A1434="","",IFERROR(INDEX(Crawl!$A1433:$DZ1433,1,Rules!$H$12),""))</f>
        <v/>
      </c>
      <c r="I1434">
        <f>IF(A1434="","",IF(AND(N(H1434)&gt;0,IFERROR(INDEX(Crawl!$A1433:$DZ1433,1,Rules!$H$11),"")&amp;""&lt;&gt;""),IFERROR(INDEX(Crawl!$A1433:$DZ1433,1,Rules!$H$11),"")&amp;"",IF(AND(ISNUMBER(J1434),N(J1434)&gt;=Rules!$B$12,IFERROR(INDEX(Crawl!$A1433:$DZ1433,1,Rules!$H$13),"")&amp;""&lt;&gt;""),IFERROR(INDEX(Crawl!$A1433:$DZ1433,1,Rules!$H$13),"")&amp;"","")))</f>
        <v/>
      </c>
      <c r="J1434" s="19">
        <f>IF(A1434="","",IF(IFERROR(INDEX(Crawl!$A1433:$DZ1433,1,Rules!$H$14),"")&amp;""="","",IFERROR(INDEX(Crawl!$A1433:$DZ1433,1,Rules!$H$14),"")))</f>
        <v/>
      </c>
      <c r="K1434">
        <f>IF(A1434="","",IFERROR(SUMIFS('GSC current'!$J$2:$J$2001,'GSC current'!$I$2:$I$2001,B1434),0))</f>
        <v/>
      </c>
      <c r="L1434">
        <f>IF(A1434="","",IFERROR(SUMIFS('GSC current'!$K$2:$K$2001,'GSC current'!$I$2:$I$2001,B1434),0))</f>
        <v/>
      </c>
      <c r="M1434" s="20">
        <f>IF(A1434="","",IF(N(L1434)&gt;0,K1434/L1434,""))</f>
        <v/>
      </c>
      <c r="N1434" s="21">
        <f>IF(A1434="","",IF(N(L1434)&gt;0,SUMIFS('GSC current'!$L$2:$L$2001,'GSC current'!$I$2:$I$2001,B1434)/L1434,""))</f>
        <v/>
      </c>
      <c r="O1434">
        <f>IF(A1434="","",IFERROR(SUMIFS('GSC previous'!$J$2:$J$2001,'GSC previous'!$I$2:$I$2001,B1434),0))</f>
        <v/>
      </c>
      <c r="P1434" s="22">
        <f>IF(A1434="","",IF(N(O1434)&gt;0,(K1434-O1434)/O1434,""))</f>
        <v/>
      </c>
      <c r="Q1434">
        <f>IF(A1434="","",IFERROR(SUMIFS(GA4!$P$2:$P$2001,GA4!$O$2:$O$2001,B1434),0))</f>
        <v/>
      </c>
      <c r="R1434" s="23">
        <f>IF(A1434="","",IF(N(Q1434)&gt;0,SUMIFS(GA4!$Q$2:$Q$2001,GA4!$O$2:$O$2001,B1434)/Q1434,""))</f>
        <v/>
      </c>
      <c r="S1434">
        <f>IF(A1434="","",IFERROR(SUMIFS(GA4!$R$2:$R$2001,GA4!$O$2:$O$2001,B1434),0))</f>
        <v/>
      </c>
      <c r="T1434">
        <f>IF(A1434="","",IF(AND(ISNUMBER(F1434),LEFT(C1434&amp;"",1)="2"),IF(F1434&lt;Rules!$B$9,"Yes","No"),"No"))</f>
        <v/>
      </c>
      <c r="U1434">
        <f>IF(A1434="","",IF(AND(N(O1434)&gt;=Rules!$B$8,ISNUMBER(P1434)),IF(P1434&lt;=-Rules!$B$7,"Yes","No"),"No"))</f>
        <v/>
      </c>
      <c r="V1434">
        <f>IF(A1434="","",IF(AND(N(L1434)&gt;=Rules!$B$6,ISNUMBER(N1434)),IF(AND(N1434&gt;=Rules!$B$10,N1434&lt;=Rules!$B$11),"Yes","No"),"No"))</f>
        <v/>
      </c>
      <c r="W1434">
        <f>IF(A1434="","",IF(I1434&lt;&gt;"","Yes","No"))</f>
        <v/>
      </c>
      <c r="X1434">
        <f>IF(I1434="","",IF(SUMIFS($K$3:$K$2002,$A$3:$A$2002,SUBSTITUTE(SUBSTITUTE(I1434,"?","~?"),"*","~*"))&gt;N(K1434),"Yes","No"))</f>
        <v/>
      </c>
      <c r="Y1434">
        <f>IF(A1434="","",IF(N(S1434)&gt;0,"Yes","No"))</f>
        <v/>
      </c>
      <c r="Z1434">
        <f>IF(A1434="","",IF(AND(N(K1434)&lt;Rules!$B$5,N(L1434)&lt;Rules!$B$6,N(Q1434)&lt;Rules!$B$13,Y1434="No"),"Yes","No"))</f>
        <v/>
      </c>
      <c r="AA1434">
        <f>IF(A1434="","",IF(LEFT(C1434&amp;"",1)="3","Redirect",IF(OR(LEFT(C1434&amp;"",1)="4",LEFT(C1434&amp;"",1)="5"),IF(OR(N(K1434)&gt;0,N(AC1434)&gt;=Rules!$B$14),"Redirect","Prune"),IF(D1434="Non-Indexable","Keep",IF(AND(W1434="Yes",X1434="Yes",Y1434="No"),"Merge",IF(OR(U1434="Yes",V1434="Yes",AND(T1434="Yes",N(L1434)&gt;=Rules!$B$6)),"Update",IF(Z1434="Yes",IF(N(AC1434)&gt;=Rules!$B$14,"Redirect","Prune"),"Keep")))))))</f>
        <v/>
      </c>
      <c r="AB1434">
        <f>IF(A1434="","",IF(LEFT(C1434&amp;"",1)="3","Already redirects ("&amp;C1434&amp;"). Update internal links to point at the final URL.",IF(OR(LEFT(C1434&amp;"",1)="4",LEFT(C1434&amp;"",1)="5"),IF(AA1434="Redirect","Returns "&amp;C1434&amp;" but still has "&amp;N(K1434)&amp;" clicks and "&amp;N(AC1434)&amp;" referring domains. 301 it to the closest live page.","Returns "&amp;C1434&amp;" with no clicks or links. Remove internal links and let it 404 or 410."),IF(D1434="Non-Indexable","Non-indexable ("&amp;E1434&amp;"). Keep if that is intentional; otherwise fix the canonical or noindex.",IF(AA1434="Merge","Overlaps with "&amp;I1434&amp;IF(N(J1434)&gt;0," (similarity "&amp;TEXT(J1434,"0.00")&amp;")","")&amp;", which gets more clicks. Merge the useful parts into it and 301 this URL.",IF(AA1434="Update",MID(IF(U1434="Yes","; Clicks down "&amp;TEXT(-P1434,"0%")&amp;" on the previous period","")&amp;IF(V1434="Yes","; Average position "&amp;TEXT(N1434,"0.0")&amp;" on "&amp;TEXT(L1434,"#,##0")&amp;" impressions (striking distance)","")&amp;IF(AND(T1434="Yes",N(L1434)&gt;=Rules!$B$6),"; Thin ("&amp;F1434&amp;" words) but has search demand",""),3,400),IF(AA1434="Prune","Low value: "&amp;N(K1434)&amp;" clicks, "&amp;N(L1434)&amp;" impressions, "&amp;N(Q1434)&amp;" sessions, no key events. Remove or noindex it and update internal links.",IF(AA1434="Redirect","Low value but "&amp;N(AC1434)&amp;" referring domains. 301 it to the closest relevant page to keep those links.",IF(AND(Z1434="No",Y1434="Yes",N(K1434)&lt;Rules!$B$5),"Low search traffic but it converts (key events: "&amp;S1434&amp;"). Keep it and link to it.",IF(W1434="Yes","Stronger than the page it overlaps ("&amp;I1434&amp;"). Keep; merge that page into this one.","Healthy: "&amp;N(K1434)&amp;" clicks"&amp;IF(ISNUMBER(N1434),", average position "&amp;TEXT(N1434,"0.0"),"")&amp;". Keep and monitor."))))))))))</f>
        <v/>
      </c>
      <c r="AE1434">
        <f>IF(A1434="","",IF(AD1434&lt;&gt;"",AD1434,AA1434))</f>
        <v/>
      </c>
    </row>
    <row r="1435">
      <c r="A1435">
        <f>IF(Crawl!A1434="","",Crawl!A1434)</f>
        <v/>
      </c>
      <c r="B1435">
        <f>IF(A1435="","",Crawl!EC1434)</f>
        <v/>
      </c>
      <c r="C1435">
        <f>IF(A1435="","",IFERROR(INDEX(Crawl!$A1434:$DZ1434,1,Rules!$H$6),""))</f>
        <v/>
      </c>
      <c r="D1435">
        <f>IF(A1435="","",IFERROR(INDEX(Crawl!$A1434:$DZ1434,1,Rules!$H$7),"")&amp;"")</f>
        <v/>
      </c>
      <c r="E1435">
        <f>IF(A1435="","",IFERROR(INDEX(Crawl!$A1434:$DZ1434,1,Rules!$H$8),"")&amp;"")</f>
        <v/>
      </c>
      <c r="F1435">
        <f>IF(A1435="","",IFERROR(INDEX(Crawl!$A1434:$DZ1434,1,Rules!$H$9),""))</f>
        <v/>
      </c>
      <c r="G1435">
        <f>IF(A1435="","",IFERROR(INDEX(Crawl!$A1434:$DZ1434,1,Rules!$H$10),""))</f>
        <v/>
      </c>
      <c r="H1435">
        <f>IF(A1435="","",IFERROR(INDEX(Crawl!$A1434:$DZ1434,1,Rules!$H$12),""))</f>
        <v/>
      </c>
      <c r="I1435">
        <f>IF(A1435="","",IF(AND(N(H1435)&gt;0,IFERROR(INDEX(Crawl!$A1434:$DZ1434,1,Rules!$H$11),"")&amp;""&lt;&gt;""),IFERROR(INDEX(Crawl!$A1434:$DZ1434,1,Rules!$H$11),"")&amp;"",IF(AND(ISNUMBER(J1435),N(J1435)&gt;=Rules!$B$12,IFERROR(INDEX(Crawl!$A1434:$DZ1434,1,Rules!$H$13),"")&amp;""&lt;&gt;""),IFERROR(INDEX(Crawl!$A1434:$DZ1434,1,Rules!$H$13),"")&amp;"","")))</f>
        <v/>
      </c>
      <c r="J1435" s="19">
        <f>IF(A1435="","",IF(IFERROR(INDEX(Crawl!$A1434:$DZ1434,1,Rules!$H$14),"")&amp;""="","",IFERROR(INDEX(Crawl!$A1434:$DZ1434,1,Rules!$H$14),"")))</f>
        <v/>
      </c>
      <c r="K1435">
        <f>IF(A1435="","",IFERROR(SUMIFS('GSC current'!$J$2:$J$2001,'GSC current'!$I$2:$I$2001,B1435),0))</f>
        <v/>
      </c>
      <c r="L1435">
        <f>IF(A1435="","",IFERROR(SUMIFS('GSC current'!$K$2:$K$2001,'GSC current'!$I$2:$I$2001,B1435),0))</f>
        <v/>
      </c>
      <c r="M1435" s="20">
        <f>IF(A1435="","",IF(N(L1435)&gt;0,K1435/L1435,""))</f>
        <v/>
      </c>
      <c r="N1435" s="21">
        <f>IF(A1435="","",IF(N(L1435)&gt;0,SUMIFS('GSC current'!$L$2:$L$2001,'GSC current'!$I$2:$I$2001,B1435)/L1435,""))</f>
        <v/>
      </c>
      <c r="O1435">
        <f>IF(A1435="","",IFERROR(SUMIFS('GSC previous'!$J$2:$J$2001,'GSC previous'!$I$2:$I$2001,B1435),0))</f>
        <v/>
      </c>
      <c r="P1435" s="22">
        <f>IF(A1435="","",IF(N(O1435)&gt;0,(K1435-O1435)/O1435,""))</f>
        <v/>
      </c>
      <c r="Q1435">
        <f>IF(A1435="","",IFERROR(SUMIFS(GA4!$P$2:$P$2001,GA4!$O$2:$O$2001,B1435),0))</f>
        <v/>
      </c>
      <c r="R1435" s="23">
        <f>IF(A1435="","",IF(N(Q1435)&gt;0,SUMIFS(GA4!$Q$2:$Q$2001,GA4!$O$2:$O$2001,B1435)/Q1435,""))</f>
        <v/>
      </c>
      <c r="S1435">
        <f>IF(A1435="","",IFERROR(SUMIFS(GA4!$R$2:$R$2001,GA4!$O$2:$O$2001,B1435),0))</f>
        <v/>
      </c>
      <c r="T1435">
        <f>IF(A1435="","",IF(AND(ISNUMBER(F1435),LEFT(C1435&amp;"",1)="2"),IF(F1435&lt;Rules!$B$9,"Yes","No"),"No"))</f>
        <v/>
      </c>
      <c r="U1435">
        <f>IF(A1435="","",IF(AND(N(O1435)&gt;=Rules!$B$8,ISNUMBER(P1435)),IF(P1435&lt;=-Rules!$B$7,"Yes","No"),"No"))</f>
        <v/>
      </c>
      <c r="V1435">
        <f>IF(A1435="","",IF(AND(N(L1435)&gt;=Rules!$B$6,ISNUMBER(N1435)),IF(AND(N1435&gt;=Rules!$B$10,N1435&lt;=Rules!$B$11),"Yes","No"),"No"))</f>
        <v/>
      </c>
      <c r="W1435">
        <f>IF(A1435="","",IF(I1435&lt;&gt;"","Yes","No"))</f>
        <v/>
      </c>
      <c r="X1435">
        <f>IF(I1435="","",IF(SUMIFS($K$3:$K$2002,$A$3:$A$2002,SUBSTITUTE(SUBSTITUTE(I1435,"?","~?"),"*","~*"))&gt;N(K1435),"Yes","No"))</f>
        <v/>
      </c>
      <c r="Y1435">
        <f>IF(A1435="","",IF(N(S1435)&gt;0,"Yes","No"))</f>
        <v/>
      </c>
      <c r="Z1435">
        <f>IF(A1435="","",IF(AND(N(K1435)&lt;Rules!$B$5,N(L1435)&lt;Rules!$B$6,N(Q1435)&lt;Rules!$B$13,Y1435="No"),"Yes","No"))</f>
        <v/>
      </c>
      <c r="AA1435">
        <f>IF(A1435="","",IF(LEFT(C1435&amp;"",1)="3","Redirect",IF(OR(LEFT(C1435&amp;"",1)="4",LEFT(C1435&amp;"",1)="5"),IF(OR(N(K1435)&gt;0,N(AC1435)&gt;=Rules!$B$14),"Redirect","Prune"),IF(D1435="Non-Indexable","Keep",IF(AND(W1435="Yes",X1435="Yes",Y1435="No"),"Merge",IF(OR(U1435="Yes",V1435="Yes",AND(T1435="Yes",N(L1435)&gt;=Rules!$B$6)),"Update",IF(Z1435="Yes",IF(N(AC1435)&gt;=Rules!$B$14,"Redirect","Prune"),"Keep")))))))</f>
        <v/>
      </c>
      <c r="AB1435">
        <f>IF(A1435="","",IF(LEFT(C1435&amp;"",1)="3","Already redirects ("&amp;C1435&amp;"). Update internal links to point at the final URL.",IF(OR(LEFT(C1435&amp;"",1)="4",LEFT(C1435&amp;"",1)="5"),IF(AA1435="Redirect","Returns "&amp;C1435&amp;" but still has "&amp;N(K1435)&amp;" clicks and "&amp;N(AC1435)&amp;" referring domains. 301 it to the closest live page.","Returns "&amp;C1435&amp;" with no clicks or links. Remove internal links and let it 404 or 410."),IF(D1435="Non-Indexable","Non-indexable ("&amp;E1435&amp;"). Keep if that is intentional; otherwise fix the canonical or noindex.",IF(AA1435="Merge","Overlaps with "&amp;I1435&amp;IF(N(J1435)&gt;0," (similarity "&amp;TEXT(J1435,"0.00")&amp;")","")&amp;", which gets more clicks. Merge the useful parts into it and 301 this URL.",IF(AA1435="Update",MID(IF(U1435="Yes","; Clicks down "&amp;TEXT(-P1435,"0%")&amp;" on the previous period","")&amp;IF(V1435="Yes","; Average position "&amp;TEXT(N1435,"0.0")&amp;" on "&amp;TEXT(L1435,"#,##0")&amp;" impressions (striking distance)","")&amp;IF(AND(T1435="Yes",N(L1435)&gt;=Rules!$B$6),"; Thin ("&amp;F1435&amp;" words) but has search demand",""),3,400),IF(AA1435="Prune","Low value: "&amp;N(K1435)&amp;" clicks, "&amp;N(L1435)&amp;" impressions, "&amp;N(Q1435)&amp;" sessions, no key events. Remove or noindex it and update internal links.",IF(AA1435="Redirect","Low value but "&amp;N(AC1435)&amp;" referring domains. 301 it to the closest relevant page to keep those links.",IF(AND(Z1435="No",Y1435="Yes",N(K1435)&lt;Rules!$B$5),"Low search traffic but it converts (key events: "&amp;S1435&amp;"). Keep it and link to it.",IF(W1435="Yes","Stronger than the page it overlaps ("&amp;I1435&amp;"). Keep; merge that page into this one.","Healthy: "&amp;N(K1435)&amp;" clicks"&amp;IF(ISNUMBER(N1435),", average position "&amp;TEXT(N1435,"0.0"),"")&amp;". Keep and monitor."))))))))))</f>
        <v/>
      </c>
      <c r="AE1435">
        <f>IF(A1435="","",IF(AD1435&lt;&gt;"",AD1435,AA1435))</f>
        <v/>
      </c>
    </row>
    <row r="1436">
      <c r="A1436">
        <f>IF(Crawl!A1435="","",Crawl!A1435)</f>
        <v/>
      </c>
      <c r="B1436">
        <f>IF(A1436="","",Crawl!EC1435)</f>
        <v/>
      </c>
      <c r="C1436">
        <f>IF(A1436="","",IFERROR(INDEX(Crawl!$A1435:$DZ1435,1,Rules!$H$6),""))</f>
        <v/>
      </c>
      <c r="D1436">
        <f>IF(A1436="","",IFERROR(INDEX(Crawl!$A1435:$DZ1435,1,Rules!$H$7),"")&amp;"")</f>
        <v/>
      </c>
      <c r="E1436">
        <f>IF(A1436="","",IFERROR(INDEX(Crawl!$A1435:$DZ1435,1,Rules!$H$8),"")&amp;"")</f>
        <v/>
      </c>
      <c r="F1436">
        <f>IF(A1436="","",IFERROR(INDEX(Crawl!$A1435:$DZ1435,1,Rules!$H$9),""))</f>
        <v/>
      </c>
      <c r="G1436">
        <f>IF(A1436="","",IFERROR(INDEX(Crawl!$A1435:$DZ1435,1,Rules!$H$10),""))</f>
        <v/>
      </c>
      <c r="H1436">
        <f>IF(A1436="","",IFERROR(INDEX(Crawl!$A1435:$DZ1435,1,Rules!$H$12),""))</f>
        <v/>
      </c>
      <c r="I1436">
        <f>IF(A1436="","",IF(AND(N(H1436)&gt;0,IFERROR(INDEX(Crawl!$A1435:$DZ1435,1,Rules!$H$11),"")&amp;""&lt;&gt;""),IFERROR(INDEX(Crawl!$A1435:$DZ1435,1,Rules!$H$11),"")&amp;"",IF(AND(ISNUMBER(J1436),N(J1436)&gt;=Rules!$B$12,IFERROR(INDEX(Crawl!$A1435:$DZ1435,1,Rules!$H$13),"")&amp;""&lt;&gt;""),IFERROR(INDEX(Crawl!$A1435:$DZ1435,1,Rules!$H$13),"")&amp;"","")))</f>
        <v/>
      </c>
      <c r="J1436" s="19">
        <f>IF(A1436="","",IF(IFERROR(INDEX(Crawl!$A1435:$DZ1435,1,Rules!$H$14),"")&amp;""="","",IFERROR(INDEX(Crawl!$A1435:$DZ1435,1,Rules!$H$14),"")))</f>
        <v/>
      </c>
      <c r="K1436">
        <f>IF(A1436="","",IFERROR(SUMIFS('GSC current'!$J$2:$J$2001,'GSC current'!$I$2:$I$2001,B1436),0))</f>
        <v/>
      </c>
      <c r="L1436">
        <f>IF(A1436="","",IFERROR(SUMIFS('GSC current'!$K$2:$K$2001,'GSC current'!$I$2:$I$2001,B1436),0))</f>
        <v/>
      </c>
      <c r="M1436" s="20">
        <f>IF(A1436="","",IF(N(L1436)&gt;0,K1436/L1436,""))</f>
        <v/>
      </c>
      <c r="N1436" s="21">
        <f>IF(A1436="","",IF(N(L1436)&gt;0,SUMIFS('GSC current'!$L$2:$L$2001,'GSC current'!$I$2:$I$2001,B1436)/L1436,""))</f>
        <v/>
      </c>
      <c r="O1436">
        <f>IF(A1436="","",IFERROR(SUMIFS('GSC previous'!$J$2:$J$2001,'GSC previous'!$I$2:$I$2001,B1436),0))</f>
        <v/>
      </c>
      <c r="P1436" s="22">
        <f>IF(A1436="","",IF(N(O1436)&gt;0,(K1436-O1436)/O1436,""))</f>
        <v/>
      </c>
      <c r="Q1436">
        <f>IF(A1436="","",IFERROR(SUMIFS(GA4!$P$2:$P$2001,GA4!$O$2:$O$2001,B1436),0))</f>
        <v/>
      </c>
      <c r="R1436" s="23">
        <f>IF(A1436="","",IF(N(Q1436)&gt;0,SUMIFS(GA4!$Q$2:$Q$2001,GA4!$O$2:$O$2001,B1436)/Q1436,""))</f>
        <v/>
      </c>
      <c r="S1436">
        <f>IF(A1436="","",IFERROR(SUMIFS(GA4!$R$2:$R$2001,GA4!$O$2:$O$2001,B1436),0))</f>
        <v/>
      </c>
      <c r="T1436">
        <f>IF(A1436="","",IF(AND(ISNUMBER(F1436),LEFT(C1436&amp;"",1)="2"),IF(F1436&lt;Rules!$B$9,"Yes","No"),"No"))</f>
        <v/>
      </c>
      <c r="U1436">
        <f>IF(A1436="","",IF(AND(N(O1436)&gt;=Rules!$B$8,ISNUMBER(P1436)),IF(P1436&lt;=-Rules!$B$7,"Yes","No"),"No"))</f>
        <v/>
      </c>
      <c r="V1436">
        <f>IF(A1436="","",IF(AND(N(L1436)&gt;=Rules!$B$6,ISNUMBER(N1436)),IF(AND(N1436&gt;=Rules!$B$10,N1436&lt;=Rules!$B$11),"Yes","No"),"No"))</f>
        <v/>
      </c>
      <c r="W1436">
        <f>IF(A1436="","",IF(I1436&lt;&gt;"","Yes","No"))</f>
        <v/>
      </c>
      <c r="X1436">
        <f>IF(I1436="","",IF(SUMIFS($K$3:$K$2002,$A$3:$A$2002,SUBSTITUTE(SUBSTITUTE(I1436,"?","~?"),"*","~*"))&gt;N(K1436),"Yes","No"))</f>
        <v/>
      </c>
      <c r="Y1436">
        <f>IF(A1436="","",IF(N(S1436)&gt;0,"Yes","No"))</f>
        <v/>
      </c>
      <c r="Z1436">
        <f>IF(A1436="","",IF(AND(N(K1436)&lt;Rules!$B$5,N(L1436)&lt;Rules!$B$6,N(Q1436)&lt;Rules!$B$13,Y1436="No"),"Yes","No"))</f>
        <v/>
      </c>
      <c r="AA1436">
        <f>IF(A1436="","",IF(LEFT(C1436&amp;"",1)="3","Redirect",IF(OR(LEFT(C1436&amp;"",1)="4",LEFT(C1436&amp;"",1)="5"),IF(OR(N(K1436)&gt;0,N(AC1436)&gt;=Rules!$B$14),"Redirect","Prune"),IF(D1436="Non-Indexable","Keep",IF(AND(W1436="Yes",X1436="Yes",Y1436="No"),"Merge",IF(OR(U1436="Yes",V1436="Yes",AND(T1436="Yes",N(L1436)&gt;=Rules!$B$6)),"Update",IF(Z1436="Yes",IF(N(AC1436)&gt;=Rules!$B$14,"Redirect","Prune"),"Keep")))))))</f>
        <v/>
      </c>
      <c r="AB1436">
        <f>IF(A1436="","",IF(LEFT(C1436&amp;"",1)="3","Already redirects ("&amp;C1436&amp;"). Update internal links to point at the final URL.",IF(OR(LEFT(C1436&amp;"",1)="4",LEFT(C1436&amp;"",1)="5"),IF(AA1436="Redirect","Returns "&amp;C1436&amp;" but still has "&amp;N(K1436)&amp;" clicks and "&amp;N(AC1436)&amp;" referring domains. 301 it to the closest live page.","Returns "&amp;C1436&amp;" with no clicks or links. Remove internal links and let it 404 or 410."),IF(D1436="Non-Indexable","Non-indexable ("&amp;E1436&amp;"). Keep if that is intentional; otherwise fix the canonical or noindex.",IF(AA1436="Merge","Overlaps with "&amp;I1436&amp;IF(N(J1436)&gt;0," (similarity "&amp;TEXT(J1436,"0.00")&amp;")","")&amp;", which gets more clicks. Merge the useful parts into it and 301 this URL.",IF(AA1436="Update",MID(IF(U1436="Yes","; Clicks down "&amp;TEXT(-P1436,"0%")&amp;" on the previous period","")&amp;IF(V1436="Yes","; Average position "&amp;TEXT(N1436,"0.0")&amp;" on "&amp;TEXT(L1436,"#,##0")&amp;" impressions (striking distance)","")&amp;IF(AND(T1436="Yes",N(L1436)&gt;=Rules!$B$6),"; Thin ("&amp;F1436&amp;" words) but has search demand",""),3,400),IF(AA1436="Prune","Low value: "&amp;N(K1436)&amp;" clicks, "&amp;N(L1436)&amp;" impressions, "&amp;N(Q1436)&amp;" sessions, no key events. Remove or noindex it and update internal links.",IF(AA1436="Redirect","Low value but "&amp;N(AC1436)&amp;" referring domains. 301 it to the closest relevant page to keep those links.",IF(AND(Z1436="No",Y1436="Yes",N(K1436)&lt;Rules!$B$5),"Low search traffic but it converts (key events: "&amp;S1436&amp;"). Keep it and link to it.",IF(W1436="Yes","Stronger than the page it overlaps ("&amp;I1436&amp;"). Keep; merge that page into this one.","Healthy: "&amp;N(K1436)&amp;" clicks"&amp;IF(ISNUMBER(N1436),", average position "&amp;TEXT(N1436,"0.0"),"")&amp;". Keep and monitor."))))))))))</f>
        <v/>
      </c>
      <c r="AE1436">
        <f>IF(A1436="","",IF(AD1436&lt;&gt;"",AD1436,AA1436))</f>
        <v/>
      </c>
    </row>
    <row r="1437">
      <c r="A1437">
        <f>IF(Crawl!A1436="","",Crawl!A1436)</f>
        <v/>
      </c>
      <c r="B1437">
        <f>IF(A1437="","",Crawl!EC1436)</f>
        <v/>
      </c>
      <c r="C1437">
        <f>IF(A1437="","",IFERROR(INDEX(Crawl!$A1436:$DZ1436,1,Rules!$H$6),""))</f>
        <v/>
      </c>
      <c r="D1437">
        <f>IF(A1437="","",IFERROR(INDEX(Crawl!$A1436:$DZ1436,1,Rules!$H$7),"")&amp;"")</f>
        <v/>
      </c>
      <c r="E1437">
        <f>IF(A1437="","",IFERROR(INDEX(Crawl!$A1436:$DZ1436,1,Rules!$H$8),"")&amp;"")</f>
        <v/>
      </c>
      <c r="F1437">
        <f>IF(A1437="","",IFERROR(INDEX(Crawl!$A1436:$DZ1436,1,Rules!$H$9),""))</f>
        <v/>
      </c>
      <c r="G1437">
        <f>IF(A1437="","",IFERROR(INDEX(Crawl!$A1436:$DZ1436,1,Rules!$H$10),""))</f>
        <v/>
      </c>
      <c r="H1437">
        <f>IF(A1437="","",IFERROR(INDEX(Crawl!$A1436:$DZ1436,1,Rules!$H$12),""))</f>
        <v/>
      </c>
      <c r="I1437">
        <f>IF(A1437="","",IF(AND(N(H1437)&gt;0,IFERROR(INDEX(Crawl!$A1436:$DZ1436,1,Rules!$H$11),"")&amp;""&lt;&gt;""),IFERROR(INDEX(Crawl!$A1436:$DZ1436,1,Rules!$H$11),"")&amp;"",IF(AND(ISNUMBER(J1437),N(J1437)&gt;=Rules!$B$12,IFERROR(INDEX(Crawl!$A1436:$DZ1436,1,Rules!$H$13),"")&amp;""&lt;&gt;""),IFERROR(INDEX(Crawl!$A1436:$DZ1436,1,Rules!$H$13),"")&amp;"","")))</f>
        <v/>
      </c>
      <c r="J1437" s="19">
        <f>IF(A1437="","",IF(IFERROR(INDEX(Crawl!$A1436:$DZ1436,1,Rules!$H$14),"")&amp;""="","",IFERROR(INDEX(Crawl!$A1436:$DZ1436,1,Rules!$H$14),"")))</f>
        <v/>
      </c>
      <c r="K1437">
        <f>IF(A1437="","",IFERROR(SUMIFS('GSC current'!$J$2:$J$2001,'GSC current'!$I$2:$I$2001,B1437),0))</f>
        <v/>
      </c>
      <c r="L1437">
        <f>IF(A1437="","",IFERROR(SUMIFS('GSC current'!$K$2:$K$2001,'GSC current'!$I$2:$I$2001,B1437),0))</f>
        <v/>
      </c>
      <c r="M1437" s="20">
        <f>IF(A1437="","",IF(N(L1437)&gt;0,K1437/L1437,""))</f>
        <v/>
      </c>
      <c r="N1437" s="21">
        <f>IF(A1437="","",IF(N(L1437)&gt;0,SUMIFS('GSC current'!$L$2:$L$2001,'GSC current'!$I$2:$I$2001,B1437)/L1437,""))</f>
        <v/>
      </c>
      <c r="O1437">
        <f>IF(A1437="","",IFERROR(SUMIFS('GSC previous'!$J$2:$J$2001,'GSC previous'!$I$2:$I$2001,B1437),0))</f>
        <v/>
      </c>
      <c r="P1437" s="22">
        <f>IF(A1437="","",IF(N(O1437)&gt;0,(K1437-O1437)/O1437,""))</f>
        <v/>
      </c>
      <c r="Q1437">
        <f>IF(A1437="","",IFERROR(SUMIFS(GA4!$P$2:$P$2001,GA4!$O$2:$O$2001,B1437),0))</f>
        <v/>
      </c>
      <c r="R1437" s="23">
        <f>IF(A1437="","",IF(N(Q1437)&gt;0,SUMIFS(GA4!$Q$2:$Q$2001,GA4!$O$2:$O$2001,B1437)/Q1437,""))</f>
        <v/>
      </c>
      <c r="S1437">
        <f>IF(A1437="","",IFERROR(SUMIFS(GA4!$R$2:$R$2001,GA4!$O$2:$O$2001,B1437),0))</f>
        <v/>
      </c>
      <c r="T1437">
        <f>IF(A1437="","",IF(AND(ISNUMBER(F1437),LEFT(C1437&amp;"",1)="2"),IF(F1437&lt;Rules!$B$9,"Yes","No"),"No"))</f>
        <v/>
      </c>
      <c r="U1437">
        <f>IF(A1437="","",IF(AND(N(O1437)&gt;=Rules!$B$8,ISNUMBER(P1437)),IF(P1437&lt;=-Rules!$B$7,"Yes","No"),"No"))</f>
        <v/>
      </c>
      <c r="V1437">
        <f>IF(A1437="","",IF(AND(N(L1437)&gt;=Rules!$B$6,ISNUMBER(N1437)),IF(AND(N1437&gt;=Rules!$B$10,N1437&lt;=Rules!$B$11),"Yes","No"),"No"))</f>
        <v/>
      </c>
      <c r="W1437">
        <f>IF(A1437="","",IF(I1437&lt;&gt;"","Yes","No"))</f>
        <v/>
      </c>
      <c r="X1437">
        <f>IF(I1437="","",IF(SUMIFS($K$3:$K$2002,$A$3:$A$2002,SUBSTITUTE(SUBSTITUTE(I1437,"?","~?"),"*","~*"))&gt;N(K1437),"Yes","No"))</f>
        <v/>
      </c>
      <c r="Y1437">
        <f>IF(A1437="","",IF(N(S1437)&gt;0,"Yes","No"))</f>
        <v/>
      </c>
      <c r="Z1437">
        <f>IF(A1437="","",IF(AND(N(K1437)&lt;Rules!$B$5,N(L1437)&lt;Rules!$B$6,N(Q1437)&lt;Rules!$B$13,Y1437="No"),"Yes","No"))</f>
        <v/>
      </c>
      <c r="AA1437">
        <f>IF(A1437="","",IF(LEFT(C1437&amp;"",1)="3","Redirect",IF(OR(LEFT(C1437&amp;"",1)="4",LEFT(C1437&amp;"",1)="5"),IF(OR(N(K1437)&gt;0,N(AC1437)&gt;=Rules!$B$14),"Redirect","Prune"),IF(D1437="Non-Indexable","Keep",IF(AND(W1437="Yes",X1437="Yes",Y1437="No"),"Merge",IF(OR(U1437="Yes",V1437="Yes",AND(T1437="Yes",N(L1437)&gt;=Rules!$B$6)),"Update",IF(Z1437="Yes",IF(N(AC1437)&gt;=Rules!$B$14,"Redirect","Prune"),"Keep")))))))</f>
        <v/>
      </c>
      <c r="AB1437">
        <f>IF(A1437="","",IF(LEFT(C1437&amp;"",1)="3","Already redirects ("&amp;C1437&amp;"). Update internal links to point at the final URL.",IF(OR(LEFT(C1437&amp;"",1)="4",LEFT(C1437&amp;"",1)="5"),IF(AA1437="Redirect","Returns "&amp;C1437&amp;" but still has "&amp;N(K1437)&amp;" clicks and "&amp;N(AC1437)&amp;" referring domains. 301 it to the closest live page.","Returns "&amp;C1437&amp;" with no clicks or links. Remove internal links and let it 404 or 410."),IF(D1437="Non-Indexable","Non-indexable ("&amp;E1437&amp;"). Keep if that is intentional; otherwise fix the canonical or noindex.",IF(AA1437="Merge","Overlaps with "&amp;I1437&amp;IF(N(J1437)&gt;0," (similarity "&amp;TEXT(J1437,"0.00")&amp;")","")&amp;", which gets more clicks. Merge the useful parts into it and 301 this URL.",IF(AA1437="Update",MID(IF(U1437="Yes","; Clicks down "&amp;TEXT(-P1437,"0%")&amp;" on the previous period","")&amp;IF(V1437="Yes","; Average position "&amp;TEXT(N1437,"0.0")&amp;" on "&amp;TEXT(L1437,"#,##0")&amp;" impressions (striking distance)","")&amp;IF(AND(T1437="Yes",N(L1437)&gt;=Rules!$B$6),"; Thin ("&amp;F1437&amp;" words) but has search demand",""),3,400),IF(AA1437="Prune","Low value: "&amp;N(K1437)&amp;" clicks, "&amp;N(L1437)&amp;" impressions, "&amp;N(Q1437)&amp;" sessions, no key events. Remove or noindex it and update internal links.",IF(AA1437="Redirect","Low value but "&amp;N(AC1437)&amp;" referring domains. 301 it to the closest relevant page to keep those links.",IF(AND(Z1437="No",Y1437="Yes",N(K1437)&lt;Rules!$B$5),"Low search traffic but it converts (key events: "&amp;S1437&amp;"). Keep it and link to it.",IF(W1437="Yes","Stronger than the page it overlaps ("&amp;I1437&amp;"). Keep; merge that page into this one.","Healthy: "&amp;N(K1437)&amp;" clicks"&amp;IF(ISNUMBER(N1437),", average position "&amp;TEXT(N1437,"0.0"),"")&amp;". Keep and monitor."))))))))))</f>
        <v/>
      </c>
      <c r="AE1437">
        <f>IF(A1437="","",IF(AD1437&lt;&gt;"",AD1437,AA1437))</f>
        <v/>
      </c>
    </row>
    <row r="1438">
      <c r="A1438">
        <f>IF(Crawl!A1437="","",Crawl!A1437)</f>
        <v/>
      </c>
      <c r="B1438">
        <f>IF(A1438="","",Crawl!EC1437)</f>
        <v/>
      </c>
      <c r="C1438">
        <f>IF(A1438="","",IFERROR(INDEX(Crawl!$A1437:$DZ1437,1,Rules!$H$6),""))</f>
        <v/>
      </c>
      <c r="D1438">
        <f>IF(A1438="","",IFERROR(INDEX(Crawl!$A1437:$DZ1437,1,Rules!$H$7),"")&amp;"")</f>
        <v/>
      </c>
      <c r="E1438">
        <f>IF(A1438="","",IFERROR(INDEX(Crawl!$A1437:$DZ1437,1,Rules!$H$8),"")&amp;"")</f>
        <v/>
      </c>
      <c r="F1438">
        <f>IF(A1438="","",IFERROR(INDEX(Crawl!$A1437:$DZ1437,1,Rules!$H$9),""))</f>
        <v/>
      </c>
      <c r="G1438">
        <f>IF(A1438="","",IFERROR(INDEX(Crawl!$A1437:$DZ1437,1,Rules!$H$10),""))</f>
        <v/>
      </c>
      <c r="H1438">
        <f>IF(A1438="","",IFERROR(INDEX(Crawl!$A1437:$DZ1437,1,Rules!$H$12),""))</f>
        <v/>
      </c>
      <c r="I1438">
        <f>IF(A1438="","",IF(AND(N(H1438)&gt;0,IFERROR(INDEX(Crawl!$A1437:$DZ1437,1,Rules!$H$11),"")&amp;""&lt;&gt;""),IFERROR(INDEX(Crawl!$A1437:$DZ1437,1,Rules!$H$11),"")&amp;"",IF(AND(ISNUMBER(J1438),N(J1438)&gt;=Rules!$B$12,IFERROR(INDEX(Crawl!$A1437:$DZ1437,1,Rules!$H$13),"")&amp;""&lt;&gt;""),IFERROR(INDEX(Crawl!$A1437:$DZ1437,1,Rules!$H$13),"")&amp;"","")))</f>
        <v/>
      </c>
      <c r="J1438" s="19">
        <f>IF(A1438="","",IF(IFERROR(INDEX(Crawl!$A1437:$DZ1437,1,Rules!$H$14),"")&amp;""="","",IFERROR(INDEX(Crawl!$A1437:$DZ1437,1,Rules!$H$14),"")))</f>
        <v/>
      </c>
      <c r="K1438">
        <f>IF(A1438="","",IFERROR(SUMIFS('GSC current'!$J$2:$J$2001,'GSC current'!$I$2:$I$2001,B1438),0))</f>
        <v/>
      </c>
      <c r="L1438">
        <f>IF(A1438="","",IFERROR(SUMIFS('GSC current'!$K$2:$K$2001,'GSC current'!$I$2:$I$2001,B1438),0))</f>
        <v/>
      </c>
      <c r="M1438" s="20">
        <f>IF(A1438="","",IF(N(L1438)&gt;0,K1438/L1438,""))</f>
        <v/>
      </c>
      <c r="N1438" s="21">
        <f>IF(A1438="","",IF(N(L1438)&gt;0,SUMIFS('GSC current'!$L$2:$L$2001,'GSC current'!$I$2:$I$2001,B1438)/L1438,""))</f>
        <v/>
      </c>
      <c r="O1438">
        <f>IF(A1438="","",IFERROR(SUMIFS('GSC previous'!$J$2:$J$2001,'GSC previous'!$I$2:$I$2001,B1438),0))</f>
        <v/>
      </c>
      <c r="P1438" s="22">
        <f>IF(A1438="","",IF(N(O1438)&gt;0,(K1438-O1438)/O1438,""))</f>
        <v/>
      </c>
      <c r="Q1438">
        <f>IF(A1438="","",IFERROR(SUMIFS(GA4!$P$2:$P$2001,GA4!$O$2:$O$2001,B1438),0))</f>
        <v/>
      </c>
      <c r="R1438" s="23">
        <f>IF(A1438="","",IF(N(Q1438)&gt;0,SUMIFS(GA4!$Q$2:$Q$2001,GA4!$O$2:$O$2001,B1438)/Q1438,""))</f>
        <v/>
      </c>
      <c r="S1438">
        <f>IF(A1438="","",IFERROR(SUMIFS(GA4!$R$2:$R$2001,GA4!$O$2:$O$2001,B1438),0))</f>
        <v/>
      </c>
      <c r="T1438">
        <f>IF(A1438="","",IF(AND(ISNUMBER(F1438),LEFT(C1438&amp;"",1)="2"),IF(F1438&lt;Rules!$B$9,"Yes","No"),"No"))</f>
        <v/>
      </c>
      <c r="U1438">
        <f>IF(A1438="","",IF(AND(N(O1438)&gt;=Rules!$B$8,ISNUMBER(P1438)),IF(P1438&lt;=-Rules!$B$7,"Yes","No"),"No"))</f>
        <v/>
      </c>
      <c r="V1438">
        <f>IF(A1438="","",IF(AND(N(L1438)&gt;=Rules!$B$6,ISNUMBER(N1438)),IF(AND(N1438&gt;=Rules!$B$10,N1438&lt;=Rules!$B$11),"Yes","No"),"No"))</f>
        <v/>
      </c>
      <c r="W1438">
        <f>IF(A1438="","",IF(I1438&lt;&gt;"","Yes","No"))</f>
        <v/>
      </c>
      <c r="X1438">
        <f>IF(I1438="","",IF(SUMIFS($K$3:$K$2002,$A$3:$A$2002,SUBSTITUTE(SUBSTITUTE(I1438,"?","~?"),"*","~*"))&gt;N(K1438),"Yes","No"))</f>
        <v/>
      </c>
      <c r="Y1438">
        <f>IF(A1438="","",IF(N(S1438)&gt;0,"Yes","No"))</f>
        <v/>
      </c>
      <c r="Z1438">
        <f>IF(A1438="","",IF(AND(N(K1438)&lt;Rules!$B$5,N(L1438)&lt;Rules!$B$6,N(Q1438)&lt;Rules!$B$13,Y1438="No"),"Yes","No"))</f>
        <v/>
      </c>
      <c r="AA1438">
        <f>IF(A1438="","",IF(LEFT(C1438&amp;"",1)="3","Redirect",IF(OR(LEFT(C1438&amp;"",1)="4",LEFT(C1438&amp;"",1)="5"),IF(OR(N(K1438)&gt;0,N(AC1438)&gt;=Rules!$B$14),"Redirect","Prune"),IF(D1438="Non-Indexable","Keep",IF(AND(W1438="Yes",X1438="Yes",Y1438="No"),"Merge",IF(OR(U1438="Yes",V1438="Yes",AND(T1438="Yes",N(L1438)&gt;=Rules!$B$6)),"Update",IF(Z1438="Yes",IF(N(AC1438)&gt;=Rules!$B$14,"Redirect","Prune"),"Keep")))))))</f>
        <v/>
      </c>
      <c r="AB1438">
        <f>IF(A1438="","",IF(LEFT(C1438&amp;"",1)="3","Already redirects ("&amp;C1438&amp;"). Update internal links to point at the final URL.",IF(OR(LEFT(C1438&amp;"",1)="4",LEFT(C1438&amp;"",1)="5"),IF(AA1438="Redirect","Returns "&amp;C1438&amp;" but still has "&amp;N(K1438)&amp;" clicks and "&amp;N(AC1438)&amp;" referring domains. 301 it to the closest live page.","Returns "&amp;C1438&amp;" with no clicks or links. Remove internal links and let it 404 or 410."),IF(D1438="Non-Indexable","Non-indexable ("&amp;E1438&amp;"). Keep if that is intentional; otherwise fix the canonical or noindex.",IF(AA1438="Merge","Overlaps with "&amp;I1438&amp;IF(N(J1438)&gt;0," (similarity "&amp;TEXT(J1438,"0.00")&amp;")","")&amp;", which gets more clicks. Merge the useful parts into it and 301 this URL.",IF(AA1438="Update",MID(IF(U1438="Yes","; Clicks down "&amp;TEXT(-P1438,"0%")&amp;" on the previous period","")&amp;IF(V1438="Yes","; Average position "&amp;TEXT(N1438,"0.0")&amp;" on "&amp;TEXT(L1438,"#,##0")&amp;" impressions (striking distance)","")&amp;IF(AND(T1438="Yes",N(L1438)&gt;=Rules!$B$6),"; Thin ("&amp;F1438&amp;" words) but has search demand",""),3,400),IF(AA1438="Prune","Low value: "&amp;N(K1438)&amp;" clicks, "&amp;N(L1438)&amp;" impressions, "&amp;N(Q1438)&amp;" sessions, no key events. Remove or noindex it and update internal links.",IF(AA1438="Redirect","Low value but "&amp;N(AC1438)&amp;" referring domains. 301 it to the closest relevant page to keep those links.",IF(AND(Z1438="No",Y1438="Yes",N(K1438)&lt;Rules!$B$5),"Low search traffic but it converts (key events: "&amp;S1438&amp;"). Keep it and link to it.",IF(W1438="Yes","Stronger than the page it overlaps ("&amp;I1438&amp;"). Keep; merge that page into this one.","Healthy: "&amp;N(K1438)&amp;" clicks"&amp;IF(ISNUMBER(N1438),", average position "&amp;TEXT(N1438,"0.0"),"")&amp;". Keep and monitor."))))))))))</f>
        <v/>
      </c>
      <c r="AE1438">
        <f>IF(A1438="","",IF(AD1438&lt;&gt;"",AD1438,AA1438))</f>
        <v/>
      </c>
    </row>
    <row r="1439">
      <c r="A1439">
        <f>IF(Crawl!A1438="","",Crawl!A1438)</f>
        <v/>
      </c>
      <c r="B1439">
        <f>IF(A1439="","",Crawl!EC1438)</f>
        <v/>
      </c>
      <c r="C1439">
        <f>IF(A1439="","",IFERROR(INDEX(Crawl!$A1438:$DZ1438,1,Rules!$H$6),""))</f>
        <v/>
      </c>
      <c r="D1439">
        <f>IF(A1439="","",IFERROR(INDEX(Crawl!$A1438:$DZ1438,1,Rules!$H$7),"")&amp;"")</f>
        <v/>
      </c>
      <c r="E1439">
        <f>IF(A1439="","",IFERROR(INDEX(Crawl!$A1438:$DZ1438,1,Rules!$H$8),"")&amp;"")</f>
        <v/>
      </c>
      <c r="F1439">
        <f>IF(A1439="","",IFERROR(INDEX(Crawl!$A1438:$DZ1438,1,Rules!$H$9),""))</f>
        <v/>
      </c>
      <c r="G1439">
        <f>IF(A1439="","",IFERROR(INDEX(Crawl!$A1438:$DZ1438,1,Rules!$H$10),""))</f>
        <v/>
      </c>
      <c r="H1439">
        <f>IF(A1439="","",IFERROR(INDEX(Crawl!$A1438:$DZ1438,1,Rules!$H$12),""))</f>
        <v/>
      </c>
      <c r="I1439">
        <f>IF(A1439="","",IF(AND(N(H1439)&gt;0,IFERROR(INDEX(Crawl!$A1438:$DZ1438,1,Rules!$H$11),"")&amp;""&lt;&gt;""),IFERROR(INDEX(Crawl!$A1438:$DZ1438,1,Rules!$H$11),"")&amp;"",IF(AND(ISNUMBER(J1439),N(J1439)&gt;=Rules!$B$12,IFERROR(INDEX(Crawl!$A1438:$DZ1438,1,Rules!$H$13),"")&amp;""&lt;&gt;""),IFERROR(INDEX(Crawl!$A1438:$DZ1438,1,Rules!$H$13),"")&amp;"","")))</f>
        <v/>
      </c>
      <c r="J1439" s="19">
        <f>IF(A1439="","",IF(IFERROR(INDEX(Crawl!$A1438:$DZ1438,1,Rules!$H$14),"")&amp;""="","",IFERROR(INDEX(Crawl!$A1438:$DZ1438,1,Rules!$H$14),"")))</f>
        <v/>
      </c>
      <c r="K1439">
        <f>IF(A1439="","",IFERROR(SUMIFS('GSC current'!$J$2:$J$2001,'GSC current'!$I$2:$I$2001,B1439),0))</f>
        <v/>
      </c>
      <c r="L1439">
        <f>IF(A1439="","",IFERROR(SUMIFS('GSC current'!$K$2:$K$2001,'GSC current'!$I$2:$I$2001,B1439),0))</f>
        <v/>
      </c>
      <c r="M1439" s="20">
        <f>IF(A1439="","",IF(N(L1439)&gt;0,K1439/L1439,""))</f>
        <v/>
      </c>
      <c r="N1439" s="21">
        <f>IF(A1439="","",IF(N(L1439)&gt;0,SUMIFS('GSC current'!$L$2:$L$2001,'GSC current'!$I$2:$I$2001,B1439)/L1439,""))</f>
        <v/>
      </c>
      <c r="O1439">
        <f>IF(A1439="","",IFERROR(SUMIFS('GSC previous'!$J$2:$J$2001,'GSC previous'!$I$2:$I$2001,B1439),0))</f>
        <v/>
      </c>
      <c r="P1439" s="22">
        <f>IF(A1439="","",IF(N(O1439)&gt;0,(K1439-O1439)/O1439,""))</f>
        <v/>
      </c>
      <c r="Q1439">
        <f>IF(A1439="","",IFERROR(SUMIFS(GA4!$P$2:$P$2001,GA4!$O$2:$O$2001,B1439),0))</f>
        <v/>
      </c>
      <c r="R1439" s="23">
        <f>IF(A1439="","",IF(N(Q1439)&gt;0,SUMIFS(GA4!$Q$2:$Q$2001,GA4!$O$2:$O$2001,B1439)/Q1439,""))</f>
        <v/>
      </c>
      <c r="S1439">
        <f>IF(A1439="","",IFERROR(SUMIFS(GA4!$R$2:$R$2001,GA4!$O$2:$O$2001,B1439),0))</f>
        <v/>
      </c>
      <c r="T1439">
        <f>IF(A1439="","",IF(AND(ISNUMBER(F1439),LEFT(C1439&amp;"",1)="2"),IF(F1439&lt;Rules!$B$9,"Yes","No"),"No"))</f>
        <v/>
      </c>
      <c r="U1439">
        <f>IF(A1439="","",IF(AND(N(O1439)&gt;=Rules!$B$8,ISNUMBER(P1439)),IF(P1439&lt;=-Rules!$B$7,"Yes","No"),"No"))</f>
        <v/>
      </c>
      <c r="V1439">
        <f>IF(A1439="","",IF(AND(N(L1439)&gt;=Rules!$B$6,ISNUMBER(N1439)),IF(AND(N1439&gt;=Rules!$B$10,N1439&lt;=Rules!$B$11),"Yes","No"),"No"))</f>
        <v/>
      </c>
      <c r="W1439">
        <f>IF(A1439="","",IF(I1439&lt;&gt;"","Yes","No"))</f>
        <v/>
      </c>
      <c r="X1439">
        <f>IF(I1439="","",IF(SUMIFS($K$3:$K$2002,$A$3:$A$2002,SUBSTITUTE(SUBSTITUTE(I1439,"?","~?"),"*","~*"))&gt;N(K1439),"Yes","No"))</f>
        <v/>
      </c>
      <c r="Y1439">
        <f>IF(A1439="","",IF(N(S1439)&gt;0,"Yes","No"))</f>
        <v/>
      </c>
      <c r="Z1439">
        <f>IF(A1439="","",IF(AND(N(K1439)&lt;Rules!$B$5,N(L1439)&lt;Rules!$B$6,N(Q1439)&lt;Rules!$B$13,Y1439="No"),"Yes","No"))</f>
        <v/>
      </c>
      <c r="AA1439">
        <f>IF(A1439="","",IF(LEFT(C1439&amp;"",1)="3","Redirect",IF(OR(LEFT(C1439&amp;"",1)="4",LEFT(C1439&amp;"",1)="5"),IF(OR(N(K1439)&gt;0,N(AC1439)&gt;=Rules!$B$14),"Redirect","Prune"),IF(D1439="Non-Indexable","Keep",IF(AND(W1439="Yes",X1439="Yes",Y1439="No"),"Merge",IF(OR(U1439="Yes",V1439="Yes",AND(T1439="Yes",N(L1439)&gt;=Rules!$B$6)),"Update",IF(Z1439="Yes",IF(N(AC1439)&gt;=Rules!$B$14,"Redirect","Prune"),"Keep")))))))</f>
        <v/>
      </c>
      <c r="AB1439">
        <f>IF(A1439="","",IF(LEFT(C1439&amp;"",1)="3","Already redirects ("&amp;C1439&amp;"). Update internal links to point at the final URL.",IF(OR(LEFT(C1439&amp;"",1)="4",LEFT(C1439&amp;"",1)="5"),IF(AA1439="Redirect","Returns "&amp;C1439&amp;" but still has "&amp;N(K1439)&amp;" clicks and "&amp;N(AC1439)&amp;" referring domains. 301 it to the closest live page.","Returns "&amp;C1439&amp;" with no clicks or links. Remove internal links and let it 404 or 410."),IF(D1439="Non-Indexable","Non-indexable ("&amp;E1439&amp;"). Keep if that is intentional; otherwise fix the canonical or noindex.",IF(AA1439="Merge","Overlaps with "&amp;I1439&amp;IF(N(J1439)&gt;0," (similarity "&amp;TEXT(J1439,"0.00")&amp;")","")&amp;", which gets more clicks. Merge the useful parts into it and 301 this URL.",IF(AA1439="Update",MID(IF(U1439="Yes","; Clicks down "&amp;TEXT(-P1439,"0%")&amp;" on the previous period","")&amp;IF(V1439="Yes","; Average position "&amp;TEXT(N1439,"0.0")&amp;" on "&amp;TEXT(L1439,"#,##0")&amp;" impressions (striking distance)","")&amp;IF(AND(T1439="Yes",N(L1439)&gt;=Rules!$B$6),"; Thin ("&amp;F1439&amp;" words) but has search demand",""),3,400),IF(AA1439="Prune","Low value: "&amp;N(K1439)&amp;" clicks, "&amp;N(L1439)&amp;" impressions, "&amp;N(Q1439)&amp;" sessions, no key events. Remove or noindex it and update internal links.",IF(AA1439="Redirect","Low value but "&amp;N(AC1439)&amp;" referring domains. 301 it to the closest relevant page to keep those links.",IF(AND(Z1439="No",Y1439="Yes",N(K1439)&lt;Rules!$B$5),"Low search traffic but it converts (key events: "&amp;S1439&amp;"). Keep it and link to it.",IF(W1439="Yes","Stronger than the page it overlaps ("&amp;I1439&amp;"). Keep; merge that page into this one.","Healthy: "&amp;N(K1439)&amp;" clicks"&amp;IF(ISNUMBER(N1439),", average position "&amp;TEXT(N1439,"0.0"),"")&amp;". Keep and monitor."))))))))))</f>
        <v/>
      </c>
      <c r="AE1439">
        <f>IF(A1439="","",IF(AD1439&lt;&gt;"",AD1439,AA1439))</f>
        <v/>
      </c>
    </row>
    <row r="1440">
      <c r="A1440">
        <f>IF(Crawl!A1439="","",Crawl!A1439)</f>
        <v/>
      </c>
      <c r="B1440">
        <f>IF(A1440="","",Crawl!EC1439)</f>
        <v/>
      </c>
      <c r="C1440">
        <f>IF(A1440="","",IFERROR(INDEX(Crawl!$A1439:$DZ1439,1,Rules!$H$6),""))</f>
        <v/>
      </c>
      <c r="D1440">
        <f>IF(A1440="","",IFERROR(INDEX(Crawl!$A1439:$DZ1439,1,Rules!$H$7),"")&amp;"")</f>
        <v/>
      </c>
      <c r="E1440">
        <f>IF(A1440="","",IFERROR(INDEX(Crawl!$A1439:$DZ1439,1,Rules!$H$8),"")&amp;"")</f>
        <v/>
      </c>
      <c r="F1440">
        <f>IF(A1440="","",IFERROR(INDEX(Crawl!$A1439:$DZ1439,1,Rules!$H$9),""))</f>
        <v/>
      </c>
      <c r="G1440">
        <f>IF(A1440="","",IFERROR(INDEX(Crawl!$A1439:$DZ1439,1,Rules!$H$10),""))</f>
        <v/>
      </c>
      <c r="H1440">
        <f>IF(A1440="","",IFERROR(INDEX(Crawl!$A1439:$DZ1439,1,Rules!$H$12),""))</f>
        <v/>
      </c>
      <c r="I1440">
        <f>IF(A1440="","",IF(AND(N(H1440)&gt;0,IFERROR(INDEX(Crawl!$A1439:$DZ1439,1,Rules!$H$11),"")&amp;""&lt;&gt;""),IFERROR(INDEX(Crawl!$A1439:$DZ1439,1,Rules!$H$11),"")&amp;"",IF(AND(ISNUMBER(J1440),N(J1440)&gt;=Rules!$B$12,IFERROR(INDEX(Crawl!$A1439:$DZ1439,1,Rules!$H$13),"")&amp;""&lt;&gt;""),IFERROR(INDEX(Crawl!$A1439:$DZ1439,1,Rules!$H$13),"")&amp;"","")))</f>
        <v/>
      </c>
      <c r="J1440" s="19">
        <f>IF(A1440="","",IF(IFERROR(INDEX(Crawl!$A1439:$DZ1439,1,Rules!$H$14),"")&amp;""="","",IFERROR(INDEX(Crawl!$A1439:$DZ1439,1,Rules!$H$14),"")))</f>
        <v/>
      </c>
      <c r="K1440">
        <f>IF(A1440="","",IFERROR(SUMIFS('GSC current'!$J$2:$J$2001,'GSC current'!$I$2:$I$2001,B1440),0))</f>
        <v/>
      </c>
      <c r="L1440">
        <f>IF(A1440="","",IFERROR(SUMIFS('GSC current'!$K$2:$K$2001,'GSC current'!$I$2:$I$2001,B1440),0))</f>
        <v/>
      </c>
      <c r="M1440" s="20">
        <f>IF(A1440="","",IF(N(L1440)&gt;0,K1440/L1440,""))</f>
        <v/>
      </c>
      <c r="N1440" s="21">
        <f>IF(A1440="","",IF(N(L1440)&gt;0,SUMIFS('GSC current'!$L$2:$L$2001,'GSC current'!$I$2:$I$2001,B1440)/L1440,""))</f>
        <v/>
      </c>
      <c r="O1440">
        <f>IF(A1440="","",IFERROR(SUMIFS('GSC previous'!$J$2:$J$2001,'GSC previous'!$I$2:$I$2001,B1440),0))</f>
        <v/>
      </c>
      <c r="P1440" s="22">
        <f>IF(A1440="","",IF(N(O1440)&gt;0,(K1440-O1440)/O1440,""))</f>
        <v/>
      </c>
      <c r="Q1440">
        <f>IF(A1440="","",IFERROR(SUMIFS(GA4!$P$2:$P$2001,GA4!$O$2:$O$2001,B1440),0))</f>
        <v/>
      </c>
      <c r="R1440" s="23">
        <f>IF(A1440="","",IF(N(Q1440)&gt;0,SUMIFS(GA4!$Q$2:$Q$2001,GA4!$O$2:$O$2001,B1440)/Q1440,""))</f>
        <v/>
      </c>
      <c r="S1440">
        <f>IF(A1440="","",IFERROR(SUMIFS(GA4!$R$2:$R$2001,GA4!$O$2:$O$2001,B1440),0))</f>
        <v/>
      </c>
      <c r="T1440">
        <f>IF(A1440="","",IF(AND(ISNUMBER(F1440),LEFT(C1440&amp;"",1)="2"),IF(F1440&lt;Rules!$B$9,"Yes","No"),"No"))</f>
        <v/>
      </c>
      <c r="U1440">
        <f>IF(A1440="","",IF(AND(N(O1440)&gt;=Rules!$B$8,ISNUMBER(P1440)),IF(P1440&lt;=-Rules!$B$7,"Yes","No"),"No"))</f>
        <v/>
      </c>
      <c r="V1440">
        <f>IF(A1440="","",IF(AND(N(L1440)&gt;=Rules!$B$6,ISNUMBER(N1440)),IF(AND(N1440&gt;=Rules!$B$10,N1440&lt;=Rules!$B$11),"Yes","No"),"No"))</f>
        <v/>
      </c>
      <c r="W1440">
        <f>IF(A1440="","",IF(I1440&lt;&gt;"","Yes","No"))</f>
        <v/>
      </c>
      <c r="X1440">
        <f>IF(I1440="","",IF(SUMIFS($K$3:$K$2002,$A$3:$A$2002,SUBSTITUTE(SUBSTITUTE(I1440,"?","~?"),"*","~*"))&gt;N(K1440),"Yes","No"))</f>
        <v/>
      </c>
      <c r="Y1440">
        <f>IF(A1440="","",IF(N(S1440)&gt;0,"Yes","No"))</f>
        <v/>
      </c>
      <c r="Z1440">
        <f>IF(A1440="","",IF(AND(N(K1440)&lt;Rules!$B$5,N(L1440)&lt;Rules!$B$6,N(Q1440)&lt;Rules!$B$13,Y1440="No"),"Yes","No"))</f>
        <v/>
      </c>
      <c r="AA1440">
        <f>IF(A1440="","",IF(LEFT(C1440&amp;"",1)="3","Redirect",IF(OR(LEFT(C1440&amp;"",1)="4",LEFT(C1440&amp;"",1)="5"),IF(OR(N(K1440)&gt;0,N(AC1440)&gt;=Rules!$B$14),"Redirect","Prune"),IF(D1440="Non-Indexable","Keep",IF(AND(W1440="Yes",X1440="Yes",Y1440="No"),"Merge",IF(OR(U1440="Yes",V1440="Yes",AND(T1440="Yes",N(L1440)&gt;=Rules!$B$6)),"Update",IF(Z1440="Yes",IF(N(AC1440)&gt;=Rules!$B$14,"Redirect","Prune"),"Keep")))))))</f>
        <v/>
      </c>
      <c r="AB1440">
        <f>IF(A1440="","",IF(LEFT(C1440&amp;"",1)="3","Already redirects ("&amp;C1440&amp;"). Update internal links to point at the final URL.",IF(OR(LEFT(C1440&amp;"",1)="4",LEFT(C1440&amp;"",1)="5"),IF(AA1440="Redirect","Returns "&amp;C1440&amp;" but still has "&amp;N(K1440)&amp;" clicks and "&amp;N(AC1440)&amp;" referring domains. 301 it to the closest live page.","Returns "&amp;C1440&amp;" with no clicks or links. Remove internal links and let it 404 or 410."),IF(D1440="Non-Indexable","Non-indexable ("&amp;E1440&amp;"). Keep if that is intentional; otherwise fix the canonical or noindex.",IF(AA1440="Merge","Overlaps with "&amp;I1440&amp;IF(N(J1440)&gt;0," (similarity "&amp;TEXT(J1440,"0.00")&amp;")","")&amp;", which gets more clicks. Merge the useful parts into it and 301 this URL.",IF(AA1440="Update",MID(IF(U1440="Yes","; Clicks down "&amp;TEXT(-P1440,"0%")&amp;" on the previous period","")&amp;IF(V1440="Yes","; Average position "&amp;TEXT(N1440,"0.0")&amp;" on "&amp;TEXT(L1440,"#,##0")&amp;" impressions (striking distance)","")&amp;IF(AND(T1440="Yes",N(L1440)&gt;=Rules!$B$6),"; Thin ("&amp;F1440&amp;" words) but has search demand",""),3,400),IF(AA1440="Prune","Low value: "&amp;N(K1440)&amp;" clicks, "&amp;N(L1440)&amp;" impressions, "&amp;N(Q1440)&amp;" sessions, no key events. Remove or noindex it and update internal links.",IF(AA1440="Redirect","Low value but "&amp;N(AC1440)&amp;" referring domains. 301 it to the closest relevant page to keep those links.",IF(AND(Z1440="No",Y1440="Yes",N(K1440)&lt;Rules!$B$5),"Low search traffic but it converts (key events: "&amp;S1440&amp;"). Keep it and link to it.",IF(W1440="Yes","Stronger than the page it overlaps ("&amp;I1440&amp;"). Keep; merge that page into this one.","Healthy: "&amp;N(K1440)&amp;" clicks"&amp;IF(ISNUMBER(N1440),", average position "&amp;TEXT(N1440,"0.0"),"")&amp;". Keep and monitor."))))))))))</f>
        <v/>
      </c>
      <c r="AE1440">
        <f>IF(A1440="","",IF(AD1440&lt;&gt;"",AD1440,AA1440))</f>
        <v/>
      </c>
    </row>
    <row r="1441">
      <c r="A1441">
        <f>IF(Crawl!A1440="","",Crawl!A1440)</f>
        <v/>
      </c>
      <c r="B1441">
        <f>IF(A1441="","",Crawl!EC1440)</f>
        <v/>
      </c>
      <c r="C1441">
        <f>IF(A1441="","",IFERROR(INDEX(Crawl!$A1440:$DZ1440,1,Rules!$H$6),""))</f>
        <v/>
      </c>
      <c r="D1441">
        <f>IF(A1441="","",IFERROR(INDEX(Crawl!$A1440:$DZ1440,1,Rules!$H$7),"")&amp;"")</f>
        <v/>
      </c>
      <c r="E1441">
        <f>IF(A1441="","",IFERROR(INDEX(Crawl!$A1440:$DZ1440,1,Rules!$H$8),"")&amp;"")</f>
        <v/>
      </c>
      <c r="F1441">
        <f>IF(A1441="","",IFERROR(INDEX(Crawl!$A1440:$DZ1440,1,Rules!$H$9),""))</f>
        <v/>
      </c>
      <c r="G1441">
        <f>IF(A1441="","",IFERROR(INDEX(Crawl!$A1440:$DZ1440,1,Rules!$H$10),""))</f>
        <v/>
      </c>
      <c r="H1441">
        <f>IF(A1441="","",IFERROR(INDEX(Crawl!$A1440:$DZ1440,1,Rules!$H$12),""))</f>
        <v/>
      </c>
      <c r="I1441">
        <f>IF(A1441="","",IF(AND(N(H1441)&gt;0,IFERROR(INDEX(Crawl!$A1440:$DZ1440,1,Rules!$H$11),"")&amp;""&lt;&gt;""),IFERROR(INDEX(Crawl!$A1440:$DZ1440,1,Rules!$H$11),"")&amp;"",IF(AND(ISNUMBER(J1441),N(J1441)&gt;=Rules!$B$12,IFERROR(INDEX(Crawl!$A1440:$DZ1440,1,Rules!$H$13),"")&amp;""&lt;&gt;""),IFERROR(INDEX(Crawl!$A1440:$DZ1440,1,Rules!$H$13),"")&amp;"","")))</f>
        <v/>
      </c>
      <c r="J1441" s="19">
        <f>IF(A1441="","",IF(IFERROR(INDEX(Crawl!$A1440:$DZ1440,1,Rules!$H$14),"")&amp;""="","",IFERROR(INDEX(Crawl!$A1440:$DZ1440,1,Rules!$H$14),"")))</f>
        <v/>
      </c>
      <c r="K1441">
        <f>IF(A1441="","",IFERROR(SUMIFS('GSC current'!$J$2:$J$2001,'GSC current'!$I$2:$I$2001,B1441),0))</f>
        <v/>
      </c>
      <c r="L1441">
        <f>IF(A1441="","",IFERROR(SUMIFS('GSC current'!$K$2:$K$2001,'GSC current'!$I$2:$I$2001,B1441),0))</f>
        <v/>
      </c>
      <c r="M1441" s="20">
        <f>IF(A1441="","",IF(N(L1441)&gt;0,K1441/L1441,""))</f>
        <v/>
      </c>
      <c r="N1441" s="21">
        <f>IF(A1441="","",IF(N(L1441)&gt;0,SUMIFS('GSC current'!$L$2:$L$2001,'GSC current'!$I$2:$I$2001,B1441)/L1441,""))</f>
        <v/>
      </c>
      <c r="O1441">
        <f>IF(A1441="","",IFERROR(SUMIFS('GSC previous'!$J$2:$J$2001,'GSC previous'!$I$2:$I$2001,B1441),0))</f>
        <v/>
      </c>
      <c r="P1441" s="22">
        <f>IF(A1441="","",IF(N(O1441)&gt;0,(K1441-O1441)/O1441,""))</f>
        <v/>
      </c>
      <c r="Q1441">
        <f>IF(A1441="","",IFERROR(SUMIFS(GA4!$P$2:$P$2001,GA4!$O$2:$O$2001,B1441),0))</f>
        <v/>
      </c>
      <c r="R1441" s="23">
        <f>IF(A1441="","",IF(N(Q1441)&gt;0,SUMIFS(GA4!$Q$2:$Q$2001,GA4!$O$2:$O$2001,B1441)/Q1441,""))</f>
        <v/>
      </c>
      <c r="S1441">
        <f>IF(A1441="","",IFERROR(SUMIFS(GA4!$R$2:$R$2001,GA4!$O$2:$O$2001,B1441),0))</f>
        <v/>
      </c>
      <c r="T1441">
        <f>IF(A1441="","",IF(AND(ISNUMBER(F1441),LEFT(C1441&amp;"",1)="2"),IF(F1441&lt;Rules!$B$9,"Yes","No"),"No"))</f>
        <v/>
      </c>
      <c r="U1441">
        <f>IF(A1441="","",IF(AND(N(O1441)&gt;=Rules!$B$8,ISNUMBER(P1441)),IF(P1441&lt;=-Rules!$B$7,"Yes","No"),"No"))</f>
        <v/>
      </c>
      <c r="V1441">
        <f>IF(A1441="","",IF(AND(N(L1441)&gt;=Rules!$B$6,ISNUMBER(N1441)),IF(AND(N1441&gt;=Rules!$B$10,N1441&lt;=Rules!$B$11),"Yes","No"),"No"))</f>
        <v/>
      </c>
      <c r="W1441">
        <f>IF(A1441="","",IF(I1441&lt;&gt;"","Yes","No"))</f>
        <v/>
      </c>
      <c r="X1441">
        <f>IF(I1441="","",IF(SUMIFS($K$3:$K$2002,$A$3:$A$2002,SUBSTITUTE(SUBSTITUTE(I1441,"?","~?"),"*","~*"))&gt;N(K1441),"Yes","No"))</f>
        <v/>
      </c>
      <c r="Y1441">
        <f>IF(A1441="","",IF(N(S1441)&gt;0,"Yes","No"))</f>
        <v/>
      </c>
      <c r="Z1441">
        <f>IF(A1441="","",IF(AND(N(K1441)&lt;Rules!$B$5,N(L1441)&lt;Rules!$B$6,N(Q1441)&lt;Rules!$B$13,Y1441="No"),"Yes","No"))</f>
        <v/>
      </c>
      <c r="AA1441">
        <f>IF(A1441="","",IF(LEFT(C1441&amp;"",1)="3","Redirect",IF(OR(LEFT(C1441&amp;"",1)="4",LEFT(C1441&amp;"",1)="5"),IF(OR(N(K1441)&gt;0,N(AC1441)&gt;=Rules!$B$14),"Redirect","Prune"),IF(D1441="Non-Indexable","Keep",IF(AND(W1441="Yes",X1441="Yes",Y1441="No"),"Merge",IF(OR(U1441="Yes",V1441="Yes",AND(T1441="Yes",N(L1441)&gt;=Rules!$B$6)),"Update",IF(Z1441="Yes",IF(N(AC1441)&gt;=Rules!$B$14,"Redirect","Prune"),"Keep")))))))</f>
        <v/>
      </c>
      <c r="AB1441">
        <f>IF(A1441="","",IF(LEFT(C1441&amp;"",1)="3","Already redirects ("&amp;C1441&amp;"). Update internal links to point at the final URL.",IF(OR(LEFT(C1441&amp;"",1)="4",LEFT(C1441&amp;"",1)="5"),IF(AA1441="Redirect","Returns "&amp;C1441&amp;" but still has "&amp;N(K1441)&amp;" clicks and "&amp;N(AC1441)&amp;" referring domains. 301 it to the closest live page.","Returns "&amp;C1441&amp;" with no clicks or links. Remove internal links and let it 404 or 410."),IF(D1441="Non-Indexable","Non-indexable ("&amp;E1441&amp;"). Keep if that is intentional; otherwise fix the canonical or noindex.",IF(AA1441="Merge","Overlaps with "&amp;I1441&amp;IF(N(J1441)&gt;0," (similarity "&amp;TEXT(J1441,"0.00")&amp;")","")&amp;", which gets more clicks. Merge the useful parts into it and 301 this URL.",IF(AA1441="Update",MID(IF(U1441="Yes","; Clicks down "&amp;TEXT(-P1441,"0%")&amp;" on the previous period","")&amp;IF(V1441="Yes","; Average position "&amp;TEXT(N1441,"0.0")&amp;" on "&amp;TEXT(L1441,"#,##0")&amp;" impressions (striking distance)","")&amp;IF(AND(T1441="Yes",N(L1441)&gt;=Rules!$B$6),"; Thin ("&amp;F1441&amp;" words) but has search demand",""),3,400),IF(AA1441="Prune","Low value: "&amp;N(K1441)&amp;" clicks, "&amp;N(L1441)&amp;" impressions, "&amp;N(Q1441)&amp;" sessions, no key events. Remove or noindex it and update internal links.",IF(AA1441="Redirect","Low value but "&amp;N(AC1441)&amp;" referring domains. 301 it to the closest relevant page to keep those links.",IF(AND(Z1441="No",Y1441="Yes",N(K1441)&lt;Rules!$B$5),"Low search traffic but it converts (key events: "&amp;S1441&amp;"). Keep it and link to it.",IF(W1441="Yes","Stronger than the page it overlaps ("&amp;I1441&amp;"). Keep; merge that page into this one.","Healthy: "&amp;N(K1441)&amp;" clicks"&amp;IF(ISNUMBER(N1441),", average position "&amp;TEXT(N1441,"0.0"),"")&amp;". Keep and monitor."))))))))))</f>
        <v/>
      </c>
      <c r="AE1441">
        <f>IF(A1441="","",IF(AD1441&lt;&gt;"",AD1441,AA1441))</f>
        <v/>
      </c>
    </row>
    <row r="1442">
      <c r="A1442">
        <f>IF(Crawl!A1441="","",Crawl!A1441)</f>
        <v/>
      </c>
      <c r="B1442">
        <f>IF(A1442="","",Crawl!EC1441)</f>
        <v/>
      </c>
      <c r="C1442">
        <f>IF(A1442="","",IFERROR(INDEX(Crawl!$A1441:$DZ1441,1,Rules!$H$6),""))</f>
        <v/>
      </c>
      <c r="D1442">
        <f>IF(A1442="","",IFERROR(INDEX(Crawl!$A1441:$DZ1441,1,Rules!$H$7),"")&amp;"")</f>
        <v/>
      </c>
      <c r="E1442">
        <f>IF(A1442="","",IFERROR(INDEX(Crawl!$A1441:$DZ1441,1,Rules!$H$8),"")&amp;"")</f>
        <v/>
      </c>
      <c r="F1442">
        <f>IF(A1442="","",IFERROR(INDEX(Crawl!$A1441:$DZ1441,1,Rules!$H$9),""))</f>
        <v/>
      </c>
      <c r="G1442">
        <f>IF(A1442="","",IFERROR(INDEX(Crawl!$A1441:$DZ1441,1,Rules!$H$10),""))</f>
        <v/>
      </c>
      <c r="H1442">
        <f>IF(A1442="","",IFERROR(INDEX(Crawl!$A1441:$DZ1441,1,Rules!$H$12),""))</f>
        <v/>
      </c>
      <c r="I1442">
        <f>IF(A1442="","",IF(AND(N(H1442)&gt;0,IFERROR(INDEX(Crawl!$A1441:$DZ1441,1,Rules!$H$11),"")&amp;""&lt;&gt;""),IFERROR(INDEX(Crawl!$A1441:$DZ1441,1,Rules!$H$11),"")&amp;"",IF(AND(ISNUMBER(J1442),N(J1442)&gt;=Rules!$B$12,IFERROR(INDEX(Crawl!$A1441:$DZ1441,1,Rules!$H$13),"")&amp;""&lt;&gt;""),IFERROR(INDEX(Crawl!$A1441:$DZ1441,1,Rules!$H$13),"")&amp;"","")))</f>
        <v/>
      </c>
      <c r="J1442" s="19">
        <f>IF(A1442="","",IF(IFERROR(INDEX(Crawl!$A1441:$DZ1441,1,Rules!$H$14),"")&amp;""="","",IFERROR(INDEX(Crawl!$A1441:$DZ1441,1,Rules!$H$14),"")))</f>
        <v/>
      </c>
      <c r="K1442">
        <f>IF(A1442="","",IFERROR(SUMIFS('GSC current'!$J$2:$J$2001,'GSC current'!$I$2:$I$2001,B1442),0))</f>
        <v/>
      </c>
      <c r="L1442">
        <f>IF(A1442="","",IFERROR(SUMIFS('GSC current'!$K$2:$K$2001,'GSC current'!$I$2:$I$2001,B1442),0))</f>
        <v/>
      </c>
      <c r="M1442" s="20">
        <f>IF(A1442="","",IF(N(L1442)&gt;0,K1442/L1442,""))</f>
        <v/>
      </c>
      <c r="N1442" s="21">
        <f>IF(A1442="","",IF(N(L1442)&gt;0,SUMIFS('GSC current'!$L$2:$L$2001,'GSC current'!$I$2:$I$2001,B1442)/L1442,""))</f>
        <v/>
      </c>
      <c r="O1442">
        <f>IF(A1442="","",IFERROR(SUMIFS('GSC previous'!$J$2:$J$2001,'GSC previous'!$I$2:$I$2001,B1442),0))</f>
        <v/>
      </c>
      <c r="P1442" s="22">
        <f>IF(A1442="","",IF(N(O1442)&gt;0,(K1442-O1442)/O1442,""))</f>
        <v/>
      </c>
      <c r="Q1442">
        <f>IF(A1442="","",IFERROR(SUMIFS(GA4!$P$2:$P$2001,GA4!$O$2:$O$2001,B1442),0))</f>
        <v/>
      </c>
      <c r="R1442" s="23">
        <f>IF(A1442="","",IF(N(Q1442)&gt;0,SUMIFS(GA4!$Q$2:$Q$2001,GA4!$O$2:$O$2001,B1442)/Q1442,""))</f>
        <v/>
      </c>
      <c r="S1442">
        <f>IF(A1442="","",IFERROR(SUMIFS(GA4!$R$2:$R$2001,GA4!$O$2:$O$2001,B1442),0))</f>
        <v/>
      </c>
      <c r="T1442">
        <f>IF(A1442="","",IF(AND(ISNUMBER(F1442),LEFT(C1442&amp;"",1)="2"),IF(F1442&lt;Rules!$B$9,"Yes","No"),"No"))</f>
        <v/>
      </c>
      <c r="U1442">
        <f>IF(A1442="","",IF(AND(N(O1442)&gt;=Rules!$B$8,ISNUMBER(P1442)),IF(P1442&lt;=-Rules!$B$7,"Yes","No"),"No"))</f>
        <v/>
      </c>
      <c r="V1442">
        <f>IF(A1442="","",IF(AND(N(L1442)&gt;=Rules!$B$6,ISNUMBER(N1442)),IF(AND(N1442&gt;=Rules!$B$10,N1442&lt;=Rules!$B$11),"Yes","No"),"No"))</f>
        <v/>
      </c>
      <c r="W1442">
        <f>IF(A1442="","",IF(I1442&lt;&gt;"","Yes","No"))</f>
        <v/>
      </c>
      <c r="X1442">
        <f>IF(I1442="","",IF(SUMIFS($K$3:$K$2002,$A$3:$A$2002,SUBSTITUTE(SUBSTITUTE(I1442,"?","~?"),"*","~*"))&gt;N(K1442),"Yes","No"))</f>
        <v/>
      </c>
      <c r="Y1442">
        <f>IF(A1442="","",IF(N(S1442)&gt;0,"Yes","No"))</f>
        <v/>
      </c>
      <c r="Z1442">
        <f>IF(A1442="","",IF(AND(N(K1442)&lt;Rules!$B$5,N(L1442)&lt;Rules!$B$6,N(Q1442)&lt;Rules!$B$13,Y1442="No"),"Yes","No"))</f>
        <v/>
      </c>
      <c r="AA1442">
        <f>IF(A1442="","",IF(LEFT(C1442&amp;"",1)="3","Redirect",IF(OR(LEFT(C1442&amp;"",1)="4",LEFT(C1442&amp;"",1)="5"),IF(OR(N(K1442)&gt;0,N(AC1442)&gt;=Rules!$B$14),"Redirect","Prune"),IF(D1442="Non-Indexable","Keep",IF(AND(W1442="Yes",X1442="Yes",Y1442="No"),"Merge",IF(OR(U1442="Yes",V1442="Yes",AND(T1442="Yes",N(L1442)&gt;=Rules!$B$6)),"Update",IF(Z1442="Yes",IF(N(AC1442)&gt;=Rules!$B$14,"Redirect","Prune"),"Keep")))))))</f>
        <v/>
      </c>
      <c r="AB1442">
        <f>IF(A1442="","",IF(LEFT(C1442&amp;"",1)="3","Already redirects ("&amp;C1442&amp;"). Update internal links to point at the final URL.",IF(OR(LEFT(C1442&amp;"",1)="4",LEFT(C1442&amp;"",1)="5"),IF(AA1442="Redirect","Returns "&amp;C1442&amp;" but still has "&amp;N(K1442)&amp;" clicks and "&amp;N(AC1442)&amp;" referring domains. 301 it to the closest live page.","Returns "&amp;C1442&amp;" with no clicks or links. Remove internal links and let it 404 or 410."),IF(D1442="Non-Indexable","Non-indexable ("&amp;E1442&amp;"). Keep if that is intentional; otherwise fix the canonical or noindex.",IF(AA1442="Merge","Overlaps with "&amp;I1442&amp;IF(N(J1442)&gt;0," (similarity "&amp;TEXT(J1442,"0.00")&amp;")","")&amp;", which gets more clicks. Merge the useful parts into it and 301 this URL.",IF(AA1442="Update",MID(IF(U1442="Yes","; Clicks down "&amp;TEXT(-P1442,"0%")&amp;" on the previous period","")&amp;IF(V1442="Yes","; Average position "&amp;TEXT(N1442,"0.0")&amp;" on "&amp;TEXT(L1442,"#,##0")&amp;" impressions (striking distance)","")&amp;IF(AND(T1442="Yes",N(L1442)&gt;=Rules!$B$6),"; Thin ("&amp;F1442&amp;" words) but has search demand",""),3,400),IF(AA1442="Prune","Low value: "&amp;N(K1442)&amp;" clicks, "&amp;N(L1442)&amp;" impressions, "&amp;N(Q1442)&amp;" sessions, no key events. Remove or noindex it and update internal links.",IF(AA1442="Redirect","Low value but "&amp;N(AC1442)&amp;" referring domains. 301 it to the closest relevant page to keep those links.",IF(AND(Z1442="No",Y1442="Yes",N(K1442)&lt;Rules!$B$5),"Low search traffic but it converts (key events: "&amp;S1442&amp;"). Keep it and link to it.",IF(W1442="Yes","Stronger than the page it overlaps ("&amp;I1442&amp;"). Keep; merge that page into this one.","Healthy: "&amp;N(K1442)&amp;" clicks"&amp;IF(ISNUMBER(N1442),", average position "&amp;TEXT(N1442,"0.0"),"")&amp;". Keep and monitor."))))))))))</f>
        <v/>
      </c>
      <c r="AE1442">
        <f>IF(A1442="","",IF(AD1442&lt;&gt;"",AD1442,AA1442))</f>
        <v/>
      </c>
    </row>
    <row r="1443">
      <c r="A1443">
        <f>IF(Crawl!A1442="","",Crawl!A1442)</f>
        <v/>
      </c>
      <c r="B1443">
        <f>IF(A1443="","",Crawl!EC1442)</f>
        <v/>
      </c>
      <c r="C1443">
        <f>IF(A1443="","",IFERROR(INDEX(Crawl!$A1442:$DZ1442,1,Rules!$H$6),""))</f>
        <v/>
      </c>
      <c r="D1443">
        <f>IF(A1443="","",IFERROR(INDEX(Crawl!$A1442:$DZ1442,1,Rules!$H$7),"")&amp;"")</f>
        <v/>
      </c>
      <c r="E1443">
        <f>IF(A1443="","",IFERROR(INDEX(Crawl!$A1442:$DZ1442,1,Rules!$H$8),"")&amp;"")</f>
        <v/>
      </c>
      <c r="F1443">
        <f>IF(A1443="","",IFERROR(INDEX(Crawl!$A1442:$DZ1442,1,Rules!$H$9),""))</f>
        <v/>
      </c>
      <c r="G1443">
        <f>IF(A1443="","",IFERROR(INDEX(Crawl!$A1442:$DZ1442,1,Rules!$H$10),""))</f>
        <v/>
      </c>
      <c r="H1443">
        <f>IF(A1443="","",IFERROR(INDEX(Crawl!$A1442:$DZ1442,1,Rules!$H$12),""))</f>
        <v/>
      </c>
      <c r="I1443">
        <f>IF(A1443="","",IF(AND(N(H1443)&gt;0,IFERROR(INDEX(Crawl!$A1442:$DZ1442,1,Rules!$H$11),"")&amp;""&lt;&gt;""),IFERROR(INDEX(Crawl!$A1442:$DZ1442,1,Rules!$H$11),"")&amp;"",IF(AND(ISNUMBER(J1443),N(J1443)&gt;=Rules!$B$12,IFERROR(INDEX(Crawl!$A1442:$DZ1442,1,Rules!$H$13),"")&amp;""&lt;&gt;""),IFERROR(INDEX(Crawl!$A1442:$DZ1442,1,Rules!$H$13),"")&amp;"","")))</f>
        <v/>
      </c>
      <c r="J1443" s="19">
        <f>IF(A1443="","",IF(IFERROR(INDEX(Crawl!$A1442:$DZ1442,1,Rules!$H$14),"")&amp;""="","",IFERROR(INDEX(Crawl!$A1442:$DZ1442,1,Rules!$H$14),"")))</f>
        <v/>
      </c>
      <c r="K1443">
        <f>IF(A1443="","",IFERROR(SUMIFS('GSC current'!$J$2:$J$2001,'GSC current'!$I$2:$I$2001,B1443),0))</f>
        <v/>
      </c>
      <c r="L1443">
        <f>IF(A1443="","",IFERROR(SUMIFS('GSC current'!$K$2:$K$2001,'GSC current'!$I$2:$I$2001,B1443),0))</f>
        <v/>
      </c>
      <c r="M1443" s="20">
        <f>IF(A1443="","",IF(N(L1443)&gt;0,K1443/L1443,""))</f>
        <v/>
      </c>
      <c r="N1443" s="21">
        <f>IF(A1443="","",IF(N(L1443)&gt;0,SUMIFS('GSC current'!$L$2:$L$2001,'GSC current'!$I$2:$I$2001,B1443)/L1443,""))</f>
        <v/>
      </c>
      <c r="O1443">
        <f>IF(A1443="","",IFERROR(SUMIFS('GSC previous'!$J$2:$J$2001,'GSC previous'!$I$2:$I$2001,B1443),0))</f>
        <v/>
      </c>
      <c r="P1443" s="22">
        <f>IF(A1443="","",IF(N(O1443)&gt;0,(K1443-O1443)/O1443,""))</f>
        <v/>
      </c>
      <c r="Q1443">
        <f>IF(A1443="","",IFERROR(SUMIFS(GA4!$P$2:$P$2001,GA4!$O$2:$O$2001,B1443),0))</f>
        <v/>
      </c>
      <c r="R1443" s="23">
        <f>IF(A1443="","",IF(N(Q1443)&gt;0,SUMIFS(GA4!$Q$2:$Q$2001,GA4!$O$2:$O$2001,B1443)/Q1443,""))</f>
        <v/>
      </c>
      <c r="S1443">
        <f>IF(A1443="","",IFERROR(SUMIFS(GA4!$R$2:$R$2001,GA4!$O$2:$O$2001,B1443),0))</f>
        <v/>
      </c>
      <c r="T1443">
        <f>IF(A1443="","",IF(AND(ISNUMBER(F1443),LEFT(C1443&amp;"",1)="2"),IF(F1443&lt;Rules!$B$9,"Yes","No"),"No"))</f>
        <v/>
      </c>
      <c r="U1443">
        <f>IF(A1443="","",IF(AND(N(O1443)&gt;=Rules!$B$8,ISNUMBER(P1443)),IF(P1443&lt;=-Rules!$B$7,"Yes","No"),"No"))</f>
        <v/>
      </c>
      <c r="V1443">
        <f>IF(A1443="","",IF(AND(N(L1443)&gt;=Rules!$B$6,ISNUMBER(N1443)),IF(AND(N1443&gt;=Rules!$B$10,N1443&lt;=Rules!$B$11),"Yes","No"),"No"))</f>
        <v/>
      </c>
      <c r="W1443">
        <f>IF(A1443="","",IF(I1443&lt;&gt;"","Yes","No"))</f>
        <v/>
      </c>
      <c r="X1443">
        <f>IF(I1443="","",IF(SUMIFS($K$3:$K$2002,$A$3:$A$2002,SUBSTITUTE(SUBSTITUTE(I1443,"?","~?"),"*","~*"))&gt;N(K1443),"Yes","No"))</f>
        <v/>
      </c>
      <c r="Y1443">
        <f>IF(A1443="","",IF(N(S1443)&gt;0,"Yes","No"))</f>
        <v/>
      </c>
      <c r="Z1443">
        <f>IF(A1443="","",IF(AND(N(K1443)&lt;Rules!$B$5,N(L1443)&lt;Rules!$B$6,N(Q1443)&lt;Rules!$B$13,Y1443="No"),"Yes","No"))</f>
        <v/>
      </c>
      <c r="AA1443">
        <f>IF(A1443="","",IF(LEFT(C1443&amp;"",1)="3","Redirect",IF(OR(LEFT(C1443&amp;"",1)="4",LEFT(C1443&amp;"",1)="5"),IF(OR(N(K1443)&gt;0,N(AC1443)&gt;=Rules!$B$14),"Redirect","Prune"),IF(D1443="Non-Indexable","Keep",IF(AND(W1443="Yes",X1443="Yes",Y1443="No"),"Merge",IF(OR(U1443="Yes",V1443="Yes",AND(T1443="Yes",N(L1443)&gt;=Rules!$B$6)),"Update",IF(Z1443="Yes",IF(N(AC1443)&gt;=Rules!$B$14,"Redirect","Prune"),"Keep")))))))</f>
        <v/>
      </c>
      <c r="AB1443">
        <f>IF(A1443="","",IF(LEFT(C1443&amp;"",1)="3","Already redirects ("&amp;C1443&amp;"). Update internal links to point at the final URL.",IF(OR(LEFT(C1443&amp;"",1)="4",LEFT(C1443&amp;"",1)="5"),IF(AA1443="Redirect","Returns "&amp;C1443&amp;" but still has "&amp;N(K1443)&amp;" clicks and "&amp;N(AC1443)&amp;" referring domains. 301 it to the closest live page.","Returns "&amp;C1443&amp;" with no clicks or links. Remove internal links and let it 404 or 410."),IF(D1443="Non-Indexable","Non-indexable ("&amp;E1443&amp;"). Keep if that is intentional; otherwise fix the canonical or noindex.",IF(AA1443="Merge","Overlaps with "&amp;I1443&amp;IF(N(J1443)&gt;0," (similarity "&amp;TEXT(J1443,"0.00")&amp;")","")&amp;", which gets more clicks. Merge the useful parts into it and 301 this URL.",IF(AA1443="Update",MID(IF(U1443="Yes","; Clicks down "&amp;TEXT(-P1443,"0%")&amp;" on the previous period","")&amp;IF(V1443="Yes","; Average position "&amp;TEXT(N1443,"0.0")&amp;" on "&amp;TEXT(L1443,"#,##0")&amp;" impressions (striking distance)","")&amp;IF(AND(T1443="Yes",N(L1443)&gt;=Rules!$B$6),"; Thin ("&amp;F1443&amp;" words) but has search demand",""),3,400),IF(AA1443="Prune","Low value: "&amp;N(K1443)&amp;" clicks, "&amp;N(L1443)&amp;" impressions, "&amp;N(Q1443)&amp;" sessions, no key events. Remove or noindex it and update internal links.",IF(AA1443="Redirect","Low value but "&amp;N(AC1443)&amp;" referring domains. 301 it to the closest relevant page to keep those links.",IF(AND(Z1443="No",Y1443="Yes",N(K1443)&lt;Rules!$B$5),"Low search traffic but it converts (key events: "&amp;S1443&amp;"). Keep it and link to it.",IF(W1443="Yes","Stronger than the page it overlaps ("&amp;I1443&amp;"). Keep; merge that page into this one.","Healthy: "&amp;N(K1443)&amp;" clicks"&amp;IF(ISNUMBER(N1443),", average position "&amp;TEXT(N1443,"0.0"),"")&amp;". Keep and monitor."))))))))))</f>
        <v/>
      </c>
      <c r="AE1443">
        <f>IF(A1443="","",IF(AD1443&lt;&gt;"",AD1443,AA1443))</f>
        <v/>
      </c>
    </row>
    <row r="1444">
      <c r="A1444">
        <f>IF(Crawl!A1443="","",Crawl!A1443)</f>
        <v/>
      </c>
      <c r="B1444">
        <f>IF(A1444="","",Crawl!EC1443)</f>
        <v/>
      </c>
      <c r="C1444">
        <f>IF(A1444="","",IFERROR(INDEX(Crawl!$A1443:$DZ1443,1,Rules!$H$6),""))</f>
        <v/>
      </c>
      <c r="D1444">
        <f>IF(A1444="","",IFERROR(INDEX(Crawl!$A1443:$DZ1443,1,Rules!$H$7),"")&amp;"")</f>
        <v/>
      </c>
      <c r="E1444">
        <f>IF(A1444="","",IFERROR(INDEX(Crawl!$A1443:$DZ1443,1,Rules!$H$8),"")&amp;"")</f>
        <v/>
      </c>
      <c r="F1444">
        <f>IF(A1444="","",IFERROR(INDEX(Crawl!$A1443:$DZ1443,1,Rules!$H$9),""))</f>
        <v/>
      </c>
      <c r="G1444">
        <f>IF(A1444="","",IFERROR(INDEX(Crawl!$A1443:$DZ1443,1,Rules!$H$10),""))</f>
        <v/>
      </c>
      <c r="H1444">
        <f>IF(A1444="","",IFERROR(INDEX(Crawl!$A1443:$DZ1443,1,Rules!$H$12),""))</f>
        <v/>
      </c>
      <c r="I1444">
        <f>IF(A1444="","",IF(AND(N(H1444)&gt;0,IFERROR(INDEX(Crawl!$A1443:$DZ1443,1,Rules!$H$11),"")&amp;""&lt;&gt;""),IFERROR(INDEX(Crawl!$A1443:$DZ1443,1,Rules!$H$11),"")&amp;"",IF(AND(ISNUMBER(J1444),N(J1444)&gt;=Rules!$B$12,IFERROR(INDEX(Crawl!$A1443:$DZ1443,1,Rules!$H$13),"")&amp;""&lt;&gt;""),IFERROR(INDEX(Crawl!$A1443:$DZ1443,1,Rules!$H$13),"")&amp;"","")))</f>
        <v/>
      </c>
      <c r="J1444" s="19">
        <f>IF(A1444="","",IF(IFERROR(INDEX(Crawl!$A1443:$DZ1443,1,Rules!$H$14),"")&amp;""="","",IFERROR(INDEX(Crawl!$A1443:$DZ1443,1,Rules!$H$14),"")))</f>
        <v/>
      </c>
      <c r="K1444">
        <f>IF(A1444="","",IFERROR(SUMIFS('GSC current'!$J$2:$J$2001,'GSC current'!$I$2:$I$2001,B1444),0))</f>
        <v/>
      </c>
      <c r="L1444">
        <f>IF(A1444="","",IFERROR(SUMIFS('GSC current'!$K$2:$K$2001,'GSC current'!$I$2:$I$2001,B1444),0))</f>
        <v/>
      </c>
      <c r="M1444" s="20">
        <f>IF(A1444="","",IF(N(L1444)&gt;0,K1444/L1444,""))</f>
        <v/>
      </c>
      <c r="N1444" s="21">
        <f>IF(A1444="","",IF(N(L1444)&gt;0,SUMIFS('GSC current'!$L$2:$L$2001,'GSC current'!$I$2:$I$2001,B1444)/L1444,""))</f>
        <v/>
      </c>
      <c r="O1444">
        <f>IF(A1444="","",IFERROR(SUMIFS('GSC previous'!$J$2:$J$2001,'GSC previous'!$I$2:$I$2001,B1444),0))</f>
        <v/>
      </c>
      <c r="P1444" s="22">
        <f>IF(A1444="","",IF(N(O1444)&gt;0,(K1444-O1444)/O1444,""))</f>
        <v/>
      </c>
      <c r="Q1444">
        <f>IF(A1444="","",IFERROR(SUMIFS(GA4!$P$2:$P$2001,GA4!$O$2:$O$2001,B1444),0))</f>
        <v/>
      </c>
      <c r="R1444" s="23">
        <f>IF(A1444="","",IF(N(Q1444)&gt;0,SUMIFS(GA4!$Q$2:$Q$2001,GA4!$O$2:$O$2001,B1444)/Q1444,""))</f>
        <v/>
      </c>
      <c r="S1444">
        <f>IF(A1444="","",IFERROR(SUMIFS(GA4!$R$2:$R$2001,GA4!$O$2:$O$2001,B1444),0))</f>
        <v/>
      </c>
      <c r="T1444">
        <f>IF(A1444="","",IF(AND(ISNUMBER(F1444),LEFT(C1444&amp;"",1)="2"),IF(F1444&lt;Rules!$B$9,"Yes","No"),"No"))</f>
        <v/>
      </c>
      <c r="U1444">
        <f>IF(A1444="","",IF(AND(N(O1444)&gt;=Rules!$B$8,ISNUMBER(P1444)),IF(P1444&lt;=-Rules!$B$7,"Yes","No"),"No"))</f>
        <v/>
      </c>
      <c r="V1444">
        <f>IF(A1444="","",IF(AND(N(L1444)&gt;=Rules!$B$6,ISNUMBER(N1444)),IF(AND(N1444&gt;=Rules!$B$10,N1444&lt;=Rules!$B$11),"Yes","No"),"No"))</f>
        <v/>
      </c>
      <c r="W1444">
        <f>IF(A1444="","",IF(I1444&lt;&gt;"","Yes","No"))</f>
        <v/>
      </c>
      <c r="X1444">
        <f>IF(I1444="","",IF(SUMIFS($K$3:$K$2002,$A$3:$A$2002,SUBSTITUTE(SUBSTITUTE(I1444,"?","~?"),"*","~*"))&gt;N(K1444),"Yes","No"))</f>
        <v/>
      </c>
      <c r="Y1444">
        <f>IF(A1444="","",IF(N(S1444)&gt;0,"Yes","No"))</f>
        <v/>
      </c>
      <c r="Z1444">
        <f>IF(A1444="","",IF(AND(N(K1444)&lt;Rules!$B$5,N(L1444)&lt;Rules!$B$6,N(Q1444)&lt;Rules!$B$13,Y1444="No"),"Yes","No"))</f>
        <v/>
      </c>
      <c r="AA1444">
        <f>IF(A1444="","",IF(LEFT(C1444&amp;"",1)="3","Redirect",IF(OR(LEFT(C1444&amp;"",1)="4",LEFT(C1444&amp;"",1)="5"),IF(OR(N(K1444)&gt;0,N(AC1444)&gt;=Rules!$B$14),"Redirect","Prune"),IF(D1444="Non-Indexable","Keep",IF(AND(W1444="Yes",X1444="Yes",Y1444="No"),"Merge",IF(OR(U1444="Yes",V1444="Yes",AND(T1444="Yes",N(L1444)&gt;=Rules!$B$6)),"Update",IF(Z1444="Yes",IF(N(AC1444)&gt;=Rules!$B$14,"Redirect","Prune"),"Keep")))))))</f>
        <v/>
      </c>
      <c r="AB1444">
        <f>IF(A1444="","",IF(LEFT(C1444&amp;"",1)="3","Already redirects ("&amp;C1444&amp;"). Update internal links to point at the final URL.",IF(OR(LEFT(C1444&amp;"",1)="4",LEFT(C1444&amp;"",1)="5"),IF(AA1444="Redirect","Returns "&amp;C1444&amp;" but still has "&amp;N(K1444)&amp;" clicks and "&amp;N(AC1444)&amp;" referring domains. 301 it to the closest live page.","Returns "&amp;C1444&amp;" with no clicks or links. Remove internal links and let it 404 or 410."),IF(D1444="Non-Indexable","Non-indexable ("&amp;E1444&amp;"). Keep if that is intentional; otherwise fix the canonical or noindex.",IF(AA1444="Merge","Overlaps with "&amp;I1444&amp;IF(N(J1444)&gt;0," (similarity "&amp;TEXT(J1444,"0.00")&amp;")","")&amp;", which gets more clicks. Merge the useful parts into it and 301 this URL.",IF(AA1444="Update",MID(IF(U1444="Yes","; Clicks down "&amp;TEXT(-P1444,"0%")&amp;" on the previous period","")&amp;IF(V1444="Yes","; Average position "&amp;TEXT(N1444,"0.0")&amp;" on "&amp;TEXT(L1444,"#,##0")&amp;" impressions (striking distance)","")&amp;IF(AND(T1444="Yes",N(L1444)&gt;=Rules!$B$6),"; Thin ("&amp;F1444&amp;" words) but has search demand",""),3,400),IF(AA1444="Prune","Low value: "&amp;N(K1444)&amp;" clicks, "&amp;N(L1444)&amp;" impressions, "&amp;N(Q1444)&amp;" sessions, no key events. Remove or noindex it and update internal links.",IF(AA1444="Redirect","Low value but "&amp;N(AC1444)&amp;" referring domains. 301 it to the closest relevant page to keep those links.",IF(AND(Z1444="No",Y1444="Yes",N(K1444)&lt;Rules!$B$5),"Low search traffic but it converts (key events: "&amp;S1444&amp;"). Keep it and link to it.",IF(W1444="Yes","Stronger than the page it overlaps ("&amp;I1444&amp;"). Keep; merge that page into this one.","Healthy: "&amp;N(K1444)&amp;" clicks"&amp;IF(ISNUMBER(N1444),", average position "&amp;TEXT(N1444,"0.0"),"")&amp;". Keep and monitor."))))))))))</f>
        <v/>
      </c>
      <c r="AE1444">
        <f>IF(A1444="","",IF(AD1444&lt;&gt;"",AD1444,AA1444))</f>
        <v/>
      </c>
    </row>
    <row r="1445">
      <c r="A1445">
        <f>IF(Crawl!A1444="","",Crawl!A1444)</f>
        <v/>
      </c>
      <c r="B1445">
        <f>IF(A1445="","",Crawl!EC1444)</f>
        <v/>
      </c>
      <c r="C1445">
        <f>IF(A1445="","",IFERROR(INDEX(Crawl!$A1444:$DZ1444,1,Rules!$H$6),""))</f>
        <v/>
      </c>
      <c r="D1445">
        <f>IF(A1445="","",IFERROR(INDEX(Crawl!$A1444:$DZ1444,1,Rules!$H$7),"")&amp;"")</f>
        <v/>
      </c>
      <c r="E1445">
        <f>IF(A1445="","",IFERROR(INDEX(Crawl!$A1444:$DZ1444,1,Rules!$H$8),"")&amp;"")</f>
        <v/>
      </c>
      <c r="F1445">
        <f>IF(A1445="","",IFERROR(INDEX(Crawl!$A1444:$DZ1444,1,Rules!$H$9),""))</f>
        <v/>
      </c>
      <c r="G1445">
        <f>IF(A1445="","",IFERROR(INDEX(Crawl!$A1444:$DZ1444,1,Rules!$H$10),""))</f>
        <v/>
      </c>
      <c r="H1445">
        <f>IF(A1445="","",IFERROR(INDEX(Crawl!$A1444:$DZ1444,1,Rules!$H$12),""))</f>
        <v/>
      </c>
      <c r="I1445">
        <f>IF(A1445="","",IF(AND(N(H1445)&gt;0,IFERROR(INDEX(Crawl!$A1444:$DZ1444,1,Rules!$H$11),"")&amp;""&lt;&gt;""),IFERROR(INDEX(Crawl!$A1444:$DZ1444,1,Rules!$H$11),"")&amp;"",IF(AND(ISNUMBER(J1445),N(J1445)&gt;=Rules!$B$12,IFERROR(INDEX(Crawl!$A1444:$DZ1444,1,Rules!$H$13),"")&amp;""&lt;&gt;""),IFERROR(INDEX(Crawl!$A1444:$DZ1444,1,Rules!$H$13),"")&amp;"","")))</f>
        <v/>
      </c>
      <c r="J1445" s="19">
        <f>IF(A1445="","",IF(IFERROR(INDEX(Crawl!$A1444:$DZ1444,1,Rules!$H$14),"")&amp;""="","",IFERROR(INDEX(Crawl!$A1444:$DZ1444,1,Rules!$H$14),"")))</f>
        <v/>
      </c>
      <c r="K1445">
        <f>IF(A1445="","",IFERROR(SUMIFS('GSC current'!$J$2:$J$2001,'GSC current'!$I$2:$I$2001,B1445),0))</f>
        <v/>
      </c>
      <c r="L1445">
        <f>IF(A1445="","",IFERROR(SUMIFS('GSC current'!$K$2:$K$2001,'GSC current'!$I$2:$I$2001,B1445),0))</f>
        <v/>
      </c>
      <c r="M1445" s="20">
        <f>IF(A1445="","",IF(N(L1445)&gt;0,K1445/L1445,""))</f>
        <v/>
      </c>
      <c r="N1445" s="21">
        <f>IF(A1445="","",IF(N(L1445)&gt;0,SUMIFS('GSC current'!$L$2:$L$2001,'GSC current'!$I$2:$I$2001,B1445)/L1445,""))</f>
        <v/>
      </c>
      <c r="O1445">
        <f>IF(A1445="","",IFERROR(SUMIFS('GSC previous'!$J$2:$J$2001,'GSC previous'!$I$2:$I$2001,B1445),0))</f>
        <v/>
      </c>
      <c r="P1445" s="22">
        <f>IF(A1445="","",IF(N(O1445)&gt;0,(K1445-O1445)/O1445,""))</f>
        <v/>
      </c>
      <c r="Q1445">
        <f>IF(A1445="","",IFERROR(SUMIFS(GA4!$P$2:$P$2001,GA4!$O$2:$O$2001,B1445),0))</f>
        <v/>
      </c>
      <c r="R1445" s="23">
        <f>IF(A1445="","",IF(N(Q1445)&gt;0,SUMIFS(GA4!$Q$2:$Q$2001,GA4!$O$2:$O$2001,B1445)/Q1445,""))</f>
        <v/>
      </c>
      <c r="S1445">
        <f>IF(A1445="","",IFERROR(SUMIFS(GA4!$R$2:$R$2001,GA4!$O$2:$O$2001,B1445),0))</f>
        <v/>
      </c>
      <c r="T1445">
        <f>IF(A1445="","",IF(AND(ISNUMBER(F1445),LEFT(C1445&amp;"",1)="2"),IF(F1445&lt;Rules!$B$9,"Yes","No"),"No"))</f>
        <v/>
      </c>
      <c r="U1445">
        <f>IF(A1445="","",IF(AND(N(O1445)&gt;=Rules!$B$8,ISNUMBER(P1445)),IF(P1445&lt;=-Rules!$B$7,"Yes","No"),"No"))</f>
        <v/>
      </c>
      <c r="V1445">
        <f>IF(A1445="","",IF(AND(N(L1445)&gt;=Rules!$B$6,ISNUMBER(N1445)),IF(AND(N1445&gt;=Rules!$B$10,N1445&lt;=Rules!$B$11),"Yes","No"),"No"))</f>
        <v/>
      </c>
      <c r="W1445">
        <f>IF(A1445="","",IF(I1445&lt;&gt;"","Yes","No"))</f>
        <v/>
      </c>
      <c r="X1445">
        <f>IF(I1445="","",IF(SUMIFS($K$3:$K$2002,$A$3:$A$2002,SUBSTITUTE(SUBSTITUTE(I1445,"?","~?"),"*","~*"))&gt;N(K1445),"Yes","No"))</f>
        <v/>
      </c>
      <c r="Y1445">
        <f>IF(A1445="","",IF(N(S1445)&gt;0,"Yes","No"))</f>
        <v/>
      </c>
      <c r="Z1445">
        <f>IF(A1445="","",IF(AND(N(K1445)&lt;Rules!$B$5,N(L1445)&lt;Rules!$B$6,N(Q1445)&lt;Rules!$B$13,Y1445="No"),"Yes","No"))</f>
        <v/>
      </c>
      <c r="AA1445">
        <f>IF(A1445="","",IF(LEFT(C1445&amp;"",1)="3","Redirect",IF(OR(LEFT(C1445&amp;"",1)="4",LEFT(C1445&amp;"",1)="5"),IF(OR(N(K1445)&gt;0,N(AC1445)&gt;=Rules!$B$14),"Redirect","Prune"),IF(D1445="Non-Indexable","Keep",IF(AND(W1445="Yes",X1445="Yes",Y1445="No"),"Merge",IF(OR(U1445="Yes",V1445="Yes",AND(T1445="Yes",N(L1445)&gt;=Rules!$B$6)),"Update",IF(Z1445="Yes",IF(N(AC1445)&gt;=Rules!$B$14,"Redirect","Prune"),"Keep")))))))</f>
        <v/>
      </c>
      <c r="AB1445">
        <f>IF(A1445="","",IF(LEFT(C1445&amp;"",1)="3","Already redirects ("&amp;C1445&amp;"). Update internal links to point at the final URL.",IF(OR(LEFT(C1445&amp;"",1)="4",LEFT(C1445&amp;"",1)="5"),IF(AA1445="Redirect","Returns "&amp;C1445&amp;" but still has "&amp;N(K1445)&amp;" clicks and "&amp;N(AC1445)&amp;" referring domains. 301 it to the closest live page.","Returns "&amp;C1445&amp;" with no clicks or links. Remove internal links and let it 404 or 410."),IF(D1445="Non-Indexable","Non-indexable ("&amp;E1445&amp;"). Keep if that is intentional; otherwise fix the canonical or noindex.",IF(AA1445="Merge","Overlaps with "&amp;I1445&amp;IF(N(J1445)&gt;0," (similarity "&amp;TEXT(J1445,"0.00")&amp;")","")&amp;", which gets more clicks. Merge the useful parts into it and 301 this URL.",IF(AA1445="Update",MID(IF(U1445="Yes","; Clicks down "&amp;TEXT(-P1445,"0%")&amp;" on the previous period","")&amp;IF(V1445="Yes","; Average position "&amp;TEXT(N1445,"0.0")&amp;" on "&amp;TEXT(L1445,"#,##0")&amp;" impressions (striking distance)","")&amp;IF(AND(T1445="Yes",N(L1445)&gt;=Rules!$B$6),"; Thin ("&amp;F1445&amp;" words) but has search demand",""),3,400),IF(AA1445="Prune","Low value: "&amp;N(K1445)&amp;" clicks, "&amp;N(L1445)&amp;" impressions, "&amp;N(Q1445)&amp;" sessions, no key events. Remove or noindex it and update internal links.",IF(AA1445="Redirect","Low value but "&amp;N(AC1445)&amp;" referring domains. 301 it to the closest relevant page to keep those links.",IF(AND(Z1445="No",Y1445="Yes",N(K1445)&lt;Rules!$B$5),"Low search traffic but it converts (key events: "&amp;S1445&amp;"). Keep it and link to it.",IF(W1445="Yes","Stronger than the page it overlaps ("&amp;I1445&amp;"). Keep; merge that page into this one.","Healthy: "&amp;N(K1445)&amp;" clicks"&amp;IF(ISNUMBER(N1445),", average position "&amp;TEXT(N1445,"0.0"),"")&amp;". Keep and monitor."))))))))))</f>
        <v/>
      </c>
      <c r="AE1445">
        <f>IF(A1445="","",IF(AD1445&lt;&gt;"",AD1445,AA1445))</f>
        <v/>
      </c>
    </row>
    <row r="1446">
      <c r="A1446">
        <f>IF(Crawl!A1445="","",Crawl!A1445)</f>
        <v/>
      </c>
      <c r="B1446">
        <f>IF(A1446="","",Crawl!EC1445)</f>
        <v/>
      </c>
      <c r="C1446">
        <f>IF(A1446="","",IFERROR(INDEX(Crawl!$A1445:$DZ1445,1,Rules!$H$6),""))</f>
        <v/>
      </c>
      <c r="D1446">
        <f>IF(A1446="","",IFERROR(INDEX(Crawl!$A1445:$DZ1445,1,Rules!$H$7),"")&amp;"")</f>
        <v/>
      </c>
      <c r="E1446">
        <f>IF(A1446="","",IFERROR(INDEX(Crawl!$A1445:$DZ1445,1,Rules!$H$8),"")&amp;"")</f>
        <v/>
      </c>
      <c r="F1446">
        <f>IF(A1446="","",IFERROR(INDEX(Crawl!$A1445:$DZ1445,1,Rules!$H$9),""))</f>
        <v/>
      </c>
      <c r="G1446">
        <f>IF(A1446="","",IFERROR(INDEX(Crawl!$A1445:$DZ1445,1,Rules!$H$10),""))</f>
        <v/>
      </c>
      <c r="H1446">
        <f>IF(A1446="","",IFERROR(INDEX(Crawl!$A1445:$DZ1445,1,Rules!$H$12),""))</f>
        <v/>
      </c>
      <c r="I1446">
        <f>IF(A1446="","",IF(AND(N(H1446)&gt;0,IFERROR(INDEX(Crawl!$A1445:$DZ1445,1,Rules!$H$11),"")&amp;""&lt;&gt;""),IFERROR(INDEX(Crawl!$A1445:$DZ1445,1,Rules!$H$11),"")&amp;"",IF(AND(ISNUMBER(J1446),N(J1446)&gt;=Rules!$B$12,IFERROR(INDEX(Crawl!$A1445:$DZ1445,1,Rules!$H$13),"")&amp;""&lt;&gt;""),IFERROR(INDEX(Crawl!$A1445:$DZ1445,1,Rules!$H$13),"")&amp;"","")))</f>
        <v/>
      </c>
      <c r="J1446" s="19">
        <f>IF(A1446="","",IF(IFERROR(INDEX(Crawl!$A1445:$DZ1445,1,Rules!$H$14),"")&amp;""="","",IFERROR(INDEX(Crawl!$A1445:$DZ1445,1,Rules!$H$14),"")))</f>
        <v/>
      </c>
      <c r="K1446">
        <f>IF(A1446="","",IFERROR(SUMIFS('GSC current'!$J$2:$J$2001,'GSC current'!$I$2:$I$2001,B1446),0))</f>
        <v/>
      </c>
      <c r="L1446">
        <f>IF(A1446="","",IFERROR(SUMIFS('GSC current'!$K$2:$K$2001,'GSC current'!$I$2:$I$2001,B1446),0))</f>
        <v/>
      </c>
      <c r="M1446" s="20">
        <f>IF(A1446="","",IF(N(L1446)&gt;0,K1446/L1446,""))</f>
        <v/>
      </c>
      <c r="N1446" s="21">
        <f>IF(A1446="","",IF(N(L1446)&gt;0,SUMIFS('GSC current'!$L$2:$L$2001,'GSC current'!$I$2:$I$2001,B1446)/L1446,""))</f>
        <v/>
      </c>
      <c r="O1446">
        <f>IF(A1446="","",IFERROR(SUMIFS('GSC previous'!$J$2:$J$2001,'GSC previous'!$I$2:$I$2001,B1446),0))</f>
        <v/>
      </c>
      <c r="P1446" s="22">
        <f>IF(A1446="","",IF(N(O1446)&gt;0,(K1446-O1446)/O1446,""))</f>
        <v/>
      </c>
      <c r="Q1446">
        <f>IF(A1446="","",IFERROR(SUMIFS(GA4!$P$2:$P$2001,GA4!$O$2:$O$2001,B1446),0))</f>
        <v/>
      </c>
      <c r="R1446" s="23">
        <f>IF(A1446="","",IF(N(Q1446)&gt;0,SUMIFS(GA4!$Q$2:$Q$2001,GA4!$O$2:$O$2001,B1446)/Q1446,""))</f>
        <v/>
      </c>
      <c r="S1446">
        <f>IF(A1446="","",IFERROR(SUMIFS(GA4!$R$2:$R$2001,GA4!$O$2:$O$2001,B1446),0))</f>
        <v/>
      </c>
      <c r="T1446">
        <f>IF(A1446="","",IF(AND(ISNUMBER(F1446),LEFT(C1446&amp;"",1)="2"),IF(F1446&lt;Rules!$B$9,"Yes","No"),"No"))</f>
        <v/>
      </c>
      <c r="U1446">
        <f>IF(A1446="","",IF(AND(N(O1446)&gt;=Rules!$B$8,ISNUMBER(P1446)),IF(P1446&lt;=-Rules!$B$7,"Yes","No"),"No"))</f>
        <v/>
      </c>
      <c r="V1446">
        <f>IF(A1446="","",IF(AND(N(L1446)&gt;=Rules!$B$6,ISNUMBER(N1446)),IF(AND(N1446&gt;=Rules!$B$10,N1446&lt;=Rules!$B$11),"Yes","No"),"No"))</f>
        <v/>
      </c>
      <c r="W1446">
        <f>IF(A1446="","",IF(I1446&lt;&gt;"","Yes","No"))</f>
        <v/>
      </c>
      <c r="X1446">
        <f>IF(I1446="","",IF(SUMIFS($K$3:$K$2002,$A$3:$A$2002,SUBSTITUTE(SUBSTITUTE(I1446,"?","~?"),"*","~*"))&gt;N(K1446),"Yes","No"))</f>
        <v/>
      </c>
      <c r="Y1446">
        <f>IF(A1446="","",IF(N(S1446)&gt;0,"Yes","No"))</f>
        <v/>
      </c>
      <c r="Z1446">
        <f>IF(A1446="","",IF(AND(N(K1446)&lt;Rules!$B$5,N(L1446)&lt;Rules!$B$6,N(Q1446)&lt;Rules!$B$13,Y1446="No"),"Yes","No"))</f>
        <v/>
      </c>
      <c r="AA1446">
        <f>IF(A1446="","",IF(LEFT(C1446&amp;"",1)="3","Redirect",IF(OR(LEFT(C1446&amp;"",1)="4",LEFT(C1446&amp;"",1)="5"),IF(OR(N(K1446)&gt;0,N(AC1446)&gt;=Rules!$B$14),"Redirect","Prune"),IF(D1446="Non-Indexable","Keep",IF(AND(W1446="Yes",X1446="Yes",Y1446="No"),"Merge",IF(OR(U1446="Yes",V1446="Yes",AND(T1446="Yes",N(L1446)&gt;=Rules!$B$6)),"Update",IF(Z1446="Yes",IF(N(AC1446)&gt;=Rules!$B$14,"Redirect","Prune"),"Keep")))))))</f>
        <v/>
      </c>
      <c r="AB1446">
        <f>IF(A1446="","",IF(LEFT(C1446&amp;"",1)="3","Already redirects ("&amp;C1446&amp;"). Update internal links to point at the final URL.",IF(OR(LEFT(C1446&amp;"",1)="4",LEFT(C1446&amp;"",1)="5"),IF(AA1446="Redirect","Returns "&amp;C1446&amp;" but still has "&amp;N(K1446)&amp;" clicks and "&amp;N(AC1446)&amp;" referring domains. 301 it to the closest live page.","Returns "&amp;C1446&amp;" with no clicks or links. Remove internal links and let it 404 or 410."),IF(D1446="Non-Indexable","Non-indexable ("&amp;E1446&amp;"). Keep if that is intentional; otherwise fix the canonical or noindex.",IF(AA1446="Merge","Overlaps with "&amp;I1446&amp;IF(N(J1446)&gt;0," (similarity "&amp;TEXT(J1446,"0.00")&amp;")","")&amp;", which gets more clicks. Merge the useful parts into it and 301 this URL.",IF(AA1446="Update",MID(IF(U1446="Yes","; Clicks down "&amp;TEXT(-P1446,"0%")&amp;" on the previous period","")&amp;IF(V1446="Yes","; Average position "&amp;TEXT(N1446,"0.0")&amp;" on "&amp;TEXT(L1446,"#,##0")&amp;" impressions (striking distance)","")&amp;IF(AND(T1446="Yes",N(L1446)&gt;=Rules!$B$6),"; Thin ("&amp;F1446&amp;" words) but has search demand",""),3,400),IF(AA1446="Prune","Low value: "&amp;N(K1446)&amp;" clicks, "&amp;N(L1446)&amp;" impressions, "&amp;N(Q1446)&amp;" sessions, no key events. Remove or noindex it and update internal links.",IF(AA1446="Redirect","Low value but "&amp;N(AC1446)&amp;" referring domains. 301 it to the closest relevant page to keep those links.",IF(AND(Z1446="No",Y1446="Yes",N(K1446)&lt;Rules!$B$5),"Low search traffic but it converts (key events: "&amp;S1446&amp;"). Keep it and link to it.",IF(W1446="Yes","Stronger than the page it overlaps ("&amp;I1446&amp;"). Keep; merge that page into this one.","Healthy: "&amp;N(K1446)&amp;" clicks"&amp;IF(ISNUMBER(N1446),", average position "&amp;TEXT(N1446,"0.0"),"")&amp;". Keep and monitor."))))))))))</f>
        <v/>
      </c>
      <c r="AE1446">
        <f>IF(A1446="","",IF(AD1446&lt;&gt;"",AD1446,AA1446))</f>
        <v/>
      </c>
    </row>
    <row r="1447">
      <c r="A1447">
        <f>IF(Crawl!A1446="","",Crawl!A1446)</f>
        <v/>
      </c>
      <c r="B1447">
        <f>IF(A1447="","",Crawl!EC1446)</f>
        <v/>
      </c>
      <c r="C1447">
        <f>IF(A1447="","",IFERROR(INDEX(Crawl!$A1446:$DZ1446,1,Rules!$H$6),""))</f>
        <v/>
      </c>
      <c r="D1447">
        <f>IF(A1447="","",IFERROR(INDEX(Crawl!$A1446:$DZ1446,1,Rules!$H$7),"")&amp;"")</f>
        <v/>
      </c>
      <c r="E1447">
        <f>IF(A1447="","",IFERROR(INDEX(Crawl!$A1446:$DZ1446,1,Rules!$H$8),"")&amp;"")</f>
        <v/>
      </c>
      <c r="F1447">
        <f>IF(A1447="","",IFERROR(INDEX(Crawl!$A1446:$DZ1446,1,Rules!$H$9),""))</f>
        <v/>
      </c>
      <c r="G1447">
        <f>IF(A1447="","",IFERROR(INDEX(Crawl!$A1446:$DZ1446,1,Rules!$H$10),""))</f>
        <v/>
      </c>
      <c r="H1447">
        <f>IF(A1447="","",IFERROR(INDEX(Crawl!$A1446:$DZ1446,1,Rules!$H$12),""))</f>
        <v/>
      </c>
      <c r="I1447">
        <f>IF(A1447="","",IF(AND(N(H1447)&gt;0,IFERROR(INDEX(Crawl!$A1446:$DZ1446,1,Rules!$H$11),"")&amp;""&lt;&gt;""),IFERROR(INDEX(Crawl!$A1446:$DZ1446,1,Rules!$H$11),"")&amp;"",IF(AND(ISNUMBER(J1447),N(J1447)&gt;=Rules!$B$12,IFERROR(INDEX(Crawl!$A1446:$DZ1446,1,Rules!$H$13),"")&amp;""&lt;&gt;""),IFERROR(INDEX(Crawl!$A1446:$DZ1446,1,Rules!$H$13),"")&amp;"","")))</f>
        <v/>
      </c>
      <c r="J1447" s="19">
        <f>IF(A1447="","",IF(IFERROR(INDEX(Crawl!$A1446:$DZ1446,1,Rules!$H$14),"")&amp;""="","",IFERROR(INDEX(Crawl!$A1446:$DZ1446,1,Rules!$H$14),"")))</f>
        <v/>
      </c>
      <c r="K1447">
        <f>IF(A1447="","",IFERROR(SUMIFS('GSC current'!$J$2:$J$2001,'GSC current'!$I$2:$I$2001,B1447),0))</f>
        <v/>
      </c>
      <c r="L1447">
        <f>IF(A1447="","",IFERROR(SUMIFS('GSC current'!$K$2:$K$2001,'GSC current'!$I$2:$I$2001,B1447),0))</f>
        <v/>
      </c>
      <c r="M1447" s="20">
        <f>IF(A1447="","",IF(N(L1447)&gt;0,K1447/L1447,""))</f>
        <v/>
      </c>
      <c r="N1447" s="21">
        <f>IF(A1447="","",IF(N(L1447)&gt;0,SUMIFS('GSC current'!$L$2:$L$2001,'GSC current'!$I$2:$I$2001,B1447)/L1447,""))</f>
        <v/>
      </c>
      <c r="O1447">
        <f>IF(A1447="","",IFERROR(SUMIFS('GSC previous'!$J$2:$J$2001,'GSC previous'!$I$2:$I$2001,B1447),0))</f>
        <v/>
      </c>
      <c r="P1447" s="22">
        <f>IF(A1447="","",IF(N(O1447)&gt;0,(K1447-O1447)/O1447,""))</f>
        <v/>
      </c>
      <c r="Q1447">
        <f>IF(A1447="","",IFERROR(SUMIFS(GA4!$P$2:$P$2001,GA4!$O$2:$O$2001,B1447),0))</f>
        <v/>
      </c>
      <c r="R1447" s="23">
        <f>IF(A1447="","",IF(N(Q1447)&gt;0,SUMIFS(GA4!$Q$2:$Q$2001,GA4!$O$2:$O$2001,B1447)/Q1447,""))</f>
        <v/>
      </c>
      <c r="S1447">
        <f>IF(A1447="","",IFERROR(SUMIFS(GA4!$R$2:$R$2001,GA4!$O$2:$O$2001,B1447),0))</f>
        <v/>
      </c>
      <c r="T1447">
        <f>IF(A1447="","",IF(AND(ISNUMBER(F1447),LEFT(C1447&amp;"",1)="2"),IF(F1447&lt;Rules!$B$9,"Yes","No"),"No"))</f>
        <v/>
      </c>
      <c r="U1447">
        <f>IF(A1447="","",IF(AND(N(O1447)&gt;=Rules!$B$8,ISNUMBER(P1447)),IF(P1447&lt;=-Rules!$B$7,"Yes","No"),"No"))</f>
        <v/>
      </c>
      <c r="V1447">
        <f>IF(A1447="","",IF(AND(N(L1447)&gt;=Rules!$B$6,ISNUMBER(N1447)),IF(AND(N1447&gt;=Rules!$B$10,N1447&lt;=Rules!$B$11),"Yes","No"),"No"))</f>
        <v/>
      </c>
      <c r="W1447">
        <f>IF(A1447="","",IF(I1447&lt;&gt;"","Yes","No"))</f>
        <v/>
      </c>
      <c r="X1447">
        <f>IF(I1447="","",IF(SUMIFS($K$3:$K$2002,$A$3:$A$2002,SUBSTITUTE(SUBSTITUTE(I1447,"?","~?"),"*","~*"))&gt;N(K1447),"Yes","No"))</f>
        <v/>
      </c>
      <c r="Y1447">
        <f>IF(A1447="","",IF(N(S1447)&gt;0,"Yes","No"))</f>
        <v/>
      </c>
      <c r="Z1447">
        <f>IF(A1447="","",IF(AND(N(K1447)&lt;Rules!$B$5,N(L1447)&lt;Rules!$B$6,N(Q1447)&lt;Rules!$B$13,Y1447="No"),"Yes","No"))</f>
        <v/>
      </c>
      <c r="AA1447">
        <f>IF(A1447="","",IF(LEFT(C1447&amp;"",1)="3","Redirect",IF(OR(LEFT(C1447&amp;"",1)="4",LEFT(C1447&amp;"",1)="5"),IF(OR(N(K1447)&gt;0,N(AC1447)&gt;=Rules!$B$14),"Redirect","Prune"),IF(D1447="Non-Indexable","Keep",IF(AND(W1447="Yes",X1447="Yes",Y1447="No"),"Merge",IF(OR(U1447="Yes",V1447="Yes",AND(T1447="Yes",N(L1447)&gt;=Rules!$B$6)),"Update",IF(Z1447="Yes",IF(N(AC1447)&gt;=Rules!$B$14,"Redirect","Prune"),"Keep")))))))</f>
        <v/>
      </c>
      <c r="AB1447">
        <f>IF(A1447="","",IF(LEFT(C1447&amp;"",1)="3","Already redirects ("&amp;C1447&amp;"). Update internal links to point at the final URL.",IF(OR(LEFT(C1447&amp;"",1)="4",LEFT(C1447&amp;"",1)="5"),IF(AA1447="Redirect","Returns "&amp;C1447&amp;" but still has "&amp;N(K1447)&amp;" clicks and "&amp;N(AC1447)&amp;" referring domains. 301 it to the closest live page.","Returns "&amp;C1447&amp;" with no clicks or links. Remove internal links and let it 404 or 410."),IF(D1447="Non-Indexable","Non-indexable ("&amp;E1447&amp;"). Keep if that is intentional; otherwise fix the canonical or noindex.",IF(AA1447="Merge","Overlaps with "&amp;I1447&amp;IF(N(J1447)&gt;0," (similarity "&amp;TEXT(J1447,"0.00")&amp;")","")&amp;", which gets more clicks. Merge the useful parts into it and 301 this URL.",IF(AA1447="Update",MID(IF(U1447="Yes","; Clicks down "&amp;TEXT(-P1447,"0%")&amp;" on the previous period","")&amp;IF(V1447="Yes","; Average position "&amp;TEXT(N1447,"0.0")&amp;" on "&amp;TEXT(L1447,"#,##0")&amp;" impressions (striking distance)","")&amp;IF(AND(T1447="Yes",N(L1447)&gt;=Rules!$B$6),"; Thin ("&amp;F1447&amp;" words) but has search demand",""),3,400),IF(AA1447="Prune","Low value: "&amp;N(K1447)&amp;" clicks, "&amp;N(L1447)&amp;" impressions, "&amp;N(Q1447)&amp;" sessions, no key events. Remove or noindex it and update internal links.",IF(AA1447="Redirect","Low value but "&amp;N(AC1447)&amp;" referring domains. 301 it to the closest relevant page to keep those links.",IF(AND(Z1447="No",Y1447="Yes",N(K1447)&lt;Rules!$B$5),"Low search traffic but it converts (key events: "&amp;S1447&amp;"). Keep it and link to it.",IF(W1447="Yes","Stronger than the page it overlaps ("&amp;I1447&amp;"). Keep; merge that page into this one.","Healthy: "&amp;N(K1447)&amp;" clicks"&amp;IF(ISNUMBER(N1447),", average position "&amp;TEXT(N1447,"0.0"),"")&amp;". Keep and monitor."))))))))))</f>
        <v/>
      </c>
      <c r="AE1447">
        <f>IF(A1447="","",IF(AD1447&lt;&gt;"",AD1447,AA1447))</f>
        <v/>
      </c>
    </row>
    <row r="1448">
      <c r="A1448">
        <f>IF(Crawl!A1447="","",Crawl!A1447)</f>
        <v/>
      </c>
      <c r="B1448">
        <f>IF(A1448="","",Crawl!EC1447)</f>
        <v/>
      </c>
      <c r="C1448">
        <f>IF(A1448="","",IFERROR(INDEX(Crawl!$A1447:$DZ1447,1,Rules!$H$6),""))</f>
        <v/>
      </c>
      <c r="D1448">
        <f>IF(A1448="","",IFERROR(INDEX(Crawl!$A1447:$DZ1447,1,Rules!$H$7),"")&amp;"")</f>
        <v/>
      </c>
      <c r="E1448">
        <f>IF(A1448="","",IFERROR(INDEX(Crawl!$A1447:$DZ1447,1,Rules!$H$8),"")&amp;"")</f>
        <v/>
      </c>
      <c r="F1448">
        <f>IF(A1448="","",IFERROR(INDEX(Crawl!$A1447:$DZ1447,1,Rules!$H$9),""))</f>
        <v/>
      </c>
      <c r="G1448">
        <f>IF(A1448="","",IFERROR(INDEX(Crawl!$A1447:$DZ1447,1,Rules!$H$10),""))</f>
        <v/>
      </c>
      <c r="H1448">
        <f>IF(A1448="","",IFERROR(INDEX(Crawl!$A1447:$DZ1447,1,Rules!$H$12),""))</f>
        <v/>
      </c>
      <c r="I1448">
        <f>IF(A1448="","",IF(AND(N(H1448)&gt;0,IFERROR(INDEX(Crawl!$A1447:$DZ1447,1,Rules!$H$11),"")&amp;""&lt;&gt;""),IFERROR(INDEX(Crawl!$A1447:$DZ1447,1,Rules!$H$11),"")&amp;"",IF(AND(ISNUMBER(J1448),N(J1448)&gt;=Rules!$B$12,IFERROR(INDEX(Crawl!$A1447:$DZ1447,1,Rules!$H$13),"")&amp;""&lt;&gt;""),IFERROR(INDEX(Crawl!$A1447:$DZ1447,1,Rules!$H$13),"")&amp;"","")))</f>
        <v/>
      </c>
      <c r="J1448" s="19">
        <f>IF(A1448="","",IF(IFERROR(INDEX(Crawl!$A1447:$DZ1447,1,Rules!$H$14),"")&amp;""="","",IFERROR(INDEX(Crawl!$A1447:$DZ1447,1,Rules!$H$14),"")))</f>
        <v/>
      </c>
      <c r="K1448">
        <f>IF(A1448="","",IFERROR(SUMIFS('GSC current'!$J$2:$J$2001,'GSC current'!$I$2:$I$2001,B1448),0))</f>
        <v/>
      </c>
      <c r="L1448">
        <f>IF(A1448="","",IFERROR(SUMIFS('GSC current'!$K$2:$K$2001,'GSC current'!$I$2:$I$2001,B1448),0))</f>
        <v/>
      </c>
      <c r="M1448" s="20">
        <f>IF(A1448="","",IF(N(L1448)&gt;0,K1448/L1448,""))</f>
        <v/>
      </c>
      <c r="N1448" s="21">
        <f>IF(A1448="","",IF(N(L1448)&gt;0,SUMIFS('GSC current'!$L$2:$L$2001,'GSC current'!$I$2:$I$2001,B1448)/L1448,""))</f>
        <v/>
      </c>
      <c r="O1448">
        <f>IF(A1448="","",IFERROR(SUMIFS('GSC previous'!$J$2:$J$2001,'GSC previous'!$I$2:$I$2001,B1448),0))</f>
        <v/>
      </c>
      <c r="P1448" s="22">
        <f>IF(A1448="","",IF(N(O1448)&gt;0,(K1448-O1448)/O1448,""))</f>
        <v/>
      </c>
      <c r="Q1448">
        <f>IF(A1448="","",IFERROR(SUMIFS(GA4!$P$2:$P$2001,GA4!$O$2:$O$2001,B1448),0))</f>
        <v/>
      </c>
      <c r="R1448" s="23">
        <f>IF(A1448="","",IF(N(Q1448)&gt;0,SUMIFS(GA4!$Q$2:$Q$2001,GA4!$O$2:$O$2001,B1448)/Q1448,""))</f>
        <v/>
      </c>
      <c r="S1448">
        <f>IF(A1448="","",IFERROR(SUMIFS(GA4!$R$2:$R$2001,GA4!$O$2:$O$2001,B1448),0))</f>
        <v/>
      </c>
      <c r="T1448">
        <f>IF(A1448="","",IF(AND(ISNUMBER(F1448),LEFT(C1448&amp;"",1)="2"),IF(F1448&lt;Rules!$B$9,"Yes","No"),"No"))</f>
        <v/>
      </c>
      <c r="U1448">
        <f>IF(A1448="","",IF(AND(N(O1448)&gt;=Rules!$B$8,ISNUMBER(P1448)),IF(P1448&lt;=-Rules!$B$7,"Yes","No"),"No"))</f>
        <v/>
      </c>
      <c r="V1448">
        <f>IF(A1448="","",IF(AND(N(L1448)&gt;=Rules!$B$6,ISNUMBER(N1448)),IF(AND(N1448&gt;=Rules!$B$10,N1448&lt;=Rules!$B$11),"Yes","No"),"No"))</f>
        <v/>
      </c>
      <c r="W1448">
        <f>IF(A1448="","",IF(I1448&lt;&gt;"","Yes","No"))</f>
        <v/>
      </c>
      <c r="X1448">
        <f>IF(I1448="","",IF(SUMIFS($K$3:$K$2002,$A$3:$A$2002,SUBSTITUTE(SUBSTITUTE(I1448,"?","~?"),"*","~*"))&gt;N(K1448),"Yes","No"))</f>
        <v/>
      </c>
      <c r="Y1448">
        <f>IF(A1448="","",IF(N(S1448)&gt;0,"Yes","No"))</f>
        <v/>
      </c>
      <c r="Z1448">
        <f>IF(A1448="","",IF(AND(N(K1448)&lt;Rules!$B$5,N(L1448)&lt;Rules!$B$6,N(Q1448)&lt;Rules!$B$13,Y1448="No"),"Yes","No"))</f>
        <v/>
      </c>
      <c r="AA1448">
        <f>IF(A1448="","",IF(LEFT(C1448&amp;"",1)="3","Redirect",IF(OR(LEFT(C1448&amp;"",1)="4",LEFT(C1448&amp;"",1)="5"),IF(OR(N(K1448)&gt;0,N(AC1448)&gt;=Rules!$B$14),"Redirect","Prune"),IF(D1448="Non-Indexable","Keep",IF(AND(W1448="Yes",X1448="Yes",Y1448="No"),"Merge",IF(OR(U1448="Yes",V1448="Yes",AND(T1448="Yes",N(L1448)&gt;=Rules!$B$6)),"Update",IF(Z1448="Yes",IF(N(AC1448)&gt;=Rules!$B$14,"Redirect","Prune"),"Keep")))))))</f>
        <v/>
      </c>
      <c r="AB1448">
        <f>IF(A1448="","",IF(LEFT(C1448&amp;"",1)="3","Already redirects ("&amp;C1448&amp;"). Update internal links to point at the final URL.",IF(OR(LEFT(C1448&amp;"",1)="4",LEFT(C1448&amp;"",1)="5"),IF(AA1448="Redirect","Returns "&amp;C1448&amp;" but still has "&amp;N(K1448)&amp;" clicks and "&amp;N(AC1448)&amp;" referring domains. 301 it to the closest live page.","Returns "&amp;C1448&amp;" with no clicks or links. Remove internal links and let it 404 or 410."),IF(D1448="Non-Indexable","Non-indexable ("&amp;E1448&amp;"). Keep if that is intentional; otherwise fix the canonical or noindex.",IF(AA1448="Merge","Overlaps with "&amp;I1448&amp;IF(N(J1448)&gt;0," (similarity "&amp;TEXT(J1448,"0.00")&amp;")","")&amp;", which gets more clicks. Merge the useful parts into it and 301 this URL.",IF(AA1448="Update",MID(IF(U1448="Yes","; Clicks down "&amp;TEXT(-P1448,"0%")&amp;" on the previous period","")&amp;IF(V1448="Yes","; Average position "&amp;TEXT(N1448,"0.0")&amp;" on "&amp;TEXT(L1448,"#,##0")&amp;" impressions (striking distance)","")&amp;IF(AND(T1448="Yes",N(L1448)&gt;=Rules!$B$6),"; Thin ("&amp;F1448&amp;" words) but has search demand",""),3,400),IF(AA1448="Prune","Low value: "&amp;N(K1448)&amp;" clicks, "&amp;N(L1448)&amp;" impressions, "&amp;N(Q1448)&amp;" sessions, no key events. Remove or noindex it and update internal links.",IF(AA1448="Redirect","Low value but "&amp;N(AC1448)&amp;" referring domains. 301 it to the closest relevant page to keep those links.",IF(AND(Z1448="No",Y1448="Yes",N(K1448)&lt;Rules!$B$5),"Low search traffic but it converts (key events: "&amp;S1448&amp;"). Keep it and link to it.",IF(W1448="Yes","Stronger than the page it overlaps ("&amp;I1448&amp;"). Keep; merge that page into this one.","Healthy: "&amp;N(K1448)&amp;" clicks"&amp;IF(ISNUMBER(N1448),", average position "&amp;TEXT(N1448,"0.0"),"")&amp;". Keep and monitor."))))))))))</f>
        <v/>
      </c>
      <c r="AE1448">
        <f>IF(A1448="","",IF(AD1448&lt;&gt;"",AD1448,AA1448))</f>
        <v/>
      </c>
    </row>
    <row r="1449">
      <c r="A1449">
        <f>IF(Crawl!A1448="","",Crawl!A1448)</f>
        <v/>
      </c>
      <c r="B1449">
        <f>IF(A1449="","",Crawl!EC1448)</f>
        <v/>
      </c>
      <c r="C1449">
        <f>IF(A1449="","",IFERROR(INDEX(Crawl!$A1448:$DZ1448,1,Rules!$H$6),""))</f>
        <v/>
      </c>
      <c r="D1449">
        <f>IF(A1449="","",IFERROR(INDEX(Crawl!$A1448:$DZ1448,1,Rules!$H$7),"")&amp;"")</f>
        <v/>
      </c>
      <c r="E1449">
        <f>IF(A1449="","",IFERROR(INDEX(Crawl!$A1448:$DZ1448,1,Rules!$H$8),"")&amp;"")</f>
        <v/>
      </c>
      <c r="F1449">
        <f>IF(A1449="","",IFERROR(INDEX(Crawl!$A1448:$DZ1448,1,Rules!$H$9),""))</f>
        <v/>
      </c>
      <c r="G1449">
        <f>IF(A1449="","",IFERROR(INDEX(Crawl!$A1448:$DZ1448,1,Rules!$H$10),""))</f>
        <v/>
      </c>
      <c r="H1449">
        <f>IF(A1449="","",IFERROR(INDEX(Crawl!$A1448:$DZ1448,1,Rules!$H$12),""))</f>
        <v/>
      </c>
      <c r="I1449">
        <f>IF(A1449="","",IF(AND(N(H1449)&gt;0,IFERROR(INDEX(Crawl!$A1448:$DZ1448,1,Rules!$H$11),"")&amp;""&lt;&gt;""),IFERROR(INDEX(Crawl!$A1448:$DZ1448,1,Rules!$H$11),"")&amp;"",IF(AND(ISNUMBER(J1449),N(J1449)&gt;=Rules!$B$12,IFERROR(INDEX(Crawl!$A1448:$DZ1448,1,Rules!$H$13),"")&amp;""&lt;&gt;""),IFERROR(INDEX(Crawl!$A1448:$DZ1448,1,Rules!$H$13),"")&amp;"","")))</f>
        <v/>
      </c>
      <c r="J1449" s="19">
        <f>IF(A1449="","",IF(IFERROR(INDEX(Crawl!$A1448:$DZ1448,1,Rules!$H$14),"")&amp;""="","",IFERROR(INDEX(Crawl!$A1448:$DZ1448,1,Rules!$H$14),"")))</f>
        <v/>
      </c>
      <c r="K1449">
        <f>IF(A1449="","",IFERROR(SUMIFS('GSC current'!$J$2:$J$2001,'GSC current'!$I$2:$I$2001,B1449),0))</f>
        <v/>
      </c>
      <c r="L1449">
        <f>IF(A1449="","",IFERROR(SUMIFS('GSC current'!$K$2:$K$2001,'GSC current'!$I$2:$I$2001,B1449),0))</f>
        <v/>
      </c>
      <c r="M1449" s="20">
        <f>IF(A1449="","",IF(N(L1449)&gt;0,K1449/L1449,""))</f>
        <v/>
      </c>
      <c r="N1449" s="21">
        <f>IF(A1449="","",IF(N(L1449)&gt;0,SUMIFS('GSC current'!$L$2:$L$2001,'GSC current'!$I$2:$I$2001,B1449)/L1449,""))</f>
        <v/>
      </c>
      <c r="O1449">
        <f>IF(A1449="","",IFERROR(SUMIFS('GSC previous'!$J$2:$J$2001,'GSC previous'!$I$2:$I$2001,B1449),0))</f>
        <v/>
      </c>
      <c r="P1449" s="22">
        <f>IF(A1449="","",IF(N(O1449)&gt;0,(K1449-O1449)/O1449,""))</f>
        <v/>
      </c>
      <c r="Q1449">
        <f>IF(A1449="","",IFERROR(SUMIFS(GA4!$P$2:$P$2001,GA4!$O$2:$O$2001,B1449),0))</f>
        <v/>
      </c>
      <c r="R1449" s="23">
        <f>IF(A1449="","",IF(N(Q1449)&gt;0,SUMIFS(GA4!$Q$2:$Q$2001,GA4!$O$2:$O$2001,B1449)/Q1449,""))</f>
        <v/>
      </c>
      <c r="S1449">
        <f>IF(A1449="","",IFERROR(SUMIFS(GA4!$R$2:$R$2001,GA4!$O$2:$O$2001,B1449),0))</f>
        <v/>
      </c>
      <c r="T1449">
        <f>IF(A1449="","",IF(AND(ISNUMBER(F1449),LEFT(C1449&amp;"",1)="2"),IF(F1449&lt;Rules!$B$9,"Yes","No"),"No"))</f>
        <v/>
      </c>
      <c r="U1449">
        <f>IF(A1449="","",IF(AND(N(O1449)&gt;=Rules!$B$8,ISNUMBER(P1449)),IF(P1449&lt;=-Rules!$B$7,"Yes","No"),"No"))</f>
        <v/>
      </c>
      <c r="V1449">
        <f>IF(A1449="","",IF(AND(N(L1449)&gt;=Rules!$B$6,ISNUMBER(N1449)),IF(AND(N1449&gt;=Rules!$B$10,N1449&lt;=Rules!$B$11),"Yes","No"),"No"))</f>
        <v/>
      </c>
      <c r="W1449">
        <f>IF(A1449="","",IF(I1449&lt;&gt;"","Yes","No"))</f>
        <v/>
      </c>
      <c r="X1449">
        <f>IF(I1449="","",IF(SUMIFS($K$3:$K$2002,$A$3:$A$2002,SUBSTITUTE(SUBSTITUTE(I1449,"?","~?"),"*","~*"))&gt;N(K1449),"Yes","No"))</f>
        <v/>
      </c>
      <c r="Y1449">
        <f>IF(A1449="","",IF(N(S1449)&gt;0,"Yes","No"))</f>
        <v/>
      </c>
      <c r="Z1449">
        <f>IF(A1449="","",IF(AND(N(K1449)&lt;Rules!$B$5,N(L1449)&lt;Rules!$B$6,N(Q1449)&lt;Rules!$B$13,Y1449="No"),"Yes","No"))</f>
        <v/>
      </c>
      <c r="AA1449">
        <f>IF(A1449="","",IF(LEFT(C1449&amp;"",1)="3","Redirect",IF(OR(LEFT(C1449&amp;"",1)="4",LEFT(C1449&amp;"",1)="5"),IF(OR(N(K1449)&gt;0,N(AC1449)&gt;=Rules!$B$14),"Redirect","Prune"),IF(D1449="Non-Indexable","Keep",IF(AND(W1449="Yes",X1449="Yes",Y1449="No"),"Merge",IF(OR(U1449="Yes",V1449="Yes",AND(T1449="Yes",N(L1449)&gt;=Rules!$B$6)),"Update",IF(Z1449="Yes",IF(N(AC1449)&gt;=Rules!$B$14,"Redirect","Prune"),"Keep")))))))</f>
        <v/>
      </c>
      <c r="AB1449">
        <f>IF(A1449="","",IF(LEFT(C1449&amp;"",1)="3","Already redirects ("&amp;C1449&amp;"). Update internal links to point at the final URL.",IF(OR(LEFT(C1449&amp;"",1)="4",LEFT(C1449&amp;"",1)="5"),IF(AA1449="Redirect","Returns "&amp;C1449&amp;" but still has "&amp;N(K1449)&amp;" clicks and "&amp;N(AC1449)&amp;" referring domains. 301 it to the closest live page.","Returns "&amp;C1449&amp;" with no clicks or links. Remove internal links and let it 404 or 410."),IF(D1449="Non-Indexable","Non-indexable ("&amp;E1449&amp;"). Keep if that is intentional; otherwise fix the canonical or noindex.",IF(AA1449="Merge","Overlaps with "&amp;I1449&amp;IF(N(J1449)&gt;0," (similarity "&amp;TEXT(J1449,"0.00")&amp;")","")&amp;", which gets more clicks. Merge the useful parts into it and 301 this URL.",IF(AA1449="Update",MID(IF(U1449="Yes","; Clicks down "&amp;TEXT(-P1449,"0%")&amp;" on the previous period","")&amp;IF(V1449="Yes","; Average position "&amp;TEXT(N1449,"0.0")&amp;" on "&amp;TEXT(L1449,"#,##0")&amp;" impressions (striking distance)","")&amp;IF(AND(T1449="Yes",N(L1449)&gt;=Rules!$B$6),"; Thin ("&amp;F1449&amp;" words) but has search demand",""),3,400),IF(AA1449="Prune","Low value: "&amp;N(K1449)&amp;" clicks, "&amp;N(L1449)&amp;" impressions, "&amp;N(Q1449)&amp;" sessions, no key events. Remove or noindex it and update internal links.",IF(AA1449="Redirect","Low value but "&amp;N(AC1449)&amp;" referring domains. 301 it to the closest relevant page to keep those links.",IF(AND(Z1449="No",Y1449="Yes",N(K1449)&lt;Rules!$B$5),"Low search traffic but it converts (key events: "&amp;S1449&amp;"). Keep it and link to it.",IF(W1449="Yes","Stronger than the page it overlaps ("&amp;I1449&amp;"). Keep; merge that page into this one.","Healthy: "&amp;N(K1449)&amp;" clicks"&amp;IF(ISNUMBER(N1449),", average position "&amp;TEXT(N1449,"0.0"),"")&amp;". Keep and monitor."))))))))))</f>
        <v/>
      </c>
      <c r="AE1449">
        <f>IF(A1449="","",IF(AD1449&lt;&gt;"",AD1449,AA1449))</f>
        <v/>
      </c>
    </row>
    <row r="1450">
      <c r="A1450">
        <f>IF(Crawl!A1449="","",Crawl!A1449)</f>
        <v/>
      </c>
      <c r="B1450">
        <f>IF(A1450="","",Crawl!EC1449)</f>
        <v/>
      </c>
      <c r="C1450">
        <f>IF(A1450="","",IFERROR(INDEX(Crawl!$A1449:$DZ1449,1,Rules!$H$6),""))</f>
        <v/>
      </c>
      <c r="D1450">
        <f>IF(A1450="","",IFERROR(INDEX(Crawl!$A1449:$DZ1449,1,Rules!$H$7),"")&amp;"")</f>
        <v/>
      </c>
      <c r="E1450">
        <f>IF(A1450="","",IFERROR(INDEX(Crawl!$A1449:$DZ1449,1,Rules!$H$8),"")&amp;"")</f>
        <v/>
      </c>
      <c r="F1450">
        <f>IF(A1450="","",IFERROR(INDEX(Crawl!$A1449:$DZ1449,1,Rules!$H$9),""))</f>
        <v/>
      </c>
      <c r="G1450">
        <f>IF(A1450="","",IFERROR(INDEX(Crawl!$A1449:$DZ1449,1,Rules!$H$10),""))</f>
        <v/>
      </c>
      <c r="H1450">
        <f>IF(A1450="","",IFERROR(INDEX(Crawl!$A1449:$DZ1449,1,Rules!$H$12),""))</f>
        <v/>
      </c>
      <c r="I1450">
        <f>IF(A1450="","",IF(AND(N(H1450)&gt;0,IFERROR(INDEX(Crawl!$A1449:$DZ1449,1,Rules!$H$11),"")&amp;""&lt;&gt;""),IFERROR(INDEX(Crawl!$A1449:$DZ1449,1,Rules!$H$11),"")&amp;"",IF(AND(ISNUMBER(J1450),N(J1450)&gt;=Rules!$B$12,IFERROR(INDEX(Crawl!$A1449:$DZ1449,1,Rules!$H$13),"")&amp;""&lt;&gt;""),IFERROR(INDEX(Crawl!$A1449:$DZ1449,1,Rules!$H$13),"")&amp;"","")))</f>
        <v/>
      </c>
      <c r="J1450" s="19">
        <f>IF(A1450="","",IF(IFERROR(INDEX(Crawl!$A1449:$DZ1449,1,Rules!$H$14),"")&amp;""="","",IFERROR(INDEX(Crawl!$A1449:$DZ1449,1,Rules!$H$14),"")))</f>
        <v/>
      </c>
      <c r="K1450">
        <f>IF(A1450="","",IFERROR(SUMIFS('GSC current'!$J$2:$J$2001,'GSC current'!$I$2:$I$2001,B1450),0))</f>
        <v/>
      </c>
      <c r="L1450">
        <f>IF(A1450="","",IFERROR(SUMIFS('GSC current'!$K$2:$K$2001,'GSC current'!$I$2:$I$2001,B1450),0))</f>
        <v/>
      </c>
      <c r="M1450" s="20">
        <f>IF(A1450="","",IF(N(L1450)&gt;0,K1450/L1450,""))</f>
        <v/>
      </c>
      <c r="N1450" s="21">
        <f>IF(A1450="","",IF(N(L1450)&gt;0,SUMIFS('GSC current'!$L$2:$L$2001,'GSC current'!$I$2:$I$2001,B1450)/L1450,""))</f>
        <v/>
      </c>
      <c r="O1450">
        <f>IF(A1450="","",IFERROR(SUMIFS('GSC previous'!$J$2:$J$2001,'GSC previous'!$I$2:$I$2001,B1450),0))</f>
        <v/>
      </c>
      <c r="P1450" s="22">
        <f>IF(A1450="","",IF(N(O1450)&gt;0,(K1450-O1450)/O1450,""))</f>
        <v/>
      </c>
      <c r="Q1450">
        <f>IF(A1450="","",IFERROR(SUMIFS(GA4!$P$2:$P$2001,GA4!$O$2:$O$2001,B1450),0))</f>
        <v/>
      </c>
      <c r="R1450" s="23">
        <f>IF(A1450="","",IF(N(Q1450)&gt;0,SUMIFS(GA4!$Q$2:$Q$2001,GA4!$O$2:$O$2001,B1450)/Q1450,""))</f>
        <v/>
      </c>
      <c r="S1450">
        <f>IF(A1450="","",IFERROR(SUMIFS(GA4!$R$2:$R$2001,GA4!$O$2:$O$2001,B1450),0))</f>
        <v/>
      </c>
      <c r="T1450">
        <f>IF(A1450="","",IF(AND(ISNUMBER(F1450),LEFT(C1450&amp;"",1)="2"),IF(F1450&lt;Rules!$B$9,"Yes","No"),"No"))</f>
        <v/>
      </c>
      <c r="U1450">
        <f>IF(A1450="","",IF(AND(N(O1450)&gt;=Rules!$B$8,ISNUMBER(P1450)),IF(P1450&lt;=-Rules!$B$7,"Yes","No"),"No"))</f>
        <v/>
      </c>
      <c r="V1450">
        <f>IF(A1450="","",IF(AND(N(L1450)&gt;=Rules!$B$6,ISNUMBER(N1450)),IF(AND(N1450&gt;=Rules!$B$10,N1450&lt;=Rules!$B$11),"Yes","No"),"No"))</f>
        <v/>
      </c>
      <c r="W1450">
        <f>IF(A1450="","",IF(I1450&lt;&gt;"","Yes","No"))</f>
        <v/>
      </c>
      <c r="X1450">
        <f>IF(I1450="","",IF(SUMIFS($K$3:$K$2002,$A$3:$A$2002,SUBSTITUTE(SUBSTITUTE(I1450,"?","~?"),"*","~*"))&gt;N(K1450),"Yes","No"))</f>
        <v/>
      </c>
      <c r="Y1450">
        <f>IF(A1450="","",IF(N(S1450)&gt;0,"Yes","No"))</f>
        <v/>
      </c>
      <c r="Z1450">
        <f>IF(A1450="","",IF(AND(N(K1450)&lt;Rules!$B$5,N(L1450)&lt;Rules!$B$6,N(Q1450)&lt;Rules!$B$13,Y1450="No"),"Yes","No"))</f>
        <v/>
      </c>
      <c r="AA1450">
        <f>IF(A1450="","",IF(LEFT(C1450&amp;"",1)="3","Redirect",IF(OR(LEFT(C1450&amp;"",1)="4",LEFT(C1450&amp;"",1)="5"),IF(OR(N(K1450)&gt;0,N(AC1450)&gt;=Rules!$B$14),"Redirect","Prune"),IF(D1450="Non-Indexable","Keep",IF(AND(W1450="Yes",X1450="Yes",Y1450="No"),"Merge",IF(OR(U1450="Yes",V1450="Yes",AND(T1450="Yes",N(L1450)&gt;=Rules!$B$6)),"Update",IF(Z1450="Yes",IF(N(AC1450)&gt;=Rules!$B$14,"Redirect","Prune"),"Keep")))))))</f>
        <v/>
      </c>
      <c r="AB1450">
        <f>IF(A1450="","",IF(LEFT(C1450&amp;"",1)="3","Already redirects ("&amp;C1450&amp;"). Update internal links to point at the final URL.",IF(OR(LEFT(C1450&amp;"",1)="4",LEFT(C1450&amp;"",1)="5"),IF(AA1450="Redirect","Returns "&amp;C1450&amp;" but still has "&amp;N(K1450)&amp;" clicks and "&amp;N(AC1450)&amp;" referring domains. 301 it to the closest live page.","Returns "&amp;C1450&amp;" with no clicks or links. Remove internal links and let it 404 or 410."),IF(D1450="Non-Indexable","Non-indexable ("&amp;E1450&amp;"). Keep if that is intentional; otherwise fix the canonical or noindex.",IF(AA1450="Merge","Overlaps with "&amp;I1450&amp;IF(N(J1450)&gt;0," (similarity "&amp;TEXT(J1450,"0.00")&amp;")","")&amp;", which gets more clicks. Merge the useful parts into it and 301 this URL.",IF(AA1450="Update",MID(IF(U1450="Yes","; Clicks down "&amp;TEXT(-P1450,"0%")&amp;" on the previous period","")&amp;IF(V1450="Yes","; Average position "&amp;TEXT(N1450,"0.0")&amp;" on "&amp;TEXT(L1450,"#,##0")&amp;" impressions (striking distance)","")&amp;IF(AND(T1450="Yes",N(L1450)&gt;=Rules!$B$6),"; Thin ("&amp;F1450&amp;" words) but has search demand",""),3,400),IF(AA1450="Prune","Low value: "&amp;N(K1450)&amp;" clicks, "&amp;N(L1450)&amp;" impressions, "&amp;N(Q1450)&amp;" sessions, no key events. Remove or noindex it and update internal links.",IF(AA1450="Redirect","Low value but "&amp;N(AC1450)&amp;" referring domains. 301 it to the closest relevant page to keep those links.",IF(AND(Z1450="No",Y1450="Yes",N(K1450)&lt;Rules!$B$5),"Low search traffic but it converts (key events: "&amp;S1450&amp;"). Keep it and link to it.",IF(W1450="Yes","Stronger than the page it overlaps ("&amp;I1450&amp;"). Keep; merge that page into this one.","Healthy: "&amp;N(K1450)&amp;" clicks"&amp;IF(ISNUMBER(N1450),", average position "&amp;TEXT(N1450,"0.0"),"")&amp;". Keep and monitor."))))))))))</f>
        <v/>
      </c>
      <c r="AE1450">
        <f>IF(A1450="","",IF(AD1450&lt;&gt;"",AD1450,AA1450))</f>
        <v/>
      </c>
    </row>
    <row r="1451">
      <c r="A1451">
        <f>IF(Crawl!A1450="","",Crawl!A1450)</f>
        <v/>
      </c>
      <c r="B1451">
        <f>IF(A1451="","",Crawl!EC1450)</f>
        <v/>
      </c>
      <c r="C1451">
        <f>IF(A1451="","",IFERROR(INDEX(Crawl!$A1450:$DZ1450,1,Rules!$H$6),""))</f>
        <v/>
      </c>
      <c r="D1451">
        <f>IF(A1451="","",IFERROR(INDEX(Crawl!$A1450:$DZ1450,1,Rules!$H$7),"")&amp;"")</f>
        <v/>
      </c>
      <c r="E1451">
        <f>IF(A1451="","",IFERROR(INDEX(Crawl!$A1450:$DZ1450,1,Rules!$H$8),"")&amp;"")</f>
        <v/>
      </c>
      <c r="F1451">
        <f>IF(A1451="","",IFERROR(INDEX(Crawl!$A1450:$DZ1450,1,Rules!$H$9),""))</f>
        <v/>
      </c>
      <c r="G1451">
        <f>IF(A1451="","",IFERROR(INDEX(Crawl!$A1450:$DZ1450,1,Rules!$H$10),""))</f>
        <v/>
      </c>
      <c r="H1451">
        <f>IF(A1451="","",IFERROR(INDEX(Crawl!$A1450:$DZ1450,1,Rules!$H$12),""))</f>
        <v/>
      </c>
      <c r="I1451">
        <f>IF(A1451="","",IF(AND(N(H1451)&gt;0,IFERROR(INDEX(Crawl!$A1450:$DZ1450,1,Rules!$H$11),"")&amp;""&lt;&gt;""),IFERROR(INDEX(Crawl!$A1450:$DZ1450,1,Rules!$H$11),"")&amp;"",IF(AND(ISNUMBER(J1451),N(J1451)&gt;=Rules!$B$12,IFERROR(INDEX(Crawl!$A1450:$DZ1450,1,Rules!$H$13),"")&amp;""&lt;&gt;""),IFERROR(INDEX(Crawl!$A1450:$DZ1450,1,Rules!$H$13),"")&amp;"","")))</f>
        <v/>
      </c>
      <c r="J1451" s="19">
        <f>IF(A1451="","",IF(IFERROR(INDEX(Crawl!$A1450:$DZ1450,1,Rules!$H$14),"")&amp;""="","",IFERROR(INDEX(Crawl!$A1450:$DZ1450,1,Rules!$H$14),"")))</f>
        <v/>
      </c>
      <c r="K1451">
        <f>IF(A1451="","",IFERROR(SUMIFS('GSC current'!$J$2:$J$2001,'GSC current'!$I$2:$I$2001,B1451),0))</f>
        <v/>
      </c>
      <c r="L1451">
        <f>IF(A1451="","",IFERROR(SUMIFS('GSC current'!$K$2:$K$2001,'GSC current'!$I$2:$I$2001,B1451),0))</f>
        <v/>
      </c>
      <c r="M1451" s="20">
        <f>IF(A1451="","",IF(N(L1451)&gt;0,K1451/L1451,""))</f>
        <v/>
      </c>
      <c r="N1451" s="21">
        <f>IF(A1451="","",IF(N(L1451)&gt;0,SUMIFS('GSC current'!$L$2:$L$2001,'GSC current'!$I$2:$I$2001,B1451)/L1451,""))</f>
        <v/>
      </c>
      <c r="O1451">
        <f>IF(A1451="","",IFERROR(SUMIFS('GSC previous'!$J$2:$J$2001,'GSC previous'!$I$2:$I$2001,B1451),0))</f>
        <v/>
      </c>
      <c r="P1451" s="22">
        <f>IF(A1451="","",IF(N(O1451)&gt;0,(K1451-O1451)/O1451,""))</f>
        <v/>
      </c>
      <c r="Q1451">
        <f>IF(A1451="","",IFERROR(SUMIFS(GA4!$P$2:$P$2001,GA4!$O$2:$O$2001,B1451),0))</f>
        <v/>
      </c>
      <c r="R1451" s="23">
        <f>IF(A1451="","",IF(N(Q1451)&gt;0,SUMIFS(GA4!$Q$2:$Q$2001,GA4!$O$2:$O$2001,B1451)/Q1451,""))</f>
        <v/>
      </c>
      <c r="S1451">
        <f>IF(A1451="","",IFERROR(SUMIFS(GA4!$R$2:$R$2001,GA4!$O$2:$O$2001,B1451),0))</f>
        <v/>
      </c>
      <c r="T1451">
        <f>IF(A1451="","",IF(AND(ISNUMBER(F1451),LEFT(C1451&amp;"",1)="2"),IF(F1451&lt;Rules!$B$9,"Yes","No"),"No"))</f>
        <v/>
      </c>
      <c r="U1451">
        <f>IF(A1451="","",IF(AND(N(O1451)&gt;=Rules!$B$8,ISNUMBER(P1451)),IF(P1451&lt;=-Rules!$B$7,"Yes","No"),"No"))</f>
        <v/>
      </c>
      <c r="V1451">
        <f>IF(A1451="","",IF(AND(N(L1451)&gt;=Rules!$B$6,ISNUMBER(N1451)),IF(AND(N1451&gt;=Rules!$B$10,N1451&lt;=Rules!$B$11),"Yes","No"),"No"))</f>
        <v/>
      </c>
      <c r="W1451">
        <f>IF(A1451="","",IF(I1451&lt;&gt;"","Yes","No"))</f>
        <v/>
      </c>
      <c r="X1451">
        <f>IF(I1451="","",IF(SUMIFS($K$3:$K$2002,$A$3:$A$2002,SUBSTITUTE(SUBSTITUTE(I1451,"?","~?"),"*","~*"))&gt;N(K1451),"Yes","No"))</f>
        <v/>
      </c>
      <c r="Y1451">
        <f>IF(A1451="","",IF(N(S1451)&gt;0,"Yes","No"))</f>
        <v/>
      </c>
      <c r="Z1451">
        <f>IF(A1451="","",IF(AND(N(K1451)&lt;Rules!$B$5,N(L1451)&lt;Rules!$B$6,N(Q1451)&lt;Rules!$B$13,Y1451="No"),"Yes","No"))</f>
        <v/>
      </c>
      <c r="AA1451">
        <f>IF(A1451="","",IF(LEFT(C1451&amp;"",1)="3","Redirect",IF(OR(LEFT(C1451&amp;"",1)="4",LEFT(C1451&amp;"",1)="5"),IF(OR(N(K1451)&gt;0,N(AC1451)&gt;=Rules!$B$14),"Redirect","Prune"),IF(D1451="Non-Indexable","Keep",IF(AND(W1451="Yes",X1451="Yes",Y1451="No"),"Merge",IF(OR(U1451="Yes",V1451="Yes",AND(T1451="Yes",N(L1451)&gt;=Rules!$B$6)),"Update",IF(Z1451="Yes",IF(N(AC1451)&gt;=Rules!$B$14,"Redirect","Prune"),"Keep")))))))</f>
        <v/>
      </c>
      <c r="AB1451">
        <f>IF(A1451="","",IF(LEFT(C1451&amp;"",1)="3","Already redirects ("&amp;C1451&amp;"). Update internal links to point at the final URL.",IF(OR(LEFT(C1451&amp;"",1)="4",LEFT(C1451&amp;"",1)="5"),IF(AA1451="Redirect","Returns "&amp;C1451&amp;" but still has "&amp;N(K1451)&amp;" clicks and "&amp;N(AC1451)&amp;" referring domains. 301 it to the closest live page.","Returns "&amp;C1451&amp;" with no clicks or links. Remove internal links and let it 404 or 410."),IF(D1451="Non-Indexable","Non-indexable ("&amp;E1451&amp;"). Keep if that is intentional; otherwise fix the canonical or noindex.",IF(AA1451="Merge","Overlaps with "&amp;I1451&amp;IF(N(J1451)&gt;0," (similarity "&amp;TEXT(J1451,"0.00")&amp;")","")&amp;", which gets more clicks. Merge the useful parts into it and 301 this URL.",IF(AA1451="Update",MID(IF(U1451="Yes","; Clicks down "&amp;TEXT(-P1451,"0%")&amp;" on the previous period","")&amp;IF(V1451="Yes","; Average position "&amp;TEXT(N1451,"0.0")&amp;" on "&amp;TEXT(L1451,"#,##0")&amp;" impressions (striking distance)","")&amp;IF(AND(T1451="Yes",N(L1451)&gt;=Rules!$B$6),"; Thin ("&amp;F1451&amp;" words) but has search demand",""),3,400),IF(AA1451="Prune","Low value: "&amp;N(K1451)&amp;" clicks, "&amp;N(L1451)&amp;" impressions, "&amp;N(Q1451)&amp;" sessions, no key events. Remove or noindex it and update internal links.",IF(AA1451="Redirect","Low value but "&amp;N(AC1451)&amp;" referring domains. 301 it to the closest relevant page to keep those links.",IF(AND(Z1451="No",Y1451="Yes",N(K1451)&lt;Rules!$B$5),"Low search traffic but it converts (key events: "&amp;S1451&amp;"). Keep it and link to it.",IF(W1451="Yes","Stronger than the page it overlaps ("&amp;I1451&amp;"). Keep; merge that page into this one.","Healthy: "&amp;N(K1451)&amp;" clicks"&amp;IF(ISNUMBER(N1451),", average position "&amp;TEXT(N1451,"0.0"),"")&amp;". Keep and monitor."))))))))))</f>
        <v/>
      </c>
      <c r="AE1451">
        <f>IF(A1451="","",IF(AD1451&lt;&gt;"",AD1451,AA1451))</f>
        <v/>
      </c>
    </row>
    <row r="1452">
      <c r="A1452">
        <f>IF(Crawl!A1451="","",Crawl!A1451)</f>
        <v/>
      </c>
      <c r="B1452">
        <f>IF(A1452="","",Crawl!EC1451)</f>
        <v/>
      </c>
      <c r="C1452">
        <f>IF(A1452="","",IFERROR(INDEX(Crawl!$A1451:$DZ1451,1,Rules!$H$6),""))</f>
        <v/>
      </c>
      <c r="D1452">
        <f>IF(A1452="","",IFERROR(INDEX(Crawl!$A1451:$DZ1451,1,Rules!$H$7),"")&amp;"")</f>
        <v/>
      </c>
      <c r="E1452">
        <f>IF(A1452="","",IFERROR(INDEX(Crawl!$A1451:$DZ1451,1,Rules!$H$8),"")&amp;"")</f>
        <v/>
      </c>
      <c r="F1452">
        <f>IF(A1452="","",IFERROR(INDEX(Crawl!$A1451:$DZ1451,1,Rules!$H$9),""))</f>
        <v/>
      </c>
      <c r="G1452">
        <f>IF(A1452="","",IFERROR(INDEX(Crawl!$A1451:$DZ1451,1,Rules!$H$10),""))</f>
        <v/>
      </c>
      <c r="H1452">
        <f>IF(A1452="","",IFERROR(INDEX(Crawl!$A1451:$DZ1451,1,Rules!$H$12),""))</f>
        <v/>
      </c>
      <c r="I1452">
        <f>IF(A1452="","",IF(AND(N(H1452)&gt;0,IFERROR(INDEX(Crawl!$A1451:$DZ1451,1,Rules!$H$11),"")&amp;""&lt;&gt;""),IFERROR(INDEX(Crawl!$A1451:$DZ1451,1,Rules!$H$11),"")&amp;"",IF(AND(ISNUMBER(J1452),N(J1452)&gt;=Rules!$B$12,IFERROR(INDEX(Crawl!$A1451:$DZ1451,1,Rules!$H$13),"")&amp;""&lt;&gt;""),IFERROR(INDEX(Crawl!$A1451:$DZ1451,1,Rules!$H$13),"")&amp;"","")))</f>
        <v/>
      </c>
      <c r="J1452" s="19">
        <f>IF(A1452="","",IF(IFERROR(INDEX(Crawl!$A1451:$DZ1451,1,Rules!$H$14),"")&amp;""="","",IFERROR(INDEX(Crawl!$A1451:$DZ1451,1,Rules!$H$14),"")))</f>
        <v/>
      </c>
      <c r="K1452">
        <f>IF(A1452="","",IFERROR(SUMIFS('GSC current'!$J$2:$J$2001,'GSC current'!$I$2:$I$2001,B1452),0))</f>
        <v/>
      </c>
      <c r="L1452">
        <f>IF(A1452="","",IFERROR(SUMIFS('GSC current'!$K$2:$K$2001,'GSC current'!$I$2:$I$2001,B1452),0))</f>
        <v/>
      </c>
      <c r="M1452" s="20">
        <f>IF(A1452="","",IF(N(L1452)&gt;0,K1452/L1452,""))</f>
        <v/>
      </c>
      <c r="N1452" s="21">
        <f>IF(A1452="","",IF(N(L1452)&gt;0,SUMIFS('GSC current'!$L$2:$L$2001,'GSC current'!$I$2:$I$2001,B1452)/L1452,""))</f>
        <v/>
      </c>
      <c r="O1452">
        <f>IF(A1452="","",IFERROR(SUMIFS('GSC previous'!$J$2:$J$2001,'GSC previous'!$I$2:$I$2001,B1452),0))</f>
        <v/>
      </c>
      <c r="P1452" s="22">
        <f>IF(A1452="","",IF(N(O1452)&gt;0,(K1452-O1452)/O1452,""))</f>
        <v/>
      </c>
      <c r="Q1452">
        <f>IF(A1452="","",IFERROR(SUMIFS(GA4!$P$2:$P$2001,GA4!$O$2:$O$2001,B1452),0))</f>
        <v/>
      </c>
      <c r="R1452" s="23">
        <f>IF(A1452="","",IF(N(Q1452)&gt;0,SUMIFS(GA4!$Q$2:$Q$2001,GA4!$O$2:$O$2001,B1452)/Q1452,""))</f>
        <v/>
      </c>
      <c r="S1452">
        <f>IF(A1452="","",IFERROR(SUMIFS(GA4!$R$2:$R$2001,GA4!$O$2:$O$2001,B1452),0))</f>
        <v/>
      </c>
      <c r="T1452">
        <f>IF(A1452="","",IF(AND(ISNUMBER(F1452),LEFT(C1452&amp;"",1)="2"),IF(F1452&lt;Rules!$B$9,"Yes","No"),"No"))</f>
        <v/>
      </c>
      <c r="U1452">
        <f>IF(A1452="","",IF(AND(N(O1452)&gt;=Rules!$B$8,ISNUMBER(P1452)),IF(P1452&lt;=-Rules!$B$7,"Yes","No"),"No"))</f>
        <v/>
      </c>
      <c r="V1452">
        <f>IF(A1452="","",IF(AND(N(L1452)&gt;=Rules!$B$6,ISNUMBER(N1452)),IF(AND(N1452&gt;=Rules!$B$10,N1452&lt;=Rules!$B$11),"Yes","No"),"No"))</f>
        <v/>
      </c>
      <c r="W1452">
        <f>IF(A1452="","",IF(I1452&lt;&gt;"","Yes","No"))</f>
        <v/>
      </c>
      <c r="X1452">
        <f>IF(I1452="","",IF(SUMIFS($K$3:$K$2002,$A$3:$A$2002,SUBSTITUTE(SUBSTITUTE(I1452,"?","~?"),"*","~*"))&gt;N(K1452),"Yes","No"))</f>
        <v/>
      </c>
      <c r="Y1452">
        <f>IF(A1452="","",IF(N(S1452)&gt;0,"Yes","No"))</f>
        <v/>
      </c>
      <c r="Z1452">
        <f>IF(A1452="","",IF(AND(N(K1452)&lt;Rules!$B$5,N(L1452)&lt;Rules!$B$6,N(Q1452)&lt;Rules!$B$13,Y1452="No"),"Yes","No"))</f>
        <v/>
      </c>
      <c r="AA1452">
        <f>IF(A1452="","",IF(LEFT(C1452&amp;"",1)="3","Redirect",IF(OR(LEFT(C1452&amp;"",1)="4",LEFT(C1452&amp;"",1)="5"),IF(OR(N(K1452)&gt;0,N(AC1452)&gt;=Rules!$B$14),"Redirect","Prune"),IF(D1452="Non-Indexable","Keep",IF(AND(W1452="Yes",X1452="Yes",Y1452="No"),"Merge",IF(OR(U1452="Yes",V1452="Yes",AND(T1452="Yes",N(L1452)&gt;=Rules!$B$6)),"Update",IF(Z1452="Yes",IF(N(AC1452)&gt;=Rules!$B$14,"Redirect","Prune"),"Keep")))))))</f>
        <v/>
      </c>
      <c r="AB1452">
        <f>IF(A1452="","",IF(LEFT(C1452&amp;"",1)="3","Already redirects ("&amp;C1452&amp;"). Update internal links to point at the final URL.",IF(OR(LEFT(C1452&amp;"",1)="4",LEFT(C1452&amp;"",1)="5"),IF(AA1452="Redirect","Returns "&amp;C1452&amp;" but still has "&amp;N(K1452)&amp;" clicks and "&amp;N(AC1452)&amp;" referring domains. 301 it to the closest live page.","Returns "&amp;C1452&amp;" with no clicks or links. Remove internal links and let it 404 or 410."),IF(D1452="Non-Indexable","Non-indexable ("&amp;E1452&amp;"). Keep if that is intentional; otherwise fix the canonical or noindex.",IF(AA1452="Merge","Overlaps with "&amp;I1452&amp;IF(N(J1452)&gt;0," (similarity "&amp;TEXT(J1452,"0.00")&amp;")","")&amp;", which gets more clicks. Merge the useful parts into it and 301 this URL.",IF(AA1452="Update",MID(IF(U1452="Yes","; Clicks down "&amp;TEXT(-P1452,"0%")&amp;" on the previous period","")&amp;IF(V1452="Yes","; Average position "&amp;TEXT(N1452,"0.0")&amp;" on "&amp;TEXT(L1452,"#,##0")&amp;" impressions (striking distance)","")&amp;IF(AND(T1452="Yes",N(L1452)&gt;=Rules!$B$6),"; Thin ("&amp;F1452&amp;" words) but has search demand",""),3,400),IF(AA1452="Prune","Low value: "&amp;N(K1452)&amp;" clicks, "&amp;N(L1452)&amp;" impressions, "&amp;N(Q1452)&amp;" sessions, no key events. Remove or noindex it and update internal links.",IF(AA1452="Redirect","Low value but "&amp;N(AC1452)&amp;" referring domains. 301 it to the closest relevant page to keep those links.",IF(AND(Z1452="No",Y1452="Yes",N(K1452)&lt;Rules!$B$5),"Low search traffic but it converts (key events: "&amp;S1452&amp;"). Keep it and link to it.",IF(W1452="Yes","Stronger than the page it overlaps ("&amp;I1452&amp;"). Keep; merge that page into this one.","Healthy: "&amp;N(K1452)&amp;" clicks"&amp;IF(ISNUMBER(N1452),", average position "&amp;TEXT(N1452,"0.0"),"")&amp;". Keep and monitor."))))))))))</f>
        <v/>
      </c>
      <c r="AE1452">
        <f>IF(A1452="","",IF(AD1452&lt;&gt;"",AD1452,AA1452))</f>
        <v/>
      </c>
    </row>
    <row r="1453">
      <c r="A1453">
        <f>IF(Crawl!A1452="","",Crawl!A1452)</f>
        <v/>
      </c>
      <c r="B1453">
        <f>IF(A1453="","",Crawl!EC1452)</f>
        <v/>
      </c>
      <c r="C1453">
        <f>IF(A1453="","",IFERROR(INDEX(Crawl!$A1452:$DZ1452,1,Rules!$H$6),""))</f>
        <v/>
      </c>
      <c r="D1453">
        <f>IF(A1453="","",IFERROR(INDEX(Crawl!$A1452:$DZ1452,1,Rules!$H$7),"")&amp;"")</f>
        <v/>
      </c>
      <c r="E1453">
        <f>IF(A1453="","",IFERROR(INDEX(Crawl!$A1452:$DZ1452,1,Rules!$H$8),"")&amp;"")</f>
        <v/>
      </c>
      <c r="F1453">
        <f>IF(A1453="","",IFERROR(INDEX(Crawl!$A1452:$DZ1452,1,Rules!$H$9),""))</f>
        <v/>
      </c>
      <c r="G1453">
        <f>IF(A1453="","",IFERROR(INDEX(Crawl!$A1452:$DZ1452,1,Rules!$H$10),""))</f>
        <v/>
      </c>
      <c r="H1453">
        <f>IF(A1453="","",IFERROR(INDEX(Crawl!$A1452:$DZ1452,1,Rules!$H$12),""))</f>
        <v/>
      </c>
      <c r="I1453">
        <f>IF(A1453="","",IF(AND(N(H1453)&gt;0,IFERROR(INDEX(Crawl!$A1452:$DZ1452,1,Rules!$H$11),"")&amp;""&lt;&gt;""),IFERROR(INDEX(Crawl!$A1452:$DZ1452,1,Rules!$H$11),"")&amp;"",IF(AND(ISNUMBER(J1453),N(J1453)&gt;=Rules!$B$12,IFERROR(INDEX(Crawl!$A1452:$DZ1452,1,Rules!$H$13),"")&amp;""&lt;&gt;""),IFERROR(INDEX(Crawl!$A1452:$DZ1452,1,Rules!$H$13),"")&amp;"","")))</f>
        <v/>
      </c>
      <c r="J1453" s="19">
        <f>IF(A1453="","",IF(IFERROR(INDEX(Crawl!$A1452:$DZ1452,1,Rules!$H$14),"")&amp;""="","",IFERROR(INDEX(Crawl!$A1452:$DZ1452,1,Rules!$H$14),"")))</f>
        <v/>
      </c>
      <c r="K1453">
        <f>IF(A1453="","",IFERROR(SUMIFS('GSC current'!$J$2:$J$2001,'GSC current'!$I$2:$I$2001,B1453),0))</f>
        <v/>
      </c>
      <c r="L1453">
        <f>IF(A1453="","",IFERROR(SUMIFS('GSC current'!$K$2:$K$2001,'GSC current'!$I$2:$I$2001,B1453),0))</f>
        <v/>
      </c>
      <c r="M1453" s="20">
        <f>IF(A1453="","",IF(N(L1453)&gt;0,K1453/L1453,""))</f>
        <v/>
      </c>
      <c r="N1453" s="21">
        <f>IF(A1453="","",IF(N(L1453)&gt;0,SUMIFS('GSC current'!$L$2:$L$2001,'GSC current'!$I$2:$I$2001,B1453)/L1453,""))</f>
        <v/>
      </c>
      <c r="O1453">
        <f>IF(A1453="","",IFERROR(SUMIFS('GSC previous'!$J$2:$J$2001,'GSC previous'!$I$2:$I$2001,B1453),0))</f>
        <v/>
      </c>
      <c r="P1453" s="22">
        <f>IF(A1453="","",IF(N(O1453)&gt;0,(K1453-O1453)/O1453,""))</f>
        <v/>
      </c>
      <c r="Q1453">
        <f>IF(A1453="","",IFERROR(SUMIFS(GA4!$P$2:$P$2001,GA4!$O$2:$O$2001,B1453),0))</f>
        <v/>
      </c>
      <c r="R1453" s="23">
        <f>IF(A1453="","",IF(N(Q1453)&gt;0,SUMIFS(GA4!$Q$2:$Q$2001,GA4!$O$2:$O$2001,B1453)/Q1453,""))</f>
        <v/>
      </c>
      <c r="S1453">
        <f>IF(A1453="","",IFERROR(SUMIFS(GA4!$R$2:$R$2001,GA4!$O$2:$O$2001,B1453),0))</f>
        <v/>
      </c>
      <c r="T1453">
        <f>IF(A1453="","",IF(AND(ISNUMBER(F1453),LEFT(C1453&amp;"",1)="2"),IF(F1453&lt;Rules!$B$9,"Yes","No"),"No"))</f>
        <v/>
      </c>
      <c r="U1453">
        <f>IF(A1453="","",IF(AND(N(O1453)&gt;=Rules!$B$8,ISNUMBER(P1453)),IF(P1453&lt;=-Rules!$B$7,"Yes","No"),"No"))</f>
        <v/>
      </c>
      <c r="V1453">
        <f>IF(A1453="","",IF(AND(N(L1453)&gt;=Rules!$B$6,ISNUMBER(N1453)),IF(AND(N1453&gt;=Rules!$B$10,N1453&lt;=Rules!$B$11),"Yes","No"),"No"))</f>
        <v/>
      </c>
      <c r="W1453">
        <f>IF(A1453="","",IF(I1453&lt;&gt;"","Yes","No"))</f>
        <v/>
      </c>
      <c r="X1453">
        <f>IF(I1453="","",IF(SUMIFS($K$3:$K$2002,$A$3:$A$2002,SUBSTITUTE(SUBSTITUTE(I1453,"?","~?"),"*","~*"))&gt;N(K1453),"Yes","No"))</f>
        <v/>
      </c>
      <c r="Y1453">
        <f>IF(A1453="","",IF(N(S1453)&gt;0,"Yes","No"))</f>
        <v/>
      </c>
      <c r="Z1453">
        <f>IF(A1453="","",IF(AND(N(K1453)&lt;Rules!$B$5,N(L1453)&lt;Rules!$B$6,N(Q1453)&lt;Rules!$B$13,Y1453="No"),"Yes","No"))</f>
        <v/>
      </c>
      <c r="AA1453">
        <f>IF(A1453="","",IF(LEFT(C1453&amp;"",1)="3","Redirect",IF(OR(LEFT(C1453&amp;"",1)="4",LEFT(C1453&amp;"",1)="5"),IF(OR(N(K1453)&gt;0,N(AC1453)&gt;=Rules!$B$14),"Redirect","Prune"),IF(D1453="Non-Indexable","Keep",IF(AND(W1453="Yes",X1453="Yes",Y1453="No"),"Merge",IF(OR(U1453="Yes",V1453="Yes",AND(T1453="Yes",N(L1453)&gt;=Rules!$B$6)),"Update",IF(Z1453="Yes",IF(N(AC1453)&gt;=Rules!$B$14,"Redirect","Prune"),"Keep")))))))</f>
        <v/>
      </c>
      <c r="AB1453">
        <f>IF(A1453="","",IF(LEFT(C1453&amp;"",1)="3","Already redirects ("&amp;C1453&amp;"). Update internal links to point at the final URL.",IF(OR(LEFT(C1453&amp;"",1)="4",LEFT(C1453&amp;"",1)="5"),IF(AA1453="Redirect","Returns "&amp;C1453&amp;" but still has "&amp;N(K1453)&amp;" clicks and "&amp;N(AC1453)&amp;" referring domains. 301 it to the closest live page.","Returns "&amp;C1453&amp;" with no clicks or links. Remove internal links and let it 404 or 410."),IF(D1453="Non-Indexable","Non-indexable ("&amp;E1453&amp;"). Keep if that is intentional; otherwise fix the canonical or noindex.",IF(AA1453="Merge","Overlaps with "&amp;I1453&amp;IF(N(J1453)&gt;0," (similarity "&amp;TEXT(J1453,"0.00")&amp;")","")&amp;", which gets more clicks. Merge the useful parts into it and 301 this URL.",IF(AA1453="Update",MID(IF(U1453="Yes","; Clicks down "&amp;TEXT(-P1453,"0%")&amp;" on the previous period","")&amp;IF(V1453="Yes","; Average position "&amp;TEXT(N1453,"0.0")&amp;" on "&amp;TEXT(L1453,"#,##0")&amp;" impressions (striking distance)","")&amp;IF(AND(T1453="Yes",N(L1453)&gt;=Rules!$B$6),"; Thin ("&amp;F1453&amp;" words) but has search demand",""),3,400),IF(AA1453="Prune","Low value: "&amp;N(K1453)&amp;" clicks, "&amp;N(L1453)&amp;" impressions, "&amp;N(Q1453)&amp;" sessions, no key events. Remove or noindex it and update internal links.",IF(AA1453="Redirect","Low value but "&amp;N(AC1453)&amp;" referring domains. 301 it to the closest relevant page to keep those links.",IF(AND(Z1453="No",Y1453="Yes",N(K1453)&lt;Rules!$B$5),"Low search traffic but it converts (key events: "&amp;S1453&amp;"). Keep it and link to it.",IF(W1453="Yes","Stronger than the page it overlaps ("&amp;I1453&amp;"). Keep; merge that page into this one.","Healthy: "&amp;N(K1453)&amp;" clicks"&amp;IF(ISNUMBER(N1453),", average position "&amp;TEXT(N1453,"0.0"),"")&amp;". Keep and monitor."))))))))))</f>
        <v/>
      </c>
      <c r="AE1453">
        <f>IF(A1453="","",IF(AD1453&lt;&gt;"",AD1453,AA1453))</f>
        <v/>
      </c>
    </row>
    <row r="1454">
      <c r="A1454">
        <f>IF(Crawl!A1453="","",Crawl!A1453)</f>
        <v/>
      </c>
      <c r="B1454">
        <f>IF(A1454="","",Crawl!EC1453)</f>
        <v/>
      </c>
      <c r="C1454">
        <f>IF(A1454="","",IFERROR(INDEX(Crawl!$A1453:$DZ1453,1,Rules!$H$6),""))</f>
        <v/>
      </c>
      <c r="D1454">
        <f>IF(A1454="","",IFERROR(INDEX(Crawl!$A1453:$DZ1453,1,Rules!$H$7),"")&amp;"")</f>
        <v/>
      </c>
      <c r="E1454">
        <f>IF(A1454="","",IFERROR(INDEX(Crawl!$A1453:$DZ1453,1,Rules!$H$8),"")&amp;"")</f>
        <v/>
      </c>
      <c r="F1454">
        <f>IF(A1454="","",IFERROR(INDEX(Crawl!$A1453:$DZ1453,1,Rules!$H$9),""))</f>
        <v/>
      </c>
      <c r="G1454">
        <f>IF(A1454="","",IFERROR(INDEX(Crawl!$A1453:$DZ1453,1,Rules!$H$10),""))</f>
        <v/>
      </c>
      <c r="H1454">
        <f>IF(A1454="","",IFERROR(INDEX(Crawl!$A1453:$DZ1453,1,Rules!$H$12),""))</f>
        <v/>
      </c>
      <c r="I1454">
        <f>IF(A1454="","",IF(AND(N(H1454)&gt;0,IFERROR(INDEX(Crawl!$A1453:$DZ1453,1,Rules!$H$11),"")&amp;""&lt;&gt;""),IFERROR(INDEX(Crawl!$A1453:$DZ1453,1,Rules!$H$11),"")&amp;"",IF(AND(ISNUMBER(J1454),N(J1454)&gt;=Rules!$B$12,IFERROR(INDEX(Crawl!$A1453:$DZ1453,1,Rules!$H$13),"")&amp;""&lt;&gt;""),IFERROR(INDEX(Crawl!$A1453:$DZ1453,1,Rules!$H$13),"")&amp;"","")))</f>
        <v/>
      </c>
      <c r="J1454" s="19">
        <f>IF(A1454="","",IF(IFERROR(INDEX(Crawl!$A1453:$DZ1453,1,Rules!$H$14),"")&amp;""="","",IFERROR(INDEX(Crawl!$A1453:$DZ1453,1,Rules!$H$14),"")))</f>
        <v/>
      </c>
      <c r="K1454">
        <f>IF(A1454="","",IFERROR(SUMIFS('GSC current'!$J$2:$J$2001,'GSC current'!$I$2:$I$2001,B1454),0))</f>
        <v/>
      </c>
      <c r="L1454">
        <f>IF(A1454="","",IFERROR(SUMIFS('GSC current'!$K$2:$K$2001,'GSC current'!$I$2:$I$2001,B1454),0))</f>
        <v/>
      </c>
      <c r="M1454" s="20">
        <f>IF(A1454="","",IF(N(L1454)&gt;0,K1454/L1454,""))</f>
        <v/>
      </c>
      <c r="N1454" s="21">
        <f>IF(A1454="","",IF(N(L1454)&gt;0,SUMIFS('GSC current'!$L$2:$L$2001,'GSC current'!$I$2:$I$2001,B1454)/L1454,""))</f>
        <v/>
      </c>
      <c r="O1454">
        <f>IF(A1454="","",IFERROR(SUMIFS('GSC previous'!$J$2:$J$2001,'GSC previous'!$I$2:$I$2001,B1454),0))</f>
        <v/>
      </c>
      <c r="P1454" s="22">
        <f>IF(A1454="","",IF(N(O1454)&gt;0,(K1454-O1454)/O1454,""))</f>
        <v/>
      </c>
      <c r="Q1454">
        <f>IF(A1454="","",IFERROR(SUMIFS(GA4!$P$2:$P$2001,GA4!$O$2:$O$2001,B1454),0))</f>
        <v/>
      </c>
      <c r="R1454" s="23">
        <f>IF(A1454="","",IF(N(Q1454)&gt;0,SUMIFS(GA4!$Q$2:$Q$2001,GA4!$O$2:$O$2001,B1454)/Q1454,""))</f>
        <v/>
      </c>
      <c r="S1454">
        <f>IF(A1454="","",IFERROR(SUMIFS(GA4!$R$2:$R$2001,GA4!$O$2:$O$2001,B1454),0))</f>
        <v/>
      </c>
      <c r="T1454">
        <f>IF(A1454="","",IF(AND(ISNUMBER(F1454),LEFT(C1454&amp;"",1)="2"),IF(F1454&lt;Rules!$B$9,"Yes","No"),"No"))</f>
        <v/>
      </c>
      <c r="U1454">
        <f>IF(A1454="","",IF(AND(N(O1454)&gt;=Rules!$B$8,ISNUMBER(P1454)),IF(P1454&lt;=-Rules!$B$7,"Yes","No"),"No"))</f>
        <v/>
      </c>
      <c r="V1454">
        <f>IF(A1454="","",IF(AND(N(L1454)&gt;=Rules!$B$6,ISNUMBER(N1454)),IF(AND(N1454&gt;=Rules!$B$10,N1454&lt;=Rules!$B$11),"Yes","No"),"No"))</f>
        <v/>
      </c>
      <c r="W1454">
        <f>IF(A1454="","",IF(I1454&lt;&gt;"","Yes","No"))</f>
        <v/>
      </c>
      <c r="X1454">
        <f>IF(I1454="","",IF(SUMIFS($K$3:$K$2002,$A$3:$A$2002,SUBSTITUTE(SUBSTITUTE(I1454,"?","~?"),"*","~*"))&gt;N(K1454),"Yes","No"))</f>
        <v/>
      </c>
      <c r="Y1454">
        <f>IF(A1454="","",IF(N(S1454)&gt;0,"Yes","No"))</f>
        <v/>
      </c>
      <c r="Z1454">
        <f>IF(A1454="","",IF(AND(N(K1454)&lt;Rules!$B$5,N(L1454)&lt;Rules!$B$6,N(Q1454)&lt;Rules!$B$13,Y1454="No"),"Yes","No"))</f>
        <v/>
      </c>
      <c r="AA1454">
        <f>IF(A1454="","",IF(LEFT(C1454&amp;"",1)="3","Redirect",IF(OR(LEFT(C1454&amp;"",1)="4",LEFT(C1454&amp;"",1)="5"),IF(OR(N(K1454)&gt;0,N(AC1454)&gt;=Rules!$B$14),"Redirect","Prune"),IF(D1454="Non-Indexable","Keep",IF(AND(W1454="Yes",X1454="Yes",Y1454="No"),"Merge",IF(OR(U1454="Yes",V1454="Yes",AND(T1454="Yes",N(L1454)&gt;=Rules!$B$6)),"Update",IF(Z1454="Yes",IF(N(AC1454)&gt;=Rules!$B$14,"Redirect","Prune"),"Keep")))))))</f>
        <v/>
      </c>
      <c r="AB1454">
        <f>IF(A1454="","",IF(LEFT(C1454&amp;"",1)="3","Already redirects ("&amp;C1454&amp;"). Update internal links to point at the final URL.",IF(OR(LEFT(C1454&amp;"",1)="4",LEFT(C1454&amp;"",1)="5"),IF(AA1454="Redirect","Returns "&amp;C1454&amp;" but still has "&amp;N(K1454)&amp;" clicks and "&amp;N(AC1454)&amp;" referring domains. 301 it to the closest live page.","Returns "&amp;C1454&amp;" with no clicks or links. Remove internal links and let it 404 or 410."),IF(D1454="Non-Indexable","Non-indexable ("&amp;E1454&amp;"). Keep if that is intentional; otherwise fix the canonical or noindex.",IF(AA1454="Merge","Overlaps with "&amp;I1454&amp;IF(N(J1454)&gt;0," (similarity "&amp;TEXT(J1454,"0.00")&amp;")","")&amp;", which gets more clicks. Merge the useful parts into it and 301 this URL.",IF(AA1454="Update",MID(IF(U1454="Yes","; Clicks down "&amp;TEXT(-P1454,"0%")&amp;" on the previous period","")&amp;IF(V1454="Yes","; Average position "&amp;TEXT(N1454,"0.0")&amp;" on "&amp;TEXT(L1454,"#,##0")&amp;" impressions (striking distance)","")&amp;IF(AND(T1454="Yes",N(L1454)&gt;=Rules!$B$6),"; Thin ("&amp;F1454&amp;" words) but has search demand",""),3,400),IF(AA1454="Prune","Low value: "&amp;N(K1454)&amp;" clicks, "&amp;N(L1454)&amp;" impressions, "&amp;N(Q1454)&amp;" sessions, no key events. Remove or noindex it and update internal links.",IF(AA1454="Redirect","Low value but "&amp;N(AC1454)&amp;" referring domains. 301 it to the closest relevant page to keep those links.",IF(AND(Z1454="No",Y1454="Yes",N(K1454)&lt;Rules!$B$5),"Low search traffic but it converts (key events: "&amp;S1454&amp;"). Keep it and link to it.",IF(W1454="Yes","Stronger than the page it overlaps ("&amp;I1454&amp;"). Keep; merge that page into this one.","Healthy: "&amp;N(K1454)&amp;" clicks"&amp;IF(ISNUMBER(N1454),", average position "&amp;TEXT(N1454,"0.0"),"")&amp;". Keep and monitor."))))))))))</f>
        <v/>
      </c>
      <c r="AE1454">
        <f>IF(A1454="","",IF(AD1454&lt;&gt;"",AD1454,AA1454))</f>
        <v/>
      </c>
    </row>
    <row r="1455">
      <c r="A1455">
        <f>IF(Crawl!A1454="","",Crawl!A1454)</f>
        <v/>
      </c>
      <c r="B1455">
        <f>IF(A1455="","",Crawl!EC1454)</f>
        <v/>
      </c>
      <c r="C1455">
        <f>IF(A1455="","",IFERROR(INDEX(Crawl!$A1454:$DZ1454,1,Rules!$H$6),""))</f>
        <v/>
      </c>
      <c r="D1455">
        <f>IF(A1455="","",IFERROR(INDEX(Crawl!$A1454:$DZ1454,1,Rules!$H$7),"")&amp;"")</f>
        <v/>
      </c>
      <c r="E1455">
        <f>IF(A1455="","",IFERROR(INDEX(Crawl!$A1454:$DZ1454,1,Rules!$H$8),"")&amp;"")</f>
        <v/>
      </c>
      <c r="F1455">
        <f>IF(A1455="","",IFERROR(INDEX(Crawl!$A1454:$DZ1454,1,Rules!$H$9),""))</f>
        <v/>
      </c>
      <c r="G1455">
        <f>IF(A1455="","",IFERROR(INDEX(Crawl!$A1454:$DZ1454,1,Rules!$H$10),""))</f>
        <v/>
      </c>
      <c r="H1455">
        <f>IF(A1455="","",IFERROR(INDEX(Crawl!$A1454:$DZ1454,1,Rules!$H$12),""))</f>
        <v/>
      </c>
      <c r="I1455">
        <f>IF(A1455="","",IF(AND(N(H1455)&gt;0,IFERROR(INDEX(Crawl!$A1454:$DZ1454,1,Rules!$H$11),"")&amp;""&lt;&gt;""),IFERROR(INDEX(Crawl!$A1454:$DZ1454,1,Rules!$H$11),"")&amp;"",IF(AND(ISNUMBER(J1455),N(J1455)&gt;=Rules!$B$12,IFERROR(INDEX(Crawl!$A1454:$DZ1454,1,Rules!$H$13),"")&amp;""&lt;&gt;""),IFERROR(INDEX(Crawl!$A1454:$DZ1454,1,Rules!$H$13),"")&amp;"","")))</f>
        <v/>
      </c>
      <c r="J1455" s="19">
        <f>IF(A1455="","",IF(IFERROR(INDEX(Crawl!$A1454:$DZ1454,1,Rules!$H$14),"")&amp;""="","",IFERROR(INDEX(Crawl!$A1454:$DZ1454,1,Rules!$H$14),"")))</f>
        <v/>
      </c>
      <c r="K1455">
        <f>IF(A1455="","",IFERROR(SUMIFS('GSC current'!$J$2:$J$2001,'GSC current'!$I$2:$I$2001,B1455),0))</f>
        <v/>
      </c>
      <c r="L1455">
        <f>IF(A1455="","",IFERROR(SUMIFS('GSC current'!$K$2:$K$2001,'GSC current'!$I$2:$I$2001,B1455),0))</f>
        <v/>
      </c>
      <c r="M1455" s="20">
        <f>IF(A1455="","",IF(N(L1455)&gt;0,K1455/L1455,""))</f>
        <v/>
      </c>
      <c r="N1455" s="21">
        <f>IF(A1455="","",IF(N(L1455)&gt;0,SUMIFS('GSC current'!$L$2:$L$2001,'GSC current'!$I$2:$I$2001,B1455)/L1455,""))</f>
        <v/>
      </c>
      <c r="O1455">
        <f>IF(A1455="","",IFERROR(SUMIFS('GSC previous'!$J$2:$J$2001,'GSC previous'!$I$2:$I$2001,B1455),0))</f>
        <v/>
      </c>
      <c r="P1455" s="22">
        <f>IF(A1455="","",IF(N(O1455)&gt;0,(K1455-O1455)/O1455,""))</f>
        <v/>
      </c>
      <c r="Q1455">
        <f>IF(A1455="","",IFERROR(SUMIFS(GA4!$P$2:$P$2001,GA4!$O$2:$O$2001,B1455),0))</f>
        <v/>
      </c>
      <c r="R1455" s="23">
        <f>IF(A1455="","",IF(N(Q1455)&gt;0,SUMIFS(GA4!$Q$2:$Q$2001,GA4!$O$2:$O$2001,B1455)/Q1455,""))</f>
        <v/>
      </c>
      <c r="S1455">
        <f>IF(A1455="","",IFERROR(SUMIFS(GA4!$R$2:$R$2001,GA4!$O$2:$O$2001,B1455),0))</f>
        <v/>
      </c>
      <c r="T1455">
        <f>IF(A1455="","",IF(AND(ISNUMBER(F1455),LEFT(C1455&amp;"",1)="2"),IF(F1455&lt;Rules!$B$9,"Yes","No"),"No"))</f>
        <v/>
      </c>
      <c r="U1455">
        <f>IF(A1455="","",IF(AND(N(O1455)&gt;=Rules!$B$8,ISNUMBER(P1455)),IF(P1455&lt;=-Rules!$B$7,"Yes","No"),"No"))</f>
        <v/>
      </c>
      <c r="V1455">
        <f>IF(A1455="","",IF(AND(N(L1455)&gt;=Rules!$B$6,ISNUMBER(N1455)),IF(AND(N1455&gt;=Rules!$B$10,N1455&lt;=Rules!$B$11),"Yes","No"),"No"))</f>
        <v/>
      </c>
      <c r="W1455">
        <f>IF(A1455="","",IF(I1455&lt;&gt;"","Yes","No"))</f>
        <v/>
      </c>
      <c r="X1455">
        <f>IF(I1455="","",IF(SUMIFS($K$3:$K$2002,$A$3:$A$2002,SUBSTITUTE(SUBSTITUTE(I1455,"?","~?"),"*","~*"))&gt;N(K1455),"Yes","No"))</f>
        <v/>
      </c>
      <c r="Y1455">
        <f>IF(A1455="","",IF(N(S1455)&gt;0,"Yes","No"))</f>
        <v/>
      </c>
      <c r="Z1455">
        <f>IF(A1455="","",IF(AND(N(K1455)&lt;Rules!$B$5,N(L1455)&lt;Rules!$B$6,N(Q1455)&lt;Rules!$B$13,Y1455="No"),"Yes","No"))</f>
        <v/>
      </c>
      <c r="AA1455">
        <f>IF(A1455="","",IF(LEFT(C1455&amp;"",1)="3","Redirect",IF(OR(LEFT(C1455&amp;"",1)="4",LEFT(C1455&amp;"",1)="5"),IF(OR(N(K1455)&gt;0,N(AC1455)&gt;=Rules!$B$14),"Redirect","Prune"),IF(D1455="Non-Indexable","Keep",IF(AND(W1455="Yes",X1455="Yes",Y1455="No"),"Merge",IF(OR(U1455="Yes",V1455="Yes",AND(T1455="Yes",N(L1455)&gt;=Rules!$B$6)),"Update",IF(Z1455="Yes",IF(N(AC1455)&gt;=Rules!$B$14,"Redirect","Prune"),"Keep")))))))</f>
        <v/>
      </c>
      <c r="AB1455">
        <f>IF(A1455="","",IF(LEFT(C1455&amp;"",1)="3","Already redirects ("&amp;C1455&amp;"). Update internal links to point at the final URL.",IF(OR(LEFT(C1455&amp;"",1)="4",LEFT(C1455&amp;"",1)="5"),IF(AA1455="Redirect","Returns "&amp;C1455&amp;" but still has "&amp;N(K1455)&amp;" clicks and "&amp;N(AC1455)&amp;" referring domains. 301 it to the closest live page.","Returns "&amp;C1455&amp;" with no clicks or links. Remove internal links and let it 404 or 410."),IF(D1455="Non-Indexable","Non-indexable ("&amp;E1455&amp;"). Keep if that is intentional; otherwise fix the canonical or noindex.",IF(AA1455="Merge","Overlaps with "&amp;I1455&amp;IF(N(J1455)&gt;0," (similarity "&amp;TEXT(J1455,"0.00")&amp;")","")&amp;", which gets more clicks. Merge the useful parts into it and 301 this URL.",IF(AA1455="Update",MID(IF(U1455="Yes","; Clicks down "&amp;TEXT(-P1455,"0%")&amp;" on the previous period","")&amp;IF(V1455="Yes","; Average position "&amp;TEXT(N1455,"0.0")&amp;" on "&amp;TEXT(L1455,"#,##0")&amp;" impressions (striking distance)","")&amp;IF(AND(T1455="Yes",N(L1455)&gt;=Rules!$B$6),"; Thin ("&amp;F1455&amp;" words) but has search demand",""),3,400),IF(AA1455="Prune","Low value: "&amp;N(K1455)&amp;" clicks, "&amp;N(L1455)&amp;" impressions, "&amp;N(Q1455)&amp;" sessions, no key events. Remove or noindex it and update internal links.",IF(AA1455="Redirect","Low value but "&amp;N(AC1455)&amp;" referring domains. 301 it to the closest relevant page to keep those links.",IF(AND(Z1455="No",Y1455="Yes",N(K1455)&lt;Rules!$B$5),"Low search traffic but it converts (key events: "&amp;S1455&amp;"). Keep it and link to it.",IF(W1455="Yes","Stronger than the page it overlaps ("&amp;I1455&amp;"). Keep; merge that page into this one.","Healthy: "&amp;N(K1455)&amp;" clicks"&amp;IF(ISNUMBER(N1455),", average position "&amp;TEXT(N1455,"0.0"),"")&amp;". Keep and monitor."))))))))))</f>
        <v/>
      </c>
      <c r="AE1455">
        <f>IF(A1455="","",IF(AD1455&lt;&gt;"",AD1455,AA1455))</f>
        <v/>
      </c>
    </row>
    <row r="1456">
      <c r="A1456">
        <f>IF(Crawl!A1455="","",Crawl!A1455)</f>
        <v/>
      </c>
      <c r="B1456">
        <f>IF(A1456="","",Crawl!EC1455)</f>
        <v/>
      </c>
      <c r="C1456">
        <f>IF(A1456="","",IFERROR(INDEX(Crawl!$A1455:$DZ1455,1,Rules!$H$6),""))</f>
        <v/>
      </c>
      <c r="D1456">
        <f>IF(A1456="","",IFERROR(INDEX(Crawl!$A1455:$DZ1455,1,Rules!$H$7),"")&amp;"")</f>
        <v/>
      </c>
      <c r="E1456">
        <f>IF(A1456="","",IFERROR(INDEX(Crawl!$A1455:$DZ1455,1,Rules!$H$8),"")&amp;"")</f>
        <v/>
      </c>
      <c r="F1456">
        <f>IF(A1456="","",IFERROR(INDEX(Crawl!$A1455:$DZ1455,1,Rules!$H$9),""))</f>
        <v/>
      </c>
      <c r="G1456">
        <f>IF(A1456="","",IFERROR(INDEX(Crawl!$A1455:$DZ1455,1,Rules!$H$10),""))</f>
        <v/>
      </c>
      <c r="H1456">
        <f>IF(A1456="","",IFERROR(INDEX(Crawl!$A1455:$DZ1455,1,Rules!$H$12),""))</f>
        <v/>
      </c>
      <c r="I1456">
        <f>IF(A1456="","",IF(AND(N(H1456)&gt;0,IFERROR(INDEX(Crawl!$A1455:$DZ1455,1,Rules!$H$11),"")&amp;""&lt;&gt;""),IFERROR(INDEX(Crawl!$A1455:$DZ1455,1,Rules!$H$11),"")&amp;"",IF(AND(ISNUMBER(J1456),N(J1456)&gt;=Rules!$B$12,IFERROR(INDEX(Crawl!$A1455:$DZ1455,1,Rules!$H$13),"")&amp;""&lt;&gt;""),IFERROR(INDEX(Crawl!$A1455:$DZ1455,1,Rules!$H$13),"")&amp;"","")))</f>
        <v/>
      </c>
      <c r="J1456" s="19">
        <f>IF(A1456="","",IF(IFERROR(INDEX(Crawl!$A1455:$DZ1455,1,Rules!$H$14),"")&amp;""="","",IFERROR(INDEX(Crawl!$A1455:$DZ1455,1,Rules!$H$14),"")))</f>
        <v/>
      </c>
      <c r="K1456">
        <f>IF(A1456="","",IFERROR(SUMIFS('GSC current'!$J$2:$J$2001,'GSC current'!$I$2:$I$2001,B1456),0))</f>
        <v/>
      </c>
      <c r="L1456">
        <f>IF(A1456="","",IFERROR(SUMIFS('GSC current'!$K$2:$K$2001,'GSC current'!$I$2:$I$2001,B1456),0))</f>
        <v/>
      </c>
      <c r="M1456" s="20">
        <f>IF(A1456="","",IF(N(L1456)&gt;0,K1456/L1456,""))</f>
        <v/>
      </c>
      <c r="N1456" s="21">
        <f>IF(A1456="","",IF(N(L1456)&gt;0,SUMIFS('GSC current'!$L$2:$L$2001,'GSC current'!$I$2:$I$2001,B1456)/L1456,""))</f>
        <v/>
      </c>
      <c r="O1456">
        <f>IF(A1456="","",IFERROR(SUMIFS('GSC previous'!$J$2:$J$2001,'GSC previous'!$I$2:$I$2001,B1456),0))</f>
        <v/>
      </c>
      <c r="P1456" s="22">
        <f>IF(A1456="","",IF(N(O1456)&gt;0,(K1456-O1456)/O1456,""))</f>
        <v/>
      </c>
      <c r="Q1456">
        <f>IF(A1456="","",IFERROR(SUMIFS(GA4!$P$2:$P$2001,GA4!$O$2:$O$2001,B1456),0))</f>
        <v/>
      </c>
      <c r="R1456" s="23">
        <f>IF(A1456="","",IF(N(Q1456)&gt;0,SUMIFS(GA4!$Q$2:$Q$2001,GA4!$O$2:$O$2001,B1456)/Q1456,""))</f>
        <v/>
      </c>
      <c r="S1456">
        <f>IF(A1456="","",IFERROR(SUMIFS(GA4!$R$2:$R$2001,GA4!$O$2:$O$2001,B1456),0))</f>
        <v/>
      </c>
      <c r="T1456">
        <f>IF(A1456="","",IF(AND(ISNUMBER(F1456),LEFT(C1456&amp;"",1)="2"),IF(F1456&lt;Rules!$B$9,"Yes","No"),"No"))</f>
        <v/>
      </c>
      <c r="U1456">
        <f>IF(A1456="","",IF(AND(N(O1456)&gt;=Rules!$B$8,ISNUMBER(P1456)),IF(P1456&lt;=-Rules!$B$7,"Yes","No"),"No"))</f>
        <v/>
      </c>
      <c r="V1456">
        <f>IF(A1456="","",IF(AND(N(L1456)&gt;=Rules!$B$6,ISNUMBER(N1456)),IF(AND(N1456&gt;=Rules!$B$10,N1456&lt;=Rules!$B$11),"Yes","No"),"No"))</f>
        <v/>
      </c>
      <c r="W1456">
        <f>IF(A1456="","",IF(I1456&lt;&gt;"","Yes","No"))</f>
        <v/>
      </c>
      <c r="X1456">
        <f>IF(I1456="","",IF(SUMIFS($K$3:$K$2002,$A$3:$A$2002,SUBSTITUTE(SUBSTITUTE(I1456,"?","~?"),"*","~*"))&gt;N(K1456),"Yes","No"))</f>
        <v/>
      </c>
      <c r="Y1456">
        <f>IF(A1456="","",IF(N(S1456)&gt;0,"Yes","No"))</f>
        <v/>
      </c>
      <c r="Z1456">
        <f>IF(A1456="","",IF(AND(N(K1456)&lt;Rules!$B$5,N(L1456)&lt;Rules!$B$6,N(Q1456)&lt;Rules!$B$13,Y1456="No"),"Yes","No"))</f>
        <v/>
      </c>
      <c r="AA1456">
        <f>IF(A1456="","",IF(LEFT(C1456&amp;"",1)="3","Redirect",IF(OR(LEFT(C1456&amp;"",1)="4",LEFT(C1456&amp;"",1)="5"),IF(OR(N(K1456)&gt;0,N(AC1456)&gt;=Rules!$B$14),"Redirect","Prune"),IF(D1456="Non-Indexable","Keep",IF(AND(W1456="Yes",X1456="Yes",Y1456="No"),"Merge",IF(OR(U1456="Yes",V1456="Yes",AND(T1456="Yes",N(L1456)&gt;=Rules!$B$6)),"Update",IF(Z1456="Yes",IF(N(AC1456)&gt;=Rules!$B$14,"Redirect","Prune"),"Keep")))))))</f>
        <v/>
      </c>
      <c r="AB1456">
        <f>IF(A1456="","",IF(LEFT(C1456&amp;"",1)="3","Already redirects ("&amp;C1456&amp;"). Update internal links to point at the final URL.",IF(OR(LEFT(C1456&amp;"",1)="4",LEFT(C1456&amp;"",1)="5"),IF(AA1456="Redirect","Returns "&amp;C1456&amp;" but still has "&amp;N(K1456)&amp;" clicks and "&amp;N(AC1456)&amp;" referring domains. 301 it to the closest live page.","Returns "&amp;C1456&amp;" with no clicks or links. Remove internal links and let it 404 or 410."),IF(D1456="Non-Indexable","Non-indexable ("&amp;E1456&amp;"). Keep if that is intentional; otherwise fix the canonical or noindex.",IF(AA1456="Merge","Overlaps with "&amp;I1456&amp;IF(N(J1456)&gt;0," (similarity "&amp;TEXT(J1456,"0.00")&amp;")","")&amp;", which gets more clicks. Merge the useful parts into it and 301 this URL.",IF(AA1456="Update",MID(IF(U1456="Yes","; Clicks down "&amp;TEXT(-P1456,"0%")&amp;" on the previous period","")&amp;IF(V1456="Yes","; Average position "&amp;TEXT(N1456,"0.0")&amp;" on "&amp;TEXT(L1456,"#,##0")&amp;" impressions (striking distance)","")&amp;IF(AND(T1456="Yes",N(L1456)&gt;=Rules!$B$6),"; Thin ("&amp;F1456&amp;" words) but has search demand",""),3,400),IF(AA1456="Prune","Low value: "&amp;N(K1456)&amp;" clicks, "&amp;N(L1456)&amp;" impressions, "&amp;N(Q1456)&amp;" sessions, no key events. Remove or noindex it and update internal links.",IF(AA1456="Redirect","Low value but "&amp;N(AC1456)&amp;" referring domains. 301 it to the closest relevant page to keep those links.",IF(AND(Z1456="No",Y1456="Yes",N(K1456)&lt;Rules!$B$5),"Low search traffic but it converts (key events: "&amp;S1456&amp;"). Keep it and link to it.",IF(W1456="Yes","Stronger than the page it overlaps ("&amp;I1456&amp;"). Keep; merge that page into this one.","Healthy: "&amp;N(K1456)&amp;" clicks"&amp;IF(ISNUMBER(N1456),", average position "&amp;TEXT(N1456,"0.0"),"")&amp;". Keep and monitor."))))))))))</f>
        <v/>
      </c>
      <c r="AE1456">
        <f>IF(A1456="","",IF(AD1456&lt;&gt;"",AD1456,AA1456))</f>
        <v/>
      </c>
    </row>
    <row r="1457">
      <c r="A1457">
        <f>IF(Crawl!A1456="","",Crawl!A1456)</f>
        <v/>
      </c>
      <c r="B1457">
        <f>IF(A1457="","",Crawl!EC1456)</f>
        <v/>
      </c>
      <c r="C1457">
        <f>IF(A1457="","",IFERROR(INDEX(Crawl!$A1456:$DZ1456,1,Rules!$H$6),""))</f>
        <v/>
      </c>
      <c r="D1457">
        <f>IF(A1457="","",IFERROR(INDEX(Crawl!$A1456:$DZ1456,1,Rules!$H$7),"")&amp;"")</f>
        <v/>
      </c>
      <c r="E1457">
        <f>IF(A1457="","",IFERROR(INDEX(Crawl!$A1456:$DZ1456,1,Rules!$H$8),"")&amp;"")</f>
        <v/>
      </c>
      <c r="F1457">
        <f>IF(A1457="","",IFERROR(INDEX(Crawl!$A1456:$DZ1456,1,Rules!$H$9),""))</f>
        <v/>
      </c>
      <c r="G1457">
        <f>IF(A1457="","",IFERROR(INDEX(Crawl!$A1456:$DZ1456,1,Rules!$H$10),""))</f>
        <v/>
      </c>
      <c r="H1457">
        <f>IF(A1457="","",IFERROR(INDEX(Crawl!$A1456:$DZ1456,1,Rules!$H$12),""))</f>
        <v/>
      </c>
      <c r="I1457">
        <f>IF(A1457="","",IF(AND(N(H1457)&gt;0,IFERROR(INDEX(Crawl!$A1456:$DZ1456,1,Rules!$H$11),"")&amp;""&lt;&gt;""),IFERROR(INDEX(Crawl!$A1456:$DZ1456,1,Rules!$H$11),"")&amp;"",IF(AND(ISNUMBER(J1457),N(J1457)&gt;=Rules!$B$12,IFERROR(INDEX(Crawl!$A1456:$DZ1456,1,Rules!$H$13),"")&amp;""&lt;&gt;""),IFERROR(INDEX(Crawl!$A1456:$DZ1456,1,Rules!$H$13),"")&amp;"","")))</f>
        <v/>
      </c>
      <c r="J1457" s="19">
        <f>IF(A1457="","",IF(IFERROR(INDEX(Crawl!$A1456:$DZ1456,1,Rules!$H$14),"")&amp;""="","",IFERROR(INDEX(Crawl!$A1456:$DZ1456,1,Rules!$H$14),"")))</f>
        <v/>
      </c>
      <c r="K1457">
        <f>IF(A1457="","",IFERROR(SUMIFS('GSC current'!$J$2:$J$2001,'GSC current'!$I$2:$I$2001,B1457),0))</f>
        <v/>
      </c>
      <c r="L1457">
        <f>IF(A1457="","",IFERROR(SUMIFS('GSC current'!$K$2:$K$2001,'GSC current'!$I$2:$I$2001,B1457),0))</f>
        <v/>
      </c>
      <c r="M1457" s="20">
        <f>IF(A1457="","",IF(N(L1457)&gt;0,K1457/L1457,""))</f>
        <v/>
      </c>
      <c r="N1457" s="21">
        <f>IF(A1457="","",IF(N(L1457)&gt;0,SUMIFS('GSC current'!$L$2:$L$2001,'GSC current'!$I$2:$I$2001,B1457)/L1457,""))</f>
        <v/>
      </c>
      <c r="O1457">
        <f>IF(A1457="","",IFERROR(SUMIFS('GSC previous'!$J$2:$J$2001,'GSC previous'!$I$2:$I$2001,B1457),0))</f>
        <v/>
      </c>
      <c r="P1457" s="22">
        <f>IF(A1457="","",IF(N(O1457)&gt;0,(K1457-O1457)/O1457,""))</f>
        <v/>
      </c>
      <c r="Q1457">
        <f>IF(A1457="","",IFERROR(SUMIFS(GA4!$P$2:$P$2001,GA4!$O$2:$O$2001,B1457),0))</f>
        <v/>
      </c>
      <c r="R1457" s="23">
        <f>IF(A1457="","",IF(N(Q1457)&gt;0,SUMIFS(GA4!$Q$2:$Q$2001,GA4!$O$2:$O$2001,B1457)/Q1457,""))</f>
        <v/>
      </c>
      <c r="S1457">
        <f>IF(A1457="","",IFERROR(SUMIFS(GA4!$R$2:$R$2001,GA4!$O$2:$O$2001,B1457),0))</f>
        <v/>
      </c>
      <c r="T1457">
        <f>IF(A1457="","",IF(AND(ISNUMBER(F1457),LEFT(C1457&amp;"",1)="2"),IF(F1457&lt;Rules!$B$9,"Yes","No"),"No"))</f>
        <v/>
      </c>
      <c r="U1457">
        <f>IF(A1457="","",IF(AND(N(O1457)&gt;=Rules!$B$8,ISNUMBER(P1457)),IF(P1457&lt;=-Rules!$B$7,"Yes","No"),"No"))</f>
        <v/>
      </c>
      <c r="V1457">
        <f>IF(A1457="","",IF(AND(N(L1457)&gt;=Rules!$B$6,ISNUMBER(N1457)),IF(AND(N1457&gt;=Rules!$B$10,N1457&lt;=Rules!$B$11),"Yes","No"),"No"))</f>
        <v/>
      </c>
      <c r="W1457">
        <f>IF(A1457="","",IF(I1457&lt;&gt;"","Yes","No"))</f>
        <v/>
      </c>
      <c r="X1457">
        <f>IF(I1457="","",IF(SUMIFS($K$3:$K$2002,$A$3:$A$2002,SUBSTITUTE(SUBSTITUTE(I1457,"?","~?"),"*","~*"))&gt;N(K1457),"Yes","No"))</f>
        <v/>
      </c>
      <c r="Y1457">
        <f>IF(A1457="","",IF(N(S1457)&gt;0,"Yes","No"))</f>
        <v/>
      </c>
      <c r="Z1457">
        <f>IF(A1457="","",IF(AND(N(K1457)&lt;Rules!$B$5,N(L1457)&lt;Rules!$B$6,N(Q1457)&lt;Rules!$B$13,Y1457="No"),"Yes","No"))</f>
        <v/>
      </c>
      <c r="AA1457">
        <f>IF(A1457="","",IF(LEFT(C1457&amp;"",1)="3","Redirect",IF(OR(LEFT(C1457&amp;"",1)="4",LEFT(C1457&amp;"",1)="5"),IF(OR(N(K1457)&gt;0,N(AC1457)&gt;=Rules!$B$14),"Redirect","Prune"),IF(D1457="Non-Indexable","Keep",IF(AND(W1457="Yes",X1457="Yes",Y1457="No"),"Merge",IF(OR(U1457="Yes",V1457="Yes",AND(T1457="Yes",N(L1457)&gt;=Rules!$B$6)),"Update",IF(Z1457="Yes",IF(N(AC1457)&gt;=Rules!$B$14,"Redirect","Prune"),"Keep")))))))</f>
        <v/>
      </c>
      <c r="AB1457">
        <f>IF(A1457="","",IF(LEFT(C1457&amp;"",1)="3","Already redirects ("&amp;C1457&amp;"). Update internal links to point at the final URL.",IF(OR(LEFT(C1457&amp;"",1)="4",LEFT(C1457&amp;"",1)="5"),IF(AA1457="Redirect","Returns "&amp;C1457&amp;" but still has "&amp;N(K1457)&amp;" clicks and "&amp;N(AC1457)&amp;" referring domains. 301 it to the closest live page.","Returns "&amp;C1457&amp;" with no clicks or links. Remove internal links and let it 404 or 410."),IF(D1457="Non-Indexable","Non-indexable ("&amp;E1457&amp;"). Keep if that is intentional; otherwise fix the canonical or noindex.",IF(AA1457="Merge","Overlaps with "&amp;I1457&amp;IF(N(J1457)&gt;0," (similarity "&amp;TEXT(J1457,"0.00")&amp;")","")&amp;", which gets more clicks. Merge the useful parts into it and 301 this URL.",IF(AA1457="Update",MID(IF(U1457="Yes","; Clicks down "&amp;TEXT(-P1457,"0%")&amp;" on the previous period","")&amp;IF(V1457="Yes","; Average position "&amp;TEXT(N1457,"0.0")&amp;" on "&amp;TEXT(L1457,"#,##0")&amp;" impressions (striking distance)","")&amp;IF(AND(T1457="Yes",N(L1457)&gt;=Rules!$B$6),"; Thin ("&amp;F1457&amp;" words) but has search demand",""),3,400),IF(AA1457="Prune","Low value: "&amp;N(K1457)&amp;" clicks, "&amp;N(L1457)&amp;" impressions, "&amp;N(Q1457)&amp;" sessions, no key events. Remove or noindex it and update internal links.",IF(AA1457="Redirect","Low value but "&amp;N(AC1457)&amp;" referring domains. 301 it to the closest relevant page to keep those links.",IF(AND(Z1457="No",Y1457="Yes",N(K1457)&lt;Rules!$B$5),"Low search traffic but it converts (key events: "&amp;S1457&amp;"). Keep it and link to it.",IF(W1457="Yes","Stronger than the page it overlaps ("&amp;I1457&amp;"). Keep; merge that page into this one.","Healthy: "&amp;N(K1457)&amp;" clicks"&amp;IF(ISNUMBER(N1457),", average position "&amp;TEXT(N1457,"0.0"),"")&amp;". Keep and monitor."))))))))))</f>
        <v/>
      </c>
      <c r="AE1457">
        <f>IF(A1457="","",IF(AD1457&lt;&gt;"",AD1457,AA1457))</f>
        <v/>
      </c>
    </row>
    <row r="1458">
      <c r="A1458">
        <f>IF(Crawl!A1457="","",Crawl!A1457)</f>
        <v/>
      </c>
      <c r="B1458">
        <f>IF(A1458="","",Crawl!EC1457)</f>
        <v/>
      </c>
      <c r="C1458">
        <f>IF(A1458="","",IFERROR(INDEX(Crawl!$A1457:$DZ1457,1,Rules!$H$6),""))</f>
        <v/>
      </c>
      <c r="D1458">
        <f>IF(A1458="","",IFERROR(INDEX(Crawl!$A1457:$DZ1457,1,Rules!$H$7),"")&amp;"")</f>
        <v/>
      </c>
      <c r="E1458">
        <f>IF(A1458="","",IFERROR(INDEX(Crawl!$A1457:$DZ1457,1,Rules!$H$8),"")&amp;"")</f>
        <v/>
      </c>
      <c r="F1458">
        <f>IF(A1458="","",IFERROR(INDEX(Crawl!$A1457:$DZ1457,1,Rules!$H$9),""))</f>
        <v/>
      </c>
      <c r="G1458">
        <f>IF(A1458="","",IFERROR(INDEX(Crawl!$A1457:$DZ1457,1,Rules!$H$10),""))</f>
        <v/>
      </c>
      <c r="H1458">
        <f>IF(A1458="","",IFERROR(INDEX(Crawl!$A1457:$DZ1457,1,Rules!$H$12),""))</f>
        <v/>
      </c>
      <c r="I1458">
        <f>IF(A1458="","",IF(AND(N(H1458)&gt;0,IFERROR(INDEX(Crawl!$A1457:$DZ1457,1,Rules!$H$11),"")&amp;""&lt;&gt;""),IFERROR(INDEX(Crawl!$A1457:$DZ1457,1,Rules!$H$11),"")&amp;"",IF(AND(ISNUMBER(J1458),N(J1458)&gt;=Rules!$B$12,IFERROR(INDEX(Crawl!$A1457:$DZ1457,1,Rules!$H$13),"")&amp;""&lt;&gt;""),IFERROR(INDEX(Crawl!$A1457:$DZ1457,1,Rules!$H$13),"")&amp;"","")))</f>
        <v/>
      </c>
      <c r="J1458" s="19">
        <f>IF(A1458="","",IF(IFERROR(INDEX(Crawl!$A1457:$DZ1457,1,Rules!$H$14),"")&amp;""="","",IFERROR(INDEX(Crawl!$A1457:$DZ1457,1,Rules!$H$14),"")))</f>
        <v/>
      </c>
      <c r="K1458">
        <f>IF(A1458="","",IFERROR(SUMIFS('GSC current'!$J$2:$J$2001,'GSC current'!$I$2:$I$2001,B1458),0))</f>
        <v/>
      </c>
      <c r="L1458">
        <f>IF(A1458="","",IFERROR(SUMIFS('GSC current'!$K$2:$K$2001,'GSC current'!$I$2:$I$2001,B1458),0))</f>
        <v/>
      </c>
      <c r="M1458" s="20">
        <f>IF(A1458="","",IF(N(L1458)&gt;0,K1458/L1458,""))</f>
        <v/>
      </c>
      <c r="N1458" s="21">
        <f>IF(A1458="","",IF(N(L1458)&gt;0,SUMIFS('GSC current'!$L$2:$L$2001,'GSC current'!$I$2:$I$2001,B1458)/L1458,""))</f>
        <v/>
      </c>
      <c r="O1458">
        <f>IF(A1458="","",IFERROR(SUMIFS('GSC previous'!$J$2:$J$2001,'GSC previous'!$I$2:$I$2001,B1458),0))</f>
        <v/>
      </c>
      <c r="P1458" s="22">
        <f>IF(A1458="","",IF(N(O1458)&gt;0,(K1458-O1458)/O1458,""))</f>
        <v/>
      </c>
      <c r="Q1458">
        <f>IF(A1458="","",IFERROR(SUMIFS(GA4!$P$2:$P$2001,GA4!$O$2:$O$2001,B1458),0))</f>
        <v/>
      </c>
      <c r="R1458" s="23">
        <f>IF(A1458="","",IF(N(Q1458)&gt;0,SUMIFS(GA4!$Q$2:$Q$2001,GA4!$O$2:$O$2001,B1458)/Q1458,""))</f>
        <v/>
      </c>
      <c r="S1458">
        <f>IF(A1458="","",IFERROR(SUMIFS(GA4!$R$2:$R$2001,GA4!$O$2:$O$2001,B1458),0))</f>
        <v/>
      </c>
      <c r="T1458">
        <f>IF(A1458="","",IF(AND(ISNUMBER(F1458),LEFT(C1458&amp;"",1)="2"),IF(F1458&lt;Rules!$B$9,"Yes","No"),"No"))</f>
        <v/>
      </c>
      <c r="U1458">
        <f>IF(A1458="","",IF(AND(N(O1458)&gt;=Rules!$B$8,ISNUMBER(P1458)),IF(P1458&lt;=-Rules!$B$7,"Yes","No"),"No"))</f>
        <v/>
      </c>
      <c r="V1458">
        <f>IF(A1458="","",IF(AND(N(L1458)&gt;=Rules!$B$6,ISNUMBER(N1458)),IF(AND(N1458&gt;=Rules!$B$10,N1458&lt;=Rules!$B$11),"Yes","No"),"No"))</f>
        <v/>
      </c>
      <c r="W1458">
        <f>IF(A1458="","",IF(I1458&lt;&gt;"","Yes","No"))</f>
        <v/>
      </c>
      <c r="X1458">
        <f>IF(I1458="","",IF(SUMIFS($K$3:$K$2002,$A$3:$A$2002,SUBSTITUTE(SUBSTITUTE(I1458,"?","~?"),"*","~*"))&gt;N(K1458),"Yes","No"))</f>
        <v/>
      </c>
      <c r="Y1458">
        <f>IF(A1458="","",IF(N(S1458)&gt;0,"Yes","No"))</f>
        <v/>
      </c>
      <c r="Z1458">
        <f>IF(A1458="","",IF(AND(N(K1458)&lt;Rules!$B$5,N(L1458)&lt;Rules!$B$6,N(Q1458)&lt;Rules!$B$13,Y1458="No"),"Yes","No"))</f>
        <v/>
      </c>
      <c r="AA1458">
        <f>IF(A1458="","",IF(LEFT(C1458&amp;"",1)="3","Redirect",IF(OR(LEFT(C1458&amp;"",1)="4",LEFT(C1458&amp;"",1)="5"),IF(OR(N(K1458)&gt;0,N(AC1458)&gt;=Rules!$B$14),"Redirect","Prune"),IF(D1458="Non-Indexable","Keep",IF(AND(W1458="Yes",X1458="Yes",Y1458="No"),"Merge",IF(OR(U1458="Yes",V1458="Yes",AND(T1458="Yes",N(L1458)&gt;=Rules!$B$6)),"Update",IF(Z1458="Yes",IF(N(AC1458)&gt;=Rules!$B$14,"Redirect","Prune"),"Keep")))))))</f>
        <v/>
      </c>
      <c r="AB1458">
        <f>IF(A1458="","",IF(LEFT(C1458&amp;"",1)="3","Already redirects ("&amp;C1458&amp;"). Update internal links to point at the final URL.",IF(OR(LEFT(C1458&amp;"",1)="4",LEFT(C1458&amp;"",1)="5"),IF(AA1458="Redirect","Returns "&amp;C1458&amp;" but still has "&amp;N(K1458)&amp;" clicks and "&amp;N(AC1458)&amp;" referring domains. 301 it to the closest live page.","Returns "&amp;C1458&amp;" with no clicks or links. Remove internal links and let it 404 or 410."),IF(D1458="Non-Indexable","Non-indexable ("&amp;E1458&amp;"). Keep if that is intentional; otherwise fix the canonical or noindex.",IF(AA1458="Merge","Overlaps with "&amp;I1458&amp;IF(N(J1458)&gt;0," (similarity "&amp;TEXT(J1458,"0.00")&amp;")","")&amp;", which gets more clicks. Merge the useful parts into it and 301 this URL.",IF(AA1458="Update",MID(IF(U1458="Yes","; Clicks down "&amp;TEXT(-P1458,"0%")&amp;" on the previous period","")&amp;IF(V1458="Yes","; Average position "&amp;TEXT(N1458,"0.0")&amp;" on "&amp;TEXT(L1458,"#,##0")&amp;" impressions (striking distance)","")&amp;IF(AND(T1458="Yes",N(L1458)&gt;=Rules!$B$6),"; Thin ("&amp;F1458&amp;" words) but has search demand",""),3,400),IF(AA1458="Prune","Low value: "&amp;N(K1458)&amp;" clicks, "&amp;N(L1458)&amp;" impressions, "&amp;N(Q1458)&amp;" sessions, no key events. Remove or noindex it and update internal links.",IF(AA1458="Redirect","Low value but "&amp;N(AC1458)&amp;" referring domains. 301 it to the closest relevant page to keep those links.",IF(AND(Z1458="No",Y1458="Yes",N(K1458)&lt;Rules!$B$5),"Low search traffic but it converts (key events: "&amp;S1458&amp;"). Keep it and link to it.",IF(W1458="Yes","Stronger than the page it overlaps ("&amp;I1458&amp;"). Keep; merge that page into this one.","Healthy: "&amp;N(K1458)&amp;" clicks"&amp;IF(ISNUMBER(N1458),", average position "&amp;TEXT(N1458,"0.0"),"")&amp;". Keep and monitor."))))))))))</f>
        <v/>
      </c>
      <c r="AE1458">
        <f>IF(A1458="","",IF(AD1458&lt;&gt;"",AD1458,AA1458))</f>
        <v/>
      </c>
    </row>
    <row r="1459">
      <c r="A1459">
        <f>IF(Crawl!A1458="","",Crawl!A1458)</f>
        <v/>
      </c>
      <c r="B1459">
        <f>IF(A1459="","",Crawl!EC1458)</f>
        <v/>
      </c>
      <c r="C1459">
        <f>IF(A1459="","",IFERROR(INDEX(Crawl!$A1458:$DZ1458,1,Rules!$H$6),""))</f>
        <v/>
      </c>
      <c r="D1459">
        <f>IF(A1459="","",IFERROR(INDEX(Crawl!$A1458:$DZ1458,1,Rules!$H$7),"")&amp;"")</f>
        <v/>
      </c>
      <c r="E1459">
        <f>IF(A1459="","",IFERROR(INDEX(Crawl!$A1458:$DZ1458,1,Rules!$H$8),"")&amp;"")</f>
        <v/>
      </c>
      <c r="F1459">
        <f>IF(A1459="","",IFERROR(INDEX(Crawl!$A1458:$DZ1458,1,Rules!$H$9),""))</f>
        <v/>
      </c>
      <c r="G1459">
        <f>IF(A1459="","",IFERROR(INDEX(Crawl!$A1458:$DZ1458,1,Rules!$H$10),""))</f>
        <v/>
      </c>
      <c r="H1459">
        <f>IF(A1459="","",IFERROR(INDEX(Crawl!$A1458:$DZ1458,1,Rules!$H$12),""))</f>
        <v/>
      </c>
      <c r="I1459">
        <f>IF(A1459="","",IF(AND(N(H1459)&gt;0,IFERROR(INDEX(Crawl!$A1458:$DZ1458,1,Rules!$H$11),"")&amp;""&lt;&gt;""),IFERROR(INDEX(Crawl!$A1458:$DZ1458,1,Rules!$H$11),"")&amp;"",IF(AND(ISNUMBER(J1459),N(J1459)&gt;=Rules!$B$12,IFERROR(INDEX(Crawl!$A1458:$DZ1458,1,Rules!$H$13),"")&amp;""&lt;&gt;""),IFERROR(INDEX(Crawl!$A1458:$DZ1458,1,Rules!$H$13),"")&amp;"","")))</f>
        <v/>
      </c>
      <c r="J1459" s="19">
        <f>IF(A1459="","",IF(IFERROR(INDEX(Crawl!$A1458:$DZ1458,1,Rules!$H$14),"")&amp;""="","",IFERROR(INDEX(Crawl!$A1458:$DZ1458,1,Rules!$H$14),"")))</f>
        <v/>
      </c>
      <c r="K1459">
        <f>IF(A1459="","",IFERROR(SUMIFS('GSC current'!$J$2:$J$2001,'GSC current'!$I$2:$I$2001,B1459),0))</f>
        <v/>
      </c>
      <c r="L1459">
        <f>IF(A1459="","",IFERROR(SUMIFS('GSC current'!$K$2:$K$2001,'GSC current'!$I$2:$I$2001,B1459),0))</f>
        <v/>
      </c>
      <c r="M1459" s="20">
        <f>IF(A1459="","",IF(N(L1459)&gt;0,K1459/L1459,""))</f>
        <v/>
      </c>
      <c r="N1459" s="21">
        <f>IF(A1459="","",IF(N(L1459)&gt;0,SUMIFS('GSC current'!$L$2:$L$2001,'GSC current'!$I$2:$I$2001,B1459)/L1459,""))</f>
        <v/>
      </c>
      <c r="O1459">
        <f>IF(A1459="","",IFERROR(SUMIFS('GSC previous'!$J$2:$J$2001,'GSC previous'!$I$2:$I$2001,B1459),0))</f>
        <v/>
      </c>
      <c r="P1459" s="22">
        <f>IF(A1459="","",IF(N(O1459)&gt;0,(K1459-O1459)/O1459,""))</f>
        <v/>
      </c>
      <c r="Q1459">
        <f>IF(A1459="","",IFERROR(SUMIFS(GA4!$P$2:$P$2001,GA4!$O$2:$O$2001,B1459),0))</f>
        <v/>
      </c>
      <c r="R1459" s="23">
        <f>IF(A1459="","",IF(N(Q1459)&gt;0,SUMIFS(GA4!$Q$2:$Q$2001,GA4!$O$2:$O$2001,B1459)/Q1459,""))</f>
        <v/>
      </c>
      <c r="S1459">
        <f>IF(A1459="","",IFERROR(SUMIFS(GA4!$R$2:$R$2001,GA4!$O$2:$O$2001,B1459),0))</f>
        <v/>
      </c>
      <c r="T1459">
        <f>IF(A1459="","",IF(AND(ISNUMBER(F1459),LEFT(C1459&amp;"",1)="2"),IF(F1459&lt;Rules!$B$9,"Yes","No"),"No"))</f>
        <v/>
      </c>
      <c r="U1459">
        <f>IF(A1459="","",IF(AND(N(O1459)&gt;=Rules!$B$8,ISNUMBER(P1459)),IF(P1459&lt;=-Rules!$B$7,"Yes","No"),"No"))</f>
        <v/>
      </c>
      <c r="V1459">
        <f>IF(A1459="","",IF(AND(N(L1459)&gt;=Rules!$B$6,ISNUMBER(N1459)),IF(AND(N1459&gt;=Rules!$B$10,N1459&lt;=Rules!$B$11),"Yes","No"),"No"))</f>
        <v/>
      </c>
      <c r="W1459">
        <f>IF(A1459="","",IF(I1459&lt;&gt;"","Yes","No"))</f>
        <v/>
      </c>
      <c r="X1459">
        <f>IF(I1459="","",IF(SUMIFS($K$3:$K$2002,$A$3:$A$2002,SUBSTITUTE(SUBSTITUTE(I1459,"?","~?"),"*","~*"))&gt;N(K1459),"Yes","No"))</f>
        <v/>
      </c>
      <c r="Y1459">
        <f>IF(A1459="","",IF(N(S1459)&gt;0,"Yes","No"))</f>
        <v/>
      </c>
      <c r="Z1459">
        <f>IF(A1459="","",IF(AND(N(K1459)&lt;Rules!$B$5,N(L1459)&lt;Rules!$B$6,N(Q1459)&lt;Rules!$B$13,Y1459="No"),"Yes","No"))</f>
        <v/>
      </c>
      <c r="AA1459">
        <f>IF(A1459="","",IF(LEFT(C1459&amp;"",1)="3","Redirect",IF(OR(LEFT(C1459&amp;"",1)="4",LEFT(C1459&amp;"",1)="5"),IF(OR(N(K1459)&gt;0,N(AC1459)&gt;=Rules!$B$14),"Redirect","Prune"),IF(D1459="Non-Indexable","Keep",IF(AND(W1459="Yes",X1459="Yes",Y1459="No"),"Merge",IF(OR(U1459="Yes",V1459="Yes",AND(T1459="Yes",N(L1459)&gt;=Rules!$B$6)),"Update",IF(Z1459="Yes",IF(N(AC1459)&gt;=Rules!$B$14,"Redirect","Prune"),"Keep")))))))</f>
        <v/>
      </c>
      <c r="AB1459">
        <f>IF(A1459="","",IF(LEFT(C1459&amp;"",1)="3","Already redirects ("&amp;C1459&amp;"). Update internal links to point at the final URL.",IF(OR(LEFT(C1459&amp;"",1)="4",LEFT(C1459&amp;"",1)="5"),IF(AA1459="Redirect","Returns "&amp;C1459&amp;" but still has "&amp;N(K1459)&amp;" clicks and "&amp;N(AC1459)&amp;" referring domains. 301 it to the closest live page.","Returns "&amp;C1459&amp;" with no clicks or links. Remove internal links and let it 404 or 410."),IF(D1459="Non-Indexable","Non-indexable ("&amp;E1459&amp;"). Keep if that is intentional; otherwise fix the canonical or noindex.",IF(AA1459="Merge","Overlaps with "&amp;I1459&amp;IF(N(J1459)&gt;0," (similarity "&amp;TEXT(J1459,"0.00")&amp;")","")&amp;", which gets more clicks. Merge the useful parts into it and 301 this URL.",IF(AA1459="Update",MID(IF(U1459="Yes","; Clicks down "&amp;TEXT(-P1459,"0%")&amp;" on the previous period","")&amp;IF(V1459="Yes","; Average position "&amp;TEXT(N1459,"0.0")&amp;" on "&amp;TEXT(L1459,"#,##0")&amp;" impressions (striking distance)","")&amp;IF(AND(T1459="Yes",N(L1459)&gt;=Rules!$B$6),"; Thin ("&amp;F1459&amp;" words) but has search demand",""),3,400),IF(AA1459="Prune","Low value: "&amp;N(K1459)&amp;" clicks, "&amp;N(L1459)&amp;" impressions, "&amp;N(Q1459)&amp;" sessions, no key events. Remove or noindex it and update internal links.",IF(AA1459="Redirect","Low value but "&amp;N(AC1459)&amp;" referring domains. 301 it to the closest relevant page to keep those links.",IF(AND(Z1459="No",Y1459="Yes",N(K1459)&lt;Rules!$B$5),"Low search traffic but it converts (key events: "&amp;S1459&amp;"). Keep it and link to it.",IF(W1459="Yes","Stronger than the page it overlaps ("&amp;I1459&amp;"). Keep; merge that page into this one.","Healthy: "&amp;N(K1459)&amp;" clicks"&amp;IF(ISNUMBER(N1459),", average position "&amp;TEXT(N1459,"0.0"),"")&amp;". Keep and monitor."))))))))))</f>
        <v/>
      </c>
      <c r="AE1459">
        <f>IF(A1459="","",IF(AD1459&lt;&gt;"",AD1459,AA1459))</f>
        <v/>
      </c>
    </row>
    <row r="1460">
      <c r="A1460">
        <f>IF(Crawl!A1459="","",Crawl!A1459)</f>
        <v/>
      </c>
      <c r="B1460">
        <f>IF(A1460="","",Crawl!EC1459)</f>
        <v/>
      </c>
      <c r="C1460">
        <f>IF(A1460="","",IFERROR(INDEX(Crawl!$A1459:$DZ1459,1,Rules!$H$6),""))</f>
        <v/>
      </c>
      <c r="D1460">
        <f>IF(A1460="","",IFERROR(INDEX(Crawl!$A1459:$DZ1459,1,Rules!$H$7),"")&amp;"")</f>
        <v/>
      </c>
      <c r="E1460">
        <f>IF(A1460="","",IFERROR(INDEX(Crawl!$A1459:$DZ1459,1,Rules!$H$8),"")&amp;"")</f>
        <v/>
      </c>
      <c r="F1460">
        <f>IF(A1460="","",IFERROR(INDEX(Crawl!$A1459:$DZ1459,1,Rules!$H$9),""))</f>
        <v/>
      </c>
      <c r="G1460">
        <f>IF(A1460="","",IFERROR(INDEX(Crawl!$A1459:$DZ1459,1,Rules!$H$10),""))</f>
        <v/>
      </c>
      <c r="H1460">
        <f>IF(A1460="","",IFERROR(INDEX(Crawl!$A1459:$DZ1459,1,Rules!$H$12),""))</f>
        <v/>
      </c>
      <c r="I1460">
        <f>IF(A1460="","",IF(AND(N(H1460)&gt;0,IFERROR(INDEX(Crawl!$A1459:$DZ1459,1,Rules!$H$11),"")&amp;""&lt;&gt;""),IFERROR(INDEX(Crawl!$A1459:$DZ1459,1,Rules!$H$11),"")&amp;"",IF(AND(ISNUMBER(J1460),N(J1460)&gt;=Rules!$B$12,IFERROR(INDEX(Crawl!$A1459:$DZ1459,1,Rules!$H$13),"")&amp;""&lt;&gt;""),IFERROR(INDEX(Crawl!$A1459:$DZ1459,1,Rules!$H$13),"")&amp;"","")))</f>
        <v/>
      </c>
      <c r="J1460" s="19">
        <f>IF(A1460="","",IF(IFERROR(INDEX(Crawl!$A1459:$DZ1459,1,Rules!$H$14),"")&amp;""="","",IFERROR(INDEX(Crawl!$A1459:$DZ1459,1,Rules!$H$14),"")))</f>
        <v/>
      </c>
      <c r="K1460">
        <f>IF(A1460="","",IFERROR(SUMIFS('GSC current'!$J$2:$J$2001,'GSC current'!$I$2:$I$2001,B1460),0))</f>
        <v/>
      </c>
      <c r="L1460">
        <f>IF(A1460="","",IFERROR(SUMIFS('GSC current'!$K$2:$K$2001,'GSC current'!$I$2:$I$2001,B1460),0))</f>
        <v/>
      </c>
      <c r="M1460" s="20">
        <f>IF(A1460="","",IF(N(L1460)&gt;0,K1460/L1460,""))</f>
        <v/>
      </c>
      <c r="N1460" s="21">
        <f>IF(A1460="","",IF(N(L1460)&gt;0,SUMIFS('GSC current'!$L$2:$L$2001,'GSC current'!$I$2:$I$2001,B1460)/L1460,""))</f>
        <v/>
      </c>
      <c r="O1460">
        <f>IF(A1460="","",IFERROR(SUMIFS('GSC previous'!$J$2:$J$2001,'GSC previous'!$I$2:$I$2001,B1460),0))</f>
        <v/>
      </c>
      <c r="P1460" s="22">
        <f>IF(A1460="","",IF(N(O1460)&gt;0,(K1460-O1460)/O1460,""))</f>
        <v/>
      </c>
      <c r="Q1460">
        <f>IF(A1460="","",IFERROR(SUMIFS(GA4!$P$2:$P$2001,GA4!$O$2:$O$2001,B1460),0))</f>
        <v/>
      </c>
      <c r="R1460" s="23">
        <f>IF(A1460="","",IF(N(Q1460)&gt;0,SUMIFS(GA4!$Q$2:$Q$2001,GA4!$O$2:$O$2001,B1460)/Q1460,""))</f>
        <v/>
      </c>
      <c r="S1460">
        <f>IF(A1460="","",IFERROR(SUMIFS(GA4!$R$2:$R$2001,GA4!$O$2:$O$2001,B1460),0))</f>
        <v/>
      </c>
      <c r="T1460">
        <f>IF(A1460="","",IF(AND(ISNUMBER(F1460),LEFT(C1460&amp;"",1)="2"),IF(F1460&lt;Rules!$B$9,"Yes","No"),"No"))</f>
        <v/>
      </c>
      <c r="U1460">
        <f>IF(A1460="","",IF(AND(N(O1460)&gt;=Rules!$B$8,ISNUMBER(P1460)),IF(P1460&lt;=-Rules!$B$7,"Yes","No"),"No"))</f>
        <v/>
      </c>
      <c r="V1460">
        <f>IF(A1460="","",IF(AND(N(L1460)&gt;=Rules!$B$6,ISNUMBER(N1460)),IF(AND(N1460&gt;=Rules!$B$10,N1460&lt;=Rules!$B$11),"Yes","No"),"No"))</f>
        <v/>
      </c>
      <c r="W1460">
        <f>IF(A1460="","",IF(I1460&lt;&gt;"","Yes","No"))</f>
        <v/>
      </c>
      <c r="X1460">
        <f>IF(I1460="","",IF(SUMIFS($K$3:$K$2002,$A$3:$A$2002,SUBSTITUTE(SUBSTITUTE(I1460,"?","~?"),"*","~*"))&gt;N(K1460),"Yes","No"))</f>
        <v/>
      </c>
      <c r="Y1460">
        <f>IF(A1460="","",IF(N(S1460)&gt;0,"Yes","No"))</f>
        <v/>
      </c>
      <c r="Z1460">
        <f>IF(A1460="","",IF(AND(N(K1460)&lt;Rules!$B$5,N(L1460)&lt;Rules!$B$6,N(Q1460)&lt;Rules!$B$13,Y1460="No"),"Yes","No"))</f>
        <v/>
      </c>
      <c r="AA1460">
        <f>IF(A1460="","",IF(LEFT(C1460&amp;"",1)="3","Redirect",IF(OR(LEFT(C1460&amp;"",1)="4",LEFT(C1460&amp;"",1)="5"),IF(OR(N(K1460)&gt;0,N(AC1460)&gt;=Rules!$B$14),"Redirect","Prune"),IF(D1460="Non-Indexable","Keep",IF(AND(W1460="Yes",X1460="Yes",Y1460="No"),"Merge",IF(OR(U1460="Yes",V1460="Yes",AND(T1460="Yes",N(L1460)&gt;=Rules!$B$6)),"Update",IF(Z1460="Yes",IF(N(AC1460)&gt;=Rules!$B$14,"Redirect","Prune"),"Keep")))))))</f>
        <v/>
      </c>
      <c r="AB1460">
        <f>IF(A1460="","",IF(LEFT(C1460&amp;"",1)="3","Already redirects ("&amp;C1460&amp;"). Update internal links to point at the final URL.",IF(OR(LEFT(C1460&amp;"",1)="4",LEFT(C1460&amp;"",1)="5"),IF(AA1460="Redirect","Returns "&amp;C1460&amp;" but still has "&amp;N(K1460)&amp;" clicks and "&amp;N(AC1460)&amp;" referring domains. 301 it to the closest live page.","Returns "&amp;C1460&amp;" with no clicks or links. Remove internal links and let it 404 or 410."),IF(D1460="Non-Indexable","Non-indexable ("&amp;E1460&amp;"). Keep if that is intentional; otherwise fix the canonical or noindex.",IF(AA1460="Merge","Overlaps with "&amp;I1460&amp;IF(N(J1460)&gt;0," (similarity "&amp;TEXT(J1460,"0.00")&amp;")","")&amp;", which gets more clicks. Merge the useful parts into it and 301 this URL.",IF(AA1460="Update",MID(IF(U1460="Yes","; Clicks down "&amp;TEXT(-P1460,"0%")&amp;" on the previous period","")&amp;IF(V1460="Yes","; Average position "&amp;TEXT(N1460,"0.0")&amp;" on "&amp;TEXT(L1460,"#,##0")&amp;" impressions (striking distance)","")&amp;IF(AND(T1460="Yes",N(L1460)&gt;=Rules!$B$6),"; Thin ("&amp;F1460&amp;" words) but has search demand",""),3,400),IF(AA1460="Prune","Low value: "&amp;N(K1460)&amp;" clicks, "&amp;N(L1460)&amp;" impressions, "&amp;N(Q1460)&amp;" sessions, no key events. Remove or noindex it and update internal links.",IF(AA1460="Redirect","Low value but "&amp;N(AC1460)&amp;" referring domains. 301 it to the closest relevant page to keep those links.",IF(AND(Z1460="No",Y1460="Yes",N(K1460)&lt;Rules!$B$5),"Low search traffic but it converts (key events: "&amp;S1460&amp;"). Keep it and link to it.",IF(W1460="Yes","Stronger than the page it overlaps ("&amp;I1460&amp;"). Keep; merge that page into this one.","Healthy: "&amp;N(K1460)&amp;" clicks"&amp;IF(ISNUMBER(N1460),", average position "&amp;TEXT(N1460,"0.0"),"")&amp;". Keep and monitor."))))))))))</f>
        <v/>
      </c>
      <c r="AE1460">
        <f>IF(A1460="","",IF(AD1460&lt;&gt;"",AD1460,AA1460))</f>
        <v/>
      </c>
    </row>
    <row r="1461">
      <c r="A1461">
        <f>IF(Crawl!A1460="","",Crawl!A1460)</f>
        <v/>
      </c>
      <c r="B1461">
        <f>IF(A1461="","",Crawl!EC1460)</f>
        <v/>
      </c>
      <c r="C1461">
        <f>IF(A1461="","",IFERROR(INDEX(Crawl!$A1460:$DZ1460,1,Rules!$H$6),""))</f>
        <v/>
      </c>
      <c r="D1461">
        <f>IF(A1461="","",IFERROR(INDEX(Crawl!$A1460:$DZ1460,1,Rules!$H$7),"")&amp;"")</f>
        <v/>
      </c>
      <c r="E1461">
        <f>IF(A1461="","",IFERROR(INDEX(Crawl!$A1460:$DZ1460,1,Rules!$H$8),"")&amp;"")</f>
        <v/>
      </c>
      <c r="F1461">
        <f>IF(A1461="","",IFERROR(INDEX(Crawl!$A1460:$DZ1460,1,Rules!$H$9),""))</f>
        <v/>
      </c>
      <c r="G1461">
        <f>IF(A1461="","",IFERROR(INDEX(Crawl!$A1460:$DZ1460,1,Rules!$H$10),""))</f>
        <v/>
      </c>
      <c r="H1461">
        <f>IF(A1461="","",IFERROR(INDEX(Crawl!$A1460:$DZ1460,1,Rules!$H$12),""))</f>
        <v/>
      </c>
      <c r="I1461">
        <f>IF(A1461="","",IF(AND(N(H1461)&gt;0,IFERROR(INDEX(Crawl!$A1460:$DZ1460,1,Rules!$H$11),"")&amp;""&lt;&gt;""),IFERROR(INDEX(Crawl!$A1460:$DZ1460,1,Rules!$H$11),"")&amp;"",IF(AND(ISNUMBER(J1461),N(J1461)&gt;=Rules!$B$12,IFERROR(INDEX(Crawl!$A1460:$DZ1460,1,Rules!$H$13),"")&amp;""&lt;&gt;""),IFERROR(INDEX(Crawl!$A1460:$DZ1460,1,Rules!$H$13),"")&amp;"","")))</f>
        <v/>
      </c>
      <c r="J1461" s="19">
        <f>IF(A1461="","",IF(IFERROR(INDEX(Crawl!$A1460:$DZ1460,1,Rules!$H$14),"")&amp;""="","",IFERROR(INDEX(Crawl!$A1460:$DZ1460,1,Rules!$H$14),"")))</f>
        <v/>
      </c>
      <c r="K1461">
        <f>IF(A1461="","",IFERROR(SUMIFS('GSC current'!$J$2:$J$2001,'GSC current'!$I$2:$I$2001,B1461),0))</f>
        <v/>
      </c>
      <c r="L1461">
        <f>IF(A1461="","",IFERROR(SUMIFS('GSC current'!$K$2:$K$2001,'GSC current'!$I$2:$I$2001,B1461),0))</f>
        <v/>
      </c>
      <c r="M1461" s="20">
        <f>IF(A1461="","",IF(N(L1461)&gt;0,K1461/L1461,""))</f>
        <v/>
      </c>
      <c r="N1461" s="21">
        <f>IF(A1461="","",IF(N(L1461)&gt;0,SUMIFS('GSC current'!$L$2:$L$2001,'GSC current'!$I$2:$I$2001,B1461)/L1461,""))</f>
        <v/>
      </c>
      <c r="O1461">
        <f>IF(A1461="","",IFERROR(SUMIFS('GSC previous'!$J$2:$J$2001,'GSC previous'!$I$2:$I$2001,B1461),0))</f>
        <v/>
      </c>
      <c r="P1461" s="22">
        <f>IF(A1461="","",IF(N(O1461)&gt;0,(K1461-O1461)/O1461,""))</f>
        <v/>
      </c>
      <c r="Q1461">
        <f>IF(A1461="","",IFERROR(SUMIFS(GA4!$P$2:$P$2001,GA4!$O$2:$O$2001,B1461),0))</f>
        <v/>
      </c>
      <c r="R1461" s="23">
        <f>IF(A1461="","",IF(N(Q1461)&gt;0,SUMIFS(GA4!$Q$2:$Q$2001,GA4!$O$2:$O$2001,B1461)/Q1461,""))</f>
        <v/>
      </c>
      <c r="S1461">
        <f>IF(A1461="","",IFERROR(SUMIFS(GA4!$R$2:$R$2001,GA4!$O$2:$O$2001,B1461),0))</f>
        <v/>
      </c>
      <c r="T1461">
        <f>IF(A1461="","",IF(AND(ISNUMBER(F1461),LEFT(C1461&amp;"",1)="2"),IF(F1461&lt;Rules!$B$9,"Yes","No"),"No"))</f>
        <v/>
      </c>
      <c r="U1461">
        <f>IF(A1461="","",IF(AND(N(O1461)&gt;=Rules!$B$8,ISNUMBER(P1461)),IF(P1461&lt;=-Rules!$B$7,"Yes","No"),"No"))</f>
        <v/>
      </c>
      <c r="V1461">
        <f>IF(A1461="","",IF(AND(N(L1461)&gt;=Rules!$B$6,ISNUMBER(N1461)),IF(AND(N1461&gt;=Rules!$B$10,N1461&lt;=Rules!$B$11),"Yes","No"),"No"))</f>
        <v/>
      </c>
      <c r="W1461">
        <f>IF(A1461="","",IF(I1461&lt;&gt;"","Yes","No"))</f>
        <v/>
      </c>
      <c r="X1461">
        <f>IF(I1461="","",IF(SUMIFS($K$3:$K$2002,$A$3:$A$2002,SUBSTITUTE(SUBSTITUTE(I1461,"?","~?"),"*","~*"))&gt;N(K1461),"Yes","No"))</f>
        <v/>
      </c>
      <c r="Y1461">
        <f>IF(A1461="","",IF(N(S1461)&gt;0,"Yes","No"))</f>
        <v/>
      </c>
      <c r="Z1461">
        <f>IF(A1461="","",IF(AND(N(K1461)&lt;Rules!$B$5,N(L1461)&lt;Rules!$B$6,N(Q1461)&lt;Rules!$B$13,Y1461="No"),"Yes","No"))</f>
        <v/>
      </c>
      <c r="AA1461">
        <f>IF(A1461="","",IF(LEFT(C1461&amp;"",1)="3","Redirect",IF(OR(LEFT(C1461&amp;"",1)="4",LEFT(C1461&amp;"",1)="5"),IF(OR(N(K1461)&gt;0,N(AC1461)&gt;=Rules!$B$14),"Redirect","Prune"),IF(D1461="Non-Indexable","Keep",IF(AND(W1461="Yes",X1461="Yes",Y1461="No"),"Merge",IF(OR(U1461="Yes",V1461="Yes",AND(T1461="Yes",N(L1461)&gt;=Rules!$B$6)),"Update",IF(Z1461="Yes",IF(N(AC1461)&gt;=Rules!$B$14,"Redirect","Prune"),"Keep")))))))</f>
        <v/>
      </c>
      <c r="AB1461">
        <f>IF(A1461="","",IF(LEFT(C1461&amp;"",1)="3","Already redirects ("&amp;C1461&amp;"). Update internal links to point at the final URL.",IF(OR(LEFT(C1461&amp;"",1)="4",LEFT(C1461&amp;"",1)="5"),IF(AA1461="Redirect","Returns "&amp;C1461&amp;" but still has "&amp;N(K1461)&amp;" clicks and "&amp;N(AC1461)&amp;" referring domains. 301 it to the closest live page.","Returns "&amp;C1461&amp;" with no clicks or links. Remove internal links and let it 404 or 410."),IF(D1461="Non-Indexable","Non-indexable ("&amp;E1461&amp;"). Keep if that is intentional; otherwise fix the canonical or noindex.",IF(AA1461="Merge","Overlaps with "&amp;I1461&amp;IF(N(J1461)&gt;0," (similarity "&amp;TEXT(J1461,"0.00")&amp;")","")&amp;", which gets more clicks. Merge the useful parts into it and 301 this URL.",IF(AA1461="Update",MID(IF(U1461="Yes","; Clicks down "&amp;TEXT(-P1461,"0%")&amp;" on the previous period","")&amp;IF(V1461="Yes","; Average position "&amp;TEXT(N1461,"0.0")&amp;" on "&amp;TEXT(L1461,"#,##0")&amp;" impressions (striking distance)","")&amp;IF(AND(T1461="Yes",N(L1461)&gt;=Rules!$B$6),"; Thin ("&amp;F1461&amp;" words) but has search demand",""),3,400),IF(AA1461="Prune","Low value: "&amp;N(K1461)&amp;" clicks, "&amp;N(L1461)&amp;" impressions, "&amp;N(Q1461)&amp;" sessions, no key events. Remove or noindex it and update internal links.",IF(AA1461="Redirect","Low value but "&amp;N(AC1461)&amp;" referring domains. 301 it to the closest relevant page to keep those links.",IF(AND(Z1461="No",Y1461="Yes",N(K1461)&lt;Rules!$B$5),"Low search traffic but it converts (key events: "&amp;S1461&amp;"). Keep it and link to it.",IF(W1461="Yes","Stronger than the page it overlaps ("&amp;I1461&amp;"). Keep; merge that page into this one.","Healthy: "&amp;N(K1461)&amp;" clicks"&amp;IF(ISNUMBER(N1461),", average position "&amp;TEXT(N1461,"0.0"),"")&amp;". Keep and monitor."))))))))))</f>
        <v/>
      </c>
      <c r="AE1461">
        <f>IF(A1461="","",IF(AD1461&lt;&gt;"",AD1461,AA1461))</f>
        <v/>
      </c>
    </row>
    <row r="1462">
      <c r="A1462">
        <f>IF(Crawl!A1461="","",Crawl!A1461)</f>
        <v/>
      </c>
      <c r="B1462">
        <f>IF(A1462="","",Crawl!EC1461)</f>
        <v/>
      </c>
      <c r="C1462">
        <f>IF(A1462="","",IFERROR(INDEX(Crawl!$A1461:$DZ1461,1,Rules!$H$6),""))</f>
        <v/>
      </c>
      <c r="D1462">
        <f>IF(A1462="","",IFERROR(INDEX(Crawl!$A1461:$DZ1461,1,Rules!$H$7),"")&amp;"")</f>
        <v/>
      </c>
      <c r="E1462">
        <f>IF(A1462="","",IFERROR(INDEX(Crawl!$A1461:$DZ1461,1,Rules!$H$8),"")&amp;"")</f>
        <v/>
      </c>
      <c r="F1462">
        <f>IF(A1462="","",IFERROR(INDEX(Crawl!$A1461:$DZ1461,1,Rules!$H$9),""))</f>
        <v/>
      </c>
      <c r="G1462">
        <f>IF(A1462="","",IFERROR(INDEX(Crawl!$A1461:$DZ1461,1,Rules!$H$10),""))</f>
        <v/>
      </c>
      <c r="H1462">
        <f>IF(A1462="","",IFERROR(INDEX(Crawl!$A1461:$DZ1461,1,Rules!$H$12),""))</f>
        <v/>
      </c>
      <c r="I1462">
        <f>IF(A1462="","",IF(AND(N(H1462)&gt;0,IFERROR(INDEX(Crawl!$A1461:$DZ1461,1,Rules!$H$11),"")&amp;""&lt;&gt;""),IFERROR(INDEX(Crawl!$A1461:$DZ1461,1,Rules!$H$11),"")&amp;"",IF(AND(ISNUMBER(J1462),N(J1462)&gt;=Rules!$B$12,IFERROR(INDEX(Crawl!$A1461:$DZ1461,1,Rules!$H$13),"")&amp;""&lt;&gt;""),IFERROR(INDEX(Crawl!$A1461:$DZ1461,1,Rules!$H$13),"")&amp;"","")))</f>
        <v/>
      </c>
      <c r="J1462" s="19">
        <f>IF(A1462="","",IF(IFERROR(INDEX(Crawl!$A1461:$DZ1461,1,Rules!$H$14),"")&amp;""="","",IFERROR(INDEX(Crawl!$A1461:$DZ1461,1,Rules!$H$14),"")))</f>
        <v/>
      </c>
      <c r="K1462">
        <f>IF(A1462="","",IFERROR(SUMIFS('GSC current'!$J$2:$J$2001,'GSC current'!$I$2:$I$2001,B1462),0))</f>
        <v/>
      </c>
      <c r="L1462">
        <f>IF(A1462="","",IFERROR(SUMIFS('GSC current'!$K$2:$K$2001,'GSC current'!$I$2:$I$2001,B1462),0))</f>
        <v/>
      </c>
      <c r="M1462" s="20">
        <f>IF(A1462="","",IF(N(L1462)&gt;0,K1462/L1462,""))</f>
        <v/>
      </c>
      <c r="N1462" s="21">
        <f>IF(A1462="","",IF(N(L1462)&gt;0,SUMIFS('GSC current'!$L$2:$L$2001,'GSC current'!$I$2:$I$2001,B1462)/L1462,""))</f>
        <v/>
      </c>
      <c r="O1462">
        <f>IF(A1462="","",IFERROR(SUMIFS('GSC previous'!$J$2:$J$2001,'GSC previous'!$I$2:$I$2001,B1462),0))</f>
        <v/>
      </c>
      <c r="P1462" s="22">
        <f>IF(A1462="","",IF(N(O1462)&gt;0,(K1462-O1462)/O1462,""))</f>
        <v/>
      </c>
      <c r="Q1462">
        <f>IF(A1462="","",IFERROR(SUMIFS(GA4!$P$2:$P$2001,GA4!$O$2:$O$2001,B1462),0))</f>
        <v/>
      </c>
      <c r="R1462" s="23">
        <f>IF(A1462="","",IF(N(Q1462)&gt;0,SUMIFS(GA4!$Q$2:$Q$2001,GA4!$O$2:$O$2001,B1462)/Q1462,""))</f>
        <v/>
      </c>
      <c r="S1462">
        <f>IF(A1462="","",IFERROR(SUMIFS(GA4!$R$2:$R$2001,GA4!$O$2:$O$2001,B1462),0))</f>
        <v/>
      </c>
      <c r="T1462">
        <f>IF(A1462="","",IF(AND(ISNUMBER(F1462),LEFT(C1462&amp;"",1)="2"),IF(F1462&lt;Rules!$B$9,"Yes","No"),"No"))</f>
        <v/>
      </c>
      <c r="U1462">
        <f>IF(A1462="","",IF(AND(N(O1462)&gt;=Rules!$B$8,ISNUMBER(P1462)),IF(P1462&lt;=-Rules!$B$7,"Yes","No"),"No"))</f>
        <v/>
      </c>
      <c r="V1462">
        <f>IF(A1462="","",IF(AND(N(L1462)&gt;=Rules!$B$6,ISNUMBER(N1462)),IF(AND(N1462&gt;=Rules!$B$10,N1462&lt;=Rules!$B$11),"Yes","No"),"No"))</f>
        <v/>
      </c>
      <c r="W1462">
        <f>IF(A1462="","",IF(I1462&lt;&gt;"","Yes","No"))</f>
        <v/>
      </c>
      <c r="X1462">
        <f>IF(I1462="","",IF(SUMIFS($K$3:$K$2002,$A$3:$A$2002,SUBSTITUTE(SUBSTITUTE(I1462,"?","~?"),"*","~*"))&gt;N(K1462),"Yes","No"))</f>
        <v/>
      </c>
      <c r="Y1462">
        <f>IF(A1462="","",IF(N(S1462)&gt;0,"Yes","No"))</f>
        <v/>
      </c>
      <c r="Z1462">
        <f>IF(A1462="","",IF(AND(N(K1462)&lt;Rules!$B$5,N(L1462)&lt;Rules!$B$6,N(Q1462)&lt;Rules!$B$13,Y1462="No"),"Yes","No"))</f>
        <v/>
      </c>
      <c r="AA1462">
        <f>IF(A1462="","",IF(LEFT(C1462&amp;"",1)="3","Redirect",IF(OR(LEFT(C1462&amp;"",1)="4",LEFT(C1462&amp;"",1)="5"),IF(OR(N(K1462)&gt;0,N(AC1462)&gt;=Rules!$B$14),"Redirect","Prune"),IF(D1462="Non-Indexable","Keep",IF(AND(W1462="Yes",X1462="Yes",Y1462="No"),"Merge",IF(OR(U1462="Yes",V1462="Yes",AND(T1462="Yes",N(L1462)&gt;=Rules!$B$6)),"Update",IF(Z1462="Yes",IF(N(AC1462)&gt;=Rules!$B$14,"Redirect","Prune"),"Keep")))))))</f>
        <v/>
      </c>
      <c r="AB1462">
        <f>IF(A1462="","",IF(LEFT(C1462&amp;"",1)="3","Already redirects ("&amp;C1462&amp;"). Update internal links to point at the final URL.",IF(OR(LEFT(C1462&amp;"",1)="4",LEFT(C1462&amp;"",1)="5"),IF(AA1462="Redirect","Returns "&amp;C1462&amp;" but still has "&amp;N(K1462)&amp;" clicks and "&amp;N(AC1462)&amp;" referring domains. 301 it to the closest live page.","Returns "&amp;C1462&amp;" with no clicks or links. Remove internal links and let it 404 or 410."),IF(D1462="Non-Indexable","Non-indexable ("&amp;E1462&amp;"). Keep if that is intentional; otherwise fix the canonical or noindex.",IF(AA1462="Merge","Overlaps with "&amp;I1462&amp;IF(N(J1462)&gt;0," (similarity "&amp;TEXT(J1462,"0.00")&amp;")","")&amp;", which gets more clicks. Merge the useful parts into it and 301 this URL.",IF(AA1462="Update",MID(IF(U1462="Yes","; Clicks down "&amp;TEXT(-P1462,"0%")&amp;" on the previous period","")&amp;IF(V1462="Yes","; Average position "&amp;TEXT(N1462,"0.0")&amp;" on "&amp;TEXT(L1462,"#,##0")&amp;" impressions (striking distance)","")&amp;IF(AND(T1462="Yes",N(L1462)&gt;=Rules!$B$6),"; Thin ("&amp;F1462&amp;" words) but has search demand",""),3,400),IF(AA1462="Prune","Low value: "&amp;N(K1462)&amp;" clicks, "&amp;N(L1462)&amp;" impressions, "&amp;N(Q1462)&amp;" sessions, no key events. Remove or noindex it and update internal links.",IF(AA1462="Redirect","Low value but "&amp;N(AC1462)&amp;" referring domains. 301 it to the closest relevant page to keep those links.",IF(AND(Z1462="No",Y1462="Yes",N(K1462)&lt;Rules!$B$5),"Low search traffic but it converts (key events: "&amp;S1462&amp;"). Keep it and link to it.",IF(W1462="Yes","Stronger than the page it overlaps ("&amp;I1462&amp;"). Keep; merge that page into this one.","Healthy: "&amp;N(K1462)&amp;" clicks"&amp;IF(ISNUMBER(N1462),", average position "&amp;TEXT(N1462,"0.0"),"")&amp;". Keep and monitor."))))))))))</f>
        <v/>
      </c>
      <c r="AE1462">
        <f>IF(A1462="","",IF(AD1462&lt;&gt;"",AD1462,AA1462))</f>
        <v/>
      </c>
    </row>
    <row r="1463">
      <c r="A1463">
        <f>IF(Crawl!A1462="","",Crawl!A1462)</f>
        <v/>
      </c>
      <c r="B1463">
        <f>IF(A1463="","",Crawl!EC1462)</f>
        <v/>
      </c>
      <c r="C1463">
        <f>IF(A1463="","",IFERROR(INDEX(Crawl!$A1462:$DZ1462,1,Rules!$H$6),""))</f>
        <v/>
      </c>
      <c r="D1463">
        <f>IF(A1463="","",IFERROR(INDEX(Crawl!$A1462:$DZ1462,1,Rules!$H$7),"")&amp;"")</f>
        <v/>
      </c>
      <c r="E1463">
        <f>IF(A1463="","",IFERROR(INDEX(Crawl!$A1462:$DZ1462,1,Rules!$H$8),"")&amp;"")</f>
        <v/>
      </c>
      <c r="F1463">
        <f>IF(A1463="","",IFERROR(INDEX(Crawl!$A1462:$DZ1462,1,Rules!$H$9),""))</f>
        <v/>
      </c>
      <c r="G1463">
        <f>IF(A1463="","",IFERROR(INDEX(Crawl!$A1462:$DZ1462,1,Rules!$H$10),""))</f>
        <v/>
      </c>
      <c r="H1463">
        <f>IF(A1463="","",IFERROR(INDEX(Crawl!$A1462:$DZ1462,1,Rules!$H$12),""))</f>
        <v/>
      </c>
      <c r="I1463">
        <f>IF(A1463="","",IF(AND(N(H1463)&gt;0,IFERROR(INDEX(Crawl!$A1462:$DZ1462,1,Rules!$H$11),"")&amp;""&lt;&gt;""),IFERROR(INDEX(Crawl!$A1462:$DZ1462,1,Rules!$H$11),"")&amp;"",IF(AND(ISNUMBER(J1463),N(J1463)&gt;=Rules!$B$12,IFERROR(INDEX(Crawl!$A1462:$DZ1462,1,Rules!$H$13),"")&amp;""&lt;&gt;""),IFERROR(INDEX(Crawl!$A1462:$DZ1462,1,Rules!$H$13),"")&amp;"","")))</f>
        <v/>
      </c>
      <c r="J1463" s="19">
        <f>IF(A1463="","",IF(IFERROR(INDEX(Crawl!$A1462:$DZ1462,1,Rules!$H$14),"")&amp;""="","",IFERROR(INDEX(Crawl!$A1462:$DZ1462,1,Rules!$H$14),"")))</f>
        <v/>
      </c>
      <c r="K1463">
        <f>IF(A1463="","",IFERROR(SUMIFS('GSC current'!$J$2:$J$2001,'GSC current'!$I$2:$I$2001,B1463),0))</f>
        <v/>
      </c>
      <c r="L1463">
        <f>IF(A1463="","",IFERROR(SUMIFS('GSC current'!$K$2:$K$2001,'GSC current'!$I$2:$I$2001,B1463),0))</f>
        <v/>
      </c>
      <c r="M1463" s="20">
        <f>IF(A1463="","",IF(N(L1463)&gt;0,K1463/L1463,""))</f>
        <v/>
      </c>
      <c r="N1463" s="21">
        <f>IF(A1463="","",IF(N(L1463)&gt;0,SUMIFS('GSC current'!$L$2:$L$2001,'GSC current'!$I$2:$I$2001,B1463)/L1463,""))</f>
        <v/>
      </c>
      <c r="O1463">
        <f>IF(A1463="","",IFERROR(SUMIFS('GSC previous'!$J$2:$J$2001,'GSC previous'!$I$2:$I$2001,B1463),0))</f>
        <v/>
      </c>
      <c r="P1463" s="22">
        <f>IF(A1463="","",IF(N(O1463)&gt;0,(K1463-O1463)/O1463,""))</f>
        <v/>
      </c>
      <c r="Q1463">
        <f>IF(A1463="","",IFERROR(SUMIFS(GA4!$P$2:$P$2001,GA4!$O$2:$O$2001,B1463),0))</f>
        <v/>
      </c>
      <c r="R1463" s="23">
        <f>IF(A1463="","",IF(N(Q1463)&gt;0,SUMIFS(GA4!$Q$2:$Q$2001,GA4!$O$2:$O$2001,B1463)/Q1463,""))</f>
        <v/>
      </c>
      <c r="S1463">
        <f>IF(A1463="","",IFERROR(SUMIFS(GA4!$R$2:$R$2001,GA4!$O$2:$O$2001,B1463),0))</f>
        <v/>
      </c>
      <c r="T1463">
        <f>IF(A1463="","",IF(AND(ISNUMBER(F1463),LEFT(C1463&amp;"",1)="2"),IF(F1463&lt;Rules!$B$9,"Yes","No"),"No"))</f>
        <v/>
      </c>
      <c r="U1463">
        <f>IF(A1463="","",IF(AND(N(O1463)&gt;=Rules!$B$8,ISNUMBER(P1463)),IF(P1463&lt;=-Rules!$B$7,"Yes","No"),"No"))</f>
        <v/>
      </c>
      <c r="V1463">
        <f>IF(A1463="","",IF(AND(N(L1463)&gt;=Rules!$B$6,ISNUMBER(N1463)),IF(AND(N1463&gt;=Rules!$B$10,N1463&lt;=Rules!$B$11),"Yes","No"),"No"))</f>
        <v/>
      </c>
      <c r="W1463">
        <f>IF(A1463="","",IF(I1463&lt;&gt;"","Yes","No"))</f>
        <v/>
      </c>
      <c r="X1463">
        <f>IF(I1463="","",IF(SUMIFS($K$3:$K$2002,$A$3:$A$2002,SUBSTITUTE(SUBSTITUTE(I1463,"?","~?"),"*","~*"))&gt;N(K1463),"Yes","No"))</f>
        <v/>
      </c>
      <c r="Y1463">
        <f>IF(A1463="","",IF(N(S1463)&gt;0,"Yes","No"))</f>
        <v/>
      </c>
      <c r="Z1463">
        <f>IF(A1463="","",IF(AND(N(K1463)&lt;Rules!$B$5,N(L1463)&lt;Rules!$B$6,N(Q1463)&lt;Rules!$B$13,Y1463="No"),"Yes","No"))</f>
        <v/>
      </c>
      <c r="AA1463">
        <f>IF(A1463="","",IF(LEFT(C1463&amp;"",1)="3","Redirect",IF(OR(LEFT(C1463&amp;"",1)="4",LEFT(C1463&amp;"",1)="5"),IF(OR(N(K1463)&gt;0,N(AC1463)&gt;=Rules!$B$14),"Redirect","Prune"),IF(D1463="Non-Indexable","Keep",IF(AND(W1463="Yes",X1463="Yes",Y1463="No"),"Merge",IF(OR(U1463="Yes",V1463="Yes",AND(T1463="Yes",N(L1463)&gt;=Rules!$B$6)),"Update",IF(Z1463="Yes",IF(N(AC1463)&gt;=Rules!$B$14,"Redirect","Prune"),"Keep")))))))</f>
        <v/>
      </c>
      <c r="AB1463">
        <f>IF(A1463="","",IF(LEFT(C1463&amp;"",1)="3","Already redirects ("&amp;C1463&amp;"). Update internal links to point at the final URL.",IF(OR(LEFT(C1463&amp;"",1)="4",LEFT(C1463&amp;"",1)="5"),IF(AA1463="Redirect","Returns "&amp;C1463&amp;" but still has "&amp;N(K1463)&amp;" clicks and "&amp;N(AC1463)&amp;" referring domains. 301 it to the closest live page.","Returns "&amp;C1463&amp;" with no clicks or links. Remove internal links and let it 404 or 410."),IF(D1463="Non-Indexable","Non-indexable ("&amp;E1463&amp;"). Keep if that is intentional; otherwise fix the canonical or noindex.",IF(AA1463="Merge","Overlaps with "&amp;I1463&amp;IF(N(J1463)&gt;0," (similarity "&amp;TEXT(J1463,"0.00")&amp;")","")&amp;", which gets more clicks. Merge the useful parts into it and 301 this URL.",IF(AA1463="Update",MID(IF(U1463="Yes","; Clicks down "&amp;TEXT(-P1463,"0%")&amp;" on the previous period","")&amp;IF(V1463="Yes","; Average position "&amp;TEXT(N1463,"0.0")&amp;" on "&amp;TEXT(L1463,"#,##0")&amp;" impressions (striking distance)","")&amp;IF(AND(T1463="Yes",N(L1463)&gt;=Rules!$B$6),"; Thin ("&amp;F1463&amp;" words) but has search demand",""),3,400),IF(AA1463="Prune","Low value: "&amp;N(K1463)&amp;" clicks, "&amp;N(L1463)&amp;" impressions, "&amp;N(Q1463)&amp;" sessions, no key events. Remove or noindex it and update internal links.",IF(AA1463="Redirect","Low value but "&amp;N(AC1463)&amp;" referring domains. 301 it to the closest relevant page to keep those links.",IF(AND(Z1463="No",Y1463="Yes",N(K1463)&lt;Rules!$B$5),"Low search traffic but it converts (key events: "&amp;S1463&amp;"). Keep it and link to it.",IF(W1463="Yes","Stronger than the page it overlaps ("&amp;I1463&amp;"). Keep; merge that page into this one.","Healthy: "&amp;N(K1463)&amp;" clicks"&amp;IF(ISNUMBER(N1463),", average position "&amp;TEXT(N1463,"0.0"),"")&amp;". Keep and monitor."))))))))))</f>
        <v/>
      </c>
      <c r="AE1463">
        <f>IF(A1463="","",IF(AD1463&lt;&gt;"",AD1463,AA1463))</f>
        <v/>
      </c>
    </row>
    <row r="1464">
      <c r="A1464">
        <f>IF(Crawl!A1463="","",Crawl!A1463)</f>
        <v/>
      </c>
      <c r="B1464">
        <f>IF(A1464="","",Crawl!EC1463)</f>
        <v/>
      </c>
      <c r="C1464">
        <f>IF(A1464="","",IFERROR(INDEX(Crawl!$A1463:$DZ1463,1,Rules!$H$6),""))</f>
        <v/>
      </c>
      <c r="D1464">
        <f>IF(A1464="","",IFERROR(INDEX(Crawl!$A1463:$DZ1463,1,Rules!$H$7),"")&amp;"")</f>
        <v/>
      </c>
      <c r="E1464">
        <f>IF(A1464="","",IFERROR(INDEX(Crawl!$A1463:$DZ1463,1,Rules!$H$8),"")&amp;"")</f>
        <v/>
      </c>
      <c r="F1464">
        <f>IF(A1464="","",IFERROR(INDEX(Crawl!$A1463:$DZ1463,1,Rules!$H$9),""))</f>
        <v/>
      </c>
      <c r="G1464">
        <f>IF(A1464="","",IFERROR(INDEX(Crawl!$A1463:$DZ1463,1,Rules!$H$10),""))</f>
        <v/>
      </c>
      <c r="H1464">
        <f>IF(A1464="","",IFERROR(INDEX(Crawl!$A1463:$DZ1463,1,Rules!$H$12),""))</f>
        <v/>
      </c>
      <c r="I1464">
        <f>IF(A1464="","",IF(AND(N(H1464)&gt;0,IFERROR(INDEX(Crawl!$A1463:$DZ1463,1,Rules!$H$11),"")&amp;""&lt;&gt;""),IFERROR(INDEX(Crawl!$A1463:$DZ1463,1,Rules!$H$11),"")&amp;"",IF(AND(ISNUMBER(J1464),N(J1464)&gt;=Rules!$B$12,IFERROR(INDEX(Crawl!$A1463:$DZ1463,1,Rules!$H$13),"")&amp;""&lt;&gt;""),IFERROR(INDEX(Crawl!$A1463:$DZ1463,1,Rules!$H$13),"")&amp;"","")))</f>
        <v/>
      </c>
      <c r="J1464" s="19">
        <f>IF(A1464="","",IF(IFERROR(INDEX(Crawl!$A1463:$DZ1463,1,Rules!$H$14),"")&amp;""="","",IFERROR(INDEX(Crawl!$A1463:$DZ1463,1,Rules!$H$14),"")))</f>
        <v/>
      </c>
      <c r="K1464">
        <f>IF(A1464="","",IFERROR(SUMIFS('GSC current'!$J$2:$J$2001,'GSC current'!$I$2:$I$2001,B1464),0))</f>
        <v/>
      </c>
      <c r="L1464">
        <f>IF(A1464="","",IFERROR(SUMIFS('GSC current'!$K$2:$K$2001,'GSC current'!$I$2:$I$2001,B1464),0))</f>
        <v/>
      </c>
      <c r="M1464" s="20">
        <f>IF(A1464="","",IF(N(L1464)&gt;0,K1464/L1464,""))</f>
        <v/>
      </c>
      <c r="N1464" s="21">
        <f>IF(A1464="","",IF(N(L1464)&gt;0,SUMIFS('GSC current'!$L$2:$L$2001,'GSC current'!$I$2:$I$2001,B1464)/L1464,""))</f>
        <v/>
      </c>
      <c r="O1464">
        <f>IF(A1464="","",IFERROR(SUMIFS('GSC previous'!$J$2:$J$2001,'GSC previous'!$I$2:$I$2001,B1464),0))</f>
        <v/>
      </c>
      <c r="P1464" s="22">
        <f>IF(A1464="","",IF(N(O1464)&gt;0,(K1464-O1464)/O1464,""))</f>
        <v/>
      </c>
      <c r="Q1464">
        <f>IF(A1464="","",IFERROR(SUMIFS(GA4!$P$2:$P$2001,GA4!$O$2:$O$2001,B1464),0))</f>
        <v/>
      </c>
      <c r="R1464" s="23">
        <f>IF(A1464="","",IF(N(Q1464)&gt;0,SUMIFS(GA4!$Q$2:$Q$2001,GA4!$O$2:$O$2001,B1464)/Q1464,""))</f>
        <v/>
      </c>
      <c r="S1464">
        <f>IF(A1464="","",IFERROR(SUMIFS(GA4!$R$2:$R$2001,GA4!$O$2:$O$2001,B1464),0))</f>
        <v/>
      </c>
      <c r="T1464">
        <f>IF(A1464="","",IF(AND(ISNUMBER(F1464),LEFT(C1464&amp;"",1)="2"),IF(F1464&lt;Rules!$B$9,"Yes","No"),"No"))</f>
        <v/>
      </c>
      <c r="U1464">
        <f>IF(A1464="","",IF(AND(N(O1464)&gt;=Rules!$B$8,ISNUMBER(P1464)),IF(P1464&lt;=-Rules!$B$7,"Yes","No"),"No"))</f>
        <v/>
      </c>
      <c r="V1464">
        <f>IF(A1464="","",IF(AND(N(L1464)&gt;=Rules!$B$6,ISNUMBER(N1464)),IF(AND(N1464&gt;=Rules!$B$10,N1464&lt;=Rules!$B$11),"Yes","No"),"No"))</f>
        <v/>
      </c>
      <c r="W1464">
        <f>IF(A1464="","",IF(I1464&lt;&gt;"","Yes","No"))</f>
        <v/>
      </c>
      <c r="X1464">
        <f>IF(I1464="","",IF(SUMIFS($K$3:$K$2002,$A$3:$A$2002,SUBSTITUTE(SUBSTITUTE(I1464,"?","~?"),"*","~*"))&gt;N(K1464),"Yes","No"))</f>
        <v/>
      </c>
      <c r="Y1464">
        <f>IF(A1464="","",IF(N(S1464)&gt;0,"Yes","No"))</f>
        <v/>
      </c>
      <c r="Z1464">
        <f>IF(A1464="","",IF(AND(N(K1464)&lt;Rules!$B$5,N(L1464)&lt;Rules!$B$6,N(Q1464)&lt;Rules!$B$13,Y1464="No"),"Yes","No"))</f>
        <v/>
      </c>
      <c r="AA1464">
        <f>IF(A1464="","",IF(LEFT(C1464&amp;"",1)="3","Redirect",IF(OR(LEFT(C1464&amp;"",1)="4",LEFT(C1464&amp;"",1)="5"),IF(OR(N(K1464)&gt;0,N(AC1464)&gt;=Rules!$B$14),"Redirect","Prune"),IF(D1464="Non-Indexable","Keep",IF(AND(W1464="Yes",X1464="Yes",Y1464="No"),"Merge",IF(OR(U1464="Yes",V1464="Yes",AND(T1464="Yes",N(L1464)&gt;=Rules!$B$6)),"Update",IF(Z1464="Yes",IF(N(AC1464)&gt;=Rules!$B$14,"Redirect","Prune"),"Keep")))))))</f>
        <v/>
      </c>
      <c r="AB1464">
        <f>IF(A1464="","",IF(LEFT(C1464&amp;"",1)="3","Already redirects ("&amp;C1464&amp;"). Update internal links to point at the final URL.",IF(OR(LEFT(C1464&amp;"",1)="4",LEFT(C1464&amp;"",1)="5"),IF(AA1464="Redirect","Returns "&amp;C1464&amp;" but still has "&amp;N(K1464)&amp;" clicks and "&amp;N(AC1464)&amp;" referring domains. 301 it to the closest live page.","Returns "&amp;C1464&amp;" with no clicks or links. Remove internal links and let it 404 or 410."),IF(D1464="Non-Indexable","Non-indexable ("&amp;E1464&amp;"). Keep if that is intentional; otherwise fix the canonical or noindex.",IF(AA1464="Merge","Overlaps with "&amp;I1464&amp;IF(N(J1464)&gt;0," (similarity "&amp;TEXT(J1464,"0.00")&amp;")","")&amp;", which gets more clicks. Merge the useful parts into it and 301 this URL.",IF(AA1464="Update",MID(IF(U1464="Yes","; Clicks down "&amp;TEXT(-P1464,"0%")&amp;" on the previous period","")&amp;IF(V1464="Yes","; Average position "&amp;TEXT(N1464,"0.0")&amp;" on "&amp;TEXT(L1464,"#,##0")&amp;" impressions (striking distance)","")&amp;IF(AND(T1464="Yes",N(L1464)&gt;=Rules!$B$6),"; Thin ("&amp;F1464&amp;" words) but has search demand",""),3,400),IF(AA1464="Prune","Low value: "&amp;N(K1464)&amp;" clicks, "&amp;N(L1464)&amp;" impressions, "&amp;N(Q1464)&amp;" sessions, no key events. Remove or noindex it and update internal links.",IF(AA1464="Redirect","Low value but "&amp;N(AC1464)&amp;" referring domains. 301 it to the closest relevant page to keep those links.",IF(AND(Z1464="No",Y1464="Yes",N(K1464)&lt;Rules!$B$5),"Low search traffic but it converts (key events: "&amp;S1464&amp;"). Keep it and link to it.",IF(W1464="Yes","Stronger than the page it overlaps ("&amp;I1464&amp;"). Keep; merge that page into this one.","Healthy: "&amp;N(K1464)&amp;" clicks"&amp;IF(ISNUMBER(N1464),", average position "&amp;TEXT(N1464,"0.0"),"")&amp;". Keep and monitor."))))))))))</f>
        <v/>
      </c>
      <c r="AE1464">
        <f>IF(A1464="","",IF(AD1464&lt;&gt;"",AD1464,AA1464))</f>
        <v/>
      </c>
    </row>
    <row r="1465">
      <c r="A1465">
        <f>IF(Crawl!A1464="","",Crawl!A1464)</f>
        <v/>
      </c>
      <c r="B1465">
        <f>IF(A1465="","",Crawl!EC1464)</f>
        <v/>
      </c>
      <c r="C1465">
        <f>IF(A1465="","",IFERROR(INDEX(Crawl!$A1464:$DZ1464,1,Rules!$H$6),""))</f>
        <v/>
      </c>
      <c r="D1465">
        <f>IF(A1465="","",IFERROR(INDEX(Crawl!$A1464:$DZ1464,1,Rules!$H$7),"")&amp;"")</f>
        <v/>
      </c>
      <c r="E1465">
        <f>IF(A1465="","",IFERROR(INDEX(Crawl!$A1464:$DZ1464,1,Rules!$H$8),"")&amp;"")</f>
        <v/>
      </c>
      <c r="F1465">
        <f>IF(A1465="","",IFERROR(INDEX(Crawl!$A1464:$DZ1464,1,Rules!$H$9),""))</f>
        <v/>
      </c>
      <c r="G1465">
        <f>IF(A1465="","",IFERROR(INDEX(Crawl!$A1464:$DZ1464,1,Rules!$H$10),""))</f>
        <v/>
      </c>
      <c r="H1465">
        <f>IF(A1465="","",IFERROR(INDEX(Crawl!$A1464:$DZ1464,1,Rules!$H$12),""))</f>
        <v/>
      </c>
      <c r="I1465">
        <f>IF(A1465="","",IF(AND(N(H1465)&gt;0,IFERROR(INDEX(Crawl!$A1464:$DZ1464,1,Rules!$H$11),"")&amp;""&lt;&gt;""),IFERROR(INDEX(Crawl!$A1464:$DZ1464,1,Rules!$H$11),"")&amp;"",IF(AND(ISNUMBER(J1465),N(J1465)&gt;=Rules!$B$12,IFERROR(INDEX(Crawl!$A1464:$DZ1464,1,Rules!$H$13),"")&amp;""&lt;&gt;""),IFERROR(INDEX(Crawl!$A1464:$DZ1464,1,Rules!$H$13),"")&amp;"","")))</f>
        <v/>
      </c>
      <c r="J1465" s="19">
        <f>IF(A1465="","",IF(IFERROR(INDEX(Crawl!$A1464:$DZ1464,1,Rules!$H$14),"")&amp;""="","",IFERROR(INDEX(Crawl!$A1464:$DZ1464,1,Rules!$H$14),"")))</f>
        <v/>
      </c>
      <c r="K1465">
        <f>IF(A1465="","",IFERROR(SUMIFS('GSC current'!$J$2:$J$2001,'GSC current'!$I$2:$I$2001,B1465),0))</f>
        <v/>
      </c>
      <c r="L1465">
        <f>IF(A1465="","",IFERROR(SUMIFS('GSC current'!$K$2:$K$2001,'GSC current'!$I$2:$I$2001,B1465),0))</f>
        <v/>
      </c>
      <c r="M1465" s="20">
        <f>IF(A1465="","",IF(N(L1465)&gt;0,K1465/L1465,""))</f>
        <v/>
      </c>
      <c r="N1465" s="21">
        <f>IF(A1465="","",IF(N(L1465)&gt;0,SUMIFS('GSC current'!$L$2:$L$2001,'GSC current'!$I$2:$I$2001,B1465)/L1465,""))</f>
        <v/>
      </c>
      <c r="O1465">
        <f>IF(A1465="","",IFERROR(SUMIFS('GSC previous'!$J$2:$J$2001,'GSC previous'!$I$2:$I$2001,B1465),0))</f>
        <v/>
      </c>
      <c r="P1465" s="22">
        <f>IF(A1465="","",IF(N(O1465)&gt;0,(K1465-O1465)/O1465,""))</f>
        <v/>
      </c>
      <c r="Q1465">
        <f>IF(A1465="","",IFERROR(SUMIFS(GA4!$P$2:$P$2001,GA4!$O$2:$O$2001,B1465),0))</f>
        <v/>
      </c>
      <c r="R1465" s="23">
        <f>IF(A1465="","",IF(N(Q1465)&gt;0,SUMIFS(GA4!$Q$2:$Q$2001,GA4!$O$2:$O$2001,B1465)/Q1465,""))</f>
        <v/>
      </c>
      <c r="S1465">
        <f>IF(A1465="","",IFERROR(SUMIFS(GA4!$R$2:$R$2001,GA4!$O$2:$O$2001,B1465),0))</f>
        <v/>
      </c>
      <c r="T1465">
        <f>IF(A1465="","",IF(AND(ISNUMBER(F1465),LEFT(C1465&amp;"",1)="2"),IF(F1465&lt;Rules!$B$9,"Yes","No"),"No"))</f>
        <v/>
      </c>
      <c r="U1465">
        <f>IF(A1465="","",IF(AND(N(O1465)&gt;=Rules!$B$8,ISNUMBER(P1465)),IF(P1465&lt;=-Rules!$B$7,"Yes","No"),"No"))</f>
        <v/>
      </c>
      <c r="V1465">
        <f>IF(A1465="","",IF(AND(N(L1465)&gt;=Rules!$B$6,ISNUMBER(N1465)),IF(AND(N1465&gt;=Rules!$B$10,N1465&lt;=Rules!$B$11),"Yes","No"),"No"))</f>
        <v/>
      </c>
      <c r="W1465">
        <f>IF(A1465="","",IF(I1465&lt;&gt;"","Yes","No"))</f>
        <v/>
      </c>
      <c r="X1465">
        <f>IF(I1465="","",IF(SUMIFS($K$3:$K$2002,$A$3:$A$2002,SUBSTITUTE(SUBSTITUTE(I1465,"?","~?"),"*","~*"))&gt;N(K1465),"Yes","No"))</f>
        <v/>
      </c>
      <c r="Y1465">
        <f>IF(A1465="","",IF(N(S1465)&gt;0,"Yes","No"))</f>
        <v/>
      </c>
      <c r="Z1465">
        <f>IF(A1465="","",IF(AND(N(K1465)&lt;Rules!$B$5,N(L1465)&lt;Rules!$B$6,N(Q1465)&lt;Rules!$B$13,Y1465="No"),"Yes","No"))</f>
        <v/>
      </c>
      <c r="AA1465">
        <f>IF(A1465="","",IF(LEFT(C1465&amp;"",1)="3","Redirect",IF(OR(LEFT(C1465&amp;"",1)="4",LEFT(C1465&amp;"",1)="5"),IF(OR(N(K1465)&gt;0,N(AC1465)&gt;=Rules!$B$14),"Redirect","Prune"),IF(D1465="Non-Indexable","Keep",IF(AND(W1465="Yes",X1465="Yes",Y1465="No"),"Merge",IF(OR(U1465="Yes",V1465="Yes",AND(T1465="Yes",N(L1465)&gt;=Rules!$B$6)),"Update",IF(Z1465="Yes",IF(N(AC1465)&gt;=Rules!$B$14,"Redirect","Prune"),"Keep")))))))</f>
        <v/>
      </c>
      <c r="AB1465">
        <f>IF(A1465="","",IF(LEFT(C1465&amp;"",1)="3","Already redirects ("&amp;C1465&amp;"). Update internal links to point at the final URL.",IF(OR(LEFT(C1465&amp;"",1)="4",LEFT(C1465&amp;"",1)="5"),IF(AA1465="Redirect","Returns "&amp;C1465&amp;" but still has "&amp;N(K1465)&amp;" clicks and "&amp;N(AC1465)&amp;" referring domains. 301 it to the closest live page.","Returns "&amp;C1465&amp;" with no clicks or links. Remove internal links and let it 404 or 410."),IF(D1465="Non-Indexable","Non-indexable ("&amp;E1465&amp;"). Keep if that is intentional; otherwise fix the canonical or noindex.",IF(AA1465="Merge","Overlaps with "&amp;I1465&amp;IF(N(J1465)&gt;0," (similarity "&amp;TEXT(J1465,"0.00")&amp;")","")&amp;", which gets more clicks. Merge the useful parts into it and 301 this URL.",IF(AA1465="Update",MID(IF(U1465="Yes","; Clicks down "&amp;TEXT(-P1465,"0%")&amp;" on the previous period","")&amp;IF(V1465="Yes","; Average position "&amp;TEXT(N1465,"0.0")&amp;" on "&amp;TEXT(L1465,"#,##0")&amp;" impressions (striking distance)","")&amp;IF(AND(T1465="Yes",N(L1465)&gt;=Rules!$B$6),"; Thin ("&amp;F1465&amp;" words) but has search demand",""),3,400),IF(AA1465="Prune","Low value: "&amp;N(K1465)&amp;" clicks, "&amp;N(L1465)&amp;" impressions, "&amp;N(Q1465)&amp;" sessions, no key events. Remove or noindex it and update internal links.",IF(AA1465="Redirect","Low value but "&amp;N(AC1465)&amp;" referring domains. 301 it to the closest relevant page to keep those links.",IF(AND(Z1465="No",Y1465="Yes",N(K1465)&lt;Rules!$B$5),"Low search traffic but it converts (key events: "&amp;S1465&amp;"). Keep it and link to it.",IF(W1465="Yes","Stronger than the page it overlaps ("&amp;I1465&amp;"). Keep; merge that page into this one.","Healthy: "&amp;N(K1465)&amp;" clicks"&amp;IF(ISNUMBER(N1465),", average position "&amp;TEXT(N1465,"0.0"),"")&amp;". Keep and monitor."))))))))))</f>
        <v/>
      </c>
      <c r="AE1465">
        <f>IF(A1465="","",IF(AD1465&lt;&gt;"",AD1465,AA1465))</f>
        <v/>
      </c>
    </row>
    <row r="1466">
      <c r="A1466">
        <f>IF(Crawl!A1465="","",Crawl!A1465)</f>
        <v/>
      </c>
      <c r="B1466">
        <f>IF(A1466="","",Crawl!EC1465)</f>
        <v/>
      </c>
      <c r="C1466">
        <f>IF(A1466="","",IFERROR(INDEX(Crawl!$A1465:$DZ1465,1,Rules!$H$6),""))</f>
        <v/>
      </c>
      <c r="D1466">
        <f>IF(A1466="","",IFERROR(INDEX(Crawl!$A1465:$DZ1465,1,Rules!$H$7),"")&amp;"")</f>
        <v/>
      </c>
      <c r="E1466">
        <f>IF(A1466="","",IFERROR(INDEX(Crawl!$A1465:$DZ1465,1,Rules!$H$8),"")&amp;"")</f>
        <v/>
      </c>
      <c r="F1466">
        <f>IF(A1466="","",IFERROR(INDEX(Crawl!$A1465:$DZ1465,1,Rules!$H$9),""))</f>
        <v/>
      </c>
      <c r="G1466">
        <f>IF(A1466="","",IFERROR(INDEX(Crawl!$A1465:$DZ1465,1,Rules!$H$10),""))</f>
        <v/>
      </c>
      <c r="H1466">
        <f>IF(A1466="","",IFERROR(INDEX(Crawl!$A1465:$DZ1465,1,Rules!$H$12),""))</f>
        <v/>
      </c>
      <c r="I1466">
        <f>IF(A1466="","",IF(AND(N(H1466)&gt;0,IFERROR(INDEX(Crawl!$A1465:$DZ1465,1,Rules!$H$11),"")&amp;""&lt;&gt;""),IFERROR(INDEX(Crawl!$A1465:$DZ1465,1,Rules!$H$11),"")&amp;"",IF(AND(ISNUMBER(J1466),N(J1466)&gt;=Rules!$B$12,IFERROR(INDEX(Crawl!$A1465:$DZ1465,1,Rules!$H$13),"")&amp;""&lt;&gt;""),IFERROR(INDEX(Crawl!$A1465:$DZ1465,1,Rules!$H$13),"")&amp;"","")))</f>
        <v/>
      </c>
      <c r="J1466" s="19">
        <f>IF(A1466="","",IF(IFERROR(INDEX(Crawl!$A1465:$DZ1465,1,Rules!$H$14),"")&amp;""="","",IFERROR(INDEX(Crawl!$A1465:$DZ1465,1,Rules!$H$14),"")))</f>
        <v/>
      </c>
      <c r="K1466">
        <f>IF(A1466="","",IFERROR(SUMIFS('GSC current'!$J$2:$J$2001,'GSC current'!$I$2:$I$2001,B1466),0))</f>
        <v/>
      </c>
      <c r="L1466">
        <f>IF(A1466="","",IFERROR(SUMIFS('GSC current'!$K$2:$K$2001,'GSC current'!$I$2:$I$2001,B1466),0))</f>
        <v/>
      </c>
      <c r="M1466" s="20">
        <f>IF(A1466="","",IF(N(L1466)&gt;0,K1466/L1466,""))</f>
        <v/>
      </c>
      <c r="N1466" s="21">
        <f>IF(A1466="","",IF(N(L1466)&gt;0,SUMIFS('GSC current'!$L$2:$L$2001,'GSC current'!$I$2:$I$2001,B1466)/L1466,""))</f>
        <v/>
      </c>
      <c r="O1466">
        <f>IF(A1466="","",IFERROR(SUMIFS('GSC previous'!$J$2:$J$2001,'GSC previous'!$I$2:$I$2001,B1466),0))</f>
        <v/>
      </c>
      <c r="P1466" s="22">
        <f>IF(A1466="","",IF(N(O1466)&gt;0,(K1466-O1466)/O1466,""))</f>
        <v/>
      </c>
      <c r="Q1466">
        <f>IF(A1466="","",IFERROR(SUMIFS(GA4!$P$2:$P$2001,GA4!$O$2:$O$2001,B1466),0))</f>
        <v/>
      </c>
      <c r="R1466" s="23">
        <f>IF(A1466="","",IF(N(Q1466)&gt;0,SUMIFS(GA4!$Q$2:$Q$2001,GA4!$O$2:$O$2001,B1466)/Q1466,""))</f>
        <v/>
      </c>
      <c r="S1466">
        <f>IF(A1466="","",IFERROR(SUMIFS(GA4!$R$2:$R$2001,GA4!$O$2:$O$2001,B1466),0))</f>
        <v/>
      </c>
      <c r="T1466">
        <f>IF(A1466="","",IF(AND(ISNUMBER(F1466),LEFT(C1466&amp;"",1)="2"),IF(F1466&lt;Rules!$B$9,"Yes","No"),"No"))</f>
        <v/>
      </c>
      <c r="U1466">
        <f>IF(A1466="","",IF(AND(N(O1466)&gt;=Rules!$B$8,ISNUMBER(P1466)),IF(P1466&lt;=-Rules!$B$7,"Yes","No"),"No"))</f>
        <v/>
      </c>
      <c r="V1466">
        <f>IF(A1466="","",IF(AND(N(L1466)&gt;=Rules!$B$6,ISNUMBER(N1466)),IF(AND(N1466&gt;=Rules!$B$10,N1466&lt;=Rules!$B$11),"Yes","No"),"No"))</f>
        <v/>
      </c>
      <c r="W1466">
        <f>IF(A1466="","",IF(I1466&lt;&gt;"","Yes","No"))</f>
        <v/>
      </c>
      <c r="X1466">
        <f>IF(I1466="","",IF(SUMIFS($K$3:$K$2002,$A$3:$A$2002,SUBSTITUTE(SUBSTITUTE(I1466,"?","~?"),"*","~*"))&gt;N(K1466),"Yes","No"))</f>
        <v/>
      </c>
      <c r="Y1466">
        <f>IF(A1466="","",IF(N(S1466)&gt;0,"Yes","No"))</f>
        <v/>
      </c>
      <c r="Z1466">
        <f>IF(A1466="","",IF(AND(N(K1466)&lt;Rules!$B$5,N(L1466)&lt;Rules!$B$6,N(Q1466)&lt;Rules!$B$13,Y1466="No"),"Yes","No"))</f>
        <v/>
      </c>
      <c r="AA1466">
        <f>IF(A1466="","",IF(LEFT(C1466&amp;"",1)="3","Redirect",IF(OR(LEFT(C1466&amp;"",1)="4",LEFT(C1466&amp;"",1)="5"),IF(OR(N(K1466)&gt;0,N(AC1466)&gt;=Rules!$B$14),"Redirect","Prune"),IF(D1466="Non-Indexable","Keep",IF(AND(W1466="Yes",X1466="Yes",Y1466="No"),"Merge",IF(OR(U1466="Yes",V1466="Yes",AND(T1466="Yes",N(L1466)&gt;=Rules!$B$6)),"Update",IF(Z1466="Yes",IF(N(AC1466)&gt;=Rules!$B$14,"Redirect","Prune"),"Keep")))))))</f>
        <v/>
      </c>
      <c r="AB1466">
        <f>IF(A1466="","",IF(LEFT(C1466&amp;"",1)="3","Already redirects ("&amp;C1466&amp;"). Update internal links to point at the final URL.",IF(OR(LEFT(C1466&amp;"",1)="4",LEFT(C1466&amp;"",1)="5"),IF(AA1466="Redirect","Returns "&amp;C1466&amp;" but still has "&amp;N(K1466)&amp;" clicks and "&amp;N(AC1466)&amp;" referring domains. 301 it to the closest live page.","Returns "&amp;C1466&amp;" with no clicks or links. Remove internal links and let it 404 or 410."),IF(D1466="Non-Indexable","Non-indexable ("&amp;E1466&amp;"). Keep if that is intentional; otherwise fix the canonical or noindex.",IF(AA1466="Merge","Overlaps with "&amp;I1466&amp;IF(N(J1466)&gt;0," (similarity "&amp;TEXT(J1466,"0.00")&amp;")","")&amp;", which gets more clicks. Merge the useful parts into it and 301 this URL.",IF(AA1466="Update",MID(IF(U1466="Yes","; Clicks down "&amp;TEXT(-P1466,"0%")&amp;" on the previous period","")&amp;IF(V1466="Yes","; Average position "&amp;TEXT(N1466,"0.0")&amp;" on "&amp;TEXT(L1466,"#,##0")&amp;" impressions (striking distance)","")&amp;IF(AND(T1466="Yes",N(L1466)&gt;=Rules!$B$6),"; Thin ("&amp;F1466&amp;" words) but has search demand",""),3,400),IF(AA1466="Prune","Low value: "&amp;N(K1466)&amp;" clicks, "&amp;N(L1466)&amp;" impressions, "&amp;N(Q1466)&amp;" sessions, no key events. Remove or noindex it and update internal links.",IF(AA1466="Redirect","Low value but "&amp;N(AC1466)&amp;" referring domains. 301 it to the closest relevant page to keep those links.",IF(AND(Z1466="No",Y1466="Yes",N(K1466)&lt;Rules!$B$5),"Low search traffic but it converts (key events: "&amp;S1466&amp;"). Keep it and link to it.",IF(W1466="Yes","Stronger than the page it overlaps ("&amp;I1466&amp;"). Keep; merge that page into this one.","Healthy: "&amp;N(K1466)&amp;" clicks"&amp;IF(ISNUMBER(N1466),", average position "&amp;TEXT(N1466,"0.0"),"")&amp;". Keep and monitor."))))))))))</f>
        <v/>
      </c>
      <c r="AE1466">
        <f>IF(A1466="","",IF(AD1466&lt;&gt;"",AD1466,AA1466))</f>
        <v/>
      </c>
    </row>
    <row r="1467">
      <c r="A1467">
        <f>IF(Crawl!A1466="","",Crawl!A1466)</f>
        <v/>
      </c>
      <c r="B1467">
        <f>IF(A1467="","",Crawl!EC1466)</f>
        <v/>
      </c>
      <c r="C1467">
        <f>IF(A1467="","",IFERROR(INDEX(Crawl!$A1466:$DZ1466,1,Rules!$H$6),""))</f>
        <v/>
      </c>
      <c r="D1467">
        <f>IF(A1467="","",IFERROR(INDEX(Crawl!$A1466:$DZ1466,1,Rules!$H$7),"")&amp;"")</f>
        <v/>
      </c>
      <c r="E1467">
        <f>IF(A1467="","",IFERROR(INDEX(Crawl!$A1466:$DZ1466,1,Rules!$H$8),"")&amp;"")</f>
        <v/>
      </c>
      <c r="F1467">
        <f>IF(A1467="","",IFERROR(INDEX(Crawl!$A1466:$DZ1466,1,Rules!$H$9),""))</f>
        <v/>
      </c>
      <c r="G1467">
        <f>IF(A1467="","",IFERROR(INDEX(Crawl!$A1466:$DZ1466,1,Rules!$H$10),""))</f>
        <v/>
      </c>
      <c r="H1467">
        <f>IF(A1467="","",IFERROR(INDEX(Crawl!$A1466:$DZ1466,1,Rules!$H$12),""))</f>
        <v/>
      </c>
      <c r="I1467">
        <f>IF(A1467="","",IF(AND(N(H1467)&gt;0,IFERROR(INDEX(Crawl!$A1466:$DZ1466,1,Rules!$H$11),"")&amp;""&lt;&gt;""),IFERROR(INDEX(Crawl!$A1466:$DZ1466,1,Rules!$H$11),"")&amp;"",IF(AND(ISNUMBER(J1467),N(J1467)&gt;=Rules!$B$12,IFERROR(INDEX(Crawl!$A1466:$DZ1466,1,Rules!$H$13),"")&amp;""&lt;&gt;""),IFERROR(INDEX(Crawl!$A1466:$DZ1466,1,Rules!$H$13),"")&amp;"","")))</f>
        <v/>
      </c>
      <c r="J1467" s="19">
        <f>IF(A1467="","",IF(IFERROR(INDEX(Crawl!$A1466:$DZ1466,1,Rules!$H$14),"")&amp;""="","",IFERROR(INDEX(Crawl!$A1466:$DZ1466,1,Rules!$H$14),"")))</f>
        <v/>
      </c>
      <c r="K1467">
        <f>IF(A1467="","",IFERROR(SUMIFS('GSC current'!$J$2:$J$2001,'GSC current'!$I$2:$I$2001,B1467),0))</f>
        <v/>
      </c>
      <c r="L1467">
        <f>IF(A1467="","",IFERROR(SUMIFS('GSC current'!$K$2:$K$2001,'GSC current'!$I$2:$I$2001,B1467),0))</f>
        <v/>
      </c>
      <c r="M1467" s="20">
        <f>IF(A1467="","",IF(N(L1467)&gt;0,K1467/L1467,""))</f>
        <v/>
      </c>
      <c r="N1467" s="21">
        <f>IF(A1467="","",IF(N(L1467)&gt;0,SUMIFS('GSC current'!$L$2:$L$2001,'GSC current'!$I$2:$I$2001,B1467)/L1467,""))</f>
        <v/>
      </c>
      <c r="O1467">
        <f>IF(A1467="","",IFERROR(SUMIFS('GSC previous'!$J$2:$J$2001,'GSC previous'!$I$2:$I$2001,B1467),0))</f>
        <v/>
      </c>
      <c r="P1467" s="22">
        <f>IF(A1467="","",IF(N(O1467)&gt;0,(K1467-O1467)/O1467,""))</f>
        <v/>
      </c>
      <c r="Q1467">
        <f>IF(A1467="","",IFERROR(SUMIFS(GA4!$P$2:$P$2001,GA4!$O$2:$O$2001,B1467),0))</f>
        <v/>
      </c>
      <c r="R1467" s="23">
        <f>IF(A1467="","",IF(N(Q1467)&gt;0,SUMIFS(GA4!$Q$2:$Q$2001,GA4!$O$2:$O$2001,B1467)/Q1467,""))</f>
        <v/>
      </c>
      <c r="S1467">
        <f>IF(A1467="","",IFERROR(SUMIFS(GA4!$R$2:$R$2001,GA4!$O$2:$O$2001,B1467),0))</f>
        <v/>
      </c>
      <c r="T1467">
        <f>IF(A1467="","",IF(AND(ISNUMBER(F1467),LEFT(C1467&amp;"",1)="2"),IF(F1467&lt;Rules!$B$9,"Yes","No"),"No"))</f>
        <v/>
      </c>
      <c r="U1467">
        <f>IF(A1467="","",IF(AND(N(O1467)&gt;=Rules!$B$8,ISNUMBER(P1467)),IF(P1467&lt;=-Rules!$B$7,"Yes","No"),"No"))</f>
        <v/>
      </c>
      <c r="V1467">
        <f>IF(A1467="","",IF(AND(N(L1467)&gt;=Rules!$B$6,ISNUMBER(N1467)),IF(AND(N1467&gt;=Rules!$B$10,N1467&lt;=Rules!$B$11),"Yes","No"),"No"))</f>
        <v/>
      </c>
      <c r="W1467">
        <f>IF(A1467="","",IF(I1467&lt;&gt;"","Yes","No"))</f>
        <v/>
      </c>
      <c r="X1467">
        <f>IF(I1467="","",IF(SUMIFS($K$3:$K$2002,$A$3:$A$2002,SUBSTITUTE(SUBSTITUTE(I1467,"?","~?"),"*","~*"))&gt;N(K1467),"Yes","No"))</f>
        <v/>
      </c>
      <c r="Y1467">
        <f>IF(A1467="","",IF(N(S1467)&gt;0,"Yes","No"))</f>
        <v/>
      </c>
      <c r="Z1467">
        <f>IF(A1467="","",IF(AND(N(K1467)&lt;Rules!$B$5,N(L1467)&lt;Rules!$B$6,N(Q1467)&lt;Rules!$B$13,Y1467="No"),"Yes","No"))</f>
        <v/>
      </c>
      <c r="AA1467">
        <f>IF(A1467="","",IF(LEFT(C1467&amp;"",1)="3","Redirect",IF(OR(LEFT(C1467&amp;"",1)="4",LEFT(C1467&amp;"",1)="5"),IF(OR(N(K1467)&gt;0,N(AC1467)&gt;=Rules!$B$14),"Redirect","Prune"),IF(D1467="Non-Indexable","Keep",IF(AND(W1467="Yes",X1467="Yes",Y1467="No"),"Merge",IF(OR(U1467="Yes",V1467="Yes",AND(T1467="Yes",N(L1467)&gt;=Rules!$B$6)),"Update",IF(Z1467="Yes",IF(N(AC1467)&gt;=Rules!$B$14,"Redirect","Prune"),"Keep")))))))</f>
        <v/>
      </c>
      <c r="AB1467">
        <f>IF(A1467="","",IF(LEFT(C1467&amp;"",1)="3","Already redirects ("&amp;C1467&amp;"). Update internal links to point at the final URL.",IF(OR(LEFT(C1467&amp;"",1)="4",LEFT(C1467&amp;"",1)="5"),IF(AA1467="Redirect","Returns "&amp;C1467&amp;" but still has "&amp;N(K1467)&amp;" clicks and "&amp;N(AC1467)&amp;" referring domains. 301 it to the closest live page.","Returns "&amp;C1467&amp;" with no clicks or links. Remove internal links and let it 404 or 410."),IF(D1467="Non-Indexable","Non-indexable ("&amp;E1467&amp;"). Keep if that is intentional; otherwise fix the canonical or noindex.",IF(AA1467="Merge","Overlaps with "&amp;I1467&amp;IF(N(J1467)&gt;0," (similarity "&amp;TEXT(J1467,"0.00")&amp;")","")&amp;", which gets more clicks. Merge the useful parts into it and 301 this URL.",IF(AA1467="Update",MID(IF(U1467="Yes","; Clicks down "&amp;TEXT(-P1467,"0%")&amp;" on the previous period","")&amp;IF(V1467="Yes","; Average position "&amp;TEXT(N1467,"0.0")&amp;" on "&amp;TEXT(L1467,"#,##0")&amp;" impressions (striking distance)","")&amp;IF(AND(T1467="Yes",N(L1467)&gt;=Rules!$B$6),"; Thin ("&amp;F1467&amp;" words) but has search demand",""),3,400),IF(AA1467="Prune","Low value: "&amp;N(K1467)&amp;" clicks, "&amp;N(L1467)&amp;" impressions, "&amp;N(Q1467)&amp;" sessions, no key events. Remove or noindex it and update internal links.",IF(AA1467="Redirect","Low value but "&amp;N(AC1467)&amp;" referring domains. 301 it to the closest relevant page to keep those links.",IF(AND(Z1467="No",Y1467="Yes",N(K1467)&lt;Rules!$B$5),"Low search traffic but it converts (key events: "&amp;S1467&amp;"). Keep it and link to it.",IF(W1467="Yes","Stronger than the page it overlaps ("&amp;I1467&amp;"). Keep; merge that page into this one.","Healthy: "&amp;N(K1467)&amp;" clicks"&amp;IF(ISNUMBER(N1467),", average position "&amp;TEXT(N1467,"0.0"),"")&amp;". Keep and monitor."))))))))))</f>
        <v/>
      </c>
      <c r="AE1467">
        <f>IF(A1467="","",IF(AD1467&lt;&gt;"",AD1467,AA1467))</f>
        <v/>
      </c>
    </row>
    <row r="1468">
      <c r="A1468">
        <f>IF(Crawl!A1467="","",Crawl!A1467)</f>
        <v/>
      </c>
      <c r="B1468">
        <f>IF(A1468="","",Crawl!EC1467)</f>
        <v/>
      </c>
      <c r="C1468">
        <f>IF(A1468="","",IFERROR(INDEX(Crawl!$A1467:$DZ1467,1,Rules!$H$6),""))</f>
        <v/>
      </c>
      <c r="D1468">
        <f>IF(A1468="","",IFERROR(INDEX(Crawl!$A1467:$DZ1467,1,Rules!$H$7),"")&amp;"")</f>
        <v/>
      </c>
      <c r="E1468">
        <f>IF(A1468="","",IFERROR(INDEX(Crawl!$A1467:$DZ1467,1,Rules!$H$8),"")&amp;"")</f>
        <v/>
      </c>
      <c r="F1468">
        <f>IF(A1468="","",IFERROR(INDEX(Crawl!$A1467:$DZ1467,1,Rules!$H$9),""))</f>
        <v/>
      </c>
      <c r="G1468">
        <f>IF(A1468="","",IFERROR(INDEX(Crawl!$A1467:$DZ1467,1,Rules!$H$10),""))</f>
        <v/>
      </c>
      <c r="H1468">
        <f>IF(A1468="","",IFERROR(INDEX(Crawl!$A1467:$DZ1467,1,Rules!$H$12),""))</f>
        <v/>
      </c>
      <c r="I1468">
        <f>IF(A1468="","",IF(AND(N(H1468)&gt;0,IFERROR(INDEX(Crawl!$A1467:$DZ1467,1,Rules!$H$11),"")&amp;""&lt;&gt;""),IFERROR(INDEX(Crawl!$A1467:$DZ1467,1,Rules!$H$11),"")&amp;"",IF(AND(ISNUMBER(J1468),N(J1468)&gt;=Rules!$B$12,IFERROR(INDEX(Crawl!$A1467:$DZ1467,1,Rules!$H$13),"")&amp;""&lt;&gt;""),IFERROR(INDEX(Crawl!$A1467:$DZ1467,1,Rules!$H$13),"")&amp;"","")))</f>
        <v/>
      </c>
      <c r="J1468" s="19">
        <f>IF(A1468="","",IF(IFERROR(INDEX(Crawl!$A1467:$DZ1467,1,Rules!$H$14),"")&amp;""="","",IFERROR(INDEX(Crawl!$A1467:$DZ1467,1,Rules!$H$14),"")))</f>
        <v/>
      </c>
      <c r="K1468">
        <f>IF(A1468="","",IFERROR(SUMIFS('GSC current'!$J$2:$J$2001,'GSC current'!$I$2:$I$2001,B1468),0))</f>
        <v/>
      </c>
      <c r="L1468">
        <f>IF(A1468="","",IFERROR(SUMIFS('GSC current'!$K$2:$K$2001,'GSC current'!$I$2:$I$2001,B1468),0))</f>
        <v/>
      </c>
      <c r="M1468" s="20">
        <f>IF(A1468="","",IF(N(L1468)&gt;0,K1468/L1468,""))</f>
        <v/>
      </c>
      <c r="N1468" s="21">
        <f>IF(A1468="","",IF(N(L1468)&gt;0,SUMIFS('GSC current'!$L$2:$L$2001,'GSC current'!$I$2:$I$2001,B1468)/L1468,""))</f>
        <v/>
      </c>
      <c r="O1468">
        <f>IF(A1468="","",IFERROR(SUMIFS('GSC previous'!$J$2:$J$2001,'GSC previous'!$I$2:$I$2001,B1468),0))</f>
        <v/>
      </c>
      <c r="P1468" s="22">
        <f>IF(A1468="","",IF(N(O1468)&gt;0,(K1468-O1468)/O1468,""))</f>
        <v/>
      </c>
      <c r="Q1468">
        <f>IF(A1468="","",IFERROR(SUMIFS(GA4!$P$2:$P$2001,GA4!$O$2:$O$2001,B1468),0))</f>
        <v/>
      </c>
      <c r="R1468" s="23">
        <f>IF(A1468="","",IF(N(Q1468)&gt;0,SUMIFS(GA4!$Q$2:$Q$2001,GA4!$O$2:$O$2001,B1468)/Q1468,""))</f>
        <v/>
      </c>
      <c r="S1468">
        <f>IF(A1468="","",IFERROR(SUMIFS(GA4!$R$2:$R$2001,GA4!$O$2:$O$2001,B1468),0))</f>
        <v/>
      </c>
      <c r="T1468">
        <f>IF(A1468="","",IF(AND(ISNUMBER(F1468),LEFT(C1468&amp;"",1)="2"),IF(F1468&lt;Rules!$B$9,"Yes","No"),"No"))</f>
        <v/>
      </c>
      <c r="U1468">
        <f>IF(A1468="","",IF(AND(N(O1468)&gt;=Rules!$B$8,ISNUMBER(P1468)),IF(P1468&lt;=-Rules!$B$7,"Yes","No"),"No"))</f>
        <v/>
      </c>
      <c r="V1468">
        <f>IF(A1468="","",IF(AND(N(L1468)&gt;=Rules!$B$6,ISNUMBER(N1468)),IF(AND(N1468&gt;=Rules!$B$10,N1468&lt;=Rules!$B$11),"Yes","No"),"No"))</f>
        <v/>
      </c>
      <c r="W1468">
        <f>IF(A1468="","",IF(I1468&lt;&gt;"","Yes","No"))</f>
        <v/>
      </c>
      <c r="X1468">
        <f>IF(I1468="","",IF(SUMIFS($K$3:$K$2002,$A$3:$A$2002,SUBSTITUTE(SUBSTITUTE(I1468,"?","~?"),"*","~*"))&gt;N(K1468),"Yes","No"))</f>
        <v/>
      </c>
      <c r="Y1468">
        <f>IF(A1468="","",IF(N(S1468)&gt;0,"Yes","No"))</f>
        <v/>
      </c>
      <c r="Z1468">
        <f>IF(A1468="","",IF(AND(N(K1468)&lt;Rules!$B$5,N(L1468)&lt;Rules!$B$6,N(Q1468)&lt;Rules!$B$13,Y1468="No"),"Yes","No"))</f>
        <v/>
      </c>
      <c r="AA1468">
        <f>IF(A1468="","",IF(LEFT(C1468&amp;"",1)="3","Redirect",IF(OR(LEFT(C1468&amp;"",1)="4",LEFT(C1468&amp;"",1)="5"),IF(OR(N(K1468)&gt;0,N(AC1468)&gt;=Rules!$B$14),"Redirect","Prune"),IF(D1468="Non-Indexable","Keep",IF(AND(W1468="Yes",X1468="Yes",Y1468="No"),"Merge",IF(OR(U1468="Yes",V1468="Yes",AND(T1468="Yes",N(L1468)&gt;=Rules!$B$6)),"Update",IF(Z1468="Yes",IF(N(AC1468)&gt;=Rules!$B$14,"Redirect","Prune"),"Keep")))))))</f>
        <v/>
      </c>
      <c r="AB1468">
        <f>IF(A1468="","",IF(LEFT(C1468&amp;"",1)="3","Already redirects ("&amp;C1468&amp;"). Update internal links to point at the final URL.",IF(OR(LEFT(C1468&amp;"",1)="4",LEFT(C1468&amp;"",1)="5"),IF(AA1468="Redirect","Returns "&amp;C1468&amp;" but still has "&amp;N(K1468)&amp;" clicks and "&amp;N(AC1468)&amp;" referring domains. 301 it to the closest live page.","Returns "&amp;C1468&amp;" with no clicks or links. Remove internal links and let it 404 or 410."),IF(D1468="Non-Indexable","Non-indexable ("&amp;E1468&amp;"). Keep if that is intentional; otherwise fix the canonical or noindex.",IF(AA1468="Merge","Overlaps with "&amp;I1468&amp;IF(N(J1468)&gt;0," (similarity "&amp;TEXT(J1468,"0.00")&amp;")","")&amp;", which gets more clicks. Merge the useful parts into it and 301 this URL.",IF(AA1468="Update",MID(IF(U1468="Yes","; Clicks down "&amp;TEXT(-P1468,"0%")&amp;" on the previous period","")&amp;IF(V1468="Yes","; Average position "&amp;TEXT(N1468,"0.0")&amp;" on "&amp;TEXT(L1468,"#,##0")&amp;" impressions (striking distance)","")&amp;IF(AND(T1468="Yes",N(L1468)&gt;=Rules!$B$6),"; Thin ("&amp;F1468&amp;" words) but has search demand",""),3,400),IF(AA1468="Prune","Low value: "&amp;N(K1468)&amp;" clicks, "&amp;N(L1468)&amp;" impressions, "&amp;N(Q1468)&amp;" sessions, no key events. Remove or noindex it and update internal links.",IF(AA1468="Redirect","Low value but "&amp;N(AC1468)&amp;" referring domains. 301 it to the closest relevant page to keep those links.",IF(AND(Z1468="No",Y1468="Yes",N(K1468)&lt;Rules!$B$5),"Low search traffic but it converts (key events: "&amp;S1468&amp;"). Keep it and link to it.",IF(W1468="Yes","Stronger than the page it overlaps ("&amp;I1468&amp;"). Keep; merge that page into this one.","Healthy: "&amp;N(K1468)&amp;" clicks"&amp;IF(ISNUMBER(N1468),", average position "&amp;TEXT(N1468,"0.0"),"")&amp;". Keep and monitor."))))))))))</f>
        <v/>
      </c>
      <c r="AE1468">
        <f>IF(A1468="","",IF(AD1468&lt;&gt;"",AD1468,AA1468))</f>
        <v/>
      </c>
    </row>
    <row r="1469">
      <c r="A1469">
        <f>IF(Crawl!A1468="","",Crawl!A1468)</f>
        <v/>
      </c>
      <c r="B1469">
        <f>IF(A1469="","",Crawl!EC1468)</f>
        <v/>
      </c>
      <c r="C1469">
        <f>IF(A1469="","",IFERROR(INDEX(Crawl!$A1468:$DZ1468,1,Rules!$H$6),""))</f>
        <v/>
      </c>
      <c r="D1469">
        <f>IF(A1469="","",IFERROR(INDEX(Crawl!$A1468:$DZ1468,1,Rules!$H$7),"")&amp;"")</f>
        <v/>
      </c>
      <c r="E1469">
        <f>IF(A1469="","",IFERROR(INDEX(Crawl!$A1468:$DZ1468,1,Rules!$H$8),"")&amp;"")</f>
        <v/>
      </c>
      <c r="F1469">
        <f>IF(A1469="","",IFERROR(INDEX(Crawl!$A1468:$DZ1468,1,Rules!$H$9),""))</f>
        <v/>
      </c>
      <c r="G1469">
        <f>IF(A1469="","",IFERROR(INDEX(Crawl!$A1468:$DZ1468,1,Rules!$H$10),""))</f>
        <v/>
      </c>
      <c r="H1469">
        <f>IF(A1469="","",IFERROR(INDEX(Crawl!$A1468:$DZ1468,1,Rules!$H$12),""))</f>
        <v/>
      </c>
      <c r="I1469">
        <f>IF(A1469="","",IF(AND(N(H1469)&gt;0,IFERROR(INDEX(Crawl!$A1468:$DZ1468,1,Rules!$H$11),"")&amp;""&lt;&gt;""),IFERROR(INDEX(Crawl!$A1468:$DZ1468,1,Rules!$H$11),"")&amp;"",IF(AND(ISNUMBER(J1469),N(J1469)&gt;=Rules!$B$12,IFERROR(INDEX(Crawl!$A1468:$DZ1468,1,Rules!$H$13),"")&amp;""&lt;&gt;""),IFERROR(INDEX(Crawl!$A1468:$DZ1468,1,Rules!$H$13),"")&amp;"","")))</f>
        <v/>
      </c>
      <c r="J1469" s="19">
        <f>IF(A1469="","",IF(IFERROR(INDEX(Crawl!$A1468:$DZ1468,1,Rules!$H$14),"")&amp;""="","",IFERROR(INDEX(Crawl!$A1468:$DZ1468,1,Rules!$H$14),"")))</f>
        <v/>
      </c>
      <c r="K1469">
        <f>IF(A1469="","",IFERROR(SUMIFS('GSC current'!$J$2:$J$2001,'GSC current'!$I$2:$I$2001,B1469),0))</f>
        <v/>
      </c>
      <c r="L1469">
        <f>IF(A1469="","",IFERROR(SUMIFS('GSC current'!$K$2:$K$2001,'GSC current'!$I$2:$I$2001,B1469),0))</f>
        <v/>
      </c>
      <c r="M1469" s="20">
        <f>IF(A1469="","",IF(N(L1469)&gt;0,K1469/L1469,""))</f>
        <v/>
      </c>
      <c r="N1469" s="21">
        <f>IF(A1469="","",IF(N(L1469)&gt;0,SUMIFS('GSC current'!$L$2:$L$2001,'GSC current'!$I$2:$I$2001,B1469)/L1469,""))</f>
        <v/>
      </c>
      <c r="O1469">
        <f>IF(A1469="","",IFERROR(SUMIFS('GSC previous'!$J$2:$J$2001,'GSC previous'!$I$2:$I$2001,B1469),0))</f>
        <v/>
      </c>
      <c r="P1469" s="22">
        <f>IF(A1469="","",IF(N(O1469)&gt;0,(K1469-O1469)/O1469,""))</f>
        <v/>
      </c>
      <c r="Q1469">
        <f>IF(A1469="","",IFERROR(SUMIFS(GA4!$P$2:$P$2001,GA4!$O$2:$O$2001,B1469),0))</f>
        <v/>
      </c>
      <c r="R1469" s="23">
        <f>IF(A1469="","",IF(N(Q1469)&gt;0,SUMIFS(GA4!$Q$2:$Q$2001,GA4!$O$2:$O$2001,B1469)/Q1469,""))</f>
        <v/>
      </c>
      <c r="S1469">
        <f>IF(A1469="","",IFERROR(SUMIFS(GA4!$R$2:$R$2001,GA4!$O$2:$O$2001,B1469),0))</f>
        <v/>
      </c>
      <c r="T1469">
        <f>IF(A1469="","",IF(AND(ISNUMBER(F1469),LEFT(C1469&amp;"",1)="2"),IF(F1469&lt;Rules!$B$9,"Yes","No"),"No"))</f>
        <v/>
      </c>
      <c r="U1469">
        <f>IF(A1469="","",IF(AND(N(O1469)&gt;=Rules!$B$8,ISNUMBER(P1469)),IF(P1469&lt;=-Rules!$B$7,"Yes","No"),"No"))</f>
        <v/>
      </c>
      <c r="V1469">
        <f>IF(A1469="","",IF(AND(N(L1469)&gt;=Rules!$B$6,ISNUMBER(N1469)),IF(AND(N1469&gt;=Rules!$B$10,N1469&lt;=Rules!$B$11),"Yes","No"),"No"))</f>
        <v/>
      </c>
      <c r="W1469">
        <f>IF(A1469="","",IF(I1469&lt;&gt;"","Yes","No"))</f>
        <v/>
      </c>
      <c r="X1469">
        <f>IF(I1469="","",IF(SUMIFS($K$3:$K$2002,$A$3:$A$2002,SUBSTITUTE(SUBSTITUTE(I1469,"?","~?"),"*","~*"))&gt;N(K1469),"Yes","No"))</f>
        <v/>
      </c>
      <c r="Y1469">
        <f>IF(A1469="","",IF(N(S1469)&gt;0,"Yes","No"))</f>
        <v/>
      </c>
      <c r="Z1469">
        <f>IF(A1469="","",IF(AND(N(K1469)&lt;Rules!$B$5,N(L1469)&lt;Rules!$B$6,N(Q1469)&lt;Rules!$B$13,Y1469="No"),"Yes","No"))</f>
        <v/>
      </c>
      <c r="AA1469">
        <f>IF(A1469="","",IF(LEFT(C1469&amp;"",1)="3","Redirect",IF(OR(LEFT(C1469&amp;"",1)="4",LEFT(C1469&amp;"",1)="5"),IF(OR(N(K1469)&gt;0,N(AC1469)&gt;=Rules!$B$14),"Redirect","Prune"),IF(D1469="Non-Indexable","Keep",IF(AND(W1469="Yes",X1469="Yes",Y1469="No"),"Merge",IF(OR(U1469="Yes",V1469="Yes",AND(T1469="Yes",N(L1469)&gt;=Rules!$B$6)),"Update",IF(Z1469="Yes",IF(N(AC1469)&gt;=Rules!$B$14,"Redirect","Prune"),"Keep")))))))</f>
        <v/>
      </c>
      <c r="AB1469">
        <f>IF(A1469="","",IF(LEFT(C1469&amp;"",1)="3","Already redirects ("&amp;C1469&amp;"). Update internal links to point at the final URL.",IF(OR(LEFT(C1469&amp;"",1)="4",LEFT(C1469&amp;"",1)="5"),IF(AA1469="Redirect","Returns "&amp;C1469&amp;" but still has "&amp;N(K1469)&amp;" clicks and "&amp;N(AC1469)&amp;" referring domains. 301 it to the closest live page.","Returns "&amp;C1469&amp;" with no clicks or links. Remove internal links and let it 404 or 410."),IF(D1469="Non-Indexable","Non-indexable ("&amp;E1469&amp;"). Keep if that is intentional; otherwise fix the canonical or noindex.",IF(AA1469="Merge","Overlaps with "&amp;I1469&amp;IF(N(J1469)&gt;0," (similarity "&amp;TEXT(J1469,"0.00")&amp;")","")&amp;", which gets more clicks. Merge the useful parts into it and 301 this URL.",IF(AA1469="Update",MID(IF(U1469="Yes","; Clicks down "&amp;TEXT(-P1469,"0%")&amp;" on the previous period","")&amp;IF(V1469="Yes","; Average position "&amp;TEXT(N1469,"0.0")&amp;" on "&amp;TEXT(L1469,"#,##0")&amp;" impressions (striking distance)","")&amp;IF(AND(T1469="Yes",N(L1469)&gt;=Rules!$B$6),"; Thin ("&amp;F1469&amp;" words) but has search demand",""),3,400),IF(AA1469="Prune","Low value: "&amp;N(K1469)&amp;" clicks, "&amp;N(L1469)&amp;" impressions, "&amp;N(Q1469)&amp;" sessions, no key events. Remove or noindex it and update internal links.",IF(AA1469="Redirect","Low value but "&amp;N(AC1469)&amp;" referring domains. 301 it to the closest relevant page to keep those links.",IF(AND(Z1469="No",Y1469="Yes",N(K1469)&lt;Rules!$B$5),"Low search traffic but it converts (key events: "&amp;S1469&amp;"). Keep it and link to it.",IF(W1469="Yes","Stronger than the page it overlaps ("&amp;I1469&amp;"). Keep; merge that page into this one.","Healthy: "&amp;N(K1469)&amp;" clicks"&amp;IF(ISNUMBER(N1469),", average position "&amp;TEXT(N1469,"0.0"),"")&amp;". Keep and monitor."))))))))))</f>
        <v/>
      </c>
      <c r="AE1469">
        <f>IF(A1469="","",IF(AD1469&lt;&gt;"",AD1469,AA1469))</f>
        <v/>
      </c>
    </row>
    <row r="1470">
      <c r="A1470">
        <f>IF(Crawl!A1469="","",Crawl!A1469)</f>
        <v/>
      </c>
      <c r="B1470">
        <f>IF(A1470="","",Crawl!EC1469)</f>
        <v/>
      </c>
      <c r="C1470">
        <f>IF(A1470="","",IFERROR(INDEX(Crawl!$A1469:$DZ1469,1,Rules!$H$6),""))</f>
        <v/>
      </c>
      <c r="D1470">
        <f>IF(A1470="","",IFERROR(INDEX(Crawl!$A1469:$DZ1469,1,Rules!$H$7),"")&amp;"")</f>
        <v/>
      </c>
      <c r="E1470">
        <f>IF(A1470="","",IFERROR(INDEX(Crawl!$A1469:$DZ1469,1,Rules!$H$8),"")&amp;"")</f>
        <v/>
      </c>
      <c r="F1470">
        <f>IF(A1470="","",IFERROR(INDEX(Crawl!$A1469:$DZ1469,1,Rules!$H$9),""))</f>
        <v/>
      </c>
      <c r="G1470">
        <f>IF(A1470="","",IFERROR(INDEX(Crawl!$A1469:$DZ1469,1,Rules!$H$10),""))</f>
        <v/>
      </c>
      <c r="H1470">
        <f>IF(A1470="","",IFERROR(INDEX(Crawl!$A1469:$DZ1469,1,Rules!$H$12),""))</f>
        <v/>
      </c>
      <c r="I1470">
        <f>IF(A1470="","",IF(AND(N(H1470)&gt;0,IFERROR(INDEX(Crawl!$A1469:$DZ1469,1,Rules!$H$11),"")&amp;""&lt;&gt;""),IFERROR(INDEX(Crawl!$A1469:$DZ1469,1,Rules!$H$11),"")&amp;"",IF(AND(ISNUMBER(J1470),N(J1470)&gt;=Rules!$B$12,IFERROR(INDEX(Crawl!$A1469:$DZ1469,1,Rules!$H$13),"")&amp;""&lt;&gt;""),IFERROR(INDEX(Crawl!$A1469:$DZ1469,1,Rules!$H$13),"")&amp;"","")))</f>
        <v/>
      </c>
      <c r="J1470" s="19">
        <f>IF(A1470="","",IF(IFERROR(INDEX(Crawl!$A1469:$DZ1469,1,Rules!$H$14),"")&amp;""="","",IFERROR(INDEX(Crawl!$A1469:$DZ1469,1,Rules!$H$14),"")))</f>
        <v/>
      </c>
      <c r="K1470">
        <f>IF(A1470="","",IFERROR(SUMIFS('GSC current'!$J$2:$J$2001,'GSC current'!$I$2:$I$2001,B1470),0))</f>
        <v/>
      </c>
      <c r="L1470">
        <f>IF(A1470="","",IFERROR(SUMIFS('GSC current'!$K$2:$K$2001,'GSC current'!$I$2:$I$2001,B1470),0))</f>
        <v/>
      </c>
      <c r="M1470" s="20">
        <f>IF(A1470="","",IF(N(L1470)&gt;0,K1470/L1470,""))</f>
        <v/>
      </c>
      <c r="N1470" s="21">
        <f>IF(A1470="","",IF(N(L1470)&gt;0,SUMIFS('GSC current'!$L$2:$L$2001,'GSC current'!$I$2:$I$2001,B1470)/L1470,""))</f>
        <v/>
      </c>
      <c r="O1470">
        <f>IF(A1470="","",IFERROR(SUMIFS('GSC previous'!$J$2:$J$2001,'GSC previous'!$I$2:$I$2001,B1470),0))</f>
        <v/>
      </c>
      <c r="P1470" s="22">
        <f>IF(A1470="","",IF(N(O1470)&gt;0,(K1470-O1470)/O1470,""))</f>
        <v/>
      </c>
      <c r="Q1470">
        <f>IF(A1470="","",IFERROR(SUMIFS(GA4!$P$2:$P$2001,GA4!$O$2:$O$2001,B1470),0))</f>
        <v/>
      </c>
      <c r="R1470" s="23">
        <f>IF(A1470="","",IF(N(Q1470)&gt;0,SUMIFS(GA4!$Q$2:$Q$2001,GA4!$O$2:$O$2001,B1470)/Q1470,""))</f>
        <v/>
      </c>
      <c r="S1470">
        <f>IF(A1470="","",IFERROR(SUMIFS(GA4!$R$2:$R$2001,GA4!$O$2:$O$2001,B1470),0))</f>
        <v/>
      </c>
      <c r="T1470">
        <f>IF(A1470="","",IF(AND(ISNUMBER(F1470),LEFT(C1470&amp;"",1)="2"),IF(F1470&lt;Rules!$B$9,"Yes","No"),"No"))</f>
        <v/>
      </c>
      <c r="U1470">
        <f>IF(A1470="","",IF(AND(N(O1470)&gt;=Rules!$B$8,ISNUMBER(P1470)),IF(P1470&lt;=-Rules!$B$7,"Yes","No"),"No"))</f>
        <v/>
      </c>
      <c r="V1470">
        <f>IF(A1470="","",IF(AND(N(L1470)&gt;=Rules!$B$6,ISNUMBER(N1470)),IF(AND(N1470&gt;=Rules!$B$10,N1470&lt;=Rules!$B$11),"Yes","No"),"No"))</f>
        <v/>
      </c>
      <c r="W1470">
        <f>IF(A1470="","",IF(I1470&lt;&gt;"","Yes","No"))</f>
        <v/>
      </c>
      <c r="X1470">
        <f>IF(I1470="","",IF(SUMIFS($K$3:$K$2002,$A$3:$A$2002,SUBSTITUTE(SUBSTITUTE(I1470,"?","~?"),"*","~*"))&gt;N(K1470),"Yes","No"))</f>
        <v/>
      </c>
      <c r="Y1470">
        <f>IF(A1470="","",IF(N(S1470)&gt;0,"Yes","No"))</f>
        <v/>
      </c>
      <c r="Z1470">
        <f>IF(A1470="","",IF(AND(N(K1470)&lt;Rules!$B$5,N(L1470)&lt;Rules!$B$6,N(Q1470)&lt;Rules!$B$13,Y1470="No"),"Yes","No"))</f>
        <v/>
      </c>
      <c r="AA1470">
        <f>IF(A1470="","",IF(LEFT(C1470&amp;"",1)="3","Redirect",IF(OR(LEFT(C1470&amp;"",1)="4",LEFT(C1470&amp;"",1)="5"),IF(OR(N(K1470)&gt;0,N(AC1470)&gt;=Rules!$B$14),"Redirect","Prune"),IF(D1470="Non-Indexable","Keep",IF(AND(W1470="Yes",X1470="Yes",Y1470="No"),"Merge",IF(OR(U1470="Yes",V1470="Yes",AND(T1470="Yes",N(L1470)&gt;=Rules!$B$6)),"Update",IF(Z1470="Yes",IF(N(AC1470)&gt;=Rules!$B$14,"Redirect","Prune"),"Keep")))))))</f>
        <v/>
      </c>
      <c r="AB1470">
        <f>IF(A1470="","",IF(LEFT(C1470&amp;"",1)="3","Already redirects ("&amp;C1470&amp;"). Update internal links to point at the final URL.",IF(OR(LEFT(C1470&amp;"",1)="4",LEFT(C1470&amp;"",1)="5"),IF(AA1470="Redirect","Returns "&amp;C1470&amp;" but still has "&amp;N(K1470)&amp;" clicks and "&amp;N(AC1470)&amp;" referring domains. 301 it to the closest live page.","Returns "&amp;C1470&amp;" with no clicks or links. Remove internal links and let it 404 or 410."),IF(D1470="Non-Indexable","Non-indexable ("&amp;E1470&amp;"). Keep if that is intentional; otherwise fix the canonical or noindex.",IF(AA1470="Merge","Overlaps with "&amp;I1470&amp;IF(N(J1470)&gt;0," (similarity "&amp;TEXT(J1470,"0.00")&amp;")","")&amp;", which gets more clicks. Merge the useful parts into it and 301 this URL.",IF(AA1470="Update",MID(IF(U1470="Yes","; Clicks down "&amp;TEXT(-P1470,"0%")&amp;" on the previous period","")&amp;IF(V1470="Yes","; Average position "&amp;TEXT(N1470,"0.0")&amp;" on "&amp;TEXT(L1470,"#,##0")&amp;" impressions (striking distance)","")&amp;IF(AND(T1470="Yes",N(L1470)&gt;=Rules!$B$6),"; Thin ("&amp;F1470&amp;" words) but has search demand",""),3,400),IF(AA1470="Prune","Low value: "&amp;N(K1470)&amp;" clicks, "&amp;N(L1470)&amp;" impressions, "&amp;N(Q1470)&amp;" sessions, no key events. Remove or noindex it and update internal links.",IF(AA1470="Redirect","Low value but "&amp;N(AC1470)&amp;" referring domains. 301 it to the closest relevant page to keep those links.",IF(AND(Z1470="No",Y1470="Yes",N(K1470)&lt;Rules!$B$5),"Low search traffic but it converts (key events: "&amp;S1470&amp;"). Keep it and link to it.",IF(W1470="Yes","Stronger than the page it overlaps ("&amp;I1470&amp;"). Keep; merge that page into this one.","Healthy: "&amp;N(K1470)&amp;" clicks"&amp;IF(ISNUMBER(N1470),", average position "&amp;TEXT(N1470,"0.0"),"")&amp;". Keep and monitor."))))))))))</f>
        <v/>
      </c>
      <c r="AE1470">
        <f>IF(A1470="","",IF(AD1470&lt;&gt;"",AD1470,AA1470))</f>
        <v/>
      </c>
    </row>
    <row r="1471">
      <c r="A1471">
        <f>IF(Crawl!A1470="","",Crawl!A1470)</f>
        <v/>
      </c>
      <c r="B1471">
        <f>IF(A1471="","",Crawl!EC1470)</f>
        <v/>
      </c>
      <c r="C1471">
        <f>IF(A1471="","",IFERROR(INDEX(Crawl!$A1470:$DZ1470,1,Rules!$H$6),""))</f>
        <v/>
      </c>
      <c r="D1471">
        <f>IF(A1471="","",IFERROR(INDEX(Crawl!$A1470:$DZ1470,1,Rules!$H$7),"")&amp;"")</f>
        <v/>
      </c>
      <c r="E1471">
        <f>IF(A1471="","",IFERROR(INDEX(Crawl!$A1470:$DZ1470,1,Rules!$H$8),"")&amp;"")</f>
        <v/>
      </c>
      <c r="F1471">
        <f>IF(A1471="","",IFERROR(INDEX(Crawl!$A1470:$DZ1470,1,Rules!$H$9),""))</f>
        <v/>
      </c>
      <c r="G1471">
        <f>IF(A1471="","",IFERROR(INDEX(Crawl!$A1470:$DZ1470,1,Rules!$H$10),""))</f>
        <v/>
      </c>
      <c r="H1471">
        <f>IF(A1471="","",IFERROR(INDEX(Crawl!$A1470:$DZ1470,1,Rules!$H$12),""))</f>
        <v/>
      </c>
      <c r="I1471">
        <f>IF(A1471="","",IF(AND(N(H1471)&gt;0,IFERROR(INDEX(Crawl!$A1470:$DZ1470,1,Rules!$H$11),"")&amp;""&lt;&gt;""),IFERROR(INDEX(Crawl!$A1470:$DZ1470,1,Rules!$H$11),"")&amp;"",IF(AND(ISNUMBER(J1471),N(J1471)&gt;=Rules!$B$12,IFERROR(INDEX(Crawl!$A1470:$DZ1470,1,Rules!$H$13),"")&amp;""&lt;&gt;""),IFERROR(INDEX(Crawl!$A1470:$DZ1470,1,Rules!$H$13),"")&amp;"","")))</f>
        <v/>
      </c>
      <c r="J1471" s="19">
        <f>IF(A1471="","",IF(IFERROR(INDEX(Crawl!$A1470:$DZ1470,1,Rules!$H$14),"")&amp;""="","",IFERROR(INDEX(Crawl!$A1470:$DZ1470,1,Rules!$H$14),"")))</f>
        <v/>
      </c>
      <c r="K1471">
        <f>IF(A1471="","",IFERROR(SUMIFS('GSC current'!$J$2:$J$2001,'GSC current'!$I$2:$I$2001,B1471),0))</f>
        <v/>
      </c>
      <c r="L1471">
        <f>IF(A1471="","",IFERROR(SUMIFS('GSC current'!$K$2:$K$2001,'GSC current'!$I$2:$I$2001,B1471),0))</f>
        <v/>
      </c>
      <c r="M1471" s="20">
        <f>IF(A1471="","",IF(N(L1471)&gt;0,K1471/L1471,""))</f>
        <v/>
      </c>
      <c r="N1471" s="21">
        <f>IF(A1471="","",IF(N(L1471)&gt;0,SUMIFS('GSC current'!$L$2:$L$2001,'GSC current'!$I$2:$I$2001,B1471)/L1471,""))</f>
        <v/>
      </c>
      <c r="O1471">
        <f>IF(A1471="","",IFERROR(SUMIFS('GSC previous'!$J$2:$J$2001,'GSC previous'!$I$2:$I$2001,B1471),0))</f>
        <v/>
      </c>
      <c r="P1471" s="22">
        <f>IF(A1471="","",IF(N(O1471)&gt;0,(K1471-O1471)/O1471,""))</f>
        <v/>
      </c>
      <c r="Q1471">
        <f>IF(A1471="","",IFERROR(SUMIFS(GA4!$P$2:$P$2001,GA4!$O$2:$O$2001,B1471),0))</f>
        <v/>
      </c>
      <c r="R1471" s="23">
        <f>IF(A1471="","",IF(N(Q1471)&gt;0,SUMIFS(GA4!$Q$2:$Q$2001,GA4!$O$2:$O$2001,B1471)/Q1471,""))</f>
        <v/>
      </c>
      <c r="S1471">
        <f>IF(A1471="","",IFERROR(SUMIFS(GA4!$R$2:$R$2001,GA4!$O$2:$O$2001,B1471),0))</f>
        <v/>
      </c>
      <c r="T1471">
        <f>IF(A1471="","",IF(AND(ISNUMBER(F1471),LEFT(C1471&amp;"",1)="2"),IF(F1471&lt;Rules!$B$9,"Yes","No"),"No"))</f>
        <v/>
      </c>
      <c r="U1471">
        <f>IF(A1471="","",IF(AND(N(O1471)&gt;=Rules!$B$8,ISNUMBER(P1471)),IF(P1471&lt;=-Rules!$B$7,"Yes","No"),"No"))</f>
        <v/>
      </c>
      <c r="V1471">
        <f>IF(A1471="","",IF(AND(N(L1471)&gt;=Rules!$B$6,ISNUMBER(N1471)),IF(AND(N1471&gt;=Rules!$B$10,N1471&lt;=Rules!$B$11),"Yes","No"),"No"))</f>
        <v/>
      </c>
      <c r="W1471">
        <f>IF(A1471="","",IF(I1471&lt;&gt;"","Yes","No"))</f>
        <v/>
      </c>
      <c r="X1471">
        <f>IF(I1471="","",IF(SUMIFS($K$3:$K$2002,$A$3:$A$2002,SUBSTITUTE(SUBSTITUTE(I1471,"?","~?"),"*","~*"))&gt;N(K1471),"Yes","No"))</f>
        <v/>
      </c>
      <c r="Y1471">
        <f>IF(A1471="","",IF(N(S1471)&gt;0,"Yes","No"))</f>
        <v/>
      </c>
      <c r="Z1471">
        <f>IF(A1471="","",IF(AND(N(K1471)&lt;Rules!$B$5,N(L1471)&lt;Rules!$B$6,N(Q1471)&lt;Rules!$B$13,Y1471="No"),"Yes","No"))</f>
        <v/>
      </c>
      <c r="AA1471">
        <f>IF(A1471="","",IF(LEFT(C1471&amp;"",1)="3","Redirect",IF(OR(LEFT(C1471&amp;"",1)="4",LEFT(C1471&amp;"",1)="5"),IF(OR(N(K1471)&gt;0,N(AC1471)&gt;=Rules!$B$14),"Redirect","Prune"),IF(D1471="Non-Indexable","Keep",IF(AND(W1471="Yes",X1471="Yes",Y1471="No"),"Merge",IF(OR(U1471="Yes",V1471="Yes",AND(T1471="Yes",N(L1471)&gt;=Rules!$B$6)),"Update",IF(Z1471="Yes",IF(N(AC1471)&gt;=Rules!$B$14,"Redirect","Prune"),"Keep")))))))</f>
        <v/>
      </c>
      <c r="AB1471">
        <f>IF(A1471="","",IF(LEFT(C1471&amp;"",1)="3","Already redirects ("&amp;C1471&amp;"). Update internal links to point at the final URL.",IF(OR(LEFT(C1471&amp;"",1)="4",LEFT(C1471&amp;"",1)="5"),IF(AA1471="Redirect","Returns "&amp;C1471&amp;" but still has "&amp;N(K1471)&amp;" clicks and "&amp;N(AC1471)&amp;" referring domains. 301 it to the closest live page.","Returns "&amp;C1471&amp;" with no clicks or links. Remove internal links and let it 404 or 410."),IF(D1471="Non-Indexable","Non-indexable ("&amp;E1471&amp;"). Keep if that is intentional; otherwise fix the canonical or noindex.",IF(AA1471="Merge","Overlaps with "&amp;I1471&amp;IF(N(J1471)&gt;0," (similarity "&amp;TEXT(J1471,"0.00")&amp;")","")&amp;", which gets more clicks. Merge the useful parts into it and 301 this URL.",IF(AA1471="Update",MID(IF(U1471="Yes","; Clicks down "&amp;TEXT(-P1471,"0%")&amp;" on the previous period","")&amp;IF(V1471="Yes","; Average position "&amp;TEXT(N1471,"0.0")&amp;" on "&amp;TEXT(L1471,"#,##0")&amp;" impressions (striking distance)","")&amp;IF(AND(T1471="Yes",N(L1471)&gt;=Rules!$B$6),"; Thin ("&amp;F1471&amp;" words) but has search demand",""),3,400),IF(AA1471="Prune","Low value: "&amp;N(K1471)&amp;" clicks, "&amp;N(L1471)&amp;" impressions, "&amp;N(Q1471)&amp;" sessions, no key events. Remove or noindex it and update internal links.",IF(AA1471="Redirect","Low value but "&amp;N(AC1471)&amp;" referring domains. 301 it to the closest relevant page to keep those links.",IF(AND(Z1471="No",Y1471="Yes",N(K1471)&lt;Rules!$B$5),"Low search traffic but it converts (key events: "&amp;S1471&amp;"). Keep it and link to it.",IF(W1471="Yes","Stronger than the page it overlaps ("&amp;I1471&amp;"). Keep; merge that page into this one.","Healthy: "&amp;N(K1471)&amp;" clicks"&amp;IF(ISNUMBER(N1471),", average position "&amp;TEXT(N1471,"0.0"),"")&amp;". Keep and monitor."))))))))))</f>
        <v/>
      </c>
      <c r="AE1471">
        <f>IF(A1471="","",IF(AD1471&lt;&gt;"",AD1471,AA1471))</f>
        <v/>
      </c>
    </row>
    <row r="1472">
      <c r="A1472">
        <f>IF(Crawl!A1471="","",Crawl!A1471)</f>
        <v/>
      </c>
      <c r="B1472">
        <f>IF(A1472="","",Crawl!EC1471)</f>
        <v/>
      </c>
      <c r="C1472">
        <f>IF(A1472="","",IFERROR(INDEX(Crawl!$A1471:$DZ1471,1,Rules!$H$6),""))</f>
        <v/>
      </c>
      <c r="D1472">
        <f>IF(A1472="","",IFERROR(INDEX(Crawl!$A1471:$DZ1471,1,Rules!$H$7),"")&amp;"")</f>
        <v/>
      </c>
      <c r="E1472">
        <f>IF(A1472="","",IFERROR(INDEX(Crawl!$A1471:$DZ1471,1,Rules!$H$8),"")&amp;"")</f>
        <v/>
      </c>
      <c r="F1472">
        <f>IF(A1472="","",IFERROR(INDEX(Crawl!$A1471:$DZ1471,1,Rules!$H$9),""))</f>
        <v/>
      </c>
      <c r="G1472">
        <f>IF(A1472="","",IFERROR(INDEX(Crawl!$A1471:$DZ1471,1,Rules!$H$10),""))</f>
        <v/>
      </c>
      <c r="H1472">
        <f>IF(A1472="","",IFERROR(INDEX(Crawl!$A1471:$DZ1471,1,Rules!$H$12),""))</f>
        <v/>
      </c>
      <c r="I1472">
        <f>IF(A1472="","",IF(AND(N(H1472)&gt;0,IFERROR(INDEX(Crawl!$A1471:$DZ1471,1,Rules!$H$11),"")&amp;""&lt;&gt;""),IFERROR(INDEX(Crawl!$A1471:$DZ1471,1,Rules!$H$11),"")&amp;"",IF(AND(ISNUMBER(J1472),N(J1472)&gt;=Rules!$B$12,IFERROR(INDEX(Crawl!$A1471:$DZ1471,1,Rules!$H$13),"")&amp;""&lt;&gt;""),IFERROR(INDEX(Crawl!$A1471:$DZ1471,1,Rules!$H$13),"")&amp;"","")))</f>
        <v/>
      </c>
      <c r="J1472" s="19">
        <f>IF(A1472="","",IF(IFERROR(INDEX(Crawl!$A1471:$DZ1471,1,Rules!$H$14),"")&amp;""="","",IFERROR(INDEX(Crawl!$A1471:$DZ1471,1,Rules!$H$14),"")))</f>
        <v/>
      </c>
      <c r="K1472">
        <f>IF(A1472="","",IFERROR(SUMIFS('GSC current'!$J$2:$J$2001,'GSC current'!$I$2:$I$2001,B1472),0))</f>
        <v/>
      </c>
      <c r="L1472">
        <f>IF(A1472="","",IFERROR(SUMIFS('GSC current'!$K$2:$K$2001,'GSC current'!$I$2:$I$2001,B1472),0))</f>
        <v/>
      </c>
      <c r="M1472" s="20">
        <f>IF(A1472="","",IF(N(L1472)&gt;0,K1472/L1472,""))</f>
        <v/>
      </c>
      <c r="N1472" s="21">
        <f>IF(A1472="","",IF(N(L1472)&gt;0,SUMIFS('GSC current'!$L$2:$L$2001,'GSC current'!$I$2:$I$2001,B1472)/L1472,""))</f>
        <v/>
      </c>
      <c r="O1472">
        <f>IF(A1472="","",IFERROR(SUMIFS('GSC previous'!$J$2:$J$2001,'GSC previous'!$I$2:$I$2001,B1472),0))</f>
        <v/>
      </c>
      <c r="P1472" s="22">
        <f>IF(A1472="","",IF(N(O1472)&gt;0,(K1472-O1472)/O1472,""))</f>
        <v/>
      </c>
      <c r="Q1472">
        <f>IF(A1472="","",IFERROR(SUMIFS(GA4!$P$2:$P$2001,GA4!$O$2:$O$2001,B1472),0))</f>
        <v/>
      </c>
      <c r="R1472" s="23">
        <f>IF(A1472="","",IF(N(Q1472)&gt;0,SUMIFS(GA4!$Q$2:$Q$2001,GA4!$O$2:$O$2001,B1472)/Q1472,""))</f>
        <v/>
      </c>
      <c r="S1472">
        <f>IF(A1472="","",IFERROR(SUMIFS(GA4!$R$2:$R$2001,GA4!$O$2:$O$2001,B1472),0))</f>
        <v/>
      </c>
      <c r="T1472">
        <f>IF(A1472="","",IF(AND(ISNUMBER(F1472),LEFT(C1472&amp;"",1)="2"),IF(F1472&lt;Rules!$B$9,"Yes","No"),"No"))</f>
        <v/>
      </c>
      <c r="U1472">
        <f>IF(A1472="","",IF(AND(N(O1472)&gt;=Rules!$B$8,ISNUMBER(P1472)),IF(P1472&lt;=-Rules!$B$7,"Yes","No"),"No"))</f>
        <v/>
      </c>
      <c r="V1472">
        <f>IF(A1472="","",IF(AND(N(L1472)&gt;=Rules!$B$6,ISNUMBER(N1472)),IF(AND(N1472&gt;=Rules!$B$10,N1472&lt;=Rules!$B$11),"Yes","No"),"No"))</f>
        <v/>
      </c>
      <c r="W1472">
        <f>IF(A1472="","",IF(I1472&lt;&gt;"","Yes","No"))</f>
        <v/>
      </c>
      <c r="X1472">
        <f>IF(I1472="","",IF(SUMIFS($K$3:$K$2002,$A$3:$A$2002,SUBSTITUTE(SUBSTITUTE(I1472,"?","~?"),"*","~*"))&gt;N(K1472),"Yes","No"))</f>
        <v/>
      </c>
      <c r="Y1472">
        <f>IF(A1472="","",IF(N(S1472)&gt;0,"Yes","No"))</f>
        <v/>
      </c>
      <c r="Z1472">
        <f>IF(A1472="","",IF(AND(N(K1472)&lt;Rules!$B$5,N(L1472)&lt;Rules!$B$6,N(Q1472)&lt;Rules!$B$13,Y1472="No"),"Yes","No"))</f>
        <v/>
      </c>
      <c r="AA1472">
        <f>IF(A1472="","",IF(LEFT(C1472&amp;"",1)="3","Redirect",IF(OR(LEFT(C1472&amp;"",1)="4",LEFT(C1472&amp;"",1)="5"),IF(OR(N(K1472)&gt;0,N(AC1472)&gt;=Rules!$B$14),"Redirect","Prune"),IF(D1472="Non-Indexable","Keep",IF(AND(W1472="Yes",X1472="Yes",Y1472="No"),"Merge",IF(OR(U1472="Yes",V1472="Yes",AND(T1472="Yes",N(L1472)&gt;=Rules!$B$6)),"Update",IF(Z1472="Yes",IF(N(AC1472)&gt;=Rules!$B$14,"Redirect","Prune"),"Keep")))))))</f>
        <v/>
      </c>
      <c r="AB1472">
        <f>IF(A1472="","",IF(LEFT(C1472&amp;"",1)="3","Already redirects ("&amp;C1472&amp;"). Update internal links to point at the final URL.",IF(OR(LEFT(C1472&amp;"",1)="4",LEFT(C1472&amp;"",1)="5"),IF(AA1472="Redirect","Returns "&amp;C1472&amp;" but still has "&amp;N(K1472)&amp;" clicks and "&amp;N(AC1472)&amp;" referring domains. 301 it to the closest live page.","Returns "&amp;C1472&amp;" with no clicks or links. Remove internal links and let it 404 or 410."),IF(D1472="Non-Indexable","Non-indexable ("&amp;E1472&amp;"). Keep if that is intentional; otherwise fix the canonical or noindex.",IF(AA1472="Merge","Overlaps with "&amp;I1472&amp;IF(N(J1472)&gt;0," (similarity "&amp;TEXT(J1472,"0.00")&amp;")","")&amp;", which gets more clicks. Merge the useful parts into it and 301 this URL.",IF(AA1472="Update",MID(IF(U1472="Yes","; Clicks down "&amp;TEXT(-P1472,"0%")&amp;" on the previous period","")&amp;IF(V1472="Yes","; Average position "&amp;TEXT(N1472,"0.0")&amp;" on "&amp;TEXT(L1472,"#,##0")&amp;" impressions (striking distance)","")&amp;IF(AND(T1472="Yes",N(L1472)&gt;=Rules!$B$6),"; Thin ("&amp;F1472&amp;" words) but has search demand",""),3,400),IF(AA1472="Prune","Low value: "&amp;N(K1472)&amp;" clicks, "&amp;N(L1472)&amp;" impressions, "&amp;N(Q1472)&amp;" sessions, no key events. Remove or noindex it and update internal links.",IF(AA1472="Redirect","Low value but "&amp;N(AC1472)&amp;" referring domains. 301 it to the closest relevant page to keep those links.",IF(AND(Z1472="No",Y1472="Yes",N(K1472)&lt;Rules!$B$5),"Low search traffic but it converts (key events: "&amp;S1472&amp;"). Keep it and link to it.",IF(W1472="Yes","Stronger than the page it overlaps ("&amp;I1472&amp;"). Keep; merge that page into this one.","Healthy: "&amp;N(K1472)&amp;" clicks"&amp;IF(ISNUMBER(N1472),", average position "&amp;TEXT(N1472,"0.0"),"")&amp;". Keep and monitor."))))))))))</f>
        <v/>
      </c>
      <c r="AE1472">
        <f>IF(A1472="","",IF(AD1472&lt;&gt;"",AD1472,AA1472))</f>
        <v/>
      </c>
    </row>
    <row r="1473">
      <c r="A1473">
        <f>IF(Crawl!A1472="","",Crawl!A1472)</f>
        <v/>
      </c>
      <c r="B1473">
        <f>IF(A1473="","",Crawl!EC1472)</f>
        <v/>
      </c>
      <c r="C1473">
        <f>IF(A1473="","",IFERROR(INDEX(Crawl!$A1472:$DZ1472,1,Rules!$H$6),""))</f>
        <v/>
      </c>
      <c r="D1473">
        <f>IF(A1473="","",IFERROR(INDEX(Crawl!$A1472:$DZ1472,1,Rules!$H$7),"")&amp;"")</f>
        <v/>
      </c>
      <c r="E1473">
        <f>IF(A1473="","",IFERROR(INDEX(Crawl!$A1472:$DZ1472,1,Rules!$H$8),"")&amp;"")</f>
        <v/>
      </c>
      <c r="F1473">
        <f>IF(A1473="","",IFERROR(INDEX(Crawl!$A1472:$DZ1472,1,Rules!$H$9),""))</f>
        <v/>
      </c>
      <c r="G1473">
        <f>IF(A1473="","",IFERROR(INDEX(Crawl!$A1472:$DZ1472,1,Rules!$H$10),""))</f>
        <v/>
      </c>
      <c r="H1473">
        <f>IF(A1473="","",IFERROR(INDEX(Crawl!$A1472:$DZ1472,1,Rules!$H$12),""))</f>
        <v/>
      </c>
      <c r="I1473">
        <f>IF(A1473="","",IF(AND(N(H1473)&gt;0,IFERROR(INDEX(Crawl!$A1472:$DZ1472,1,Rules!$H$11),"")&amp;""&lt;&gt;""),IFERROR(INDEX(Crawl!$A1472:$DZ1472,1,Rules!$H$11),"")&amp;"",IF(AND(ISNUMBER(J1473),N(J1473)&gt;=Rules!$B$12,IFERROR(INDEX(Crawl!$A1472:$DZ1472,1,Rules!$H$13),"")&amp;""&lt;&gt;""),IFERROR(INDEX(Crawl!$A1472:$DZ1472,1,Rules!$H$13),"")&amp;"","")))</f>
        <v/>
      </c>
      <c r="J1473" s="19">
        <f>IF(A1473="","",IF(IFERROR(INDEX(Crawl!$A1472:$DZ1472,1,Rules!$H$14),"")&amp;""="","",IFERROR(INDEX(Crawl!$A1472:$DZ1472,1,Rules!$H$14),"")))</f>
        <v/>
      </c>
      <c r="K1473">
        <f>IF(A1473="","",IFERROR(SUMIFS('GSC current'!$J$2:$J$2001,'GSC current'!$I$2:$I$2001,B1473),0))</f>
        <v/>
      </c>
      <c r="L1473">
        <f>IF(A1473="","",IFERROR(SUMIFS('GSC current'!$K$2:$K$2001,'GSC current'!$I$2:$I$2001,B1473),0))</f>
        <v/>
      </c>
      <c r="M1473" s="20">
        <f>IF(A1473="","",IF(N(L1473)&gt;0,K1473/L1473,""))</f>
        <v/>
      </c>
      <c r="N1473" s="21">
        <f>IF(A1473="","",IF(N(L1473)&gt;0,SUMIFS('GSC current'!$L$2:$L$2001,'GSC current'!$I$2:$I$2001,B1473)/L1473,""))</f>
        <v/>
      </c>
      <c r="O1473">
        <f>IF(A1473="","",IFERROR(SUMIFS('GSC previous'!$J$2:$J$2001,'GSC previous'!$I$2:$I$2001,B1473),0))</f>
        <v/>
      </c>
      <c r="P1473" s="22">
        <f>IF(A1473="","",IF(N(O1473)&gt;0,(K1473-O1473)/O1473,""))</f>
        <v/>
      </c>
      <c r="Q1473">
        <f>IF(A1473="","",IFERROR(SUMIFS(GA4!$P$2:$P$2001,GA4!$O$2:$O$2001,B1473),0))</f>
        <v/>
      </c>
      <c r="R1473" s="23">
        <f>IF(A1473="","",IF(N(Q1473)&gt;0,SUMIFS(GA4!$Q$2:$Q$2001,GA4!$O$2:$O$2001,B1473)/Q1473,""))</f>
        <v/>
      </c>
      <c r="S1473">
        <f>IF(A1473="","",IFERROR(SUMIFS(GA4!$R$2:$R$2001,GA4!$O$2:$O$2001,B1473),0))</f>
        <v/>
      </c>
      <c r="T1473">
        <f>IF(A1473="","",IF(AND(ISNUMBER(F1473),LEFT(C1473&amp;"",1)="2"),IF(F1473&lt;Rules!$B$9,"Yes","No"),"No"))</f>
        <v/>
      </c>
      <c r="U1473">
        <f>IF(A1473="","",IF(AND(N(O1473)&gt;=Rules!$B$8,ISNUMBER(P1473)),IF(P1473&lt;=-Rules!$B$7,"Yes","No"),"No"))</f>
        <v/>
      </c>
      <c r="V1473">
        <f>IF(A1473="","",IF(AND(N(L1473)&gt;=Rules!$B$6,ISNUMBER(N1473)),IF(AND(N1473&gt;=Rules!$B$10,N1473&lt;=Rules!$B$11),"Yes","No"),"No"))</f>
        <v/>
      </c>
      <c r="W1473">
        <f>IF(A1473="","",IF(I1473&lt;&gt;"","Yes","No"))</f>
        <v/>
      </c>
      <c r="X1473">
        <f>IF(I1473="","",IF(SUMIFS($K$3:$K$2002,$A$3:$A$2002,SUBSTITUTE(SUBSTITUTE(I1473,"?","~?"),"*","~*"))&gt;N(K1473),"Yes","No"))</f>
        <v/>
      </c>
      <c r="Y1473">
        <f>IF(A1473="","",IF(N(S1473)&gt;0,"Yes","No"))</f>
        <v/>
      </c>
      <c r="Z1473">
        <f>IF(A1473="","",IF(AND(N(K1473)&lt;Rules!$B$5,N(L1473)&lt;Rules!$B$6,N(Q1473)&lt;Rules!$B$13,Y1473="No"),"Yes","No"))</f>
        <v/>
      </c>
      <c r="AA1473">
        <f>IF(A1473="","",IF(LEFT(C1473&amp;"",1)="3","Redirect",IF(OR(LEFT(C1473&amp;"",1)="4",LEFT(C1473&amp;"",1)="5"),IF(OR(N(K1473)&gt;0,N(AC1473)&gt;=Rules!$B$14),"Redirect","Prune"),IF(D1473="Non-Indexable","Keep",IF(AND(W1473="Yes",X1473="Yes",Y1473="No"),"Merge",IF(OR(U1473="Yes",V1473="Yes",AND(T1473="Yes",N(L1473)&gt;=Rules!$B$6)),"Update",IF(Z1473="Yes",IF(N(AC1473)&gt;=Rules!$B$14,"Redirect","Prune"),"Keep")))))))</f>
        <v/>
      </c>
      <c r="AB1473">
        <f>IF(A1473="","",IF(LEFT(C1473&amp;"",1)="3","Already redirects ("&amp;C1473&amp;"). Update internal links to point at the final URL.",IF(OR(LEFT(C1473&amp;"",1)="4",LEFT(C1473&amp;"",1)="5"),IF(AA1473="Redirect","Returns "&amp;C1473&amp;" but still has "&amp;N(K1473)&amp;" clicks and "&amp;N(AC1473)&amp;" referring domains. 301 it to the closest live page.","Returns "&amp;C1473&amp;" with no clicks or links. Remove internal links and let it 404 or 410."),IF(D1473="Non-Indexable","Non-indexable ("&amp;E1473&amp;"). Keep if that is intentional; otherwise fix the canonical or noindex.",IF(AA1473="Merge","Overlaps with "&amp;I1473&amp;IF(N(J1473)&gt;0," (similarity "&amp;TEXT(J1473,"0.00")&amp;")","")&amp;", which gets more clicks. Merge the useful parts into it and 301 this URL.",IF(AA1473="Update",MID(IF(U1473="Yes","; Clicks down "&amp;TEXT(-P1473,"0%")&amp;" on the previous period","")&amp;IF(V1473="Yes","; Average position "&amp;TEXT(N1473,"0.0")&amp;" on "&amp;TEXT(L1473,"#,##0")&amp;" impressions (striking distance)","")&amp;IF(AND(T1473="Yes",N(L1473)&gt;=Rules!$B$6),"; Thin ("&amp;F1473&amp;" words) but has search demand",""),3,400),IF(AA1473="Prune","Low value: "&amp;N(K1473)&amp;" clicks, "&amp;N(L1473)&amp;" impressions, "&amp;N(Q1473)&amp;" sessions, no key events. Remove or noindex it and update internal links.",IF(AA1473="Redirect","Low value but "&amp;N(AC1473)&amp;" referring domains. 301 it to the closest relevant page to keep those links.",IF(AND(Z1473="No",Y1473="Yes",N(K1473)&lt;Rules!$B$5),"Low search traffic but it converts (key events: "&amp;S1473&amp;"). Keep it and link to it.",IF(W1473="Yes","Stronger than the page it overlaps ("&amp;I1473&amp;"). Keep; merge that page into this one.","Healthy: "&amp;N(K1473)&amp;" clicks"&amp;IF(ISNUMBER(N1473),", average position "&amp;TEXT(N1473,"0.0"),"")&amp;". Keep and monitor."))))))))))</f>
        <v/>
      </c>
      <c r="AE1473">
        <f>IF(A1473="","",IF(AD1473&lt;&gt;"",AD1473,AA1473))</f>
        <v/>
      </c>
    </row>
    <row r="1474">
      <c r="A1474">
        <f>IF(Crawl!A1473="","",Crawl!A1473)</f>
        <v/>
      </c>
      <c r="B1474">
        <f>IF(A1474="","",Crawl!EC1473)</f>
        <v/>
      </c>
      <c r="C1474">
        <f>IF(A1474="","",IFERROR(INDEX(Crawl!$A1473:$DZ1473,1,Rules!$H$6),""))</f>
        <v/>
      </c>
      <c r="D1474">
        <f>IF(A1474="","",IFERROR(INDEX(Crawl!$A1473:$DZ1473,1,Rules!$H$7),"")&amp;"")</f>
        <v/>
      </c>
      <c r="E1474">
        <f>IF(A1474="","",IFERROR(INDEX(Crawl!$A1473:$DZ1473,1,Rules!$H$8),"")&amp;"")</f>
        <v/>
      </c>
      <c r="F1474">
        <f>IF(A1474="","",IFERROR(INDEX(Crawl!$A1473:$DZ1473,1,Rules!$H$9),""))</f>
        <v/>
      </c>
      <c r="G1474">
        <f>IF(A1474="","",IFERROR(INDEX(Crawl!$A1473:$DZ1473,1,Rules!$H$10),""))</f>
        <v/>
      </c>
      <c r="H1474">
        <f>IF(A1474="","",IFERROR(INDEX(Crawl!$A1473:$DZ1473,1,Rules!$H$12),""))</f>
        <v/>
      </c>
      <c r="I1474">
        <f>IF(A1474="","",IF(AND(N(H1474)&gt;0,IFERROR(INDEX(Crawl!$A1473:$DZ1473,1,Rules!$H$11),"")&amp;""&lt;&gt;""),IFERROR(INDEX(Crawl!$A1473:$DZ1473,1,Rules!$H$11),"")&amp;"",IF(AND(ISNUMBER(J1474),N(J1474)&gt;=Rules!$B$12,IFERROR(INDEX(Crawl!$A1473:$DZ1473,1,Rules!$H$13),"")&amp;""&lt;&gt;""),IFERROR(INDEX(Crawl!$A1473:$DZ1473,1,Rules!$H$13),"")&amp;"","")))</f>
        <v/>
      </c>
      <c r="J1474" s="19">
        <f>IF(A1474="","",IF(IFERROR(INDEX(Crawl!$A1473:$DZ1473,1,Rules!$H$14),"")&amp;""="","",IFERROR(INDEX(Crawl!$A1473:$DZ1473,1,Rules!$H$14),"")))</f>
        <v/>
      </c>
      <c r="K1474">
        <f>IF(A1474="","",IFERROR(SUMIFS('GSC current'!$J$2:$J$2001,'GSC current'!$I$2:$I$2001,B1474),0))</f>
        <v/>
      </c>
      <c r="L1474">
        <f>IF(A1474="","",IFERROR(SUMIFS('GSC current'!$K$2:$K$2001,'GSC current'!$I$2:$I$2001,B1474),0))</f>
        <v/>
      </c>
      <c r="M1474" s="20">
        <f>IF(A1474="","",IF(N(L1474)&gt;0,K1474/L1474,""))</f>
        <v/>
      </c>
      <c r="N1474" s="21">
        <f>IF(A1474="","",IF(N(L1474)&gt;0,SUMIFS('GSC current'!$L$2:$L$2001,'GSC current'!$I$2:$I$2001,B1474)/L1474,""))</f>
        <v/>
      </c>
      <c r="O1474">
        <f>IF(A1474="","",IFERROR(SUMIFS('GSC previous'!$J$2:$J$2001,'GSC previous'!$I$2:$I$2001,B1474),0))</f>
        <v/>
      </c>
      <c r="P1474" s="22">
        <f>IF(A1474="","",IF(N(O1474)&gt;0,(K1474-O1474)/O1474,""))</f>
        <v/>
      </c>
      <c r="Q1474">
        <f>IF(A1474="","",IFERROR(SUMIFS(GA4!$P$2:$P$2001,GA4!$O$2:$O$2001,B1474),0))</f>
        <v/>
      </c>
      <c r="R1474" s="23">
        <f>IF(A1474="","",IF(N(Q1474)&gt;0,SUMIFS(GA4!$Q$2:$Q$2001,GA4!$O$2:$O$2001,B1474)/Q1474,""))</f>
        <v/>
      </c>
      <c r="S1474">
        <f>IF(A1474="","",IFERROR(SUMIFS(GA4!$R$2:$R$2001,GA4!$O$2:$O$2001,B1474),0))</f>
        <v/>
      </c>
      <c r="T1474">
        <f>IF(A1474="","",IF(AND(ISNUMBER(F1474),LEFT(C1474&amp;"",1)="2"),IF(F1474&lt;Rules!$B$9,"Yes","No"),"No"))</f>
        <v/>
      </c>
      <c r="U1474">
        <f>IF(A1474="","",IF(AND(N(O1474)&gt;=Rules!$B$8,ISNUMBER(P1474)),IF(P1474&lt;=-Rules!$B$7,"Yes","No"),"No"))</f>
        <v/>
      </c>
      <c r="V1474">
        <f>IF(A1474="","",IF(AND(N(L1474)&gt;=Rules!$B$6,ISNUMBER(N1474)),IF(AND(N1474&gt;=Rules!$B$10,N1474&lt;=Rules!$B$11),"Yes","No"),"No"))</f>
        <v/>
      </c>
      <c r="W1474">
        <f>IF(A1474="","",IF(I1474&lt;&gt;"","Yes","No"))</f>
        <v/>
      </c>
      <c r="X1474">
        <f>IF(I1474="","",IF(SUMIFS($K$3:$K$2002,$A$3:$A$2002,SUBSTITUTE(SUBSTITUTE(I1474,"?","~?"),"*","~*"))&gt;N(K1474),"Yes","No"))</f>
        <v/>
      </c>
      <c r="Y1474">
        <f>IF(A1474="","",IF(N(S1474)&gt;0,"Yes","No"))</f>
        <v/>
      </c>
      <c r="Z1474">
        <f>IF(A1474="","",IF(AND(N(K1474)&lt;Rules!$B$5,N(L1474)&lt;Rules!$B$6,N(Q1474)&lt;Rules!$B$13,Y1474="No"),"Yes","No"))</f>
        <v/>
      </c>
      <c r="AA1474">
        <f>IF(A1474="","",IF(LEFT(C1474&amp;"",1)="3","Redirect",IF(OR(LEFT(C1474&amp;"",1)="4",LEFT(C1474&amp;"",1)="5"),IF(OR(N(K1474)&gt;0,N(AC1474)&gt;=Rules!$B$14),"Redirect","Prune"),IF(D1474="Non-Indexable","Keep",IF(AND(W1474="Yes",X1474="Yes",Y1474="No"),"Merge",IF(OR(U1474="Yes",V1474="Yes",AND(T1474="Yes",N(L1474)&gt;=Rules!$B$6)),"Update",IF(Z1474="Yes",IF(N(AC1474)&gt;=Rules!$B$14,"Redirect","Prune"),"Keep")))))))</f>
        <v/>
      </c>
      <c r="AB1474">
        <f>IF(A1474="","",IF(LEFT(C1474&amp;"",1)="3","Already redirects ("&amp;C1474&amp;"). Update internal links to point at the final URL.",IF(OR(LEFT(C1474&amp;"",1)="4",LEFT(C1474&amp;"",1)="5"),IF(AA1474="Redirect","Returns "&amp;C1474&amp;" but still has "&amp;N(K1474)&amp;" clicks and "&amp;N(AC1474)&amp;" referring domains. 301 it to the closest live page.","Returns "&amp;C1474&amp;" with no clicks or links. Remove internal links and let it 404 or 410."),IF(D1474="Non-Indexable","Non-indexable ("&amp;E1474&amp;"). Keep if that is intentional; otherwise fix the canonical or noindex.",IF(AA1474="Merge","Overlaps with "&amp;I1474&amp;IF(N(J1474)&gt;0," (similarity "&amp;TEXT(J1474,"0.00")&amp;")","")&amp;", which gets more clicks. Merge the useful parts into it and 301 this URL.",IF(AA1474="Update",MID(IF(U1474="Yes","; Clicks down "&amp;TEXT(-P1474,"0%")&amp;" on the previous period","")&amp;IF(V1474="Yes","; Average position "&amp;TEXT(N1474,"0.0")&amp;" on "&amp;TEXT(L1474,"#,##0")&amp;" impressions (striking distance)","")&amp;IF(AND(T1474="Yes",N(L1474)&gt;=Rules!$B$6),"; Thin ("&amp;F1474&amp;" words) but has search demand",""),3,400),IF(AA1474="Prune","Low value: "&amp;N(K1474)&amp;" clicks, "&amp;N(L1474)&amp;" impressions, "&amp;N(Q1474)&amp;" sessions, no key events. Remove or noindex it and update internal links.",IF(AA1474="Redirect","Low value but "&amp;N(AC1474)&amp;" referring domains. 301 it to the closest relevant page to keep those links.",IF(AND(Z1474="No",Y1474="Yes",N(K1474)&lt;Rules!$B$5),"Low search traffic but it converts (key events: "&amp;S1474&amp;"). Keep it and link to it.",IF(W1474="Yes","Stronger than the page it overlaps ("&amp;I1474&amp;"). Keep; merge that page into this one.","Healthy: "&amp;N(K1474)&amp;" clicks"&amp;IF(ISNUMBER(N1474),", average position "&amp;TEXT(N1474,"0.0"),"")&amp;". Keep and monitor."))))))))))</f>
        <v/>
      </c>
      <c r="AE1474">
        <f>IF(A1474="","",IF(AD1474&lt;&gt;"",AD1474,AA1474))</f>
        <v/>
      </c>
    </row>
    <row r="1475">
      <c r="A1475">
        <f>IF(Crawl!A1474="","",Crawl!A1474)</f>
        <v/>
      </c>
      <c r="B1475">
        <f>IF(A1475="","",Crawl!EC1474)</f>
        <v/>
      </c>
      <c r="C1475">
        <f>IF(A1475="","",IFERROR(INDEX(Crawl!$A1474:$DZ1474,1,Rules!$H$6),""))</f>
        <v/>
      </c>
      <c r="D1475">
        <f>IF(A1475="","",IFERROR(INDEX(Crawl!$A1474:$DZ1474,1,Rules!$H$7),"")&amp;"")</f>
        <v/>
      </c>
      <c r="E1475">
        <f>IF(A1475="","",IFERROR(INDEX(Crawl!$A1474:$DZ1474,1,Rules!$H$8),"")&amp;"")</f>
        <v/>
      </c>
      <c r="F1475">
        <f>IF(A1475="","",IFERROR(INDEX(Crawl!$A1474:$DZ1474,1,Rules!$H$9),""))</f>
        <v/>
      </c>
      <c r="G1475">
        <f>IF(A1475="","",IFERROR(INDEX(Crawl!$A1474:$DZ1474,1,Rules!$H$10),""))</f>
        <v/>
      </c>
      <c r="H1475">
        <f>IF(A1475="","",IFERROR(INDEX(Crawl!$A1474:$DZ1474,1,Rules!$H$12),""))</f>
        <v/>
      </c>
      <c r="I1475">
        <f>IF(A1475="","",IF(AND(N(H1475)&gt;0,IFERROR(INDEX(Crawl!$A1474:$DZ1474,1,Rules!$H$11),"")&amp;""&lt;&gt;""),IFERROR(INDEX(Crawl!$A1474:$DZ1474,1,Rules!$H$11),"")&amp;"",IF(AND(ISNUMBER(J1475),N(J1475)&gt;=Rules!$B$12,IFERROR(INDEX(Crawl!$A1474:$DZ1474,1,Rules!$H$13),"")&amp;""&lt;&gt;""),IFERROR(INDEX(Crawl!$A1474:$DZ1474,1,Rules!$H$13),"")&amp;"","")))</f>
        <v/>
      </c>
      <c r="J1475" s="19">
        <f>IF(A1475="","",IF(IFERROR(INDEX(Crawl!$A1474:$DZ1474,1,Rules!$H$14),"")&amp;""="","",IFERROR(INDEX(Crawl!$A1474:$DZ1474,1,Rules!$H$14),"")))</f>
        <v/>
      </c>
      <c r="K1475">
        <f>IF(A1475="","",IFERROR(SUMIFS('GSC current'!$J$2:$J$2001,'GSC current'!$I$2:$I$2001,B1475),0))</f>
        <v/>
      </c>
      <c r="L1475">
        <f>IF(A1475="","",IFERROR(SUMIFS('GSC current'!$K$2:$K$2001,'GSC current'!$I$2:$I$2001,B1475),0))</f>
        <v/>
      </c>
      <c r="M1475" s="20">
        <f>IF(A1475="","",IF(N(L1475)&gt;0,K1475/L1475,""))</f>
        <v/>
      </c>
      <c r="N1475" s="21">
        <f>IF(A1475="","",IF(N(L1475)&gt;0,SUMIFS('GSC current'!$L$2:$L$2001,'GSC current'!$I$2:$I$2001,B1475)/L1475,""))</f>
        <v/>
      </c>
      <c r="O1475">
        <f>IF(A1475="","",IFERROR(SUMIFS('GSC previous'!$J$2:$J$2001,'GSC previous'!$I$2:$I$2001,B1475),0))</f>
        <v/>
      </c>
      <c r="P1475" s="22">
        <f>IF(A1475="","",IF(N(O1475)&gt;0,(K1475-O1475)/O1475,""))</f>
        <v/>
      </c>
      <c r="Q1475">
        <f>IF(A1475="","",IFERROR(SUMIFS(GA4!$P$2:$P$2001,GA4!$O$2:$O$2001,B1475),0))</f>
        <v/>
      </c>
      <c r="R1475" s="23">
        <f>IF(A1475="","",IF(N(Q1475)&gt;0,SUMIFS(GA4!$Q$2:$Q$2001,GA4!$O$2:$O$2001,B1475)/Q1475,""))</f>
        <v/>
      </c>
      <c r="S1475">
        <f>IF(A1475="","",IFERROR(SUMIFS(GA4!$R$2:$R$2001,GA4!$O$2:$O$2001,B1475),0))</f>
        <v/>
      </c>
      <c r="T1475">
        <f>IF(A1475="","",IF(AND(ISNUMBER(F1475),LEFT(C1475&amp;"",1)="2"),IF(F1475&lt;Rules!$B$9,"Yes","No"),"No"))</f>
        <v/>
      </c>
      <c r="U1475">
        <f>IF(A1475="","",IF(AND(N(O1475)&gt;=Rules!$B$8,ISNUMBER(P1475)),IF(P1475&lt;=-Rules!$B$7,"Yes","No"),"No"))</f>
        <v/>
      </c>
      <c r="V1475">
        <f>IF(A1475="","",IF(AND(N(L1475)&gt;=Rules!$B$6,ISNUMBER(N1475)),IF(AND(N1475&gt;=Rules!$B$10,N1475&lt;=Rules!$B$11),"Yes","No"),"No"))</f>
        <v/>
      </c>
      <c r="W1475">
        <f>IF(A1475="","",IF(I1475&lt;&gt;"","Yes","No"))</f>
        <v/>
      </c>
      <c r="X1475">
        <f>IF(I1475="","",IF(SUMIFS($K$3:$K$2002,$A$3:$A$2002,SUBSTITUTE(SUBSTITUTE(I1475,"?","~?"),"*","~*"))&gt;N(K1475),"Yes","No"))</f>
        <v/>
      </c>
      <c r="Y1475">
        <f>IF(A1475="","",IF(N(S1475)&gt;0,"Yes","No"))</f>
        <v/>
      </c>
      <c r="Z1475">
        <f>IF(A1475="","",IF(AND(N(K1475)&lt;Rules!$B$5,N(L1475)&lt;Rules!$B$6,N(Q1475)&lt;Rules!$B$13,Y1475="No"),"Yes","No"))</f>
        <v/>
      </c>
      <c r="AA1475">
        <f>IF(A1475="","",IF(LEFT(C1475&amp;"",1)="3","Redirect",IF(OR(LEFT(C1475&amp;"",1)="4",LEFT(C1475&amp;"",1)="5"),IF(OR(N(K1475)&gt;0,N(AC1475)&gt;=Rules!$B$14),"Redirect","Prune"),IF(D1475="Non-Indexable","Keep",IF(AND(W1475="Yes",X1475="Yes",Y1475="No"),"Merge",IF(OR(U1475="Yes",V1475="Yes",AND(T1475="Yes",N(L1475)&gt;=Rules!$B$6)),"Update",IF(Z1475="Yes",IF(N(AC1475)&gt;=Rules!$B$14,"Redirect","Prune"),"Keep")))))))</f>
        <v/>
      </c>
      <c r="AB1475">
        <f>IF(A1475="","",IF(LEFT(C1475&amp;"",1)="3","Already redirects ("&amp;C1475&amp;"). Update internal links to point at the final URL.",IF(OR(LEFT(C1475&amp;"",1)="4",LEFT(C1475&amp;"",1)="5"),IF(AA1475="Redirect","Returns "&amp;C1475&amp;" but still has "&amp;N(K1475)&amp;" clicks and "&amp;N(AC1475)&amp;" referring domains. 301 it to the closest live page.","Returns "&amp;C1475&amp;" with no clicks or links. Remove internal links and let it 404 or 410."),IF(D1475="Non-Indexable","Non-indexable ("&amp;E1475&amp;"). Keep if that is intentional; otherwise fix the canonical or noindex.",IF(AA1475="Merge","Overlaps with "&amp;I1475&amp;IF(N(J1475)&gt;0," (similarity "&amp;TEXT(J1475,"0.00")&amp;")","")&amp;", which gets more clicks. Merge the useful parts into it and 301 this URL.",IF(AA1475="Update",MID(IF(U1475="Yes","; Clicks down "&amp;TEXT(-P1475,"0%")&amp;" on the previous period","")&amp;IF(V1475="Yes","; Average position "&amp;TEXT(N1475,"0.0")&amp;" on "&amp;TEXT(L1475,"#,##0")&amp;" impressions (striking distance)","")&amp;IF(AND(T1475="Yes",N(L1475)&gt;=Rules!$B$6),"; Thin ("&amp;F1475&amp;" words) but has search demand",""),3,400),IF(AA1475="Prune","Low value: "&amp;N(K1475)&amp;" clicks, "&amp;N(L1475)&amp;" impressions, "&amp;N(Q1475)&amp;" sessions, no key events. Remove or noindex it and update internal links.",IF(AA1475="Redirect","Low value but "&amp;N(AC1475)&amp;" referring domains. 301 it to the closest relevant page to keep those links.",IF(AND(Z1475="No",Y1475="Yes",N(K1475)&lt;Rules!$B$5),"Low search traffic but it converts (key events: "&amp;S1475&amp;"). Keep it and link to it.",IF(W1475="Yes","Stronger than the page it overlaps ("&amp;I1475&amp;"). Keep; merge that page into this one.","Healthy: "&amp;N(K1475)&amp;" clicks"&amp;IF(ISNUMBER(N1475),", average position "&amp;TEXT(N1475,"0.0"),"")&amp;". Keep and monitor."))))))))))</f>
        <v/>
      </c>
      <c r="AE1475">
        <f>IF(A1475="","",IF(AD1475&lt;&gt;"",AD1475,AA1475))</f>
        <v/>
      </c>
    </row>
    <row r="1476">
      <c r="A1476">
        <f>IF(Crawl!A1475="","",Crawl!A1475)</f>
        <v/>
      </c>
      <c r="B1476">
        <f>IF(A1476="","",Crawl!EC1475)</f>
        <v/>
      </c>
      <c r="C1476">
        <f>IF(A1476="","",IFERROR(INDEX(Crawl!$A1475:$DZ1475,1,Rules!$H$6),""))</f>
        <v/>
      </c>
      <c r="D1476">
        <f>IF(A1476="","",IFERROR(INDEX(Crawl!$A1475:$DZ1475,1,Rules!$H$7),"")&amp;"")</f>
        <v/>
      </c>
      <c r="E1476">
        <f>IF(A1476="","",IFERROR(INDEX(Crawl!$A1475:$DZ1475,1,Rules!$H$8),"")&amp;"")</f>
        <v/>
      </c>
      <c r="F1476">
        <f>IF(A1476="","",IFERROR(INDEX(Crawl!$A1475:$DZ1475,1,Rules!$H$9),""))</f>
        <v/>
      </c>
      <c r="G1476">
        <f>IF(A1476="","",IFERROR(INDEX(Crawl!$A1475:$DZ1475,1,Rules!$H$10),""))</f>
        <v/>
      </c>
      <c r="H1476">
        <f>IF(A1476="","",IFERROR(INDEX(Crawl!$A1475:$DZ1475,1,Rules!$H$12),""))</f>
        <v/>
      </c>
      <c r="I1476">
        <f>IF(A1476="","",IF(AND(N(H1476)&gt;0,IFERROR(INDEX(Crawl!$A1475:$DZ1475,1,Rules!$H$11),"")&amp;""&lt;&gt;""),IFERROR(INDEX(Crawl!$A1475:$DZ1475,1,Rules!$H$11),"")&amp;"",IF(AND(ISNUMBER(J1476),N(J1476)&gt;=Rules!$B$12,IFERROR(INDEX(Crawl!$A1475:$DZ1475,1,Rules!$H$13),"")&amp;""&lt;&gt;""),IFERROR(INDEX(Crawl!$A1475:$DZ1475,1,Rules!$H$13),"")&amp;"","")))</f>
        <v/>
      </c>
      <c r="J1476" s="19">
        <f>IF(A1476="","",IF(IFERROR(INDEX(Crawl!$A1475:$DZ1475,1,Rules!$H$14),"")&amp;""="","",IFERROR(INDEX(Crawl!$A1475:$DZ1475,1,Rules!$H$14),"")))</f>
        <v/>
      </c>
      <c r="K1476">
        <f>IF(A1476="","",IFERROR(SUMIFS('GSC current'!$J$2:$J$2001,'GSC current'!$I$2:$I$2001,B1476),0))</f>
        <v/>
      </c>
      <c r="L1476">
        <f>IF(A1476="","",IFERROR(SUMIFS('GSC current'!$K$2:$K$2001,'GSC current'!$I$2:$I$2001,B1476),0))</f>
        <v/>
      </c>
      <c r="M1476" s="20">
        <f>IF(A1476="","",IF(N(L1476)&gt;0,K1476/L1476,""))</f>
        <v/>
      </c>
      <c r="N1476" s="21">
        <f>IF(A1476="","",IF(N(L1476)&gt;0,SUMIFS('GSC current'!$L$2:$L$2001,'GSC current'!$I$2:$I$2001,B1476)/L1476,""))</f>
        <v/>
      </c>
      <c r="O1476">
        <f>IF(A1476="","",IFERROR(SUMIFS('GSC previous'!$J$2:$J$2001,'GSC previous'!$I$2:$I$2001,B1476),0))</f>
        <v/>
      </c>
      <c r="P1476" s="22">
        <f>IF(A1476="","",IF(N(O1476)&gt;0,(K1476-O1476)/O1476,""))</f>
        <v/>
      </c>
      <c r="Q1476">
        <f>IF(A1476="","",IFERROR(SUMIFS(GA4!$P$2:$P$2001,GA4!$O$2:$O$2001,B1476),0))</f>
        <v/>
      </c>
      <c r="R1476" s="23">
        <f>IF(A1476="","",IF(N(Q1476)&gt;0,SUMIFS(GA4!$Q$2:$Q$2001,GA4!$O$2:$O$2001,B1476)/Q1476,""))</f>
        <v/>
      </c>
      <c r="S1476">
        <f>IF(A1476="","",IFERROR(SUMIFS(GA4!$R$2:$R$2001,GA4!$O$2:$O$2001,B1476),0))</f>
        <v/>
      </c>
      <c r="T1476">
        <f>IF(A1476="","",IF(AND(ISNUMBER(F1476),LEFT(C1476&amp;"",1)="2"),IF(F1476&lt;Rules!$B$9,"Yes","No"),"No"))</f>
        <v/>
      </c>
      <c r="U1476">
        <f>IF(A1476="","",IF(AND(N(O1476)&gt;=Rules!$B$8,ISNUMBER(P1476)),IF(P1476&lt;=-Rules!$B$7,"Yes","No"),"No"))</f>
        <v/>
      </c>
      <c r="V1476">
        <f>IF(A1476="","",IF(AND(N(L1476)&gt;=Rules!$B$6,ISNUMBER(N1476)),IF(AND(N1476&gt;=Rules!$B$10,N1476&lt;=Rules!$B$11),"Yes","No"),"No"))</f>
        <v/>
      </c>
      <c r="W1476">
        <f>IF(A1476="","",IF(I1476&lt;&gt;"","Yes","No"))</f>
        <v/>
      </c>
      <c r="X1476">
        <f>IF(I1476="","",IF(SUMIFS($K$3:$K$2002,$A$3:$A$2002,SUBSTITUTE(SUBSTITUTE(I1476,"?","~?"),"*","~*"))&gt;N(K1476),"Yes","No"))</f>
        <v/>
      </c>
      <c r="Y1476">
        <f>IF(A1476="","",IF(N(S1476)&gt;0,"Yes","No"))</f>
        <v/>
      </c>
      <c r="Z1476">
        <f>IF(A1476="","",IF(AND(N(K1476)&lt;Rules!$B$5,N(L1476)&lt;Rules!$B$6,N(Q1476)&lt;Rules!$B$13,Y1476="No"),"Yes","No"))</f>
        <v/>
      </c>
      <c r="AA1476">
        <f>IF(A1476="","",IF(LEFT(C1476&amp;"",1)="3","Redirect",IF(OR(LEFT(C1476&amp;"",1)="4",LEFT(C1476&amp;"",1)="5"),IF(OR(N(K1476)&gt;0,N(AC1476)&gt;=Rules!$B$14),"Redirect","Prune"),IF(D1476="Non-Indexable","Keep",IF(AND(W1476="Yes",X1476="Yes",Y1476="No"),"Merge",IF(OR(U1476="Yes",V1476="Yes",AND(T1476="Yes",N(L1476)&gt;=Rules!$B$6)),"Update",IF(Z1476="Yes",IF(N(AC1476)&gt;=Rules!$B$14,"Redirect","Prune"),"Keep")))))))</f>
        <v/>
      </c>
      <c r="AB1476">
        <f>IF(A1476="","",IF(LEFT(C1476&amp;"",1)="3","Already redirects ("&amp;C1476&amp;"). Update internal links to point at the final URL.",IF(OR(LEFT(C1476&amp;"",1)="4",LEFT(C1476&amp;"",1)="5"),IF(AA1476="Redirect","Returns "&amp;C1476&amp;" but still has "&amp;N(K1476)&amp;" clicks and "&amp;N(AC1476)&amp;" referring domains. 301 it to the closest live page.","Returns "&amp;C1476&amp;" with no clicks or links. Remove internal links and let it 404 or 410."),IF(D1476="Non-Indexable","Non-indexable ("&amp;E1476&amp;"). Keep if that is intentional; otherwise fix the canonical or noindex.",IF(AA1476="Merge","Overlaps with "&amp;I1476&amp;IF(N(J1476)&gt;0," (similarity "&amp;TEXT(J1476,"0.00")&amp;")","")&amp;", which gets more clicks. Merge the useful parts into it and 301 this URL.",IF(AA1476="Update",MID(IF(U1476="Yes","; Clicks down "&amp;TEXT(-P1476,"0%")&amp;" on the previous period","")&amp;IF(V1476="Yes","; Average position "&amp;TEXT(N1476,"0.0")&amp;" on "&amp;TEXT(L1476,"#,##0")&amp;" impressions (striking distance)","")&amp;IF(AND(T1476="Yes",N(L1476)&gt;=Rules!$B$6),"; Thin ("&amp;F1476&amp;" words) but has search demand",""),3,400),IF(AA1476="Prune","Low value: "&amp;N(K1476)&amp;" clicks, "&amp;N(L1476)&amp;" impressions, "&amp;N(Q1476)&amp;" sessions, no key events. Remove or noindex it and update internal links.",IF(AA1476="Redirect","Low value but "&amp;N(AC1476)&amp;" referring domains. 301 it to the closest relevant page to keep those links.",IF(AND(Z1476="No",Y1476="Yes",N(K1476)&lt;Rules!$B$5),"Low search traffic but it converts (key events: "&amp;S1476&amp;"). Keep it and link to it.",IF(W1476="Yes","Stronger than the page it overlaps ("&amp;I1476&amp;"). Keep; merge that page into this one.","Healthy: "&amp;N(K1476)&amp;" clicks"&amp;IF(ISNUMBER(N1476),", average position "&amp;TEXT(N1476,"0.0"),"")&amp;". Keep and monitor."))))))))))</f>
        <v/>
      </c>
      <c r="AE1476">
        <f>IF(A1476="","",IF(AD1476&lt;&gt;"",AD1476,AA1476))</f>
        <v/>
      </c>
    </row>
    <row r="1477">
      <c r="A1477">
        <f>IF(Crawl!A1476="","",Crawl!A1476)</f>
        <v/>
      </c>
      <c r="B1477">
        <f>IF(A1477="","",Crawl!EC1476)</f>
        <v/>
      </c>
      <c r="C1477">
        <f>IF(A1477="","",IFERROR(INDEX(Crawl!$A1476:$DZ1476,1,Rules!$H$6),""))</f>
        <v/>
      </c>
      <c r="D1477">
        <f>IF(A1477="","",IFERROR(INDEX(Crawl!$A1476:$DZ1476,1,Rules!$H$7),"")&amp;"")</f>
        <v/>
      </c>
      <c r="E1477">
        <f>IF(A1477="","",IFERROR(INDEX(Crawl!$A1476:$DZ1476,1,Rules!$H$8),"")&amp;"")</f>
        <v/>
      </c>
      <c r="F1477">
        <f>IF(A1477="","",IFERROR(INDEX(Crawl!$A1476:$DZ1476,1,Rules!$H$9),""))</f>
        <v/>
      </c>
      <c r="G1477">
        <f>IF(A1477="","",IFERROR(INDEX(Crawl!$A1476:$DZ1476,1,Rules!$H$10),""))</f>
        <v/>
      </c>
      <c r="H1477">
        <f>IF(A1477="","",IFERROR(INDEX(Crawl!$A1476:$DZ1476,1,Rules!$H$12),""))</f>
        <v/>
      </c>
      <c r="I1477">
        <f>IF(A1477="","",IF(AND(N(H1477)&gt;0,IFERROR(INDEX(Crawl!$A1476:$DZ1476,1,Rules!$H$11),"")&amp;""&lt;&gt;""),IFERROR(INDEX(Crawl!$A1476:$DZ1476,1,Rules!$H$11),"")&amp;"",IF(AND(ISNUMBER(J1477),N(J1477)&gt;=Rules!$B$12,IFERROR(INDEX(Crawl!$A1476:$DZ1476,1,Rules!$H$13),"")&amp;""&lt;&gt;""),IFERROR(INDEX(Crawl!$A1476:$DZ1476,1,Rules!$H$13),"")&amp;"","")))</f>
        <v/>
      </c>
      <c r="J1477" s="19">
        <f>IF(A1477="","",IF(IFERROR(INDEX(Crawl!$A1476:$DZ1476,1,Rules!$H$14),"")&amp;""="","",IFERROR(INDEX(Crawl!$A1476:$DZ1476,1,Rules!$H$14),"")))</f>
        <v/>
      </c>
      <c r="K1477">
        <f>IF(A1477="","",IFERROR(SUMIFS('GSC current'!$J$2:$J$2001,'GSC current'!$I$2:$I$2001,B1477),0))</f>
        <v/>
      </c>
      <c r="L1477">
        <f>IF(A1477="","",IFERROR(SUMIFS('GSC current'!$K$2:$K$2001,'GSC current'!$I$2:$I$2001,B1477),0))</f>
        <v/>
      </c>
      <c r="M1477" s="20">
        <f>IF(A1477="","",IF(N(L1477)&gt;0,K1477/L1477,""))</f>
        <v/>
      </c>
      <c r="N1477" s="21">
        <f>IF(A1477="","",IF(N(L1477)&gt;0,SUMIFS('GSC current'!$L$2:$L$2001,'GSC current'!$I$2:$I$2001,B1477)/L1477,""))</f>
        <v/>
      </c>
      <c r="O1477">
        <f>IF(A1477="","",IFERROR(SUMIFS('GSC previous'!$J$2:$J$2001,'GSC previous'!$I$2:$I$2001,B1477),0))</f>
        <v/>
      </c>
      <c r="P1477" s="22">
        <f>IF(A1477="","",IF(N(O1477)&gt;0,(K1477-O1477)/O1477,""))</f>
        <v/>
      </c>
      <c r="Q1477">
        <f>IF(A1477="","",IFERROR(SUMIFS(GA4!$P$2:$P$2001,GA4!$O$2:$O$2001,B1477),0))</f>
        <v/>
      </c>
      <c r="R1477" s="23">
        <f>IF(A1477="","",IF(N(Q1477)&gt;0,SUMIFS(GA4!$Q$2:$Q$2001,GA4!$O$2:$O$2001,B1477)/Q1477,""))</f>
        <v/>
      </c>
      <c r="S1477">
        <f>IF(A1477="","",IFERROR(SUMIFS(GA4!$R$2:$R$2001,GA4!$O$2:$O$2001,B1477),0))</f>
        <v/>
      </c>
      <c r="T1477">
        <f>IF(A1477="","",IF(AND(ISNUMBER(F1477),LEFT(C1477&amp;"",1)="2"),IF(F1477&lt;Rules!$B$9,"Yes","No"),"No"))</f>
        <v/>
      </c>
      <c r="U1477">
        <f>IF(A1477="","",IF(AND(N(O1477)&gt;=Rules!$B$8,ISNUMBER(P1477)),IF(P1477&lt;=-Rules!$B$7,"Yes","No"),"No"))</f>
        <v/>
      </c>
      <c r="V1477">
        <f>IF(A1477="","",IF(AND(N(L1477)&gt;=Rules!$B$6,ISNUMBER(N1477)),IF(AND(N1477&gt;=Rules!$B$10,N1477&lt;=Rules!$B$11),"Yes","No"),"No"))</f>
        <v/>
      </c>
      <c r="W1477">
        <f>IF(A1477="","",IF(I1477&lt;&gt;"","Yes","No"))</f>
        <v/>
      </c>
      <c r="X1477">
        <f>IF(I1477="","",IF(SUMIFS($K$3:$K$2002,$A$3:$A$2002,SUBSTITUTE(SUBSTITUTE(I1477,"?","~?"),"*","~*"))&gt;N(K1477),"Yes","No"))</f>
        <v/>
      </c>
      <c r="Y1477">
        <f>IF(A1477="","",IF(N(S1477)&gt;0,"Yes","No"))</f>
        <v/>
      </c>
      <c r="Z1477">
        <f>IF(A1477="","",IF(AND(N(K1477)&lt;Rules!$B$5,N(L1477)&lt;Rules!$B$6,N(Q1477)&lt;Rules!$B$13,Y1477="No"),"Yes","No"))</f>
        <v/>
      </c>
      <c r="AA1477">
        <f>IF(A1477="","",IF(LEFT(C1477&amp;"",1)="3","Redirect",IF(OR(LEFT(C1477&amp;"",1)="4",LEFT(C1477&amp;"",1)="5"),IF(OR(N(K1477)&gt;0,N(AC1477)&gt;=Rules!$B$14),"Redirect","Prune"),IF(D1477="Non-Indexable","Keep",IF(AND(W1477="Yes",X1477="Yes",Y1477="No"),"Merge",IF(OR(U1477="Yes",V1477="Yes",AND(T1477="Yes",N(L1477)&gt;=Rules!$B$6)),"Update",IF(Z1477="Yes",IF(N(AC1477)&gt;=Rules!$B$14,"Redirect","Prune"),"Keep")))))))</f>
        <v/>
      </c>
      <c r="AB1477">
        <f>IF(A1477="","",IF(LEFT(C1477&amp;"",1)="3","Already redirects ("&amp;C1477&amp;"). Update internal links to point at the final URL.",IF(OR(LEFT(C1477&amp;"",1)="4",LEFT(C1477&amp;"",1)="5"),IF(AA1477="Redirect","Returns "&amp;C1477&amp;" but still has "&amp;N(K1477)&amp;" clicks and "&amp;N(AC1477)&amp;" referring domains. 301 it to the closest live page.","Returns "&amp;C1477&amp;" with no clicks or links. Remove internal links and let it 404 or 410."),IF(D1477="Non-Indexable","Non-indexable ("&amp;E1477&amp;"). Keep if that is intentional; otherwise fix the canonical or noindex.",IF(AA1477="Merge","Overlaps with "&amp;I1477&amp;IF(N(J1477)&gt;0," (similarity "&amp;TEXT(J1477,"0.00")&amp;")","")&amp;", which gets more clicks. Merge the useful parts into it and 301 this URL.",IF(AA1477="Update",MID(IF(U1477="Yes","; Clicks down "&amp;TEXT(-P1477,"0%")&amp;" on the previous period","")&amp;IF(V1477="Yes","; Average position "&amp;TEXT(N1477,"0.0")&amp;" on "&amp;TEXT(L1477,"#,##0")&amp;" impressions (striking distance)","")&amp;IF(AND(T1477="Yes",N(L1477)&gt;=Rules!$B$6),"; Thin ("&amp;F1477&amp;" words) but has search demand",""),3,400),IF(AA1477="Prune","Low value: "&amp;N(K1477)&amp;" clicks, "&amp;N(L1477)&amp;" impressions, "&amp;N(Q1477)&amp;" sessions, no key events. Remove or noindex it and update internal links.",IF(AA1477="Redirect","Low value but "&amp;N(AC1477)&amp;" referring domains. 301 it to the closest relevant page to keep those links.",IF(AND(Z1477="No",Y1477="Yes",N(K1477)&lt;Rules!$B$5),"Low search traffic but it converts (key events: "&amp;S1477&amp;"). Keep it and link to it.",IF(W1477="Yes","Stronger than the page it overlaps ("&amp;I1477&amp;"). Keep; merge that page into this one.","Healthy: "&amp;N(K1477)&amp;" clicks"&amp;IF(ISNUMBER(N1477),", average position "&amp;TEXT(N1477,"0.0"),"")&amp;". Keep and monitor."))))))))))</f>
        <v/>
      </c>
      <c r="AE1477">
        <f>IF(A1477="","",IF(AD1477&lt;&gt;"",AD1477,AA1477))</f>
        <v/>
      </c>
    </row>
    <row r="1478">
      <c r="A1478">
        <f>IF(Crawl!A1477="","",Crawl!A1477)</f>
        <v/>
      </c>
      <c r="B1478">
        <f>IF(A1478="","",Crawl!EC1477)</f>
        <v/>
      </c>
      <c r="C1478">
        <f>IF(A1478="","",IFERROR(INDEX(Crawl!$A1477:$DZ1477,1,Rules!$H$6),""))</f>
        <v/>
      </c>
      <c r="D1478">
        <f>IF(A1478="","",IFERROR(INDEX(Crawl!$A1477:$DZ1477,1,Rules!$H$7),"")&amp;"")</f>
        <v/>
      </c>
      <c r="E1478">
        <f>IF(A1478="","",IFERROR(INDEX(Crawl!$A1477:$DZ1477,1,Rules!$H$8),"")&amp;"")</f>
        <v/>
      </c>
      <c r="F1478">
        <f>IF(A1478="","",IFERROR(INDEX(Crawl!$A1477:$DZ1477,1,Rules!$H$9),""))</f>
        <v/>
      </c>
      <c r="G1478">
        <f>IF(A1478="","",IFERROR(INDEX(Crawl!$A1477:$DZ1477,1,Rules!$H$10),""))</f>
        <v/>
      </c>
      <c r="H1478">
        <f>IF(A1478="","",IFERROR(INDEX(Crawl!$A1477:$DZ1477,1,Rules!$H$12),""))</f>
        <v/>
      </c>
      <c r="I1478">
        <f>IF(A1478="","",IF(AND(N(H1478)&gt;0,IFERROR(INDEX(Crawl!$A1477:$DZ1477,1,Rules!$H$11),"")&amp;""&lt;&gt;""),IFERROR(INDEX(Crawl!$A1477:$DZ1477,1,Rules!$H$11),"")&amp;"",IF(AND(ISNUMBER(J1478),N(J1478)&gt;=Rules!$B$12,IFERROR(INDEX(Crawl!$A1477:$DZ1477,1,Rules!$H$13),"")&amp;""&lt;&gt;""),IFERROR(INDEX(Crawl!$A1477:$DZ1477,1,Rules!$H$13),"")&amp;"","")))</f>
        <v/>
      </c>
      <c r="J1478" s="19">
        <f>IF(A1478="","",IF(IFERROR(INDEX(Crawl!$A1477:$DZ1477,1,Rules!$H$14),"")&amp;""="","",IFERROR(INDEX(Crawl!$A1477:$DZ1477,1,Rules!$H$14),"")))</f>
        <v/>
      </c>
      <c r="K1478">
        <f>IF(A1478="","",IFERROR(SUMIFS('GSC current'!$J$2:$J$2001,'GSC current'!$I$2:$I$2001,B1478),0))</f>
        <v/>
      </c>
      <c r="L1478">
        <f>IF(A1478="","",IFERROR(SUMIFS('GSC current'!$K$2:$K$2001,'GSC current'!$I$2:$I$2001,B1478),0))</f>
        <v/>
      </c>
      <c r="M1478" s="20">
        <f>IF(A1478="","",IF(N(L1478)&gt;0,K1478/L1478,""))</f>
        <v/>
      </c>
      <c r="N1478" s="21">
        <f>IF(A1478="","",IF(N(L1478)&gt;0,SUMIFS('GSC current'!$L$2:$L$2001,'GSC current'!$I$2:$I$2001,B1478)/L1478,""))</f>
        <v/>
      </c>
      <c r="O1478">
        <f>IF(A1478="","",IFERROR(SUMIFS('GSC previous'!$J$2:$J$2001,'GSC previous'!$I$2:$I$2001,B1478),0))</f>
        <v/>
      </c>
      <c r="P1478" s="22">
        <f>IF(A1478="","",IF(N(O1478)&gt;0,(K1478-O1478)/O1478,""))</f>
        <v/>
      </c>
      <c r="Q1478">
        <f>IF(A1478="","",IFERROR(SUMIFS(GA4!$P$2:$P$2001,GA4!$O$2:$O$2001,B1478),0))</f>
        <v/>
      </c>
      <c r="R1478" s="23">
        <f>IF(A1478="","",IF(N(Q1478)&gt;0,SUMIFS(GA4!$Q$2:$Q$2001,GA4!$O$2:$O$2001,B1478)/Q1478,""))</f>
        <v/>
      </c>
      <c r="S1478">
        <f>IF(A1478="","",IFERROR(SUMIFS(GA4!$R$2:$R$2001,GA4!$O$2:$O$2001,B1478),0))</f>
        <v/>
      </c>
      <c r="T1478">
        <f>IF(A1478="","",IF(AND(ISNUMBER(F1478),LEFT(C1478&amp;"",1)="2"),IF(F1478&lt;Rules!$B$9,"Yes","No"),"No"))</f>
        <v/>
      </c>
      <c r="U1478">
        <f>IF(A1478="","",IF(AND(N(O1478)&gt;=Rules!$B$8,ISNUMBER(P1478)),IF(P1478&lt;=-Rules!$B$7,"Yes","No"),"No"))</f>
        <v/>
      </c>
      <c r="V1478">
        <f>IF(A1478="","",IF(AND(N(L1478)&gt;=Rules!$B$6,ISNUMBER(N1478)),IF(AND(N1478&gt;=Rules!$B$10,N1478&lt;=Rules!$B$11),"Yes","No"),"No"))</f>
        <v/>
      </c>
      <c r="W1478">
        <f>IF(A1478="","",IF(I1478&lt;&gt;"","Yes","No"))</f>
        <v/>
      </c>
      <c r="X1478">
        <f>IF(I1478="","",IF(SUMIFS($K$3:$K$2002,$A$3:$A$2002,SUBSTITUTE(SUBSTITUTE(I1478,"?","~?"),"*","~*"))&gt;N(K1478),"Yes","No"))</f>
        <v/>
      </c>
      <c r="Y1478">
        <f>IF(A1478="","",IF(N(S1478)&gt;0,"Yes","No"))</f>
        <v/>
      </c>
      <c r="Z1478">
        <f>IF(A1478="","",IF(AND(N(K1478)&lt;Rules!$B$5,N(L1478)&lt;Rules!$B$6,N(Q1478)&lt;Rules!$B$13,Y1478="No"),"Yes","No"))</f>
        <v/>
      </c>
      <c r="AA1478">
        <f>IF(A1478="","",IF(LEFT(C1478&amp;"",1)="3","Redirect",IF(OR(LEFT(C1478&amp;"",1)="4",LEFT(C1478&amp;"",1)="5"),IF(OR(N(K1478)&gt;0,N(AC1478)&gt;=Rules!$B$14),"Redirect","Prune"),IF(D1478="Non-Indexable","Keep",IF(AND(W1478="Yes",X1478="Yes",Y1478="No"),"Merge",IF(OR(U1478="Yes",V1478="Yes",AND(T1478="Yes",N(L1478)&gt;=Rules!$B$6)),"Update",IF(Z1478="Yes",IF(N(AC1478)&gt;=Rules!$B$14,"Redirect","Prune"),"Keep")))))))</f>
        <v/>
      </c>
      <c r="AB1478">
        <f>IF(A1478="","",IF(LEFT(C1478&amp;"",1)="3","Already redirects ("&amp;C1478&amp;"). Update internal links to point at the final URL.",IF(OR(LEFT(C1478&amp;"",1)="4",LEFT(C1478&amp;"",1)="5"),IF(AA1478="Redirect","Returns "&amp;C1478&amp;" but still has "&amp;N(K1478)&amp;" clicks and "&amp;N(AC1478)&amp;" referring domains. 301 it to the closest live page.","Returns "&amp;C1478&amp;" with no clicks or links. Remove internal links and let it 404 or 410."),IF(D1478="Non-Indexable","Non-indexable ("&amp;E1478&amp;"). Keep if that is intentional; otherwise fix the canonical or noindex.",IF(AA1478="Merge","Overlaps with "&amp;I1478&amp;IF(N(J1478)&gt;0," (similarity "&amp;TEXT(J1478,"0.00")&amp;")","")&amp;", which gets more clicks. Merge the useful parts into it and 301 this URL.",IF(AA1478="Update",MID(IF(U1478="Yes","; Clicks down "&amp;TEXT(-P1478,"0%")&amp;" on the previous period","")&amp;IF(V1478="Yes","; Average position "&amp;TEXT(N1478,"0.0")&amp;" on "&amp;TEXT(L1478,"#,##0")&amp;" impressions (striking distance)","")&amp;IF(AND(T1478="Yes",N(L1478)&gt;=Rules!$B$6),"; Thin ("&amp;F1478&amp;" words) but has search demand",""),3,400),IF(AA1478="Prune","Low value: "&amp;N(K1478)&amp;" clicks, "&amp;N(L1478)&amp;" impressions, "&amp;N(Q1478)&amp;" sessions, no key events. Remove or noindex it and update internal links.",IF(AA1478="Redirect","Low value but "&amp;N(AC1478)&amp;" referring domains. 301 it to the closest relevant page to keep those links.",IF(AND(Z1478="No",Y1478="Yes",N(K1478)&lt;Rules!$B$5),"Low search traffic but it converts (key events: "&amp;S1478&amp;"). Keep it and link to it.",IF(W1478="Yes","Stronger than the page it overlaps ("&amp;I1478&amp;"). Keep; merge that page into this one.","Healthy: "&amp;N(K1478)&amp;" clicks"&amp;IF(ISNUMBER(N1478),", average position "&amp;TEXT(N1478,"0.0"),"")&amp;". Keep and monitor."))))))))))</f>
        <v/>
      </c>
      <c r="AE1478">
        <f>IF(A1478="","",IF(AD1478&lt;&gt;"",AD1478,AA1478))</f>
        <v/>
      </c>
    </row>
    <row r="1479">
      <c r="A1479">
        <f>IF(Crawl!A1478="","",Crawl!A1478)</f>
        <v/>
      </c>
      <c r="B1479">
        <f>IF(A1479="","",Crawl!EC1478)</f>
        <v/>
      </c>
      <c r="C1479">
        <f>IF(A1479="","",IFERROR(INDEX(Crawl!$A1478:$DZ1478,1,Rules!$H$6),""))</f>
        <v/>
      </c>
      <c r="D1479">
        <f>IF(A1479="","",IFERROR(INDEX(Crawl!$A1478:$DZ1478,1,Rules!$H$7),"")&amp;"")</f>
        <v/>
      </c>
      <c r="E1479">
        <f>IF(A1479="","",IFERROR(INDEX(Crawl!$A1478:$DZ1478,1,Rules!$H$8),"")&amp;"")</f>
        <v/>
      </c>
      <c r="F1479">
        <f>IF(A1479="","",IFERROR(INDEX(Crawl!$A1478:$DZ1478,1,Rules!$H$9),""))</f>
        <v/>
      </c>
      <c r="G1479">
        <f>IF(A1479="","",IFERROR(INDEX(Crawl!$A1478:$DZ1478,1,Rules!$H$10),""))</f>
        <v/>
      </c>
      <c r="H1479">
        <f>IF(A1479="","",IFERROR(INDEX(Crawl!$A1478:$DZ1478,1,Rules!$H$12),""))</f>
        <v/>
      </c>
      <c r="I1479">
        <f>IF(A1479="","",IF(AND(N(H1479)&gt;0,IFERROR(INDEX(Crawl!$A1478:$DZ1478,1,Rules!$H$11),"")&amp;""&lt;&gt;""),IFERROR(INDEX(Crawl!$A1478:$DZ1478,1,Rules!$H$11),"")&amp;"",IF(AND(ISNUMBER(J1479),N(J1479)&gt;=Rules!$B$12,IFERROR(INDEX(Crawl!$A1478:$DZ1478,1,Rules!$H$13),"")&amp;""&lt;&gt;""),IFERROR(INDEX(Crawl!$A1478:$DZ1478,1,Rules!$H$13),"")&amp;"","")))</f>
        <v/>
      </c>
      <c r="J1479" s="19">
        <f>IF(A1479="","",IF(IFERROR(INDEX(Crawl!$A1478:$DZ1478,1,Rules!$H$14),"")&amp;""="","",IFERROR(INDEX(Crawl!$A1478:$DZ1478,1,Rules!$H$14),"")))</f>
        <v/>
      </c>
      <c r="K1479">
        <f>IF(A1479="","",IFERROR(SUMIFS('GSC current'!$J$2:$J$2001,'GSC current'!$I$2:$I$2001,B1479),0))</f>
        <v/>
      </c>
      <c r="L1479">
        <f>IF(A1479="","",IFERROR(SUMIFS('GSC current'!$K$2:$K$2001,'GSC current'!$I$2:$I$2001,B1479),0))</f>
        <v/>
      </c>
      <c r="M1479" s="20">
        <f>IF(A1479="","",IF(N(L1479)&gt;0,K1479/L1479,""))</f>
        <v/>
      </c>
      <c r="N1479" s="21">
        <f>IF(A1479="","",IF(N(L1479)&gt;0,SUMIFS('GSC current'!$L$2:$L$2001,'GSC current'!$I$2:$I$2001,B1479)/L1479,""))</f>
        <v/>
      </c>
      <c r="O1479">
        <f>IF(A1479="","",IFERROR(SUMIFS('GSC previous'!$J$2:$J$2001,'GSC previous'!$I$2:$I$2001,B1479),0))</f>
        <v/>
      </c>
      <c r="P1479" s="22">
        <f>IF(A1479="","",IF(N(O1479)&gt;0,(K1479-O1479)/O1479,""))</f>
        <v/>
      </c>
      <c r="Q1479">
        <f>IF(A1479="","",IFERROR(SUMIFS(GA4!$P$2:$P$2001,GA4!$O$2:$O$2001,B1479),0))</f>
        <v/>
      </c>
      <c r="R1479" s="23">
        <f>IF(A1479="","",IF(N(Q1479)&gt;0,SUMIFS(GA4!$Q$2:$Q$2001,GA4!$O$2:$O$2001,B1479)/Q1479,""))</f>
        <v/>
      </c>
      <c r="S1479">
        <f>IF(A1479="","",IFERROR(SUMIFS(GA4!$R$2:$R$2001,GA4!$O$2:$O$2001,B1479),0))</f>
        <v/>
      </c>
      <c r="T1479">
        <f>IF(A1479="","",IF(AND(ISNUMBER(F1479),LEFT(C1479&amp;"",1)="2"),IF(F1479&lt;Rules!$B$9,"Yes","No"),"No"))</f>
        <v/>
      </c>
      <c r="U1479">
        <f>IF(A1479="","",IF(AND(N(O1479)&gt;=Rules!$B$8,ISNUMBER(P1479)),IF(P1479&lt;=-Rules!$B$7,"Yes","No"),"No"))</f>
        <v/>
      </c>
      <c r="V1479">
        <f>IF(A1479="","",IF(AND(N(L1479)&gt;=Rules!$B$6,ISNUMBER(N1479)),IF(AND(N1479&gt;=Rules!$B$10,N1479&lt;=Rules!$B$11),"Yes","No"),"No"))</f>
        <v/>
      </c>
      <c r="W1479">
        <f>IF(A1479="","",IF(I1479&lt;&gt;"","Yes","No"))</f>
        <v/>
      </c>
      <c r="X1479">
        <f>IF(I1479="","",IF(SUMIFS($K$3:$K$2002,$A$3:$A$2002,SUBSTITUTE(SUBSTITUTE(I1479,"?","~?"),"*","~*"))&gt;N(K1479),"Yes","No"))</f>
        <v/>
      </c>
      <c r="Y1479">
        <f>IF(A1479="","",IF(N(S1479)&gt;0,"Yes","No"))</f>
        <v/>
      </c>
      <c r="Z1479">
        <f>IF(A1479="","",IF(AND(N(K1479)&lt;Rules!$B$5,N(L1479)&lt;Rules!$B$6,N(Q1479)&lt;Rules!$B$13,Y1479="No"),"Yes","No"))</f>
        <v/>
      </c>
      <c r="AA1479">
        <f>IF(A1479="","",IF(LEFT(C1479&amp;"",1)="3","Redirect",IF(OR(LEFT(C1479&amp;"",1)="4",LEFT(C1479&amp;"",1)="5"),IF(OR(N(K1479)&gt;0,N(AC1479)&gt;=Rules!$B$14),"Redirect","Prune"),IF(D1479="Non-Indexable","Keep",IF(AND(W1479="Yes",X1479="Yes",Y1479="No"),"Merge",IF(OR(U1479="Yes",V1479="Yes",AND(T1479="Yes",N(L1479)&gt;=Rules!$B$6)),"Update",IF(Z1479="Yes",IF(N(AC1479)&gt;=Rules!$B$14,"Redirect","Prune"),"Keep")))))))</f>
        <v/>
      </c>
      <c r="AB1479">
        <f>IF(A1479="","",IF(LEFT(C1479&amp;"",1)="3","Already redirects ("&amp;C1479&amp;"). Update internal links to point at the final URL.",IF(OR(LEFT(C1479&amp;"",1)="4",LEFT(C1479&amp;"",1)="5"),IF(AA1479="Redirect","Returns "&amp;C1479&amp;" but still has "&amp;N(K1479)&amp;" clicks and "&amp;N(AC1479)&amp;" referring domains. 301 it to the closest live page.","Returns "&amp;C1479&amp;" with no clicks or links. Remove internal links and let it 404 or 410."),IF(D1479="Non-Indexable","Non-indexable ("&amp;E1479&amp;"). Keep if that is intentional; otherwise fix the canonical or noindex.",IF(AA1479="Merge","Overlaps with "&amp;I1479&amp;IF(N(J1479)&gt;0," (similarity "&amp;TEXT(J1479,"0.00")&amp;")","")&amp;", which gets more clicks. Merge the useful parts into it and 301 this URL.",IF(AA1479="Update",MID(IF(U1479="Yes","; Clicks down "&amp;TEXT(-P1479,"0%")&amp;" on the previous period","")&amp;IF(V1479="Yes","; Average position "&amp;TEXT(N1479,"0.0")&amp;" on "&amp;TEXT(L1479,"#,##0")&amp;" impressions (striking distance)","")&amp;IF(AND(T1479="Yes",N(L1479)&gt;=Rules!$B$6),"; Thin ("&amp;F1479&amp;" words) but has search demand",""),3,400),IF(AA1479="Prune","Low value: "&amp;N(K1479)&amp;" clicks, "&amp;N(L1479)&amp;" impressions, "&amp;N(Q1479)&amp;" sessions, no key events. Remove or noindex it and update internal links.",IF(AA1479="Redirect","Low value but "&amp;N(AC1479)&amp;" referring domains. 301 it to the closest relevant page to keep those links.",IF(AND(Z1479="No",Y1479="Yes",N(K1479)&lt;Rules!$B$5),"Low search traffic but it converts (key events: "&amp;S1479&amp;"). Keep it and link to it.",IF(W1479="Yes","Stronger than the page it overlaps ("&amp;I1479&amp;"). Keep; merge that page into this one.","Healthy: "&amp;N(K1479)&amp;" clicks"&amp;IF(ISNUMBER(N1479),", average position "&amp;TEXT(N1479,"0.0"),"")&amp;". Keep and monitor."))))))))))</f>
        <v/>
      </c>
      <c r="AE1479">
        <f>IF(A1479="","",IF(AD1479&lt;&gt;"",AD1479,AA1479))</f>
        <v/>
      </c>
    </row>
    <row r="1480">
      <c r="A1480">
        <f>IF(Crawl!A1479="","",Crawl!A1479)</f>
        <v/>
      </c>
      <c r="B1480">
        <f>IF(A1480="","",Crawl!EC1479)</f>
        <v/>
      </c>
      <c r="C1480">
        <f>IF(A1480="","",IFERROR(INDEX(Crawl!$A1479:$DZ1479,1,Rules!$H$6),""))</f>
        <v/>
      </c>
      <c r="D1480">
        <f>IF(A1480="","",IFERROR(INDEX(Crawl!$A1479:$DZ1479,1,Rules!$H$7),"")&amp;"")</f>
        <v/>
      </c>
      <c r="E1480">
        <f>IF(A1480="","",IFERROR(INDEX(Crawl!$A1479:$DZ1479,1,Rules!$H$8),"")&amp;"")</f>
        <v/>
      </c>
      <c r="F1480">
        <f>IF(A1480="","",IFERROR(INDEX(Crawl!$A1479:$DZ1479,1,Rules!$H$9),""))</f>
        <v/>
      </c>
      <c r="G1480">
        <f>IF(A1480="","",IFERROR(INDEX(Crawl!$A1479:$DZ1479,1,Rules!$H$10),""))</f>
        <v/>
      </c>
      <c r="H1480">
        <f>IF(A1480="","",IFERROR(INDEX(Crawl!$A1479:$DZ1479,1,Rules!$H$12),""))</f>
        <v/>
      </c>
      <c r="I1480">
        <f>IF(A1480="","",IF(AND(N(H1480)&gt;0,IFERROR(INDEX(Crawl!$A1479:$DZ1479,1,Rules!$H$11),"")&amp;""&lt;&gt;""),IFERROR(INDEX(Crawl!$A1479:$DZ1479,1,Rules!$H$11),"")&amp;"",IF(AND(ISNUMBER(J1480),N(J1480)&gt;=Rules!$B$12,IFERROR(INDEX(Crawl!$A1479:$DZ1479,1,Rules!$H$13),"")&amp;""&lt;&gt;""),IFERROR(INDEX(Crawl!$A1479:$DZ1479,1,Rules!$H$13),"")&amp;"","")))</f>
        <v/>
      </c>
      <c r="J1480" s="19">
        <f>IF(A1480="","",IF(IFERROR(INDEX(Crawl!$A1479:$DZ1479,1,Rules!$H$14),"")&amp;""="","",IFERROR(INDEX(Crawl!$A1479:$DZ1479,1,Rules!$H$14),"")))</f>
        <v/>
      </c>
      <c r="K1480">
        <f>IF(A1480="","",IFERROR(SUMIFS('GSC current'!$J$2:$J$2001,'GSC current'!$I$2:$I$2001,B1480),0))</f>
        <v/>
      </c>
      <c r="L1480">
        <f>IF(A1480="","",IFERROR(SUMIFS('GSC current'!$K$2:$K$2001,'GSC current'!$I$2:$I$2001,B1480),0))</f>
        <v/>
      </c>
      <c r="M1480" s="20">
        <f>IF(A1480="","",IF(N(L1480)&gt;0,K1480/L1480,""))</f>
        <v/>
      </c>
      <c r="N1480" s="21">
        <f>IF(A1480="","",IF(N(L1480)&gt;0,SUMIFS('GSC current'!$L$2:$L$2001,'GSC current'!$I$2:$I$2001,B1480)/L1480,""))</f>
        <v/>
      </c>
      <c r="O1480">
        <f>IF(A1480="","",IFERROR(SUMIFS('GSC previous'!$J$2:$J$2001,'GSC previous'!$I$2:$I$2001,B1480),0))</f>
        <v/>
      </c>
      <c r="P1480" s="22">
        <f>IF(A1480="","",IF(N(O1480)&gt;0,(K1480-O1480)/O1480,""))</f>
        <v/>
      </c>
      <c r="Q1480">
        <f>IF(A1480="","",IFERROR(SUMIFS(GA4!$P$2:$P$2001,GA4!$O$2:$O$2001,B1480),0))</f>
        <v/>
      </c>
      <c r="R1480" s="23">
        <f>IF(A1480="","",IF(N(Q1480)&gt;0,SUMIFS(GA4!$Q$2:$Q$2001,GA4!$O$2:$O$2001,B1480)/Q1480,""))</f>
        <v/>
      </c>
      <c r="S1480">
        <f>IF(A1480="","",IFERROR(SUMIFS(GA4!$R$2:$R$2001,GA4!$O$2:$O$2001,B1480),0))</f>
        <v/>
      </c>
      <c r="T1480">
        <f>IF(A1480="","",IF(AND(ISNUMBER(F1480),LEFT(C1480&amp;"",1)="2"),IF(F1480&lt;Rules!$B$9,"Yes","No"),"No"))</f>
        <v/>
      </c>
      <c r="U1480">
        <f>IF(A1480="","",IF(AND(N(O1480)&gt;=Rules!$B$8,ISNUMBER(P1480)),IF(P1480&lt;=-Rules!$B$7,"Yes","No"),"No"))</f>
        <v/>
      </c>
      <c r="V1480">
        <f>IF(A1480="","",IF(AND(N(L1480)&gt;=Rules!$B$6,ISNUMBER(N1480)),IF(AND(N1480&gt;=Rules!$B$10,N1480&lt;=Rules!$B$11),"Yes","No"),"No"))</f>
        <v/>
      </c>
      <c r="W1480">
        <f>IF(A1480="","",IF(I1480&lt;&gt;"","Yes","No"))</f>
        <v/>
      </c>
      <c r="X1480">
        <f>IF(I1480="","",IF(SUMIFS($K$3:$K$2002,$A$3:$A$2002,SUBSTITUTE(SUBSTITUTE(I1480,"?","~?"),"*","~*"))&gt;N(K1480),"Yes","No"))</f>
        <v/>
      </c>
      <c r="Y1480">
        <f>IF(A1480="","",IF(N(S1480)&gt;0,"Yes","No"))</f>
        <v/>
      </c>
      <c r="Z1480">
        <f>IF(A1480="","",IF(AND(N(K1480)&lt;Rules!$B$5,N(L1480)&lt;Rules!$B$6,N(Q1480)&lt;Rules!$B$13,Y1480="No"),"Yes","No"))</f>
        <v/>
      </c>
      <c r="AA1480">
        <f>IF(A1480="","",IF(LEFT(C1480&amp;"",1)="3","Redirect",IF(OR(LEFT(C1480&amp;"",1)="4",LEFT(C1480&amp;"",1)="5"),IF(OR(N(K1480)&gt;0,N(AC1480)&gt;=Rules!$B$14),"Redirect","Prune"),IF(D1480="Non-Indexable","Keep",IF(AND(W1480="Yes",X1480="Yes",Y1480="No"),"Merge",IF(OR(U1480="Yes",V1480="Yes",AND(T1480="Yes",N(L1480)&gt;=Rules!$B$6)),"Update",IF(Z1480="Yes",IF(N(AC1480)&gt;=Rules!$B$14,"Redirect","Prune"),"Keep")))))))</f>
        <v/>
      </c>
      <c r="AB1480">
        <f>IF(A1480="","",IF(LEFT(C1480&amp;"",1)="3","Already redirects ("&amp;C1480&amp;"). Update internal links to point at the final URL.",IF(OR(LEFT(C1480&amp;"",1)="4",LEFT(C1480&amp;"",1)="5"),IF(AA1480="Redirect","Returns "&amp;C1480&amp;" but still has "&amp;N(K1480)&amp;" clicks and "&amp;N(AC1480)&amp;" referring domains. 301 it to the closest live page.","Returns "&amp;C1480&amp;" with no clicks or links. Remove internal links and let it 404 or 410."),IF(D1480="Non-Indexable","Non-indexable ("&amp;E1480&amp;"). Keep if that is intentional; otherwise fix the canonical or noindex.",IF(AA1480="Merge","Overlaps with "&amp;I1480&amp;IF(N(J1480)&gt;0," (similarity "&amp;TEXT(J1480,"0.00")&amp;")","")&amp;", which gets more clicks. Merge the useful parts into it and 301 this URL.",IF(AA1480="Update",MID(IF(U1480="Yes","; Clicks down "&amp;TEXT(-P1480,"0%")&amp;" on the previous period","")&amp;IF(V1480="Yes","; Average position "&amp;TEXT(N1480,"0.0")&amp;" on "&amp;TEXT(L1480,"#,##0")&amp;" impressions (striking distance)","")&amp;IF(AND(T1480="Yes",N(L1480)&gt;=Rules!$B$6),"; Thin ("&amp;F1480&amp;" words) but has search demand",""),3,400),IF(AA1480="Prune","Low value: "&amp;N(K1480)&amp;" clicks, "&amp;N(L1480)&amp;" impressions, "&amp;N(Q1480)&amp;" sessions, no key events. Remove or noindex it and update internal links.",IF(AA1480="Redirect","Low value but "&amp;N(AC1480)&amp;" referring domains. 301 it to the closest relevant page to keep those links.",IF(AND(Z1480="No",Y1480="Yes",N(K1480)&lt;Rules!$B$5),"Low search traffic but it converts (key events: "&amp;S1480&amp;"). Keep it and link to it.",IF(W1480="Yes","Stronger than the page it overlaps ("&amp;I1480&amp;"). Keep; merge that page into this one.","Healthy: "&amp;N(K1480)&amp;" clicks"&amp;IF(ISNUMBER(N1480),", average position "&amp;TEXT(N1480,"0.0"),"")&amp;". Keep and monitor."))))))))))</f>
        <v/>
      </c>
      <c r="AE1480">
        <f>IF(A1480="","",IF(AD1480&lt;&gt;"",AD1480,AA1480))</f>
        <v/>
      </c>
    </row>
    <row r="1481">
      <c r="A1481">
        <f>IF(Crawl!A1480="","",Crawl!A1480)</f>
        <v/>
      </c>
      <c r="B1481">
        <f>IF(A1481="","",Crawl!EC1480)</f>
        <v/>
      </c>
      <c r="C1481">
        <f>IF(A1481="","",IFERROR(INDEX(Crawl!$A1480:$DZ1480,1,Rules!$H$6),""))</f>
        <v/>
      </c>
      <c r="D1481">
        <f>IF(A1481="","",IFERROR(INDEX(Crawl!$A1480:$DZ1480,1,Rules!$H$7),"")&amp;"")</f>
        <v/>
      </c>
      <c r="E1481">
        <f>IF(A1481="","",IFERROR(INDEX(Crawl!$A1480:$DZ1480,1,Rules!$H$8),"")&amp;"")</f>
        <v/>
      </c>
      <c r="F1481">
        <f>IF(A1481="","",IFERROR(INDEX(Crawl!$A1480:$DZ1480,1,Rules!$H$9),""))</f>
        <v/>
      </c>
      <c r="G1481">
        <f>IF(A1481="","",IFERROR(INDEX(Crawl!$A1480:$DZ1480,1,Rules!$H$10),""))</f>
        <v/>
      </c>
      <c r="H1481">
        <f>IF(A1481="","",IFERROR(INDEX(Crawl!$A1480:$DZ1480,1,Rules!$H$12),""))</f>
        <v/>
      </c>
      <c r="I1481">
        <f>IF(A1481="","",IF(AND(N(H1481)&gt;0,IFERROR(INDEX(Crawl!$A1480:$DZ1480,1,Rules!$H$11),"")&amp;""&lt;&gt;""),IFERROR(INDEX(Crawl!$A1480:$DZ1480,1,Rules!$H$11),"")&amp;"",IF(AND(ISNUMBER(J1481),N(J1481)&gt;=Rules!$B$12,IFERROR(INDEX(Crawl!$A1480:$DZ1480,1,Rules!$H$13),"")&amp;""&lt;&gt;""),IFERROR(INDEX(Crawl!$A1480:$DZ1480,1,Rules!$H$13),"")&amp;"","")))</f>
        <v/>
      </c>
      <c r="J1481" s="19">
        <f>IF(A1481="","",IF(IFERROR(INDEX(Crawl!$A1480:$DZ1480,1,Rules!$H$14),"")&amp;""="","",IFERROR(INDEX(Crawl!$A1480:$DZ1480,1,Rules!$H$14),"")))</f>
        <v/>
      </c>
      <c r="K1481">
        <f>IF(A1481="","",IFERROR(SUMIFS('GSC current'!$J$2:$J$2001,'GSC current'!$I$2:$I$2001,B1481),0))</f>
        <v/>
      </c>
      <c r="L1481">
        <f>IF(A1481="","",IFERROR(SUMIFS('GSC current'!$K$2:$K$2001,'GSC current'!$I$2:$I$2001,B1481),0))</f>
        <v/>
      </c>
      <c r="M1481" s="20">
        <f>IF(A1481="","",IF(N(L1481)&gt;0,K1481/L1481,""))</f>
        <v/>
      </c>
      <c r="N1481" s="21">
        <f>IF(A1481="","",IF(N(L1481)&gt;0,SUMIFS('GSC current'!$L$2:$L$2001,'GSC current'!$I$2:$I$2001,B1481)/L1481,""))</f>
        <v/>
      </c>
      <c r="O1481">
        <f>IF(A1481="","",IFERROR(SUMIFS('GSC previous'!$J$2:$J$2001,'GSC previous'!$I$2:$I$2001,B1481),0))</f>
        <v/>
      </c>
      <c r="P1481" s="22">
        <f>IF(A1481="","",IF(N(O1481)&gt;0,(K1481-O1481)/O1481,""))</f>
        <v/>
      </c>
      <c r="Q1481">
        <f>IF(A1481="","",IFERROR(SUMIFS(GA4!$P$2:$P$2001,GA4!$O$2:$O$2001,B1481),0))</f>
        <v/>
      </c>
      <c r="R1481" s="23">
        <f>IF(A1481="","",IF(N(Q1481)&gt;0,SUMIFS(GA4!$Q$2:$Q$2001,GA4!$O$2:$O$2001,B1481)/Q1481,""))</f>
        <v/>
      </c>
      <c r="S1481">
        <f>IF(A1481="","",IFERROR(SUMIFS(GA4!$R$2:$R$2001,GA4!$O$2:$O$2001,B1481),0))</f>
        <v/>
      </c>
      <c r="T1481">
        <f>IF(A1481="","",IF(AND(ISNUMBER(F1481),LEFT(C1481&amp;"",1)="2"),IF(F1481&lt;Rules!$B$9,"Yes","No"),"No"))</f>
        <v/>
      </c>
      <c r="U1481">
        <f>IF(A1481="","",IF(AND(N(O1481)&gt;=Rules!$B$8,ISNUMBER(P1481)),IF(P1481&lt;=-Rules!$B$7,"Yes","No"),"No"))</f>
        <v/>
      </c>
      <c r="V1481">
        <f>IF(A1481="","",IF(AND(N(L1481)&gt;=Rules!$B$6,ISNUMBER(N1481)),IF(AND(N1481&gt;=Rules!$B$10,N1481&lt;=Rules!$B$11),"Yes","No"),"No"))</f>
        <v/>
      </c>
      <c r="W1481">
        <f>IF(A1481="","",IF(I1481&lt;&gt;"","Yes","No"))</f>
        <v/>
      </c>
      <c r="X1481">
        <f>IF(I1481="","",IF(SUMIFS($K$3:$K$2002,$A$3:$A$2002,SUBSTITUTE(SUBSTITUTE(I1481,"?","~?"),"*","~*"))&gt;N(K1481),"Yes","No"))</f>
        <v/>
      </c>
      <c r="Y1481">
        <f>IF(A1481="","",IF(N(S1481)&gt;0,"Yes","No"))</f>
        <v/>
      </c>
      <c r="Z1481">
        <f>IF(A1481="","",IF(AND(N(K1481)&lt;Rules!$B$5,N(L1481)&lt;Rules!$B$6,N(Q1481)&lt;Rules!$B$13,Y1481="No"),"Yes","No"))</f>
        <v/>
      </c>
      <c r="AA1481">
        <f>IF(A1481="","",IF(LEFT(C1481&amp;"",1)="3","Redirect",IF(OR(LEFT(C1481&amp;"",1)="4",LEFT(C1481&amp;"",1)="5"),IF(OR(N(K1481)&gt;0,N(AC1481)&gt;=Rules!$B$14),"Redirect","Prune"),IF(D1481="Non-Indexable","Keep",IF(AND(W1481="Yes",X1481="Yes",Y1481="No"),"Merge",IF(OR(U1481="Yes",V1481="Yes",AND(T1481="Yes",N(L1481)&gt;=Rules!$B$6)),"Update",IF(Z1481="Yes",IF(N(AC1481)&gt;=Rules!$B$14,"Redirect","Prune"),"Keep")))))))</f>
        <v/>
      </c>
      <c r="AB1481">
        <f>IF(A1481="","",IF(LEFT(C1481&amp;"",1)="3","Already redirects ("&amp;C1481&amp;"). Update internal links to point at the final URL.",IF(OR(LEFT(C1481&amp;"",1)="4",LEFT(C1481&amp;"",1)="5"),IF(AA1481="Redirect","Returns "&amp;C1481&amp;" but still has "&amp;N(K1481)&amp;" clicks and "&amp;N(AC1481)&amp;" referring domains. 301 it to the closest live page.","Returns "&amp;C1481&amp;" with no clicks or links. Remove internal links and let it 404 or 410."),IF(D1481="Non-Indexable","Non-indexable ("&amp;E1481&amp;"). Keep if that is intentional; otherwise fix the canonical or noindex.",IF(AA1481="Merge","Overlaps with "&amp;I1481&amp;IF(N(J1481)&gt;0," (similarity "&amp;TEXT(J1481,"0.00")&amp;")","")&amp;", which gets more clicks. Merge the useful parts into it and 301 this URL.",IF(AA1481="Update",MID(IF(U1481="Yes","; Clicks down "&amp;TEXT(-P1481,"0%")&amp;" on the previous period","")&amp;IF(V1481="Yes","; Average position "&amp;TEXT(N1481,"0.0")&amp;" on "&amp;TEXT(L1481,"#,##0")&amp;" impressions (striking distance)","")&amp;IF(AND(T1481="Yes",N(L1481)&gt;=Rules!$B$6),"; Thin ("&amp;F1481&amp;" words) but has search demand",""),3,400),IF(AA1481="Prune","Low value: "&amp;N(K1481)&amp;" clicks, "&amp;N(L1481)&amp;" impressions, "&amp;N(Q1481)&amp;" sessions, no key events. Remove or noindex it and update internal links.",IF(AA1481="Redirect","Low value but "&amp;N(AC1481)&amp;" referring domains. 301 it to the closest relevant page to keep those links.",IF(AND(Z1481="No",Y1481="Yes",N(K1481)&lt;Rules!$B$5),"Low search traffic but it converts (key events: "&amp;S1481&amp;"). Keep it and link to it.",IF(W1481="Yes","Stronger than the page it overlaps ("&amp;I1481&amp;"). Keep; merge that page into this one.","Healthy: "&amp;N(K1481)&amp;" clicks"&amp;IF(ISNUMBER(N1481),", average position "&amp;TEXT(N1481,"0.0"),"")&amp;". Keep and monitor."))))))))))</f>
        <v/>
      </c>
      <c r="AE1481">
        <f>IF(A1481="","",IF(AD1481&lt;&gt;"",AD1481,AA1481))</f>
        <v/>
      </c>
    </row>
    <row r="1482">
      <c r="A1482">
        <f>IF(Crawl!A1481="","",Crawl!A1481)</f>
        <v/>
      </c>
      <c r="B1482">
        <f>IF(A1482="","",Crawl!EC1481)</f>
        <v/>
      </c>
      <c r="C1482">
        <f>IF(A1482="","",IFERROR(INDEX(Crawl!$A1481:$DZ1481,1,Rules!$H$6),""))</f>
        <v/>
      </c>
      <c r="D1482">
        <f>IF(A1482="","",IFERROR(INDEX(Crawl!$A1481:$DZ1481,1,Rules!$H$7),"")&amp;"")</f>
        <v/>
      </c>
      <c r="E1482">
        <f>IF(A1482="","",IFERROR(INDEX(Crawl!$A1481:$DZ1481,1,Rules!$H$8),"")&amp;"")</f>
        <v/>
      </c>
      <c r="F1482">
        <f>IF(A1482="","",IFERROR(INDEX(Crawl!$A1481:$DZ1481,1,Rules!$H$9),""))</f>
        <v/>
      </c>
      <c r="G1482">
        <f>IF(A1482="","",IFERROR(INDEX(Crawl!$A1481:$DZ1481,1,Rules!$H$10),""))</f>
        <v/>
      </c>
      <c r="H1482">
        <f>IF(A1482="","",IFERROR(INDEX(Crawl!$A1481:$DZ1481,1,Rules!$H$12),""))</f>
        <v/>
      </c>
      <c r="I1482">
        <f>IF(A1482="","",IF(AND(N(H1482)&gt;0,IFERROR(INDEX(Crawl!$A1481:$DZ1481,1,Rules!$H$11),"")&amp;""&lt;&gt;""),IFERROR(INDEX(Crawl!$A1481:$DZ1481,1,Rules!$H$11),"")&amp;"",IF(AND(ISNUMBER(J1482),N(J1482)&gt;=Rules!$B$12,IFERROR(INDEX(Crawl!$A1481:$DZ1481,1,Rules!$H$13),"")&amp;""&lt;&gt;""),IFERROR(INDEX(Crawl!$A1481:$DZ1481,1,Rules!$H$13),"")&amp;"","")))</f>
        <v/>
      </c>
      <c r="J1482" s="19">
        <f>IF(A1482="","",IF(IFERROR(INDEX(Crawl!$A1481:$DZ1481,1,Rules!$H$14),"")&amp;""="","",IFERROR(INDEX(Crawl!$A1481:$DZ1481,1,Rules!$H$14),"")))</f>
        <v/>
      </c>
      <c r="K1482">
        <f>IF(A1482="","",IFERROR(SUMIFS('GSC current'!$J$2:$J$2001,'GSC current'!$I$2:$I$2001,B1482),0))</f>
        <v/>
      </c>
      <c r="L1482">
        <f>IF(A1482="","",IFERROR(SUMIFS('GSC current'!$K$2:$K$2001,'GSC current'!$I$2:$I$2001,B1482),0))</f>
        <v/>
      </c>
      <c r="M1482" s="20">
        <f>IF(A1482="","",IF(N(L1482)&gt;0,K1482/L1482,""))</f>
        <v/>
      </c>
      <c r="N1482" s="21">
        <f>IF(A1482="","",IF(N(L1482)&gt;0,SUMIFS('GSC current'!$L$2:$L$2001,'GSC current'!$I$2:$I$2001,B1482)/L1482,""))</f>
        <v/>
      </c>
      <c r="O1482">
        <f>IF(A1482="","",IFERROR(SUMIFS('GSC previous'!$J$2:$J$2001,'GSC previous'!$I$2:$I$2001,B1482),0))</f>
        <v/>
      </c>
      <c r="P1482" s="22">
        <f>IF(A1482="","",IF(N(O1482)&gt;0,(K1482-O1482)/O1482,""))</f>
        <v/>
      </c>
      <c r="Q1482">
        <f>IF(A1482="","",IFERROR(SUMIFS(GA4!$P$2:$P$2001,GA4!$O$2:$O$2001,B1482),0))</f>
        <v/>
      </c>
      <c r="R1482" s="23">
        <f>IF(A1482="","",IF(N(Q1482)&gt;0,SUMIFS(GA4!$Q$2:$Q$2001,GA4!$O$2:$O$2001,B1482)/Q1482,""))</f>
        <v/>
      </c>
      <c r="S1482">
        <f>IF(A1482="","",IFERROR(SUMIFS(GA4!$R$2:$R$2001,GA4!$O$2:$O$2001,B1482),0))</f>
        <v/>
      </c>
      <c r="T1482">
        <f>IF(A1482="","",IF(AND(ISNUMBER(F1482),LEFT(C1482&amp;"",1)="2"),IF(F1482&lt;Rules!$B$9,"Yes","No"),"No"))</f>
        <v/>
      </c>
      <c r="U1482">
        <f>IF(A1482="","",IF(AND(N(O1482)&gt;=Rules!$B$8,ISNUMBER(P1482)),IF(P1482&lt;=-Rules!$B$7,"Yes","No"),"No"))</f>
        <v/>
      </c>
      <c r="V1482">
        <f>IF(A1482="","",IF(AND(N(L1482)&gt;=Rules!$B$6,ISNUMBER(N1482)),IF(AND(N1482&gt;=Rules!$B$10,N1482&lt;=Rules!$B$11),"Yes","No"),"No"))</f>
        <v/>
      </c>
      <c r="W1482">
        <f>IF(A1482="","",IF(I1482&lt;&gt;"","Yes","No"))</f>
        <v/>
      </c>
      <c r="X1482">
        <f>IF(I1482="","",IF(SUMIFS($K$3:$K$2002,$A$3:$A$2002,SUBSTITUTE(SUBSTITUTE(I1482,"?","~?"),"*","~*"))&gt;N(K1482),"Yes","No"))</f>
        <v/>
      </c>
      <c r="Y1482">
        <f>IF(A1482="","",IF(N(S1482)&gt;0,"Yes","No"))</f>
        <v/>
      </c>
      <c r="Z1482">
        <f>IF(A1482="","",IF(AND(N(K1482)&lt;Rules!$B$5,N(L1482)&lt;Rules!$B$6,N(Q1482)&lt;Rules!$B$13,Y1482="No"),"Yes","No"))</f>
        <v/>
      </c>
      <c r="AA1482">
        <f>IF(A1482="","",IF(LEFT(C1482&amp;"",1)="3","Redirect",IF(OR(LEFT(C1482&amp;"",1)="4",LEFT(C1482&amp;"",1)="5"),IF(OR(N(K1482)&gt;0,N(AC1482)&gt;=Rules!$B$14),"Redirect","Prune"),IF(D1482="Non-Indexable","Keep",IF(AND(W1482="Yes",X1482="Yes",Y1482="No"),"Merge",IF(OR(U1482="Yes",V1482="Yes",AND(T1482="Yes",N(L1482)&gt;=Rules!$B$6)),"Update",IF(Z1482="Yes",IF(N(AC1482)&gt;=Rules!$B$14,"Redirect","Prune"),"Keep")))))))</f>
        <v/>
      </c>
      <c r="AB1482">
        <f>IF(A1482="","",IF(LEFT(C1482&amp;"",1)="3","Already redirects ("&amp;C1482&amp;"). Update internal links to point at the final URL.",IF(OR(LEFT(C1482&amp;"",1)="4",LEFT(C1482&amp;"",1)="5"),IF(AA1482="Redirect","Returns "&amp;C1482&amp;" but still has "&amp;N(K1482)&amp;" clicks and "&amp;N(AC1482)&amp;" referring domains. 301 it to the closest live page.","Returns "&amp;C1482&amp;" with no clicks or links. Remove internal links and let it 404 or 410."),IF(D1482="Non-Indexable","Non-indexable ("&amp;E1482&amp;"). Keep if that is intentional; otherwise fix the canonical or noindex.",IF(AA1482="Merge","Overlaps with "&amp;I1482&amp;IF(N(J1482)&gt;0," (similarity "&amp;TEXT(J1482,"0.00")&amp;")","")&amp;", which gets more clicks. Merge the useful parts into it and 301 this URL.",IF(AA1482="Update",MID(IF(U1482="Yes","; Clicks down "&amp;TEXT(-P1482,"0%")&amp;" on the previous period","")&amp;IF(V1482="Yes","; Average position "&amp;TEXT(N1482,"0.0")&amp;" on "&amp;TEXT(L1482,"#,##0")&amp;" impressions (striking distance)","")&amp;IF(AND(T1482="Yes",N(L1482)&gt;=Rules!$B$6),"; Thin ("&amp;F1482&amp;" words) but has search demand",""),3,400),IF(AA1482="Prune","Low value: "&amp;N(K1482)&amp;" clicks, "&amp;N(L1482)&amp;" impressions, "&amp;N(Q1482)&amp;" sessions, no key events. Remove or noindex it and update internal links.",IF(AA1482="Redirect","Low value but "&amp;N(AC1482)&amp;" referring domains. 301 it to the closest relevant page to keep those links.",IF(AND(Z1482="No",Y1482="Yes",N(K1482)&lt;Rules!$B$5),"Low search traffic but it converts (key events: "&amp;S1482&amp;"). Keep it and link to it.",IF(W1482="Yes","Stronger than the page it overlaps ("&amp;I1482&amp;"). Keep; merge that page into this one.","Healthy: "&amp;N(K1482)&amp;" clicks"&amp;IF(ISNUMBER(N1482),", average position "&amp;TEXT(N1482,"0.0"),"")&amp;". Keep and monitor."))))))))))</f>
        <v/>
      </c>
      <c r="AE1482">
        <f>IF(A1482="","",IF(AD1482&lt;&gt;"",AD1482,AA1482))</f>
        <v/>
      </c>
    </row>
    <row r="1483">
      <c r="A1483">
        <f>IF(Crawl!A1482="","",Crawl!A1482)</f>
        <v/>
      </c>
      <c r="B1483">
        <f>IF(A1483="","",Crawl!EC1482)</f>
        <v/>
      </c>
      <c r="C1483">
        <f>IF(A1483="","",IFERROR(INDEX(Crawl!$A1482:$DZ1482,1,Rules!$H$6),""))</f>
        <v/>
      </c>
      <c r="D1483">
        <f>IF(A1483="","",IFERROR(INDEX(Crawl!$A1482:$DZ1482,1,Rules!$H$7),"")&amp;"")</f>
        <v/>
      </c>
      <c r="E1483">
        <f>IF(A1483="","",IFERROR(INDEX(Crawl!$A1482:$DZ1482,1,Rules!$H$8),"")&amp;"")</f>
        <v/>
      </c>
      <c r="F1483">
        <f>IF(A1483="","",IFERROR(INDEX(Crawl!$A1482:$DZ1482,1,Rules!$H$9),""))</f>
        <v/>
      </c>
      <c r="G1483">
        <f>IF(A1483="","",IFERROR(INDEX(Crawl!$A1482:$DZ1482,1,Rules!$H$10),""))</f>
        <v/>
      </c>
      <c r="H1483">
        <f>IF(A1483="","",IFERROR(INDEX(Crawl!$A1482:$DZ1482,1,Rules!$H$12),""))</f>
        <v/>
      </c>
      <c r="I1483">
        <f>IF(A1483="","",IF(AND(N(H1483)&gt;0,IFERROR(INDEX(Crawl!$A1482:$DZ1482,1,Rules!$H$11),"")&amp;""&lt;&gt;""),IFERROR(INDEX(Crawl!$A1482:$DZ1482,1,Rules!$H$11),"")&amp;"",IF(AND(ISNUMBER(J1483),N(J1483)&gt;=Rules!$B$12,IFERROR(INDEX(Crawl!$A1482:$DZ1482,1,Rules!$H$13),"")&amp;""&lt;&gt;""),IFERROR(INDEX(Crawl!$A1482:$DZ1482,1,Rules!$H$13),"")&amp;"","")))</f>
        <v/>
      </c>
      <c r="J1483" s="19">
        <f>IF(A1483="","",IF(IFERROR(INDEX(Crawl!$A1482:$DZ1482,1,Rules!$H$14),"")&amp;""="","",IFERROR(INDEX(Crawl!$A1482:$DZ1482,1,Rules!$H$14),"")))</f>
        <v/>
      </c>
      <c r="K1483">
        <f>IF(A1483="","",IFERROR(SUMIFS('GSC current'!$J$2:$J$2001,'GSC current'!$I$2:$I$2001,B1483),0))</f>
        <v/>
      </c>
      <c r="L1483">
        <f>IF(A1483="","",IFERROR(SUMIFS('GSC current'!$K$2:$K$2001,'GSC current'!$I$2:$I$2001,B1483),0))</f>
        <v/>
      </c>
      <c r="M1483" s="20">
        <f>IF(A1483="","",IF(N(L1483)&gt;0,K1483/L1483,""))</f>
        <v/>
      </c>
      <c r="N1483" s="21">
        <f>IF(A1483="","",IF(N(L1483)&gt;0,SUMIFS('GSC current'!$L$2:$L$2001,'GSC current'!$I$2:$I$2001,B1483)/L1483,""))</f>
        <v/>
      </c>
      <c r="O1483">
        <f>IF(A1483="","",IFERROR(SUMIFS('GSC previous'!$J$2:$J$2001,'GSC previous'!$I$2:$I$2001,B1483),0))</f>
        <v/>
      </c>
      <c r="P1483" s="22">
        <f>IF(A1483="","",IF(N(O1483)&gt;0,(K1483-O1483)/O1483,""))</f>
        <v/>
      </c>
      <c r="Q1483">
        <f>IF(A1483="","",IFERROR(SUMIFS(GA4!$P$2:$P$2001,GA4!$O$2:$O$2001,B1483),0))</f>
        <v/>
      </c>
      <c r="R1483" s="23">
        <f>IF(A1483="","",IF(N(Q1483)&gt;0,SUMIFS(GA4!$Q$2:$Q$2001,GA4!$O$2:$O$2001,B1483)/Q1483,""))</f>
        <v/>
      </c>
      <c r="S1483">
        <f>IF(A1483="","",IFERROR(SUMIFS(GA4!$R$2:$R$2001,GA4!$O$2:$O$2001,B1483),0))</f>
        <v/>
      </c>
      <c r="T1483">
        <f>IF(A1483="","",IF(AND(ISNUMBER(F1483),LEFT(C1483&amp;"",1)="2"),IF(F1483&lt;Rules!$B$9,"Yes","No"),"No"))</f>
        <v/>
      </c>
      <c r="U1483">
        <f>IF(A1483="","",IF(AND(N(O1483)&gt;=Rules!$B$8,ISNUMBER(P1483)),IF(P1483&lt;=-Rules!$B$7,"Yes","No"),"No"))</f>
        <v/>
      </c>
      <c r="V1483">
        <f>IF(A1483="","",IF(AND(N(L1483)&gt;=Rules!$B$6,ISNUMBER(N1483)),IF(AND(N1483&gt;=Rules!$B$10,N1483&lt;=Rules!$B$11),"Yes","No"),"No"))</f>
        <v/>
      </c>
      <c r="W1483">
        <f>IF(A1483="","",IF(I1483&lt;&gt;"","Yes","No"))</f>
        <v/>
      </c>
      <c r="X1483">
        <f>IF(I1483="","",IF(SUMIFS($K$3:$K$2002,$A$3:$A$2002,SUBSTITUTE(SUBSTITUTE(I1483,"?","~?"),"*","~*"))&gt;N(K1483),"Yes","No"))</f>
        <v/>
      </c>
      <c r="Y1483">
        <f>IF(A1483="","",IF(N(S1483)&gt;0,"Yes","No"))</f>
        <v/>
      </c>
      <c r="Z1483">
        <f>IF(A1483="","",IF(AND(N(K1483)&lt;Rules!$B$5,N(L1483)&lt;Rules!$B$6,N(Q1483)&lt;Rules!$B$13,Y1483="No"),"Yes","No"))</f>
        <v/>
      </c>
      <c r="AA1483">
        <f>IF(A1483="","",IF(LEFT(C1483&amp;"",1)="3","Redirect",IF(OR(LEFT(C1483&amp;"",1)="4",LEFT(C1483&amp;"",1)="5"),IF(OR(N(K1483)&gt;0,N(AC1483)&gt;=Rules!$B$14),"Redirect","Prune"),IF(D1483="Non-Indexable","Keep",IF(AND(W1483="Yes",X1483="Yes",Y1483="No"),"Merge",IF(OR(U1483="Yes",V1483="Yes",AND(T1483="Yes",N(L1483)&gt;=Rules!$B$6)),"Update",IF(Z1483="Yes",IF(N(AC1483)&gt;=Rules!$B$14,"Redirect","Prune"),"Keep")))))))</f>
        <v/>
      </c>
      <c r="AB1483">
        <f>IF(A1483="","",IF(LEFT(C1483&amp;"",1)="3","Already redirects ("&amp;C1483&amp;"). Update internal links to point at the final URL.",IF(OR(LEFT(C1483&amp;"",1)="4",LEFT(C1483&amp;"",1)="5"),IF(AA1483="Redirect","Returns "&amp;C1483&amp;" but still has "&amp;N(K1483)&amp;" clicks and "&amp;N(AC1483)&amp;" referring domains. 301 it to the closest live page.","Returns "&amp;C1483&amp;" with no clicks or links. Remove internal links and let it 404 or 410."),IF(D1483="Non-Indexable","Non-indexable ("&amp;E1483&amp;"). Keep if that is intentional; otherwise fix the canonical or noindex.",IF(AA1483="Merge","Overlaps with "&amp;I1483&amp;IF(N(J1483)&gt;0," (similarity "&amp;TEXT(J1483,"0.00")&amp;")","")&amp;", which gets more clicks. Merge the useful parts into it and 301 this URL.",IF(AA1483="Update",MID(IF(U1483="Yes","; Clicks down "&amp;TEXT(-P1483,"0%")&amp;" on the previous period","")&amp;IF(V1483="Yes","; Average position "&amp;TEXT(N1483,"0.0")&amp;" on "&amp;TEXT(L1483,"#,##0")&amp;" impressions (striking distance)","")&amp;IF(AND(T1483="Yes",N(L1483)&gt;=Rules!$B$6),"; Thin ("&amp;F1483&amp;" words) but has search demand",""),3,400),IF(AA1483="Prune","Low value: "&amp;N(K1483)&amp;" clicks, "&amp;N(L1483)&amp;" impressions, "&amp;N(Q1483)&amp;" sessions, no key events. Remove or noindex it and update internal links.",IF(AA1483="Redirect","Low value but "&amp;N(AC1483)&amp;" referring domains. 301 it to the closest relevant page to keep those links.",IF(AND(Z1483="No",Y1483="Yes",N(K1483)&lt;Rules!$B$5),"Low search traffic but it converts (key events: "&amp;S1483&amp;"). Keep it and link to it.",IF(W1483="Yes","Stronger than the page it overlaps ("&amp;I1483&amp;"). Keep; merge that page into this one.","Healthy: "&amp;N(K1483)&amp;" clicks"&amp;IF(ISNUMBER(N1483),", average position "&amp;TEXT(N1483,"0.0"),"")&amp;". Keep and monitor."))))))))))</f>
        <v/>
      </c>
      <c r="AE1483">
        <f>IF(A1483="","",IF(AD1483&lt;&gt;"",AD1483,AA1483))</f>
        <v/>
      </c>
    </row>
    <row r="1484">
      <c r="A1484">
        <f>IF(Crawl!A1483="","",Crawl!A1483)</f>
        <v/>
      </c>
      <c r="B1484">
        <f>IF(A1484="","",Crawl!EC1483)</f>
        <v/>
      </c>
      <c r="C1484">
        <f>IF(A1484="","",IFERROR(INDEX(Crawl!$A1483:$DZ1483,1,Rules!$H$6),""))</f>
        <v/>
      </c>
      <c r="D1484">
        <f>IF(A1484="","",IFERROR(INDEX(Crawl!$A1483:$DZ1483,1,Rules!$H$7),"")&amp;"")</f>
        <v/>
      </c>
      <c r="E1484">
        <f>IF(A1484="","",IFERROR(INDEX(Crawl!$A1483:$DZ1483,1,Rules!$H$8),"")&amp;"")</f>
        <v/>
      </c>
      <c r="F1484">
        <f>IF(A1484="","",IFERROR(INDEX(Crawl!$A1483:$DZ1483,1,Rules!$H$9),""))</f>
        <v/>
      </c>
      <c r="G1484">
        <f>IF(A1484="","",IFERROR(INDEX(Crawl!$A1483:$DZ1483,1,Rules!$H$10),""))</f>
        <v/>
      </c>
      <c r="H1484">
        <f>IF(A1484="","",IFERROR(INDEX(Crawl!$A1483:$DZ1483,1,Rules!$H$12),""))</f>
        <v/>
      </c>
      <c r="I1484">
        <f>IF(A1484="","",IF(AND(N(H1484)&gt;0,IFERROR(INDEX(Crawl!$A1483:$DZ1483,1,Rules!$H$11),"")&amp;""&lt;&gt;""),IFERROR(INDEX(Crawl!$A1483:$DZ1483,1,Rules!$H$11),"")&amp;"",IF(AND(ISNUMBER(J1484),N(J1484)&gt;=Rules!$B$12,IFERROR(INDEX(Crawl!$A1483:$DZ1483,1,Rules!$H$13),"")&amp;""&lt;&gt;""),IFERROR(INDEX(Crawl!$A1483:$DZ1483,1,Rules!$H$13),"")&amp;"","")))</f>
        <v/>
      </c>
      <c r="J1484" s="19">
        <f>IF(A1484="","",IF(IFERROR(INDEX(Crawl!$A1483:$DZ1483,1,Rules!$H$14),"")&amp;""="","",IFERROR(INDEX(Crawl!$A1483:$DZ1483,1,Rules!$H$14),"")))</f>
        <v/>
      </c>
      <c r="K1484">
        <f>IF(A1484="","",IFERROR(SUMIFS('GSC current'!$J$2:$J$2001,'GSC current'!$I$2:$I$2001,B1484),0))</f>
        <v/>
      </c>
      <c r="L1484">
        <f>IF(A1484="","",IFERROR(SUMIFS('GSC current'!$K$2:$K$2001,'GSC current'!$I$2:$I$2001,B1484),0))</f>
        <v/>
      </c>
      <c r="M1484" s="20">
        <f>IF(A1484="","",IF(N(L1484)&gt;0,K1484/L1484,""))</f>
        <v/>
      </c>
      <c r="N1484" s="21">
        <f>IF(A1484="","",IF(N(L1484)&gt;0,SUMIFS('GSC current'!$L$2:$L$2001,'GSC current'!$I$2:$I$2001,B1484)/L1484,""))</f>
        <v/>
      </c>
      <c r="O1484">
        <f>IF(A1484="","",IFERROR(SUMIFS('GSC previous'!$J$2:$J$2001,'GSC previous'!$I$2:$I$2001,B1484),0))</f>
        <v/>
      </c>
      <c r="P1484" s="22">
        <f>IF(A1484="","",IF(N(O1484)&gt;0,(K1484-O1484)/O1484,""))</f>
        <v/>
      </c>
      <c r="Q1484">
        <f>IF(A1484="","",IFERROR(SUMIFS(GA4!$P$2:$P$2001,GA4!$O$2:$O$2001,B1484),0))</f>
        <v/>
      </c>
      <c r="R1484" s="23">
        <f>IF(A1484="","",IF(N(Q1484)&gt;0,SUMIFS(GA4!$Q$2:$Q$2001,GA4!$O$2:$O$2001,B1484)/Q1484,""))</f>
        <v/>
      </c>
      <c r="S1484">
        <f>IF(A1484="","",IFERROR(SUMIFS(GA4!$R$2:$R$2001,GA4!$O$2:$O$2001,B1484),0))</f>
        <v/>
      </c>
      <c r="T1484">
        <f>IF(A1484="","",IF(AND(ISNUMBER(F1484),LEFT(C1484&amp;"",1)="2"),IF(F1484&lt;Rules!$B$9,"Yes","No"),"No"))</f>
        <v/>
      </c>
      <c r="U1484">
        <f>IF(A1484="","",IF(AND(N(O1484)&gt;=Rules!$B$8,ISNUMBER(P1484)),IF(P1484&lt;=-Rules!$B$7,"Yes","No"),"No"))</f>
        <v/>
      </c>
      <c r="V1484">
        <f>IF(A1484="","",IF(AND(N(L1484)&gt;=Rules!$B$6,ISNUMBER(N1484)),IF(AND(N1484&gt;=Rules!$B$10,N1484&lt;=Rules!$B$11),"Yes","No"),"No"))</f>
        <v/>
      </c>
      <c r="W1484">
        <f>IF(A1484="","",IF(I1484&lt;&gt;"","Yes","No"))</f>
        <v/>
      </c>
      <c r="X1484">
        <f>IF(I1484="","",IF(SUMIFS($K$3:$K$2002,$A$3:$A$2002,SUBSTITUTE(SUBSTITUTE(I1484,"?","~?"),"*","~*"))&gt;N(K1484),"Yes","No"))</f>
        <v/>
      </c>
      <c r="Y1484">
        <f>IF(A1484="","",IF(N(S1484)&gt;0,"Yes","No"))</f>
        <v/>
      </c>
      <c r="Z1484">
        <f>IF(A1484="","",IF(AND(N(K1484)&lt;Rules!$B$5,N(L1484)&lt;Rules!$B$6,N(Q1484)&lt;Rules!$B$13,Y1484="No"),"Yes","No"))</f>
        <v/>
      </c>
      <c r="AA1484">
        <f>IF(A1484="","",IF(LEFT(C1484&amp;"",1)="3","Redirect",IF(OR(LEFT(C1484&amp;"",1)="4",LEFT(C1484&amp;"",1)="5"),IF(OR(N(K1484)&gt;0,N(AC1484)&gt;=Rules!$B$14),"Redirect","Prune"),IF(D1484="Non-Indexable","Keep",IF(AND(W1484="Yes",X1484="Yes",Y1484="No"),"Merge",IF(OR(U1484="Yes",V1484="Yes",AND(T1484="Yes",N(L1484)&gt;=Rules!$B$6)),"Update",IF(Z1484="Yes",IF(N(AC1484)&gt;=Rules!$B$14,"Redirect","Prune"),"Keep")))))))</f>
        <v/>
      </c>
      <c r="AB1484">
        <f>IF(A1484="","",IF(LEFT(C1484&amp;"",1)="3","Already redirects ("&amp;C1484&amp;"). Update internal links to point at the final URL.",IF(OR(LEFT(C1484&amp;"",1)="4",LEFT(C1484&amp;"",1)="5"),IF(AA1484="Redirect","Returns "&amp;C1484&amp;" but still has "&amp;N(K1484)&amp;" clicks and "&amp;N(AC1484)&amp;" referring domains. 301 it to the closest live page.","Returns "&amp;C1484&amp;" with no clicks or links. Remove internal links and let it 404 or 410."),IF(D1484="Non-Indexable","Non-indexable ("&amp;E1484&amp;"). Keep if that is intentional; otherwise fix the canonical or noindex.",IF(AA1484="Merge","Overlaps with "&amp;I1484&amp;IF(N(J1484)&gt;0," (similarity "&amp;TEXT(J1484,"0.00")&amp;")","")&amp;", which gets more clicks. Merge the useful parts into it and 301 this URL.",IF(AA1484="Update",MID(IF(U1484="Yes","; Clicks down "&amp;TEXT(-P1484,"0%")&amp;" on the previous period","")&amp;IF(V1484="Yes","; Average position "&amp;TEXT(N1484,"0.0")&amp;" on "&amp;TEXT(L1484,"#,##0")&amp;" impressions (striking distance)","")&amp;IF(AND(T1484="Yes",N(L1484)&gt;=Rules!$B$6),"; Thin ("&amp;F1484&amp;" words) but has search demand",""),3,400),IF(AA1484="Prune","Low value: "&amp;N(K1484)&amp;" clicks, "&amp;N(L1484)&amp;" impressions, "&amp;N(Q1484)&amp;" sessions, no key events. Remove or noindex it and update internal links.",IF(AA1484="Redirect","Low value but "&amp;N(AC1484)&amp;" referring domains. 301 it to the closest relevant page to keep those links.",IF(AND(Z1484="No",Y1484="Yes",N(K1484)&lt;Rules!$B$5),"Low search traffic but it converts (key events: "&amp;S1484&amp;"). Keep it and link to it.",IF(W1484="Yes","Stronger than the page it overlaps ("&amp;I1484&amp;"). Keep; merge that page into this one.","Healthy: "&amp;N(K1484)&amp;" clicks"&amp;IF(ISNUMBER(N1484),", average position "&amp;TEXT(N1484,"0.0"),"")&amp;". Keep and monitor."))))))))))</f>
        <v/>
      </c>
      <c r="AE1484">
        <f>IF(A1484="","",IF(AD1484&lt;&gt;"",AD1484,AA1484))</f>
        <v/>
      </c>
    </row>
    <row r="1485">
      <c r="A1485">
        <f>IF(Crawl!A1484="","",Crawl!A1484)</f>
        <v/>
      </c>
      <c r="B1485">
        <f>IF(A1485="","",Crawl!EC1484)</f>
        <v/>
      </c>
      <c r="C1485">
        <f>IF(A1485="","",IFERROR(INDEX(Crawl!$A1484:$DZ1484,1,Rules!$H$6),""))</f>
        <v/>
      </c>
      <c r="D1485">
        <f>IF(A1485="","",IFERROR(INDEX(Crawl!$A1484:$DZ1484,1,Rules!$H$7),"")&amp;"")</f>
        <v/>
      </c>
      <c r="E1485">
        <f>IF(A1485="","",IFERROR(INDEX(Crawl!$A1484:$DZ1484,1,Rules!$H$8),"")&amp;"")</f>
        <v/>
      </c>
      <c r="F1485">
        <f>IF(A1485="","",IFERROR(INDEX(Crawl!$A1484:$DZ1484,1,Rules!$H$9),""))</f>
        <v/>
      </c>
      <c r="G1485">
        <f>IF(A1485="","",IFERROR(INDEX(Crawl!$A1484:$DZ1484,1,Rules!$H$10),""))</f>
        <v/>
      </c>
      <c r="H1485">
        <f>IF(A1485="","",IFERROR(INDEX(Crawl!$A1484:$DZ1484,1,Rules!$H$12),""))</f>
        <v/>
      </c>
      <c r="I1485">
        <f>IF(A1485="","",IF(AND(N(H1485)&gt;0,IFERROR(INDEX(Crawl!$A1484:$DZ1484,1,Rules!$H$11),"")&amp;""&lt;&gt;""),IFERROR(INDEX(Crawl!$A1484:$DZ1484,1,Rules!$H$11),"")&amp;"",IF(AND(ISNUMBER(J1485),N(J1485)&gt;=Rules!$B$12,IFERROR(INDEX(Crawl!$A1484:$DZ1484,1,Rules!$H$13),"")&amp;""&lt;&gt;""),IFERROR(INDEX(Crawl!$A1484:$DZ1484,1,Rules!$H$13),"")&amp;"","")))</f>
        <v/>
      </c>
      <c r="J1485" s="19">
        <f>IF(A1485="","",IF(IFERROR(INDEX(Crawl!$A1484:$DZ1484,1,Rules!$H$14),"")&amp;""="","",IFERROR(INDEX(Crawl!$A1484:$DZ1484,1,Rules!$H$14),"")))</f>
        <v/>
      </c>
      <c r="K1485">
        <f>IF(A1485="","",IFERROR(SUMIFS('GSC current'!$J$2:$J$2001,'GSC current'!$I$2:$I$2001,B1485),0))</f>
        <v/>
      </c>
      <c r="L1485">
        <f>IF(A1485="","",IFERROR(SUMIFS('GSC current'!$K$2:$K$2001,'GSC current'!$I$2:$I$2001,B1485),0))</f>
        <v/>
      </c>
      <c r="M1485" s="20">
        <f>IF(A1485="","",IF(N(L1485)&gt;0,K1485/L1485,""))</f>
        <v/>
      </c>
      <c r="N1485" s="21">
        <f>IF(A1485="","",IF(N(L1485)&gt;0,SUMIFS('GSC current'!$L$2:$L$2001,'GSC current'!$I$2:$I$2001,B1485)/L1485,""))</f>
        <v/>
      </c>
      <c r="O1485">
        <f>IF(A1485="","",IFERROR(SUMIFS('GSC previous'!$J$2:$J$2001,'GSC previous'!$I$2:$I$2001,B1485),0))</f>
        <v/>
      </c>
      <c r="P1485" s="22">
        <f>IF(A1485="","",IF(N(O1485)&gt;0,(K1485-O1485)/O1485,""))</f>
        <v/>
      </c>
      <c r="Q1485">
        <f>IF(A1485="","",IFERROR(SUMIFS(GA4!$P$2:$P$2001,GA4!$O$2:$O$2001,B1485),0))</f>
        <v/>
      </c>
      <c r="R1485" s="23">
        <f>IF(A1485="","",IF(N(Q1485)&gt;0,SUMIFS(GA4!$Q$2:$Q$2001,GA4!$O$2:$O$2001,B1485)/Q1485,""))</f>
        <v/>
      </c>
      <c r="S1485">
        <f>IF(A1485="","",IFERROR(SUMIFS(GA4!$R$2:$R$2001,GA4!$O$2:$O$2001,B1485),0))</f>
        <v/>
      </c>
      <c r="T1485">
        <f>IF(A1485="","",IF(AND(ISNUMBER(F1485),LEFT(C1485&amp;"",1)="2"),IF(F1485&lt;Rules!$B$9,"Yes","No"),"No"))</f>
        <v/>
      </c>
      <c r="U1485">
        <f>IF(A1485="","",IF(AND(N(O1485)&gt;=Rules!$B$8,ISNUMBER(P1485)),IF(P1485&lt;=-Rules!$B$7,"Yes","No"),"No"))</f>
        <v/>
      </c>
      <c r="V1485">
        <f>IF(A1485="","",IF(AND(N(L1485)&gt;=Rules!$B$6,ISNUMBER(N1485)),IF(AND(N1485&gt;=Rules!$B$10,N1485&lt;=Rules!$B$11),"Yes","No"),"No"))</f>
        <v/>
      </c>
      <c r="W1485">
        <f>IF(A1485="","",IF(I1485&lt;&gt;"","Yes","No"))</f>
        <v/>
      </c>
      <c r="X1485">
        <f>IF(I1485="","",IF(SUMIFS($K$3:$K$2002,$A$3:$A$2002,SUBSTITUTE(SUBSTITUTE(I1485,"?","~?"),"*","~*"))&gt;N(K1485),"Yes","No"))</f>
        <v/>
      </c>
      <c r="Y1485">
        <f>IF(A1485="","",IF(N(S1485)&gt;0,"Yes","No"))</f>
        <v/>
      </c>
      <c r="Z1485">
        <f>IF(A1485="","",IF(AND(N(K1485)&lt;Rules!$B$5,N(L1485)&lt;Rules!$B$6,N(Q1485)&lt;Rules!$B$13,Y1485="No"),"Yes","No"))</f>
        <v/>
      </c>
      <c r="AA1485">
        <f>IF(A1485="","",IF(LEFT(C1485&amp;"",1)="3","Redirect",IF(OR(LEFT(C1485&amp;"",1)="4",LEFT(C1485&amp;"",1)="5"),IF(OR(N(K1485)&gt;0,N(AC1485)&gt;=Rules!$B$14),"Redirect","Prune"),IF(D1485="Non-Indexable","Keep",IF(AND(W1485="Yes",X1485="Yes",Y1485="No"),"Merge",IF(OR(U1485="Yes",V1485="Yes",AND(T1485="Yes",N(L1485)&gt;=Rules!$B$6)),"Update",IF(Z1485="Yes",IF(N(AC1485)&gt;=Rules!$B$14,"Redirect","Prune"),"Keep")))))))</f>
        <v/>
      </c>
      <c r="AB1485">
        <f>IF(A1485="","",IF(LEFT(C1485&amp;"",1)="3","Already redirects ("&amp;C1485&amp;"). Update internal links to point at the final URL.",IF(OR(LEFT(C1485&amp;"",1)="4",LEFT(C1485&amp;"",1)="5"),IF(AA1485="Redirect","Returns "&amp;C1485&amp;" but still has "&amp;N(K1485)&amp;" clicks and "&amp;N(AC1485)&amp;" referring domains. 301 it to the closest live page.","Returns "&amp;C1485&amp;" with no clicks or links. Remove internal links and let it 404 or 410."),IF(D1485="Non-Indexable","Non-indexable ("&amp;E1485&amp;"). Keep if that is intentional; otherwise fix the canonical or noindex.",IF(AA1485="Merge","Overlaps with "&amp;I1485&amp;IF(N(J1485)&gt;0," (similarity "&amp;TEXT(J1485,"0.00")&amp;")","")&amp;", which gets more clicks. Merge the useful parts into it and 301 this URL.",IF(AA1485="Update",MID(IF(U1485="Yes","; Clicks down "&amp;TEXT(-P1485,"0%")&amp;" on the previous period","")&amp;IF(V1485="Yes","; Average position "&amp;TEXT(N1485,"0.0")&amp;" on "&amp;TEXT(L1485,"#,##0")&amp;" impressions (striking distance)","")&amp;IF(AND(T1485="Yes",N(L1485)&gt;=Rules!$B$6),"; Thin ("&amp;F1485&amp;" words) but has search demand",""),3,400),IF(AA1485="Prune","Low value: "&amp;N(K1485)&amp;" clicks, "&amp;N(L1485)&amp;" impressions, "&amp;N(Q1485)&amp;" sessions, no key events. Remove or noindex it and update internal links.",IF(AA1485="Redirect","Low value but "&amp;N(AC1485)&amp;" referring domains. 301 it to the closest relevant page to keep those links.",IF(AND(Z1485="No",Y1485="Yes",N(K1485)&lt;Rules!$B$5),"Low search traffic but it converts (key events: "&amp;S1485&amp;"). Keep it and link to it.",IF(W1485="Yes","Stronger than the page it overlaps ("&amp;I1485&amp;"). Keep; merge that page into this one.","Healthy: "&amp;N(K1485)&amp;" clicks"&amp;IF(ISNUMBER(N1485),", average position "&amp;TEXT(N1485,"0.0"),"")&amp;". Keep and monitor."))))))))))</f>
        <v/>
      </c>
      <c r="AE1485">
        <f>IF(A1485="","",IF(AD1485&lt;&gt;"",AD1485,AA1485))</f>
        <v/>
      </c>
    </row>
    <row r="1486">
      <c r="A1486">
        <f>IF(Crawl!A1485="","",Crawl!A1485)</f>
        <v/>
      </c>
      <c r="B1486">
        <f>IF(A1486="","",Crawl!EC1485)</f>
        <v/>
      </c>
      <c r="C1486">
        <f>IF(A1486="","",IFERROR(INDEX(Crawl!$A1485:$DZ1485,1,Rules!$H$6),""))</f>
        <v/>
      </c>
      <c r="D1486">
        <f>IF(A1486="","",IFERROR(INDEX(Crawl!$A1485:$DZ1485,1,Rules!$H$7),"")&amp;"")</f>
        <v/>
      </c>
      <c r="E1486">
        <f>IF(A1486="","",IFERROR(INDEX(Crawl!$A1485:$DZ1485,1,Rules!$H$8),"")&amp;"")</f>
        <v/>
      </c>
      <c r="F1486">
        <f>IF(A1486="","",IFERROR(INDEX(Crawl!$A1485:$DZ1485,1,Rules!$H$9),""))</f>
        <v/>
      </c>
      <c r="G1486">
        <f>IF(A1486="","",IFERROR(INDEX(Crawl!$A1485:$DZ1485,1,Rules!$H$10),""))</f>
        <v/>
      </c>
      <c r="H1486">
        <f>IF(A1486="","",IFERROR(INDEX(Crawl!$A1485:$DZ1485,1,Rules!$H$12),""))</f>
        <v/>
      </c>
      <c r="I1486">
        <f>IF(A1486="","",IF(AND(N(H1486)&gt;0,IFERROR(INDEX(Crawl!$A1485:$DZ1485,1,Rules!$H$11),"")&amp;""&lt;&gt;""),IFERROR(INDEX(Crawl!$A1485:$DZ1485,1,Rules!$H$11),"")&amp;"",IF(AND(ISNUMBER(J1486),N(J1486)&gt;=Rules!$B$12,IFERROR(INDEX(Crawl!$A1485:$DZ1485,1,Rules!$H$13),"")&amp;""&lt;&gt;""),IFERROR(INDEX(Crawl!$A1485:$DZ1485,1,Rules!$H$13),"")&amp;"","")))</f>
        <v/>
      </c>
      <c r="J1486" s="19">
        <f>IF(A1486="","",IF(IFERROR(INDEX(Crawl!$A1485:$DZ1485,1,Rules!$H$14),"")&amp;""="","",IFERROR(INDEX(Crawl!$A1485:$DZ1485,1,Rules!$H$14),"")))</f>
        <v/>
      </c>
      <c r="K1486">
        <f>IF(A1486="","",IFERROR(SUMIFS('GSC current'!$J$2:$J$2001,'GSC current'!$I$2:$I$2001,B1486),0))</f>
        <v/>
      </c>
      <c r="L1486">
        <f>IF(A1486="","",IFERROR(SUMIFS('GSC current'!$K$2:$K$2001,'GSC current'!$I$2:$I$2001,B1486),0))</f>
        <v/>
      </c>
      <c r="M1486" s="20">
        <f>IF(A1486="","",IF(N(L1486)&gt;0,K1486/L1486,""))</f>
        <v/>
      </c>
      <c r="N1486" s="21">
        <f>IF(A1486="","",IF(N(L1486)&gt;0,SUMIFS('GSC current'!$L$2:$L$2001,'GSC current'!$I$2:$I$2001,B1486)/L1486,""))</f>
        <v/>
      </c>
      <c r="O1486">
        <f>IF(A1486="","",IFERROR(SUMIFS('GSC previous'!$J$2:$J$2001,'GSC previous'!$I$2:$I$2001,B1486),0))</f>
        <v/>
      </c>
      <c r="P1486" s="22">
        <f>IF(A1486="","",IF(N(O1486)&gt;0,(K1486-O1486)/O1486,""))</f>
        <v/>
      </c>
      <c r="Q1486">
        <f>IF(A1486="","",IFERROR(SUMIFS(GA4!$P$2:$P$2001,GA4!$O$2:$O$2001,B1486),0))</f>
        <v/>
      </c>
      <c r="R1486" s="23">
        <f>IF(A1486="","",IF(N(Q1486)&gt;0,SUMIFS(GA4!$Q$2:$Q$2001,GA4!$O$2:$O$2001,B1486)/Q1486,""))</f>
        <v/>
      </c>
      <c r="S1486">
        <f>IF(A1486="","",IFERROR(SUMIFS(GA4!$R$2:$R$2001,GA4!$O$2:$O$2001,B1486),0))</f>
        <v/>
      </c>
      <c r="T1486">
        <f>IF(A1486="","",IF(AND(ISNUMBER(F1486),LEFT(C1486&amp;"",1)="2"),IF(F1486&lt;Rules!$B$9,"Yes","No"),"No"))</f>
        <v/>
      </c>
      <c r="U1486">
        <f>IF(A1486="","",IF(AND(N(O1486)&gt;=Rules!$B$8,ISNUMBER(P1486)),IF(P1486&lt;=-Rules!$B$7,"Yes","No"),"No"))</f>
        <v/>
      </c>
      <c r="V1486">
        <f>IF(A1486="","",IF(AND(N(L1486)&gt;=Rules!$B$6,ISNUMBER(N1486)),IF(AND(N1486&gt;=Rules!$B$10,N1486&lt;=Rules!$B$11),"Yes","No"),"No"))</f>
        <v/>
      </c>
      <c r="W1486">
        <f>IF(A1486="","",IF(I1486&lt;&gt;"","Yes","No"))</f>
        <v/>
      </c>
      <c r="X1486">
        <f>IF(I1486="","",IF(SUMIFS($K$3:$K$2002,$A$3:$A$2002,SUBSTITUTE(SUBSTITUTE(I1486,"?","~?"),"*","~*"))&gt;N(K1486),"Yes","No"))</f>
        <v/>
      </c>
      <c r="Y1486">
        <f>IF(A1486="","",IF(N(S1486)&gt;0,"Yes","No"))</f>
        <v/>
      </c>
      <c r="Z1486">
        <f>IF(A1486="","",IF(AND(N(K1486)&lt;Rules!$B$5,N(L1486)&lt;Rules!$B$6,N(Q1486)&lt;Rules!$B$13,Y1486="No"),"Yes","No"))</f>
        <v/>
      </c>
      <c r="AA1486">
        <f>IF(A1486="","",IF(LEFT(C1486&amp;"",1)="3","Redirect",IF(OR(LEFT(C1486&amp;"",1)="4",LEFT(C1486&amp;"",1)="5"),IF(OR(N(K1486)&gt;0,N(AC1486)&gt;=Rules!$B$14),"Redirect","Prune"),IF(D1486="Non-Indexable","Keep",IF(AND(W1486="Yes",X1486="Yes",Y1486="No"),"Merge",IF(OR(U1486="Yes",V1486="Yes",AND(T1486="Yes",N(L1486)&gt;=Rules!$B$6)),"Update",IF(Z1486="Yes",IF(N(AC1486)&gt;=Rules!$B$14,"Redirect","Prune"),"Keep")))))))</f>
        <v/>
      </c>
      <c r="AB1486">
        <f>IF(A1486="","",IF(LEFT(C1486&amp;"",1)="3","Already redirects ("&amp;C1486&amp;"). Update internal links to point at the final URL.",IF(OR(LEFT(C1486&amp;"",1)="4",LEFT(C1486&amp;"",1)="5"),IF(AA1486="Redirect","Returns "&amp;C1486&amp;" but still has "&amp;N(K1486)&amp;" clicks and "&amp;N(AC1486)&amp;" referring domains. 301 it to the closest live page.","Returns "&amp;C1486&amp;" with no clicks or links. Remove internal links and let it 404 or 410."),IF(D1486="Non-Indexable","Non-indexable ("&amp;E1486&amp;"). Keep if that is intentional; otherwise fix the canonical or noindex.",IF(AA1486="Merge","Overlaps with "&amp;I1486&amp;IF(N(J1486)&gt;0," (similarity "&amp;TEXT(J1486,"0.00")&amp;")","")&amp;", which gets more clicks. Merge the useful parts into it and 301 this URL.",IF(AA1486="Update",MID(IF(U1486="Yes","; Clicks down "&amp;TEXT(-P1486,"0%")&amp;" on the previous period","")&amp;IF(V1486="Yes","; Average position "&amp;TEXT(N1486,"0.0")&amp;" on "&amp;TEXT(L1486,"#,##0")&amp;" impressions (striking distance)","")&amp;IF(AND(T1486="Yes",N(L1486)&gt;=Rules!$B$6),"; Thin ("&amp;F1486&amp;" words) but has search demand",""),3,400),IF(AA1486="Prune","Low value: "&amp;N(K1486)&amp;" clicks, "&amp;N(L1486)&amp;" impressions, "&amp;N(Q1486)&amp;" sessions, no key events. Remove or noindex it and update internal links.",IF(AA1486="Redirect","Low value but "&amp;N(AC1486)&amp;" referring domains. 301 it to the closest relevant page to keep those links.",IF(AND(Z1486="No",Y1486="Yes",N(K1486)&lt;Rules!$B$5),"Low search traffic but it converts (key events: "&amp;S1486&amp;"). Keep it and link to it.",IF(W1486="Yes","Stronger than the page it overlaps ("&amp;I1486&amp;"). Keep; merge that page into this one.","Healthy: "&amp;N(K1486)&amp;" clicks"&amp;IF(ISNUMBER(N1486),", average position "&amp;TEXT(N1486,"0.0"),"")&amp;". Keep and monitor."))))))))))</f>
        <v/>
      </c>
      <c r="AE1486">
        <f>IF(A1486="","",IF(AD1486&lt;&gt;"",AD1486,AA1486))</f>
        <v/>
      </c>
    </row>
    <row r="1487">
      <c r="A1487">
        <f>IF(Crawl!A1486="","",Crawl!A1486)</f>
        <v/>
      </c>
      <c r="B1487">
        <f>IF(A1487="","",Crawl!EC1486)</f>
        <v/>
      </c>
      <c r="C1487">
        <f>IF(A1487="","",IFERROR(INDEX(Crawl!$A1486:$DZ1486,1,Rules!$H$6),""))</f>
        <v/>
      </c>
      <c r="D1487">
        <f>IF(A1487="","",IFERROR(INDEX(Crawl!$A1486:$DZ1486,1,Rules!$H$7),"")&amp;"")</f>
        <v/>
      </c>
      <c r="E1487">
        <f>IF(A1487="","",IFERROR(INDEX(Crawl!$A1486:$DZ1486,1,Rules!$H$8),"")&amp;"")</f>
        <v/>
      </c>
      <c r="F1487">
        <f>IF(A1487="","",IFERROR(INDEX(Crawl!$A1486:$DZ1486,1,Rules!$H$9),""))</f>
        <v/>
      </c>
      <c r="G1487">
        <f>IF(A1487="","",IFERROR(INDEX(Crawl!$A1486:$DZ1486,1,Rules!$H$10),""))</f>
        <v/>
      </c>
      <c r="H1487">
        <f>IF(A1487="","",IFERROR(INDEX(Crawl!$A1486:$DZ1486,1,Rules!$H$12),""))</f>
        <v/>
      </c>
      <c r="I1487">
        <f>IF(A1487="","",IF(AND(N(H1487)&gt;0,IFERROR(INDEX(Crawl!$A1486:$DZ1486,1,Rules!$H$11),"")&amp;""&lt;&gt;""),IFERROR(INDEX(Crawl!$A1486:$DZ1486,1,Rules!$H$11),"")&amp;"",IF(AND(ISNUMBER(J1487),N(J1487)&gt;=Rules!$B$12,IFERROR(INDEX(Crawl!$A1486:$DZ1486,1,Rules!$H$13),"")&amp;""&lt;&gt;""),IFERROR(INDEX(Crawl!$A1486:$DZ1486,1,Rules!$H$13),"")&amp;"","")))</f>
        <v/>
      </c>
      <c r="J1487" s="19">
        <f>IF(A1487="","",IF(IFERROR(INDEX(Crawl!$A1486:$DZ1486,1,Rules!$H$14),"")&amp;""="","",IFERROR(INDEX(Crawl!$A1486:$DZ1486,1,Rules!$H$14),"")))</f>
        <v/>
      </c>
      <c r="K1487">
        <f>IF(A1487="","",IFERROR(SUMIFS('GSC current'!$J$2:$J$2001,'GSC current'!$I$2:$I$2001,B1487),0))</f>
        <v/>
      </c>
      <c r="L1487">
        <f>IF(A1487="","",IFERROR(SUMIFS('GSC current'!$K$2:$K$2001,'GSC current'!$I$2:$I$2001,B1487),0))</f>
        <v/>
      </c>
      <c r="M1487" s="20">
        <f>IF(A1487="","",IF(N(L1487)&gt;0,K1487/L1487,""))</f>
        <v/>
      </c>
      <c r="N1487" s="21">
        <f>IF(A1487="","",IF(N(L1487)&gt;0,SUMIFS('GSC current'!$L$2:$L$2001,'GSC current'!$I$2:$I$2001,B1487)/L1487,""))</f>
        <v/>
      </c>
      <c r="O1487">
        <f>IF(A1487="","",IFERROR(SUMIFS('GSC previous'!$J$2:$J$2001,'GSC previous'!$I$2:$I$2001,B1487),0))</f>
        <v/>
      </c>
      <c r="P1487" s="22">
        <f>IF(A1487="","",IF(N(O1487)&gt;0,(K1487-O1487)/O1487,""))</f>
        <v/>
      </c>
      <c r="Q1487">
        <f>IF(A1487="","",IFERROR(SUMIFS(GA4!$P$2:$P$2001,GA4!$O$2:$O$2001,B1487),0))</f>
        <v/>
      </c>
      <c r="R1487" s="23">
        <f>IF(A1487="","",IF(N(Q1487)&gt;0,SUMIFS(GA4!$Q$2:$Q$2001,GA4!$O$2:$O$2001,B1487)/Q1487,""))</f>
        <v/>
      </c>
      <c r="S1487">
        <f>IF(A1487="","",IFERROR(SUMIFS(GA4!$R$2:$R$2001,GA4!$O$2:$O$2001,B1487),0))</f>
        <v/>
      </c>
      <c r="T1487">
        <f>IF(A1487="","",IF(AND(ISNUMBER(F1487),LEFT(C1487&amp;"",1)="2"),IF(F1487&lt;Rules!$B$9,"Yes","No"),"No"))</f>
        <v/>
      </c>
      <c r="U1487">
        <f>IF(A1487="","",IF(AND(N(O1487)&gt;=Rules!$B$8,ISNUMBER(P1487)),IF(P1487&lt;=-Rules!$B$7,"Yes","No"),"No"))</f>
        <v/>
      </c>
      <c r="V1487">
        <f>IF(A1487="","",IF(AND(N(L1487)&gt;=Rules!$B$6,ISNUMBER(N1487)),IF(AND(N1487&gt;=Rules!$B$10,N1487&lt;=Rules!$B$11),"Yes","No"),"No"))</f>
        <v/>
      </c>
      <c r="W1487">
        <f>IF(A1487="","",IF(I1487&lt;&gt;"","Yes","No"))</f>
        <v/>
      </c>
      <c r="X1487">
        <f>IF(I1487="","",IF(SUMIFS($K$3:$K$2002,$A$3:$A$2002,SUBSTITUTE(SUBSTITUTE(I1487,"?","~?"),"*","~*"))&gt;N(K1487),"Yes","No"))</f>
        <v/>
      </c>
      <c r="Y1487">
        <f>IF(A1487="","",IF(N(S1487)&gt;0,"Yes","No"))</f>
        <v/>
      </c>
      <c r="Z1487">
        <f>IF(A1487="","",IF(AND(N(K1487)&lt;Rules!$B$5,N(L1487)&lt;Rules!$B$6,N(Q1487)&lt;Rules!$B$13,Y1487="No"),"Yes","No"))</f>
        <v/>
      </c>
      <c r="AA1487">
        <f>IF(A1487="","",IF(LEFT(C1487&amp;"",1)="3","Redirect",IF(OR(LEFT(C1487&amp;"",1)="4",LEFT(C1487&amp;"",1)="5"),IF(OR(N(K1487)&gt;0,N(AC1487)&gt;=Rules!$B$14),"Redirect","Prune"),IF(D1487="Non-Indexable","Keep",IF(AND(W1487="Yes",X1487="Yes",Y1487="No"),"Merge",IF(OR(U1487="Yes",V1487="Yes",AND(T1487="Yes",N(L1487)&gt;=Rules!$B$6)),"Update",IF(Z1487="Yes",IF(N(AC1487)&gt;=Rules!$B$14,"Redirect","Prune"),"Keep")))))))</f>
        <v/>
      </c>
      <c r="AB1487">
        <f>IF(A1487="","",IF(LEFT(C1487&amp;"",1)="3","Already redirects ("&amp;C1487&amp;"). Update internal links to point at the final URL.",IF(OR(LEFT(C1487&amp;"",1)="4",LEFT(C1487&amp;"",1)="5"),IF(AA1487="Redirect","Returns "&amp;C1487&amp;" but still has "&amp;N(K1487)&amp;" clicks and "&amp;N(AC1487)&amp;" referring domains. 301 it to the closest live page.","Returns "&amp;C1487&amp;" with no clicks or links. Remove internal links and let it 404 or 410."),IF(D1487="Non-Indexable","Non-indexable ("&amp;E1487&amp;"). Keep if that is intentional; otherwise fix the canonical or noindex.",IF(AA1487="Merge","Overlaps with "&amp;I1487&amp;IF(N(J1487)&gt;0," (similarity "&amp;TEXT(J1487,"0.00")&amp;")","")&amp;", which gets more clicks. Merge the useful parts into it and 301 this URL.",IF(AA1487="Update",MID(IF(U1487="Yes","; Clicks down "&amp;TEXT(-P1487,"0%")&amp;" on the previous period","")&amp;IF(V1487="Yes","; Average position "&amp;TEXT(N1487,"0.0")&amp;" on "&amp;TEXT(L1487,"#,##0")&amp;" impressions (striking distance)","")&amp;IF(AND(T1487="Yes",N(L1487)&gt;=Rules!$B$6),"; Thin ("&amp;F1487&amp;" words) but has search demand",""),3,400),IF(AA1487="Prune","Low value: "&amp;N(K1487)&amp;" clicks, "&amp;N(L1487)&amp;" impressions, "&amp;N(Q1487)&amp;" sessions, no key events. Remove or noindex it and update internal links.",IF(AA1487="Redirect","Low value but "&amp;N(AC1487)&amp;" referring domains. 301 it to the closest relevant page to keep those links.",IF(AND(Z1487="No",Y1487="Yes",N(K1487)&lt;Rules!$B$5),"Low search traffic but it converts (key events: "&amp;S1487&amp;"). Keep it and link to it.",IF(W1487="Yes","Stronger than the page it overlaps ("&amp;I1487&amp;"). Keep; merge that page into this one.","Healthy: "&amp;N(K1487)&amp;" clicks"&amp;IF(ISNUMBER(N1487),", average position "&amp;TEXT(N1487,"0.0"),"")&amp;". Keep and monitor."))))))))))</f>
        <v/>
      </c>
      <c r="AE1487">
        <f>IF(A1487="","",IF(AD1487&lt;&gt;"",AD1487,AA1487))</f>
        <v/>
      </c>
    </row>
    <row r="1488">
      <c r="A1488">
        <f>IF(Crawl!A1487="","",Crawl!A1487)</f>
        <v/>
      </c>
      <c r="B1488">
        <f>IF(A1488="","",Crawl!EC1487)</f>
        <v/>
      </c>
      <c r="C1488">
        <f>IF(A1488="","",IFERROR(INDEX(Crawl!$A1487:$DZ1487,1,Rules!$H$6),""))</f>
        <v/>
      </c>
      <c r="D1488">
        <f>IF(A1488="","",IFERROR(INDEX(Crawl!$A1487:$DZ1487,1,Rules!$H$7),"")&amp;"")</f>
        <v/>
      </c>
      <c r="E1488">
        <f>IF(A1488="","",IFERROR(INDEX(Crawl!$A1487:$DZ1487,1,Rules!$H$8),"")&amp;"")</f>
        <v/>
      </c>
      <c r="F1488">
        <f>IF(A1488="","",IFERROR(INDEX(Crawl!$A1487:$DZ1487,1,Rules!$H$9),""))</f>
        <v/>
      </c>
      <c r="G1488">
        <f>IF(A1488="","",IFERROR(INDEX(Crawl!$A1487:$DZ1487,1,Rules!$H$10),""))</f>
        <v/>
      </c>
      <c r="H1488">
        <f>IF(A1488="","",IFERROR(INDEX(Crawl!$A1487:$DZ1487,1,Rules!$H$12),""))</f>
        <v/>
      </c>
      <c r="I1488">
        <f>IF(A1488="","",IF(AND(N(H1488)&gt;0,IFERROR(INDEX(Crawl!$A1487:$DZ1487,1,Rules!$H$11),"")&amp;""&lt;&gt;""),IFERROR(INDEX(Crawl!$A1487:$DZ1487,1,Rules!$H$11),"")&amp;"",IF(AND(ISNUMBER(J1488),N(J1488)&gt;=Rules!$B$12,IFERROR(INDEX(Crawl!$A1487:$DZ1487,1,Rules!$H$13),"")&amp;""&lt;&gt;""),IFERROR(INDEX(Crawl!$A1487:$DZ1487,1,Rules!$H$13),"")&amp;"","")))</f>
        <v/>
      </c>
      <c r="J1488" s="19">
        <f>IF(A1488="","",IF(IFERROR(INDEX(Crawl!$A1487:$DZ1487,1,Rules!$H$14),"")&amp;""="","",IFERROR(INDEX(Crawl!$A1487:$DZ1487,1,Rules!$H$14),"")))</f>
        <v/>
      </c>
      <c r="K1488">
        <f>IF(A1488="","",IFERROR(SUMIFS('GSC current'!$J$2:$J$2001,'GSC current'!$I$2:$I$2001,B1488),0))</f>
        <v/>
      </c>
      <c r="L1488">
        <f>IF(A1488="","",IFERROR(SUMIFS('GSC current'!$K$2:$K$2001,'GSC current'!$I$2:$I$2001,B1488),0))</f>
        <v/>
      </c>
      <c r="M1488" s="20">
        <f>IF(A1488="","",IF(N(L1488)&gt;0,K1488/L1488,""))</f>
        <v/>
      </c>
      <c r="N1488" s="21">
        <f>IF(A1488="","",IF(N(L1488)&gt;0,SUMIFS('GSC current'!$L$2:$L$2001,'GSC current'!$I$2:$I$2001,B1488)/L1488,""))</f>
        <v/>
      </c>
      <c r="O1488">
        <f>IF(A1488="","",IFERROR(SUMIFS('GSC previous'!$J$2:$J$2001,'GSC previous'!$I$2:$I$2001,B1488),0))</f>
        <v/>
      </c>
      <c r="P1488" s="22">
        <f>IF(A1488="","",IF(N(O1488)&gt;0,(K1488-O1488)/O1488,""))</f>
        <v/>
      </c>
      <c r="Q1488">
        <f>IF(A1488="","",IFERROR(SUMIFS(GA4!$P$2:$P$2001,GA4!$O$2:$O$2001,B1488),0))</f>
        <v/>
      </c>
      <c r="R1488" s="23">
        <f>IF(A1488="","",IF(N(Q1488)&gt;0,SUMIFS(GA4!$Q$2:$Q$2001,GA4!$O$2:$O$2001,B1488)/Q1488,""))</f>
        <v/>
      </c>
      <c r="S1488">
        <f>IF(A1488="","",IFERROR(SUMIFS(GA4!$R$2:$R$2001,GA4!$O$2:$O$2001,B1488),0))</f>
        <v/>
      </c>
      <c r="T1488">
        <f>IF(A1488="","",IF(AND(ISNUMBER(F1488),LEFT(C1488&amp;"",1)="2"),IF(F1488&lt;Rules!$B$9,"Yes","No"),"No"))</f>
        <v/>
      </c>
      <c r="U1488">
        <f>IF(A1488="","",IF(AND(N(O1488)&gt;=Rules!$B$8,ISNUMBER(P1488)),IF(P1488&lt;=-Rules!$B$7,"Yes","No"),"No"))</f>
        <v/>
      </c>
      <c r="V1488">
        <f>IF(A1488="","",IF(AND(N(L1488)&gt;=Rules!$B$6,ISNUMBER(N1488)),IF(AND(N1488&gt;=Rules!$B$10,N1488&lt;=Rules!$B$11),"Yes","No"),"No"))</f>
        <v/>
      </c>
      <c r="W1488">
        <f>IF(A1488="","",IF(I1488&lt;&gt;"","Yes","No"))</f>
        <v/>
      </c>
      <c r="X1488">
        <f>IF(I1488="","",IF(SUMIFS($K$3:$K$2002,$A$3:$A$2002,SUBSTITUTE(SUBSTITUTE(I1488,"?","~?"),"*","~*"))&gt;N(K1488),"Yes","No"))</f>
        <v/>
      </c>
      <c r="Y1488">
        <f>IF(A1488="","",IF(N(S1488)&gt;0,"Yes","No"))</f>
        <v/>
      </c>
      <c r="Z1488">
        <f>IF(A1488="","",IF(AND(N(K1488)&lt;Rules!$B$5,N(L1488)&lt;Rules!$B$6,N(Q1488)&lt;Rules!$B$13,Y1488="No"),"Yes","No"))</f>
        <v/>
      </c>
      <c r="AA1488">
        <f>IF(A1488="","",IF(LEFT(C1488&amp;"",1)="3","Redirect",IF(OR(LEFT(C1488&amp;"",1)="4",LEFT(C1488&amp;"",1)="5"),IF(OR(N(K1488)&gt;0,N(AC1488)&gt;=Rules!$B$14),"Redirect","Prune"),IF(D1488="Non-Indexable","Keep",IF(AND(W1488="Yes",X1488="Yes",Y1488="No"),"Merge",IF(OR(U1488="Yes",V1488="Yes",AND(T1488="Yes",N(L1488)&gt;=Rules!$B$6)),"Update",IF(Z1488="Yes",IF(N(AC1488)&gt;=Rules!$B$14,"Redirect","Prune"),"Keep")))))))</f>
        <v/>
      </c>
      <c r="AB1488">
        <f>IF(A1488="","",IF(LEFT(C1488&amp;"",1)="3","Already redirects ("&amp;C1488&amp;"). Update internal links to point at the final URL.",IF(OR(LEFT(C1488&amp;"",1)="4",LEFT(C1488&amp;"",1)="5"),IF(AA1488="Redirect","Returns "&amp;C1488&amp;" but still has "&amp;N(K1488)&amp;" clicks and "&amp;N(AC1488)&amp;" referring domains. 301 it to the closest live page.","Returns "&amp;C1488&amp;" with no clicks or links. Remove internal links and let it 404 or 410."),IF(D1488="Non-Indexable","Non-indexable ("&amp;E1488&amp;"). Keep if that is intentional; otherwise fix the canonical or noindex.",IF(AA1488="Merge","Overlaps with "&amp;I1488&amp;IF(N(J1488)&gt;0," (similarity "&amp;TEXT(J1488,"0.00")&amp;")","")&amp;", which gets more clicks. Merge the useful parts into it and 301 this URL.",IF(AA1488="Update",MID(IF(U1488="Yes","; Clicks down "&amp;TEXT(-P1488,"0%")&amp;" on the previous period","")&amp;IF(V1488="Yes","; Average position "&amp;TEXT(N1488,"0.0")&amp;" on "&amp;TEXT(L1488,"#,##0")&amp;" impressions (striking distance)","")&amp;IF(AND(T1488="Yes",N(L1488)&gt;=Rules!$B$6),"; Thin ("&amp;F1488&amp;" words) but has search demand",""),3,400),IF(AA1488="Prune","Low value: "&amp;N(K1488)&amp;" clicks, "&amp;N(L1488)&amp;" impressions, "&amp;N(Q1488)&amp;" sessions, no key events. Remove or noindex it and update internal links.",IF(AA1488="Redirect","Low value but "&amp;N(AC1488)&amp;" referring domains. 301 it to the closest relevant page to keep those links.",IF(AND(Z1488="No",Y1488="Yes",N(K1488)&lt;Rules!$B$5),"Low search traffic but it converts (key events: "&amp;S1488&amp;"). Keep it and link to it.",IF(W1488="Yes","Stronger than the page it overlaps ("&amp;I1488&amp;"). Keep; merge that page into this one.","Healthy: "&amp;N(K1488)&amp;" clicks"&amp;IF(ISNUMBER(N1488),", average position "&amp;TEXT(N1488,"0.0"),"")&amp;". Keep and monitor."))))))))))</f>
        <v/>
      </c>
      <c r="AE1488">
        <f>IF(A1488="","",IF(AD1488&lt;&gt;"",AD1488,AA1488))</f>
        <v/>
      </c>
    </row>
    <row r="1489">
      <c r="A1489">
        <f>IF(Crawl!A1488="","",Crawl!A1488)</f>
        <v/>
      </c>
      <c r="B1489">
        <f>IF(A1489="","",Crawl!EC1488)</f>
        <v/>
      </c>
      <c r="C1489">
        <f>IF(A1489="","",IFERROR(INDEX(Crawl!$A1488:$DZ1488,1,Rules!$H$6),""))</f>
        <v/>
      </c>
      <c r="D1489">
        <f>IF(A1489="","",IFERROR(INDEX(Crawl!$A1488:$DZ1488,1,Rules!$H$7),"")&amp;"")</f>
        <v/>
      </c>
      <c r="E1489">
        <f>IF(A1489="","",IFERROR(INDEX(Crawl!$A1488:$DZ1488,1,Rules!$H$8),"")&amp;"")</f>
        <v/>
      </c>
      <c r="F1489">
        <f>IF(A1489="","",IFERROR(INDEX(Crawl!$A1488:$DZ1488,1,Rules!$H$9),""))</f>
        <v/>
      </c>
      <c r="G1489">
        <f>IF(A1489="","",IFERROR(INDEX(Crawl!$A1488:$DZ1488,1,Rules!$H$10),""))</f>
        <v/>
      </c>
      <c r="H1489">
        <f>IF(A1489="","",IFERROR(INDEX(Crawl!$A1488:$DZ1488,1,Rules!$H$12),""))</f>
        <v/>
      </c>
      <c r="I1489">
        <f>IF(A1489="","",IF(AND(N(H1489)&gt;0,IFERROR(INDEX(Crawl!$A1488:$DZ1488,1,Rules!$H$11),"")&amp;""&lt;&gt;""),IFERROR(INDEX(Crawl!$A1488:$DZ1488,1,Rules!$H$11),"")&amp;"",IF(AND(ISNUMBER(J1489),N(J1489)&gt;=Rules!$B$12,IFERROR(INDEX(Crawl!$A1488:$DZ1488,1,Rules!$H$13),"")&amp;""&lt;&gt;""),IFERROR(INDEX(Crawl!$A1488:$DZ1488,1,Rules!$H$13),"")&amp;"","")))</f>
        <v/>
      </c>
      <c r="J1489" s="19">
        <f>IF(A1489="","",IF(IFERROR(INDEX(Crawl!$A1488:$DZ1488,1,Rules!$H$14),"")&amp;""="","",IFERROR(INDEX(Crawl!$A1488:$DZ1488,1,Rules!$H$14),"")))</f>
        <v/>
      </c>
      <c r="K1489">
        <f>IF(A1489="","",IFERROR(SUMIFS('GSC current'!$J$2:$J$2001,'GSC current'!$I$2:$I$2001,B1489),0))</f>
        <v/>
      </c>
      <c r="L1489">
        <f>IF(A1489="","",IFERROR(SUMIFS('GSC current'!$K$2:$K$2001,'GSC current'!$I$2:$I$2001,B1489),0))</f>
        <v/>
      </c>
      <c r="M1489" s="20">
        <f>IF(A1489="","",IF(N(L1489)&gt;0,K1489/L1489,""))</f>
        <v/>
      </c>
      <c r="N1489" s="21">
        <f>IF(A1489="","",IF(N(L1489)&gt;0,SUMIFS('GSC current'!$L$2:$L$2001,'GSC current'!$I$2:$I$2001,B1489)/L1489,""))</f>
        <v/>
      </c>
      <c r="O1489">
        <f>IF(A1489="","",IFERROR(SUMIFS('GSC previous'!$J$2:$J$2001,'GSC previous'!$I$2:$I$2001,B1489),0))</f>
        <v/>
      </c>
      <c r="P1489" s="22">
        <f>IF(A1489="","",IF(N(O1489)&gt;0,(K1489-O1489)/O1489,""))</f>
        <v/>
      </c>
      <c r="Q1489">
        <f>IF(A1489="","",IFERROR(SUMIFS(GA4!$P$2:$P$2001,GA4!$O$2:$O$2001,B1489),0))</f>
        <v/>
      </c>
      <c r="R1489" s="23">
        <f>IF(A1489="","",IF(N(Q1489)&gt;0,SUMIFS(GA4!$Q$2:$Q$2001,GA4!$O$2:$O$2001,B1489)/Q1489,""))</f>
        <v/>
      </c>
      <c r="S1489">
        <f>IF(A1489="","",IFERROR(SUMIFS(GA4!$R$2:$R$2001,GA4!$O$2:$O$2001,B1489),0))</f>
        <v/>
      </c>
      <c r="T1489">
        <f>IF(A1489="","",IF(AND(ISNUMBER(F1489),LEFT(C1489&amp;"",1)="2"),IF(F1489&lt;Rules!$B$9,"Yes","No"),"No"))</f>
        <v/>
      </c>
      <c r="U1489">
        <f>IF(A1489="","",IF(AND(N(O1489)&gt;=Rules!$B$8,ISNUMBER(P1489)),IF(P1489&lt;=-Rules!$B$7,"Yes","No"),"No"))</f>
        <v/>
      </c>
      <c r="V1489">
        <f>IF(A1489="","",IF(AND(N(L1489)&gt;=Rules!$B$6,ISNUMBER(N1489)),IF(AND(N1489&gt;=Rules!$B$10,N1489&lt;=Rules!$B$11),"Yes","No"),"No"))</f>
        <v/>
      </c>
      <c r="W1489">
        <f>IF(A1489="","",IF(I1489&lt;&gt;"","Yes","No"))</f>
        <v/>
      </c>
      <c r="X1489">
        <f>IF(I1489="","",IF(SUMIFS($K$3:$K$2002,$A$3:$A$2002,SUBSTITUTE(SUBSTITUTE(I1489,"?","~?"),"*","~*"))&gt;N(K1489),"Yes","No"))</f>
        <v/>
      </c>
      <c r="Y1489">
        <f>IF(A1489="","",IF(N(S1489)&gt;0,"Yes","No"))</f>
        <v/>
      </c>
      <c r="Z1489">
        <f>IF(A1489="","",IF(AND(N(K1489)&lt;Rules!$B$5,N(L1489)&lt;Rules!$B$6,N(Q1489)&lt;Rules!$B$13,Y1489="No"),"Yes","No"))</f>
        <v/>
      </c>
      <c r="AA1489">
        <f>IF(A1489="","",IF(LEFT(C1489&amp;"",1)="3","Redirect",IF(OR(LEFT(C1489&amp;"",1)="4",LEFT(C1489&amp;"",1)="5"),IF(OR(N(K1489)&gt;0,N(AC1489)&gt;=Rules!$B$14),"Redirect","Prune"),IF(D1489="Non-Indexable","Keep",IF(AND(W1489="Yes",X1489="Yes",Y1489="No"),"Merge",IF(OR(U1489="Yes",V1489="Yes",AND(T1489="Yes",N(L1489)&gt;=Rules!$B$6)),"Update",IF(Z1489="Yes",IF(N(AC1489)&gt;=Rules!$B$14,"Redirect","Prune"),"Keep")))))))</f>
        <v/>
      </c>
      <c r="AB1489">
        <f>IF(A1489="","",IF(LEFT(C1489&amp;"",1)="3","Already redirects ("&amp;C1489&amp;"). Update internal links to point at the final URL.",IF(OR(LEFT(C1489&amp;"",1)="4",LEFT(C1489&amp;"",1)="5"),IF(AA1489="Redirect","Returns "&amp;C1489&amp;" but still has "&amp;N(K1489)&amp;" clicks and "&amp;N(AC1489)&amp;" referring domains. 301 it to the closest live page.","Returns "&amp;C1489&amp;" with no clicks or links. Remove internal links and let it 404 or 410."),IF(D1489="Non-Indexable","Non-indexable ("&amp;E1489&amp;"). Keep if that is intentional; otherwise fix the canonical or noindex.",IF(AA1489="Merge","Overlaps with "&amp;I1489&amp;IF(N(J1489)&gt;0," (similarity "&amp;TEXT(J1489,"0.00")&amp;")","")&amp;", which gets more clicks. Merge the useful parts into it and 301 this URL.",IF(AA1489="Update",MID(IF(U1489="Yes","; Clicks down "&amp;TEXT(-P1489,"0%")&amp;" on the previous period","")&amp;IF(V1489="Yes","; Average position "&amp;TEXT(N1489,"0.0")&amp;" on "&amp;TEXT(L1489,"#,##0")&amp;" impressions (striking distance)","")&amp;IF(AND(T1489="Yes",N(L1489)&gt;=Rules!$B$6),"; Thin ("&amp;F1489&amp;" words) but has search demand",""),3,400),IF(AA1489="Prune","Low value: "&amp;N(K1489)&amp;" clicks, "&amp;N(L1489)&amp;" impressions, "&amp;N(Q1489)&amp;" sessions, no key events. Remove or noindex it and update internal links.",IF(AA1489="Redirect","Low value but "&amp;N(AC1489)&amp;" referring domains. 301 it to the closest relevant page to keep those links.",IF(AND(Z1489="No",Y1489="Yes",N(K1489)&lt;Rules!$B$5),"Low search traffic but it converts (key events: "&amp;S1489&amp;"). Keep it and link to it.",IF(W1489="Yes","Stronger than the page it overlaps ("&amp;I1489&amp;"). Keep; merge that page into this one.","Healthy: "&amp;N(K1489)&amp;" clicks"&amp;IF(ISNUMBER(N1489),", average position "&amp;TEXT(N1489,"0.0"),"")&amp;". Keep and monitor."))))))))))</f>
        <v/>
      </c>
      <c r="AE1489">
        <f>IF(A1489="","",IF(AD1489&lt;&gt;"",AD1489,AA1489))</f>
        <v/>
      </c>
    </row>
    <row r="1490">
      <c r="A1490">
        <f>IF(Crawl!A1489="","",Crawl!A1489)</f>
        <v/>
      </c>
      <c r="B1490">
        <f>IF(A1490="","",Crawl!EC1489)</f>
        <v/>
      </c>
      <c r="C1490">
        <f>IF(A1490="","",IFERROR(INDEX(Crawl!$A1489:$DZ1489,1,Rules!$H$6),""))</f>
        <v/>
      </c>
      <c r="D1490">
        <f>IF(A1490="","",IFERROR(INDEX(Crawl!$A1489:$DZ1489,1,Rules!$H$7),"")&amp;"")</f>
        <v/>
      </c>
      <c r="E1490">
        <f>IF(A1490="","",IFERROR(INDEX(Crawl!$A1489:$DZ1489,1,Rules!$H$8),"")&amp;"")</f>
        <v/>
      </c>
      <c r="F1490">
        <f>IF(A1490="","",IFERROR(INDEX(Crawl!$A1489:$DZ1489,1,Rules!$H$9),""))</f>
        <v/>
      </c>
      <c r="G1490">
        <f>IF(A1490="","",IFERROR(INDEX(Crawl!$A1489:$DZ1489,1,Rules!$H$10),""))</f>
        <v/>
      </c>
      <c r="H1490">
        <f>IF(A1490="","",IFERROR(INDEX(Crawl!$A1489:$DZ1489,1,Rules!$H$12),""))</f>
        <v/>
      </c>
      <c r="I1490">
        <f>IF(A1490="","",IF(AND(N(H1490)&gt;0,IFERROR(INDEX(Crawl!$A1489:$DZ1489,1,Rules!$H$11),"")&amp;""&lt;&gt;""),IFERROR(INDEX(Crawl!$A1489:$DZ1489,1,Rules!$H$11),"")&amp;"",IF(AND(ISNUMBER(J1490),N(J1490)&gt;=Rules!$B$12,IFERROR(INDEX(Crawl!$A1489:$DZ1489,1,Rules!$H$13),"")&amp;""&lt;&gt;""),IFERROR(INDEX(Crawl!$A1489:$DZ1489,1,Rules!$H$13),"")&amp;"","")))</f>
        <v/>
      </c>
      <c r="J1490" s="19">
        <f>IF(A1490="","",IF(IFERROR(INDEX(Crawl!$A1489:$DZ1489,1,Rules!$H$14),"")&amp;""="","",IFERROR(INDEX(Crawl!$A1489:$DZ1489,1,Rules!$H$14),"")))</f>
        <v/>
      </c>
      <c r="K1490">
        <f>IF(A1490="","",IFERROR(SUMIFS('GSC current'!$J$2:$J$2001,'GSC current'!$I$2:$I$2001,B1490),0))</f>
        <v/>
      </c>
      <c r="L1490">
        <f>IF(A1490="","",IFERROR(SUMIFS('GSC current'!$K$2:$K$2001,'GSC current'!$I$2:$I$2001,B1490),0))</f>
        <v/>
      </c>
      <c r="M1490" s="20">
        <f>IF(A1490="","",IF(N(L1490)&gt;0,K1490/L1490,""))</f>
        <v/>
      </c>
      <c r="N1490" s="21">
        <f>IF(A1490="","",IF(N(L1490)&gt;0,SUMIFS('GSC current'!$L$2:$L$2001,'GSC current'!$I$2:$I$2001,B1490)/L1490,""))</f>
        <v/>
      </c>
      <c r="O1490">
        <f>IF(A1490="","",IFERROR(SUMIFS('GSC previous'!$J$2:$J$2001,'GSC previous'!$I$2:$I$2001,B1490),0))</f>
        <v/>
      </c>
      <c r="P1490" s="22">
        <f>IF(A1490="","",IF(N(O1490)&gt;0,(K1490-O1490)/O1490,""))</f>
        <v/>
      </c>
      <c r="Q1490">
        <f>IF(A1490="","",IFERROR(SUMIFS(GA4!$P$2:$P$2001,GA4!$O$2:$O$2001,B1490),0))</f>
        <v/>
      </c>
      <c r="R1490" s="23">
        <f>IF(A1490="","",IF(N(Q1490)&gt;0,SUMIFS(GA4!$Q$2:$Q$2001,GA4!$O$2:$O$2001,B1490)/Q1490,""))</f>
        <v/>
      </c>
      <c r="S1490">
        <f>IF(A1490="","",IFERROR(SUMIFS(GA4!$R$2:$R$2001,GA4!$O$2:$O$2001,B1490),0))</f>
        <v/>
      </c>
      <c r="T1490">
        <f>IF(A1490="","",IF(AND(ISNUMBER(F1490),LEFT(C1490&amp;"",1)="2"),IF(F1490&lt;Rules!$B$9,"Yes","No"),"No"))</f>
        <v/>
      </c>
      <c r="U1490">
        <f>IF(A1490="","",IF(AND(N(O1490)&gt;=Rules!$B$8,ISNUMBER(P1490)),IF(P1490&lt;=-Rules!$B$7,"Yes","No"),"No"))</f>
        <v/>
      </c>
      <c r="V1490">
        <f>IF(A1490="","",IF(AND(N(L1490)&gt;=Rules!$B$6,ISNUMBER(N1490)),IF(AND(N1490&gt;=Rules!$B$10,N1490&lt;=Rules!$B$11),"Yes","No"),"No"))</f>
        <v/>
      </c>
      <c r="W1490">
        <f>IF(A1490="","",IF(I1490&lt;&gt;"","Yes","No"))</f>
        <v/>
      </c>
      <c r="X1490">
        <f>IF(I1490="","",IF(SUMIFS($K$3:$K$2002,$A$3:$A$2002,SUBSTITUTE(SUBSTITUTE(I1490,"?","~?"),"*","~*"))&gt;N(K1490),"Yes","No"))</f>
        <v/>
      </c>
      <c r="Y1490">
        <f>IF(A1490="","",IF(N(S1490)&gt;0,"Yes","No"))</f>
        <v/>
      </c>
      <c r="Z1490">
        <f>IF(A1490="","",IF(AND(N(K1490)&lt;Rules!$B$5,N(L1490)&lt;Rules!$B$6,N(Q1490)&lt;Rules!$B$13,Y1490="No"),"Yes","No"))</f>
        <v/>
      </c>
      <c r="AA1490">
        <f>IF(A1490="","",IF(LEFT(C1490&amp;"",1)="3","Redirect",IF(OR(LEFT(C1490&amp;"",1)="4",LEFT(C1490&amp;"",1)="5"),IF(OR(N(K1490)&gt;0,N(AC1490)&gt;=Rules!$B$14),"Redirect","Prune"),IF(D1490="Non-Indexable","Keep",IF(AND(W1490="Yes",X1490="Yes",Y1490="No"),"Merge",IF(OR(U1490="Yes",V1490="Yes",AND(T1490="Yes",N(L1490)&gt;=Rules!$B$6)),"Update",IF(Z1490="Yes",IF(N(AC1490)&gt;=Rules!$B$14,"Redirect","Prune"),"Keep")))))))</f>
        <v/>
      </c>
      <c r="AB1490">
        <f>IF(A1490="","",IF(LEFT(C1490&amp;"",1)="3","Already redirects ("&amp;C1490&amp;"). Update internal links to point at the final URL.",IF(OR(LEFT(C1490&amp;"",1)="4",LEFT(C1490&amp;"",1)="5"),IF(AA1490="Redirect","Returns "&amp;C1490&amp;" but still has "&amp;N(K1490)&amp;" clicks and "&amp;N(AC1490)&amp;" referring domains. 301 it to the closest live page.","Returns "&amp;C1490&amp;" with no clicks or links. Remove internal links and let it 404 or 410."),IF(D1490="Non-Indexable","Non-indexable ("&amp;E1490&amp;"). Keep if that is intentional; otherwise fix the canonical or noindex.",IF(AA1490="Merge","Overlaps with "&amp;I1490&amp;IF(N(J1490)&gt;0," (similarity "&amp;TEXT(J1490,"0.00")&amp;")","")&amp;", which gets more clicks. Merge the useful parts into it and 301 this URL.",IF(AA1490="Update",MID(IF(U1490="Yes","; Clicks down "&amp;TEXT(-P1490,"0%")&amp;" on the previous period","")&amp;IF(V1490="Yes","; Average position "&amp;TEXT(N1490,"0.0")&amp;" on "&amp;TEXT(L1490,"#,##0")&amp;" impressions (striking distance)","")&amp;IF(AND(T1490="Yes",N(L1490)&gt;=Rules!$B$6),"; Thin ("&amp;F1490&amp;" words) but has search demand",""),3,400),IF(AA1490="Prune","Low value: "&amp;N(K1490)&amp;" clicks, "&amp;N(L1490)&amp;" impressions, "&amp;N(Q1490)&amp;" sessions, no key events. Remove or noindex it and update internal links.",IF(AA1490="Redirect","Low value but "&amp;N(AC1490)&amp;" referring domains. 301 it to the closest relevant page to keep those links.",IF(AND(Z1490="No",Y1490="Yes",N(K1490)&lt;Rules!$B$5),"Low search traffic but it converts (key events: "&amp;S1490&amp;"). Keep it and link to it.",IF(W1490="Yes","Stronger than the page it overlaps ("&amp;I1490&amp;"). Keep; merge that page into this one.","Healthy: "&amp;N(K1490)&amp;" clicks"&amp;IF(ISNUMBER(N1490),", average position "&amp;TEXT(N1490,"0.0"),"")&amp;". Keep and monitor."))))))))))</f>
        <v/>
      </c>
      <c r="AE1490">
        <f>IF(A1490="","",IF(AD1490&lt;&gt;"",AD1490,AA1490))</f>
        <v/>
      </c>
    </row>
    <row r="1491">
      <c r="A1491">
        <f>IF(Crawl!A1490="","",Crawl!A1490)</f>
        <v/>
      </c>
      <c r="B1491">
        <f>IF(A1491="","",Crawl!EC1490)</f>
        <v/>
      </c>
      <c r="C1491">
        <f>IF(A1491="","",IFERROR(INDEX(Crawl!$A1490:$DZ1490,1,Rules!$H$6),""))</f>
        <v/>
      </c>
      <c r="D1491">
        <f>IF(A1491="","",IFERROR(INDEX(Crawl!$A1490:$DZ1490,1,Rules!$H$7),"")&amp;"")</f>
        <v/>
      </c>
      <c r="E1491">
        <f>IF(A1491="","",IFERROR(INDEX(Crawl!$A1490:$DZ1490,1,Rules!$H$8),"")&amp;"")</f>
        <v/>
      </c>
      <c r="F1491">
        <f>IF(A1491="","",IFERROR(INDEX(Crawl!$A1490:$DZ1490,1,Rules!$H$9),""))</f>
        <v/>
      </c>
      <c r="G1491">
        <f>IF(A1491="","",IFERROR(INDEX(Crawl!$A1490:$DZ1490,1,Rules!$H$10),""))</f>
        <v/>
      </c>
      <c r="H1491">
        <f>IF(A1491="","",IFERROR(INDEX(Crawl!$A1490:$DZ1490,1,Rules!$H$12),""))</f>
        <v/>
      </c>
      <c r="I1491">
        <f>IF(A1491="","",IF(AND(N(H1491)&gt;0,IFERROR(INDEX(Crawl!$A1490:$DZ1490,1,Rules!$H$11),"")&amp;""&lt;&gt;""),IFERROR(INDEX(Crawl!$A1490:$DZ1490,1,Rules!$H$11),"")&amp;"",IF(AND(ISNUMBER(J1491),N(J1491)&gt;=Rules!$B$12,IFERROR(INDEX(Crawl!$A1490:$DZ1490,1,Rules!$H$13),"")&amp;""&lt;&gt;""),IFERROR(INDEX(Crawl!$A1490:$DZ1490,1,Rules!$H$13),"")&amp;"","")))</f>
        <v/>
      </c>
      <c r="J1491" s="19">
        <f>IF(A1491="","",IF(IFERROR(INDEX(Crawl!$A1490:$DZ1490,1,Rules!$H$14),"")&amp;""="","",IFERROR(INDEX(Crawl!$A1490:$DZ1490,1,Rules!$H$14),"")))</f>
        <v/>
      </c>
      <c r="K1491">
        <f>IF(A1491="","",IFERROR(SUMIFS('GSC current'!$J$2:$J$2001,'GSC current'!$I$2:$I$2001,B1491),0))</f>
        <v/>
      </c>
      <c r="L1491">
        <f>IF(A1491="","",IFERROR(SUMIFS('GSC current'!$K$2:$K$2001,'GSC current'!$I$2:$I$2001,B1491),0))</f>
        <v/>
      </c>
      <c r="M1491" s="20">
        <f>IF(A1491="","",IF(N(L1491)&gt;0,K1491/L1491,""))</f>
        <v/>
      </c>
      <c r="N1491" s="21">
        <f>IF(A1491="","",IF(N(L1491)&gt;0,SUMIFS('GSC current'!$L$2:$L$2001,'GSC current'!$I$2:$I$2001,B1491)/L1491,""))</f>
        <v/>
      </c>
      <c r="O1491">
        <f>IF(A1491="","",IFERROR(SUMIFS('GSC previous'!$J$2:$J$2001,'GSC previous'!$I$2:$I$2001,B1491),0))</f>
        <v/>
      </c>
      <c r="P1491" s="22">
        <f>IF(A1491="","",IF(N(O1491)&gt;0,(K1491-O1491)/O1491,""))</f>
        <v/>
      </c>
      <c r="Q1491">
        <f>IF(A1491="","",IFERROR(SUMIFS(GA4!$P$2:$P$2001,GA4!$O$2:$O$2001,B1491),0))</f>
        <v/>
      </c>
      <c r="R1491" s="23">
        <f>IF(A1491="","",IF(N(Q1491)&gt;0,SUMIFS(GA4!$Q$2:$Q$2001,GA4!$O$2:$O$2001,B1491)/Q1491,""))</f>
        <v/>
      </c>
      <c r="S1491">
        <f>IF(A1491="","",IFERROR(SUMIFS(GA4!$R$2:$R$2001,GA4!$O$2:$O$2001,B1491),0))</f>
        <v/>
      </c>
      <c r="T1491">
        <f>IF(A1491="","",IF(AND(ISNUMBER(F1491),LEFT(C1491&amp;"",1)="2"),IF(F1491&lt;Rules!$B$9,"Yes","No"),"No"))</f>
        <v/>
      </c>
      <c r="U1491">
        <f>IF(A1491="","",IF(AND(N(O1491)&gt;=Rules!$B$8,ISNUMBER(P1491)),IF(P1491&lt;=-Rules!$B$7,"Yes","No"),"No"))</f>
        <v/>
      </c>
      <c r="V1491">
        <f>IF(A1491="","",IF(AND(N(L1491)&gt;=Rules!$B$6,ISNUMBER(N1491)),IF(AND(N1491&gt;=Rules!$B$10,N1491&lt;=Rules!$B$11),"Yes","No"),"No"))</f>
        <v/>
      </c>
      <c r="W1491">
        <f>IF(A1491="","",IF(I1491&lt;&gt;"","Yes","No"))</f>
        <v/>
      </c>
      <c r="X1491">
        <f>IF(I1491="","",IF(SUMIFS($K$3:$K$2002,$A$3:$A$2002,SUBSTITUTE(SUBSTITUTE(I1491,"?","~?"),"*","~*"))&gt;N(K1491),"Yes","No"))</f>
        <v/>
      </c>
      <c r="Y1491">
        <f>IF(A1491="","",IF(N(S1491)&gt;0,"Yes","No"))</f>
        <v/>
      </c>
      <c r="Z1491">
        <f>IF(A1491="","",IF(AND(N(K1491)&lt;Rules!$B$5,N(L1491)&lt;Rules!$B$6,N(Q1491)&lt;Rules!$B$13,Y1491="No"),"Yes","No"))</f>
        <v/>
      </c>
      <c r="AA1491">
        <f>IF(A1491="","",IF(LEFT(C1491&amp;"",1)="3","Redirect",IF(OR(LEFT(C1491&amp;"",1)="4",LEFT(C1491&amp;"",1)="5"),IF(OR(N(K1491)&gt;0,N(AC1491)&gt;=Rules!$B$14),"Redirect","Prune"),IF(D1491="Non-Indexable","Keep",IF(AND(W1491="Yes",X1491="Yes",Y1491="No"),"Merge",IF(OR(U1491="Yes",V1491="Yes",AND(T1491="Yes",N(L1491)&gt;=Rules!$B$6)),"Update",IF(Z1491="Yes",IF(N(AC1491)&gt;=Rules!$B$14,"Redirect","Prune"),"Keep")))))))</f>
        <v/>
      </c>
      <c r="AB1491">
        <f>IF(A1491="","",IF(LEFT(C1491&amp;"",1)="3","Already redirects ("&amp;C1491&amp;"). Update internal links to point at the final URL.",IF(OR(LEFT(C1491&amp;"",1)="4",LEFT(C1491&amp;"",1)="5"),IF(AA1491="Redirect","Returns "&amp;C1491&amp;" but still has "&amp;N(K1491)&amp;" clicks and "&amp;N(AC1491)&amp;" referring domains. 301 it to the closest live page.","Returns "&amp;C1491&amp;" with no clicks or links. Remove internal links and let it 404 or 410."),IF(D1491="Non-Indexable","Non-indexable ("&amp;E1491&amp;"). Keep if that is intentional; otherwise fix the canonical or noindex.",IF(AA1491="Merge","Overlaps with "&amp;I1491&amp;IF(N(J1491)&gt;0," (similarity "&amp;TEXT(J1491,"0.00")&amp;")","")&amp;", which gets more clicks. Merge the useful parts into it and 301 this URL.",IF(AA1491="Update",MID(IF(U1491="Yes","; Clicks down "&amp;TEXT(-P1491,"0%")&amp;" on the previous period","")&amp;IF(V1491="Yes","; Average position "&amp;TEXT(N1491,"0.0")&amp;" on "&amp;TEXT(L1491,"#,##0")&amp;" impressions (striking distance)","")&amp;IF(AND(T1491="Yes",N(L1491)&gt;=Rules!$B$6),"; Thin ("&amp;F1491&amp;" words) but has search demand",""),3,400),IF(AA1491="Prune","Low value: "&amp;N(K1491)&amp;" clicks, "&amp;N(L1491)&amp;" impressions, "&amp;N(Q1491)&amp;" sessions, no key events. Remove or noindex it and update internal links.",IF(AA1491="Redirect","Low value but "&amp;N(AC1491)&amp;" referring domains. 301 it to the closest relevant page to keep those links.",IF(AND(Z1491="No",Y1491="Yes",N(K1491)&lt;Rules!$B$5),"Low search traffic but it converts (key events: "&amp;S1491&amp;"). Keep it and link to it.",IF(W1491="Yes","Stronger than the page it overlaps ("&amp;I1491&amp;"). Keep; merge that page into this one.","Healthy: "&amp;N(K1491)&amp;" clicks"&amp;IF(ISNUMBER(N1491),", average position "&amp;TEXT(N1491,"0.0"),"")&amp;". Keep and monitor."))))))))))</f>
        <v/>
      </c>
      <c r="AE1491">
        <f>IF(A1491="","",IF(AD1491&lt;&gt;"",AD1491,AA1491))</f>
        <v/>
      </c>
    </row>
    <row r="1492">
      <c r="A1492">
        <f>IF(Crawl!A1491="","",Crawl!A1491)</f>
        <v/>
      </c>
      <c r="B1492">
        <f>IF(A1492="","",Crawl!EC1491)</f>
        <v/>
      </c>
      <c r="C1492">
        <f>IF(A1492="","",IFERROR(INDEX(Crawl!$A1491:$DZ1491,1,Rules!$H$6),""))</f>
        <v/>
      </c>
      <c r="D1492">
        <f>IF(A1492="","",IFERROR(INDEX(Crawl!$A1491:$DZ1491,1,Rules!$H$7),"")&amp;"")</f>
        <v/>
      </c>
      <c r="E1492">
        <f>IF(A1492="","",IFERROR(INDEX(Crawl!$A1491:$DZ1491,1,Rules!$H$8),"")&amp;"")</f>
        <v/>
      </c>
      <c r="F1492">
        <f>IF(A1492="","",IFERROR(INDEX(Crawl!$A1491:$DZ1491,1,Rules!$H$9),""))</f>
        <v/>
      </c>
      <c r="G1492">
        <f>IF(A1492="","",IFERROR(INDEX(Crawl!$A1491:$DZ1491,1,Rules!$H$10),""))</f>
        <v/>
      </c>
      <c r="H1492">
        <f>IF(A1492="","",IFERROR(INDEX(Crawl!$A1491:$DZ1491,1,Rules!$H$12),""))</f>
        <v/>
      </c>
      <c r="I1492">
        <f>IF(A1492="","",IF(AND(N(H1492)&gt;0,IFERROR(INDEX(Crawl!$A1491:$DZ1491,1,Rules!$H$11),"")&amp;""&lt;&gt;""),IFERROR(INDEX(Crawl!$A1491:$DZ1491,1,Rules!$H$11),"")&amp;"",IF(AND(ISNUMBER(J1492),N(J1492)&gt;=Rules!$B$12,IFERROR(INDEX(Crawl!$A1491:$DZ1491,1,Rules!$H$13),"")&amp;""&lt;&gt;""),IFERROR(INDEX(Crawl!$A1491:$DZ1491,1,Rules!$H$13),"")&amp;"","")))</f>
        <v/>
      </c>
      <c r="J1492" s="19">
        <f>IF(A1492="","",IF(IFERROR(INDEX(Crawl!$A1491:$DZ1491,1,Rules!$H$14),"")&amp;""="","",IFERROR(INDEX(Crawl!$A1491:$DZ1491,1,Rules!$H$14),"")))</f>
        <v/>
      </c>
      <c r="K1492">
        <f>IF(A1492="","",IFERROR(SUMIFS('GSC current'!$J$2:$J$2001,'GSC current'!$I$2:$I$2001,B1492),0))</f>
        <v/>
      </c>
      <c r="L1492">
        <f>IF(A1492="","",IFERROR(SUMIFS('GSC current'!$K$2:$K$2001,'GSC current'!$I$2:$I$2001,B1492),0))</f>
        <v/>
      </c>
      <c r="M1492" s="20">
        <f>IF(A1492="","",IF(N(L1492)&gt;0,K1492/L1492,""))</f>
        <v/>
      </c>
      <c r="N1492" s="21">
        <f>IF(A1492="","",IF(N(L1492)&gt;0,SUMIFS('GSC current'!$L$2:$L$2001,'GSC current'!$I$2:$I$2001,B1492)/L1492,""))</f>
        <v/>
      </c>
      <c r="O1492">
        <f>IF(A1492="","",IFERROR(SUMIFS('GSC previous'!$J$2:$J$2001,'GSC previous'!$I$2:$I$2001,B1492),0))</f>
        <v/>
      </c>
      <c r="P1492" s="22">
        <f>IF(A1492="","",IF(N(O1492)&gt;0,(K1492-O1492)/O1492,""))</f>
        <v/>
      </c>
      <c r="Q1492">
        <f>IF(A1492="","",IFERROR(SUMIFS(GA4!$P$2:$P$2001,GA4!$O$2:$O$2001,B1492),0))</f>
        <v/>
      </c>
      <c r="R1492" s="23">
        <f>IF(A1492="","",IF(N(Q1492)&gt;0,SUMIFS(GA4!$Q$2:$Q$2001,GA4!$O$2:$O$2001,B1492)/Q1492,""))</f>
        <v/>
      </c>
      <c r="S1492">
        <f>IF(A1492="","",IFERROR(SUMIFS(GA4!$R$2:$R$2001,GA4!$O$2:$O$2001,B1492),0))</f>
        <v/>
      </c>
      <c r="T1492">
        <f>IF(A1492="","",IF(AND(ISNUMBER(F1492),LEFT(C1492&amp;"",1)="2"),IF(F1492&lt;Rules!$B$9,"Yes","No"),"No"))</f>
        <v/>
      </c>
      <c r="U1492">
        <f>IF(A1492="","",IF(AND(N(O1492)&gt;=Rules!$B$8,ISNUMBER(P1492)),IF(P1492&lt;=-Rules!$B$7,"Yes","No"),"No"))</f>
        <v/>
      </c>
      <c r="V1492">
        <f>IF(A1492="","",IF(AND(N(L1492)&gt;=Rules!$B$6,ISNUMBER(N1492)),IF(AND(N1492&gt;=Rules!$B$10,N1492&lt;=Rules!$B$11),"Yes","No"),"No"))</f>
        <v/>
      </c>
      <c r="W1492">
        <f>IF(A1492="","",IF(I1492&lt;&gt;"","Yes","No"))</f>
        <v/>
      </c>
      <c r="X1492">
        <f>IF(I1492="","",IF(SUMIFS($K$3:$K$2002,$A$3:$A$2002,SUBSTITUTE(SUBSTITUTE(I1492,"?","~?"),"*","~*"))&gt;N(K1492),"Yes","No"))</f>
        <v/>
      </c>
      <c r="Y1492">
        <f>IF(A1492="","",IF(N(S1492)&gt;0,"Yes","No"))</f>
        <v/>
      </c>
      <c r="Z1492">
        <f>IF(A1492="","",IF(AND(N(K1492)&lt;Rules!$B$5,N(L1492)&lt;Rules!$B$6,N(Q1492)&lt;Rules!$B$13,Y1492="No"),"Yes","No"))</f>
        <v/>
      </c>
      <c r="AA1492">
        <f>IF(A1492="","",IF(LEFT(C1492&amp;"",1)="3","Redirect",IF(OR(LEFT(C1492&amp;"",1)="4",LEFT(C1492&amp;"",1)="5"),IF(OR(N(K1492)&gt;0,N(AC1492)&gt;=Rules!$B$14),"Redirect","Prune"),IF(D1492="Non-Indexable","Keep",IF(AND(W1492="Yes",X1492="Yes",Y1492="No"),"Merge",IF(OR(U1492="Yes",V1492="Yes",AND(T1492="Yes",N(L1492)&gt;=Rules!$B$6)),"Update",IF(Z1492="Yes",IF(N(AC1492)&gt;=Rules!$B$14,"Redirect","Prune"),"Keep")))))))</f>
        <v/>
      </c>
      <c r="AB1492">
        <f>IF(A1492="","",IF(LEFT(C1492&amp;"",1)="3","Already redirects ("&amp;C1492&amp;"). Update internal links to point at the final URL.",IF(OR(LEFT(C1492&amp;"",1)="4",LEFT(C1492&amp;"",1)="5"),IF(AA1492="Redirect","Returns "&amp;C1492&amp;" but still has "&amp;N(K1492)&amp;" clicks and "&amp;N(AC1492)&amp;" referring domains. 301 it to the closest live page.","Returns "&amp;C1492&amp;" with no clicks or links. Remove internal links and let it 404 or 410."),IF(D1492="Non-Indexable","Non-indexable ("&amp;E1492&amp;"). Keep if that is intentional; otherwise fix the canonical or noindex.",IF(AA1492="Merge","Overlaps with "&amp;I1492&amp;IF(N(J1492)&gt;0," (similarity "&amp;TEXT(J1492,"0.00")&amp;")","")&amp;", which gets more clicks. Merge the useful parts into it and 301 this URL.",IF(AA1492="Update",MID(IF(U1492="Yes","; Clicks down "&amp;TEXT(-P1492,"0%")&amp;" on the previous period","")&amp;IF(V1492="Yes","; Average position "&amp;TEXT(N1492,"0.0")&amp;" on "&amp;TEXT(L1492,"#,##0")&amp;" impressions (striking distance)","")&amp;IF(AND(T1492="Yes",N(L1492)&gt;=Rules!$B$6),"; Thin ("&amp;F1492&amp;" words) but has search demand",""),3,400),IF(AA1492="Prune","Low value: "&amp;N(K1492)&amp;" clicks, "&amp;N(L1492)&amp;" impressions, "&amp;N(Q1492)&amp;" sessions, no key events. Remove or noindex it and update internal links.",IF(AA1492="Redirect","Low value but "&amp;N(AC1492)&amp;" referring domains. 301 it to the closest relevant page to keep those links.",IF(AND(Z1492="No",Y1492="Yes",N(K1492)&lt;Rules!$B$5),"Low search traffic but it converts (key events: "&amp;S1492&amp;"). Keep it and link to it.",IF(W1492="Yes","Stronger than the page it overlaps ("&amp;I1492&amp;"). Keep; merge that page into this one.","Healthy: "&amp;N(K1492)&amp;" clicks"&amp;IF(ISNUMBER(N1492),", average position "&amp;TEXT(N1492,"0.0"),"")&amp;". Keep and monitor."))))))))))</f>
        <v/>
      </c>
      <c r="AE1492">
        <f>IF(A1492="","",IF(AD1492&lt;&gt;"",AD1492,AA1492))</f>
        <v/>
      </c>
    </row>
    <row r="1493">
      <c r="A1493">
        <f>IF(Crawl!A1492="","",Crawl!A1492)</f>
        <v/>
      </c>
      <c r="B1493">
        <f>IF(A1493="","",Crawl!EC1492)</f>
        <v/>
      </c>
      <c r="C1493">
        <f>IF(A1493="","",IFERROR(INDEX(Crawl!$A1492:$DZ1492,1,Rules!$H$6),""))</f>
        <v/>
      </c>
      <c r="D1493">
        <f>IF(A1493="","",IFERROR(INDEX(Crawl!$A1492:$DZ1492,1,Rules!$H$7),"")&amp;"")</f>
        <v/>
      </c>
      <c r="E1493">
        <f>IF(A1493="","",IFERROR(INDEX(Crawl!$A1492:$DZ1492,1,Rules!$H$8),"")&amp;"")</f>
        <v/>
      </c>
      <c r="F1493">
        <f>IF(A1493="","",IFERROR(INDEX(Crawl!$A1492:$DZ1492,1,Rules!$H$9),""))</f>
        <v/>
      </c>
      <c r="G1493">
        <f>IF(A1493="","",IFERROR(INDEX(Crawl!$A1492:$DZ1492,1,Rules!$H$10),""))</f>
        <v/>
      </c>
      <c r="H1493">
        <f>IF(A1493="","",IFERROR(INDEX(Crawl!$A1492:$DZ1492,1,Rules!$H$12),""))</f>
        <v/>
      </c>
      <c r="I1493">
        <f>IF(A1493="","",IF(AND(N(H1493)&gt;0,IFERROR(INDEX(Crawl!$A1492:$DZ1492,1,Rules!$H$11),"")&amp;""&lt;&gt;""),IFERROR(INDEX(Crawl!$A1492:$DZ1492,1,Rules!$H$11),"")&amp;"",IF(AND(ISNUMBER(J1493),N(J1493)&gt;=Rules!$B$12,IFERROR(INDEX(Crawl!$A1492:$DZ1492,1,Rules!$H$13),"")&amp;""&lt;&gt;""),IFERROR(INDEX(Crawl!$A1492:$DZ1492,1,Rules!$H$13),"")&amp;"","")))</f>
        <v/>
      </c>
      <c r="J1493" s="19">
        <f>IF(A1493="","",IF(IFERROR(INDEX(Crawl!$A1492:$DZ1492,1,Rules!$H$14),"")&amp;""="","",IFERROR(INDEX(Crawl!$A1492:$DZ1492,1,Rules!$H$14),"")))</f>
        <v/>
      </c>
      <c r="K1493">
        <f>IF(A1493="","",IFERROR(SUMIFS('GSC current'!$J$2:$J$2001,'GSC current'!$I$2:$I$2001,B1493),0))</f>
        <v/>
      </c>
      <c r="L1493">
        <f>IF(A1493="","",IFERROR(SUMIFS('GSC current'!$K$2:$K$2001,'GSC current'!$I$2:$I$2001,B1493),0))</f>
        <v/>
      </c>
      <c r="M1493" s="20">
        <f>IF(A1493="","",IF(N(L1493)&gt;0,K1493/L1493,""))</f>
        <v/>
      </c>
      <c r="N1493" s="21">
        <f>IF(A1493="","",IF(N(L1493)&gt;0,SUMIFS('GSC current'!$L$2:$L$2001,'GSC current'!$I$2:$I$2001,B1493)/L1493,""))</f>
        <v/>
      </c>
      <c r="O1493">
        <f>IF(A1493="","",IFERROR(SUMIFS('GSC previous'!$J$2:$J$2001,'GSC previous'!$I$2:$I$2001,B1493),0))</f>
        <v/>
      </c>
      <c r="P1493" s="22">
        <f>IF(A1493="","",IF(N(O1493)&gt;0,(K1493-O1493)/O1493,""))</f>
        <v/>
      </c>
      <c r="Q1493">
        <f>IF(A1493="","",IFERROR(SUMIFS(GA4!$P$2:$P$2001,GA4!$O$2:$O$2001,B1493),0))</f>
        <v/>
      </c>
      <c r="R1493" s="23">
        <f>IF(A1493="","",IF(N(Q1493)&gt;0,SUMIFS(GA4!$Q$2:$Q$2001,GA4!$O$2:$O$2001,B1493)/Q1493,""))</f>
        <v/>
      </c>
      <c r="S1493">
        <f>IF(A1493="","",IFERROR(SUMIFS(GA4!$R$2:$R$2001,GA4!$O$2:$O$2001,B1493),0))</f>
        <v/>
      </c>
      <c r="T1493">
        <f>IF(A1493="","",IF(AND(ISNUMBER(F1493),LEFT(C1493&amp;"",1)="2"),IF(F1493&lt;Rules!$B$9,"Yes","No"),"No"))</f>
        <v/>
      </c>
      <c r="U1493">
        <f>IF(A1493="","",IF(AND(N(O1493)&gt;=Rules!$B$8,ISNUMBER(P1493)),IF(P1493&lt;=-Rules!$B$7,"Yes","No"),"No"))</f>
        <v/>
      </c>
      <c r="V1493">
        <f>IF(A1493="","",IF(AND(N(L1493)&gt;=Rules!$B$6,ISNUMBER(N1493)),IF(AND(N1493&gt;=Rules!$B$10,N1493&lt;=Rules!$B$11),"Yes","No"),"No"))</f>
        <v/>
      </c>
      <c r="W1493">
        <f>IF(A1493="","",IF(I1493&lt;&gt;"","Yes","No"))</f>
        <v/>
      </c>
      <c r="X1493">
        <f>IF(I1493="","",IF(SUMIFS($K$3:$K$2002,$A$3:$A$2002,SUBSTITUTE(SUBSTITUTE(I1493,"?","~?"),"*","~*"))&gt;N(K1493),"Yes","No"))</f>
        <v/>
      </c>
      <c r="Y1493">
        <f>IF(A1493="","",IF(N(S1493)&gt;0,"Yes","No"))</f>
        <v/>
      </c>
      <c r="Z1493">
        <f>IF(A1493="","",IF(AND(N(K1493)&lt;Rules!$B$5,N(L1493)&lt;Rules!$B$6,N(Q1493)&lt;Rules!$B$13,Y1493="No"),"Yes","No"))</f>
        <v/>
      </c>
      <c r="AA1493">
        <f>IF(A1493="","",IF(LEFT(C1493&amp;"",1)="3","Redirect",IF(OR(LEFT(C1493&amp;"",1)="4",LEFT(C1493&amp;"",1)="5"),IF(OR(N(K1493)&gt;0,N(AC1493)&gt;=Rules!$B$14),"Redirect","Prune"),IF(D1493="Non-Indexable","Keep",IF(AND(W1493="Yes",X1493="Yes",Y1493="No"),"Merge",IF(OR(U1493="Yes",V1493="Yes",AND(T1493="Yes",N(L1493)&gt;=Rules!$B$6)),"Update",IF(Z1493="Yes",IF(N(AC1493)&gt;=Rules!$B$14,"Redirect","Prune"),"Keep")))))))</f>
        <v/>
      </c>
      <c r="AB1493">
        <f>IF(A1493="","",IF(LEFT(C1493&amp;"",1)="3","Already redirects ("&amp;C1493&amp;"). Update internal links to point at the final URL.",IF(OR(LEFT(C1493&amp;"",1)="4",LEFT(C1493&amp;"",1)="5"),IF(AA1493="Redirect","Returns "&amp;C1493&amp;" but still has "&amp;N(K1493)&amp;" clicks and "&amp;N(AC1493)&amp;" referring domains. 301 it to the closest live page.","Returns "&amp;C1493&amp;" with no clicks or links. Remove internal links and let it 404 or 410."),IF(D1493="Non-Indexable","Non-indexable ("&amp;E1493&amp;"). Keep if that is intentional; otherwise fix the canonical or noindex.",IF(AA1493="Merge","Overlaps with "&amp;I1493&amp;IF(N(J1493)&gt;0," (similarity "&amp;TEXT(J1493,"0.00")&amp;")","")&amp;", which gets more clicks. Merge the useful parts into it and 301 this URL.",IF(AA1493="Update",MID(IF(U1493="Yes","; Clicks down "&amp;TEXT(-P1493,"0%")&amp;" on the previous period","")&amp;IF(V1493="Yes","; Average position "&amp;TEXT(N1493,"0.0")&amp;" on "&amp;TEXT(L1493,"#,##0")&amp;" impressions (striking distance)","")&amp;IF(AND(T1493="Yes",N(L1493)&gt;=Rules!$B$6),"; Thin ("&amp;F1493&amp;" words) but has search demand",""),3,400),IF(AA1493="Prune","Low value: "&amp;N(K1493)&amp;" clicks, "&amp;N(L1493)&amp;" impressions, "&amp;N(Q1493)&amp;" sessions, no key events. Remove or noindex it and update internal links.",IF(AA1493="Redirect","Low value but "&amp;N(AC1493)&amp;" referring domains. 301 it to the closest relevant page to keep those links.",IF(AND(Z1493="No",Y1493="Yes",N(K1493)&lt;Rules!$B$5),"Low search traffic but it converts (key events: "&amp;S1493&amp;"). Keep it and link to it.",IF(W1493="Yes","Stronger than the page it overlaps ("&amp;I1493&amp;"). Keep; merge that page into this one.","Healthy: "&amp;N(K1493)&amp;" clicks"&amp;IF(ISNUMBER(N1493),", average position "&amp;TEXT(N1493,"0.0"),"")&amp;". Keep and monitor."))))))))))</f>
        <v/>
      </c>
      <c r="AE1493">
        <f>IF(A1493="","",IF(AD1493&lt;&gt;"",AD1493,AA1493))</f>
        <v/>
      </c>
    </row>
    <row r="1494">
      <c r="A1494">
        <f>IF(Crawl!A1493="","",Crawl!A1493)</f>
        <v/>
      </c>
      <c r="B1494">
        <f>IF(A1494="","",Crawl!EC1493)</f>
        <v/>
      </c>
      <c r="C1494">
        <f>IF(A1494="","",IFERROR(INDEX(Crawl!$A1493:$DZ1493,1,Rules!$H$6),""))</f>
        <v/>
      </c>
      <c r="D1494">
        <f>IF(A1494="","",IFERROR(INDEX(Crawl!$A1493:$DZ1493,1,Rules!$H$7),"")&amp;"")</f>
        <v/>
      </c>
      <c r="E1494">
        <f>IF(A1494="","",IFERROR(INDEX(Crawl!$A1493:$DZ1493,1,Rules!$H$8),"")&amp;"")</f>
        <v/>
      </c>
      <c r="F1494">
        <f>IF(A1494="","",IFERROR(INDEX(Crawl!$A1493:$DZ1493,1,Rules!$H$9),""))</f>
        <v/>
      </c>
      <c r="G1494">
        <f>IF(A1494="","",IFERROR(INDEX(Crawl!$A1493:$DZ1493,1,Rules!$H$10),""))</f>
        <v/>
      </c>
      <c r="H1494">
        <f>IF(A1494="","",IFERROR(INDEX(Crawl!$A1493:$DZ1493,1,Rules!$H$12),""))</f>
        <v/>
      </c>
      <c r="I1494">
        <f>IF(A1494="","",IF(AND(N(H1494)&gt;0,IFERROR(INDEX(Crawl!$A1493:$DZ1493,1,Rules!$H$11),"")&amp;""&lt;&gt;""),IFERROR(INDEX(Crawl!$A1493:$DZ1493,1,Rules!$H$11),"")&amp;"",IF(AND(ISNUMBER(J1494),N(J1494)&gt;=Rules!$B$12,IFERROR(INDEX(Crawl!$A1493:$DZ1493,1,Rules!$H$13),"")&amp;""&lt;&gt;""),IFERROR(INDEX(Crawl!$A1493:$DZ1493,1,Rules!$H$13),"")&amp;"","")))</f>
        <v/>
      </c>
      <c r="J1494" s="19">
        <f>IF(A1494="","",IF(IFERROR(INDEX(Crawl!$A1493:$DZ1493,1,Rules!$H$14),"")&amp;""="","",IFERROR(INDEX(Crawl!$A1493:$DZ1493,1,Rules!$H$14),"")))</f>
        <v/>
      </c>
      <c r="K1494">
        <f>IF(A1494="","",IFERROR(SUMIFS('GSC current'!$J$2:$J$2001,'GSC current'!$I$2:$I$2001,B1494),0))</f>
        <v/>
      </c>
      <c r="L1494">
        <f>IF(A1494="","",IFERROR(SUMIFS('GSC current'!$K$2:$K$2001,'GSC current'!$I$2:$I$2001,B1494),0))</f>
        <v/>
      </c>
      <c r="M1494" s="20">
        <f>IF(A1494="","",IF(N(L1494)&gt;0,K1494/L1494,""))</f>
        <v/>
      </c>
      <c r="N1494" s="21">
        <f>IF(A1494="","",IF(N(L1494)&gt;0,SUMIFS('GSC current'!$L$2:$L$2001,'GSC current'!$I$2:$I$2001,B1494)/L1494,""))</f>
        <v/>
      </c>
      <c r="O1494">
        <f>IF(A1494="","",IFERROR(SUMIFS('GSC previous'!$J$2:$J$2001,'GSC previous'!$I$2:$I$2001,B1494),0))</f>
        <v/>
      </c>
      <c r="P1494" s="22">
        <f>IF(A1494="","",IF(N(O1494)&gt;0,(K1494-O1494)/O1494,""))</f>
        <v/>
      </c>
      <c r="Q1494">
        <f>IF(A1494="","",IFERROR(SUMIFS(GA4!$P$2:$P$2001,GA4!$O$2:$O$2001,B1494),0))</f>
        <v/>
      </c>
      <c r="R1494" s="23">
        <f>IF(A1494="","",IF(N(Q1494)&gt;0,SUMIFS(GA4!$Q$2:$Q$2001,GA4!$O$2:$O$2001,B1494)/Q1494,""))</f>
        <v/>
      </c>
      <c r="S1494">
        <f>IF(A1494="","",IFERROR(SUMIFS(GA4!$R$2:$R$2001,GA4!$O$2:$O$2001,B1494),0))</f>
        <v/>
      </c>
      <c r="T1494">
        <f>IF(A1494="","",IF(AND(ISNUMBER(F1494),LEFT(C1494&amp;"",1)="2"),IF(F1494&lt;Rules!$B$9,"Yes","No"),"No"))</f>
        <v/>
      </c>
      <c r="U1494">
        <f>IF(A1494="","",IF(AND(N(O1494)&gt;=Rules!$B$8,ISNUMBER(P1494)),IF(P1494&lt;=-Rules!$B$7,"Yes","No"),"No"))</f>
        <v/>
      </c>
      <c r="V1494">
        <f>IF(A1494="","",IF(AND(N(L1494)&gt;=Rules!$B$6,ISNUMBER(N1494)),IF(AND(N1494&gt;=Rules!$B$10,N1494&lt;=Rules!$B$11),"Yes","No"),"No"))</f>
        <v/>
      </c>
      <c r="W1494">
        <f>IF(A1494="","",IF(I1494&lt;&gt;"","Yes","No"))</f>
        <v/>
      </c>
      <c r="X1494">
        <f>IF(I1494="","",IF(SUMIFS($K$3:$K$2002,$A$3:$A$2002,SUBSTITUTE(SUBSTITUTE(I1494,"?","~?"),"*","~*"))&gt;N(K1494),"Yes","No"))</f>
        <v/>
      </c>
      <c r="Y1494">
        <f>IF(A1494="","",IF(N(S1494)&gt;0,"Yes","No"))</f>
        <v/>
      </c>
      <c r="Z1494">
        <f>IF(A1494="","",IF(AND(N(K1494)&lt;Rules!$B$5,N(L1494)&lt;Rules!$B$6,N(Q1494)&lt;Rules!$B$13,Y1494="No"),"Yes","No"))</f>
        <v/>
      </c>
      <c r="AA1494">
        <f>IF(A1494="","",IF(LEFT(C1494&amp;"",1)="3","Redirect",IF(OR(LEFT(C1494&amp;"",1)="4",LEFT(C1494&amp;"",1)="5"),IF(OR(N(K1494)&gt;0,N(AC1494)&gt;=Rules!$B$14),"Redirect","Prune"),IF(D1494="Non-Indexable","Keep",IF(AND(W1494="Yes",X1494="Yes",Y1494="No"),"Merge",IF(OR(U1494="Yes",V1494="Yes",AND(T1494="Yes",N(L1494)&gt;=Rules!$B$6)),"Update",IF(Z1494="Yes",IF(N(AC1494)&gt;=Rules!$B$14,"Redirect","Prune"),"Keep")))))))</f>
        <v/>
      </c>
      <c r="AB1494">
        <f>IF(A1494="","",IF(LEFT(C1494&amp;"",1)="3","Already redirects ("&amp;C1494&amp;"). Update internal links to point at the final URL.",IF(OR(LEFT(C1494&amp;"",1)="4",LEFT(C1494&amp;"",1)="5"),IF(AA1494="Redirect","Returns "&amp;C1494&amp;" but still has "&amp;N(K1494)&amp;" clicks and "&amp;N(AC1494)&amp;" referring domains. 301 it to the closest live page.","Returns "&amp;C1494&amp;" with no clicks or links. Remove internal links and let it 404 or 410."),IF(D1494="Non-Indexable","Non-indexable ("&amp;E1494&amp;"). Keep if that is intentional; otherwise fix the canonical or noindex.",IF(AA1494="Merge","Overlaps with "&amp;I1494&amp;IF(N(J1494)&gt;0," (similarity "&amp;TEXT(J1494,"0.00")&amp;")","")&amp;", which gets more clicks. Merge the useful parts into it and 301 this URL.",IF(AA1494="Update",MID(IF(U1494="Yes","; Clicks down "&amp;TEXT(-P1494,"0%")&amp;" on the previous period","")&amp;IF(V1494="Yes","; Average position "&amp;TEXT(N1494,"0.0")&amp;" on "&amp;TEXT(L1494,"#,##0")&amp;" impressions (striking distance)","")&amp;IF(AND(T1494="Yes",N(L1494)&gt;=Rules!$B$6),"; Thin ("&amp;F1494&amp;" words) but has search demand",""),3,400),IF(AA1494="Prune","Low value: "&amp;N(K1494)&amp;" clicks, "&amp;N(L1494)&amp;" impressions, "&amp;N(Q1494)&amp;" sessions, no key events. Remove or noindex it and update internal links.",IF(AA1494="Redirect","Low value but "&amp;N(AC1494)&amp;" referring domains. 301 it to the closest relevant page to keep those links.",IF(AND(Z1494="No",Y1494="Yes",N(K1494)&lt;Rules!$B$5),"Low search traffic but it converts (key events: "&amp;S1494&amp;"). Keep it and link to it.",IF(W1494="Yes","Stronger than the page it overlaps ("&amp;I1494&amp;"). Keep; merge that page into this one.","Healthy: "&amp;N(K1494)&amp;" clicks"&amp;IF(ISNUMBER(N1494),", average position "&amp;TEXT(N1494,"0.0"),"")&amp;". Keep and monitor."))))))))))</f>
        <v/>
      </c>
      <c r="AE1494">
        <f>IF(A1494="","",IF(AD1494&lt;&gt;"",AD1494,AA1494))</f>
        <v/>
      </c>
    </row>
    <row r="1495">
      <c r="A1495">
        <f>IF(Crawl!A1494="","",Crawl!A1494)</f>
        <v/>
      </c>
      <c r="B1495">
        <f>IF(A1495="","",Crawl!EC1494)</f>
        <v/>
      </c>
      <c r="C1495">
        <f>IF(A1495="","",IFERROR(INDEX(Crawl!$A1494:$DZ1494,1,Rules!$H$6),""))</f>
        <v/>
      </c>
      <c r="D1495">
        <f>IF(A1495="","",IFERROR(INDEX(Crawl!$A1494:$DZ1494,1,Rules!$H$7),"")&amp;"")</f>
        <v/>
      </c>
      <c r="E1495">
        <f>IF(A1495="","",IFERROR(INDEX(Crawl!$A1494:$DZ1494,1,Rules!$H$8),"")&amp;"")</f>
        <v/>
      </c>
      <c r="F1495">
        <f>IF(A1495="","",IFERROR(INDEX(Crawl!$A1494:$DZ1494,1,Rules!$H$9),""))</f>
        <v/>
      </c>
      <c r="G1495">
        <f>IF(A1495="","",IFERROR(INDEX(Crawl!$A1494:$DZ1494,1,Rules!$H$10),""))</f>
        <v/>
      </c>
      <c r="H1495">
        <f>IF(A1495="","",IFERROR(INDEX(Crawl!$A1494:$DZ1494,1,Rules!$H$12),""))</f>
        <v/>
      </c>
      <c r="I1495">
        <f>IF(A1495="","",IF(AND(N(H1495)&gt;0,IFERROR(INDEX(Crawl!$A1494:$DZ1494,1,Rules!$H$11),"")&amp;""&lt;&gt;""),IFERROR(INDEX(Crawl!$A1494:$DZ1494,1,Rules!$H$11),"")&amp;"",IF(AND(ISNUMBER(J1495),N(J1495)&gt;=Rules!$B$12,IFERROR(INDEX(Crawl!$A1494:$DZ1494,1,Rules!$H$13),"")&amp;""&lt;&gt;""),IFERROR(INDEX(Crawl!$A1494:$DZ1494,1,Rules!$H$13),"")&amp;"","")))</f>
        <v/>
      </c>
      <c r="J1495" s="19">
        <f>IF(A1495="","",IF(IFERROR(INDEX(Crawl!$A1494:$DZ1494,1,Rules!$H$14),"")&amp;""="","",IFERROR(INDEX(Crawl!$A1494:$DZ1494,1,Rules!$H$14),"")))</f>
        <v/>
      </c>
      <c r="K1495">
        <f>IF(A1495="","",IFERROR(SUMIFS('GSC current'!$J$2:$J$2001,'GSC current'!$I$2:$I$2001,B1495),0))</f>
        <v/>
      </c>
      <c r="L1495">
        <f>IF(A1495="","",IFERROR(SUMIFS('GSC current'!$K$2:$K$2001,'GSC current'!$I$2:$I$2001,B1495),0))</f>
        <v/>
      </c>
      <c r="M1495" s="20">
        <f>IF(A1495="","",IF(N(L1495)&gt;0,K1495/L1495,""))</f>
        <v/>
      </c>
      <c r="N1495" s="21">
        <f>IF(A1495="","",IF(N(L1495)&gt;0,SUMIFS('GSC current'!$L$2:$L$2001,'GSC current'!$I$2:$I$2001,B1495)/L1495,""))</f>
        <v/>
      </c>
      <c r="O1495">
        <f>IF(A1495="","",IFERROR(SUMIFS('GSC previous'!$J$2:$J$2001,'GSC previous'!$I$2:$I$2001,B1495),0))</f>
        <v/>
      </c>
      <c r="P1495" s="22">
        <f>IF(A1495="","",IF(N(O1495)&gt;0,(K1495-O1495)/O1495,""))</f>
        <v/>
      </c>
      <c r="Q1495">
        <f>IF(A1495="","",IFERROR(SUMIFS(GA4!$P$2:$P$2001,GA4!$O$2:$O$2001,B1495),0))</f>
        <v/>
      </c>
      <c r="R1495" s="23">
        <f>IF(A1495="","",IF(N(Q1495)&gt;0,SUMIFS(GA4!$Q$2:$Q$2001,GA4!$O$2:$O$2001,B1495)/Q1495,""))</f>
        <v/>
      </c>
      <c r="S1495">
        <f>IF(A1495="","",IFERROR(SUMIFS(GA4!$R$2:$R$2001,GA4!$O$2:$O$2001,B1495),0))</f>
        <v/>
      </c>
      <c r="T1495">
        <f>IF(A1495="","",IF(AND(ISNUMBER(F1495),LEFT(C1495&amp;"",1)="2"),IF(F1495&lt;Rules!$B$9,"Yes","No"),"No"))</f>
        <v/>
      </c>
      <c r="U1495">
        <f>IF(A1495="","",IF(AND(N(O1495)&gt;=Rules!$B$8,ISNUMBER(P1495)),IF(P1495&lt;=-Rules!$B$7,"Yes","No"),"No"))</f>
        <v/>
      </c>
      <c r="V1495">
        <f>IF(A1495="","",IF(AND(N(L1495)&gt;=Rules!$B$6,ISNUMBER(N1495)),IF(AND(N1495&gt;=Rules!$B$10,N1495&lt;=Rules!$B$11),"Yes","No"),"No"))</f>
        <v/>
      </c>
      <c r="W1495">
        <f>IF(A1495="","",IF(I1495&lt;&gt;"","Yes","No"))</f>
        <v/>
      </c>
      <c r="X1495">
        <f>IF(I1495="","",IF(SUMIFS($K$3:$K$2002,$A$3:$A$2002,SUBSTITUTE(SUBSTITUTE(I1495,"?","~?"),"*","~*"))&gt;N(K1495),"Yes","No"))</f>
        <v/>
      </c>
      <c r="Y1495">
        <f>IF(A1495="","",IF(N(S1495)&gt;0,"Yes","No"))</f>
        <v/>
      </c>
      <c r="Z1495">
        <f>IF(A1495="","",IF(AND(N(K1495)&lt;Rules!$B$5,N(L1495)&lt;Rules!$B$6,N(Q1495)&lt;Rules!$B$13,Y1495="No"),"Yes","No"))</f>
        <v/>
      </c>
      <c r="AA1495">
        <f>IF(A1495="","",IF(LEFT(C1495&amp;"",1)="3","Redirect",IF(OR(LEFT(C1495&amp;"",1)="4",LEFT(C1495&amp;"",1)="5"),IF(OR(N(K1495)&gt;0,N(AC1495)&gt;=Rules!$B$14),"Redirect","Prune"),IF(D1495="Non-Indexable","Keep",IF(AND(W1495="Yes",X1495="Yes",Y1495="No"),"Merge",IF(OR(U1495="Yes",V1495="Yes",AND(T1495="Yes",N(L1495)&gt;=Rules!$B$6)),"Update",IF(Z1495="Yes",IF(N(AC1495)&gt;=Rules!$B$14,"Redirect","Prune"),"Keep")))))))</f>
        <v/>
      </c>
      <c r="AB1495">
        <f>IF(A1495="","",IF(LEFT(C1495&amp;"",1)="3","Already redirects ("&amp;C1495&amp;"). Update internal links to point at the final URL.",IF(OR(LEFT(C1495&amp;"",1)="4",LEFT(C1495&amp;"",1)="5"),IF(AA1495="Redirect","Returns "&amp;C1495&amp;" but still has "&amp;N(K1495)&amp;" clicks and "&amp;N(AC1495)&amp;" referring domains. 301 it to the closest live page.","Returns "&amp;C1495&amp;" with no clicks or links. Remove internal links and let it 404 or 410."),IF(D1495="Non-Indexable","Non-indexable ("&amp;E1495&amp;"). Keep if that is intentional; otherwise fix the canonical or noindex.",IF(AA1495="Merge","Overlaps with "&amp;I1495&amp;IF(N(J1495)&gt;0," (similarity "&amp;TEXT(J1495,"0.00")&amp;")","")&amp;", which gets more clicks. Merge the useful parts into it and 301 this URL.",IF(AA1495="Update",MID(IF(U1495="Yes","; Clicks down "&amp;TEXT(-P1495,"0%")&amp;" on the previous period","")&amp;IF(V1495="Yes","; Average position "&amp;TEXT(N1495,"0.0")&amp;" on "&amp;TEXT(L1495,"#,##0")&amp;" impressions (striking distance)","")&amp;IF(AND(T1495="Yes",N(L1495)&gt;=Rules!$B$6),"; Thin ("&amp;F1495&amp;" words) but has search demand",""),3,400),IF(AA1495="Prune","Low value: "&amp;N(K1495)&amp;" clicks, "&amp;N(L1495)&amp;" impressions, "&amp;N(Q1495)&amp;" sessions, no key events. Remove or noindex it and update internal links.",IF(AA1495="Redirect","Low value but "&amp;N(AC1495)&amp;" referring domains. 301 it to the closest relevant page to keep those links.",IF(AND(Z1495="No",Y1495="Yes",N(K1495)&lt;Rules!$B$5),"Low search traffic but it converts (key events: "&amp;S1495&amp;"). Keep it and link to it.",IF(W1495="Yes","Stronger than the page it overlaps ("&amp;I1495&amp;"). Keep; merge that page into this one.","Healthy: "&amp;N(K1495)&amp;" clicks"&amp;IF(ISNUMBER(N1495),", average position "&amp;TEXT(N1495,"0.0"),"")&amp;". Keep and monitor."))))))))))</f>
        <v/>
      </c>
      <c r="AE1495">
        <f>IF(A1495="","",IF(AD1495&lt;&gt;"",AD1495,AA1495))</f>
        <v/>
      </c>
    </row>
    <row r="1496">
      <c r="A1496">
        <f>IF(Crawl!A1495="","",Crawl!A1495)</f>
        <v/>
      </c>
      <c r="B1496">
        <f>IF(A1496="","",Crawl!EC1495)</f>
        <v/>
      </c>
      <c r="C1496">
        <f>IF(A1496="","",IFERROR(INDEX(Crawl!$A1495:$DZ1495,1,Rules!$H$6),""))</f>
        <v/>
      </c>
      <c r="D1496">
        <f>IF(A1496="","",IFERROR(INDEX(Crawl!$A1495:$DZ1495,1,Rules!$H$7),"")&amp;"")</f>
        <v/>
      </c>
      <c r="E1496">
        <f>IF(A1496="","",IFERROR(INDEX(Crawl!$A1495:$DZ1495,1,Rules!$H$8),"")&amp;"")</f>
        <v/>
      </c>
      <c r="F1496">
        <f>IF(A1496="","",IFERROR(INDEX(Crawl!$A1495:$DZ1495,1,Rules!$H$9),""))</f>
        <v/>
      </c>
      <c r="G1496">
        <f>IF(A1496="","",IFERROR(INDEX(Crawl!$A1495:$DZ1495,1,Rules!$H$10),""))</f>
        <v/>
      </c>
      <c r="H1496">
        <f>IF(A1496="","",IFERROR(INDEX(Crawl!$A1495:$DZ1495,1,Rules!$H$12),""))</f>
        <v/>
      </c>
      <c r="I1496">
        <f>IF(A1496="","",IF(AND(N(H1496)&gt;0,IFERROR(INDEX(Crawl!$A1495:$DZ1495,1,Rules!$H$11),"")&amp;""&lt;&gt;""),IFERROR(INDEX(Crawl!$A1495:$DZ1495,1,Rules!$H$11),"")&amp;"",IF(AND(ISNUMBER(J1496),N(J1496)&gt;=Rules!$B$12,IFERROR(INDEX(Crawl!$A1495:$DZ1495,1,Rules!$H$13),"")&amp;""&lt;&gt;""),IFERROR(INDEX(Crawl!$A1495:$DZ1495,1,Rules!$H$13),"")&amp;"","")))</f>
        <v/>
      </c>
      <c r="J1496" s="19">
        <f>IF(A1496="","",IF(IFERROR(INDEX(Crawl!$A1495:$DZ1495,1,Rules!$H$14),"")&amp;""="","",IFERROR(INDEX(Crawl!$A1495:$DZ1495,1,Rules!$H$14),"")))</f>
        <v/>
      </c>
      <c r="K1496">
        <f>IF(A1496="","",IFERROR(SUMIFS('GSC current'!$J$2:$J$2001,'GSC current'!$I$2:$I$2001,B1496),0))</f>
        <v/>
      </c>
      <c r="L1496">
        <f>IF(A1496="","",IFERROR(SUMIFS('GSC current'!$K$2:$K$2001,'GSC current'!$I$2:$I$2001,B1496),0))</f>
        <v/>
      </c>
      <c r="M1496" s="20">
        <f>IF(A1496="","",IF(N(L1496)&gt;0,K1496/L1496,""))</f>
        <v/>
      </c>
      <c r="N1496" s="21">
        <f>IF(A1496="","",IF(N(L1496)&gt;0,SUMIFS('GSC current'!$L$2:$L$2001,'GSC current'!$I$2:$I$2001,B1496)/L1496,""))</f>
        <v/>
      </c>
      <c r="O1496">
        <f>IF(A1496="","",IFERROR(SUMIFS('GSC previous'!$J$2:$J$2001,'GSC previous'!$I$2:$I$2001,B1496),0))</f>
        <v/>
      </c>
      <c r="P1496" s="22">
        <f>IF(A1496="","",IF(N(O1496)&gt;0,(K1496-O1496)/O1496,""))</f>
        <v/>
      </c>
      <c r="Q1496">
        <f>IF(A1496="","",IFERROR(SUMIFS(GA4!$P$2:$P$2001,GA4!$O$2:$O$2001,B1496),0))</f>
        <v/>
      </c>
      <c r="R1496" s="23">
        <f>IF(A1496="","",IF(N(Q1496)&gt;0,SUMIFS(GA4!$Q$2:$Q$2001,GA4!$O$2:$O$2001,B1496)/Q1496,""))</f>
        <v/>
      </c>
      <c r="S1496">
        <f>IF(A1496="","",IFERROR(SUMIFS(GA4!$R$2:$R$2001,GA4!$O$2:$O$2001,B1496),0))</f>
        <v/>
      </c>
      <c r="T1496">
        <f>IF(A1496="","",IF(AND(ISNUMBER(F1496),LEFT(C1496&amp;"",1)="2"),IF(F1496&lt;Rules!$B$9,"Yes","No"),"No"))</f>
        <v/>
      </c>
      <c r="U1496">
        <f>IF(A1496="","",IF(AND(N(O1496)&gt;=Rules!$B$8,ISNUMBER(P1496)),IF(P1496&lt;=-Rules!$B$7,"Yes","No"),"No"))</f>
        <v/>
      </c>
      <c r="V1496">
        <f>IF(A1496="","",IF(AND(N(L1496)&gt;=Rules!$B$6,ISNUMBER(N1496)),IF(AND(N1496&gt;=Rules!$B$10,N1496&lt;=Rules!$B$11),"Yes","No"),"No"))</f>
        <v/>
      </c>
      <c r="W1496">
        <f>IF(A1496="","",IF(I1496&lt;&gt;"","Yes","No"))</f>
        <v/>
      </c>
      <c r="X1496">
        <f>IF(I1496="","",IF(SUMIFS($K$3:$K$2002,$A$3:$A$2002,SUBSTITUTE(SUBSTITUTE(I1496,"?","~?"),"*","~*"))&gt;N(K1496),"Yes","No"))</f>
        <v/>
      </c>
      <c r="Y1496">
        <f>IF(A1496="","",IF(N(S1496)&gt;0,"Yes","No"))</f>
        <v/>
      </c>
      <c r="Z1496">
        <f>IF(A1496="","",IF(AND(N(K1496)&lt;Rules!$B$5,N(L1496)&lt;Rules!$B$6,N(Q1496)&lt;Rules!$B$13,Y1496="No"),"Yes","No"))</f>
        <v/>
      </c>
      <c r="AA1496">
        <f>IF(A1496="","",IF(LEFT(C1496&amp;"",1)="3","Redirect",IF(OR(LEFT(C1496&amp;"",1)="4",LEFT(C1496&amp;"",1)="5"),IF(OR(N(K1496)&gt;0,N(AC1496)&gt;=Rules!$B$14),"Redirect","Prune"),IF(D1496="Non-Indexable","Keep",IF(AND(W1496="Yes",X1496="Yes",Y1496="No"),"Merge",IF(OR(U1496="Yes",V1496="Yes",AND(T1496="Yes",N(L1496)&gt;=Rules!$B$6)),"Update",IF(Z1496="Yes",IF(N(AC1496)&gt;=Rules!$B$14,"Redirect","Prune"),"Keep")))))))</f>
        <v/>
      </c>
      <c r="AB1496">
        <f>IF(A1496="","",IF(LEFT(C1496&amp;"",1)="3","Already redirects ("&amp;C1496&amp;"). Update internal links to point at the final URL.",IF(OR(LEFT(C1496&amp;"",1)="4",LEFT(C1496&amp;"",1)="5"),IF(AA1496="Redirect","Returns "&amp;C1496&amp;" but still has "&amp;N(K1496)&amp;" clicks and "&amp;N(AC1496)&amp;" referring domains. 301 it to the closest live page.","Returns "&amp;C1496&amp;" with no clicks or links. Remove internal links and let it 404 or 410."),IF(D1496="Non-Indexable","Non-indexable ("&amp;E1496&amp;"). Keep if that is intentional; otherwise fix the canonical or noindex.",IF(AA1496="Merge","Overlaps with "&amp;I1496&amp;IF(N(J1496)&gt;0," (similarity "&amp;TEXT(J1496,"0.00")&amp;")","")&amp;", which gets more clicks. Merge the useful parts into it and 301 this URL.",IF(AA1496="Update",MID(IF(U1496="Yes","; Clicks down "&amp;TEXT(-P1496,"0%")&amp;" on the previous period","")&amp;IF(V1496="Yes","; Average position "&amp;TEXT(N1496,"0.0")&amp;" on "&amp;TEXT(L1496,"#,##0")&amp;" impressions (striking distance)","")&amp;IF(AND(T1496="Yes",N(L1496)&gt;=Rules!$B$6),"; Thin ("&amp;F1496&amp;" words) but has search demand",""),3,400),IF(AA1496="Prune","Low value: "&amp;N(K1496)&amp;" clicks, "&amp;N(L1496)&amp;" impressions, "&amp;N(Q1496)&amp;" sessions, no key events. Remove or noindex it and update internal links.",IF(AA1496="Redirect","Low value but "&amp;N(AC1496)&amp;" referring domains. 301 it to the closest relevant page to keep those links.",IF(AND(Z1496="No",Y1496="Yes",N(K1496)&lt;Rules!$B$5),"Low search traffic but it converts (key events: "&amp;S1496&amp;"). Keep it and link to it.",IF(W1496="Yes","Stronger than the page it overlaps ("&amp;I1496&amp;"). Keep; merge that page into this one.","Healthy: "&amp;N(K1496)&amp;" clicks"&amp;IF(ISNUMBER(N1496),", average position "&amp;TEXT(N1496,"0.0"),"")&amp;". Keep and monitor."))))))))))</f>
        <v/>
      </c>
      <c r="AE1496">
        <f>IF(A1496="","",IF(AD1496&lt;&gt;"",AD1496,AA1496))</f>
        <v/>
      </c>
    </row>
    <row r="1497">
      <c r="A1497">
        <f>IF(Crawl!A1496="","",Crawl!A1496)</f>
        <v/>
      </c>
      <c r="B1497">
        <f>IF(A1497="","",Crawl!EC1496)</f>
        <v/>
      </c>
      <c r="C1497">
        <f>IF(A1497="","",IFERROR(INDEX(Crawl!$A1496:$DZ1496,1,Rules!$H$6),""))</f>
        <v/>
      </c>
      <c r="D1497">
        <f>IF(A1497="","",IFERROR(INDEX(Crawl!$A1496:$DZ1496,1,Rules!$H$7),"")&amp;"")</f>
        <v/>
      </c>
      <c r="E1497">
        <f>IF(A1497="","",IFERROR(INDEX(Crawl!$A1496:$DZ1496,1,Rules!$H$8),"")&amp;"")</f>
        <v/>
      </c>
      <c r="F1497">
        <f>IF(A1497="","",IFERROR(INDEX(Crawl!$A1496:$DZ1496,1,Rules!$H$9),""))</f>
        <v/>
      </c>
      <c r="G1497">
        <f>IF(A1497="","",IFERROR(INDEX(Crawl!$A1496:$DZ1496,1,Rules!$H$10),""))</f>
        <v/>
      </c>
      <c r="H1497">
        <f>IF(A1497="","",IFERROR(INDEX(Crawl!$A1496:$DZ1496,1,Rules!$H$12),""))</f>
        <v/>
      </c>
      <c r="I1497">
        <f>IF(A1497="","",IF(AND(N(H1497)&gt;0,IFERROR(INDEX(Crawl!$A1496:$DZ1496,1,Rules!$H$11),"")&amp;""&lt;&gt;""),IFERROR(INDEX(Crawl!$A1496:$DZ1496,1,Rules!$H$11),"")&amp;"",IF(AND(ISNUMBER(J1497),N(J1497)&gt;=Rules!$B$12,IFERROR(INDEX(Crawl!$A1496:$DZ1496,1,Rules!$H$13),"")&amp;""&lt;&gt;""),IFERROR(INDEX(Crawl!$A1496:$DZ1496,1,Rules!$H$13),"")&amp;"","")))</f>
        <v/>
      </c>
      <c r="J1497" s="19">
        <f>IF(A1497="","",IF(IFERROR(INDEX(Crawl!$A1496:$DZ1496,1,Rules!$H$14),"")&amp;""="","",IFERROR(INDEX(Crawl!$A1496:$DZ1496,1,Rules!$H$14),"")))</f>
        <v/>
      </c>
      <c r="K1497">
        <f>IF(A1497="","",IFERROR(SUMIFS('GSC current'!$J$2:$J$2001,'GSC current'!$I$2:$I$2001,B1497),0))</f>
        <v/>
      </c>
      <c r="L1497">
        <f>IF(A1497="","",IFERROR(SUMIFS('GSC current'!$K$2:$K$2001,'GSC current'!$I$2:$I$2001,B1497),0))</f>
        <v/>
      </c>
      <c r="M1497" s="20">
        <f>IF(A1497="","",IF(N(L1497)&gt;0,K1497/L1497,""))</f>
        <v/>
      </c>
      <c r="N1497" s="21">
        <f>IF(A1497="","",IF(N(L1497)&gt;0,SUMIFS('GSC current'!$L$2:$L$2001,'GSC current'!$I$2:$I$2001,B1497)/L1497,""))</f>
        <v/>
      </c>
      <c r="O1497">
        <f>IF(A1497="","",IFERROR(SUMIFS('GSC previous'!$J$2:$J$2001,'GSC previous'!$I$2:$I$2001,B1497),0))</f>
        <v/>
      </c>
      <c r="P1497" s="22">
        <f>IF(A1497="","",IF(N(O1497)&gt;0,(K1497-O1497)/O1497,""))</f>
        <v/>
      </c>
      <c r="Q1497">
        <f>IF(A1497="","",IFERROR(SUMIFS(GA4!$P$2:$P$2001,GA4!$O$2:$O$2001,B1497),0))</f>
        <v/>
      </c>
      <c r="R1497" s="23">
        <f>IF(A1497="","",IF(N(Q1497)&gt;0,SUMIFS(GA4!$Q$2:$Q$2001,GA4!$O$2:$O$2001,B1497)/Q1497,""))</f>
        <v/>
      </c>
      <c r="S1497">
        <f>IF(A1497="","",IFERROR(SUMIFS(GA4!$R$2:$R$2001,GA4!$O$2:$O$2001,B1497),0))</f>
        <v/>
      </c>
      <c r="T1497">
        <f>IF(A1497="","",IF(AND(ISNUMBER(F1497),LEFT(C1497&amp;"",1)="2"),IF(F1497&lt;Rules!$B$9,"Yes","No"),"No"))</f>
        <v/>
      </c>
      <c r="U1497">
        <f>IF(A1497="","",IF(AND(N(O1497)&gt;=Rules!$B$8,ISNUMBER(P1497)),IF(P1497&lt;=-Rules!$B$7,"Yes","No"),"No"))</f>
        <v/>
      </c>
      <c r="V1497">
        <f>IF(A1497="","",IF(AND(N(L1497)&gt;=Rules!$B$6,ISNUMBER(N1497)),IF(AND(N1497&gt;=Rules!$B$10,N1497&lt;=Rules!$B$11),"Yes","No"),"No"))</f>
        <v/>
      </c>
      <c r="W1497">
        <f>IF(A1497="","",IF(I1497&lt;&gt;"","Yes","No"))</f>
        <v/>
      </c>
      <c r="X1497">
        <f>IF(I1497="","",IF(SUMIFS($K$3:$K$2002,$A$3:$A$2002,SUBSTITUTE(SUBSTITUTE(I1497,"?","~?"),"*","~*"))&gt;N(K1497),"Yes","No"))</f>
        <v/>
      </c>
      <c r="Y1497">
        <f>IF(A1497="","",IF(N(S1497)&gt;0,"Yes","No"))</f>
        <v/>
      </c>
      <c r="Z1497">
        <f>IF(A1497="","",IF(AND(N(K1497)&lt;Rules!$B$5,N(L1497)&lt;Rules!$B$6,N(Q1497)&lt;Rules!$B$13,Y1497="No"),"Yes","No"))</f>
        <v/>
      </c>
      <c r="AA1497">
        <f>IF(A1497="","",IF(LEFT(C1497&amp;"",1)="3","Redirect",IF(OR(LEFT(C1497&amp;"",1)="4",LEFT(C1497&amp;"",1)="5"),IF(OR(N(K1497)&gt;0,N(AC1497)&gt;=Rules!$B$14),"Redirect","Prune"),IF(D1497="Non-Indexable","Keep",IF(AND(W1497="Yes",X1497="Yes",Y1497="No"),"Merge",IF(OR(U1497="Yes",V1497="Yes",AND(T1497="Yes",N(L1497)&gt;=Rules!$B$6)),"Update",IF(Z1497="Yes",IF(N(AC1497)&gt;=Rules!$B$14,"Redirect","Prune"),"Keep")))))))</f>
        <v/>
      </c>
      <c r="AB1497">
        <f>IF(A1497="","",IF(LEFT(C1497&amp;"",1)="3","Already redirects ("&amp;C1497&amp;"). Update internal links to point at the final URL.",IF(OR(LEFT(C1497&amp;"",1)="4",LEFT(C1497&amp;"",1)="5"),IF(AA1497="Redirect","Returns "&amp;C1497&amp;" but still has "&amp;N(K1497)&amp;" clicks and "&amp;N(AC1497)&amp;" referring domains. 301 it to the closest live page.","Returns "&amp;C1497&amp;" with no clicks or links. Remove internal links and let it 404 or 410."),IF(D1497="Non-Indexable","Non-indexable ("&amp;E1497&amp;"). Keep if that is intentional; otherwise fix the canonical or noindex.",IF(AA1497="Merge","Overlaps with "&amp;I1497&amp;IF(N(J1497)&gt;0," (similarity "&amp;TEXT(J1497,"0.00")&amp;")","")&amp;", which gets more clicks. Merge the useful parts into it and 301 this URL.",IF(AA1497="Update",MID(IF(U1497="Yes","; Clicks down "&amp;TEXT(-P1497,"0%")&amp;" on the previous period","")&amp;IF(V1497="Yes","; Average position "&amp;TEXT(N1497,"0.0")&amp;" on "&amp;TEXT(L1497,"#,##0")&amp;" impressions (striking distance)","")&amp;IF(AND(T1497="Yes",N(L1497)&gt;=Rules!$B$6),"; Thin ("&amp;F1497&amp;" words) but has search demand",""),3,400),IF(AA1497="Prune","Low value: "&amp;N(K1497)&amp;" clicks, "&amp;N(L1497)&amp;" impressions, "&amp;N(Q1497)&amp;" sessions, no key events. Remove or noindex it and update internal links.",IF(AA1497="Redirect","Low value but "&amp;N(AC1497)&amp;" referring domains. 301 it to the closest relevant page to keep those links.",IF(AND(Z1497="No",Y1497="Yes",N(K1497)&lt;Rules!$B$5),"Low search traffic but it converts (key events: "&amp;S1497&amp;"). Keep it and link to it.",IF(W1497="Yes","Stronger than the page it overlaps ("&amp;I1497&amp;"). Keep; merge that page into this one.","Healthy: "&amp;N(K1497)&amp;" clicks"&amp;IF(ISNUMBER(N1497),", average position "&amp;TEXT(N1497,"0.0"),"")&amp;". Keep and monitor."))))))))))</f>
        <v/>
      </c>
      <c r="AE1497">
        <f>IF(A1497="","",IF(AD1497&lt;&gt;"",AD1497,AA1497))</f>
        <v/>
      </c>
    </row>
    <row r="1498">
      <c r="A1498">
        <f>IF(Crawl!A1497="","",Crawl!A1497)</f>
        <v/>
      </c>
      <c r="B1498">
        <f>IF(A1498="","",Crawl!EC1497)</f>
        <v/>
      </c>
      <c r="C1498">
        <f>IF(A1498="","",IFERROR(INDEX(Crawl!$A1497:$DZ1497,1,Rules!$H$6),""))</f>
        <v/>
      </c>
      <c r="D1498">
        <f>IF(A1498="","",IFERROR(INDEX(Crawl!$A1497:$DZ1497,1,Rules!$H$7),"")&amp;"")</f>
        <v/>
      </c>
      <c r="E1498">
        <f>IF(A1498="","",IFERROR(INDEX(Crawl!$A1497:$DZ1497,1,Rules!$H$8),"")&amp;"")</f>
        <v/>
      </c>
      <c r="F1498">
        <f>IF(A1498="","",IFERROR(INDEX(Crawl!$A1497:$DZ1497,1,Rules!$H$9),""))</f>
        <v/>
      </c>
      <c r="G1498">
        <f>IF(A1498="","",IFERROR(INDEX(Crawl!$A1497:$DZ1497,1,Rules!$H$10),""))</f>
        <v/>
      </c>
      <c r="H1498">
        <f>IF(A1498="","",IFERROR(INDEX(Crawl!$A1497:$DZ1497,1,Rules!$H$12),""))</f>
        <v/>
      </c>
      <c r="I1498">
        <f>IF(A1498="","",IF(AND(N(H1498)&gt;0,IFERROR(INDEX(Crawl!$A1497:$DZ1497,1,Rules!$H$11),"")&amp;""&lt;&gt;""),IFERROR(INDEX(Crawl!$A1497:$DZ1497,1,Rules!$H$11),"")&amp;"",IF(AND(ISNUMBER(J1498),N(J1498)&gt;=Rules!$B$12,IFERROR(INDEX(Crawl!$A1497:$DZ1497,1,Rules!$H$13),"")&amp;""&lt;&gt;""),IFERROR(INDEX(Crawl!$A1497:$DZ1497,1,Rules!$H$13),"")&amp;"","")))</f>
        <v/>
      </c>
      <c r="J1498" s="19">
        <f>IF(A1498="","",IF(IFERROR(INDEX(Crawl!$A1497:$DZ1497,1,Rules!$H$14),"")&amp;""="","",IFERROR(INDEX(Crawl!$A1497:$DZ1497,1,Rules!$H$14),"")))</f>
        <v/>
      </c>
      <c r="K1498">
        <f>IF(A1498="","",IFERROR(SUMIFS('GSC current'!$J$2:$J$2001,'GSC current'!$I$2:$I$2001,B1498),0))</f>
        <v/>
      </c>
      <c r="L1498">
        <f>IF(A1498="","",IFERROR(SUMIFS('GSC current'!$K$2:$K$2001,'GSC current'!$I$2:$I$2001,B1498),0))</f>
        <v/>
      </c>
      <c r="M1498" s="20">
        <f>IF(A1498="","",IF(N(L1498)&gt;0,K1498/L1498,""))</f>
        <v/>
      </c>
      <c r="N1498" s="21">
        <f>IF(A1498="","",IF(N(L1498)&gt;0,SUMIFS('GSC current'!$L$2:$L$2001,'GSC current'!$I$2:$I$2001,B1498)/L1498,""))</f>
        <v/>
      </c>
      <c r="O1498">
        <f>IF(A1498="","",IFERROR(SUMIFS('GSC previous'!$J$2:$J$2001,'GSC previous'!$I$2:$I$2001,B1498),0))</f>
        <v/>
      </c>
      <c r="P1498" s="22">
        <f>IF(A1498="","",IF(N(O1498)&gt;0,(K1498-O1498)/O1498,""))</f>
        <v/>
      </c>
      <c r="Q1498">
        <f>IF(A1498="","",IFERROR(SUMIFS(GA4!$P$2:$P$2001,GA4!$O$2:$O$2001,B1498),0))</f>
        <v/>
      </c>
      <c r="R1498" s="23">
        <f>IF(A1498="","",IF(N(Q1498)&gt;0,SUMIFS(GA4!$Q$2:$Q$2001,GA4!$O$2:$O$2001,B1498)/Q1498,""))</f>
        <v/>
      </c>
      <c r="S1498">
        <f>IF(A1498="","",IFERROR(SUMIFS(GA4!$R$2:$R$2001,GA4!$O$2:$O$2001,B1498),0))</f>
        <v/>
      </c>
      <c r="T1498">
        <f>IF(A1498="","",IF(AND(ISNUMBER(F1498),LEFT(C1498&amp;"",1)="2"),IF(F1498&lt;Rules!$B$9,"Yes","No"),"No"))</f>
        <v/>
      </c>
      <c r="U1498">
        <f>IF(A1498="","",IF(AND(N(O1498)&gt;=Rules!$B$8,ISNUMBER(P1498)),IF(P1498&lt;=-Rules!$B$7,"Yes","No"),"No"))</f>
        <v/>
      </c>
      <c r="V1498">
        <f>IF(A1498="","",IF(AND(N(L1498)&gt;=Rules!$B$6,ISNUMBER(N1498)),IF(AND(N1498&gt;=Rules!$B$10,N1498&lt;=Rules!$B$11),"Yes","No"),"No"))</f>
        <v/>
      </c>
      <c r="W1498">
        <f>IF(A1498="","",IF(I1498&lt;&gt;"","Yes","No"))</f>
        <v/>
      </c>
      <c r="X1498">
        <f>IF(I1498="","",IF(SUMIFS($K$3:$K$2002,$A$3:$A$2002,SUBSTITUTE(SUBSTITUTE(I1498,"?","~?"),"*","~*"))&gt;N(K1498),"Yes","No"))</f>
        <v/>
      </c>
      <c r="Y1498">
        <f>IF(A1498="","",IF(N(S1498)&gt;0,"Yes","No"))</f>
        <v/>
      </c>
      <c r="Z1498">
        <f>IF(A1498="","",IF(AND(N(K1498)&lt;Rules!$B$5,N(L1498)&lt;Rules!$B$6,N(Q1498)&lt;Rules!$B$13,Y1498="No"),"Yes","No"))</f>
        <v/>
      </c>
      <c r="AA1498">
        <f>IF(A1498="","",IF(LEFT(C1498&amp;"",1)="3","Redirect",IF(OR(LEFT(C1498&amp;"",1)="4",LEFT(C1498&amp;"",1)="5"),IF(OR(N(K1498)&gt;0,N(AC1498)&gt;=Rules!$B$14),"Redirect","Prune"),IF(D1498="Non-Indexable","Keep",IF(AND(W1498="Yes",X1498="Yes",Y1498="No"),"Merge",IF(OR(U1498="Yes",V1498="Yes",AND(T1498="Yes",N(L1498)&gt;=Rules!$B$6)),"Update",IF(Z1498="Yes",IF(N(AC1498)&gt;=Rules!$B$14,"Redirect","Prune"),"Keep")))))))</f>
        <v/>
      </c>
      <c r="AB1498">
        <f>IF(A1498="","",IF(LEFT(C1498&amp;"",1)="3","Already redirects ("&amp;C1498&amp;"). Update internal links to point at the final URL.",IF(OR(LEFT(C1498&amp;"",1)="4",LEFT(C1498&amp;"",1)="5"),IF(AA1498="Redirect","Returns "&amp;C1498&amp;" but still has "&amp;N(K1498)&amp;" clicks and "&amp;N(AC1498)&amp;" referring domains. 301 it to the closest live page.","Returns "&amp;C1498&amp;" with no clicks or links. Remove internal links and let it 404 or 410."),IF(D1498="Non-Indexable","Non-indexable ("&amp;E1498&amp;"). Keep if that is intentional; otherwise fix the canonical or noindex.",IF(AA1498="Merge","Overlaps with "&amp;I1498&amp;IF(N(J1498)&gt;0," (similarity "&amp;TEXT(J1498,"0.00")&amp;")","")&amp;", which gets more clicks. Merge the useful parts into it and 301 this URL.",IF(AA1498="Update",MID(IF(U1498="Yes","; Clicks down "&amp;TEXT(-P1498,"0%")&amp;" on the previous period","")&amp;IF(V1498="Yes","; Average position "&amp;TEXT(N1498,"0.0")&amp;" on "&amp;TEXT(L1498,"#,##0")&amp;" impressions (striking distance)","")&amp;IF(AND(T1498="Yes",N(L1498)&gt;=Rules!$B$6),"; Thin ("&amp;F1498&amp;" words) but has search demand",""),3,400),IF(AA1498="Prune","Low value: "&amp;N(K1498)&amp;" clicks, "&amp;N(L1498)&amp;" impressions, "&amp;N(Q1498)&amp;" sessions, no key events. Remove or noindex it and update internal links.",IF(AA1498="Redirect","Low value but "&amp;N(AC1498)&amp;" referring domains. 301 it to the closest relevant page to keep those links.",IF(AND(Z1498="No",Y1498="Yes",N(K1498)&lt;Rules!$B$5),"Low search traffic but it converts (key events: "&amp;S1498&amp;"). Keep it and link to it.",IF(W1498="Yes","Stronger than the page it overlaps ("&amp;I1498&amp;"). Keep; merge that page into this one.","Healthy: "&amp;N(K1498)&amp;" clicks"&amp;IF(ISNUMBER(N1498),", average position "&amp;TEXT(N1498,"0.0"),"")&amp;". Keep and monitor."))))))))))</f>
        <v/>
      </c>
      <c r="AE1498">
        <f>IF(A1498="","",IF(AD1498&lt;&gt;"",AD1498,AA1498))</f>
        <v/>
      </c>
    </row>
    <row r="1499">
      <c r="A1499">
        <f>IF(Crawl!A1498="","",Crawl!A1498)</f>
        <v/>
      </c>
      <c r="B1499">
        <f>IF(A1499="","",Crawl!EC1498)</f>
        <v/>
      </c>
      <c r="C1499">
        <f>IF(A1499="","",IFERROR(INDEX(Crawl!$A1498:$DZ1498,1,Rules!$H$6),""))</f>
        <v/>
      </c>
      <c r="D1499">
        <f>IF(A1499="","",IFERROR(INDEX(Crawl!$A1498:$DZ1498,1,Rules!$H$7),"")&amp;"")</f>
        <v/>
      </c>
      <c r="E1499">
        <f>IF(A1499="","",IFERROR(INDEX(Crawl!$A1498:$DZ1498,1,Rules!$H$8),"")&amp;"")</f>
        <v/>
      </c>
      <c r="F1499">
        <f>IF(A1499="","",IFERROR(INDEX(Crawl!$A1498:$DZ1498,1,Rules!$H$9),""))</f>
        <v/>
      </c>
      <c r="G1499">
        <f>IF(A1499="","",IFERROR(INDEX(Crawl!$A1498:$DZ1498,1,Rules!$H$10),""))</f>
        <v/>
      </c>
      <c r="H1499">
        <f>IF(A1499="","",IFERROR(INDEX(Crawl!$A1498:$DZ1498,1,Rules!$H$12),""))</f>
        <v/>
      </c>
      <c r="I1499">
        <f>IF(A1499="","",IF(AND(N(H1499)&gt;0,IFERROR(INDEX(Crawl!$A1498:$DZ1498,1,Rules!$H$11),"")&amp;""&lt;&gt;""),IFERROR(INDEX(Crawl!$A1498:$DZ1498,1,Rules!$H$11),"")&amp;"",IF(AND(ISNUMBER(J1499),N(J1499)&gt;=Rules!$B$12,IFERROR(INDEX(Crawl!$A1498:$DZ1498,1,Rules!$H$13),"")&amp;""&lt;&gt;""),IFERROR(INDEX(Crawl!$A1498:$DZ1498,1,Rules!$H$13),"")&amp;"","")))</f>
        <v/>
      </c>
      <c r="J1499" s="19">
        <f>IF(A1499="","",IF(IFERROR(INDEX(Crawl!$A1498:$DZ1498,1,Rules!$H$14),"")&amp;""="","",IFERROR(INDEX(Crawl!$A1498:$DZ1498,1,Rules!$H$14),"")))</f>
        <v/>
      </c>
      <c r="K1499">
        <f>IF(A1499="","",IFERROR(SUMIFS('GSC current'!$J$2:$J$2001,'GSC current'!$I$2:$I$2001,B1499),0))</f>
        <v/>
      </c>
      <c r="L1499">
        <f>IF(A1499="","",IFERROR(SUMIFS('GSC current'!$K$2:$K$2001,'GSC current'!$I$2:$I$2001,B1499),0))</f>
        <v/>
      </c>
      <c r="M1499" s="20">
        <f>IF(A1499="","",IF(N(L1499)&gt;0,K1499/L1499,""))</f>
        <v/>
      </c>
      <c r="N1499" s="21">
        <f>IF(A1499="","",IF(N(L1499)&gt;0,SUMIFS('GSC current'!$L$2:$L$2001,'GSC current'!$I$2:$I$2001,B1499)/L1499,""))</f>
        <v/>
      </c>
      <c r="O1499">
        <f>IF(A1499="","",IFERROR(SUMIFS('GSC previous'!$J$2:$J$2001,'GSC previous'!$I$2:$I$2001,B1499),0))</f>
        <v/>
      </c>
      <c r="P1499" s="22">
        <f>IF(A1499="","",IF(N(O1499)&gt;0,(K1499-O1499)/O1499,""))</f>
        <v/>
      </c>
      <c r="Q1499">
        <f>IF(A1499="","",IFERROR(SUMIFS(GA4!$P$2:$P$2001,GA4!$O$2:$O$2001,B1499),0))</f>
        <v/>
      </c>
      <c r="R1499" s="23">
        <f>IF(A1499="","",IF(N(Q1499)&gt;0,SUMIFS(GA4!$Q$2:$Q$2001,GA4!$O$2:$O$2001,B1499)/Q1499,""))</f>
        <v/>
      </c>
      <c r="S1499">
        <f>IF(A1499="","",IFERROR(SUMIFS(GA4!$R$2:$R$2001,GA4!$O$2:$O$2001,B1499),0))</f>
        <v/>
      </c>
      <c r="T1499">
        <f>IF(A1499="","",IF(AND(ISNUMBER(F1499),LEFT(C1499&amp;"",1)="2"),IF(F1499&lt;Rules!$B$9,"Yes","No"),"No"))</f>
        <v/>
      </c>
      <c r="U1499">
        <f>IF(A1499="","",IF(AND(N(O1499)&gt;=Rules!$B$8,ISNUMBER(P1499)),IF(P1499&lt;=-Rules!$B$7,"Yes","No"),"No"))</f>
        <v/>
      </c>
      <c r="V1499">
        <f>IF(A1499="","",IF(AND(N(L1499)&gt;=Rules!$B$6,ISNUMBER(N1499)),IF(AND(N1499&gt;=Rules!$B$10,N1499&lt;=Rules!$B$11),"Yes","No"),"No"))</f>
        <v/>
      </c>
      <c r="W1499">
        <f>IF(A1499="","",IF(I1499&lt;&gt;"","Yes","No"))</f>
        <v/>
      </c>
      <c r="X1499">
        <f>IF(I1499="","",IF(SUMIFS($K$3:$K$2002,$A$3:$A$2002,SUBSTITUTE(SUBSTITUTE(I1499,"?","~?"),"*","~*"))&gt;N(K1499),"Yes","No"))</f>
        <v/>
      </c>
      <c r="Y1499">
        <f>IF(A1499="","",IF(N(S1499)&gt;0,"Yes","No"))</f>
        <v/>
      </c>
      <c r="Z1499">
        <f>IF(A1499="","",IF(AND(N(K1499)&lt;Rules!$B$5,N(L1499)&lt;Rules!$B$6,N(Q1499)&lt;Rules!$B$13,Y1499="No"),"Yes","No"))</f>
        <v/>
      </c>
      <c r="AA1499">
        <f>IF(A1499="","",IF(LEFT(C1499&amp;"",1)="3","Redirect",IF(OR(LEFT(C1499&amp;"",1)="4",LEFT(C1499&amp;"",1)="5"),IF(OR(N(K1499)&gt;0,N(AC1499)&gt;=Rules!$B$14),"Redirect","Prune"),IF(D1499="Non-Indexable","Keep",IF(AND(W1499="Yes",X1499="Yes",Y1499="No"),"Merge",IF(OR(U1499="Yes",V1499="Yes",AND(T1499="Yes",N(L1499)&gt;=Rules!$B$6)),"Update",IF(Z1499="Yes",IF(N(AC1499)&gt;=Rules!$B$14,"Redirect","Prune"),"Keep")))))))</f>
        <v/>
      </c>
      <c r="AB1499">
        <f>IF(A1499="","",IF(LEFT(C1499&amp;"",1)="3","Already redirects ("&amp;C1499&amp;"). Update internal links to point at the final URL.",IF(OR(LEFT(C1499&amp;"",1)="4",LEFT(C1499&amp;"",1)="5"),IF(AA1499="Redirect","Returns "&amp;C1499&amp;" but still has "&amp;N(K1499)&amp;" clicks and "&amp;N(AC1499)&amp;" referring domains. 301 it to the closest live page.","Returns "&amp;C1499&amp;" with no clicks or links. Remove internal links and let it 404 or 410."),IF(D1499="Non-Indexable","Non-indexable ("&amp;E1499&amp;"). Keep if that is intentional; otherwise fix the canonical or noindex.",IF(AA1499="Merge","Overlaps with "&amp;I1499&amp;IF(N(J1499)&gt;0," (similarity "&amp;TEXT(J1499,"0.00")&amp;")","")&amp;", which gets more clicks. Merge the useful parts into it and 301 this URL.",IF(AA1499="Update",MID(IF(U1499="Yes","; Clicks down "&amp;TEXT(-P1499,"0%")&amp;" on the previous period","")&amp;IF(V1499="Yes","; Average position "&amp;TEXT(N1499,"0.0")&amp;" on "&amp;TEXT(L1499,"#,##0")&amp;" impressions (striking distance)","")&amp;IF(AND(T1499="Yes",N(L1499)&gt;=Rules!$B$6),"; Thin ("&amp;F1499&amp;" words) but has search demand",""),3,400),IF(AA1499="Prune","Low value: "&amp;N(K1499)&amp;" clicks, "&amp;N(L1499)&amp;" impressions, "&amp;N(Q1499)&amp;" sessions, no key events. Remove or noindex it and update internal links.",IF(AA1499="Redirect","Low value but "&amp;N(AC1499)&amp;" referring domains. 301 it to the closest relevant page to keep those links.",IF(AND(Z1499="No",Y1499="Yes",N(K1499)&lt;Rules!$B$5),"Low search traffic but it converts (key events: "&amp;S1499&amp;"). Keep it and link to it.",IF(W1499="Yes","Stronger than the page it overlaps ("&amp;I1499&amp;"). Keep; merge that page into this one.","Healthy: "&amp;N(K1499)&amp;" clicks"&amp;IF(ISNUMBER(N1499),", average position "&amp;TEXT(N1499,"0.0"),"")&amp;". Keep and monitor."))))))))))</f>
        <v/>
      </c>
      <c r="AE1499">
        <f>IF(A1499="","",IF(AD1499&lt;&gt;"",AD1499,AA1499))</f>
        <v/>
      </c>
    </row>
    <row r="1500">
      <c r="A1500">
        <f>IF(Crawl!A1499="","",Crawl!A1499)</f>
        <v/>
      </c>
      <c r="B1500">
        <f>IF(A1500="","",Crawl!EC1499)</f>
        <v/>
      </c>
      <c r="C1500">
        <f>IF(A1500="","",IFERROR(INDEX(Crawl!$A1499:$DZ1499,1,Rules!$H$6),""))</f>
        <v/>
      </c>
      <c r="D1500">
        <f>IF(A1500="","",IFERROR(INDEX(Crawl!$A1499:$DZ1499,1,Rules!$H$7),"")&amp;"")</f>
        <v/>
      </c>
      <c r="E1500">
        <f>IF(A1500="","",IFERROR(INDEX(Crawl!$A1499:$DZ1499,1,Rules!$H$8),"")&amp;"")</f>
        <v/>
      </c>
      <c r="F1500">
        <f>IF(A1500="","",IFERROR(INDEX(Crawl!$A1499:$DZ1499,1,Rules!$H$9),""))</f>
        <v/>
      </c>
      <c r="G1500">
        <f>IF(A1500="","",IFERROR(INDEX(Crawl!$A1499:$DZ1499,1,Rules!$H$10),""))</f>
        <v/>
      </c>
      <c r="H1500">
        <f>IF(A1500="","",IFERROR(INDEX(Crawl!$A1499:$DZ1499,1,Rules!$H$12),""))</f>
        <v/>
      </c>
      <c r="I1500">
        <f>IF(A1500="","",IF(AND(N(H1500)&gt;0,IFERROR(INDEX(Crawl!$A1499:$DZ1499,1,Rules!$H$11),"")&amp;""&lt;&gt;""),IFERROR(INDEX(Crawl!$A1499:$DZ1499,1,Rules!$H$11),"")&amp;"",IF(AND(ISNUMBER(J1500),N(J1500)&gt;=Rules!$B$12,IFERROR(INDEX(Crawl!$A1499:$DZ1499,1,Rules!$H$13),"")&amp;""&lt;&gt;""),IFERROR(INDEX(Crawl!$A1499:$DZ1499,1,Rules!$H$13),"")&amp;"","")))</f>
        <v/>
      </c>
      <c r="J1500" s="19">
        <f>IF(A1500="","",IF(IFERROR(INDEX(Crawl!$A1499:$DZ1499,1,Rules!$H$14),"")&amp;""="","",IFERROR(INDEX(Crawl!$A1499:$DZ1499,1,Rules!$H$14),"")))</f>
        <v/>
      </c>
      <c r="K1500">
        <f>IF(A1500="","",IFERROR(SUMIFS('GSC current'!$J$2:$J$2001,'GSC current'!$I$2:$I$2001,B1500),0))</f>
        <v/>
      </c>
      <c r="L1500">
        <f>IF(A1500="","",IFERROR(SUMIFS('GSC current'!$K$2:$K$2001,'GSC current'!$I$2:$I$2001,B1500),0))</f>
        <v/>
      </c>
      <c r="M1500" s="20">
        <f>IF(A1500="","",IF(N(L1500)&gt;0,K1500/L1500,""))</f>
        <v/>
      </c>
      <c r="N1500" s="21">
        <f>IF(A1500="","",IF(N(L1500)&gt;0,SUMIFS('GSC current'!$L$2:$L$2001,'GSC current'!$I$2:$I$2001,B1500)/L1500,""))</f>
        <v/>
      </c>
      <c r="O1500">
        <f>IF(A1500="","",IFERROR(SUMIFS('GSC previous'!$J$2:$J$2001,'GSC previous'!$I$2:$I$2001,B1500),0))</f>
        <v/>
      </c>
      <c r="P1500" s="22">
        <f>IF(A1500="","",IF(N(O1500)&gt;0,(K1500-O1500)/O1500,""))</f>
        <v/>
      </c>
      <c r="Q1500">
        <f>IF(A1500="","",IFERROR(SUMIFS(GA4!$P$2:$P$2001,GA4!$O$2:$O$2001,B1500),0))</f>
        <v/>
      </c>
      <c r="R1500" s="23">
        <f>IF(A1500="","",IF(N(Q1500)&gt;0,SUMIFS(GA4!$Q$2:$Q$2001,GA4!$O$2:$O$2001,B1500)/Q1500,""))</f>
        <v/>
      </c>
      <c r="S1500">
        <f>IF(A1500="","",IFERROR(SUMIFS(GA4!$R$2:$R$2001,GA4!$O$2:$O$2001,B1500),0))</f>
        <v/>
      </c>
      <c r="T1500">
        <f>IF(A1500="","",IF(AND(ISNUMBER(F1500),LEFT(C1500&amp;"",1)="2"),IF(F1500&lt;Rules!$B$9,"Yes","No"),"No"))</f>
        <v/>
      </c>
      <c r="U1500">
        <f>IF(A1500="","",IF(AND(N(O1500)&gt;=Rules!$B$8,ISNUMBER(P1500)),IF(P1500&lt;=-Rules!$B$7,"Yes","No"),"No"))</f>
        <v/>
      </c>
      <c r="V1500">
        <f>IF(A1500="","",IF(AND(N(L1500)&gt;=Rules!$B$6,ISNUMBER(N1500)),IF(AND(N1500&gt;=Rules!$B$10,N1500&lt;=Rules!$B$11),"Yes","No"),"No"))</f>
        <v/>
      </c>
      <c r="W1500">
        <f>IF(A1500="","",IF(I1500&lt;&gt;"","Yes","No"))</f>
        <v/>
      </c>
      <c r="X1500">
        <f>IF(I1500="","",IF(SUMIFS($K$3:$K$2002,$A$3:$A$2002,SUBSTITUTE(SUBSTITUTE(I1500,"?","~?"),"*","~*"))&gt;N(K1500),"Yes","No"))</f>
        <v/>
      </c>
      <c r="Y1500">
        <f>IF(A1500="","",IF(N(S1500)&gt;0,"Yes","No"))</f>
        <v/>
      </c>
      <c r="Z1500">
        <f>IF(A1500="","",IF(AND(N(K1500)&lt;Rules!$B$5,N(L1500)&lt;Rules!$B$6,N(Q1500)&lt;Rules!$B$13,Y1500="No"),"Yes","No"))</f>
        <v/>
      </c>
      <c r="AA1500">
        <f>IF(A1500="","",IF(LEFT(C1500&amp;"",1)="3","Redirect",IF(OR(LEFT(C1500&amp;"",1)="4",LEFT(C1500&amp;"",1)="5"),IF(OR(N(K1500)&gt;0,N(AC1500)&gt;=Rules!$B$14),"Redirect","Prune"),IF(D1500="Non-Indexable","Keep",IF(AND(W1500="Yes",X1500="Yes",Y1500="No"),"Merge",IF(OR(U1500="Yes",V1500="Yes",AND(T1500="Yes",N(L1500)&gt;=Rules!$B$6)),"Update",IF(Z1500="Yes",IF(N(AC1500)&gt;=Rules!$B$14,"Redirect","Prune"),"Keep")))))))</f>
        <v/>
      </c>
      <c r="AB1500">
        <f>IF(A1500="","",IF(LEFT(C1500&amp;"",1)="3","Already redirects ("&amp;C1500&amp;"). Update internal links to point at the final URL.",IF(OR(LEFT(C1500&amp;"",1)="4",LEFT(C1500&amp;"",1)="5"),IF(AA1500="Redirect","Returns "&amp;C1500&amp;" but still has "&amp;N(K1500)&amp;" clicks and "&amp;N(AC1500)&amp;" referring domains. 301 it to the closest live page.","Returns "&amp;C1500&amp;" with no clicks or links. Remove internal links and let it 404 or 410."),IF(D1500="Non-Indexable","Non-indexable ("&amp;E1500&amp;"). Keep if that is intentional; otherwise fix the canonical or noindex.",IF(AA1500="Merge","Overlaps with "&amp;I1500&amp;IF(N(J1500)&gt;0," (similarity "&amp;TEXT(J1500,"0.00")&amp;")","")&amp;", which gets more clicks. Merge the useful parts into it and 301 this URL.",IF(AA1500="Update",MID(IF(U1500="Yes","; Clicks down "&amp;TEXT(-P1500,"0%")&amp;" on the previous period","")&amp;IF(V1500="Yes","; Average position "&amp;TEXT(N1500,"0.0")&amp;" on "&amp;TEXT(L1500,"#,##0")&amp;" impressions (striking distance)","")&amp;IF(AND(T1500="Yes",N(L1500)&gt;=Rules!$B$6),"; Thin ("&amp;F1500&amp;" words) but has search demand",""),3,400),IF(AA1500="Prune","Low value: "&amp;N(K1500)&amp;" clicks, "&amp;N(L1500)&amp;" impressions, "&amp;N(Q1500)&amp;" sessions, no key events. Remove or noindex it and update internal links.",IF(AA1500="Redirect","Low value but "&amp;N(AC1500)&amp;" referring domains. 301 it to the closest relevant page to keep those links.",IF(AND(Z1500="No",Y1500="Yes",N(K1500)&lt;Rules!$B$5),"Low search traffic but it converts (key events: "&amp;S1500&amp;"). Keep it and link to it.",IF(W1500="Yes","Stronger than the page it overlaps ("&amp;I1500&amp;"). Keep; merge that page into this one.","Healthy: "&amp;N(K1500)&amp;" clicks"&amp;IF(ISNUMBER(N1500),", average position "&amp;TEXT(N1500,"0.0"),"")&amp;". Keep and monitor."))))))))))</f>
        <v/>
      </c>
      <c r="AE1500">
        <f>IF(A1500="","",IF(AD1500&lt;&gt;"",AD1500,AA1500))</f>
        <v/>
      </c>
    </row>
    <row r="1501">
      <c r="A1501">
        <f>IF(Crawl!A1500="","",Crawl!A1500)</f>
        <v/>
      </c>
      <c r="B1501">
        <f>IF(A1501="","",Crawl!EC1500)</f>
        <v/>
      </c>
      <c r="C1501">
        <f>IF(A1501="","",IFERROR(INDEX(Crawl!$A1500:$DZ1500,1,Rules!$H$6),""))</f>
        <v/>
      </c>
      <c r="D1501">
        <f>IF(A1501="","",IFERROR(INDEX(Crawl!$A1500:$DZ1500,1,Rules!$H$7),"")&amp;"")</f>
        <v/>
      </c>
      <c r="E1501">
        <f>IF(A1501="","",IFERROR(INDEX(Crawl!$A1500:$DZ1500,1,Rules!$H$8),"")&amp;"")</f>
        <v/>
      </c>
      <c r="F1501">
        <f>IF(A1501="","",IFERROR(INDEX(Crawl!$A1500:$DZ1500,1,Rules!$H$9),""))</f>
        <v/>
      </c>
      <c r="G1501">
        <f>IF(A1501="","",IFERROR(INDEX(Crawl!$A1500:$DZ1500,1,Rules!$H$10),""))</f>
        <v/>
      </c>
      <c r="H1501">
        <f>IF(A1501="","",IFERROR(INDEX(Crawl!$A1500:$DZ1500,1,Rules!$H$12),""))</f>
        <v/>
      </c>
      <c r="I1501">
        <f>IF(A1501="","",IF(AND(N(H1501)&gt;0,IFERROR(INDEX(Crawl!$A1500:$DZ1500,1,Rules!$H$11),"")&amp;""&lt;&gt;""),IFERROR(INDEX(Crawl!$A1500:$DZ1500,1,Rules!$H$11),"")&amp;"",IF(AND(ISNUMBER(J1501),N(J1501)&gt;=Rules!$B$12,IFERROR(INDEX(Crawl!$A1500:$DZ1500,1,Rules!$H$13),"")&amp;""&lt;&gt;""),IFERROR(INDEX(Crawl!$A1500:$DZ1500,1,Rules!$H$13),"")&amp;"","")))</f>
        <v/>
      </c>
      <c r="J1501" s="19">
        <f>IF(A1501="","",IF(IFERROR(INDEX(Crawl!$A1500:$DZ1500,1,Rules!$H$14),"")&amp;""="","",IFERROR(INDEX(Crawl!$A1500:$DZ1500,1,Rules!$H$14),"")))</f>
        <v/>
      </c>
      <c r="K1501">
        <f>IF(A1501="","",IFERROR(SUMIFS('GSC current'!$J$2:$J$2001,'GSC current'!$I$2:$I$2001,B1501),0))</f>
        <v/>
      </c>
      <c r="L1501">
        <f>IF(A1501="","",IFERROR(SUMIFS('GSC current'!$K$2:$K$2001,'GSC current'!$I$2:$I$2001,B1501),0))</f>
        <v/>
      </c>
      <c r="M1501" s="20">
        <f>IF(A1501="","",IF(N(L1501)&gt;0,K1501/L1501,""))</f>
        <v/>
      </c>
      <c r="N1501" s="21">
        <f>IF(A1501="","",IF(N(L1501)&gt;0,SUMIFS('GSC current'!$L$2:$L$2001,'GSC current'!$I$2:$I$2001,B1501)/L1501,""))</f>
        <v/>
      </c>
      <c r="O1501">
        <f>IF(A1501="","",IFERROR(SUMIFS('GSC previous'!$J$2:$J$2001,'GSC previous'!$I$2:$I$2001,B1501),0))</f>
        <v/>
      </c>
      <c r="P1501" s="22">
        <f>IF(A1501="","",IF(N(O1501)&gt;0,(K1501-O1501)/O1501,""))</f>
        <v/>
      </c>
      <c r="Q1501">
        <f>IF(A1501="","",IFERROR(SUMIFS(GA4!$P$2:$P$2001,GA4!$O$2:$O$2001,B1501),0))</f>
        <v/>
      </c>
      <c r="R1501" s="23">
        <f>IF(A1501="","",IF(N(Q1501)&gt;0,SUMIFS(GA4!$Q$2:$Q$2001,GA4!$O$2:$O$2001,B1501)/Q1501,""))</f>
        <v/>
      </c>
      <c r="S1501">
        <f>IF(A1501="","",IFERROR(SUMIFS(GA4!$R$2:$R$2001,GA4!$O$2:$O$2001,B1501),0))</f>
        <v/>
      </c>
      <c r="T1501">
        <f>IF(A1501="","",IF(AND(ISNUMBER(F1501),LEFT(C1501&amp;"",1)="2"),IF(F1501&lt;Rules!$B$9,"Yes","No"),"No"))</f>
        <v/>
      </c>
      <c r="U1501">
        <f>IF(A1501="","",IF(AND(N(O1501)&gt;=Rules!$B$8,ISNUMBER(P1501)),IF(P1501&lt;=-Rules!$B$7,"Yes","No"),"No"))</f>
        <v/>
      </c>
      <c r="V1501">
        <f>IF(A1501="","",IF(AND(N(L1501)&gt;=Rules!$B$6,ISNUMBER(N1501)),IF(AND(N1501&gt;=Rules!$B$10,N1501&lt;=Rules!$B$11),"Yes","No"),"No"))</f>
        <v/>
      </c>
      <c r="W1501">
        <f>IF(A1501="","",IF(I1501&lt;&gt;"","Yes","No"))</f>
        <v/>
      </c>
      <c r="X1501">
        <f>IF(I1501="","",IF(SUMIFS($K$3:$K$2002,$A$3:$A$2002,SUBSTITUTE(SUBSTITUTE(I1501,"?","~?"),"*","~*"))&gt;N(K1501),"Yes","No"))</f>
        <v/>
      </c>
      <c r="Y1501">
        <f>IF(A1501="","",IF(N(S1501)&gt;0,"Yes","No"))</f>
        <v/>
      </c>
      <c r="Z1501">
        <f>IF(A1501="","",IF(AND(N(K1501)&lt;Rules!$B$5,N(L1501)&lt;Rules!$B$6,N(Q1501)&lt;Rules!$B$13,Y1501="No"),"Yes","No"))</f>
        <v/>
      </c>
      <c r="AA1501">
        <f>IF(A1501="","",IF(LEFT(C1501&amp;"",1)="3","Redirect",IF(OR(LEFT(C1501&amp;"",1)="4",LEFT(C1501&amp;"",1)="5"),IF(OR(N(K1501)&gt;0,N(AC1501)&gt;=Rules!$B$14),"Redirect","Prune"),IF(D1501="Non-Indexable","Keep",IF(AND(W1501="Yes",X1501="Yes",Y1501="No"),"Merge",IF(OR(U1501="Yes",V1501="Yes",AND(T1501="Yes",N(L1501)&gt;=Rules!$B$6)),"Update",IF(Z1501="Yes",IF(N(AC1501)&gt;=Rules!$B$14,"Redirect","Prune"),"Keep")))))))</f>
        <v/>
      </c>
      <c r="AB1501">
        <f>IF(A1501="","",IF(LEFT(C1501&amp;"",1)="3","Already redirects ("&amp;C1501&amp;"). Update internal links to point at the final URL.",IF(OR(LEFT(C1501&amp;"",1)="4",LEFT(C1501&amp;"",1)="5"),IF(AA1501="Redirect","Returns "&amp;C1501&amp;" but still has "&amp;N(K1501)&amp;" clicks and "&amp;N(AC1501)&amp;" referring domains. 301 it to the closest live page.","Returns "&amp;C1501&amp;" with no clicks or links. Remove internal links and let it 404 or 410."),IF(D1501="Non-Indexable","Non-indexable ("&amp;E1501&amp;"). Keep if that is intentional; otherwise fix the canonical or noindex.",IF(AA1501="Merge","Overlaps with "&amp;I1501&amp;IF(N(J1501)&gt;0," (similarity "&amp;TEXT(J1501,"0.00")&amp;")","")&amp;", which gets more clicks. Merge the useful parts into it and 301 this URL.",IF(AA1501="Update",MID(IF(U1501="Yes","; Clicks down "&amp;TEXT(-P1501,"0%")&amp;" on the previous period","")&amp;IF(V1501="Yes","; Average position "&amp;TEXT(N1501,"0.0")&amp;" on "&amp;TEXT(L1501,"#,##0")&amp;" impressions (striking distance)","")&amp;IF(AND(T1501="Yes",N(L1501)&gt;=Rules!$B$6),"; Thin ("&amp;F1501&amp;" words) but has search demand",""),3,400),IF(AA1501="Prune","Low value: "&amp;N(K1501)&amp;" clicks, "&amp;N(L1501)&amp;" impressions, "&amp;N(Q1501)&amp;" sessions, no key events. Remove or noindex it and update internal links.",IF(AA1501="Redirect","Low value but "&amp;N(AC1501)&amp;" referring domains. 301 it to the closest relevant page to keep those links.",IF(AND(Z1501="No",Y1501="Yes",N(K1501)&lt;Rules!$B$5),"Low search traffic but it converts (key events: "&amp;S1501&amp;"). Keep it and link to it.",IF(W1501="Yes","Stronger than the page it overlaps ("&amp;I1501&amp;"). Keep; merge that page into this one.","Healthy: "&amp;N(K1501)&amp;" clicks"&amp;IF(ISNUMBER(N1501),", average position "&amp;TEXT(N1501,"0.0"),"")&amp;". Keep and monitor."))))))))))</f>
        <v/>
      </c>
      <c r="AE1501">
        <f>IF(A1501="","",IF(AD1501&lt;&gt;"",AD1501,AA1501))</f>
        <v/>
      </c>
    </row>
    <row r="1502">
      <c r="A1502">
        <f>IF(Crawl!A1501="","",Crawl!A1501)</f>
        <v/>
      </c>
      <c r="B1502">
        <f>IF(A1502="","",Crawl!EC1501)</f>
        <v/>
      </c>
      <c r="C1502">
        <f>IF(A1502="","",IFERROR(INDEX(Crawl!$A1501:$DZ1501,1,Rules!$H$6),""))</f>
        <v/>
      </c>
      <c r="D1502">
        <f>IF(A1502="","",IFERROR(INDEX(Crawl!$A1501:$DZ1501,1,Rules!$H$7),"")&amp;"")</f>
        <v/>
      </c>
      <c r="E1502">
        <f>IF(A1502="","",IFERROR(INDEX(Crawl!$A1501:$DZ1501,1,Rules!$H$8),"")&amp;"")</f>
        <v/>
      </c>
      <c r="F1502">
        <f>IF(A1502="","",IFERROR(INDEX(Crawl!$A1501:$DZ1501,1,Rules!$H$9),""))</f>
        <v/>
      </c>
      <c r="G1502">
        <f>IF(A1502="","",IFERROR(INDEX(Crawl!$A1501:$DZ1501,1,Rules!$H$10),""))</f>
        <v/>
      </c>
      <c r="H1502">
        <f>IF(A1502="","",IFERROR(INDEX(Crawl!$A1501:$DZ1501,1,Rules!$H$12),""))</f>
        <v/>
      </c>
      <c r="I1502">
        <f>IF(A1502="","",IF(AND(N(H1502)&gt;0,IFERROR(INDEX(Crawl!$A1501:$DZ1501,1,Rules!$H$11),"")&amp;""&lt;&gt;""),IFERROR(INDEX(Crawl!$A1501:$DZ1501,1,Rules!$H$11),"")&amp;"",IF(AND(ISNUMBER(J1502),N(J1502)&gt;=Rules!$B$12,IFERROR(INDEX(Crawl!$A1501:$DZ1501,1,Rules!$H$13),"")&amp;""&lt;&gt;""),IFERROR(INDEX(Crawl!$A1501:$DZ1501,1,Rules!$H$13),"")&amp;"","")))</f>
        <v/>
      </c>
      <c r="J1502" s="19">
        <f>IF(A1502="","",IF(IFERROR(INDEX(Crawl!$A1501:$DZ1501,1,Rules!$H$14),"")&amp;""="","",IFERROR(INDEX(Crawl!$A1501:$DZ1501,1,Rules!$H$14),"")))</f>
        <v/>
      </c>
      <c r="K1502">
        <f>IF(A1502="","",IFERROR(SUMIFS('GSC current'!$J$2:$J$2001,'GSC current'!$I$2:$I$2001,B1502),0))</f>
        <v/>
      </c>
      <c r="L1502">
        <f>IF(A1502="","",IFERROR(SUMIFS('GSC current'!$K$2:$K$2001,'GSC current'!$I$2:$I$2001,B1502),0))</f>
        <v/>
      </c>
      <c r="M1502" s="20">
        <f>IF(A1502="","",IF(N(L1502)&gt;0,K1502/L1502,""))</f>
        <v/>
      </c>
      <c r="N1502" s="21">
        <f>IF(A1502="","",IF(N(L1502)&gt;0,SUMIFS('GSC current'!$L$2:$L$2001,'GSC current'!$I$2:$I$2001,B1502)/L1502,""))</f>
        <v/>
      </c>
      <c r="O1502">
        <f>IF(A1502="","",IFERROR(SUMIFS('GSC previous'!$J$2:$J$2001,'GSC previous'!$I$2:$I$2001,B1502),0))</f>
        <v/>
      </c>
      <c r="P1502" s="22">
        <f>IF(A1502="","",IF(N(O1502)&gt;0,(K1502-O1502)/O1502,""))</f>
        <v/>
      </c>
      <c r="Q1502">
        <f>IF(A1502="","",IFERROR(SUMIFS(GA4!$P$2:$P$2001,GA4!$O$2:$O$2001,B1502),0))</f>
        <v/>
      </c>
      <c r="R1502" s="23">
        <f>IF(A1502="","",IF(N(Q1502)&gt;0,SUMIFS(GA4!$Q$2:$Q$2001,GA4!$O$2:$O$2001,B1502)/Q1502,""))</f>
        <v/>
      </c>
      <c r="S1502">
        <f>IF(A1502="","",IFERROR(SUMIFS(GA4!$R$2:$R$2001,GA4!$O$2:$O$2001,B1502),0))</f>
        <v/>
      </c>
      <c r="T1502">
        <f>IF(A1502="","",IF(AND(ISNUMBER(F1502),LEFT(C1502&amp;"",1)="2"),IF(F1502&lt;Rules!$B$9,"Yes","No"),"No"))</f>
        <v/>
      </c>
      <c r="U1502">
        <f>IF(A1502="","",IF(AND(N(O1502)&gt;=Rules!$B$8,ISNUMBER(P1502)),IF(P1502&lt;=-Rules!$B$7,"Yes","No"),"No"))</f>
        <v/>
      </c>
      <c r="V1502">
        <f>IF(A1502="","",IF(AND(N(L1502)&gt;=Rules!$B$6,ISNUMBER(N1502)),IF(AND(N1502&gt;=Rules!$B$10,N1502&lt;=Rules!$B$11),"Yes","No"),"No"))</f>
        <v/>
      </c>
      <c r="W1502">
        <f>IF(A1502="","",IF(I1502&lt;&gt;"","Yes","No"))</f>
        <v/>
      </c>
      <c r="X1502">
        <f>IF(I1502="","",IF(SUMIFS($K$3:$K$2002,$A$3:$A$2002,SUBSTITUTE(SUBSTITUTE(I1502,"?","~?"),"*","~*"))&gt;N(K1502),"Yes","No"))</f>
        <v/>
      </c>
      <c r="Y1502">
        <f>IF(A1502="","",IF(N(S1502)&gt;0,"Yes","No"))</f>
        <v/>
      </c>
      <c r="Z1502">
        <f>IF(A1502="","",IF(AND(N(K1502)&lt;Rules!$B$5,N(L1502)&lt;Rules!$B$6,N(Q1502)&lt;Rules!$B$13,Y1502="No"),"Yes","No"))</f>
        <v/>
      </c>
      <c r="AA1502">
        <f>IF(A1502="","",IF(LEFT(C1502&amp;"",1)="3","Redirect",IF(OR(LEFT(C1502&amp;"",1)="4",LEFT(C1502&amp;"",1)="5"),IF(OR(N(K1502)&gt;0,N(AC1502)&gt;=Rules!$B$14),"Redirect","Prune"),IF(D1502="Non-Indexable","Keep",IF(AND(W1502="Yes",X1502="Yes",Y1502="No"),"Merge",IF(OR(U1502="Yes",V1502="Yes",AND(T1502="Yes",N(L1502)&gt;=Rules!$B$6)),"Update",IF(Z1502="Yes",IF(N(AC1502)&gt;=Rules!$B$14,"Redirect","Prune"),"Keep")))))))</f>
        <v/>
      </c>
      <c r="AB1502">
        <f>IF(A1502="","",IF(LEFT(C1502&amp;"",1)="3","Already redirects ("&amp;C1502&amp;"). Update internal links to point at the final URL.",IF(OR(LEFT(C1502&amp;"",1)="4",LEFT(C1502&amp;"",1)="5"),IF(AA1502="Redirect","Returns "&amp;C1502&amp;" but still has "&amp;N(K1502)&amp;" clicks and "&amp;N(AC1502)&amp;" referring domains. 301 it to the closest live page.","Returns "&amp;C1502&amp;" with no clicks or links. Remove internal links and let it 404 or 410."),IF(D1502="Non-Indexable","Non-indexable ("&amp;E1502&amp;"). Keep if that is intentional; otherwise fix the canonical or noindex.",IF(AA1502="Merge","Overlaps with "&amp;I1502&amp;IF(N(J1502)&gt;0," (similarity "&amp;TEXT(J1502,"0.00")&amp;")","")&amp;", which gets more clicks. Merge the useful parts into it and 301 this URL.",IF(AA1502="Update",MID(IF(U1502="Yes","; Clicks down "&amp;TEXT(-P1502,"0%")&amp;" on the previous period","")&amp;IF(V1502="Yes","; Average position "&amp;TEXT(N1502,"0.0")&amp;" on "&amp;TEXT(L1502,"#,##0")&amp;" impressions (striking distance)","")&amp;IF(AND(T1502="Yes",N(L1502)&gt;=Rules!$B$6),"; Thin ("&amp;F1502&amp;" words) but has search demand",""),3,400),IF(AA1502="Prune","Low value: "&amp;N(K1502)&amp;" clicks, "&amp;N(L1502)&amp;" impressions, "&amp;N(Q1502)&amp;" sessions, no key events. Remove or noindex it and update internal links.",IF(AA1502="Redirect","Low value but "&amp;N(AC1502)&amp;" referring domains. 301 it to the closest relevant page to keep those links.",IF(AND(Z1502="No",Y1502="Yes",N(K1502)&lt;Rules!$B$5),"Low search traffic but it converts (key events: "&amp;S1502&amp;"). Keep it and link to it.",IF(W1502="Yes","Stronger than the page it overlaps ("&amp;I1502&amp;"). Keep; merge that page into this one.","Healthy: "&amp;N(K1502)&amp;" clicks"&amp;IF(ISNUMBER(N1502),", average position "&amp;TEXT(N1502,"0.0"),"")&amp;". Keep and monitor."))))))))))</f>
        <v/>
      </c>
      <c r="AE1502">
        <f>IF(A1502="","",IF(AD1502&lt;&gt;"",AD1502,AA1502))</f>
        <v/>
      </c>
    </row>
    <row r="1503">
      <c r="A1503">
        <f>IF(Crawl!A1502="","",Crawl!A1502)</f>
        <v/>
      </c>
      <c r="B1503">
        <f>IF(A1503="","",Crawl!EC1502)</f>
        <v/>
      </c>
      <c r="C1503">
        <f>IF(A1503="","",IFERROR(INDEX(Crawl!$A1502:$DZ1502,1,Rules!$H$6),""))</f>
        <v/>
      </c>
      <c r="D1503">
        <f>IF(A1503="","",IFERROR(INDEX(Crawl!$A1502:$DZ1502,1,Rules!$H$7),"")&amp;"")</f>
        <v/>
      </c>
      <c r="E1503">
        <f>IF(A1503="","",IFERROR(INDEX(Crawl!$A1502:$DZ1502,1,Rules!$H$8),"")&amp;"")</f>
        <v/>
      </c>
      <c r="F1503">
        <f>IF(A1503="","",IFERROR(INDEX(Crawl!$A1502:$DZ1502,1,Rules!$H$9),""))</f>
        <v/>
      </c>
      <c r="G1503">
        <f>IF(A1503="","",IFERROR(INDEX(Crawl!$A1502:$DZ1502,1,Rules!$H$10),""))</f>
        <v/>
      </c>
      <c r="H1503">
        <f>IF(A1503="","",IFERROR(INDEX(Crawl!$A1502:$DZ1502,1,Rules!$H$12),""))</f>
        <v/>
      </c>
      <c r="I1503">
        <f>IF(A1503="","",IF(AND(N(H1503)&gt;0,IFERROR(INDEX(Crawl!$A1502:$DZ1502,1,Rules!$H$11),"")&amp;""&lt;&gt;""),IFERROR(INDEX(Crawl!$A1502:$DZ1502,1,Rules!$H$11),"")&amp;"",IF(AND(ISNUMBER(J1503),N(J1503)&gt;=Rules!$B$12,IFERROR(INDEX(Crawl!$A1502:$DZ1502,1,Rules!$H$13),"")&amp;""&lt;&gt;""),IFERROR(INDEX(Crawl!$A1502:$DZ1502,1,Rules!$H$13),"")&amp;"","")))</f>
        <v/>
      </c>
      <c r="J1503" s="19">
        <f>IF(A1503="","",IF(IFERROR(INDEX(Crawl!$A1502:$DZ1502,1,Rules!$H$14),"")&amp;""="","",IFERROR(INDEX(Crawl!$A1502:$DZ1502,1,Rules!$H$14),"")))</f>
        <v/>
      </c>
      <c r="K1503">
        <f>IF(A1503="","",IFERROR(SUMIFS('GSC current'!$J$2:$J$2001,'GSC current'!$I$2:$I$2001,B1503),0))</f>
        <v/>
      </c>
      <c r="L1503">
        <f>IF(A1503="","",IFERROR(SUMIFS('GSC current'!$K$2:$K$2001,'GSC current'!$I$2:$I$2001,B1503),0))</f>
        <v/>
      </c>
      <c r="M1503" s="20">
        <f>IF(A1503="","",IF(N(L1503)&gt;0,K1503/L1503,""))</f>
        <v/>
      </c>
      <c r="N1503" s="21">
        <f>IF(A1503="","",IF(N(L1503)&gt;0,SUMIFS('GSC current'!$L$2:$L$2001,'GSC current'!$I$2:$I$2001,B1503)/L1503,""))</f>
        <v/>
      </c>
      <c r="O1503">
        <f>IF(A1503="","",IFERROR(SUMIFS('GSC previous'!$J$2:$J$2001,'GSC previous'!$I$2:$I$2001,B1503),0))</f>
        <v/>
      </c>
      <c r="P1503" s="22">
        <f>IF(A1503="","",IF(N(O1503)&gt;0,(K1503-O1503)/O1503,""))</f>
        <v/>
      </c>
      <c r="Q1503">
        <f>IF(A1503="","",IFERROR(SUMIFS(GA4!$P$2:$P$2001,GA4!$O$2:$O$2001,B1503),0))</f>
        <v/>
      </c>
      <c r="R1503" s="23">
        <f>IF(A1503="","",IF(N(Q1503)&gt;0,SUMIFS(GA4!$Q$2:$Q$2001,GA4!$O$2:$O$2001,B1503)/Q1503,""))</f>
        <v/>
      </c>
      <c r="S1503">
        <f>IF(A1503="","",IFERROR(SUMIFS(GA4!$R$2:$R$2001,GA4!$O$2:$O$2001,B1503),0))</f>
        <v/>
      </c>
      <c r="T1503">
        <f>IF(A1503="","",IF(AND(ISNUMBER(F1503),LEFT(C1503&amp;"",1)="2"),IF(F1503&lt;Rules!$B$9,"Yes","No"),"No"))</f>
        <v/>
      </c>
      <c r="U1503">
        <f>IF(A1503="","",IF(AND(N(O1503)&gt;=Rules!$B$8,ISNUMBER(P1503)),IF(P1503&lt;=-Rules!$B$7,"Yes","No"),"No"))</f>
        <v/>
      </c>
      <c r="V1503">
        <f>IF(A1503="","",IF(AND(N(L1503)&gt;=Rules!$B$6,ISNUMBER(N1503)),IF(AND(N1503&gt;=Rules!$B$10,N1503&lt;=Rules!$B$11),"Yes","No"),"No"))</f>
        <v/>
      </c>
      <c r="W1503">
        <f>IF(A1503="","",IF(I1503&lt;&gt;"","Yes","No"))</f>
        <v/>
      </c>
      <c r="X1503">
        <f>IF(I1503="","",IF(SUMIFS($K$3:$K$2002,$A$3:$A$2002,SUBSTITUTE(SUBSTITUTE(I1503,"?","~?"),"*","~*"))&gt;N(K1503),"Yes","No"))</f>
        <v/>
      </c>
      <c r="Y1503">
        <f>IF(A1503="","",IF(N(S1503)&gt;0,"Yes","No"))</f>
        <v/>
      </c>
      <c r="Z1503">
        <f>IF(A1503="","",IF(AND(N(K1503)&lt;Rules!$B$5,N(L1503)&lt;Rules!$B$6,N(Q1503)&lt;Rules!$B$13,Y1503="No"),"Yes","No"))</f>
        <v/>
      </c>
      <c r="AA1503">
        <f>IF(A1503="","",IF(LEFT(C1503&amp;"",1)="3","Redirect",IF(OR(LEFT(C1503&amp;"",1)="4",LEFT(C1503&amp;"",1)="5"),IF(OR(N(K1503)&gt;0,N(AC1503)&gt;=Rules!$B$14),"Redirect","Prune"),IF(D1503="Non-Indexable","Keep",IF(AND(W1503="Yes",X1503="Yes",Y1503="No"),"Merge",IF(OR(U1503="Yes",V1503="Yes",AND(T1503="Yes",N(L1503)&gt;=Rules!$B$6)),"Update",IF(Z1503="Yes",IF(N(AC1503)&gt;=Rules!$B$14,"Redirect","Prune"),"Keep")))))))</f>
        <v/>
      </c>
      <c r="AB1503">
        <f>IF(A1503="","",IF(LEFT(C1503&amp;"",1)="3","Already redirects ("&amp;C1503&amp;"). Update internal links to point at the final URL.",IF(OR(LEFT(C1503&amp;"",1)="4",LEFT(C1503&amp;"",1)="5"),IF(AA1503="Redirect","Returns "&amp;C1503&amp;" but still has "&amp;N(K1503)&amp;" clicks and "&amp;N(AC1503)&amp;" referring domains. 301 it to the closest live page.","Returns "&amp;C1503&amp;" with no clicks or links. Remove internal links and let it 404 or 410."),IF(D1503="Non-Indexable","Non-indexable ("&amp;E1503&amp;"). Keep if that is intentional; otherwise fix the canonical or noindex.",IF(AA1503="Merge","Overlaps with "&amp;I1503&amp;IF(N(J1503)&gt;0," (similarity "&amp;TEXT(J1503,"0.00")&amp;")","")&amp;", which gets more clicks. Merge the useful parts into it and 301 this URL.",IF(AA1503="Update",MID(IF(U1503="Yes","; Clicks down "&amp;TEXT(-P1503,"0%")&amp;" on the previous period","")&amp;IF(V1503="Yes","; Average position "&amp;TEXT(N1503,"0.0")&amp;" on "&amp;TEXT(L1503,"#,##0")&amp;" impressions (striking distance)","")&amp;IF(AND(T1503="Yes",N(L1503)&gt;=Rules!$B$6),"; Thin ("&amp;F1503&amp;" words) but has search demand",""),3,400),IF(AA1503="Prune","Low value: "&amp;N(K1503)&amp;" clicks, "&amp;N(L1503)&amp;" impressions, "&amp;N(Q1503)&amp;" sessions, no key events. Remove or noindex it and update internal links.",IF(AA1503="Redirect","Low value but "&amp;N(AC1503)&amp;" referring domains. 301 it to the closest relevant page to keep those links.",IF(AND(Z1503="No",Y1503="Yes",N(K1503)&lt;Rules!$B$5),"Low search traffic but it converts (key events: "&amp;S1503&amp;"). Keep it and link to it.",IF(W1503="Yes","Stronger than the page it overlaps ("&amp;I1503&amp;"). Keep; merge that page into this one.","Healthy: "&amp;N(K1503)&amp;" clicks"&amp;IF(ISNUMBER(N1503),", average position "&amp;TEXT(N1503,"0.0"),"")&amp;". Keep and monitor."))))))))))</f>
        <v/>
      </c>
      <c r="AE1503">
        <f>IF(A1503="","",IF(AD1503&lt;&gt;"",AD1503,AA1503))</f>
        <v/>
      </c>
    </row>
    <row r="1504">
      <c r="A1504">
        <f>IF(Crawl!A1503="","",Crawl!A1503)</f>
        <v/>
      </c>
      <c r="B1504">
        <f>IF(A1504="","",Crawl!EC1503)</f>
        <v/>
      </c>
      <c r="C1504">
        <f>IF(A1504="","",IFERROR(INDEX(Crawl!$A1503:$DZ1503,1,Rules!$H$6),""))</f>
        <v/>
      </c>
      <c r="D1504">
        <f>IF(A1504="","",IFERROR(INDEX(Crawl!$A1503:$DZ1503,1,Rules!$H$7),"")&amp;"")</f>
        <v/>
      </c>
      <c r="E1504">
        <f>IF(A1504="","",IFERROR(INDEX(Crawl!$A1503:$DZ1503,1,Rules!$H$8),"")&amp;"")</f>
        <v/>
      </c>
      <c r="F1504">
        <f>IF(A1504="","",IFERROR(INDEX(Crawl!$A1503:$DZ1503,1,Rules!$H$9),""))</f>
        <v/>
      </c>
      <c r="G1504">
        <f>IF(A1504="","",IFERROR(INDEX(Crawl!$A1503:$DZ1503,1,Rules!$H$10),""))</f>
        <v/>
      </c>
      <c r="H1504">
        <f>IF(A1504="","",IFERROR(INDEX(Crawl!$A1503:$DZ1503,1,Rules!$H$12),""))</f>
        <v/>
      </c>
      <c r="I1504">
        <f>IF(A1504="","",IF(AND(N(H1504)&gt;0,IFERROR(INDEX(Crawl!$A1503:$DZ1503,1,Rules!$H$11),"")&amp;""&lt;&gt;""),IFERROR(INDEX(Crawl!$A1503:$DZ1503,1,Rules!$H$11),"")&amp;"",IF(AND(ISNUMBER(J1504),N(J1504)&gt;=Rules!$B$12,IFERROR(INDEX(Crawl!$A1503:$DZ1503,1,Rules!$H$13),"")&amp;""&lt;&gt;""),IFERROR(INDEX(Crawl!$A1503:$DZ1503,1,Rules!$H$13),"")&amp;"","")))</f>
        <v/>
      </c>
      <c r="J1504" s="19">
        <f>IF(A1504="","",IF(IFERROR(INDEX(Crawl!$A1503:$DZ1503,1,Rules!$H$14),"")&amp;""="","",IFERROR(INDEX(Crawl!$A1503:$DZ1503,1,Rules!$H$14),"")))</f>
        <v/>
      </c>
      <c r="K1504">
        <f>IF(A1504="","",IFERROR(SUMIFS('GSC current'!$J$2:$J$2001,'GSC current'!$I$2:$I$2001,B1504),0))</f>
        <v/>
      </c>
      <c r="L1504">
        <f>IF(A1504="","",IFERROR(SUMIFS('GSC current'!$K$2:$K$2001,'GSC current'!$I$2:$I$2001,B1504),0))</f>
        <v/>
      </c>
      <c r="M1504" s="20">
        <f>IF(A1504="","",IF(N(L1504)&gt;0,K1504/L1504,""))</f>
        <v/>
      </c>
      <c r="N1504" s="21">
        <f>IF(A1504="","",IF(N(L1504)&gt;0,SUMIFS('GSC current'!$L$2:$L$2001,'GSC current'!$I$2:$I$2001,B1504)/L1504,""))</f>
        <v/>
      </c>
      <c r="O1504">
        <f>IF(A1504="","",IFERROR(SUMIFS('GSC previous'!$J$2:$J$2001,'GSC previous'!$I$2:$I$2001,B1504),0))</f>
        <v/>
      </c>
      <c r="P1504" s="22">
        <f>IF(A1504="","",IF(N(O1504)&gt;0,(K1504-O1504)/O1504,""))</f>
        <v/>
      </c>
      <c r="Q1504">
        <f>IF(A1504="","",IFERROR(SUMIFS(GA4!$P$2:$P$2001,GA4!$O$2:$O$2001,B1504),0))</f>
        <v/>
      </c>
      <c r="R1504" s="23">
        <f>IF(A1504="","",IF(N(Q1504)&gt;0,SUMIFS(GA4!$Q$2:$Q$2001,GA4!$O$2:$O$2001,B1504)/Q1504,""))</f>
        <v/>
      </c>
      <c r="S1504">
        <f>IF(A1504="","",IFERROR(SUMIFS(GA4!$R$2:$R$2001,GA4!$O$2:$O$2001,B1504),0))</f>
        <v/>
      </c>
      <c r="T1504">
        <f>IF(A1504="","",IF(AND(ISNUMBER(F1504),LEFT(C1504&amp;"",1)="2"),IF(F1504&lt;Rules!$B$9,"Yes","No"),"No"))</f>
        <v/>
      </c>
      <c r="U1504">
        <f>IF(A1504="","",IF(AND(N(O1504)&gt;=Rules!$B$8,ISNUMBER(P1504)),IF(P1504&lt;=-Rules!$B$7,"Yes","No"),"No"))</f>
        <v/>
      </c>
      <c r="V1504">
        <f>IF(A1504="","",IF(AND(N(L1504)&gt;=Rules!$B$6,ISNUMBER(N1504)),IF(AND(N1504&gt;=Rules!$B$10,N1504&lt;=Rules!$B$11),"Yes","No"),"No"))</f>
        <v/>
      </c>
      <c r="W1504">
        <f>IF(A1504="","",IF(I1504&lt;&gt;"","Yes","No"))</f>
        <v/>
      </c>
      <c r="X1504">
        <f>IF(I1504="","",IF(SUMIFS($K$3:$K$2002,$A$3:$A$2002,SUBSTITUTE(SUBSTITUTE(I1504,"?","~?"),"*","~*"))&gt;N(K1504),"Yes","No"))</f>
        <v/>
      </c>
      <c r="Y1504">
        <f>IF(A1504="","",IF(N(S1504)&gt;0,"Yes","No"))</f>
        <v/>
      </c>
      <c r="Z1504">
        <f>IF(A1504="","",IF(AND(N(K1504)&lt;Rules!$B$5,N(L1504)&lt;Rules!$B$6,N(Q1504)&lt;Rules!$B$13,Y1504="No"),"Yes","No"))</f>
        <v/>
      </c>
      <c r="AA1504">
        <f>IF(A1504="","",IF(LEFT(C1504&amp;"",1)="3","Redirect",IF(OR(LEFT(C1504&amp;"",1)="4",LEFT(C1504&amp;"",1)="5"),IF(OR(N(K1504)&gt;0,N(AC1504)&gt;=Rules!$B$14),"Redirect","Prune"),IF(D1504="Non-Indexable","Keep",IF(AND(W1504="Yes",X1504="Yes",Y1504="No"),"Merge",IF(OR(U1504="Yes",V1504="Yes",AND(T1504="Yes",N(L1504)&gt;=Rules!$B$6)),"Update",IF(Z1504="Yes",IF(N(AC1504)&gt;=Rules!$B$14,"Redirect","Prune"),"Keep")))))))</f>
        <v/>
      </c>
      <c r="AB1504">
        <f>IF(A1504="","",IF(LEFT(C1504&amp;"",1)="3","Already redirects ("&amp;C1504&amp;"). Update internal links to point at the final URL.",IF(OR(LEFT(C1504&amp;"",1)="4",LEFT(C1504&amp;"",1)="5"),IF(AA1504="Redirect","Returns "&amp;C1504&amp;" but still has "&amp;N(K1504)&amp;" clicks and "&amp;N(AC1504)&amp;" referring domains. 301 it to the closest live page.","Returns "&amp;C1504&amp;" with no clicks or links. Remove internal links and let it 404 or 410."),IF(D1504="Non-Indexable","Non-indexable ("&amp;E1504&amp;"). Keep if that is intentional; otherwise fix the canonical or noindex.",IF(AA1504="Merge","Overlaps with "&amp;I1504&amp;IF(N(J1504)&gt;0," (similarity "&amp;TEXT(J1504,"0.00")&amp;")","")&amp;", which gets more clicks. Merge the useful parts into it and 301 this URL.",IF(AA1504="Update",MID(IF(U1504="Yes","; Clicks down "&amp;TEXT(-P1504,"0%")&amp;" on the previous period","")&amp;IF(V1504="Yes","; Average position "&amp;TEXT(N1504,"0.0")&amp;" on "&amp;TEXT(L1504,"#,##0")&amp;" impressions (striking distance)","")&amp;IF(AND(T1504="Yes",N(L1504)&gt;=Rules!$B$6),"; Thin ("&amp;F1504&amp;" words) but has search demand",""),3,400),IF(AA1504="Prune","Low value: "&amp;N(K1504)&amp;" clicks, "&amp;N(L1504)&amp;" impressions, "&amp;N(Q1504)&amp;" sessions, no key events. Remove or noindex it and update internal links.",IF(AA1504="Redirect","Low value but "&amp;N(AC1504)&amp;" referring domains. 301 it to the closest relevant page to keep those links.",IF(AND(Z1504="No",Y1504="Yes",N(K1504)&lt;Rules!$B$5),"Low search traffic but it converts (key events: "&amp;S1504&amp;"). Keep it and link to it.",IF(W1504="Yes","Stronger than the page it overlaps ("&amp;I1504&amp;"). Keep; merge that page into this one.","Healthy: "&amp;N(K1504)&amp;" clicks"&amp;IF(ISNUMBER(N1504),", average position "&amp;TEXT(N1504,"0.0"),"")&amp;". Keep and monitor."))))))))))</f>
        <v/>
      </c>
      <c r="AE1504">
        <f>IF(A1504="","",IF(AD1504&lt;&gt;"",AD1504,AA1504))</f>
        <v/>
      </c>
    </row>
    <row r="1505">
      <c r="A1505">
        <f>IF(Crawl!A1504="","",Crawl!A1504)</f>
        <v/>
      </c>
      <c r="B1505">
        <f>IF(A1505="","",Crawl!EC1504)</f>
        <v/>
      </c>
      <c r="C1505">
        <f>IF(A1505="","",IFERROR(INDEX(Crawl!$A1504:$DZ1504,1,Rules!$H$6),""))</f>
        <v/>
      </c>
      <c r="D1505">
        <f>IF(A1505="","",IFERROR(INDEX(Crawl!$A1504:$DZ1504,1,Rules!$H$7),"")&amp;"")</f>
        <v/>
      </c>
      <c r="E1505">
        <f>IF(A1505="","",IFERROR(INDEX(Crawl!$A1504:$DZ1504,1,Rules!$H$8),"")&amp;"")</f>
        <v/>
      </c>
      <c r="F1505">
        <f>IF(A1505="","",IFERROR(INDEX(Crawl!$A1504:$DZ1504,1,Rules!$H$9),""))</f>
        <v/>
      </c>
      <c r="G1505">
        <f>IF(A1505="","",IFERROR(INDEX(Crawl!$A1504:$DZ1504,1,Rules!$H$10),""))</f>
        <v/>
      </c>
      <c r="H1505">
        <f>IF(A1505="","",IFERROR(INDEX(Crawl!$A1504:$DZ1504,1,Rules!$H$12),""))</f>
        <v/>
      </c>
      <c r="I1505">
        <f>IF(A1505="","",IF(AND(N(H1505)&gt;0,IFERROR(INDEX(Crawl!$A1504:$DZ1504,1,Rules!$H$11),"")&amp;""&lt;&gt;""),IFERROR(INDEX(Crawl!$A1504:$DZ1504,1,Rules!$H$11),"")&amp;"",IF(AND(ISNUMBER(J1505),N(J1505)&gt;=Rules!$B$12,IFERROR(INDEX(Crawl!$A1504:$DZ1504,1,Rules!$H$13),"")&amp;""&lt;&gt;""),IFERROR(INDEX(Crawl!$A1504:$DZ1504,1,Rules!$H$13),"")&amp;"","")))</f>
        <v/>
      </c>
      <c r="J1505" s="19">
        <f>IF(A1505="","",IF(IFERROR(INDEX(Crawl!$A1504:$DZ1504,1,Rules!$H$14),"")&amp;""="","",IFERROR(INDEX(Crawl!$A1504:$DZ1504,1,Rules!$H$14),"")))</f>
        <v/>
      </c>
      <c r="K1505">
        <f>IF(A1505="","",IFERROR(SUMIFS('GSC current'!$J$2:$J$2001,'GSC current'!$I$2:$I$2001,B1505),0))</f>
        <v/>
      </c>
      <c r="L1505">
        <f>IF(A1505="","",IFERROR(SUMIFS('GSC current'!$K$2:$K$2001,'GSC current'!$I$2:$I$2001,B1505),0))</f>
        <v/>
      </c>
      <c r="M1505" s="20">
        <f>IF(A1505="","",IF(N(L1505)&gt;0,K1505/L1505,""))</f>
        <v/>
      </c>
      <c r="N1505" s="21">
        <f>IF(A1505="","",IF(N(L1505)&gt;0,SUMIFS('GSC current'!$L$2:$L$2001,'GSC current'!$I$2:$I$2001,B1505)/L1505,""))</f>
        <v/>
      </c>
      <c r="O1505">
        <f>IF(A1505="","",IFERROR(SUMIFS('GSC previous'!$J$2:$J$2001,'GSC previous'!$I$2:$I$2001,B1505),0))</f>
        <v/>
      </c>
      <c r="P1505" s="22">
        <f>IF(A1505="","",IF(N(O1505)&gt;0,(K1505-O1505)/O1505,""))</f>
        <v/>
      </c>
      <c r="Q1505">
        <f>IF(A1505="","",IFERROR(SUMIFS(GA4!$P$2:$P$2001,GA4!$O$2:$O$2001,B1505),0))</f>
        <v/>
      </c>
      <c r="R1505" s="23">
        <f>IF(A1505="","",IF(N(Q1505)&gt;0,SUMIFS(GA4!$Q$2:$Q$2001,GA4!$O$2:$O$2001,B1505)/Q1505,""))</f>
        <v/>
      </c>
      <c r="S1505">
        <f>IF(A1505="","",IFERROR(SUMIFS(GA4!$R$2:$R$2001,GA4!$O$2:$O$2001,B1505),0))</f>
        <v/>
      </c>
      <c r="T1505">
        <f>IF(A1505="","",IF(AND(ISNUMBER(F1505),LEFT(C1505&amp;"",1)="2"),IF(F1505&lt;Rules!$B$9,"Yes","No"),"No"))</f>
        <v/>
      </c>
      <c r="U1505">
        <f>IF(A1505="","",IF(AND(N(O1505)&gt;=Rules!$B$8,ISNUMBER(P1505)),IF(P1505&lt;=-Rules!$B$7,"Yes","No"),"No"))</f>
        <v/>
      </c>
      <c r="V1505">
        <f>IF(A1505="","",IF(AND(N(L1505)&gt;=Rules!$B$6,ISNUMBER(N1505)),IF(AND(N1505&gt;=Rules!$B$10,N1505&lt;=Rules!$B$11),"Yes","No"),"No"))</f>
        <v/>
      </c>
      <c r="W1505">
        <f>IF(A1505="","",IF(I1505&lt;&gt;"","Yes","No"))</f>
        <v/>
      </c>
      <c r="X1505">
        <f>IF(I1505="","",IF(SUMIFS($K$3:$K$2002,$A$3:$A$2002,SUBSTITUTE(SUBSTITUTE(I1505,"?","~?"),"*","~*"))&gt;N(K1505),"Yes","No"))</f>
        <v/>
      </c>
      <c r="Y1505">
        <f>IF(A1505="","",IF(N(S1505)&gt;0,"Yes","No"))</f>
        <v/>
      </c>
      <c r="Z1505">
        <f>IF(A1505="","",IF(AND(N(K1505)&lt;Rules!$B$5,N(L1505)&lt;Rules!$B$6,N(Q1505)&lt;Rules!$B$13,Y1505="No"),"Yes","No"))</f>
        <v/>
      </c>
      <c r="AA1505">
        <f>IF(A1505="","",IF(LEFT(C1505&amp;"",1)="3","Redirect",IF(OR(LEFT(C1505&amp;"",1)="4",LEFT(C1505&amp;"",1)="5"),IF(OR(N(K1505)&gt;0,N(AC1505)&gt;=Rules!$B$14),"Redirect","Prune"),IF(D1505="Non-Indexable","Keep",IF(AND(W1505="Yes",X1505="Yes",Y1505="No"),"Merge",IF(OR(U1505="Yes",V1505="Yes",AND(T1505="Yes",N(L1505)&gt;=Rules!$B$6)),"Update",IF(Z1505="Yes",IF(N(AC1505)&gt;=Rules!$B$14,"Redirect","Prune"),"Keep")))))))</f>
        <v/>
      </c>
      <c r="AB1505">
        <f>IF(A1505="","",IF(LEFT(C1505&amp;"",1)="3","Already redirects ("&amp;C1505&amp;"). Update internal links to point at the final URL.",IF(OR(LEFT(C1505&amp;"",1)="4",LEFT(C1505&amp;"",1)="5"),IF(AA1505="Redirect","Returns "&amp;C1505&amp;" but still has "&amp;N(K1505)&amp;" clicks and "&amp;N(AC1505)&amp;" referring domains. 301 it to the closest live page.","Returns "&amp;C1505&amp;" with no clicks or links. Remove internal links and let it 404 or 410."),IF(D1505="Non-Indexable","Non-indexable ("&amp;E1505&amp;"). Keep if that is intentional; otherwise fix the canonical or noindex.",IF(AA1505="Merge","Overlaps with "&amp;I1505&amp;IF(N(J1505)&gt;0," (similarity "&amp;TEXT(J1505,"0.00")&amp;")","")&amp;", which gets more clicks. Merge the useful parts into it and 301 this URL.",IF(AA1505="Update",MID(IF(U1505="Yes","; Clicks down "&amp;TEXT(-P1505,"0%")&amp;" on the previous period","")&amp;IF(V1505="Yes","; Average position "&amp;TEXT(N1505,"0.0")&amp;" on "&amp;TEXT(L1505,"#,##0")&amp;" impressions (striking distance)","")&amp;IF(AND(T1505="Yes",N(L1505)&gt;=Rules!$B$6),"; Thin ("&amp;F1505&amp;" words) but has search demand",""),3,400),IF(AA1505="Prune","Low value: "&amp;N(K1505)&amp;" clicks, "&amp;N(L1505)&amp;" impressions, "&amp;N(Q1505)&amp;" sessions, no key events. Remove or noindex it and update internal links.",IF(AA1505="Redirect","Low value but "&amp;N(AC1505)&amp;" referring domains. 301 it to the closest relevant page to keep those links.",IF(AND(Z1505="No",Y1505="Yes",N(K1505)&lt;Rules!$B$5),"Low search traffic but it converts (key events: "&amp;S1505&amp;"). Keep it and link to it.",IF(W1505="Yes","Stronger than the page it overlaps ("&amp;I1505&amp;"). Keep; merge that page into this one.","Healthy: "&amp;N(K1505)&amp;" clicks"&amp;IF(ISNUMBER(N1505),", average position "&amp;TEXT(N1505,"0.0"),"")&amp;". Keep and monitor."))))))))))</f>
        <v/>
      </c>
      <c r="AE1505">
        <f>IF(A1505="","",IF(AD1505&lt;&gt;"",AD1505,AA1505))</f>
        <v/>
      </c>
    </row>
    <row r="1506">
      <c r="A1506">
        <f>IF(Crawl!A1505="","",Crawl!A1505)</f>
        <v/>
      </c>
      <c r="B1506">
        <f>IF(A1506="","",Crawl!EC1505)</f>
        <v/>
      </c>
      <c r="C1506">
        <f>IF(A1506="","",IFERROR(INDEX(Crawl!$A1505:$DZ1505,1,Rules!$H$6),""))</f>
        <v/>
      </c>
      <c r="D1506">
        <f>IF(A1506="","",IFERROR(INDEX(Crawl!$A1505:$DZ1505,1,Rules!$H$7),"")&amp;"")</f>
        <v/>
      </c>
      <c r="E1506">
        <f>IF(A1506="","",IFERROR(INDEX(Crawl!$A1505:$DZ1505,1,Rules!$H$8),"")&amp;"")</f>
        <v/>
      </c>
      <c r="F1506">
        <f>IF(A1506="","",IFERROR(INDEX(Crawl!$A1505:$DZ1505,1,Rules!$H$9),""))</f>
        <v/>
      </c>
      <c r="G1506">
        <f>IF(A1506="","",IFERROR(INDEX(Crawl!$A1505:$DZ1505,1,Rules!$H$10),""))</f>
        <v/>
      </c>
      <c r="H1506">
        <f>IF(A1506="","",IFERROR(INDEX(Crawl!$A1505:$DZ1505,1,Rules!$H$12),""))</f>
        <v/>
      </c>
      <c r="I1506">
        <f>IF(A1506="","",IF(AND(N(H1506)&gt;0,IFERROR(INDEX(Crawl!$A1505:$DZ1505,1,Rules!$H$11),"")&amp;""&lt;&gt;""),IFERROR(INDEX(Crawl!$A1505:$DZ1505,1,Rules!$H$11),"")&amp;"",IF(AND(ISNUMBER(J1506),N(J1506)&gt;=Rules!$B$12,IFERROR(INDEX(Crawl!$A1505:$DZ1505,1,Rules!$H$13),"")&amp;""&lt;&gt;""),IFERROR(INDEX(Crawl!$A1505:$DZ1505,1,Rules!$H$13),"")&amp;"","")))</f>
        <v/>
      </c>
      <c r="J1506" s="19">
        <f>IF(A1506="","",IF(IFERROR(INDEX(Crawl!$A1505:$DZ1505,1,Rules!$H$14),"")&amp;""="","",IFERROR(INDEX(Crawl!$A1505:$DZ1505,1,Rules!$H$14),"")))</f>
        <v/>
      </c>
      <c r="K1506">
        <f>IF(A1506="","",IFERROR(SUMIFS('GSC current'!$J$2:$J$2001,'GSC current'!$I$2:$I$2001,B1506),0))</f>
        <v/>
      </c>
      <c r="L1506">
        <f>IF(A1506="","",IFERROR(SUMIFS('GSC current'!$K$2:$K$2001,'GSC current'!$I$2:$I$2001,B1506),0))</f>
        <v/>
      </c>
      <c r="M1506" s="20">
        <f>IF(A1506="","",IF(N(L1506)&gt;0,K1506/L1506,""))</f>
        <v/>
      </c>
      <c r="N1506" s="21">
        <f>IF(A1506="","",IF(N(L1506)&gt;0,SUMIFS('GSC current'!$L$2:$L$2001,'GSC current'!$I$2:$I$2001,B1506)/L1506,""))</f>
        <v/>
      </c>
      <c r="O1506">
        <f>IF(A1506="","",IFERROR(SUMIFS('GSC previous'!$J$2:$J$2001,'GSC previous'!$I$2:$I$2001,B1506),0))</f>
        <v/>
      </c>
      <c r="P1506" s="22">
        <f>IF(A1506="","",IF(N(O1506)&gt;0,(K1506-O1506)/O1506,""))</f>
        <v/>
      </c>
      <c r="Q1506">
        <f>IF(A1506="","",IFERROR(SUMIFS(GA4!$P$2:$P$2001,GA4!$O$2:$O$2001,B1506),0))</f>
        <v/>
      </c>
      <c r="R1506" s="23">
        <f>IF(A1506="","",IF(N(Q1506)&gt;0,SUMIFS(GA4!$Q$2:$Q$2001,GA4!$O$2:$O$2001,B1506)/Q1506,""))</f>
        <v/>
      </c>
      <c r="S1506">
        <f>IF(A1506="","",IFERROR(SUMIFS(GA4!$R$2:$R$2001,GA4!$O$2:$O$2001,B1506),0))</f>
        <v/>
      </c>
      <c r="T1506">
        <f>IF(A1506="","",IF(AND(ISNUMBER(F1506),LEFT(C1506&amp;"",1)="2"),IF(F1506&lt;Rules!$B$9,"Yes","No"),"No"))</f>
        <v/>
      </c>
      <c r="U1506">
        <f>IF(A1506="","",IF(AND(N(O1506)&gt;=Rules!$B$8,ISNUMBER(P1506)),IF(P1506&lt;=-Rules!$B$7,"Yes","No"),"No"))</f>
        <v/>
      </c>
      <c r="V1506">
        <f>IF(A1506="","",IF(AND(N(L1506)&gt;=Rules!$B$6,ISNUMBER(N1506)),IF(AND(N1506&gt;=Rules!$B$10,N1506&lt;=Rules!$B$11),"Yes","No"),"No"))</f>
        <v/>
      </c>
      <c r="W1506">
        <f>IF(A1506="","",IF(I1506&lt;&gt;"","Yes","No"))</f>
        <v/>
      </c>
      <c r="X1506">
        <f>IF(I1506="","",IF(SUMIFS($K$3:$K$2002,$A$3:$A$2002,SUBSTITUTE(SUBSTITUTE(I1506,"?","~?"),"*","~*"))&gt;N(K1506),"Yes","No"))</f>
        <v/>
      </c>
      <c r="Y1506">
        <f>IF(A1506="","",IF(N(S1506)&gt;0,"Yes","No"))</f>
        <v/>
      </c>
      <c r="Z1506">
        <f>IF(A1506="","",IF(AND(N(K1506)&lt;Rules!$B$5,N(L1506)&lt;Rules!$B$6,N(Q1506)&lt;Rules!$B$13,Y1506="No"),"Yes","No"))</f>
        <v/>
      </c>
      <c r="AA1506">
        <f>IF(A1506="","",IF(LEFT(C1506&amp;"",1)="3","Redirect",IF(OR(LEFT(C1506&amp;"",1)="4",LEFT(C1506&amp;"",1)="5"),IF(OR(N(K1506)&gt;0,N(AC1506)&gt;=Rules!$B$14),"Redirect","Prune"),IF(D1506="Non-Indexable","Keep",IF(AND(W1506="Yes",X1506="Yes",Y1506="No"),"Merge",IF(OR(U1506="Yes",V1506="Yes",AND(T1506="Yes",N(L1506)&gt;=Rules!$B$6)),"Update",IF(Z1506="Yes",IF(N(AC1506)&gt;=Rules!$B$14,"Redirect","Prune"),"Keep")))))))</f>
        <v/>
      </c>
      <c r="AB1506">
        <f>IF(A1506="","",IF(LEFT(C1506&amp;"",1)="3","Already redirects ("&amp;C1506&amp;"). Update internal links to point at the final URL.",IF(OR(LEFT(C1506&amp;"",1)="4",LEFT(C1506&amp;"",1)="5"),IF(AA1506="Redirect","Returns "&amp;C1506&amp;" but still has "&amp;N(K1506)&amp;" clicks and "&amp;N(AC1506)&amp;" referring domains. 301 it to the closest live page.","Returns "&amp;C1506&amp;" with no clicks or links. Remove internal links and let it 404 or 410."),IF(D1506="Non-Indexable","Non-indexable ("&amp;E1506&amp;"). Keep if that is intentional; otherwise fix the canonical or noindex.",IF(AA1506="Merge","Overlaps with "&amp;I1506&amp;IF(N(J1506)&gt;0," (similarity "&amp;TEXT(J1506,"0.00")&amp;")","")&amp;", which gets more clicks. Merge the useful parts into it and 301 this URL.",IF(AA1506="Update",MID(IF(U1506="Yes","; Clicks down "&amp;TEXT(-P1506,"0%")&amp;" on the previous period","")&amp;IF(V1506="Yes","; Average position "&amp;TEXT(N1506,"0.0")&amp;" on "&amp;TEXT(L1506,"#,##0")&amp;" impressions (striking distance)","")&amp;IF(AND(T1506="Yes",N(L1506)&gt;=Rules!$B$6),"; Thin ("&amp;F1506&amp;" words) but has search demand",""),3,400),IF(AA1506="Prune","Low value: "&amp;N(K1506)&amp;" clicks, "&amp;N(L1506)&amp;" impressions, "&amp;N(Q1506)&amp;" sessions, no key events. Remove or noindex it and update internal links.",IF(AA1506="Redirect","Low value but "&amp;N(AC1506)&amp;" referring domains. 301 it to the closest relevant page to keep those links.",IF(AND(Z1506="No",Y1506="Yes",N(K1506)&lt;Rules!$B$5),"Low search traffic but it converts (key events: "&amp;S1506&amp;"). Keep it and link to it.",IF(W1506="Yes","Stronger than the page it overlaps ("&amp;I1506&amp;"). Keep; merge that page into this one.","Healthy: "&amp;N(K1506)&amp;" clicks"&amp;IF(ISNUMBER(N1506),", average position "&amp;TEXT(N1506,"0.0"),"")&amp;". Keep and monitor."))))))))))</f>
        <v/>
      </c>
      <c r="AE1506">
        <f>IF(A1506="","",IF(AD1506&lt;&gt;"",AD1506,AA1506))</f>
        <v/>
      </c>
    </row>
    <row r="1507">
      <c r="A1507">
        <f>IF(Crawl!A1506="","",Crawl!A1506)</f>
        <v/>
      </c>
      <c r="B1507">
        <f>IF(A1507="","",Crawl!EC1506)</f>
        <v/>
      </c>
      <c r="C1507">
        <f>IF(A1507="","",IFERROR(INDEX(Crawl!$A1506:$DZ1506,1,Rules!$H$6),""))</f>
        <v/>
      </c>
      <c r="D1507">
        <f>IF(A1507="","",IFERROR(INDEX(Crawl!$A1506:$DZ1506,1,Rules!$H$7),"")&amp;"")</f>
        <v/>
      </c>
      <c r="E1507">
        <f>IF(A1507="","",IFERROR(INDEX(Crawl!$A1506:$DZ1506,1,Rules!$H$8),"")&amp;"")</f>
        <v/>
      </c>
      <c r="F1507">
        <f>IF(A1507="","",IFERROR(INDEX(Crawl!$A1506:$DZ1506,1,Rules!$H$9),""))</f>
        <v/>
      </c>
      <c r="G1507">
        <f>IF(A1507="","",IFERROR(INDEX(Crawl!$A1506:$DZ1506,1,Rules!$H$10),""))</f>
        <v/>
      </c>
      <c r="H1507">
        <f>IF(A1507="","",IFERROR(INDEX(Crawl!$A1506:$DZ1506,1,Rules!$H$12),""))</f>
        <v/>
      </c>
      <c r="I1507">
        <f>IF(A1507="","",IF(AND(N(H1507)&gt;0,IFERROR(INDEX(Crawl!$A1506:$DZ1506,1,Rules!$H$11),"")&amp;""&lt;&gt;""),IFERROR(INDEX(Crawl!$A1506:$DZ1506,1,Rules!$H$11),"")&amp;"",IF(AND(ISNUMBER(J1507),N(J1507)&gt;=Rules!$B$12,IFERROR(INDEX(Crawl!$A1506:$DZ1506,1,Rules!$H$13),"")&amp;""&lt;&gt;""),IFERROR(INDEX(Crawl!$A1506:$DZ1506,1,Rules!$H$13),"")&amp;"","")))</f>
        <v/>
      </c>
      <c r="J1507" s="19">
        <f>IF(A1507="","",IF(IFERROR(INDEX(Crawl!$A1506:$DZ1506,1,Rules!$H$14),"")&amp;""="","",IFERROR(INDEX(Crawl!$A1506:$DZ1506,1,Rules!$H$14),"")))</f>
        <v/>
      </c>
      <c r="K1507">
        <f>IF(A1507="","",IFERROR(SUMIFS('GSC current'!$J$2:$J$2001,'GSC current'!$I$2:$I$2001,B1507),0))</f>
        <v/>
      </c>
      <c r="L1507">
        <f>IF(A1507="","",IFERROR(SUMIFS('GSC current'!$K$2:$K$2001,'GSC current'!$I$2:$I$2001,B1507),0))</f>
        <v/>
      </c>
      <c r="M1507" s="20">
        <f>IF(A1507="","",IF(N(L1507)&gt;0,K1507/L1507,""))</f>
        <v/>
      </c>
      <c r="N1507" s="21">
        <f>IF(A1507="","",IF(N(L1507)&gt;0,SUMIFS('GSC current'!$L$2:$L$2001,'GSC current'!$I$2:$I$2001,B1507)/L1507,""))</f>
        <v/>
      </c>
      <c r="O1507">
        <f>IF(A1507="","",IFERROR(SUMIFS('GSC previous'!$J$2:$J$2001,'GSC previous'!$I$2:$I$2001,B1507),0))</f>
        <v/>
      </c>
      <c r="P1507" s="22">
        <f>IF(A1507="","",IF(N(O1507)&gt;0,(K1507-O1507)/O1507,""))</f>
        <v/>
      </c>
      <c r="Q1507">
        <f>IF(A1507="","",IFERROR(SUMIFS(GA4!$P$2:$P$2001,GA4!$O$2:$O$2001,B1507),0))</f>
        <v/>
      </c>
      <c r="R1507" s="23">
        <f>IF(A1507="","",IF(N(Q1507)&gt;0,SUMIFS(GA4!$Q$2:$Q$2001,GA4!$O$2:$O$2001,B1507)/Q1507,""))</f>
        <v/>
      </c>
      <c r="S1507">
        <f>IF(A1507="","",IFERROR(SUMIFS(GA4!$R$2:$R$2001,GA4!$O$2:$O$2001,B1507),0))</f>
        <v/>
      </c>
      <c r="T1507">
        <f>IF(A1507="","",IF(AND(ISNUMBER(F1507),LEFT(C1507&amp;"",1)="2"),IF(F1507&lt;Rules!$B$9,"Yes","No"),"No"))</f>
        <v/>
      </c>
      <c r="U1507">
        <f>IF(A1507="","",IF(AND(N(O1507)&gt;=Rules!$B$8,ISNUMBER(P1507)),IF(P1507&lt;=-Rules!$B$7,"Yes","No"),"No"))</f>
        <v/>
      </c>
      <c r="V1507">
        <f>IF(A1507="","",IF(AND(N(L1507)&gt;=Rules!$B$6,ISNUMBER(N1507)),IF(AND(N1507&gt;=Rules!$B$10,N1507&lt;=Rules!$B$11),"Yes","No"),"No"))</f>
        <v/>
      </c>
      <c r="W1507">
        <f>IF(A1507="","",IF(I1507&lt;&gt;"","Yes","No"))</f>
        <v/>
      </c>
      <c r="X1507">
        <f>IF(I1507="","",IF(SUMIFS($K$3:$K$2002,$A$3:$A$2002,SUBSTITUTE(SUBSTITUTE(I1507,"?","~?"),"*","~*"))&gt;N(K1507),"Yes","No"))</f>
        <v/>
      </c>
      <c r="Y1507">
        <f>IF(A1507="","",IF(N(S1507)&gt;0,"Yes","No"))</f>
        <v/>
      </c>
      <c r="Z1507">
        <f>IF(A1507="","",IF(AND(N(K1507)&lt;Rules!$B$5,N(L1507)&lt;Rules!$B$6,N(Q1507)&lt;Rules!$B$13,Y1507="No"),"Yes","No"))</f>
        <v/>
      </c>
      <c r="AA1507">
        <f>IF(A1507="","",IF(LEFT(C1507&amp;"",1)="3","Redirect",IF(OR(LEFT(C1507&amp;"",1)="4",LEFT(C1507&amp;"",1)="5"),IF(OR(N(K1507)&gt;0,N(AC1507)&gt;=Rules!$B$14),"Redirect","Prune"),IF(D1507="Non-Indexable","Keep",IF(AND(W1507="Yes",X1507="Yes",Y1507="No"),"Merge",IF(OR(U1507="Yes",V1507="Yes",AND(T1507="Yes",N(L1507)&gt;=Rules!$B$6)),"Update",IF(Z1507="Yes",IF(N(AC1507)&gt;=Rules!$B$14,"Redirect","Prune"),"Keep")))))))</f>
        <v/>
      </c>
      <c r="AB1507">
        <f>IF(A1507="","",IF(LEFT(C1507&amp;"",1)="3","Already redirects ("&amp;C1507&amp;"). Update internal links to point at the final URL.",IF(OR(LEFT(C1507&amp;"",1)="4",LEFT(C1507&amp;"",1)="5"),IF(AA1507="Redirect","Returns "&amp;C1507&amp;" but still has "&amp;N(K1507)&amp;" clicks and "&amp;N(AC1507)&amp;" referring domains. 301 it to the closest live page.","Returns "&amp;C1507&amp;" with no clicks or links. Remove internal links and let it 404 or 410."),IF(D1507="Non-Indexable","Non-indexable ("&amp;E1507&amp;"). Keep if that is intentional; otherwise fix the canonical or noindex.",IF(AA1507="Merge","Overlaps with "&amp;I1507&amp;IF(N(J1507)&gt;0," (similarity "&amp;TEXT(J1507,"0.00")&amp;")","")&amp;", which gets more clicks. Merge the useful parts into it and 301 this URL.",IF(AA1507="Update",MID(IF(U1507="Yes","; Clicks down "&amp;TEXT(-P1507,"0%")&amp;" on the previous period","")&amp;IF(V1507="Yes","; Average position "&amp;TEXT(N1507,"0.0")&amp;" on "&amp;TEXT(L1507,"#,##0")&amp;" impressions (striking distance)","")&amp;IF(AND(T1507="Yes",N(L1507)&gt;=Rules!$B$6),"; Thin ("&amp;F1507&amp;" words) but has search demand",""),3,400),IF(AA1507="Prune","Low value: "&amp;N(K1507)&amp;" clicks, "&amp;N(L1507)&amp;" impressions, "&amp;N(Q1507)&amp;" sessions, no key events. Remove or noindex it and update internal links.",IF(AA1507="Redirect","Low value but "&amp;N(AC1507)&amp;" referring domains. 301 it to the closest relevant page to keep those links.",IF(AND(Z1507="No",Y1507="Yes",N(K1507)&lt;Rules!$B$5),"Low search traffic but it converts (key events: "&amp;S1507&amp;"). Keep it and link to it.",IF(W1507="Yes","Stronger than the page it overlaps ("&amp;I1507&amp;"). Keep; merge that page into this one.","Healthy: "&amp;N(K1507)&amp;" clicks"&amp;IF(ISNUMBER(N1507),", average position "&amp;TEXT(N1507,"0.0"),"")&amp;". Keep and monitor."))))))))))</f>
        <v/>
      </c>
      <c r="AE1507">
        <f>IF(A1507="","",IF(AD1507&lt;&gt;"",AD1507,AA1507))</f>
        <v/>
      </c>
    </row>
    <row r="1508">
      <c r="A1508">
        <f>IF(Crawl!A1507="","",Crawl!A1507)</f>
        <v/>
      </c>
      <c r="B1508">
        <f>IF(A1508="","",Crawl!EC1507)</f>
        <v/>
      </c>
      <c r="C1508">
        <f>IF(A1508="","",IFERROR(INDEX(Crawl!$A1507:$DZ1507,1,Rules!$H$6),""))</f>
        <v/>
      </c>
      <c r="D1508">
        <f>IF(A1508="","",IFERROR(INDEX(Crawl!$A1507:$DZ1507,1,Rules!$H$7),"")&amp;"")</f>
        <v/>
      </c>
      <c r="E1508">
        <f>IF(A1508="","",IFERROR(INDEX(Crawl!$A1507:$DZ1507,1,Rules!$H$8),"")&amp;"")</f>
        <v/>
      </c>
      <c r="F1508">
        <f>IF(A1508="","",IFERROR(INDEX(Crawl!$A1507:$DZ1507,1,Rules!$H$9),""))</f>
        <v/>
      </c>
      <c r="G1508">
        <f>IF(A1508="","",IFERROR(INDEX(Crawl!$A1507:$DZ1507,1,Rules!$H$10),""))</f>
        <v/>
      </c>
      <c r="H1508">
        <f>IF(A1508="","",IFERROR(INDEX(Crawl!$A1507:$DZ1507,1,Rules!$H$12),""))</f>
        <v/>
      </c>
      <c r="I1508">
        <f>IF(A1508="","",IF(AND(N(H1508)&gt;0,IFERROR(INDEX(Crawl!$A1507:$DZ1507,1,Rules!$H$11),"")&amp;""&lt;&gt;""),IFERROR(INDEX(Crawl!$A1507:$DZ1507,1,Rules!$H$11),"")&amp;"",IF(AND(ISNUMBER(J1508),N(J1508)&gt;=Rules!$B$12,IFERROR(INDEX(Crawl!$A1507:$DZ1507,1,Rules!$H$13),"")&amp;""&lt;&gt;""),IFERROR(INDEX(Crawl!$A1507:$DZ1507,1,Rules!$H$13),"")&amp;"","")))</f>
        <v/>
      </c>
      <c r="J1508" s="19">
        <f>IF(A1508="","",IF(IFERROR(INDEX(Crawl!$A1507:$DZ1507,1,Rules!$H$14),"")&amp;""="","",IFERROR(INDEX(Crawl!$A1507:$DZ1507,1,Rules!$H$14),"")))</f>
        <v/>
      </c>
      <c r="K1508">
        <f>IF(A1508="","",IFERROR(SUMIFS('GSC current'!$J$2:$J$2001,'GSC current'!$I$2:$I$2001,B1508),0))</f>
        <v/>
      </c>
      <c r="L1508">
        <f>IF(A1508="","",IFERROR(SUMIFS('GSC current'!$K$2:$K$2001,'GSC current'!$I$2:$I$2001,B1508),0))</f>
        <v/>
      </c>
      <c r="M1508" s="20">
        <f>IF(A1508="","",IF(N(L1508)&gt;0,K1508/L1508,""))</f>
        <v/>
      </c>
      <c r="N1508" s="21">
        <f>IF(A1508="","",IF(N(L1508)&gt;0,SUMIFS('GSC current'!$L$2:$L$2001,'GSC current'!$I$2:$I$2001,B1508)/L1508,""))</f>
        <v/>
      </c>
      <c r="O1508">
        <f>IF(A1508="","",IFERROR(SUMIFS('GSC previous'!$J$2:$J$2001,'GSC previous'!$I$2:$I$2001,B1508),0))</f>
        <v/>
      </c>
      <c r="P1508" s="22">
        <f>IF(A1508="","",IF(N(O1508)&gt;0,(K1508-O1508)/O1508,""))</f>
        <v/>
      </c>
      <c r="Q1508">
        <f>IF(A1508="","",IFERROR(SUMIFS(GA4!$P$2:$P$2001,GA4!$O$2:$O$2001,B1508),0))</f>
        <v/>
      </c>
      <c r="R1508" s="23">
        <f>IF(A1508="","",IF(N(Q1508)&gt;0,SUMIFS(GA4!$Q$2:$Q$2001,GA4!$O$2:$O$2001,B1508)/Q1508,""))</f>
        <v/>
      </c>
      <c r="S1508">
        <f>IF(A1508="","",IFERROR(SUMIFS(GA4!$R$2:$R$2001,GA4!$O$2:$O$2001,B1508),0))</f>
        <v/>
      </c>
      <c r="T1508">
        <f>IF(A1508="","",IF(AND(ISNUMBER(F1508),LEFT(C1508&amp;"",1)="2"),IF(F1508&lt;Rules!$B$9,"Yes","No"),"No"))</f>
        <v/>
      </c>
      <c r="U1508">
        <f>IF(A1508="","",IF(AND(N(O1508)&gt;=Rules!$B$8,ISNUMBER(P1508)),IF(P1508&lt;=-Rules!$B$7,"Yes","No"),"No"))</f>
        <v/>
      </c>
      <c r="V1508">
        <f>IF(A1508="","",IF(AND(N(L1508)&gt;=Rules!$B$6,ISNUMBER(N1508)),IF(AND(N1508&gt;=Rules!$B$10,N1508&lt;=Rules!$B$11),"Yes","No"),"No"))</f>
        <v/>
      </c>
      <c r="W1508">
        <f>IF(A1508="","",IF(I1508&lt;&gt;"","Yes","No"))</f>
        <v/>
      </c>
      <c r="X1508">
        <f>IF(I1508="","",IF(SUMIFS($K$3:$K$2002,$A$3:$A$2002,SUBSTITUTE(SUBSTITUTE(I1508,"?","~?"),"*","~*"))&gt;N(K1508),"Yes","No"))</f>
        <v/>
      </c>
      <c r="Y1508">
        <f>IF(A1508="","",IF(N(S1508)&gt;0,"Yes","No"))</f>
        <v/>
      </c>
      <c r="Z1508">
        <f>IF(A1508="","",IF(AND(N(K1508)&lt;Rules!$B$5,N(L1508)&lt;Rules!$B$6,N(Q1508)&lt;Rules!$B$13,Y1508="No"),"Yes","No"))</f>
        <v/>
      </c>
      <c r="AA1508">
        <f>IF(A1508="","",IF(LEFT(C1508&amp;"",1)="3","Redirect",IF(OR(LEFT(C1508&amp;"",1)="4",LEFT(C1508&amp;"",1)="5"),IF(OR(N(K1508)&gt;0,N(AC1508)&gt;=Rules!$B$14),"Redirect","Prune"),IF(D1508="Non-Indexable","Keep",IF(AND(W1508="Yes",X1508="Yes",Y1508="No"),"Merge",IF(OR(U1508="Yes",V1508="Yes",AND(T1508="Yes",N(L1508)&gt;=Rules!$B$6)),"Update",IF(Z1508="Yes",IF(N(AC1508)&gt;=Rules!$B$14,"Redirect","Prune"),"Keep")))))))</f>
        <v/>
      </c>
      <c r="AB1508">
        <f>IF(A1508="","",IF(LEFT(C1508&amp;"",1)="3","Already redirects ("&amp;C1508&amp;"). Update internal links to point at the final URL.",IF(OR(LEFT(C1508&amp;"",1)="4",LEFT(C1508&amp;"",1)="5"),IF(AA1508="Redirect","Returns "&amp;C1508&amp;" but still has "&amp;N(K1508)&amp;" clicks and "&amp;N(AC1508)&amp;" referring domains. 301 it to the closest live page.","Returns "&amp;C1508&amp;" with no clicks or links. Remove internal links and let it 404 or 410."),IF(D1508="Non-Indexable","Non-indexable ("&amp;E1508&amp;"). Keep if that is intentional; otherwise fix the canonical or noindex.",IF(AA1508="Merge","Overlaps with "&amp;I1508&amp;IF(N(J1508)&gt;0," (similarity "&amp;TEXT(J1508,"0.00")&amp;")","")&amp;", which gets more clicks. Merge the useful parts into it and 301 this URL.",IF(AA1508="Update",MID(IF(U1508="Yes","; Clicks down "&amp;TEXT(-P1508,"0%")&amp;" on the previous period","")&amp;IF(V1508="Yes","; Average position "&amp;TEXT(N1508,"0.0")&amp;" on "&amp;TEXT(L1508,"#,##0")&amp;" impressions (striking distance)","")&amp;IF(AND(T1508="Yes",N(L1508)&gt;=Rules!$B$6),"; Thin ("&amp;F1508&amp;" words) but has search demand",""),3,400),IF(AA1508="Prune","Low value: "&amp;N(K1508)&amp;" clicks, "&amp;N(L1508)&amp;" impressions, "&amp;N(Q1508)&amp;" sessions, no key events. Remove or noindex it and update internal links.",IF(AA1508="Redirect","Low value but "&amp;N(AC1508)&amp;" referring domains. 301 it to the closest relevant page to keep those links.",IF(AND(Z1508="No",Y1508="Yes",N(K1508)&lt;Rules!$B$5),"Low search traffic but it converts (key events: "&amp;S1508&amp;"). Keep it and link to it.",IF(W1508="Yes","Stronger than the page it overlaps ("&amp;I1508&amp;"). Keep; merge that page into this one.","Healthy: "&amp;N(K1508)&amp;" clicks"&amp;IF(ISNUMBER(N1508),", average position "&amp;TEXT(N1508,"0.0"),"")&amp;". Keep and monitor."))))))))))</f>
        <v/>
      </c>
      <c r="AE1508">
        <f>IF(A1508="","",IF(AD1508&lt;&gt;"",AD1508,AA1508))</f>
        <v/>
      </c>
    </row>
    <row r="1509">
      <c r="A1509">
        <f>IF(Crawl!A1508="","",Crawl!A1508)</f>
        <v/>
      </c>
      <c r="B1509">
        <f>IF(A1509="","",Crawl!EC1508)</f>
        <v/>
      </c>
      <c r="C1509">
        <f>IF(A1509="","",IFERROR(INDEX(Crawl!$A1508:$DZ1508,1,Rules!$H$6),""))</f>
        <v/>
      </c>
      <c r="D1509">
        <f>IF(A1509="","",IFERROR(INDEX(Crawl!$A1508:$DZ1508,1,Rules!$H$7),"")&amp;"")</f>
        <v/>
      </c>
      <c r="E1509">
        <f>IF(A1509="","",IFERROR(INDEX(Crawl!$A1508:$DZ1508,1,Rules!$H$8),"")&amp;"")</f>
        <v/>
      </c>
      <c r="F1509">
        <f>IF(A1509="","",IFERROR(INDEX(Crawl!$A1508:$DZ1508,1,Rules!$H$9),""))</f>
        <v/>
      </c>
      <c r="G1509">
        <f>IF(A1509="","",IFERROR(INDEX(Crawl!$A1508:$DZ1508,1,Rules!$H$10),""))</f>
        <v/>
      </c>
      <c r="H1509">
        <f>IF(A1509="","",IFERROR(INDEX(Crawl!$A1508:$DZ1508,1,Rules!$H$12),""))</f>
        <v/>
      </c>
      <c r="I1509">
        <f>IF(A1509="","",IF(AND(N(H1509)&gt;0,IFERROR(INDEX(Crawl!$A1508:$DZ1508,1,Rules!$H$11),"")&amp;""&lt;&gt;""),IFERROR(INDEX(Crawl!$A1508:$DZ1508,1,Rules!$H$11),"")&amp;"",IF(AND(ISNUMBER(J1509),N(J1509)&gt;=Rules!$B$12,IFERROR(INDEX(Crawl!$A1508:$DZ1508,1,Rules!$H$13),"")&amp;""&lt;&gt;""),IFERROR(INDEX(Crawl!$A1508:$DZ1508,1,Rules!$H$13),"")&amp;"","")))</f>
        <v/>
      </c>
      <c r="J1509" s="19">
        <f>IF(A1509="","",IF(IFERROR(INDEX(Crawl!$A1508:$DZ1508,1,Rules!$H$14),"")&amp;""="","",IFERROR(INDEX(Crawl!$A1508:$DZ1508,1,Rules!$H$14),"")))</f>
        <v/>
      </c>
      <c r="K1509">
        <f>IF(A1509="","",IFERROR(SUMIFS('GSC current'!$J$2:$J$2001,'GSC current'!$I$2:$I$2001,B1509),0))</f>
        <v/>
      </c>
      <c r="L1509">
        <f>IF(A1509="","",IFERROR(SUMIFS('GSC current'!$K$2:$K$2001,'GSC current'!$I$2:$I$2001,B1509),0))</f>
        <v/>
      </c>
      <c r="M1509" s="20">
        <f>IF(A1509="","",IF(N(L1509)&gt;0,K1509/L1509,""))</f>
        <v/>
      </c>
      <c r="N1509" s="21">
        <f>IF(A1509="","",IF(N(L1509)&gt;0,SUMIFS('GSC current'!$L$2:$L$2001,'GSC current'!$I$2:$I$2001,B1509)/L1509,""))</f>
        <v/>
      </c>
      <c r="O1509">
        <f>IF(A1509="","",IFERROR(SUMIFS('GSC previous'!$J$2:$J$2001,'GSC previous'!$I$2:$I$2001,B1509),0))</f>
        <v/>
      </c>
      <c r="P1509" s="22">
        <f>IF(A1509="","",IF(N(O1509)&gt;0,(K1509-O1509)/O1509,""))</f>
        <v/>
      </c>
      <c r="Q1509">
        <f>IF(A1509="","",IFERROR(SUMIFS(GA4!$P$2:$P$2001,GA4!$O$2:$O$2001,B1509),0))</f>
        <v/>
      </c>
      <c r="R1509" s="23">
        <f>IF(A1509="","",IF(N(Q1509)&gt;0,SUMIFS(GA4!$Q$2:$Q$2001,GA4!$O$2:$O$2001,B1509)/Q1509,""))</f>
        <v/>
      </c>
      <c r="S1509">
        <f>IF(A1509="","",IFERROR(SUMIFS(GA4!$R$2:$R$2001,GA4!$O$2:$O$2001,B1509),0))</f>
        <v/>
      </c>
      <c r="T1509">
        <f>IF(A1509="","",IF(AND(ISNUMBER(F1509),LEFT(C1509&amp;"",1)="2"),IF(F1509&lt;Rules!$B$9,"Yes","No"),"No"))</f>
        <v/>
      </c>
      <c r="U1509">
        <f>IF(A1509="","",IF(AND(N(O1509)&gt;=Rules!$B$8,ISNUMBER(P1509)),IF(P1509&lt;=-Rules!$B$7,"Yes","No"),"No"))</f>
        <v/>
      </c>
      <c r="V1509">
        <f>IF(A1509="","",IF(AND(N(L1509)&gt;=Rules!$B$6,ISNUMBER(N1509)),IF(AND(N1509&gt;=Rules!$B$10,N1509&lt;=Rules!$B$11),"Yes","No"),"No"))</f>
        <v/>
      </c>
      <c r="W1509">
        <f>IF(A1509="","",IF(I1509&lt;&gt;"","Yes","No"))</f>
        <v/>
      </c>
      <c r="X1509">
        <f>IF(I1509="","",IF(SUMIFS($K$3:$K$2002,$A$3:$A$2002,SUBSTITUTE(SUBSTITUTE(I1509,"?","~?"),"*","~*"))&gt;N(K1509),"Yes","No"))</f>
        <v/>
      </c>
      <c r="Y1509">
        <f>IF(A1509="","",IF(N(S1509)&gt;0,"Yes","No"))</f>
        <v/>
      </c>
      <c r="Z1509">
        <f>IF(A1509="","",IF(AND(N(K1509)&lt;Rules!$B$5,N(L1509)&lt;Rules!$B$6,N(Q1509)&lt;Rules!$B$13,Y1509="No"),"Yes","No"))</f>
        <v/>
      </c>
      <c r="AA1509">
        <f>IF(A1509="","",IF(LEFT(C1509&amp;"",1)="3","Redirect",IF(OR(LEFT(C1509&amp;"",1)="4",LEFT(C1509&amp;"",1)="5"),IF(OR(N(K1509)&gt;0,N(AC1509)&gt;=Rules!$B$14),"Redirect","Prune"),IF(D1509="Non-Indexable","Keep",IF(AND(W1509="Yes",X1509="Yes",Y1509="No"),"Merge",IF(OR(U1509="Yes",V1509="Yes",AND(T1509="Yes",N(L1509)&gt;=Rules!$B$6)),"Update",IF(Z1509="Yes",IF(N(AC1509)&gt;=Rules!$B$14,"Redirect","Prune"),"Keep")))))))</f>
        <v/>
      </c>
      <c r="AB1509">
        <f>IF(A1509="","",IF(LEFT(C1509&amp;"",1)="3","Already redirects ("&amp;C1509&amp;"). Update internal links to point at the final URL.",IF(OR(LEFT(C1509&amp;"",1)="4",LEFT(C1509&amp;"",1)="5"),IF(AA1509="Redirect","Returns "&amp;C1509&amp;" but still has "&amp;N(K1509)&amp;" clicks and "&amp;N(AC1509)&amp;" referring domains. 301 it to the closest live page.","Returns "&amp;C1509&amp;" with no clicks or links. Remove internal links and let it 404 or 410."),IF(D1509="Non-Indexable","Non-indexable ("&amp;E1509&amp;"). Keep if that is intentional; otherwise fix the canonical or noindex.",IF(AA1509="Merge","Overlaps with "&amp;I1509&amp;IF(N(J1509)&gt;0," (similarity "&amp;TEXT(J1509,"0.00")&amp;")","")&amp;", which gets more clicks. Merge the useful parts into it and 301 this URL.",IF(AA1509="Update",MID(IF(U1509="Yes","; Clicks down "&amp;TEXT(-P1509,"0%")&amp;" on the previous period","")&amp;IF(V1509="Yes","; Average position "&amp;TEXT(N1509,"0.0")&amp;" on "&amp;TEXT(L1509,"#,##0")&amp;" impressions (striking distance)","")&amp;IF(AND(T1509="Yes",N(L1509)&gt;=Rules!$B$6),"; Thin ("&amp;F1509&amp;" words) but has search demand",""),3,400),IF(AA1509="Prune","Low value: "&amp;N(K1509)&amp;" clicks, "&amp;N(L1509)&amp;" impressions, "&amp;N(Q1509)&amp;" sessions, no key events. Remove or noindex it and update internal links.",IF(AA1509="Redirect","Low value but "&amp;N(AC1509)&amp;" referring domains. 301 it to the closest relevant page to keep those links.",IF(AND(Z1509="No",Y1509="Yes",N(K1509)&lt;Rules!$B$5),"Low search traffic but it converts (key events: "&amp;S1509&amp;"). Keep it and link to it.",IF(W1509="Yes","Stronger than the page it overlaps ("&amp;I1509&amp;"). Keep; merge that page into this one.","Healthy: "&amp;N(K1509)&amp;" clicks"&amp;IF(ISNUMBER(N1509),", average position "&amp;TEXT(N1509,"0.0"),"")&amp;". Keep and monitor."))))))))))</f>
        <v/>
      </c>
      <c r="AE1509">
        <f>IF(A1509="","",IF(AD1509&lt;&gt;"",AD1509,AA1509))</f>
        <v/>
      </c>
    </row>
    <row r="1510">
      <c r="A1510">
        <f>IF(Crawl!A1509="","",Crawl!A1509)</f>
        <v/>
      </c>
      <c r="B1510">
        <f>IF(A1510="","",Crawl!EC1509)</f>
        <v/>
      </c>
      <c r="C1510">
        <f>IF(A1510="","",IFERROR(INDEX(Crawl!$A1509:$DZ1509,1,Rules!$H$6),""))</f>
        <v/>
      </c>
      <c r="D1510">
        <f>IF(A1510="","",IFERROR(INDEX(Crawl!$A1509:$DZ1509,1,Rules!$H$7),"")&amp;"")</f>
        <v/>
      </c>
      <c r="E1510">
        <f>IF(A1510="","",IFERROR(INDEX(Crawl!$A1509:$DZ1509,1,Rules!$H$8),"")&amp;"")</f>
        <v/>
      </c>
      <c r="F1510">
        <f>IF(A1510="","",IFERROR(INDEX(Crawl!$A1509:$DZ1509,1,Rules!$H$9),""))</f>
        <v/>
      </c>
      <c r="G1510">
        <f>IF(A1510="","",IFERROR(INDEX(Crawl!$A1509:$DZ1509,1,Rules!$H$10),""))</f>
        <v/>
      </c>
      <c r="H1510">
        <f>IF(A1510="","",IFERROR(INDEX(Crawl!$A1509:$DZ1509,1,Rules!$H$12),""))</f>
        <v/>
      </c>
      <c r="I1510">
        <f>IF(A1510="","",IF(AND(N(H1510)&gt;0,IFERROR(INDEX(Crawl!$A1509:$DZ1509,1,Rules!$H$11),"")&amp;""&lt;&gt;""),IFERROR(INDEX(Crawl!$A1509:$DZ1509,1,Rules!$H$11),"")&amp;"",IF(AND(ISNUMBER(J1510),N(J1510)&gt;=Rules!$B$12,IFERROR(INDEX(Crawl!$A1509:$DZ1509,1,Rules!$H$13),"")&amp;""&lt;&gt;""),IFERROR(INDEX(Crawl!$A1509:$DZ1509,1,Rules!$H$13),"")&amp;"","")))</f>
        <v/>
      </c>
      <c r="J1510" s="19">
        <f>IF(A1510="","",IF(IFERROR(INDEX(Crawl!$A1509:$DZ1509,1,Rules!$H$14),"")&amp;""="","",IFERROR(INDEX(Crawl!$A1509:$DZ1509,1,Rules!$H$14),"")))</f>
        <v/>
      </c>
      <c r="K1510">
        <f>IF(A1510="","",IFERROR(SUMIFS('GSC current'!$J$2:$J$2001,'GSC current'!$I$2:$I$2001,B1510),0))</f>
        <v/>
      </c>
      <c r="L1510">
        <f>IF(A1510="","",IFERROR(SUMIFS('GSC current'!$K$2:$K$2001,'GSC current'!$I$2:$I$2001,B1510),0))</f>
        <v/>
      </c>
      <c r="M1510" s="20">
        <f>IF(A1510="","",IF(N(L1510)&gt;0,K1510/L1510,""))</f>
        <v/>
      </c>
      <c r="N1510" s="21">
        <f>IF(A1510="","",IF(N(L1510)&gt;0,SUMIFS('GSC current'!$L$2:$L$2001,'GSC current'!$I$2:$I$2001,B1510)/L1510,""))</f>
        <v/>
      </c>
      <c r="O1510">
        <f>IF(A1510="","",IFERROR(SUMIFS('GSC previous'!$J$2:$J$2001,'GSC previous'!$I$2:$I$2001,B1510),0))</f>
        <v/>
      </c>
      <c r="P1510" s="22">
        <f>IF(A1510="","",IF(N(O1510)&gt;0,(K1510-O1510)/O1510,""))</f>
        <v/>
      </c>
      <c r="Q1510">
        <f>IF(A1510="","",IFERROR(SUMIFS(GA4!$P$2:$P$2001,GA4!$O$2:$O$2001,B1510),0))</f>
        <v/>
      </c>
      <c r="R1510" s="23">
        <f>IF(A1510="","",IF(N(Q1510)&gt;0,SUMIFS(GA4!$Q$2:$Q$2001,GA4!$O$2:$O$2001,B1510)/Q1510,""))</f>
        <v/>
      </c>
      <c r="S1510">
        <f>IF(A1510="","",IFERROR(SUMIFS(GA4!$R$2:$R$2001,GA4!$O$2:$O$2001,B1510),0))</f>
        <v/>
      </c>
      <c r="T1510">
        <f>IF(A1510="","",IF(AND(ISNUMBER(F1510),LEFT(C1510&amp;"",1)="2"),IF(F1510&lt;Rules!$B$9,"Yes","No"),"No"))</f>
        <v/>
      </c>
      <c r="U1510">
        <f>IF(A1510="","",IF(AND(N(O1510)&gt;=Rules!$B$8,ISNUMBER(P1510)),IF(P1510&lt;=-Rules!$B$7,"Yes","No"),"No"))</f>
        <v/>
      </c>
      <c r="V1510">
        <f>IF(A1510="","",IF(AND(N(L1510)&gt;=Rules!$B$6,ISNUMBER(N1510)),IF(AND(N1510&gt;=Rules!$B$10,N1510&lt;=Rules!$B$11),"Yes","No"),"No"))</f>
        <v/>
      </c>
      <c r="W1510">
        <f>IF(A1510="","",IF(I1510&lt;&gt;"","Yes","No"))</f>
        <v/>
      </c>
      <c r="X1510">
        <f>IF(I1510="","",IF(SUMIFS($K$3:$K$2002,$A$3:$A$2002,SUBSTITUTE(SUBSTITUTE(I1510,"?","~?"),"*","~*"))&gt;N(K1510),"Yes","No"))</f>
        <v/>
      </c>
      <c r="Y1510">
        <f>IF(A1510="","",IF(N(S1510)&gt;0,"Yes","No"))</f>
        <v/>
      </c>
      <c r="Z1510">
        <f>IF(A1510="","",IF(AND(N(K1510)&lt;Rules!$B$5,N(L1510)&lt;Rules!$B$6,N(Q1510)&lt;Rules!$B$13,Y1510="No"),"Yes","No"))</f>
        <v/>
      </c>
      <c r="AA1510">
        <f>IF(A1510="","",IF(LEFT(C1510&amp;"",1)="3","Redirect",IF(OR(LEFT(C1510&amp;"",1)="4",LEFT(C1510&amp;"",1)="5"),IF(OR(N(K1510)&gt;0,N(AC1510)&gt;=Rules!$B$14),"Redirect","Prune"),IF(D1510="Non-Indexable","Keep",IF(AND(W1510="Yes",X1510="Yes",Y1510="No"),"Merge",IF(OR(U1510="Yes",V1510="Yes",AND(T1510="Yes",N(L1510)&gt;=Rules!$B$6)),"Update",IF(Z1510="Yes",IF(N(AC1510)&gt;=Rules!$B$14,"Redirect","Prune"),"Keep")))))))</f>
        <v/>
      </c>
      <c r="AB1510">
        <f>IF(A1510="","",IF(LEFT(C1510&amp;"",1)="3","Already redirects ("&amp;C1510&amp;"). Update internal links to point at the final URL.",IF(OR(LEFT(C1510&amp;"",1)="4",LEFT(C1510&amp;"",1)="5"),IF(AA1510="Redirect","Returns "&amp;C1510&amp;" but still has "&amp;N(K1510)&amp;" clicks and "&amp;N(AC1510)&amp;" referring domains. 301 it to the closest live page.","Returns "&amp;C1510&amp;" with no clicks or links. Remove internal links and let it 404 or 410."),IF(D1510="Non-Indexable","Non-indexable ("&amp;E1510&amp;"). Keep if that is intentional; otherwise fix the canonical or noindex.",IF(AA1510="Merge","Overlaps with "&amp;I1510&amp;IF(N(J1510)&gt;0," (similarity "&amp;TEXT(J1510,"0.00")&amp;")","")&amp;", which gets more clicks. Merge the useful parts into it and 301 this URL.",IF(AA1510="Update",MID(IF(U1510="Yes","; Clicks down "&amp;TEXT(-P1510,"0%")&amp;" on the previous period","")&amp;IF(V1510="Yes","; Average position "&amp;TEXT(N1510,"0.0")&amp;" on "&amp;TEXT(L1510,"#,##0")&amp;" impressions (striking distance)","")&amp;IF(AND(T1510="Yes",N(L1510)&gt;=Rules!$B$6),"; Thin ("&amp;F1510&amp;" words) but has search demand",""),3,400),IF(AA1510="Prune","Low value: "&amp;N(K1510)&amp;" clicks, "&amp;N(L1510)&amp;" impressions, "&amp;N(Q1510)&amp;" sessions, no key events. Remove or noindex it and update internal links.",IF(AA1510="Redirect","Low value but "&amp;N(AC1510)&amp;" referring domains. 301 it to the closest relevant page to keep those links.",IF(AND(Z1510="No",Y1510="Yes",N(K1510)&lt;Rules!$B$5),"Low search traffic but it converts (key events: "&amp;S1510&amp;"). Keep it and link to it.",IF(W1510="Yes","Stronger than the page it overlaps ("&amp;I1510&amp;"). Keep; merge that page into this one.","Healthy: "&amp;N(K1510)&amp;" clicks"&amp;IF(ISNUMBER(N1510),", average position "&amp;TEXT(N1510,"0.0"),"")&amp;". Keep and monitor."))))))))))</f>
        <v/>
      </c>
      <c r="AE1510">
        <f>IF(A1510="","",IF(AD1510&lt;&gt;"",AD1510,AA1510))</f>
        <v/>
      </c>
    </row>
    <row r="1511">
      <c r="A1511">
        <f>IF(Crawl!A1510="","",Crawl!A1510)</f>
        <v/>
      </c>
      <c r="B1511">
        <f>IF(A1511="","",Crawl!EC1510)</f>
        <v/>
      </c>
      <c r="C1511">
        <f>IF(A1511="","",IFERROR(INDEX(Crawl!$A1510:$DZ1510,1,Rules!$H$6),""))</f>
        <v/>
      </c>
      <c r="D1511">
        <f>IF(A1511="","",IFERROR(INDEX(Crawl!$A1510:$DZ1510,1,Rules!$H$7),"")&amp;"")</f>
        <v/>
      </c>
      <c r="E1511">
        <f>IF(A1511="","",IFERROR(INDEX(Crawl!$A1510:$DZ1510,1,Rules!$H$8),"")&amp;"")</f>
        <v/>
      </c>
      <c r="F1511">
        <f>IF(A1511="","",IFERROR(INDEX(Crawl!$A1510:$DZ1510,1,Rules!$H$9),""))</f>
        <v/>
      </c>
      <c r="G1511">
        <f>IF(A1511="","",IFERROR(INDEX(Crawl!$A1510:$DZ1510,1,Rules!$H$10),""))</f>
        <v/>
      </c>
      <c r="H1511">
        <f>IF(A1511="","",IFERROR(INDEX(Crawl!$A1510:$DZ1510,1,Rules!$H$12),""))</f>
        <v/>
      </c>
      <c r="I1511">
        <f>IF(A1511="","",IF(AND(N(H1511)&gt;0,IFERROR(INDEX(Crawl!$A1510:$DZ1510,1,Rules!$H$11),"")&amp;""&lt;&gt;""),IFERROR(INDEX(Crawl!$A1510:$DZ1510,1,Rules!$H$11),"")&amp;"",IF(AND(ISNUMBER(J1511),N(J1511)&gt;=Rules!$B$12,IFERROR(INDEX(Crawl!$A1510:$DZ1510,1,Rules!$H$13),"")&amp;""&lt;&gt;""),IFERROR(INDEX(Crawl!$A1510:$DZ1510,1,Rules!$H$13),"")&amp;"","")))</f>
        <v/>
      </c>
      <c r="J1511" s="19">
        <f>IF(A1511="","",IF(IFERROR(INDEX(Crawl!$A1510:$DZ1510,1,Rules!$H$14),"")&amp;""="","",IFERROR(INDEX(Crawl!$A1510:$DZ1510,1,Rules!$H$14),"")))</f>
        <v/>
      </c>
      <c r="K1511">
        <f>IF(A1511="","",IFERROR(SUMIFS('GSC current'!$J$2:$J$2001,'GSC current'!$I$2:$I$2001,B1511),0))</f>
        <v/>
      </c>
      <c r="L1511">
        <f>IF(A1511="","",IFERROR(SUMIFS('GSC current'!$K$2:$K$2001,'GSC current'!$I$2:$I$2001,B1511),0))</f>
        <v/>
      </c>
      <c r="M1511" s="20">
        <f>IF(A1511="","",IF(N(L1511)&gt;0,K1511/L1511,""))</f>
        <v/>
      </c>
      <c r="N1511" s="21">
        <f>IF(A1511="","",IF(N(L1511)&gt;0,SUMIFS('GSC current'!$L$2:$L$2001,'GSC current'!$I$2:$I$2001,B1511)/L1511,""))</f>
        <v/>
      </c>
      <c r="O1511">
        <f>IF(A1511="","",IFERROR(SUMIFS('GSC previous'!$J$2:$J$2001,'GSC previous'!$I$2:$I$2001,B1511),0))</f>
        <v/>
      </c>
      <c r="P1511" s="22">
        <f>IF(A1511="","",IF(N(O1511)&gt;0,(K1511-O1511)/O1511,""))</f>
        <v/>
      </c>
      <c r="Q1511">
        <f>IF(A1511="","",IFERROR(SUMIFS(GA4!$P$2:$P$2001,GA4!$O$2:$O$2001,B1511),0))</f>
        <v/>
      </c>
      <c r="R1511" s="23">
        <f>IF(A1511="","",IF(N(Q1511)&gt;0,SUMIFS(GA4!$Q$2:$Q$2001,GA4!$O$2:$O$2001,B1511)/Q1511,""))</f>
        <v/>
      </c>
      <c r="S1511">
        <f>IF(A1511="","",IFERROR(SUMIFS(GA4!$R$2:$R$2001,GA4!$O$2:$O$2001,B1511),0))</f>
        <v/>
      </c>
      <c r="T1511">
        <f>IF(A1511="","",IF(AND(ISNUMBER(F1511),LEFT(C1511&amp;"",1)="2"),IF(F1511&lt;Rules!$B$9,"Yes","No"),"No"))</f>
        <v/>
      </c>
      <c r="U1511">
        <f>IF(A1511="","",IF(AND(N(O1511)&gt;=Rules!$B$8,ISNUMBER(P1511)),IF(P1511&lt;=-Rules!$B$7,"Yes","No"),"No"))</f>
        <v/>
      </c>
      <c r="V1511">
        <f>IF(A1511="","",IF(AND(N(L1511)&gt;=Rules!$B$6,ISNUMBER(N1511)),IF(AND(N1511&gt;=Rules!$B$10,N1511&lt;=Rules!$B$11),"Yes","No"),"No"))</f>
        <v/>
      </c>
      <c r="W1511">
        <f>IF(A1511="","",IF(I1511&lt;&gt;"","Yes","No"))</f>
        <v/>
      </c>
      <c r="X1511">
        <f>IF(I1511="","",IF(SUMIFS($K$3:$K$2002,$A$3:$A$2002,SUBSTITUTE(SUBSTITUTE(I1511,"?","~?"),"*","~*"))&gt;N(K1511),"Yes","No"))</f>
        <v/>
      </c>
      <c r="Y1511">
        <f>IF(A1511="","",IF(N(S1511)&gt;0,"Yes","No"))</f>
        <v/>
      </c>
      <c r="Z1511">
        <f>IF(A1511="","",IF(AND(N(K1511)&lt;Rules!$B$5,N(L1511)&lt;Rules!$B$6,N(Q1511)&lt;Rules!$B$13,Y1511="No"),"Yes","No"))</f>
        <v/>
      </c>
      <c r="AA1511">
        <f>IF(A1511="","",IF(LEFT(C1511&amp;"",1)="3","Redirect",IF(OR(LEFT(C1511&amp;"",1)="4",LEFT(C1511&amp;"",1)="5"),IF(OR(N(K1511)&gt;0,N(AC1511)&gt;=Rules!$B$14),"Redirect","Prune"),IF(D1511="Non-Indexable","Keep",IF(AND(W1511="Yes",X1511="Yes",Y1511="No"),"Merge",IF(OR(U1511="Yes",V1511="Yes",AND(T1511="Yes",N(L1511)&gt;=Rules!$B$6)),"Update",IF(Z1511="Yes",IF(N(AC1511)&gt;=Rules!$B$14,"Redirect","Prune"),"Keep")))))))</f>
        <v/>
      </c>
      <c r="AB1511">
        <f>IF(A1511="","",IF(LEFT(C1511&amp;"",1)="3","Already redirects ("&amp;C1511&amp;"). Update internal links to point at the final URL.",IF(OR(LEFT(C1511&amp;"",1)="4",LEFT(C1511&amp;"",1)="5"),IF(AA1511="Redirect","Returns "&amp;C1511&amp;" but still has "&amp;N(K1511)&amp;" clicks and "&amp;N(AC1511)&amp;" referring domains. 301 it to the closest live page.","Returns "&amp;C1511&amp;" with no clicks or links. Remove internal links and let it 404 or 410."),IF(D1511="Non-Indexable","Non-indexable ("&amp;E1511&amp;"). Keep if that is intentional; otherwise fix the canonical or noindex.",IF(AA1511="Merge","Overlaps with "&amp;I1511&amp;IF(N(J1511)&gt;0," (similarity "&amp;TEXT(J1511,"0.00")&amp;")","")&amp;", which gets more clicks. Merge the useful parts into it and 301 this URL.",IF(AA1511="Update",MID(IF(U1511="Yes","; Clicks down "&amp;TEXT(-P1511,"0%")&amp;" on the previous period","")&amp;IF(V1511="Yes","; Average position "&amp;TEXT(N1511,"0.0")&amp;" on "&amp;TEXT(L1511,"#,##0")&amp;" impressions (striking distance)","")&amp;IF(AND(T1511="Yes",N(L1511)&gt;=Rules!$B$6),"; Thin ("&amp;F1511&amp;" words) but has search demand",""),3,400),IF(AA1511="Prune","Low value: "&amp;N(K1511)&amp;" clicks, "&amp;N(L1511)&amp;" impressions, "&amp;N(Q1511)&amp;" sessions, no key events. Remove or noindex it and update internal links.",IF(AA1511="Redirect","Low value but "&amp;N(AC1511)&amp;" referring domains. 301 it to the closest relevant page to keep those links.",IF(AND(Z1511="No",Y1511="Yes",N(K1511)&lt;Rules!$B$5),"Low search traffic but it converts (key events: "&amp;S1511&amp;"). Keep it and link to it.",IF(W1511="Yes","Stronger than the page it overlaps ("&amp;I1511&amp;"). Keep; merge that page into this one.","Healthy: "&amp;N(K1511)&amp;" clicks"&amp;IF(ISNUMBER(N1511),", average position "&amp;TEXT(N1511,"0.0"),"")&amp;". Keep and monitor."))))))))))</f>
        <v/>
      </c>
      <c r="AE1511">
        <f>IF(A1511="","",IF(AD1511&lt;&gt;"",AD1511,AA1511))</f>
        <v/>
      </c>
    </row>
    <row r="1512">
      <c r="A1512">
        <f>IF(Crawl!A1511="","",Crawl!A1511)</f>
        <v/>
      </c>
      <c r="B1512">
        <f>IF(A1512="","",Crawl!EC1511)</f>
        <v/>
      </c>
      <c r="C1512">
        <f>IF(A1512="","",IFERROR(INDEX(Crawl!$A1511:$DZ1511,1,Rules!$H$6),""))</f>
        <v/>
      </c>
      <c r="D1512">
        <f>IF(A1512="","",IFERROR(INDEX(Crawl!$A1511:$DZ1511,1,Rules!$H$7),"")&amp;"")</f>
        <v/>
      </c>
      <c r="E1512">
        <f>IF(A1512="","",IFERROR(INDEX(Crawl!$A1511:$DZ1511,1,Rules!$H$8),"")&amp;"")</f>
        <v/>
      </c>
      <c r="F1512">
        <f>IF(A1512="","",IFERROR(INDEX(Crawl!$A1511:$DZ1511,1,Rules!$H$9),""))</f>
        <v/>
      </c>
      <c r="G1512">
        <f>IF(A1512="","",IFERROR(INDEX(Crawl!$A1511:$DZ1511,1,Rules!$H$10),""))</f>
        <v/>
      </c>
      <c r="H1512">
        <f>IF(A1512="","",IFERROR(INDEX(Crawl!$A1511:$DZ1511,1,Rules!$H$12),""))</f>
        <v/>
      </c>
      <c r="I1512">
        <f>IF(A1512="","",IF(AND(N(H1512)&gt;0,IFERROR(INDEX(Crawl!$A1511:$DZ1511,1,Rules!$H$11),"")&amp;""&lt;&gt;""),IFERROR(INDEX(Crawl!$A1511:$DZ1511,1,Rules!$H$11),"")&amp;"",IF(AND(ISNUMBER(J1512),N(J1512)&gt;=Rules!$B$12,IFERROR(INDEX(Crawl!$A1511:$DZ1511,1,Rules!$H$13),"")&amp;""&lt;&gt;""),IFERROR(INDEX(Crawl!$A1511:$DZ1511,1,Rules!$H$13),"")&amp;"","")))</f>
        <v/>
      </c>
      <c r="J1512" s="19">
        <f>IF(A1512="","",IF(IFERROR(INDEX(Crawl!$A1511:$DZ1511,1,Rules!$H$14),"")&amp;""="","",IFERROR(INDEX(Crawl!$A1511:$DZ1511,1,Rules!$H$14),"")))</f>
        <v/>
      </c>
      <c r="K1512">
        <f>IF(A1512="","",IFERROR(SUMIFS('GSC current'!$J$2:$J$2001,'GSC current'!$I$2:$I$2001,B1512),0))</f>
        <v/>
      </c>
      <c r="L1512">
        <f>IF(A1512="","",IFERROR(SUMIFS('GSC current'!$K$2:$K$2001,'GSC current'!$I$2:$I$2001,B1512),0))</f>
        <v/>
      </c>
      <c r="M1512" s="20">
        <f>IF(A1512="","",IF(N(L1512)&gt;0,K1512/L1512,""))</f>
        <v/>
      </c>
      <c r="N1512" s="21">
        <f>IF(A1512="","",IF(N(L1512)&gt;0,SUMIFS('GSC current'!$L$2:$L$2001,'GSC current'!$I$2:$I$2001,B1512)/L1512,""))</f>
        <v/>
      </c>
      <c r="O1512">
        <f>IF(A1512="","",IFERROR(SUMIFS('GSC previous'!$J$2:$J$2001,'GSC previous'!$I$2:$I$2001,B1512),0))</f>
        <v/>
      </c>
      <c r="P1512" s="22">
        <f>IF(A1512="","",IF(N(O1512)&gt;0,(K1512-O1512)/O1512,""))</f>
        <v/>
      </c>
      <c r="Q1512">
        <f>IF(A1512="","",IFERROR(SUMIFS(GA4!$P$2:$P$2001,GA4!$O$2:$O$2001,B1512),0))</f>
        <v/>
      </c>
      <c r="R1512" s="23">
        <f>IF(A1512="","",IF(N(Q1512)&gt;0,SUMIFS(GA4!$Q$2:$Q$2001,GA4!$O$2:$O$2001,B1512)/Q1512,""))</f>
        <v/>
      </c>
      <c r="S1512">
        <f>IF(A1512="","",IFERROR(SUMIFS(GA4!$R$2:$R$2001,GA4!$O$2:$O$2001,B1512),0))</f>
        <v/>
      </c>
      <c r="T1512">
        <f>IF(A1512="","",IF(AND(ISNUMBER(F1512),LEFT(C1512&amp;"",1)="2"),IF(F1512&lt;Rules!$B$9,"Yes","No"),"No"))</f>
        <v/>
      </c>
      <c r="U1512">
        <f>IF(A1512="","",IF(AND(N(O1512)&gt;=Rules!$B$8,ISNUMBER(P1512)),IF(P1512&lt;=-Rules!$B$7,"Yes","No"),"No"))</f>
        <v/>
      </c>
      <c r="V1512">
        <f>IF(A1512="","",IF(AND(N(L1512)&gt;=Rules!$B$6,ISNUMBER(N1512)),IF(AND(N1512&gt;=Rules!$B$10,N1512&lt;=Rules!$B$11),"Yes","No"),"No"))</f>
        <v/>
      </c>
      <c r="W1512">
        <f>IF(A1512="","",IF(I1512&lt;&gt;"","Yes","No"))</f>
        <v/>
      </c>
      <c r="X1512">
        <f>IF(I1512="","",IF(SUMIFS($K$3:$K$2002,$A$3:$A$2002,SUBSTITUTE(SUBSTITUTE(I1512,"?","~?"),"*","~*"))&gt;N(K1512),"Yes","No"))</f>
        <v/>
      </c>
      <c r="Y1512">
        <f>IF(A1512="","",IF(N(S1512)&gt;0,"Yes","No"))</f>
        <v/>
      </c>
      <c r="Z1512">
        <f>IF(A1512="","",IF(AND(N(K1512)&lt;Rules!$B$5,N(L1512)&lt;Rules!$B$6,N(Q1512)&lt;Rules!$B$13,Y1512="No"),"Yes","No"))</f>
        <v/>
      </c>
      <c r="AA1512">
        <f>IF(A1512="","",IF(LEFT(C1512&amp;"",1)="3","Redirect",IF(OR(LEFT(C1512&amp;"",1)="4",LEFT(C1512&amp;"",1)="5"),IF(OR(N(K1512)&gt;0,N(AC1512)&gt;=Rules!$B$14),"Redirect","Prune"),IF(D1512="Non-Indexable","Keep",IF(AND(W1512="Yes",X1512="Yes",Y1512="No"),"Merge",IF(OR(U1512="Yes",V1512="Yes",AND(T1512="Yes",N(L1512)&gt;=Rules!$B$6)),"Update",IF(Z1512="Yes",IF(N(AC1512)&gt;=Rules!$B$14,"Redirect","Prune"),"Keep")))))))</f>
        <v/>
      </c>
      <c r="AB1512">
        <f>IF(A1512="","",IF(LEFT(C1512&amp;"",1)="3","Already redirects ("&amp;C1512&amp;"). Update internal links to point at the final URL.",IF(OR(LEFT(C1512&amp;"",1)="4",LEFT(C1512&amp;"",1)="5"),IF(AA1512="Redirect","Returns "&amp;C1512&amp;" but still has "&amp;N(K1512)&amp;" clicks and "&amp;N(AC1512)&amp;" referring domains. 301 it to the closest live page.","Returns "&amp;C1512&amp;" with no clicks or links. Remove internal links and let it 404 or 410."),IF(D1512="Non-Indexable","Non-indexable ("&amp;E1512&amp;"). Keep if that is intentional; otherwise fix the canonical or noindex.",IF(AA1512="Merge","Overlaps with "&amp;I1512&amp;IF(N(J1512)&gt;0," (similarity "&amp;TEXT(J1512,"0.00")&amp;")","")&amp;", which gets more clicks. Merge the useful parts into it and 301 this URL.",IF(AA1512="Update",MID(IF(U1512="Yes","; Clicks down "&amp;TEXT(-P1512,"0%")&amp;" on the previous period","")&amp;IF(V1512="Yes","; Average position "&amp;TEXT(N1512,"0.0")&amp;" on "&amp;TEXT(L1512,"#,##0")&amp;" impressions (striking distance)","")&amp;IF(AND(T1512="Yes",N(L1512)&gt;=Rules!$B$6),"; Thin ("&amp;F1512&amp;" words) but has search demand",""),3,400),IF(AA1512="Prune","Low value: "&amp;N(K1512)&amp;" clicks, "&amp;N(L1512)&amp;" impressions, "&amp;N(Q1512)&amp;" sessions, no key events. Remove or noindex it and update internal links.",IF(AA1512="Redirect","Low value but "&amp;N(AC1512)&amp;" referring domains. 301 it to the closest relevant page to keep those links.",IF(AND(Z1512="No",Y1512="Yes",N(K1512)&lt;Rules!$B$5),"Low search traffic but it converts (key events: "&amp;S1512&amp;"). Keep it and link to it.",IF(W1512="Yes","Stronger than the page it overlaps ("&amp;I1512&amp;"). Keep; merge that page into this one.","Healthy: "&amp;N(K1512)&amp;" clicks"&amp;IF(ISNUMBER(N1512),", average position "&amp;TEXT(N1512,"0.0"),"")&amp;". Keep and monitor."))))))))))</f>
        <v/>
      </c>
      <c r="AE1512">
        <f>IF(A1512="","",IF(AD1512&lt;&gt;"",AD1512,AA1512))</f>
        <v/>
      </c>
    </row>
    <row r="1513">
      <c r="A1513">
        <f>IF(Crawl!A1512="","",Crawl!A1512)</f>
        <v/>
      </c>
      <c r="B1513">
        <f>IF(A1513="","",Crawl!EC1512)</f>
        <v/>
      </c>
      <c r="C1513">
        <f>IF(A1513="","",IFERROR(INDEX(Crawl!$A1512:$DZ1512,1,Rules!$H$6),""))</f>
        <v/>
      </c>
      <c r="D1513">
        <f>IF(A1513="","",IFERROR(INDEX(Crawl!$A1512:$DZ1512,1,Rules!$H$7),"")&amp;"")</f>
        <v/>
      </c>
      <c r="E1513">
        <f>IF(A1513="","",IFERROR(INDEX(Crawl!$A1512:$DZ1512,1,Rules!$H$8),"")&amp;"")</f>
        <v/>
      </c>
      <c r="F1513">
        <f>IF(A1513="","",IFERROR(INDEX(Crawl!$A1512:$DZ1512,1,Rules!$H$9),""))</f>
        <v/>
      </c>
      <c r="G1513">
        <f>IF(A1513="","",IFERROR(INDEX(Crawl!$A1512:$DZ1512,1,Rules!$H$10),""))</f>
        <v/>
      </c>
      <c r="H1513">
        <f>IF(A1513="","",IFERROR(INDEX(Crawl!$A1512:$DZ1512,1,Rules!$H$12),""))</f>
        <v/>
      </c>
      <c r="I1513">
        <f>IF(A1513="","",IF(AND(N(H1513)&gt;0,IFERROR(INDEX(Crawl!$A1512:$DZ1512,1,Rules!$H$11),"")&amp;""&lt;&gt;""),IFERROR(INDEX(Crawl!$A1512:$DZ1512,1,Rules!$H$11),"")&amp;"",IF(AND(ISNUMBER(J1513),N(J1513)&gt;=Rules!$B$12,IFERROR(INDEX(Crawl!$A1512:$DZ1512,1,Rules!$H$13),"")&amp;""&lt;&gt;""),IFERROR(INDEX(Crawl!$A1512:$DZ1512,1,Rules!$H$13),"")&amp;"","")))</f>
        <v/>
      </c>
      <c r="J1513" s="19">
        <f>IF(A1513="","",IF(IFERROR(INDEX(Crawl!$A1512:$DZ1512,1,Rules!$H$14),"")&amp;""="","",IFERROR(INDEX(Crawl!$A1512:$DZ1512,1,Rules!$H$14),"")))</f>
        <v/>
      </c>
      <c r="K1513">
        <f>IF(A1513="","",IFERROR(SUMIFS('GSC current'!$J$2:$J$2001,'GSC current'!$I$2:$I$2001,B1513),0))</f>
        <v/>
      </c>
      <c r="L1513">
        <f>IF(A1513="","",IFERROR(SUMIFS('GSC current'!$K$2:$K$2001,'GSC current'!$I$2:$I$2001,B1513),0))</f>
        <v/>
      </c>
      <c r="M1513" s="20">
        <f>IF(A1513="","",IF(N(L1513)&gt;0,K1513/L1513,""))</f>
        <v/>
      </c>
      <c r="N1513" s="21">
        <f>IF(A1513="","",IF(N(L1513)&gt;0,SUMIFS('GSC current'!$L$2:$L$2001,'GSC current'!$I$2:$I$2001,B1513)/L1513,""))</f>
        <v/>
      </c>
      <c r="O1513">
        <f>IF(A1513="","",IFERROR(SUMIFS('GSC previous'!$J$2:$J$2001,'GSC previous'!$I$2:$I$2001,B1513),0))</f>
        <v/>
      </c>
      <c r="P1513" s="22">
        <f>IF(A1513="","",IF(N(O1513)&gt;0,(K1513-O1513)/O1513,""))</f>
        <v/>
      </c>
      <c r="Q1513">
        <f>IF(A1513="","",IFERROR(SUMIFS(GA4!$P$2:$P$2001,GA4!$O$2:$O$2001,B1513),0))</f>
        <v/>
      </c>
      <c r="R1513" s="23">
        <f>IF(A1513="","",IF(N(Q1513)&gt;0,SUMIFS(GA4!$Q$2:$Q$2001,GA4!$O$2:$O$2001,B1513)/Q1513,""))</f>
        <v/>
      </c>
      <c r="S1513">
        <f>IF(A1513="","",IFERROR(SUMIFS(GA4!$R$2:$R$2001,GA4!$O$2:$O$2001,B1513),0))</f>
        <v/>
      </c>
      <c r="T1513">
        <f>IF(A1513="","",IF(AND(ISNUMBER(F1513),LEFT(C1513&amp;"",1)="2"),IF(F1513&lt;Rules!$B$9,"Yes","No"),"No"))</f>
        <v/>
      </c>
      <c r="U1513">
        <f>IF(A1513="","",IF(AND(N(O1513)&gt;=Rules!$B$8,ISNUMBER(P1513)),IF(P1513&lt;=-Rules!$B$7,"Yes","No"),"No"))</f>
        <v/>
      </c>
      <c r="V1513">
        <f>IF(A1513="","",IF(AND(N(L1513)&gt;=Rules!$B$6,ISNUMBER(N1513)),IF(AND(N1513&gt;=Rules!$B$10,N1513&lt;=Rules!$B$11),"Yes","No"),"No"))</f>
        <v/>
      </c>
      <c r="W1513">
        <f>IF(A1513="","",IF(I1513&lt;&gt;"","Yes","No"))</f>
        <v/>
      </c>
      <c r="X1513">
        <f>IF(I1513="","",IF(SUMIFS($K$3:$K$2002,$A$3:$A$2002,SUBSTITUTE(SUBSTITUTE(I1513,"?","~?"),"*","~*"))&gt;N(K1513),"Yes","No"))</f>
        <v/>
      </c>
      <c r="Y1513">
        <f>IF(A1513="","",IF(N(S1513)&gt;0,"Yes","No"))</f>
        <v/>
      </c>
      <c r="Z1513">
        <f>IF(A1513="","",IF(AND(N(K1513)&lt;Rules!$B$5,N(L1513)&lt;Rules!$B$6,N(Q1513)&lt;Rules!$B$13,Y1513="No"),"Yes","No"))</f>
        <v/>
      </c>
      <c r="AA1513">
        <f>IF(A1513="","",IF(LEFT(C1513&amp;"",1)="3","Redirect",IF(OR(LEFT(C1513&amp;"",1)="4",LEFT(C1513&amp;"",1)="5"),IF(OR(N(K1513)&gt;0,N(AC1513)&gt;=Rules!$B$14),"Redirect","Prune"),IF(D1513="Non-Indexable","Keep",IF(AND(W1513="Yes",X1513="Yes",Y1513="No"),"Merge",IF(OR(U1513="Yes",V1513="Yes",AND(T1513="Yes",N(L1513)&gt;=Rules!$B$6)),"Update",IF(Z1513="Yes",IF(N(AC1513)&gt;=Rules!$B$14,"Redirect","Prune"),"Keep")))))))</f>
        <v/>
      </c>
      <c r="AB1513">
        <f>IF(A1513="","",IF(LEFT(C1513&amp;"",1)="3","Already redirects ("&amp;C1513&amp;"). Update internal links to point at the final URL.",IF(OR(LEFT(C1513&amp;"",1)="4",LEFT(C1513&amp;"",1)="5"),IF(AA1513="Redirect","Returns "&amp;C1513&amp;" but still has "&amp;N(K1513)&amp;" clicks and "&amp;N(AC1513)&amp;" referring domains. 301 it to the closest live page.","Returns "&amp;C1513&amp;" with no clicks or links. Remove internal links and let it 404 or 410."),IF(D1513="Non-Indexable","Non-indexable ("&amp;E1513&amp;"). Keep if that is intentional; otherwise fix the canonical or noindex.",IF(AA1513="Merge","Overlaps with "&amp;I1513&amp;IF(N(J1513)&gt;0," (similarity "&amp;TEXT(J1513,"0.00")&amp;")","")&amp;", which gets more clicks. Merge the useful parts into it and 301 this URL.",IF(AA1513="Update",MID(IF(U1513="Yes","; Clicks down "&amp;TEXT(-P1513,"0%")&amp;" on the previous period","")&amp;IF(V1513="Yes","; Average position "&amp;TEXT(N1513,"0.0")&amp;" on "&amp;TEXT(L1513,"#,##0")&amp;" impressions (striking distance)","")&amp;IF(AND(T1513="Yes",N(L1513)&gt;=Rules!$B$6),"; Thin ("&amp;F1513&amp;" words) but has search demand",""),3,400),IF(AA1513="Prune","Low value: "&amp;N(K1513)&amp;" clicks, "&amp;N(L1513)&amp;" impressions, "&amp;N(Q1513)&amp;" sessions, no key events. Remove or noindex it and update internal links.",IF(AA1513="Redirect","Low value but "&amp;N(AC1513)&amp;" referring domains. 301 it to the closest relevant page to keep those links.",IF(AND(Z1513="No",Y1513="Yes",N(K1513)&lt;Rules!$B$5),"Low search traffic but it converts (key events: "&amp;S1513&amp;"). Keep it and link to it.",IF(W1513="Yes","Stronger than the page it overlaps ("&amp;I1513&amp;"). Keep; merge that page into this one.","Healthy: "&amp;N(K1513)&amp;" clicks"&amp;IF(ISNUMBER(N1513),", average position "&amp;TEXT(N1513,"0.0"),"")&amp;". Keep and monitor."))))))))))</f>
        <v/>
      </c>
      <c r="AE1513">
        <f>IF(A1513="","",IF(AD1513&lt;&gt;"",AD1513,AA1513))</f>
        <v/>
      </c>
    </row>
    <row r="1514">
      <c r="A1514">
        <f>IF(Crawl!A1513="","",Crawl!A1513)</f>
        <v/>
      </c>
      <c r="B1514">
        <f>IF(A1514="","",Crawl!EC1513)</f>
        <v/>
      </c>
      <c r="C1514">
        <f>IF(A1514="","",IFERROR(INDEX(Crawl!$A1513:$DZ1513,1,Rules!$H$6),""))</f>
        <v/>
      </c>
      <c r="D1514">
        <f>IF(A1514="","",IFERROR(INDEX(Crawl!$A1513:$DZ1513,1,Rules!$H$7),"")&amp;"")</f>
        <v/>
      </c>
      <c r="E1514">
        <f>IF(A1514="","",IFERROR(INDEX(Crawl!$A1513:$DZ1513,1,Rules!$H$8),"")&amp;"")</f>
        <v/>
      </c>
      <c r="F1514">
        <f>IF(A1514="","",IFERROR(INDEX(Crawl!$A1513:$DZ1513,1,Rules!$H$9),""))</f>
        <v/>
      </c>
      <c r="G1514">
        <f>IF(A1514="","",IFERROR(INDEX(Crawl!$A1513:$DZ1513,1,Rules!$H$10),""))</f>
        <v/>
      </c>
      <c r="H1514">
        <f>IF(A1514="","",IFERROR(INDEX(Crawl!$A1513:$DZ1513,1,Rules!$H$12),""))</f>
        <v/>
      </c>
      <c r="I1514">
        <f>IF(A1514="","",IF(AND(N(H1514)&gt;0,IFERROR(INDEX(Crawl!$A1513:$DZ1513,1,Rules!$H$11),"")&amp;""&lt;&gt;""),IFERROR(INDEX(Crawl!$A1513:$DZ1513,1,Rules!$H$11),"")&amp;"",IF(AND(ISNUMBER(J1514),N(J1514)&gt;=Rules!$B$12,IFERROR(INDEX(Crawl!$A1513:$DZ1513,1,Rules!$H$13),"")&amp;""&lt;&gt;""),IFERROR(INDEX(Crawl!$A1513:$DZ1513,1,Rules!$H$13),"")&amp;"","")))</f>
        <v/>
      </c>
      <c r="J1514" s="19">
        <f>IF(A1514="","",IF(IFERROR(INDEX(Crawl!$A1513:$DZ1513,1,Rules!$H$14),"")&amp;""="","",IFERROR(INDEX(Crawl!$A1513:$DZ1513,1,Rules!$H$14),"")))</f>
        <v/>
      </c>
      <c r="K1514">
        <f>IF(A1514="","",IFERROR(SUMIFS('GSC current'!$J$2:$J$2001,'GSC current'!$I$2:$I$2001,B1514),0))</f>
        <v/>
      </c>
      <c r="L1514">
        <f>IF(A1514="","",IFERROR(SUMIFS('GSC current'!$K$2:$K$2001,'GSC current'!$I$2:$I$2001,B1514),0))</f>
        <v/>
      </c>
      <c r="M1514" s="20">
        <f>IF(A1514="","",IF(N(L1514)&gt;0,K1514/L1514,""))</f>
        <v/>
      </c>
      <c r="N1514" s="21">
        <f>IF(A1514="","",IF(N(L1514)&gt;0,SUMIFS('GSC current'!$L$2:$L$2001,'GSC current'!$I$2:$I$2001,B1514)/L1514,""))</f>
        <v/>
      </c>
      <c r="O1514">
        <f>IF(A1514="","",IFERROR(SUMIFS('GSC previous'!$J$2:$J$2001,'GSC previous'!$I$2:$I$2001,B1514),0))</f>
        <v/>
      </c>
      <c r="P1514" s="22">
        <f>IF(A1514="","",IF(N(O1514)&gt;0,(K1514-O1514)/O1514,""))</f>
        <v/>
      </c>
      <c r="Q1514">
        <f>IF(A1514="","",IFERROR(SUMIFS(GA4!$P$2:$P$2001,GA4!$O$2:$O$2001,B1514),0))</f>
        <v/>
      </c>
      <c r="R1514" s="23">
        <f>IF(A1514="","",IF(N(Q1514)&gt;0,SUMIFS(GA4!$Q$2:$Q$2001,GA4!$O$2:$O$2001,B1514)/Q1514,""))</f>
        <v/>
      </c>
      <c r="S1514">
        <f>IF(A1514="","",IFERROR(SUMIFS(GA4!$R$2:$R$2001,GA4!$O$2:$O$2001,B1514),0))</f>
        <v/>
      </c>
      <c r="T1514">
        <f>IF(A1514="","",IF(AND(ISNUMBER(F1514),LEFT(C1514&amp;"",1)="2"),IF(F1514&lt;Rules!$B$9,"Yes","No"),"No"))</f>
        <v/>
      </c>
      <c r="U1514">
        <f>IF(A1514="","",IF(AND(N(O1514)&gt;=Rules!$B$8,ISNUMBER(P1514)),IF(P1514&lt;=-Rules!$B$7,"Yes","No"),"No"))</f>
        <v/>
      </c>
      <c r="V1514">
        <f>IF(A1514="","",IF(AND(N(L1514)&gt;=Rules!$B$6,ISNUMBER(N1514)),IF(AND(N1514&gt;=Rules!$B$10,N1514&lt;=Rules!$B$11),"Yes","No"),"No"))</f>
        <v/>
      </c>
      <c r="W1514">
        <f>IF(A1514="","",IF(I1514&lt;&gt;"","Yes","No"))</f>
        <v/>
      </c>
      <c r="X1514">
        <f>IF(I1514="","",IF(SUMIFS($K$3:$K$2002,$A$3:$A$2002,SUBSTITUTE(SUBSTITUTE(I1514,"?","~?"),"*","~*"))&gt;N(K1514),"Yes","No"))</f>
        <v/>
      </c>
      <c r="Y1514">
        <f>IF(A1514="","",IF(N(S1514)&gt;0,"Yes","No"))</f>
        <v/>
      </c>
      <c r="Z1514">
        <f>IF(A1514="","",IF(AND(N(K1514)&lt;Rules!$B$5,N(L1514)&lt;Rules!$B$6,N(Q1514)&lt;Rules!$B$13,Y1514="No"),"Yes","No"))</f>
        <v/>
      </c>
      <c r="AA1514">
        <f>IF(A1514="","",IF(LEFT(C1514&amp;"",1)="3","Redirect",IF(OR(LEFT(C1514&amp;"",1)="4",LEFT(C1514&amp;"",1)="5"),IF(OR(N(K1514)&gt;0,N(AC1514)&gt;=Rules!$B$14),"Redirect","Prune"),IF(D1514="Non-Indexable","Keep",IF(AND(W1514="Yes",X1514="Yes",Y1514="No"),"Merge",IF(OR(U1514="Yes",V1514="Yes",AND(T1514="Yes",N(L1514)&gt;=Rules!$B$6)),"Update",IF(Z1514="Yes",IF(N(AC1514)&gt;=Rules!$B$14,"Redirect","Prune"),"Keep")))))))</f>
        <v/>
      </c>
      <c r="AB1514">
        <f>IF(A1514="","",IF(LEFT(C1514&amp;"",1)="3","Already redirects ("&amp;C1514&amp;"). Update internal links to point at the final URL.",IF(OR(LEFT(C1514&amp;"",1)="4",LEFT(C1514&amp;"",1)="5"),IF(AA1514="Redirect","Returns "&amp;C1514&amp;" but still has "&amp;N(K1514)&amp;" clicks and "&amp;N(AC1514)&amp;" referring domains. 301 it to the closest live page.","Returns "&amp;C1514&amp;" with no clicks or links. Remove internal links and let it 404 or 410."),IF(D1514="Non-Indexable","Non-indexable ("&amp;E1514&amp;"). Keep if that is intentional; otherwise fix the canonical or noindex.",IF(AA1514="Merge","Overlaps with "&amp;I1514&amp;IF(N(J1514)&gt;0," (similarity "&amp;TEXT(J1514,"0.00")&amp;")","")&amp;", which gets more clicks. Merge the useful parts into it and 301 this URL.",IF(AA1514="Update",MID(IF(U1514="Yes","; Clicks down "&amp;TEXT(-P1514,"0%")&amp;" on the previous period","")&amp;IF(V1514="Yes","; Average position "&amp;TEXT(N1514,"0.0")&amp;" on "&amp;TEXT(L1514,"#,##0")&amp;" impressions (striking distance)","")&amp;IF(AND(T1514="Yes",N(L1514)&gt;=Rules!$B$6),"; Thin ("&amp;F1514&amp;" words) but has search demand",""),3,400),IF(AA1514="Prune","Low value: "&amp;N(K1514)&amp;" clicks, "&amp;N(L1514)&amp;" impressions, "&amp;N(Q1514)&amp;" sessions, no key events. Remove or noindex it and update internal links.",IF(AA1514="Redirect","Low value but "&amp;N(AC1514)&amp;" referring domains. 301 it to the closest relevant page to keep those links.",IF(AND(Z1514="No",Y1514="Yes",N(K1514)&lt;Rules!$B$5),"Low search traffic but it converts (key events: "&amp;S1514&amp;"). Keep it and link to it.",IF(W1514="Yes","Stronger than the page it overlaps ("&amp;I1514&amp;"). Keep; merge that page into this one.","Healthy: "&amp;N(K1514)&amp;" clicks"&amp;IF(ISNUMBER(N1514),", average position "&amp;TEXT(N1514,"0.0"),"")&amp;". Keep and monitor."))))))))))</f>
        <v/>
      </c>
      <c r="AE1514">
        <f>IF(A1514="","",IF(AD1514&lt;&gt;"",AD1514,AA1514))</f>
        <v/>
      </c>
    </row>
    <row r="1515">
      <c r="A1515">
        <f>IF(Crawl!A1514="","",Crawl!A1514)</f>
        <v/>
      </c>
      <c r="B1515">
        <f>IF(A1515="","",Crawl!EC1514)</f>
        <v/>
      </c>
      <c r="C1515">
        <f>IF(A1515="","",IFERROR(INDEX(Crawl!$A1514:$DZ1514,1,Rules!$H$6),""))</f>
        <v/>
      </c>
      <c r="D1515">
        <f>IF(A1515="","",IFERROR(INDEX(Crawl!$A1514:$DZ1514,1,Rules!$H$7),"")&amp;"")</f>
        <v/>
      </c>
      <c r="E1515">
        <f>IF(A1515="","",IFERROR(INDEX(Crawl!$A1514:$DZ1514,1,Rules!$H$8),"")&amp;"")</f>
        <v/>
      </c>
      <c r="F1515">
        <f>IF(A1515="","",IFERROR(INDEX(Crawl!$A1514:$DZ1514,1,Rules!$H$9),""))</f>
        <v/>
      </c>
      <c r="G1515">
        <f>IF(A1515="","",IFERROR(INDEX(Crawl!$A1514:$DZ1514,1,Rules!$H$10),""))</f>
        <v/>
      </c>
      <c r="H1515">
        <f>IF(A1515="","",IFERROR(INDEX(Crawl!$A1514:$DZ1514,1,Rules!$H$12),""))</f>
        <v/>
      </c>
      <c r="I1515">
        <f>IF(A1515="","",IF(AND(N(H1515)&gt;0,IFERROR(INDEX(Crawl!$A1514:$DZ1514,1,Rules!$H$11),"")&amp;""&lt;&gt;""),IFERROR(INDEX(Crawl!$A1514:$DZ1514,1,Rules!$H$11),"")&amp;"",IF(AND(ISNUMBER(J1515),N(J1515)&gt;=Rules!$B$12,IFERROR(INDEX(Crawl!$A1514:$DZ1514,1,Rules!$H$13),"")&amp;""&lt;&gt;""),IFERROR(INDEX(Crawl!$A1514:$DZ1514,1,Rules!$H$13),"")&amp;"","")))</f>
        <v/>
      </c>
      <c r="J1515" s="19">
        <f>IF(A1515="","",IF(IFERROR(INDEX(Crawl!$A1514:$DZ1514,1,Rules!$H$14),"")&amp;""="","",IFERROR(INDEX(Crawl!$A1514:$DZ1514,1,Rules!$H$14),"")))</f>
        <v/>
      </c>
      <c r="K1515">
        <f>IF(A1515="","",IFERROR(SUMIFS('GSC current'!$J$2:$J$2001,'GSC current'!$I$2:$I$2001,B1515),0))</f>
        <v/>
      </c>
      <c r="L1515">
        <f>IF(A1515="","",IFERROR(SUMIFS('GSC current'!$K$2:$K$2001,'GSC current'!$I$2:$I$2001,B1515),0))</f>
        <v/>
      </c>
      <c r="M1515" s="20">
        <f>IF(A1515="","",IF(N(L1515)&gt;0,K1515/L1515,""))</f>
        <v/>
      </c>
      <c r="N1515" s="21">
        <f>IF(A1515="","",IF(N(L1515)&gt;0,SUMIFS('GSC current'!$L$2:$L$2001,'GSC current'!$I$2:$I$2001,B1515)/L1515,""))</f>
        <v/>
      </c>
      <c r="O1515">
        <f>IF(A1515="","",IFERROR(SUMIFS('GSC previous'!$J$2:$J$2001,'GSC previous'!$I$2:$I$2001,B1515),0))</f>
        <v/>
      </c>
      <c r="P1515" s="22">
        <f>IF(A1515="","",IF(N(O1515)&gt;0,(K1515-O1515)/O1515,""))</f>
        <v/>
      </c>
      <c r="Q1515">
        <f>IF(A1515="","",IFERROR(SUMIFS(GA4!$P$2:$P$2001,GA4!$O$2:$O$2001,B1515),0))</f>
        <v/>
      </c>
      <c r="R1515" s="23">
        <f>IF(A1515="","",IF(N(Q1515)&gt;0,SUMIFS(GA4!$Q$2:$Q$2001,GA4!$O$2:$O$2001,B1515)/Q1515,""))</f>
        <v/>
      </c>
      <c r="S1515">
        <f>IF(A1515="","",IFERROR(SUMIFS(GA4!$R$2:$R$2001,GA4!$O$2:$O$2001,B1515),0))</f>
        <v/>
      </c>
      <c r="T1515">
        <f>IF(A1515="","",IF(AND(ISNUMBER(F1515),LEFT(C1515&amp;"",1)="2"),IF(F1515&lt;Rules!$B$9,"Yes","No"),"No"))</f>
        <v/>
      </c>
      <c r="U1515">
        <f>IF(A1515="","",IF(AND(N(O1515)&gt;=Rules!$B$8,ISNUMBER(P1515)),IF(P1515&lt;=-Rules!$B$7,"Yes","No"),"No"))</f>
        <v/>
      </c>
      <c r="V1515">
        <f>IF(A1515="","",IF(AND(N(L1515)&gt;=Rules!$B$6,ISNUMBER(N1515)),IF(AND(N1515&gt;=Rules!$B$10,N1515&lt;=Rules!$B$11),"Yes","No"),"No"))</f>
        <v/>
      </c>
      <c r="W1515">
        <f>IF(A1515="","",IF(I1515&lt;&gt;"","Yes","No"))</f>
        <v/>
      </c>
      <c r="X1515">
        <f>IF(I1515="","",IF(SUMIFS($K$3:$K$2002,$A$3:$A$2002,SUBSTITUTE(SUBSTITUTE(I1515,"?","~?"),"*","~*"))&gt;N(K1515),"Yes","No"))</f>
        <v/>
      </c>
      <c r="Y1515">
        <f>IF(A1515="","",IF(N(S1515)&gt;0,"Yes","No"))</f>
        <v/>
      </c>
      <c r="Z1515">
        <f>IF(A1515="","",IF(AND(N(K1515)&lt;Rules!$B$5,N(L1515)&lt;Rules!$B$6,N(Q1515)&lt;Rules!$B$13,Y1515="No"),"Yes","No"))</f>
        <v/>
      </c>
      <c r="AA1515">
        <f>IF(A1515="","",IF(LEFT(C1515&amp;"",1)="3","Redirect",IF(OR(LEFT(C1515&amp;"",1)="4",LEFT(C1515&amp;"",1)="5"),IF(OR(N(K1515)&gt;0,N(AC1515)&gt;=Rules!$B$14),"Redirect","Prune"),IF(D1515="Non-Indexable","Keep",IF(AND(W1515="Yes",X1515="Yes",Y1515="No"),"Merge",IF(OR(U1515="Yes",V1515="Yes",AND(T1515="Yes",N(L1515)&gt;=Rules!$B$6)),"Update",IF(Z1515="Yes",IF(N(AC1515)&gt;=Rules!$B$14,"Redirect","Prune"),"Keep")))))))</f>
        <v/>
      </c>
      <c r="AB1515">
        <f>IF(A1515="","",IF(LEFT(C1515&amp;"",1)="3","Already redirects ("&amp;C1515&amp;"). Update internal links to point at the final URL.",IF(OR(LEFT(C1515&amp;"",1)="4",LEFT(C1515&amp;"",1)="5"),IF(AA1515="Redirect","Returns "&amp;C1515&amp;" but still has "&amp;N(K1515)&amp;" clicks and "&amp;N(AC1515)&amp;" referring domains. 301 it to the closest live page.","Returns "&amp;C1515&amp;" with no clicks or links. Remove internal links and let it 404 or 410."),IF(D1515="Non-Indexable","Non-indexable ("&amp;E1515&amp;"). Keep if that is intentional; otherwise fix the canonical or noindex.",IF(AA1515="Merge","Overlaps with "&amp;I1515&amp;IF(N(J1515)&gt;0," (similarity "&amp;TEXT(J1515,"0.00")&amp;")","")&amp;", which gets more clicks. Merge the useful parts into it and 301 this URL.",IF(AA1515="Update",MID(IF(U1515="Yes","; Clicks down "&amp;TEXT(-P1515,"0%")&amp;" on the previous period","")&amp;IF(V1515="Yes","; Average position "&amp;TEXT(N1515,"0.0")&amp;" on "&amp;TEXT(L1515,"#,##0")&amp;" impressions (striking distance)","")&amp;IF(AND(T1515="Yes",N(L1515)&gt;=Rules!$B$6),"; Thin ("&amp;F1515&amp;" words) but has search demand",""),3,400),IF(AA1515="Prune","Low value: "&amp;N(K1515)&amp;" clicks, "&amp;N(L1515)&amp;" impressions, "&amp;N(Q1515)&amp;" sessions, no key events. Remove or noindex it and update internal links.",IF(AA1515="Redirect","Low value but "&amp;N(AC1515)&amp;" referring domains. 301 it to the closest relevant page to keep those links.",IF(AND(Z1515="No",Y1515="Yes",N(K1515)&lt;Rules!$B$5),"Low search traffic but it converts (key events: "&amp;S1515&amp;"). Keep it and link to it.",IF(W1515="Yes","Stronger than the page it overlaps ("&amp;I1515&amp;"). Keep; merge that page into this one.","Healthy: "&amp;N(K1515)&amp;" clicks"&amp;IF(ISNUMBER(N1515),", average position "&amp;TEXT(N1515,"0.0"),"")&amp;". Keep and monitor."))))))))))</f>
        <v/>
      </c>
      <c r="AE1515">
        <f>IF(A1515="","",IF(AD1515&lt;&gt;"",AD1515,AA1515))</f>
        <v/>
      </c>
    </row>
    <row r="1516">
      <c r="A1516">
        <f>IF(Crawl!A1515="","",Crawl!A1515)</f>
        <v/>
      </c>
      <c r="B1516">
        <f>IF(A1516="","",Crawl!EC1515)</f>
        <v/>
      </c>
      <c r="C1516">
        <f>IF(A1516="","",IFERROR(INDEX(Crawl!$A1515:$DZ1515,1,Rules!$H$6),""))</f>
        <v/>
      </c>
      <c r="D1516">
        <f>IF(A1516="","",IFERROR(INDEX(Crawl!$A1515:$DZ1515,1,Rules!$H$7),"")&amp;"")</f>
        <v/>
      </c>
      <c r="E1516">
        <f>IF(A1516="","",IFERROR(INDEX(Crawl!$A1515:$DZ1515,1,Rules!$H$8),"")&amp;"")</f>
        <v/>
      </c>
      <c r="F1516">
        <f>IF(A1516="","",IFERROR(INDEX(Crawl!$A1515:$DZ1515,1,Rules!$H$9),""))</f>
        <v/>
      </c>
      <c r="G1516">
        <f>IF(A1516="","",IFERROR(INDEX(Crawl!$A1515:$DZ1515,1,Rules!$H$10),""))</f>
        <v/>
      </c>
      <c r="H1516">
        <f>IF(A1516="","",IFERROR(INDEX(Crawl!$A1515:$DZ1515,1,Rules!$H$12),""))</f>
        <v/>
      </c>
      <c r="I1516">
        <f>IF(A1516="","",IF(AND(N(H1516)&gt;0,IFERROR(INDEX(Crawl!$A1515:$DZ1515,1,Rules!$H$11),"")&amp;""&lt;&gt;""),IFERROR(INDEX(Crawl!$A1515:$DZ1515,1,Rules!$H$11),"")&amp;"",IF(AND(ISNUMBER(J1516),N(J1516)&gt;=Rules!$B$12,IFERROR(INDEX(Crawl!$A1515:$DZ1515,1,Rules!$H$13),"")&amp;""&lt;&gt;""),IFERROR(INDEX(Crawl!$A1515:$DZ1515,1,Rules!$H$13),"")&amp;"","")))</f>
        <v/>
      </c>
      <c r="J1516" s="19">
        <f>IF(A1516="","",IF(IFERROR(INDEX(Crawl!$A1515:$DZ1515,1,Rules!$H$14),"")&amp;""="","",IFERROR(INDEX(Crawl!$A1515:$DZ1515,1,Rules!$H$14),"")))</f>
        <v/>
      </c>
      <c r="K1516">
        <f>IF(A1516="","",IFERROR(SUMIFS('GSC current'!$J$2:$J$2001,'GSC current'!$I$2:$I$2001,B1516),0))</f>
        <v/>
      </c>
      <c r="L1516">
        <f>IF(A1516="","",IFERROR(SUMIFS('GSC current'!$K$2:$K$2001,'GSC current'!$I$2:$I$2001,B1516),0))</f>
        <v/>
      </c>
      <c r="M1516" s="20">
        <f>IF(A1516="","",IF(N(L1516)&gt;0,K1516/L1516,""))</f>
        <v/>
      </c>
      <c r="N1516" s="21">
        <f>IF(A1516="","",IF(N(L1516)&gt;0,SUMIFS('GSC current'!$L$2:$L$2001,'GSC current'!$I$2:$I$2001,B1516)/L1516,""))</f>
        <v/>
      </c>
      <c r="O1516">
        <f>IF(A1516="","",IFERROR(SUMIFS('GSC previous'!$J$2:$J$2001,'GSC previous'!$I$2:$I$2001,B1516),0))</f>
        <v/>
      </c>
      <c r="P1516" s="22">
        <f>IF(A1516="","",IF(N(O1516)&gt;0,(K1516-O1516)/O1516,""))</f>
        <v/>
      </c>
      <c r="Q1516">
        <f>IF(A1516="","",IFERROR(SUMIFS(GA4!$P$2:$P$2001,GA4!$O$2:$O$2001,B1516),0))</f>
        <v/>
      </c>
      <c r="R1516" s="23">
        <f>IF(A1516="","",IF(N(Q1516)&gt;0,SUMIFS(GA4!$Q$2:$Q$2001,GA4!$O$2:$O$2001,B1516)/Q1516,""))</f>
        <v/>
      </c>
      <c r="S1516">
        <f>IF(A1516="","",IFERROR(SUMIFS(GA4!$R$2:$R$2001,GA4!$O$2:$O$2001,B1516),0))</f>
        <v/>
      </c>
      <c r="T1516">
        <f>IF(A1516="","",IF(AND(ISNUMBER(F1516),LEFT(C1516&amp;"",1)="2"),IF(F1516&lt;Rules!$B$9,"Yes","No"),"No"))</f>
        <v/>
      </c>
      <c r="U1516">
        <f>IF(A1516="","",IF(AND(N(O1516)&gt;=Rules!$B$8,ISNUMBER(P1516)),IF(P1516&lt;=-Rules!$B$7,"Yes","No"),"No"))</f>
        <v/>
      </c>
      <c r="V1516">
        <f>IF(A1516="","",IF(AND(N(L1516)&gt;=Rules!$B$6,ISNUMBER(N1516)),IF(AND(N1516&gt;=Rules!$B$10,N1516&lt;=Rules!$B$11),"Yes","No"),"No"))</f>
        <v/>
      </c>
      <c r="W1516">
        <f>IF(A1516="","",IF(I1516&lt;&gt;"","Yes","No"))</f>
        <v/>
      </c>
      <c r="X1516">
        <f>IF(I1516="","",IF(SUMIFS($K$3:$K$2002,$A$3:$A$2002,SUBSTITUTE(SUBSTITUTE(I1516,"?","~?"),"*","~*"))&gt;N(K1516),"Yes","No"))</f>
        <v/>
      </c>
      <c r="Y1516">
        <f>IF(A1516="","",IF(N(S1516)&gt;0,"Yes","No"))</f>
        <v/>
      </c>
      <c r="Z1516">
        <f>IF(A1516="","",IF(AND(N(K1516)&lt;Rules!$B$5,N(L1516)&lt;Rules!$B$6,N(Q1516)&lt;Rules!$B$13,Y1516="No"),"Yes","No"))</f>
        <v/>
      </c>
      <c r="AA1516">
        <f>IF(A1516="","",IF(LEFT(C1516&amp;"",1)="3","Redirect",IF(OR(LEFT(C1516&amp;"",1)="4",LEFT(C1516&amp;"",1)="5"),IF(OR(N(K1516)&gt;0,N(AC1516)&gt;=Rules!$B$14),"Redirect","Prune"),IF(D1516="Non-Indexable","Keep",IF(AND(W1516="Yes",X1516="Yes",Y1516="No"),"Merge",IF(OR(U1516="Yes",V1516="Yes",AND(T1516="Yes",N(L1516)&gt;=Rules!$B$6)),"Update",IF(Z1516="Yes",IF(N(AC1516)&gt;=Rules!$B$14,"Redirect","Prune"),"Keep")))))))</f>
        <v/>
      </c>
      <c r="AB1516">
        <f>IF(A1516="","",IF(LEFT(C1516&amp;"",1)="3","Already redirects ("&amp;C1516&amp;"). Update internal links to point at the final URL.",IF(OR(LEFT(C1516&amp;"",1)="4",LEFT(C1516&amp;"",1)="5"),IF(AA1516="Redirect","Returns "&amp;C1516&amp;" but still has "&amp;N(K1516)&amp;" clicks and "&amp;N(AC1516)&amp;" referring domains. 301 it to the closest live page.","Returns "&amp;C1516&amp;" with no clicks or links. Remove internal links and let it 404 or 410."),IF(D1516="Non-Indexable","Non-indexable ("&amp;E1516&amp;"). Keep if that is intentional; otherwise fix the canonical or noindex.",IF(AA1516="Merge","Overlaps with "&amp;I1516&amp;IF(N(J1516)&gt;0," (similarity "&amp;TEXT(J1516,"0.00")&amp;")","")&amp;", which gets more clicks. Merge the useful parts into it and 301 this URL.",IF(AA1516="Update",MID(IF(U1516="Yes","; Clicks down "&amp;TEXT(-P1516,"0%")&amp;" on the previous period","")&amp;IF(V1516="Yes","; Average position "&amp;TEXT(N1516,"0.0")&amp;" on "&amp;TEXT(L1516,"#,##0")&amp;" impressions (striking distance)","")&amp;IF(AND(T1516="Yes",N(L1516)&gt;=Rules!$B$6),"; Thin ("&amp;F1516&amp;" words) but has search demand",""),3,400),IF(AA1516="Prune","Low value: "&amp;N(K1516)&amp;" clicks, "&amp;N(L1516)&amp;" impressions, "&amp;N(Q1516)&amp;" sessions, no key events. Remove or noindex it and update internal links.",IF(AA1516="Redirect","Low value but "&amp;N(AC1516)&amp;" referring domains. 301 it to the closest relevant page to keep those links.",IF(AND(Z1516="No",Y1516="Yes",N(K1516)&lt;Rules!$B$5),"Low search traffic but it converts (key events: "&amp;S1516&amp;"). Keep it and link to it.",IF(W1516="Yes","Stronger than the page it overlaps ("&amp;I1516&amp;"). Keep; merge that page into this one.","Healthy: "&amp;N(K1516)&amp;" clicks"&amp;IF(ISNUMBER(N1516),", average position "&amp;TEXT(N1516,"0.0"),"")&amp;". Keep and monitor."))))))))))</f>
        <v/>
      </c>
      <c r="AE1516">
        <f>IF(A1516="","",IF(AD1516&lt;&gt;"",AD1516,AA1516))</f>
        <v/>
      </c>
    </row>
    <row r="1517">
      <c r="A1517">
        <f>IF(Crawl!A1516="","",Crawl!A1516)</f>
        <v/>
      </c>
      <c r="B1517">
        <f>IF(A1517="","",Crawl!EC1516)</f>
        <v/>
      </c>
      <c r="C1517">
        <f>IF(A1517="","",IFERROR(INDEX(Crawl!$A1516:$DZ1516,1,Rules!$H$6),""))</f>
        <v/>
      </c>
      <c r="D1517">
        <f>IF(A1517="","",IFERROR(INDEX(Crawl!$A1516:$DZ1516,1,Rules!$H$7),"")&amp;"")</f>
        <v/>
      </c>
      <c r="E1517">
        <f>IF(A1517="","",IFERROR(INDEX(Crawl!$A1516:$DZ1516,1,Rules!$H$8),"")&amp;"")</f>
        <v/>
      </c>
      <c r="F1517">
        <f>IF(A1517="","",IFERROR(INDEX(Crawl!$A1516:$DZ1516,1,Rules!$H$9),""))</f>
        <v/>
      </c>
      <c r="G1517">
        <f>IF(A1517="","",IFERROR(INDEX(Crawl!$A1516:$DZ1516,1,Rules!$H$10),""))</f>
        <v/>
      </c>
      <c r="H1517">
        <f>IF(A1517="","",IFERROR(INDEX(Crawl!$A1516:$DZ1516,1,Rules!$H$12),""))</f>
        <v/>
      </c>
      <c r="I1517">
        <f>IF(A1517="","",IF(AND(N(H1517)&gt;0,IFERROR(INDEX(Crawl!$A1516:$DZ1516,1,Rules!$H$11),"")&amp;""&lt;&gt;""),IFERROR(INDEX(Crawl!$A1516:$DZ1516,1,Rules!$H$11),"")&amp;"",IF(AND(ISNUMBER(J1517),N(J1517)&gt;=Rules!$B$12,IFERROR(INDEX(Crawl!$A1516:$DZ1516,1,Rules!$H$13),"")&amp;""&lt;&gt;""),IFERROR(INDEX(Crawl!$A1516:$DZ1516,1,Rules!$H$13),"")&amp;"","")))</f>
        <v/>
      </c>
      <c r="J1517" s="19">
        <f>IF(A1517="","",IF(IFERROR(INDEX(Crawl!$A1516:$DZ1516,1,Rules!$H$14),"")&amp;""="","",IFERROR(INDEX(Crawl!$A1516:$DZ1516,1,Rules!$H$14),"")))</f>
        <v/>
      </c>
      <c r="K1517">
        <f>IF(A1517="","",IFERROR(SUMIFS('GSC current'!$J$2:$J$2001,'GSC current'!$I$2:$I$2001,B1517),0))</f>
        <v/>
      </c>
      <c r="L1517">
        <f>IF(A1517="","",IFERROR(SUMIFS('GSC current'!$K$2:$K$2001,'GSC current'!$I$2:$I$2001,B1517),0))</f>
        <v/>
      </c>
      <c r="M1517" s="20">
        <f>IF(A1517="","",IF(N(L1517)&gt;0,K1517/L1517,""))</f>
        <v/>
      </c>
      <c r="N1517" s="21">
        <f>IF(A1517="","",IF(N(L1517)&gt;0,SUMIFS('GSC current'!$L$2:$L$2001,'GSC current'!$I$2:$I$2001,B1517)/L1517,""))</f>
        <v/>
      </c>
      <c r="O1517">
        <f>IF(A1517="","",IFERROR(SUMIFS('GSC previous'!$J$2:$J$2001,'GSC previous'!$I$2:$I$2001,B1517),0))</f>
        <v/>
      </c>
      <c r="P1517" s="22">
        <f>IF(A1517="","",IF(N(O1517)&gt;0,(K1517-O1517)/O1517,""))</f>
        <v/>
      </c>
      <c r="Q1517">
        <f>IF(A1517="","",IFERROR(SUMIFS(GA4!$P$2:$P$2001,GA4!$O$2:$O$2001,B1517),0))</f>
        <v/>
      </c>
      <c r="R1517" s="23">
        <f>IF(A1517="","",IF(N(Q1517)&gt;0,SUMIFS(GA4!$Q$2:$Q$2001,GA4!$O$2:$O$2001,B1517)/Q1517,""))</f>
        <v/>
      </c>
      <c r="S1517">
        <f>IF(A1517="","",IFERROR(SUMIFS(GA4!$R$2:$R$2001,GA4!$O$2:$O$2001,B1517),0))</f>
        <v/>
      </c>
      <c r="T1517">
        <f>IF(A1517="","",IF(AND(ISNUMBER(F1517),LEFT(C1517&amp;"",1)="2"),IF(F1517&lt;Rules!$B$9,"Yes","No"),"No"))</f>
        <v/>
      </c>
      <c r="U1517">
        <f>IF(A1517="","",IF(AND(N(O1517)&gt;=Rules!$B$8,ISNUMBER(P1517)),IF(P1517&lt;=-Rules!$B$7,"Yes","No"),"No"))</f>
        <v/>
      </c>
      <c r="V1517">
        <f>IF(A1517="","",IF(AND(N(L1517)&gt;=Rules!$B$6,ISNUMBER(N1517)),IF(AND(N1517&gt;=Rules!$B$10,N1517&lt;=Rules!$B$11),"Yes","No"),"No"))</f>
        <v/>
      </c>
      <c r="W1517">
        <f>IF(A1517="","",IF(I1517&lt;&gt;"","Yes","No"))</f>
        <v/>
      </c>
      <c r="X1517">
        <f>IF(I1517="","",IF(SUMIFS($K$3:$K$2002,$A$3:$A$2002,SUBSTITUTE(SUBSTITUTE(I1517,"?","~?"),"*","~*"))&gt;N(K1517),"Yes","No"))</f>
        <v/>
      </c>
      <c r="Y1517">
        <f>IF(A1517="","",IF(N(S1517)&gt;0,"Yes","No"))</f>
        <v/>
      </c>
      <c r="Z1517">
        <f>IF(A1517="","",IF(AND(N(K1517)&lt;Rules!$B$5,N(L1517)&lt;Rules!$B$6,N(Q1517)&lt;Rules!$B$13,Y1517="No"),"Yes","No"))</f>
        <v/>
      </c>
      <c r="AA1517">
        <f>IF(A1517="","",IF(LEFT(C1517&amp;"",1)="3","Redirect",IF(OR(LEFT(C1517&amp;"",1)="4",LEFT(C1517&amp;"",1)="5"),IF(OR(N(K1517)&gt;0,N(AC1517)&gt;=Rules!$B$14),"Redirect","Prune"),IF(D1517="Non-Indexable","Keep",IF(AND(W1517="Yes",X1517="Yes",Y1517="No"),"Merge",IF(OR(U1517="Yes",V1517="Yes",AND(T1517="Yes",N(L1517)&gt;=Rules!$B$6)),"Update",IF(Z1517="Yes",IF(N(AC1517)&gt;=Rules!$B$14,"Redirect","Prune"),"Keep")))))))</f>
        <v/>
      </c>
      <c r="AB1517">
        <f>IF(A1517="","",IF(LEFT(C1517&amp;"",1)="3","Already redirects ("&amp;C1517&amp;"). Update internal links to point at the final URL.",IF(OR(LEFT(C1517&amp;"",1)="4",LEFT(C1517&amp;"",1)="5"),IF(AA1517="Redirect","Returns "&amp;C1517&amp;" but still has "&amp;N(K1517)&amp;" clicks and "&amp;N(AC1517)&amp;" referring domains. 301 it to the closest live page.","Returns "&amp;C1517&amp;" with no clicks or links. Remove internal links and let it 404 or 410."),IF(D1517="Non-Indexable","Non-indexable ("&amp;E1517&amp;"). Keep if that is intentional; otherwise fix the canonical or noindex.",IF(AA1517="Merge","Overlaps with "&amp;I1517&amp;IF(N(J1517)&gt;0," (similarity "&amp;TEXT(J1517,"0.00")&amp;")","")&amp;", which gets more clicks. Merge the useful parts into it and 301 this URL.",IF(AA1517="Update",MID(IF(U1517="Yes","; Clicks down "&amp;TEXT(-P1517,"0%")&amp;" on the previous period","")&amp;IF(V1517="Yes","; Average position "&amp;TEXT(N1517,"0.0")&amp;" on "&amp;TEXT(L1517,"#,##0")&amp;" impressions (striking distance)","")&amp;IF(AND(T1517="Yes",N(L1517)&gt;=Rules!$B$6),"; Thin ("&amp;F1517&amp;" words) but has search demand",""),3,400),IF(AA1517="Prune","Low value: "&amp;N(K1517)&amp;" clicks, "&amp;N(L1517)&amp;" impressions, "&amp;N(Q1517)&amp;" sessions, no key events. Remove or noindex it and update internal links.",IF(AA1517="Redirect","Low value but "&amp;N(AC1517)&amp;" referring domains. 301 it to the closest relevant page to keep those links.",IF(AND(Z1517="No",Y1517="Yes",N(K1517)&lt;Rules!$B$5),"Low search traffic but it converts (key events: "&amp;S1517&amp;"). Keep it and link to it.",IF(W1517="Yes","Stronger than the page it overlaps ("&amp;I1517&amp;"). Keep; merge that page into this one.","Healthy: "&amp;N(K1517)&amp;" clicks"&amp;IF(ISNUMBER(N1517),", average position "&amp;TEXT(N1517,"0.0"),"")&amp;". Keep and monitor."))))))))))</f>
        <v/>
      </c>
      <c r="AE1517">
        <f>IF(A1517="","",IF(AD1517&lt;&gt;"",AD1517,AA1517))</f>
        <v/>
      </c>
    </row>
    <row r="1518">
      <c r="A1518">
        <f>IF(Crawl!A1517="","",Crawl!A1517)</f>
        <v/>
      </c>
      <c r="B1518">
        <f>IF(A1518="","",Crawl!EC1517)</f>
        <v/>
      </c>
      <c r="C1518">
        <f>IF(A1518="","",IFERROR(INDEX(Crawl!$A1517:$DZ1517,1,Rules!$H$6),""))</f>
        <v/>
      </c>
      <c r="D1518">
        <f>IF(A1518="","",IFERROR(INDEX(Crawl!$A1517:$DZ1517,1,Rules!$H$7),"")&amp;"")</f>
        <v/>
      </c>
      <c r="E1518">
        <f>IF(A1518="","",IFERROR(INDEX(Crawl!$A1517:$DZ1517,1,Rules!$H$8),"")&amp;"")</f>
        <v/>
      </c>
      <c r="F1518">
        <f>IF(A1518="","",IFERROR(INDEX(Crawl!$A1517:$DZ1517,1,Rules!$H$9),""))</f>
        <v/>
      </c>
      <c r="G1518">
        <f>IF(A1518="","",IFERROR(INDEX(Crawl!$A1517:$DZ1517,1,Rules!$H$10),""))</f>
        <v/>
      </c>
      <c r="H1518">
        <f>IF(A1518="","",IFERROR(INDEX(Crawl!$A1517:$DZ1517,1,Rules!$H$12),""))</f>
        <v/>
      </c>
      <c r="I1518">
        <f>IF(A1518="","",IF(AND(N(H1518)&gt;0,IFERROR(INDEX(Crawl!$A1517:$DZ1517,1,Rules!$H$11),"")&amp;""&lt;&gt;""),IFERROR(INDEX(Crawl!$A1517:$DZ1517,1,Rules!$H$11),"")&amp;"",IF(AND(ISNUMBER(J1518),N(J1518)&gt;=Rules!$B$12,IFERROR(INDEX(Crawl!$A1517:$DZ1517,1,Rules!$H$13),"")&amp;""&lt;&gt;""),IFERROR(INDEX(Crawl!$A1517:$DZ1517,1,Rules!$H$13),"")&amp;"","")))</f>
        <v/>
      </c>
      <c r="J1518" s="19">
        <f>IF(A1518="","",IF(IFERROR(INDEX(Crawl!$A1517:$DZ1517,1,Rules!$H$14),"")&amp;""="","",IFERROR(INDEX(Crawl!$A1517:$DZ1517,1,Rules!$H$14),"")))</f>
        <v/>
      </c>
      <c r="K1518">
        <f>IF(A1518="","",IFERROR(SUMIFS('GSC current'!$J$2:$J$2001,'GSC current'!$I$2:$I$2001,B1518),0))</f>
        <v/>
      </c>
      <c r="L1518">
        <f>IF(A1518="","",IFERROR(SUMIFS('GSC current'!$K$2:$K$2001,'GSC current'!$I$2:$I$2001,B1518),0))</f>
        <v/>
      </c>
      <c r="M1518" s="20">
        <f>IF(A1518="","",IF(N(L1518)&gt;0,K1518/L1518,""))</f>
        <v/>
      </c>
      <c r="N1518" s="21">
        <f>IF(A1518="","",IF(N(L1518)&gt;0,SUMIFS('GSC current'!$L$2:$L$2001,'GSC current'!$I$2:$I$2001,B1518)/L1518,""))</f>
        <v/>
      </c>
      <c r="O1518">
        <f>IF(A1518="","",IFERROR(SUMIFS('GSC previous'!$J$2:$J$2001,'GSC previous'!$I$2:$I$2001,B1518),0))</f>
        <v/>
      </c>
      <c r="P1518" s="22">
        <f>IF(A1518="","",IF(N(O1518)&gt;0,(K1518-O1518)/O1518,""))</f>
        <v/>
      </c>
      <c r="Q1518">
        <f>IF(A1518="","",IFERROR(SUMIFS(GA4!$P$2:$P$2001,GA4!$O$2:$O$2001,B1518),0))</f>
        <v/>
      </c>
      <c r="R1518" s="23">
        <f>IF(A1518="","",IF(N(Q1518)&gt;0,SUMIFS(GA4!$Q$2:$Q$2001,GA4!$O$2:$O$2001,B1518)/Q1518,""))</f>
        <v/>
      </c>
      <c r="S1518">
        <f>IF(A1518="","",IFERROR(SUMIFS(GA4!$R$2:$R$2001,GA4!$O$2:$O$2001,B1518),0))</f>
        <v/>
      </c>
      <c r="T1518">
        <f>IF(A1518="","",IF(AND(ISNUMBER(F1518),LEFT(C1518&amp;"",1)="2"),IF(F1518&lt;Rules!$B$9,"Yes","No"),"No"))</f>
        <v/>
      </c>
      <c r="U1518">
        <f>IF(A1518="","",IF(AND(N(O1518)&gt;=Rules!$B$8,ISNUMBER(P1518)),IF(P1518&lt;=-Rules!$B$7,"Yes","No"),"No"))</f>
        <v/>
      </c>
      <c r="V1518">
        <f>IF(A1518="","",IF(AND(N(L1518)&gt;=Rules!$B$6,ISNUMBER(N1518)),IF(AND(N1518&gt;=Rules!$B$10,N1518&lt;=Rules!$B$11),"Yes","No"),"No"))</f>
        <v/>
      </c>
      <c r="W1518">
        <f>IF(A1518="","",IF(I1518&lt;&gt;"","Yes","No"))</f>
        <v/>
      </c>
      <c r="X1518">
        <f>IF(I1518="","",IF(SUMIFS($K$3:$K$2002,$A$3:$A$2002,SUBSTITUTE(SUBSTITUTE(I1518,"?","~?"),"*","~*"))&gt;N(K1518),"Yes","No"))</f>
        <v/>
      </c>
      <c r="Y1518">
        <f>IF(A1518="","",IF(N(S1518)&gt;0,"Yes","No"))</f>
        <v/>
      </c>
      <c r="Z1518">
        <f>IF(A1518="","",IF(AND(N(K1518)&lt;Rules!$B$5,N(L1518)&lt;Rules!$B$6,N(Q1518)&lt;Rules!$B$13,Y1518="No"),"Yes","No"))</f>
        <v/>
      </c>
      <c r="AA1518">
        <f>IF(A1518="","",IF(LEFT(C1518&amp;"",1)="3","Redirect",IF(OR(LEFT(C1518&amp;"",1)="4",LEFT(C1518&amp;"",1)="5"),IF(OR(N(K1518)&gt;0,N(AC1518)&gt;=Rules!$B$14),"Redirect","Prune"),IF(D1518="Non-Indexable","Keep",IF(AND(W1518="Yes",X1518="Yes",Y1518="No"),"Merge",IF(OR(U1518="Yes",V1518="Yes",AND(T1518="Yes",N(L1518)&gt;=Rules!$B$6)),"Update",IF(Z1518="Yes",IF(N(AC1518)&gt;=Rules!$B$14,"Redirect","Prune"),"Keep")))))))</f>
        <v/>
      </c>
      <c r="AB1518">
        <f>IF(A1518="","",IF(LEFT(C1518&amp;"",1)="3","Already redirects ("&amp;C1518&amp;"). Update internal links to point at the final URL.",IF(OR(LEFT(C1518&amp;"",1)="4",LEFT(C1518&amp;"",1)="5"),IF(AA1518="Redirect","Returns "&amp;C1518&amp;" but still has "&amp;N(K1518)&amp;" clicks and "&amp;N(AC1518)&amp;" referring domains. 301 it to the closest live page.","Returns "&amp;C1518&amp;" with no clicks or links. Remove internal links and let it 404 or 410."),IF(D1518="Non-Indexable","Non-indexable ("&amp;E1518&amp;"). Keep if that is intentional; otherwise fix the canonical or noindex.",IF(AA1518="Merge","Overlaps with "&amp;I1518&amp;IF(N(J1518)&gt;0," (similarity "&amp;TEXT(J1518,"0.00")&amp;")","")&amp;", which gets more clicks. Merge the useful parts into it and 301 this URL.",IF(AA1518="Update",MID(IF(U1518="Yes","; Clicks down "&amp;TEXT(-P1518,"0%")&amp;" on the previous period","")&amp;IF(V1518="Yes","; Average position "&amp;TEXT(N1518,"0.0")&amp;" on "&amp;TEXT(L1518,"#,##0")&amp;" impressions (striking distance)","")&amp;IF(AND(T1518="Yes",N(L1518)&gt;=Rules!$B$6),"; Thin ("&amp;F1518&amp;" words) but has search demand",""),3,400),IF(AA1518="Prune","Low value: "&amp;N(K1518)&amp;" clicks, "&amp;N(L1518)&amp;" impressions, "&amp;N(Q1518)&amp;" sessions, no key events. Remove or noindex it and update internal links.",IF(AA1518="Redirect","Low value but "&amp;N(AC1518)&amp;" referring domains. 301 it to the closest relevant page to keep those links.",IF(AND(Z1518="No",Y1518="Yes",N(K1518)&lt;Rules!$B$5),"Low search traffic but it converts (key events: "&amp;S1518&amp;"). Keep it and link to it.",IF(W1518="Yes","Stronger than the page it overlaps ("&amp;I1518&amp;"). Keep; merge that page into this one.","Healthy: "&amp;N(K1518)&amp;" clicks"&amp;IF(ISNUMBER(N1518),", average position "&amp;TEXT(N1518,"0.0"),"")&amp;". Keep and monitor."))))))))))</f>
        <v/>
      </c>
      <c r="AE1518">
        <f>IF(A1518="","",IF(AD1518&lt;&gt;"",AD1518,AA1518))</f>
        <v/>
      </c>
    </row>
    <row r="1519">
      <c r="A1519">
        <f>IF(Crawl!A1518="","",Crawl!A1518)</f>
        <v/>
      </c>
      <c r="B1519">
        <f>IF(A1519="","",Crawl!EC1518)</f>
        <v/>
      </c>
      <c r="C1519">
        <f>IF(A1519="","",IFERROR(INDEX(Crawl!$A1518:$DZ1518,1,Rules!$H$6),""))</f>
        <v/>
      </c>
      <c r="D1519">
        <f>IF(A1519="","",IFERROR(INDEX(Crawl!$A1518:$DZ1518,1,Rules!$H$7),"")&amp;"")</f>
        <v/>
      </c>
      <c r="E1519">
        <f>IF(A1519="","",IFERROR(INDEX(Crawl!$A1518:$DZ1518,1,Rules!$H$8),"")&amp;"")</f>
        <v/>
      </c>
      <c r="F1519">
        <f>IF(A1519="","",IFERROR(INDEX(Crawl!$A1518:$DZ1518,1,Rules!$H$9),""))</f>
        <v/>
      </c>
      <c r="G1519">
        <f>IF(A1519="","",IFERROR(INDEX(Crawl!$A1518:$DZ1518,1,Rules!$H$10),""))</f>
        <v/>
      </c>
      <c r="H1519">
        <f>IF(A1519="","",IFERROR(INDEX(Crawl!$A1518:$DZ1518,1,Rules!$H$12),""))</f>
        <v/>
      </c>
      <c r="I1519">
        <f>IF(A1519="","",IF(AND(N(H1519)&gt;0,IFERROR(INDEX(Crawl!$A1518:$DZ1518,1,Rules!$H$11),"")&amp;""&lt;&gt;""),IFERROR(INDEX(Crawl!$A1518:$DZ1518,1,Rules!$H$11),"")&amp;"",IF(AND(ISNUMBER(J1519),N(J1519)&gt;=Rules!$B$12,IFERROR(INDEX(Crawl!$A1518:$DZ1518,1,Rules!$H$13),"")&amp;""&lt;&gt;""),IFERROR(INDEX(Crawl!$A1518:$DZ1518,1,Rules!$H$13),"")&amp;"","")))</f>
        <v/>
      </c>
      <c r="J1519" s="19">
        <f>IF(A1519="","",IF(IFERROR(INDEX(Crawl!$A1518:$DZ1518,1,Rules!$H$14),"")&amp;""="","",IFERROR(INDEX(Crawl!$A1518:$DZ1518,1,Rules!$H$14),"")))</f>
        <v/>
      </c>
      <c r="K1519">
        <f>IF(A1519="","",IFERROR(SUMIFS('GSC current'!$J$2:$J$2001,'GSC current'!$I$2:$I$2001,B1519),0))</f>
        <v/>
      </c>
      <c r="L1519">
        <f>IF(A1519="","",IFERROR(SUMIFS('GSC current'!$K$2:$K$2001,'GSC current'!$I$2:$I$2001,B1519),0))</f>
        <v/>
      </c>
      <c r="M1519" s="20">
        <f>IF(A1519="","",IF(N(L1519)&gt;0,K1519/L1519,""))</f>
        <v/>
      </c>
      <c r="N1519" s="21">
        <f>IF(A1519="","",IF(N(L1519)&gt;0,SUMIFS('GSC current'!$L$2:$L$2001,'GSC current'!$I$2:$I$2001,B1519)/L1519,""))</f>
        <v/>
      </c>
      <c r="O1519">
        <f>IF(A1519="","",IFERROR(SUMIFS('GSC previous'!$J$2:$J$2001,'GSC previous'!$I$2:$I$2001,B1519),0))</f>
        <v/>
      </c>
      <c r="P1519" s="22">
        <f>IF(A1519="","",IF(N(O1519)&gt;0,(K1519-O1519)/O1519,""))</f>
        <v/>
      </c>
      <c r="Q1519">
        <f>IF(A1519="","",IFERROR(SUMIFS(GA4!$P$2:$P$2001,GA4!$O$2:$O$2001,B1519),0))</f>
        <v/>
      </c>
      <c r="R1519" s="23">
        <f>IF(A1519="","",IF(N(Q1519)&gt;0,SUMIFS(GA4!$Q$2:$Q$2001,GA4!$O$2:$O$2001,B1519)/Q1519,""))</f>
        <v/>
      </c>
      <c r="S1519">
        <f>IF(A1519="","",IFERROR(SUMIFS(GA4!$R$2:$R$2001,GA4!$O$2:$O$2001,B1519),0))</f>
        <v/>
      </c>
      <c r="T1519">
        <f>IF(A1519="","",IF(AND(ISNUMBER(F1519),LEFT(C1519&amp;"",1)="2"),IF(F1519&lt;Rules!$B$9,"Yes","No"),"No"))</f>
        <v/>
      </c>
      <c r="U1519">
        <f>IF(A1519="","",IF(AND(N(O1519)&gt;=Rules!$B$8,ISNUMBER(P1519)),IF(P1519&lt;=-Rules!$B$7,"Yes","No"),"No"))</f>
        <v/>
      </c>
      <c r="V1519">
        <f>IF(A1519="","",IF(AND(N(L1519)&gt;=Rules!$B$6,ISNUMBER(N1519)),IF(AND(N1519&gt;=Rules!$B$10,N1519&lt;=Rules!$B$11),"Yes","No"),"No"))</f>
        <v/>
      </c>
      <c r="W1519">
        <f>IF(A1519="","",IF(I1519&lt;&gt;"","Yes","No"))</f>
        <v/>
      </c>
      <c r="X1519">
        <f>IF(I1519="","",IF(SUMIFS($K$3:$K$2002,$A$3:$A$2002,SUBSTITUTE(SUBSTITUTE(I1519,"?","~?"),"*","~*"))&gt;N(K1519),"Yes","No"))</f>
        <v/>
      </c>
      <c r="Y1519">
        <f>IF(A1519="","",IF(N(S1519)&gt;0,"Yes","No"))</f>
        <v/>
      </c>
      <c r="Z1519">
        <f>IF(A1519="","",IF(AND(N(K1519)&lt;Rules!$B$5,N(L1519)&lt;Rules!$B$6,N(Q1519)&lt;Rules!$B$13,Y1519="No"),"Yes","No"))</f>
        <v/>
      </c>
      <c r="AA1519">
        <f>IF(A1519="","",IF(LEFT(C1519&amp;"",1)="3","Redirect",IF(OR(LEFT(C1519&amp;"",1)="4",LEFT(C1519&amp;"",1)="5"),IF(OR(N(K1519)&gt;0,N(AC1519)&gt;=Rules!$B$14),"Redirect","Prune"),IF(D1519="Non-Indexable","Keep",IF(AND(W1519="Yes",X1519="Yes",Y1519="No"),"Merge",IF(OR(U1519="Yes",V1519="Yes",AND(T1519="Yes",N(L1519)&gt;=Rules!$B$6)),"Update",IF(Z1519="Yes",IF(N(AC1519)&gt;=Rules!$B$14,"Redirect","Prune"),"Keep")))))))</f>
        <v/>
      </c>
      <c r="AB1519">
        <f>IF(A1519="","",IF(LEFT(C1519&amp;"",1)="3","Already redirects ("&amp;C1519&amp;"). Update internal links to point at the final URL.",IF(OR(LEFT(C1519&amp;"",1)="4",LEFT(C1519&amp;"",1)="5"),IF(AA1519="Redirect","Returns "&amp;C1519&amp;" but still has "&amp;N(K1519)&amp;" clicks and "&amp;N(AC1519)&amp;" referring domains. 301 it to the closest live page.","Returns "&amp;C1519&amp;" with no clicks or links. Remove internal links and let it 404 or 410."),IF(D1519="Non-Indexable","Non-indexable ("&amp;E1519&amp;"). Keep if that is intentional; otherwise fix the canonical or noindex.",IF(AA1519="Merge","Overlaps with "&amp;I1519&amp;IF(N(J1519)&gt;0," (similarity "&amp;TEXT(J1519,"0.00")&amp;")","")&amp;", which gets more clicks. Merge the useful parts into it and 301 this URL.",IF(AA1519="Update",MID(IF(U1519="Yes","; Clicks down "&amp;TEXT(-P1519,"0%")&amp;" on the previous period","")&amp;IF(V1519="Yes","; Average position "&amp;TEXT(N1519,"0.0")&amp;" on "&amp;TEXT(L1519,"#,##0")&amp;" impressions (striking distance)","")&amp;IF(AND(T1519="Yes",N(L1519)&gt;=Rules!$B$6),"; Thin ("&amp;F1519&amp;" words) but has search demand",""),3,400),IF(AA1519="Prune","Low value: "&amp;N(K1519)&amp;" clicks, "&amp;N(L1519)&amp;" impressions, "&amp;N(Q1519)&amp;" sessions, no key events. Remove or noindex it and update internal links.",IF(AA1519="Redirect","Low value but "&amp;N(AC1519)&amp;" referring domains. 301 it to the closest relevant page to keep those links.",IF(AND(Z1519="No",Y1519="Yes",N(K1519)&lt;Rules!$B$5),"Low search traffic but it converts (key events: "&amp;S1519&amp;"). Keep it and link to it.",IF(W1519="Yes","Stronger than the page it overlaps ("&amp;I1519&amp;"). Keep; merge that page into this one.","Healthy: "&amp;N(K1519)&amp;" clicks"&amp;IF(ISNUMBER(N1519),", average position "&amp;TEXT(N1519,"0.0"),"")&amp;". Keep and monitor."))))))))))</f>
        <v/>
      </c>
      <c r="AE1519">
        <f>IF(A1519="","",IF(AD1519&lt;&gt;"",AD1519,AA1519))</f>
        <v/>
      </c>
    </row>
    <row r="1520">
      <c r="A1520">
        <f>IF(Crawl!A1519="","",Crawl!A1519)</f>
        <v/>
      </c>
      <c r="B1520">
        <f>IF(A1520="","",Crawl!EC1519)</f>
        <v/>
      </c>
      <c r="C1520">
        <f>IF(A1520="","",IFERROR(INDEX(Crawl!$A1519:$DZ1519,1,Rules!$H$6),""))</f>
        <v/>
      </c>
      <c r="D1520">
        <f>IF(A1520="","",IFERROR(INDEX(Crawl!$A1519:$DZ1519,1,Rules!$H$7),"")&amp;"")</f>
        <v/>
      </c>
      <c r="E1520">
        <f>IF(A1520="","",IFERROR(INDEX(Crawl!$A1519:$DZ1519,1,Rules!$H$8),"")&amp;"")</f>
        <v/>
      </c>
      <c r="F1520">
        <f>IF(A1520="","",IFERROR(INDEX(Crawl!$A1519:$DZ1519,1,Rules!$H$9),""))</f>
        <v/>
      </c>
      <c r="G1520">
        <f>IF(A1520="","",IFERROR(INDEX(Crawl!$A1519:$DZ1519,1,Rules!$H$10),""))</f>
        <v/>
      </c>
      <c r="H1520">
        <f>IF(A1520="","",IFERROR(INDEX(Crawl!$A1519:$DZ1519,1,Rules!$H$12),""))</f>
        <v/>
      </c>
      <c r="I1520">
        <f>IF(A1520="","",IF(AND(N(H1520)&gt;0,IFERROR(INDEX(Crawl!$A1519:$DZ1519,1,Rules!$H$11),"")&amp;""&lt;&gt;""),IFERROR(INDEX(Crawl!$A1519:$DZ1519,1,Rules!$H$11),"")&amp;"",IF(AND(ISNUMBER(J1520),N(J1520)&gt;=Rules!$B$12,IFERROR(INDEX(Crawl!$A1519:$DZ1519,1,Rules!$H$13),"")&amp;""&lt;&gt;""),IFERROR(INDEX(Crawl!$A1519:$DZ1519,1,Rules!$H$13),"")&amp;"","")))</f>
        <v/>
      </c>
      <c r="J1520" s="19">
        <f>IF(A1520="","",IF(IFERROR(INDEX(Crawl!$A1519:$DZ1519,1,Rules!$H$14),"")&amp;""="","",IFERROR(INDEX(Crawl!$A1519:$DZ1519,1,Rules!$H$14),"")))</f>
        <v/>
      </c>
      <c r="K1520">
        <f>IF(A1520="","",IFERROR(SUMIFS('GSC current'!$J$2:$J$2001,'GSC current'!$I$2:$I$2001,B1520),0))</f>
        <v/>
      </c>
      <c r="L1520">
        <f>IF(A1520="","",IFERROR(SUMIFS('GSC current'!$K$2:$K$2001,'GSC current'!$I$2:$I$2001,B1520),0))</f>
        <v/>
      </c>
      <c r="M1520" s="20">
        <f>IF(A1520="","",IF(N(L1520)&gt;0,K1520/L1520,""))</f>
        <v/>
      </c>
      <c r="N1520" s="21">
        <f>IF(A1520="","",IF(N(L1520)&gt;0,SUMIFS('GSC current'!$L$2:$L$2001,'GSC current'!$I$2:$I$2001,B1520)/L1520,""))</f>
        <v/>
      </c>
      <c r="O1520">
        <f>IF(A1520="","",IFERROR(SUMIFS('GSC previous'!$J$2:$J$2001,'GSC previous'!$I$2:$I$2001,B1520),0))</f>
        <v/>
      </c>
      <c r="P1520" s="22">
        <f>IF(A1520="","",IF(N(O1520)&gt;0,(K1520-O1520)/O1520,""))</f>
        <v/>
      </c>
      <c r="Q1520">
        <f>IF(A1520="","",IFERROR(SUMIFS(GA4!$P$2:$P$2001,GA4!$O$2:$O$2001,B1520),0))</f>
        <v/>
      </c>
      <c r="R1520" s="23">
        <f>IF(A1520="","",IF(N(Q1520)&gt;0,SUMIFS(GA4!$Q$2:$Q$2001,GA4!$O$2:$O$2001,B1520)/Q1520,""))</f>
        <v/>
      </c>
      <c r="S1520">
        <f>IF(A1520="","",IFERROR(SUMIFS(GA4!$R$2:$R$2001,GA4!$O$2:$O$2001,B1520),0))</f>
        <v/>
      </c>
      <c r="T1520">
        <f>IF(A1520="","",IF(AND(ISNUMBER(F1520),LEFT(C1520&amp;"",1)="2"),IF(F1520&lt;Rules!$B$9,"Yes","No"),"No"))</f>
        <v/>
      </c>
      <c r="U1520">
        <f>IF(A1520="","",IF(AND(N(O1520)&gt;=Rules!$B$8,ISNUMBER(P1520)),IF(P1520&lt;=-Rules!$B$7,"Yes","No"),"No"))</f>
        <v/>
      </c>
      <c r="V1520">
        <f>IF(A1520="","",IF(AND(N(L1520)&gt;=Rules!$B$6,ISNUMBER(N1520)),IF(AND(N1520&gt;=Rules!$B$10,N1520&lt;=Rules!$B$11),"Yes","No"),"No"))</f>
        <v/>
      </c>
      <c r="W1520">
        <f>IF(A1520="","",IF(I1520&lt;&gt;"","Yes","No"))</f>
        <v/>
      </c>
      <c r="X1520">
        <f>IF(I1520="","",IF(SUMIFS($K$3:$K$2002,$A$3:$A$2002,SUBSTITUTE(SUBSTITUTE(I1520,"?","~?"),"*","~*"))&gt;N(K1520),"Yes","No"))</f>
        <v/>
      </c>
      <c r="Y1520">
        <f>IF(A1520="","",IF(N(S1520)&gt;0,"Yes","No"))</f>
        <v/>
      </c>
      <c r="Z1520">
        <f>IF(A1520="","",IF(AND(N(K1520)&lt;Rules!$B$5,N(L1520)&lt;Rules!$B$6,N(Q1520)&lt;Rules!$B$13,Y1520="No"),"Yes","No"))</f>
        <v/>
      </c>
      <c r="AA1520">
        <f>IF(A1520="","",IF(LEFT(C1520&amp;"",1)="3","Redirect",IF(OR(LEFT(C1520&amp;"",1)="4",LEFT(C1520&amp;"",1)="5"),IF(OR(N(K1520)&gt;0,N(AC1520)&gt;=Rules!$B$14),"Redirect","Prune"),IF(D1520="Non-Indexable","Keep",IF(AND(W1520="Yes",X1520="Yes",Y1520="No"),"Merge",IF(OR(U1520="Yes",V1520="Yes",AND(T1520="Yes",N(L1520)&gt;=Rules!$B$6)),"Update",IF(Z1520="Yes",IF(N(AC1520)&gt;=Rules!$B$14,"Redirect","Prune"),"Keep")))))))</f>
        <v/>
      </c>
      <c r="AB1520">
        <f>IF(A1520="","",IF(LEFT(C1520&amp;"",1)="3","Already redirects ("&amp;C1520&amp;"). Update internal links to point at the final URL.",IF(OR(LEFT(C1520&amp;"",1)="4",LEFT(C1520&amp;"",1)="5"),IF(AA1520="Redirect","Returns "&amp;C1520&amp;" but still has "&amp;N(K1520)&amp;" clicks and "&amp;N(AC1520)&amp;" referring domains. 301 it to the closest live page.","Returns "&amp;C1520&amp;" with no clicks or links. Remove internal links and let it 404 or 410."),IF(D1520="Non-Indexable","Non-indexable ("&amp;E1520&amp;"). Keep if that is intentional; otherwise fix the canonical or noindex.",IF(AA1520="Merge","Overlaps with "&amp;I1520&amp;IF(N(J1520)&gt;0," (similarity "&amp;TEXT(J1520,"0.00")&amp;")","")&amp;", which gets more clicks. Merge the useful parts into it and 301 this URL.",IF(AA1520="Update",MID(IF(U1520="Yes","; Clicks down "&amp;TEXT(-P1520,"0%")&amp;" on the previous period","")&amp;IF(V1520="Yes","; Average position "&amp;TEXT(N1520,"0.0")&amp;" on "&amp;TEXT(L1520,"#,##0")&amp;" impressions (striking distance)","")&amp;IF(AND(T1520="Yes",N(L1520)&gt;=Rules!$B$6),"; Thin ("&amp;F1520&amp;" words) but has search demand",""),3,400),IF(AA1520="Prune","Low value: "&amp;N(K1520)&amp;" clicks, "&amp;N(L1520)&amp;" impressions, "&amp;N(Q1520)&amp;" sessions, no key events. Remove or noindex it and update internal links.",IF(AA1520="Redirect","Low value but "&amp;N(AC1520)&amp;" referring domains. 301 it to the closest relevant page to keep those links.",IF(AND(Z1520="No",Y1520="Yes",N(K1520)&lt;Rules!$B$5),"Low search traffic but it converts (key events: "&amp;S1520&amp;"). Keep it and link to it.",IF(W1520="Yes","Stronger than the page it overlaps ("&amp;I1520&amp;"). Keep; merge that page into this one.","Healthy: "&amp;N(K1520)&amp;" clicks"&amp;IF(ISNUMBER(N1520),", average position "&amp;TEXT(N1520,"0.0"),"")&amp;". Keep and monitor."))))))))))</f>
        <v/>
      </c>
      <c r="AE1520">
        <f>IF(A1520="","",IF(AD1520&lt;&gt;"",AD1520,AA1520))</f>
        <v/>
      </c>
    </row>
    <row r="1521">
      <c r="A1521">
        <f>IF(Crawl!A1520="","",Crawl!A1520)</f>
        <v/>
      </c>
      <c r="B1521">
        <f>IF(A1521="","",Crawl!EC1520)</f>
        <v/>
      </c>
      <c r="C1521">
        <f>IF(A1521="","",IFERROR(INDEX(Crawl!$A1520:$DZ1520,1,Rules!$H$6),""))</f>
        <v/>
      </c>
      <c r="D1521">
        <f>IF(A1521="","",IFERROR(INDEX(Crawl!$A1520:$DZ1520,1,Rules!$H$7),"")&amp;"")</f>
        <v/>
      </c>
      <c r="E1521">
        <f>IF(A1521="","",IFERROR(INDEX(Crawl!$A1520:$DZ1520,1,Rules!$H$8),"")&amp;"")</f>
        <v/>
      </c>
      <c r="F1521">
        <f>IF(A1521="","",IFERROR(INDEX(Crawl!$A1520:$DZ1520,1,Rules!$H$9),""))</f>
        <v/>
      </c>
      <c r="G1521">
        <f>IF(A1521="","",IFERROR(INDEX(Crawl!$A1520:$DZ1520,1,Rules!$H$10),""))</f>
        <v/>
      </c>
      <c r="H1521">
        <f>IF(A1521="","",IFERROR(INDEX(Crawl!$A1520:$DZ1520,1,Rules!$H$12),""))</f>
        <v/>
      </c>
      <c r="I1521">
        <f>IF(A1521="","",IF(AND(N(H1521)&gt;0,IFERROR(INDEX(Crawl!$A1520:$DZ1520,1,Rules!$H$11),"")&amp;""&lt;&gt;""),IFERROR(INDEX(Crawl!$A1520:$DZ1520,1,Rules!$H$11),"")&amp;"",IF(AND(ISNUMBER(J1521),N(J1521)&gt;=Rules!$B$12,IFERROR(INDEX(Crawl!$A1520:$DZ1520,1,Rules!$H$13),"")&amp;""&lt;&gt;""),IFERROR(INDEX(Crawl!$A1520:$DZ1520,1,Rules!$H$13),"")&amp;"","")))</f>
        <v/>
      </c>
      <c r="J1521" s="19">
        <f>IF(A1521="","",IF(IFERROR(INDEX(Crawl!$A1520:$DZ1520,1,Rules!$H$14),"")&amp;""="","",IFERROR(INDEX(Crawl!$A1520:$DZ1520,1,Rules!$H$14),"")))</f>
        <v/>
      </c>
      <c r="K1521">
        <f>IF(A1521="","",IFERROR(SUMIFS('GSC current'!$J$2:$J$2001,'GSC current'!$I$2:$I$2001,B1521),0))</f>
        <v/>
      </c>
      <c r="L1521">
        <f>IF(A1521="","",IFERROR(SUMIFS('GSC current'!$K$2:$K$2001,'GSC current'!$I$2:$I$2001,B1521),0))</f>
        <v/>
      </c>
      <c r="M1521" s="20">
        <f>IF(A1521="","",IF(N(L1521)&gt;0,K1521/L1521,""))</f>
        <v/>
      </c>
      <c r="N1521" s="21">
        <f>IF(A1521="","",IF(N(L1521)&gt;0,SUMIFS('GSC current'!$L$2:$L$2001,'GSC current'!$I$2:$I$2001,B1521)/L1521,""))</f>
        <v/>
      </c>
      <c r="O1521">
        <f>IF(A1521="","",IFERROR(SUMIFS('GSC previous'!$J$2:$J$2001,'GSC previous'!$I$2:$I$2001,B1521),0))</f>
        <v/>
      </c>
      <c r="P1521" s="22">
        <f>IF(A1521="","",IF(N(O1521)&gt;0,(K1521-O1521)/O1521,""))</f>
        <v/>
      </c>
      <c r="Q1521">
        <f>IF(A1521="","",IFERROR(SUMIFS(GA4!$P$2:$P$2001,GA4!$O$2:$O$2001,B1521),0))</f>
        <v/>
      </c>
      <c r="R1521" s="23">
        <f>IF(A1521="","",IF(N(Q1521)&gt;0,SUMIFS(GA4!$Q$2:$Q$2001,GA4!$O$2:$O$2001,B1521)/Q1521,""))</f>
        <v/>
      </c>
      <c r="S1521">
        <f>IF(A1521="","",IFERROR(SUMIFS(GA4!$R$2:$R$2001,GA4!$O$2:$O$2001,B1521),0))</f>
        <v/>
      </c>
      <c r="T1521">
        <f>IF(A1521="","",IF(AND(ISNUMBER(F1521),LEFT(C1521&amp;"",1)="2"),IF(F1521&lt;Rules!$B$9,"Yes","No"),"No"))</f>
        <v/>
      </c>
      <c r="U1521">
        <f>IF(A1521="","",IF(AND(N(O1521)&gt;=Rules!$B$8,ISNUMBER(P1521)),IF(P1521&lt;=-Rules!$B$7,"Yes","No"),"No"))</f>
        <v/>
      </c>
      <c r="V1521">
        <f>IF(A1521="","",IF(AND(N(L1521)&gt;=Rules!$B$6,ISNUMBER(N1521)),IF(AND(N1521&gt;=Rules!$B$10,N1521&lt;=Rules!$B$11),"Yes","No"),"No"))</f>
        <v/>
      </c>
      <c r="W1521">
        <f>IF(A1521="","",IF(I1521&lt;&gt;"","Yes","No"))</f>
        <v/>
      </c>
      <c r="X1521">
        <f>IF(I1521="","",IF(SUMIFS($K$3:$K$2002,$A$3:$A$2002,SUBSTITUTE(SUBSTITUTE(I1521,"?","~?"),"*","~*"))&gt;N(K1521),"Yes","No"))</f>
        <v/>
      </c>
      <c r="Y1521">
        <f>IF(A1521="","",IF(N(S1521)&gt;0,"Yes","No"))</f>
        <v/>
      </c>
      <c r="Z1521">
        <f>IF(A1521="","",IF(AND(N(K1521)&lt;Rules!$B$5,N(L1521)&lt;Rules!$B$6,N(Q1521)&lt;Rules!$B$13,Y1521="No"),"Yes","No"))</f>
        <v/>
      </c>
      <c r="AA1521">
        <f>IF(A1521="","",IF(LEFT(C1521&amp;"",1)="3","Redirect",IF(OR(LEFT(C1521&amp;"",1)="4",LEFT(C1521&amp;"",1)="5"),IF(OR(N(K1521)&gt;0,N(AC1521)&gt;=Rules!$B$14),"Redirect","Prune"),IF(D1521="Non-Indexable","Keep",IF(AND(W1521="Yes",X1521="Yes",Y1521="No"),"Merge",IF(OR(U1521="Yes",V1521="Yes",AND(T1521="Yes",N(L1521)&gt;=Rules!$B$6)),"Update",IF(Z1521="Yes",IF(N(AC1521)&gt;=Rules!$B$14,"Redirect","Prune"),"Keep")))))))</f>
        <v/>
      </c>
      <c r="AB1521">
        <f>IF(A1521="","",IF(LEFT(C1521&amp;"",1)="3","Already redirects ("&amp;C1521&amp;"). Update internal links to point at the final URL.",IF(OR(LEFT(C1521&amp;"",1)="4",LEFT(C1521&amp;"",1)="5"),IF(AA1521="Redirect","Returns "&amp;C1521&amp;" but still has "&amp;N(K1521)&amp;" clicks and "&amp;N(AC1521)&amp;" referring domains. 301 it to the closest live page.","Returns "&amp;C1521&amp;" with no clicks or links. Remove internal links and let it 404 or 410."),IF(D1521="Non-Indexable","Non-indexable ("&amp;E1521&amp;"). Keep if that is intentional; otherwise fix the canonical or noindex.",IF(AA1521="Merge","Overlaps with "&amp;I1521&amp;IF(N(J1521)&gt;0," (similarity "&amp;TEXT(J1521,"0.00")&amp;")","")&amp;", which gets more clicks. Merge the useful parts into it and 301 this URL.",IF(AA1521="Update",MID(IF(U1521="Yes","; Clicks down "&amp;TEXT(-P1521,"0%")&amp;" on the previous period","")&amp;IF(V1521="Yes","; Average position "&amp;TEXT(N1521,"0.0")&amp;" on "&amp;TEXT(L1521,"#,##0")&amp;" impressions (striking distance)","")&amp;IF(AND(T1521="Yes",N(L1521)&gt;=Rules!$B$6),"; Thin ("&amp;F1521&amp;" words) but has search demand",""),3,400),IF(AA1521="Prune","Low value: "&amp;N(K1521)&amp;" clicks, "&amp;N(L1521)&amp;" impressions, "&amp;N(Q1521)&amp;" sessions, no key events. Remove or noindex it and update internal links.",IF(AA1521="Redirect","Low value but "&amp;N(AC1521)&amp;" referring domains. 301 it to the closest relevant page to keep those links.",IF(AND(Z1521="No",Y1521="Yes",N(K1521)&lt;Rules!$B$5),"Low search traffic but it converts (key events: "&amp;S1521&amp;"). Keep it and link to it.",IF(W1521="Yes","Stronger than the page it overlaps ("&amp;I1521&amp;"). Keep; merge that page into this one.","Healthy: "&amp;N(K1521)&amp;" clicks"&amp;IF(ISNUMBER(N1521),", average position "&amp;TEXT(N1521,"0.0"),"")&amp;". Keep and monitor."))))))))))</f>
        <v/>
      </c>
      <c r="AE1521">
        <f>IF(A1521="","",IF(AD1521&lt;&gt;"",AD1521,AA1521))</f>
        <v/>
      </c>
    </row>
    <row r="1522">
      <c r="A1522">
        <f>IF(Crawl!A1521="","",Crawl!A1521)</f>
        <v/>
      </c>
      <c r="B1522">
        <f>IF(A1522="","",Crawl!EC1521)</f>
        <v/>
      </c>
      <c r="C1522">
        <f>IF(A1522="","",IFERROR(INDEX(Crawl!$A1521:$DZ1521,1,Rules!$H$6),""))</f>
        <v/>
      </c>
      <c r="D1522">
        <f>IF(A1522="","",IFERROR(INDEX(Crawl!$A1521:$DZ1521,1,Rules!$H$7),"")&amp;"")</f>
        <v/>
      </c>
      <c r="E1522">
        <f>IF(A1522="","",IFERROR(INDEX(Crawl!$A1521:$DZ1521,1,Rules!$H$8),"")&amp;"")</f>
        <v/>
      </c>
      <c r="F1522">
        <f>IF(A1522="","",IFERROR(INDEX(Crawl!$A1521:$DZ1521,1,Rules!$H$9),""))</f>
        <v/>
      </c>
      <c r="G1522">
        <f>IF(A1522="","",IFERROR(INDEX(Crawl!$A1521:$DZ1521,1,Rules!$H$10),""))</f>
        <v/>
      </c>
      <c r="H1522">
        <f>IF(A1522="","",IFERROR(INDEX(Crawl!$A1521:$DZ1521,1,Rules!$H$12),""))</f>
        <v/>
      </c>
      <c r="I1522">
        <f>IF(A1522="","",IF(AND(N(H1522)&gt;0,IFERROR(INDEX(Crawl!$A1521:$DZ1521,1,Rules!$H$11),"")&amp;""&lt;&gt;""),IFERROR(INDEX(Crawl!$A1521:$DZ1521,1,Rules!$H$11),"")&amp;"",IF(AND(ISNUMBER(J1522),N(J1522)&gt;=Rules!$B$12,IFERROR(INDEX(Crawl!$A1521:$DZ1521,1,Rules!$H$13),"")&amp;""&lt;&gt;""),IFERROR(INDEX(Crawl!$A1521:$DZ1521,1,Rules!$H$13),"")&amp;"","")))</f>
        <v/>
      </c>
      <c r="J1522" s="19">
        <f>IF(A1522="","",IF(IFERROR(INDEX(Crawl!$A1521:$DZ1521,1,Rules!$H$14),"")&amp;""="","",IFERROR(INDEX(Crawl!$A1521:$DZ1521,1,Rules!$H$14),"")))</f>
        <v/>
      </c>
      <c r="K1522">
        <f>IF(A1522="","",IFERROR(SUMIFS('GSC current'!$J$2:$J$2001,'GSC current'!$I$2:$I$2001,B1522),0))</f>
        <v/>
      </c>
      <c r="L1522">
        <f>IF(A1522="","",IFERROR(SUMIFS('GSC current'!$K$2:$K$2001,'GSC current'!$I$2:$I$2001,B1522),0))</f>
        <v/>
      </c>
      <c r="M1522" s="20">
        <f>IF(A1522="","",IF(N(L1522)&gt;0,K1522/L1522,""))</f>
        <v/>
      </c>
      <c r="N1522" s="21">
        <f>IF(A1522="","",IF(N(L1522)&gt;0,SUMIFS('GSC current'!$L$2:$L$2001,'GSC current'!$I$2:$I$2001,B1522)/L1522,""))</f>
        <v/>
      </c>
      <c r="O1522">
        <f>IF(A1522="","",IFERROR(SUMIFS('GSC previous'!$J$2:$J$2001,'GSC previous'!$I$2:$I$2001,B1522),0))</f>
        <v/>
      </c>
      <c r="P1522" s="22">
        <f>IF(A1522="","",IF(N(O1522)&gt;0,(K1522-O1522)/O1522,""))</f>
        <v/>
      </c>
      <c r="Q1522">
        <f>IF(A1522="","",IFERROR(SUMIFS(GA4!$P$2:$P$2001,GA4!$O$2:$O$2001,B1522),0))</f>
        <v/>
      </c>
      <c r="R1522" s="23">
        <f>IF(A1522="","",IF(N(Q1522)&gt;0,SUMIFS(GA4!$Q$2:$Q$2001,GA4!$O$2:$O$2001,B1522)/Q1522,""))</f>
        <v/>
      </c>
      <c r="S1522">
        <f>IF(A1522="","",IFERROR(SUMIFS(GA4!$R$2:$R$2001,GA4!$O$2:$O$2001,B1522),0))</f>
        <v/>
      </c>
      <c r="T1522">
        <f>IF(A1522="","",IF(AND(ISNUMBER(F1522),LEFT(C1522&amp;"",1)="2"),IF(F1522&lt;Rules!$B$9,"Yes","No"),"No"))</f>
        <v/>
      </c>
      <c r="U1522">
        <f>IF(A1522="","",IF(AND(N(O1522)&gt;=Rules!$B$8,ISNUMBER(P1522)),IF(P1522&lt;=-Rules!$B$7,"Yes","No"),"No"))</f>
        <v/>
      </c>
      <c r="V1522">
        <f>IF(A1522="","",IF(AND(N(L1522)&gt;=Rules!$B$6,ISNUMBER(N1522)),IF(AND(N1522&gt;=Rules!$B$10,N1522&lt;=Rules!$B$11),"Yes","No"),"No"))</f>
        <v/>
      </c>
      <c r="W1522">
        <f>IF(A1522="","",IF(I1522&lt;&gt;"","Yes","No"))</f>
        <v/>
      </c>
      <c r="X1522">
        <f>IF(I1522="","",IF(SUMIFS($K$3:$K$2002,$A$3:$A$2002,SUBSTITUTE(SUBSTITUTE(I1522,"?","~?"),"*","~*"))&gt;N(K1522),"Yes","No"))</f>
        <v/>
      </c>
      <c r="Y1522">
        <f>IF(A1522="","",IF(N(S1522)&gt;0,"Yes","No"))</f>
        <v/>
      </c>
      <c r="Z1522">
        <f>IF(A1522="","",IF(AND(N(K1522)&lt;Rules!$B$5,N(L1522)&lt;Rules!$B$6,N(Q1522)&lt;Rules!$B$13,Y1522="No"),"Yes","No"))</f>
        <v/>
      </c>
      <c r="AA1522">
        <f>IF(A1522="","",IF(LEFT(C1522&amp;"",1)="3","Redirect",IF(OR(LEFT(C1522&amp;"",1)="4",LEFT(C1522&amp;"",1)="5"),IF(OR(N(K1522)&gt;0,N(AC1522)&gt;=Rules!$B$14),"Redirect","Prune"),IF(D1522="Non-Indexable","Keep",IF(AND(W1522="Yes",X1522="Yes",Y1522="No"),"Merge",IF(OR(U1522="Yes",V1522="Yes",AND(T1522="Yes",N(L1522)&gt;=Rules!$B$6)),"Update",IF(Z1522="Yes",IF(N(AC1522)&gt;=Rules!$B$14,"Redirect","Prune"),"Keep")))))))</f>
        <v/>
      </c>
      <c r="AB1522">
        <f>IF(A1522="","",IF(LEFT(C1522&amp;"",1)="3","Already redirects ("&amp;C1522&amp;"). Update internal links to point at the final URL.",IF(OR(LEFT(C1522&amp;"",1)="4",LEFT(C1522&amp;"",1)="5"),IF(AA1522="Redirect","Returns "&amp;C1522&amp;" but still has "&amp;N(K1522)&amp;" clicks and "&amp;N(AC1522)&amp;" referring domains. 301 it to the closest live page.","Returns "&amp;C1522&amp;" with no clicks or links. Remove internal links and let it 404 or 410."),IF(D1522="Non-Indexable","Non-indexable ("&amp;E1522&amp;"). Keep if that is intentional; otherwise fix the canonical or noindex.",IF(AA1522="Merge","Overlaps with "&amp;I1522&amp;IF(N(J1522)&gt;0," (similarity "&amp;TEXT(J1522,"0.00")&amp;")","")&amp;", which gets more clicks. Merge the useful parts into it and 301 this URL.",IF(AA1522="Update",MID(IF(U1522="Yes","; Clicks down "&amp;TEXT(-P1522,"0%")&amp;" on the previous period","")&amp;IF(V1522="Yes","; Average position "&amp;TEXT(N1522,"0.0")&amp;" on "&amp;TEXT(L1522,"#,##0")&amp;" impressions (striking distance)","")&amp;IF(AND(T1522="Yes",N(L1522)&gt;=Rules!$B$6),"; Thin ("&amp;F1522&amp;" words) but has search demand",""),3,400),IF(AA1522="Prune","Low value: "&amp;N(K1522)&amp;" clicks, "&amp;N(L1522)&amp;" impressions, "&amp;N(Q1522)&amp;" sessions, no key events. Remove or noindex it and update internal links.",IF(AA1522="Redirect","Low value but "&amp;N(AC1522)&amp;" referring domains. 301 it to the closest relevant page to keep those links.",IF(AND(Z1522="No",Y1522="Yes",N(K1522)&lt;Rules!$B$5),"Low search traffic but it converts (key events: "&amp;S1522&amp;"). Keep it and link to it.",IF(W1522="Yes","Stronger than the page it overlaps ("&amp;I1522&amp;"). Keep; merge that page into this one.","Healthy: "&amp;N(K1522)&amp;" clicks"&amp;IF(ISNUMBER(N1522),", average position "&amp;TEXT(N1522,"0.0"),"")&amp;". Keep and monitor."))))))))))</f>
        <v/>
      </c>
      <c r="AE1522">
        <f>IF(A1522="","",IF(AD1522&lt;&gt;"",AD1522,AA1522))</f>
        <v/>
      </c>
    </row>
    <row r="1523">
      <c r="A1523">
        <f>IF(Crawl!A1522="","",Crawl!A1522)</f>
        <v/>
      </c>
      <c r="B1523">
        <f>IF(A1523="","",Crawl!EC1522)</f>
        <v/>
      </c>
      <c r="C1523">
        <f>IF(A1523="","",IFERROR(INDEX(Crawl!$A1522:$DZ1522,1,Rules!$H$6),""))</f>
        <v/>
      </c>
      <c r="D1523">
        <f>IF(A1523="","",IFERROR(INDEX(Crawl!$A1522:$DZ1522,1,Rules!$H$7),"")&amp;"")</f>
        <v/>
      </c>
      <c r="E1523">
        <f>IF(A1523="","",IFERROR(INDEX(Crawl!$A1522:$DZ1522,1,Rules!$H$8),"")&amp;"")</f>
        <v/>
      </c>
      <c r="F1523">
        <f>IF(A1523="","",IFERROR(INDEX(Crawl!$A1522:$DZ1522,1,Rules!$H$9),""))</f>
        <v/>
      </c>
      <c r="G1523">
        <f>IF(A1523="","",IFERROR(INDEX(Crawl!$A1522:$DZ1522,1,Rules!$H$10),""))</f>
        <v/>
      </c>
      <c r="H1523">
        <f>IF(A1523="","",IFERROR(INDEX(Crawl!$A1522:$DZ1522,1,Rules!$H$12),""))</f>
        <v/>
      </c>
      <c r="I1523">
        <f>IF(A1523="","",IF(AND(N(H1523)&gt;0,IFERROR(INDEX(Crawl!$A1522:$DZ1522,1,Rules!$H$11),"")&amp;""&lt;&gt;""),IFERROR(INDEX(Crawl!$A1522:$DZ1522,1,Rules!$H$11),"")&amp;"",IF(AND(ISNUMBER(J1523),N(J1523)&gt;=Rules!$B$12,IFERROR(INDEX(Crawl!$A1522:$DZ1522,1,Rules!$H$13),"")&amp;""&lt;&gt;""),IFERROR(INDEX(Crawl!$A1522:$DZ1522,1,Rules!$H$13),"")&amp;"","")))</f>
        <v/>
      </c>
      <c r="J1523" s="19">
        <f>IF(A1523="","",IF(IFERROR(INDEX(Crawl!$A1522:$DZ1522,1,Rules!$H$14),"")&amp;""="","",IFERROR(INDEX(Crawl!$A1522:$DZ1522,1,Rules!$H$14),"")))</f>
        <v/>
      </c>
      <c r="K1523">
        <f>IF(A1523="","",IFERROR(SUMIFS('GSC current'!$J$2:$J$2001,'GSC current'!$I$2:$I$2001,B1523),0))</f>
        <v/>
      </c>
      <c r="L1523">
        <f>IF(A1523="","",IFERROR(SUMIFS('GSC current'!$K$2:$K$2001,'GSC current'!$I$2:$I$2001,B1523),0))</f>
        <v/>
      </c>
      <c r="M1523" s="20">
        <f>IF(A1523="","",IF(N(L1523)&gt;0,K1523/L1523,""))</f>
        <v/>
      </c>
      <c r="N1523" s="21">
        <f>IF(A1523="","",IF(N(L1523)&gt;0,SUMIFS('GSC current'!$L$2:$L$2001,'GSC current'!$I$2:$I$2001,B1523)/L1523,""))</f>
        <v/>
      </c>
      <c r="O1523">
        <f>IF(A1523="","",IFERROR(SUMIFS('GSC previous'!$J$2:$J$2001,'GSC previous'!$I$2:$I$2001,B1523),0))</f>
        <v/>
      </c>
      <c r="P1523" s="22">
        <f>IF(A1523="","",IF(N(O1523)&gt;0,(K1523-O1523)/O1523,""))</f>
        <v/>
      </c>
      <c r="Q1523">
        <f>IF(A1523="","",IFERROR(SUMIFS(GA4!$P$2:$P$2001,GA4!$O$2:$O$2001,B1523),0))</f>
        <v/>
      </c>
      <c r="R1523" s="23">
        <f>IF(A1523="","",IF(N(Q1523)&gt;0,SUMIFS(GA4!$Q$2:$Q$2001,GA4!$O$2:$O$2001,B1523)/Q1523,""))</f>
        <v/>
      </c>
      <c r="S1523">
        <f>IF(A1523="","",IFERROR(SUMIFS(GA4!$R$2:$R$2001,GA4!$O$2:$O$2001,B1523),0))</f>
        <v/>
      </c>
      <c r="T1523">
        <f>IF(A1523="","",IF(AND(ISNUMBER(F1523),LEFT(C1523&amp;"",1)="2"),IF(F1523&lt;Rules!$B$9,"Yes","No"),"No"))</f>
        <v/>
      </c>
      <c r="U1523">
        <f>IF(A1523="","",IF(AND(N(O1523)&gt;=Rules!$B$8,ISNUMBER(P1523)),IF(P1523&lt;=-Rules!$B$7,"Yes","No"),"No"))</f>
        <v/>
      </c>
      <c r="V1523">
        <f>IF(A1523="","",IF(AND(N(L1523)&gt;=Rules!$B$6,ISNUMBER(N1523)),IF(AND(N1523&gt;=Rules!$B$10,N1523&lt;=Rules!$B$11),"Yes","No"),"No"))</f>
        <v/>
      </c>
      <c r="W1523">
        <f>IF(A1523="","",IF(I1523&lt;&gt;"","Yes","No"))</f>
        <v/>
      </c>
      <c r="X1523">
        <f>IF(I1523="","",IF(SUMIFS($K$3:$K$2002,$A$3:$A$2002,SUBSTITUTE(SUBSTITUTE(I1523,"?","~?"),"*","~*"))&gt;N(K1523),"Yes","No"))</f>
        <v/>
      </c>
      <c r="Y1523">
        <f>IF(A1523="","",IF(N(S1523)&gt;0,"Yes","No"))</f>
        <v/>
      </c>
      <c r="Z1523">
        <f>IF(A1523="","",IF(AND(N(K1523)&lt;Rules!$B$5,N(L1523)&lt;Rules!$B$6,N(Q1523)&lt;Rules!$B$13,Y1523="No"),"Yes","No"))</f>
        <v/>
      </c>
      <c r="AA1523">
        <f>IF(A1523="","",IF(LEFT(C1523&amp;"",1)="3","Redirect",IF(OR(LEFT(C1523&amp;"",1)="4",LEFT(C1523&amp;"",1)="5"),IF(OR(N(K1523)&gt;0,N(AC1523)&gt;=Rules!$B$14),"Redirect","Prune"),IF(D1523="Non-Indexable","Keep",IF(AND(W1523="Yes",X1523="Yes",Y1523="No"),"Merge",IF(OR(U1523="Yes",V1523="Yes",AND(T1523="Yes",N(L1523)&gt;=Rules!$B$6)),"Update",IF(Z1523="Yes",IF(N(AC1523)&gt;=Rules!$B$14,"Redirect","Prune"),"Keep")))))))</f>
        <v/>
      </c>
      <c r="AB1523">
        <f>IF(A1523="","",IF(LEFT(C1523&amp;"",1)="3","Already redirects ("&amp;C1523&amp;"). Update internal links to point at the final URL.",IF(OR(LEFT(C1523&amp;"",1)="4",LEFT(C1523&amp;"",1)="5"),IF(AA1523="Redirect","Returns "&amp;C1523&amp;" but still has "&amp;N(K1523)&amp;" clicks and "&amp;N(AC1523)&amp;" referring domains. 301 it to the closest live page.","Returns "&amp;C1523&amp;" with no clicks or links. Remove internal links and let it 404 or 410."),IF(D1523="Non-Indexable","Non-indexable ("&amp;E1523&amp;"). Keep if that is intentional; otherwise fix the canonical or noindex.",IF(AA1523="Merge","Overlaps with "&amp;I1523&amp;IF(N(J1523)&gt;0," (similarity "&amp;TEXT(J1523,"0.00")&amp;")","")&amp;", which gets more clicks. Merge the useful parts into it and 301 this URL.",IF(AA1523="Update",MID(IF(U1523="Yes","; Clicks down "&amp;TEXT(-P1523,"0%")&amp;" on the previous period","")&amp;IF(V1523="Yes","; Average position "&amp;TEXT(N1523,"0.0")&amp;" on "&amp;TEXT(L1523,"#,##0")&amp;" impressions (striking distance)","")&amp;IF(AND(T1523="Yes",N(L1523)&gt;=Rules!$B$6),"; Thin ("&amp;F1523&amp;" words) but has search demand",""),3,400),IF(AA1523="Prune","Low value: "&amp;N(K1523)&amp;" clicks, "&amp;N(L1523)&amp;" impressions, "&amp;N(Q1523)&amp;" sessions, no key events. Remove or noindex it and update internal links.",IF(AA1523="Redirect","Low value but "&amp;N(AC1523)&amp;" referring domains. 301 it to the closest relevant page to keep those links.",IF(AND(Z1523="No",Y1523="Yes",N(K1523)&lt;Rules!$B$5),"Low search traffic but it converts (key events: "&amp;S1523&amp;"). Keep it and link to it.",IF(W1523="Yes","Stronger than the page it overlaps ("&amp;I1523&amp;"). Keep; merge that page into this one.","Healthy: "&amp;N(K1523)&amp;" clicks"&amp;IF(ISNUMBER(N1523),", average position "&amp;TEXT(N1523,"0.0"),"")&amp;". Keep and monitor."))))))))))</f>
        <v/>
      </c>
      <c r="AE1523">
        <f>IF(A1523="","",IF(AD1523&lt;&gt;"",AD1523,AA1523))</f>
        <v/>
      </c>
    </row>
    <row r="1524">
      <c r="A1524">
        <f>IF(Crawl!A1523="","",Crawl!A1523)</f>
        <v/>
      </c>
      <c r="B1524">
        <f>IF(A1524="","",Crawl!EC1523)</f>
        <v/>
      </c>
      <c r="C1524">
        <f>IF(A1524="","",IFERROR(INDEX(Crawl!$A1523:$DZ1523,1,Rules!$H$6),""))</f>
        <v/>
      </c>
      <c r="D1524">
        <f>IF(A1524="","",IFERROR(INDEX(Crawl!$A1523:$DZ1523,1,Rules!$H$7),"")&amp;"")</f>
        <v/>
      </c>
      <c r="E1524">
        <f>IF(A1524="","",IFERROR(INDEX(Crawl!$A1523:$DZ1523,1,Rules!$H$8),"")&amp;"")</f>
        <v/>
      </c>
      <c r="F1524">
        <f>IF(A1524="","",IFERROR(INDEX(Crawl!$A1523:$DZ1523,1,Rules!$H$9),""))</f>
        <v/>
      </c>
      <c r="G1524">
        <f>IF(A1524="","",IFERROR(INDEX(Crawl!$A1523:$DZ1523,1,Rules!$H$10),""))</f>
        <v/>
      </c>
      <c r="H1524">
        <f>IF(A1524="","",IFERROR(INDEX(Crawl!$A1523:$DZ1523,1,Rules!$H$12),""))</f>
        <v/>
      </c>
      <c r="I1524">
        <f>IF(A1524="","",IF(AND(N(H1524)&gt;0,IFERROR(INDEX(Crawl!$A1523:$DZ1523,1,Rules!$H$11),"")&amp;""&lt;&gt;""),IFERROR(INDEX(Crawl!$A1523:$DZ1523,1,Rules!$H$11),"")&amp;"",IF(AND(ISNUMBER(J1524),N(J1524)&gt;=Rules!$B$12,IFERROR(INDEX(Crawl!$A1523:$DZ1523,1,Rules!$H$13),"")&amp;""&lt;&gt;""),IFERROR(INDEX(Crawl!$A1523:$DZ1523,1,Rules!$H$13),"")&amp;"","")))</f>
        <v/>
      </c>
      <c r="J1524" s="19">
        <f>IF(A1524="","",IF(IFERROR(INDEX(Crawl!$A1523:$DZ1523,1,Rules!$H$14),"")&amp;""="","",IFERROR(INDEX(Crawl!$A1523:$DZ1523,1,Rules!$H$14),"")))</f>
        <v/>
      </c>
      <c r="K1524">
        <f>IF(A1524="","",IFERROR(SUMIFS('GSC current'!$J$2:$J$2001,'GSC current'!$I$2:$I$2001,B1524),0))</f>
        <v/>
      </c>
      <c r="L1524">
        <f>IF(A1524="","",IFERROR(SUMIFS('GSC current'!$K$2:$K$2001,'GSC current'!$I$2:$I$2001,B1524),0))</f>
        <v/>
      </c>
      <c r="M1524" s="20">
        <f>IF(A1524="","",IF(N(L1524)&gt;0,K1524/L1524,""))</f>
        <v/>
      </c>
      <c r="N1524" s="21">
        <f>IF(A1524="","",IF(N(L1524)&gt;0,SUMIFS('GSC current'!$L$2:$L$2001,'GSC current'!$I$2:$I$2001,B1524)/L1524,""))</f>
        <v/>
      </c>
      <c r="O1524">
        <f>IF(A1524="","",IFERROR(SUMIFS('GSC previous'!$J$2:$J$2001,'GSC previous'!$I$2:$I$2001,B1524),0))</f>
        <v/>
      </c>
      <c r="P1524" s="22">
        <f>IF(A1524="","",IF(N(O1524)&gt;0,(K1524-O1524)/O1524,""))</f>
        <v/>
      </c>
      <c r="Q1524">
        <f>IF(A1524="","",IFERROR(SUMIFS(GA4!$P$2:$P$2001,GA4!$O$2:$O$2001,B1524),0))</f>
        <v/>
      </c>
      <c r="R1524" s="23">
        <f>IF(A1524="","",IF(N(Q1524)&gt;0,SUMIFS(GA4!$Q$2:$Q$2001,GA4!$O$2:$O$2001,B1524)/Q1524,""))</f>
        <v/>
      </c>
      <c r="S1524">
        <f>IF(A1524="","",IFERROR(SUMIFS(GA4!$R$2:$R$2001,GA4!$O$2:$O$2001,B1524),0))</f>
        <v/>
      </c>
      <c r="T1524">
        <f>IF(A1524="","",IF(AND(ISNUMBER(F1524),LEFT(C1524&amp;"",1)="2"),IF(F1524&lt;Rules!$B$9,"Yes","No"),"No"))</f>
        <v/>
      </c>
      <c r="U1524">
        <f>IF(A1524="","",IF(AND(N(O1524)&gt;=Rules!$B$8,ISNUMBER(P1524)),IF(P1524&lt;=-Rules!$B$7,"Yes","No"),"No"))</f>
        <v/>
      </c>
      <c r="V1524">
        <f>IF(A1524="","",IF(AND(N(L1524)&gt;=Rules!$B$6,ISNUMBER(N1524)),IF(AND(N1524&gt;=Rules!$B$10,N1524&lt;=Rules!$B$11),"Yes","No"),"No"))</f>
        <v/>
      </c>
      <c r="W1524">
        <f>IF(A1524="","",IF(I1524&lt;&gt;"","Yes","No"))</f>
        <v/>
      </c>
      <c r="X1524">
        <f>IF(I1524="","",IF(SUMIFS($K$3:$K$2002,$A$3:$A$2002,SUBSTITUTE(SUBSTITUTE(I1524,"?","~?"),"*","~*"))&gt;N(K1524),"Yes","No"))</f>
        <v/>
      </c>
      <c r="Y1524">
        <f>IF(A1524="","",IF(N(S1524)&gt;0,"Yes","No"))</f>
        <v/>
      </c>
      <c r="Z1524">
        <f>IF(A1524="","",IF(AND(N(K1524)&lt;Rules!$B$5,N(L1524)&lt;Rules!$B$6,N(Q1524)&lt;Rules!$B$13,Y1524="No"),"Yes","No"))</f>
        <v/>
      </c>
      <c r="AA1524">
        <f>IF(A1524="","",IF(LEFT(C1524&amp;"",1)="3","Redirect",IF(OR(LEFT(C1524&amp;"",1)="4",LEFT(C1524&amp;"",1)="5"),IF(OR(N(K1524)&gt;0,N(AC1524)&gt;=Rules!$B$14),"Redirect","Prune"),IF(D1524="Non-Indexable","Keep",IF(AND(W1524="Yes",X1524="Yes",Y1524="No"),"Merge",IF(OR(U1524="Yes",V1524="Yes",AND(T1524="Yes",N(L1524)&gt;=Rules!$B$6)),"Update",IF(Z1524="Yes",IF(N(AC1524)&gt;=Rules!$B$14,"Redirect","Prune"),"Keep")))))))</f>
        <v/>
      </c>
      <c r="AB1524">
        <f>IF(A1524="","",IF(LEFT(C1524&amp;"",1)="3","Already redirects ("&amp;C1524&amp;"). Update internal links to point at the final URL.",IF(OR(LEFT(C1524&amp;"",1)="4",LEFT(C1524&amp;"",1)="5"),IF(AA1524="Redirect","Returns "&amp;C1524&amp;" but still has "&amp;N(K1524)&amp;" clicks and "&amp;N(AC1524)&amp;" referring domains. 301 it to the closest live page.","Returns "&amp;C1524&amp;" with no clicks or links. Remove internal links and let it 404 or 410."),IF(D1524="Non-Indexable","Non-indexable ("&amp;E1524&amp;"). Keep if that is intentional; otherwise fix the canonical or noindex.",IF(AA1524="Merge","Overlaps with "&amp;I1524&amp;IF(N(J1524)&gt;0," (similarity "&amp;TEXT(J1524,"0.00")&amp;")","")&amp;", which gets more clicks. Merge the useful parts into it and 301 this URL.",IF(AA1524="Update",MID(IF(U1524="Yes","; Clicks down "&amp;TEXT(-P1524,"0%")&amp;" on the previous period","")&amp;IF(V1524="Yes","; Average position "&amp;TEXT(N1524,"0.0")&amp;" on "&amp;TEXT(L1524,"#,##0")&amp;" impressions (striking distance)","")&amp;IF(AND(T1524="Yes",N(L1524)&gt;=Rules!$B$6),"; Thin ("&amp;F1524&amp;" words) but has search demand",""),3,400),IF(AA1524="Prune","Low value: "&amp;N(K1524)&amp;" clicks, "&amp;N(L1524)&amp;" impressions, "&amp;N(Q1524)&amp;" sessions, no key events. Remove or noindex it and update internal links.",IF(AA1524="Redirect","Low value but "&amp;N(AC1524)&amp;" referring domains. 301 it to the closest relevant page to keep those links.",IF(AND(Z1524="No",Y1524="Yes",N(K1524)&lt;Rules!$B$5),"Low search traffic but it converts (key events: "&amp;S1524&amp;"). Keep it and link to it.",IF(W1524="Yes","Stronger than the page it overlaps ("&amp;I1524&amp;"). Keep; merge that page into this one.","Healthy: "&amp;N(K1524)&amp;" clicks"&amp;IF(ISNUMBER(N1524),", average position "&amp;TEXT(N1524,"0.0"),"")&amp;". Keep and monitor."))))))))))</f>
        <v/>
      </c>
      <c r="AE1524">
        <f>IF(A1524="","",IF(AD1524&lt;&gt;"",AD1524,AA1524))</f>
        <v/>
      </c>
    </row>
    <row r="1525">
      <c r="A1525">
        <f>IF(Crawl!A1524="","",Crawl!A1524)</f>
        <v/>
      </c>
      <c r="B1525">
        <f>IF(A1525="","",Crawl!EC1524)</f>
        <v/>
      </c>
      <c r="C1525">
        <f>IF(A1525="","",IFERROR(INDEX(Crawl!$A1524:$DZ1524,1,Rules!$H$6),""))</f>
        <v/>
      </c>
      <c r="D1525">
        <f>IF(A1525="","",IFERROR(INDEX(Crawl!$A1524:$DZ1524,1,Rules!$H$7),"")&amp;"")</f>
        <v/>
      </c>
      <c r="E1525">
        <f>IF(A1525="","",IFERROR(INDEX(Crawl!$A1524:$DZ1524,1,Rules!$H$8),"")&amp;"")</f>
        <v/>
      </c>
      <c r="F1525">
        <f>IF(A1525="","",IFERROR(INDEX(Crawl!$A1524:$DZ1524,1,Rules!$H$9),""))</f>
        <v/>
      </c>
      <c r="G1525">
        <f>IF(A1525="","",IFERROR(INDEX(Crawl!$A1524:$DZ1524,1,Rules!$H$10),""))</f>
        <v/>
      </c>
      <c r="H1525">
        <f>IF(A1525="","",IFERROR(INDEX(Crawl!$A1524:$DZ1524,1,Rules!$H$12),""))</f>
        <v/>
      </c>
      <c r="I1525">
        <f>IF(A1525="","",IF(AND(N(H1525)&gt;0,IFERROR(INDEX(Crawl!$A1524:$DZ1524,1,Rules!$H$11),"")&amp;""&lt;&gt;""),IFERROR(INDEX(Crawl!$A1524:$DZ1524,1,Rules!$H$11),"")&amp;"",IF(AND(ISNUMBER(J1525),N(J1525)&gt;=Rules!$B$12,IFERROR(INDEX(Crawl!$A1524:$DZ1524,1,Rules!$H$13),"")&amp;""&lt;&gt;""),IFERROR(INDEX(Crawl!$A1524:$DZ1524,1,Rules!$H$13),"")&amp;"","")))</f>
        <v/>
      </c>
      <c r="J1525" s="19">
        <f>IF(A1525="","",IF(IFERROR(INDEX(Crawl!$A1524:$DZ1524,1,Rules!$H$14),"")&amp;""="","",IFERROR(INDEX(Crawl!$A1524:$DZ1524,1,Rules!$H$14),"")))</f>
        <v/>
      </c>
      <c r="K1525">
        <f>IF(A1525="","",IFERROR(SUMIFS('GSC current'!$J$2:$J$2001,'GSC current'!$I$2:$I$2001,B1525),0))</f>
        <v/>
      </c>
      <c r="L1525">
        <f>IF(A1525="","",IFERROR(SUMIFS('GSC current'!$K$2:$K$2001,'GSC current'!$I$2:$I$2001,B1525),0))</f>
        <v/>
      </c>
      <c r="M1525" s="20">
        <f>IF(A1525="","",IF(N(L1525)&gt;0,K1525/L1525,""))</f>
        <v/>
      </c>
      <c r="N1525" s="21">
        <f>IF(A1525="","",IF(N(L1525)&gt;0,SUMIFS('GSC current'!$L$2:$L$2001,'GSC current'!$I$2:$I$2001,B1525)/L1525,""))</f>
        <v/>
      </c>
      <c r="O1525">
        <f>IF(A1525="","",IFERROR(SUMIFS('GSC previous'!$J$2:$J$2001,'GSC previous'!$I$2:$I$2001,B1525),0))</f>
        <v/>
      </c>
      <c r="P1525" s="22">
        <f>IF(A1525="","",IF(N(O1525)&gt;0,(K1525-O1525)/O1525,""))</f>
        <v/>
      </c>
      <c r="Q1525">
        <f>IF(A1525="","",IFERROR(SUMIFS(GA4!$P$2:$P$2001,GA4!$O$2:$O$2001,B1525),0))</f>
        <v/>
      </c>
      <c r="R1525" s="23">
        <f>IF(A1525="","",IF(N(Q1525)&gt;0,SUMIFS(GA4!$Q$2:$Q$2001,GA4!$O$2:$O$2001,B1525)/Q1525,""))</f>
        <v/>
      </c>
      <c r="S1525">
        <f>IF(A1525="","",IFERROR(SUMIFS(GA4!$R$2:$R$2001,GA4!$O$2:$O$2001,B1525),0))</f>
        <v/>
      </c>
      <c r="T1525">
        <f>IF(A1525="","",IF(AND(ISNUMBER(F1525),LEFT(C1525&amp;"",1)="2"),IF(F1525&lt;Rules!$B$9,"Yes","No"),"No"))</f>
        <v/>
      </c>
      <c r="U1525">
        <f>IF(A1525="","",IF(AND(N(O1525)&gt;=Rules!$B$8,ISNUMBER(P1525)),IF(P1525&lt;=-Rules!$B$7,"Yes","No"),"No"))</f>
        <v/>
      </c>
      <c r="V1525">
        <f>IF(A1525="","",IF(AND(N(L1525)&gt;=Rules!$B$6,ISNUMBER(N1525)),IF(AND(N1525&gt;=Rules!$B$10,N1525&lt;=Rules!$B$11),"Yes","No"),"No"))</f>
        <v/>
      </c>
      <c r="W1525">
        <f>IF(A1525="","",IF(I1525&lt;&gt;"","Yes","No"))</f>
        <v/>
      </c>
      <c r="X1525">
        <f>IF(I1525="","",IF(SUMIFS($K$3:$K$2002,$A$3:$A$2002,SUBSTITUTE(SUBSTITUTE(I1525,"?","~?"),"*","~*"))&gt;N(K1525),"Yes","No"))</f>
        <v/>
      </c>
      <c r="Y1525">
        <f>IF(A1525="","",IF(N(S1525)&gt;0,"Yes","No"))</f>
        <v/>
      </c>
      <c r="Z1525">
        <f>IF(A1525="","",IF(AND(N(K1525)&lt;Rules!$B$5,N(L1525)&lt;Rules!$B$6,N(Q1525)&lt;Rules!$B$13,Y1525="No"),"Yes","No"))</f>
        <v/>
      </c>
      <c r="AA1525">
        <f>IF(A1525="","",IF(LEFT(C1525&amp;"",1)="3","Redirect",IF(OR(LEFT(C1525&amp;"",1)="4",LEFT(C1525&amp;"",1)="5"),IF(OR(N(K1525)&gt;0,N(AC1525)&gt;=Rules!$B$14),"Redirect","Prune"),IF(D1525="Non-Indexable","Keep",IF(AND(W1525="Yes",X1525="Yes",Y1525="No"),"Merge",IF(OR(U1525="Yes",V1525="Yes",AND(T1525="Yes",N(L1525)&gt;=Rules!$B$6)),"Update",IF(Z1525="Yes",IF(N(AC1525)&gt;=Rules!$B$14,"Redirect","Prune"),"Keep")))))))</f>
        <v/>
      </c>
      <c r="AB1525">
        <f>IF(A1525="","",IF(LEFT(C1525&amp;"",1)="3","Already redirects ("&amp;C1525&amp;"). Update internal links to point at the final URL.",IF(OR(LEFT(C1525&amp;"",1)="4",LEFT(C1525&amp;"",1)="5"),IF(AA1525="Redirect","Returns "&amp;C1525&amp;" but still has "&amp;N(K1525)&amp;" clicks and "&amp;N(AC1525)&amp;" referring domains. 301 it to the closest live page.","Returns "&amp;C1525&amp;" with no clicks or links. Remove internal links and let it 404 or 410."),IF(D1525="Non-Indexable","Non-indexable ("&amp;E1525&amp;"). Keep if that is intentional; otherwise fix the canonical or noindex.",IF(AA1525="Merge","Overlaps with "&amp;I1525&amp;IF(N(J1525)&gt;0," (similarity "&amp;TEXT(J1525,"0.00")&amp;")","")&amp;", which gets more clicks. Merge the useful parts into it and 301 this URL.",IF(AA1525="Update",MID(IF(U1525="Yes","; Clicks down "&amp;TEXT(-P1525,"0%")&amp;" on the previous period","")&amp;IF(V1525="Yes","; Average position "&amp;TEXT(N1525,"0.0")&amp;" on "&amp;TEXT(L1525,"#,##0")&amp;" impressions (striking distance)","")&amp;IF(AND(T1525="Yes",N(L1525)&gt;=Rules!$B$6),"; Thin ("&amp;F1525&amp;" words) but has search demand",""),3,400),IF(AA1525="Prune","Low value: "&amp;N(K1525)&amp;" clicks, "&amp;N(L1525)&amp;" impressions, "&amp;N(Q1525)&amp;" sessions, no key events. Remove or noindex it and update internal links.",IF(AA1525="Redirect","Low value but "&amp;N(AC1525)&amp;" referring domains. 301 it to the closest relevant page to keep those links.",IF(AND(Z1525="No",Y1525="Yes",N(K1525)&lt;Rules!$B$5),"Low search traffic but it converts (key events: "&amp;S1525&amp;"). Keep it and link to it.",IF(W1525="Yes","Stronger than the page it overlaps ("&amp;I1525&amp;"). Keep; merge that page into this one.","Healthy: "&amp;N(K1525)&amp;" clicks"&amp;IF(ISNUMBER(N1525),", average position "&amp;TEXT(N1525,"0.0"),"")&amp;". Keep and monitor."))))))))))</f>
        <v/>
      </c>
      <c r="AE1525">
        <f>IF(A1525="","",IF(AD1525&lt;&gt;"",AD1525,AA1525))</f>
        <v/>
      </c>
    </row>
    <row r="1526">
      <c r="A1526">
        <f>IF(Crawl!A1525="","",Crawl!A1525)</f>
        <v/>
      </c>
      <c r="B1526">
        <f>IF(A1526="","",Crawl!EC1525)</f>
        <v/>
      </c>
      <c r="C1526">
        <f>IF(A1526="","",IFERROR(INDEX(Crawl!$A1525:$DZ1525,1,Rules!$H$6),""))</f>
        <v/>
      </c>
      <c r="D1526">
        <f>IF(A1526="","",IFERROR(INDEX(Crawl!$A1525:$DZ1525,1,Rules!$H$7),"")&amp;"")</f>
        <v/>
      </c>
      <c r="E1526">
        <f>IF(A1526="","",IFERROR(INDEX(Crawl!$A1525:$DZ1525,1,Rules!$H$8),"")&amp;"")</f>
        <v/>
      </c>
      <c r="F1526">
        <f>IF(A1526="","",IFERROR(INDEX(Crawl!$A1525:$DZ1525,1,Rules!$H$9),""))</f>
        <v/>
      </c>
      <c r="G1526">
        <f>IF(A1526="","",IFERROR(INDEX(Crawl!$A1525:$DZ1525,1,Rules!$H$10),""))</f>
        <v/>
      </c>
      <c r="H1526">
        <f>IF(A1526="","",IFERROR(INDEX(Crawl!$A1525:$DZ1525,1,Rules!$H$12),""))</f>
        <v/>
      </c>
      <c r="I1526">
        <f>IF(A1526="","",IF(AND(N(H1526)&gt;0,IFERROR(INDEX(Crawl!$A1525:$DZ1525,1,Rules!$H$11),"")&amp;""&lt;&gt;""),IFERROR(INDEX(Crawl!$A1525:$DZ1525,1,Rules!$H$11),"")&amp;"",IF(AND(ISNUMBER(J1526),N(J1526)&gt;=Rules!$B$12,IFERROR(INDEX(Crawl!$A1525:$DZ1525,1,Rules!$H$13),"")&amp;""&lt;&gt;""),IFERROR(INDEX(Crawl!$A1525:$DZ1525,1,Rules!$H$13),"")&amp;"","")))</f>
        <v/>
      </c>
      <c r="J1526" s="19">
        <f>IF(A1526="","",IF(IFERROR(INDEX(Crawl!$A1525:$DZ1525,1,Rules!$H$14),"")&amp;""="","",IFERROR(INDEX(Crawl!$A1525:$DZ1525,1,Rules!$H$14),"")))</f>
        <v/>
      </c>
      <c r="K1526">
        <f>IF(A1526="","",IFERROR(SUMIFS('GSC current'!$J$2:$J$2001,'GSC current'!$I$2:$I$2001,B1526),0))</f>
        <v/>
      </c>
      <c r="L1526">
        <f>IF(A1526="","",IFERROR(SUMIFS('GSC current'!$K$2:$K$2001,'GSC current'!$I$2:$I$2001,B1526),0))</f>
        <v/>
      </c>
      <c r="M1526" s="20">
        <f>IF(A1526="","",IF(N(L1526)&gt;0,K1526/L1526,""))</f>
        <v/>
      </c>
      <c r="N1526" s="21">
        <f>IF(A1526="","",IF(N(L1526)&gt;0,SUMIFS('GSC current'!$L$2:$L$2001,'GSC current'!$I$2:$I$2001,B1526)/L1526,""))</f>
        <v/>
      </c>
      <c r="O1526">
        <f>IF(A1526="","",IFERROR(SUMIFS('GSC previous'!$J$2:$J$2001,'GSC previous'!$I$2:$I$2001,B1526),0))</f>
        <v/>
      </c>
      <c r="P1526" s="22">
        <f>IF(A1526="","",IF(N(O1526)&gt;0,(K1526-O1526)/O1526,""))</f>
        <v/>
      </c>
      <c r="Q1526">
        <f>IF(A1526="","",IFERROR(SUMIFS(GA4!$P$2:$P$2001,GA4!$O$2:$O$2001,B1526),0))</f>
        <v/>
      </c>
      <c r="R1526" s="23">
        <f>IF(A1526="","",IF(N(Q1526)&gt;0,SUMIFS(GA4!$Q$2:$Q$2001,GA4!$O$2:$O$2001,B1526)/Q1526,""))</f>
        <v/>
      </c>
      <c r="S1526">
        <f>IF(A1526="","",IFERROR(SUMIFS(GA4!$R$2:$R$2001,GA4!$O$2:$O$2001,B1526),0))</f>
        <v/>
      </c>
      <c r="T1526">
        <f>IF(A1526="","",IF(AND(ISNUMBER(F1526),LEFT(C1526&amp;"",1)="2"),IF(F1526&lt;Rules!$B$9,"Yes","No"),"No"))</f>
        <v/>
      </c>
      <c r="U1526">
        <f>IF(A1526="","",IF(AND(N(O1526)&gt;=Rules!$B$8,ISNUMBER(P1526)),IF(P1526&lt;=-Rules!$B$7,"Yes","No"),"No"))</f>
        <v/>
      </c>
      <c r="V1526">
        <f>IF(A1526="","",IF(AND(N(L1526)&gt;=Rules!$B$6,ISNUMBER(N1526)),IF(AND(N1526&gt;=Rules!$B$10,N1526&lt;=Rules!$B$11),"Yes","No"),"No"))</f>
        <v/>
      </c>
      <c r="W1526">
        <f>IF(A1526="","",IF(I1526&lt;&gt;"","Yes","No"))</f>
        <v/>
      </c>
      <c r="X1526">
        <f>IF(I1526="","",IF(SUMIFS($K$3:$K$2002,$A$3:$A$2002,SUBSTITUTE(SUBSTITUTE(I1526,"?","~?"),"*","~*"))&gt;N(K1526),"Yes","No"))</f>
        <v/>
      </c>
      <c r="Y1526">
        <f>IF(A1526="","",IF(N(S1526)&gt;0,"Yes","No"))</f>
        <v/>
      </c>
      <c r="Z1526">
        <f>IF(A1526="","",IF(AND(N(K1526)&lt;Rules!$B$5,N(L1526)&lt;Rules!$B$6,N(Q1526)&lt;Rules!$B$13,Y1526="No"),"Yes","No"))</f>
        <v/>
      </c>
      <c r="AA1526">
        <f>IF(A1526="","",IF(LEFT(C1526&amp;"",1)="3","Redirect",IF(OR(LEFT(C1526&amp;"",1)="4",LEFT(C1526&amp;"",1)="5"),IF(OR(N(K1526)&gt;0,N(AC1526)&gt;=Rules!$B$14),"Redirect","Prune"),IF(D1526="Non-Indexable","Keep",IF(AND(W1526="Yes",X1526="Yes",Y1526="No"),"Merge",IF(OR(U1526="Yes",V1526="Yes",AND(T1526="Yes",N(L1526)&gt;=Rules!$B$6)),"Update",IF(Z1526="Yes",IF(N(AC1526)&gt;=Rules!$B$14,"Redirect","Prune"),"Keep")))))))</f>
        <v/>
      </c>
      <c r="AB1526">
        <f>IF(A1526="","",IF(LEFT(C1526&amp;"",1)="3","Already redirects ("&amp;C1526&amp;"). Update internal links to point at the final URL.",IF(OR(LEFT(C1526&amp;"",1)="4",LEFT(C1526&amp;"",1)="5"),IF(AA1526="Redirect","Returns "&amp;C1526&amp;" but still has "&amp;N(K1526)&amp;" clicks and "&amp;N(AC1526)&amp;" referring domains. 301 it to the closest live page.","Returns "&amp;C1526&amp;" with no clicks or links. Remove internal links and let it 404 or 410."),IF(D1526="Non-Indexable","Non-indexable ("&amp;E1526&amp;"). Keep if that is intentional; otherwise fix the canonical or noindex.",IF(AA1526="Merge","Overlaps with "&amp;I1526&amp;IF(N(J1526)&gt;0," (similarity "&amp;TEXT(J1526,"0.00")&amp;")","")&amp;", which gets more clicks. Merge the useful parts into it and 301 this URL.",IF(AA1526="Update",MID(IF(U1526="Yes","; Clicks down "&amp;TEXT(-P1526,"0%")&amp;" on the previous period","")&amp;IF(V1526="Yes","; Average position "&amp;TEXT(N1526,"0.0")&amp;" on "&amp;TEXT(L1526,"#,##0")&amp;" impressions (striking distance)","")&amp;IF(AND(T1526="Yes",N(L1526)&gt;=Rules!$B$6),"; Thin ("&amp;F1526&amp;" words) but has search demand",""),3,400),IF(AA1526="Prune","Low value: "&amp;N(K1526)&amp;" clicks, "&amp;N(L1526)&amp;" impressions, "&amp;N(Q1526)&amp;" sessions, no key events. Remove or noindex it and update internal links.",IF(AA1526="Redirect","Low value but "&amp;N(AC1526)&amp;" referring domains. 301 it to the closest relevant page to keep those links.",IF(AND(Z1526="No",Y1526="Yes",N(K1526)&lt;Rules!$B$5),"Low search traffic but it converts (key events: "&amp;S1526&amp;"). Keep it and link to it.",IF(W1526="Yes","Stronger than the page it overlaps ("&amp;I1526&amp;"). Keep; merge that page into this one.","Healthy: "&amp;N(K1526)&amp;" clicks"&amp;IF(ISNUMBER(N1526),", average position "&amp;TEXT(N1526,"0.0"),"")&amp;". Keep and monitor."))))))))))</f>
        <v/>
      </c>
      <c r="AE1526">
        <f>IF(A1526="","",IF(AD1526&lt;&gt;"",AD1526,AA1526))</f>
        <v/>
      </c>
    </row>
    <row r="1527">
      <c r="A1527">
        <f>IF(Crawl!A1526="","",Crawl!A1526)</f>
        <v/>
      </c>
      <c r="B1527">
        <f>IF(A1527="","",Crawl!EC1526)</f>
        <v/>
      </c>
      <c r="C1527">
        <f>IF(A1527="","",IFERROR(INDEX(Crawl!$A1526:$DZ1526,1,Rules!$H$6),""))</f>
        <v/>
      </c>
      <c r="D1527">
        <f>IF(A1527="","",IFERROR(INDEX(Crawl!$A1526:$DZ1526,1,Rules!$H$7),"")&amp;"")</f>
        <v/>
      </c>
      <c r="E1527">
        <f>IF(A1527="","",IFERROR(INDEX(Crawl!$A1526:$DZ1526,1,Rules!$H$8),"")&amp;"")</f>
        <v/>
      </c>
      <c r="F1527">
        <f>IF(A1527="","",IFERROR(INDEX(Crawl!$A1526:$DZ1526,1,Rules!$H$9),""))</f>
        <v/>
      </c>
      <c r="G1527">
        <f>IF(A1527="","",IFERROR(INDEX(Crawl!$A1526:$DZ1526,1,Rules!$H$10),""))</f>
        <v/>
      </c>
      <c r="H1527">
        <f>IF(A1527="","",IFERROR(INDEX(Crawl!$A1526:$DZ1526,1,Rules!$H$12),""))</f>
        <v/>
      </c>
      <c r="I1527">
        <f>IF(A1527="","",IF(AND(N(H1527)&gt;0,IFERROR(INDEX(Crawl!$A1526:$DZ1526,1,Rules!$H$11),"")&amp;""&lt;&gt;""),IFERROR(INDEX(Crawl!$A1526:$DZ1526,1,Rules!$H$11),"")&amp;"",IF(AND(ISNUMBER(J1527),N(J1527)&gt;=Rules!$B$12,IFERROR(INDEX(Crawl!$A1526:$DZ1526,1,Rules!$H$13),"")&amp;""&lt;&gt;""),IFERROR(INDEX(Crawl!$A1526:$DZ1526,1,Rules!$H$13),"")&amp;"","")))</f>
        <v/>
      </c>
      <c r="J1527" s="19">
        <f>IF(A1527="","",IF(IFERROR(INDEX(Crawl!$A1526:$DZ1526,1,Rules!$H$14),"")&amp;""="","",IFERROR(INDEX(Crawl!$A1526:$DZ1526,1,Rules!$H$14),"")))</f>
        <v/>
      </c>
      <c r="K1527">
        <f>IF(A1527="","",IFERROR(SUMIFS('GSC current'!$J$2:$J$2001,'GSC current'!$I$2:$I$2001,B1527),0))</f>
        <v/>
      </c>
      <c r="L1527">
        <f>IF(A1527="","",IFERROR(SUMIFS('GSC current'!$K$2:$K$2001,'GSC current'!$I$2:$I$2001,B1527),0))</f>
        <v/>
      </c>
      <c r="M1527" s="20">
        <f>IF(A1527="","",IF(N(L1527)&gt;0,K1527/L1527,""))</f>
        <v/>
      </c>
      <c r="N1527" s="21">
        <f>IF(A1527="","",IF(N(L1527)&gt;0,SUMIFS('GSC current'!$L$2:$L$2001,'GSC current'!$I$2:$I$2001,B1527)/L1527,""))</f>
        <v/>
      </c>
      <c r="O1527">
        <f>IF(A1527="","",IFERROR(SUMIFS('GSC previous'!$J$2:$J$2001,'GSC previous'!$I$2:$I$2001,B1527),0))</f>
        <v/>
      </c>
      <c r="P1527" s="22">
        <f>IF(A1527="","",IF(N(O1527)&gt;0,(K1527-O1527)/O1527,""))</f>
        <v/>
      </c>
      <c r="Q1527">
        <f>IF(A1527="","",IFERROR(SUMIFS(GA4!$P$2:$P$2001,GA4!$O$2:$O$2001,B1527),0))</f>
        <v/>
      </c>
      <c r="R1527" s="23">
        <f>IF(A1527="","",IF(N(Q1527)&gt;0,SUMIFS(GA4!$Q$2:$Q$2001,GA4!$O$2:$O$2001,B1527)/Q1527,""))</f>
        <v/>
      </c>
      <c r="S1527">
        <f>IF(A1527="","",IFERROR(SUMIFS(GA4!$R$2:$R$2001,GA4!$O$2:$O$2001,B1527),0))</f>
        <v/>
      </c>
      <c r="T1527">
        <f>IF(A1527="","",IF(AND(ISNUMBER(F1527),LEFT(C1527&amp;"",1)="2"),IF(F1527&lt;Rules!$B$9,"Yes","No"),"No"))</f>
        <v/>
      </c>
      <c r="U1527">
        <f>IF(A1527="","",IF(AND(N(O1527)&gt;=Rules!$B$8,ISNUMBER(P1527)),IF(P1527&lt;=-Rules!$B$7,"Yes","No"),"No"))</f>
        <v/>
      </c>
      <c r="V1527">
        <f>IF(A1527="","",IF(AND(N(L1527)&gt;=Rules!$B$6,ISNUMBER(N1527)),IF(AND(N1527&gt;=Rules!$B$10,N1527&lt;=Rules!$B$11),"Yes","No"),"No"))</f>
        <v/>
      </c>
      <c r="W1527">
        <f>IF(A1527="","",IF(I1527&lt;&gt;"","Yes","No"))</f>
        <v/>
      </c>
      <c r="X1527">
        <f>IF(I1527="","",IF(SUMIFS($K$3:$K$2002,$A$3:$A$2002,SUBSTITUTE(SUBSTITUTE(I1527,"?","~?"),"*","~*"))&gt;N(K1527),"Yes","No"))</f>
        <v/>
      </c>
      <c r="Y1527">
        <f>IF(A1527="","",IF(N(S1527)&gt;0,"Yes","No"))</f>
        <v/>
      </c>
      <c r="Z1527">
        <f>IF(A1527="","",IF(AND(N(K1527)&lt;Rules!$B$5,N(L1527)&lt;Rules!$B$6,N(Q1527)&lt;Rules!$B$13,Y1527="No"),"Yes","No"))</f>
        <v/>
      </c>
      <c r="AA1527">
        <f>IF(A1527="","",IF(LEFT(C1527&amp;"",1)="3","Redirect",IF(OR(LEFT(C1527&amp;"",1)="4",LEFT(C1527&amp;"",1)="5"),IF(OR(N(K1527)&gt;0,N(AC1527)&gt;=Rules!$B$14),"Redirect","Prune"),IF(D1527="Non-Indexable","Keep",IF(AND(W1527="Yes",X1527="Yes",Y1527="No"),"Merge",IF(OR(U1527="Yes",V1527="Yes",AND(T1527="Yes",N(L1527)&gt;=Rules!$B$6)),"Update",IF(Z1527="Yes",IF(N(AC1527)&gt;=Rules!$B$14,"Redirect","Prune"),"Keep")))))))</f>
        <v/>
      </c>
      <c r="AB1527">
        <f>IF(A1527="","",IF(LEFT(C1527&amp;"",1)="3","Already redirects ("&amp;C1527&amp;"). Update internal links to point at the final URL.",IF(OR(LEFT(C1527&amp;"",1)="4",LEFT(C1527&amp;"",1)="5"),IF(AA1527="Redirect","Returns "&amp;C1527&amp;" but still has "&amp;N(K1527)&amp;" clicks and "&amp;N(AC1527)&amp;" referring domains. 301 it to the closest live page.","Returns "&amp;C1527&amp;" with no clicks or links. Remove internal links and let it 404 or 410."),IF(D1527="Non-Indexable","Non-indexable ("&amp;E1527&amp;"). Keep if that is intentional; otherwise fix the canonical or noindex.",IF(AA1527="Merge","Overlaps with "&amp;I1527&amp;IF(N(J1527)&gt;0," (similarity "&amp;TEXT(J1527,"0.00")&amp;")","")&amp;", which gets more clicks. Merge the useful parts into it and 301 this URL.",IF(AA1527="Update",MID(IF(U1527="Yes","; Clicks down "&amp;TEXT(-P1527,"0%")&amp;" on the previous period","")&amp;IF(V1527="Yes","; Average position "&amp;TEXT(N1527,"0.0")&amp;" on "&amp;TEXT(L1527,"#,##0")&amp;" impressions (striking distance)","")&amp;IF(AND(T1527="Yes",N(L1527)&gt;=Rules!$B$6),"; Thin ("&amp;F1527&amp;" words) but has search demand",""),3,400),IF(AA1527="Prune","Low value: "&amp;N(K1527)&amp;" clicks, "&amp;N(L1527)&amp;" impressions, "&amp;N(Q1527)&amp;" sessions, no key events. Remove or noindex it and update internal links.",IF(AA1527="Redirect","Low value but "&amp;N(AC1527)&amp;" referring domains. 301 it to the closest relevant page to keep those links.",IF(AND(Z1527="No",Y1527="Yes",N(K1527)&lt;Rules!$B$5),"Low search traffic but it converts (key events: "&amp;S1527&amp;"). Keep it and link to it.",IF(W1527="Yes","Stronger than the page it overlaps ("&amp;I1527&amp;"). Keep; merge that page into this one.","Healthy: "&amp;N(K1527)&amp;" clicks"&amp;IF(ISNUMBER(N1527),", average position "&amp;TEXT(N1527,"0.0"),"")&amp;". Keep and monitor."))))))))))</f>
        <v/>
      </c>
      <c r="AE1527">
        <f>IF(A1527="","",IF(AD1527&lt;&gt;"",AD1527,AA1527))</f>
        <v/>
      </c>
    </row>
    <row r="1528">
      <c r="A1528">
        <f>IF(Crawl!A1527="","",Crawl!A1527)</f>
        <v/>
      </c>
      <c r="B1528">
        <f>IF(A1528="","",Crawl!EC1527)</f>
        <v/>
      </c>
      <c r="C1528">
        <f>IF(A1528="","",IFERROR(INDEX(Crawl!$A1527:$DZ1527,1,Rules!$H$6),""))</f>
        <v/>
      </c>
      <c r="D1528">
        <f>IF(A1528="","",IFERROR(INDEX(Crawl!$A1527:$DZ1527,1,Rules!$H$7),"")&amp;"")</f>
        <v/>
      </c>
      <c r="E1528">
        <f>IF(A1528="","",IFERROR(INDEX(Crawl!$A1527:$DZ1527,1,Rules!$H$8),"")&amp;"")</f>
        <v/>
      </c>
      <c r="F1528">
        <f>IF(A1528="","",IFERROR(INDEX(Crawl!$A1527:$DZ1527,1,Rules!$H$9),""))</f>
        <v/>
      </c>
      <c r="G1528">
        <f>IF(A1528="","",IFERROR(INDEX(Crawl!$A1527:$DZ1527,1,Rules!$H$10),""))</f>
        <v/>
      </c>
      <c r="H1528">
        <f>IF(A1528="","",IFERROR(INDEX(Crawl!$A1527:$DZ1527,1,Rules!$H$12),""))</f>
        <v/>
      </c>
      <c r="I1528">
        <f>IF(A1528="","",IF(AND(N(H1528)&gt;0,IFERROR(INDEX(Crawl!$A1527:$DZ1527,1,Rules!$H$11),"")&amp;""&lt;&gt;""),IFERROR(INDEX(Crawl!$A1527:$DZ1527,1,Rules!$H$11),"")&amp;"",IF(AND(ISNUMBER(J1528),N(J1528)&gt;=Rules!$B$12,IFERROR(INDEX(Crawl!$A1527:$DZ1527,1,Rules!$H$13),"")&amp;""&lt;&gt;""),IFERROR(INDEX(Crawl!$A1527:$DZ1527,1,Rules!$H$13),"")&amp;"","")))</f>
        <v/>
      </c>
      <c r="J1528" s="19">
        <f>IF(A1528="","",IF(IFERROR(INDEX(Crawl!$A1527:$DZ1527,1,Rules!$H$14),"")&amp;""="","",IFERROR(INDEX(Crawl!$A1527:$DZ1527,1,Rules!$H$14),"")))</f>
        <v/>
      </c>
      <c r="K1528">
        <f>IF(A1528="","",IFERROR(SUMIFS('GSC current'!$J$2:$J$2001,'GSC current'!$I$2:$I$2001,B1528),0))</f>
        <v/>
      </c>
      <c r="L1528">
        <f>IF(A1528="","",IFERROR(SUMIFS('GSC current'!$K$2:$K$2001,'GSC current'!$I$2:$I$2001,B1528),0))</f>
        <v/>
      </c>
      <c r="M1528" s="20">
        <f>IF(A1528="","",IF(N(L1528)&gt;0,K1528/L1528,""))</f>
        <v/>
      </c>
      <c r="N1528" s="21">
        <f>IF(A1528="","",IF(N(L1528)&gt;0,SUMIFS('GSC current'!$L$2:$L$2001,'GSC current'!$I$2:$I$2001,B1528)/L1528,""))</f>
        <v/>
      </c>
      <c r="O1528">
        <f>IF(A1528="","",IFERROR(SUMIFS('GSC previous'!$J$2:$J$2001,'GSC previous'!$I$2:$I$2001,B1528),0))</f>
        <v/>
      </c>
      <c r="P1528" s="22">
        <f>IF(A1528="","",IF(N(O1528)&gt;0,(K1528-O1528)/O1528,""))</f>
        <v/>
      </c>
      <c r="Q1528">
        <f>IF(A1528="","",IFERROR(SUMIFS(GA4!$P$2:$P$2001,GA4!$O$2:$O$2001,B1528),0))</f>
        <v/>
      </c>
      <c r="R1528" s="23">
        <f>IF(A1528="","",IF(N(Q1528)&gt;0,SUMIFS(GA4!$Q$2:$Q$2001,GA4!$O$2:$O$2001,B1528)/Q1528,""))</f>
        <v/>
      </c>
      <c r="S1528">
        <f>IF(A1528="","",IFERROR(SUMIFS(GA4!$R$2:$R$2001,GA4!$O$2:$O$2001,B1528),0))</f>
        <v/>
      </c>
      <c r="T1528">
        <f>IF(A1528="","",IF(AND(ISNUMBER(F1528),LEFT(C1528&amp;"",1)="2"),IF(F1528&lt;Rules!$B$9,"Yes","No"),"No"))</f>
        <v/>
      </c>
      <c r="U1528">
        <f>IF(A1528="","",IF(AND(N(O1528)&gt;=Rules!$B$8,ISNUMBER(P1528)),IF(P1528&lt;=-Rules!$B$7,"Yes","No"),"No"))</f>
        <v/>
      </c>
      <c r="V1528">
        <f>IF(A1528="","",IF(AND(N(L1528)&gt;=Rules!$B$6,ISNUMBER(N1528)),IF(AND(N1528&gt;=Rules!$B$10,N1528&lt;=Rules!$B$11),"Yes","No"),"No"))</f>
        <v/>
      </c>
      <c r="W1528">
        <f>IF(A1528="","",IF(I1528&lt;&gt;"","Yes","No"))</f>
        <v/>
      </c>
      <c r="X1528">
        <f>IF(I1528="","",IF(SUMIFS($K$3:$K$2002,$A$3:$A$2002,SUBSTITUTE(SUBSTITUTE(I1528,"?","~?"),"*","~*"))&gt;N(K1528),"Yes","No"))</f>
        <v/>
      </c>
      <c r="Y1528">
        <f>IF(A1528="","",IF(N(S1528)&gt;0,"Yes","No"))</f>
        <v/>
      </c>
      <c r="Z1528">
        <f>IF(A1528="","",IF(AND(N(K1528)&lt;Rules!$B$5,N(L1528)&lt;Rules!$B$6,N(Q1528)&lt;Rules!$B$13,Y1528="No"),"Yes","No"))</f>
        <v/>
      </c>
      <c r="AA1528">
        <f>IF(A1528="","",IF(LEFT(C1528&amp;"",1)="3","Redirect",IF(OR(LEFT(C1528&amp;"",1)="4",LEFT(C1528&amp;"",1)="5"),IF(OR(N(K1528)&gt;0,N(AC1528)&gt;=Rules!$B$14),"Redirect","Prune"),IF(D1528="Non-Indexable","Keep",IF(AND(W1528="Yes",X1528="Yes",Y1528="No"),"Merge",IF(OR(U1528="Yes",V1528="Yes",AND(T1528="Yes",N(L1528)&gt;=Rules!$B$6)),"Update",IF(Z1528="Yes",IF(N(AC1528)&gt;=Rules!$B$14,"Redirect","Prune"),"Keep")))))))</f>
        <v/>
      </c>
      <c r="AB1528">
        <f>IF(A1528="","",IF(LEFT(C1528&amp;"",1)="3","Already redirects ("&amp;C1528&amp;"). Update internal links to point at the final URL.",IF(OR(LEFT(C1528&amp;"",1)="4",LEFT(C1528&amp;"",1)="5"),IF(AA1528="Redirect","Returns "&amp;C1528&amp;" but still has "&amp;N(K1528)&amp;" clicks and "&amp;N(AC1528)&amp;" referring domains. 301 it to the closest live page.","Returns "&amp;C1528&amp;" with no clicks or links. Remove internal links and let it 404 or 410."),IF(D1528="Non-Indexable","Non-indexable ("&amp;E1528&amp;"). Keep if that is intentional; otherwise fix the canonical or noindex.",IF(AA1528="Merge","Overlaps with "&amp;I1528&amp;IF(N(J1528)&gt;0," (similarity "&amp;TEXT(J1528,"0.00")&amp;")","")&amp;", which gets more clicks. Merge the useful parts into it and 301 this URL.",IF(AA1528="Update",MID(IF(U1528="Yes","; Clicks down "&amp;TEXT(-P1528,"0%")&amp;" on the previous period","")&amp;IF(V1528="Yes","; Average position "&amp;TEXT(N1528,"0.0")&amp;" on "&amp;TEXT(L1528,"#,##0")&amp;" impressions (striking distance)","")&amp;IF(AND(T1528="Yes",N(L1528)&gt;=Rules!$B$6),"; Thin ("&amp;F1528&amp;" words) but has search demand",""),3,400),IF(AA1528="Prune","Low value: "&amp;N(K1528)&amp;" clicks, "&amp;N(L1528)&amp;" impressions, "&amp;N(Q1528)&amp;" sessions, no key events. Remove or noindex it and update internal links.",IF(AA1528="Redirect","Low value but "&amp;N(AC1528)&amp;" referring domains. 301 it to the closest relevant page to keep those links.",IF(AND(Z1528="No",Y1528="Yes",N(K1528)&lt;Rules!$B$5),"Low search traffic but it converts (key events: "&amp;S1528&amp;"). Keep it and link to it.",IF(W1528="Yes","Stronger than the page it overlaps ("&amp;I1528&amp;"). Keep; merge that page into this one.","Healthy: "&amp;N(K1528)&amp;" clicks"&amp;IF(ISNUMBER(N1528),", average position "&amp;TEXT(N1528,"0.0"),"")&amp;". Keep and monitor."))))))))))</f>
        <v/>
      </c>
      <c r="AE1528">
        <f>IF(A1528="","",IF(AD1528&lt;&gt;"",AD1528,AA1528))</f>
        <v/>
      </c>
    </row>
    <row r="1529">
      <c r="A1529">
        <f>IF(Crawl!A1528="","",Crawl!A1528)</f>
        <v/>
      </c>
      <c r="B1529">
        <f>IF(A1529="","",Crawl!EC1528)</f>
        <v/>
      </c>
      <c r="C1529">
        <f>IF(A1529="","",IFERROR(INDEX(Crawl!$A1528:$DZ1528,1,Rules!$H$6),""))</f>
        <v/>
      </c>
      <c r="D1529">
        <f>IF(A1529="","",IFERROR(INDEX(Crawl!$A1528:$DZ1528,1,Rules!$H$7),"")&amp;"")</f>
        <v/>
      </c>
      <c r="E1529">
        <f>IF(A1529="","",IFERROR(INDEX(Crawl!$A1528:$DZ1528,1,Rules!$H$8),"")&amp;"")</f>
        <v/>
      </c>
      <c r="F1529">
        <f>IF(A1529="","",IFERROR(INDEX(Crawl!$A1528:$DZ1528,1,Rules!$H$9),""))</f>
        <v/>
      </c>
      <c r="G1529">
        <f>IF(A1529="","",IFERROR(INDEX(Crawl!$A1528:$DZ1528,1,Rules!$H$10),""))</f>
        <v/>
      </c>
      <c r="H1529">
        <f>IF(A1529="","",IFERROR(INDEX(Crawl!$A1528:$DZ1528,1,Rules!$H$12),""))</f>
        <v/>
      </c>
      <c r="I1529">
        <f>IF(A1529="","",IF(AND(N(H1529)&gt;0,IFERROR(INDEX(Crawl!$A1528:$DZ1528,1,Rules!$H$11),"")&amp;""&lt;&gt;""),IFERROR(INDEX(Crawl!$A1528:$DZ1528,1,Rules!$H$11),"")&amp;"",IF(AND(ISNUMBER(J1529),N(J1529)&gt;=Rules!$B$12,IFERROR(INDEX(Crawl!$A1528:$DZ1528,1,Rules!$H$13),"")&amp;""&lt;&gt;""),IFERROR(INDEX(Crawl!$A1528:$DZ1528,1,Rules!$H$13),"")&amp;"","")))</f>
        <v/>
      </c>
      <c r="J1529" s="19">
        <f>IF(A1529="","",IF(IFERROR(INDEX(Crawl!$A1528:$DZ1528,1,Rules!$H$14),"")&amp;""="","",IFERROR(INDEX(Crawl!$A1528:$DZ1528,1,Rules!$H$14),"")))</f>
        <v/>
      </c>
      <c r="K1529">
        <f>IF(A1529="","",IFERROR(SUMIFS('GSC current'!$J$2:$J$2001,'GSC current'!$I$2:$I$2001,B1529),0))</f>
        <v/>
      </c>
      <c r="L1529">
        <f>IF(A1529="","",IFERROR(SUMIFS('GSC current'!$K$2:$K$2001,'GSC current'!$I$2:$I$2001,B1529),0))</f>
        <v/>
      </c>
      <c r="M1529" s="20">
        <f>IF(A1529="","",IF(N(L1529)&gt;0,K1529/L1529,""))</f>
        <v/>
      </c>
      <c r="N1529" s="21">
        <f>IF(A1529="","",IF(N(L1529)&gt;0,SUMIFS('GSC current'!$L$2:$L$2001,'GSC current'!$I$2:$I$2001,B1529)/L1529,""))</f>
        <v/>
      </c>
      <c r="O1529">
        <f>IF(A1529="","",IFERROR(SUMIFS('GSC previous'!$J$2:$J$2001,'GSC previous'!$I$2:$I$2001,B1529),0))</f>
        <v/>
      </c>
      <c r="P1529" s="22">
        <f>IF(A1529="","",IF(N(O1529)&gt;0,(K1529-O1529)/O1529,""))</f>
        <v/>
      </c>
      <c r="Q1529">
        <f>IF(A1529="","",IFERROR(SUMIFS(GA4!$P$2:$P$2001,GA4!$O$2:$O$2001,B1529),0))</f>
        <v/>
      </c>
      <c r="R1529" s="23">
        <f>IF(A1529="","",IF(N(Q1529)&gt;0,SUMIFS(GA4!$Q$2:$Q$2001,GA4!$O$2:$O$2001,B1529)/Q1529,""))</f>
        <v/>
      </c>
      <c r="S1529">
        <f>IF(A1529="","",IFERROR(SUMIFS(GA4!$R$2:$R$2001,GA4!$O$2:$O$2001,B1529),0))</f>
        <v/>
      </c>
      <c r="T1529">
        <f>IF(A1529="","",IF(AND(ISNUMBER(F1529),LEFT(C1529&amp;"",1)="2"),IF(F1529&lt;Rules!$B$9,"Yes","No"),"No"))</f>
        <v/>
      </c>
      <c r="U1529">
        <f>IF(A1529="","",IF(AND(N(O1529)&gt;=Rules!$B$8,ISNUMBER(P1529)),IF(P1529&lt;=-Rules!$B$7,"Yes","No"),"No"))</f>
        <v/>
      </c>
      <c r="V1529">
        <f>IF(A1529="","",IF(AND(N(L1529)&gt;=Rules!$B$6,ISNUMBER(N1529)),IF(AND(N1529&gt;=Rules!$B$10,N1529&lt;=Rules!$B$11),"Yes","No"),"No"))</f>
        <v/>
      </c>
      <c r="W1529">
        <f>IF(A1529="","",IF(I1529&lt;&gt;"","Yes","No"))</f>
        <v/>
      </c>
      <c r="X1529">
        <f>IF(I1529="","",IF(SUMIFS($K$3:$K$2002,$A$3:$A$2002,SUBSTITUTE(SUBSTITUTE(I1529,"?","~?"),"*","~*"))&gt;N(K1529),"Yes","No"))</f>
        <v/>
      </c>
      <c r="Y1529">
        <f>IF(A1529="","",IF(N(S1529)&gt;0,"Yes","No"))</f>
        <v/>
      </c>
      <c r="Z1529">
        <f>IF(A1529="","",IF(AND(N(K1529)&lt;Rules!$B$5,N(L1529)&lt;Rules!$B$6,N(Q1529)&lt;Rules!$B$13,Y1529="No"),"Yes","No"))</f>
        <v/>
      </c>
      <c r="AA1529">
        <f>IF(A1529="","",IF(LEFT(C1529&amp;"",1)="3","Redirect",IF(OR(LEFT(C1529&amp;"",1)="4",LEFT(C1529&amp;"",1)="5"),IF(OR(N(K1529)&gt;0,N(AC1529)&gt;=Rules!$B$14),"Redirect","Prune"),IF(D1529="Non-Indexable","Keep",IF(AND(W1529="Yes",X1529="Yes",Y1529="No"),"Merge",IF(OR(U1529="Yes",V1529="Yes",AND(T1529="Yes",N(L1529)&gt;=Rules!$B$6)),"Update",IF(Z1529="Yes",IF(N(AC1529)&gt;=Rules!$B$14,"Redirect","Prune"),"Keep")))))))</f>
        <v/>
      </c>
      <c r="AB1529">
        <f>IF(A1529="","",IF(LEFT(C1529&amp;"",1)="3","Already redirects ("&amp;C1529&amp;"). Update internal links to point at the final URL.",IF(OR(LEFT(C1529&amp;"",1)="4",LEFT(C1529&amp;"",1)="5"),IF(AA1529="Redirect","Returns "&amp;C1529&amp;" but still has "&amp;N(K1529)&amp;" clicks and "&amp;N(AC1529)&amp;" referring domains. 301 it to the closest live page.","Returns "&amp;C1529&amp;" with no clicks or links. Remove internal links and let it 404 or 410."),IF(D1529="Non-Indexable","Non-indexable ("&amp;E1529&amp;"). Keep if that is intentional; otherwise fix the canonical or noindex.",IF(AA1529="Merge","Overlaps with "&amp;I1529&amp;IF(N(J1529)&gt;0," (similarity "&amp;TEXT(J1529,"0.00")&amp;")","")&amp;", which gets more clicks. Merge the useful parts into it and 301 this URL.",IF(AA1529="Update",MID(IF(U1529="Yes","; Clicks down "&amp;TEXT(-P1529,"0%")&amp;" on the previous period","")&amp;IF(V1529="Yes","; Average position "&amp;TEXT(N1529,"0.0")&amp;" on "&amp;TEXT(L1529,"#,##0")&amp;" impressions (striking distance)","")&amp;IF(AND(T1529="Yes",N(L1529)&gt;=Rules!$B$6),"; Thin ("&amp;F1529&amp;" words) but has search demand",""),3,400),IF(AA1529="Prune","Low value: "&amp;N(K1529)&amp;" clicks, "&amp;N(L1529)&amp;" impressions, "&amp;N(Q1529)&amp;" sessions, no key events. Remove or noindex it and update internal links.",IF(AA1529="Redirect","Low value but "&amp;N(AC1529)&amp;" referring domains. 301 it to the closest relevant page to keep those links.",IF(AND(Z1529="No",Y1529="Yes",N(K1529)&lt;Rules!$B$5),"Low search traffic but it converts (key events: "&amp;S1529&amp;"). Keep it and link to it.",IF(W1529="Yes","Stronger than the page it overlaps ("&amp;I1529&amp;"). Keep; merge that page into this one.","Healthy: "&amp;N(K1529)&amp;" clicks"&amp;IF(ISNUMBER(N1529),", average position "&amp;TEXT(N1529,"0.0"),"")&amp;". Keep and monitor."))))))))))</f>
        <v/>
      </c>
      <c r="AE1529">
        <f>IF(A1529="","",IF(AD1529&lt;&gt;"",AD1529,AA1529))</f>
        <v/>
      </c>
    </row>
    <row r="1530">
      <c r="A1530">
        <f>IF(Crawl!A1529="","",Crawl!A1529)</f>
        <v/>
      </c>
      <c r="B1530">
        <f>IF(A1530="","",Crawl!EC1529)</f>
        <v/>
      </c>
      <c r="C1530">
        <f>IF(A1530="","",IFERROR(INDEX(Crawl!$A1529:$DZ1529,1,Rules!$H$6),""))</f>
        <v/>
      </c>
      <c r="D1530">
        <f>IF(A1530="","",IFERROR(INDEX(Crawl!$A1529:$DZ1529,1,Rules!$H$7),"")&amp;"")</f>
        <v/>
      </c>
      <c r="E1530">
        <f>IF(A1530="","",IFERROR(INDEX(Crawl!$A1529:$DZ1529,1,Rules!$H$8),"")&amp;"")</f>
        <v/>
      </c>
      <c r="F1530">
        <f>IF(A1530="","",IFERROR(INDEX(Crawl!$A1529:$DZ1529,1,Rules!$H$9),""))</f>
        <v/>
      </c>
      <c r="G1530">
        <f>IF(A1530="","",IFERROR(INDEX(Crawl!$A1529:$DZ1529,1,Rules!$H$10),""))</f>
        <v/>
      </c>
      <c r="H1530">
        <f>IF(A1530="","",IFERROR(INDEX(Crawl!$A1529:$DZ1529,1,Rules!$H$12),""))</f>
        <v/>
      </c>
      <c r="I1530">
        <f>IF(A1530="","",IF(AND(N(H1530)&gt;0,IFERROR(INDEX(Crawl!$A1529:$DZ1529,1,Rules!$H$11),"")&amp;""&lt;&gt;""),IFERROR(INDEX(Crawl!$A1529:$DZ1529,1,Rules!$H$11),"")&amp;"",IF(AND(ISNUMBER(J1530),N(J1530)&gt;=Rules!$B$12,IFERROR(INDEX(Crawl!$A1529:$DZ1529,1,Rules!$H$13),"")&amp;""&lt;&gt;""),IFERROR(INDEX(Crawl!$A1529:$DZ1529,1,Rules!$H$13),"")&amp;"","")))</f>
        <v/>
      </c>
      <c r="J1530" s="19">
        <f>IF(A1530="","",IF(IFERROR(INDEX(Crawl!$A1529:$DZ1529,1,Rules!$H$14),"")&amp;""="","",IFERROR(INDEX(Crawl!$A1529:$DZ1529,1,Rules!$H$14),"")))</f>
        <v/>
      </c>
      <c r="K1530">
        <f>IF(A1530="","",IFERROR(SUMIFS('GSC current'!$J$2:$J$2001,'GSC current'!$I$2:$I$2001,B1530),0))</f>
        <v/>
      </c>
      <c r="L1530">
        <f>IF(A1530="","",IFERROR(SUMIFS('GSC current'!$K$2:$K$2001,'GSC current'!$I$2:$I$2001,B1530),0))</f>
        <v/>
      </c>
      <c r="M1530" s="20">
        <f>IF(A1530="","",IF(N(L1530)&gt;0,K1530/L1530,""))</f>
        <v/>
      </c>
      <c r="N1530" s="21">
        <f>IF(A1530="","",IF(N(L1530)&gt;0,SUMIFS('GSC current'!$L$2:$L$2001,'GSC current'!$I$2:$I$2001,B1530)/L1530,""))</f>
        <v/>
      </c>
      <c r="O1530">
        <f>IF(A1530="","",IFERROR(SUMIFS('GSC previous'!$J$2:$J$2001,'GSC previous'!$I$2:$I$2001,B1530),0))</f>
        <v/>
      </c>
      <c r="P1530" s="22">
        <f>IF(A1530="","",IF(N(O1530)&gt;0,(K1530-O1530)/O1530,""))</f>
        <v/>
      </c>
      <c r="Q1530">
        <f>IF(A1530="","",IFERROR(SUMIFS(GA4!$P$2:$P$2001,GA4!$O$2:$O$2001,B1530),0))</f>
        <v/>
      </c>
      <c r="R1530" s="23">
        <f>IF(A1530="","",IF(N(Q1530)&gt;0,SUMIFS(GA4!$Q$2:$Q$2001,GA4!$O$2:$O$2001,B1530)/Q1530,""))</f>
        <v/>
      </c>
      <c r="S1530">
        <f>IF(A1530="","",IFERROR(SUMIFS(GA4!$R$2:$R$2001,GA4!$O$2:$O$2001,B1530),0))</f>
        <v/>
      </c>
      <c r="T1530">
        <f>IF(A1530="","",IF(AND(ISNUMBER(F1530),LEFT(C1530&amp;"",1)="2"),IF(F1530&lt;Rules!$B$9,"Yes","No"),"No"))</f>
        <v/>
      </c>
      <c r="U1530">
        <f>IF(A1530="","",IF(AND(N(O1530)&gt;=Rules!$B$8,ISNUMBER(P1530)),IF(P1530&lt;=-Rules!$B$7,"Yes","No"),"No"))</f>
        <v/>
      </c>
      <c r="V1530">
        <f>IF(A1530="","",IF(AND(N(L1530)&gt;=Rules!$B$6,ISNUMBER(N1530)),IF(AND(N1530&gt;=Rules!$B$10,N1530&lt;=Rules!$B$11),"Yes","No"),"No"))</f>
        <v/>
      </c>
      <c r="W1530">
        <f>IF(A1530="","",IF(I1530&lt;&gt;"","Yes","No"))</f>
        <v/>
      </c>
      <c r="X1530">
        <f>IF(I1530="","",IF(SUMIFS($K$3:$K$2002,$A$3:$A$2002,SUBSTITUTE(SUBSTITUTE(I1530,"?","~?"),"*","~*"))&gt;N(K1530),"Yes","No"))</f>
        <v/>
      </c>
      <c r="Y1530">
        <f>IF(A1530="","",IF(N(S1530)&gt;0,"Yes","No"))</f>
        <v/>
      </c>
      <c r="Z1530">
        <f>IF(A1530="","",IF(AND(N(K1530)&lt;Rules!$B$5,N(L1530)&lt;Rules!$B$6,N(Q1530)&lt;Rules!$B$13,Y1530="No"),"Yes","No"))</f>
        <v/>
      </c>
      <c r="AA1530">
        <f>IF(A1530="","",IF(LEFT(C1530&amp;"",1)="3","Redirect",IF(OR(LEFT(C1530&amp;"",1)="4",LEFT(C1530&amp;"",1)="5"),IF(OR(N(K1530)&gt;0,N(AC1530)&gt;=Rules!$B$14),"Redirect","Prune"),IF(D1530="Non-Indexable","Keep",IF(AND(W1530="Yes",X1530="Yes",Y1530="No"),"Merge",IF(OR(U1530="Yes",V1530="Yes",AND(T1530="Yes",N(L1530)&gt;=Rules!$B$6)),"Update",IF(Z1530="Yes",IF(N(AC1530)&gt;=Rules!$B$14,"Redirect","Prune"),"Keep")))))))</f>
        <v/>
      </c>
      <c r="AB1530">
        <f>IF(A1530="","",IF(LEFT(C1530&amp;"",1)="3","Already redirects ("&amp;C1530&amp;"). Update internal links to point at the final URL.",IF(OR(LEFT(C1530&amp;"",1)="4",LEFT(C1530&amp;"",1)="5"),IF(AA1530="Redirect","Returns "&amp;C1530&amp;" but still has "&amp;N(K1530)&amp;" clicks and "&amp;N(AC1530)&amp;" referring domains. 301 it to the closest live page.","Returns "&amp;C1530&amp;" with no clicks or links. Remove internal links and let it 404 or 410."),IF(D1530="Non-Indexable","Non-indexable ("&amp;E1530&amp;"). Keep if that is intentional; otherwise fix the canonical or noindex.",IF(AA1530="Merge","Overlaps with "&amp;I1530&amp;IF(N(J1530)&gt;0," (similarity "&amp;TEXT(J1530,"0.00")&amp;")","")&amp;", which gets more clicks. Merge the useful parts into it and 301 this URL.",IF(AA1530="Update",MID(IF(U1530="Yes","; Clicks down "&amp;TEXT(-P1530,"0%")&amp;" on the previous period","")&amp;IF(V1530="Yes","; Average position "&amp;TEXT(N1530,"0.0")&amp;" on "&amp;TEXT(L1530,"#,##0")&amp;" impressions (striking distance)","")&amp;IF(AND(T1530="Yes",N(L1530)&gt;=Rules!$B$6),"; Thin ("&amp;F1530&amp;" words) but has search demand",""),3,400),IF(AA1530="Prune","Low value: "&amp;N(K1530)&amp;" clicks, "&amp;N(L1530)&amp;" impressions, "&amp;N(Q1530)&amp;" sessions, no key events. Remove or noindex it and update internal links.",IF(AA1530="Redirect","Low value but "&amp;N(AC1530)&amp;" referring domains. 301 it to the closest relevant page to keep those links.",IF(AND(Z1530="No",Y1530="Yes",N(K1530)&lt;Rules!$B$5),"Low search traffic but it converts (key events: "&amp;S1530&amp;"). Keep it and link to it.",IF(W1530="Yes","Stronger than the page it overlaps ("&amp;I1530&amp;"). Keep; merge that page into this one.","Healthy: "&amp;N(K1530)&amp;" clicks"&amp;IF(ISNUMBER(N1530),", average position "&amp;TEXT(N1530,"0.0"),"")&amp;". Keep and monitor."))))))))))</f>
        <v/>
      </c>
      <c r="AE1530">
        <f>IF(A1530="","",IF(AD1530&lt;&gt;"",AD1530,AA1530))</f>
        <v/>
      </c>
    </row>
    <row r="1531">
      <c r="A1531">
        <f>IF(Crawl!A1530="","",Crawl!A1530)</f>
        <v/>
      </c>
      <c r="B1531">
        <f>IF(A1531="","",Crawl!EC1530)</f>
        <v/>
      </c>
      <c r="C1531">
        <f>IF(A1531="","",IFERROR(INDEX(Crawl!$A1530:$DZ1530,1,Rules!$H$6),""))</f>
        <v/>
      </c>
      <c r="D1531">
        <f>IF(A1531="","",IFERROR(INDEX(Crawl!$A1530:$DZ1530,1,Rules!$H$7),"")&amp;"")</f>
        <v/>
      </c>
      <c r="E1531">
        <f>IF(A1531="","",IFERROR(INDEX(Crawl!$A1530:$DZ1530,1,Rules!$H$8),"")&amp;"")</f>
        <v/>
      </c>
      <c r="F1531">
        <f>IF(A1531="","",IFERROR(INDEX(Crawl!$A1530:$DZ1530,1,Rules!$H$9),""))</f>
        <v/>
      </c>
      <c r="G1531">
        <f>IF(A1531="","",IFERROR(INDEX(Crawl!$A1530:$DZ1530,1,Rules!$H$10),""))</f>
        <v/>
      </c>
      <c r="H1531">
        <f>IF(A1531="","",IFERROR(INDEX(Crawl!$A1530:$DZ1530,1,Rules!$H$12),""))</f>
        <v/>
      </c>
      <c r="I1531">
        <f>IF(A1531="","",IF(AND(N(H1531)&gt;0,IFERROR(INDEX(Crawl!$A1530:$DZ1530,1,Rules!$H$11),"")&amp;""&lt;&gt;""),IFERROR(INDEX(Crawl!$A1530:$DZ1530,1,Rules!$H$11),"")&amp;"",IF(AND(ISNUMBER(J1531),N(J1531)&gt;=Rules!$B$12,IFERROR(INDEX(Crawl!$A1530:$DZ1530,1,Rules!$H$13),"")&amp;""&lt;&gt;""),IFERROR(INDEX(Crawl!$A1530:$DZ1530,1,Rules!$H$13),"")&amp;"","")))</f>
        <v/>
      </c>
      <c r="J1531" s="19">
        <f>IF(A1531="","",IF(IFERROR(INDEX(Crawl!$A1530:$DZ1530,1,Rules!$H$14),"")&amp;""="","",IFERROR(INDEX(Crawl!$A1530:$DZ1530,1,Rules!$H$14),"")))</f>
        <v/>
      </c>
      <c r="K1531">
        <f>IF(A1531="","",IFERROR(SUMIFS('GSC current'!$J$2:$J$2001,'GSC current'!$I$2:$I$2001,B1531),0))</f>
        <v/>
      </c>
      <c r="L1531">
        <f>IF(A1531="","",IFERROR(SUMIFS('GSC current'!$K$2:$K$2001,'GSC current'!$I$2:$I$2001,B1531),0))</f>
        <v/>
      </c>
      <c r="M1531" s="20">
        <f>IF(A1531="","",IF(N(L1531)&gt;0,K1531/L1531,""))</f>
        <v/>
      </c>
      <c r="N1531" s="21">
        <f>IF(A1531="","",IF(N(L1531)&gt;0,SUMIFS('GSC current'!$L$2:$L$2001,'GSC current'!$I$2:$I$2001,B1531)/L1531,""))</f>
        <v/>
      </c>
      <c r="O1531">
        <f>IF(A1531="","",IFERROR(SUMIFS('GSC previous'!$J$2:$J$2001,'GSC previous'!$I$2:$I$2001,B1531),0))</f>
        <v/>
      </c>
      <c r="P1531" s="22">
        <f>IF(A1531="","",IF(N(O1531)&gt;0,(K1531-O1531)/O1531,""))</f>
        <v/>
      </c>
      <c r="Q1531">
        <f>IF(A1531="","",IFERROR(SUMIFS(GA4!$P$2:$P$2001,GA4!$O$2:$O$2001,B1531),0))</f>
        <v/>
      </c>
      <c r="R1531" s="23">
        <f>IF(A1531="","",IF(N(Q1531)&gt;0,SUMIFS(GA4!$Q$2:$Q$2001,GA4!$O$2:$O$2001,B1531)/Q1531,""))</f>
        <v/>
      </c>
      <c r="S1531">
        <f>IF(A1531="","",IFERROR(SUMIFS(GA4!$R$2:$R$2001,GA4!$O$2:$O$2001,B1531),0))</f>
        <v/>
      </c>
      <c r="T1531">
        <f>IF(A1531="","",IF(AND(ISNUMBER(F1531),LEFT(C1531&amp;"",1)="2"),IF(F1531&lt;Rules!$B$9,"Yes","No"),"No"))</f>
        <v/>
      </c>
      <c r="U1531">
        <f>IF(A1531="","",IF(AND(N(O1531)&gt;=Rules!$B$8,ISNUMBER(P1531)),IF(P1531&lt;=-Rules!$B$7,"Yes","No"),"No"))</f>
        <v/>
      </c>
      <c r="V1531">
        <f>IF(A1531="","",IF(AND(N(L1531)&gt;=Rules!$B$6,ISNUMBER(N1531)),IF(AND(N1531&gt;=Rules!$B$10,N1531&lt;=Rules!$B$11),"Yes","No"),"No"))</f>
        <v/>
      </c>
      <c r="W1531">
        <f>IF(A1531="","",IF(I1531&lt;&gt;"","Yes","No"))</f>
        <v/>
      </c>
      <c r="X1531">
        <f>IF(I1531="","",IF(SUMIFS($K$3:$K$2002,$A$3:$A$2002,SUBSTITUTE(SUBSTITUTE(I1531,"?","~?"),"*","~*"))&gt;N(K1531),"Yes","No"))</f>
        <v/>
      </c>
      <c r="Y1531">
        <f>IF(A1531="","",IF(N(S1531)&gt;0,"Yes","No"))</f>
        <v/>
      </c>
      <c r="Z1531">
        <f>IF(A1531="","",IF(AND(N(K1531)&lt;Rules!$B$5,N(L1531)&lt;Rules!$B$6,N(Q1531)&lt;Rules!$B$13,Y1531="No"),"Yes","No"))</f>
        <v/>
      </c>
      <c r="AA1531">
        <f>IF(A1531="","",IF(LEFT(C1531&amp;"",1)="3","Redirect",IF(OR(LEFT(C1531&amp;"",1)="4",LEFT(C1531&amp;"",1)="5"),IF(OR(N(K1531)&gt;0,N(AC1531)&gt;=Rules!$B$14),"Redirect","Prune"),IF(D1531="Non-Indexable","Keep",IF(AND(W1531="Yes",X1531="Yes",Y1531="No"),"Merge",IF(OR(U1531="Yes",V1531="Yes",AND(T1531="Yes",N(L1531)&gt;=Rules!$B$6)),"Update",IF(Z1531="Yes",IF(N(AC1531)&gt;=Rules!$B$14,"Redirect","Prune"),"Keep")))))))</f>
        <v/>
      </c>
      <c r="AB1531">
        <f>IF(A1531="","",IF(LEFT(C1531&amp;"",1)="3","Already redirects ("&amp;C1531&amp;"). Update internal links to point at the final URL.",IF(OR(LEFT(C1531&amp;"",1)="4",LEFT(C1531&amp;"",1)="5"),IF(AA1531="Redirect","Returns "&amp;C1531&amp;" but still has "&amp;N(K1531)&amp;" clicks and "&amp;N(AC1531)&amp;" referring domains. 301 it to the closest live page.","Returns "&amp;C1531&amp;" with no clicks or links. Remove internal links and let it 404 or 410."),IF(D1531="Non-Indexable","Non-indexable ("&amp;E1531&amp;"). Keep if that is intentional; otherwise fix the canonical or noindex.",IF(AA1531="Merge","Overlaps with "&amp;I1531&amp;IF(N(J1531)&gt;0," (similarity "&amp;TEXT(J1531,"0.00")&amp;")","")&amp;", which gets more clicks. Merge the useful parts into it and 301 this URL.",IF(AA1531="Update",MID(IF(U1531="Yes","; Clicks down "&amp;TEXT(-P1531,"0%")&amp;" on the previous period","")&amp;IF(V1531="Yes","; Average position "&amp;TEXT(N1531,"0.0")&amp;" on "&amp;TEXT(L1531,"#,##0")&amp;" impressions (striking distance)","")&amp;IF(AND(T1531="Yes",N(L1531)&gt;=Rules!$B$6),"; Thin ("&amp;F1531&amp;" words) but has search demand",""),3,400),IF(AA1531="Prune","Low value: "&amp;N(K1531)&amp;" clicks, "&amp;N(L1531)&amp;" impressions, "&amp;N(Q1531)&amp;" sessions, no key events. Remove or noindex it and update internal links.",IF(AA1531="Redirect","Low value but "&amp;N(AC1531)&amp;" referring domains. 301 it to the closest relevant page to keep those links.",IF(AND(Z1531="No",Y1531="Yes",N(K1531)&lt;Rules!$B$5),"Low search traffic but it converts (key events: "&amp;S1531&amp;"). Keep it and link to it.",IF(W1531="Yes","Stronger than the page it overlaps ("&amp;I1531&amp;"). Keep; merge that page into this one.","Healthy: "&amp;N(K1531)&amp;" clicks"&amp;IF(ISNUMBER(N1531),", average position "&amp;TEXT(N1531,"0.0"),"")&amp;". Keep and monitor."))))))))))</f>
        <v/>
      </c>
      <c r="AE1531">
        <f>IF(A1531="","",IF(AD1531&lt;&gt;"",AD1531,AA1531))</f>
        <v/>
      </c>
    </row>
    <row r="1532">
      <c r="A1532">
        <f>IF(Crawl!A1531="","",Crawl!A1531)</f>
        <v/>
      </c>
      <c r="B1532">
        <f>IF(A1532="","",Crawl!EC1531)</f>
        <v/>
      </c>
      <c r="C1532">
        <f>IF(A1532="","",IFERROR(INDEX(Crawl!$A1531:$DZ1531,1,Rules!$H$6),""))</f>
        <v/>
      </c>
      <c r="D1532">
        <f>IF(A1532="","",IFERROR(INDEX(Crawl!$A1531:$DZ1531,1,Rules!$H$7),"")&amp;"")</f>
        <v/>
      </c>
      <c r="E1532">
        <f>IF(A1532="","",IFERROR(INDEX(Crawl!$A1531:$DZ1531,1,Rules!$H$8),"")&amp;"")</f>
        <v/>
      </c>
      <c r="F1532">
        <f>IF(A1532="","",IFERROR(INDEX(Crawl!$A1531:$DZ1531,1,Rules!$H$9),""))</f>
        <v/>
      </c>
      <c r="G1532">
        <f>IF(A1532="","",IFERROR(INDEX(Crawl!$A1531:$DZ1531,1,Rules!$H$10),""))</f>
        <v/>
      </c>
      <c r="H1532">
        <f>IF(A1532="","",IFERROR(INDEX(Crawl!$A1531:$DZ1531,1,Rules!$H$12),""))</f>
        <v/>
      </c>
      <c r="I1532">
        <f>IF(A1532="","",IF(AND(N(H1532)&gt;0,IFERROR(INDEX(Crawl!$A1531:$DZ1531,1,Rules!$H$11),"")&amp;""&lt;&gt;""),IFERROR(INDEX(Crawl!$A1531:$DZ1531,1,Rules!$H$11),"")&amp;"",IF(AND(ISNUMBER(J1532),N(J1532)&gt;=Rules!$B$12,IFERROR(INDEX(Crawl!$A1531:$DZ1531,1,Rules!$H$13),"")&amp;""&lt;&gt;""),IFERROR(INDEX(Crawl!$A1531:$DZ1531,1,Rules!$H$13),"")&amp;"","")))</f>
        <v/>
      </c>
      <c r="J1532" s="19">
        <f>IF(A1532="","",IF(IFERROR(INDEX(Crawl!$A1531:$DZ1531,1,Rules!$H$14),"")&amp;""="","",IFERROR(INDEX(Crawl!$A1531:$DZ1531,1,Rules!$H$14),"")))</f>
        <v/>
      </c>
      <c r="K1532">
        <f>IF(A1532="","",IFERROR(SUMIFS('GSC current'!$J$2:$J$2001,'GSC current'!$I$2:$I$2001,B1532),0))</f>
        <v/>
      </c>
      <c r="L1532">
        <f>IF(A1532="","",IFERROR(SUMIFS('GSC current'!$K$2:$K$2001,'GSC current'!$I$2:$I$2001,B1532),0))</f>
        <v/>
      </c>
      <c r="M1532" s="20">
        <f>IF(A1532="","",IF(N(L1532)&gt;0,K1532/L1532,""))</f>
        <v/>
      </c>
      <c r="N1532" s="21">
        <f>IF(A1532="","",IF(N(L1532)&gt;0,SUMIFS('GSC current'!$L$2:$L$2001,'GSC current'!$I$2:$I$2001,B1532)/L1532,""))</f>
        <v/>
      </c>
      <c r="O1532">
        <f>IF(A1532="","",IFERROR(SUMIFS('GSC previous'!$J$2:$J$2001,'GSC previous'!$I$2:$I$2001,B1532),0))</f>
        <v/>
      </c>
      <c r="P1532" s="22">
        <f>IF(A1532="","",IF(N(O1532)&gt;0,(K1532-O1532)/O1532,""))</f>
        <v/>
      </c>
      <c r="Q1532">
        <f>IF(A1532="","",IFERROR(SUMIFS(GA4!$P$2:$P$2001,GA4!$O$2:$O$2001,B1532),0))</f>
        <v/>
      </c>
      <c r="R1532" s="23">
        <f>IF(A1532="","",IF(N(Q1532)&gt;0,SUMIFS(GA4!$Q$2:$Q$2001,GA4!$O$2:$O$2001,B1532)/Q1532,""))</f>
        <v/>
      </c>
      <c r="S1532">
        <f>IF(A1532="","",IFERROR(SUMIFS(GA4!$R$2:$R$2001,GA4!$O$2:$O$2001,B1532),0))</f>
        <v/>
      </c>
      <c r="T1532">
        <f>IF(A1532="","",IF(AND(ISNUMBER(F1532),LEFT(C1532&amp;"",1)="2"),IF(F1532&lt;Rules!$B$9,"Yes","No"),"No"))</f>
        <v/>
      </c>
      <c r="U1532">
        <f>IF(A1532="","",IF(AND(N(O1532)&gt;=Rules!$B$8,ISNUMBER(P1532)),IF(P1532&lt;=-Rules!$B$7,"Yes","No"),"No"))</f>
        <v/>
      </c>
      <c r="V1532">
        <f>IF(A1532="","",IF(AND(N(L1532)&gt;=Rules!$B$6,ISNUMBER(N1532)),IF(AND(N1532&gt;=Rules!$B$10,N1532&lt;=Rules!$B$11),"Yes","No"),"No"))</f>
        <v/>
      </c>
      <c r="W1532">
        <f>IF(A1532="","",IF(I1532&lt;&gt;"","Yes","No"))</f>
        <v/>
      </c>
      <c r="X1532">
        <f>IF(I1532="","",IF(SUMIFS($K$3:$K$2002,$A$3:$A$2002,SUBSTITUTE(SUBSTITUTE(I1532,"?","~?"),"*","~*"))&gt;N(K1532),"Yes","No"))</f>
        <v/>
      </c>
      <c r="Y1532">
        <f>IF(A1532="","",IF(N(S1532)&gt;0,"Yes","No"))</f>
        <v/>
      </c>
      <c r="Z1532">
        <f>IF(A1532="","",IF(AND(N(K1532)&lt;Rules!$B$5,N(L1532)&lt;Rules!$B$6,N(Q1532)&lt;Rules!$B$13,Y1532="No"),"Yes","No"))</f>
        <v/>
      </c>
      <c r="AA1532">
        <f>IF(A1532="","",IF(LEFT(C1532&amp;"",1)="3","Redirect",IF(OR(LEFT(C1532&amp;"",1)="4",LEFT(C1532&amp;"",1)="5"),IF(OR(N(K1532)&gt;0,N(AC1532)&gt;=Rules!$B$14),"Redirect","Prune"),IF(D1532="Non-Indexable","Keep",IF(AND(W1532="Yes",X1532="Yes",Y1532="No"),"Merge",IF(OR(U1532="Yes",V1532="Yes",AND(T1532="Yes",N(L1532)&gt;=Rules!$B$6)),"Update",IF(Z1532="Yes",IF(N(AC1532)&gt;=Rules!$B$14,"Redirect","Prune"),"Keep")))))))</f>
        <v/>
      </c>
      <c r="AB1532">
        <f>IF(A1532="","",IF(LEFT(C1532&amp;"",1)="3","Already redirects ("&amp;C1532&amp;"). Update internal links to point at the final URL.",IF(OR(LEFT(C1532&amp;"",1)="4",LEFT(C1532&amp;"",1)="5"),IF(AA1532="Redirect","Returns "&amp;C1532&amp;" but still has "&amp;N(K1532)&amp;" clicks and "&amp;N(AC1532)&amp;" referring domains. 301 it to the closest live page.","Returns "&amp;C1532&amp;" with no clicks or links. Remove internal links and let it 404 or 410."),IF(D1532="Non-Indexable","Non-indexable ("&amp;E1532&amp;"). Keep if that is intentional; otherwise fix the canonical or noindex.",IF(AA1532="Merge","Overlaps with "&amp;I1532&amp;IF(N(J1532)&gt;0," (similarity "&amp;TEXT(J1532,"0.00")&amp;")","")&amp;", which gets more clicks. Merge the useful parts into it and 301 this URL.",IF(AA1532="Update",MID(IF(U1532="Yes","; Clicks down "&amp;TEXT(-P1532,"0%")&amp;" on the previous period","")&amp;IF(V1532="Yes","; Average position "&amp;TEXT(N1532,"0.0")&amp;" on "&amp;TEXT(L1532,"#,##0")&amp;" impressions (striking distance)","")&amp;IF(AND(T1532="Yes",N(L1532)&gt;=Rules!$B$6),"; Thin ("&amp;F1532&amp;" words) but has search demand",""),3,400),IF(AA1532="Prune","Low value: "&amp;N(K1532)&amp;" clicks, "&amp;N(L1532)&amp;" impressions, "&amp;N(Q1532)&amp;" sessions, no key events. Remove or noindex it and update internal links.",IF(AA1532="Redirect","Low value but "&amp;N(AC1532)&amp;" referring domains. 301 it to the closest relevant page to keep those links.",IF(AND(Z1532="No",Y1532="Yes",N(K1532)&lt;Rules!$B$5),"Low search traffic but it converts (key events: "&amp;S1532&amp;"). Keep it and link to it.",IF(W1532="Yes","Stronger than the page it overlaps ("&amp;I1532&amp;"). Keep; merge that page into this one.","Healthy: "&amp;N(K1532)&amp;" clicks"&amp;IF(ISNUMBER(N1532),", average position "&amp;TEXT(N1532,"0.0"),"")&amp;". Keep and monitor."))))))))))</f>
        <v/>
      </c>
      <c r="AE1532">
        <f>IF(A1532="","",IF(AD1532&lt;&gt;"",AD1532,AA1532))</f>
        <v/>
      </c>
    </row>
    <row r="1533">
      <c r="A1533">
        <f>IF(Crawl!A1532="","",Crawl!A1532)</f>
        <v/>
      </c>
      <c r="B1533">
        <f>IF(A1533="","",Crawl!EC1532)</f>
        <v/>
      </c>
      <c r="C1533">
        <f>IF(A1533="","",IFERROR(INDEX(Crawl!$A1532:$DZ1532,1,Rules!$H$6),""))</f>
        <v/>
      </c>
      <c r="D1533">
        <f>IF(A1533="","",IFERROR(INDEX(Crawl!$A1532:$DZ1532,1,Rules!$H$7),"")&amp;"")</f>
        <v/>
      </c>
      <c r="E1533">
        <f>IF(A1533="","",IFERROR(INDEX(Crawl!$A1532:$DZ1532,1,Rules!$H$8),"")&amp;"")</f>
        <v/>
      </c>
      <c r="F1533">
        <f>IF(A1533="","",IFERROR(INDEX(Crawl!$A1532:$DZ1532,1,Rules!$H$9),""))</f>
        <v/>
      </c>
      <c r="G1533">
        <f>IF(A1533="","",IFERROR(INDEX(Crawl!$A1532:$DZ1532,1,Rules!$H$10),""))</f>
        <v/>
      </c>
      <c r="H1533">
        <f>IF(A1533="","",IFERROR(INDEX(Crawl!$A1532:$DZ1532,1,Rules!$H$12),""))</f>
        <v/>
      </c>
      <c r="I1533">
        <f>IF(A1533="","",IF(AND(N(H1533)&gt;0,IFERROR(INDEX(Crawl!$A1532:$DZ1532,1,Rules!$H$11),"")&amp;""&lt;&gt;""),IFERROR(INDEX(Crawl!$A1532:$DZ1532,1,Rules!$H$11),"")&amp;"",IF(AND(ISNUMBER(J1533),N(J1533)&gt;=Rules!$B$12,IFERROR(INDEX(Crawl!$A1532:$DZ1532,1,Rules!$H$13),"")&amp;""&lt;&gt;""),IFERROR(INDEX(Crawl!$A1532:$DZ1532,1,Rules!$H$13),"")&amp;"","")))</f>
        <v/>
      </c>
      <c r="J1533" s="19">
        <f>IF(A1533="","",IF(IFERROR(INDEX(Crawl!$A1532:$DZ1532,1,Rules!$H$14),"")&amp;""="","",IFERROR(INDEX(Crawl!$A1532:$DZ1532,1,Rules!$H$14),"")))</f>
        <v/>
      </c>
      <c r="K1533">
        <f>IF(A1533="","",IFERROR(SUMIFS('GSC current'!$J$2:$J$2001,'GSC current'!$I$2:$I$2001,B1533),0))</f>
        <v/>
      </c>
      <c r="L1533">
        <f>IF(A1533="","",IFERROR(SUMIFS('GSC current'!$K$2:$K$2001,'GSC current'!$I$2:$I$2001,B1533),0))</f>
        <v/>
      </c>
      <c r="M1533" s="20">
        <f>IF(A1533="","",IF(N(L1533)&gt;0,K1533/L1533,""))</f>
        <v/>
      </c>
      <c r="N1533" s="21">
        <f>IF(A1533="","",IF(N(L1533)&gt;0,SUMIFS('GSC current'!$L$2:$L$2001,'GSC current'!$I$2:$I$2001,B1533)/L1533,""))</f>
        <v/>
      </c>
      <c r="O1533">
        <f>IF(A1533="","",IFERROR(SUMIFS('GSC previous'!$J$2:$J$2001,'GSC previous'!$I$2:$I$2001,B1533),0))</f>
        <v/>
      </c>
      <c r="P1533" s="22">
        <f>IF(A1533="","",IF(N(O1533)&gt;0,(K1533-O1533)/O1533,""))</f>
        <v/>
      </c>
      <c r="Q1533">
        <f>IF(A1533="","",IFERROR(SUMIFS(GA4!$P$2:$P$2001,GA4!$O$2:$O$2001,B1533),0))</f>
        <v/>
      </c>
      <c r="R1533" s="23">
        <f>IF(A1533="","",IF(N(Q1533)&gt;0,SUMIFS(GA4!$Q$2:$Q$2001,GA4!$O$2:$O$2001,B1533)/Q1533,""))</f>
        <v/>
      </c>
      <c r="S1533">
        <f>IF(A1533="","",IFERROR(SUMIFS(GA4!$R$2:$R$2001,GA4!$O$2:$O$2001,B1533),0))</f>
        <v/>
      </c>
      <c r="T1533">
        <f>IF(A1533="","",IF(AND(ISNUMBER(F1533),LEFT(C1533&amp;"",1)="2"),IF(F1533&lt;Rules!$B$9,"Yes","No"),"No"))</f>
        <v/>
      </c>
      <c r="U1533">
        <f>IF(A1533="","",IF(AND(N(O1533)&gt;=Rules!$B$8,ISNUMBER(P1533)),IF(P1533&lt;=-Rules!$B$7,"Yes","No"),"No"))</f>
        <v/>
      </c>
      <c r="V1533">
        <f>IF(A1533="","",IF(AND(N(L1533)&gt;=Rules!$B$6,ISNUMBER(N1533)),IF(AND(N1533&gt;=Rules!$B$10,N1533&lt;=Rules!$B$11),"Yes","No"),"No"))</f>
        <v/>
      </c>
      <c r="W1533">
        <f>IF(A1533="","",IF(I1533&lt;&gt;"","Yes","No"))</f>
        <v/>
      </c>
      <c r="X1533">
        <f>IF(I1533="","",IF(SUMIFS($K$3:$K$2002,$A$3:$A$2002,SUBSTITUTE(SUBSTITUTE(I1533,"?","~?"),"*","~*"))&gt;N(K1533),"Yes","No"))</f>
        <v/>
      </c>
      <c r="Y1533">
        <f>IF(A1533="","",IF(N(S1533)&gt;0,"Yes","No"))</f>
        <v/>
      </c>
      <c r="Z1533">
        <f>IF(A1533="","",IF(AND(N(K1533)&lt;Rules!$B$5,N(L1533)&lt;Rules!$B$6,N(Q1533)&lt;Rules!$B$13,Y1533="No"),"Yes","No"))</f>
        <v/>
      </c>
      <c r="AA1533">
        <f>IF(A1533="","",IF(LEFT(C1533&amp;"",1)="3","Redirect",IF(OR(LEFT(C1533&amp;"",1)="4",LEFT(C1533&amp;"",1)="5"),IF(OR(N(K1533)&gt;0,N(AC1533)&gt;=Rules!$B$14),"Redirect","Prune"),IF(D1533="Non-Indexable","Keep",IF(AND(W1533="Yes",X1533="Yes",Y1533="No"),"Merge",IF(OR(U1533="Yes",V1533="Yes",AND(T1533="Yes",N(L1533)&gt;=Rules!$B$6)),"Update",IF(Z1533="Yes",IF(N(AC1533)&gt;=Rules!$B$14,"Redirect","Prune"),"Keep")))))))</f>
        <v/>
      </c>
      <c r="AB1533">
        <f>IF(A1533="","",IF(LEFT(C1533&amp;"",1)="3","Already redirects ("&amp;C1533&amp;"). Update internal links to point at the final URL.",IF(OR(LEFT(C1533&amp;"",1)="4",LEFT(C1533&amp;"",1)="5"),IF(AA1533="Redirect","Returns "&amp;C1533&amp;" but still has "&amp;N(K1533)&amp;" clicks and "&amp;N(AC1533)&amp;" referring domains. 301 it to the closest live page.","Returns "&amp;C1533&amp;" with no clicks or links. Remove internal links and let it 404 or 410."),IF(D1533="Non-Indexable","Non-indexable ("&amp;E1533&amp;"). Keep if that is intentional; otherwise fix the canonical or noindex.",IF(AA1533="Merge","Overlaps with "&amp;I1533&amp;IF(N(J1533)&gt;0," (similarity "&amp;TEXT(J1533,"0.00")&amp;")","")&amp;", which gets more clicks. Merge the useful parts into it and 301 this URL.",IF(AA1533="Update",MID(IF(U1533="Yes","; Clicks down "&amp;TEXT(-P1533,"0%")&amp;" on the previous period","")&amp;IF(V1533="Yes","; Average position "&amp;TEXT(N1533,"0.0")&amp;" on "&amp;TEXT(L1533,"#,##0")&amp;" impressions (striking distance)","")&amp;IF(AND(T1533="Yes",N(L1533)&gt;=Rules!$B$6),"; Thin ("&amp;F1533&amp;" words) but has search demand",""),3,400),IF(AA1533="Prune","Low value: "&amp;N(K1533)&amp;" clicks, "&amp;N(L1533)&amp;" impressions, "&amp;N(Q1533)&amp;" sessions, no key events. Remove or noindex it and update internal links.",IF(AA1533="Redirect","Low value but "&amp;N(AC1533)&amp;" referring domains. 301 it to the closest relevant page to keep those links.",IF(AND(Z1533="No",Y1533="Yes",N(K1533)&lt;Rules!$B$5),"Low search traffic but it converts (key events: "&amp;S1533&amp;"). Keep it and link to it.",IF(W1533="Yes","Stronger than the page it overlaps ("&amp;I1533&amp;"). Keep; merge that page into this one.","Healthy: "&amp;N(K1533)&amp;" clicks"&amp;IF(ISNUMBER(N1533),", average position "&amp;TEXT(N1533,"0.0"),"")&amp;". Keep and monitor."))))))))))</f>
        <v/>
      </c>
      <c r="AE1533">
        <f>IF(A1533="","",IF(AD1533&lt;&gt;"",AD1533,AA1533))</f>
        <v/>
      </c>
    </row>
    <row r="1534">
      <c r="A1534">
        <f>IF(Crawl!A1533="","",Crawl!A1533)</f>
        <v/>
      </c>
      <c r="B1534">
        <f>IF(A1534="","",Crawl!EC1533)</f>
        <v/>
      </c>
      <c r="C1534">
        <f>IF(A1534="","",IFERROR(INDEX(Crawl!$A1533:$DZ1533,1,Rules!$H$6),""))</f>
        <v/>
      </c>
      <c r="D1534">
        <f>IF(A1534="","",IFERROR(INDEX(Crawl!$A1533:$DZ1533,1,Rules!$H$7),"")&amp;"")</f>
        <v/>
      </c>
      <c r="E1534">
        <f>IF(A1534="","",IFERROR(INDEX(Crawl!$A1533:$DZ1533,1,Rules!$H$8),"")&amp;"")</f>
        <v/>
      </c>
      <c r="F1534">
        <f>IF(A1534="","",IFERROR(INDEX(Crawl!$A1533:$DZ1533,1,Rules!$H$9),""))</f>
        <v/>
      </c>
      <c r="G1534">
        <f>IF(A1534="","",IFERROR(INDEX(Crawl!$A1533:$DZ1533,1,Rules!$H$10),""))</f>
        <v/>
      </c>
      <c r="H1534">
        <f>IF(A1534="","",IFERROR(INDEX(Crawl!$A1533:$DZ1533,1,Rules!$H$12),""))</f>
        <v/>
      </c>
      <c r="I1534">
        <f>IF(A1534="","",IF(AND(N(H1534)&gt;0,IFERROR(INDEX(Crawl!$A1533:$DZ1533,1,Rules!$H$11),"")&amp;""&lt;&gt;""),IFERROR(INDEX(Crawl!$A1533:$DZ1533,1,Rules!$H$11),"")&amp;"",IF(AND(ISNUMBER(J1534),N(J1534)&gt;=Rules!$B$12,IFERROR(INDEX(Crawl!$A1533:$DZ1533,1,Rules!$H$13),"")&amp;""&lt;&gt;""),IFERROR(INDEX(Crawl!$A1533:$DZ1533,1,Rules!$H$13),"")&amp;"","")))</f>
        <v/>
      </c>
      <c r="J1534" s="19">
        <f>IF(A1534="","",IF(IFERROR(INDEX(Crawl!$A1533:$DZ1533,1,Rules!$H$14),"")&amp;""="","",IFERROR(INDEX(Crawl!$A1533:$DZ1533,1,Rules!$H$14),"")))</f>
        <v/>
      </c>
      <c r="K1534">
        <f>IF(A1534="","",IFERROR(SUMIFS('GSC current'!$J$2:$J$2001,'GSC current'!$I$2:$I$2001,B1534),0))</f>
        <v/>
      </c>
      <c r="L1534">
        <f>IF(A1534="","",IFERROR(SUMIFS('GSC current'!$K$2:$K$2001,'GSC current'!$I$2:$I$2001,B1534),0))</f>
        <v/>
      </c>
      <c r="M1534" s="20">
        <f>IF(A1534="","",IF(N(L1534)&gt;0,K1534/L1534,""))</f>
        <v/>
      </c>
      <c r="N1534" s="21">
        <f>IF(A1534="","",IF(N(L1534)&gt;0,SUMIFS('GSC current'!$L$2:$L$2001,'GSC current'!$I$2:$I$2001,B1534)/L1534,""))</f>
        <v/>
      </c>
      <c r="O1534">
        <f>IF(A1534="","",IFERROR(SUMIFS('GSC previous'!$J$2:$J$2001,'GSC previous'!$I$2:$I$2001,B1534),0))</f>
        <v/>
      </c>
      <c r="P1534" s="22">
        <f>IF(A1534="","",IF(N(O1534)&gt;0,(K1534-O1534)/O1534,""))</f>
        <v/>
      </c>
      <c r="Q1534">
        <f>IF(A1534="","",IFERROR(SUMIFS(GA4!$P$2:$P$2001,GA4!$O$2:$O$2001,B1534),0))</f>
        <v/>
      </c>
      <c r="R1534" s="23">
        <f>IF(A1534="","",IF(N(Q1534)&gt;0,SUMIFS(GA4!$Q$2:$Q$2001,GA4!$O$2:$O$2001,B1534)/Q1534,""))</f>
        <v/>
      </c>
      <c r="S1534">
        <f>IF(A1534="","",IFERROR(SUMIFS(GA4!$R$2:$R$2001,GA4!$O$2:$O$2001,B1534),0))</f>
        <v/>
      </c>
      <c r="T1534">
        <f>IF(A1534="","",IF(AND(ISNUMBER(F1534),LEFT(C1534&amp;"",1)="2"),IF(F1534&lt;Rules!$B$9,"Yes","No"),"No"))</f>
        <v/>
      </c>
      <c r="U1534">
        <f>IF(A1534="","",IF(AND(N(O1534)&gt;=Rules!$B$8,ISNUMBER(P1534)),IF(P1534&lt;=-Rules!$B$7,"Yes","No"),"No"))</f>
        <v/>
      </c>
      <c r="V1534">
        <f>IF(A1534="","",IF(AND(N(L1534)&gt;=Rules!$B$6,ISNUMBER(N1534)),IF(AND(N1534&gt;=Rules!$B$10,N1534&lt;=Rules!$B$11),"Yes","No"),"No"))</f>
        <v/>
      </c>
      <c r="W1534">
        <f>IF(A1534="","",IF(I1534&lt;&gt;"","Yes","No"))</f>
        <v/>
      </c>
      <c r="X1534">
        <f>IF(I1534="","",IF(SUMIFS($K$3:$K$2002,$A$3:$A$2002,SUBSTITUTE(SUBSTITUTE(I1534,"?","~?"),"*","~*"))&gt;N(K1534),"Yes","No"))</f>
        <v/>
      </c>
      <c r="Y1534">
        <f>IF(A1534="","",IF(N(S1534)&gt;0,"Yes","No"))</f>
        <v/>
      </c>
      <c r="Z1534">
        <f>IF(A1534="","",IF(AND(N(K1534)&lt;Rules!$B$5,N(L1534)&lt;Rules!$B$6,N(Q1534)&lt;Rules!$B$13,Y1534="No"),"Yes","No"))</f>
        <v/>
      </c>
      <c r="AA1534">
        <f>IF(A1534="","",IF(LEFT(C1534&amp;"",1)="3","Redirect",IF(OR(LEFT(C1534&amp;"",1)="4",LEFT(C1534&amp;"",1)="5"),IF(OR(N(K1534)&gt;0,N(AC1534)&gt;=Rules!$B$14),"Redirect","Prune"),IF(D1534="Non-Indexable","Keep",IF(AND(W1534="Yes",X1534="Yes",Y1534="No"),"Merge",IF(OR(U1534="Yes",V1534="Yes",AND(T1534="Yes",N(L1534)&gt;=Rules!$B$6)),"Update",IF(Z1534="Yes",IF(N(AC1534)&gt;=Rules!$B$14,"Redirect","Prune"),"Keep")))))))</f>
        <v/>
      </c>
      <c r="AB1534">
        <f>IF(A1534="","",IF(LEFT(C1534&amp;"",1)="3","Already redirects ("&amp;C1534&amp;"). Update internal links to point at the final URL.",IF(OR(LEFT(C1534&amp;"",1)="4",LEFT(C1534&amp;"",1)="5"),IF(AA1534="Redirect","Returns "&amp;C1534&amp;" but still has "&amp;N(K1534)&amp;" clicks and "&amp;N(AC1534)&amp;" referring domains. 301 it to the closest live page.","Returns "&amp;C1534&amp;" with no clicks or links. Remove internal links and let it 404 or 410."),IF(D1534="Non-Indexable","Non-indexable ("&amp;E1534&amp;"). Keep if that is intentional; otherwise fix the canonical or noindex.",IF(AA1534="Merge","Overlaps with "&amp;I1534&amp;IF(N(J1534)&gt;0," (similarity "&amp;TEXT(J1534,"0.00")&amp;")","")&amp;", which gets more clicks. Merge the useful parts into it and 301 this URL.",IF(AA1534="Update",MID(IF(U1534="Yes","; Clicks down "&amp;TEXT(-P1534,"0%")&amp;" on the previous period","")&amp;IF(V1534="Yes","; Average position "&amp;TEXT(N1534,"0.0")&amp;" on "&amp;TEXT(L1534,"#,##0")&amp;" impressions (striking distance)","")&amp;IF(AND(T1534="Yes",N(L1534)&gt;=Rules!$B$6),"; Thin ("&amp;F1534&amp;" words) but has search demand",""),3,400),IF(AA1534="Prune","Low value: "&amp;N(K1534)&amp;" clicks, "&amp;N(L1534)&amp;" impressions, "&amp;N(Q1534)&amp;" sessions, no key events. Remove or noindex it and update internal links.",IF(AA1534="Redirect","Low value but "&amp;N(AC1534)&amp;" referring domains. 301 it to the closest relevant page to keep those links.",IF(AND(Z1534="No",Y1534="Yes",N(K1534)&lt;Rules!$B$5),"Low search traffic but it converts (key events: "&amp;S1534&amp;"). Keep it and link to it.",IF(W1534="Yes","Stronger than the page it overlaps ("&amp;I1534&amp;"). Keep; merge that page into this one.","Healthy: "&amp;N(K1534)&amp;" clicks"&amp;IF(ISNUMBER(N1534),", average position "&amp;TEXT(N1534,"0.0"),"")&amp;". Keep and monitor."))))))))))</f>
        <v/>
      </c>
      <c r="AE1534">
        <f>IF(A1534="","",IF(AD1534&lt;&gt;"",AD1534,AA1534))</f>
        <v/>
      </c>
    </row>
    <row r="1535">
      <c r="A1535">
        <f>IF(Crawl!A1534="","",Crawl!A1534)</f>
        <v/>
      </c>
      <c r="B1535">
        <f>IF(A1535="","",Crawl!EC1534)</f>
        <v/>
      </c>
      <c r="C1535">
        <f>IF(A1535="","",IFERROR(INDEX(Crawl!$A1534:$DZ1534,1,Rules!$H$6),""))</f>
        <v/>
      </c>
      <c r="D1535">
        <f>IF(A1535="","",IFERROR(INDEX(Crawl!$A1534:$DZ1534,1,Rules!$H$7),"")&amp;"")</f>
        <v/>
      </c>
      <c r="E1535">
        <f>IF(A1535="","",IFERROR(INDEX(Crawl!$A1534:$DZ1534,1,Rules!$H$8),"")&amp;"")</f>
        <v/>
      </c>
      <c r="F1535">
        <f>IF(A1535="","",IFERROR(INDEX(Crawl!$A1534:$DZ1534,1,Rules!$H$9),""))</f>
        <v/>
      </c>
      <c r="G1535">
        <f>IF(A1535="","",IFERROR(INDEX(Crawl!$A1534:$DZ1534,1,Rules!$H$10),""))</f>
        <v/>
      </c>
      <c r="H1535">
        <f>IF(A1535="","",IFERROR(INDEX(Crawl!$A1534:$DZ1534,1,Rules!$H$12),""))</f>
        <v/>
      </c>
      <c r="I1535">
        <f>IF(A1535="","",IF(AND(N(H1535)&gt;0,IFERROR(INDEX(Crawl!$A1534:$DZ1534,1,Rules!$H$11),"")&amp;""&lt;&gt;""),IFERROR(INDEX(Crawl!$A1534:$DZ1534,1,Rules!$H$11),"")&amp;"",IF(AND(ISNUMBER(J1535),N(J1535)&gt;=Rules!$B$12,IFERROR(INDEX(Crawl!$A1534:$DZ1534,1,Rules!$H$13),"")&amp;""&lt;&gt;""),IFERROR(INDEX(Crawl!$A1534:$DZ1534,1,Rules!$H$13),"")&amp;"","")))</f>
        <v/>
      </c>
      <c r="J1535" s="19">
        <f>IF(A1535="","",IF(IFERROR(INDEX(Crawl!$A1534:$DZ1534,1,Rules!$H$14),"")&amp;""="","",IFERROR(INDEX(Crawl!$A1534:$DZ1534,1,Rules!$H$14),"")))</f>
        <v/>
      </c>
      <c r="K1535">
        <f>IF(A1535="","",IFERROR(SUMIFS('GSC current'!$J$2:$J$2001,'GSC current'!$I$2:$I$2001,B1535),0))</f>
        <v/>
      </c>
      <c r="L1535">
        <f>IF(A1535="","",IFERROR(SUMIFS('GSC current'!$K$2:$K$2001,'GSC current'!$I$2:$I$2001,B1535),0))</f>
        <v/>
      </c>
      <c r="M1535" s="20">
        <f>IF(A1535="","",IF(N(L1535)&gt;0,K1535/L1535,""))</f>
        <v/>
      </c>
      <c r="N1535" s="21">
        <f>IF(A1535="","",IF(N(L1535)&gt;0,SUMIFS('GSC current'!$L$2:$L$2001,'GSC current'!$I$2:$I$2001,B1535)/L1535,""))</f>
        <v/>
      </c>
      <c r="O1535">
        <f>IF(A1535="","",IFERROR(SUMIFS('GSC previous'!$J$2:$J$2001,'GSC previous'!$I$2:$I$2001,B1535),0))</f>
        <v/>
      </c>
      <c r="P1535" s="22">
        <f>IF(A1535="","",IF(N(O1535)&gt;0,(K1535-O1535)/O1535,""))</f>
        <v/>
      </c>
      <c r="Q1535">
        <f>IF(A1535="","",IFERROR(SUMIFS(GA4!$P$2:$P$2001,GA4!$O$2:$O$2001,B1535),0))</f>
        <v/>
      </c>
      <c r="R1535" s="23">
        <f>IF(A1535="","",IF(N(Q1535)&gt;0,SUMIFS(GA4!$Q$2:$Q$2001,GA4!$O$2:$O$2001,B1535)/Q1535,""))</f>
        <v/>
      </c>
      <c r="S1535">
        <f>IF(A1535="","",IFERROR(SUMIFS(GA4!$R$2:$R$2001,GA4!$O$2:$O$2001,B1535),0))</f>
        <v/>
      </c>
      <c r="T1535">
        <f>IF(A1535="","",IF(AND(ISNUMBER(F1535),LEFT(C1535&amp;"",1)="2"),IF(F1535&lt;Rules!$B$9,"Yes","No"),"No"))</f>
        <v/>
      </c>
      <c r="U1535">
        <f>IF(A1535="","",IF(AND(N(O1535)&gt;=Rules!$B$8,ISNUMBER(P1535)),IF(P1535&lt;=-Rules!$B$7,"Yes","No"),"No"))</f>
        <v/>
      </c>
      <c r="V1535">
        <f>IF(A1535="","",IF(AND(N(L1535)&gt;=Rules!$B$6,ISNUMBER(N1535)),IF(AND(N1535&gt;=Rules!$B$10,N1535&lt;=Rules!$B$11),"Yes","No"),"No"))</f>
        <v/>
      </c>
      <c r="W1535">
        <f>IF(A1535="","",IF(I1535&lt;&gt;"","Yes","No"))</f>
        <v/>
      </c>
      <c r="X1535">
        <f>IF(I1535="","",IF(SUMIFS($K$3:$K$2002,$A$3:$A$2002,SUBSTITUTE(SUBSTITUTE(I1535,"?","~?"),"*","~*"))&gt;N(K1535),"Yes","No"))</f>
        <v/>
      </c>
      <c r="Y1535">
        <f>IF(A1535="","",IF(N(S1535)&gt;0,"Yes","No"))</f>
        <v/>
      </c>
      <c r="Z1535">
        <f>IF(A1535="","",IF(AND(N(K1535)&lt;Rules!$B$5,N(L1535)&lt;Rules!$B$6,N(Q1535)&lt;Rules!$B$13,Y1535="No"),"Yes","No"))</f>
        <v/>
      </c>
      <c r="AA1535">
        <f>IF(A1535="","",IF(LEFT(C1535&amp;"",1)="3","Redirect",IF(OR(LEFT(C1535&amp;"",1)="4",LEFT(C1535&amp;"",1)="5"),IF(OR(N(K1535)&gt;0,N(AC1535)&gt;=Rules!$B$14),"Redirect","Prune"),IF(D1535="Non-Indexable","Keep",IF(AND(W1535="Yes",X1535="Yes",Y1535="No"),"Merge",IF(OR(U1535="Yes",V1535="Yes",AND(T1535="Yes",N(L1535)&gt;=Rules!$B$6)),"Update",IF(Z1535="Yes",IF(N(AC1535)&gt;=Rules!$B$14,"Redirect","Prune"),"Keep")))))))</f>
        <v/>
      </c>
      <c r="AB1535">
        <f>IF(A1535="","",IF(LEFT(C1535&amp;"",1)="3","Already redirects ("&amp;C1535&amp;"). Update internal links to point at the final URL.",IF(OR(LEFT(C1535&amp;"",1)="4",LEFT(C1535&amp;"",1)="5"),IF(AA1535="Redirect","Returns "&amp;C1535&amp;" but still has "&amp;N(K1535)&amp;" clicks and "&amp;N(AC1535)&amp;" referring domains. 301 it to the closest live page.","Returns "&amp;C1535&amp;" with no clicks or links. Remove internal links and let it 404 or 410."),IF(D1535="Non-Indexable","Non-indexable ("&amp;E1535&amp;"). Keep if that is intentional; otherwise fix the canonical or noindex.",IF(AA1535="Merge","Overlaps with "&amp;I1535&amp;IF(N(J1535)&gt;0," (similarity "&amp;TEXT(J1535,"0.00")&amp;")","")&amp;", which gets more clicks. Merge the useful parts into it and 301 this URL.",IF(AA1535="Update",MID(IF(U1535="Yes","; Clicks down "&amp;TEXT(-P1535,"0%")&amp;" on the previous period","")&amp;IF(V1535="Yes","; Average position "&amp;TEXT(N1535,"0.0")&amp;" on "&amp;TEXT(L1535,"#,##0")&amp;" impressions (striking distance)","")&amp;IF(AND(T1535="Yes",N(L1535)&gt;=Rules!$B$6),"; Thin ("&amp;F1535&amp;" words) but has search demand",""),3,400),IF(AA1535="Prune","Low value: "&amp;N(K1535)&amp;" clicks, "&amp;N(L1535)&amp;" impressions, "&amp;N(Q1535)&amp;" sessions, no key events. Remove or noindex it and update internal links.",IF(AA1535="Redirect","Low value but "&amp;N(AC1535)&amp;" referring domains. 301 it to the closest relevant page to keep those links.",IF(AND(Z1535="No",Y1535="Yes",N(K1535)&lt;Rules!$B$5),"Low search traffic but it converts (key events: "&amp;S1535&amp;"). Keep it and link to it.",IF(W1535="Yes","Stronger than the page it overlaps ("&amp;I1535&amp;"). Keep; merge that page into this one.","Healthy: "&amp;N(K1535)&amp;" clicks"&amp;IF(ISNUMBER(N1535),", average position "&amp;TEXT(N1535,"0.0"),"")&amp;". Keep and monitor."))))))))))</f>
        <v/>
      </c>
      <c r="AE1535">
        <f>IF(A1535="","",IF(AD1535&lt;&gt;"",AD1535,AA1535))</f>
        <v/>
      </c>
    </row>
    <row r="1536">
      <c r="A1536">
        <f>IF(Crawl!A1535="","",Crawl!A1535)</f>
        <v/>
      </c>
      <c r="B1536">
        <f>IF(A1536="","",Crawl!EC1535)</f>
        <v/>
      </c>
      <c r="C1536">
        <f>IF(A1536="","",IFERROR(INDEX(Crawl!$A1535:$DZ1535,1,Rules!$H$6),""))</f>
        <v/>
      </c>
      <c r="D1536">
        <f>IF(A1536="","",IFERROR(INDEX(Crawl!$A1535:$DZ1535,1,Rules!$H$7),"")&amp;"")</f>
        <v/>
      </c>
      <c r="E1536">
        <f>IF(A1536="","",IFERROR(INDEX(Crawl!$A1535:$DZ1535,1,Rules!$H$8),"")&amp;"")</f>
        <v/>
      </c>
      <c r="F1536">
        <f>IF(A1536="","",IFERROR(INDEX(Crawl!$A1535:$DZ1535,1,Rules!$H$9),""))</f>
        <v/>
      </c>
      <c r="G1536">
        <f>IF(A1536="","",IFERROR(INDEX(Crawl!$A1535:$DZ1535,1,Rules!$H$10),""))</f>
        <v/>
      </c>
      <c r="H1536">
        <f>IF(A1536="","",IFERROR(INDEX(Crawl!$A1535:$DZ1535,1,Rules!$H$12),""))</f>
        <v/>
      </c>
      <c r="I1536">
        <f>IF(A1536="","",IF(AND(N(H1536)&gt;0,IFERROR(INDEX(Crawl!$A1535:$DZ1535,1,Rules!$H$11),"")&amp;""&lt;&gt;""),IFERROR(INDEX(Crawl!$A1535:$DZ1535,1,Rules!$H$11),"")&amp;"",IF(AND(ISNUMBER(J1536),N(J1536)&gt;=Rules!$B$12,IFERROR(INDEX(Crawl!$A1535:$DZ1535,1,Rules!$H$13),"")&amp;""&lt;&gt;""),IFERROR(INDEX(Crawl!$A1535:$DZ1535,1,Rules!$H$13),"")&amp;"","")))</f>
        <v/>
      </c>
      <c r="J1536" s="19">
        <f>IF(A1536="","",IF(IFERROR(INDEX(Crawl!$A1535:$DZ1535,1,Rules!$H$14),"")&amp;""="","",IFERROR(INDEX(Crawl!$A1535:$DZ1535,1,Rules!$H$14),"")))</f>
        <v/>
      </c>
      <c r="K1536">
        <f>IF(A1536="","",IFERROR(SUMIFS('GSC current'!$J$2:$J$2001,'GSC current'!$I$2:$I$2001,B1536),0))</f>
        <v/>
      </c>
      <c r="L1536">
        <f>IF(A1536="","",IFERROR(SUMIFS('GSC current'!$K$2:$K$2001,'GSC current'!$I$2:$I$2001,B1536),0))</f>
        <v/>
      </c>
      <c r="M1536" s="20">
        <f>IF(A1536="","",IF(N(L1536)&gt;0,K1536/L1536,""))</f>
        <v/>
      </c>
      <c r="N1536" s="21">
        <f>IF(A1536="","",IF(N(L1536)&gt;0,SUMIFS('GSC current'!$L$2:$L$2001,'GSC current'!$I$2:$I$2001,B1536)/L1536,""))</f>
        <v/>
      </c>
      <c r="O1536">
        <f>IF(A1536="","",IFERROR(SUMIFS('GSC previous'!$J$2:$J$2001,'GSC previous'!$I$2:$I$2001,B1536),0))</f>
        <v/>
      </c>
      <c r="P1536" s="22">
        <f>IF(A1536="","",IF(N(O1536)&gt;0,(K1536-O1536)/O1536,""))</f>
        <v/>
      </c>
      <c r="Q1536">
        <f>IF(A1536="","",IFERROR(SUMIFS(GA4!$P$2:$P$2001,GA4!$O$2:$O$2001,B1536),0))</f>
        <v/>
      </c>
      <c r="R1536" s="23">
        <f>IF(A1536="","",IF(N(Q1536)&gt;0,SUMIFS(GA4!$Q$2:$Q$2001,GA4!$O$2:$O$2001,B1536)/Q1536,""))</f>
        <v/>
      </c>
      <c r="S1536">
        <f>IF(A1536="","",IFERROR(SUMIFS(GA4!$R$2:$R$2001,GA4!$O$2:$O$2001,B1536),0))</f>
        <v/>
      </c>
      <c r="T1536">
        <f>IF(A1536="","",IF(AND(ISNUMBER(F1536),LEFT(C1536&amp;"",1)="2"),IF(F1536&lt;Rules!$B$9,"Yes","No"),"No"))</f>
        <v/>
      </c>
      <c r="U1536">
        <f>IF(A1536="","",IF(AND(N(O1536)&gt;=Rules!$B$8,ISNUMBER(P1536)),IF(P1536&lt;=-Rules!$B$7,"Yes","No"),"No"))</f>
        <v/>
      </c>
      <c r="V1536">
        <f>IF(A1536="","",IF(AND(N(L1536)&gt;=Rules!$B$6,ISNUMBER(N1536)),IF(AND(N1536&gt;=Rules!$B$10,N1536&lt;=Rules!$B$11),"Yes","No"),"No"))</f>
        <v/>
      </c>
      <c r="W1536">
        <f>IF(A1536="","",IF(I1536&lt;&gt;"","Yes","No"))</f>
        <v/>
      </c>
      <c r="X1536">
        <f>IF(I1536="","",IF(SUMIFS($K$3:$K$2002,$A$3:$A$2002,SUBSTITUTE(SUBSTITUTE(I1536,"?","~?"),"*","~*"))&gt;N(K1536),"Yes","No"))</f>
        <v/>
      </c>
      <c r="Y1536">
        <f>IF(A1536="","",IF(N(S1536)&gt;0,"Yes","No"))</f>
        <v/>
      </c>
      <c r="Z1536">
        <f>IF(A1536="","",IF(AND(N(K1536)&lt;Rules!$B$5,N(L1536)&lt;Rules!$B$6,N(Q1536)&lt;Rules!$B$13,Y1536="No"),"Yes","No"))</f>
        <v/>
      </c>
      <c r="AA1536">
        <f>IF(A1536="","",IF(LEFT(C1536&amp;"",1)="3","Redirect",IF(OR(LEFT(C1536&amp;"",1)="4",LEFT(C1536&amp;"",1)="5"),IF(OR(N(K1536)&gt;0,N(AC1536)&gt;=Rules!$B$14),"Redirect","Prune"),IF(D1536="Non-Indexable","Keep",IF(AND(W1536="Yes",X1536="Yes",Y1536="No"),"Merge",IF(OR(U1536="Yes",V1536="Yes",AND(T1536="Yes",N(L1536)&gt;=Rules!$B$6)),"Update",IF(Z1536="Yes",IF(N(AC1536)&gt;=Rules!$B$14,"Redirect","Prune"),"Keep")))))))</f>
        <v/>
      </c>
      <c r="AB1536">
        <f>IF(A1536="","",IF(LEFT(C1536&amp;"",1)="3","Already redirects ("&amp;C1536&amp;"). Update internal links to point at the final URL.",IF(OR(LEFT(C1536&amp;"",1)="4",LEFT(C1536&amp;"",1)="5"),IF(AA1536="Redirect","Returns "&amp;C1536&amp;" but still has "&amp;N(K1536)&amp;" clicks and "&amp;N(AC1536)&amp;" referring domains. 301 it to the closest live page.","Returns "&amp;C1536&amp;" with no clicks or links. Remove internal links and let it 404 or 410."),IF(D1536="Non-Indexable","Non-indexable ("&amp;E1536&amp;"). Keep if that is intentional; otherwise fix the canonical or noindex.",IF(AA1536="Merge","Overlaps with "&amp;I1536&amp;IF(N(J1536)&gt;0," (similarity "&amp;TEXT(J1536,"0.00")&amp;")","")&amp;", which gets more clicks. Merge the useful parts into it and 301 this URL.",IF(AA1536="Update",MID(IF(U1536="Yes","; Clicks down "&amp;TEXT(-P1536,"0%")&amp;" on the previous period","")&amp;IF(V1536="Yes","; Average position "&amp;TEXT(N1536,"0.0")&amp;" on "&amp;TEXT(L1536,"#,##0")&amp;" impressions (striking distance)","")&amp;IF(AND(T1536="Yes",N(L1536)&gt;=Rules!$B$6),"; Thin ("&amp;F1536&amp;" words) but has search demand",""),3,400),IF(AA1536="Prune","Low value: "&amp;N(K1536)&amp;" clicks, "&amp;N(L1536)&amp;" impressions, "&amp;N(Q1536)&amp;" sessions, no key events. Remove or noindex it and update internal links.",IF(AA1536="Redirect","Low value but "&amp;N(AC1536)&amp;" referring domains. 301 it to the closest relevant page to keep those links.",IF(AND(Z1536="No",Y1536="Yes",N(K1536)&lt;Rules!$B$5),"Low search traffic but it converts (key events: "&amp;S1536&amp;"). Keep it and link to it.",IF(W1536="Yes","Stronger than the page it overlaps ("&amp;I1536&amp;"). Keep; merge that page into this one.","Healthy: "&amp;N(K1536)&amp;" clicks"&amp;IF(ISNUMBER(N1536),", average position "&amp;TEXT(N1536,"0.0"),"")&amp;". Keep and monitor."))))))))))</f>
        <v/>
      </c>
      <c r="AE1536">
        <f>IF(A1536="","",IF(AD1536&lt;&gt;"",AD1536,AA1536))</f>
        <v/>
      </c>
    </row>
    <row r="1537">
      <c r="A1537">
        <f>IF(Crawl!A1536="","",Crawl!A1536)</f>
        <v/>
      </c>
      <c r="B1537">
        <f>IF(A1537="","",Crawl!EC1536)</f>
        <v/>
      </c>
      <c r="C1537">
        <f>IF(A1537="","",IFERROR(INDEX(Crawl!$A1536:$DZ1536,1,Rules!$H$6),""))</f>
        <v/>
      </c>
      <c r="D1537">
        <f>IF(A1537="","",IFERROR(INDEX(Crawl!$A1536:$DZ1536,1,Rules!$H$7),"")&amp;"")</f>
        <v/>
      </c>
      <c r="E1537">
        <f>IF(A1537="","",IFERROR(INDEX(Crawl!$A1536:$DZ1536,1,Rules!$H$8),"")&amp;"")</f>
        <v/>
      </c>
      <c r="F1537">
        <f>IF(A1537="","",IFERROR(INDEX(Crawl!$A1536:$DZ1536,1,Rules!$H$9),""))</f>
        <v/>
      </c>
      <c r="G1537">
        <f>IF(A1537="","",IFERROR(INDEX(Crawl!$A1536:$DZ1536,1,Rules!$H$10),""))</f>
        <v/>
      </c>
      <c r="H1537">
        <f>IF(A1537="","",IFERROR(INDEX(Crawl!$A1536:$DZ1536,1,Rules!$H$12),""))</f>
        <v/>
      </c>
      <c r="I1537">
        <f>IF(A1537="","",IF(AND(N(H1537)&gt;0,IFERROR(INDEX(Crawl!$A1536:$DZ1536,1,Rules!$H$11),"")&amp;""&lt;&gt;""),IFERROR(INDEX(Crawl!$A1536:$DZ1536,1,Rules!$H$11),"")&amp;"",IF(AND(ISNUMBER(J1537),N(J1537)&gt;=Rules!$B$12,IFERROR(INDEX(Crawl!$A1536:$DZ1536,1,Rules!$H$13),"")&amp;""&lt;&gt;""),IFERROR(INDEX(Crawl!$A1536:$DZ1536,1,Rules!$H$13),"")&amp;"","")))</f>
        <v/>
      </c>
      <c r="J1537" s="19">
        <f>IF(A1537="","",IF(IFERROR(INDEX(Crawl!$A1536:$DZ1536,1,Rules!$H$14),"")&amp;""="","",IFERROR(INDEX(Crawl!$A1536:$DZ1536,1,Rules!$H$14),"")))</f>
        <v/>
      </c>
      <c r="K1537">
        <f>IF(A1537="","",IFERROR(SUMIFS('GSC current'!$J$2:$J$2001,'GSC current'!$I$2:$I$2001,B1537),0))</f>
        <v/>
      </c>
      <c r="L1537">
        <f>IF(A1537="","",IFERROR(SUMIFS('GSC current'!$K$2:$K$2001,'GSC current'!$I$2:$I$2001,B1537),0))</f>
        <v/>
      </c>
      <c r="M1537" s="20">
        <f>IF(A1537="","",IF(N(L1537)&gt;0,K1537/L1537,""))</f>
        <v/>
      </c>
      <c r="N1537" s="21">
        <f>IF(A1537="","",IF(N(L1537)&gt;0,SUMIFS('GSC current'!$L$2:$L$2001,'GSC current'!$I$2:$I$2001,B1537)/L1537,""))</f>
        <v/>
      </c>
      <c r="O1537">
        <f>IF(A1537="","",IFERROR(SUMIFS('GSC previous'!$J$2:$J$2001,'GSC previous'!$I$2:$I$2001,B1537),0))</f>
        <v/>
      </c>
      <c r="P1537" s="22">
        <f>IF(A1537="","",IF(N(O1537)&gt;0,(K1537-O1537)/O1537,""))</f>
        <v/>
      </c>
      <c r="Q1537">
        <f>IF(A1537="","",IFERROR(SUMIFS(GA4!$P$2:$P$2001,GA4!$O$2:$O$2001,B1537),0))</f>
        <v/>
      </c>
      <c r="R1537" s="23">
        <f>IF(A1537="","",IF(N(Q1537)&gt;0,SUMIFS(GA4!$Q$2:$Q$2001,GA4!$O$2:$O$2001,B1537)/Q1537,""))</f>
        <v/>
      </c>
      <c r="S1537">
        <f>IF(A1537="","",IFERROR(SUMIFS(GA4!$R$2:$R$2001,GA4!$O$2:$O$2001,B1537),0))</f>
        <v/>
      </c>
      <c r="T1537">
        <f>IF(A1537="","",IF(AND(ISNUMBER(F1537),LEFT(C1537&amp;"",1)="2"),IF(F1537&lt;Rules!$B$9,"Yes","No"),"No"))</f>
        <v/>
      </c>
      <c r="U1537">
        <f>IF(A1537="","",IF(AND(N(O1537)&gt;=Rules!$B$8,ISNUMBER(P1537)),IF(P1537&lt;=-Rules!$B$7,"Yes","No"),"No"))</f>
        <v/>
      </c>
      <c r="V1537">
        <f>IF(A1537="","",IF(AND(N(L1537)&gt;=Rules!$B$6,ISNUMBER(N1537)),IF(AND(N1537&gt;=Rules!$B$10,N1537&lt;=Rules!$B$11),"Yes","No"),"No"))</f>
        <v/>
      </c>
      <c r="W1537">
        <f>IF(A1537="","",IF(I1537&lt;&gt;"","Yes","No"))</f>
        <v/>
      </c>
      <c r="X1537">
        <f>IF(I1537="","",IF(SUMIFS($K$3:$K$2002,$A$3:$A$2002,SUBSTITUTE(SUBSTITUTE(I1537,"?","~?"),"*","~*"))&gt;N(K1537),"Yes","No"))</f>
        <v/>
      </c>
      <c r="Y1537">
        <f>IF(A1537="","",IF(N(S1537)&gt;0,"Yes","No"))</f>
        <v/>
      </c>
      <c r="Z1537">
        <f>IF(A1537="","",IF(AND(N(K1537)&lt;Rules!$B$5,N(L1537)&lt;Rules!$B$6,N(Q1537)&lt;Rules!$B$13,Y1537="No"),"Yes","No"))</f>
        <v/>
      </c>
      <c r="AA1537">
        <f>IF(A1537="","",IF(LEFT(C1537&amp;"",1)="3","Redirect",IF(OR(LEFT(C1537&amp;"",1)="4",LEFT(C1537&amp;"",1)="5"),IF(OR(N(K1537)&gt;0,N(AC1537)&gt;=Rules!$B$14),"Redirect","Prune"),IF(D1537="Non-Indexable","Keep",IF(AND(W1537="Yes",X1537="Yes",Y1537="No"),"Merge",IF(OR(U1537="Yes",V1537="Yes",AND(T1537="Yes",N(L1537)&gt;=Rules!$B$6)),"Update",IF(Z1537="Yes",IF(N(AC1537)&gt;=Rules!$B$14,"Redirect","Prune"),"Keep")))))))</f>
        <v/>
      </c>
      <c r="AB1537">
        <f>IF(A1537="","",IF(LEFT(C1537&amp;"",1)="3","Already redirects ("&amp;C1537&amp;"). Update internal links to point at the final URL.",IF(OR(LEFT(C1537&amp;"",1)="4",LEFT(C1537&amp;"",1)="5"),IF(AA1537="Redirect","Returns "&amp;C1537&amp;" but still has "&amp;N(K1537)&amp;" clicks and "&amp;N(AC1537)&amp;" referring domains. 301 it to the closest live page.","Returns "&amp;C1537&amp;" with no clicks or links. Remove internal links and let it 404 or 410."),IF(D1537="Non-Indexable","Non-indexable ("&amp;E1537&amp;"). Keep if that is intentional; otherwise fix the canonical or noindex.",IF(AA1537="Merge","Overlaps with "&amp;I1537&amp;IF(N(J1537)&gt;0," (similarity "&amp;TEXT(J1537,"0.00")&amp;")","")&amp;", which gets more clicks. Merge the useful parts into it and 301 this URL.",IF(AA1537="Update",MID(IF(U1537="Yes","; Clicks down "&amp;TEXT(-P1537,"0%")&amp;" on the previous period","")&amp;IF(V1537="Yes","; Average position "&amp;TEXT(N1537,"0.0")&amp;" on "&amp;TEXT(L1537,"#,##0")&amp;" impressions (striking distance)","")&amp;IF(AND(T1537="Yes",N(L1537)&gt;=Rules!$B$6),"; Thin ("&amp;F1537&amp;" words) but has search demand",""),3,400),IF(AA1537="Prune","Low value: "&amp;N(K1537)&amp;" clicks, "&amp;N(L1537)&amp;" impressions, "&amp;N(Q1537)&amp;" sessions, no key events. Remove or noindex it and update internal links.",IF(AA1537="Redirect","Low value but "&amp;N(AC1537)&amp;" referring domains. 301 it to the closest relevant page to keep those links.",IF(AND(Z1537="No",Y1537="Yes",N(K1537)&lt;Rules!$B$5),"Low search traffic but it converts (key events: "&amp;S1537&amp;"). Keep it and link to it.",IF(W1537="Yes","Stronger than the page it overlaps ("&amp;I1537&amp;"). Keep; merge that page into this one.","Healthy: "&amp;N(K1537)&amp;" clicks"&amp;IF(ISNUMBER(N1537),", average position "&amp;TEXT(N1537,"0.0"),"")&amp;". Keep and monitor."))))))))))</f>
        <v/>
      </c>
      <c r="AE1537">
        <f>IF(A1537="","",IF(AD1537&lt;&gt;"",AD1537,AA1537))</f>
        <v/>
      </c>
    </row>
    <row r="1538">
      <c r="A1538">
        <f>IF(Crawl!A1537="","",Crawl!A1537)</f>
        <v/>
      </c>
      <c r="B1538">
        <f>IF(A1538="","",Crawl!EC1537)</f>
        <v/>
      </c>
      <c r="C1538">
        <f>IF(A1538="","",IFERROR(INDEX(Crawl!$A1537:$DZ1537,1,Rules!$H$6),""))</f>
        <v/>
      </c>
      <c r="D1538">
        <f>IF(A1538="","",IFERROR(INDEX(Crawl!$A1537:$DZ1537,1,Rules!$H$7),"")&amp;"")</f>
        <v/>
      </c>
      <c r="E1538">
        <f>IF(A1538="","",IFERROR(INDEX(Crawl!$A1537:$DZ1537,1,Rules!$H$8),"")&amp;"")</f>
        <v/>
      </c>
      <c r="F1538">
        <f>IF(A1538="","",IFERROR(INDEX(Crawl!$A1537:$DZ1537,1,Rules!$H$9),""))</f>
        <v/>
      </c>
      <c r="G1538">
        <f>IF(A1538="","",IFERROR(INDEX(Crawl!$A1537:$DZ1537,1,Rules!$H$10),""))</f>
        <v/>
      </c>
      <c r="H1538">
        <f>IF(A1538="","",IFERROR(INDEX(Crawl!$A1537:$DZ1537,1,Rules!$H$12),""))</f>
        <v/>
      </c>
      <c r="I1538">
        <f>IF(A1538="","",IF(AND(N(H1538)&gt;0,IFERROR(INDEX(Crawl!$A1537:$DZ1537,1,Rules!$H$11),"")&amp;""&lt;&gt;""),IFERROR(INDEX(Crawl!$A1537:$DZ1537,1,Rules!$H$11),"")&amp;"",IF(AND(ISNUMBER(J1538),N(J1538)&gt;=Rules!$B$12,IFERROR(INDEX(Crawl!$A1537:$DZ1537,1,Rules!$H$13),"")&amp;""&lt;&gt;""),IFERROR(INDEX(Crawl!$A1537:$DZ1537,1,Rules!$H$13),"")&amp;"","")))</f>
        <v/>
      </c>
      <c r="J1538" s="19">
        <f>IF(A1538="","",IF(IFERROR(INDEX(Crawl!$A1537:$DZ1537,1,Rules!$H$14),"")&amp;""="","",IFERROR(INDEX(Crawl!$A1537:$DZ1537,1,Rules!$H$14),"")))</f>
        <v/>
      </c>
      <c r="K1538">
        <f>IF(A1538="","",IFERROR(SUMIFS('GSC current'!$J$2:$J$2001,'GSC current'!$I$2:$I$2001,B1538),0))</f>
        <v/>
      </c>
      <c r="L1538">
        <f>IF(A1538="","",IFERROR(SUMIFS('GSC current'!$K$2:$K$2001,'GSC current'!$I$2:$I$2001,B1538),0))</f>
        <v/>
      </c>
      <c r="M1538" s="20">
        <f>IF(A1538="","",IF(N(L1538)&gt;0,K1538/L1538,""))</f>
        <v/>
      </c>
      <c r="N1538" s="21">
        <f>IF(A1538="","",IF(N(L1538)&gt;0,SUMIFS('GSC current'!$L$2:$L$2001,'GSC current'!$I$2:$I$2001,B1538)/L1538,""))</f>
        <v/>
      </c>
      <c r="O1538">
        <f>IF(A1538="","",IFERROR(SUMIFS('GSC previous'!$J$2:$J$2001,'GSC previous'!$I$2:$I$2001,B1538),0))</f>
        <v/>
      </c>
      <c r="P1538" s="22">
        <f>IF(A1538="","",IF(N(O1538)&gt;0,(K1538-O1538)/O1538,""))</f>
        <v/>
      </c>
      <c r="Q1538">
        <f>IF(A1538="","",IFERROR(SUMIFS(GA4!$P$2:$P$2001,GA4!$O$2:$O$2001,B1538),0))</f>
        <v/>
      </c>
      <c r="R1538" s="23">
        <f>IF(A1538="","",IF(N(Q1538)&gt;0,SUMIFS(GA4!$Q$2:$Q$2001,GA4!$O$2:$O$2001,B1538)/Q1538,""))</f>
        <v/>
      </c>
      <c r="S1538">
        <f>IF(A1538="","",IFERROR(SUMIFS(GA4!$R$2:$R$2001,GA4!$O$2:$O$2001,B1538),0))</f>
        <v/>
      </c>
      <c r="T1538">
        <f>IF(A1538="","",IF(AND(ISNUMBER(F1538),LEFT(C1538&amp;"",1)="2"),IF(F1538&lt;Rules!$B$9,"Yes","No"),"No"))</f>
        <v/>
      </c>
      <c r="U1538">
        <f>IF(A1538="","",IF(AND(N(O1538)&gt;=Rules!$B$8,ISNUMBER(P1538)),IF(P1538&lt;=-Rules!$B$7,"Yes","No"),"No"))</f>
        <v/>
      </c>
      <c r="V1538">
        <f>IF(A1538="","",IF(AND(N(L1538)&gt;=Rules!$B$6,ISNUMBER(N1538)),IF(AND(N1538&gt;=Rules!$B$10,N1538&lt;=Rules!$B$11),"Yes","No"),"No"))</f>
        <v/>
      </c>
      <c r="W1538">
        <f>IF(A1538="","",IF(I1538&lt;&gt;"","Yes","No"))</f>
        <v/>
      </c>
      <c r="X1538">
        <f>IF(I1538="","",IF(SUMIFS($K$3:$K$2002,$A$3:$A$2002,SUBSTITUTE(SUBSTITUTE(I1538,"?","~?"),"*","~*"))&gt;N(K1538),"Yes","No"))</f>
        <v/>
      </c>
      <c r="Y1538">
        <f>IF(A1538="","",IF(N(S1538)&gt;0,"Yes","No"))</f>
        <v/>
      </c>
      <c r="Z1538">
        <f>IF(A1538="","",IF(AND(N(K1538)&lt;Rules!$B$5,N(L1538)&lt;Rules!$B$6,N(Q1538)&lt;Rules!$B$13,Y1538="No"),"Yes","No"))</f>
        <v/>
      </c>
      <c r="AA1538">
        <f>IF(A1538="","",IF(LEFT(C1538&amp;"",1)="3","Redirect",IF(OR(LEFT(C1538&amp;"",1)="4",LEFT(C1538&amp;"",1)="5"),IF(OR(N(K1538)&gt;0,N(AC1538)&gt;=Rules!$B$14),"Redirect","Prune"),IF(D1538="Non-Indexable","Keep",IF(AND(W1538="Yes",X1538="Yes",Y1538="No"),"Merge",IF(OR(U1538="Yes",V1538="Yes",AND(T1538="Yes",N(L1538)&gt;=Rules!$B$6)),"Update",IF(Z1538="Yes",IF(N(AC1538)&gt;=Rules!$B$14,"Redirect","Prune"),"Keep")))))))</f>
        <v/>
      </c>
      <c r="AB1538">
        <f>IF(A1538="","",IF(LEFT(C1538&amp;"",1)="3","Already redirects ("&amp;C1538&amp;"). Update internal links to point at the final URL.",IF(OR(LEFT(C1538&amp;"",1)="4",LEFT(C1538&amp;"",1)="5"),IF(AA1538="Redirect","Returns "&amp;C1538&amp;" but still has "&amp;N(K1538)&amp;" clicks and "&amp;N(AC1538)&amp;" referring domains. 301 it to the closest live page.","Returns "&amp;C1538&amp;" with no clicks or links. Remove internal links and let it 404 or 410."),IF(D1538="Non-Indexable","Non-indexable ("&amp;E1538&amp;"). Keep if that is intentional; otherwise fix the canonical or noindex.",IF(AA1538="Merge","Overlaps with "&amp;I1538&amp;IF(N(J1538)&gt;0," (similarity "&amp;TEXT(J1538,"0.00")&amp;")","")&amp;", which gets more clicks. Merge the useful parts into it and 301 this URL.",IF(AA1538="Update",MID(IF(U1538="Yes","; Clicks down "&amp;TEXT(-P1538,"0%")&amp;" on the previous period","")&amp;IF(V1538="Yes","; Average position "&amp;TEXT(N1538,"0.0")&amp;" on "&amp;TEXT(L1538,"#,##0")&amp;" impressions (striking distance)","")&amp;IF(AND(T1538="Yes",N(L1538)&gt;=Rules!$B$6),"; Thin ("&amp;F1538&amp;" words) but has search demand",""),3,400),IF(AA1538="Prune","Low value: "&amp;N(K1538)&amp;" clicks, "&amp;N(L1538)&amp;" impressions, "&amp;N(Q1538)&amp;" sessions, no key events. Remove or noindex it and update internal links.",IF(AA1538="Redirect","Low value but "&amp;N(AC1538)&amp;" referring domains. 301 it to the closest relevant page to keep those links.",IF(AND(Z1538="No",Y1538="Yes",N(K1538)&lt;Rules!$B$5),"Low search traffic but it converts (key events: "&amp;S1538&amp;"). Keep it and link to it.",IF(W1538="Yes","Stronger than the page it overlaps ("&amp;I1538&amp;"). Keep; merge that page into this one.","Healthy: "&amp;N(K1538)&amp;" clicks"&amp;IF(ISNUMBER(N1538),", average position "&amp;TEXT(N1538,"0.0"),"")&amp;". Keep and monitor."))))))))))</f>
        <v/>
      </c>
      <c r="AE1538">
        <f>IF(A1538="","",IF(AD1538&lt;&gt;"",AD1538,AA1538))</f>
        <v/>
      </c>
    </row>
    <row r="1539">
      <c r="A1539">
        <f>IF(Crawl!A1538="","",Crawl!A1538)</f>
        <v/>
      </c>
      <c r="B1539">
        <f>IF(A1539="","",Crawl!EC1538)</f>
        <v/>
      </c>
      <c r="C1539">
        <f>IF(A1539="","",IFERROR(INDEX(Crawl!$A1538:$DZ1538,1,Rules!$H$6),""))</f>
        <v/>
      </c>
      <c r="D1539">
        <f>IF(A1539="","",IFERROR(INDEX(Crawl!$A1538:$DZ1538,1,Rules!$H$7),"")&amp;"")</f>
        <v/>
      </c>
      <c r="E1539">
        <f>IF(A1539="","",IFERROR(INDEX(Crawl!$A1538:$DZ1538,1,Rules!$H$8),"")&amp;"")</f>
        <v/>
      </c>
      <c r="F1539">
        <f>IF(A1539="","",IFERROR(INDEX(Crawl!$A1538:$DZ1538,1,Rules!$H$9),""))</f>
        <v/>
      </c>
      <c r="G1539">
        <f>IF(A1539="","",IFERROR(INDEX(Crawl!$A1538:$DZ1538,1,Rules!$H$10),""))</f>
        <v/>
      </c>
      <c r="H1539">
        <f>IF(A1539="","",IFERROR(INDEX(Crawl!$A1538:$DZ1538,1,Rules!$H$12),""))</f>
        <v/>
      </c>
      <c r="I1539">
        <f>IF(A1539="","",IF(AND(N(H1539)&gt;0,IFERROR(INDEX(Crawl!$A1538:$DZ1538,1,Rules!$H$11),"")&amp;""&lt;&gt;""),IFERROR(INDEX(Crawl!$A1538:$DZ1538,1,Rules!$H$11),"")&amp;"",IF(AND(ISNUMBER(J1539),N(J1539)&gt;=Rules!$B$12,IFERROR(INDEX(Crawl!$A1538:$DZ1538,1,Rules!$H$13),"")&amp;""&lt;&gt;""),IFERROR(INDEX(Crawl!$A1538:$DZ1538,1,Rules!$H$13),"")&amp;"","")))</f>
        <v/>
      </c>
      <c r="J1539" s="19">
        <f>IF(A1539="","",IF(IFERROR(INDEX(Crawl!$A1538:$DZ1538,1,Rules!$H$14),"")&amp;""="","",IFERROR(INDEX(Crawl!$A1538:$DZ1538,1,Rules!$H$14),"")))</f>
        <v/>
      </c>
      <c r="K1539">
        <f>IF(A1539="","",IFERROR(SUMIFS('GSC current'!$J$2:$J$2001,'GSC current'!$I$2:$I$2001,B1539),0))</f>
        <v/>
      </c>
      <c r="L1539">
        <f>IF(A1539="","",IFERROR(SUMIFS('GSC current'!$K$2:$K$2001,'GSC current'!$I$2:$I$2001,B1539),0))</f>
        <v/>
      </c>
      <c r="M1539" s="20">
        <f>IF(A1539="","",IF(N(L1539)&gt;0,K1539/L1539,""))</f>
        <v/>
      </c>
      <c r="N1539" s="21">
        <f>IF(A1539="","",IF(N(L1539)&gt;0,SUMIFS('GSC current'!$L$2:$L$2001,'GSC current'!$I$2:$I$2001,B1539)/L1539,""))</f>
        <v/>
      </c>
      <c r="O1539">
        <f>IF(A1539="","",IFERROR(SUMIFS('GSC previous'!$J$2:$J$2001,'GSC previous'!$I$2:$I$2001,B1539),0))</f>
        <v/>
      </c>
      <c r="P1539" s="22">
        <f>IF(A1539="","",IF(N(O1539)&gt;0,(K1539-O1539)/O1539,""))</f>
        <v/>
      </c>
      <c r="Q1539">
        <f>IF(A1539="","",IFERROR(SUMIFS(GA4!$P$2:$P$2001,GA4!$O$2:$O$2001,B1539),0))</f>
        <v/>
      </c>
      <c r="R1539" s="23">
        <f>IF(A1539="","",IF(N(Q1539)&gt;0,SUMIFS(GA4!$Q$2:$Q$2001,GA4!$O$2:$O$2001,B1539)/Q1539,""))</f>
        <v/>
      </c>
      <c r="S1539">
        <f>IF(A1539="","",IFERROR(SUMIFS(GA4!$R$2:$R$2001,GA4!$O$2:$O$2001,B1539),0))</f>
        <v/>
      </c>
      <c r="T1539">
        <f>IF(A1539="","",IF(AND(ISNUMBER(F1539),LEFT(C1539&amp;"",1)="2"),IF(F1539&lt;Rules!$B$9,"Yes","No"),"No"))</f>
        <v/>
      </c>
      <c r="U1539">
        <f>IF(A1539="","",IF(AND(N(O1539)&gt;=Rules!$B$8,ISNUMBER(P1539)),IF(P1539&lt;=-Rules!$B$7,"Yes","No"),"No"))</f>
        <v/>
      </c>
      <c r="V1539">
        <f>IF(A1539="","",IF(AND(N(L1539)&gt;=Rules!$B$6,ISNUMBER(N1539)),IF(AND(N1539&gt;=Rules!$B$10,N1539&lt;=Rules!$B$11),"Yes","No"),"No"))</f>
        <v/>
      </c>
      <c r="W1539">
        <f>IF(A1539="","",IF(I1539&lt;&gt;"","Yes","No"))</f>
        <v/>
      </c>
      <c r="X1539">
        <f>IF(I1539="","",IF(SUMIFS($K$3:$K$2002,$A$3:$A$2002,SUBSTITUTE(SUBSTITUTE(I1539,"?","~?"),"*","~*"))&gt;N(K1539),"Yes","No"))</f>
        <v/>
      </c>
      <c r="Y1539">
        <f>IF(A1539="","",IF(N(S1539)&gt;0,"Yes","No"))</f>
        <v/>
      </c>
      <c r="Z1539">
        <f>IF(A1539="","",IF(AND(N(K1539)&lt;Rules!$B$5,N(L1539)&lt;Rules!$B$6,N(Q1539)&lt;Rules!$B$13,Y1539="No"),"Yes","No"))</f>
        <v/>
      </c>
      <c r="AA1539">
        <f>IF(A1539="","",IF(LEFT(C1539&amp;"",1)="3","Redirect",IF(OR(LEFT(C1539&amp;"",1)="4",LEFT(C1539&amp;"",1)="5"),IF(OR(N(K1539)&gt;0,N(AC1539)&gt;=Rules!$B$14),"Redirect","Prune"),IF(D1539="Non-Indexable","Keep",IF(AND(W1539="Yes",X1539="Yes",Y1539="No"),"Merge",IF(OR(U1539="Yes",V1539="Yes",AND(T1539="Yes",N(L1539)&gt;=Rules!$B$6)),"Update",IF(Z1539="Yes",IF(N(AC1539)&gt;=Rules!$B$14,"Redirect","Prune"),"Keep")))))))</f>
        <v/>
      </c>
      <c r="AB1539">
        <f>IF(A1539="","",IF(LEFT(C1539&amp;"",1)="3","Already redirects ("&amp;C1539&amp;"). Update internal links to point at the final URL.",IF(OR(LEFT(C1539&amp;"",1)="4",LEFT(C1539&amp;"",1)="5"),IF(AA1539="Redirect","Returns "&amp;C1539&amp;" but still has "&amp;N(K1539)&amp;" clicks and "&amp;N(AC1539)&amp;" referring domains. 301 it to the closest live page.","Returns "&amp;C1539&amp;" with no clicks or links. Remove internal links and let it 404 or 410."),IF(D1539="Non-Indexable","Non-indexable ("&amp;E1539&amp;"). Keep if that is intentional; otherwise fix the canonical or noindex.",IF(AA1539="Merge","Overlaps with "&amp;I1539&amp;IF(N(J1539)&gt;0," (similarity "&amp;TEXT(J1539,"0.00")&amp;")","")&amp;", which gets more clicks. Merge the useful parts into it and 301 this URL.",IF(AA1539="Update",MID(IF(U1539="Yes","; Clicks down "&amp;TEXT(-P1539,"0%")&amp;" on the previous period","")&amp;IF(V1539="Yes","; Average position "&amp;TEXT(N1539,"0.0")&amp;" on "&amp;TEXT(L1539,"#,##0")&amp;" impressions (striking distance)","")&amp;IF(AND(T1539="Yes",N(L1539)&gt;=Rules!$B$6),"; Thin ("&amp;F1539&amp;" words) but has search demand",""),3,400),IF(AA1539="Prune","Low value: "&amp;N(K1539)&amp;" clicks, "&amp;N(L1539)&amp;" impressions, "&amp;N(Q1539)&amp;" sessions, no key events. Remove or noindex it and update internal links.",IF(AA1539="Redirect","Low value but "&amp;N(AC1539)&amp;" referring domains. 301 it to the closest relevant page to keep those links.",IF(AND(Z1539="No",Y1539="Yes",N(K1539)&lt;Rules!$B$5),"Low search traffic but it converts (key events: "&amp;S1539&amp;"). Keep it and link to it.",IF(W1539="Yes","Stronger than the page it overlaps ("&amp;I1539&amp;"). Keep; merge that page into this one.","Healthy: "&amp;N(K1539)&amp;" clicks"&amp;IF(ISNUMBER(N1539),", average position "&amp;TEXT(N1539,"0.0"),"")&amp;". Keep and monitor."))))))))))</f>
        <v/>
      </c>
      <c r="AE1539">
        <f>IF(A1539="","",IF(AD1539&lt;&gt;"",AD1539,AA1539))</f>
        <v/>
      </c>
    </row>
    <row r="1540">
      <c r="A1540">
        <f>IF(Crawl!A1539="","",Crawl!A1539)</f>
        <v/>
      </c>
      <c r="B1540">
        <f>IF(A1540="","",Crawl!EC1539)</f>
        <v/>
      </c>
      <c r="C1540">
        <f>IF(A1540="","",IFERROR(INDEX(Crawl!$A1539:$DZ1539,1,Rules!$H$6),""))</f>
        <v/>
      </c>
      <c r="D1540">
        <f>IF(A1540="","",IFERROR(INDEX(Crawl!$A1539:$DZ1539,1,Rules!$H$7),"")&amp;"")</f>
        <v/>
      </c>
      <c r="E1540">
        <f>IF(A1540="","",IFERROR(INDEX(Crawl!$A1539:$DZ1539,1,Rules!$H$8),"")&amp;"")</f>
        <v/>
      </c>
      <c r="F1540">
        <f>IF(A1540="","",IFERROR(INDEX(Crawl!$A1539:$DZ1539,1,Rules!$H$9),""))</f>
        <v/>
      </c>
      <c r="G1540">
        <f>IF(A1540="","",IFERROR(INDEX(Crawl!$A1539:$DZ1539,1,Rules!$H$10),""))</f>
        <v/>
      </c>
      <c r="H1540">
        <f>IF(A1540="","",IFERROR(INDEX(Crawl!$A1539:$DZ1539,1,Rules!$H$12),""))</f>
        <v/>
      </c>
      <c r="I1540">
        <f>IF(A1540="","",IF(AND(N(H1540)&gt;0,IFERROR(INDEX(Crawl!$A1539:$DZ1539,1,Rules!$H$11),"")&amp;""&lt;&gt;""),IFERROR(INDEX(Crawl!$A1539:$DZ1539,1,Rules!$H$11),"")&amp;"",IF(AND(ISNUMBER(J1540),N(J1540)&gt;=Rules!$B$12,IFERROR(INDEX(Crawl!$A1539:$DZ1539,1,Rules!$H$13),"")&amp;""&lt;&gt;""),IFERROR(INDEX(Crawl!$A1539:$DZ1539,1,Rules!$H$13),"")&amp;"","")))</f>
        <v/>
      </c>
      <c r="J1540" s="19">
        <f>IF(A1540="","",IF(IFERROR(INDEX(Crawl!$A1539:$DZ1539,1,Rules!$H$14),"")&amp;""="","",IFERROR(INDEX(Crawl!$A1539:$DZ1539,1,Rules!$H$14),"")))</f>
        <v/>
      </c>
      <c r="K1540">
        <f>IF(A1540="","",IFERROR(SUMIFS('GSC current'!$J$2:$J$2001,'GSC current'!$I$2:$I$2001,B1540),0))</f>
        <v/>
      </c>
      <c r="L1540">
        <f>IF(A1540="","",IFERROR(SUMIFS('GSC current'!$K$2:$K$2001,'GSC current'!$I$2:$I$2001,B1540),0))</f>
        <v/>
      </c>
      <c r="M1540" s="20">
        <f>IF(A1540="","",IF(N(L1540)&gt;0,K1540/L1540,""))</f>
        <v/>
      </c>
      <c r="N1540" s="21">
        <f>IF(A1540="","",IF(N(L1540)&gt;0,SUMIFS('GSC current'!$L$2:$L$2001,'GSC current'!$I$2:$I$2001,B1540)/L1540,""))</f>
        <v/>
      </c>
      <c r="O1540">
        <f>IF(A1540="","",IFERROR(SUMIFS('GSC previous'!$J$2:$J$2001,'GSC previous'!$I$2:$I$2001,B1540),0))</f>
        <v/>
      </c>
      <c r="P1540" s="22">
        <f>IF(A1540="","",IF(N(O1540)&gt;0,(K1540-O1540)/O1540,""))</f>
        <v/>
      </c>
      <c r="Q1540">
        <f>IF(A1540="","",IFERROR(SUMIFS(GA4!$P$2:$P$2001,GA4!$O$2:$O$2001,B1540),0))</f>
        <v/>
      </c>
      <c r="R1540" s="23">
        <f>IF(A1540="","",IF(N(Q1540)&gt;0,SUMIFS(GA4!$Q$2:$Q$2001,GA4!$O$2:$O$2001,B1540)/Q1540,""))</f>
        <v/>
      </c>
      <c r="S1540">
        <f>IF(A1540="","",IFERROR(SUMIFS(GA4!$R$2:$R$2001,GA4!$O$2:$O$2001,B1540),0))</f>
        <v/>
      </c>
      <c r="T1540">
        <f>IF(A1540="","",IF(AND(ISNUMBER(F1540),LEFT(C1540&amp;"",1)="2"),IF(F1540&lt;Rules!$B$9,"Yes","No"),"No"))</f>
        <v/>
      </c>
      <c r="U1540">
        <f>IF(A1540="","",IF(AND(N(O1540)&gt;=Rules!$B$8,ISNUMBER(P1540)),IF(P1540&lt;=-Rules!$B$7,"Yes","No"),"No"))</f>
        <v/>
      </c>
      <c r="V1540">
        <f>IF(A1540="","",IF(AND(N(L1540)&gt;=Rules!$B$6,ISNUMBER(N1540)),IF(AND(N1540&gt;=Rules!$B$10,N1540&lt;=Rules!$B$11),"Yes","No"),"No"))</f>
        <v/>
      </c>
      <c r="W1540">
        <f>IF(A1540="","",IF(I1540&lt;&gt;"","Yes","No"))</f>
        <v/>
      </c>
      <c r="X1540">
        <f>IF(I1540="","",IF(SUMIFS($K$3:$K$2002,$A$3:$A$2002,SUBSTITUTE(SUBSTITUTE(I1540,"?","~?"),"*","~*"))&gt;N(K1540),"Yes","No"))</f>
        <v/>
      </c>
      <c r="Y1540">
        <f>IF(A1540="","",IF(N(S1540)&gt;0,"Yes","No"))</f>
        <v/>
      </c>
      <c r="Z1540">
        <f>IF(A1540="","",IF(AND(N(K1540)&lt;Rules!$B$5,N(L1540)&lt;Rules!$B$6,N(Q1540)&lt;Rules!$B$13,Y1540="No"),"Yes","No"))</f>
        <v/>
      </c>
      <c r="AA1540">
        <f>IF(A1540="","",IF(LEFT(C1540&amp;"",1)="3","Redirect",IF(OR(LEFT(C1540&amp;"",1)="4",LEFT(C1540&amp;"",1)="5"),IF(OR(N(K1540)&gt;0,N(AC1540)&gt;=Rules!$B$14),"Redirect","Prune"),IF(D1540="Non-Indexable","Keep",IF(AND(W1540="Yes",X1540="Yes",Y1540="No"),"Merge",IF(OR(U1540="Yes",V1540="Yes",AND(T1540="Yes",N(L1540)&gt;=Rules!$B$6)),"Update",IF(Z1540="Yes",IF(N(AC1540)&gt;=Rules!$B$14,"Redirect","Prune"),"Keep")))))))</f>
        <v/>
      </c>
      <c r="AB1540">
        <f>IF(A1540="","",IF(LEFT(C1540&amp;"",1)="3","Already redirects ("&amp;C1540&amp;"). Update internal links to point at the final URL.",IF(OR(LEFT(C1540&amp;"",1)="4",LEFT(C1540&amp;"",1)="5"),IF(AA1540="Redirect","Returns "&amp;C1540&amp;" but still has "&amp;N(K1540)&amp;" clicks and "&amp;N(AC1540)&amp;" referring domains. 301 it to the closest live page.","Returns "&amp;C1540&amp;" with no clicks or links. Remove internal links and let it 404 or 410."),IF(D1540="Non-Indexable","Non-indexable ("&amp;E1540&amp;"). Keep if that is intentional; otherwise fix the canonical or noindex.",IF(AA1540="Merge","Overlaps with "&amp;I1540&amp;IF(N(J1540)&gt;0," (similarity "&amp;TEXT(J1540,"0.00")&amp;")","")&amp;", which gets more clicks. Merge the useful parts into it and 301 this URL.",IF(AA1540="Update",MID(IF(U1540="Yes","; Clicks down "&amp;TEXT(-P1540,"0%")&amp;" on the previous period","")&amp;IF(V1540="Yes","; Average position "&amp;TEXT(N1540,"0.0")&amp;" on "&amp;TEXT(L1540,"#,##0")&amp;" impressions (striking distance)","")&amp;IF(AND(T1540="Yes",N(L1540)&gt;=Rules!$B$6),"; Thin ("&amp;F1540&amp;" words) but has search demand",""),3,400),IF(AA1540="Prune","Low value: "&amp;N(K1540)&amp;" clicks, "&amp;N(L1540)&amp;" impressions, "&amp;N(Q1540)&amp;" sessions, no key events. Remove or noindex it and update internal links.",IF(AA1540="Redirect","Low value but "&amp;N(AC1540)&amp;" referring domains. 301 it to the closest relevant page to keep those links.",IF(AND(Z1540="No",Y1540="Yes",N(K1540)&lt;Rules!$B$5),"Low search traffic but it converts (key events: "&amp;S1540&amp;"). Keep it and link to it.",IF(W1540="Yes","Stronger than the page it overlaps ("&amp;I1540&amp;"). Keep; merge that page into this one.","Healthy: "&amp;N(K1540)&amp;" clicks"&amp;IF(ISNUMBER(N1540),", average position "&amp;TEXT(N1540,"0.0"),"")&amp;". Keep and monitor."))))))))))</f>
        <v/>
      </c>
      <c r="AE1540">
        <f>IF(A1540="","",IF(AD1540&lt;&gt;"",AD1540,AA1540))</f>
        <v/>
      </c>
    </row>
    <row r="1541">
      <c r="A1541">
        <f>IF(Crawl!A1540="","",Crawl!A1540)</f>
        <v/>
      </c>
      <c r="B1541">
        <f>IF(A1541="","",Crawl!EC1540)</f>
        <v/>
      </c>
      <c r="C1541">
        <f>IF(A1541="","",IFERROR(INDEX(Crawl!$A1540:$DZ1540,1,Rules!$H$6),""))</f>
        <v/>
      </c>
      <c r="D1541">
        <f>IF(A1541="","",IFERROR(INDEX(Crawl!$A1540:$DZ1540,1,Rules!$H$7),"")&amp;"")</f>
        <v/>
      </c>
      <c r="E1541">
        <f>IF(A1541="","",IFERROR(INDEX(Crawl!$A1540:$DZ1540,1,Rules!$H$8),"")&amp;"")</f>
        <v/>
      </c>
      <c r="F1541">
        <f>IF(A1541="","",IFERROR(INDEX(Crawl!$A1540:$DZ1540,1,Rules!$H$9),""))</f>
        <v/>
      </c>
      <c r="G1541">
        <f>IF(A1541="","",IFERROR(INDEX(Crawl!$A1540:$DZ1540,1,Rules!$H$10),""))</f>
        <v/>
      </c>
      <c r="H1541">
        <f>IF(A1541="","",IFERROR(INDEX(Crawl!$A1540:$DZ1540,1,Rules!$H$12),""))</f>
        <v/>
      </c>
      <c r="I1541">
        <f>IF(A1541="","",IF(AND(N(H1541)&gt;0,IFERROR(INDEX(Crawl!$A1540:$DZ1540,1,Rules!$H$11),"")&amp;""&lt;&gt;""),IFERROR(INDEX(Crawl!$A1540:$DZ1540,1,Rules!$H$11),"")&amp;"",IF(AND(ISNUMBER(J1541),N(J1541)&gt;=Rules!$B$12,IFERROR(INDEX(Crawl!$A1540:$DZ1540,1,Rules!$H$13),"")&amp;""&lt;&gt;""),IFERROR(INDEX(Crawl!$A1540:$DZ1540,1,Rules!$H$13),"")&amp;"","")))</f>
        <v/>
      </c>
      <c r="J1541" s="19">
        <f>IF(A1541="","",IF(IFERROR(INDEX(Crawl!$A1540:$DZ1540,1,Rules!$H$14),"")&amp;""="","",IFERROR(INDEX(Crawl!$A1540:$DZ1540,1,Rules!$H$14),"")))</f>
        <v/>
      </c>
      <c r="K1541">
        <f>IF(A1541="","",IFERROR(SUMIFS('GSC current'!$J$2:$J$2001,'GSC current'!$I$2:$I$2001,B1541),0))</f>
        <v/>
      </c>
      <c r="L1541">
        <f>IF(A1541="","",IFERROR(SUMIFS('GSC current'!$K$2:$K$2001,'GSC current'!$I$2:$I$2001,B1541),0))</f>
        <v/>
      </c>
      <c r="M1541" s="20">
        <f>IF(A1541="","",IF(N(L1541)&gt;0,K1541/L1541,""))</f>
        <v/>
      </c>
      <c r="N1541" s="21">
        <f>IF(A1541="","",IF(N(L1541)&gt;0,SUMIFS('GSC current'!$L$2:$L$2001,'GSC current'!$I$2:$I$2001,B1541)/L1541,""))</f>
        <v/>
      </c>
      <c r="O1541">
        <f>IF(A1541="","",IFERROR(SUMIFS('GSC previous'!$J$2:$J$2001,'GSC previous'!$I$2:$I$2001,B1541),0))</f>
        <v/>
      </c>
      <c r="P1541" s="22">
        <f>IF(A1541="","",IF(N(O1541)&gt;0,(K1541-O1541)/O1541,""))</f>
        <v/>
      </c>
      <c r="Q1541">
        <f>IF(A1541="","",IFERROR(SUMIFS(GA4!$P$2:$P$2001,GA4!$O$2:$O$2001,B1541),0))</f>
        <v/>
      </c>
      <c r="R1541" s="23">
        <f>IF(A1541="","",IF(N(Q1541)&gt;0,SUMIFS(GA4!$Q$2:$Q$2001,GA4!$O$2:$O$2001,B1541)/Q1541,""))</f>
        <v/>
      </c>
      <c r="S1541">
        <f>IF(A1541="","",IFERROR(SUMIFS(GA4!$R$2:$R$2001,GA4!$O$2:$O$2001,B1541),0))</f>
        <v/>
      </c>
      <c r="T1541">
        <f>IF(A1541="","",IF(AND(ISNUMBER(F1541),LEFT(C1541&amp;"",1)="2"),IF(F1541&lt;Rules!$B$9,"Yes","No"),"No"))</f>
        <v/>
      </c>
      <c r="U1541">
        <f>IF(A1541="","",IF(AND(N(O1541)&gt;=Rules!$B$8,ISNUMBER(P1541)),IF(P1541&lt;=-Rules!$B$7,"Yes","No"),"No"))</f>
        <v/>
      </c>
      <c r="V1541">
        <f>IF(A1541="","",IF(AND(N(L1541)&gt;=Rules!$B$6,ISNUMBER(N1541)),IF(AND(N1541&gt;=Rules!$B$10,N1541&lt;=Rules!$B$11),"Yes","No"),"No"))</f>
        <v/>
      </c>
      <c r="W1541">
        <f>IF(A1541="","",IF(I1541&lt;&gt;"","Yes","No"))</f>
        <v/>
      </c>
      <c r="X1541">
        <f>IF(I1541="","",IF(SUMIFS($K$3:$K$2002,$A$3:$A$2002,SUBSTITUTE(SUBSTITUTE(I1541,"?","~?"),"*","~*"))&gt;N(K1541),"Yes","No"))</f>
        <v/>
      </c>
      <c r="Y1541">
        <f>IF(A1541="","",IF(N(S1541)&gt;0,"Yes","No"))</f>
        <v/>
      </c>
      <c r="Z1541">
        <f>IF(A1541="","",IF(AND(N(K1541)&lt;Rules!$B$5,N(L1541)&lt;Rules!$B$6,N(Q1541)&lt;Rules!$B$13,Y1541="No"),"Yes","No"))</f>
        <v/>
      </c>
      <c r="AA1541">
        <f>IF(A1541="","",IF(LEFT(C1541&amp;"",1)="3","Redirect",IF(OR(LEFT(C1541&amp;"",1)="4",LEFT(C1541&amp;"",1)="5"),IF(OR(N(K1541)&gt;0,N(AC1541)&gt;=Rules!$B$14),"Redirect","Prune"),IF(D1541="Non-Indexable","Keep",IF(AND(W1541="Yes",X1541="Yes",Y1541="No"),"Merge",IF(OR(U1541="Yes",V1541="Yes",AND(T1541="Yes",N(L1541)&gt;=Rules!$B$6)),"Update",IF(Z1541="Yes",IF(N(AC1541)&gt;=Rules!$B$14,"Redirect","Prune"),"Keep")))))))</f>
        <v/>
      </c>
      <c r="AB1541">
        <f>IF(A1541="","",IF(LEFT(C1541&amp;"",1)="3","Already redirects ("&amp;C1541&amp;"). Update internal links to point at the final URL.",IF(OR(LEFT(C1541&amp;"",1)="4",LEFT(C1541&amp;"",1)="5"),IF(AA1541="Redirect","Returns "&amp;C1541&amp;" but still has "&amp;N(K1541)&amp;" clicks and "&amp;N(AC1541)&amp;" referring domains. 301 it to the closest live page.","Returns "&amp;C1541&amp;" with no clicks or links. Remove internal links and let it 404 or 410."),IF(D1541="Non-Indexable","Non-indexable ("&amp;E1541&amp;"). Keep if that is intentional; otherwise fix the canonical or noindex.",IF(AA1541="Merge","Overlaps with "&amp;I1541&amp;IF(N(J1541)&gt;0," (similarity "&amp;TEXT(J1541,"0.00")&amp;")","")&amp;", which gets more clicks. Merge the useful parts into it and 301 this URL.",IF(AA1541="Update",MID(IF(U1541="Yes","; Clicks down "&amp;TEXT(-P1541,"0%")&amp;" on the previous period","")&amp;IF(V1541="Yes","; Average position "&amp;TEXT(N1541,"0.0")&amp;" on "&amp;TEXT(L1541,"#,##0")&amp;" impressions (striking distance)","")&amp;IF(AND(T1541="Yes",N(L1541)&gt;=Rules!$B$6),"; Thin ("&amp;F1541&amp;" words) but has search demand",""),3,400),IF(AA1541="Prune","Low value: "&amp;N(K1541)&amp;" clicks, "&amp;N(L1541)&amp;" impressions, "&amp;N(Q1541)&amp;" sessions, no key events. Remove or noindex it and update internal links.",IF(AA1541="Redirect","Low value but "&amp;N(AC1541)&amp;" referring domains. 301 it to the closest relevant page to keep those links.",IF(AND(Z1541="No",Y1541="Yes",N(K1541)&lt;Rules!$B$5),"Low search traffic but it converts (key events: "&amp;S1541&amp;"). Keep it and link to it.",IF(W1541="Yes","Stronger than the page it overlaps ("&amp;I1541&amp;"). Keep; merge that page into this one.","Healthy: "&amp;N(K1541)&amp;" clicks"&amp;IF(ISNUMBER(N1541),", average position "&amp;TEXT(N1541,"0.0"),"")&amp;". Keep and monitor."))))))))))</f>
        <v/>
      </c>
      <c r="AE1541">
        <f>IF(A1541="","",IF(AD1541&lt;&gt;"",AD1541,AA1541))</f>
        <v/>
      </c>
    </row>
    <row r="1542">
      <c r="A1542">
        <f>IF(Crawl!A1541="","",Crawl!A1541)</f>
        <v/>
      </c>
      <c r="B1542">
        <f>IF(A1542="","",Crawl!EC1541)</f>
        <v/>
      </c>
      <c r="C1542">
        <f>IF(A1542="","",IFERROR(INDEX(Crawl!$A1541:$DZ1541,1,Rules!$H$6),""))</f>
        <v/>
      </c>
      <c r="D1542">
        <f>IF(A1542="","",IFERROR(INDEX(Crawl!$A1541:$DZ1541,1,Rules!$H$7),"")&amp;"")</f>
        <v/>
      </c>
      <c r="E1542">
        <f>IF(A1542="","",IFERROR(INDEX(Crawl!$A1541:$DZ1541,1,Rules!$H$8),"")&amp;"")</f>
        <v/>
      </c>
      <c r="F1542">
        <f>IF(A1542="","",IFERROR(INDEX(Crawl!$A1541:$DZ1541,1,Rules!$H$9),""))</f>
        <v/>
      </c>
      <c r="G1542">
        <f>IF(A1542="","",IFERROR(INDEX(Crawl!$A1541:$DZ1541,1,Rules!$H$10),""))</f>
        <v/>
      </c>
      <c r="H1542">
        <f>IF(A1542="","",IFERROR(INDEX(Crawl!$A1541:$DZ1541,1,Rules!$H$12),""))</f>
        <v/>
      </c>
      <c r="I1542">
        <f>IF(A1542="","",IF(AND(N(H1542)&gt;0,IFERROR(INDEX(Crawl!$A1541:$DZ1541,1,Rules!$H$11),"")&amp;""&lt;&gt;""),IFERROR(INDEX(Crawl!$A1541:$DZ1541,1,Rules!$H$11),"")&amp;"",IF(AND(ISNUMBER(J1542),N(J1542)&gt;=Rules!$B$12,IFERROR(INDEX(Crawl!$A1541:$DZ1541,1,Rules!$H$13),"")&amp;""&lt;&gt;""),IFERROR(INDEX(Crawl!$A1541:$DZ1541,1,Rules!$H$13),"")&amp;"","")))</f>
        <v/>
      </c>
      <c r="J1542" s="19">
        <f>IF(A1542="","",IF(IFERROR(INDEX(Crawl!$A1541:$DZ1541,1,Rules!$H$14),"")&amp;""="","",IFERROR(INDEX(Crawl!$A1541:$DZ1541,1,Rules!$H$14),"")))</f>
        <v/>
      </c>
      <c r="K1542">
        <f>IF(A1542="","",IFERROR(SUMIFS('GSC current'!$J$2:$J$2001,'GSC current'!$I$2:$I$2001,B1542),0))</f>
        <v/>
      </c>
      <c r="L1542">
        <f>IF(A1542="","",IFERROR(SUMIFS('GSC current'!$K$2:$K$2001,'GSC current'!$I$2:$I$2001,B1542),0))</f>
        <v/>
      </c>
      <c r="M1542" s="20">
        <f>IF(A1542="","",IF(N(L1542)&gt;0,K1542/L1542,""))</f>
        <v/>
      </c>
      <c r="N1542" s="21">
        <f>IF(A1542="","",IF(N(L1542)&gt;0,SUMIFS('GSC current'!$L$2:$L$2001,'GSC current'!$I$2:$I$2001,B1542)/L1542,""))</f>
        <v/>
      </c>
      <c r="O1542">
        <f>IF(A1542="","",IFERROR(SUMIFS('GSC previous'!$J$2:$J$2001,'GSC previous'!$I$2:$I$2001,B1542),0))</f>
        <v/>
      </c>
      <c r="P1542" s="22">
        <f>IF(A1542="","",IF(N(O1542)&gt;0,(K1542-O1542)/O1542,""))</f>
        <v/>
      </c>
      <c r="Q1542">
        <f>IF(A1542="","",IFERROR(SUMIFS(GA4!$P$2:$P$2001,GA4!$O$2:$O$2001,B1542),0))</f>
        <v/>
      </c>
      <c r="R1542" s="23">
        <f>IF(A1542="","",IF(N(Q1542)&gt;0,SUMIFS(GA4!$Q$2:$Q$2001,GA4!$O$2:$O$2001,B1542)/Q1542,""))</f>
        <v/>
      </c>
      <c r="S1542">
        <f>IF(A1542="","",IFERROR(SUMIFS(GA4!$R$2:$R$2001,GA4!$O$2:$O$2001,B1542),0))</f>
        <v/>
      </c>
      <c r="T1542">
        <f>IF(A1542="","",IF(AND(ISNUMBER(F1542),LEFT(C1542&amp;"",1)="2"),IF(F1542&lt;Rules!$B$9,"Yes","No"),"No"))</f>
        <v/>
      </c>
      <c r="U1542">
        <f>IF(A1542="","",IF(AND(N(O1542)&gt;=Rules!$B$8,ISNUMBER(P1542)),IF(P1542&lt;=-Rules!$B$7,"Yes","No"),"No"))</f>
        <v/>
      </c>
      <c r="V1542">
        <f>IF(A1542="","",IF(AND(N(L1542)&gt;=Rules!$B$6,ISNUMBER(N1542)),IF(AND(N1542&gt;=Rules!$B$10,N1542&lt;=Rules!$B$11),"Yes","No"),"No"))</f>
        <v/>
      </c>
      <c r="W1542">
        <f>IF(A1542="","",IF(I1542&lt;&gt;"","Yes","No"))</f>
        <v/>
      </c>
      <c r="X1542">
        <f>IF(I1542="","",IF(SUMIFS($K$3:$K$2002,$A$3:$A$2002,SUBSTITUTE(SUBSTITUTE(I1542,"?","~?"),"*","~*"))&gt;N(K1542),"Yes","No"))</f>
        <v/>
      </c>
      <c r="Y1542">
        <f>IF(A1542="","",IF(N(S1542)&gt;0,"Yes","No"))</f>
        <v/>
      </c>
      <c r="Z1542">
        <f>IF(A1542="","",IF(AND(N(K1542)&lt;Rules!$B$5,N(L1542)&lt;Rules!$B$6,N(Q1542)&lt;Rules!$B$13,Y1542="No"),"Yes","No"))</f>
        <v/>
      </c>
      <c r="AA1542">
        <f>IF(A1542="","",IF(LEFT(C1542&amp;"",1)="3","Redirect",IF(OR(LEFT(C1542&amp;"",1)="4",LEFT(C1542&amp;"",1)="5"),IF(OR(N(K1542)&gt;0,N(AC1542)&gt;=Rules!$B$14),"Redirect","Prune"),IF(D1542="Non-Indexable","Keep",IF(AND(W1542="Yes",X1542="Yes",Y1542="No"),"Merge",IF(OR(U1542="Yes",V1542="Yes",AND(T1542="Yes",N(L1542)&gt;=Rules!$B$6)),"Update",IF(Z1542="Yes",IF(N(AC1542)&gt;=Rules!$B$14,"Redirect","Prune"),"Keep")))))))</f>
        <v/>
      </c>
      <c r="AB1542">
        <f>IF(A1542="","",IF(LEFT(C1542&amp;"",1)="3","Already redirects ("&amp;C1542&amp;"). Update internal links to point at the final URL.",IF(OR(LEFT(C1542&amp;"",1)="4",LEFT(C1542&amp;"",1)="5"),IF(AA1542="Redirect","Returns "&amp;C1542&amp;" but still has "&amp;N(K1542)&amp;" clicks and "&amp;N(AC1542)&amp;" referring domains. 301 it to the closest live page.","Returns "&amp;C1542&amp;" with no clicks or links. Remove internal links and let it 404 or 410."),IF(D1542="Non-Indexable","Non-indexable ("&amp;E1542&amp;"). Keep if that is intentional; otherwise fix the canonical or noindex.",IF(AA1542="Merge","Overlaps with "&amp;I1542&amp;IF(N(J1542)&gt;0," (similarity "&amp;TEXT(J1542,"0.00")&amp;")","")&amp;", which gets more clicks. Merge the useful parts into it and 301 this URL.",IF(AA1542="Update",MID(IF(U1542="Yes","; Clicks down "&amp;TEXT(-P1542,"0%")&amp;" on the previous period","")&amp;IF(V1542="Yes","; Average position "&amp;TEXT(N1542,"0.0")&amp;" on "&amp;TEXT(L1542,"#,##0")&amp;" impressions (striking distance)","")&amp;IF(AND(T1542="Yes",N(L1542)&gt;=Rules!$B$6),"; Thin ("&amp;F1542&amp;" words) but has search demand",""),3,400),IF(AA1542="Prune","Low value: "&amp;N(K1542)&amp;" clicks, "&amp;N(L1542)&amp;" impressions, "&amp;N(Q1542)&amp;" sessions, no key events. Remove or noindex it and update internal links.",IF(AA1542="Redirect","Low value but "&amp;N(AC1542)&amp;" referring domains. 301 it to the closest relevant page to keep those links.",IF(AND(Z1542="No",Y1542="Yes",N(K1542)&lt;Rules!$B$5),"Low search traffic but it converts (key events: "&amp;S1542&amp;"). Keep it and link to it.",IF(W1542="Yes","Stronger than the page it overlaps ("&amp;I1542&amp;"). Keep; merge that page into this one.","Healthy: "&amp;N(K1542)&amp;" clicks"&amp;IF(ISNUMBER(N1542),", average position "&amp;TEXT(N1542,"0.0"),"")&amp;". Keep and monitor."))))))))))</f>
        <v/>
      </c>
      <c r="AE1542">
        <f>IF(A1542="","",IF(AD1542&lt;&gt;"",AD1542,AA1542))</f>
        <v/>
      </c>
    </row>
    <row r="1543">
      <c r="A1543">
        <f>IF(Crawl!A1542="","",Crawl!A1542)</f>
        <v/>
      </c>
      <c r="B1543">
        <f>IF(A1543="","",Crawl!EC1542)</f>
        <v/>
      </c>
      <c r="C1543">
        <f>IF(A1543="","",IFERROR(INDEX(Crawl!$A1542:$DZ1542,1,Rules!$H$6),""))</f>
        <v/>
      </c>
      <c r="D1543">
        <f>IF(A1543="","",IFERROR(INDEX(Crawl!$A1542:$DZ1542,1,Rules!$H$7),"")&amp;"")</f>
        <v/>
      </c>
      <c r="E1543">
        <f>IF(A1543="","",IFERROR(INDEX(Crawl!$A1542:$DZ1542,1,Rules!$H$8),"")&amp;"")</f>
        <v/>
      </c>
      <c r="F1543">
        <f>IF(A1543="","",IFERROR(INDEX(Crawl!$A1542:$DZ1542,1,Rules!$H$9),""))</f>
        <v/>
      </c>
      <c r="G1543">
        <f>IF(A1543="","",IFERROR(INDEX(Crawl!$A1542:$DZ1542,1,Rules!$H$10),""))</f>
        <v/>
      </c>
      <c r="H1543">
        <f>IF(A1543="","",IFERROR(INDEX(Crawl!$A1542:$DZ1542,1,Rules!$H$12),""))</f>
        <v/>
      </c>
      <c r="I1543">
        <f>IF(A1543="","",IF(AND(N(H1543)&gt;0,IFERROR(INDEX(Crawl!$A1542:$DZ1542,1,Rules!$H$11),"")&amp;""&lt;&gt;""),IFERROR(INDEX(Crawl!$A1542:$DZ1542,1,Rules!$H$11),"")&amp;"",IF(AND(ISNUMBER(J1543),N(J1543)&gt;=Rules!$B$12,IFERROR(INDEX(Crawl!$A1542:$DZ1542,1,Rules!$H$13),"")&amp;""&lt;&gt;""),IFERROR(INDEX(Crawl!$A1542:$DZ1542,1,Rules!$H$13),"")&amp;"","")))</f>
        <v/>
      </c>
      <c r="J1543" s="19">
        <f>IF(A1543="","",IF(IFERROR(INDEX(Crawl!$A1542:$DZ1542,1,Rules!$H$14),"")&amp;""="","",IFERROR(INDEX(Crawl!$A1542:$DZ1542,1,Rules!$H$14),"")))</f>
        <v/>
      </c>
      <c r="K1543">
        <f>IF(A1543="","",IFERROR(SUMIFS('GSC current'!$J$2:$J$2001,'GSC current'!$I$2:$I$2001,B1543),0))</f>
        <v/>
      </c>
      <c r="L1543">
        <f>IF(A1543="","",IFERROR(SUMIFS('GSC current'!$K$2:$K$2001,'GSC current'!$I$2:$I$2001,B1543),0))</f>
        <v/>
      </c>
      <c r="M1543" s="20">
        <f>IF(A1543="","",IF(N(L1543)&gt;0,K1543/L1543,""))</f>
        <v/>
      </c>
      <c r="N1543" s="21">
        <f>IF(A1543="","",IF(N(L1543)&gt;0,SUMIFS('GSC current'!$L$2:$L$2001,'GSC current'!$I$2:$I$2001,B1543)/L1543,""))</f>
        <v/>
      </c>
      <c r="O1543">
        <f>IF(A1543="","",IFERROR(SUMIFS('GSC previous'!$J$2:$J$2001,'GSC previous'!$I$2:$I$2001,B1543),0))</f>
        <v/>
      </c>
      <c r="P1543" s="22">
        <f>IF(A1543="","",IF(N(O1543)&gt;0,(K1543-O1543)/O1543,""))</f>
        <v/>
      </c>
      <c r="Q1543">
        <f>IF(A1543="","",IFERROR(SUMIFS(GA4!$P$2:$P$2001,GA4!$O$2:$O$2001,B1543),0))</f>
        <v/>
      </c>
      <c r="R1543" s="23">
        <f>IF(A1543="","",IF(N(Q1543)&gt;0,SUMIFS(GA4!$Q$2:$Q$2001,GA4!$O$2:$O$2001,B1543)/Q1543,""))</f>
        <v/>
      </c>
      <c r="S1543">
        <f>IF(A1543="","",IFERROR(SUMIFS(GA4!$R$2:$R$2001,GA4!$O$2:$O$2001,B1543),0))</f>
        <v/>
      </c>
      <c r="T1543">
        <f>IF(A1543="","",IF(AND(ISNUMBER(F1543),LEFT(C1543&amp;"",1)="2"),IF(F1543&lt;Rules!$B$9,"Yes","No"),"No"))</f>
        <v/>
      </c>
      <c r="U1543">
        <f>IF(A1543="","",IF(AND(N(O1543)&gt;=Rules!$B$8,ISNUMBER(P1543)),IF(P1543&lt;=-Rules!$B$7,"Yes","No"),"No"))</f>
        <v/>
      </c>
      <c r="V1543">
        <f>IF(A1543="","",IF(AND(N(L1543)&gt;=Rules!$B$6,ISNUMBER(N1543)),IF(AND(N1543&gt;=Rules!$B$10,N1543&lt;=Rules!$B$11),"Yes","No"),"No"))</f>
        <v/>
      </c>
      <c r="W1543">
        <f>IF(A1543="","",IF(I1543&lt;&gt;"","Yes","No"))</f>
        <v/>
      </c>
      <c r="X1543">
        <f>IF(I1543="","",IF(SUMIFS($K$3:$K$2002,$A$3:$A$2002,SUBSTITUTE(SUBSTITUTE(I1543,"?","~?"),"*","~*"))&gt;N(K1543),"Yes","No"))</f>
        <v/>
      </c>
      <c r="Y1543">
        <f>IF(A1543="","",IF(N(S1543)&gt;0,"Yes","No"))</f>
        <v/>
      </c>
      <c r="Z1543">
        <f>IF(A1543="","",IF(AND(N(K1543)&lt;Rules!$B$5,N(L1543)&lt;Rules!$B$6,N(Q1543)&lt;Rules!$B$13,Y1543="No"),"Yes","No"))</f>
        <v/>
      </c>
      <c r="AA1543">
        <f>IF(A1543="","",IF(LEFT(C1543&amp;"",1)="3","Redirect",IF(OR(LEFT(C1543&amp;"",1)="4",LEFT(C1543&amp;"",1)="5"),IF(OR(N(K1543)&gt;0,N(AC1543)&gt;=Rules!$B$14),"Redirect","Prune"),IF(D1543="Non-Indexable","Keep",IF(AND(W1543="Yes",X1543="Yes",Y1543="No"),"Merge",IF(OR(U1543="Yes",V1543="Yes",AND(T1543="Yes",N(L1543)&gt;=Rules!$B$6)),"Update",IF(Z1543="Yes",IF(N(AC1543)&gt;=Rules!$B$14,"Redirect","Prune"),"Keep")))))))</f>
        <v/>
      </c>
      <c r="AB1543">
        <f>IF(A1543="","",IF(LEFT(C1543&amp;"",1)="3","Already redirects ("&amp;C1543&amp;"). Update internal links to point at the final URL.",IF(OR(LEFT(C1543&amp;"",1)="4",LEFT(C1543&amp;"",1)="5"),IF(AA1543="Redirect","Returns "&amp;C1543&amp;" but still has "&amp;N(K1543)&amp;" clicks and "&amp;N(AC1543)&amp;" referring domains. 301 it to the closest live page.","Returns "&amp;C1543&amp;" with no clicks or links. Remove internal links and let it 404 or 410."),IF(D1543="Non-Indexable","Non-indexable ("&amp;E1543&amp;"). Keep if that is intentional; otherwise fix the canonical or noindex.",IF(AA1543="Merge","Overlaps with "&amp;I1543&amp;IF(N(J1543)&gt;0," (similarity "&amp;TEXT(J1543,"0.00")&amp;")","")&amp;", which gets more clicks. Merge the useful parts into it and 301 this URL.",IF(AA1543="Update",MID(IF(U1543="Yes","; Clicks down "&amp;TEXT(-P1543,"0%")&amp;" on the previous period","")&amp;IF(V1543="Yes","; Average position "&amp;TEXT(N1543,"0.0")&amp;" on "&amp;TEXT(L1543,"#,##0")&amp;" impressions (striking distance)","")&amp;IF(AND(T1543="Yes",N(L1543)&gt;=Rules!$B$6),"; Thin ("&amp;F1543&amp;" words) but has search demand",""),3,400),IF(AA1543="Prune","Low value: "&amp;N(K1543)&amp;" clicks, "&amp;N(L1543)&amp;" impressions, "&amp;N(Q1543)&amp;" sessions, no key events. Remove or noindex it and update internal links.",IF(AA1543="Redirect","Low value but "&amp;N(AC1543)&amp;" referring domains. 301 it to the closest relevant page to keep those links.",IF(AND(Z1543="No",Y1543="Yes",N(K1543)&lt;Rules!$B$5),"Low search traffic but it converts (key events: "&amp;S1543&amp;"). Keep it and link to it.",IF(W1543="Yes","Stronger than the page it overlaps ("&amp;I1543&amp;"). Keep; merge that page into this one.","Healthy: "&amp;N(K1543)&amp;" clicks"&amp;IF(ISNUMBER(N1543),", average position "&amp;TEXT(N1543,"0.0"),"")&amp;". Keep and monitor."))))))))))</f>
        <v/>
      </c>
      <c r="AE1543">
        <f>IF(A1543="","",IF(AD1543&lt;&gt;"",AD1543,AA1543))</f>
        <v/>
      </c>
    </row>
    <row r="1544">
      <c r="A1544">
        <f>IF(Crawl!A1543="","",Crawl!A1543)</f>
        <v/>
      </c>
      <c r="B1544">
        <f>IF(A1544="","",Crawl!EC1543)</f>
        <v/>
      </c>
      <c r="C1544">
        <f>IF(A1544="","",IFERROR(INDEX(Crawl!$A1543:$DZ1543,1,Rules!$H$6),""))</f>
        <v/>
      </c>
      <c r="D1544">
        <f>IF(A1544="","",IFERROR(INDEX(Crawl!$A1543:$DZ1543,1,Rules!$H$7),"")&amp;"")</f>
        <v/>
      </c>
      <c r="E1544">
        <f>IF(A1544="","",IFERROR(INDEX(Crawl!$A1543:$DZ1543,1,Rules!$H$8),"")&amp;"")</f>
        <v/>
      </c>
      <c r="F1544">
        <f>IF(A1544="","",IFERROR(INDEX(Crawl!$A1543:$DZ1543,1,Rules!$H$9),""))</f>
        <v/>
      </c>
      <c r="G1544">
        <f>IF(A1544="","",IFERROR(INDEX(Crawl!$A1543:$DZ1543,1,Rules!$H$10),""))</f>
        <v/>
      </c>
      <c r="H1544">
        <f>IF(A1544="","",IFERROR(INDEX(Crawl!$A1543:$DZ1543,1,Rules!$H$12),""))</f>
        <v/>
      </c>
      <c r="I1544">
        <f>IF(A1544="","",IF(AND(N(H1544)&gt;0,IFERROR(INDEX(Crawl!$A1543:$DZ1543,1,Rules!$H$11),"")&amp;""&lt;&gt;""),IFERROR(INDEX(Crawl!$A1543:$DZ1543,1,Rules!$H$11),"")&amp;"",IF(AND(ISNUMBER(J1544),N(J1544)&gt;=Rules!$B$12,IFERROR(INDEX(Crawl!$A1543:$DZ1543,1,Rules!$H$13),"")&amp;""&lt;&gt;""),IFERROR(INDEX(Crawl!$A1543:$DZ1543,1,Rules!$H$13),"")&amp;"","")))</f>
        <v/>
      </c>
      <c r="J1544" s="19">
        <f>IF(A1544="","",IF(IFERROR(INDEX(Crawl!$A1543:$DZ1543,1,Rules!$H$14),"")&amp;""="","",IFERROR(INDEX(Crawl!$A1543:$DZ1543,1,Rules!$H$14),"")))</f>
        <v/>
      </c>
      <c r="K1544">
        <f>IF(A1544="","",IFERROR(SUMIFS('GSC current'!$J$2:$J$2001,'GSC current'!$I$2:$I$2001,B1544),0))</f>
        <v/>
      </c>
      <c r="L1544">
        <f>IF(A1544="","",IFERROR(SUMIFS('GSC current'!$K$2:$K$2001,'GSC current'!$I$2:$I$2001,B1544),0))</f>
        <v/>
      </c>
      <c r="M1544" s="20">
        <f>IF(A1544="","",IF(N(L1544)&gt;0,K1544/L1544,""))</f>
        <v/>
      </c>
      <c r="N1544" s="21">
        <f>IF(A1544="","",IF(N(L1544)&gt;0,SUMIFS('GSC current'!$L$2:$L$2001,'GSC current'!$I$2:$I$2001,B1544)/L1544,""))</f>
        <v/>
      </c>
      <c r="O1544">
        <f>IF(A1544="","",IFERROR(SUMIFS('GSC previous'!$J$2:$J$2001,'GSC previous'!$I$2:$I$2001,B1544),0))</f>
        <v/>
      </c>
      <c r="P1544" s="22">
        <f>IF(A1544="","",IF(N(O1544)&gt;0,(K1544-O1544)/O1544,""))</f>
        <v/>
      </c>
      <c r="Q1544">
        <f>IF(A1544="","",IFERROR(SUMIFS(GA4!$P$2:$P$2001,GA4!$O$2:$O$2001,B1544),0))</f>
        <v/>
      </c>
      <c r="R1544" s="23">
        <f>IF(A1544="","",IF(N(Q1544)&gt;0,SUMIFS(GA4!$Q$2:$Q$2001,GA4!$O$2:$O$2001,B1544)/Q1544,""))</f>
        <v/>
      </c>
      <c r="S1544">
        <f>IF(A1544="","",IFERROR(SUMIFS(GA4!$R$2:$R$2001,GA4!$O$2:$O$2001,B1544),0))</f>
        <v/>
      </c>
      <c r="T1544">
        <f>IF(A1544="","",IF(AND(ISNUMBER(F1544),LEFT(C1544&amp;"",1)="2"),IF(F1544&lt;Rules!$B$9,"Yes","No"),"No"))</f>
        <v/>
      </c>
      <c r="U1544">
        <f>IF(A1544="","",IF(AND(N(O1544)&gt;=Rules!$B$8,ISNUMBER(P1544)),IF(P1544&lt;=-Rules!$B$7,"Yes","No"),"No"))</f>
        <v/>
      </c>
      <c r="V1544">
        <f>IF(A1544="","",IF(AND(N(L1544)&gt;=Rules!$B$6,ISNUMBER(N1544)),IF(AND(N1544&gt;=Rules!$B$10,N1544&lt;=Rules!$B$11),"Yes","No"),"No"))</f>
        <v/>
      </c>
      <c r="W1544">
        <f>IF(A1544="","",IF(I1544&lt;&gt;"","Yes","No"))</f>
        <v/>
      </c>
      <c r="X1544">
        <f>IF(I1544="","",IF(SUMIFS($K$3:$K$2002,$A$3:$A$2002,SUBSTITUTE(SUBSTITUTE(I1544,"?","~?"),"*","~*"))&gt;N(K1544),"Yes","No"))</f>
        <v/>
      </c>
      <c r="Y1544">
        <f>IF(A1544="","",IF(N(S1544)&gt;0,"Yes","No"))</f>
        <v/>
      </c>
      <c r="Z1544">
        <f>IF(A1544="","",IF(AND(N(K1544)&lt;Rules!$B$5,N(L1544)&lt;Rules!$B$6,N(Q1544)&lt;Rules!$B$13,Y1544="No"),"Yes","No"))</f>
        <v/>
      </c>
      <c r="AA1544">
        <f>IF(A1544="","",IF(LEFT(C1544&amp;"",1)="3","Redirect",IF(OR(LEFT(C1544&amp;"",1)="4",LEFT(C1544&amp;"",1)="5"),IF(OR(N(K1544)&gt;0,N(AC1544)&gt;=Rules!$B$14),"Redirect","Prune"),IF(D1544="Non-Indexable","Keep",IF(AND(W1544="Yes",X1544="Yes",Y1544="No"),"Merge",IF(OR(U1544="Yes",V1544="Yes",AND(T1544="Yes",N(L1544)&gt;=Rules!$B$6)),"Update",IF(Z1544="Yes",IF(N(AC1544)&gt;=Rules!$B$14,"Redirect","Prune"),"Keep")))))))</f>
        <v/>
      </c>
      <c r="AB1544">
        <f>IF(A1544="","",IF(LEFT(C1544&amp;"",1)="3","Already redirects ("&amp;C1544&amp;"). Update internal links to point at the final URL.",IF(OR(LEFT(C1544&amp;"",1)="4",LEFT(C1544&amp;"",1)="5"),IF(AA1544="Redirect","Returns "&amp;C1544&amp;" but still has "&amp;N(K1544)&amp;" clicks and "&amp;N(AC1544)&amp;" referring domains. 301 it to the closest live page.","Returns "&amp;C1544&amp;" with no clicks or links. Remove internal links and let it 404 or 410."),IF(D1544="Non-Indexable","Non-indexable ("&amp;E1544&amp;"). Keep if that is intentional; otherwise fix the canonical or noindex.",IF(AA1544="Merge","Overlaps with "&amp;I1544&amp;IF(N(J1544)&gt;0," (similarity "&amp;TEXT(J1544,"0.00")&amp;")","")&amp;", which gets more clicks. Merge the useful parts into it and 301 this URL.",IF(AA1544="Update",MID(IF(U1544="Yes","; Clicks down "&amp;TEXT(-P1544,"0%")&amp;" on the previous period","")&amp;IF(V1544="Yes","; Average position "&amp;TEXT(N1544,"0.0")&amp;" on "&amp;TEXT(L1544,"#,##0")&amp;" impressions (striking distance)","")&amp;IF(AND(T1544="Yes",N(L1544)&gt;=Rules!$B$6),"; Thin ("&amp;F1544&amp;" words) but has search demand",""),3,400),IF(AA1544="Prune","Low value: "&amp;N(K1544)&amp;" clicks, "&amp;N(L1544)&amp;" impressions, "&amp;N(Q1544)&amp;" sessions, no key events. Remove or noindex it and update internal links.",IF(AA1544="Redirect","Low value but "&amp;N(AC1544)&amp;" referring domains. 301 it to the closest relevant page to keep those links.",IF(AND(Z1544="No",Y1544="Yes",N(K1544)&lt;Rules!$B$5),"Low search traffic but it converts (key events: "&amp;S1544&amp;"). Keep it and link to it.",IF(W1544="Yes","Stronger than the page it overlaps ("&amp;I1544&amp;"). Keep; merge that page into this one.","Healthy: "&amp;N(K1544)&amp;" clicks"&amp;IF(ISNUMBER(N1544),", average position "&amp;TEXT(N1544,"0.0"),"")&amp;". Keep and monitor."))))))))))</f>
        <v/>
      </c>
      <c r="AE1544">
        <f>IF(A1544="","",IF(AD1544&lt;&gt;"",AD1544,AA1544))</f>
        <v/>
      </c>
    </row>
    <row r="1545">
      <c r="A1545">
        <f>IF(Crawl!A1544="","",Crawl!A1544)</f>
        <v/>
      </c>
      <c r="B1545">
        <f>IF(A1545="","",Crawl!EC1544)</f>
        <v/>
      </c>
      <c r="C1545">
        <f>IF(A1545="","",IFERROR(INDEX(Crawl!$A1544:$DZ1544,1,Rules!$H$6),""))</f>
        <v/>
      </c>
      <c r="D1545">
        <f>IF(A1545="","",IFERROR(INDEX(Crawl!$A1544:$DZ1544,1,Rules!$H$7),"")&amp;"")</f>
        <v/>
      </c>
      <c r="E1545">
        <f>IF(A1545="","",IFERROR(INDEX(Crawl!$A1544:$DZ1544,1,Rules!$H$8),"")&amp;"")</f>
        <v/>
      </c>
      <c r="F1545">
        <f>IF(A1545="","",IFERROR(INDEX(Crawl!$A1544:$DZ1544,1,Rules!$H$9),""))</f>
        <v/>
      </c>
      <c r="G1545">
        <f>IF(A1545="","",IFERROR(INDEX(Crawl!$A1544:$DZ1544,1,Rules!$H$10),""))</f>
        <v/>
      </c>
      <c r="H1545">
        <f>IF(A1545="","",IFERROR(INDEX(Crawl!$A1544:$DZ1544,1,Rules!$H$12),""))</f>
        <v/>
      </c>
      <c r="I1545">
        <f>IF(A1545="","",IF(AND(N(H1545)&gt;0,IFERROR(INDEX(Crawl!$A1544:$DZ1544,1,Rules!$H$11),"")&amp;""&lt;&gt;""),IFERROR(INDEX(Crawl!$A1544:$DZ1544,1,Rules!$H$11),"")&amp;"",IF(AND(ISNUMBER(J1545),N(J1545)&gt;=Rules!$B$12,IFERROR(INDEX(Crawl!$A1544:$DZ1544,1,Rules!$H$13),"")&amp;""&lt;&gt;""),IFERROR(INDEX(Crawl!$A1544:$DZ1544,1,Rules!$H$13),"")&amp;"","")))</f>
        <v/>
      </c>
      <c r="J1545" s="19">
        <f>IF(A1545="","",IF(IFERROR(INDEX(Crawl!$A1544:$DZ1544,1,Rules!$H$14),"")&amp;""="","",IFERROR(INDEX(Crawl!$A1544:$DZ1544,1,Rules!$H$14),"")))</f>
        <v/>
      </c>
      <c r="K1545">
        <f>IF(A1545="","",IFERROR(SUMIFS('GSC current'!$J$2:$J$2001,'GSC current'!$I$2:$I$2001,B1545),0))</f>
        <v/>
      </c>
      <c r="L1545">
        <f>IF(A1545="","",IFERROR(SUMIFS('GSC current'!$K$2:$K$2001,'GSC current'!$I$2:$I$2001,B1545),0))</f>
        <v/>
      </c>
      <c r="M1545" s="20">
        <f>IF(A1545="","",IF(N(L1545)&gt;0,K1545/L1545,""))</f>
        <v/>
      </c>
      <c r="N1545" s="21">
        <f>IF(A1545="","",IF(N(L1545)&gt;0,SUMIFS('GSC current'!$L$2:$L$2001,'GSC current'!$I$2:$I$2001,B1545)/L1545,""))</f>
        <v/>
      </c>
      <c r="O1545">
        <f>IF(A1545="","",IFERROR(SUMIFS('GSC previous'!$J$2:$J$2001,'GSC previous'!$I$2:$I$2001,B1545),0))</f>
        <v/>
      </c>
      <c r="P1545" s="22">
        <f>IF(A1545="","",IF(N(O1545)&gt;0,(K1545-O1545)/O1545,""))</f>
        <v/>
      </c>
      <c r="Q1545">
        <f>IF(A1545="","",IFERROR(SUMIFS(GA4!$P$2:$P$2001,GA4!$O$2:$O$2001,B1545),0))</f>
        <v/>
      </c>
      <c r="R1545" s="23">
        <f>IF(A1545="","",IF(N(Q1545)&gt;0,SUMIFS(GA4!$Q$2:$Q$2001,GA4!$O$2:$O$2001,B1545)/Q1545,""))</f>
        <v/>
      </c>
      <c r="S1545">
        <f>IF(A1545="","",IFERROR(SUMIFS(GA4!$R$2:$R$2001,GA4!$O$2:$O$2001,B1545),0))</f>
        <v/>
      </c>
      <c r="T1545">
        <f>IF(A1545="","",IF(AND(ISNUMBER(F1545),LEFT(C1545&amp;"",1)="2"),IF(F1545&lt;Rules!$B$9,"Yes","No"),"No"))</f>
        <v/>
      </c>
      <c r="U1545">
        <f>IF(A1545="","",IF(AND(N(O1545)&gt;=Rules!$B$8,ISNUMBER(P1545)),IF(P1545&lt;=-Rules!$B$7,"Yes","No"),"No"))</f>
        <v/>
      </c>
      <c r="V1545">
        <f>IF(A1545="","",IF(AND(N(L1545)&gt;=Rules!$B$6,ISNUMBER(N1545)),IF(AND(N1545&gt;=Rules!$B$10,N1545&lt;=Rules!$B$11),"Yes","No"),"No"))</f>
        <v/>
      </c>
      <c r="W1545">
        <f>IF(A1545="","",IF(I1545&lt;&gt;"","Yes","No"))</f>
        <v/>
      </c>
      <c r="X1545">
        <f>IF(I1545="","",IF(SUMIFS($K$3:$K$2002,$A$3:$A$2002,SUBSTITUTE(SUBSTITUTE(I1545,"?","~?"),"*","~*"))&gt;N(K1545),"Yes","No"))</f>
        <v/>
      </c>
      <c r="Y1545">
        <f>IF(A1545="","",IF(N(S1545)&gt;0,"Yes","No"))</f>
        <v/>
      </c>
      <c r="Z1545">
        <f>IF(A1545="","",IF(AND(N(K1545)&lt;Rules!$B$5,N(L1545)&lt;Rules!$B$6,N(Q1545)&lt;Rules!$B$13,Y1545="No"),"Yes","No"))</f>
        <v/>
      </c>
      <c r="AA1545">
        <f>IF(A1545="","",IF(LEFT(C1545&amp;"",1)="3","Redirect",IF(OR(LEFT(C1545&amp;"",1)="4",LEFT(C1545&amp;"",1)="5"),IF(OR(N(K1545)&gt;0,N(AC1545)&gt;=Rules!$B$14),"Redirect","Prune"),IF(D1545="Non-Indexable","Keep",IF(AND(W1545="Yes",X1545="Yes",Y1545="No"),"Merge",IF(OR(U1545="Yes",V1545="Yes",AND(T1545="Yes",N(L1545)&gt;=Rules!$B$6)),"Update",IF(Z1545="Yes",IF(N(AC1545)&gt;=Rules!$B$14,"Redirect","Prune"),"Keep")))))))</f>
        <v/>
      </c>
      <c r="AB1545">
        <f>IF(A1545="","",IF(LEFT(C1545&amp;"",1)="3","Already redirects ("&amp;C1545&amp;"). Update internal links to point at the final URL.",IF(OR(LEFT(C1545&amp;"",1)="4",LEFT(C1545&amp;"",1)="5"),IF(AA1545="Redirect","Returns "&amp;C1545&amp;" but still has "&amp;N(K1545)&amp;" clicks and "&amp;N(AC1545)&amp;" referring domains. 301 it to the closest live page.","Returns "&amp;C1545&amp;" with no clicks or links. Remove internal links and let it 404 or 410."),IF(D1545="Non-Indexable","Non-indexable ("&amp;E1545&amp;"). Keep if that is intentional; otherwise fix the canonical or noindex.",IF(AA1545="Merge","Overlaps with "&amp;I1545&amp;IF(N(J1545)&gt;0," (similarity "&amp;TEXT(J1545,"0.00")&amp;")","")&amp;", which gets more clicks. Merge the useful parts into it and 301 this URL.",IF(AA1545="Update",MID(IF(U1545="Yes","; Clicks down "&amp;TEXT(-P1545,"0%")&amp;" on the previous period","")&amp;IF(V1545="Yes","; Average position "&amp;TEXT(N1545,"0.0")&amp;" on "&amp;TEXT(L1545,"#,##0")&amp;" impressions (striking distance)","")&amp;IF(AND(T1545="Yes",N(L1545)&gt;=Rules!$B$6),"; Thin ("&amp;F1545&amp;" words) but has search demand",""),3,400),IF(AA1545="Prune","Low value: "&amp;N(K1545)&amp;" clicks, "&amp;N(L1545)&amp;" impressions, "&amp;N(Q1545)&amp;" sessions, no key events. Remove or noindex it and update internal links.",IF(AA1545="Redirect","Low value but "&amp;N(AC1545)&amp;" referring domains. 301 it to the closest relevant page to keep those links.",IF(AND(Z1545="No",Y1545="Yes",N(K1545)&lt;Rules!$B$5),"Low search traffic but it converts (key events: "&amp;S1545&amp;"). Keep it and link to it.",IF(W1545="Yes","Stronger than the page it overlaps ("&amp;I1545&amp;"). Keep; merge that page into this one.","Healthy: "&amp;N(K1545)&amp;" clicks"&amp;IF(ISNUMBER(N1545),", average position "&amp;TEXT(N1545,"0.0"),"")&amp;". Keep and monitor."))))))))))</f>
        <v/>
      </c>
      <c r="AE1545">
        <f>IF(A1545="","",IF(AD1545&lt;&gt;"",AD1545,AA1545))</f>
        <v/>
      </c>
    </row>
    <row r="1546">
      <c r="A1546">
        <f>IF(Crawl!A1545="","",Crawl!A1545)</f>
        <v/>
      </c>
      <c r="B1546">
        <f>IF(A1546="","",Crawl!EC1545)</f>
        <v/>
      </c>
      <c r="C1546">
        <f>IF(A1546="","",IFERROR(INDEX(Crawl!$A1545:$DZ1545,1,Rules!$H$6),""))</f>
        <v/>
      </c>
      <c r="D1546">
        <f>IF(A1546="","",IFERROR(INDEX(Crawl!$A1545:$DZ1545,1,Rules!$H$7),"")&amp;"")</f>
        <v/>
      </c>
      <c r="E1546">
        <f>IF(A1546="","",IFERROR(INDEX(Crawl!$A1545:$DZ1545,1,Rules!$H$8),"")&amp;"")</f>
        <v/>
      </c>
      <c r="F1546">
        <f>IF(A1546="","",IFERROR(INDEX(Crawl!$A1545:$DZ1545,1,Rules!$H$9),""))</f>
        <v/>
      </c>
      <c r="G1546">
        <f>IF(A1546="","",IFERROR(INDEX(Crawl!$A1545:$DZ1545,1,Rules!$H$10),""))</f>
        <v/>
      </c>
      <c r="H1546">
        <f>IF(A1546="","",IFERROR(INDEX(Crawl!$A1545:$DZ1545,1,Rules!$H$12),""))</f>
        <v/>
      </c>
      <c r="I1546">
        <f>IF(A1546="","",IF(AND(N(H1546)&gt;0,IFERROR(INDEX(Crawl!$A1545:$DZ1545,1,Rules!$H$11),"")&amp;""&lt;&gt;""),IFERROR(INDEX(Crawl!$A1545:$DZ1545,1,Rules!$H$11),"")&amp;"",IF(AND(ISNUMBER(J1546),N(J1546)&gt;=Rules!$B$12,IFERROR(INDEX(Crawl!$A1545:$DZ1545,1,Rules!$H$13),"")&amp;""&lt;&gt;""),IFERROR(INDEX(Crawl!$A1545:$DZ1545,1,Rules!$H$13),"")&amp;"","")))</f>
        <v/>
      </c>
      <c r="J1546" s="19">
        <f>IF(A1546="","",IF(IFERROR(INDEX(Crawl!$A1545:$DZ1545,1,Rules!$H$14),"")&amp;""="","",IFERROR(INDEX(Crawl!$A1545:$DZ1545,1,Rules!$H$14),"")))</f>
        <v/>
      </c>
      <c r="K1546">
        <f>IF(A1546="","",IFERROR(SUMIFS('GSC current'!$J$2:$J$2001,'GSC current'!$I$2:$I$2001,B1546),0))</f>
        <v/>
      </c>
      <c r="L1546">
        <f>IF(A1546="","",IFERROR(SUMIFS('GSC current'!$K$2:$K$2001,'GSC current'!$I$2:$I$2001,B1546),0))</f>
        <v/>
      </c>
      <c r="M1546" s="20">
        <f>IF(A1546="","",IF(N(L1546)&gt;0,K1546/L1546,""))</f>
        <v/>
      </c>
      <c r="N1546" s="21">
        <f>IF(A1546="","",IF(N(L1546)&gt;0,SUMIFS('GSC current'!$L$2:$L$2001,'GSC current'!$I$2:$I$2001,B1546)/L1546,""))</f>
        <v/>
      </c>
      <c r="O1546">
        <f>IF(A1546="","",IFERROR(SUMIFS('GSC previous'!$J$2:$J$2001,'GSC previous'!$I$2:$I$2001,B1546),0))</f>
        <v/>
      </c>
      <c r="P1546" s="22">
        <f>IF(A1546="","",IF(N(O1546)&gt;0,(K1546-O1546)/O1546,""))</f>
        <v/>
      </c>
      <c r="Q1546">
        <f>IF(A1546="","",IFERROR(SUMIFS(GA4!$P$2:$P$2001,GA4!$O$2:$O$2001,B1546),0))</f>
        <v/>
      </c>
      <c r="R1546" s="23">
        <f>IF(A1546="","",IF(N(Q1546)&gt;0,SUMIFS(GA4!$Q$2:$Q$2001,GA4!$O$2:$O$2001,B1546)/Q1546,""))</f>
        <v/>
      </c>
      <c r="S1546">
        <f>IF(A1546="","",IFERROR(SUMIFS(GA4!$R$2:$R$2001,GA4!$O$2:$O$2001,B1546),0))</f>
        <v/>
      </c>
      <c r="T1546">
        <f>IF(A1546="","",IF(AND(ISNUMBER(F1546),LEFT(C1546&amp;"",1)="2"),IF(F1546&lt;Rules!$B$9,"Yes","No"),"No"))</f>
        <v/>
      </c>
      <c r="U1546">
        <f>IF(A1546="","",IF(AND(N(O1546)&gt;=Rules!$B$8,ISNUMBER(P1546)),IF(P1546&lt;=-Rules!$B$7,"Yes","No"),"No"))</f>
        <v/>
      </c>
      <c r="V1546">
        <f>IF(A1546="","",IF(AND(N(L1546)&gt;=Rules!$B$6,ISNUMBER(N1546)),IF(AND(N1546&gt;=Rules!$B$10,N1546&lt;=Rules!$B$11),"Yes","No"),"No"))</f>
        <v/>
      </c>
      <c r="W1546">
        <f>IF(A1546="","",IF(I1546&lt;&gt;"","Yes","No"))</f>
        <v/>
      </c>
      <c r="X1546">
        <f>IF(I1546="","",IF(SUMIFS($K$3:$K$2002,$A$3:$A$2002,SUBSTITUTE(SUBSTITUTE(I1546,"?","~?"),"*","~*"))&gt;N(K1546),"Yes","No"))</f>
        <v/>
      </c>
      <c r="Y1546">
        <f>IF(A1546="","",IF(N(S1546)&gt;0,"Yes","No"))</f>
        <v/>
      </c>
      <c r="Z1546">
        <f>IF(A1546="","",IF(AND(N(K1546)&lt;Rules!$B$5,N(L1546)&lt;Rules!$B$6,N(Q1546)&lt;Rules!$B$13,Y1546="No"),"Yes","No"))</f>
        <v/>
      </c>
      <c r="AA1546">
        <f>IF(A1546="","",IF(LEFT(C1546&amp;"",1)="3","Redirect",IF(OR(LEFT(C1546&amp;"",1)="4",LEFT(C1546&amp;"",1)="5"),IF(OR(N(K1546)&gt;0,N(AC1546)&gt;=Rules!$B$14),"Redirect","Prune"),IF(D1546="Non-Indexable","Keep",IF(AND(W1546="Yes",X1546="Yes",Y1546="No"),"Merge",IF(OR(U1546="Yes",V1546="Yes",AND(T1546="Yes",N(L1546)&gt;=Rules!$B$6)),"Update",IF(Z1546="Yes",IF(N(AC1546)&gt;=Rules!$B$14,"Redirect","Prune"),"Keep")))))))</f>
        <v/>
      </c>
      <c r="AB1546">
        <f>IF(A1546="","",IF(LEFT(C1546&amp;"",1)="3","Already redirects ("&amp;C1546&amp;"). Update internal links to point at the final URL.",IF(OR(LEFT(C1546&amp;"",1)="4",LEFT(C1546&amp;"",1)="5"),IF(AA1546="Redirect","Returns "&amp;C1546&amp;" but still has "&amp;N(K1546)&amp;" clicks and "&amp;N(AC1546)&amp;" referring domains. 301 it to the closest live page.","Returns "&amp;C1546&amp;" with no clicks or links. Remove internal links and let it 404 or 410."),IF(D1546="Non-Indexable","Non-indexable ("&amp;E1546&amp;"). Keep if that is intentional; otherwise fix the canonical or noindex.",IF(AA1546="Merge","Overlaps with "&amp;I1546&amp;IF(N(J1546)&gt;0," (similarity "&amp;TEXT(J1546,"0.00")&amp;")","")&amp;", which gets more clicks. Merge the useful parts into it and 301 this URL.",IF(AA1546="Update",MID(IF(U1546="Yes","; Clicks down "&amp;TEXT(-P1546,"0%")&amp;" on the previous period","")&amp;IF(V1546="Yes","; Average position "&amp;TEXT(N1546,"0.0")&amp;" on "&amp;TEXT(L1546,"#,##0")&amp;" impressions (striking distance)","")&amp;IF(AND(T1546="Yes",N(L1546)&gt;=Rules!$B$6),"; Thin ("&amp;F1546&amp;" words) but has search demand",""),3,400),IF(AA1546="Prune","Low value: "&amp;N(K1546)&amp;" clicks, "&amp;N(L1546)&amp;" impressions, "&amp;N(Q1546)&amp;" sessions, no key events. Remove or noindex it and update internal links.",IF(AA1546="Redirect","Low value but "&amp;N(AC1546)&amp;" referring domains. 301 it to the closest relevant page to keep those links.",IF(AND(Z1546="No",Y1546="Yes",N(K1546)&lt;Rules!$B$5),"Low search traffic but it converts (key events: "&amp;S1546&amp;"). Keep it and link to it.",IF(W1546="Yes","Stronger than the page it overlaps ("&amp;I1546&amp;"). Keep; merge that page into this one.","Healthy: "&amp;N(K1546)&amp;" clicks"&amp;IF(ISNUMBER(N1546),", average position "&amp;TEXT(N1546,"0.0"),"")&amp;". Keep and monitor."))))))))))</f>
        <v/>
      </c>
      <c r="AE1546">
        <f>IF(A1546="","",IF(AD1546&lt;&gt;"",AD1546,AA1546))</f>
        <v/>
      </c>
    </row>
    <row r="1547">
      <c r="A1547">
        <f>IF(Crawl!A1546="","",Crawl!A1546)</f>
        <v/>
      </c>
      <c r="B1547">
        <f>IF(A1547="","",Crawl!EC1546)</f>
        <v/>
      </c>
      <c r="C1547">
        <f>IF(A1547="","",IFERROR(INDEX(Crawl!$A1546:$DZ1546,1,Rules!$H$6),""))</f>
        <v/>
      </c>
      <c r="D1547">
        <f>IF(A1547="","",IFERROR(INDEX(Crawl!$A1546:$DZ1546,1,Rules!$H$7),"")&amp;"")</f>
        <v/>
      </c>
      <c r="E1547">
        <f>IF(A1547="","",IFERROR(INDEX(Crawl!$A1546:$DZ1546,1,Rules!$H$8),"")&amp;"")</f>
        <v/>
      </c>
      <c r="F1547">
        <f>IF(A1547="","",IFERROR(INDEX(Crawl!$A1546:$DZ1546,1,Rules!$H$9),""))</f>
        <v/>
      </c>
      <c r="G1547">
        <f>IF(A1547="","",IFERROR(INDEX(Crawl!$A1546:$DZ1546,1,Rules!$H$10),""))</f>
        <v/>
      </c>
      <c r="H1547">
        <f>IF(A1547="","",IFERROR(INDEX(Crawl!$A1546:$DZ1546,1,Rules!$H$12),""))</f>
        <v/>
      </c>
      <c r="I1547">
        <f>IF(A1547="","",IF(AND(N(H1547)&gt;0,IFERROR(INDEX(Crawl!$A1546:$DZ1546,1,Rules!$H$11),"")&amp;""&lt;&gt;""),IFERROR(INDEX(Crawl!$A1546:$DZ1546,1,Rules!$H$11),"")&amp;"",IF(AND(ISNUMBER(J1547),N(J1547)&gt;=Rules!$B$12,IFERROR(INDEX(Crawl!$A1546:$DZ1546,1,Rules!$H$13),"")&amp;""&lt;&gt;""),IFERROR(INDEX(Crawl!$A1546:$DZ1546,1,Rules!$H$13),"")&amp;"","")))</f>
        <v/>
      </c>
      <c r="J1547" s="19">
        <f>IF(A1547="","",IF(IFERROR(INDEX(Crawl!$A1546:$DZ1546,1,Rules!$H$14),"")&amp;""="","",IFERROR(INDEX(Crawl!$A1546:$DZ1546,1,Rules!$H$14),"")))</f>
        <v/>
      </c>
      <c r="K1547">
        <f>IF(A1547="","",IFERROR(SUMIFS('GSC current'!$J$2:$J$2001,'GSC current'!$I$2:$I$2001,B1547),0))</f>
        <v/>
      </c>
      <c r="L1547">
        <f>IF(A1547="","",IFERROR(SUMIFS('GSC current'!$K$2:$K$2001,'GSC current'!$I$2:$I$2001,B1547),0))</f>
        <v/>
      </c>
      <c r="M1547" s="20">
        <f>IF(A1547="","",IF(N(L1547)&gt;0,K1547/L1547,""))</f>
        <v/>
      </c>
      <c r="N1547" s="21">
        <f>IF(A1547="","",IF(N(L1547)&gt;0,SUMIFS('GSC current'!$L$2:$L$2001,'GSC current'!$I$2:$I$2001,B1547)/L1547,""))</f>
        <v/>
      </c>
      <c r="O1547">
        <f>IF(A1547="","",IFERROR(SUMIFS('GSC previous'!$J$2:$J$2001,'GSC previous'!$I$2:$I$2001,B1547),0))</f>
        <v/>
      </c>
      <c r="P1547" s="22">
        <f>IF(A1547="","",IF(N(O1547)&gt;0,(K1547-O1547)/O1547,""))</f>
        <v/>
      </c>
      <c r="Q1547">
        <f>IF(A1547="","",IFERROR(SUMIFS(GA4!$P$2:$P$2001,GA4!$O$2:$O$2001,B1547),0))</f>
        <v/>
      </c>
      <c r="R1547" s="23">
        <f>IF(A1547="","",IF(N(Q1547)&gt;0,SUMIFS(GA4!$Q$2:$Q$2001,GA4!$O$2:$O$2001,B1547)/Q1547,""))</f>
        <v/>
      </c>
      <c r="S1547">
        <f>IF(A1547="","",IFERROR(SUMIFS(GA4!$R$2:$R$2001,GA4!$O$2:$O$2001,B1547),0))</f>
        <v/>
      </c>
      <c r="T1547">
        <f>IF(A1547="","",IF(AND(ISNUMBER(F1547),LEFT(C1547&amp;"",1)="2"),IF(F1547&lt;Rules!$B$9,"Yes","No"),"No"))</f>
        <v/>
      </c>
      <c r="U1547">
        <f>IF(A1547="","",IF(AND(N(O1547)&gt;=Rules!$B$8,ISNUMBER(P1547)),IF(P1547&lt;=-Rules!$B$7,"Yes","No"),"No"))</f>
        <v/>
      </c>
      <c r="V1547">
        <f>IF(A1547="","",IF(AND(N(L1547)&gt;=Rules!$B$6,ISNUMBER(N1547)),IF(AND(N1547&gt;=Rules!$B$10,N1547&lt;=Rules!$B$11),"Yes","No"),"No"))</f>
        <v/>
      </c>
      <c r="W1547">
        <f>IF(A1547="","",IF(I1547&lt;&gt;"","Yes","No"))</f>
        <v/>
      </c>
      <c r="X1547">
        <f>IF(I1547="","",IF(SUMIFS($K$3:$K$2002,$A$3:$A$2002,SUBSTITUTE(SUBSTITUTE(I1547,"?","~?"),"*","~*"))&gt;N(K1547),"Yes","No"))</f>
        <v/>
      </c>
      <c r="Y1547">
        <f>IF(A1547="","",IF(N(S1547)&gt;0,"Yes","No"))</f>
        <v/>
      </c>
      <c r="Z1547">
        <f>IF(A1547="","",IF(AND(N(K1547)&lt;Rules!$B$5,N(L1547)&lt;Rules!$B$6,N(Q1547)&lt;Rules!$B$13,Y1547="No"),"Yes","No"))</f>
        <v/>
      </c>
      <c r="AA1547">
        <f>IF(A1547="","",IF(LEFT(C1547&amp;"",1)="3","Redirect",IF(OR(LEFT(C1547&amp;"",1)="4",LEFT(C1547&amp;"",1)="5"),IF(OR(N(K1547)&gt;0,N(AC1547)&gt;=Rules!$B$14),"Redirect","Prune"),IF(D1547="Non-Indexable","Keep",IF(AND(W1547="Yes",X1547="Yes",Y1547="No"),"Merge",IF(OR(U1547="Yes",V1547="Yes",AND(T1547="Yes",N(L1547)&gt;=Rules!$B$6)),"Update",IF(Z1547="Yes",IF(N(AC1547)&gt;=Rules!$B$14,"Redirect","Prune"),"Keep")))))))</f>
        <v/>
      </c>
      <c r="AB1547">
        <f>IF(A1547="","",IF(LEFT(C1547&amp;"",1)="3","Already redirects ("&amp;C1547&amp;"). Update internal links to point at the final URL.",IF(OR(LEFT(C1547&amp;"",1)="4",LEFT(C1547&amp;"",1)="5"),IF(AA1547="Redirect","Returns "&amp;C1547&amp;" but still has "&amp;N(K1547)&amp;" clicks and "&amp;N(AC1547)&amp;" referring domains. 301 it to the closest live page.","Returns "&amp;C1547&amp;" with no clicks or links. Remove internal links and let it 404 or 410."),IF(D1547="Non-Indexable","Non-indexable ("&amp;E1547&amp;"). Keep if that is intentional; otherwise fix the canonical or noindex.",IF(AA1547="Merge","Overlaps with "&amp;I1547&amp;IF(N(J1547)&gt;0," (similarity "&amp;TEXT(J1547,"0.00")&amp;")","")&amp;", which gets more clicks. Merge the useful parts into it and 301 this URL.",IF(AA1547="Update",MID(IF(U1547="Yes","; Clicks down "&amp;TEXT(-P1547,"0%")&amp;" on the previous period","")&amp;IF(V1547="Yes","; Average position "&amp;TEXT(N1547,"0.0")&amp;" on "&amp;TEXT(L1547,"#,##0")&amp;" impressions (striking distance)","")&amp;IF(AND(T1547="Yes",N(L1547)&gt;=Rules!$B$6),"; Thin ("&amp;F1547&amp;" words) but has search demand",""),3,400),IF(AA1547="Prune","Low value: "&amp;N(K1547)&amp;" clicks, "&amp;N(L1547)&amp;" impressions, "&amp;N(Q1547)&amp;" sessions, no key events. Remove or noindex it and update internal links.",IF(AA1547="Redirect","Low value but "&amp;N(AC1547)&amp;" referring domains. 301 it to the closest relevant page to keep those links.",IF(AND(Z1547="No",Y1547="Yes",N(K1547)&lt;Rules!$B$5),"Low search traffic but it converts (key events: "&amp;S1547&amp;"). Keep it and link to it.",IF(W1547="Yes","Stronger than the page it overlaps ("&amp;I1547&amp;"). Keep; merge that page into this one.","Healthy: "&amp;N(K1547)&amp;" clicks"&amp;IF(ISNUMBER(N1547),", average position "&amp;TEXT(N1547,"0.0"),"")&amp;". Keep and monitor."))))))))))</f>
        <v/>
      </c>
      <c r="AE1547">
        <f>IF(A1547="","",IF(AD1547&lt;&gt;"",AD1547,AA1547))</f>
        <v/>
      </c>
    </row>
    <row r="1548">
      <c r="A1548">
        <f>IF(Crawl!A1547="","",Crawl!A1547)</f>
        <v/>
      </c>
      <c r="B1548">
        <f>IF(A1548="","",Crawl!EC1547)</f>
        <v/>
      </c>
      <c r="C1548">
        <f>IF(A1548="","",IFERROR(INDEX(Crawl!$A1547:$DZ1547,1,Rules!$H$6),""))</f>
        <v/>
      </c>
      <c r="D1548">
        <f>IF(A1548="","",IFERROR(INDEX(Crawl!$A1547:$DZ1547,1,Rules!$H$7),"")&amp;"")</f>
        <v/>
      </c>
      <c r="E1548">
        <f>IF(A1548="","",IFERROR(INDEX(Crawl!$A1547:$DZ1547,1,Rules!$H$8),"")&amp;"")</f>
        <v/>
      </c>
      <c r="F1548">
        <f>IF(A1548="","",IFERROR(INDEX(Crawl!$A1547:$DZ1547,1,Rules!$H$9),""))</f>
        <v/>
      </c>
      <c r="G1548">
        <f>IF(A1548="","",IFERROR(INDEX(Crawl!$A1547:$DZ1547,1,Rules!$H$10),""))</f>
        <v/>
      </c>
      <c r="H1548">
        <f>IF(A1548="","",IFERROR(INDEX(Crawl!$A1547:$DZ1547,1,Rules!$H$12),""))</f>
        <v/>
      </c>
      <c r="I1548">
        <f>IF(A1548="","",IF(AND(N(H1548)&gt;0,IFERROR(INDEX(Crawl!$A1547:$DZ1547,1,Rules!$H$11),"")&amp;""&lt;&gt;""),IFERROR(INDEX(Crawl!$A1547:$DZ1547,1,Rules!$H$11),"")&amp;"",IF(AND(ISNUMBER(J1548),N(J1548)&gt;=Rules!$B$12,IFERROR(INDEX(Crawl!$A1547:$DZ1547,1,Rules!$H$13),"")&amp;""&lt;&gt;""),IFERROR(INDEX(Crawl!$A1547:$DZ1547,1,Rules!$H$13),"")&amp;"","")))</f>
        <v/>
      </c>
      <c r="J1548" s="19">
        <f>IF(A1548="","",IF(IFERROR(INDEX(Crawl!$A1547:$DZ1547,1,Rules!$H$14),"")&amp;""="","",IFERROR(INDEX(Crawl!$A1547:$DZ1547,1,Rules!$H$14),"")))</f>
        <v/>
      </c>
      <c r="K1548">
        <f>IF(A1548="","",IFERROR(SUMIFS('GSC current'!$J$2:$J$2001,'GSC current'!$I$2:$I$2001,B1548),0))</f>
        <v/>
      </c>
      <c r="L1548">
        <f>IF(A1548="","",IFERROR(SUMIFS('GSC current'!$K$2:$K$2001,'GSC current'!$I$2:$I$2001,B1548),0))</f>
        <v/>
      </c>
      <c r="M1548" s="20">
        <f>IF(A1548="","",IF(N(L1548)&gt;0,K1548/L1548,""))</f>
        <v/>
      </c>
      <c r="N1548" s="21">
        <f>IF(A1548="","",IF(N(L1548)&gt;0,SUMIFS('GSC current'!$L$2:$L$2001,'GSC current'!$I$2:$I$2001,B1548)/L1548,""))</f>
        <v/>
      </c>
      <c r="O1548">
        <f>IF(A1548="","",IFERROR(SUMIFS('GSC previous'!$J$2:$J$2001,'GSC previous'!$I$2:$I$2001,B1548),0))</f>
        <v/>
      </c>
      <c r="P1548" s="22">
        <f>IF(A1548="","",IF(N(O1548)&gt;0,(K1548-O1548)/O1548,""))</f>
        <v/>
      </c>
      <c r="Q1548">
        <f>IF(A1548="","",IFERROR(SUMIFS(GA4!$P$2:$P$2001,GA4!$O$2:$O$2001,B1548),0))</f>
        <v/>
      </c>
      <c r="R1548" s="23">
        <f>IF(A1548="","",IF(N(Q1548)&gt;0,SUMIFS(GA4!$Q$2:$Q$2001,GA4!$O$2:$O$2001,B1548)/Q1548,""))</f>
        <v/>
      </c>
      <c r="S1548">
        <f>IF(A1548="","",IFERROR(SUMIFS(GA4!$R$2:$R$2001,GA4!$O$2:$O$2001,B1548),0))</f>
        <v/>
      </c>
      <c r="T1548">
        <f>IF(A1548="","",IF(AND(ISNUMBER(F1548),LEFT(C1548&amp;"",1)="2"),IF(F1548&lt;Rules!$B$9,"Yes","No"),"No"))</f>
        <v/>
      </c>
      <c r="U1548">
        <f>IF(A1548="","",IF(AND(N(O1548)&gt;=Rules!$B$8,ISNUMBER(P1548)),IF(P1548&lt;=-Rules!$B$7,"Yes","No"),"No"))</f>
        <v/>
      </c>
      <c r="V1548">
        <f>IF(A1548="","",IF(AND(N(L1548)&gt;=Rules!$B$6,ISNUMBER(N1548)),IF(AND(N1548&gt;=Rules!$B$10,N1548&lt;=Rules!$B$11),"Yes","No"),"No"))</f>
        <v/>
      </c>
      <c r="W1548">
        <f>IF(A1548="","",IF(I1548&lt;&gt;"","Yes","No"))</f>
        <v/>
      </c>
      <c r="X1548">
        <f>IF(I1548="","",IF(SUMIFS($K$3:$K$2002,$A$3:$A$2002,SUBSTITUTE(SUBSTITUTE(I1548,"?","~?"),"*","~*"))&gt;N(K1548),"Yes","No"))</f>
        <v/>
      </c>
      <c r="Y1548">
        <f>IF(A1548="","",IF(N(S1548)&gt;0,"Yes","No"))</f>
        <v/>
      </c>
      <c r="Z1548">
        <f>IF(A1548="","",IF(AND(N(K1548)&lt;Rules!$B$5,N(L1548)&lt;Rules!$B$6,N(Q1548)&lt;Rules!$B$13,Y1548="No"),"Yes","No"))</f>
        <v/>
      </c>
      <c r="AA1548">
        <f>IF(A1548="","",IF(LEFT(C1548&amp;"",1)="3","Redirect",IF(OR(LEFT(C1548&amp;"",1)="4",LEFT(C1548&amp;"",1)="5"),IF(OR(N(K1548)&gt;0,N(AC1548)&gt;=Rules!$B$14),"Redirect","Prune"),IF(D1548="Non-Indexable","Keep",IF(AND(W1548="Yes",X1548="Yes",Y1548="No"),"Merge",IF(OR(U1548="Yes",V1548="Yes",AND(T1548="Yes",N(L1548)&gt;=Rules!$B$6)),"Update",IF(Z1548="Yes",IF(N(AC1548)&gt;=Rules!$B$14,"Redirect","Prune"),"Keep")))))))</f>
        <v/>
      </c>
      <c r="AB1548">
        <f>IF(A1548="","",IF(LEFT(C1548&amp;"",1)="3","Already redirects ("&amp;C1548&amp;"). Update internal links to point at the final URL.",IF(OR(LEFT(C1548&amp;"",1)="4",LEFT(C1548&amp;"",1)="5"),IF(AA1548="Redirect","Returns "&amp;C1548&amp;" but still has "&amp;N(K1548)&amp;" clicks and "&amp;N(AC1548)&amp;" referring domains. 301 it to the closest live page.","Returns "&amp;C1548&amp;" with no clicks or links. Remove internal links and let it 404 or 410."),IF(D1548="Non-Indexable","Non-indexable ("&amp;E1548&amp;"). Keep if that is intentional; otherwise fix the canonical or noindex.",IF(AA1548="Merge","Overlaps with "&amp;I1548&amp;IF(N(J1548)&gt;0," (similarity "&amp;TEXT(J1548,"0.00")&amp;")","")&amp;", which gets more clicks. Merge the useful parts into it and 301 this URL.",IF(AA1548="Update",MID(IF(U1548="Yes","; Clicks down "&amp;TEXT(-P1548,"0%")&amp;" on the previous period","")&amp;IF(V1548="Yes","; Average position "&amp;TEXT(N1548,"0.0")&amp;" on "&amp;TEXT(L1548,"#,##0")&amp;" impressions (striking distance)","")&amp;IF(AND(T1548="Yes",N(L1548)&gt;=Rules!$B$6),"; Thin ("&amp;F1548&amp;" words) but has search demand",""),3,400),IF(AA1548="Prune","Low value: "&amp;N(K1548)&amp;" clicks, "&amp;N(L1548)&amp;" impressions, "&amp;N(Q1548)&amp;" sessions, no key events. Remove or noindex it and update internal links.",IF(AA1548="Redirect","Low value but "&amp;N(AC1548)&amp;" referring domains. 301 it to the closest relevant page to keep those links.",IF(AND(Z1548="No",Y1548="Yes",N(K1548)&lt;Rules!$B$5),"Low search traffic but it converts (key events: "&amp;S1548&amp;"). Keep it and link to it.",IF(W1548="Yes","Stronger than the page it overlaps ("&amp;I1548&amp;"). Keep; merge that page into this one.","Healthy: "&amp;N(K1548)&amp;" clicks"&amp;IF(ISNUMBER(N1548),", average position "&amp;TEXT(N1548,"0.0"),"")&amp;". Keep and monitor."))))))))))</f>
        <v/>
      </c>
      <c r="AE1548">
        <f>IF(A1548="","",IF(AD1548&lt;&gt;"",AD1548,AA1548))</f>
        <v/>
      </c>
    </row>
    <row r="1549">
      <c r="A1549">
        <f>IF(Crawl!A1548="","",Crawl!A1548)</f>
        <v/>
      </c>
      <c r="B1549">
        <f>IF(A1549="","",Crawl!EC1548)</f>
        <v/>
      </c>
      <c r="C1549">
        <f>IF(A1549="","",IFERROR(INDEX(Crawl!$A1548:$DZ1548,1,Rules!$H$6),""))</f>
        <v/>
      </c>
      <c r="D1549">
        <f>IF(A1549="","",IFERROR(INDEX(Crawl!$A1548:$DZ1548,1,Rules!$H$7),"")&amp;"")</f>
        <v/>
      </c>
      <c r="E1549">
        <f>IF(A1549="","",IFERROR(INDEX(Crawl!$A1548:$DZ1548,1,Rules!$H$8),"")&amp;"")</f>
        <v/>
      </c>
      <c r="F1549">
        <f>IF(A1549="","",IFERROR(INDEX(Crawl!$A1548:$DZ1548,1,Rules!$H$9),""))</f>
        <v/>
      </c>
      <c r="G1549">
        <f>IF(A1549="","",IFERROR(INDEX(Crawl!$A1548:$DZ1548,1,Rules!$H$10),""))</f>
        <v/>
      </c>
      <c r="H1549">
        <f>IF(A1549="","",IFERROR(INDEX(Crawl!$A1548:$DZ1548,1,Rules!$H$12),""))</f>
        <v/>
      </c>
      <c r="I1549">
        <f>IF(A1549="","",IF(AND(N(H1549)&gt;0,IFERROR(INDEX(Crawl!$A1548:$DZ1548,1,Rules!$H$11),"")&amp;""&lt;&gt;""),IFERROR(INDEX(Crawl!$A1548:$DZ1548,1,Rules!$H$11),"")&amp;"",IF(AND(ISNUMBER(J1549),N(J1549)&gt;=Rules!$B$12,IFERROR(INDEX(Crawl!$A1548:$DZ1548,1,Rules!$H$13),"")&amp;""&lt;&gt;""),IFERROR(INDEX(Crawl!$A1548:$DZ1548,1,Rules!$H$13),"")&amp;"","")))</f>
        <v/>
      </c>
      <c r="J1549" s="19">
        <f>IF(A1549="","",IF(IFERROR(INDEX(Crawl!$A1548:$DZ1548,1,Rules!$H$14),"")&amp;""="","",IFERROR(INDEX(Crawl!$A1548:$DZ1548,1,Rules!$H$14),"")))</f>
        <v/>
      </c>
      <c r="K1549">
        <f>IF(A1549="","",IFERROR(SUMIFS('GSC current'!$J$2:$J$2001,'GSC current'!$I$2:$I$2001,B1549),0))</f>
        <v/>
      </c>
      <c r="L1549">
        <f>IF(A1549="","",IFERROR(SUMIFS('GSC current'!$K$2:$K$2001,'GSC current'!$I$2:$I$2001,B1549),0))</f>
        <v/>
      </c>
      <c r="M1549" s="20">
        <f>IF(A1549="","",IF(N(L1549)&gt;0,K1549/L1549,""))</f>
        <v/>
      </c>
      <c r="N1549" s="21">
        <f>IF(A1549="","",IF(N(L1549)&gt;0,SUMIFS('GSC current'!$L$2:$L$2001,'GSC current'!$I$2:$I$2001,B1549)/L1549,""))</f>
        <v/>
      </c>
      <c r="O1549">
        <f>IF(A1549="","",IFERROR(SUMIFS('GSC previous'!$J$2:$J$2001,'GSC previous'!$I$2:$I$2001,B1549),0))</f>
        <v/>
      </c>
      <c r="P1549" s="22">
        <f>IF(A1549="","",IF(N(O1549)&gt;0,(K1549-O1549)/O1549,""))</f>
        <v/>
      </c>
      <c r="Q1549">
        <f>IF(A1549="","",IFERROR(SUMIFS(GA4!$P$2:$P$2001,GA4!$O$2:$O$2001,B1549),0))</f>
        <v/>
      </c>
      <c r="R1549" s="23">
        <f>IF(A1549="","",IF(N(Q1549)&gt;0,SUMIFS(GA4!$Q$2:$Q$2001,GA4!$O$2:$O$2001,B1549)/Q1549,""))</f>
        <v/>
      </c>
      <c r="S1549">
        <f>IF(A1549="","",IFERROR(SUMIFS(GA4!$R$2:$R$2001,GA4!$O$2:$O$2001,B1549),0))</f>
        <v/>
      </c>
      <c r="T1549">
        <f>IF(A1549="","",IF(AND(ISNUMBER(F1549),LEFT(C1549&amp;"",1)="2"),IF(F1549&lt;Rules!$B$9,"Yes","No"),"No"))</f>
        <v/>
      </c>
      <c r="U1549">
        <f>IF(A1549="","",IF(AND(N(O1549)&gt;=Rules!$B$8,ISNUMBER(P1549)),IF(P1549&lt;=-Rules!$B$7,"Yes","No"),"No"))</f>
        <v/>
      </c>
      <c r="V1549">
        <f>IF(A1549="","",IF(AND(N(L1549)&gt;=Rules!$B$6,ISNUMBER(N1549)),IF(AND(N1549&gt;=Rules!$B$10,N1549&lt;=Rules!$B$11),"Yes","No"),"No"))</f>
        <v/>
      </c>
      <c r="W1549">
        <f>IF(A1549="","",IF(I1549&lt;&gt;"","Yes","No"))</f>
        <v/>
      </c>
      <c r="X1549">
        <f>IF(I1549="","",IF(SUMIFS($K$3:$K$2002,$A$3:$A$2002,SUBSTITUTE(SUBSTITUTE(I1549,"?","~?"),"*","~*"))&gt;N(K1549),"Yes","No"))</f>
        <v/>
      </c>
      <c r="Y1549">
        <f>IF(A1549="","",IF(N(S1549)&gt;0,"Yes","No"))</f>
        <v/>
      </c>
      <c r="Z1549">
        <f>IF(A1549="","",IF(AND(N(K1549)&lt;Rules!$B$5,N(L1549)&lt;Rules!$B$6,N(Q1549)&lt;Rules!$B$13,Y1549="No"),"Yes","No"))</f>
        <v/>
      </c>
      <c r="AA1549">
        <f>IF(A1549="","",IF(LEFT(C1549&amp;"",1)="3","Redirect",IF(OR(LEFT(C1549&amp;"",1)="4",LEFT(C1549&amp;"",1)="5"),IF(OR(N(K1549)&gt;0,N(AC1549)&gt;=Rules!$B$14),"Redirect","Prune"),IF(D1549="Non-Indexable","Keep",IF(AND(W1549="Yes",X1549="Yes",Y1549="No"),"Merge",IF(OR(U1549="Yes",V1549="Yes",AND(T1549="Yes",N(L1549)&gt;=Rules!$B$6)),"Update",IF(Z1549="Yes",IF(N(AC1549)&gt;=Rules!$B$14,"Redirect","Prune"),"Keep")))))))</f>
        <v/>
      </c>
      <c r="AB1549">
        <f>IF(A1549="","",IF(LEFT(C1549&amp;"",1)="3","Already redirects ("&amp;C1549&amp;"). Update internal links to point at the final URL.",IF(OR(LEFT(C1549&amp;"",1)="4",LEFT(C1549&amp;"",1)="5"),IF(AA1549="Redirect","Returns "&amp;C1549&amp;" but still has "&amp;N(K1549)&amp;" clicks and "&amp;N(AC1549)&amp;" referring domains. 301 it to the closest live page.","Returns "&amp;C1549&amp;" with no clicks or links. Remove internal links and let it 404 or 410."),IF(D1549="Non-Indexable","Non-indexable ("&amp;E1549&amp;"). Keep if that is intentional; otherwise fix the canonical or noindex.",IF(AA1549="Merge","Overlaps with "&amp;I1549&amp;IF(N(J1549)&gt;0," (similarity "&amp;TEXT(J1549,"0.00")&amp;")","")&amp;", which gets more clicks. Merge the useful parts into it and 301 this URL.",IF(AA1549="Update",MID(IF(U1549="Yes","; Clicks down "&amp;TEXT(-P1549,"0%")&amp;" on the previous period","")&amp;IF(V1549="Yes","; Average position "&amp;TEXT(N1549,"0.0")&amp;" on "&amp;TEXT(L1549,"#,##0")&amp;" impressions (striking distance)","")&amp;IF(AND(T1549="Yes",N(L1549)&gt;=Rules!$B$6),"; Thin ("&amp;F1549&amp;" words) but has search demand",""),3,400),IF(AA1549="Prune","Low value: "&amp;N(K1549)&amp;" clicks, "&amp;N(L1549)&amp;" impressions, "&amp;N(Q1549)&amp;" sessions, no key events. Remove or noindex it and update internal links.",IF(AA1549="Redirect","Low value but "&amp;N(AC1549)&amp;" referring domains. 301 it to the closest relevant page to keep those links.",IF(AND(Z1549="No",Y1549="Yes",N(K1549)&lt;Rules!$B$5),"Low search traffic but it converts (key events: "&amp;S1549&amp;"). Keep it and link to it.",IF(W1549="Yes","Stronger than the page it overlaps ("&amp;I1549&amp;"). Keep; merge that page into this one.","Healthy: "&amp;N(K1549)&amp;" clicks"&amp;IF(ISNUMBER(N1549),", average position "&amp;TEXT(N1549,"0.0"),"")&amp;". Keep and monitor."))))))))))</f>
        <v/>
      </c>
      <c r="AE1549">
        <f>IF(A1549="","",IF(AD1549&lt;&gt;"",AD1549,AA1549))</f>
        <v/>
      </c>
    </row>
    <row r="1550">
      <c r="A1550">
        <f>IF(Crawl!A1549="","",Crawl!A1549)</f>
        <v/>
      </c>
      <c r="B1550">
        <f>IF(A1550="","",Crawl!EC1549)</f>
        <v/>
      </c>
      <c r="C1550">
        <f>IF(A1550="","",IFERROR(INDEX(Crawl!$A1549:$DZ1549,1,Rules!$H$6),""))</f>
        <v/>
      </c>
      <c r="D1550">
        <f>IF(A1550="","",IFERROR(INDEX(Crawl!$A1549:$DZ1549,1,Rules!$H$7),"")&amp;"")</f>
        <v/>
      </c>
      <c r="E1550">
        <f>IF(A1550="","",IFERROR(INDEX(Crawl!$A1549:$DZ1549,1,Rules!$H$8),"")&amp;"")</f>
        <v/>
      </c>
      <c r="F1550">
        <f>IF(A1550="","",IFERROR(INDEX(Crawl!$A1549:$DZ1549,1,Rules!$H$9),""))</f>
        <v/>
      </c>
      <c r="G1550">
        <f>IF(A1550="","",IFERROR(INDEX(Crawl!$A1549:$DZ1549,1,Rules!$H$10),""))</f>
        <v/>
      </c>
      <c r="H1550">
        <f>IF(A1550="","",IFERROR(INDEX(Crawl!$A1549:$DZ1549,1,Rules!$H$12),""))</f>
        <v/>
      </c>
      <c r="I1550">
        <f>IF(A1550="","",IF(AND(N(H1550)&gt;0,IFERROR(INDEX(Crawl!$A1549:$DZ1549,1,Rules!$H$11),"")&amp;""&lt;&gt;""),IFERROR(INDEX(Crawl!$A1549:$DZ1549,1,Rules!$H$11),"")&amp;"",IF(AND(ISNUMBER(J1550),N(J1550)&gt;=Rules!$B$12,IFERROR(INDEX(Crawl!$A1549:$DZ1549,1,Rules!$H$13),"")&amp;""&lt;&gt;""),IFERROR(INDEX(Crawl!$A1549:$DZ1549,1,Rules!$H$13),"")&amp;"","")))</f>
        <v/>
      </c>
      <c r="J1550" s="19">
        <f>IF(A1550="","",IF(IFERROR(INDEX(Crawl!$A1549:$DZ1549,1,Rules!$H$14),"")&amp;""="","",IFERROR(INDEX(Crawl!$A1549:$DZ1549,1,Rules!$H$14),"")))</f>
        <v/>
      </c>
      <c r="K1550">
        <f>IF(A1550="","",IFERROR(SUMIFS('GSC current'!$J$2:$J$2001,'GSC current'!$I$2:$I$2001,B1550),0))</f>
        <v/>
      </c>
      <c r="L1550">
        <f>IF(A1550="","",IFERROR(SUMIFS('GSC current'!$K$2:$K$2001,'GSC current'!$I$2:$I$2001,B1550),0))</f>
        <v/>
      </c>
      <c r="M1550" s="20">
        <f>IF(A1550="","",IF(N(L1550)&gt;0,K1550/L1550,""))</f>
        <v/>
      </c>
      <c r="N1550" s="21">
        <f>IF(A1550="","",IF(N(L1550)&gt;0,SUMIFS('GSC current'!$L$2:$L$2001,'GSC current'!$I$2:$I$2001,B1550)/L1550,""))</f>
        <v/>
      </c>
      <c r="O1550">
        <f>IF(A1550="","",IFERROR(SUMIFS('GSC previous'!$J$2:$J$2001,'GSC previous'!$I$2:$I$2001,B1550),0))</f>
        <v/>
      </c>
      <c r="P1550" s="22">
        <f>IF(A1550="","",IF(N(O1550)&gt;0,(K1550-O1550)/O1550,""))</f>
        <v/>
      </c>
      <c r="Q1550">
        <f>IF(A1550="","",IFERROR(SUMIFS(GA4!$P$2:$P$2001,GA4!$O$2:$O$2001,B1550),0))</f>
        <v/>
      </c>
      <c r="R1550" s="23">
        <f>IF(A1550="","",IF(N(Q1550)&gt;0,SUMIFS(GA4!$Q$2:$Q$2001,GA4!$O$2:$O$2001,B1550)/Q1550,""))</f>
        <v/>
      </c>
      <c r="S1550">
        <f>IF(A1550="","",IFERROR(SUMIFS(GA4!$R$2:$R$2001,GA4!$O$2:$O$2001,B1550),0))</f>
        <v/>
      </c>
      <c r="T1550">
        <f>IF(A1550="","",IF(AND(ISNUMBER(F1550),LEFT(C1550&amp;"",1)="2"),IF(F1550&lt;Rules!$B$9,"Yes","No"),"No"))</f>
        <v/>
      </c>
      <c r="U1550">
        <f>IF(A1550="","",IF(AND(N(O1550)&gt;=Rules!$B$8,ISNUMBER(P1550)),IF(P1550&lt;=-Rules!$B$7,"Yes","No"),"No"))</f>
        <v/>
      </c>
      <c r="V1550">
        <f>IF(A1550="","",IF(AND(N(L1550)&gt;=Rules!$B$6,ISNUMBER(N1550)),IF(AND(N1550&gt;=Rules!$B$10,N1550&lt;=Rules!$B$11),"Yes","No"),"No"))</f>
        <v/>
      </c>
      <c r="W1550">
        <f>IF(A1550="","",IF(I1550&lt;&gt;"","Yes","No"))</f>
        <v/>
      </c>
      <c r="X1550">
        <f>IF(I1550="","",IF(SUMIFS($K$3:$K$2002,$A$3:$A$2002,SUBSTITUTE(SUBSTITUTE(I1550,"?","~?"),"*","~*"))&gt;N(K1550),"Yes","No"))</f>
        <v/>
      </c>
      <c r="Y1550">
        <f>IF(A1550="","",IF(N(S1550)&gt;0,"Yes","No"))</f>
        <v/>
      </c>
      <c r="Z1550">
        <f>IF(A1550="","",IF(AND(N(K1550)&lt;Rules!$B$5,N(L1550)&lt;Rules!$B$6,N(Q1550)&lt;Rules!$B$13,Y1550="No"),"Yes","No"))</f>
        <v/>
      </c>
      <c r="AA1550">
        <f>IF(A1550="","",IF(LEFT(C1550&amp;"",1)="3","Redirect",IF(OR(LEFT(C1550&amp;"",1)="4",LEFT(C1550&amp;"",1)="5"),IF(OR(N(K1550)&gt;0,N(AC1550)&gt;=Rules!$B$14),"Redirect","Prune"),IF(D1550="Non-Indexable","Keep",IF(AND(W1550="Yes",X1550="Yes",Y1550="No"),"Merge",IF(OR(U1550="Yes",V1550="Yes",AND(T1550="Yes",N(L1550)&gt;=Rules!$B$6)),"Update",IF(Z1550="Yes",IF(N(AC1550)&gt;=Rules!$B$14,"Redirect","Prune"),"Keep")))))))</f>
        <v/>
      </c>
      <c r="AB1550">
        <f>IF(A1550="","",IF(LEFT(C1550&amp;"",1)="3","Already redirects ("&amp;C1550&amp;"). Update internal links to point at the final URL.",IF(OR(LEFT(C1550&amp;"",1)="4",LEFT(C1550&amp;"",1)="5"),IF(AA1550="Redirect","Returns "&amp;C1550&amp;" but still has "&amp;N(K1550)&amp;" clicks and "&amp;N(AC1550)&amp;" referring domains. 301 it to the closest live page.","Returns "&amp;C1550&amp;" with no clicks or links. Remove internal links and let it 404 or 410."),IF(D1550="Non-Indexable","Non-indexable ("&amp;E1550&amp;"). Keep if that is intentional; otherwise fix the canonical or noindex.",IF(AA1550="Merge","Overlaps with "&amp;I1550&amp;IF(N(J1550)&gt;0," (similarity "&amp;TEXT(J1550,"0.00")&amp;")","")&amp;", which gets more clicks. Merge the useful parts into it and 301 this URL.",IF(AA1550="Update",MID(IF(U1550="Yes","; Clicks down "&amp;TEXT(-P1550,"0%")&amp;" on the previous period","")&amp;IF(V1550="Yes","; Average position "&amp;TEXT(N1550,"0.0")&amp;" on "&amp;TEXT(L1550,"#,##0")&amp;" impressions (striking distance)","")&amp;IF(AND(T1550="Yes",N(L1550)&gt;=Rules!$B$6),"; Thin ("&amp;F1550&amp;" words) but has search demand",""),3,400),IF(AA1550="Prune","Low value: "&amp;N(K1550)&amp;" clicks, "&amp;N(L1550)&amp;" impressions, "&amp;N(Q1550)&amp;" sessions, no key events. Remove or noindex it and update internal links.",IF(AA1550="Redirect","Low value but "&amp;N(AC1550)&amp;" referring domains. 301 it to the closest relevant page to keep those links.",IF(AND(Z1550="No",Y1550="Yes",N(K1550)&lt;Rules!$B$5),"Low search traffic but it converts (key events: "&amp;S1550&amp;"). Keep it and link to it.",IF(W1550="Yes","Stronger than the page it overlaps ("&amp;I1550&amp;"). Keep; merge that page into this one.","Healthy: "&amp;N(K1550)&amp;" clicks"&amp;IF(ISNUMBER(N1550),", average position "&amp;TEXT(N1550,"0.0"),"")&amp;". Keep and monitor."))))))))))</f>
        <v/>
      </c>
      <c r="AE1550">
        <f>IF(A1550="","",IF(AD1550&lt;&gt;"",AD1550,AA1550))</f>
        <v/>
      </c>
    </row>
    <row r="1551">
      <c r="A1551">
        <f>IF(Crawl!A1550="","",Crawl!A1550)</f>
        <v/>
      </c>
      <c r="B1551">
        <f>IF(A1551="","",Crawl!EC1550)</f>
        <v/>
      </c>
      <c r="C1551">
        <f>IF(A1551="","",IFERROR(INDEX(Crawl!$A1550:$DZ1550,1,Rules!$H$6),""))</f>
        <v/>
      </c>
      <c r="D1551">
        <f>IF(A1551="","",IFERROR(INDEX(Crawl!$A1550:$DZ1550,1,Rules!$H$7),"")&amp;"")</f>
        <v/>
      </c>
      <c r="E1551">
        <f>IF(A1551="","",IFERROR(INDEX(Crawl!$A1550:$DZ1550,1,Rules!$H$8),"")&amp;"")</f>
        <v/>
      </c>
      <c r="F1551">
        <f>IF(A1551="","",IFERROR(INDEX(Crawl!$A1550:$DZ1550,1,Rules!$H$9),""))</f>
        <v/>
      </c>
      <c r="G1551">
        <f>IF(A1551="","",IFERROR(INDEX(Crawl!$A1550:$DZ1550,1,Rules!$H$10),""))</f>
        <v/>
      </c>
      <c r="H1551">
        <f>IF(A1551="","",IFERROR(INDEX(Crawl!$A1550:$DZ1550,1,Rules!$H$12),""))</f>
        <v/>
      </c>
      <c r="I1551">
        <f>IF(A1551="","",IF(AND(N(H1551)&gt;0,IFERROR(INDEX(Crawl!$A1550:$DZ1550,1,Rules!$H$11),"")&amp;""&lt;&gt;""),IFERROR(INDEX(Crawl!$A1550:$DZ1550,1,Rules!$H$11),"")&amp;"",IF(AND(ISNUMBER(J1551),N(J1551)&gt;=Rules!$B$12,IFERROR(INDEX(Crawl!$A1550:$DZ1550,1,Rules!$H$13),"")&amp;""&lt;&gt;""),IFERROR(INDEX(Crawl!$A1550:$DZ1550,1,Rules!$H$13),"")&amp;"","")))</f>
        <v/>
      </c>
      <c r="J1551" s="19">
        <f>IF(A1551="","",IF(IFERROR(INDEX(Crawl!$A1550:$DZ1550,1,Rules!$H$14),"")&amp;""="","",IFERROR(INDEX(Crawl!$A1550:$DZ1550,1,Rules!$H$14),"")))</f>
        <v/>
      </c>
      <c r="K1551">
        <f>IF(A1551="","",IFERROR(SUMIFS('GSC current'!$J$2:$J$2001,'GSC current'!$I$2:$I$2001,B1551),0))</f>
        <v/>
      </c>
      <c r="L1551">
        <f>IF(A1551="","",IFERROR(SUMIFS('GSC current'!$K$2:$K$2001,'GSC current'!$I$2:$I$2001,B1551),0))</f>
        <v/>
      </c>
      <c r="M1551" s="20">
        <f>IF(A1551="","",IF(N(L1551)&gt;0,K1551/L1551,""))</f>
        <v/>
      </c>
      <c r="N1551" s="21">
        <f>IF(A1551="","",IF(N(L1551)&gt;0,SUMIFS('GSC current'!$L$2:$L$2001,'GSC current'!$I$2:$I$2001,B1551)/L1551,""))</f>
        <v/>
      </c>
      <c r="O1551">
        <f>IF(A1551="","",IFERROR(SUMIFS('GSC previous'!$J$2:$J$2001,'GSC previous'!$I$2:$I$2001,B1551),0))</f>
        <v/>
      </c>
      <c r="P1551" s="22">
        <f>IF(A1551="","",IF(N(O1551)&gt;0,(K1551-O1551)/O1551,""))</f>
        <v/>
      </c>
      <c r="Q1551">
        <f>IF(A1551="","",IFERROR(SUMIFS(GA4!$P$2:$P$2001,GA4!$O$2:$O$2001,B1551),0))</f>
        <v/>
      </c>
      <c r="R1551" s="23">
        <f>IF(A1551="","",IF(N(Q1551)&gt;0,SUMIFS(GA4!$Q$2:$Q$2001,GA4!$O$2:$O$2001,B1551)/Q1551,""))</f>
        <v/>
      </c>
      <c r="S1551">
        <f>IF(A1551="","",IFERROR(SUMIFS(GA4!$R$2:$R$2001,GA4!$O$2:$O$2001,B1551),0))</f>
        <v/>
      </c>
      <c r="T1551">
        <f>IF(A1551="","",IF(AND(ISNUMBER(F1551),LEFT(C1551&amp;"",1)="2"),IF(F1551&lt;Rules!$B$9,"Yes","No"),"No"))</f>
        <v/>
      </c>
      <c r="U1551">
        <f>IF(A1551="","",IF(AND(N(O1551)&gt;=Rules!$B$8,ISNUMBER(P1551)),IF(P1551&lt;=-Rules!$B$7,"Yes","No"),"No"))</f>
        <v/>
      </c>
      <c r="V1551">
        <f>IF(A1551="","",IF(AND(N(L1551)&gt;=Rules!$B$6,ISNUMBER(N1551)),IF(AND(N1551&gt;=Rules!$B$10,N1551&lt;=Rules!$B$11),"Yes","No"),"No"))</f>
        <v/>
      </c>
      <c r="W1551">
        <f>IF(A1551="","",IF(I1551&lt;&gt;"","Yes","No"))</f>
        <v/>
      </c>
      <c r="X1551">
        <f>IF(I1551="","",IF(SUMIFS($K$3:$K$2002,$A$3:$A$2002,SUBSTITUTE(SUBSTITUTE(I1551,"?","~?"),"*","~*"))&gt;N(K1551),"Yes","No"))</f>
        <v/>
      </c>
      <c r="Y1551">
        <f>IF(A1551="","",IF(N(S1551)&gt;0,"Yes","No"))</f>
        <v/>
      </c>
      <c r="Z1551">
        <f>IF(A1551="","",IF(AND(N(K1551)&lt;Rules!$B$5,N(L1551)&lt;Rules!$B$6,N(Q1551)&lt;Rules!$B$13,Y1551="No"),"Yes","No"))</f>
        <v/>
      </c>
      <c r="AA1551">
        <f>IF(A1551="","",IF(LEFT(C1551&amp;"",1)="3","Redirect",IF(OR(LEFT(C1551&amp;"",1)="4",LEFT(C1551&amp;"",1)="5"),IF(OR(N(K1551)&gt;0,N(AC1551)&gt;=Rules!$B$14),"Redirect","Prune"),IF(D1551="Non-Indexable","Keep",IF(AND(W1551="Yes",X1551="Yes",Y1551="No"),"Merge",IF(OR(U1551="Yes",V1551="Yes",AND(T1551="Yes",N(L1551)&gt;=Rules!$B$6)),"Update",IF(Z1551="Yes",IF(N(AC1551)&gt;=Rules!$B$14,"Redirect","Prune"),"Keep")))))))</f>
        <v/>
      </c>
      <c r="AB1551">
        <f>IF(A1551="","",IF(LEFT(C1551&amp;"",1)="3","Already redirects ("&amp;C1551&amp;"). Update internal links to point at the final URL.",IF(OR(LEFT(C1551&amp;"",1)="4",LEFT(C1551&amp;"",1)="5"),IF(AA1551="Redirect","Returns "&amp;C1551&amp;" but still has "&amp;N(K1551)&amp;" clicks and "&amp;N(AC1551)&amp;" referring domains. 301 it to the closest live page.","Returns "&amp;C1551&amp;" with no clicks or links. Remove internal links and let it 404 or 410."),IF(D1551="Non-Indexable","Non-indexable ("&amp;E1551&amp;"). Keep if that is intentional; otherwise fix the canonical or noindex.",IF(AA1551="Merge","Overlaps with "&amp;I1551&amp;IF(N(J1551)&gt;0," (similarity "&amp;TEXT(J1551,"0.00")&amp;")","")&amp;", which gets more clicks. Merge the useful parts into it and 301 this URL.",IF(AA1551="Update",MID(IF(U1551="Yes","; Clicks down "&amp;TEXT(-P1551,"0%")&amp;" on the previous period","")&amp;IF(V1551="Yes","; Average position "&amp;TEXT(N1551,"0.0")&amp;" on "&amp;TEXT(L1551,"#,##0")&amp;" impressions (striking distance)","")&amp;IF(AND(T1551="Yes",N(L1551)&gt;=Rules!$B$6),"; Thin ("&amp;F1551&amp;" words) but has search demand",""),3,400),IF(AA1551="Prune","Low value: "&amp;N(K1551)&amp;" clicks, "&amp;N(L1551)&amp;" impressions, "&amp;N(Q1551)&amp;" sessions, no key events. Remove or noindex it and update internal links.",IF(AA1551="Redirect","Low value but "&amp;N(AC1551)&amp;" referring domains. 301 it to the closest relevant page to keep those links.",IF(AND(Z1551="No",Y1551="Yes",N(K1551)&lt;Rules!$B$5),"Low search traffic but it converts (key events: "&amp;S1551&amp;"). Keep it and link to it.",IF(W1551="Yes","Stronger than the page it overlaps ("&amp;I1551&amp;"). Keep; merge that page into this one.","Healthy: "&amp;N(K1551)&amp;" clicks"&amp;IF(ISNUMBER(N1551),", average position "&amp;TEXT(N1551,"0.0"),"")&amp;". Keep and monitor."))))))))))</f>
        <v/>
      </c>
      <c r="AE1551">
        <f>IF(A1551="","",IF(AD1551&lt;&gt;"",AD1551,AA1551))</f>
        <v/>
      </c>
    </row>
    <row r="1552">
      <c r="A1552">
        <f>IF(Crawl!A1551="","",Crawl!A1551)</f>
        <v/>
      </c>
      <c r="B1552">
        <f>IF(A1552="","",Crawl!EC1551)</f>
        <v/>
      </c>
      <c r="C1552">
        <f>IF(A1552="","",IFERROR(INDEX(Crawl!$A1551:$DZ1551,1,Rules!$H$6),""))</f>
        <v/>
      </c>
      <c r="D1552">
        <f>IF(A1552="","",IFERROR(INDEX(Crawl!$A1551:$DZ1551,1,Rules!$H$7),"")&amp;"")</f>
        <v/>
      </c>
      <c r="E1552">
        <f>IF(A1552="","",IFERROR(INDEX(Crawl!$A1551:$DZ1551,1,Rules!$H$8),"")&amp;"")</f>
        <v/>
      </c>
      <c r="F1552">
        <f>IF(A1552="","",IFERROR(INDEX(Crawl!$A1551:$DZ1551,1,Rules!$H$9),""))</f>
        <v/>
      </c>
      <c r="G1552">
        <f>IF(A1552="","",IFERROR(INDEX(Crawl!$A1551:$DZ1551,1,Rules!$H$10),""))</f>
        <v/>
      </c>
      <c r="H1552">
        <f>IF(A1552="","",IFERROR(INDEX(Crawl!$A1551:$DZ1551,1,Rules!$H$12),""))</f>
        <v/>
      </c>
      <c r="I1552">
        <f>IF(A1552="","",IF(AND(N(H1552)&gt;0,IFERROR(INDEX(Crawl!$A1551:$DZ1551,1,Rules!$H$11),"")&amp;""&lt;&gt;""),IFERROR(INDEX(Crawl!$A1551:$DZ1551,1,Rules!$H$11),"")&amp;"",IF(AND(ISNUMBER(J1552),N(J1552)&gt;=Rules!$B$12,IFERROR(INDEX(Crawl!$A1551:$DZ1551,1,Rules!$H$13),"")&amp;""&lt;&gt;""),IFERROR(INDEX(Crawl!$A1551:$DZ1551,1,Rules!$H$13),"")&amp;"","")))</f>
        <v/>
      </c>
      <c r="J1552" s="19">
        <f>IF(A1552="","",IF(IFERROR(INDEX(Crawl!$A1551:$DZ1551,1,Rules!$H$14),"")&amp;""="","",IFERROR(INDEX(Crawl!$A1551:$DZ1551,1,Rules!$H$14),"")))</f>
        <v/>
      </c>
      <c r="K1552">
        <f>IF(A1552="","",IFERROR(SUMIFS('GSC current'!$J$2:$J$2001,'GSC current'!$I$2:$I$2001,B1552),0))</f>
        <v/>
      </c>
      <c r="L1552">
        <f>IF(A1552="","",IFERROR(SUMIFS('GSC current'!$K$2:$K$2001,'GSC current'!$I$2:$I$2001,B1552),0))</f>
        <v/>
      </c>
      <c r="M1552" s="20">
        <f>IF(A1552="","",IF(N(L1552)&gt;0,K1552/L1552,""))</f>
        <v/>
      </c>
      <c r="N1552" s="21">
        <f>IF(A1552="","",IF(N(L1552)&gt;0,SUMIFS('GSC current'!$L$2:$L$2001,'GSC current'!$I$2:$I$2001,B1552)/L1552,""))</f>
        <v/>
      </c>
      <c r="O1552">
        <f>IF(A1552="","",IFERROR(SUMIFS('GSC previous'!$J$2:$J$2001,'GSC previous'!$I$2:$I$2001,B1552),0))</f>
        <v/>
      </c>
      <c r="P1552" s="22">
        <f>IF(A1552="","",IF(N(O1552)&gt;0,(K1552-O1552)/O1552,""))</f>
        <v/>
      </c>
      <c r="Q1552">
        <f>IF(A1552="","",IFERROR(SUMIFS(GA4!$P$2:$P$2001,GA4!$O$2:$O$2001,B1552),0))</f>
        <v/>
      </c>
      <c r="R1552" s="23">
        <f>IF(A1552="","",IF(N(Q1552)&gt;0,SUMIFS(GA4!$Q$2:$Q$2001,GA4!$O$2:$O$2001,B1552)/Q1552,""))</f>
        <v/>
      </c>
      <c r="S1552">
        <f>IF(A1552="","",IFERROR(SUMIFS(GA4!$R$2:$R$2001,GA4!$O$2:$O$2001,B1552),0))</f>
        <v/>
      </c>
      <c r="T1552">
        <f>IF(A1552="","",IF(AND(ISNUMBER(F1552),LEFT(C1552&amp;"",1)="2"),IF(F1552&lt;Rules!$B$9,"Yes","No"),"No"))</f>
        <v/>
      </c>
      <c r="U1552">
        <f>IF(A1552="","",IF(AND(N(O1552)&gt;=Rules!$B$8,ISNUMBER(P1552)),IF(P1552&lt;=-Rules!$B$7,"Yes","No"),"No"))</f>
        <v/>
      </c>
      <c r="V1552">
        <f>IF(A1552="","",IF(AND(N(L1552)&gt;=Rules!$B$6,ISNUMBER(N1552)),IF(AND(N1552&gt;=Rules!$B$10,N1552&lt;=Rules!$B$11),"Yes","No"),"No"))</f>
        <v/>
      </c>
      <c r="W1552">
        <f>IF(A1552="","",IF(I1552&lt;&gt;"","Yes","No"))</f>
        <v/>
      </c>
      <c r="X1552">
        <f>IF(I1552="","",IF(SUMIFS($K$3:$K$2002,$A$3:$A$2002,SUBSTITUTE(SUBSTITUTE(I1552,"?","~?"),"*","~*"))&gt;N(K1552),"Yes","No"))</f>
        <v/>
      </c>
      <c r="Y1552">
        <f>IF(A1552="","",IF(N(S1552)&gt;0,"Yes","No"))</f>
        <v/>
      </c>
      <c r="Z1552">
        <f>IF(A1552="","",IF(AND(N(K1552)&lt;Rules!$B$5,N(L1552)&lt;Rules!$B$6,N(Q1552)&lt;Rules!$B$13,Y1552="No"),"Yes","No"))</f>
        <v/>
      </c>
      <c r="AA1552">
        <f>IF(A1552="","",IF(LEFT(C1552&amp;"",1)="3","Redirect",IF(OR(LEFT(C1552&amp;"",1)="4",LEFT(C1552&amp;"",1)="5"),IF(OR(N(K1552)&gt;0,N(AC1552)&gt;=Rules!$B$14),"Redirect","Prune"),IF(D1552="Non-Indexable","Keep",IF(AND(W1552="Yes",X1552="Yes",Y1552="No"),"Merge",IF(OR(U1552="Yes",V1552="Yes",AND(T1552="Yes",N(L1552)&gt;=Rules!$B$6)),"Update",IF(Z1552="Yes",IF(N(AC1552)&gt;=Rules!$B$14,"Redirect","Prune"),"Keep")))))))</f>
        <v/>
      </c>
      <c r="AB1552">
        <f>IF(A1552="","",IF(LEFT(C1552&amp;"",1)="3","Already redirects ("&amp;C1552&amp;"). Update internal links to point at the final URL.",IF(OR(LEFT(C1552&amp;"",1)="4",LEFT(C1552&amp;"",1)="5"),IF(AA1552="Redirect","Returns "&amp;C1552&amp;" but still has "&amp;N(K1552)&amp;" clicks and "&amp;N(AC1552)&amp;" referring domains. 301 it to the closest live page.","Returns "&amp;C1552&amp;" with no clicks or links. Remove internal links and let it 404 or 410."),IF(D1552="Non-Indexable","Non-indexable ("&amp;E1552&amp;"). Keep if that is intentional; otherwise fix the canonical or noindex.",IF(AA1552="Merge","Overlaps with "&amp;I1552&amp;IF(N(J1552)&gt;0," (similarity "&amp;TEXT(J1552,"0.00")&amp;")","")&amp;", which gets more clicks. Merge the useful parts into it and 301 this URL.",IF(AA1552="Update",MID(IF(U1552="Yes","; Clicks down "&amp;TEXT(-P1552,"0%")&amp;" on the previous period","")&amp;IF(V1552="Yes","; Average position "&amp;TEXT(N1552,"0.0")&amp;" on "&amp;TEXT(L1552,"#,##0")&amp;" impressions (striking distance)","")&amp;IF(AND(T1552="Yes",N(L1552)&gt;=Rules!$B$6),"; Thin ("&amp;F1552&amp;" words) but has search demand",""),3,400),IF(AA1552="Prune","Low value: "&amp;N(K1552)&amp;" clicks, "&amp;N(L1552)&amp;" impressions, "&amp;N(Q1552)&amp;" sessions, no key events. Remove or noindex it and update internal links.",IF(AA1552="Redirect","Low value but "&amp;N(AC1552)&amp;" referring domains. 301 it to the closest relevant page to keep those links.",IF(AND(Z1552="No",Y1552="Yes",N(K1552)&lt;Rules!$B$5),"Low search traffic but it converts (key events: "&amp;S1552&amp;"). Keep it and link to it.",IF(W1552="Yes","Stronger than the page it overlaps ("&amp;I1552&amp;"). Keep; merge that page into this one.","Healthy: "&amp;N(K1552)&amp;" clicks"&amp;IF(ISNUMBER(N1552),", average position "&amp;TEXT(N1552,"0.0"),"")&amp;". Keep and monitor."))))))))))</f>
        <v/>
      </c>
      <c r="AE1552">
        <f>IF(A1552="","",IF(AD1552&lt;&gt;"",AD1552,AA1552))</f>
        <v/>
      </c>
    </row>
    <row r="1553">
      <c r="A1553">
        <f>IF(Crawl!A1552="","",Crawl!A1552)</f>
        <v/>
      </c>
      <c r="B1553">
        <f>IF(A1553="","",Crawl!EC1552)</f>
        <v/>
      </c>
      <c r="C1553">
        <f>IF(A1553="","",IFERROR(INDEX(Crawl!$A1552:$DZ1552,1,Rules!$H$6),""))</f>
        <v/>
      </c>
      <c r="D1553">
        <f>IF(A1553="","",IFERROR(INDEX(Crawl!$A1552:$DZ1552,1,Rules!$H$7),"")&amp;"")</f>
        <v/>
      </c>
      <c r="E1553">
        <f>IF(A1553="","",IFERROR(INDEX(Crawl!$A1552:$DZ1552,1,Rules!$H$8),"")&amp;"")</f>
        <v/>
      </c>
      <c r="F1553">
        <f>IF(A1553="","",IFERROR(INDEX(Crawl!$A1552:$DZ1552,1,Rules!$H$9),""))</f>
        <v/>
      </c>
      <c r="G1553">
        <f>IF(A1553="","",IFERROR(INDEX(Crawl!$A1552:$DZ1552,1,Rules!$H$10),""))</f>
        <v/>
      </c>
      <c r="H1553">
        <f>IF(A1553="","",IFERROR(INDEX(Crawl!$A1552:$DZ1552,1,Rules!$H$12),""))</f>
        <v/>
      </c>
      <c r="I1553">
        <f>IF(A1553="","",IF(AND(N(H1553)&gt;0,IFERROR(INDEX(Crawl!$A1552:$DZ1552,1,Rules!$H$11),"")&amp;""&lt;&gt;""),IFERROR(INDEX(Crawl!$A1552:$DZ1552,1,Rules!$H$11),"")&amp;"",IF(AND(ISNUMBER(J1553),N(J1553)&gt;=Rules!$B$12,IFERROR(INDEX(Crawl!$A1552:$DZ1552,1,Rules!$H$13),"")&amp;""&lt;&gt;""),IFERROR(INDEX(Crawl!$A1552:$DZ1552,1,Rules!$H$13),"")&amp;"","")))</f>
        <v/>
      </c>
      <c r="J1553" s="19">
        <f>IF(A1553="","",IF(IFERROR(INDEX(Crawl!$A1552:$DZ1552,1,Rules!$H$14),"")&amp;""="","",IFERROR(INDEX(Crawl!$A1552:$DZ1552,1,Rules!$H$14),"")))</f>
        <v/>
      </c>
      <c r="K1553">
        <f>IF(A1553="","",IFERROR(SUMIFS('GSC current'!$J$2:$J$2001,'GSC current'!$I$2:$I$2001,B1553),0))</f>
        <v/>
      </c>
      <c r="L1553">
        <f>IF(A1553="","",IFERROR(SUMIFS('GSC current'!$K$2:$K$2001,'GSC current'!$I$2:$I$2001,B1553),0))</f>
        <v/>
      </c>
      <c r="M1553" s="20">
        <f>IF(A1553="","",IF(N(L1553)&gt;0,K1553/L1553,""))</f>
        <v/>
      </c>
      <c r="N1553" s="21">
        <f>IF(A1553="","",IF(N(L1553)&gt;0,SUMIFS('GSC current'!$L$2:$L$2001,'GSC current'!$I$2:$I$2001,B1553)/L1553,""))</f>
        <v/>
      </c>
      <c r="O1553">
        <f>IF(A1553="","",IFERROR(SUMIFS('GSC previous'!$J$2:$J$2001,'GSC previous'!$I$2:$I$2001,B1553),0))</f>
        <v/>
      </c>
      <c r="P1553" s="22">
        <f>IF(A1553="","",IF(N(O1553)&gt;0,(K1553-O1553)/O1553,""))</f>
        <v/>
      </c>
      <c r="Q1553">
        <f>IF(A1553="","",IFERROR(SUMIFS(GA4!$P$2:$P$2001,GA4!$O$2:$O$2001,B1553),0))</f>
        <v/>
      </c>
      <c r="R1553" s="23">
        <f>IF(A1553="","",IF(N(Q1553)&gt;0,SUMIFS(GA4!$Q$2:$Q$2001,GA4!$O$2:$O$2001,B1553)/Q1553,""))</f>
        <v/>
      </c>
      <c r="S1553">
        <f>IF(A1553="","",IFERROR(SUMIFS(GA4!$R$2:$R$2001,GA4!$O$2:$O$2001,B1553),0))</f>
        <v/>
      </c>
      <c r="T1553">
        <f>IF(A1553="","",IF(AND(ISNUMBER(F1553),LEFT(C1553&amp;"",1)="2"),IF(F1553&lt;Rules!$B$9,"Yes","No"),"No"))</f>
        <v/>
      </c>
      <c r="U1553">
        <f>IF(A1553="","",IF(AND(N(O1553)&gt;=Rules!$B$8,ISNUMBER(P1553)),IF(P1553&lt;=-Rules!$B$7,"Yes","No"),"No"))</f>
        <v/>
      </c>
      <c r="V1553">
        <f>IF(A1553="","",IF(AND(N(L1553)&gt;=Rules!$B$6,ISNUMBER(N1553)),IF(AND(N1553&gt;=Rules!$B$10,N1553&lt;=Rules!$B$11),"Yes","No"),"No"))</f>
        <v/>
      </c>
      <c r="W1553">
        <f>IF(A1553="","",IF(I1553&lt;&gt;"","Yes","No"))</f>
        <v/>
      </c>
      <c r="X1553">
        <f>IF(I1553="","",IF(SUMIFS($K$3:$K$2002,$A$3:$A$2002,SUBSTITUTE(SUBSTITUTE(I1553,"?","~?"),"*","~*"))&gt;N(K1553),"Yes","No"))</f>
        <v/>
      </c>
      <c r="Y1553">
        <f>IF(A1553="","",IF(N(S1553)&gt;0,"Yes","No"))</f>
        <v/>
      </c>
      <c r="Z1553">
        <f>IF(A1553="","",IF(AND(N(K1553)&lt;Rules!$B$5,N(L1553)&lt;Rules!$B$6,N(Q1553)&lt;Rules!$B$13,Y1553="No"),"Yes","No"))</f>
        <v/>
      </c>
      <c r="AA1553">
        <f>IF(A1553="","",IF(LEFT(C1553&amp;"",1)="3","Redirect",IF(OR(LEFT(C1553&amp;"",1)="4",LEFT(C1553&amp;"",1)="5"),IF(OR(N(K1553)&gt;0,N(AC1553)&gt;=Rules!$B$14),"Redirect","Prune"),IF(D1553="Non-Indexable","Keep",IF(AND(W1553="Yes",X1553="Yes",Y1553="No"),"Merge",IF(OR(U1553="Yes",V1553="Yes",AND(T1553="Yes",N(L1553)&gt;=Rules!$B$6)),"Update",IF(Z1553="Yes",IF(N(AC1553)&gt;=Rules!$B$14,"Redirect","Prune"),"Keep")))))))</f>
        <v/>
      </c>
      <c r="AB1553">
        <f>IF(A1553="","",IF(LEFT(C1553&amp;"",1)="3","Already redirects ("&amp;C1553&amp;"). Update internal links to point at the final URL.",IF(OR(LEFT(C1553&amp;"",1)="4",LEFT(C1553&amp;"",1)="5"),IF(AA1553="Redirect","Returns "&amp;C1553&amp;" but still has "&amp;N(K1553)&amp;" clicks and "&amp;N(AC1553)&amp;" referring domains. 301 it to the closest live page.","Returns "&amp;C1553&amp;" with no clicks or links. Remove internal links and let it 404 or 410."),IF(D1553="Non-Indexable","Non-indexable ("&amp;E1553&amp;"). Keep if that is intentional; otherwise fix the canonical or noindex.",IF(AA1553="Merge","Overlaps with "&amp;I1553&amp;IF(N(J1553)&gt;0," (similarity "&amp;TEXT(J1553,"0.00")&amp;")","")&amp;", which gets more clicks. Merge the useful parts into it and 301 this URL.",IF(AA1553="Update",MID(IF(U1553="Yes","; Clicks down "&amp;TEXT(-P1553,"0%")&amp;" on the previous period","")&amp;IF(V1553="Yes","; Average position "&amp;TEXT(N1553,"0.0")&amp;" on "&amp;TEXT(L1553,"#,##0")&amp;" impressions (striking distance)","")&amp;IF(AND(T1553="Yes",N(L1553)&gt;=Rules!$B$6),"; Thin ("&amp;F1553&amp;" words) but has search demand",""),3,400),IF(AA1553="Prune","Low value: "&amp;N(K1553)&amp;" clicks, "&amp;N(L1553)&amp;" impressions, "&amp;N(Q1553)&amp;" sessions, no key events. Remove or noindex it and update internal links.",IF(AA1553="Redirect","Low value but "&amp;N(AC1553)&amp;" referring domains. 301 it to the closest relevant page to keep those links.",IF(AND(Z1553="No",Y1553="Yes",N(K1553)&lt;Rules!$B$5),"Low search traffic but it converts (key events: "&amp;S1553&amp;"). Keep it and link to it.",IF(W1553="Yes","Stronger than the page it overlaps ("&amp;I1553&amp;"). Keep; merge that page into this one.","Healthy: "&amp;N(K1553)&amp;" clicks"&amp;IF(ISNUMBER(N1553),", average position "&amp;TEXT(N1553,"0.0"),"")&amp;". Keep and monitor."))))))))))</f>
        <v/>
      </c>
      <c r="AE1553">
        <f>IF(A1553="","",IF(AD1553&lt;&gt;"",AD1553,AA1553))</f>
        <v/>
      </c>
    </row>
    <row r="1554">
      <c r="A1554">
        <f>IF(Crawl!A1553="","",Crawl!A1553)</f>
        <v/>
      </c>
      <c r="B1554">
        <f>IF(A1554="","",Crawl!EC1553)</f>
        <v/>
      </c>
      <c r="C1554">
        <f>IF(A1554="","",IFERROR(INDEX(Crawl!$A1553:$DZ1553,1,Rules!$H$6),""))</f>
        <v/>
      </c>
      <c r="D1554">
        <f>IF(A1554="","",IFERROR(INDEX(Crawl!$A1553:$DZ1553,1,Rules!$H$7),"")&amp;"")</f>
        <v/>
      </c>
      <c r="E1554">
        <f>IF(A1554="","",IFERROR(INDEX(Crawl!$A1553:$DZ1553,1,Rules!$H$8),"")&amp;"")</f>
        <v/>
      </c>
      <c r="F1554">
        <f>IF(A1554="","",IFERROR(INDEX(Crawl!$A1553:$DZ1553,1,Rules!$H$9),""))</f>
        <v/>
      </c>
      <c r="G1554">
        <f>IF(A1554="","",IFERROR(INDEX(Crawl!$A1553:$DZ1553,1,Rules!$H$10),""))</f>
        <v/>
      </c>
      <c r="H1554">
        <f>IF(A1554="","",IFERROR(INDEX(Crawl!$A1553:$DZ1553,1,Rules!$H$12),""))</f>
        <v/>
      </c>
      <c r="I1554">
        <f>IF(A1554="","",IF(AND(N(H1554)&gt;0,IFERROR(INDEX(Crawl!$A1553:$DZ1553,1,Rules!$H$11),"")&amp;""&lt;&gt;""),IFERROR(INDEX(Crawl!$A1553:$DZ1553,1,Rules!$H$11),"")&amp;"",IF(AND(ISNUMBER(J1554),N(J1554)&gt;=Rules!$B$12,IFERROR(INDEX(Crawl!$A1553:$DZ1553,1,Rules!$H$13),"")&amp;""&lt;&gt;""),IFERROR(INDEX(Crawl!$A1553:$DZ1553,1,Rules!$H$13),"")&amp;"","")))</f>
        <v/>
      </c>
      <c r="J1554" s="19">
        <f>IF(A1554="","",IF(IFERROR(INDEX(Crawl!$A1553:$DZ1553,1,Rules!$H$14),"")&amp;""="","",IFERROR(INDEX(Crawl!$A1553:$DZ1553,1,Rules!$H$14),"")))</f>
        <v/>
      </c>
      <c r="K1554">
        <f>IF(A1554="","",IFERROR(SUMIFS('GSC current'!$J$2:$J$2001,'GSC current'!$I$2:$I$2001,B1554),0))</f>
        <v/>
      </c>
      <c r="L1554">
        <f>IF(A1554="","",IFERROR(SUMIFS('GSC current'!$K$2:$K$2001,'GSC current'!$I$2:$I$2001,B1554),0))</f>
        <v/>
      </c>
      <c r="M1554" s="20">
        <f>IF(A1554="","",IF(N(L1554)&gt;0,K1554/L1554,""))</f>
        <v/>
      </c>
      <c r="N1554" s="21">
        <f>IF(A1554="","",IF(N(L1554)&gt;0,SUMIFS('GSC current'!$L$2:$L$2001,'GSC current'!$I$2:$I$2001,B1554)/L1554,""))</f>
        <v/>
      </c>
      <c r="O1554">
        <f>IF(A1554="","",IFERROR(SUMIFS('GSC previous'!$J$2:$J$2001,'GSC previous'!$I$2:$I$2001,B1554),0))</f>
        <v/>
      </c>
      <c r="P1554" s="22">
        <f>IF(A1554="","",IF(N(O1554)&gt;0,(K1554-O1554)/O1554,""))</f>
        <v/>
      </c>
      <c r="Q1554">
        <f>IF(A1554="","",IFERROR(SUMIFS(GA4!$P$2:$P$2001,GA4!$O$2:$O$2001,B1554),0))</f>
        <v/>
      </c>
      <c r="R1554" s="23">
        <f>IF(A1554="","",IF(N(Q1554)&gt;0,SUMIFS(GA4!$Q$2:$Q$2001,GA4!$O$2:$O$2001,B1554)/Q1554,""))</f>
        <v/>
      </c>
      <c r="S1554">
        <f>IF(A1554="","",IFERROR(SUMIFS(GA4!$R$2:$R$2001,GA4!$O$2:$O$2001,B1554),0))</f>
        <v/>
      </c>
      <c r="T1554">
        <f>IF(A1554="","",IF(AND(ISNUMBER(F1554),LEFT(C1554&amp;"",1)="2"),IF(F1554&lt;Rules!$B$9,"Yes","No"),"No"))</f>
        <v/>
      </c>
      <c r="U1554">
        <f>IF(A1554="","",IF(AND(N(O1554)&gt;=Rules!$B$8,ISNUMBER(P1554)),IF(P1554&lt;=-Rules!$B$7,"Yes","No"),"No"))</f>
        <v/>
      </c>
      <c r="V1554">
        <f>IF(A1554="","",IF(AND(N(L1554)&gt;=Rules!$B$6,ISNUMBER(N1554)),IF(AND(N1554&gt;=Rules!$B$10,N1554&lt;=Rules!$B$11),"Yes","No"),"No"))</f>
        <v/>
      </c>
      <c r="W1554">
        <f>IF(A1554="","",IF(I1554&lt;&gt;"","Yes","No"))</f>
        <v/>
      </c>
      <c r="X1554">
        <f>IF(I1554="","",IF(SUMIFS($K$3:$K$2002,$A$3:$A$2002,SUBSTITUTE(SUBSTITUTE(I1554,"?","~?"),"*","~*"))&gt;N(K1554),"Yes","No"))</f>
        <v/>
      </c>
      <c r="Y1554">
        <f>IF(A1554="","",IF(N(S1554)&gt;0,"Yes","No"))</f>
        <v/>
      </c>
      <c r="Z1554">
        <f>IF(A1554="","",IF(AND(N(K1554)&lt;Rules!$B$5,N(L1554)&lt;Rules!$B$6,N(Q1554)&lt;Rules!$B$13,Y1554="No"),"Yes","No"))</f>
        <v/>
      </c>
      <c r="AA1554">
        <f>IF(A1554="","",IF(LEFT(C1554&amp;"",1)="3","Redirect",IF(OR(LEFT(C1554&amp;"",1)="4",LEFT(C1554&amp;"",1)="5"),IF(OR(N(K1554)&gt;0,N(AC1554)&gt;=Rules!$B$14),"Redirect","Prune"),IF(D1554="Non-Indexable","Keep",IF(AND(W1554="Yes",X1554="Yes",Y1554="No"),"Merge",IF(OR(U1554="Yes",V1554="Yes",AND(T1554="Yes",N(L1554)&gt;=Rules!$B$6)),"Update",IF(Z1554="Yes",IF(N(AC1554)&gt;=Rules!$B$14,"Redirect","Prune"),"Keep")))))))</f>
        <v/>
      </c>
      <c r="AB1554">
        <f>IF(A1554="","",IF(LEFT(C1554&amp;"",1)="3","Already redirects ("&amp;C1554&amp;"). Update internal links to point at the final URL.",IF(OR(LEFT(C1554&amp;"",1)="4",LEFT(C1554&amp;"",1)="5"),IF(AA1554="Redirect","Returns "&amp;C1554&amp;" but still has "&amp;N(K1554)&amp;" clicks and "&amp;N(AC1554)&amp;" referring domains. 301 it to the closest live page.","Returns "&amp;C1554&amp;" with no clicks or links. Remove internal links and let it 404 or 410."),IF(D1554="Non-Indexable","Non-indexable ("&amp;E1554&amp;"). Keep if that is intentional; otherwise fix the canonical or noindex.",IF(AA1554="Merge","Overlaps with "&amp;I1554&amp;IF(N(J1554)&gt;0," (similarity "&amp;TEXT(J1554,"0.00")&amp;")","")&amp;", which gets more clicks. Merge the useful parts into it and 301 this URL.",IF(AA1554="Update",MID(IF(U1554="Yes","; Clicks down "&amp;TEXT(-P1554,"0%")&amp;" on the previous period","")&amp;IF(V1554="Yes","; Average position "&amp;TEXT(N1554,"0.0")&amp;" on "&amp;TEXT(L1554,"#,##0")&amp;" impressions (striking distance)","")&amp;IF(AND(T1554="Yes",N(L1554)&gt;=Rules!$B$6),"; Thin ("&amp;F1554&amp;" words) but has search demand",""),3,400),IF(AA1554="Prune","Low value: "&amp;N(K1554)&amp;" clicks, "&amp;N(L1554)&amp;" impressions, "&amp;N(Q1554)&amp;" sessions, no key events. Remove or noindex it and update internal links.",IF(AA1554="Redirect","Low value but "&amp;N(AC1554)&amp;" referring domains. 301 it to the closest relevant page to keep those links.",IF(AND(Z1554="No",Y1554="Yes",N(K1554)&lt;Rules!$B$5),"Low search traffic but it converts (key events: "&amp;S1554&amp;"). Keep it and link to it.",IF(W1554="Yes","Stronger than the page it overlaps ("&amp;I1554&amp;"). Keep; merge that page into this one.","Healthy: "&amp;N(K1554)&amp;" clicks"&amp;IF(ISNUMBER(N1554),", average position "&amp;TEXT(N1554,"0.0"),"")&amp;". Keep and monitor."))))))))))</f>
        <v/>
      </c>
      <c r="AE1554">
        <f>IF(A1554="","",IF(AD1554&lt;&gt;"",AD1554,AA1554))</f>
        <v/>
      </c>
    </row>
    <row r="1555">
      <c r="A1555">
        <f>IF(Crawl!A1554="","",Crawl!A1554)</f>
        <v/>
      </c>
      <c r="B1555">
        <f>IF(A1555="","",Crawl!EC1554)</f>
        <v/>
      </c>
      <c r="C1555">
        <f>IF(A1555="","",IFERROR(INDEX(Crawl!$A1554:$DZ1554,1,Rules!$H$6),""))</f>
        <v/>
      </c>
      <c r="D1555">
        <f>IF(A1555="","",IFERROR(INDEX(Crawl!$A1554:$DZ1554,1,Rules!$H$7),"")&amp;"")</f>
        <v/>
      </c>
      <c r="E1555">
        <f>IF(A1555="","",IFERROR(INDEX(Crawl!$A1554:$DZ1554,1,Rules!$H$8),"")&amp;"")</f>
        <v/>
      </c>
      <c r="F1555">
        <f>IF(A1555="","",IFERROR(INDEX(Crawl!$A1554:$DZ1554,1,Rules!$H$9),""))</f>
        <v/>
      </c>
      <c r="G1555">
        <f>IF(A1555="","",IFERROR(INDEX(Crawl!$A1554:$DZ1554,1,Rules!$H$10),""))</f>
        <v/>
      </c>
      <c r="H1555">
        <f>IF(A1555="","",IFERROR(INDEX(Crawl!$A1554:$DZ1554,1,Rules!$H$12),""))</f>
        <v/>
      </c>
      <c r="I1555">
        <f>IF(A1555="","",IF(AND(N(H1555)&gt;0,IFERROR(INDEX(Crawl!$A1554:$DZ1554,1,Rules!$H$11),"")&amp;""&lt;&gt;""),IFERROR(INDEX(Crawl!$A1554:$DZ1554,1,Rules!$H$11),"")&amp;"",IF(AND(ISNUMBER(J1555),N(J1555)&gt;=Rules!$B$12,IFERROR(INDEX(Crawl!$A1554:$DZ1554,1,Rules!$H$13),"")&amp;""&lt;&gt;""),IFERROR(INDEX(Crawl!$A1554:$DZ1554,1,Rules!$H$13),"")&amp;"","")))</f>
        <v/>
      </c>
      <c r="J1555" s="19">
        <f>IF(A1555="","",IF(IFERROR(INDEX(Crawl!$A1554:$DZ1554,1,Rules!$H$14),"")&amp;""="","",IFERROR(INDEX(Crawl!$A1554:$DZ1554,1,Rules!$H$14),"")))</f>
        <v/>
      </c>
      <c r="K1555">
        <f>IF(A1555="","",IFERROR(SUMIFS('GSC current'!$J$2:$J$2001,'GSC current'!$I$2:$I$2001,B1555),0))</f>
        <v/>
      </c>
      <c r="L1555">
        <f>IF(A1555="","",IFERROR(SUMIFS('GSC current'!$K$2:$K$2001,'GSC current'!$I$2:$I$2001,B1555),0))</f>
        <v/>
      </c>
      <c r="M1555" s="20">
        <f>IF(A1555="","",IF(N(L1555)&gt;0,K1555/L1555,""))</f>
        <v/>
      </c>
      <c r="N1555" s="21">
        <f>IF(A1555="","",IF(N(L1555)&gt;0,SUMIFS('GSC current'!$L$2:$L$2001,'GSC current'!$I$2:$I$2001,B1555)/L1555,""))</f>
        <v/>
      </c>
      <c r="O1555">
        <f>IF(A1555="","",IFERROR(SUMIFS('GSC previous'!$J$2:$J$2001,'GSC previous'!$I$2:$I$2001,B1555),0))</f>
        <v/>
      </c>
      <c r="P1555" s="22">
        <f>IF(A1555="","",IF(N(O1555)&gt;0,(K1555-O1555)/O1555,""))</f>
        <v/>
      </c>
      <c r="Q1555">
        <f>IF(A1555="","",IFERROR(SUMIFS(GA4!$P$2:$P$2001,GA4!$O$2:$O$2001,B1555),0))</f>
        <v/>
      </c>
      <c r="R1555" s="23">
        <f>IF(A1555="","",IF(N(Q1555)&gt;0,SUMIFS(GA4!$Q$2:$Q$2001,GA4!$O$2:$O$2001,B1555)/Q1555,""))</f>
        <v/>
      </c>
      <c r="S1555">
        <f>IF(A1555="","",IFERROR(SUMIFS(GA4!$R$2:$R$2001,GA4!$O$2:$O$2001,B1555),0))</f>
        <v/>
      </c>
      <c r="T1555">
        <f>IF(A1555="","",IF(AND(ISNUMBER(F1555),LEFT(C1555&amp;"",1)="2"),IF(F1555&lt;Rules!$B$9,"Yes","No"),"No"))</f>
        <v/>
      </c>
      <c r="U1555">
        <f>IF(A1555="","",IF(AND(N(O1555)&gt;=Rules!$B$8,ISNUMBER(P1555)),IF(P1555&lt;=-Rules!$B$7,"Yes","No"),"No"))</f>
        <v/>
      </c>
      <c r="V1555">
        <f>IF(A1555="","",IF(AND(N(L1555)&gt;=Rules!$B$6,ISNUMBER(N1555)),IF(AND(N1555&gt;=Rules!$B$10,N1555&lt;=Rules!$B$11),"Yes","No"),"No"))</f>
        <v/>
      </c>
      <c r="W1555">
        <f>IF(A1555="","",IF(I1555&lt;&gt;"","Yes","No"))</f>
        <v/>
      </c>
      <c r="X1555">
        <f>IF(I1555="","",IF(SUMIFS($K$3:$K$2002,$A$3:$A$2002,SUBSTITUTE(SUBSTITUTE(I1555,"?","~?"),"*","~*"))&gt;N(K1555),"Yes","No"))</f>
        <v/>
      </c>
      <c r="Y1555">
        <f>IF(A1555="","",IF(N(S1555)&gt;0,"Yes","No"))</f>
        <v/>
      </c>
      <c r="Z1555">
        <f>IF(A1555="","",IF(AND(N(K1555)&lt;Rules!$B$5,N(L1555)&lt;Rules!$B$6,N(Q1555)&lt;Rules!$B$13,Y1555="No"),"Yes","No"))</f>
        <v/>
      </c>
      <c r="AA1555">
        <f>IF(A1555="","",IF(LEFT(C1555&amp;"",1)="3","Redirect",IF(OR(LEFT(C1555&amp;"",1)="4",LEFT(C1555&amp;"",1)="5"),IF(OR(N(K1555)&gt;0,N(AC1555)&gt;=Rules!$B$14),"Redirect","Prune"),IF(D1555="Non-Indexable","Keep",IF(AND(W1555="Yes",X1555="Yes",Y1555="No"),"Merge",IF(OR(U1555="Yes",V1555="Yes",AND(T1555="Yes",N(L1555)&gt;=Rules!$B$6)),"Update",IF(Z1555="Yes",IF(N(AC1555)&gt;=Rules!$B$14,"Redirect","Prune"),"Keep")))))))</f>
        <v/>
      </c>
      <c r="AB1555">
        <f>IF(A1555="","",IF(LEFT(C1555&amp;"",1)="3","Already redirects ("&amp;C1555&amp;"). Update internal links to point at the final URL.",IF(OR(LEFT(C1555&amp;"",1)="4",LEFT(C1555&amp;"",1)="5"),IF(AA1555="Redirect","Returns "&amp;C1555&amp;" but still has "&amp;N(K1555)&amp;" clicks and "&amp;N(AC1555)&amp;" referring domains. 301 it to the closest live page.","Returns "&amp;C1555&amp;" with no clicks or links. Remove internal links and let it 404 or 410."),IF(D1555="Non-Indexable","Non-indexable ("&amp;E1555&amp;"). Keep if that is intentional; otherwise fix the canonical or noindex.",IF(AA1555="Merge","Overlaps with "&amp;I1555&amp;IF(N(J1555)&gt;0," (similarity "&amp;TEXT(J1555,"0.00")&amp;")","")&amp;", which gets more clicks. Merge the useful parts into it and 301 this URL.",IF(AA1555="Update",MID(IF(U1555="Yes","; Clicks down "&amp;TEXT(-P1555,"0%")&amp;" on the previous period","")&amp;IF(V1555="Yes","; Average position "&amp;TEXT(N1555,"0.0")&amp;" on "&amp;TEXT(L1555,"#,##0")&amp;" impressions (striking distance)","")&amp;IF(AND(T1555="Yes",N(L1555)&gt;=Rules!$B$6),"; Thin ("&amp;F1555&amp;" words) but has search demand",""),3,400),IF(AA1555="Prune","Low value: "&amp;N(K1555)&amp;" clicks, "&amp;N(L1555)&amp;" impressions, "&amp;N(Q1555)&amp;" sessions, no key events. Remove or noindex it and update internal links.",IF(AA1555="Redirect","Low value but "&amp;N(AC1555)&amp;" referring domains. 301 it to the closest relevant page to keep those links.",IF(AND(Z1555="No",Y1555="Yes",N(K1555)&lt;Rules!$B$5),"Low search traffic but it converts (key events: "&amp;S1555&amp;"). Keep it and link to it.",IF(W1555="Yes","Stronger than the page it overlaps ("&amp;I1555&amp;"). Keep; merge that page into this one.","Healthy: "&amp;N(K1555)&amp;" clicks"&amp;IF(ISNUMBER(N1555),", average position "&amp;TEXT(N1555,"0.0"),"")&amp;". Keep and monitor."))))))))))</f>
        <v/>
      </c>
      <c r="AE1555">
        <f>IF(A1555="","",IF(AD1555&lt;&gt;"",AD1555,AA1555))</f>
        <v/>
      </c>
    </row>
    <row r="1556">
      <c r="A1556">
        <f>IF(Crawl!A1555="","",Crawl!A1555)</f>
        <v/>
      </c>
      <c r="B1556">
        <f>IF(A1556="","",Crawl!EC1555)</f>
        <v/>
      </c>
      <c r="C1556">
        <f>IF(A1556="","",IFERROR(INDEX(Crawl!$A1555:$DZ1555,1,Rules!$H$6),""))</f>
        <v/>
      </c>
      <c r="D1556">
        <f>IF(A1556="","",IFERROR(INDEX(Crawl!$A1555:$DZ1555,1,Rules!$H$7),"")&amp;"")</f>
        <v/>
      </c>
      <c r="E1556">
        <f>IF(A1556="","",IFERROR(INDEX(Crawl!$A1555:$DZ1555,1,Rules!$H$8),"")&amp;"")</f>
        <v/>
      </c>
      <c r="F1556">
        <f>IF(A1556="","",IFERROR(INDEX(Crawl!$A1555:$DZ1555,1,Rules!$H$9),""))</f>
        <v/>
      </c>
      <c r="G1556">
        <f>IF(A1556="","",IFERROR(INDEX(Crawl!$A1555:$DZ1555,1,Rules!$H$10),""))</f>
        <v/>
      </c>
      <c r="H1556">
        <f>IF(A1556="","",IFERROR(INDEX(Crawl!$A1555:$DZ1555,1,Rules!$H$12),""))</f>
        <v/>
      </c>
      <c r="I1556">
        <f>IF(A1556="","",IF(AND(N(H1556)&gt;0,IFERROR(INDEX(Crawl!$A1555:$DZ1555,1,Rules!$H$11),"")&amp;""&lt;&gt;""),IFERROR(INDEX(Crawl!$A1555:$DZ1555,1,Rules!$H$11),"")&amp;"",IF(AND(ISNUMBER(J1556),N(J1556)&gt;=Rules!$B$12,IFERROR(INDEX(Crawl!$A1555:$DZ1555,1,Rules!$H$13),"")&amp;""&lt;&gt;""),IFERROR(INDEX(Crawl!$A1555:$DZ1555,1,Rules!$H$13),"")&amp;"","")))</f>
        <v/>
      </c>
      <c r="J1556" s="19">
        <f>IF(A1556="","",IF(IFERROR(INDEX(Crawl!$A1555:$DZ1555,1,Rules!$H$14),"")&amp;""="","",IFERROR(INDEX(Crawl!$A1555:$DZ1555,1,Rules!$H$14),"")))</f>
        <v/>
      </c>
      <c r="K1556">
        <f>IF(A1556="","",IFERROR(SUMIFS('GSC current'!$J$2:$J$2001,'GSC current'!$I$2:$I$2001,B1556),0))</f>
        <v/>
      </c>
      <c r="L1556">
        <f>IF(A1556="","",IFERROR(SUMIFS('GSC current'!$K$2:$K$2001,'GSC current'!$I$2:$I$2001,B1556),0))</f>
        <v/>
      </c>
      <c r="M1556" s="20">
        <f>IF(A1556="","",IF(N(L1556)&gt;0,K1556/L1556,""))</f>
        <v/>
      </c>
      <c r="N1556" s="21">
        <f>IF(A1556="","",IF(N(L1556)&gt;0,SUMIFS('GSC current'!$L$2:$L$2001,'GSC current'!$I$2:$I$2001,B1556)/L1556,""))</f>
        <v/>
      </c>
      <c r="O1556">
        <f>IF(A1556="","",IFERROR(SUMIFS('GSC previous'!$J$2:$J$2001,'GSC previous'!$I$2:$I$2001,B1556),0))</f>
        <v/>
      </c>
      <c r="P1556" s="22">
        <f>IF(A1556="","",IF(N(O1556)&gt;0,(K1556-O1556)/O1556,""))</f>
        <v/>
      </c>
      <c r="Q1556">
        <f>IF(A1556="","",IFERROR(SUMIFS(GA4!$P$2:$P$2001,GA4!$O$2:$O$2001,B1556),0))</f>
        <v/>
      </c>
      <c r="R1556" s="23">
        <f>IF(A1556="","",IF(N(Q1556)&gt;0,SUMIFS(GA4!$Q$2:$Q$2001,GA4!$O$2:$O$2001,B1556)/Q1556,""))</f>
        <v/>
      </c>
      <c r="S1556">
        <f>IF(A1556="","",IFERROR(SUMIFS(GA4!$R$2:$R$2001,GA4!$O$2:$O$2001,B1556),0))</f>
        <v/>
      </c>
      <c r="T1556">
        <f>IF(A1556="","",IF(AND(ISNUMBER(F1556),LEFT(C1556&amp;"",1)="2"),IF(F1556&lt;Rules!$B$9,"Yes","No"),"No"))</f>
        <v/>
      </c>
      <c r="U1556">
        <f>IF(A1556="","",IF(AND(N(O1556)&gt;=Rules!$B$8,ISNUMBER(P1556)),IF(P1556&lt;=-Rules!$B$7,"Yes","No"),"No"))</f>
        <v/>
      </c>
      <c r="V1556">
        <f>IF(A1556="","",IF(AND(N(L1556)&gt;=Rules!$B$6,ISNUMBER(N1556)),IF(AND(N1556&gt;=Rules!$B$10,N1556&lt;=Rules!$B$11),"Yes","No"),"No"))</f>
        <v/>
      </c>
      <c r="W1556">
        <f>IF(A1556="","",IF(I1556&lt;&gt;"","Yes","No"))</f>
        <v/>
      </c>
      <c r="X1556">
        <f>IF(I1556="","",IF(SUMIFS($K$3:$K$2002,$A$3:$A$2002,SUBSTITUTE(SUBSTITUTE(I1556,"?","~?"),"*","~*"))&gt;N(K1556),"Yes","No"))</f>
        <v/>
      </c>
      <c r="Y1556">
        <f>IF(A1556="","",IF(N(S1556)&gt;0,"Yes","No"))</f>
        <v/>
      </c>
      <c r="Z1556">
        <f>IF(A1556="","",IF(AND(N(K1556)&lt;Rules!$B$5,N(L1556)&lt;Rules!$B$6,N(Q1556)&lt;Rules!$B$13,Y1556="No"),"Yes","No"))</f>
        <v/>
      </c>
      <c r="AA1556">
        <f>IF(A1556="","",IF(LEFT(C1556&amp;"",1)="3","Redirect",IF(OR(LEFT(C1556&amp;"",1)="4",LEFT(C1556&amp;"",1)="5"),IF(OR(N(K1556)&gt;0,N(AC1556)&gt;=Rules!$B$14),"Redirect","Prune"),IF(D1556="Non-Indexable","Keep",IF(AND(W1556="Yes",X1556="Yes",Y1556="No"),"Merge",IF(OR(U1556="Yes",V1556="Yes",AND(T1556="Yes",N(L1556)&gt;=Rules!$B$6)),"Update",IF(Z1556="Yes",IF(N(AC1556)&gt;=Rules!$B$14,"Redirect","Prune"),"Keep")))))))</f>
        <v/>
      </c>
      <c r="AB1556">
        <f>IF(A1556="","",IF(LEFT(C1556&amp;"",1)="3","Already redirects ("&amp;C1556&amp;"). Update internal links to point at the final URL.",IF(OR(LEFT(C1556&amp;"",1)="4",LEFT(C1556&amp;"",1)="5"),IF(AA1556="Redirect","Returns "&amp;C1556&amp;" but still has "&amp;N(K1556)&amp;" clicks and "&amp;N(AC1556)&amp;" referring domains. 301 it to the closest live page.","Returns "&amp;C1556&amp;" with no clicks or links. Remove internal links and let it 404 or 410."),IF(D1556="Non-Indexable","Non-indexable ("&amp;E1556&amp;"). Keep if that is intentional; otherwise fix the canonical or noindex.",IF(AA1556="Merge","Overlaps with "&amp;I1556&amp;IF(N(J1556)&gt;0," (similarity "&amp;TEXT(J1556,"0.00")&amp;")","")&amp;", which gets more clicks. Merge the useful parts into it and 301 this URL.",IF(AA1556="Update",MID(IF(U1556="Yes","; Clicks down "&amp;TEXT(-P1556,"0%")&amp;" on the previous period","")&amp;IF(V1556="Yes","; Average position "&amp;TEXT(N1556,"0.0")&amp;" on "&amp;TEXT(L1556,"#,##0")&amp;" impressions (striking distance)","")&amp;IF(AND(T1556="Yes",N(L1556)&gt;=Rules!$B$6),"; Thin ("&amp;F1556&amp;" words) but has search demand",""),3,400),IF(AA1556="Prune","Low value: "&amp;N(K1556)&amp;" clicks, "&amp;N(L1556)&amp;" impressions, "&amp;N(Q1556)&amp;" sessions, no key events. Remove or noindex it and update internal links.",IF(AA1556="Redirect","Low value but "&amp;N(AC1556)&amp;" referring domains. 301 it to the closest relevant page to keep those links.",IF(AND(Z1556="No",Y1556="Yes",N(K1556)&lt;Rules!$B$5),"Low search traffic but it converts (key events: "&amp;S1556&amp;"). Keep it and link to it.",IF(W1556="Yes","Stronger than the page it overlaps ("&amp;I1556&amp;"). Keep; merge that page into this one.","Healthy: "&amp;N(K1556)&amp;" clicks"&amp;IF(ISNUMBER(N1556),", average position "&amp;TEXT(N1556,"0.0"),"")&amp;". Keep and monitor."))))))))))</f>
        <v/>
      </c>
      <c r="AE1556">
        <f>IF(A1556="","",IF(AD1556&lt;&gt;"",AD1556,AA1556))</f>
        <v/>
      </c>
    </row>
    <row r="1557">
      <c r="A1557">
        <f>IF(Crawl!A1556="","",Crawl!A1556)</f>
        <v/>
      </c>
      <c r="B1557">
        <f>IF(A1557="","",Crawl!EC1556)</f>
        <v/>
      </c>
      <c r="C1557">
        <f>IF(A1557="","",IFERROR(INDEX(Crawl!$A1556:$DZ1556,1,Rules!$H$6),""))</f>
        <v/>
      </c>
      <c r="D1557">
        <f>IF(A1557="","",IFERROR(INDEX(Crawl!$A1556:$DZ1556,1,Rules!$H$7),"")&amp;"")</f>
        <v/>
      </c>
      <c r="E1557">
        <f>IF(A1557="","",IFERROR(INDEX(Crawl!$A1556:$DZ1556,1,Rules!$H$8),"")&amp;"")</f>
        <v/>
      </c>
      <c r="F1557">
        <f>IF(A1557="","",IFERROR(INDEX(Crawl!$A1556:$DZ1556,1,Rules!$H$9),""))</f>
        <v/>
      </c>
      <c r="G1557">
        <f>IF(A1557="","",IFERROR(INDEX(Crawl!$A1556:$DZ1556,1,Rules!$H$10),""))</f>
        <v/>
      </c>
      <c r="H1557">
        <f>IF(A1557="","",IFERROR(INDEX(Crawl!$A1556:$DZ1556,1,Rules!$H$12),""))</f>
        <v/>
      </c>
      <c r="I1557">
        <f>IF(A1557="","",IF(AND(N(H1557)&gt;0,IFERROR(INDEX(Crawl!$A1556:$DZ1556,1,Rules!$H$11),"")&amp;""&lt;&gt;""),IFERROR(INDEX(Crawl!$A1556:$DZ1556,1,Rules!$H$11),"")&amp;"",IF(AND(ISNUMBER(J1557),N(J1557)&gt;=Rules!$B$12,IFERROR(INDEX(Crawl!$A1556:$DZ1556,1,Rules!$H$13),"")&amp;""&lt;&gt;""),IFERROR(INDEX(Crawl!$A1556:$DZ1556,1,Rules!$H$13),"")&amp;"","")))</f>
        <v/>
      </c>
      <c r="J1557" s="19">
        <f>IF(A1557="","",IF(IFERROR(INDEX(Crawl!$A1556:$DZ1556,1,Rules!$H$14),"")&amp;""="","",IFERROR(INDEX(Crawl!$A1556:$DZ1556,1,Rules!$H$14),"")))</f>
        <v/>
      </c>
      <c r="K1557">
        <f>IF(A1557="","",IFERROR(SUMIFS('GSC current'!$J$2:$J$2001,'GSC current'!$I$2:$I$2001,B1557),0))</f>
        <v/>
      </c>
      <c r="L1557">
        <f>IF(A1557="","",IFERROR(SUMIFS('GSC current'!$K$2:$K$2001,'GSC current'!$I$2:$I$2001,B1557),0))</f>
        <v/>
      </c>
      <c r="M1557" s="20">
        <f>IF(A1557="","",IF(N(L1557)&gt;0,K1557/L1557,""))</f>
        <v/>
      </c>
      <c r="N1557" s="21">
        <f>IF(A1557="","",IF(N(L1557)&gt;0,SUMIFS('GSC current'!$L$2:$L$2001,'GSC current'!$I$2:$I$2001,B1557)/L1557,""))</f>
        <v/>
      </c>
      <c r="O1557">
        <f>IF(A1557="","",IFERROR(SUMIFS('GSC previous'!$J$2:$J$2001,'GSC previous'!$I$2:$I$2001,B1557),0))</f>
        <v/>
      </c>
      <c r="P1557" s="22">
        <f>IF(A1557="","",IF(N(O1557)&gt;0,(K1557-O1557)/O1557,""))</f>
        <v/>
      </c>
      <c r="Q1557">
        <f>IF(A1557="","",IFERROR(SUMIFS(GA4!$P$2:$P$2001,GA4!$O$2:$O$2001,B1557),0))</f>
        <v/>
      </c>
      <c r="R1557" s="23">
        <f>IF(A1557="","",IF(N(Q1557)&gt;0,SUMIFS(GA4!$Q$2:$Q$2001,GA4!$O$2:$O$2001,B1557)/Q1557,""))</f>
        <v/>
      </c>
      <c r="S1557">
        <f>IF(A1557="","",IFERROR(SUMIFS(GA4!$R$2:$R$2001,GA4!$O$2:$O$2001,B1557),0))</f>
        <v/>
      </c>
      <c r="T1557">
        <f>IF(A1557="","",IF(AND(ISNUMBER(F1557),LEFT(C1557&amp;"",1)="2"),IF(F1557&lt;Rules!$B$9,"Yes","No"),"No"))</f>
        <v/>
      </c>
      <c r="U1557">
        <f>IF(A1557="","",IF(AND(N(O1557)&gt;=Rules!$B$8,ISNUMBER(P1557)),IF(P1557&lt;=-Rules!$B$7,"Yes","No"),"No"))</f>
        <v/>
      </c>
      <c r="V1557">
        <f>IF(A1557="","",IF(AND(N(L1557)&gt;=Rules!$B$6,ISNUMBER(N1557)),IF(AND(N1557&gt;=Rules!$B$10,N1557&lt;=Rules!$B$11),"Yes","No"),"No"))</f>
        <v/>
      </c>
      <c r="W1557">
        <f>IF(A1557="","",IF(I1557&lt;&gt;"","Yes","No"))</f>
        <v/>
      </c>
      <c r="X1557">
        <f>IF(I1557="","",IF(SUMIFS($K$3:$K$2002,$A$3:$A$2002,SUBSTITUTE(SUBSTITUTE(I1557,"?","~?"),"*","~*"))&gt;N(K1557),"Yes","No"))</f>
        <v/>
      </c>
      <c r="Y1557">
        <f>IF(A1557="","",IF(N(S1557)&gt;0,"Yes","No"))</f>
        <v/>
      </c>
      <c r="Z1557">
        <f>IF(A1557="","",IF(AND(N(K1557)&lt;Rules!$B$5,N(L1557)&lt;Rules!$B$6,N(Q1557)&lt;Rules!$B$13,Y1557="No"),"Yes","No"))</f>
        <v/>
      </c>
      <c r="AA1557">
        <f>IF(A1557="","",IF(LEFT(C1557&amp;"",1)="3","Redirect",IF(OR(LEFT(C1557&amp;"",1)="4",LEFT(C1557&amp;"",1)="5"),IF(OR(N(K1557)&gt;0,N(AC1557)&gt;=Rules!$B$14),"Redirect","Prune"),IF(D1557="Non-Indexable","Keep",IF(AND(W1557="Yes",X1557="Yes",Y1557="No"),"Merge",IF(OR(U1557="Yes",V1557="Yes",AND(T1557="Yes",N(L1557)&gt;=Rules!$B$6)),"Update",IF(Z1557="Yes",IF(N(AC1557)&gt;=Rules!$B$14,"Redirect","Prune"),"Keep")))))))</f>
        <v/>
      </c>
      <c r="AB1557">
        <f>IF(A1557="","",IF(LEFT(C1557&amp;"",1)="3","Already redirects ("&amp;C1557&amp;"). Update internal links to point at the final URL.",IF(OR(LEFT(C1557&amp;"",1)="4",LEFT(C1557&amp;"",1)="5"),IF(AA1557="Redirect","Returns "&amp;C1557&amp;" but still has "&amp;N(K1557)&amp;" clicks and "&amp;N(AC1557)&amp;" referring domains. 301 it to the closest live page.","Returns "&amp;C1557&amp;" with no clicks or links. Remove internal links and let it 404 or 410."),IF(D1557="Non-Indexable","Non-indexable ("&amp;E1557&amp;"). Keep if that is intentional; otherwise fix the canonical or noindex.",IF(AA1557="Merge","Overlaps with "&amp;I1557&amp;IF(N(J1557)&gt;0," (similarity "&amp;TEXT(J1557,"0.00")&amp;")","")&amp;", which gets more clicks. Merge the useful parts into it and 301 this URL.",IF(AA1557="Update",MID(IF(U1557="Yes","; Clicks down "&amp;TEXT(-P1557,"0%")&amp;" on the previous period","")&amp;IF(V1557="Yes","; Average position "&amp;TEXT(N1557,"0.0")&amp;" on "&amp;TEXT(L1557,"#,##0")&amp;" impressions (striking distance)","")&amp;IF(AND(T1557="Yes",N(L1557)&gt;=Rules!$B$6),"; Thin ("&amp;F1557&amp;" words) but has search demand",""),3,400),IF(AA1557="Prune","Low value: "&amp;N(K1557)&amp;" clicks, "&amp;N(L1557)&amp;" impressions, "&amp;N(Q1557)&amp;" sessions, no key events. Remove or noindex it and update internal links.",IF(AA1557="Redirect","Low value but "&amp;N(AC1557)&amp;" referring domains. 301 it to the closest relevant page to keep those links.",IF(AND(Z1557="No",Y1557="Yes",N(K1557)&lt;Rules!$B$5),"Low search traffic but it converts (key events: "&amp;S1557&amp;"). Keep it and link to it.",IF(W1557="Yes","Stronger than the page it overlaps ("&amp;I1557&amp;"). Keep; merge that page into this one.","Healthy: "&amp;N(K1557)&amp;" clicks"&amp;IF(ISNUMBER(N1557),", average position "&amp;TEXT(N1557,"0.0"),"")&amp;". Keep and monitor."))))))))))</f>
        <v/>
      </c>
      <c r="AE1557">
        <f>IF(A1557="","",IF(AD1557&lt;&gt;"",AD1557,AA1557))</f>
        <v/>
      </c>
    </row>
    <row r="1558">
      <c r="A1558">
        <f>IF(Crawl!A1557="","",Crawl!A1557)</f>
        <v/>
      </c>
      <c r="B1558">
        <f>IF(A1558="","",Crawl!EC1557)</f>
        <v/>
      </c>
      <c r="C1558">
        <f>IF(A1558="","",IFERROR(INDEX(Crawl!$A1557:$DZ1557,1,Rules!$H$6),""))</f>
        <v/>
      </c>
      <c r="D1558">
        <f>IF(A1558="","",IFERROR(INDEX(Crawl!$A1557:$DZ1557,1,Rules!$H$7),"")&amp;"")</f>
        <v/>
      </c>
      <c r="E1558">
        <f>IF(A1558="","",IFERROR(INDEX(Crawl!$A1557:$DZ1557,1,Rules!$H$8),"")&amp;"")</f>
        <v/>
      </c>
      <c r="F1558">
        <f>IF(A1558="","",IFERROR(INDEX(Crawl!$A1557:$DZ1557,1,Rules!$H$9),""))</f>
        <v/>
      </c>
      <c r="G1558">
        <f>IF(A1558="","",IFERROR(INDEX(Crawl!$A1557:$DZ1557,1,Rules!$H$10),""))</f>
        <v/>
      </c>
      <c r="H1558">
        <f>IF(A1558="","",IFERROR(INDEX(Crawl!$A1557:$DZ1557,1,Rules!$H$12),""))</f>
        <v/>
      </c>
      <c r="I1558">
        <f>IF(A1558="","",IF(AND(N(H1558)&gt;0,IFERROR(INDEX(Crawl!$A1557:$DZ1557,1,Rules!$H$11),"")&amp;""&lt;&gt;""),IFERROR(INDEX(Crawl!$A1557:$DZ1557,1,Rules!$H$11),"")&amp;"",IF(AND(ISNUMBER(J1558),N(J1558)&gt;=Rules!$B$12,IFERROR(INDEX(Crawl!$A1557:$DZ1557,1,Rules!$H$13),"")&amp;""&lt;&gt;""),IFERROR(INDEX(Crawl!$A1557:$DZ1557,1,Rules!$H$13),"")&amp;"","")))</f>
        <v/>
      </c>
      <c r="J1558" s="19">
        <f>IF(A1558="","",IF(IFERROR(INDEX(Crawl!$A1557:$DZ1557,1,Rules!$H$14),"")&amp;""="","",IFERROR(INDEX(Crawl!$A1557:$DZ1557,1,Rules!$H$14),"")))</f>
        <v/>
      </c>
      <c r="K1558">
        <f>IF(A1558="","",IFERROR(SUMIFS('GSC current'!$J$2:$J$2001,'GSC current'!$I$2:$I$2001,B1558),0))</f>
        <v/>
      </c>
      <c r="L1558">
        <f>IF(A1558="","",IFERROR(SUMIFS('GSC current'!$K$2:$K$2001,'GSC current'!$I$2:$I$2001,B1558),0))</f>
        <v/>
      </c>
      <c r="M1558" s="20">
        <f>IF(A1558="","",IF(N(L1558)&gt;0,K1558/L1558,""))</f>
        <v/>
      </c>
      <c r="N1558" s="21">
        <f>IF(A1558="","",IF(N(L1558)&gt;0,SUMIFS('GSC current'!$L$2:$L$2001,'GSC current'!$I$2:$I$2001,B1558)/L1558,""))</f>
        <v/>
      </c>
      <c r="O1558">
        <f>IF(A1558="","",IFERROR(SUMIFS('GSC previous'!$J$2:$J$2001,'GSC previous'!$I$2:$I$2001,B1558),0))</f>
        <v/>
      </c>
      <c r="P1558" s="22">
        <f>IF(A1558="","",IF(N(O1558)&gt;0,(K1558-O1558)/O1558,""))</f>
        <v/>
      </c>
      <c r="Q1558">
        <f>IF(A1558="","",IFERROR(SUMIFS(GA4!$P$2:$P$2001,GA4!$O$2:$O$2001,B1558),0))</f>
        <v/>
      </c>
      <c r="R1558" s="23">
        <f>IF(A1558="","",IF(N(Q1558)&gt;0,SUMIFS(GA4!$Q$2:$Q$2001,GA4!$O$2:$O$2001,B1558)/Q1558,""))</f>
        <v/>
      </c>
      <c r="S1558">
        <f>IF(A1558="","",IFERROR(SUMIFS(GA4!$R$2:$R$2001,GA4!$O$2:$O$2001,B1558),0))</f>
        <v/>
      </c>
      <c r="T1558">
        <f>IF(A1558="","",IF(AND(ISNUMBER(F1558),LEFT(C1558&amp;"",1)="2"),IF(F1558&lt;Rules!$B$9,"Yes","No"),"No"))</f>
        <v/>
      </c>
      <c r="U1558">
        <f>IF(A1558="","",IF(AND(N(O1558)&gt;=Rules!$B$8,ISNUMBER(P1558)),IF(P1558&lt;=-Rules!$B$7,"Yes","No"),"No"))</f>
        <v/>
      </c>
      <c r="V1558">
        <f>IF(A1558="","",IF(AND(N(L1558)&gt;=Rules!$B$6,ISNUMBER(N1558)),IF(AND(N1558&gt;=Rules!$B$10,N1558&lt;=Rules!$B$11),"Yes","No"),"No"))</f>
        <v/>
      </c>
      <c r="W1558">
        <f>IF(A1558="","",IF(I1558&lt;&gt;"","Yes","No"))</f>
        <v/>
      </c>
      <c r="X1558">
        <f>IF(I1558="","",IF(SUMIFS($K$3:$K$2002,$A$3:$A$2002,SUBSTITUTE(SUBSTITUTE(I1558,"?","~?"),"*","~*"))&gt;N(K1558),"Yes","No"))</f>
        <v/>
      </c>
      <c r="Y1558">
        <f>IF(A1558="","",IF(N(S1558)&gt;0,"Yes","No"))</f>
        <v/>
      </c>
      <c r="Z1558">
        <f>IF(A1558="","",IF(AND(N(K1558)&lt;Rules!$B$5,N(L1558)&lt;Rules!$B$6,N(Q1558)&lt;Rules!$B$13,Y1558="No"),"Yes","No"))</f>
        <v/>
      </c>
      <c r="AA1558">
        <f>IF(A1558="","",IF(LEFT(C1558&amp;"",1)="3","Redirect",IF(OR(LEFT(C1558&amp;"",1)="4",LEFT(C1558&amp;"",1)="5"),IF(OR(N(K1558)&gt;0,N(AC1558)&gt;=Rules!$B$14),"Redirect","Prune"),IF(D1558="Non-Indexable","Keep",IF(AND(W1558="Yes",X1558="Yes",Y1558="No"),"Merge",IF(OR(U1558="Yes",V1558="Yes",AND(T1558="Yes",N(L1558)&gt;=Rules!$B$6)),"Update",IF(Z1558="Yes",IF(N(AC1558)&gt;=Rules!$B$14,"Redirect","Prune"),"Keep")))))))</f>
        <v/>
      </c>
      <c r="AB1558">
        <f>IF(A1558="","",IF(LEFT(C1558&amp;"",1)="3","Already redirects ("&amp;C1558&amp;"). Update internal links to point at the final URL.",IF(OR(LEFT(C1558&amp;"",1)="4",LEFT(C1558&amp;"",1)="5"),IF(AA1558="Redirect","Returns "&amp;C1558&amp;" but still has "&amp;N(K1558)&amp;" clicks and "&amp;N(AC1558)&amp;" referring domains. 301 it to the closest live page.","Returns "&amp;C1558&amp;" with no clicks or links. Remove internal links and let it 404 or 410."),IF(D1558="Non-Indexable","Non-indexable ("&amp;E1558&amp;"). Keep if that is intentional; otherwise fix the canonical or noindex.",IF(AA1558="Merge","Overlaps with "&amp;I1558&amp;IF(N(J1558)&gt;0," (similarity "&amp;TEXT(J1558,"0.00")&amp;")","")&amp;", which gets more clicks. Merge the useful parts into it and 301 this URL.",IF(AA1558="Update",MID(IF(U1558="Yes","; Clicks down "&amp;TEXT(-P1558,"0%")&amp;" on the previous period","")&amp;IF(V1558="Yes","; Average position "&amp;TEXT(N1558,"0.0")&amp;" on "&amp;TEXT(L1558,"#,##0")&amp;" impressions (striking distance)","")&amp;IF(AND(T1558="Yes",N(L1558)&gt;=Rules!$B$6),"; Thin ("&amp;F1558&amp;" words) but has search demand",""),3,400),IF(AA1558="Prune","Low value: "&amp;N(K1558)&amp;" clicks, "&amp;N(L1558)&amp;" impressions, "&amp;N(Q1558)&amp;" sessions, no key events. Remove or noindex it and update internal links.",IF(AA1558="Redirect","Low value but "&amp;N(AC1558)&amp;" referring domains. 301 it to the closest relevant page to keep those links.",IF(AND(Z1558="No",Y1558="Yes",N(K1558)&lt;Rules!$B$5),"Low search traffic but it converts (key events: "&amp;S1558&amp;"). Keep it and link to it.",IF(W1558="Yes","Stronger than the page it overlaps ("&amp;I1558&amp;"). Keep; merge that page into this one.","Healthy: "&amp;N(K1558)&amp;" clicks"&amp;IF(ISNUMBER(N1558),", average position "&amp;TEXT(N1558,"0.0"),"")&amp;". Keep and monitor."))))))))))</f>
        <v/>
      </c>
      <c r="AE1558">
        <f>IF(A1558="","",IF(AD1558&lt;&gt;"",AD1558,AA1558))</f>
        <v/>
      </c>
    </row>
    <row r="1559">
      <c r="A1559">
        <f>IF(Crawl!A1558="","",Crawl!A1558)</f>
        <v/>
      </c>
      <c r="B1559">
        <f>IF(A1559="","",Crawl!EC1558)</f>
        <v/>
      </c>
      <c r="C1559">
        <f>IF(A1559="","",IFERROR(INDEX(Crawl!$A1558:$DZ1558,1,Rules!$H$6),""))</f>
        <v/>
      </c>
      <c r="D1559">
        <f>IF(A1559="","",IFERROR(INDEX(Crawl!$A1558:$DZ1558,1,Rules!$H$7),"")&amp;"")</f>
        <v/>
      </c>
      <c r="E1559">
        <f>IF(A1559="","",IFERROR(INDEX(Crawl!$A1558:$DZ1558,1,Rules!$H$8),"")&amp;"")</f>
        <v/>
      </c>
      <c r="F1559">
        <f>IF(A1559="","",IFERROR(INDEX(Crawl!$A1558:$DZ1558,1,Rules!$H$9),""))</f>
        <v/>
      </c>
      <c r="G1559">
        <f>IF(A1559="","",IFERROR(INDEX(Crawl!$A1558:$DZ1558,1,Rules!$H$10),""))</f>
        <v/>
      </c>
      <c r="H1559">
        <f>IF(A1559="","",IFERROR(INDEX(Crawl!$A1558:$DZ1558,1,Rules!$H$12),""))</f>
        <v/>
      </c>
      <c r="I1559">
        <f>IF(A1559="","",IF(AND(N(H1559)&gt;0,IFERROR(INDEX(Crawl!$A1558:$DZ1558,1,Rules!$H$11),"")&amp;""&lt;&gt;""),IFERROR(INDEX(Crawl!$A1558:$DZ1558,1,Rules!$H$11),"")&amp;"",IF(AND(ISNUMBER(J1559),N(J1559)&gt;=Rules!$B$12,IFERROR(INDEX(Crawl!$A1558:$DZ1558,1,Rules!$H$13),"")&amp;""&lt;&gt;""),IFERROR(INDEX(Crawl!$A1558:$DZ1558,1,Rules!$H$13),"")&amp;"","")))</f>
        <v/>
      </c>
      <c r="J1559" s="19">
        <f>IF(A1559="","",IF(IFERROR(INDEX(Crawl!$A1558:$DZ1558,1,Rules!$H$14),"")&amp;""="","",IFERROR(INDEX(Crawl!$A1558:$DZ1558,1,Rules!$H$14),"")))</f>
        <v/>
      </c>
      <c r="K1559">
        <f>IF(A1559="","",IFERROR(SUMIFS('GSC current'!$J$2:$J$2001,'GSC current'!$I$2:$I$2001,B1559),0))</f>
        <v/>
      </c>
      <c r="L1559">
        <f>IF(A1559="","",IFERROR(SUMIFS('GSC current'!$K$2:$K$2001,'GSC current'!$I$2:$I$2001,B1559),0))</f>
        <v/>
      </c>
      <c r="M1559" s="20">
        <f>IF(A1559="","",IF(N(L1559)&gt;0,K1559/L1559,""))</f>
        <v/>
      </c>
      <c r="N1559" s="21">
        <f>IF(A1559="","",IF(N(L1559)&gt;0,SUMIFS('GSC current'!$L$2:$L$2001,'GSC current'!$I$2:$I$2001,B1559)/L1559,""))</f>
        <v/>
      </c>
      <c r="O1559">
        <f>IF(A1559="","",IFERROR(SUMIFS('GSC previous'!$J$2:$J$2001,'GSC previous'!$I$2:$I$2001,B1559),0))</f>
        <v/>
      </c>
      <c r="P1559" s="22">
        <f>IF(A1559="","",IF(N(O1559)&gt;0,(K1559-O1559)/O1559,""))</f>
        <v/>
      </c>
      <c r="Q1559">
        <f>IF(A1559="","",IFERROR(SUMIFS(GA4!$P$2:$P$2001,GA4!$O$2:$O$2001,B1559),0))</f>
        <v/>
      </c>
      <c r="R1559" s="23">
        <f>IF(A1559="","",IF(N(Q1559)&gt;0,SUMIFS(GA4!$Q$2:$Q$2001,GA4!$O$2:$O$2001,B1559)/Q1559,""))</f>
        <v/>
      </c>
      <c r="S1559">
        <f>IF(A1559="","",IFERROR(SUMIFS(GA4!$R$2:$R$2001,GA4!$O$2:$O$2001,B1559),0))</f>
        <v/>
      </c>
      <c r="T1559">
        <f>IF(A1559="","",IF(AND(ISNUMBER(F1559),LEFT(C1559&amp;"",1)="2"),IF(F1559&lt;Rules!$B$9,"Yes","No"),"No"))</f>
        <v/>
      </c>
      <c r="U1559">
        <f>IF(A1559="","",IF(AND(N(O1559)&gt;=Rules!$B$8,ISNUMBER(P1559)),IF(P1559&lt;=-Rules!$B$7,"Yes","No"),"No"))</f>
        <v/>
      </c>
      <c r="V1559">
        <f>IF(A1559="","",IF(AND(N(L1559)&gt;=Rules!$B$6,ISNUMBER(N1559)),IF(AND(N1559&gt;=Rules!$B$10,N1559&lt;=Rules!$B$11),"Yes","No"),"No"))</f>
        <v/>
      </c>
      <c r="W1559">
        <f>IF(A1559="","",IF(I1559&lt;&gt;"","Yes","No"))</f>
        <v/>
      </c>
      <c r="X1559">
        <f>IF(I1559="","",IF(SUMIFS($K$3:$K$2002,$A$3:$A$2002,SUBSTITUTE(SUBSTITUTE(I1559,"?","~?"),"*","~*"))&gt;N(K1559),"Yes","No"))</f>
        <v/>
      </c>
      <c r="Y1559">
        <f>IF(A1559="","",IF(N(S1559)&gt;0,"Yes","No"))</f>
        <v/>
      </c>
      <c r="Z1559">
        <f>IF(A1559="","",IF(AND(N(K1559)&lt;Rules!$B$5,N(L1559)&lt;Rules!$B$6,N(Q1559)&lt;Rules!$B$13,Y1559="No"),"Yes","No"))</f>
        <v/>
      </c>
      <c r="AA1559">
        <f>IF(A1559="","",IF(LEFT(C1559&amp;"",1)="3","Redirect",IF(OR(LEFT(C1559&amp;"",1)="4",LEFT(C1559&amp;"",1)="5"),IF(OR(N(K1559)&gt;0,N(AC1559)&gt;=Rules!$B$14),"Redirect","Prune"),IF(D1559="Non-Indexable","Keep",IF(AND(W1559="Yes",X1559="Yes",Y1559="No"),"Merge",IF(OR(U1559="Yes",V1559="Yes",AND(T1559="Yes",N(L1559)&gt;=Rules!$B$6)),"Update",IF(Z1559="Yes",IF(N(AC1559)&gt;=Rules!$B$14,"Redirect","Prune"),"Keep")))))))</f>
        <v/>
      </c>
      <c r="AB1559">
        <f>IF(A1559="","",IF(LEFT(C1559&amp;"",1)="3","Already redirects ("&amp;C1559&amp;"). Update internal links to point at the final URL.",IF(OR(LEFT(C1559&amp;"",1)="4",LEFT(C1559&amp;"",1)="5"),IF(AA1559="Redirect","Returns "&amp;C1559&amp;" but still has "&amp;N(K1559)&amp;" clicks and "&amp;N(AC1559)&amp;" referring domains. 301 it to the closest live page.","Returns "&amp;C1559&amp;" with no clicks or links. Remove internal links and let it 404 or 410."),IF(D1559="Non-Indexable","Non-indexable ("&amp;E1559&amp;"). Keep if that is intentional; otherwise fix the canonical or noindex.",IF(AA1559="Merge","Overlaps with "&amp;I1559&amp;IF(N(J1559)&gt;0," (similarity "&amp;TEXT(J1559,"0.00")&amp;")","")&amp;", which gets more clicks. Merge the useful parts into it and 301 this URL.",IF(AA1559="Update",MID(IF(U1559="Yes","; Clicks down "&amp;TEXT(-P1559,"0%")&amp;" on the previous period","")&amp;IF(V1559="Yes","; Average position "&amp;TEXT(N1559,"0.0")&amp;" on "&amp;TEXT(L1559,"#,##0")&amp;" impressions (striking distance)","")&amp;IF(AND(T1559="Yes",N(L1559)&gt;=Rules!$B$6),"; Thin ("&amp;F1559&amp;" words) but has search demand",""),3,400),IF(AA1559="Prune","Low value: "&amp;N(K1559)&amp;" clicks, "&amp;N(L1559)&amp;" impressions, "&amp;N(Q1559)&amp;" sessions, no key events. Remove or noindex it and update internal links.",IF(AA1559="Redirect","Low value but "&amp;N(AC1559)&amp;" referring domains. 301 it to the closest relevant page to keep those links.",IF(AND(Z1559="No",Y1559="Yes",N(K1559)&lt;Rules!$B$5),"Low search traffic but it converts (key events: "&amp;S1559&amp;"). Keep it and link to it.",IF(W1559="Yes","Stronger than the page it overlaps ("&amp;I1559&amp;"). Keep; merge that page into this one.","Healthy: "&amp;N(K1559)&amp;" clicks"&amp;IF(ISNUMBER(N1559),", average position "&amp;TEXT(N1559,"0.0"),"")&amp;". Keep and monitor."))))))))))</f>
        <v/>
      </c>
      <c r="AE1559">
        <f>IF(A1559="","",IF(AD1559&lt;&gt;"",AD1559,AA1559))</f>
        <v/>
      </c>
    </row>
    <row r="1560">
      <c r="A1560">
        <f>IF(Crawl!A1559="","",Crawl!A1559)</f>
        <v/>
      </c>
      <c r="B1560">
        <f>IF(A1560="","",Crawl!EC1559)</f>
        <v/>
      </c>
      <c r="C1560">
        <f>IF(A1560="","",IFERROR(INDEX(Crawl!$A1559:$DZ1559,1,Rules!$H$6),""))</f>
        <v/>
      </c>
      <c r="D1560">
        <f>IF(A1560="","",IFERROR(INDEX(Crawl!$A1559:$DZ1559,1,Rules!$H$7),"")&amp;"")</f>
        <v/>
      </c>
      <c r="E1560">
        <f>IF(A1560="","",IFERROR(INDEX(Crawl!$A1559:$DZ1559,1,Rules!$H$8),"")&amp;"")</f>
        <v/>
      </c>
      <c r="F1560">
        <f>IF(A1560="","",IFERROR(INDEX(Crawl!$A1559:$DZ1559,1,Rules!$H$9),""))</f>
        <v/>
      </c>
      <c r="G1560">
        <f>IF(A1560="","",IFERROR(INDEX(Crawl!$A1559:$DZ1559,1,Rules!$H$10),""))</f>
        <v/>
      </c>
      <c r="H1560">
        <f>IF(A1560="","",IFERROR(INDEX(Crawl!$A1559:$DZ1559,1,Rules!$H$12),""))</f>
        <v/>
      </c>
      <c r="I1560">
        <f>IF(A1560="","",IF(AND(N(H1560)&gt;0,IFERROR(INDEX(Crawl!$A1559:$DZ1559,1,Rules!$H$11),"")&amp;""&lt;&gt;""),IFERROR(INDEX(Crawl!$A1559:$DZ1559,1,Rules!$H$11),"")&amp;"",IF(AND(ISNUMBER(J1560),N(J1560)&gt;=Rules!$B$12,IFERROR(INDEX(Crawl!$A1559:$DZ1559,1,Rules!$H$13),"")&amp;""&lt;&gt;""),IFERROR(INDEX(Crawl!$A1559:$DZ1559,1,Rules!$H$13),"")&amp;"","")))</f>
        <v/>
      </c>
      <c r="J1560" s="19">
        <f>IF(A1560="","",IF(IFERROR(INDEX(Crawl!$A1559:$DZ1559,1,Rules!$H$14),"")&amp;""="","",IFERROR(INDEX(Crawl!$A1559:$DZ1559,1,Rules!$H$14),"")))</f>
        <v/>
      </c>
      <c r="K1560">
        <f>IF(A1560="","",IFERROR(SUMIFS('GSC current'!$J$2:$J$2001,'GSC current'!$I$2:$I$2001,B1560),0))</f>
        <v/>
      </c>
      <c r="L1560">
        <f>IF(A1560="","",IFERROR(SUMIFS('GSC current'!$K$2:$K$2001,'GSC current'!$I$2:$I$2001,B1560),0))</f>
        <v/>
      </c>
      <c r="M1560" s="20">
        <f>IF(A1560="","",IF(N(L1560)&gt;0,K1560/L1560,""))</f>
        <v/>
      </c>
      <c r="N1560" s="21">
        <f>IF(A1560="","",IF(N(L1560)&gt;0,SUMIFS('GSC current'!$L$2:$L$2001,'GSC current'!$I$2:$I$2001,B1560)/L1560,""))</f>
        <v/>
      </c>
      <c r="O1560">
        <f>IF(A1560="","",IFERROR(SUMIFS('GSC previous'!$J$2:$J$2001,'GSC previous'!$I$2:$I$2001,B1560),0))</f>
        <v/>
      </c>
      <c r="P1560" s="22">
        <f>IF(A1560="","",IF(N(O1560)&gt;0,(K1560-O1560)/O1560,""))</f>
        <v/>
      </c>
      <c r="Q1560">
        <f>IF(A1560="","",IFERROR(SUMIFS(GA4!$P$2:$P$2001,GA4!$O$2:$O$2001,B1560),0))</f>
        <v/>
      </c>
      <c r="R1560" s="23">
        <f>IF(A1560="","",IF(N(Q1560)&gt;0,SUMIFS(GA4!$Q$2:$Q$2001,GA4!$O$2:$O$2001,B1560)/Q1560,""))</f>
        <v/>
      </c>
      <c r="S1560">
        <f>IF(A1560="","",IFERROR(SUMIFS(GA4!$R$2:$R$2001,GA4!$O$2:$O$2001,B1560),0))</f>
        <v/>
      </c>
      <c r="T1560">
        <f>IF(A1560="","",IF(AND(ISNUMBER(F1560),LEFT(C1560&amp;"",1)="2"),IF(F1560&lt;Rules!$B$9,"Yes","No"),"No"))</f>
        <v/>
      </c>
      <c r="U1560">
        <f>IF(A1560="","",IF(AND(N(O1560)&gt;=Rules!$B$8,ISNUMBER(P1560)),IF(P1560&lt;=-Rules!$B$7,"Yes","No"),"No"))</f>
        <v/>
      </c>
      <c r="V1560">
        <f>IF(A1560="","",IF(AND(N(L1560)&gt;=Rules!$B$6,ISNUMBER(N1560)),IF(AND(N1560&gt;=Rules!$B$10,N1560&lt;=Rules!$B$11),"Yes","No"),"No"))</f>
        <v/>
      </c>
      <c r="W1560">
        <f>IF(A1560="","",IF(I1560&lt;&gt;"","Yes","No"))</f>
        <v/>
      </c>
      <c r="X1560">
        <f>IF(I1560="","",IF(SUMIFS($K$3:$K$2002,$A$3:$A$2002,SUBSTITUTE(SUBSTITUTE(I1560,"?","~?"),"*","~*"))&gt;N(K1560),"Yes","No"))</f>
        <v/>
      </c>
      <c r="Y1560">
        <f>IF(A1560="","",IF(N(S1560)&gt;0,"Yes","No"))</f>
        <v/>
      </c>
      <c r="Z1560">
        <f>IF(A1560="","",IF(AND(N(K1560)&lt;Rules!$B$5,N(L1560)&lt;Rules!$B$6,N(Q1560)&lt;Rules!$B$13,Y1560="No"),"Yes","No"))</f>
        <v/>
      </c>
      <c r="AA1560">
        <f>IF(A1560="","",IF(LEFT(C1560&amp;"",1)="3","Redirect",IF(OR(LEFT(C1560&amp;"",1)="4",LEFT(C1560&amp;"",1)="5"),IF(OR(N(K1560)&gt;0,N(AC1560)&gt;=Rules!$B$14),"Redirect","Prune"),IF(D1560="Non-Indexable","Keep",IF(AND(W1560="Yes",X1560="Yes",Y1560="No"),"Merge",IF(OR(U1560="Yes",V1560="Yes",AND(T1560="Yes",N(L1560)&gt;=Rules!$B$6)),"Update",IF(Z1560="Yes",IF(N(AC1560)&gt;=Rules!$B$14,"Redirect","Prune"),"Keep")))))))</f>
        <v/>
      </c>
      <c r="AB1560">
        <f>IF(A1560="","",IF(LEFT(C1560&amp;"",1)="3","Already redirects ("&amp;C1560&amp;"). Update internal links to point at the final URL.",IF(OR(LEFT(C1560&amp;"",1)="4",LEFT(C1560&amp;"",1)="5"),IF(AA1560="Redirect","Returns "&amp;C1560&amp;" but still has "&amp;N(K1560)&amp;" clicks and "&amp;N(AC1560)&amp;" referring domains. 301 it to the closest live page.","Returns "&amp;C1560&amp;" with no clicks or links. Remove internal links and let it 404 or 410."),IF(D1560="Non-Indexable","Non-indexable ("&amp;E1560&amp;"). Keep if that is intentional; otherwise fix the canonical or noindex.",IF(AA1560="Merge","Overlaps with "&amp;I1560&amp;IF(N(J1560)&gt;0," (similarity "&amp;TEXT(J1560,"0.00")&amp;")","")&amp;", which gets more clicks. Merge the useful parts into it and 301 this URL.",IF(AA1560="Update",MID(IF(U1560="Yes","; Clicks down "&amp;TEXT(-P1560,"0%")&amp;" on the previous period","")&amp;IF(V1560="Yes","; Average position "&amp;TEXT(N1560,"0.0")&amp;" on "&amp;TEXT(L1560,"#,##0")&amp;" impressions (striking distance)","")&amp;IF(AND(T1560="Yes",N(L1560)&gt;=Rules!$B$6),"; Thin ("&amp;F1560&amp;" words) but has search demand",""),3,400),IF(AA1560="Prune","Low value: "&amp;N(K1560)&amp;" clicks, "&amp;N(L1560)&amp;" impressions, "&amp;N(Q1560)&amp;" sessions, no key events. Remove or noindex it and update internal links.",IF(AA1560="Redirect","Low value but "&amp;N(AC1560)&amp;" referring domains. 301 it to the closest relevant page to keep those links.",IF(AND(Z1560="No",Y1560="Yes",N(K1560)&lt;Rules!$B$5),"Low search traffic but it converts (key events: "&amp;S1560&amp;"). Keep it and link to it.",IF(W1560="Yes","Stronger than the page it overlaps ("&amp;I1560&amp;"). Keep; merge that page into this one.","Healthy: "&amp;N(K1560)&amp;" clicks"&amp;IF(ISNUMBER(N1560),", average position "&amp;TEXT(N1560,"0.0"),"")&amp;". Keep and monitor."))))))))))</f>
        <v/>
      </c>
      <c r="AE1560">
        <f>IF(A1560="","",IF(AD1560&lt;&gt;"",AD1560,AA1560))</f>
        <v/>
      </c>
    </row>
    <row r="1561">
      <c r="A1561">
        <f>IF(Crawl!A1560="","",Crawl!A1560)</f>
        <v/>
      </c>
      <c r="B1561">
        <f>IF(A1561="","",Crawl!EC1560)</f>
        <v/>
      </c>
      <c r="C1561">
        <f>IF(A1561="","",IFERROR(INDEX(Crawl!$A1560:$DZ1560,1,Rules!$H$6),""))</f>
        <v/>
      </c>
      <c r="D1561">
        <f>IF(A1561="","",IFERROR(INDEX(Crawl!$A1560:$DZ1560,1,Rules!$H$7),"")&amp;"")</f>
        <v/>
      </c>
      <c r="E1561">
        <f>IF(A1561="","",IFERROR(INDEX(Crawl!$A1560:$DZ1560,1,Rules!$H$8),"")&amp;"")</f>
        <v/>
      </c>
      <c r="F1561">
        <f>IF(A1561="","",IFERROR(INDEX(Crawl!$A1560:$DZ1560,1,Rules!$H$9),""))</f>
        <v/>
      </c>
      <c r="G1561">
        <f>IF(A1561="","",IFERROR(INDEX(Crawl!$A1560:$DZ1560,1,Rules!$H$10),""))</f>
        <v/>
      </c>
      <c r="H1561">
        <f>IF(A1561="","",IFERROR(INDEX(Crawl!$A1560:$DZ1560,1,Rules!$H$12),""))</f>
        <v/>
      </c>
      <c r="I1561">
        <f>IF(A1561="","",IF(AND(N(H1561)&gt;0,IFERROR(INDEX(Crawl!$A1560:$DZ1560,1,Rules!$H$11),"")&amp;""&lt;&gt;""),IFERROR(INDEX(Crawl!$A1560:$DZ1560,1,Rules!$H$11),"")&amp;"",IF(AND(ISNUMBER(J1561),N(J1561)&gt;=Rules!$B$12,IFERROR(INDEX(Crawl!$A1560:$DZ1560,1,Rules!$H$13),"")&amp;""&lt;&gt;""),IFERROR(INDEX(Crawl!$A1560:$DZ1560,1,Rules!$H$13),"")&amp;"","")))</f>
        <v/>
      </c>
      <c r="J1561" s="19">
        <f>IF(A1561="","",IF(IFERROR(INDEX(Crawl!$A1560:$DZ1560,1,Rules!$H$14),"")&amp;""="","",IFERROR(INDEX(Crawl!$A1560:$DZ1560,1,Rules!$H$14),"")))</f>
        <v/>
      </c>
      <c r="K1561">
        <f>IF(A1561="","",IFERROR(SUMIFS('GSC current'!$J$2:$J$2001,'GSC current'!$I$2:$I$2001,B1561),0))</f>
        <v/>
      </c>
      <c r="L1561">
        <f>IF(A1561="","",IFERROR(SUMIFS('GSC current'!$K$2:$K$2001,'GSC current'!$I$2:$I$2001,B1561),0))</f>
        <v/>
      </c>
      <c r="M1561" s="20">
        <f>IF(A1561="","",IF(N(L1561)&gt;0,K1561/L1561,""))</f>
        <v/>
      </c>
      <c r="N1561" s="21">
        <f>IF(A1561="","",IF(N(L1561)&gt;0,SUMIFS('GSC current'!$L$2:$L$2001,'GSC current'!$I$2:$I$2001,B1561)/L1561,""))</f>
        <v/>
      </c>
      <c r="O1561">
        <f>IF(A1561="","",IFERROR(SUMIFS('GSC previous'!$J$2:$J$2001,'GSC previous'!$I$2:$I$2001,B1561),0))</f>
        <v/>
      </c>
      <c r="P1561" s="22">
        <f>IF(A1561="","",IF(N(O1561)&gt;0,(K1561-O1561)/O1561,""))</f>
        <v/>
      </c>
      <c r="Q1561">
        <f>IF(A1561="","",IFERROR(SUMIFS(GA4!$P$2:$P$2001,GA4!$O$2:$O$2001,B1561),0))</f>
        <v/>
      </c>
      <c r="R1561" s="23">
        <f>IF(A1561="","",IF(N(Q1561)&gt;0,SUMIFS(GA4!$Q$2:$Q$2001,GA4!$O$2:$O$2001,B1561)/Q1561,""))</f>
        <v/>
      </c>
      <c r="S1561">
        <f>IF(A1561="","",IFERROR(SUMIFS(GA4!$R$2:$R$2001,GA4!$O$2:$O$2001,B1561),0))</f>
        <v/>
      </c>
      <c r="T1561">
        <f>IF(A1561="","",IF(AND(ISNUMBER(F1561),LEFT(C1561&amp;"",1)="2"),IF(F1561&lt;Rules!$B$9,"Yes","No"),"No"))</f>
        <v/>
      </c>
      <c r="U1561">
        <f>IF(A1561="","",IF(AND(N(O1561)&gt;=Rules!$B$8,ISNUMBER(P1561)),IF(P1561&lt;=-Rules!$B$7,"Yes","No"),"No"))</f>
        <v/>
      </c>
      <c r="V1561">
        <f>IF(A1561="","",IF(AND(N(L1561)&gt;=Rules!$B$6,ISNUMBER(N1561)),IF(AND(N1561&gt;=Rules!$B$10,N1561&lt;=Rules!$B$11),"Yes","No"),"No"))</f>
        <v/>
      </c>
      <c r="W1561">
        <f>IF(A1561="","",IF(I1561&lt;&gt;"","Yes","No"))</f>
        <v/>
      </c>
      <c r="X1561">
        <f>IF(I1561="","",IF(SUMIFS($K$3:$K$2002,$A$3:$A$2002,SUBSTITUTE(SUBSTITUTE(I1561,"?","~?"),"*","~*"))&gt;N(K1561),"Yes","No"))</f>
        <v/>
      </c>
      <c r="Y1561">
        <f>IF(A1561="","",IF(N(S1561)&gt;0,"Yes","No"))</f>
        <v/>
      </c>
      <c r="Z1561">
        <f>IF(A1561="","",IF(AND(N(K1561)&lt;Rules!$B$5,N(L1561)&lt;Rules!$B$6,N(Q1561)&lt;Rules!$B$13,Y1561="No"),"Yes","No"))</f>
        <v/>
      </c>
      <c r="AA1561">
        <f>IF(A1561="","",IF(LEFT(C1561&amp;"",1)="3","Redirect",IF(OR(LEFT(C1561&amp;"",1)="4",LEFT(C1561&amp;"",1)="5"),IF(OR(N(K1561)&gt;0,N(AC1561)&gt;=Rules!$B$14),"Redirect","Prune"),IF(D1561="Non-Indexable","Keep",IF(AND(W1561="Yes",X1561="Yes",Y1561="No"),"Merge",IF(OR(U1561="Yes",V1561="Yes",AND(T1561="Yes",N(L1561)&gt;=Rules!$B$6)),"Update",IF(Z1561="Yes",IF(N(AC1561)&gt;=Rules!$B$14,"Redirect","Prune"),"Keep")))))))</f>
        <v/>
      </c>
      <c r="AB1561">
        <f>IF(A1561="","",IF(LEFT(C1561&amp;"",1)="3","Already redirects ("&amp;C1561&amp;"). Update internal links to point at the final URL.",IF(OR(LEFT(C1561&amp;"",1)="4",LEFT(C1561&amp;"",1)="5"),IF(AA1561="Redirect","Returns "&amp;C1561&amp;" but still has "&amp;N(K1561)&amp;" clicks and "&amp;N(AC1561)&amp;" referring domains. 301 it to the closest live page.","Returns "&amp;C1561&amp;" with no clicks or links. Remove internal links and let it 404 or 410."),IF(D1561="Non-Indexable","Non-indexable ("&amp;E1561&amp;"). Keep if that is intentional; otherwise fix the canonical or noindex.",IF(AA1561="Merge","Overlaps with "&amp;I1561&amp;IF(N(J1561)&gt;0," (similarity "&amp;TEXT(J1561,"0.00")&amp;")","")&amp;", which gets more clicks. Merge the useful parts into it and 301 this URL.",IF(AA1561="Update",MID(IF(U1561="Yes","; Clicks down "&amp;TEXT(-P1561,"0%")&amp;" on the previous period","")&amp;IF(V1561="Yes","; Average position "&amp;TEXT(N1561,"0.0")&amp;" on "&amp;TEXT(L1561,"#,##0")&amp;" impressions (striking distance)","")&amp;IF(AND(T1561="Yes",N(L1561)&gt;=Rules!$B$6),"; Thin ("&amp;F1561&amp;" words) but has search demand",""),3,400),IF(AA1561="Prune","Low value: "&amp;N(K1561)&amp;" clicks, "&amp;N(L1561)&amp;" impressions, "&amp;N(Q1561)&amp;" sessions, no key events. Remove or noindex it and update internal links.",IF(AA1561="Redirect","Low value but "&amp;N(AC1561)&amp;" referring domains. 301 it to the closest relevant page to keep those links.",IF(AND(Z1561="No",Y1561="Yes",N(K1561)&lt;Rules!$B$5),"Low search traffic but it converts (key events: "&amp;S1561&amp;"). Keep it and link to it.",IF(W1561="Yes","Stronger than the page it overlaps ("&amp;I1561&amp;"). Keep; merge that page into this one.","Healthy: "&amp;N(K1561)&amp;" clicks"&amp;IF(ISNUMBER(N1561),", average position "&amp;TEXT(N1561,"0.0"),"")&amp;". Keep and monitor."))))))))))</f>
        <v/>
      </c>
      <c r="AE1561">
        <f>IF(A1561="","",IF(AD1561&lt;&gt;"",AD1561,AA1561))</f>
        <v/>
      </c>
    </row>
    <row r="1562">
      <c r="A1562">
        <f>IF(Crawl!A1561="","",Crawl!A1561)</f>
        <v/>
      </c>
      <c r="B1562">
        <f>IF(A1562="","",Crawl!EC1561)</f>
        <v/>
      </c>
      <c r="C1562">
        <f>IF(A1562="","",IFERROR(INDEX(Crawl!$A1561:$DZ1561,1,Rules!$H$6),""))</f>
        <v/>
      </c>
      <c r="D1562">
        <f>IF(A1562="","",IFERROR(INDEX(Crawl!$A1561:$DZ1561,1,Rules!$H$7),"")&amp;"")</f>
        <v/>
      </c>
      <c r="E1562">
        <f>IF(A1562="","",IFERROR(INDEX(Crawl!$A1561:$DZ1561,1,Rules!$H$8),"")&amp;"")</f>
        <v/>
      </c>
      <c r="F1562">
        <f>IF(A1562="","",IFERROR(INDEX(Crawl!$A1561:$DZ1561,1,Rules!$H$9),""))</f>
        <v/>
      </c>
      <c r="G1562">
        <f>IF(A1562="","",IFERROR(INDEX(Crawl!$A1561:$DZ1561,1,Rules!$H$10),""))</f>
        <v/>
      </c>
      <c r="H1562">
        <f>IF(A1562="","",IFERROR(INDEX(Crawl!$A1561:$DZ1561,1,Rules!$H$12),""))</f>
        <v/>
      </c>
      <c r="I1562">
        <f>IF(A1562="","",IF(AND(N(H1562)&gt;0,IFERROR(INDEX(Crawl!$A1561:$DZ1561,1,Rules!$H$11),"")&amp;""&lt;&gt;""),IFERROR(INDEX(Crawl!$A1561:$DZ1561,1,Rules!$H$11),"")&amp;"",IF(AND(ISNUMBER(J1562),N(J1562)&gt;=Rules!$B$12,IFERROR(INDEX(Crawl!$A1561:$DZ1561,1,Rules!$H$13),"")&amp;""&lt;&gt;""),IFERROR(INDEX(Crawl!$A1561:$DZ1561,1,Rules!$H$13),"")&amp;"","")))</f>
        <v/>
      </c>
      <c r="J1562" s="19">
        <f>IF(A1562="","",IF(IFERROR(INDEX(Crawl!$A1561:$DZ1561,1,Rules!$H$14),"")&amp;""="","",IFERROR(INDEX(Crawl!$A1561:$DZ1561,1,Rules!$H$14),"")))</f>
        <v/>
      </c>
      <c r="K1562">
        <f>IF(A1562="","",IFERROR(SUMIFS('GSC current'!$J$2:$J$2001,'GSC current'!$I$2:$I$2001,B1562),0))</f>
        <v/>
      </c>
      <c r="L1562">
        <f>IF(A1562="","",IFERROR(SUMIFS('GSC current'!$K$2:$K$2001,'GSC current'!$I$2:$I$2001,B1562),0))</f>
        <v/>
      </c>
      <c r="M1562" s="20">
        <f>IF(A1562="","",IF(N(L1562)&gt;0,K1562/L1562,""))</f>
        <v/>
      </c>
      <c r="N1562" s="21">
        <f>IF(A1562="","",IF(N(L1562)&gt;0,SUMIFS('GSC current'!$L$2:$L$2001,'GSC current'!$I$2:$I$2001,B1562)/L1562,""))</f>
        <v/>
      </c>
      <c r="O1562">
        <f>IF(A1562="","",IFERROR(SUMIFS('GSC previous'!$J$2:$J$2001,'GSC previous'!$I$2:$I$2001,B1562),0))</f>
        <v/>
      </c>
      <c r="P1562" s="22">
        <f>IF(A1562="","",IF(N(O1562)&gt;0,(K1562-O1562)/O1562,""))</f>
        <v/>
      </c>
      <c r="Q1562">
        <f>IF(A1562="","",IFERROR(SUMIFS(GA4!$P$2:$P$2001,GA4!$O$2:$O$2001,B1562),0))</f>
        <v/>
      </c>
      <c r="R1562" s="23">
        <f>IF(A1562="","",IF(N(Q1562)&gt;0,SUMIFS(GA4!$Q$2:$Q$2001,GA4!$O$2:$O$2001,B1562)/Q1562,""))</f>
        <v/>
      </c>
      <c r="S1562">
        <f>IF(A1562="","",IFERROR(SUMIFS(GA4!$R$2:$R$2001,GA4!$O$2:$O$2001,B1562),0))</f>
        <v/>
      </c>
      <c r="T1562">
        <f>IF(A1562="","",IF(AND(ISNUMBER(F1562),LEFT(C1562&amp;"",1)="2"),IF(F1562&lt;Rules!$B$9,"Yes","No"),"No"))</f>
        <v/>
      </c>
      <c r="U1562">
        <f>IF(A1562="","",IF(AND(N(O1562)&gt;=Rules!$B$8,ISNUMBER(P1562)),IF(P1562&lt;=-Rules!$B$7,"Yes","No"),"No"))</f>
        <v/>
      </c>
      <c r="V1562">
        <f>IF(A1562="","",IF(AND(N(L1562)&gt;=Rules!$B$6,ISNUMBER(N1562)),IF(AND(N1562&gt;=Rules!$B$10,N1562&lt;=Rules!$B$11),"Yes","No"),"No"))</f>
        <v/>
      </c>
      <c r="W1562">
        <f>IF(A1562="","",IF(I1562&lt;&gt;"","Yes","No"))</f>
        <v/>
      </c>
      <c r="X1562">
        <f>IF(I1562="","",IF(SUMIFS($K$3:$K$2002,$A$3:$A$2002,SUBSTITUTE(SUBSTITUTE(I1562,"?","~?"),"*","~*"))&gt;N(K1562),"Yes","No"))</f>
        <v/>
      </c>
      <c r="Y1562">
        <f>IF(A1562="","",IF(N(S1562)&gt;0,"Yes","No"))</f>
        <v/>
      </c>
      <c r="Z1562">
        <f>IF(A1562="","",IF(AND(N(K1562)&lt;Rules!$B$5,N(L1562)&lt;Rules!$B$6,N(Q1562)&lt;Rules!$B$13,Y1562="No"),"Yes","No"))</f>
        <v/>
      </c>
      <c r="AA1562">
        <f>IF(A1562="","",IF(LEFT(C1562&amp;"",1)="3","Redirect",IF(OR(LEFT(C1562&amp;"",1)="4",LEFT(C1562&amp;"",1)="5"),IF(OR(N(K1562)&gt;0,N(AC1562)&gt;=Rules!$B$14),"Redirect","Prune"),IF(D1562="Non-Indexable","Keep",IF(AND(W1562="Yes",X1562="Yes",Y1562="No"),"Merge",IF(OR(U1562="Yes",V1562="Yes",AND(T1562="Yes",N(L1562)&gt;=Rules!$B$6)),"Update",IF(Z1562="Yes",IF(N(AC1562)&gt;=Rules!$B$14,"Redirect","Prune"),"Keep")))))))</f>
        <v/>
      </c>
      <c r="AB1562">
        <f>IF(A1562="","",IF(LEFT(C1562&amp;"",1)="3","Already redirects ("&amp;C1562&amp;"). Update internal links to point at the final URL.",IF(OR(LEFT(C1562&amp;"",1)="4",LEFT(C1562&amp;"",1)="5"),IF(AA1562="Redirect","Returns "&amp;C1562&amp;" but still has "&amp;N(K1562)&amp;" clicks and "&amp;N(AC1562)&amp;" referring domains. 301 it to the closest live page.","Returns "&amp;C1562&amp;" with no clicks or links. Remove internal links and let it 404 or 410."),IF(D1562="Non-Indexable","Non-indexable ("&amp;E1562&amp;"). Keep if that is intentional; otherwise fix the canonical or noindex.",IF(AA1562="Merge","Overlaps with "&amp;I1562&amp;IF(N(J1562)&gt;0," (similarity "&amp;TEXT(J1562,"0.00")&amp;")","")&amp;", which gets more clicks. Merge the useful parts into it and 301 this URL.",IF(AA1562="Update",MID(IF(U1562="Yes","; Clicks down "&amp;TEXT(-P1562,"0%")&amp;" on the previous period","")&amp;IF(V1562="Yes","; Average position "&amp;TEXT(N1562,"0.0")&amp;" on "&amp;TEXT(L1562,"#,##0")&amp;" impressions (striking distance)","")&amp;IF(AND(T1562="Yes",N(L1562)&gt;=Rules!$B$6),"; Thin ("&amp;F1562&amp;" words) but has search demand",""),3,400),IF(AA1562="Prune","Low value: "&amp;N(K1562)&amp;" clicks, "&amp;N(L1562)&amp;" impressions, "&amp;N(Q1562)&amp;" sessions, no key events. Remove or noindex it and update internal links.",IF(AA1562="Redirect","Low value but "&amp;N(AC1562)&amp;" referring domains. 301 it to the closest relevant page to keep those links.",IF(AND(Z1562="No",Y1562="Yes",N(K1562)&lt;Rules!$B$5),"Low search traffic but it converts (key events: "&amp;S1562&amp;"). Keep it and link to it.",IF(W1562="Yes","Stronger than the page it overlaps ("&amp;I1562&amp;"). Keep; merge that page into this one.","Healthy: "&amp;N(K1562)&amp;" clicks"&amp;IF(ISNUMBER(N1562),", average position "&amp;TEXT(N1562,"0.0"),"")&amp;". Keep and monitor."))))))))))</f>
        <v/>
      </c>
      <c r="AE1562">
        <f>IF(A1562="","",IF(AD1562&lt;&gt;"",AD1562,AA1562))</f>
        <v/>
      </c>
    </row>
    <row r="1563">
      <c r="A1563">
        <f>IF(Crawl!A1562="","",Crawl!A1562)</f>
        <v/>
      </c>
      <c r="B1563">
        <f>IF(A1563="","",Crawl!EC1562)</f>
        <v/>
      </c>
      <c r="C1563">
        <f>IF(A1563="","",IFERROR(INDEX(Crawl!$A1562:$DZ1562,1,Rules!$H$6),""))</f>
        <v/>
      </c>
      <c r="D1563">
        <f>IF(A1563="","",IFERROR(INDEX(Crawl!$A1562:$DZ1562,1,Rules!$H$7),"")&amp;"")</f>
        <v/>
      </c>
      <c r="E1563">
        <f>IF(A1563="","",IFERROR(INDEX(Crawl!$A1562:$DZ1562,1,Rules!$H$8),"")&amp;"")</f>
        <v/>
      </c>
      <c r="F1563">
        <f>IF(A1563="","",IFERROR(INDEX(Crawl!$A1562:$DZ1562,1,Rules!$H$9),""))</f>
        <v/>
      </c>
      <c r="G1563">
        <f>IF(A1563="","",IFERROR(INDEX(Crawl!$A1562:$DZ1562,1,Rules!$H$10),""))</f>
        <v/>
      </c>
      <c r="H1563">
        <f>IF(A1563="","",IFERROR(INDEX(Crawl!$A1562:$DZ1562,1,Rules!$H$12),""))</f>
        <v/>
      </c>
      <c r="I1563">
        <f>IF(A1563="","",IF(AND(N(H1563)&gt;0,IFERROR(INDEX(Crawl!$A1562:$DZ1562,1,Rules!$H$11),"")&amp;""&lt;&gt;""),IFERROR(INDEX(Crawl!$A1562:$DZ1562,1,Rules!$H$11),"")&amp;"",IF(AND(ISNUMBER(J1563),N(J1563)&gt;=Rules!$B$12,IFERROR(INDEX(Crawl!$A1562:$DZ1562,1,Rules!$H$13),"")&amp;""&lt;&gt;""),IFERROR(INDEX(Crawl!$A1562:$DZ1562,1,Rules!$H$13),"")&amp;"","")))</f>
        <v/>
      </c>
      <c r="J1563" s="19">
        <f>IF(A1563="","",IF(IFERROR(INDEX(Crawl!$A1562:$DZ1562,1,Rules!$H$14),"")&amp;""="","",IFERROR(INDEX(Crawl!$A1562:$DZ1562,1,Rules!$H$14),"")))</f>
        <v/>
      </c>
      <c r="K1563">
        <f>IF(A1563="","",IFERROR(SUMIFS('GSC current'!$J$2:$J$2001,'GSC current'!$I$2:$I$2001,B1563),0))</f>
        <v/>
      </c>
      <c r="L1563">
        <f>IF(A1563="","",IFERROR(SUMIFS('GSC current'!$K$2:$K$2001,'GSC current'!$I$2:$I$2001,B1563),0))</f>
        <v/>
      </c>
      <c r="M1563" s="20">
        <f>IF(A1563="","",IF(N(L1563)&gt;0,K1563/L1563,""))</f>
        <v/>
      </c>
      <c r="N1563" s="21">
        <f>IF(A1563="","",IF(N(L1563)&gt;0,SUMIFS('GSC current'!$L$2:$L$2001,'GSC current'!$I$2:$I$2001,B1563)/L1563,""))</f>
        <v/>
      </c>
      <c r="O1563">
        <f>IF(A1563="","",IFERROR(SUMIFS('GSC previous'!$J$2:$J$2001,'GSC previous'!$I$2:$I$2001,B1563),0))</f>
        <v/>
      </c>
      <c r="P1563" s="22">
        <f>IF(A1563="","",IF(N(O1563)&gt;0,(K1563-O1563)/O1563,""))</f>
        <v/>
      </c>
      <c r="Q1563">
        <f>IF(A1563="","",IFERROR(SUMIFS(GA4!$P$2:$P$2001,GA4!$O$2:$O$2001,B1563),0))</f>
        <v/>
      </c>
      <c r="R1563" s="23">
        <f>IF(A1563="","",IF(N(Q1563)&gt;0,SUMIFS(GA4!$Q$2:$Q$2001,GA4!$O$2:$O$2001,B1563)/Q1563,""))</f>
        <v/>
      </c>
      <c r="S1563">
        <f>IF(A1563="","",IFERROR(SUMIFS(GA4!$R$2:$R$2001,GA4!$O$2:$O$2001,B1563),0))</f>
        <v/>
      </c>
      <c r="T1563">
        <f>IF(A1563="","",IF(AND(ISNUMBER(F1563),LEFT(C1563&amp;"",1)="2"),IF(F1563&lt;Rules!$B$9,"Yes","No"),"No"))</f>
        <v/>
      </c>
      <c r="U1563">
        <f>IF(A1563="","",IF(AND(N(O1563)&gt;=Rules!$B$8,ISNUMBER(P1563)),IF(P1563&lt;=-Rules!$B$7,"Yes","No"),"No"))</f>
        <v/>
      </c>
      <c r="V1563">
        <f>IF(A1563="","",IF(AND(N(L1563)&gt;=Rules!$B$6,ISNUMBER(N1563)),IF(AND(N1563&gt;=Rules!$B$10,N1563&lt;=Rules!$B$11),"Yes","No"),"No"))</f>
        <v/>
      </c>
      <c r="W1563">
        <f>IF(A1563="","",IF(I1563&lt;&gt;"","Yes","No"))</f>
        <v/>
      </c>
      <c r="X1563">
        <f>IF(I1563="","",IF(SUMIFS($K$3:$K$2002,$A$3:$A$2002,SUBSTITUTE(SUBSTITUTE(I1563,"?","~?"),"*","~*"))&gt;N(K1563),"Yes","No"))</f>
        <v/>
      </c>
      <c r="Y1563">
        <f>IF(A1563="","",IF(N(S1563)&gt;0,"Yes","No"))</f>
        <v/>
      </c>
      <c r="Z1563">
        <f>IF(A1563="","",IF(AND(N(K1563)&lt;Rules!$B$5,N(L1563)&lt;Rules!$B$6,N(Q1563)&lt;Rules!$B$13,Y1563="No"),"Yes","No"))</f>
        <v/>
      </c>
      <c r="AA1563">
        <f>IF(A1563="","",IF(LEFT(C1563&amp;"",1)="3","Redirect",IF(OR(LEFT(C1563&amp;"",1)="4",LEFT(C1563&amp;"",1)="5"),IF(OR(N(K1563)&gt;0,N(AC1563)&gt;=Rules!$B$14),"Redirect","Prune"),IF(D1563="Non-Indexable","Keep",IF(AND(W1563="Yes",X1563="Yes",Y1563="No"),"Merge",IF(OR(U1563="Yes",V1563="Yes",AND(T1563="Yes",N(L1563)&gt;=Rules!$B$6)),"Update",IF(Z1563="Yes",IF(N(AC1563)&gt;=Rules!$B$14,"Redirect","Prune"),"Keep")))))))</f>
        <v/>
      </c>
      <c r="AB1563">
        <f>IF(A1563="","",IF(LEFT(C1563&amp;"",1)="3","Already redirects ("&amp;C1563&amp;"). Update internal links to point at the final URL.",IF(OR(LEFT(C1563&amp;"",1)="4",LEFT(C1563&amp;"",1)="5"),IF(AA1563="Redirect","Returns "&amp;C1563&amp;" but still has "&amp;N(K1563)&amp;" clicks and "&amp;N(AC1563)&amp;" referring domains. 301 it to the closest live page.","Returns "&amp;C1563&amp;" with no clicks or links. Remove internal links and let it 404 or 410."),IF(D1563="Non-Indexable","Non-indexable ("&amp;E1563&amp;"). Keep if that is intentional; otherwise fix the canonical or noindex.",IF(AA1563="Merge","Overlaps with "&amp;I1563&amp;IF(N(J1563)&gt;0," (similarity "&amp;TEXT(J1563,"0.00")&amp;")","")&amp;", which gets more clicks. Merge the useful parts into it and 301 this URL.",IF(AA1563="Update",MID(IF(U1563="Yes","; Clicks down "&amp;TEXT(-P1563,"0%")&amp;" on the previous period","")&amp;IF(V1563="Yes","; Average position "&amp;TEXT(N1563,"0.0")&amp;" on "&amp;TEXT(L1563,"#,##0")&amp;" impressions (striking distance)","")&amp;IF(AND(T1563="Yes",N(L1563)&gt;=Rules!$B$6),"; Thin ("&amp;F1563&amp;" words) but has search demand",""),3,400),IF(AA1563="Prune","Low value: "&amp;N(K1563)&amp;" clicks, "&amp;N(L1563)&amp;" impressions, "&amp;N(Q1563)&amp;" sessions, no key events. Remove or noindex it and update internal links.",IF(AA1563="Redirect","Low value but "&amp;N(AC1563)&amp;" referring domains. 301 it to the closest relevant page to keep those links.",IF(AND(Z1563="No",Y1563="Yes",N(K1563)&lt;Rules!$B$5),"Low search traffic but it converts (key events: "&amp;S1563&amp;"). Keep it and link to it.",IF(W1563="Yes","Stronger than the page it overlaps ("&amp;I1563&amp;"). Keep; merge that page into this one.","Healthy: "&amp;N(K1563)&amp;" clicks"&amp;IF(ISNUMBER(N1563),", average position "&amp;TEXT(N1563,"0.0"),"")&amp;". Keep and monitor."))))))))))</f>
        <v/>
      </c>
      <c r="AE1563">
        <f>IF(A1563="","",IF(AD1563&lt;&gt;"",AD1563,AA1563))</f>
        <v/>
      </c>
    </row>
    <row r="1564">
      <c r="A1564">
        <f>IF(Crawl!A1563="","",Crawl!A1563)</f>
        <v/>
      </c>
      <c r="B1564">
        <f>IF(A1564="","",Crawl!EC1563)</f>
        <v/>
      </c>
      <c r="C1564">
        <f>IF(A1564="","",IFERROR(INDEX(Crawl!$A1563:$DZ1563,1,Rules!$H$6),""))</f>
        <v/>
      </c>
      <c r="D1564">
        <f>IF(A1564="","",IFERROR(INDEX(Crawl!$A1563:$DZ1563,1,Rules!$H$7),"")&amp;"")</f>
        <v/>
      </c>
      <c r="E1564">
        <f>IF(A1564="","",IFERROR(INDEX(Crawl!$A1563:$DZ1563,1,Rules!$H$8),"")&amp;"")</f>
        <v/>
      </c>
      <c r="F1564">
        <f>IF(A1564="","",IFERROR(INDEX(Crawl!$A1563:$DZ1563,1,Rules!$H$9),""))</f>
        <v/>
      </c>
      <c r="G1564">
        <f>IF(A1564="","",IFERROR(INDEX(Crawl!$A1563:$DZ1563,1,Rules!$H$10),""))</f>
        <v/>
      </c>
      <c r="H1564">
        <f>IF(A1564="","",IFERROR(INDEX(Crawl!$A1563:$DZ1563,1,Rules!$H$12),""))</f>
        <v/>
      </c>
      <c r="I1564">
        <f>IF(A1564="","",IF(AND(N(H1564)&gt;0,IFERROR(INDEX(Crawl!$A1563:$DZ1563,1,Rules!$H$11),"")&amp;""&lt;&gt;""),IFERROR(INDEX(Crawl!$A1563:$DZ1563,1,Rules!$H$11),"")&amp;"",IF(AND(ISNUMBER(J1564),N(J1564)&gt;=Rules!$B$12,IFERROR(INDEX(Crawl!$A1563:$DZ1563,1,Rules!$H$13),"")&amp;""&lt;&gt;""),IFERROR(INDEX(Crawl!$A1563:$DZ1563,1,Rules!$H$13),"")&amp;"","")))</f>
        <v/>
      </c>
      <c r="J1564" s="19">
        <f>IF(A1564="","",IF(IFERROR(INDEX(Crawl!$A1563:$DZ1563,1,Rules!$H$14),"")&amp;""="","",IFERROR(INDEX(Crawl!$A1563:$DZ1563,1,Rules!$H$14),"")))</f>
        <v/>
      </c>
      <c r="K1564">
        <f>IF(A1564="","",IFERROR(SUMIFS('GSC current'!$J$2:$J$2001,'GSC current'!$I$2:$I$2001,B1564),0))</f>
        <v/>
      </c>
      <c r="L1564">
        <f>IF(A1564="","",IFERROR(SUMIFS('GSC current'!$K$2:$K$2001,'GSC current'!$I$2:$I$2001,B1564),0))</f>
        <v/>
      </c>
      <c r="M1564" s="20">
        <f>IF(A1564="","",IF(N(L1564)&gt;0,K1564/L1564,""))</f>
        <v/>
      </c>
      <c r="N1564" s="21">
        <f>IF(A1564="","",IF(N(L1564)&gt;0,SUMIFS('GSC current'!$L$2:$L$2001,'GSC current'!$I$2:$I$2001,B1564)/L1564,""))</f>
        <v/>
      </c>
      <c r="O1564">
        <f>IF(A1564="","",IFERROR(SUMIFS('GSC previous'!$J$2:$J$2001,'GSC previous'!$I$2:$I$2001,B1564),0))</f>
        <v/>
      </c>
      <c r="P1564" s="22">
        <f>IF(A1564="","",IF(N(O1564)&gt;0,(K1564-O1564)/O1564,""))</f>
        <v/>
      </c>
      <c r="Q1564">
        <f>IF(A1564="","",IFERROR(SUMIFS(GA4!$P$2:$P$2001,GA4!$O$2:$O$2001,B1564),0))</f>
        <v/>
      </c>
      <c r="R1564" s="23">
        <f>IF(A1564="","",IF(N(Q1564)&gt;0,SUMIFS(GA4!$Q$2:$Q$2001,GA4!$O$2:$O$2001,B1564)/Q1564,""))</f>
        <v/>
      </c>
      <c r="S1564">
        <f>IF(A1564="","",IFERROR(SUMIFS(GA4!$R$2:$R$2001,GA4!$O$2:$O$2001,B1564),0))</f>
        <v/>
      </c>
      <c r="T1564">
        <f>IF(A1564="","",IF(AND(ISNUMBER(F1564),LEFT(C1564&amp;"",1)="2"),IF(F1564&lt;Rules!$B$9,"Yes","No"),"No"))</f>
        <v/>
      </c>
      <c r="U1564">
        <f>IF(A1564="","",IF(AND(N(O1564)&gt;=Rules!$B$8,ISNUMBER(P1564)),IF(P1564&lt;=-Rules!$B$7,"Yes","No"),"No"))</f>
        <v/>
      </c>
      <c r="V1564">
        <f>IF(A1564="","",IF(AND(N(L1564)&gt;=Rules!$B$6,ISNUMBER(N1564)),IF(AND(N1564&gt;=Rules!$B$10,N1564&lt;=Rules!$B$11),"Yes","No"),"No"))</f>
        <v/>
      </c>
      <c r="W1564">
        <f>IF(A1564="","",IF(I1564&lt;&gt;"","Yes","No"))</f>
        <v/>
      </c>
      <c r="X1564">
        <f>IF(I1564="","",IF(SUMIFS($K$3:$K$2002,$A$3:$A$2002,SUBSTITUTE(SUBSTITUTE(I1564,"?","~?"),"*","~*"))&gt;N(K1564),"Yes","No"))</f>
        <v/>
      </c>
      <c r="Y1564">
        <f>IF(A1564="","",IF(N(S1564)&gt;0,"Yes","No"))</f>
        <v/>
      </c>
      <c r="Z1564">
        <f>IF(A1564="","",IF(AND(N(K1564)&lt;Rules!$B$5,N(L1564)&lt;Rules!$B$6,N(Q1564)&lt;Rules!$B$13,Y1564="No"),"Yes","No"))</f>
        <v/>
      </c>
      <c r="AA1564">
        <f>IF(A1564="","",IF(LEFT(C1564&amp;"",1)="3","Redirect",IF(OR(LEFT(C1564&amp;"",1)="4",LEFT(C1564&amp;"",1)="5"),IF(OR(N(K1564)&gt;0,N(AC1564)&gt;=Rules!$B$14),"Redirect","Prune"),IF(D1564="Non-Indexable","Keep",IF(AND(W1564="Yes",X1564="Yes",Y1564="No"),"Merge",IF(OR(U1564="Yes",V1564="Yes",AND(T1564="Yes",N(L1564)&gt;=Rules!$B$6)),"Update",IF(Z1564="Yes",IF(N(AC1564)&gt;=Rules!$B$14,"Redirect","Prune"),"Keep")))))))</f>
        <v/>
      </c>
      <c r="AB1564">
        <f>IF(A1564="","",IF(LEFT(C1564&amp;"",1)="3","Already redirects ("&amp;C1564&amp;"). Update internal links to point at the final URL.",IF(OR(LEFT(C1564&amp;"",1)="4",LEFT(C1564&amp;"",1)="5"),IF(AA1564="Redirect","Returns "&amp;C1564&amp;" but still has "&amp;N(K1564)&amp;" clicks and "&amp;N(AC1564)&amp;" referring domains. 301 it to the closest live page.","Returns "&amp;C1564&amp;" with no clicks or links. Remove internal links and let it 404 or 410."),IF(D1564="Non-Indexable","Non-indexable ("&amp;E1564&amp;"). Keep if that is intentional; otherwise fix the canonical or noindex.",IF(AA1564="Merge","Overlaps with "&amp;I1564&amp;IF(N(J1564)&gt;0," (similarity "&amp;TEXT(J1564,"0.00")&amp;")","")&amp;", which gets more clicks. Merge the useful parts into it and 301 this URL.",IF(AA1564="Update",MID(IF(U1564="Yes","; Clicks down "&amp;TEXT(-P1564,"0%")&amp;" on the previous period","")&amp;IF(V1564="Yes","; Average position "&amp;TEXT(N1564,"0.0")&amp;" on "&amp;TEXT(L1564,"#,##0")&amp;" impressions (striking distance)","")&amp;IF(AND(T1564="Yes",N(L1564)&gt;=Rules!$B$6),"; Thin ("&amp;F1564&amp;" words) but has search demand",""),3,400),IF(AA1564="Prune","Low value: "&amp;N(K1564)&amp;" clicks, "&amp;N(L1564)&amp;" impressions, "&amp;N(Q1564)&amp;" sessions, no key events. Remove or noindex it and update internal links.",IF(AA1564="Redirect","Low value but "&amp;N(AC1564)&amp;" referring domains. 301 it to the closest relevant page to keep those links.",IF(AND(Z1564="No",Y1564="Yes",N(K1564)&lt;Rules!$B$5),"Low search traffic but it converts (key events: "&amp;S1564&amp;"). Keep it and link to it.",IF(W1564="Yes","Stronger than the page it overlaps ("&amp;I1564&amp;"). Keep; merge that page into this one.","Healthy: "&amp;N(K1564)&amp;" clicks"&amp;IF(ISNUMBER(N1564),", average position "&amp;TEXT(N1564,"0.0"),"")&amp;". Keep and monitor."))))))))))</f>
        <v/>
      </c>
      <c r="AE1564">
        <f>IF(A1564="","",IF(AD1564&lt;&gt;"",AD1564,AA1564))</f>
        <v/>
      </c>
    </row>
    <row r="1565">
      <c r="A1565">
        <f>IF(Crawl!A1564="","",Crawl!A1564)</f>
        <v/>
      </c>
      <c r="B1565">
        <f>IF(A1565="","",Crawl!EC1564)</f>
        <v/>
      </c>
      <c r="C1565">
        <f>IF(A1565="","",IFERROR(INDEX(Crawl!$A1564:$DZ1564,1,Rules!$H$6),""))</f>
        <v/>
      </c>
      <c r="D1565">
        <f>IF(A1565="","",IFERROR(INDEX(Crawl!$A1564:$DZ1564,1,Rules!$H$7),"")&amp;"")</f>
        <v/>
      </c>
      <c r="E1565">
        <f>IF(A1565="","",IFERROR(INDEX(Crawl!$A1564:$DZ1564,1,Rules!$H$8),"")&amp;"")</f>
        <v/>
      </c>
      <c r="F1565">
        <f>IF(A1565="","",IFERROR(INDEX(Crawl!$A1564:$DZ1564,1,Rules!$H$9),""))</f>
        <v/>
      </c>
      <c r="G1565">
        <f>IF(A1565="","",IFERROR(INDEX(Crawl!$A1564:$DZ1564,1,Rules!$H$10),""))</f>
        <v/>
      </c>
      <c r="H1565">
        <f>IF(A1565="","",IFERROR(INDEX(Crawl!$A1564:$DZ1564,1,Rules!$H$12),""))</f>
        <v/>
      </c>
      <c r="I1565">
        <f>IF(A1565="","",IF(AND(N(H1565)&gt;0,IFERROR(INDEX(Crawl!$A1564:$DZ1564,1,Rules!$H$11),"")&amp;""&lt;&gt;""),IFERROR(INDEX(Crawl!$A1564:$DZ1564,1,Rules!$H$11),"")&amp;"",IF(AND(ISNUMBER(J1565),N(J1565)&gt;=Rules!$B$12,IFERROR(INDEX(Crawl!$A1564:$DZ1564,1,Rules!$H$13),"")&amp;""&lt;&gt;""),IFERROR(INDEX(Crawl!$A1564:$DZ1564,1,Rules!$H$13),"")&amp;"","")))</f>
        <v/>
      </c>
      <c r="J1565" s="19">
        <f>IF(A1565="","",IF(IFERROR(INDEX(Crawl!$A1564:$DZ1564,1,Rules!$H$14),"")&amp;""="","",IFERROR(INDEX(Crawl!$A1564:$DZ1564,1,Rules!$H$14),"")))</f>
        <v/>
      </c>
      <c r="K1565">
        <f>IF(A1565="","",IFERROR(SUMIFS('GSC current'!$J$2:$J$2001,'GSC current'!$I$2:$I$2001,B1565),0))</f>
        <v/>
      </c>
      <c r="L1565">
        <f>IF(A1565="","",IFERROR(SUMIFS('GSC current'!$K$2:$K$2001,'GSC current'!$I$2:$I$2001,B1565),0))</f>
        <v/>
      </c>
      <c r="M1565" s="20">
        <f>IF(A1565="","",IF(N(L1565)&gt;0,K1565/L1565,""))</f>
        <v/>
      </c>
      <c r="N1565" s="21">
        <f>IF(A1565="","",IF(N(L1565)&gt;0,SUMIFS('GSC current'!$L$2:$L$2001,'GSC current'!$I$2:$I$2001,B1565)/L1565,""))</f>
        <v/>
      </c>
      <c r="O1565">
        <f>IF(A1565="","",IFERROR(SUMIFS('GSC previous'!$J$2:$J$2001,'GSC previous'!$I$2:$I$2001,B1565),0))</f>
        <v/>
      </c>
      <c r="P1565" s="22">
        <f>IF(A1565="","",IF(N(O1565)&gt;0,(K1565-O1565)/O1565,""))</f>
        <v/>
      </c>
      <c r="Q1565">
        <f>IF(A1565="","",IFERROR(SUMIFS(GA4!$P$2:$P$2001,GA4!$O$2:$O$2001,B1565),0))</f>
        <v/>
      </c>
      <c r="R1565" s="23">
        <f>IF(A1565="","",IF(N(Q1565)&gt;0,SUMIFS(GA4!$Q$2:$Q$2001,GA4!$O$2:$O$2001,B1565)/Q1565,""))</f>
        <v/>
      </c>
      <c r="S1565">
        <f>IF(A1565="","",IFERROR(SUMIFS(GA4!$R$2:$R$2001,GA4!$O$2:$O$2001,B1565),0))</f>
        <v/>
      </c>
      <c r="T1565">
        <f>IF(A1565="","",IF(AND(ISNUMBER(F1565),LEFT(C1565&amp;"",1)="2"),IF(F1565&lt;Rules!$B$9,"Yes","No"),"No"))</f>
        <v/>
      </c>
      <c r="U1565">
        <f>IF(A1565="","",IF(AND(N(O1565)&gt;=Rules!$B$8,ISNUMBER(P1565)),IF(P1565&lt;=-Rules!$B$7,"Yes","No"),"No"))</f>
        <v/>
      </c>
      <c r="V1565">
        <f>IF(A1565="","",IF(AND(N(L1565)&gt;=Rules!$B$6,ISNUMBER(N1565)),IF(AND(N1565&gt;=Rules!$B$10,N1565&lt;=Rules!$B$11),"Yes","No"),"No"))</f>
        <v/>
      </c>
      <c r="W1565">
        <f>IF(A1565="","",IF(I1565&lt;&gt;"","Yes","No"))</f>
        <v/>
      </c>
      <c r="X1565">
        <f>IF(I1565="","",IF(SUMIFS($K$3:$K$2002,$A$3:$A$2002,SUBSTITUTE(SUBSTITUTE(I1565,"?","~?"),"*","~*"))&gt;N(K1565),"Yes","No"))</f>
        <v/>
      </c>
      <c r="Y1565">
        <f>IF(A1565="","",IF(N(S1565)&gt;0,"Yes","No"))</f>
        <v/>
      </c>
      <c r="Z1565">
        <f>IF(A1565="","",IF(AND(N(K1565)&lt;Rules!$B$5,N(L1565)&lt;Rules!$B$6,N(Q1565)&lt;Rules!$B$13,Y1565="No"),"Yes","No"))</f>
        <v/>
      </c>
      <c r="AA1565">
        <f>IF(A1565="","",IF(LEFT(C1565&amp;"",1)="3","Redirect",IF(OR(LEFT(C1565&amp;"",1)="4",LEFT(C1565&amp;"",1)="5"),IF(OR(N(K1565)&gt;0,N(AC1565)&gt;=Rules!$B$14),"Redirect","Prune"),IF(D1565="Non-Indexable","Keep",IF(AND(W1565="Yes",X1565="Yes",Y1565="No"),"Merge",IF(OR(U1565="Yes",V1565="Yes",AND(T1565="Yes",N(L1565)&gt;=Rules!$B$6)),"Update",IF(Z1565="Yes",IF(N(AC1565)&gt;=Rules!$B$14,"Redirect","Prune"),"Keep")))))))</f>
        <v/>
      </c>
      <c r="AB1565">
        <f>IF(A1565="","",IF(LEFT(C1565&amp;"",1)="3","Already redirects ("&amp;C1565&amp;"). Update internal links to point at the final URL.",IF(OR(LEFT(C1565&amp;"",1)="4",LEFT(C1565&amp;"",1)="5"),IF(AA1565="Redirect","Returns "&amp;C1565&amp;" but still has "&amp;N(K1565)&amp;" clicks and "&amp;N(AC1565)&amp;" referring domains. 301 it to the closest live page.","Returns "&amp;C1565&amp;" with no clicks or links. Remove internal links and let it 404 or 410."),IF(D1565="Non-Indexable","Non-indexable ("&amp;E1565&amp;"). Keep if that is intentional; otherwise fix the canonical or noindex.",IF(AA1565="Merge","Overlaps with "&amp;I1565&amp;IF(N(J1565)&gt;0," (similarity "&amp;TEXT(J1565,"0.00")&amp;")","")&amp;", which gets more clicks. Merge the useful parts into it and 301 this URL.",IF(AA1565="Update",MID(IF(U1565="Yes","; Clicks down "&amp;TEXT(-P1565,"0%")&amp;" on the previous period","")&amp;IF(V1565="Yes","; Average position "&amp;TEXT(N1565,"0.0")&amp;" on "&amp;TEXT(L1565,"#,##0")&amp;" impressions (striking distance)","")&amp;IF(AND(T1565="Yes",N(L1565)&gt;=Rules!$B$6),"; Thin ("&amp;F1565&amp;" words) but has search demand",""),3,400),IF(AA1565="Prune","Low value: "&amp;N(K1565)&amp;" clicks, "&amp;N(L1565)&amp;" impressions, "&amp;N(Q1565)&amp;" sessions, no key events. Remove or noindex it and update internal links.",IF(AA1565="Redirect","Low value but "&amp;N(AC1565)&amp;" referring domains. 301 it to the closest relevant page to keep those links.",IF(AND(Z1565="No",Y1565="Yes",N(K1565)&lt;Rules!$B$5),"Low search traffic but it converts (key events: "&amp;S1565&amp;"). Keep it and link to it.",IF(W1565="Yes","Stronger than the page it overlaps ("&amp;I1565&amp;"). Keep; merge that page into this one.","Healthy: "&amp;N(K1565)&amp;" clicks"&amp;IF(ISNUMBER(N1565),", average position "&amp;TEXT(N1565,"0.0"),"")&amp;". Keep and monitor."))))))))))</f>
        <v/>
      </c>
      <c r="AE1565">
        <f>IF(A1565="","",IF(AD1565&lt;&gt;"",AD1565,AA1565))</f>
        <v/>
      </c>
    </row>
    <row r="1566">
      <c r="A1566">
        <f>IF(Crawl!A1565="","",Crawl!A1565)</f>
        <v/>
      </c>
      <c r="B1566">
        <f>IF(A1566="","",Crawl!EC1565)</f>
        <v/>
      </c>
      <c r="C1566">
        <f>IF(A1566="","",IFERROR(INDEX(Crawl!$A1565:$DZ1565,1,Rules!$H$6),""))</f>
        <v/>
      </c>
      <c r="D1566">
        <f>IF(A1566="","",IFERROR(INDEX(Crawl!$A1565:$DZ1565,1,Rules!$H$7),"")&amp;"")</f>
        <v/>
      </c>
      <c r="E1566">
        <f>IF(A1566="","",IFERROR(INDEX(Crawl!$A1565:$DZ1565,1,Rules!$H$8),"")&amp;"")</f>
        <v/>
      </c>
      <c r="F1566">
        <f>IF(A1566="","",IFERROR(INDEX(Crawl!$A1565:$DZ1565,1,Rules!$H$9),""))</f>
        <v/>
      </c>
      <c r="G1566">
        <f>IF(A1566="","",IFERROR(INDEX(Crawl!$A1565:$DZ1565,1,Rules!$H$10),""))</f>
        <v/>
      </c>
      <c r="H1566">
        <f>IF(A1566="","",IFERROR(INDEX(Crawl!$A1565:$DZ1565,1,Rules!$H$12),""))</f>
        <v/>
      </c>
      <c r="I1566">
        <f>IF(A1566="","",IF(AND(N(H1566)&gt;0,IFERROR(INDEX(Crawl!$A1565:$DZ1565,1,Rules!$H$11),"")&amp;""&lt;&gt;""),IFERROR(INDEX(Crawl!$A1565:$DZ1565,1,Rules!$H$11),"")&amp;"",IF(AND(ISNUMBER(J1566),N(J1566)&gt;=Rules!$B$12,IFERROR(INDEX(Crawl!$A1565:$DZ1565,1,Rules!$H$13),"")&amp;""&lt;&gt;""),IFERROR(INDEX(Crawl!$A1565:$DZ1565,1,Rules!$H$13),"")&amp;"","")))</f>
        <v/>
      </c>
      <c r="J1566" s="19">
        <f>IF(A1566="","",IF(IFERROR(INDEX(Crawl!$A1565:$DZ1565,1,Rules!$H$14),"")&amp;""="","",IFERROR(INDEX(Crawl!$A1565:$DZ1565,1,Rules!$H$14),"")))</f>
        <v/>
      </c>
      <c r="K1566">
        <f>IF(A1566="","",IFERROR(SUMIFS('GSC current'!$J$2:$J$2001,'GSC current'!$I$2:$I$2001,B1566),0))</f>
        <v/>
      </c>
      <c r="L1566">
        <f>IF(A1566="","",IFERROR(SUMIFS('GSC current'!$K$2:$K$2001,'GSC current'!$I$2:$I$2001,B1566),0))</f>
        <v/>
      </c>
      <c r="M1566" s="20">
        <f>IF(A1566="","",IF(N(L1566)&gt;0,K1566/L1566,""))</f>
        <v/>
      </c>
      <c r="N1566" s="21">
        <f>IF(A1566="","",IF(N(L1566)&gt;0,SUMIFS('GSC current'!$L$2:$L$2001,'GSC current'!$I$2:$I$2001,B1566)/L1566,""))</f>
        <v/>
      </c>
      <c r="O1566">
        <f>IF(A1566="","",IFERROR(SUMIFS('GSC previous'!$J$2:$J$2001,'GSC previous'!$I$2:$I$2001,B1566),0))</f>
        <v/>
      </c>
      <c r="P1566" s="22">
        <f>IF(A1566="","",IF(N(O1566)&gt;0,(K1566-O1566)/O1566,""))</f>
        <v/>
      </c>
      <c r="Q1566">
        <f>IF(A1566="","",IFERROR(SUMIFS(GA4!$P$2:$P$2001,GA4!$O$2:$O$2001,B1566),0))</f>
        <v/>
      </c>
      <c r="R1566" s="23">
        <f>IF(A1566="","",IF(N(Q1566)&gt;0,SUMIFS(GA4!$Q$2:$Q$2001,GA4!$O$2:$O$2001,B1566)/Q1566,""))</f>
        <v/>
      </c>
      <c r="S1566">
        <f>IF(A1566="","",IFERROR(SUMIFS(GA4!$R$2:$R$2001,GA4!$O$2:$O$2001,B1566),0))</f>
        <v/>
      </c>
      <c r="T1566">
        <f>IF(A1566="","",IF(AND(ISNUMBER(F1566),LEFT(C1566&amp;"",1)="2"),IF(F1566&lt;Rules!$B$9,"Yes","No"),"No"))</f>
        <v/>
      </c>
      <c r="U1566">
        <f>IF(A1566="","",IF(AND(N(O1566)&gt;=Rules!$B$8,ISNUMBER(P1566)),IF(P1566&lt;=-Rules!$B$7,"Yes","No"),"No"))</f>
        <v/>
      </c>
      <c r="V1566">
        <f>IF(A1566="","",IF(AND(N(L1566)&gt;=Rules!$B$6,ISNUMBER(N1566)),IF(AND(N1566&gt;=Rules!$B$10,N1566&lt;=Rules!$B$11),"Yes","No"),"No"))</f>
        <v/>
      </c>
      <c r="W1566">
        <f>IF(A1566="","",IF(I1566&lt;&gt;"","Yes","No"))</f>
        <v/>
      </c>
      <c r="X1566">
        <f>IF(I1566="","",IF(SUMIFS($K$3:$K$2002,$A$3:$A$2002,SUBSTITUTE(SUBSTITUTE(I1566,"?","~?"),"*","~*"))&gt;N(K1566),"Yes","No"))</f>
        <v/>
      </c>
      <c r="Y1566">
        <f>IF(A1566="","",IF(N(S1566)&gt;0,"Yes","No"))</f>
        <v/>
      </c>
      <c r="Z1566">
        <f>IF(A1566="","",IF(AND(N(K1566)&lt;Rules!$B$5,N(L1566)&lt;Rules!$B$6,N(Q1566)&lt;Rules!$B$13,Y1566="No"),"Yes","No"))</f>
        <v/>
      </c>
      <c r="AA1566">
        <f>IF(A1566="","",IF(LEFT(C1566&amp;"",1)="3","Redirect",IF(OR(LEFT(C1566&amp;"",1)="4",LEFT(C1566&amp;"",1)="5"),IF(OR(N(K1566)&gt;0,N(AC1566)&gt;=Rules!$B$14),"Redirect","Prune"),IF(D1566="Non-Indexable","Keep",IF(AND(W1566="Yes",X1566="Yes",Y1566="No"),"Merge",IF(OR(U1566="Yes",V1566="Yes",AND(T1566="Yes",N(L1566)&gt;=Rules!$B$6)),"Update",IF(Z1566="Yes",IF(N(AC1566)&gt;=Rules!$B$14,"Redirect","Prune"),"Keep")))))))</f>
        <v/>
      </c>
      <c r="AB1566">
        <f>IF(A1566="","",IF(LEFT(C1566&amp;"",1)="3","Already redirects ("&amp;C1566&amp;"). Update internal links to point at the final URL.",IF(OR(LEFT(C1566&amp;"",1)="4",LEFT(C1566&amp;"",1)="5"),IF(AA1566="Redirect","Returns "&amp;C1566&amp;" but still has "&amp;N(K1566)&amp;" clicks and "&amp;N(AC1566)&amp;" referring domains. 301 it to the closest live page.","Returns "&amp;C1566&amp;" with no clicks or links. Remove internal links and let it 404 or 410."),IF(D1566="Non-Indexable","Non-indexable ("&amp;E1566&amp;"). Keep if that is intentional; otherwise fix the canonical or noindex.",IF(AA1566="Merge","Overlaps with "&amp;I1566&amp;IF(N(J1566)&gt;0," (similarity "&amp;TEXT(J1566,"0.00")&amp;")","")&amp;", which gets more clicks. Merge the useful parts into it and 301 this URL.",IF(AA1566="Update",MID(IF(U1566="Yes","; Clicks down "&amp;TEXT(-P1566,"0%")&amp;" on the previous period","")&amp;IF(V1566="Yes","; Average position "&amp;TEXT(N1566,"0.0")&amp;" on "&amp;TEXT(L1566,"#,##0")&amp;" impressions (striking distance)","")&amp;IF(AND(T1566="Yes",N(L1566)&gt;=Rules!$B$6),"; Thin ("&amp;F1566&amp;" words) but has search demand",""),3,400),IF(AA1566="Prune","Low value: "&amp;N(K1566)&amp;" clicks, "&amp;N(L1566)&amp;" impressions, "&amp;N(Q1566)&amp;" sessions, no key events. Remove or noindex it and update internal links.",IF(AA1566="Redirect","Low value but "&amp;N(AC1566)&amp;" referring domains. 301 it to the closest relevant page to keep those links.",IF(AND(Z1566="No",Y1566="Yes",N(K1566)&lt;Rules!$B$5),"Low search traffic but it converts (key events: "&amp;S1566&amp;"). Keep it and link to it.",IF(W1566="Yes","Stronger than the page it overlaps ("&amp;I1566&amp;"). Keep; merge that page into this one.","Healthy: "&amp;N(K1566)&amp;" clicks"&amp;IF(ISNUMBER(N1566),", average position "&amp;TEXT(N1566,"0.0"),"")&amp;". Keep and monitor."))))))))))</f>
        <v/>
      </c>
      <c r="AE1566">
        <f>IF(A1566="","",IF(AD1566&lt;&gt;"",AD1566,AA1566))</f>
        <v/>
      </c>
    </row>
    <row r="1567">
      <c r="A1567">
        <f>IF(Crawl!A1566="","",Crawl!A1566)</f>
        <v/>
      </c>
      <c r="B1567">
        <f>IF(A1567="","",Crawl!EC1566)</f>
        <v/>
      </c>
      <c r="C1567">
        <f>IF(A1567="","",IFERROR(INDEX(Crawl!$A1566:$DZ1566,1,Rules!$H$6),""))</f>
        <v/>
      </c>
      <c r="D1567">
        <f>IF(A1567="","",IFERROR(INDEX(Crawl!$A1566:$DZ1566,1,Rules!$H$7),"")&amp;"")</f>
        <v/>
      </c>
      <c r="E1567">
        <f>IF(A1567="","",IFERROR(INDEX(Crawl!$A1566:$DZ1566,1,Rules!$H$8),"")&amp;"")</f>
        <v/>
      </c>
      <c r="F1567">
        <f>IF(A1567="","",IFERROR(INDEX(Crawl!$A1566:$DZ1566,1,Rules!$H$9),""))</f>
        <v/>
      </c>
      <c r="G1567">
        <f>IF(A1567="","",IFERROR(INDEX(Crawl!$A1566:$DZ1566,1,Rules!$H$10),""))</f>
        <v/>
      </c>
      <c r="H1567">
        <f>IF(A1567="","",IFERROR(INDEX(Crawl!$A1566:$DZ1566,1,Rules!$H$12),""))</f>
        <v/>
      </c>
      <c r="I1567">
        <f>IF(A1567="","",IF(AND(N(H1567)&gt;0,IFERROR(INDEX(Crawl!$A1566:$DZ1566,1,Rules!$H$11),"")&amp;""&lt;&gt;""),IFERROR(INDEX(Crawl!$A1566:$DZ1566,1,Rules!$H$11),"")&amp;"",IF(AND(ISNUMBER(J1567),N(J1567)&gt;=Rules!$B$12,IFERROR(INDEX(Crawl!$A1566:$DZ1566,1,Rules!$H$13),"")&amp;""&lt;&gt;""),IFERROR(INDEX(Crawl!$A1566:$DZ1566,1,Rules!$H$13),"")&amp;"","")))</f>
        <v/>
      </c>
      <c r="J1567" s="19">
        <f>IF(A1567="","",IF(IFERROR(INDEX(Crawl!$A1566:$DZ1566,1,Rules!$H$14),"")&amp;""="","",IFERROR(INDEX(Crawl!$A1566:$DZ1566,1,Rules!$H$14),"")))</f>
        <v/>
      </c>
      <c r="K1567">
        <f>IF(A1567="","",IFERROR(SUMIFS('GSC current'!$J$2:$J$2001,'GSC current'!$I$2:$I$2001,B1567),0))</f>
        <v/>
      </c>
      <c r="L1567">
        <f>IF(A1567="","",IFERROR(SUMIFS('GSC current'!$K$2:$K$2001,'GSC current'!$I$2:$I$2001,B1567),0))</f>
        <v/>
      </c>
      <c r="M1567" s="20">
        <f>IF(A1567="","",IF(N(L1567)&gt;0,K1567/L1567,""))</f>
        <v/>
      </c>
      <c r="N1567" s="21">
        <f>IF(A1567="","",IF(N(L1567)&gt;0,SUMIFS('GSC current'!$L$2:$L$2001,'GSC current'!$I$2:$I$2001,B1567)/L1567,""))</f>
        <v/>
      </c>
      <c r="O1567">
        <f>IF(A1567="","",IFERROR(SUMIFS('GSC previous'!$J$2:$J$2001,'GSC previous'!$I$2:$I$2001,B1567),0))</f>
        <v/>
      </c>
      <c r="P1567" s="22">
        <f>IF(A1567="","",IF(N(O1567)&gt;0,(K1567-O1567)/O1567,""))</f>
        <v/>
      </c>
      <c r="Q1567">
        <f>IF(A1567="","",IFERROR(SUMIFS(GA4!$P$2:$P$2001,GA4!$O$2:$O$2001,B1567),0))</f>
        <v/>
      </c>
      <c r="R1567" s="23">
        <f>IF(A1567="","",IF(N(Q1567)&gt;0,SUMIFS(GA4!$Q$2:$Q$2001,GA4!$O$2:$O$2001,B1567)/Q1567,""))</f>
        <v/>
      </c>
      <c r="S1567">
        <f>IF(A1567="","",IFERROR(SUMIFS(GA4!$R$2:$R$2001,GA4!$O$2:$O$2001,B1567),0))</f>
        <v/>
      </c>
      <c r="T1567">
        <f>IF(A1567="","",IF(AND(ISNUMBER(F1567),LEFT(C1567&amp;"",1)="2"),IF(F1567&lt;Rules!$B$9,"Yes","No"),"No"))</f>
        <v/>
      </c>
      <c r="U1567">
        <f>IF(A1567="","",IF(AND(N(O1567)&gt;=Rules!$B$8,ISNUMBER(P1567)),IF(P1567&lt;=-Rules!$B$7,"Yes","No"),"No"))</f>
        <v/>
      </c>
      <c r="V1567">
        <f>IF(A1567="","",IF(AND(N(L1567)&gt;=Rules!$B$6,ISNUMBER(N1567)),IF(AND(N1567&gt;=Rules!$B$10,N1567&lt;=Rules!$B$11),"Yes","No"),"No"))</f>
        <v/>
      </c>
      <c r="W1567">
        <f>IF(A1567="","",IF(I1567&lt;&gt;"","Yes","No"))</f>
        <v/>
      </c>
      <c r="X1567">
        <f>IF(I1567="","",IF(SUMIFS($K$3:$K$2002,$A$3:$A$2002,SUBSTITUTE(SUBSTITUTE(I1567,"?","~?"),"*","~*"))&gt;N(K1567),"Yes","No"))</f>
        <v/>
      </c>
      <c r="Y1567">
        <f>IF(A1567="","",IF(N(S1567)&gt;0,"Yes","No"))</f>
        <v/>
      </c>
      <c r="Z1567">
        <f>IF(A1567="","",IF(AND(N(K1567)&lt;Rules!$B$5,N(L1567)&lt;Rules!$B$6,N(Q1567)&lt;Rules!$B$13,Y1567="No"),"Yes","No"))</f>
        <v/>
      </c>
      <c r="AA1567">
        <f>IF(A1567="","",IF(LEFT(C1567&amp;"",1)="3","Redirect",IF(OR(LEFT(C1567&amp;"",1)="4",LEFT(C1567&amp;"",1)="5"),IF(OR(N(K1567)&gt;0,N(AC1567)&gt;=Rules!$B$14),"Redirect","Prune"),IF(D1567="Non-Indexable","Keep",IF(AND(W1567="Yes",X1567="Yes",Y1567="No"),"Merge",IF(OR(U1567="Yes",V1567="Yes",AND(T1567="Yes",N(L1567)&gt;=Rules!$B$6)),"Update",IF(Z1567="Yes",IF(N(AC1567)&gt;=Rules!$B$14,"Redirect","Prune"),"Keep")))))))</f>
        <v/>
      </c>
      <c r="AB1567">
        <f>IF(A1567="","",IF(LEFT(C1567&amp;"",1)="3","Already redirects ("&amp;C1567&amp;"). Update internal links to point at the final URL.",IF(OR(LEFT(C1567&amp;"",1)="4",LEFT(C1567&amp;"",1)="5"),IF(AA1567="Redirect","Returns "&amp;C1567&amp;" but still has "&amp;N(K1567)&amp;" clicks and "&amp;N(AC1567)&amp;" referring domains. 301 it to the closest live page.","Returns "&amp;C1567&amp;" with no clicks or links. Remove internal links and let it 404 or 410."),IF(D1567="Non-Indexable","Non-indexable ("&amp;E1567&amp;"). Keep if that is intentional; otherwise fix the canonical or noindex.",IF(AA1567="Merge","Overlaps with "&amp;I1567&amp;IF(N(J1567)&gt;0," (similarity "&amp;TEXT(J1567,"0.00")&amp;")","")&amp;", which gets more clicks. Merge the useful parts into it and 301 this URL.",IF(AA1567="Update",MID(IF(U1567="Yes","; Clicks down "&amp;TEXT(-P1567,"0%")&amp;" on the previous period","")&amp;IF(V1567="Yes","; Average position "&amp;TEXT(N1567,"0.0")&amp;" on "&amp;TEXT(L1567,"#,##0")&amp;" impressions (striking distance)","")&amp;IF(AND(T1567="Yes",N(L1567)&gt;=Rules!$B$6),"; Thin ("&amp;F1567&amp;" words) but has search demand",""),3,400),IF(AA1567="Prune","Low value: "&amp;N(K1567)&amp;" clicks, "&amp;N(L1567)&amp;" impressions, "&amp;N(Q1567)&amp;" sessions, no key events. Remove or noindex it and update internal links.",IF(AA1567="Redirect","Low value but "&amp;N(AC1567)&amp;" referring domains. 301 it to the closest relevant page to keep those links.",IF(AND(Z1567="No",Y1567="Yes",N(K1567)&lt;Rules!$B$5),"Low search traffic but it converts (key events: "&amp;S1567&amp;"). Keep it and link to it.",IF(W1567="Yes","Stronger than the page it overlaps ("&amp;I1567&amp;"). Keep; merge that page into this one.","Healthy: "&amp;N(K1567)&amp;" clicks"&amp;IF(ISNUMBER(N1567),", average position "&amp;TEXT(N1567,"0.0"),"")&amp;". Keep and monitor."))))))))))</f>
        <v/>
      </c>
      <c r="AE1567">
        <f>IF(A1567="","",IF(AD1567&lt;&gt;"",AD1567,AA1567))</f>
        <v/>
      </c>
    </row>
    <row r="1568">
      <c r="A1568">
        <f>IF(Crawl!A1567="","",Crawl!A1567)</f>
        <v/>
      </c>
      <c r="B1568">
        <f>IF(A1568="","",Crawl!EC1567)</f>
        <v/>
      </c>
      <c r="C1568">
        <f>IF(A1568="","",IFERROR(INDEX(Crawl!$A1567:$DZ1567,1,Rules!$H$6),""))</f>
        <v/>
      </c>
      <c r="D1568">
        <f>IF(A1568="","",IFERROR(INDEX(Crawl!$A1567:$DZ1567,1,Rules!$H$7),"")&amp;"")</f>
        <v/>
      </c>
      <c r="E1568">
        <f>IF(A1568="","",IFERROR(INDEX(Crawl!$A1567:$DZ1567,1,Rules!$H$8),"")&amp;"")</f>
        <v/>
      </c>
      <c r="F1568">
        <f>IF(A1568="","",IFERROR(INDEX(Crawl!$A1567:$DZ1567,1,Rules!$H$9),""))</f>
        <v/>
      </c>
      <c r="G1568">
        <f>IF(A1568="","",IFERROR(INDEX(Crawl!$A1567:$DZ1567,1,Rules!$H$10),""))</f>
        <v/>
      </c>
      <c r="H1568">
        <f>IF(A1568="","",IFERROR(INDEX(Crawl!$A1567:$DZ1567,1,Rules!$H$12),""))</f>
        <v/>
      </c>
      <c r="I1568">
        <f>IF(A1568="","",IF(AND(N(H1568)&gt;0,IFERROR(INDEX(Crawl!$A1567:$DZ1567,1,Rules!$H$11),"")&amp;""&lt;&gt;""),IFERROR(INDEX(Crawl!$A1567:$DZ1567,1,Rules!$H$11),"")&amp;"",IF(AND(ISNUMBER(J1568),N(J1568)&gt;=Rules!$B$12,IFERROR(INDEX(Crawl!$A1567:$DZ1567,1,Rules!$H$13),"")&amp;""&lt;&gt;""),IFERROR(INDEX(Crawl!$A1567:$DZ1567,1,Rules!$H$13),"")&amp;"","")))</f>
        <v/>
      </c>
      <c r="J1568" s="19">
        <f>IF(A1568="","",IF(IFERROR(INDEX(Crawl!$A1567:$DZ1567,1,Rules!$H$14),"")&amp;""="","",IFERROR(INDEX(Crawl!$A1567:$DZ1567,1,Rules!$H$14),"")))</f>
        <v/>
      </c>
      <c r="K1568">
        <f>IF(A1568="","",IFERROR(SUMIFS('GSC current'!$J$2:$J$2001,'GSC current'!$I$2:$I$2001,B1568),0))</f>
        <v/>
      </c>
      <c r="L1568">
        <f>IF(A1568="","",IFERROR(SUMIFS('GSC current'!$K$2:$K$2001,'GSC current'!$I$2:$I$2001,B1568),0))</f>
        <v/>
      </c>
      <c r="M1568" s="20">
        <f>IF(A1568="","",IF(N(L1568)&gt;0,K1568/L1568,""))</f>
        <v/>
      </c>
      <c r="N1568" s="21">
        <f>IF(A1568="","",IF(N(L1568)&gt;0,SUMIFS('GSC current'!$L$2:$L$2001,'GSC current'!$I$2:$I$2001,B1568)/L1568,""))</f>
        <v/>
      </c>
      <c r="O1568">
        <f>IF(A1568="","",IFERROR(SUMIFS('GSC previous'!$J$2:$J$2001,'GSC previous'!$I$2:$I$2001,B1568),0))</f>
        <v/>
      </c>
      <c r="P1568" s="22">
        <f>IF(A1568="","",IF(N(O1568)&gt;0,(K1568-O1568)/O1568,""))</f>
        <v/>
      </c>
      <c r="Q1568">
        <f>IF(A1568="","",IFERROR(SUMIFS(GA4!$P$2:$P$2001,GA4!$O$2:$O$2001,B1568),0))</f>
        <v/>
      </c>
      <c r="R1568" s="23">
        <f>IF(A1568="","",IF(N(Q1568)&gt;0,SUMIFS(GA4!$Q$2:$Q$2001,GA4!$O$2:$O$2001,B1568)/Q1568,""))</f>
        <v/>
      </c>
      <c r="S1568">
        <f>IF(A1568="","",IFERROR(SUMIFS(GA4!$R$2:$R$2001,GA4!$O$2:$O$2001,B1568),0))</f>
        <v/>
      </c>
      <c r="T1568">
        <f>IF(A1568="","",IF(AND(ISNUMBER(F1568),LEFT(C1568&amp;"",1)="2"),IF(F1568&lt;Rules!$B$9,"Yes","No"),"No"))</f>
        <v/>
      </c>
      <c r="U1568">
        <f>IF(A1568="","",IF(AND(N(O1568)&gt;=Rules!$B$8,ISNUMBER(P1568)),IF(P1568&lt;=-Rules!$B$7,"Yes","No"),"No"))</f>
        <v/>
      </c>
      <c r="V1568">
        <f>IF(A1568="","",IF(AND(N(L1568)&gt;=Rules!$B$6,ISNUMBER(N1568)),IF(AND(N1568&gt;=Rules!$B$10,N1568&lt;=Rules!$B$11),"Yes","No"),"No"))</f>
        <v/>
      </c>
      <c r="W1568">
        <f>IF(A1568="","",IF(I1568&lt;&gt;"","Yes","No"))</f>
        <v/>
      </c>
      <c r="X1568">
        <f>IF(I1568="","",IF(SUMIFS($K$3:$K$2002,$A$3:$A$2002,SUBSTITUTE(SUBSTITUTE(I1568,"?","~?"),"*","~*"))&gt;N(K1568),"Yes","No"))</f>
        <v/>
      </c>
      <c r="Y1568">
        <f>IF(A1568="","",IF(N(S1568)&gt;0,"Yes","No"))</f>
        <v/>
      </c>
      <c r="Z1568">
        <f>IF(A1568="","",IF(AND(N(K1568)&lt;Rules!$B$5,N(L1568)&lt;Rules!$B$6,N(Q1568)&lt;Rules!$B$13,Y1568="No"),"Yes","No"))</f>
        <v/>
      </c>
      <c r="AA1568">
        <f>IF(A1568="","",IF(LEFT(C1568&amp;"",1)="3","Redirect",IF(OR(LEFT(C1568&amp;"",1)="4",LEFT(C1568&amp;"",1)="5"),IF(OR(N(K1568)&gt;0,N(AC1568)&gt;=Rules!$B$14),"Redirect","Prune"),IF(D1568="Non-Indexable","Keep",IF(AND(W1568="Yes",X1568="Yes",Y1568="No"),"Merge",IF(OR(U1568="Yes",V1568="Yes",AND(T1568="Yes",N(L1568)&gt;=Rules!$B$6)),"Update",IF(Z1568="Yes",IF(N(AC1568)&gt;=Rules!$B$14,"Redirect","Prune"),"Keep")))))))</f>
        <v/>
      </c>
      <c r="AB1568">
        <f>IF(A1568="","",IF(LEFT(C1568&amp;"",1)="3","Already redirects ("&amp;C1568&amp;"). Update internal links to point at the final URL.",IF(OR(LEFT(C1568&amp;"",1)="4",LEFT(C1568&amp;"",1)="5"),IF(AA1568="Redirect","Returns "&amp;C1568&amp;" but still has "&amp;N(K1568)&amp;" clicks and "&amp;N(AC1568)&amp;" referring domains. 301 it to the closest live page.","Returns "&amp;C1568&amp;" with no clicks or links. Remove internal links and let it 404 or 410."),IF(D1568="Non-Indexable","Non-indexable ("&amp;E1568&amp;"). Keep if that is intentional; otherwise fix the canonical or noindex.",IF(AA1568="Merge","Overlaps with "&amp;I1568&amp;IF(N(J1568)&gt;0," (similarity "&amp;TEXT(J1568,"0.00")&amp;")","")&amp;", which gets more clicks. Merge the useful parts into it and 301 this URL.",IF(AA1568="Update",MID(IF(U1568="Yes","; Clicks down "&amp;TEXT(-P1568,"0%")&amp;" on the previous period","")&amp;IF(V1568="Yes","; Average position "&amp;TEXT(N1568,"0.0")&amp;" on "&amp;TEXT(L1568,"#,##0")&amp;" impressions (striking distance)","")&amp;IF(AND(T1568="Yes",N(L1568)&gt;=Rules!$B$6),"; Thin ("&amp;F1568&amp;" words) but has search demand",""),3,400),IF(AA1568="Prune","Low value: "&amp;N(K1568)&amp;" clicks, "&amp;N(L1568)&amp;" impressions, "&amp;N(Q1568)&amp;" sessions, no key events. Remove or noindex it and update internal links.",IF(AA1568="Redirect","Low value but "&amp;N(AC1568)&amp;" referring domains. 301 it to the closest relevant page to keep those links.",IF(AND(Z1568="No",Y1568="Yes",N(K1568)&lt;Rules!$B$5),"Low search traffic but it converts (key events: "&amp;S1568&amp;"). Keep it and link to it.",IF(W1568="Yes","Stronger than the page it overlaps ("&amp;I1568&amp;"). Keep; merge that page into this one.","Healthy: "&amp;N(K1568)&amp;" clicks"&amp;IF(ISNUMBER(N1568),", average position "&amp;TEXT(N1568,"0.0"),"")&amp;". Keep and monitor."))))))))))</f>
        <v/>
      </c>
      <c r="AE1568">
        <f>IF(A1568="","",IF(AD1568&lt;&gt;"",AD1568,AA1568))</f>
        <v/>
      </c>
    </row>
    <row r="1569">
      <c r="A1569">
        <f>IF(Crawl!A1568="","",Crawl!A1568)</f>
        <v/>
      </c>
      <c r="B1569">
        <f>IF(A1569="","",Crawl!EC1568)</f>
        <v/>
      </c>
      <c r="C1569">
        <f>IF(A1569="","",IFERROR(INDEX(Crawl!$A1568:$DZ1568,1,Rules!$H$6),""))</f>
        <v/>
      </c>
      <c r="D1569">
        <f>IF(A1569="","",IFERROR(INDEX(Crawl!$A1568:$DZ1568,1,Rules!$H$7),"")&amp;"")</f>
        <v/>
      </c>
      <c r="E1569">
        <f>IF(A1569="","",IFERROR(INDEX(Crawl!$A1568:$DZ1568,1,Rules!$H$8),"")&amp;"")</f>
        <v/>
      </c>
      <c r="F1569">
        <f>IF(A1569="","",IFERROR(INDEX(Crawl!$A1568:$DZ1568,1,Rules!$H$9),""))</f>
        <v/>
      </c>
      <c r="G1569">
        <f>IF(A1569="","",IFERROR(INDEX(Crawl!$A1568:$DZ1568,1,Rules!$H$10),""))</f>
        <v/>
      </c>
      <c r="H1569">
        <f>IF(A1569="","",IFERROR(INDEX(Crawl!$A1568:$DZ1568,1,Rules!$H$12),""))</f>
        <v/>
      </c>
      <c r="I1569">
        <f>IF(A1569="","",IF(AND(N(H1569)&gt;0,IFERROR(INDEX(Crawl!$A1568:$DZ1568,1,Rules!$H$11),"")&amp;""&lt;&gt;""),IFERROR(INDEX(Crawl!$A1568:$DZ1568,1,Rules!$H$11),"")&amp;"",IF(AND(ISNUMBER(J1569),N(J1569)&gt;=Rules!$B$12,IFERROR(INDEX(Crawl!$A1568:$DZ1568,1,Rules!$H$13),"")&amp;""&lt;&gt;""),IFERROR(INDEX(Crawl!$A1568:$DZ1568,1,Rules!$H$13),"")&amp;"","")))</f>
        <v/>
      </c>
      <c r="J1569" s="19">
        <f>IF(A1569="","",IF(IFERROR(INDEX(Crawl!$A1568:$DZ1568,1,Rules!$H$14),"")&amp;""="","",IFERROR(INDEX(Crawl!$A1568:$DZ1568,1,Rules!$H$14),"")))</f>
        <v/>
      </c>
      <c r="K1569">
        <f>IF(A1569="","",IFERROR(SUMIFS('GSC current'!$J$2:$J$2001,'GSC current'!$I$2:$I$2001,B1569),0))</f>
        <v/>
      </c>
      <c r="L1569">
        <f>IF(A1569="","",IFERROR(SUMIFS('GSC current'!$K$2:$K$2001,'GSC current'!$I$2:$I$2001,B1569),0))</f>
        <v/>
      </c>
      <c r="M1569" s="20">
        <f>IF(A1569="","",IF(N(L1569)&gt;0,K1569/L1569,""))</f>
        <v/>
      </c>
      <c r="N1569" s="21">
        <f>IF(A1569="","",IF(N(L1569)&gt;0,SUMIFS('GSC current'!$L$2:$L$2001,'GSC current'!$I$2:$I$2001,B1569)/L1569,""))</f>
        <v/>
      </c>
      <c r="O1569">
        <f>IF(A1569="","",IFERROR(SUMIFS('GSC previous'!$J$2:$J$2001,'GSC previous'!$I$2:$I$2001,B1569),0))</f>
        <v/>
      </c>
      <c r="P1569" s="22">
        <f>IF(A1569="","",IF(N(O1569)&gt;0,(K1569-O1569)/O1569,""))</f>
        <v/>
      </c>
      <c r="Q1569">
        <f>IF(A1569="","",IFERROR(SUMIFS(GA4!$P$2:$P$2001,GA4!$O$2:$O$2001,B1569),0))</f>
        <v/>
      </c>
      <c r="R1569" s="23">
        <f>IF(A1569="","",IF(N(Q1569)&gt;0,SUMIFS(GA4!$Q$2:$Q$2001,GA4!$O$2:$O$2001,B1569)/Q1569,""))</f>
        <v/>
      </c>
      <c r="S1569">
        <f>IF(A1569="","",IFERROR(SUMIFS(GA4!$R$2:$R$2001,GA4!$O$2:$O$2001,B1569),0))</f>
        <v/>
      </c>
      <c r="T1569">
        <f>IF(A1569="","",IF(AND(ISNUMBER(F1569),LEFT(C1569&amp;"",1)="2"),IF(F1569&lt;Rules!$B$9,"Yes","No"),"No"))</f>
        <v/>
      </c>
      <c r="U1569">
        <f>IF(A1569="","",IF(AND(N(O1569)&gt;=Rules!$B$8,ISNUMBER(P1569)),IF(P1569&lt;=-Rules!$B$7,"Yes","No"),"No"))</f>
        <v/>
      </c>
      <c r="V1569">
        <f>IF(A1569="","",IF(AND(N(L1569)&gt;=Rules!$B$6,ISNUMBER(N1569)),IF(AND(N1569&gt;=Rules!$B$10,N1569&lt;=Rules!$B$11),"Yes","No"),"No"))</f>
        <v/>
      </c>
      <c r="W1569">
        <f>IF(A1569="","",IF(I1569&lt;&gt;"","Yes","No"))</f>
        <v/>
      </c>
      <c r="X1569">
        <f>IF(I1569="","",IF(SUMIFS($K$3:$K$2002,$A$3:$A$2002,SUBSTITUTE(SUBSTITUTE(I1569,"?","~?"),"*","~*"))&gt;N(K1569),"Yes","No"))</f>
        <v/>
      </c>
      <c r="Y1569">
        <f>IF(A1569="","",IF(N(S1569)&gt;0,"Yes","No"))</f>
        <v/>
      </c>
      <c r="Z1569">
        <f>IF(A1569="","",IF(AND(N(K1569)&lt;Rules!$B$5,N(L1569)&lt;Rules!$B$6,N(Q1569)&lt;Rules!$B$13,Y1569="No"),"Yes","No"))</f>
        <v/>
      </c>
      <c r="AA1569">
        <f>IF(A1569="","",IF(LEFT(C1569&amp;"",1)="3","Redirect",IF(OR(LEFT(C1569&amp;"",1)="4",LEFT(C1569&amp;"",1)="5"),IF(OR(N(K1569)&gt;0,N(AC1569)&gt;=Rules!$B$14),"Redirect","Prune"),IF(D1569="Non-Indexable","Keep",IF(AND(W1569="Yes",X1569="Yes",Y1569="No"),"Merge",IF(OR(U1569="Yes",V1569="Yes",AND(T1569="Yes",N(L1569)&gt;=Rules!$B$6)),"Update",IF(Z1569="Yes",IF(N(AC1569)&gt;=Rules!$B$14,"Redirect","Prune"),"Keep")))))))</f>
        <v/>
      </c>
      <c r="AB1569">
        <f>IF(A1569="","",IF(LEFT(C1569&amp;"",1)="3","Already redirects ("&amp;C1569&amp;"). Update internal links to point at the final URL.",IF(OR(LEFT(C1569&amp;"",1)="4",LEFT(C1569&amp;"",1)="5"),IF(AA1569="Redirect","Returns "&amp;C1569&amp;" but still has "&amp;N(K1569)&amp;" clicks and "&amp;N(AC1569)&amp;" referring domains. 301 it to the closest live page.","Returns "&amp;C1569&amp;" with no clicks or links. Remove internal links and let it 404 or 410."),IF(D1569="Non-Indexable","Non-indexable ("&amp;E1569&amp;"). Keep if that is intentional; otherwise fix the canonical or noindex.",IF(AA1569="Merge","Overlaps with "&amp;I1569&amp;IF(N(J1569)&gt;0," (similarity "&amp;TEXT(J1569,"0.00")&amp;")","")&amp;", which gets more clicks. Merge the useful parts into it and 301 this URL.",IF(AA1569="Update",MID(IF(U1569="Yes","; Clicks down "&amp;TEXT(-P1569,"0%")&amp;" on the previous period","")&amp;IF(V1569="Yes","; Average position "&amp;TEXT(N1569,"0.0")&amp;" on "&amp;TEXT(L1569,"#,##0")&amp;" impressions (striking distance)","")&amp;IF(AND(T1569="Yes",N(L1569)&gt;=Rules!$B$6),"; Thin ("&amp;F1569&amp;" words) but has search demand",""),3,400),IF(AA1569="Prune","Low value: "&amp;N(K1569)&amp;" clicks, "&amp;N(L1569)&amp;" impressions, "&amp;N(Q1569)&amp;" sessions, no key events. Remove or noindex it and update internal links.",IF(AA1569="Redirect","Low value but "&amp;N(AC1569)&amp;" referring domains. 301 it to the closest relevant page to keep those links.",IF(AND(Z1569="No",Y1569="Yes",N(K1569)&lt;Rules!$B$5),"Low search traffic but it converts (key events: "&amp;S1569&amp;"). Keep it and link to it.",IF(W1569="Yes","Stronger than the page it overlaps ("&amp;I1569&amp;"). Keep; merge that page into this one.","Healthy: "&amp;N(K1569)&amp;" clicks"&amp;IF(ISNUMBER(N1569),", average position "&amp;TEXT(N1569,"0.0"),"")&amp;". Keep and monitor."))))))))))</f>
        <v/>
      </c>
      <c r="AE1569">
        <f>IF(A1569="","",IF(AD1569&lt;&gt;"",AD1569,AA1569))</f>
        <v/>
      </c>
    </row>
    <row r="1570">
      <c r="A1570">
        <f>IF(Crawl!A1569="","",Crawl!A1569)</f>
        <v/>
      </c>
      <c r="B1570">
        <f>IF(A1570="","",Crawl!EC1569)</f>
        <v/>
      </c>
      <c r="C1570">
        <f>IF(A1570="","",IFERROR(INDEX(Crawl!$A1569:$DZ1569,1,Rules!$H$6),""))</f>
        <v/>
      </c>
      <c r="D1570">
        <f>IF(A1570="","",IFERROR(INDEX(Crawl!$A1569:$DZ1569,1,Rules!$H$7),"")&amp;"")</f>
        <v/>
      </c>
      <c r="E1570">
        <f>IF(A1570="","",IFERROR(INDEX(Crawl!$A1569:$DZ1569,1,Rules!$H$8),"")&amp;"")</f>
        <v/>
      </c>
      <c r="F1570">
        <f>IF(A1570="","",IFERROR(INDEX(Crawl!$A1569:$DZ1569,1,Rules!$H$9),""))</f>
        <v/>
      </c>
      <c r="G1570">
        <f>IF(A1570="","",IFERROR(INDEX(Crawl!$A1569:$DZ1569,1,Rules!$H$10),""))</f>
        <v/>
      </c>
      <c r="H1570">
        <f>IF(A1570="","",IFERROR(INDEX(Crawl!$A1569:$DZ1569,1,Rules!$H$12),""))</f>
        <v/>
      </c>
      <c r="I1570">
        <f>IF(A1570="","",IF(AND(N(H1570)&gt;0,IFERROR(INDEX(Crawl!$A1569:$DZ1569,1,Rules!$H$11),"")&amp;""&lt;&gt;""),IFERROR(INDEX(Crawl!$A1569:$DZ1569,1,Rules!$H$11),"")&amp;"",IF(AND(ISNUMBER(J1570),N(J1570)&gt;=Rules!$B$12,IFERROR(INDEX(Crawl!$A1569:$DZ1569,1,Rules!$H$13),"")&amp;""&lt;&gt;""),IFERROR(INDEX(Crawl!$A1569:$DZ1569,1,Rules!$H$13),"")&amp;"","")))</f>
        <v/>
      </c>
      <c r="J1570" s="19">
        <f>IF(A1570="","",IF(IFERROR(INDEX(Crawl!$A1569:$DZ1569,1,Rules!$H$14),"")&amp;""="","",IFERROR(INDEX(Crawl!$A1569:$DZ1569,1,Rules!$H$14),"")))</f>
        <v/>
      </c>
      <c r="K1570">
        <f>IF(A1570="","",IFERROR(SUMIFS('GSC current'!$J$2:$J$2001,'GSC current'!$I$2:$I$2001,B1570),0))</f>
        <v/>
      </c>
      <c r="L1570">
        <f>IF(A1570="","",IFERROR(SUMIFS('GSC current'!$K$2:$K$2001,'GSC current'!$I$2:$I$2001,B1570),0))</f>
        <v/>
      </c>
      <c r="M1570" s="20">
        <f>IF(A1570="","",IF(N(L1570)&gt;0,K1570/L1570,""))</f>
        <v/>
      </c>
      <c r="N1570" s="21">
        <f>IF(A1570="","",IF(N(L1570)&gt;0,SUMIFS('GSC current'!$L$2:$L$2001,'GSC current'!$I$2:$I$2001,B1570)/L1570,""))</f>
        <v/>
      </c>
      <c r="O1570">
        <f>IF(A1570="","",IFERROR(SUMIFS('GSC previous'!$J$2:$J$2001,'GSC previous'!$I$2:$I$2001,B1570),0))</f>
        <v/>
      </c>
      <c r="P1570" s="22">
        <f>IF(A1570="","",IF(N(O1570)&gt;0,(K1570-O1570)/O1570,""))</f>
        <v/>
      </c>
      <c r="Q1570">
        <f>IF(A1570="","",IFERROR(SUMIFS(GA4!$P$2:$P$2001,GA4!$O$2:$O$2001,B1570),0))</f>
        <v/>
      </c>
      <c r="R1570" s="23">
        <f>IF(A1570="","",IF(N(Q1570)&gt;0,SUMIFS(GA4!$Q$2:$Q$2001,GA4!$O$2:$O$2001,B1570)/Q1570,""))</f>
        <v/>
      </c>
      <c r="S1570">
        <f>IF(A1570="","",IFERROR(SUMIFS(GA4!$R$2:$R$2001,GA4!$O$2:$O$2001,B1570),0))</f>
        <v/>
      </c>
      <c r="T1570">
        <f>IF(A1570="","",IF(AND(ISNUMBER(F1570),LEFT(C1570&amp;"",1)="2"),IF(F1570&lt;Rules!$B$9,"Yes","No"),"No"))</f>
        <v/>
      </c>
      <c r="U1570">
        <f>IF(A1570="","",IF(AND(N(O1570)&gt;=Rules!$B$8,ISNUMBER(P1570)),IF(P1570&lt;=-Rules!$B$7,"Yes","No"),"No"))</f>
        <v/>
      </c>
      <c r="V1570">
        <f>IF(A1570="","",IF(AND(N(L1570)&gt;=Rules!$B$6,ISNUMBER(N1570)),IF(AND(N1570&gt;=Rules!$B$10,N1570&lt;=Rules!$B$11),"Yes","No"),"No"))</f>
        <v/>
      </c>
      <c r="W1570">
        <f>IF(A1570="","",IF(I1570&lt;&gt;"","Yes","No"))</f>
        <v/>
      </c>
      <c r="X1570">
        <f>IF(I1570="","",IF(SUMIFS($K$3:$K$2002,$A$3:$A$2002,SUBSTITUTE(SUBSTITUTE(I1570,"?","~?"),"*","~*"))&gt;N(K1570),"Yes","No"))</f>
        <v/>
      </c>
      <c r="Y1570">
        <f>IF(A1570="","",IF(N(S1570)&gt;0,"Yes","No"))</f>
        <v/>
      </c>
      <c r="Z1570">
        <f>IF(A1570="","",IF(AND(N(K1570)&lt;Rules!$B$5,N(L1570)&lt;Rules!$B$6,N(Q1570)&lt;Rules!$B$13,Y1570="No"),"Yes","No"))</f>
        <v/>
      </c>
      <c r="AA1570">
        <f>IF(A1570="","",IF(LEFT(C1570&amp;"",1)="3","Redirect",IF(OR(LEFT(C1570&amp;"",1)="4",LEFT(C1570&amp;"",1)="5"),IF(OR(N(K1570)&gt;0,N(AC1570)&gt;=Rules!$B$14),"Redirect","Prune"),IF(D1570="Non-Indexable","Keep",IF(AND(W1570="Yes",X1570="Yes",Y1570="No"),"Merge",IF(OR(U1570="Yes",V1570="Yes",AND(T1570="Yes",N(L1570)&gt;=Rules!$B$6)),"Update",IF(Z1570="Yes",IF(N(AC1570)&gt;=Rules!$B$14,"Redirect","Prune"),"Keep")))))))</f>
        <v/>
      </c>
      <c r="AB1570">
        <f>IF(A1570="","",IF(LEFT(C1570&amp;"",1)="3","Already redirects ("&amp;C1570&amp;"). Update internal links to point at the final URL.",IF(OR(LEFT(C1570&amp;"",1)="4",LEFT(C1570&amp;"",1)="5"),IF(AA1570="Redirect","Returns "&amp;C1570&amp;" but still has "&amp;N(K1570)&amp;" clicks and "&amp;N(AC1570)&amp;" referring domains. 301 it to the closest live page.","Returns "&amp;C1570&amp;" with no clicks or links. Remove internal links and let it 404 or 410."),IF(D1570="Non-Indexable","Non-indexable ("&amp;E1570&amp;"). Keep if that is intentional; otherwise fix the canonical or noindex.",IF(AA1570="Merge","Overlaps with "&amp;I1570&amp;IF(N(J1570)&gt;0," (similarity "&amp;TEXT(J1570,"0.00")&amp;")","")&amp;", which gets more clicks. Merge the useful parts into it and 301 this URL.",IF(AA1570="Update",MID(IF(U1570="Yes","; Clicks down "&amp;TEXT(-P1570,"0%")&amp;" on the previous period","")&amp;IF(V1570="Yes","; Average position "&amp;TEXT(N1570,"0.0")&amp;" on "&amp;TEXT(L1570,"#,##0")&amp;" impressions (striking distance)","")&amp;IF(AND(T1570="Yes",N(L1570)&gt;=Rules!$B$6),"; Thin ("&amp;F1570&amp;" words) but has search demand",""),3,400),IF(AA1570="Prune","Low value: "&amp;N(K1570)&amp;" clicks, "&amp;N(L1570)&amp;" impressions, "&amp;N(Q1570)&amp;" sessions, no key events. Remove or noindex it and update internal links.",IF(AA1570="Redirect","Low value but "&amp;N(AC1570)&amp;" referring domains. 301 it to the closest relevant page to keep those links.",IF(AND(Z1570="No",Y1570="Yes",N(K1570)&lt;Rules!$B$5),"Low search traffic but it converts (key events: "&amp;S1570&amp;"). Keep it and link to it.",IF(W1570="Yes","Stronger than the page it overlaps ("&amp;I1570&amp;"). Keep; merge that page into this one.","Healthy: "&amp;N(K1570)&amp;" clicks"&amp;IF(ISNUMBER(N1570),", average position "&amp;TEXT(N1570,"0.0"),"")&amp;". Keep and monitor."))))))))))</f>
        <v/>
      </c>
      <c r="AE1570">
        <f>IF(A1570="","",IF(AD1570&lt;&gt;"",AD1570,AA1570))</f>
        <v/>
      </c>
    </row>
    <row r="1571">
      <c r="A1571">
        <f>IF(Crawl!A1570="","",Crawl!A1570)</f>
        <v/>
      </c>
      <c r="B1571">
        <f>IF(A1571="","",Crawl!EC1570)</f>
        <v/>
      </c>
      <c r="C1571">
        <f>IF(A1571="","",IFERROR(INDEX(Crawl!$A1570:$DZ1570,1,Rules!$H$6),""))</f>
        <v/>
      </c>
      <c r="D1571">
        <f>IF(A1571="","",IFERROR(INDEX(Crawl!$A1570:$DZ1570,1,Rules!$H$7),"")&amp;"")</f>
        <v/>
      </c>
      <c r="E1571">
        <f>IF(A1571="","",IFERROR(INDEX(Crawl!$A1570:$DZ1570,1,Rules!$H$8),"")&amp;"")</f>
        <v/>
      </c>
      <c r="F1571">
        <f>IF(A1571="","",IFERROR(INDEX(Crawl!$A1570:$DZ1570,1,Rules!$H$9),""))</f>
        <v/>
      </c>
      <c r="G1571">
        <f>IF(A1571="","",IFERROR(INDEX(Crawl!$A1570:$DZ1570,1,Rules!$H$10),""))</f>
        <v/>
      </c>
      <c r="H1571">
        <f>IF(A1571="","",IFERROR(INDEX(Crawl!$A1570:$DZ1570,1,Rules!$H$12),""))</f>
        <v/>
      </c>
      <c r="I1571">
        <f>IF(A1571="","",IF(AND(N(H1571)&gt;0,IFERROR(INDEX(Crawl!$A1570:$DZ1570,1,Rules!$H$11),"")&amp;""&lt;&gt;""),IFERROR(INDEX(Crawl!$A1570:$DZ1570,1,Rules!$H$11),"")&amp;"",IF(AND(ISNUMBER(J1571),N(J1571)&gt;=Rules!$B$12,IFERROR(INDEX(Crawl!$A1570:$DZ1570,1,Rules!$H$13),"")&amp;""&lt;&gt;""),IFERROR(INDEX(Crawl!$A1570:$DZ1570,1,Rules!$H$13),"")&amp;"","")))</f>
        <v/>
      </c>
      <c r="J1571" s="19">
        <f>IF(A1571="","",IF(IFERROR(INDEX(Crawl!$A1570:$DZ1570,1,Rules!$H$14),"")&amp;""="","",IFERROR(INDEX(Crawl!$A1570:$DZ1570,1,Rules!$H$14),"")))</f>
        <v/>
      </c>
      <c r="K1571">
        <f>IF(A1571="","",IFERROR(SUMIFS('GSC current'!$J$2:$J$2001,'GSC current'!$I$2:$I$2001,B1571),0))</f>
        <v/>
      </c>
      <c r="L1571">
        <f>IF(A1571="","",IFERROR(SUMIFS('GSC current'!$K$2:$K$2001,'GSC current'!$I$2:$I$2001,B1571),0))</f>
        <v/>
      </c>
      <c r="M1571" s="20">
        <f>IF(A1571="","",IF(N(L1571)&gt;0,K1571/L1571,""))</f>
        <v/>
      </c>
      <c r="N1571" s="21">
        <f>IF(A1571="","",IF(N(L1571)&gt;0,SUMIFS('GSC current'!$L$2:$L$2001,'GSC current'!$I$2:$I$2001,B1571)/L1571,""))</f>
        <v/>
      </c>
      <c r="O1571">
        <f>IF(A1571="","",IFERROR(SUMIFS('GSC previous'!$J$2:$J$2001,'GSC previous'!$I$2:$I$2001,B1571),0))</f>
        <v/>
      </c>
      <c r="P1571" s="22">
        <f>IF(A1571="","",IF(N(O1571)&gt;0,(K1571-O1571)/O1571,""))</f>
        <v/>
      </c>
      <c r="Q1571">
        <f>IF(A1571="","",IFERROR(SUMIFS(GA4!$P$2:$P$2001,GA4!$O$2:$O$2001,B1571),0))</f>
        <v/>
      </c>
      <c r="R1571" s="23">
        <f>IF(A1571="","",IF(N(Q1571)&gt;0,SUMIFS(GA4!$Q$2:$Q$2001,GA4!$O$2:$O$2001,B1571)/Q1571,""))</f>
        <v/>
      </c>
      <c r="S1571">
        <f>IF(A1571="","",IFERROR(SUMIFS(GA4!$R$2:$R$2001,GA4!$O$2:$O$2001,B1571),0))</f>
        <v/>
      </c>
      <c r="T1571">
        <f>IF(A1571="","",IF(AND(ISNUMBER(F1571),LEFT(C1571&amp;"",1)="2"),IF(F1571&lt;Rules!$B$9,"Yes","No"),"No"))</f>
        <v/>
      </c>
      <c r="U1571">
        <f>IF(A1571="","",IF(AND(N(O1571)&gt;=Rules!$B$8,ISNUMBER(P1571)),IF(P1571&lt;=-Rules!$B$7,"Yes","No"),"No"))</f>
        <v/>
      </c>
      <c r="V1571">
        <f>IF(A1571="","",IF(AND(N(L1571)&gt;=Rules!$B$6,ISNUMBER(N1571)),IF(AND(N1571&gt;=Rules!$B$10,N1571&lt;=Rules!$B$11),"Yes","No"),"No"))</f>
        <v/>
      </c>
      <c r="W1571">
        <f>IF(A1571="","",IF(I1571&lt;&gt;"","Yes","No"))</f>
        <v/>
      </c>
      <c r="X1571">
        <f>IF(I1571="","",IF(SUMIFS($K$3:$K$2002,$A$3:$A$2002,SUBSTITUTE(SUBSTITUTE(I1571,"?","~?"),"*","~*"))&gt;N(K1571),"Yes","No"))</f>
        <v/>
      </c>
      <c r="Y1571">
        <f>IF(A1571="","",IF(N(S1571)&gt;0,"Yes","No"))</f>
        <v/>
      </c>
      <c r="Z1571">
        <f>IF(A1571="","",IF(AND(N(K1571)&lt;Rules!$B$5,N(L1571)&lt;Rules!$B$6,N(Q1571)&lt;Rules!$B$13,Y1571="No"),"Yes","No"))</f>
        <v/>
      </c>
      <c r="AA1571">
        <f>IF(A1571="","",IF(LEFT(C1571&amp;"",1)="3","Redirect",IF(OR(LEFT(C1571&amp;"",1)="4",LEFT(C1571&amp;"",1)="5"),IF(OR(N(K1571)&gt;0,N(AC1571)&gt;=Rules!$B$14),"Redirect","Prune"),IF(D1571="Non-Indexable","Keep",IF(AND(W1571="Yes",X1571="Yes",Y1571="No"),"Merge",IF(OR(U1571="Yes",V1571="Yes",AND(T1571="Yes",N(L1571)&gt;=Rules!$B$6)),"Update",IF(Z1571="Yes",IF(N(AC1571)&gt;=Rules!$B$14,"Redirect","Prune"),"Keep")))))))</f>
        <v/>
      </c>
      <c r="AB1571">
        <f>IF(A1571="","",IF(LEFT(C1571&amp;"",1)="3","Already redirects ("&amp;C1571&amp;"). Update internal links to point at the final URL.",IF(OR(LEFT(C1571&amp;"",1)="4",LEFT(C1571&amp;"",1)="5"),IF(AA1571="Redirect","Returns "&amp;C1571&amp;" but still has "&amp;N(K1571)&amp;" clicks and "&amp;N(AC1571)&amp;" referring domains. 301 it to the closest live page.","Returns "&amp;C1571&amp;" with no clicks or links. Remove internal links and let it 404 or 410."),IF(D1571="Non-Indexable","Non-indexable ("&amp;E1571&amp;"). Keep if that is intentional; otherwise fix the canonical or noindex.",IF(AA1571="Merge","Overlaps with "&amp;I1571&amp;IF(N(J1571)&gt;0," (similarity "&amp;TEXT(J1571,"0.00")&amp;")","")&amp;", which gets more clicks. Merge the useful parts into it and 301 this URL.",IF(AA1571="Update",MID(IF(U1571="Yes","; Clicks down "&amp;TEXT(-P1571,"0%")&amp;" on the previous period","")&amp;IF(V1571="Yes","; Average position "&amp;TEXT(N1571,"0.0")&amp;" on "&amp;TEXT(L1571,"#,##0")&amp;" impressions (striking distance)","")&amp;IF(AND(T1571="Yes",N(L1571)&gt;=Rules!$B$6),"; Thin ("&amp;F1571&amp;" words) but has search demand",""),3,400),IF(AA1571="Prune","Low value: "&amp;N(K1571)&amp;" clicks, "&amp;N(L1571)&amp;" impressions, "&amp;N(Q1571)&amp;" sessions, no key events. Remove or noindex it and update internal links.",IF(AA1571="Redirect","Low value but "&amp;N(AC1571)&amp;" referring domains. 301 it to the closest relevant page to keep those links.",IF(AND(Z1571="No",Y1571="Yes",N(K1571)&lt;Rules!$B$5),"Low search traffic but it converts (key events: "&amp;S1571&amp;"). Keep it and link to it.",IF(W1571="Yes","Stronger than the page it overlaps ("&amp;I1571&amp;"). Keep; merge that page into this one.","Healthy: "&amp;N(K1571)&amp;" clicks"&amp;IF(ISNUMBER(N1571),", average position "&amp;TEXT(N1571,"0.0"),"")&amp;". Keep and monitor."))))))))))</f>
        <v/>
      </c>
      <c r="AE1571">
        <f>IF(A1571="","",IF(AD1571&lt;&gt;"",AD1571,AA1571))</f>
        <v/>
      </c>
    </row>
    <row r="1572">
      <c r="A1572">
        <f>IF(Crawl!A1571="","",Crawl!A1571)</f>
        <v/>
      </c>
      <c r="B1572">
        <f>IF(A1572="","",Crawl!EC1571)</f>
        <v/>
      </c>
      <c r="C1572">
        <f>IF(A1572="","",IFERROR(INDEX(Crawl!$A1571:$DZ1571,1,Rules!$H$6),""))</f>
        <v/>
      </c>
      <c r="D1572">
        <f>IF(A1572="","",IFERROR(INDEX(Crawl!$A1571:$DZ1571,1,Rules!$H$7),"")&amp;"")</f>
        <v/>
      </c>
      <c r="E1572">
        <f>IF(A1572="","",IFERROR(INDEX(Crawl!$A1571:$DZ1571,1,Rules!$H$8),"")&amp;"")</f>
        <v/>
      </c>
      <c r="F1572">
        <f>IF(A1572="","",IFERROR(INDEX(Crawl!$A1571:$DZ1571,1,Rules!$H$9),""))</f>
        <v/>
      </c>
      <c r="G1572">
        <f>IF(A1572="","",IFERROR(INDEX(Crawl!$A1571:$DZ1571,1,Rules!$H$10),""))</f>
        <v/>
      </c>
      <c r="H1572">
        <f>IF(A1572="","",IFERROR(INDEX(Crawl!$A1571:$DZ1571,1,Rules!$H$12),""))</f>
        <v/>
      </c>
      <c r="I1572">
        <f>IF(A1572="","",IF(AND(N(H1572)&gt;0,IFERROR(INDEX(Crawl!$A1571:$DZ1571,1,Rules!$H$11),"")&amp;""&lt;&gt;""),IFERROR(INDEX(Crawl!$A1571:$DZ1571,1,Rules!$H$11),"")&amp;"",IF(AND(ISNUMBER(J1572),N(J1572)&gt;=Rules!$B$12,IFERROR(INDEX(Crawl!$A1571:$DZ1571,1,Rules!$H$13),"")&amp;""&lt;&gt;""),IFERROR(INDEX(Crawl!$A1571:$DZ1571,1,Rules!$H$13),"")&amp;"","")))</f>
        <v/>
      </c>
      <c r="J1572" s="19">
        <f>IF(A1572="","",IF(IFERROR(INDEX(Crawl!$A1571:$DZ1571,1,Rules!$H$14),"")&amp;""="","",IFERROR(INDEX(Crawl!$A1571:$DZ1571,1,Rules!$H$14),"")))</f>
        <v/>
      </c>
      <c r="K1572">
        <f>IF(A1572="","",IFERROR(SUMIFS('GSC current'!$J$2:$J$2001,'GSC current'!$I$2:$I$2001,B1572),0))</f>
        <v/>
      </c>
      <c r="L1572">
        <f>IF(A1572="","",IFERROR(SUMIFS('GSC current'!$K$2:$K$2001,'GSC current'!$I$2:$I$2001,B1572),0))</f>
        <v/>
      </c>
      <c r="M1572" s="20">
        <f>IF(A1572="","",IF(N(L1572)&gt;0,K1572/L1572,""))</f>
        <v/>
      </c>
      <c r="N1572" s="21">
        <f>IF(A1572="","",IF(N(L1572)&gt;0,SUMIFS('GSC current'!$L$2:$L$2001,'GSC current'!$I$2:$I$2001,B1572)/L1572,""))</f>
        <v/>
      </c>
      <c r="O1572">
        <f>IF(A1572="","",IFERROR(SUMIFS('GSC previous'!$J$2:$J$2001,'GSC previous'!$I$2:$I$2001,B1572),0))</f>
        <v/>
      </c>
      <c r="P1572" s="22">
        <f>IF(A1572="","",IF(N(O1572)&gt;0,(K1572-O1572)/O1572,""))</f>
        <v/>
      </c>
      <c r="Q1572">
        <f>IF(A1572="","",IFERROR(SUMIFS(GA4!$P$2:$P$2001,GA4!$O$2:$O$2001,B1572),0))</f>
        <v/>
      </c>
      <c r="R1572" s="23">
        <f>IF(A1572="","",IF(N(Q1572)&gt;0,SUMIFS(GA4!$Q$2:$Q$2001,GA4!$O$2:$O$2001,B1572)/Q1572,""))</f>
        <v/>
      </c>
      <c r="S1572">
        <f>IF(A1572="","",IFERROR(SUMIFS(GA4!$R$2:$R$2001,GA4!$O$2:$O$2001,B1572),0))</f>
        <v/>
      </c>
      <c r="T1572">
        <f>IF(A1572="","",IF(AND(ISNUMBER(F1572),LEFT(C1572&amp;"",1)="2"),IF(F1572&lt;Rules!$B$9,"Yes","No"),"No"))</f>
        <v/>
      </c>
      <c r="U1572">
        <f>IF(A1572="","",IF(AND(N(O1572)&gt;=Rules!$B$8,ISNUMBER(P1572)),IF(P1572&lt;=-Rules!$B$7,"Yes","No"),"No"))</f>
        <v/>
      </c>
      <c r="V1572">
        <f>IF(A1572="","",IF(AND(N(L1572)&gt;=Rules!$B$6,ISNUMBER(N1572)),IF(AND(N1572&gt;=Rules!$B$10,N1572&lt;=Rules!$B$11),"Yes","No"),"No"))</f>
        <v/>
      </c>
      <c r="W1572">
        <f>IF(A1572="","",IF(I1572&lt;&gt;"","Yes","No"))</f>
        <v/>
      </c>
      <c r="X1572">
        <f>IF(I1572="","",IF(SUMIFS($K$3:$K$2002,$A$3:$A$2002,SUBSTITUTE(SUBSTITUTE(I1572,"?","~?"),"*","~*"))&gt;N(K1572),"Yes","No"))</f>
        <v/>
      </c>
      <c r="Y1572">
        <f>IF(A1572="","",IF(N(S1572)&gt;0,"Yes","No"))</f>
        <v/>
      </c>
      <c r="Z1572">
        <f>IF(A1572="","",IF(AND(N(K1572)&lt;Rules!$B$5,N(L1572)&lt;Rules!$B$6,N(Q1572)&lt;Rules!$B$13,Y1572="No"),"Yes","No"))</f>
        <v/>
      </c>
      <c r="AA1572">
        <f>IF(A1572="","",IF(LEFT(C1572&amp;"",1)="3","Redirect",IF(OR(LEFT(C1572&amp;"",1)="4",LEFT(C1572&amp;"",1)="5"),IF(OR(N(K1572)&gt;0,N(AC1572)&gt;=Rules!$B$14),"Redirect","Prune"),IF(D1572="Non-Indexable","Keep",IF(AND(W1572="Yes",X1572="Yes",Y1572="No"),"Merge",IF(OR(U1572="Yes",V1572="Yes",AND(T1572="Yes",N(L1572)&gt;=Rules!$B$6)),"Update",IF(Z1572="Yes",IF(N(AC1572)&gt;=Rules!$B$14,"Redirect","Prune"),"Keep")))))))</f>
        <v/>
      </c>
      <c r="AB1572">
        <f>IF(A1572="","",IF(LEFT(C1572&amp;"",1)="3","Already redirects ("&amp;C1572&amp;"). Update internal links to point at the final URL.",IF(OR(LEFT(C1572&amp;"",1)="4",LEFT(C1572&amp;"",1)="5"),IF(AA1572="Redirect","Returns "&amp;C1572&amp;" but still has "&amp;N(K1572)&amp;" clicks and "&amp;N(AC1572)&amp;" referring domains. 301 it to the closest live page.","Returns "&amp;C1572&amp;" with no clicks or links. Remove internal links and let it 404 or 410."),IF(D1572="Non-Indexable","Non-indexable ("&amp;E1572&amp;"). Keep if that is intentional; otherwise fix the canonical or noindex.",IF(AA1572="Merge","Overlaps with "&amp;I1572&amp;IF(N(J1572)&gt;0," (similarity "&amp;TEXT(J1572,"0.00")&amp;")","")&amp;", which gets more clicks. Merge the useful parts into it and 301 this URL.",IF(AA1572="Update",MID(IF(U1572="Yes","; Clicks down "&amp;TEXT(-P1572,"0%")&amp;" on the previous period","")&amp;IF(V1572="Yes","; Average position "&amp;TEXT(N1572,"0.0")&amp;" on "&amp;TEXT(L1572,"#,##0")&amp;" impressions (striking distance)","")&amp;IF(AND(T1572="Yes",N(L1572)&gt;=Rules!$B$6),"; Thin ("&amp;F1572&amp;" words) but has search demand",""),3,400),IF(AA1572="Prune","Low value: "&amp;N(K1572)&amp;" clicks, "&amp;N(L1572)&amp;" impressions, "&amp;N(Q1572)&amp;" sessions, no key events. Remove or noindex it and update internal links.",IF(AA1572="Redirect","Low value but "&amp;N(AC1572)&amp;" referring domains. 301 it to the closest relevant page to keep those links.",IF(AND(Z1572="No",Y1572="Yes",N(K1572)&lt;Rules!$B$5),"Low search traffic but it converts (key events: "&amp;S1572&amp;"). Keep it and link to it.",IF(W1572="Yes","Stronger than the page it overlaps ("&amp;I1572&amp;"). Keep; merge that page into this one.","Healthy: "&amp;N(K1572)&amp;" clicks"&amp;IF(ISNUMBER(N1572),", average position "&amp;TEXT(N1572,"0.0"),"")&amp;". Keep and monitor."))))))))))</f>
        <v/>
      </c>
      <c r="AE1572">
        <f>IF(A1572="","",IF(AD1572&lt;&gt;"",AD1572,AA1572))</f>
        <v/>
      </c>
    </row>
    <row r="1573">
      <c r="A1573">
        <f>IF(Crawl!A1572="","",Crawl!A1572)</f>
        <v/>
      </c>
      <c r="B1573">
        <f>IF(A1573="","",Crawl!EC1572)</f>
        <v/>
      </c>
      <c r="C1573">
        <f>IF(A1573="","",IFERROR(INDEX(Crawl!$A1572:$DZ1572,1,Rules!$H$6),""))</f>
        <v/>
      </c>
      <c r="D1573">
        <f>IF(A1573="","",IFERROR(INDEX(Crawl!$A1572:$DZ1572,1,Rules!$H$7),"")&amp;"")</f>
        <v/>
      </c>
      <c r="E1573">
        <f>IF(A1573="","",IFERROR(INDEX(Crawl!$A1572:$DZ1572,1,Rules!$H$8),"")&amp;"")</f>
        <v/>
      </c>
      <c r="F1573">
        <f>IF(A1573="","",IFERROR(INDEX(Crawl!$A1572:$DZ1572,1,Rules!$H$9),""))</f>
        <v/>
      </c>
      <c r="G1573">
        <f>IF(A1573="","",IFERROR(INDEX(Crawl!$A1572:$DZ1572,1,Rules!$H$10),""))</f>
        <v/>
      </c>
      <c r="H1573">
        <f>IF(A1573="","",IFERROR(INDEX(Crawl!$A1572:$DZ1572,1,Rules!$H$12),""))</f>
        <v/>
      </c>
      <c r="I1573">
        <f>IF(A1573="","",IF(AND(N(H1573)&gt;0,IFERROR(INDEX(Crawl!$A1572:$DZ1572,1,Rules!$H$11),"")&amp;""&lt;&gt;""),IFERROR(INDEX(Crawl!$A1572:$DZ1572,1,Rules!$H$11),"")&amp;"",IF(AND(ISNUMBER(J1573),N(J1573)&gt;=Rules!$B$12,IFERROR(INDEX(Crawl!$A1572:$DZ1572,1,Rules!$H$13),"")&amp;""&lt;&gt;""),IFERROR(INDEX(Crawl!$A1572:$DZ1572,1,Rules!$H$13),"")&amp;"","")))</f>
        <v/>
      </c>
      <c r="J1573" s="19">
        <f>IF(A1573="","",IF(IFERROR(INDEX(Crawl!$A1572:$DZ1572,1,Rules!$H$14),"")&amp;""="","",IFERROR(INDEX(Crawl!$A1572:$DZ1572,1,Rules!$H$14),"")))</f>
        <v/>
      </c>
      <c r="K1573">
        <f>IF(A1573="","",IFERROR(SUMIFS('GSC current'!$J$2:$J$2001,'GSC current'!$I$2:$I$2001,B1573),0))</f>
        <v/>
      </c>
      <c r="L1573">
        <f>IF(A1573="","",IFERROR(SUMIFS('GSC current'!$K$2:$K$2001,'GSC current'!$I$2:$I$2001,B1573),0))</f>
        <v/>
      </c>
      <c r="M1573" s="20">
        <f>IF(A1573="","",IF(N(L1573)&gt;0,K1573/L1573,""))</f>
        <v/>
      </c>
      <c r="N1573" s="21">
        <f>IF(A1573="","",IF(N(L1573)&gt;0,SUMIFS('GSC current'!$L$2:$L$2001,'GSC current'!$I$2:$I$2001,B1573)/L1573,""))</f>
        <v/>
      </c>
      <c r="O1573">
        <f>IF(A1573="","",IFERROR(SUMIFS('GSC previous'!$J$2:$J$2001,'GSC previous'!$I$2:$I$2001,B1573),0))</f>
        <v/>
      </c>
      <c r="P1573" s="22">
        <f>IF(A1573="","",IF(N(O1573)&gt;0,(K1573-O1573)/O1573,""))</f>
        <v/>
      </c>
      <c r="Q1573">
        <f>IF(A1573="","",IFERROR(SUMIFS(GA4!$P$2:$P$2001,GA4!$O$2:$O$2001,B1573),0))</f>
        <v/>
      </c>
      <c r="R1573" s="23">
        <f>IF(A1573="","",IF(N(Q1573)&gt;0,SUMIFS(GA4!$Q$2:$Q$2001,GA4!$O$2:$O$2001,B1573)/Q1573,""))</f>
        <v/>
      </c>
      <c r="S1573">
        <f>IF(A1573="","",IFERROR(SUMIFS(GA4!$R$2:$R$2001,GA4!$O$2:$O$2001,B1573),0))</f>
        <v/>
      </c>
      <c r="T1573">
        <f>IF(A1573="","",IF(AND(ISNUMBER(F1573),LEFT(C1573&amp;"",1)="2"),IF(F1573&lt;Rules!$B$9,"Yes","No"),"No"))</f>
        <v/>
      </c>
      <c r="U1573">
        <f>IF(A1573="","",IF(AND(N(O1573)&gt;=Rules!$B$8,ISNUMBER(P1573)),IF(P1573&lt;=-Rules!$B$7,"Yes","No"),"No"))</f>
        <v/>
      </c>
      <c r="V1573">
        <f>IF(A1573="","",IF(AND(N(L1573)&gt;=Rules!$B$6,ISNUMBER(N1573)),IF(AND(N1573&gt;=Rules!$B$10,N1573&lt;=Rules!$B$11),"Yes","No"),"No"))</f>
        <v/>
      </c>
      <c r="W1573">
        <f>IF(A1573="","",IF(I1573&lt;&gt;"","Yes","No"))</f>
        <v/>
      </c>
      <c r="X1573">
        <f>IF(I1573="","",IF(SUMIFS($K$3:$K$2002,$A$3:$A$2002,SUBSTITUTE(SUBSTITUTE(I1573,"?","~?"),"*","~*"))&gt;N(K1573),"Yes","No"))</f>
        <v/>
      </c>
      <c r="Y1573">
        <f>IF(A1573="","",IF(N(S1573)&gt;0,"Yes","No"))</f>
        <v/>
      </c>
      <c r="Z1573">
        <f>IF(A1573="","",IF(AND(N(K1573)&lt;Rules!$B$5,N(L1573)&lt;Rules!$B$6,N(Q1573)&lt;Rules!$B$13,Y1573="No"),"Yes","No"))</f>
        <v/>
      </c>
      <c r="AA1573">
        <f>IF(A1573="","",IF(LEFT(C1573&amp;"",1)="3","Redirect",IF(OR(LEFT(C1573&amp;"",1)="4",LEFT(C1573&amp;"",1)="5"),IF(OR(N(K1573)&gt;0,N(AC1573)&gt;=Rules!$B$14),"Redirect","Prune"),IF(D1573="Non-Indexable","Keep",IF(AND(W1573="Yes",X1573="Yes",Y1573="No"),"Merge",IF(OR(U1573="Yes",V1573="Yes",AND(T1573="Yes",N(L1573)&gt;=Rules!$B$6)),"Update",IF(Z1573="Yes",IF(N(AC1573)&gt;=Rules!$B$14,"Redirect","Prune"),"Keep")))))))</f>
        <v/>
      </c>
      <c r="AB1573">
        <f>IF(A1573="","",IF(LEFT(C1573&amp;"",1)="3","Already redirects ("&amp;C1573&amp;"). Update internal links to point at the final URL.",IF(OR(LEFT(C1573&amp;"",1)="4",LEFT(C1573&amp;"",1)="5"),IF(AA1573="Redirect","Returns "&amp;C1573&amp;" but still has "&amp;N(K1573)&amp;" clicks and "&amp;N(AC1573)&amp;" referring domains. 301 it to the closest live page.","Returns "&amp;C1573&amp;" with no clicks or links. Remove internal links and let it 404 or 410."),IF(D1573="Non-Indexable","Non-indexable ("&amp;E1573&amp;"). Keep if that is intentional; otherwise fix the canonical or noindex.",IF(AA1573="Merge","Overlaps with "&amp;I1573&amp;IF(N(J1573)&gt;0," (similarity "&amp;TEXT(J1573,"0.00")&amp;")","")&amp;", which gets more clicks. Merge the useful parts into it and 301 this URL.",IF(AA1573="Update",MID(IF(U1573="Yes","; Clicks down "&amp;TEXT(-P1573,"0%")&amp;" on the previous period","")&amp;IF(V1573="Yes","; Average position "&amp;TEXT(N1573,"0.0")&amp;" on "&amp;TEXT(L1573,"#,##0")&amp;" impressions (striking distance)","")&amp;IF(AND(T1573="Yes",N(L1573)&gt;=Rules!$B$6),"; Thin ("&amp;F1573&amp;" words) but has search demand",""),3,400),IF(AA1573="Prune","Low value: "&amp;N(K1573)&amp;" clicks, "&amp;N(L1573)&amp;" impressions, "&amp;N(Q1573)&amp;" sessions, no key events. Remove or noindex it and update internal links.",IF(AA1573="Redirect","Low value but "&amp;N(AC1573)&amp;" referring domains. 301 it to the closest relevant page to keep those links.",IF(AND(Z1573="No",Y1573="Yes",N(K1573)&lt;Rules!$B$5),"Low search traffic but it converts (key events: "&amp;S1573&amp;"). Keep it and link to it.",IF(W1573="Yes","Stronger than the page it overlaps ("&amp;I1573&amp;"). Keep; merge that page into this one.","Healthy: "&amp;N(K1573)&amp;" clicks"&amp;IF(ISNUMBER(N1573),", average position "&amp;TEXT(N1573,"0.0"),"")&amp;". Keep and monitor."))))))))))</f>
        <v/>
      </c>
      <c r="AE1573">
        <f>IF(A1573="","",IF(AD1573&lt;&gt;"",AD1573,AA1573))</f>
        <v/>
      </c>
    </row>
    <row r="1574">
      <c r="A1574">
        <f>IF(Crawl!A1573="","",Crawl!A1573)</f>
        <v/>
      </c>
      <c r="B1574">
        <f>IF(A1574="","",Crawl!EC1573)</f>
        <v/>
      </c>
      <c r="C1574">
        <f>IF(A1574="","",IFERROR(INDEX(Crawl!$A1573:$DZ1573,1,Rules!$H$6),""))</f>
        <v/>
      </c>
      <c r="D1574">
        <f>IF(A1574="","",IFERROR(INDEX(Crawl!$A1573:$DZ1573,1,Rules!$H$7),"")&amp;"")</f>
        <v/>
      </c>
      <c r="E1574">
        <f>IF(A1574="","",IFERROR(INDEX(Crawl!$A1573:$DZ1573,1,Rules!$H$8),"")&amp;"")</f>
        <v/>
      </c>
      <c r="F1574">
        <f>IF(A1574="","",IFERROR(INDEX(Crawl!$A1573:$DZ1573,1,Rules!$H$9),""))</f>
        <v/>
      </c>
      <c r="G1574">
        <f>IF(A1574="","",IFERROR(INDEX(Crawl!$A1573:$DZ1573,1,Rules!$H$10),""))</f>
        <v/>
      </c>
      <c r="H1574">
        <f>IF(A1574="","",IFERROR(INDEX(Crawl!$A1573:$DZ1573,1,Rules!$H$12),""))</f>
        <v/>
      </c>
      <c r="I1574">
        <f>IF(A1574="","",IF(AND(N(H1574)&gt;0,IFERROR(INDEX(Crawl!$A1573:$DZ1573,1,Rules!$H$11),"")&amp;""&lt;&gt;""),IFERROR(INDEX(Crawl!$A1573:$DZ1573,1,Rules!$H$11),"")&amp;"",IF(AND(ISNUMBER(J1574),N(J1574)&gt;=Rules!$B$12,IFERROR(INDEX(Crawl!$A1573:$DZ1573,1,Rules!$H$13),"")&amp;""&lt;&gt;""),IFERROR(INDEX(Crawl!$A1573:$DZ1573,1,Rules!$H$13),"")&amp;"","")))</f>
        <v/>
      </c>
      <c r="J1574" s="19">
        <f>IF(A1574="","",IF(IFERROR(INDEX(Crawl!$A1573:$DZ1573,1,Rules!$H$14),"")&amp;""="","",IFERROR(INDEX(Crawl!$A1573:$DZ1573,1,Rules!$H$14),"")))</f>
        <v/>
      </c>
      <c r="K1574">
        <f>IF(A1574="","",IFERROR(SUMIFS('GSC current'!$J$2:$J$2001,'GSC current'!$I$2:$I$2001,B1574),0))</f>
        <v/>
      </c>
      <c r="L1574">
        <f>IF(A1574="","",IFERROR(SUMIFS('GSC current'!$K$2:$K$2001,'GSC current'!$I$2:$I$2001,B1574),0))</f>
        <v/>
      </c>
      <c r="M1574" s="20">
        <f>IF(A1574="","",IF(N(L1574)&gt;0,K1574/L1574,""))</f>
        <v/>
      </c>
      <c r="N1574" s="21">
        <f>IF(A1574="","",IF(N(L1574)&gt;0,SUMIFS('GSC current'!$L$2:$L$2001,'GSC current'!$I$2:$I$2001,B1574)/L1574,""))</f>
        <v/>
      </c>
      <c r="O1574">
        <f>IF(A1574="","",IFERROR(SUMIFS('GSC previous'!$J$2:$J$2001,'GSC previous'!$I$2:$I$2001,B1574),0))</f>
        <v/>
      </c>
      <c r="P1574" s="22">
        <f>IF(A1574="","",IF(N(O1574)&gt;0,(K1574-O1574)/O1574,""))</f>
        <v/>
      </c>
      <c r="Q1574">
        <f>IF(A1574="","",IFERROR(SUMIFS(GA4!$P$2:$P$2001,GA4!$O$2:$O$2001,B1574),0))</f>
        <v/>
      </c>
      <c r="R1574" s="23">
        <f>IF(A1574="","",IF(N(Q1574)&gt;0,SUMIFS(GA4!$Q$2:$Q$2001,GA4!$O$2:$O$2001,B1574)/Q1574,""))</f>
        <v/>
      </c>
      <c r="S1574">
        <f>IF(A1574="","",IFERROR(SUMIFS(GA4!$R$2:$R$2001,GA4!$O$2:$O$2001,B1574),0))</f>
        <v/>
      </c>
      <c r="T1574">
        <f>IF(A1574="","",IF(AND(ISNUMBER(F1574),LEFT(C1574&amp;"",1)="2"),IF(F1574&lt;Rules!$B$9,"Yes","No"),"No"))</f>
        <v/>
      </c>
      <c r="U1574">
        <f>IF(A1574="","",IF(AND(N(O1574)&gt;=Rules!$B$8,ISNUMBER(P1574)),IF(P1574&lt;=-Rules!$B$7,"Yes","No"),"No"))</f>
        <v/>
      </c>
      <c r="V1574">
        <f>IF(A1574="","",IF(AND(N(L1574)&gt;=Rules!$B$6,ISNUMBER(N1574)),IF(AND(N1574&gt;=Rules!$B$10,N1574&lt;=Rules!$B$11),"Yes","No"),"No"))</f>
        <v/>
      </c>
      <c r="W1574">
        <f>IF(A1574="","",IF(I1574&lt;&gt;"","Yes","No"))</f>
        <v/>
      </c>
      <c r="X1574">
        <f>IF(I1574="","",IF(SUMIFS($K$3:$K$2002,$A$3:$A$2002,SUBSTITUTE(SUBSTITUTE(I1574,"?","~?"),"*","~*"))&gt;N(K1574),"Yes","No"))</f>
        <v/>
      </c>
      <c r="Y1574">
        <f>IF(A1574="","",IF(N(S1574)&gt;0,"Yes","No"))</f>
        <v/>
      </c>
      <c r="Z1574">
        <f>IF(A1574="","",IF(AND(N(K1574)&lt;Rules!$B$5,N(L1574)&lt;Rules!$B$6,N(Q1574)&lt;Rules!$B$13,Y1574="No"),"Yes","No"))</f>
        <v/>
      </c>
      <c r="AA1574">
        <f>IF(A1574="","",IF(LEFT(C1574&amp;"",1)="3","Redirect",IF(OR(LEFT(C1574&amp;"",1)="4",LEFT(C1574&amp;"",1)="5"),IF(OR(N(K1574)&gt;0,N(AC1574)&gt;=Rules!$B$14),"Redirect","Prune"),IF(D1574="Non-Indexable","Keep",IF(AND(W1574="Yes",X1574="Yes",Y1574="No"),"Merge",IF(OR(U1574="Yes",V1574="Yes",AND(T1574="Yes",N(L1574)&gt;=Rules!$B$6)),"Update",IF(Z1574="Yes",IF(N(AC1574)&gt;=Rules!$B$14,"Redirect","Prune"),"Keep")))))))</f>
        <v/>
      </c>
      <c r="AB1574">
        <f>IF(A1574="","",IF(LEFT(C1574&amp;"",1)="3","Already redirects ("&amp;C1574&amp;"). Update internal links to point at the final URL.",IF(OR(LEFT(C1574&amp;"",1)="4",LEFT(C1574&amp;"",1)="5"),IF(AA1574="Redirect","Returns "&amp;C1574&amp;" but still has "&amp;N(K1574)&amp;" clicks and "&amp;N(AC1574)&amp;" referring domains. 301 it to the closest live page.","Returns "&amp;C1574&amp;" with no clicks or links. Remove internal links and let it 404 or 410."),IF(D1574="Non-Indexable","Non-indexable ("&amp;E1574&amp;"). Keep if that is intentional; otherwise fix the canonical or noindex.",IF(AA1574="Merge","Overlaps with "&amp;I1574&amp;IF(N(J1574)&gt;0," (similarity "&amp;TEXT(J1574,"0.00")&amp;")","")&amp;", which gets more clicks. Merge the useful parts into it and 301 this URL.",IF(AA1574="Update",MID(IF(U1574="Yes","; Clicks down "&amp;TEXT(-P1574,"0%")&amp;" on the previous period","")&amp;IF(V1574="Yes","; Average position "&amp;TEXT(N1574,"0.0")&amp;" on "&amp;TEXT(L1574,"#,##0")&amp;" impressions (striking distance)","")&amp;IF(AND(T1574="Yes",N(L1574)&gt;=Rules!$B$6),"; Thin ("&amp;F1574&amp;" words) but has search demand",""),3,400),IF(AA1574="Prune","Low value: "&amp;N(K1574)&amp;" clicks, "&amp;N(L1574)&amp;" impressions, "&amp;N(Q1574)&amp;" sessions, no key events. Remove or noindex it and update internal links.",IF(AA1574="Redirect","Low value but "&amp;N(AC1574)&amp;" referring domains. 301 it to the closest relevant page to keep those links.",IF(AND(Z1574="No",Y1574="Yes",N(K1574)&lt;Rules!$B$5),"Low search traffic but it converts (key events: "&amp;S1574&amp;"). Keep it and link to it.",IF(W1574="Yes","Stronger than the page it overlaps ("&amp;I1574&amp;"). Keep; merge that page into this one.","Healthy: "&amp;N(K1574)&amp;" clicks"&amp;IF(ISNUMBER(N1574),", average position "&amp;TEXT(N1574,"0.0"),"")&amp;". Keep and monitor."))))))))))</f>
        <v/>
      </c>
      <c r="AE1574">
        <f>IF(A1574="","",IF(AD1574&lt;&gt;"",AD1574,AA1574))</f>
        <v/>
      </c>
    </row>
    <row r="1575">
      <c r="A1575">
        <f>IF(Crawl!A1574="","",Crawl!A1574)</f>
        <v/>
      </c>
      <c r="B1575">
        <f>IF(A1575="","",Crawl!EC1574)</f>
        <v/>
      </c>
      <c r="C1575">
        <f>IF(A1575="","",IFERROR(INDEX(Crawl!$A1574:$DZ1574,1,Rules!$H$6),""))</f>
        <v/>
      </c>
      <c r="D1575">
        <f>IF(A1575="","",IFERROR(INDEX(Crawl!$A1574:$DZ1574,1,Rules!$H$7),"")&amp;"")</f>
        <v/>
      </c>
      <c r="E1575">
        <f>IF(A1575="","",IFERROR(INDEX(Crawl!$A1574:$DZ1574,1,Rules!$H$8),"")&amp;"")</f>
        <v/>
      </c>
      <c r="F1575">
        <f>IF(A1575="","",IFERROR(INDEX(Crawl!$A1574:$DZ1574,1,Rules!$H$9),""))</f>
        <v/>
      </c>
      <c r="G1575">
        <f>IF(A1575="","",IFERROR(INDEX(Crawl!$A1574:$DZ1574,1,Rules!$H$10),""))</f>
        <v/>
      </c>
      <c r="H1575">
        <f>IF(A1575="","",IFERROR(INDEX(Crawl!$A1574:$DZ1574,1,Rules!$H$12),""))</f>
        <v/>
      </c>
      <c r="I1575">
        <f>IF(A1575="","",IF(AND(N(H1575)&gt;0,IFERROR(INDEX(Crawl!$A1574:$DZ1574,1,Rules!$H$11),"")&amp;""&lt;&gt;""),IFERROR(INDEX(Crawl!$A1574:$DZ1574,1,Rules!$H$11),"")&amp;"",IF(AND(ISNUMBER(J1575),N(J1575)&gt;=Rules!$B$12,IFERROR(INDEX(Crawl!$A1574:$DZ1574,1,Rules!$H$13),"")&amp;""&lt;&gt;""),IFERROR(INDEX(Crawl!$A1574:$DZ1574,1,Rules!$H$13),"")&amp;"","")))</f>
        <v/>
      </c>
      <c r="J1575" s="19">
        <f>IF(A1575="","",IF(IFERROR(INDEX(Crawl!$A1574:$DZ1574,1,Rules!$H$14),"")&amp;""="","",IFERROR(INDEX(Crawl!$A1574:$DZ1574,1,Rules!$H$14),"")))</f>
        <v/>
      </c>
      <c r="K1575">
        <f>IF(A1575="","",IFERROR(SUMIFS('GSC current'!$J$2:$J$2001,'GSC current'!$I$2:$I$2001,B1575),0))</f>
        <v/>
      </c>
      <c r="L1575">
        <f>IF(A1575="","",IFERROR(SUMIFS('GSC current'!$K$2:$K$2001,'GSC current'!$I$2:$I$2001,B1575),0))</f>
        <v/>
      </c>
      <c r="M1575" s="20">
        <f>IF(A1575="","",IF(N(L1575)&gt;0,K1575/L1575,""))</f>
        <v/>
      </c>
      <c r="N1575" s="21">
        <f>IF(A1575="","",IF(N(L1575)&gt;0,SUMIFS('GSC current'!$L$2:$L$2001,'GSC current'!$I$2:$I$2001,B1575)/L1575,""))</f>
        <v/>
      </c>
      <c r="O1575">
        <f>IF(A1575="","",IFERROR(SUMIFS('GSC previous'!$J$2:$J$2001,'GSC previous'!$I$2:$I$2001,B1575),0))</f>
        <v/>
      </c>
      <c r="P1575" s="22">
        <f>IF(A1575="","",IF(N(O1575)&gt;0,(K1575-O1575)/O1575,""))</f>
        <v/>
      </c>
      <c r="Q1575">
        <f>IF(A1575="","",IFERROR(SUMIFS(GA4!$P$2:$P$2001,GA4!$O$2:$O$2001,B1575),0))</f>
        <v/>
      </c>
      <c r="R1575" s="23">
        <f>IF(A1575="","",IF(N(Q1575)&gt;0,SUMIFS(GA4!$Q$2:$Q$2001,GA4!$O$2:$O$2001,B1575)/Q1575,""))</f>
        <v/>
      </c>
      <c r="S1575">
        <f>IF(A1575="","",IFERROR(SUMIFS(GA4!$R$2:$R$2001,GA4!$O$2:$O$2001,B1575),0))</f>
        <v/>
      </c>
      <c r="T1575">
        <f>IF(A1575="","",IF(AND(ISNUMBER(F1575),LEFT(C1575&amp;"",1)="2"),IF(F1575&lt;Rules!$B$9,"Yes","No"),"No"))</f>
        <v/>
      </c>
      <c r="U1575">
        <f>IF(A1575="","",IF(AND(N(O1575)&gt;=Rules!$B$8,ISNUMBER(P1575)),IF(P1575&lt;=-Rules!$B$7,"Yes","No"),"No"))</f>
        <v/>
      </c>
      <c r="V1575">
        <f>IF(A1575="","",IF(AND(N(L1575)&gt;=Rules!$B$6,ISNUMBER(N1575)),IF(AND(N1575&gt;=Rules!$B$10,N1575&lt;=Rules!$B$11),"Yes","No"),"No"))</f>
        <v/>
      </c>
      <c r="W1575">
        <f>IF(A1575="","",IF(I1575&lt;&gt;"","Yes","No"))</f>
        <v/>
      </c>
      <c r="X1575">
        <f>IF(I1575="","",IF(SUMIFS($K$3:$K$2002,$A$3:$A$2002,SUBSTITUTE(SUBSTITUTE(I1575,"?","~?"),"*","~*"))&gt;N(K1575),"Yes","No"))</f>
        <v/>
      </c>
      <c r="Y1575">
        <f>IF(A1575="","",IF(N(S1575)&gt;0,"Yes","No"))</f>
        <v/>
      </c>
      <c r="Z1575">
        <f>IF(A1575="","",IF(AND(N(K1575)&lt;Rules!$B$5,N(L1575)&lt;Rules!$B$6,N(Q1575)&lt;Rules!$B$13,Y1575="No"),"Yes","No"))</f>
        <v/>
      </c>
      <c r="AA1575">
        <f>IF(A1575="","",IF(LEFT(C1575&amp;"",1)="3","Redirect",IF(OR(LEFT(C1575&amp;"",1)="4",LEFT(C1575&amp;"",1)="5"),IF(OR(N(K1575)&gt;0,N(AC1575)&gt;=Rules!$B$14),"Redirect","Prune"),IF(D1575="Non-Indexable","Keep",IF(AND(W1575="Yes",X1575="Yes",Y1575="No"),"Merge",IF(OR(U1575="Yes",V1575="Yes",AND(T1575="Yes",N(L1575)&gt;=Rules!$B$6)),"Update",IF(Z1575="Yes",IF(N(AC1575)&gt;=Rules!$B$14,"Redirect","Prune"),"Keep")))))))</f>
        <v/>
      </c>
      <c r="AB1575">
        <f>IF(A1575="","",IF(LEFT(C1575&amp;"",1)="3","Already redirects ("&amp;C1575&amp;"). Update internal links to point at the final URL.",IF(OR(LEFT(C1575&amp;"",1)="4",LEFT(C1575&amp;"",1)="5"),IF(AA1575="Redirect","Returns "&amp;C1575&amp;" but still has "&amp;N(K1575)&amp;" clicks and "&amp;N(AC1575)&amp;" referring domains. 301 it to the closest live page.","Returns "&amp;C1575&amp;" with no clicks or links. Remove internal links and let it 404 or 410."),IF(D1575="Non-Indexable","Non-indexable ("&amp;E1575&amp;"). Keep if that is intentional; otherwise fix the canonical or noindex.",IF(AA1575="Merge","Overlaps with "&amp;I1575&amp;IF(N(J1575)&gt;0," (similarity "&amp;TEXT(J1575,"0.00")&amp;")","")&amp;", which gets more clicks. Merge the useful parts into it and 301 this URL.",IF(AA1575="Update",MID(IF(U1575="Yes","; Clicks down "&amp;TEXT(-P1575,"0%")&amp;" on the previous period","")&amp;IF(V1575="Yes","; Average position "&amp;TEXT(N1575,"0.0")&amp;" on "&amp;TEXT(L1575,"#,##0")&amp;" impressions (striking distance)","")&amp;IF(AND(T1575="Yes",N(L1575)&gt;=Rules!$B$6),"; Thin ("&amp;F1575&amp;" words) but has search demand",""),3,400),IF(AA1575="Prune","Low value: "&amp;N(K1575)&amp;" clicks, "&amp;N(L1575)&amp;" impressions, "&amp;N(Q1575)&amp;" sessions, no key events. Remove or noindex it and update internal links.",IF(AA1575="Redirect","Low value but "&amp;N(AC1575)&amp;" referring domains. 301 it to the closest relevant page to keep those links.",IF(AND(Z1575="No",Y1575="Yes",N(K1575)&lt;Rules!$B$5),"Low search traffic but it converts (key events: "&amp;S1575&amp;"). Keep it and link to it.",IF(W1575="Yes","Stronger than the page it overlaps ("&amp;I1575&amp;"). Keep; merge that page into this one.","Healthy: "&amp;N(K1575)&amp;" clicks"&amp;IF(ISNUMBER(N1575),", average position "&amp;TEXT(N1575,"0.0"),"")&amp;". Keep and monitor."))))))))))</f>
        <v/>
      </c>
      <c r="AE1575">
        <f>IF(A1575="","",IF(AD1575&lt;&gt;"",AD1575,AA1575))</f>
        <v/>
      </c>
    </row>
    <row r="1576">
      <c r="A1576">
        <f>IF(Crawl!A1575="","",Crawl!A1575)</f>
        <v/>
      </c>
      <c r="B1576">
        <f>IF(A1576="","",Crawl!EC1575)</f>
        <v/>
      </c>
      <c r="C1576">
        <f>IF(A1576="","",IFERROR(INDEX(Crawl!$A1575:$DZ1575,1,Rules!$H$6),""))</f>
        <v/>
      </c>
      <c r="D1576">
        <f>IF(A1576="","",IFERROR(INDEX(Crawl!$A1575:$DZ1575,1,Rules!$H$7),"")&amp;"")</f>
        <v/>
      </c>
      <c r="E1576">
        <f>IF(A1576="","",IFERROR(INDEX(Crawl!$A1575:$DZ1575,1,Rules!$H$8),"")&amp;"")</f>
        <v/>
      </c>
      <c r="F1576">
        <f>IF(A1576="","",IFERROR(INDEX(Crawl!$A1575:$DZ1575,1,Rules!$H$9),""))</f>
        <v/>
      </c>
      <c r="G1576">
        <f>IF(A1576="","",IFERROR(INDEX(Crawl!$A1575:$DZ1575,1,Rules!$H$10),""))</f>
        <v/>
      </c>
      <c r="H1576">
        <f>IF(A1576="","",IFERROR(INDEX(Crawl!$A1575:$DZ1575,1,Rules!$H$12),""))</f>
        <v/>
      </c>
      <c r="I1576">
        <f>IF(A1576="","",IF(AND(N(H1576)&gt;0,IFERROR(INDEX(Crawl!$A1575:$DZ1575,1,Rules!$H$11),"")&amp;""&lt;&gt;""),IFERROR(INDEX(Crawl!$A1575:$DZ1575,1,Rules!$H$11),"")&amp;"",IF(AND(ISNUMBER(J1576),N(J1576)&gt;=Rules!$B$12,IFERROR(INDEX(Crawl!$A1575:$DZ1575,1,Rules!$H$13),"")&amp;""&lt;&gt;""),IFERROR(INDEX(Crawl!$A1575:$DZ1575,1,Rules!$H$13),"")&amp;"","")))</f>
        <v/>
      </c>
      <c r="J1576" s="19">
        <f>IF(A1576="","",IF(IFERROR(INDEX(Crawl!$A1575:$DZ1575,1,Rules!$H$14),"")&amp;""="","",IFERROR(INDEX(Crawl!$A1575:$DZ1575,1,Rules!$H$14),"")))</f>
        <v/>
      </c>
      <c r="K1576">
        <f>IF(A1576="","",IFERROR(SUMIFS('GSC current'!$J$2:$J$2001,'GSC current'!$I$2:$I$2001,B1576),0))</f>
        <v/>
      </c>
      <c r="L1576">
        <f>IF(A1576="","",IFERROR(SUMIFS('GSC current'!$K$2:$K$2001,'GSC current'!$I$2:$I$2001,B1576),0))</f>
        <v/>
      </c>
      <c r="M1576" s="20">
        <f>IF(A1576="","",IF(N(L1576)&gt;0,K1576/L1576,""))</f>
        <v/>
      </c>
      <c r="N1576" s="21">
        <f>IF(A1576="","",IF(N(L1576)&gt;0,SUMIFS('GSC current'!$L$2:$L$2001,'GSC current'!$I$2:$I$2001,B1576)/L1576,""))</f>
        <v/>
      </c>
      <c r="O1576">
        <f>IF(A1576="","",IFERROR(SUMIFS('GSC previous'!$J$2:$J$2001,'GSC previous'!$I$2:$I$2001,B1576),0))</f>
        <v/>
      </c>
      <c r="P1576" s="22">
        <f>IF(A1576="","",IF(N(O1576)&gt;0,(K1576-O1576)/O1576,""))</f>
        <v/>
      </c>
      <c r="Q1576">
        <f>IF(A1576="","",IFERROR(SUMIFS(GA4!$P$2:$P$2001,GA4!$O$2:$O$2001,B1576),0))</f>
        <v/>
      </c>
      <c r="R1576" s="23">
        <f>IF(A1576="","",IF(N(Q1576)&gt;0,SUMIFS(GA4!$Q$2:$Q$2001,GA4!$O$2:$O$2001,B1576)/Q1576,""))</f>
        <v/>
      </c>
      <c r="S1576">
        <f>IF(A1576="","",IFERROR(SUMIFS(GA4!$R$2:$R$2001,GA4!$O$2:$O$2001,B1576),0))</f>
        <v/>
      </c>
      <c r="T1576">
        <f>IF(A1576="","",IF(AND(ISNUMBER(F1576),LEFT(C1576&amp;"",1)="2"),IF(F1576&lt;Rules!$B$9,"Yes","No"),"No"))</f>
        <v/>
      </c>
      <c r="U1576">
        <f>IF(A1576="","",IF(AND(N(O1576)&gt;=Rules!$B$8,ISNUMBER(P1576)),IF(P1576&lt;=-Rules!$B$7,"Yes","No"),"No"))</f>
        <v/>
      </c>
      <c r="V1576">
        <f>IF(A1576="","",IF(AND(N(L1576)&gt;=Rules!$B$6,ISNUMBER(N1576)),IF(AND(N1576&gt;=Rules!$B$10,N1576&lt;=Rules!$B$11),"Yes","No"),"No"))</f>
        <v/>
      </c>
      <c r="W1576">
        <f>IF(A1576="","",IF(I1576&lt;&gt;"","Yes","No"))</f>
        <v/>
      </c>
      <c r="X1576">
        <f>IF(I1576="","",IF(SUMIFS($K$3:$K$2002,$A$3:$A$2002,SUBSTITUTE(SUBSTITUTE(I1576,"?","~?"),"*","~*"))&gt;N(K1576),"Yes","No"))</f>
        <v/>
      </c>
      <c r="Y1576">
        <f>IF(A1576="","",IF(N(S1576)&gt;0,"Yes","No"))</f>
        <v/>
      </c>
      <c r="Z1576">
        <f>IF(A1576="","",IF(AND(N(K1576)&lt;Rules!$B$5,N(L1576)&lt;Rules!$B$6,N(Q1576)&lt;Rules!$B$13,Y1576="No"),"Yes","No"))</f>
        <v/>
      </c>
      <c r="AA1576">
        <f>IF(A1576="","",IF(LEFT(C1576&amp;"",1)="3","Redirect",IF(OR(LEFT(C1576&amp;"",1)="4",LEFT(C1576&amp;"",1)="5"),IF(OR(N(K1576)&gt;0,N(AC1576)&gt;=Rules!$B$14),"Redirect","Prune"),IF(D1576="Non-Indexable","Keep",IF(AND(W1576="Yes",X1576="Yes",Y1576="No"),"Merge",IF(OR(U1576="Yes",V1576="Yes",AND(T1576="Yes",N(L1576)&gt;=Rules!$B$6)),"Update",IF(Z1576="Yes",IF(N(AC1576)&gt;=Rules!$B$14,"Redirect","Prune"),"Keep")))))))</f>
        <v/>
      </c>
      <c r="AB1576">
        <f>IF(A1576="","",IF(LEFT(C1576&amp;"",1)="3","Already redirects ("&amp;C1576&amp;"). Update internal links to point at the final URL.",IF(OR(LEFT(C1576&amp;"",1)="4",LEFT(C1576&amp;"",1)="5"),IF(AA1576="Redirect","Returns "&amp;C1576&amp;" but still has "&amp;N(K1576)&amp;" clicks and "&amp;N(AC1576)&amp;" referring domains. 301 it to the closest live page.","Returns "&amp;C1576&amp;" with no clicks or links. Remove internal links and let it 404 or 410."),IF(D1576="Non-Indexable","Non-indexable ("&amp;E1576&amp;"). Keep if that is intentional; otherwise fix the canonical or noindex.",IF(AA1576="Merge","Overlaps with "&amp;I1576&amp;IF(N(J1576)&gt;0," (similarity "&amp;TEXT(J1576,"0.00")&amp;")","")&amp;", which gets more clicks. Merge the useful parts into it and 301 this URL.",IF(AA1576="Update",MID(IF(U1576="Yes","; Clicks down "&amp;TEXT(-P1576,"0%")&amp;" on the previous period","")&amp;IF(V1576="Yes","; Average position "&amp;TEXT(N1576,"0.0")&amp;" on "&amp;TEXT(L1576,"#,##0")&amp;" impressions (striking distance)","")&amp;IF(AND(T1576="Yes",N(L1576)&gt;=Rules!$B$6),"; Thin ("&amp;F1576&amp;" words) but has search demand",""),3,400),IF(AA1576="Prune","Low value: "&amp;N(K1576)&amp;" clicks, "&amp;N(L1576)&amp;" impressions, "&amp;N(Q1576)&amp;" sessions, no key events. Remove or noindex it and update internal links.",IF(AA1576="Redirect","Low value but "&amp;N(AC1576)&amp;" referring domains. 301 it to the closest relevant page to keep those links.",IF(AND(Z1576="No",Y1576="Yes",N(K1576)&lt;Rules!$B$5),"Low search traffic but it converts (key events: "&amp;S1576&amp;"). Keep it and link to it.",IF(W1576="Yes","Stronger than the page it overlaps ("&amp;I1576&amp;"). Keep; merge that page into this one.","Healthy: "&amp;N(K1576)&amp;" clicks"&amp;IF(ISNUMBER(N1576),", average position "&amp;TEXT(N1576,"0.0"),"")&amp;". Keep and monitor."))))))))))</f>
        <v/>
      </c>
      <c r="AE1576">
        <f>IF(A1576="","",IF(AD1576&lt;&gt;"",AD1576,AA1576))</f>
        <v/>
      </c>
    </row>
    <row r="1577">
      <c r="A1577">
        <f>IF(Crawl!A1576="","",Crawl!A1576)</f>
        <v/>
      </c>
      <c r="B1577">
        <f>IF(A1577="","",Crawl!EC1576)</f>
        <v/>
      </c>
      <c r="C1577">
        <f>IF(A1577="","",IFERROR(INDEX(Crawl!$A1576:$DZ1576,1,Rules!$H$6),""))</f>
        <v/>
      </c>
      <c r="D1577">
        <f>IF(A1577="","",IFERROR(INDEX(Crawl!$A1576:$DZ1576,1,Rules!$H$7),"")&amp;"")</f>
        <v/>
      </c>
      <c r="E1577">
        <f>IF(A1577="","",IFERROR(INDEX(Crawl!$A1576:$DZ1576,1,Rules!$H$8),"")&amp;"")</f>
        <v/>
      </c>
      <c r="F1577">
        <f>IF(A1577="","",IFERROR(INDEX(Crawl!$A1576:$DZ1576,1,Rules!$H$9),""))</f>
        <v/>
      </c>
      <c r="G1577">
        <f>IF(A1577="","",IFERROR(INDEX(Crawl!$A1576:$DZ1576,1,Rules!$H$10),""))</f>
        <v/>
      </c>
      <c r="H1577">
        <f>IF(A1577="","",IFERROR(INDEX(Crawl!$A1576:$DZ1576,1,Rules!$H$12),""))</f>
        <v/>
      </c>
      <c r="I1577">
        <f>IF(A1577="","",IF(AND(N(H1577)&gt;0,IFERROR(INDEX(Crawl!$A1576:$DZ1576,1,Rules!$H$11),"")&amp;""&lt;&gt;""),IFERROR(INDEX(Crawl!$A1576:$DZ1576,1,Rules!$H$11),"")&amp;"",IF(AND(ISNUMBER(J1577),N(J1577)&gt;=Rules!$B$12,IFERROR(INDEX(Crawl!$A1576:$DZ1576,1,Rules!$H$13),"")&amp;""&lt;&gt;""),IFERROR(INDEX(Crawl!$A1576:$DZ1576,1,Rules!$H$13),"")&amp;"","")))</f>
        <v/>
      </c>
      <c r="J1577" s="19">
        <f>IF(A1577="","",IF(IFERROR(INDEX(Crawl!$A1576:$DZ1576,1,Rules!$H$14),"")&amp;""="","",IFERROR(INDEX(Crawl!$A1576:$DZ1576,1,Rules!$H$14),"")))</f>
        <v/>
      </c>
      <c r="K1577">
        <f>IF(A1577="","",IFERROR(SUMIFS('GSC current'!$J$2:$J$2001,'GSC current'!$I$2:$I$2001,B1577),0))</f>
        <v/>
      </c>
      <c r="L1577">
        <f>IF(A1577="","",IFERROR(SUMIFS('GSC current'!$K$2:$K$2001,'GSC current'!$I$2:$I$2001,B1577),0))</f>
        <v/>
      </c>
      <c r="M1577" s="20">
        <f>IF(A1577="","",IF(N(L1577)&gt;0,K1577/L1577,""))</f>
        <v/>
      </c>
      <c r="N1577" s="21">
        <f>IF(A1577="","",IF(N(L1577)&gt;0,SUMIFS('GSC current'!$L$2:$L$2001,'GSC current'!$I$2:$I$2001,B1577)/L1577,""))</f>
        <v/>
      </c>
      <c r="O1577">
        <f>IF(A1577="","",IFERROR(SUMIFS('GSC previous'!$J$2:$J$2001,'GSC previous'!$I$2:$I$2001,B1577),0))</f>
        <v/>
      </c>
      <c r="P1577" s="22">
        <f>IF(A1577="","",IF(N(O1577)&gt;0,(K1577-O1577)/O1577,""))</f>
        <v/>
      </c>
      <c r="Q1577">
        <f>IF(A1577="","",IFERROR(SUMIFS(GA4!$P$2:$P$2001,GA4!$O$2:$O$2001,B1577),0))</f>
        <v/>
      </c>
      <c r="R1577" s="23">
        <f>IF(A1577="","",IF(N(Q1577)&gt;0,SUMIFS(GA4!$Q$2:$Q$2001,GA4!$O$2:$O$2001,B1577)/Q1577,""))</f>
        <v/>
      </c>
      <c r="S1577">
        <f>IF(A1577="","",IFERROR(SUMIFS(GA4!$R$2:$R$2001,GA4!$O$2:$O$2001,B1577),0))</f>
        <v/>
      </c>
      <c r="T1577">
        <f>IF(A1577="","",IF(AND(ISNUMBER(F1577),LEFT(C1577&amp;"",1)="2"),IF(F1577&lt;Rules!$B$9,"Yes","No"),"No"))</f>
        <v/>
      </c>
      <c r="U1577">
        <f>IF(A1577="","",IF(AND(N(O1577)&gt;=Rules!$B$8,ISNUMBER(P1577)),IF(P1577&lt;=-Rules!$B$7,"Yes","No"),"No"))</f>
        <v/>
      </c>
      <c r="V1577">
        <f>IF(A1577="","",IF(AND(N(L1577)&gt;=Rules!$B$6,ISNUMBER(N1577)),IF(AND(N1577&gt;=Rules!$B$10,N1577&lt;=Rules!$B$11),"Yes","No"),"No"))</f>
        <v/>
      </c>
      <c r="W1577">
        <f>IF(A1577="","",IF(I1577&lt;&gt;"","Yes","No"))</f>
        <v/>
      </c>
      <c r="X1577">
        <f>IF(I1577="","",IF(SUMIFS($K$3:$K$2002,$A$3:$A$2002,SUBSTITUTE(SUBSTITUTE(I1577,"?","~?"),"*","~*"))&gt;N(K1577),"Yes","No"))</f>
        <v/>
      </c>
      <c r="Y1577">
        <f>IF(A1577="","",IF(N(S1577)&gt;0,"Yes","No"))</f>
        <v/>
      </c>
      <c r="Z1577">
        <f>IF(A1577="","",IF(AND(N(K1577)&lt;Rules!$B$5,N(L1577)&lt;Rules!$B$6,N(Q1577)&lt;Rules!$B$13,Y1577="No"),"Yes","No"))</f>
        <v/>
      </c>
      <c r="AA1577">
        <f>IF(A1577="","",IF(LEFT(C1577&amp;"",1)="3","Redirect",IF(OR(LEFT(C1577&amp;"",1)="4",LEFT(C1577&amp;"",1)="5"),IF(OR(N(K1577)&gt;0,N(AC1577)&gt;=Rules!$B$14),"Redirect","Prune"),IF(D1577="Non-Indexable","Keep",IF(AND(W1577="Yes",X1577="Yes",Y1577="No"),"Merge",IF(OR(U1577="Yes",V1577="Yes",AND(T1577="Yes",N(L1577)&gt;=Rules!$B$6)),"Update",IF(Z1577="Yes",IF(N(AC1577)&gt;=Rules!$B$14,"Redirect","Prune"),"Keep")))))))</f>
        <v/>
      </c>
      <c r="AB1577">
        <f>IF(A1577="","",IF(LEFT(C1577&amp;"",1)="3","Already redirects ("&amp;C1577&amp;"). Update internal links to point at the final URL.",IF(OR(LEFT(C1577&amp;"",1)="4",LEFT(C1577&amp;"",1)="5"),IF(AA1577="Redirect","Returns "&amp;C1577&amp;" but still has "&amp;N(K1577)&amp;" clicks and "&amp;N(AC1577)&amp;" referring domains. 301 it to the closest live page.","Returns "&amp;C1577&amp;" with no clicks or links. Remove internal links and let it 404 or 410."),IF(D1577="Non-Indexable","Non-indexable ("&amp;E1577&amp;"). Keep if that is intentional; otherwise fix the canonical or noindex.",IF(AA1577="Merge","Overlaps with "&amp;I1577&amp;IF(N(J1577)&gt;0," (similarity "&amp;TEXT(J1577,"0.00")&amp;")","")&amp;", which gets more clicks. Merge the useful parts into it and 301 this URL.",IF(AA1577="Update",MID(IF(U1577="Yes","; Clicks down "&amp;TEXT(-P1577,"0%")&amp;" on the previous period","")&amp;IF(V1577="Yes","; Average position "&amp;TEXT(N1577,"0.0")&amp;" on "&amp;TEXT(L1577,"#,##0")&amp;" impressions (striking distance)","")&amp;IF(AND(T1577="Yes",N(L1577)&gt;=Rules!$B$6),"; Thin ("&amp;F1577&amp;" words) but has search demand",""),3,400),IF(AA1577="Prune","Low value: "&amp;N(K1577)&amp;" clicks, "&amp;N(L1577)&amp;" impressions, "&amp;N(Q1577)&amp;" sessions, no key events. Remove or noindex it and update internal links.",IF(AA1577="Redirect","Low value but "&amp;N(AC1577)&amp;" referring domains. 301 it to the closest relevant page to keep those links.",IF(AND(Z1577="No",Y1577="Yes",N(K1577)&lt;Rules!$B$5),"Low search traffic but it converts (key events: "&amp;S1577&amp;"). Keep it and link to it.",IF(W1577="Yes","Stronger than the page it overlaps ("&amp;I1577&amp;"). Keep; merge that page into this one.","Healthy: "&amp;N(K1577)&amp;" clicks"&amp;IF(ISNUMBER(N1577),", average position "&amp;TEXT(N1577,"0.0"),"")&amp;". Keep and monitor."))))))))))</f>
        <v/>
      </c>
      <c r="AE1577">
        <f>IF(A1577="","",IF(AD1577&lt;&gt;"",AD1577,AA1577))</f>
        <v/>
      </c>
    </row>
    <row r="1578">
      <c r="A1578">
        <f>IF(Crawl!A1577="","",Crawl!A1577)</f>
        <v/>
      </c>
      <c r="B1578">
        <f>IF(A1578="","",Crawl!EC1577)</f>
        <v/>
      </c>
      <c r="C1578">
        <f>IF(A1578="","",IFERROR(INDEX(Crawl!$A1577:$DZ1577,1,Rules!$H$6),""))</f>
        <v/>
      </c>
      <c r="D1578">
        <f>IF(A1578="","",IFERROR(INDEX(Crawl!$A1577:$DZ1577,1,Rules!$H$7),"")&amp;"")</f>
        <v/>
      </c>
      <c r="E1578">
        <f>IF(A1578="","",IFERROR(INDEX(Crawl!$A1577:$DZ1577,1,Rules!$H$8),"")&amp;"")</f>
        <v/>
      </c>
      <c r="F1578">
        <f>IF(A1578="","",IFERROR(INDEX(Crawl!$A1577:$DZ1577,1,Rules!$H$9),""))</f>
        <v/>
      </c>
      <c r="G1578">
        <f>IF(A1578="","",IFERROR(INDEX(Crawl!$A1577:$DZ1577,1,Rules!$H$10),""))</f>
        <v/>
      </c>
      <c r="H1578">
        <f>IF(A1578="","",IFERROR(INDEX(Crawl!$A1577:$DZ1577,1,Rules!$H$12),""))</f>
        <v/>
      </c>
      <c r="I1578">
        <f>IF(A1578="","",IF(AND(N(H1578)&gt;0,IFERROR(INDEX(Crawl!$A1577:$DZ1577,1,Rules!$H$11),"")&amp;""&lt;&gt;""),IFERROR(INDEX(Crawl!$A1577:$DZ1577,1,Rules!$H$11),"")&amp;"",IF(AND(ISNUMBER(J1578),N(J1578)&gt;=Rules!$B$12,IFERROR(INDEX(Crawl!$A1577:$DZ1577,1,Rules!$H$13),"")&amp;""&lt;&gt;""),IFERROR(INDEX(Crawl!$A1577:$DZ1577,1,Rules!$H$13),"")&amp;"","")))</f>
        <v/>
      </c>
      <c r="J1578" s="19">
        <f>IF(A1578="","",IF(IFERROR(INDEX(Crawl!$A1577:$DZ1577,1,Rules!$H$14),"")&amp;""="","",IFERROR(INDEX(Crawl!$A1577:$DZ1577,1,Rules!$H$14),"")))</f>
        <v/>
      </c>
      <c r="K1578">
        <f>IF(A1578="","",IFERROR(SUMIFS('GSC current'!$J$2:$J$2001,'GSC current'!$I$2:$I$2001,B1578),0))</f>
        <v/>
      </c>
      <c r="L1578">
        <f>IF(A1578="","",IFERROR(SUMIFS('GSC current'!$K$2:$K$2001,'GSC current'!$I$2:$I$2001,B1578),0))</f>
        <v/>
      </c>
      <c r="M1578" s="20">
        <f>IF(A1578="","",IF(N(L1578)&gt;0,K1578/L1578,""))</f>
        <v/>
      </c>
      <c r="N1578" s="21">
        <f>IF(A1578="","",IF(N(L1578)&gt;0,SUMIFS('GSC current'!$L$2:$L$2001,'GSC current'!$I$2:$I$2001,B1578)/L1578,""))</f>
        <v/>
      </c>
      <c r="O1578">
        <f>IF(A1578="","",IFERROR(SUMIFS('GSC previous'!$J$2:$J$2001,'GSC previous'!$I$2:$I$2001,B1578),0))</f>
        <v/>
      </c>
      <c r="P1578" s="22">
        <f>IF(A1578="","",IF(N(O1578)&gt;0,(K1578-O1578)/O1578,""))</f>
        <v/>
      </c>
      <c r="Q1578">
        <f>IF(A1578="","",IFERROR(SUMIFS(GA4!$P$2:$P$2001,GA4!$O$2:$O$2001,B1578),0))</f>
        <v/>
      </c>
      <c r="R1578" s="23">
        <f>IF(A1578="","",IF(N(Q1578)&gt;0,SUMIFS(GA4!$Q$2:$Q$2001,GA4!$O$2:$O$2001,B1578)/Q1578,""))</f>
        <v/>
      </c>
      <c r="S1578">
        <f>IF(A1578="","",IFERROR(SUMIFS(GA4!$R$2:$R$2001,GA4!$O$2:$O$2001,B1578),0))</f>
        <v/>
      </c>
      <c r="T1578">
        <f>IF(A1578="","",IF(AND(ISNUMBER(F1578),LEFT(C1578&amp;"",1)="2"),IF(F1578&lt;Rules!$B$9,"Yes","No"),"No"))</f>
        <v/>
      </c>
      <c r="U1578">
        <f>IF(A1578="","",IF(AND(N(O1578)&gt;=Rules!$B$8,ISNUMBER(P1578)),IF(P1578&lt;=-Rules!$B$7,"Yes","No"),"No"))</f>
        <v/>
      </c>
      <c r="V1578">
        <f>IF(A1578="","",IF(AND(N(L1578)&gt;=Rules!$B$6,ISNUMBER(N1578)),IF(AND(N1578&gt;=Rules!$B$10,N1578&lt;=Rules!$B$11),"Yes","No"),"No"))</f>
        <v/>
      </c>
      <c r="W1578">
        <f>IF(A1578="","",IF(I1578&lt;&gt;"","Yes","No"))</f>
        <v/>
      </c>
      <c r="X1578">
        <f>IF(I1578="","",IF(SUMIFS($K$3:$K$2002,$A$3:$A$2002,SUBSTITUTE(SUBSTITUTE(I1578,"?","~?"),"*","~*"))&gt;N(K1578),"Yes","No"))</f>
        <v/>
      </c>
      <c r="Y1578">
        <f>IF(A1578="","",IF(N(S1578)&gt;0,"Yes","No"))</f>
        <v/>
      </c>
      <c r="Z1578">
        <f>IF(A1578="","",IF(AND(N(K1578)&lt;Rules!$B$5,N(L1578)&lt;Rules!$B$6,N(Q1578)&lt;Rules!$B$13,Y1578="No"),"Yes","No"))</f>
        <v/>
      </c>
      <c r="AA1578">
        <f>IF(A1578="","",IF(LEFT(C1578&amp;"",1)="3","Redirect",IF(OR(LEFT(C1578&amp;"",1)="4",LEFT(C1578&amp;"",1)="5"),IF(OR(N(K1578)&gt;0,N(AC1578)&gt;=Rules!$B$14),"Redirect","Prune"),IF(D1578="Non-Indexable","Keep",IF(AND(W1578="Yes",X1578="Yes",Y1578="No"),"Merge",IF(OR(U1578="Yes",V1578="Yes",AND(T1578="Yes",N(L1578)&gt;=Rules!$B$6)),"Update",IF(Z1578="Yes",IF(N(AC1578)&gt;=Rules!$B$14,"Redirect","Prune"),"Keep")))))))</f>
        <v/>
      </c>
      <c r="AB1578">
        <f>IF(A1578="","",IF(LEFT(C1578&amp;"",1)="3","Already redirects ("&amp;C1578&amp;"). Update internal links to point at the final URL.",IF(OR(LEFT(C1578&amp;"",1)="4",LEFT(C1578&amp;"",1)="5"),IF(AA1578="Redirect","Returns "&amp;C1578&amp;" but still has "&amp;N(K1578)&amp;" clicks and "&amp;N(AC1578)&amp;" referring domains. 301 it to the closest live page.","Returns "&amp;C1578&amp;" with no clicks or links. Remove internal links and let it 404 or 410."),IF(D1578="Non-Indexable","Non-indexable ("&amp;E1578&amp;"). Keep if that is intentional; otherwise fix the canonical or noindex.",IF(AA1578="Merge","Overlaps with "&amp;I1578&amp;IF(N(J1578)&gt;0," (similarity "&amp;TEXT(J1578,"0.00")&amp;")","")&amp;", which gets more clicks. Merge the useful parts into it and 301 this URL.",IF(AA1578="Update",MID(IF(U1578="Yes","; Clicks down "&amp;TEXT(-P1578,"0%")&amp;" on the previous period","")&amp;IF(V1578="Yes","; Average position "&amp;TEXT(N1578,"0.0")&amp;" on "&amp;TEXT(L1578,"#,##0")&amp;" impressions (striking distance)","")&amp;IF(AND(T1578="Yes",N(L1578)&gt;=Rules!$B$6),"; Thin ("&amp;F1578&amp;" words) but has search demand",""),3,400),IF(AA1578="Prune","Low value: "&amp;N(K1578)&amp;" clicks, "&amp;N(L1578)&amp;" impressions, "&amp;N(Q1578)&amp;" sessions, no key events. Remove or noindex it and update internal links.",IF(AA1578="Redirect","Low value but "&amp;N(AC1578)&amp;" referring domains. 301 it to the closest relevant page to keep those links.",IF(AND(Z1578="No",Y1578="Yes",N(K1578)&lt;Rules!$B$5),"Low search traffic but it converts (key events: "&amp;S1578&amp;"). Keep it and link to it.",IF(W1578="Yes","Stronger than the page it overlaps ("&amp;I1578&amp;"). Keep; merge that page into this one.","Healthy: "&amp;N(K1578)&amp;" clicks"&amp;IF(ISNUMBER(N1578),", average position "&amp;TEXT(N1578,"0.0"),"")&amp;". Keep and monitor."))))))))))</f>
        <v/>
      </c>
      <c r="AE1578">
        <f>IF(A1578="","",IF(AD1578&lt;&gt;"",AD1578,AA1578))</f>
        <v/>
      </c>
    </row>
    <row r="1579">
      <c r="A1579">
        <f>IF(Crawl!A1578="","",Crawl!A1578)</f>
        <v/>
      </c>
      <c r="B1579">
        <f>IF(A1579="","",Crawl!EC1578)</f>
        <v/>
      </c>
      <c r="C1579">
        <f>IF(A1579="","",IFERROR(INDEX(Crawl!$A1578:$DZ1578,1,Rules!$H$6),""))</f>
        <v/>
      </c>
      <c r="D1579">
        <f>IF(A1579="","",IFERROR(INDEX(Crawl!$A1578:$DZ1578,1,Rules!$H$7),"")&amp;"")</f>
        <v/>
      </c>
      <c r="E1579">
        <f>IF(A1579="","",IFERROR(INDEX(Crawl!$A1578:$DZ1578,1,Rules!$H$8),"")&amp;"")</f>
        <v/>
      </c>
      <c r="F1579">
        <f>IF(A1579="","",IFERROR(INDEX(Crawl!$A1578:$DZ1578,1,Rules!$H$9),""))</f>
        <v/>
      </c>
      <c r="G1579">
        <f>IF(A1579="","",IFERROR(INDEX(Crawl!$A1578:$DZ1578,1,Rules!$H$10),""))</f>
        <v/>
      </c>
      <c r="H1579">
        <f>IF(A1579="","",IFERROR(INDEX(Crawl!$A1578:$DZ1578,1,Rules!$H$12),""))</f>
        <v/>
      </c>
      <c r="I1579">
        <f>IF(A1579="","",IF(AND(N(H1579)&gt;0,IFERROR(INDEX(Crawl!$A1578:$DZ1578,1,Rules!$H$11),"")&amp;""&lt;&gt;""),IFERROR(INDEX(Crawl!$A1578:$DZ1578,1,Rules!$H$11),"")&amp;"",IF(AND(ISNUMBER(J1579),N(J1579)&gt;=Rules!$B$12,IFERROR(INDEX(Crawl!$A1578:$DZ1578,1,Rules!$H$13),"")&amp;""&lt;&gt;""),IFERROR(INDEX(Crawl!$A1578:$DZ1578,1,Rules!$H$13),"")&amp;"","")))</f>
        <v/>
      </c>
      <c r="J1579" s="19">
        <f>IF(A1579="","",IF(IFERROR(INDEX(Crawl!$A1578:$DZ1578,1,Rules!$H$14),"")&amp;""="","",IFERROR(INDEX(Crawl!$A1578:$DZ1578,1,Rules!$H$14),"")))</f>
        <v/>
      </c>
      <c r="K1579">
        <f>IF(A1579="","",IFERROR(SUMIFS('GSC current'!$J$2:$J$2001,'GSC current'!$I$2:$I$2001,B1579),0))</f>
        <v/>
      </c>
      <c r="L1579">
        <f>IF(A1579="","",IFERROR(SUMIFS('GSC current'!$K$2:$K$2001,'GSC current'!$I$2:$I$2001,B1579),0))</f>
        <v/>
      </c>
      <c r="M1579" s="20">
        <f>IF(A1579="","",IF(N(L1579)&gt;0,K1579/L1579,""))</f>
        <v/>
      </c>
      <c r="N1579" s="21">
        <f>IF(A1579="","",IF(N(L1579)&gt;0,SUMIFS('GSC current'!$L$2:$L$2001,'GSC current'!$I$2:$I$2001,B1579)/L1579,""))</f>
        <v/>
      </c>
      <c r="O1579">
        <f>IF(A1579="","",IFERROR(SUMIFS('GSC previous'!$J$2:$J$2001,'GSC previous'!$I$2:$I$2001,B1579),0))</f>
        <v/>
      </c>
      <c r="P1579" s="22">
        <f>IF(A1579="","",IF(N(O1579)&gt;0,(K1579-O1579)/O1579,""))</f>
        <v/>
      </c>
      <c r="Q1579">
        <f>IF(A1579="","",IFERROR(SUMIFS(GA4!$P$2:$P$2001,GA4!$O$2:$O$2001,B1579),0))</f>
        <v/>
      </c>
      <c r="R1579" s="23">
        <f>IF(A1579="","",IF(N(Q1579)&gt;0,SUMIFS(GA4!$Q$2:$Q$2001,GA4!$O$2:$O$2001,B1579)/Q1579,""))</f>
        <v/>
      </c>
      <c r="S1579">
        <f>IF(A1579="","",IFERROR(SUMIFS(GA4!$R$2:$R$2001,GA4!$O$2:$O$2001,B1579),0))</f>
        <v/>
      </c>
      <c r="T1579">
        <f>IF(A1579="","",IF(AND(ISNUMBER(F1579),LEFT(C1579&amp;"",1)="2"),IF(F1579&lt;Rules!$B$9,"Yes","No"),"No"))</f>
        <v/>
      </c>
      <c r="U1579">
        <f>IF(A1579="","",IF(AND(N(O1579)&gt;=Rules!$B$8,ISNUMBER(P1579)),IF(P1579&lt;=-Rules!$B$7,"Yes","No"),"No"))</f>
        <v/>
      </c>
      <c r="V1579">
        <f>IF(A1579="","",IF(AND(N(L1579)&gt;=Rules!$B$6,ISNUMBER(N1579)),IF(AND(N1579&gt;=Rules!$B$10,N1579&lt;=Rules!$B$11),"Yes","No"),"No"))</f>
        <v/>
      </c>
      <c r="W1579">
        <f>IF(A1579="","",IF(I1579&lt;&gt;"","Yes","No"))</f>
        <v/>
      </c>
      <c r="X1579">
        <f>IF(I1579="","",IF(SUMIFS($K$3:$K$2002,$A$3:$A$2002,SUBSTITUTE(SUBSTITUTE(I1579,"?","~?"),"*","~*"))&gt;N(K1579),"Yes","No"))</f>
        <v/>
      </c>
      <c r="Y1579">
        <f>IF(A1579="","",IF(N(S1579)&gt;0,"Yes","No"))</f>
        <v/>
      </c>
      <c r="Z1579">
        <f>IF(A1579="","",IF(AND(N(K1579)&lt;Rules!$B$5,N(L1579)&lt;Rules!$B$6,N(Q1579)&lt;Rules!$B$13,Y1579="No"),"Yes","No"))</f>
        <v/>
      </c>
      <c r="AA1579">
        <f>IF(A1579="","",IF(LEFT(C1579&amp;"",1)="3","Redirect",IF(OR(LEFT(C1579&amp;"",1)="4",LEFT(C1579&amp;"",1)="5"),IF(OR(N(K1579)&gt;0,N(AC1579)&gt;=Rules!$B$14),"Redirect","Prune"),IF(D1579="Non-Indexable","Keep",IF(AND(W1579="Yes",X1579="Yes",Y1579="No"),"Merge",IF(OR(U1579="Yes",V1579="Yes",AND(T1579="Yes",N(L1579)&gt;=Rules!$B$6)),"Update",IF(Z1579="Yes",IF(N(AC1579)&gt;=Rules!$B$14,"Redirect","Prune"),"Keep")))))))</f>
        <v/>
      </c>
      <c r="AB1579">
        <f>IF(A1579="","",IF(LEFT(C1579&amp;"",1)="3","Already redirects ("&amp;C1579&amp;"). Update internal links to point at the final URL.",IF(OR(LEFT(C1579&amp;"",1)="4",LEFT(C1579&amp;"",1)="5"),IF(AA1579="Redirect","Returns "&amp;C1579&amp;" but still has "&amp;N(K1579)&amp;" clicks and "&amp;N(AC1579)&amp;" referring domains. 301 it to the closest live page.","Returns "&amp;C1579&amp;" with no clicks or links. Remove internal links and let it 404 or 410."),IF(D1579="Non-Indexable","Non-indexable ("&amp;E1579&amp;"). Keep if that is intentional; otherwise fix the canonical or noindex.",IF(AA1579="Merge","Overlaps with "&amp;I1579&amp;IF(N(J1579)&gt;0," (similarity "&amp;TEXT(J1579,"0.00")&amp;")","")&amp;", which gets more clicks. Merge the useful parts into it and 301 this URL.",IF(AA1579="Update",MID(IF(U1579="Yes","; Clicks down "&amp;TEXT(-P1579,"0%")&amp;" on the previous period","")&amp;IF(V1579="Yes","; Average position "&amp;TEXT(N1579,"0.0")&amp;" on "&amp;TEXT(L1579,"#,##0")&amp;" impressions (striking distance)","")&amp;IF(AND(T1579="Yes",N(L1579)&gt;=Rules!$B$6),"; Thin ("&amp;F1579&amp;" words) but has search demand",""),3,400),IF(AA1579="Prune","Low value: "&amp;N(K1579)&amp;" clicks, "&amp;N(L1579)&amp;" impressions, "&amp;N(Q1579)&amp;" sessions, no key events. Remove or noindex it and update internal links.",IF(AA1579="Redirect","Low value but "&amp;N(AC1579)&amp;" referring domains. 301 it to the closest relevant page to keep those links.",IF(AND(Z1579="No",Y1579="Yes",N(K1579)&lt;Rules!$B$5),"Low search traffic but it converts (key events: "&amp;S1579&amp;"). Keep it and link to it.",IF(W1579="Yes","Stronger than the page it overlaps ("&amp;I1579&amp;"). Keep; merge that page into this one.","Healthy: "&amp;N(K1579)&amp;" clicks"&amp;IF(ISNUMBER(N1579),", average position "&amp;TEXT(N1579,"0.0"),"")&amp;". Keep and monitor."))))))))))</f>
        <v/>
      </c>
      <c r="AE1579">
        <f>IF(A1579="","",IF(AD1579&lt;&gt;"",AD1579,AA1579))</f>
        <v/>
      </c>
    </row>
    <row r="1580">
      <c r="A1580">
        <f>IF(Crawl!A1579="","",Crawl!A1579)</f>
        <v/>
      </c>
      <c r="B1580">
        <f>IF(A1580="","",Crawl!EC1579)</f>
        <v/>
      </c>
      <c r="C1580">
        <f>IF(A1580="","",IFERROR(INDEX(Crawl!$A1579:$DZ1579,1,Rules!$H$6),""))</f>
        <v/>
      </c>
      <c r="D1580">
        <f>IF(A1580="","",IFERROR(INDEX(Crawl!$A1579:$DZ1579,1,Rules!$H$7),"")&amp;"")</f>
        <v/>
      </c>
      <c r="E1580">
        <f>IF(A1580="","",IFERROR(INDEX(Crawl!$A1579:$DZ1579,1,Rules!$H$8),"")&amp;"")</f>
        <v/>
      </c>
      <c r="F1580">
        <f>IF(A1580="","",IFERROR(INDEX(Crawl!$A1579:$DZ1579,1,Rules!$H$9),""))</f>
        <v/>
      </c>
      <c r="G1580">
        <f>IF(A1580="","",IFERROR(INDEX(Crawl!$A1579:$DZ1579,1,Rules!$H$10),""))</f>
        <v/>
      </c>
      <c r="H1580">
        <f>IF(A1580="","",IFERROR(INDEX(Crawl!$A1579:$DZ1579,1,Rules!$H$12),""))</f>
        <v/>
      </c>
      <c r="I1580">
        <f>IF(A1580="","",IF(AND(N(H1580)&gt;0,IFERROR(INDEX(Crawl!$A1579:$DZ1579,1,Rules!$H$11),"")&amp;""&lt;&gt;""),IFERROR(INDEX(Crawl!$A1579:$DZ1579,1,Rules!$H$11),"")&amp;"",IF(AND(ISNUMBER(J1580),N(J1580)&gt;=Rules!$B$12,IFERROR(INDEX(Crawl!$A1579:$DZ1579,1,Rules!$H$13),"")&amp;""&lt;&gt;""),IFERROR(INDEX(Crawl!$A1579:$DZ1579,1,Rules!$H$13),"")&amp;"","")))</f>
        <v/>
      </c>
      <c r="J1580" s="19">
        <f>IF(A1580="","",IF(IFERROR(INDEX(Crawl!$A1579:$DZ1579,1,Rules!$H$14),"")&amp;""="","",IFERROR(INDEX(Crawl!$A1579:$DZ1579,1,Rules!$H$14),"")))</f>
        <v/>
      </c>
      <c r="K1580">
        <f>IF(A1580="","",IFERROR(SUMIFS('GSC current'!$J$2:$J$2001,'GSC current'!$I$2:$I$2001,B1580),0))</f>
        <v/>
      </c>
      <c r="L1580">
        <f>IF(A1580="","",IFERROR(SUMIFS('GSC current'!$K$2:$K$2001,'GSC current'!$I$2:$I$2001,B1580),0))</f>
        <v/>
      </c>
      <c r="M1580" s="20">
        <f>IF(A1580="","",IF(N(L1580)&gt;0,K1580/L1580,""))</f>
        <v/>
      </c>
      <c r="N1580" s="21">
        <f>IF(A1580="","",IF(N(L1580)&gt;0,SUMIFS('GSC current'!$L$2:$L$2001,'GSC current'!$I$2:$I$2001,B1580)/L1580,""))</f>
        <v/>
      </c>
      <c r="O1580">
        <f>IF(A1580="","",IFERROR(SUMIFS('GSC previous'!$J$2:$J$2001,'GSC previous'!$I$2:$I$2001,B1580),0))</f>
        <v/>
      </c>
      <c r="P1580" s="22">
        <f>IF(A1580="","",IF(N(O1580)&gt;0,(K1580-O1580)/O1580,""))</f>
        <v/>
      </c>
      <c r="Q1580">
        <f>IF(A1580="","",IFERROR(SUMIFS(GA4!$P$2:$P$2001,GA4!$O$2:$O$2001,B1580),0))</f>
        <v/>
      </c>
      <c r="R1580" s="23">
        <f>IF(A1580="","",IF(N(Q1580)&gt;0,SUMIFS(GA4!$Q$2:$Q$2001,GA4!$O$2:$O$2001,B1580)/Q1580,""))</f>
        <v/>
      </c>
      <c r="S1580">
        <f>IF(A1580="","",IFERROR(SUMIFS(GA4!$R$2:$R$2001,GA4!$O$2:$O$2001,B1580),0))</f>
        <v/>
      </c>
      <c r="T1580">
        <f>IF(A1580="","",IF(AND(ISNUMBER(F1580),LEFT(C1580&amp;"",1)="2"),IF(F1580&lt;Rules!$B$9,"Yes","No"),"No"))</f>
        <v/>
      </c>
      <c r="U1580">
        <f>IF(A1580="","",IF(AND(N(O1580)&gt;=Rules!$B$8,ISNUMBER(P1580)),IF(P1580&lt;=-Rules!$B$7,"Yes","No"),"No"))</f>
        <v/>
      </c>
      <c r="V1580">
        <f>IF(A1580="","",IF(AND(N(L1580)&gt;=Rules!$B$6,ISNUMBER(N1580)),IF(AND(N1580&gt;=Rules!$B$10,N1580&lt;=Rules!$B$11),"Yes","No"),"No"))</f>
        <v/>
      </c>
      <c r="W1580">
        <f>IF(A1580="","",IF(I1580&lt;&gt;"","Yes","No"))</f>
        <v/>
      </c>
      <c r="X1580">
        <f>IF(I1580="","",IF(SUMIFS($K$3:$K$2002,$A$3:$A$2002,SUBSTITUTE(SUBSTITUTE(I1580,"?","~?"),"*","~*"))&gt;N(K1580),"Yes","No"))</f>
        <v/>
      </c>
      <c r="Y1580">
        <f>IF(A1580="","",IF(N(S1580)&gt;0,"Yes","No"))</f>
        <v/>
      </c>
      <c r="Z1580">
        <f>IF(A1580="","",IF(AND(N(K1580)&lt;Rules!$B$5,N(L1580)&lt;Rules!$B$6,N(Q1580)&lt;Rules!$B$13,Y1580="No"),"Yes","No"))</f>
        <v/>
      </c>
      <c r="AA1580">
        <f>IF(A1580="","",IF(LEFT(C1580&amp;"",1)="3","Redirect",IF(OR(LEFT(C1580&amp;"",1)="4",LEFT(C1580&amp;"",1)="5"),IF(OR(N(K1580)&gt;0,N(AC1580)&gt;=Rules!$B$14),"Redirect","Prune"),IF(D1580="Non-Indexable","Keep",IF(AND(W1580="Yes",X1580="Yes",Y1580="No"),"Merge",IF(OR(U1580="Yes",V1580="Yes",AND(T1580="Yes",N(L1580)&gt;=Rules!$B$6)),"Update",IF(Z1580="Yes",IF(N(AC1580)&gt;=Rules!$B$14,"Redirect","Prune"),"Keep")))))))</f>
        <v/>
      </c>
      <c r="AB1580">
        <f>IF(A1580="","",IF(LEFT(C1580&amp;"",1)="3","Already redirects ("&amp;C1580&amp;"). Update internal links to point at the final URL.",IF(OR(LEFT(C1580&amp;"",1)="4",LEFT(C1580&amp;"",1)="5"),IF(AA1580="Redirect","Returns "&amp;C1580&amp;" but still has "&amp;N(K1580)&amp;" clicks and "&amp;N(AC1580)&amp;" referring domains. 301 it to the closest live page.","Returns "&amp;C1580&amp;" with no clicks or links. Remove internal links and let it 404 or 410."),IF(D1580="Non-Indexable","Non-indexable ("&amp;E1580&amp;"). Keep if that is intentional; otherwise fix the canonical or noindex.",IF(AA1580="Merge","Overlaps with "&amp;I1580&amp;IF(N(J1580)&gt;0," (similarity "&amp;TEXT(J1580,"0.00")&amp;")","")&amp;", which gets more clicks. Merge the useful parts into it and 301 this URL.",IF(AA1580="Update",MID(IF(U1580="Yes","; Clicks down "&amp;TEXT(-P1580,"0%")&amp;" on the previous period","")&amp;IF(V1580="Yes","; Average position "&amp;TEXT(N1580,"0.0")&amp;" on "&amp;TEXT(L1580,"#,##0")&amp;" impressions (striking distance)","")&amp;IF(AND(T1580="Yes",N(L1580)&gt;=Rules!$B$6),"; Thin ("&amp;F1580&amp;" words) but has search demand",""),3,400),IF(AA1580="Prune","Low value: "&amp;N(K1580)&amp;" clicks, "&amp;N(L1580)&amp;" impressions, "&amp;N(Q1580)&amp;" sessions, no key events. Remove or noindex it and update internal links.",IF(AA1580="Redirect","Low value but "&amp;N(AC1580)&amp;" referring domains. 301 it to the closest relevant page to keep those links.",IF(AND(Z1580="No",Y1580="Yes",N(K1580)&lt;Rules!$B$5),"Low search traffic but it converts (key events: "&amp;S1580&amp;"). Keep it and link to it.",IF(W1580="Yes","Stronger than the page it overlaps ("&amp;I1580&amp;"). Keep; merge that page into this one.","Healthy: "&amp;N(K1580)&amp;" clicks"&amp;IF(ISNUMBER(N1580),", average position "&amp;TEXT(N1580,"0.0"),"")&amp;". Keep and monitor."))))))))))</f>
        <v/>
      </c>
      <c r="AE1580">
        <f>IF(A1580="","",IF(AD1580&lt;&gt;"",AD1580,AA1580))</f>
        <v/>
      </c>
    </row>
    <row r="1581">
      <c r="A1581">
        <f>IF(Crawl!A1580="","",Crawl!A1580)</f>
        <v/>
      </c>
      <c r="B1581">
        <f>IF(A1581="","",Crawl!EC1580)</f>
        <v/>
      </c>
      <c r="C1581">
        <f>IF(A1581="","",IFERROR(INDEX(Crawl!$A1580:$DZ1580,1,Rules!$H$6),""))</f>
        <v/>
      </c>
      <c r="D1581">
        <f>IF(A1581="","",IFERROR(INDEX(Crawl!$A1580:$DZ1580,1,Rules!$H$7),"")&amp;"")</f>
        <v/>
      </c>
      <c r="E1581">
        <f>IF(A1581="","",IFERROR(INDEX(Crawl!$A1580:$DZ1580,1,Rules!$H$8),"")&amp;"")</f>
        <v/>
      </c>
      <c r="F1581">
        <f>IF(A1581="","",IFERROR(INDEX(Crawl!$A1580:$DZ1580,1,Rules!$H$9),""))</f>
        <v/>
      </c>
      <c r="G1581">
        <f>IF(A1581="","",IFERROR(INDEX(Crawl!$A1580:$DZ1580,1,Rules!$H$10),""))</f>
        <v/>
      </c>
      <c r="H1581">
        <f>IF(A1581="","",IFERROR(INDEX(Crawl!$A1580:$DZ1580,1,Rules!$H$12),""))</f>
        <v/>
      </c>
      <c r="I1581">
        <f>IF(A1581="","",IF(AND(N(H1581)&gt;0,IFERROR(INDEX(Crawl!$A1580:$DZ1580,1,Rules!$H$11),"")&amp;""&lt;&gt;""),IFERROR(INDEX(Crawl!$A1580:$DZ1580,1,Rules!$H$11),"")&amp;"",IF(AND(ISNUMBER(J1581),N(J1581)&gt;=Rules!$B$12,IFERROR(INDEX(Crawl!$A1580:$DZ1580,1,Rules!$H$13),"")&amp;""&lt;&gt;""),IFERROR(INDEX(Crawl!$A1580:$DZ1580,1,Rules!$H$13),"")&amp;"","")))</f>
        <v/>
      </c>
      <c r="J1581" s="19">
        <f>IF(A1581="","",IF(IFERROR(INDEX(Crawl!$A1580:$DZ1580,1,Rules!$H$14),"")&amp;""="","",IFERROR(INDEX(Crawl!$A1580:$DZ1580,1,Rules!$H$14),"")))</f>
        <v/>
      </c>
      <c r="K1581">
        <f>IF(A1581="","",IFERROR(SUMIFS('GSC current'!$J$2:$J$2001,'GSC current'!$I$2:$I$2001,B1581),0))</f>
        <v/>
      </c>
      <c r="L1581">
        <f>IF(A1581="","",IFERROR(SUMIFS('GSC current'!$K$2:$K$2001,'GSC current'!$I$2:$I$2001,B1581),0))</f>
        <v/>
      </c>
      <c r="M1581" s="20">
        <f>IF(A1581="","",IF(N(L1581)&gt;0,K1581/L1581,""))</f>
        <v/>
      </c>
      <c r="N1581" s="21">
        <f>IF(A1581="","",IF(N(L1581)&gt;0,SUMIFS('GSC current'!$L$2:$L$2001,'GSC current'!$I$2:$I$2001,B1581)/L1581,""))</f>
        <v/>
      </c>
      <c r="O1581">
        <f>IF(A1581="","",IFERROR(SUMIFS('GSC previous'!$J$2:$J$2001,'GSC previous'!$I$2:$I$2001,B1581),0))</f>
        <v/>
      </c>
      <c r="P1581" s="22">
        <f>IF(A1581="","",IF(N(O1581)&gt;0,(K1581-O1581)/O1581,""))</f>
        <v/>
      </c>
      <c r="Q1581">
        <f>IF(A1581="","",IFERROR(SUMIFS(GA4!$P$2:$P$2001,GA4!$O$2:$O$2001,B1581),0))</f>
        <v/>
      </c>
      <c r="R1581" s="23">
        <f>IF(A1581="","",IF(N(Q1581)&gt;0,SUMIFS(GA4!$Q$2:$Q$2001,GA4!$O$2:$O$2001,B1581)/Q1581,""))</f>
        <v/>
      </c>
      <c r="S1581">
        <f>IF(A1581="","",IFERROR(SUMIFS(GA4!$R$2:$R$2001,GA4!$O$2:$O$2001,B1581),0))</f>
        <v/>
      </c>
      <c r="T1581">
        <f>IF(A1581="","",IF(AND(ISNUMBER(F1581),LEFT(C1581&amp;"",1)="2"),IF(F1581&lt;Rules!$B$9,"Yes","No"),"No"))</f>
        <v/>
      </c>
      <c r="U1581">
        <f>IF(A1581="","",IF(AND(N(O1581)&gt;=Rules!$B$8,ISNUMBER(P1581)),IF(P1581&lt;=-Rules!$B$7,"Yes","No"),"No"))</f>
        <v/>
      </c>
      <c r="V1581">
        <f>IF(A1581="","",IF(AND(N(L1581)&gt;=Rules!$B$6,ISNUMBER(N1581)),IF(AND(N1581&gt;=Rules!$B$10,N1581&lt;=Rules!$B$11),"Yes","No"),"No"))</f>
        <v/>
      </c>
      <c r="W1581">
        <f>IF(A1581="","",IF(I1581&lt;&gt;"","Yes","No"))</f>
        <v/>
      </c>
      <c r="X1581">
        <f>IF(I1581="","",IF(SUMIFS($K$3:$K$2002,$A$3:$A$2002,SUBSTITUTE(SUBSTITUTE(I1581,"?","~?"),"*","~*"))&gt;N(K1581),"Yes","No"))</f>
        <v/>
      </c>
      <c r="Y1581">
        <f>IF(A1581="","",IF(N(S1581)&gt;0,"Yes","No"))</f>
        <v/>
      </c>
      <c r="Z1581">
        <f>IF(A1581="","",IF(AND(N(K1581)&lt;Rules!$B$5,N(L1581)&lt;Rules!$B$6,N(Q1581)&lt;Rules!$B$13,Y1581="No"),"Yes","No"))</f>
        <v/>
      </c>
      <c r="AA1581">
        <f>IF(A1581="","",IF(LEFT(C1581&amp;"",1)="3","Redirect",IF(OR(LEFT(C1581&amp;"",1)="4",LEFT(C1581&amp;"",1)="5"),IF(OR(N(K1581)&gt;0,N(AC1581)&gt;=Rules!$B$14),"Redirect","Prune"),IF(D1581="Non-Indexable","Keep",IF(AND(W1581="Yes",X1581="Yes",Y1581="No"),"Merge",IF(OR(U1581="Yes",V1581="Yes",AND(T1581="Yes",N(L1581)&gt;=Rules!$B$6)),"Update",IF(Z1581="Yes",IF(N(AC1581)&gt;=Rules!$B$14,"Redirect","Prune"),"Keep")))))))</f>
        <v/>
      </c>
      <c r="AB1581">
        <f>IF(A1581="","",IF(LEFT(C1581&amp;"",1)="3","Already redirects ("&amp;C1581&amp;"). Update internal links to point at the final URL.",IF(OR(LEFT(C1581&amp;"",1)="4",LEFT(C1581&amp;"",1)="5"),IF(AA1581="Redirect","Returns "&amp;C1581&amp;" but still has "&amp;N(K1581)&amp;" clicks and "&amp;N(AC1581)&amp;" referring domains. 301 it to the closest live page.","Returns "&amp;C1581&amp;" with no clicks or links. Remove internal links and let it 404 or 410."),IF(D1581="Non-Indexable","Non-indexable ("&amp;E1581&amp;"). Keep if that is intentional; otherwise fix the canonical or noindex.",IF(AA1581="Merge","Overlaps with "&amp;I1581&amp;IF(N(J1581)&gt;0," (similarity "&amp;TEXT(J1581,"0.00")&amp;")","")&amp;", which gets more clicks. Merge the useful parts into it and 301 this URL.",IF(AA1581="Update",MID(IF(U1581="Yes","; Clicks down "&amp;TEXT(-P1581,"0%")&amp;" on the previous period","")&amp;IF(V1581="Yes","; Average position "&amp;TEXT(N1581,"0.0")&amp;" on "&amp;TEXT(L1581,"#,##0")&amp;" impressions (striking distance)","")&amp;IF(AND(T1581="Yes",N(L1581)&gt;=Rules!$B$6),"; Thin ("&amp;F1581&amp;" words) but has search demand",""),3,400),IF(AA1581="Prune","Low value: "&amp;N(K1581)&amp;" clicks, "&amp;N(L1581)&amp;" impressions, "&amp;N(Q1581)&amp;" sessions, no key events. Remove or noindex it and update internal links.",IF(AA1581="Redirect","Low value but "&amp;N(AC1581)&amp;" referring domains. 301 it to the closest relevant page to keep those links.",IF(AND(Z1581="No",Y1581="Yes",N(K1581)&lt;Rules!$B$5),"Low search traffic but it converts (key events: "&amp;S1581&amp;"). Keep it and link to it.",IF(W1581="Yes","Stronger than the page it overlaps ("&amp;I1581&amp;"). Keep; merge that page into this one.","Healthy: "&amp;N(K1581)&amp;" clicks"&amp;IF(ISNUMBER(N1581),", average position "&amp;TEXT(N1581,"0.0"),"")&amp;". Keep and monitor."))))))))))</f>
        <v/>
      </c>
      <c r="AE1581">
        <f>IF(A1581="","",IF(AD1581&lt;&gt;"",AD1581,AA1581))</f>
        <v/>
      </c>
    </row>
    <row r="1582">
      <c r="A1582">
        <f>IF(Crawl!A1581="","",Crawl!A1581)</f>
        <v/>
      </c>
      <c r="B1582">
        <f>IF(A1582="","",Crawl!EC1581)</f>
        <v/>
      </c>
      <c r="C1582">
        <f>IF(A1582="","",IFERROR(INDEX(Crawl!$A1581:$DZ1581,1,Rules!$H$6),""))</f>
        <v/>
      </c>
      <c r="D1582">
        <f>IF(A1582="","",IFERROR(INDEX(Crawl!$A1581:$DZ1581,1,Rules!$H$7),"")&amp;"")</f>
        <v/>
      </c>
      <c r="E1582">
        <f>IF(A1582="","",IFERROR(INDEX(Crawl!$A1581:$DZ1581,1,Rules!$H$8),"")&amp;"")</f>
        <v/>
      </c>
      <c r="F1582">
        <f>IF(A1582="","",IFERROR(INDEX(Crawl!$A1581:$DZ1581,1,Rules!$H$9),""))</f>
        <v/>
      </c>
      <c r="G1582">
        <f>IF(A1582="","",IFERROR(INDEX(Crawl!$A1581:$DZ1581,1,Rules!$H$10),""))</f>
        <v/>
      </c>
      <c r="H1582">
        <f>IF(A1582="","",IFERROR(INDEX(Crawl!$A1581:$DZ1581,1,Rules!$H$12),""))</f>
        <v/>
      </c>
      <c r="I1582">
        <f>IF(A1582="","",IF(AND(N(H1582)&gt;0,IFERROR(INDEX(Crawl!$A1581:$DZ1581,1,Rules!$H$11),"")&amp;""&lt;&gt;""),IFERROR(INDEX(Crawl!$A1581:$DZ1581,1,Rules!$H$11),"")&amp;"",IF(AND(ISNUMBER(J1582),N(J1582)&gt;=Rules!$B$12,IFERROR(INDEX(Crawl!$A1581:$DZ1581,1,Rules!$H$13),"")&amp;""&lt;&gt;""),IFERROR(INDEX(Crawl!$A1581:$DZ1581,1,Rules!$H$13),"")&amp;"","")))</f>
        <v/>
      </c>
      <c r="J1582" s="19">
        <f>IF(A1582="","",IF(IFERROR(INDEX(Crawl!$A1581:$DZ1581,1,Rules!$H$14),"")&amp;""="","",IFERROR(INDEX(Crawl!$A1581:$DZ1581,1,Rules!$H$14),"")))</f>
        <v/>
      </c>
      <c r="K1582">
        <f>IF(A1582="","",IFERROR(SUMIFS('GSC current'!$J$2:$J$2001,'GSC current'!$I$2:$I$2001,B1582),0))</f>
        <v/>
      </c>
      <c r="L1582">
        <f>IF(A1582="","",IFERROR(SUMIFS('GSC current'!$K$2:$K$2001,'GSC current'!$I$2:$I$2001,B1582),0))</f>
        <v/>
      </c>
      <c r="M1582" s="20">
        <f>IF(A1582="","",IF(N(L1582)&gt;0,K1582/L1582,""))</f>
        <v/>
      </c>
      <c r="N1582" s="21">
        <f>IF(A1582="","",IF(N(L1582)&gt;0,SUMIFS('GSC current'!$L$2:$L$2001,'GSC current'!$I$2:$I$2001,B1582)/L1582,""))</f>
        <v/>
      </c>
      <c r="O1582">
        <f>IF(A1582="","",IFERROR(SUMIFS('GSC previous'!$J$2:$J$2001,'GSC previous'!$I$2:$I$2001,B1582),0))</f>
        <v/>
      </c>
      <c r="P1582" s="22">
        <f>IF(A1582="","",IF(N(O1582)&gt;0,(K1582-O1582)/O1582,""))</f>
        <v/>
      </c>
      <c r="Q1582">
        <f>IF(A1582="","",IFERROR(SUMIFS(GA4!$P$2:$P$2001,GA4!$O$2:$O$2001,B1582),0))</f>
        <v/>
      </c>
      <c r="R1582" s="23">
        <f>IF(A1582="","",IF(N(Q1582)&gt;0,SUMIFS(GA4!$Q$2:$Q$2001,GA4!$O$2:$O$2001,B1582)/Q1582,""))</f>
        <v/>
      </c>
      <c r="S1582">
        <f>IF(A1582="","",IFERROR(SUMIFS(GA4!$R$2:$R$2001,GA4!$O$2:$O$2001,B1582),0))</f>
        <v/>
      </c>
      <c r="T1582">
        <f>IF(A1582="","",IF(AND(ISNUMBER(F1582),LEFT(C1582&amp;"",1)="2"),IF(F1582&lt;Rules!$B$9,"Yes","No"),"No"))</f>
        <v/>
      </c>
      <c r="U1582">
        <f>IF(A1582="","",IF(AND(N(O1582)&gt;=Rules!$B$8,ISNUMBER(P1582)),IF(P1582&lt;=-Rules!$B$7,"Yes","No"),"No"))</f>
        <v/>
      </c>
      <c r="V1582">
        <f>IF(A1582="","",IF(AND(N(L1582)&gt;=Rules!$B$6,ISNUMBER(N1582)),IF(AND(N1582&gt;=Rules!$B$10,N1582&lt;=Rules!$B$11),"Yes","No"),"No"))</f>
        <v/>
      </c>
      <c r="W1582">
        <f>IF(A1582="","",IF(I1582&lt;&gt;"","Yes","No"))</f>
        <v/>
      </c>
      <c r="X1582">
        <f>IF(I1582="","",IF(SUMIFS($K$3:$K$2002,$A$3:$A$2002,SUBSTITUTE(SUBSTITUTE(I1582,"?","~?"),"*","~*"))&gt;N(K1582),"Yes","No"))</f>
        <v/>
      </c>
      <c r="Y1582">
        <f>IF(A1582="","",IF(N(S1582)&gt;0,"Yes","No"))</f>
        <v/>
      </c>
      <c r="Z1582">
        <f>IF(A1582="","",IF(AND(N(K1582)&lt;Rules!$B$5,N(L1582)&lt;Rules!$B$6,N(Q1582)&lt;Rules!$B$13,Y1582="No"),"Yes","No"))</f>
        <v/>
      </c>
      <c r="AA1582">
        <f>IF(A1582="","",IF(LEFT(C1582&amp;"",1)="3","Redirect",IF(OR(LEFT(C1582&amp;"",1)="4",LEFT(C1582&amp;"",1)="5"),IF(OR(N(K1582)&gt;0,N(AC1582)&gt;=Rules!$B$14),"Redirect","Prune"),IF(D1582="Non-Indexable","Keep",IF(AND(W1582="Yes",X1582="Yes",Y1582="No"),"Merge",IF(OR(U1582="Yes",V1582="Yes",AND(T1582="Yes",N(L1582)&gt;=Rules!$B$6)),"Update",IF(Z1582="Yes",IF(N(AC1582)&gt;=Rules!$B$14,"Redirect","Prune"),"Keep")))))))</f>
        <v/>
      </c>
      <c r="AB1582">
        <f>IF(A1582="","",IF(LEFT(C1582&amp;"",1)="3","Already redirects ("&amp;C1582&amp;"). Update internal links to point at the final URL.",IF(OR(LEFT(C1582&amp;"",1)="4",LEFT(C1582&amp;"",1)="5"),IF(AA1582="Redirect","Returns "&amp;C1582&amp;" but still has "&amp;N(K1582)&amp;" clicks and "&amp;N(AC1582)&amp;" referring domains. 301 it to the closest live page.","Returns "&amp;C1582&amp;" with no clicks or links. Remove internal links and let it 404 or 410."),IF(D1582="Non-Indexable","Non-indexable ("&amp;E1582&amp;"). Keep if that is intentional; otherwise fix the canonical or noindex.",IF(AA1582="Merge","Overlaps with "&amp;I1582&amp;IF(N(J1582)&gt;0," (similarity "&amp;TEXT(J1582,"0.00")&amp;")","")&amp;", which gets more clicks. Merge the useful parts into it and 301 this URL.",IF(AA1582="Update",MID(IF(U1582="Yes","; Clicks down "&amp;TEXT(-P1582,"0%")&amp;" on the previous period","")&amp;IF(V1582="Yes","; Average position "&amp;TEXT(N1582,"0.0")&amp;" on "&amp;TEXT(L1582,"#,##0")&amp;" impressions (striking distance)","")&amp;IF(AND(T1582="Yes",N(L1582)&gt;=Rules!$B$6),"; Thin ("&amp;F1582&amp;" words) but has search demand",""),3,400),IF(AA1582="Prune","Low value: "&amp;N(K1582)&amp;" clicks, "&amp;N(L1582)&amp;" impressions, "&amp;N(Q1582)&amp;" sessions, no key events. Remove or noindex it and update internal links.",IF(AA1582="Redirect","Low value but "&amp;N(AC1582)&amp;" referring domains. 301 it to the closest relevant page to keep those links.",IF(AND(Z1582="No",Y1582="Yes",N(K1582)&lt;Rules!$B$5),"Low search traffic but it converts (key events: "&amp;S1582&amp;"). Keep it and link to it.",IF(W1582="Yes","Stronger than the page it overlaps ("&amp;I1582&amp;"). Keep; merge that page into this one.","Healthy: "&amp;N(K1582)&amp;" clicks"&amp;IF(ISNUMBER(N1582),", average position "&amp;TEXT(N1582,"0.0"),"")&amp;". Keep and monitor."))))))))))</f>
        <v/>
      </c>
      <c r="AE1582">
        <f>IF(A1582="","",IF(AD1582&lt;&gt;"",AD1582,AA1582))</f>
        <v/>
      </c>
    </row>
    <row r="1583">
      <c r="A1583">
        <f>IF(Crawl!A1582="","",Crawl!A1582)</f>
        <v/>
      </c>
      <c r="B1583">
        <f>IF(A1583="","",Crawl!EC1582)</f>
        <v/>
      </c>
      <c r="C1583">
        <f>IF(A1583="","",IFERROR(INDEX(Crawl!$A1582:$DZ1582,1,Rules!$H$6),""))</f>
        <v/>
      </c>
      <c r="D1583">
        <f>IF(A1583="","",IFERROR(INDEX(Crawl!$A1582:$DZ1582,1,Rules!$H$7),"")&amp;"")</f>
        <v/>
      </c>
      <c r="E1583">
        <f>IF(A1583="","",IFERROR(INDEX(Crawl!$A1582:$DZ1582,1,Rules!$H$8),"")&amp;"")</f>
        <v/>
      </c>
      <c r="F1583">
        <f>IF(A1583="","",IFERROR(INDEX(Crawl!$A1582:$DZ1582,1,Rules!$H$9),""))</f>
        <v/>
      </c>
      <c r="G1583">
        <f>IF(A1583="","",IFERROR(INDEX(Crawl!$A1582:$DZ1582,1,Rules!$H$10),""))</f>
        <v/>
      </c>
      <c r="H1583">
        <f>IF(A1583="","",IFERROR(INDEX(Crawl!$A1582:$DZ1582,1,Rules!$H$12),""))</f>
        <v/>
      </c>
      <c r="I1583">
        <f>IF(A1583="","",IF(AND(N(H1583)&gt;0,IFERROR(INDEX(Crawl!$A1582:$DZ1582,1,Rules!$H$11),"")&amp;""&lt;&gt;""),IFERROR(INDEX(Crawl!$A1582:$DZ1582,1,Rules!$H$11),"")&amp;"",IF(AND(ISNUMBER(J1583),N(J1583)&gt;=Rules!$B$12,IFERROR(INDEX(Crawl!$A1582:$DZ1582,1,Rules!$H$13),"")&amp;""&lt;&gt;""),IFERROR(INDEX(Crawl!$A1582:$DZ1582,1,Rules!$H$13),"")&amp;"","")))</f>
        <v/>
      </c>
      <c r="J1583" s="19">
        <f>IF(A1583="","",IF(IFERROR(INDEX(Crawl!$A1582:$DZ1582,1,Rules!$H$14),"")&amp;""="","",IFERROR(INDEX(Crawl!$A1582:$DZ1582,1,Rules!$H$14),"")))</f>
        <v/>
      </c>
      <c r="K1583">
        <f>IF(A1583="","",IFERROR(SUMIFS('GSC current'!$J$2:$J$2001,'GSC current'!$I$2:$I$2001,B1583),0))</f>
        <v/>
      </c>
      <c r="L1583">
        <f>IF(A1583="","",IFERROR(SUMIFS('GSC current'!$K$2:$K$2001,'GSC current'!$I$2:$I$2001,B1583),0))</f>
        <v/>
      </c>
      <c r="M1583" s="20">
        <f>IF(A1583="","",IF(N(L1583)&gt;0,K1583/L1583,""))</f>
        <v/>
      </c>
      <c r="N1583" s="21">
        <f>IF(A1583="","",IF(N(L1583)&gt;0,SUMIFS('GSC current'!$L$2:$L$2001,'GSC current'!$I$2:$I$2001,B1583)/L1583,""))</f>
        <v/>
      </c>
      <c r="O1583">
        <f>IF(A1583="","",IFERROR(SUMIFS('GSC previous'!$J$2:$J$2001,'GSC previous'!$I$2:$I$2001,B1583),0))</f>
        <v/>
      </c>
      <c r="P1583" s="22">
        <f>IF(A1583="","",IF(N(O1583)&gt;0,(K1583-O1583)/O1583,""))</f>
        <v/>
      </c>
      <c r="Q1583">
        <f>IF(A1583="","",IFERROR(SUMIFS(GA4!$P$2:$P$2001,GA4!$O$2:$O$2001,B1583),0))</f>
        <v/>
      </c>
      <c r="R1583" s="23">
        <f>IF(A1583="","",IF(N(Q1583)&gt;0,SUMIFS(GA4!$Q$2:$Q$2001,GA4!$O$2:$O$2001,B1583)/Q1583,""))</f>
        <v/>
      </c>
      <c r="S1583">
        <f>IF(A1583="","",IFERROR(SUMIFS(GA4!$R$2:$R$2001,GA4!$O$2:$O$2001,B1583),0))</f>
        <v/>
      </c>
      <c r="T1583">
        <f>IF(A1583="","",IF(AND(ISNUMBER(F1583),LEFT(C1583&amp;"",1)="2"),IF(F1583&lt;Rules!$B$9,"Yes","No"),"No"))</f>
        <v/>
      </c>
      <c r="U1583">
        <f>IF(A1583="","",IF(AND(N(O1583)&gt;=Rules!$B$8,ISNUMBER(P1583)),IF(P1583&lt;=-Rules!$B$7,"Yes","No"),"No"))</f>
        <v/>
      </c>
      <c r="V1583">
        <f>IF(A1583="","",IF(AND(N(L1583)&gt;=Rules!$B$6,ISNUMBER(N1583)),IF(AND(N1583&gt;=Rules!$B$10,N1583&lt;=Rules!$B$11),"Yes","No"),"No"))</f>
        <v/>
      </c>
      <c r="W1583">
        <f>IF(A1583="","",IF(I1583&lt;&gt;"","Yes","No"))</f>
        <v/>
      </c>
      <c r="X1583">
        <f>IF(I1583="","",IF(SUMIFS($K$3:$K$2002,$A$3:$A$2002,SUBSTITUTE(SUBSTITUTE(I1583,"?","~?"),"*","~*"))&gt;N(K1583),"Yes","No"))</f>
        <v/>
      </c>
      <c r="Y1583">
        <f>IF(A1583="","",IF(N(S1583)&gt;0,"Yes","No"))</f>
        <v/>
      </c>
      <c r="Z1583">
        <f>IF(A1583="","",IF(AND(N(K1583)&lt;Rules!$B$5,N(L1583)&lt;Rules!$B$6,N(Q1583)&lt;Rules!$B$13,Y1583="No"),"Yes","No"))</f>
        <v/>
      </c>
      <c r="AA1583">
        <f>IF(A1583="","",IF(LEFT(C1583&amp;"",1)="3","Redirect",IF(OR(LEFT(C1583&amp;"",1)="4",LEFT(C1583&amp;"",1)="5"),IF(OR(N(K1583)&gt;0,N(AC1583)&gt;=Rules!$B$14),"Redirect","Prune"),IF(D1583="Non-Indexable","Keep",IF(AND(W1583="Yes",X1583="Yes",Y1583="No"),"Merge",IF(OR(U1583="Yes",V1583="Yes",AND(T1583="Yes",N(L1583)&gt;=Rules!$B$6)),"Update",IF(Z1583="Yes",IF(N(AC1583)&gt;=Rules!$B$14,"Redirect","Prune"),"Keep")))))))</f>
        <v/>
      </c>
      <c r="AB1583">
        <f>IF(A1583="","",IF(LEFT(C1583&amp;"",1)="3","Already redirects ("&amp;C1583&amp;"). Update internal links to point at the final URL.",IF(OR(LEFT(C1583&amp;"",1)="4",LEFT(C1583&amp;"",1)="5"),IF(AA1583="Redirect","Returns "&amp;C1583&amp;" but still has "&amp;N(K1583)&amp;" clicks and "&amp;N(AC1583)&amp;" referring domains. 301 it to the closest live page.","Returns "&amp;C1583&amp;" with no clicks or links. Remove internal links and let it 404 or 410."),IF(D1583="Non-Indexable","Non-indexable ("&amp;E1583&amp;"). Keep if that is intentional; otherwise fix the canonical or noindex.",IF(AA1583="Merge","Overlaps with "&amp;I1583&amp;IF(N(J1583)&gt;0," (similarity "&amp;TEXT(J1583,"0.00")&amp;")","")&amp;", which gets more clicks. Merge the useful parts into it and 301 this URL.",IF(AA1583="Update",MID(IF(U1583="Yes","; Clicks down "&amp;TEXT(-P1583,"0%")&amp;" on the previous period","")&amp;IF(V1583="Yes","; Average position "&amp;TEXT(N1583,"0.0")&amp;" on "&amp;TEXT(L1583,"#,##0")&amp;" impressions (striking distance)","")&amp;IF(AND(T1583="Yes",N(L1583)&gt;=Rules!$B$6),"; Thin ("&amp;F1583&amp;" words) but has search demand",""),3,400),IF(AA1583="Prune","Low value: "&amp;N(K1583)&amp;" clicks, "&amp;N(L1583)&amp;" impressions, "&amp;N(Q1583)&amp;" sessions, no key events. Remove or noindex it and update internal links.",IF(AA1583="Redirect","Low value but "&amp;N(AC1583)&amp;" referring domains. 301 it to the closest relevant page to keep those links.",IF(AND(Z1583="No",Y1583="Yes",N(K1583)&lt;Rules!$B$5),"Low search traffic but it converts (key events: "&amp;S1583&amp;"). Keep it and link to it.",IF(W1583="Yes","Stronger than the page it overlaps ("&amp;I1583&amp;"). Keep; merge that page into this one.","Healthy: "&amp;N(K1583)&amp;" clicks"&amp;IF(ISNUMBER(N1583),", average position "&amp;TEXT(N1583,"0.0"),"")&amp;". Keep and monitor."))))))))))</f>
        <v/>
      </c>
      <c r="AE1583">
        <f>IF(A1583="","",IF(AD1583&lt;&gt;"",AD1583,AA1583))</f>
        <v/>
      </c>
    </row>
    <row r="1584">
      <c r="A1584">
        <f>IF(Crawl!A1583="","",Crawl!A1583)</f>
        <v/>
      </c>
      <c r="B1584">
        <f>IF(A1584="","",Crawl!EC1583)</f>
        <v/>
      </c>
      <c r="C1584">
        <f>IF(A1584="","",IFERROR(INDEX(Crawl!$A1583:$DZ1583,1,Rules!$H$6),""))</f>
        <v/>
      </c>
      <c r="D1584">
        <f>IF(A1584="","",IFERROR(INDEX(Crawl!$A1583:$DZ1583,1,Rules!$H$7),"")&amp;"")</f>
        <v/>
      </c>
      <c r="E1584">
        <f>IF(A1584="","",IFERROR(INDEX(Crawl!$A1583:$DZ1583,1,Rules!$H$8),"")&amp;"")</f>
        <v/>
      </c>
      <c r="F1584">
        <f>IF(A1584="","",IFERROR(INDEX(Crawl!$A1583:$DZ1583,1,Rules!$H$9),""))</f>
        <v/>
      </c>
      <c r="G1584">
        <f>IF(A1584="","",IFERROR(INDEX(Crawl!$A1583:$DZ1583,1,Rules!$H$10),""))</f>
        <v/>
      </c>
      <c r="H1584">
        <f>IF(A1584="","",IFERROR(INDEX(Crawl!$A1583:$DZ1583,1,Rules!$H$12),""))</f>
        <v/>
      </c>
      <c r="I1584">
        <f>IF(A1584="","",IF(AND(N(H1584)&gt;0,IFERROR(INDEX(Crawl!$A1583:$DZ1583,1,Rules!$H$11),"")&amp;""&lt;&gt;""),IFERROR(INDEX(Crawl!$A1583:$DZ1583,1,Rules!$H$11),"")&amp;"",IF(AND(ISNUMBER(J1584),N(J1584)&gt;=Rules!$B$12,IFERROR(INDEX(Crawl!$A1583:$DZ1583,1,Rules!$H$13),"")&amp;""&lt;&gt;""),IFERROR(INDEX(Crawl!$A1583:$DZ1583,1,Rules!$H$13),"")&amp;"","")))</f>
        <v/>
      </c>
      <c r="J1584" s="19">
        <f>IF(A1584="","",IF(IFERROR(INDEX(Crawl!$A1583:$DZ1583,1,Rules!$H$14),"")&amp;""="","",IFERROR(INDEX(Crawl!$A1583:$DZ1583,1,Rules!$H$14),"")))</f>
        <v/>
      </c>
      <c r="K1584">
        <f>IF(A1584="","",IFERROR(SUMIFS('GSC current'!$J$2:$J$2001,'GSC current'!$I$2:$I$2001,B1584),0))</f>
        <v/>
      </c>
      <c r="L1584">
        <f>IF(A1584="","",IFERROR(SUMIFS('GSC current'!$K$2:$K$2001,'GSC current'!$I$2:$I$2001,B1584),0))</f>
        <v/>
      </c>
      <c r="M1584" s="20">
        <f>IF(A1584="","",IF(N(L1584)&gt;0,K1584/L1584,""))</f>
        <v/>
      </c>
      <c r="N1584" s="21">
        <f>IF(A1584="","",IF(N(L1584)&gt;0,SUMIFS('GSC current'!$L$2:$L$2001,'GSC current'!$I$2:$I$2001,B1584)/L1584,""))</f>
        <v/>
      </c>
      <c r="O1584">
        <f>IF(A1584="","",IFERROR(SUMIFS('GSC previous'!$J$2:$J$2001,'GSC previous'!$I$2:$I$2001,B1584),0))</f>
        <v/>
      </c>
      <c r="P1584" s="22">
        <f>IF(A1584="","",IF(N(O1584)&gt;0,(K1584-O1584)/O1584,""))</f>
        <v/>
      </c>
      <c r="Q1584">
        <f>IF(A1584="","",IFERROR(SUMIFS(GA4!$P$2:$P$2001,GA4!$O$2:$O$2001,B1584),0))</f>
        <v/>
      </c>
      <c r="R1584" s="23">
        <f>IF(A1584="","",IF(N(Q1584)&gt;0,SUMIFS(GA4!$Q$2:$Q$2001,GA4!$O$2:$O$2001,B1584)/Q1584,""))</f>
        <v/>
      </c>
      <c r="S1584">
        <f>IF(A1584="","",IFERROR(SUMIFS(GA4!$R$2:$R$2001,GA4!$O$2:$O$2001,B1584),0))</f>
        <v/>
      </c>
      <c r="T1584">
        <f>IF(A1584="","",IF(AND(ISNUMBER(F1584),LEFT(C1584&amp;"",1)="2"),IF(F1584&lt;Rules!$B$9,"Yes","No"),"No"))</f>
        <v/>
      </c>
      <c r="U1584">
        <f>IF(A1584="","",IF(AND(N(O1584)&gt;=Rules!$B$8,ISNUMBER(P1584)),IF(P1584&lt;=-Rules!$B$7,"Yes","No"),"No"))</f>
        <v/>
      </c>
      <c r="V1584">
        <f>IF(A1584="","",IF(AND(N(L1584)&gt;=Rules!$B$6,ISNUMBER(N1584)),IF(AND(N1584&gt;=Rules!$B$10,N1584&lt;=Rules!$B$11),"Yes","No"),"No"))</f>
        <v/>
      </c>
      <c r="W1584">
        <f>IF(A1584="","",IF(I1584&lt;&gt;"","Yes","No"))</f>
        <v/>
      </c>
      <c r="X1584">
        <f>IF(I1584="","",IF(SUMIFS($K$3:$K$2002,$A$3:$A$2002,SUBSTITUTE(SUBSTITUTE(I1584,"?","~?"),"*","~*"))&gt;N(K1584),"Yes","No"))</f>
        <v/>
      </c>
      <c r="Y1584">
        <f>IF(A1584="","",IF(N(S1584)&gt;0,"Yes","No"))</f>
        <v/>
      </c>
      <c r="Z1584">
        <f>IF(A1584="","",IF(AND(N(K1584)&lt;Rules!$B$5,N(L1584)&lt;Rules!$B$6,N(Q1584)&lt;Rules!$B$13,Y1584="No"),"Yes","No"))</f>
        <v/>
      </c>
      <c r="AA1584">
        <f>IF(A1584="","",IF(LEFT(C1584&amp;"",1)="3","Redirect",IF(OR(LEFT(C1584&amp;"",1)="4",LEFT(C1584&amp;"",1)="5"),IF(OR(N(K1584)&gt;0,N(AC1584)&gt;=Rules!$B$14),"Redirect","Prune"),IF(D1584="Non-Indexable","Keep",IF(AND(W1584="Yes",X1584="Yes",Y1584="No"),"Merge",IF(OR(U1584="Yes",V1584="Yes",AND(T1584="Yes",N(L1584)&gt;=Rules!$B$6)),"Update",IF(Z1584="Yes",IF(N(AC1584)&gt;=Rules!$B$14,"Redirect","Prune"),"Keep")))))))</f>
        <v/>
      </c>
      <c r="AB1584">
        <f>IF(A1584="","",IF(LEFT(C1584&amp;"",1)="3","Already redirects ("&amp;C1584&amp;"). Update internal links to point at the final URL.",IF(OR(LEFT(C1584&amp;"",1)="4",LEFT(C1584&amp;"",1)="5"),IF(AA1584="Redirect","Returns "&amp;C1584&amp;" but still has "&amp;N(K1584)&amp;" clicks and "&amp;N(AC1584)&amp;" referring domains. 301 it to the closest live page.","Returns "&amp;C1584&amp;" with no clicks or links. Remove internal links and let it 404 or 410."),IF(D1584="Non-Indexable","Non-indexable ("&amp;E1584&amp;"). Keep if that is intentional; otherwise fix the canonical or noindex.",IF(AA1584="Merge","Overlaps with "&amp;I1584&amp;IF(N(J1584)&gt;0," (similarity "&amp;TEXT(J1584,"0.00")&amp;")","")&amp;", which gets more clicks. Merge the useful parts into it and 301 this URL.",IF(AA1584="Update",MID(IF(U1584="Yes","; Clicks down "&amp;TEXT(-P1584,"0%")&amp;" on the previous period","")&amp;IF(V1584="Yes","; Average position "&amp;TEXT(N1584,"0.0")&amp;" on "&amp;TEXT(L1584,"#,##0")&amp;" impressions (striking distance)","")&amp;IF(AND(T1584="Yes",N(L1584)&gt;=Rules!$B$6),"; Thin ("&amp;F1584&amp;" words) but has search demand",""),3,400),IF(AA1584="Prune","Low value: "&amp;N(K1584)&amp;" clicks, "&amp;N(L1584)&amp;" impressions, "&amp;N(Q1584)&amp;" sessions, no key events. Remove or noindex it and update internal links.",IF(AA1584="Redirect","Low value but "&amp;N(AC1584)&amp;" referring domains. 301 it to the closest relevant page to keep those links.",IF(AND(Z1584="No",Y1584="Yes",N(K1584)&lt;Rules!$B$5),"Low search traffic but it converts (key events: "&amp;S1584&amp;"). Keep it and link to it.",IF(W1584="Yes","Stronger than the page it overlaps ("&amp;I1584&amp;"). Keep; merge that page into this one.","Healthy: "&amp;N(K1584)&amp;" clicks"&amp;IF(ISNUMBER(N1584),", average position "&amp;TEXT(N1584,"0.0"),"")&amp;". Keep and monitor."))))))))))</f>
        <v/>
      </c>
      <c r="AE1584">
        <f>IF(A1584="","",IF(AD1584&lt;&gt;"",AD1584,AA1584))</f>
        <v/>
      </c>
    </row>
    <row r="1585">
      <c r="A1585">
        <f>IF(Crawl!A1584="","",Crawl!A1584)</f>
        <v/>
      </c>
      <c r="B1585">
        <f>IF(A1585="","",Crawl!EC1584)</f>
        <v/>
      </c>
      <c r="C1585">
        <f>IF(A1585="","",IFERROR(INDEX(Crawl!$A1584:$DZ1584,1,Rules!$H$6),""))</f>
        <v/>
      </c>
      <c r="D1585">
        <f>IF(A1585="","",IFERROR(INDEX(Crawl!$A1584:$DZ1584,1,Rules!$H$7),"")&amp;"")</f>
        <v/>
      </c>
      <c r="E1585">
        <f>IF(A1585="","",IFERROR(INDEX(Crawl!$A1584:$DZ1584,1,Rules!$H$8),"")&amp;"")</f>
        <v/>
      </c>
      <c r="F1585">
        <f>IF(A1585="","",IFERROR(INDEX(Crawl!$A1584:$DZ1584,1,Rules!$H$9),""))</f>
        <v/>
      </c>
      <c r="G1585">
        <f>IF(A1585="","",IFERROR(INDEX(Crawl!$A1584:$DZ1584,1,Rules!$H$10),""))</f>
        <v/>
      </c>
      <c r="H1585">
        <f>IF(A1585="","",IFERROR(INDEX(Crawl!$A1584:$DZ1584,1,Rules!$H$12),""))</f>
        <v/>
      </c>
      <c r="I1585">
        <f>IF(A1585="","",IF(AND(N(H1585)&gt;0,IFERROR(INDEX(Crawl!$A1584:$DZ1584,1,Rules!$H$11),"")&amp;""&lt;&gt;""),IFERROR(INDEX(Crawl!$A1584:$DZ1584,1,Rules!$H$11),"")&amp;"",IF(AND(ISNUMBER(J1585),N(J1585)&gt;=Rules!$B$12,IFERROR(INDEX(Crawl!$A1584:$DZ1584,1,Rules!$H$13),"")&amp;""&lt;&gt;""),IFERROR(INDEX(Crawl!$A1584:$DZ1584,1,Rules!$H$13),"")&amp;"","")))</f>
        <v/>
      </c>
      <c r="J1585" s="19">
        <f>IF(A1585="","",IF(IFERROR(INDEX(Crawl!$A1584:$DZ1584,1,Rules!$H$14),"")&amp;""="","",IFERROR(INDEX(Crawl!$A1584:$DZ1584,1,Rules!$H$14),"")))</f>
        <v/>
      </c>
      <c r="K1585">
        <f>IF(A1585="","",IFERROR(SUMIFS('GSC current'!$J$2:$J$2001,'GSC current'!$I$2:$I$2001,B1585),0))</f>
        <v/>
      </c>
      <c r="L1585">
        <f>IF(A1585="","",IFERROR(SUMIFS('GSC current'!$K$2:$K$2001,'GSC current'!$I$2:$I$2001,B1585),0))</f>
        <v/>
      </c>
      <c r="M1585" s="20">
        <f>IF(A1585="","",IF(N(L1585)&gt;0,K1585/L1585,""))</f>
        <v/>
      </c>
      <c r="N1585" s="21">
        <f>IF(A1585="","",IF(N(L1585)&gt;0,SUMIFS('GSC current'!$L$2:$L$2001,'GSC current'!$I$2:$I$2001,B1585)/L1585,""))</f>
        <v/>
      </c>
      <c r="O1585">
        <f>IF(A1585="","",IFERROR(SUMIFS('GSC previous'!$J$2:$J$2001,'GSC previous'!$I$2:$I$2001,B1585),0))</f>
        <v/>
      </c>
      <c r="P1585" s="22">
        <f>IF(A1585="","",IF(N(O1585)&gt;0,(K1585-O1585)/O1585,""))</f>
        <v/>
      </c>
      <c r="Q1585">
        <f>IF(A1585="","",IFERROR(SUMIFS(GA4!$P$2:$P$2001,GA4!$O$2:$O$2001,B1585),0))</f>
        <v/>
      </c>
      <c r="R1585" s="23">
        <f>IF(A1585="","",IF(N(Q1585)&gt;0,SUMIFS(GA4!$Q$2:$Q$2001,GA4!$O$2:$O$2001,B1585)/Q1585,""))</f>
        <v/>
      </c>
      <c r="S1585">
        <f>IF(A1585="","",IFERROR(SUMIFS(GA4!$R$2:$R$2001,GA4!$O$2:$O$2001,B1585),0))</f>
        <v/>
      </c>
      <c r="T1585">
        <f>IF(A1585="","",IF(AND(ISNUMBER(F1585),LEFT(C1585&amp;"",1)="2"),IF(F1585&lt;Rules!$B$9,"Yes","No"),"No"))</f>
        <v/>
      </c>
      <c r="U1585">
        <f>IF(A1585="","",IF(AND(N(O1585)&gt;=Rules!$B$8,ISNUMBER(P1585)),IF(P1585&lt;=-Rules!$B$7,"Yes","No"),"No"))</f>
        <v/>
      </c>
      <c r="V1585">
        <f>IF(A1585="","",IF(AND(N(L1585)&gt;=Rules!$B$6,ISNUMBER(N1585)),IF(AND(N1585&gt;=Rules!$B$10,N1585&lt;=Rules!$B$11),"Yes","No"),"No"))</f>
        <v/>
      </c>
      <c r="W1585">
        <f>IF(A1585="","",IF(I1585&lt;&gt;"","Yes","No"))</f>
        <v/>
      </c>
      <c r="X1585">
        <f>IF(I1585="","",IF(SUMIFS($K$3:$K$2002,$A$3:$A$2002,SUBSTITUTE(SUBSTITUTE(I1585,"?","~?"),"*","~*"))&gt;N(K1585),"Yes","No"))</f>
        <v/>
      </c>
      <c r="Y1585">
        <f>IF(A1585="","",IF(N(S1585)&gt;0,"Yes","No"))</f>
        <v/>
      </c>
      <c r="Z1585">
        <f>IF(A1585="","",IF(AND(N(K1585)&lt;Rules!$B$5,N(L1585)&lt;Rules!$B$6,N(Q1585)&lt;Rules!$B$13,Y1585="No"),"Yes","No"))</f>
        <v/>
      </c>
      <c r="AA1585">
        <f>IF(A1585="","",IF(LEFT(C1585&amp;"",1)="3","Redirect",IF(OR(LEFT(C1585&amp;"",1)="4",LEFT(C1585&amp;"",1)="5"),IF(OR(N(K1585)&gt;0,N(AC1585)&gt;=Rules!$B$14),"Redirect","Prune"),IF(D1585="Non-Indexable","Keep",IF(AND(W1585="Yes",X1585="Yes",Y1585="No"),"Merge",IF(OR(U1585="Yes",V1585="Yes",AND(T1585="Yes",N(L1585)&gt;=Rules!$B$6)),"Update",IF(Z1585="Yes",IF(N(AC1585)&gt;=Rules!$B$14,"Redirect","Prune"),"Keep")))))))</f>
        <v/>
      </c>
      <c r="AB1585">
        <f>IF(A1585="","",IF(LEFT(C1585&amp;"",1)="3","Already redirects ("&amp;C1585&amp;"). Update internal links to point at the final URL.",IF(OR(LEFT(C1585&amp;"",1)="4",LEFT(C1585&amp;"",1)="5"),IF(AA1585="Redirect","Returns "&amp;C1585&amp;" but still has "&amp;N(K1585)&amp;" clicks and "&amp;N(AC1585)&amp;" referring domains. 301 it to the closest live page.","Returns "&amp;C1585&amp;" with no clicks or links. Remove internal links and let it 404 or 410."),IF(D1585="Non-Indexable","Non-indexable ("&amp;E1585&amp;"). Keep if that is intentional; otherwise fix the canonical or noindex.",IF(AA1585="Merge","Overlaps with "&amp;I1585&amp;IF(N(J1585)&gt;0," (similarity "&amp;TEXT(J1585,"0.00")&amp;")","")&amp;", which gets more clicks. Merge the useful parts into it and 301 this URL.",IF(AA1585="Update",MID(IF(U1585="Yes","; Clicks down "&amp;TEXT(-P1585,"0%")&amp;" on the previous period","")&amp;IF(V1585="Yes","; Average position "&amp;TEXT(N1585,"0.0")&amp;" on "&amp;TEXT(L1585,"#,##0")&amp;" impressions (striking distance)","")&amp;IF(AND(T1585="Yes",N(L1585)&gt;=Rules!$B$6),"; Thin ("&amp;F1585&amp;" words) but has search demand",""),3,400),IF(AA1585="Prune","Low value: "&amp;N(K1585)&amp;" clicks, "&amp;N(L1585)&amp;" impressions, "&amp;N(Q1585)&amp;" sessions, no key events. Remove or noindex it and update internal links.",IF(AA1585="Redirect","Low value but "&amp;N(AC1585)&amp;" referring domains. 301 it to the closest relevant page to keep those links.",IF(AND(Z1585="No",Y1585="Yes",N(K1585)&lt;Rules!$B$5),"Low search traffic but it converts (key events: "&amp;S1585&amp;"). Keep it and link to it.",IF(W1585="Yes","Stronger than the page it overlaps ("&amp;I1585&amp;"). Keep; merge that page into this one.","Healthy: "&amp;N(K1585)&amp;" clicks"&amp;IF(ISNUMBER(N1585),", average position "&amp;TEXT(N1585,"0.0"),"")&amp;". Keep and monitor."))))))))))</f>
        <v/>
      </c>
      <c r="AE1585">
        <f>IF(A1585="","",IF(AD1585&lt;&gt;"",AD1585,AA1585))</f>
        <v/>
      </c>
    </row>
    <row r="1586">
      <c r="A1586">
        <f>IF(Crawl!A1585="","",Crawl!A1585)</f>
        <v/>
      </c>
      <c r="B1586">
        <f>IF(A1586="","",Crawl!EC1585)</f>
        <v/>
      </c>
      <c r="C1586">
        <f>IF(A1586="","",IFERROR(INDEX(Crawl!$A1585:$DZ1585,1,Rules!$H$6),""))</f>
        <v/>
      </c>
      <c r="D1586">
        <f>IF(A1586="","",IFERROR(INDEX(Crawl!$A1585:$DZ1585,1,Rules!$H$7),"")&amp;"")</f>
        <v/>
      </c>
      <c r="E1586">
        <f>IF(A1586="","",IFERROR(INDEX(Crawl!$A1585:$DZ1585,1,Rules!$H$8),"")&amp;"")</f>
        <v/>
      </c>
      <c r="F1586">
        <f>IF(A1586="","",IFERROR(INDEX(Crawl!$A1585:$DZ1585,1,Rules!$H$9),""))</f>
        <v/>
      </c>
      <c r="G1586">
        <f>IF(A1586="","",IFERROR(INDEX(Crawl!$A1585:$DZ1585,1,Rules!$H$10),""))</f>
        <v/>
      </c>
      <c r="H1586">
        <f>IF(A1586="","",IFERROR(INDEX(Crawl!$A1585:$DZ1585,1,Rules!$H$12),""))</f>
        <v/>
      </c>
      <c r="I1586">
        <f>IF(A1586="","",IF(AND(N(H1586)&gt;0,IFERROR(INDEX(Crawl!$A1585:$DZ1585,1,Rules!$H$11),"")&amp;""&lt;&gt;""),IFERROR(INDEX(Crawl!$A1585:$DZ1585,1,Rules!$H$11),"")&amp;"",IF(AND(ISNUMBER(J1586),N(J1586)&gt;=Rules!$B$12,IFERROR(INDEX(Crawl!$A1585:$DZ1585,1,Rules!$H$13),"")&amp;""&lt;&gt;""),IFERROR(INDEX(Crawl!$A1585:$DZ1585,1,Rules!$H$13),"")&amp;"","")))</f>
        <v/>
      </c>
      <c r="J1586" s="19">
        <f>IF(A1586="","",IF(IFERROR(INDEX(Crawl!$A1585:$DZ1585,1,Rules!$H$14),"")&amp;""="","",IFERROR(INDEX(Crawl!$A1585:$DZ1585,1,Rules!$H$14),"")))</f>
        <v/>
      </c>
      <c r="K1586">
        <f>IF(A1586="","",IFERROR(SUMIFS('GSC current'!$J$2:$J$2001,'GSC current'!$I$2:$I$2001,B1586),0))</f>
        <v/>
      </c>
      <c r="L1586">
        <f>IF(A1586="","",IFERROR(SUMIFS('GSC current'!$K$2:$K$2001,'GSC current'!$I$2:$I$2001,B1586),0))</f>
        <v/>
      </c>
      <c r="M1586" s="20">
        <f>IF(A1586="","",IF(N(L1586)&gt;0,K1586/L1586,""))</f>
        <v/>
      </c>
      <c r="N1586" s="21">
        <f>IF(A1586="","",IF(N(L1586)&gt;0,SUMIFS('GSC current'!$L$2:$L$2001,'GSC current'!$I$2:$I$2001,B1586)/L1586,""))</f>
        <v/>
      </c>
      <c r="O1586">
        <f>IF(A1586="","",IFERROR(SUMIFS('GSC previous'!$J$2:$J$2001,'GSC previous'!$I$2:$I$2001,B1586),0))</f>
        <v/>
      </c>
      <c r="P1586" s="22">
        <f>IF(A1586="","",IF(N(O1586)&gt;0,(K1586-O1586)/O1586,""))</f>
        <v/>
      </c>
      <c r="Q1586">
        <f>IF(A1586="","",IFERROR(SUMIFS(GA4!$P$2:$P$2001,GA4!$O$2:$O$2001,B1586),0))</f>
        <v/>
      </c>
      <c r="R1586" s="23">
        <f>IF(A1586="","",IF(N(Q1586)&gt;0,SUMIFS(GA4!$Q$2:$Q$2001,GA4!$O$2:$O$2001,B1586)/Q1586,""))</f>
        <v/>
      </c>
      <c r="S1586">
        <f>IF(A1586="","",IFERROR(SUMIFS(GA4!$R$2:$R$2001,GA4!$O$2:$O$2001,B1586),0))</f>
        <v/>
      </c>
      <c r="T1586">
        <f>IF(A1586="","",IF(AND(ISNUMBER(F1586),LEFT(C1586&amp;"",1)="2"),IF(F1586&lt;Rules!$B$9,"Yes","No"),"No"))</f>
        <v/>
      </c>
      <c r="U1586">
        <f>IF(A1586="","",IF(AND(N(O1586)&gt;=Rules!$B$8,ISNUMBER(P1586)),IF(P1586&lt;=-Rules!$B$7,"Yes","No"),"No"))</f>
        <v/>
      </c>
      <c r="V1586">
        <f>IF(A1586="","",IF(AND(N(L1586)&gt;=Rules!$B$6,ISNUMBER(N1586)),IF(AND(N1586&gt;=Rules!$B$10,N1586&lt;=Rules!$B$11),"Yes","No"),"No"))</f>
        <v/>
      </c>
      <c r="W1586">
        <f>IF(A1586="","",IF(I1586&lt;&gt;"","Yes","No"))</f>
        <v/>
      </c>
      <c r="X1586">
        <f>IF(I1586="","",IF(SUMIFS($K$3:$K$2002,$A$3:$A$2002,SUBSTITUTE(SUBSTITUTE(I1586,"?","~?"),"*","~*"))&gt;N(K1586),"Yes","No"))</f>
        <v/>
      </c>
      <c r="Y1586">
        <f>IF(A1586="","",IF(N(S1586)&gt;0,"Yes","No"))</f>
        <v/>
      </c>
      <c r="Z1586">
        <f>IF(A1586="","",IF(AND(N(K1586)&lt;Rules!$B$5,N(L1586)&lt;Rules!$B$6,N(Q1586)&lt;Rules!$B$13,Y1586="No"),"Yes","No"))</f>
        <v/>
      </c>
      <c r="AA1586">
        <f>IF(A1586="","",IF(LEFT(C1586&amp;"",1)="3","Redirect",IF(OR(LEFT(C1586&amp;"",1)="4",LEFT(C1586&amp;"",1)="5"),IF(OR(N(K1586)&gt;0,N(AC1586)&gt;=Rules!$B$14),"Redirect","Prune"),IF(D1586="Non-Indexable","Keep",IF(AND(W1586="Yes",X1586="Yes",Y1586="No"),"Merge",IF(OR(U1586="Yes",V1586="Yes",AND(T1586="Yes",N(L1586)&gt;=Rules!$B$6)),"Update",IF(Z1586="Yes",IF(N(AC1586)&gt;=Rules!$B$14,"Redirect","Prune"),"Keep")))))))</f>
        <v/>
      </c>
      <c r="AB1586">
        <f>IF(A1586="","",IF(LEFT(C1586&amp;"",1)="3","Already redirects ("&amp;C1586&amp;"). Update internal links to point at the final URL.",IF(OR(LEFT(C1586&amp;"",1)="4",LEFT(C1586&amp;"",1)="5"),IF(AA1586="Redirect","Returns "&amp;C1586&amp;" but still has "&amp;N(K1586)&amp;" clicks and "&amp;N(AC1586)&amp;" referring domains. 301 it to the closest live page.","Returns "&amp;C1586&amp;" with no clicks or links. Remove internal links and let it 404 or 410."),IF(D1586="Non-Indexable","Non-indexable ("&amp;E1586&amp;"). Keep if that is intentional; otherwise fix the canonical or noindex.",IF(AA1586="Merge","Overlaps with "&amp;I1586&amp;IF(N(J1586)&gt;0," (similarity "&amp;TEXT(J1586,"0.00")&amp;")","")&amp;", which gets more clicks. Merge the useful parts into it and 301 this URL.",IF(AA1586="Update",MID(IF(U1586="Yes","; Clicks down "&amp;TEXT(-P1586,"0%")&amp;" on the previous period","")&amp;IF(V1586="Yes","; Average position "&amp;TEXT(N1586,"0.0")&amp;" on "&amp;TEXT(L1586,"#,##0")&amp;" impressions (striking distance)","")&amp;IF(AND(T1586="Yes",N(L1586)&gt;=Rules!$B$6),"; Thin ("&amp;F1586&amp;" words) but has search demand",""),3,400),IF(AA1586="Prune","Low value: "&amp;N(K1586)&amp;" clicks, "&amp;N(L1586)&amp;" impressions, "&amp;N(Q1586)&amp;" sessions, no key events. Remove or noindex it and update internal links.",IF(AA1586="Redirect","Low value but "&amp;N(AC1586)&amp;" referring domains. 301 it to the closest relevant page to keep those links.",IF(AND(Z1586="No",Y1586="Yes",N(K1586)&lt;Rules!$B$5),"Low search traffic but it converts (key events: "&amp;S1586&amp;"). Keep it and link to it.",IF(W1586="Yes","Stronger than the page it overlaps ("&amp;I1586&amp;"). Keep; merge that page into this one.","Healthy: "&amp;N(K1586)&amp;" clicks"&amp;IF(ISNUMBER(N1586),", average position "&amp;TEXT(N1586,"0.0"),"")&amp;". Keep and monitor."))))))))))</f>
        <v/>
      </c>
      <c r="AE1586">
        <f>IF(A1586="","",IF(AD1586&lt;&gt;"",AD1586,AA1586))</f>
        <v/>
      </c>
    </row>
    <row r="1587">
      <c r="A1587">
        <f>IF(Crawl!A1586="","",Crawl!A1586)</f>
        <v/>
      </c>
      <c r="B1587">
        <f>IF(A1587="","",Crawl!EC1586)</f>
        <v/>
      </c>
      <c r="C1587">
        <f>IF(A1587="","",IFERROR(INDEX(Crawl!$A1586:$DZ1586,1,Rules!$H$6),""))</f>
        <v/>
      </c>
      <c r="D1587">
        <f>IF(A1587="","",IFERROR(INDEX(Crawl!$A1586:$DZ1586,1,Rules!$H$7),"")&amp;"")</f>
        <v/>
      </c>
      <c r="E1587">
        <f>IF(A1587="","",IFERROR(INDEX(Crawl!$A1586:$DZ1586,1,Rules!$H$8),"")&amp;"")</f>
        <v/>
      </c>
      <c r="F1587">
        <f>IF(A1587="","",IFERROR(INDEX(Crawl!$A1586:$DZ1586,1,Rules!$H$9),""))</f>
        <v/>
      </c>
      <c r="G1587">
        <f>IF(A1587="","",IFERROR(INDEX(Crawl!$A1586:$DZ1586,1,Rules!$H$10),""))</f>
        <v/>
      </c>
      <c r="H1587">
        <f>IF(A1587="","",IFERROR(INDEX(Crawl!$A1586:$DZ1586,1,Rules!$H$12),""))</f>
        <v/>
      </c>
      <c r="I1587">
        <f>IF(A1587="","",IF(AND(N(H1587)&gt;0,IFERROR(INDEX(Crawl!$A1586:$DZ1586,1,Rules!$H$11),"")&amp;""&lt;&gt;""),IFERROR(INDEX(Crawl!$A1586:$DZ1586,1,Rules!$H$11),"")&amp;"",IF(AND(ISNUMBER(J1587),N(J1587)&gt;=Rules!$B$12,IFERROR(INDEX(Crawl!$A1586:$DZ1586,1,Rules!$H$13),"")&amp;""&lt;&gt;""),IFERROR(INDEX(Crawl!$A1586:$DZ1586,1,Rules!$H$13),"")&amp;"","")))</f>
        <v/>
      </c>
      <c r="J1587" s="19">
        <f>IF(A1587="","",IF(IFERROR(INDEX(Crawl!$A1586:$DZ1586,1,Rules!$H$14),"")&amp;""="","",IFERROR(INDEX(Crawl!$A1586:$DZ1586,1,Rules!$H$14),"")))</f>
        <v/>
      </c>
      <c r="K1587">
        <f>IF(A1587="","",IFERROR(SUMIFS('GSC current'!$J$2:$J$2001,'GSC current'!$I$2:$I$2001,B1587),0))</f>
        <v/>
      </c>
      <c r="L1587">
        <f>IF(A1587="","",IFERROR(SUMIFS('GSC current'!$K$2:$K$2001,'GSC current'!$I$2:$I$2001,B1587),0))</f>
        <v/>
      </c>
      <c r="M1587" s="20">
        <f>IF(A1587="","",IF(N(L1587)&gt;0,K1587/L1587,""))</f>
        <v/>
      </c>
      <c r="N1587" s="21">
        <f>IF(A1587="","",IF(N(L1587)&gt;0,SUMIFS('GSC current'!$L$2:$L$2001,'GSC current'!$I$2:$I$2001,B1587)/L1587,""))</f>
        <v/>
      </c>
      <c r="O1587">
        <f>IF(A1587="","",IFERROR(SUMIFS('GSC previous'!$J$2:$J$2001,'GSC previous'!$I$2:$I$2001,B1587),0))</f>
        <v/>
      </c>
      <c r="P1587" s="22">
        <f>IF(A1587="","",IF(N(O1587)&gt;0,(K1587-O1587)/O1587,""))</f>
        <v/>
      </c>
      <c r="Q1587">
        <f>IF(A1587="","",IFERROR(SUMIFS(GA4!$P$2:$P$2001,GA4!$O$2:$O$2001,B1587),0))</f>
        <v/>
      </c>
      <c r="R1587" s="23">
        <f>IF(A1587="","",IF(N(Q1587)&gt;0,SUMIFS(GA4!$Q$2:$Q$2001,GA4!$O$2:$O$2001,B1587)/Q1587,""))</f>
        <v/>
      </c>
      <c r="S1587">
        <f>IF(A1587="","",IFERROR(SUMIFS(GA4!$R$2:$R$2001,GA4!$O$2:$O$2001,B1587),0))</f>
        <v/>
      </c>
      <c r="T1587">
        <f>IF(A1587="","",IF(AND(ISNUMBER(F1587),LEFT(C1587&amp;"",1)="2"),IF(F1587&lt;Rules!$B$9,"Yes","No"),"No"))</f>
        <v/>
      </c>
      <c r="U1587">
        <f>IF(A1587="","",IF(AND(N(O1587)&gt;=Rules!$B$8,ISNUMBER(P1587)),IF(P1587&lt;=-Rules!$B$7,"Yes","No"),"No"))</f>
        <v/>
      </c>
      <c r="V1587">
        <f>IF(A1587="","",IF(AND(N(L1587)&gt;=Rules!$B$6,ISNUMBER(N1587)),IF(AND(N1587&gt;=Rules!$B$10,N1587&lt;=Rules!$B$11),"Yes","No"),"No"))</f>
        <v/>
      </c>
      <c r="W1587">
        <f>IF(A1587="","",IF(I1587&lt;&gt;"","Yes","No"))</f>
        <v/>
      </c>
      <c r="X1587">
        <f>IF(I1587="","",IF(SUMIFS($K$3:$K$2002,$A$3:$A$2002,SUBSTITUTE(SUBSTITUTE(I1587,"?","~?"),"*","~*"))&gt;N(K1587),"Yes","No"))</f>
        <v/>
      </c>
      <c r="Y1587">
        <f>IF(A1587="","",IF(N(S1587)&gt;0,"Yes","No"))</f>
        <v/>
      </c>
      <c r="Z1587">
        <f>IF(A1587="","",IF(AND(N(K1587)&lt;Rules!$B$5,N(L1587)&lt;Rules!$B$6,N(Q1587)&lt;Rules!$B$13,Y1587="No"),"Yes","No"))</f>
        <v/>
      </c>
      <c r="AA1587">
        <f>IF(A1587="","",IF(LEFT(C1587&amp;"",1)="3","Redirect",IF(OR(LEFT(C1587&amp;"",1)="4",LEFT(C1587&amp;"",1)="5"),IF(OR(N(K1587)&gt;0,N(AC1587)&gt;=Rules!$B$14),"Redirect","Prune"),IF(D1587="Non-Indexable","Keep",IF(AND(W1587="Yes",X1587="Yes",Y1587="No"),"Merge",IF(OR(U1587="Yes",V1587="Yes",AND(T1587="Yes",N(L1587)&gt;=Rules!$B$6)),"Update",IF(Z1587="Yes",IF(N(AC1587)&gt;=Rules!$B$14,"Redirect","Prune"),"Keep")))))))</f>
        <v/>
      </c>
      <c r="AB1587">
        <f>IF(A1587="","",IF(LEFT(C1587&amp;"",1)="3","Already redirects ("&amp;C1587&amp;"). Update internal links to point at the final URL.",IF(OR(LEFT(C1587&amp;"",1)="4",LEFT(C1587&amp;"",1)="5"),IF(AA1587="Redirect","Returns "&amp;C1587&amp;" but still has "&amp;N(K1587)&amp;" clicks and "&amp;N(AC1587)&amp;" referring domains. 301 it to the closest live page.","Returns "&amp;C1587&amp;" with no clicks or links. Remove internal links and let it 404 or 410."),IF(D1587="Non-Indexable","Non-indexable ("&amp;E1587&amp;"). Keep if that is intentional; otherwise fix the canonical or noindex.",IF(AA1587="Merge","Overlaps with "&amp;I1587&amp;IF(N(J1587)&gt;0," (similarity "&amp;TEXT(J1587,"0.00")&amp;")","")&amp;", which gets more clicks. Merge the useful parts into it and 301 this URL.",IF(AA1587="Update",MID(IF(U1587="Yes","; Clicks down "&amp;TEXT(-P1587,"0%")&amp;" on the previous period","")&amp;IF(V1587="Yes","; Average position "&amp;TEXT(N1587,"0.0")&amp;" on "&amp;TEXT(L1587,"#,##0")&amp;" impressions (striking distance)","")&amp;IF(AND(T1587="Yes",N(L1587)&gt;=Rules!$B$6),"; Thin ("&amp;F1587&amp;" words) but has search demand",""),3,400),IF(AA1587="Prune","Low value: "&amp;N(K1587)&amp;" clicks, "&amp;N(L1587)&amp;" impressions, "&amp;N(Q1587)&amp;" sessions, no key events. Remove or noindex it and update internal links.",IF(AA1587="Redirect","Low value but "&amp;N(AC1587)&amp;" referring domains. 301 it to the closest relevant page to keep those links.",IF(AND(Z1587="No",Y1587="Yes",N(K1587)&lt;Rules!$B$5),"Low search traffic but it converts (key events: "&amp;S1587&amp;"). Keep it and link to it.",IF(W1587="Yes","Stronger than the page it overlaps ("&amp;I1587&amp;"). Keep; merge that page into this one.","Healthy: "&amp;N(K1587)&amp;" clicks"&amp;IF(ISNUMBER(N1587),", average position "&amp;TEXT(N1587,"0.0"),"")&amp;". Keep and monitor."))))))))))</f>
        <v/>
      </c>
      <c r="AE1587">
        <f>IF(A1587="","",IF(AD1587&lt;&gt;"",AD1587,AA1587))</f>
        <v/>
      </c>
    </row>
    <row r="1588">
      <c r="A1588">
        <f>IF(Crawl!A1587="","",Crawl!A1587)</f>
        <v/>
      </c>
      <c r="B1588">
        <f>IF(A1588="","",Crawl!EC1587)</f>
        <v/>
      </c>
      <c r="C1588">
        <f>IF(A1588="","",IFERROR(INDEX(Crawl!$A1587:$DZ1587,1,Rules!$H$6),""))</f>
        <v/>
      </c>
      <c r="D1588">
        <f>IF(A1588="","",IFERROR(INDEX(Crawl!$A1587:$DZ1587,1,Rules!$H$7),"")&amp;"")</f>
        <v/>
      </c>
      <c r="E1588">
        <f>IF(A1588="","",IFERROR(INDEX(Crawl!$A1587:$DZ1587,1,Rules!$H$8),"")&amp;"")</f>
        <v/>
      </c>
      <c r="F1588">
        <f>IF(A1588="","",IFERROR(INDEX(Crawl!$A1587:$DZ1587,1,Rules!$H$9),""))</f>
        <v/>
      </c>
      <c r="G1588">
        <f>IF(A1588="","",IFERROR(INDEX(Crawl!$A1587:$DZ1587,1,Rules!$H$10),""))</f>
        <v/>
      </c>
      <c r="H1588">
        <f>IF(A1588="","",IFERROR(INDEX(Crawl!$A1587:$DZ1587,1,Rules!$H$12),""))</f>
        <v/>
      </c>
      <c r="I1588">
        <f>IF(A1588="","",IF(AND(N(H1588)&gt;0,IFERROR(INDEX(Crawl!$A1587:$DZ1587,1,Rules!$H$11),"")&amp;""&lt;&gt;""),IFERROR(INDEX(Crawl!$A1587:$DZ1587,1,Rules!$H$11),"")&amp;"",IF(AND(ISNUMBER(J1588),N(J1588)&gt;=Rules!$B$12,IFERROR(INDEX(Crawl!$A1587:$DZ1587,1,Rules!$H$13),"")&amp;""&lt;&gt;""),IFERROR(INDEX(Crawl!$A1587:$DZ1587,1,Rules!$H$13),"")&amp;"","")))</f>
        <v/>
      </c>
      <c r="J1588" s="19">
        <f>IF(A1588="","",IF(IFERROR(INDEX(Crawl!$A1587:$DZ1587,1,Rules!$H$14),"")&amp;""="","",IFERROR(INDEX(Crawl!$A1587:$DZ1587,1,Rules!$H$14),"")))</f>
        <v/>
      </c>
      <c r="K1588">
        <f>IF(A1588="","",IFERROR(SUMIFS('GSC current'!$J$2:$J$2001,'GSC current'!$I$2:$I$2001,B1588),0))</f>
        <v/>
      </c>
      <c r="L1588">
        <f>IF(A1588="","",IFERROR(SUMIFS('GSC current'!$K$2:$K$2001,'GSC current'!$I$2:$I$2001,B1588),0))</f>
        <v/>
      </c>
      <c r="M1588" s="20">
        <f>IF(A1588="","",IF(N(L1588)&gt;0,K1588/L1588,""))</f>
        <v/>
      </c>
      <c r="N1588" s="21">
        <f>IF(A1588="","",IF(N(L1588)&gt;0,SUMIFS('GSC current'!$L$2:$L$2001,'GSC current'!$I$2:$I$2001,B1588)/L1588,""))</f>
        <v/>
      </c>
      <c r="O1588">
        <f>IF(A1588="","",IFERROR(SUMIFS('GSC previous'!$J$2:$J$2001,'GSC previous'!$I$2:$I$2001,B1588),0))</f>
        <v/>
      </c>
      <c r="P1588" s="22">
        <f>IF(A1588="","",IF(N(O1588)&gt;0,(K1588-O1588)/O1588,""))</f>
        <v/>
      </c>
      <c r="Q1588">
        <f>IF(A1588="","",IFERROR(SUMIFS(GA4!$P$2:$P$2001,GA4!$O$2:$O$2001,B1588),0))</f>
        <v/>
      </c>
      <c r="R1588" s="23">
        <f>IF(A1588="","",IF(N(Q1588)&gt;0,SUMIFS(GA4!$Q$2:$Q$2001,GA4!$O$2:$O$2001,B1588)/Q1588,""))</f>
        <v/>
      </c>
      <c r="S1588">
        <f>IF(A1588="","",IFERROR(SUMIFS(GA4!$R$2:$R$2001,GA4!$O$2:$O$2001,B1588),0))</f>
        <v/>
      </c>
      <c r="T1588">
        <f>IF(A1588="","",IF(AND(ISNUMBER(F1588),LEFT(C1588&amp;"",1)="2"),IF(F1588&lt;Rules!$B$9,"Yes","No"),"No"))</f>
        <v/>
      </c>
      <c r="U1588">
        <f>IF(A1588="","",IF(AND(N(O1588)&gt;=Rules!$B$8,ISNUMBER(P1588)),IF(P1588&lt;=-Rules!$B$7,"Yes","No"),"No"))</f>
        <v/>
      </c>
      <c r="V1588">
        <f>IF(A1588="","",IF(AND(N(L1588)&gt;=Rules!$B$6,ISNUMBER(N1588)),IF(AND(N1588&gt;=Rules!$B$10,N1588&lt;=Rules!$B$11),"Yes","No"),"No"))</f>
        <v/>
      </c>
      <c r="W1588">
        <f>IF(A1588="","",IF(I1588&lt;&gt;"","Yes","No"))</f>
        <v/>
      </c>
      <c r="X1588">
        <f>IF(I1588="","",IF(SUMIFS($K$3:$K$2002,$A$3:$A$2002,SUBSTITUTE(SUBSTITUTE(I1588,"?","~?"),"*","~*"))&gt;N(K1588),"Yes","No"))</f>
        <v/>
      </c>
      <c r="Y1588">
        <f>IF(A1588="","",IF(N(S1588)&gt;0,"Yes","No"))</f>
        <v/>
      </c>
      <c r="Z1588">
        <f>IF(A1588="","",IF(AND(N(K1588)&lt;Rules!$B$5,N(L1588)&lt;Rules!$B$6,N(Q1588)&lt;Rules!$B$13,Y1588="No"),"Yes","No"))</f>
        <v/>
      </c>
      <c r="AA1588">
        <f>IF(A1588="","",IF(LEFT(C1588&amp;"",1)="3","Redirect",IF(OR(LEFT(C1588&amp;"",1)="4",LEFT(C1588&amp;"",1)="5"),IF(OR(N(K1588)&gt;0,N(AC1588)&gt;=Rules!$B$14),"Redirect","Prune"),IF(D1588="Non-Indexable","Keep",IF(AND(W1588="Yes",X1588="Yes",Y1588="No"),"Merge",IF(OR(U1588="Yes",V1588="Yes",AND(T1588="Yes",N(L1588)&gt;=Rules!$B$6)),"Update",IF(Z1588="Yes",IF(N(AC1588)&gt;=Rules!$B$14,"Redirect","Prune"),"Keep")))))))</f>
        <v/>
      </c>
      <c r="AB1588">
        <f>IF(A1588="","",IF(LEFT(C1588&amp;"",1)="3","Already redirects ("&amp;C1588&amp;"). Update internal links to point at the final URL.",IF(OR(LEFT(C1588&amp;"",1)="4",LEFT(C1588&amp;"",1)="5"),IF(AA1588="Redirect","Returns "&amp;C1588&amp;" but still has "&amp;N(K1588)&amp;" clicks and "&amp;N(AC1588)&amp;" referring domains. 301 it to the closest live page.","Returns "&amp;C1588&amp;" with no clicks or links. Remove internal links and let it 404 or 410."),IF(D1588="Non-Indexable","Non-indexable ("&amp;E1588&amp;"). Keep if that is intentional; otherwise fix the canonical or noindex.",IF(AA1588="Merge","Overlaps with "&amp;I1588&amp;IF(N(J1588)&gt;0," (similarity "&amp;TEXT(J1588,"0.00")&amp;")","")&amp;", which gets more clicks. Merge the useful parts into it and 301 this URL.",IF(AA1588="Update",MID(IF(U1588="Yes","; Clicks down "&amp;TEXT(-P1588,"0%")&amp;" on the previous period","")&amp;IF(V1588="Yes","; Average position "&amp;TEXT(N1588,"0.0")&amp;" on "&amp;TEXT(L1588,"#,##0")&amp;" impressions (striking distance)","")&amp;IF(AND(T1588="Yes",N(L1588)&gt;=Rules!$B$6),"; Thin ("&amp;F1588&amp;" words) but has search demand",""),3,400),IF(AA1588="Prune","Low value: "&amp;N(K1588)&amp;" clicks, "&amp;N(L1588)&amp;" impressions, "&amp;N(Q1588)&amp;" sessions, no key events. Remove or noindex it and update internal links.",IF(AA1588="Redirect","Low value but "&amp;N(AC1588)&amp;" referring domains. 301 it to the closest relevant page to keep those links.",IF(AND(Z1588="No",Y1588="Yes",N(K1588)&lt;Rules!$B$5),"Low search traffic but it converts (key events: "&amp;S1588&amp;"). Keep it and link to it.",IF(W1588="Yes","Stronger than the page it overlaps ("&amp;I1588&amp;"). Keep; merge that page into this one.","Healthy: "&amp;N(K1588)&amp;" clicks"&amp;IF(ISNUMBER(N1588),", average position "&amp;TEXT(N1588,"0.0"),"")&amp;". Keep and monitor."))))))))))</f>
        <v/>
      </c>
      <c r="AE1588">
        <f>IF(A1588="","",IF(AD1588&lt;&gt;"",AD1588,AA1588))</f>
        <v/>
      </c>
    </row>
    <row r="1589">
      <c r="A1589">
        <f>IF(Crawl!A1588="","",Crawl!A1588)</f>
        <v/>
      </c>
      <c r="B1589">
        <f>IF(A1589="","",Crawl!EC1588)</f>
        <v/>
      </c>
      <c r="C1589">
        <f>IF(A1589="","",IFERROR(INDEX(Crawl!$A1588:$DZ1588,1,Rules!$H$6),""))</f>
        <v/>
      </c>
      <c r="D1589">
        <f>IF(A1589="","",IFERROR(INDEX(Crawl!$A1588:$DZ1588,1,Rules!$H$7),"")&amp;"")</f>
        <v/>
      </c>
      <c r="E1589">
        <f>IF(A1589="","",IFERROR(INDEX(Crawl!$A1588:$DZ1588,1,Rules!$H$8),"")&amp;"")</f>
        <v/>
      </c>
      <c r="F1589">
        <f>IF(A1589="","",IFERROR(INDEX(Crawl!$A1588:$DZ1588,1,Rules!$H$9),""))</f>
        <v/>
      </c>
      <c r="G1589">
        <f>IF(A1589="","",IFERROR(INDEX(Crawl!$A1588:$DZ1588,1,Rules!$H$10),""))</f>
        <v/>
      </c>
      <c r="H1589">
        <f>IF(A1589="","",IFERROR(INDEX(Crawl!$A1588:$DZ1588,1,Rules!$H$12),""))</f>
        <v/>
      </c>
      <c r="I1589">
        <f>IF(A1589="","",IF(AND(N(H1589)&gt;0,IFERROR(INDEX(Crawl!$A1588:$DZ1588,1,Rules!$H$11),"")&amp;""&lt;&gt;""),IFERROR(INDEX(Crawl!$A1588:$DZ1588,1,Rules!$H$11),"")&amp;"",IF(AND(ISNUMBER(J1589),N(J1589)&gt;=Rules!$B$12,IFERROR(INDEX(Crawl!$A1588:$DZ1588,1,Rules!$H$13),"")&amp;""&lt;&gt;""),IFERROR(INDEX(Crawl!$A1588:$DZ1588,1,Rules!$H$13),"")&amp;"","")))</f>
        <v/>
      </c>
      <c r="J1589" s="19">
        <f>IF(A1589="","",IF(IFERROR(INDEX(Crawl!$A1588:$DZ1588,1,Rules!$H$14),"")&amp;""="","",IFERROR(INDEX(Crawl!$A1588:$DZ1588,1,Rules!$H$14),"")))</f>
        <v/>
      </c>
      <c r="K1589">
        <f>IF(A1589="","",IFERROR(SUMIFS('GSC current'!$J$2:$J$2001,'GSC current'!$I$2:$I$2001,B1589),0))</f>
        <v/>
      </c>
      <c r="L1589">
        <f>IF(A1589="","",IFERROR(SUMIFS('GSC current'!$K$2:$K$2001,'GSC current'!$I$2:$I$2001,B1589),0))</f>
        <v/>
      </c>
      <c r="M1589" s="20">
        <f>IF(A1589="","",IF(N(L1589)&gt;0,K1589/L1589,""))</f>
        <v/>
      </c>
      <c r="N1589" s="21">
        <f>IF(A1589="","",IF(N(L1589)&gt;0,SUMIFS('GSC current'!$L$2:$L$2001,'GSC current'!$I$2:$I$2001,B1589)/L1589,""))</f>
        <v/>
      </c>
      <c r="O1589">
        <f>IF(A1589="","",IFERROR(SUMIFS('GSC previous'!$J$2:$J$2001,'GSC previous'!$I$2:$I$2001,B1589),0))</f>
        <v/>
      </c>
      <c r="P1589" s="22">
        <f>IF(A1589="","",IF(N(O1589)&gt;0,(K1589-O1589)/O1589,""))</f>
        <v/>
      </c>
      <c r="Q1589">
        <f>IF(A1589="","",IFERROR(SUMIFS(GA4!$P$2:$P$2001,GA4!$O$2:$O$2001,B1589),0))</f>
        <v/>
      </c>
      <c r="R1589" s="23">
        <f>IF(A1589="","",IF(N(Q1589)&gt;0,SUMIFS(GA4!$Q$2:$Q$2001,GA4!$O$2:$O$2001,B1589)/Q1589,""))</f>
        <v/>
      </c>
      <c r="S1589">
        <f>IF(A1589="","",IFERROR(SUMIFS(GA4!$R$2:$R$2001,GA4!$O$2:$O$2001,B1589),0))</f>
        <v/>
      </c>
      <c r="T1589">
        <f>IF(A1589="","",IF(AND(ISNUMBER(F1589),LEFT(C1589&amp;"",1)="2"),IF(F1589&lt;Rules!$B$9,"Yes","No"),"No"))</f>
        <v/>
      </c>
      <c r="U1589">
        <f>IF(A1589="","",IF(AND(N(O1589)&gt;=Rules!$B$8,ISNUMBER(P1589)),IF(P1589&lt;=-Rules!$B$7,"Yes","No"),"No"))</f>
        <v/>
      </c>
      <c r="V1589">
        <f>IF(A1589="","",IF(AND(N(L1589)&gt;=Rules!$B$6,ISNUMBER(N1589)),IF(AND(N1589&gt;=Rules!$B$10,N1589&lt;=Rules!$B$11),"Yes","No"),"No"))</f>
        <v/>
      </c>
      <c r="W1589">
        <f>IF(A1589="","",IF(I1589&lt;&gt;"","Yes","No"))</f>
        <v/>
      </c>
      <c r="X1589">
        <f>IF(I1589="","",IF(SUMIFS($K$3:$K$2002,$A$3:$A$2002,SUBSTITUTE(SUBSTITUTE(I1589,"?","~?"),"*","~*"))&gt;N(K1589),"Yes","No"))</f>
        <v/>
      </c>
      <c r="Y1589">
        <f>IF(A1589="","",IF(N(S1589)&gt;0,"Yes","No"))</f>
        <v/>
      </c>
      <c r="Z1589">
        <f>IF(A1589="","",IF(AND(N(K1589)&lt;Rules!$B$5,N(L1589)&lt;Rules!$B$6,N(Q1589)&lt;Rules!$B$13,Y1589="No"),"Yes","No"))</f>
        <v/>
      </c>
      <c r="AA1589">
        <f>IF(A1589="","",IF(LEFT(C1589&amp;"",1)="3","Redirect",IF(OR(LEFT(C1589&amp;"",1)="4",LEFT(C1589&amp;"",1)="5"),IF(OR(N(K1589)&gt;0,N(AC1589)&gt;=Rules!$B$14),"Redirect","Prune"),IF(D1589="Non-Indexable","Keep",IF(AND(W1589="Yes",X1589="Yes",Y1589="No"),"Merge",IF(OR(U1589="Yes",V1589="Yes",AND(T1589="Yes",N(L1589)&gt;=Rules!$B$6)),"Update",IF(Z1589="Yes",IF(N(AC1589)&gt;=Rules!$B$14,"Redirect","Prune"),"Keep")))))))</f>
        <v/>
      </c>
      <c r="AB1589">
        <f>IF(A1589="","",IF(LEFT(C1589&amp;"",1)="3","Already redirects ("&amp;C1589&amp;"). Update internal links to point at the final URL.",IF(OR(LEFT(C1589&amp;"",1)="4",LEFT(C1589&amp;"",1)="5"),IF(AA1589="Redirect","Returns "&amp;C1589&amp;" but still has "&amp;N(K1589)&amp;" clicks and "&amp;N(AC1589)&amp;" referring domains. 301 it to the closest live page.","Returns "&amp;C1589&amp;" with no clicks or links. Remove internal links and let it 404 or 410."),IF(D1589="Non-Indexable","Non-indexable ("&amp;E1589&amp;"). Keep if that is intentional; otherwise fix the canonical or noindex.",IF(AA1589="Merge","Overlaps with "&amp;I1589&amp;IF(N(J1589)&gt;0," (similarity "&amp;TEXT(J1589,"0.00")&amp;")","")&amp;", which gets more clicks. Merge the useful parts into it and 301 this URL.",IF(AA1589="Update",MID(IF(U1589="Yes","; Clicks down "&amp;TEXT(-P1589,"0%")&amp;" on the previous period","")&amp;IF(V1589="Yes","; Average position "&amp;TEXT(N1589,"0.0")&amp;" on "&amp;TEXT(L1589,"#,##0")&amp;" impressions (striking distance)","")&amp;IF(AND(T1589="Yes",N(L1589)&gt;=Rules!$B$6),"; Thin ("&amp;F1589&amp;" words) but has search demand",""),3,400),IF(AA1589="Prune","Low value: "&amp;N(K1589)&amp;" clicks, "&amp;N(L1589)&amp;" impressions, "&amp;N(Q1589)&amp;" sessions, no key events. Remove or noindex it and update internal links.",IF(AA1589="Redirect","Low value but "&amp;N(AC1589)&amp;" referring domains. 301 it to the closest relevant page to keep those links.",IF(AND(Z1589="No",Y1589="Yes",N(K1589)&lt;Rules!$B$5),"Low search traffic but it converts (key events: "&amp;S1589&amp;"). Keep it and link to it.",IF(W1589="Yes","Stronger than the page it overlaps ("&amp;I1589&amp;"). Keep; merge that page into this one.","Healthy: "&amp;N(K1589)&amp;" clicks"&amp;IF(ISNUMBER(N1589),", average position "&amp;TEXT(N1589,"0.0"),"")&amp;". Keep and monitor."))))))))))</f>
        <v/>
      </c>
      <c r="AE1589">
        <f>IF(A1589="","",IF(AD1589&lt;&gt;"",AD1589,AA1589))</f>
        <v/>
      </c>
    </row>
    <row r="1590">
      <c r="A1590">
        <f>IF(Crawl!A1589="","",Crawl!A1589)</f>
        <v/>
      </c>
      <c r="B1590">
        <f>IF(A1590="","",Crawl!EC1589)</f>
        <v/>
      </c>
      <c r="C1590">
        <f>IF(A1590="","",IFERROR(INDEX(Crawl!$A1589:$DZ1589,1,Rules!$H$6),""))</f>
        <v/>
      </c>
      <c r="D1590">
        <f>IF(A1590="","",IFERROR(INDEX(Crawl!$A1589:$DZ1589,1,Rules!$H$7),"")&amp;"")</f>
        <v/>
      </c>
      <c r="E1590">
        <f>IF(A1590="","",IFERROR(INDEX(Crawl!$A1589:$DZ1589,1,Rules!$H$8),"")&amp;"")</f>
        <v/>
      </c>
      <c r="F1590">
        <f>IF(A1590="","",IFERROR(INDEX(Crawl!$A1589:$DZ1589,1,Rules!$H$9),""))</f>
        <v/>
      </c>
      <c r="G1590">
        <f>IF(A1590="","",IFERROR(INDEX(Crawl!$A1589:$DZ1589,1,Rules!$H$10),""))</f>
        <v/>
      </c>
      <c r="H1590">
        <f>IF(A1590="","",IFERROR(INDEX(Crawl!$A1589:$DZ1589,1,Rules!$H$12),""))</f>
        <v/>
      </c>
      <c r="I1590">
        <f>IF(A1590="","",IF(AND(N(H1590)&gt;0,IFERROR(INDEX(Crawl!$A1589:$DZ1589,1,Rules!$H$11),"")&amp;""&lt;&gt;""),IFERROR(INDEX(Crawl!$A1589:$DZ1589,1,Rules!$H$11),"")&amp;"",IF(AND(ISNUMBER(J1590),N(J1590)&gt;=Rules!$B$12,IFERROR(INDEX(Crawl!$A1589:$DZ1589,1,Rules!$H$13),"")&amp;""&lt;&gt;""),IFERROR(INDEX(Crawl!$A1589:$DZ1589,1,Rules!$H$13),"")&amp;"","")))</f>
        <v/>
      </c>
      <c r="J1590" s="19">
        <f>IF(A1590="","",IF(IFERROR(INDEX(Crawl!$A1589:$DZ1589,1,Rules!$H$14),"")&amp;""="","",IFERROR(INDEX(Crawl!$A1589:$DZ1589,1,Rules!$H$14),"")))</f>
        <v/>
      </c>
      <c r="K1590">
        <f>IF(A1590="","",IFERROR(SUMIFS('GSC current'!$J$2:$J$2001,'GSC current'!$I$2:$I$2001,B1590),0))</f>
        <v/>
      </c>
      <c r="L1590">
        <f>IF(A1590="","",IFERROR(SUMIFS('GSC current'!$K$2:$K$2001,'GSC current'!$I$2:$I$2001,B1590),0))</f>
        <v/>
      </c>
      <c r="M1590" s="20">
        <f>IF(A1590="","",IF(N(L1590)&gt;0,K1590/L1590,""))</f>
        <v/>
      </c>
      <c r="N1590" s="21">
        <f>IF(A1590="","",IF(N(L1590)&gt;0,SUMIFS('GSC current'!$L$2:$L$2001,'GSC current'!$I$2:$I$2001,B1590)/L1590,""))</f>
        <v/>
      </c>
      <c r="O1590">
        <f>IF(A1590="","",IFERROR(SUMIFS('GSC previous'!$J$2:$J$2001,'GSC previous'!$I$2:$I$2001,B1590),0))</f>
        <v/>
      </c>
      <c r="P1590" s="22">
        <f>IF(A1590="","",IF(N(O1590)&gt;0,(K1590-O1590)/O1590,""))</f>
        <v/>
      </c>
      <c r="Q1590">
        <f>IF(A1590="","",IFERROR(SUMIFS(GA4!$P$2:$P$2001,GA4!$O$2:$O$2001,B1590),0))</f>
        <v/>
      </c>
      <c r="R1590" s="23">
        <f>IF(A1590="","",IF(N(Q1590)&gt;0,SUMIFS(GA4!$Q$2:$Q$2001,GA4!$O$2:$O$2001,B1590)/Q1590,""))</f>
        <v/>
      </c>
      <c r="S1590">
        <f>IF(A1590="","",IFERROR(SUMIFS(GA4!$R$2:$R$2001,GA4!$O$2:$O$2001,B1590),0))</f>
        <v/>
      </c>
      <c r="T1590">
        <f>IF(A1590="","",IF(AND(ISNUMBER(F1590),LEFT(C1590&amp;"",1)="2"),IF(F1590&lt;Rules!$B$9,"Yes","No"),"No"))</f>
        <v/>
      </c>
      <c r="U1590">
        <f>IF(A1590="","",IF(AND(N(O1590)&gt;=Rules!$B$8,ISNUMBER(P1590)),IF(P1590&lt;=-Rules!$B$7,"Yes","No"),"No"))</f>
        <v/>
      </c>
      <c r="V1590">
        <f>IF(A1590="","",IF(AND(N(L1590)&gt;=Rules!$B$6,ISNUMBER(N1590)),IF(AND(N1590&gt;=Rules!$B$10,N1590&lt;=Rules!$B$11),"Yes","No"),"No"))</f>
        <v/>
      </c>
      <c r="W1590">
        <f>IF(A1590="","",IF(I1590&lt;&gt;"","Yes","No"))</f>
        <v/>
      </c>
      <c r="X1590">
        <f>IF(I1590="","",IF(SUMIFS($K$3:$K$2002,$A$3:$A$2002,SUBSTITUTE(SUBSTITUTE(I1590,"?","~?"),"*","~*"))&gt;N(K1590),"Yes","No"))</f>
        <v/>
      </c>
      <c r="Y1590">
        <f>IF(A1590="","",IF(N(S1590)&gt;0,"Yes","No"))</f>
        <v/>
      </c>
      <c r="Z1590">
        <f>IF(A1590="","",IF(AND(N(K1590)&lt;Rules!$B$5,N(L1590)&lt;Rules!$B$6,N(Q1590)&lt;Rules!$B$13,Y1590="No"),"Yes","No"))</f>
        <v/>
      </c>
      <c r="AA1590">
        <f>IF(A1590="","",IF(LEFT(C1590&amp;"",1)="3","Redirect",IF(OR(LEFT(C1590&amp;"",1)="4",LEFT(C1590&amp;"",1)="5"),IF(OR(N(K1590)&gt;0,N(AC1590)&gt;=Rules!$B$14),"Redirect","Prune"),IF(D1590="Non-Indexable","Keep",IF(AND(W1590="Yes",X1590="Yes",Y1590="No"),"Merge",IF(OR(U1590="Yes",V1590="Yes",AND(T1590="Yes",N(L1590)&gt;=Rules!$B$6)),"Update",IF(Z1590="Yes",IF(N(AC1590)&gt;=Rules!$B$14,"Redirect","Prune"),"Keep")))))))</f>
        <v/>
      </c>
      <c r="AB1590">
        <f>IF(A1590="","",IF(LEFT(C1590&amp;"",1)="3","Already redirects ("&amp;C1590&amp;"). Update internal links to point at the final URL.",IF(OR(LEFT(C1590&amp;"",1)="4",LEFT(C1590&amp;"",1)="5"),IF(AA1590="Redirect","Returns "&amp;C1590&amp;" but still has "&amp;N(K1590)&amp;" clicks and "&amp;N(AC1590)&amp;" referring domains. 301 it to the closest live page.","Returns "&amp;C1590&amp;" with no clicks or links. Remove internal links and let it 404 or 410."),IF(D1590="Non-Indexable","Non-indexable ("&amp;E1590&amp;"). Keep if that is intentional; otherwise fix the canonical or noindex.",IF(AA1590="Merge","Overlaps with "&amp;I1590&amp;IF(N(J1590)&gt;0," (similarity "&amp;TEXT(J1590,"0.00")&amp;")","")&amp;", which gets more clicks. Merge the useful parts into it and 301 this URL.",IF(AA1590="Update",MID(IF(U1590="Yes","; Clicks down "&amp;TEXT(-P1590,"0%")&amp;" on the previous period","")&amp;IF(V1590="Yes","; Average position "&amp;TEXT(N1590,"0.0")&amp;" on "&amp;TEXT(L1590,"#,##0")&amp;" impressions (striking distance)","")&amp;IF(AND(T1590="Yes",N(L1590)&gt;=Rules!$B$6),"; Thin ("&amp;F1590&amp;" words) but has search demand",""),3,400),IF(AA1590="Prune","Low value: "&amp;N(K1590)&amp;" clicks, "&amp;N(L1590)&amp;" impressions, "&amp;N(Q1590)&amp;" sessions, no key events. Remove or noindex it and update internal links.",IF(AA1590="Redirect","Low value but "&amp;N(AC1590)&amp;" referring domains. 301 it to the closest relevant page to keep those links.",IF(AND(Z1590="No",Y1590="Yes",N(K1590)&lt;Rules!$B$5),"Low search traffic but it converts (key events: "&amp;S1590&amp;"). Keep it and link to it.",IF(W1590="Yes","Stronger than the page it overlaps ("&amp;I1590&amp;"). Keep; merge that page into this one.","Healthy: "&amp;N(K1590)&amp;" clicks"&amp;IF(ISNUMBER(N1590),", average position "&amp;TEXT(N1590,"0.0"),"")&amp;". Keep and monitor."))))))))))</f>
        <v/>
      </c>
      <c r="AE1590">
        <f>IF(A1590="","",IF(AD1590&lt;&gt;"",AD1590,AA1590))</f>
        <v/>
      </c>
    </row>
    <row r="1591">
      <c r="A1591">
        <f>IF(Crawl!A1590="","",Crawl!A1590)</f>
        <v/>
      </c>
      <c r="B1591">
        <f>IF(A1591="","",Crawl!EC1590)</f>
        <v/>
      </c>
      <c r="C1591">
        <f>IF(A1591="","",IFERROR(INDEX(Crawl!$A1590:$DZ1590,1,Rules!$H$6),""))</f>
        <v/>
      </c>
      <c r="D1591">
        <f>IF(A1591="","",IFERROR(INDEX(Crawl!$A1590:$DZ1590,1,Rules!$H$7),"")&amp;"")</f>
        <v/>
      </c>
      <c r="E1591">
        <f>IF(A1591="","",IFERROR(INDEX(Crawl!$A1590:$DZ1590,1,Rules!$H$8),"")&amp;"")</f>
        <v/>
      </c>
      <c r="F1591">
        <f>IF(A1591="","",IFERROR(INDEX(Crawl!$A1590:$DZ1590,1,Rules!$H$9),""))</f>
        <v/>
      </c>
      <c r="G1591">
        <f>IF(A1591="","",IFERROR(INDEX(Crawl!$A1590:$DZ1590,1,Rules!$H$10),""))</f>
        <v/>
      </c>
      <c r="H1591">
        <f>IF(A1591="","",IFERROR(INDEX(Crawl!$A1590:$DZ1590,1,Rules!$H$12),""))</f>
        <v/>
      </c>
      <c r="I1591">
        <f>IF(A1591="","",IF(AND(N(H1591)&gt;0,IFERROR(INDEX(Crawl!$A1590:$DZ1590,1,Rules!$H$11),"")&amp;""&lt;&gt;""),IFERROR(INDEX(Crawl!$A1590:$DZ1590,1,Rules!$H$11),"")&amp;"",IF(AND(ISNUMBER(J1591),N(J1591)&gt;=Rules!$B$12,IFERROR(INDEX(Crawl!$A1590:$DZ1590,1,Rules!$H$13),"")&amp;""&lt;&gt;""),IFERROR(INDEX(Crawl!$A1590:$DZ1590,1,Rules!$H$13),"")&amp;"","")))</f>
        <v/>
      </c>
      <c r="J1591" s="19">
        <f>IF(A1591="","",IF(IFERROR(INDEX(Crawl!$A1590:$DZ1590,1,Rules!$H$14),"")&amp;""="","",IFERROR(INDEX(Crawl!$A1590:$DZ1590,1,Rules!$H$14),"")))</f>
        <v/>
      </c>
      <c r="K1591">
        <f>IF(A1591="","",IFERROR(SUMIFS('GSC current'!$J$2:$J$2001,'GSC current'!$I$2:$I$2001,B1591),0))</f>
        <v/>
      </c>
      <c r="L1591">
        <f>IF(A1591="","",IFERROR(SUMIFS('GSC current'!$K$2:$K$2001,'GSC current'!$I$2:$I$2001,B1591),0))</f>
        <v/>
      </c>
      <c r="M1591" s="20">
        <f>IF(A1591="","",IF(N(L1591)&gt;0,K1591/L1591,""))</f>
        <v/>
      </c>
      <c r="N1591" s="21">
        <f>IF(A1591="","",IF(N(L1591)&gt;0,SUMIFS('GSC current'!$L$2:$L$2001,'GSC current'!$I$2:$I$2001,B1591)/L1591,""))</f>
        <v/>
      </c>
      <c r="O1591">
        <f>IF(A1591="","",IFERROR(SUMIFS('GSC previous'!$J$2:$J$2001,'GSC previous'!$I$2:$I$2001,B1591),0))</f>
        <v/>
      </c>
      <c r="P1591" s="22">
        <f>IF(A1591="","",IF(N(O1591)&gt;0,(K1591-O1591)/O1591,""))</f>
        <v/>
      </c>
      <c r="Q1591">
        <f>IF(A1591="","",IFERROR(SUMIFS(GA4!$P$2:$P$2001,GA4!$O$2:$O$2001,B1591),0))</f>
        <v/>
      </c>
      <c r="R1591" s="23">
        <f>IF(A1591="","",IF(N(Q1591)&gt;0,SUMIFS(GA4!$Q$2:$Q$2001,GA4!$O$2:$O$2001,B1591)/Q1591,""))</f>
        <v/>
      </c>
      <c r="S1591">
        <f>IF(A1591="","",IFERROR(SUMIFS(GA4!$R$2:$R$2001,GA4!$O$2:$O$2001,B1591),0))</f>
        <v/>
      </c>
      <c r="T1591">
        <f>IF(A1591="","",IF(AND(ISNUMBER(F1591),LEFT(C1591&amp;"",1)="2"),IF(F1591&lt;Rules!$B$9,"Yes","No"),"No"))</f>
        <v/>
      </c>
      <c r="U1591">
        <f>IF(A1591="","",IF(AND(N(O1591)&gt;=Rules!$B$8,ISNUMBER(P1591)),IF(P1591&lt;=-Rules!$B$7,"Yes","No"),"No"))</f>
        <v/>
      </c>
      <c r="V1591">
        <f>IF(A1591="","",IF(AND(N(L1591)&gt;=Rules!$B$6,ISNUMBER(N1591)),IF(AND(N1591&gt;=Rules!$B$10,N1591&lt;=Rules!$B$11),"Yes","No"),"No"))</f>
        <v/>
      </c>
      <c r="W1591">
        <f>IF(A1591="","",IF(I1591&lt;&gt;"","Yes","No"))</f>
        <v/>
      </c>
      <c r="X1591">
        <f>IF(I1591="","",IF(SUMIFS($K$3:$K$2002,$A$3:$A$2002,SUBSTITUTE(SUBSTITUTE(I1591,"?","~?"),"*","~*"))&gt;N(K1591),"Yes","No"))</f>
        <v/>
      </c>
      <c r="Y1591">
        <f>IF(A1591="","",IF(N(S1591)&gt;0,"Yes","No"))</f>
        <v/>
      </c>
      <c r="Z1591">
        <f>IF(A1591="","",IF(AND(N(K1591)&lt;Rules!$B$5,N(L1591)&lt;Rules!$B$6,N(Q1591)&lt;Rules!$B$13,Y1591="No"),"Yes","No"))</f>
        <v/>
      </c>
      <c r="AA1591">
        <f>IF(A1591="","",IF(LEFT(C1591&amp;"",1)="3","Redirect",IF(OR(LEFT(C1591&amp;"",1)="4",LEFT(C1591&amp;"",1)="5"),IF(OR(N(K1591)&gt;0,N(AC1591)&gt;=Rules!$B$14),"Redirect","Prune"),IF(D1591="Non-Indexable","Keep",IF(AND(W1591="Yes",X1591="Yes",Y1591="No"),"Merge",IF(OR(U1591="Yes",V1591="Yes",AND(T1591="Yes",N(L1591)&gt;=Rules!$B$6)),"Update",IF(Z1591="Yes",IF(N(AC1591)&gt;=Rules!$B$14,"Redirect","Prune"),"Keep")))))))</f>
        <v/>
      </c>
      <c r="AB1591">
        <f>IF(A1591="","",IF(LEFT(C1591&amp;"",1)="3","Already redirects ("&amp;C1591&amp;"). Update internal links to point at the final URL.",IF(OR(LEFT(C1591&amp;"",1)="4",LEFT(C1591&amp;"",1)="5"),IF(AA1591="Redirect","Returns "&amp;C1591&amp;" but still has "&amp;N(K1591)&amp;" clicks and "&amp;N(AC1591)&amp;" referring domains. 301 it to the closest live page.","Returns "&amp;C1591&amp;" with no clicks or links. Remove internal links and let it 404 or 410."),IF(D1591="Non-Indexable","Non-indexable ("&amp;E1591&amp;"). Keep if that is intentional; otherwise fix the canonical or noindex.",IF(AA1591="Merge","Overlaps with "&amp;I1591&amp;IF(N(J1591)&gt;0," (similarity "&amp;TEXT(J1591,"0.00")&amp;")","")&amp;", which gets more clicks. Merge the useful parts into it and 301 this URL.",IF(AA1591="Update",MID(IF(U1591="Yes","; Clicks down "&amp;TEXT(-P1591,"0%")&amp;" on the previous period","")&amp;IF(V1591="Yes","; Average position "&amp;TEXT(N1591,"0.0")&amp;" on "&amp;TEXT(L1591,"#,##0")&amp;" impressions (striking distance)","")&amp;IF(AND(T1591="Yes",N(L1591)&gt;=Rules!$B$6),"; Thin ("&amp;F1591&amp;" words) but has search demand",""),3,400),IF(AA1591="Prune","Low value: "&amp;N(K1591)&amp;" clicks, "&amp;N(L1591)&amp;" impressions, "&amp;N(Q1591)&amp;" sessions, no key events. Remove or noindex it and update internal links.",IF(AA1591="Redirect","Low value but "&amp;N(AC1591)&amp;" referring domains. 301 it to the closest relevant page to keep those links.",IF(AND(Z1591="No",Y1591="Yes",N(K1591)&lt;Rules!$B$5),"Low search traffic but it converts (key events: "&amp;S1591&amp;"). Keep it and link to it.",IF(W1591="Yes","Stronger than the page it overlaps ("&amp;I1591&amp;"). Keep; merge that page into this one.","Healthy: "&amp;N(K1591)&amp;" clicks"&amp;IF(ISNUMBER(N1591),", average position "&amp;TEXT(N1591,"0.0"),"")&amp;". Keep and monitor."))))))))))</f>
        <v/>
      </c>
      <c r="AE1591">
        <f>IF(A1591="","",IF(AD1591&lt;&gt;"",AD1591,AA1591))</f>
        <v/>
      </c>
    </row>
    <row r="1592">
      <c r="A1592">
        <f>IF(Crawl!A1591="","",Crawl!A1591)</f>
        <v/>
      </c>
      <c r="B1592">
        <f>IF(A1592="","",Crawl!EC1591)</f>
        <v/>
      </c>
      <c r="C1592">
        <f>IF(A1592="","",IFERROR(INDEX(Crawl!$A1591:$DZ1591,1,Rules!$H$6),""))</f>
        <v/>
      </c>
      <c r="D1592">
        <f>IF(A1592="","",IFERROR(INDEX(Crawl!$A1591:$DZ1591,1,Rules!$H$7),"")&amp;"")</f>
        <v/>
      </c>
      <c r="E1592">
        <f>IF(A1592="","",IFERROR(INDEX(Crawl!$A1591:$DZ1591,1,Rules!$H$8),"")&amp;"")</f>
        <v/>
      </c>
      <c r="F1592">
        <f>IF(A1592="","",IFERROR(INDEX(Crawl!$A1591:$DZ1591,1,Rules!$H$9),""))</f>
        <v/>
      </c>
      <c r="G1592">
        <f>IF(A1592="","",IFERROR(INDEX(Crawl!$A1591:$DZ1591,1,Rules!$H$10),""))</f>
        <v/>
      </c>
      <c r="H1592">
        <f>IF(A1592="","",IFERROR(INDEX(Crawl!$A1591:$DZ1591,1,Rules!$H$12),""))</f>
        <v/>
      </c>
      <c r="I1592">
        <f>IF(A1592="","",IF(AND(N(H1592)&gt;0,IFERROR(INDEX(Crawl!$A1591:$DZ1591,1,Rules!$H$11),"")&amp;""&lt;&gt;""),IFERROR(INDEX(Crawl!$A1591:$DZ1591,1,Rules!$H$11),"")&amp;"",IF(AND(ISNUMBER(J1592),N(J1592)&gt;=Rules!$B$12,IFERROR(INDEX(Crawl!$A1591:$DZ1591,1,Rules!$H$13),"")&amp;""&lt;&gt;""),IFERROR(INDEX(Crawl!$A1591:$DZ1591,1,Rules!$H$13),"")&amp;"","")))</f>
        <v/>
      </c>
      <c r="J1592" s="19">
        <f>IF(A1592="","",IF(IFERROR(INDEX(Crawl!$A1591:$DZ1591,1,Rules!$H$14),"")&amp;""="","",IFERROR(INDEX(Crawl!$A1591:$DZ1591,1,Rules!$H$14),"")))</f>
        <v/>
      </c>
      <c r="K1592">
        <f>IF(A1592="","",IFERROR(SUMIFS('GSC current'!$J$2:$J$2001,'GSC current'!$I$2:$I$2001,B1592),0))</f>
        <v/>
      </c>
      <c r="L1592">
        <f>IF(A1592="","",IFERROR(SUMIFS('GSC current'!$K$2:$K$2001,'GSC current'!$I$2:$I$2001,B1592),0))</f>
        <v/>
      </c>
      <c r="M1592" s="20">
        <f>IF(A1592="","",IF(N(L1592)&gt;0,K1592/L1592,""))</f>
        <v/>
      </c>
      <c r="N1592" s="21">
        <f>IF(A1592="","",IF(N(L1592)&gt;0,SUMIFS('GSC current'!$L$2:$L$2001,'GSC current'!$I$2:$I$2001,B1592)/L1592,""))</f>
        <v/>
      </c>
      <c r="O1592">
        <f>IF(A1592="","",IFERROR(SUMIFS('GSC previous'!$J$2:$J$2001,'GSC previous'!$I$2:$I$2001,B1592),0))</f>
        <v/>
      </c>
      <c r="P1592" s="22">
        <f>IF(A1592="","",IF(N(O1592)&gt;0,(K1592-O1592)/O1592,""))</f>
        <v/>
      </c>
      <c r="Q1592">
        <f>IF(A1592="","",IFERROR(SUMIFS(GA4!$P$2:$P$2001,GA4!$O$2:$O$2001,B1592),0))</f>
        <v/>
      </c>
      <c r="R1592" s="23">
        <f>IF(A1592="","",IF(N(Q1592)&gt;0,SUMIFS(GA4!$Q$2:$Q$2001,GA4!$O$2:$O$2001,B1592)/Q1592,""))</f>
        <v/>
      </c>
      <c r="S1592">
        <f>IF(A1592="","",IFERROR(SUMIFS(GA4!$R$2:$R$2001,GA4!$O$2:$O$2001,B1592),0))</f>
        <v/>
      </c>
      <c r="T1592">
        <f>IF(A1592="","",IF(AND(ISNUMBER(F1592),LEFT(C1592&amp;"",1)="2"),IF(F1592&lt;Rules!$B$9,"Yes","No"),"No"))</f>
        <v/>
      </c>
      <c r="U1592">
        <f>IF(A1592="","",IF(AND(N(O1592)&gt;=Rules!$B$8,ISNUMBER(P1592)),IF(P1592&lt;=-Rules!$B$7,"Yes","No"),"No"))</f>
        <v/>
      </c>
      <c r="V1592">
        <f>IF(A1592="","",IF(AND(N(L1592)&gt;=Rules!$B$6,ISNUMBER(N1592)),IF(AND(N1592&gt;=Rules!$B$10,N1592&lt;=Rules!$B$11),"Yes","No"),"No"))</f>
        <v/>
      </c>
      <c r="W1592">
        <f>IF(A1592="","",IF(I1592&lt;&gt;"","Yes","No"))</f>
        <v/>
      </c>
      <c r="X1592">
        <f>IF(I1592="","",IF(SUMIFS($K$3:$K$2002,$A$3:$A$2002,SUBSTITUTE(SUBSTITUTE(I1592,"?","~?"),"*","~*"))&gt;N(K1592),"Yes","No"))</f>
        <v/>
      </c>
      <c r="Y1592">
        <f>IF(A1592="","",IF(N(S1592)&gt;0,"Yes","No"))</f>
        <v/>
      </c>
      <c r="Z1592">
        <f>IF(A1592="","",IF(AND(N(K1592)&lt;Rules!$B$5,N(L1592)&lt;Rules!$B$6,N(Q1592)&lt;Rules!$B$13,Y1592="No"),"Yes","No"))</f>
        <v/>
      </c>
      <c r="AA1592">
        <f>IF(A1592="","",IF(LEFT(C1592&amp;"",1)="3","Redirect",IF(OR(LEFT(C1592&amp;"",1)="4",LEFT(C1592&amp;"",1)="5"),IF(OR(N(K1592)&gt;0,N(AC1592)&gt;=Rules!$B$14),"Redirect","Prune"),IF(D1592="Non-Indexable","Keep",IF(AND(W1592="Yes",X1592="Yes",Y1592="No"),"Merge",IF(OR(U1592="Yes",V1592="Yes",AND(T1592="Yes",N(L1592)&gt;=Rules!$B$6)),"Update",IF(Z1592="Yes",IF(N(AC1592)&gt;=Rules!$B$14,"Redirect","Prune"),"Keep")))))))</f>
        <v/>
      </c>
      <c r="AB1592">
        <f>IF(A1592="","",IF(LEFT(C1592&amp;"",1)="3","Already redirects ("&amp;C1592&amp;"). Update internal links to point at the final URL.",IF(OR(LEFT(C1592&amp;"",1)="4",LEFT(C1592&amp;"",1)="5"),IF(AA1592="Redirect","Returns "&amp;C1592&amp;" but still has "&amp;N(K1592)&amp;" clicks and "&amp;N(AC1592)&amp;" referring domains. 301 it to the closest live page.","Returns "&amp;C1592&amp;" with no clicks or links. Remove internal links and let it 404 or 410."),IF(D1592="Non-Indexable","Non-indexable ("&amp;E1592&amp;"). Keep if that is intentional; otherwise fix the canonical or noindex.",IF(AA1592="Merge","Overlaps with "&amp;I1592&amp;IF(N(J1592)&gt;0," (similarity "&amp;TEXT(J1592,"0.00")&amp;")","")&amp;", which gets more clicks. Merge the useful parts into it and 301 this URL.",IF(AA1592="Update",MID(IF(U1592="Yes","; Clicks down "&amp;TEXT(-P1592,"0%")&amp;" on the previous period","")&amp;IF(V1592="Yes","; Average position "&amp;TEXT(N1592,"0.0")&amp;" on "&amp;TEXT(L1592,"#,##0")&amp;" impressions (striking distance)","")&amp;IF(AND(T1592="Yes",N(L1592)&gt;=Rules!$B$6),"; Thin ("&amp;F1592&amp;" words) but has search demand",""),3,400),IF(AA1592="Prune","Low value: "&amp;N(K1592)&amp;" clicks, "&amp;N(L1592)&amp;" impressions, "&amp;N(Q1592)&amp;" sessions, no key events. Remove or noindex it and update internal links.",IF(AA1592="Redirect","Low value but "&amp;N(AC1592)&amp;" referring domains. 301 it to the closest relevant page to keep those links.",IF(AND(Z1592="No",Y1592="Yes",N(K1592)&lt;Rules!$B$5),"Low search traffic but it converts (key events: "&amp;S1592&amp;"). Keep it and link to it.",IF(W1592="Yes","Stronger than the page it overlaps ("&amp;I1592&amp;"). Keep; merge that page into this one.","Healthy: "&amp;N(K1592)&amp;" clicks"&amp;IF(ISNUMBER(N1592),", average position "&amp;TEXT(N1592,"0.0"),"")&amp;". Keep and monitor."))))))))))</f>
        <v/>
      </c>
      <c r="AE1592">
        <f>IF(A1592="","",IF(AD1592&lt;&gt;"",AD1592,AA1592))</f>
        <v/>
      </c>
    </row>
    <row r="1593">
      <c r="A1593">
        <f>IF(Crawl!A1592="","",Crawl!A1592)</f>
        <v/>
      </c>
      <c r="B1593">
        <f>IF(A1593="","",Crawl!EC1592)</f>
        <v/>
      </c>
      <c r="C1593">
        <f>IF(A1593="","",IFERROR(INDEX(Crawl!$A1592:$DZ1592,1,Rules!$H$6),""))</f>
        <v/>
      </c>
      <c r="D1593">
        <f>IF(A1593="","",IFERROR(INDEX(Crawl!$A1592:$DZ1592,1,Rules!$H$7),"")&amp;"")</f>
        <v/>
      </c>
      <c r="E1593">
        <f>IF(A1593="","",IFERROR(INDEX(Crawl!$A1592:$DZ1592,1,Rules!$H$8),"")&amp;"")</f>
        <v/>
      </c>
      <c r="F1593">
        <f>IF(A1593="","",IFERROR(INDEX(Crawl!$A1592:$DZ1592,1,Rules!$H$9),""))</f>
        <v/>
      </c>
      <c r="G1593">
        <f>IF(A1593="","",IFERROR(INDEX(Crawl!$A1592:$DZ1592,1,Rules!$H$10),""))</f>
        <v/>
      </c>
      <c r="H1593">
        <f>IF(A1593="","",IFERROR(INDEX(Crawl!$A1592:$DZ1592,1,Rules!$H$12),""))</f>
        <v/>
      </c>
      <c r="I1593">
        <f>IF(A1593="","",IF(AND(N(H1593)&gt;0,IFERROR(INDEX(Crawl!$A1592:$DZ1592,1,Rules!$H$11),"")&amp;""&lt;&gt;""),IFERROR(INDEX(Crawl!$A1592:$DZ1592,1,Rules!$H$11),"")&amp;"",IF(AND(ISNUMBER(J1593),N(J1593)&gt;=Rules!$B$12,IFERROR(INDEX(Crawl!$A1592:$DZ1592,1,Rules!$H$13),"")&amp;""&lt;&gt;""),IFERROR(INDEX(Crawl!$A1592:$DZ1592,1,Rules!$H$13),"")&amp;"","")))</f>
        <v/>
      </c>
      <c r="J1593" s="19">
        <f>IF(A1593="","",IF(IFERROR(INDEX(Crawl!$A1592:$DZ1592,1,Rules!$H$14),"")&amp;""="","",IFERROR(INDEX(Crawl!$A1592:$DZ1592,1,Rules!$H$14),"")))</f>
        <v/>
      </c>
      <c r="K1593">
        <f>IF(A1593="","",IFERROR(SUMIFS('GSC current'!$J$2:$J$2001,'GSC current'!$I$2:$I$2001,B1593),0))</f>
        <v/>
      </c>
      <c r="L1593">
        <f>IF(A1593="","",IFERROR(SUMIFS('GSC current'!$K$2:$K$2001,'GSC current'!$I$2:$I$2001,B1593),0))</f>
        <v/>
      </c>
      <c r="M1593" s="20">
        <f>IF(A1593="","",IF(N(L1593)&gt;0,K1593/L1593,""))</f>
        <v/>
      </c>
      <c r="N1593" s="21">
        <f>IF(A1593="","",IF(N(L1593)&gt;0,SUMIFS('GSC current'!$L$2:$L$2001,'GSC current'!$I$2:$I$2001,B1593)/L1593,""))</f>
        <v/>
      </c>
      <c r="O1593">
        <f>IF(A1593="","",IFERROR(SUMIFS('GSC previous'!$J$2:$J$2001,'GSC previous'!$I$2:$I$2001,B1593),0))</f>
        <v/>
      </c>
      <c r="P1593" s="22">
        <f>IF(A1593="","",IF(N(O1593)&gt;0,(K1593-O1593)/O1593,""))</f>
        <v/>
      </c>
      <c r="Q1593">
        <f>IF(A1593="","",IFERROR(SUMIFS(GA4!$P$2:$P$2001,GA4!$O$2:$O$2001,B1593),0))</f>
        <v/>
      </c>
      <c r="R1593" s="23">
        <f>IF(A1593="","",IF(N(Q1593)&gt;0,SUMIFS(GA4!$Q$2:$Q$2001,GA4!$O$2:$O$2001,B1593)/Q1593,""))</f>
        <v/>
      </c>
      <c r="S1593">
        <f>IF(A1593="","",IFERROR(SUMIFS(GA4!$R$2:$R$2001,GA4!$O$2:$O$2001,B1593),0))</f>
        <v/>
      </c>
      <c r="T1593">
        <f>IF(A1593="","",IF(AND(ISNUMBER(F1593),LEFT(C1593&amp;"",1)="2"),IF(F1593&lt;Rules!$B$9,"Yes","No"),"No"))</f>
        <v/>
      </c>
      <c r="U1593">
        <f>IF(A1593="","",IF(AND(N(O1593)&gt;=Rules!$B$8,ISNUMBER(P1593)),IF(P1593&lt;=-Rules!$B$7,"Yes","No"),"No"))</f>
        <v/>
      </c>
      <c r="V1593">
        <f>IF(A1593="","",IF(AND(N(L1593)&gt;=Rules!$B$6,ISNUMBER(N1593)),IF(AND(N1593&gt;=Rules!$B$10,N1593&lt;=Rules!$B$11),"Yes","No"),"No"))</f>
        <v/>
      </c>
      <c r="W1593">
        <f>IF(A1593="","",IF(I1593&lt;&gt;"","Yes","No"))</f>
        <v/>
      </c>
      <c r="X1593">
        <f>IF(I1593="","",IF(SUMIFS($K$3:$K$2002,$A$3:$A$2002,SUBSTITUTE(SUBSTITUTE(I1593,"?","~?"),"*","~*"))&gt;N(K1593),"Yes","No"))</f>
        <v/>
      </c>
      <c r="Y1593">
        <f>IF(A1593="","",IF(N(S1593)&gt;0,"Yes","No"))</f>
        <v/>
      </c>
      <c r="Z1593">
        <f>IF(A1593="","",IF(AND(N(K1593)&lt;Rules!$B$5,N(L1593)&lt;Rules!$B$6,N(Q1593)&lt;Rules!$B$13,Y1593="No"),"Yes","No"))</f>
        <v/>
      </c>
      <c r="AA1593">
        <f>IF(A1593="","",IF(LEFT(C1593&amp;"",1)="3","Redirect",IF(OR(LEFT(C1593&amp;"",1)="4",LEFT(C1593&amp;"",1)="5"),IF(OR(N(K1593)&gt;0,N(AC1593)&gt;=Rules!$B$14),"Redirect","Prune"),IF(D1593="Non-Indexable","Keep",IF(AND(W1593="Yes",X1593="Yes",Y1593="No"),"Merge",IF(OR(U1593="Yes",V1593="Yes",AND(T1593="Yes",N(L1593)&gt;=Rules!$B$6)),"Update",IF(Z1593="Yes",IF(N(AC1593)&gt;=Rules!$B$14,"Redirect","Prune"),"Keep")))))))</f>
        <v/>
      </c>
      <c r="AB1593">
        <f>IF(A1593="","",IF(LEFT(C1593&amp;"",1)="3","Already redirects ("&amp;C1593&amp;"). Update internal links to point at the final URL.",IF(OR(LEFT(C1593&amp;"",1)="4",LEFT(C1593&amp;"",1)="5"),IF(AA1593="Redirect","Returns "&amp;C1593&amp;" but still has "&amp;N(K1593)&amp;" clicks and "&amp;N(AC1593)&amp;" referring domains. 301 it to the closest live page.","Returns "&amp;C1593&amp;" with no clicks or links. Remove internal links and let it 404 or 410."),IF(D1593="Non-Indexable","Non-indexable ("&amp;E1593&amp;"). Keep if that is intentional; otherwise fix the canonical or noindex.",IF(AA1593="Merge","Overlaps with "&amp;I1593&amp;IF(N(J1593)&gt;0," (similarity "&amp;TEXT(J1593,"0.00")&amp;")","")&amp;", which gets more clicks. Merge the useful parts into it and 301 this URL.",IF(AA1593="Update",MID(IF(U1593="Yes","; Clicks down "&amp;TEXT(-P1593,"0%")&amp;" on the previous period","")&amp;IF(V1593="Yes","; Average position "&amp;TEXT(N1593,"0.0")&amp;" on "&amp;TEXT(L1593,"#,##0")&amp;" impressions (striking distance)","")&amp;IF(AND(T1593="Yes",N(L1593)&gt;=Rules!$B$6),"; Thin ("&amp;F1593&amp;" words) but has search demand",""),3,400),IF(AA1593="Prune","Low value: "&amp;N(K1593)&amp;" clicks, "&amp;N(L1593)&amp;" impressions, "&amp;N(Q1593)&amp;" sessions, no key events. Remove or noindex it and update internal links.",IF(AA1593="Redirect","Low value but "&amp;N(AC1593)&amp;" referring domains. 301 it to the closest relevant page to keep those links.",IF(AND(Z1593="No",Y1593="Yes",N(K1593)&lt;Rules!$B$5),"Low search traffic but it converts (key events: "&amp;S1593&amp;"). Keep it and link to it.",IF(W1593="Yes","Stronger than the page it overlaps ("&amp;I1593&amp;"). Keep; merge that page into this one.","Healthy: "&amp;N(K1593)&amp;" clicks"&amp;IF(ISNUMBER(N1593),", average position "&amp;TEXT(N1593,"0.0"),"")&amp;". Keep and monitor."))))))))))</f>
        <v/>
      </c>
      <c r="AE1593">
        <f>IF(A1593="","",IF(AD1593&lt;&gt;"",AD1593,AA1593))</f>
        <v/>
      </c>
    </row>
    <row r="1594">
      <c r="A1594">
        <f>IF(Crawl!A1593="","",Crawl!A1593)</f>
        <v/>
      </c>
      <c r="B1594">
        <f>IF(A1594="","",Crawl!EC1593)</f>
        <v/>
      </c>
      <c r="C1594">
        <f>IF(A1594="","",IFERROR(INDEX(Crawl!$A1593:$DZ1593,1,Rules!$H$6),""))</f>
        <v/>
      </c>
      <c r="D1594">
        <f>IF(A1594="","",IFERROR(INDEX(Crawl!$A1593:$DZ1593,1,Rules!$H$7),"")&amp;"")</f>
        <v/>
      </c>
      <c r="E1594">
        <f>IF(A1594="","",IFERROR(INDEX(Crawl!$A1593:$DZ1593,1,Rules!$H$8),"")&amp;"")</f>
        <v/>
      </c>
      <c r="F1594">
        <f>IF(A1594="","",IFERROR(INDEX(Crawl!$A1593:$DZ1593,1,Rules!$H$9),""))</f>
        <v/>
      </c>
      <c r="G1594">
        <f>IF(A1594="","",IFERROR(INDEX(Crawl!$A1593:$DZ1593,1,Rules!$H$10),""))</f>
        <v/>
      </c>
      <c r="H1594">
        <f>IF(A1594="","",IFERROR(INDEX(Crawl!$A1593:$DZ1593,1,Rules!$H$12),""))</f>
        <v/>
      </c>
      <c r="I1594">
        <f>IF(A1594="","",IF(AND(N(H1594)&gt;0,IFERROR(INDEX(Crawl!$A1593:$DZ1593,1,Rules!$H$11),"")&amp;""&lt;&gt;""),IFERROR(INDEX(Crawl!$A1593:$DZ1593,1,Rules!$H$11),"")&amp;"",IF(AND(ISNUMBER(J1594),N(J1594)&gt;=Rules!$B$12,IFERROR(INDEX(Crawl!$A1593:$DZ1593,1,Rules!$H$13),"")&amp;""&lt;&gt;""),IFERROR(INDEX(Crawl!$A1593:$DZ1593,1,Rules!$H$13),"")&amp;"","")))</f>
        <v/>
      </c>
      <c r="J1594" s="19">
        <f>IF(A1594="","",IF(IFERROR(INDEX(Crawl!$A1593:$DZ1593,1,Rules!$H$14),"")&amp;""="","",IFERROR(INDEX(Crawl!$A1593:$DZ1593,1,Rules!$H$14),"")))</f>
        <v/>
      </c>
      <c r="K1594">
        <f>IF(A1594="","",IFERROR(SUMIFS('GSC current'!$J$2:$J$2001,'GSC current'!$I$2:$I$2001,B1594),0))</f>
        <v/>
      </c>
      <c r="L1594">
        <f>IF(A1594="","",IFERROR(SUMIFS('GSC current'!$K$2:$K$2001,'GSC current'!$I$2:$I$2001,B1594),0))</f>
        <v/>
      </c>
      <c r="M1594" s="20">
        <f>IF(A1594="","",IF(N(L1594)&gt;0,K1594/L1594,""))</f>
        <v/>
      </c>
      <c r="N1594" s="21">
        <f>IF(A1594="","",IF(N(L1594)&gt;0,SUMIFS('GSC current'!$L$2:$L$2001,'GSC current'!$I$2:$I$2001,B1594)/L1594,""))</f>
        <v/>
      </c>
      <c r="O1594">
        <f>IF(A1594="","",IFERROR(SUMIFS('GSC previous'!$J$2:$J$2001,'GSC previous'!$I$2:$I$2001,B1594),0))</f>
        <v/>
      </c>
      <c r="P1594" s="22">
        <f>IF(A1594="","",IF(N(O1594)&gt;0,(K1594-O1594)/O1594,""))</f>
        <v/>
      </c>
      <c r="Q1594">
        <f>IF(A1594="","",IFERROR(SUMIFS(GA4!$P$2:$P$2001,GA4!$O$2:$O$2001,B1594),0))</f>
        <v/>
      </c>
      <c r="R1594" s="23">
        <f>IF(A1594="","",IF(N(Q1594)&gt;0,SUMIFS(GA4!$Q$2:$Q$2001,GA4!$O$2:$O$2001,B1594)/Q1594,""))</f>
        <v/>
      </c>
      <c r="S1594">
        <f>IF(A1594="","",IFERROR(SUMIFS(GA4!$R$2:$R$2001,GA4!$O$2:$O$2001,B1594),0))</f>
        <v/>
      </c>
      <c r="T1594">
        <f>IF(A1594="","",IF(AND(ISNUMBER(F1594),LEFT(C1594&amp;"",1)="2"),IF(F1594&lt;Rules!$B$9,"Yes","No"),"No"))</f>
        <v/>
      </c>
      <c r="U1594">
        <f>IF(A1594="","",IF(AND(N(O1594)&gt;=Rules!$B$8,ISNUMBER(P1594)),IF(P1594&lt;=-Rules!$B$7,"Yes","No"),"No"))</f>
        <v/>
      </c>
      <c r="V1594">
        <f>IF(A1594="","",IF(AND(N(L1594)&gt;=Rules!$B$6,ISNUMBER(N1594)),IF(AND(N1594&gt;=Rules!$B$10,N1594&lt;=Rules!$B$11),"Yes","No"),"No"))</f>
        <v/>
      </c>
      <c r="W1594">
        <f>IF(A1594="","",IF(I1594&lt;&gt;"","Yes","No"))</f>
        <v/>
      </c>
      <c r="X1594">
        <f>IF(I1594="","",IF(SUMIFS($K$3:$K$2002,$A$3:$A$2002,SUBSTITUTE(SUBSTITUTE(I1594,"?","~?"),"*","~*"))&gt;N(K1594),"Yes","No"))</f>
        <v/>
      </c>
      <c r="Y1594">
        <f>IF(A1594="","",IF(N(S1594)&gt;0,"Yes","No"))</f>
        <v/>
      </c>
      <c r="Z1594">
        <f>IF(A1594="","",IF(AND(N(K1594)&lt;Rules!$B$5,N(L1594)&lt;Rules!$B$6,N(Q1594)&lt;Rules!$B$13,Y1594="No"),"Yes","No"))</f>
        <v/>
      </c>
      <c r="AA1594">
        <f>IF(A1594="","",IF(LEFT(C1594&amp;"",1)="3","Redirect",IF(OR(LEFT(C1594&amp;"",1)="4",LEFT(C1594&amp;"",1)="5"),IF(OR(N(K1594)&gt;0,N(AC1594)&gt;=Rules!$B$14),"Redirect","Prune"),IF(D1594="Non-Indexable","Keep",IF(AND(W1594="Yes",X1594="Yes",Y1594="No"),"Merge",IF(OR(U1594="Yes",V1594="Yes",AND(T1594="Yes",N(L1594)&gt;=Rules!$B$6)),"Update",IF(Z1594="Yes",IF(N(AC1594)&gt;=Rules!$B$14,"Redirect","Prune"),"Keep")))))))</f>
        <v/>
      </c>
      <c r="AB1594">
        <f>IF(A1594="","",IF(LEFT(C1594&amp;"",1)="3","Already redirects ("&amp;C1594&amp;"). Update internal links to point at the final URL.",IF(OR(LEFT(C1594&amp;"",1)="4",LEFT(C1594&amp;"",1)="5"),IF(AA1594="Redirect","Returns "&amp;C1594&amp;" but still has "&amp;N(K1594)&amp;" clicks and "&amp;N(AC1594)&amp;" referring domains. 301 it to the closest live page.","Returns "&amp;C1594&amp;" with no clicks or links. Remove internal links and let it 404 or 410."),IF(D1594="Non-Indexable","Non-indexable ("&amp;E1594&amp;"). Keep if that is intentional; otherwise fix the canonical or noindex.",IF(AA1594="Merge","Overlaps with "&amp;I1594&amp;IF(N(J1594)&gt;0," (similarity "&amp;TEXT(J1594,"0.00")&amp;")","")&amp;", which gets more clicks. Merge the useful parts into it and 301 this URL.",IF(AA1594="Update",MID(IF(U1594="Yes","; Clicks down "&amp;TEXT(-P1594,"0%")&amp;" on the previous period","")&amp;IF(V1594="Yes","; Average position "&amp;TEXT(N1594,"0.0")&amp;" on "&amp;TEXT(L1594,"#,##0")&amp;" impressions (striking distance)","")&amp;IF(AND(T1594="Yes",N(L1594)&gt;=Rules!$B$6),"; Thin ("&amp;F1594&amp;" words) but has search demand",""),3,400),IF(AA1594="Prune","Low value: "&amp;N(K1594)&amp;" clicks, "&amp;N(L1594)&amp;" impressions, "&amp;N(Q1594)&amp;" sessions, no key events. Remove or noindex it and update internal links.",IF(AA1594="Redirect","Low value but "&amp;N(AC1594)&amp;" referring domains. 301 it to the closest relevant page to keep those links.",IF(AND(Z1594="No",Y1594="Yes",N(K1594)&lt;Rules!$B$5),"Low search traffic but it converts (key events: "&amp;S1594&amp;"). Keep it and link to it.",IF(W1594="Yes","Stronger than the page it overlaps ("&amp;I1594&amp;"). Keep; merge that page into this one.","Healthy: "&amp;N(K1594)&amp;" clicks"&amp;IF(ISNUMBER(N1594),", average position "&amp;TEXT(N1594,"0.0"),"")&amp;". Keep and monitor."))))))))))</f>
        <v/>
      </c>
      <c r="AE1594">
        <f>IF(A1594="","",IF(AD1594&lt;&gt;"",AD1594,AA1594))</f>
        <v/>
      </c>
    </row>
    <row r="1595">
      <c r="A1595">
        <f>IF(Crawl!A1594="","",Crawl!A1594)</f>
        <v/>
      </c>
      <c r="B1595">
        <f>IF(A1595="","",Crawl!EC1594)</f>
        <v/>
      </c>
      <c r="C1595">
        <f>IF(A1595="","",IFERROR(INDEX(Crawl!$A1594:$DZ1594,1,Rules!$H$6),""))</f>
        <v/>
      </c>
      <c r="D1595">
        <f>IF(A1595="","",IFERROR(INDEX(Crawl!$A1594:$DZ1594,1,Rules!$H$7),"")&amp;"")</f>
        <v/>
      </c>
      <c r="E1595">
        <f>IF(A1595="","",IFERROR(INDEX(Crawl!$A1594:$DZ1594,1,Rules!$H$8),"")&amp;"")</f>
        <v/>
      </c>
      <c r="F1595">
        <f>IF(A1595="","",IFERROR(INDEX(Crawl!$A1594:$DZ1594,1,Rules!$H$9),""))</f>
        <v/>
      </c>
      <c r="G1595">
        <f>IF(A1595="","",IFERROR(INDEX(Crawl!$A1594:$DZ1594,1,Rules!$H$10),""))</f>
        <v/>
      </c>
      <c r="H1595">
        <f>IF(A1595="","",IFERROR(INDEX(Crawl!$A1594:$DZ1594,1,Rules!$H$12),""))</f>
        <v/>
      </c>
      <c r="I1595">
        <f>IF(A1595="","",IF(AND(N(H1595)&gt;0,IFERROR(INDEX(Crawl!$A1594:$DZ1594,1,Rules!$H$11),"")&amp;""&lt;&gt;""),IFERROR(INDEX(Crawl!$A1594:$DZ1594,1,Rules!$H$11),"")&amp;"",IF(AND(ISNUMBER(J1595),N(J1595)&gt;=Rules!$B$12,IFERROR(INDEX(Crawl!$A1594:$DZ1594,1,Rules!$H$13),"")&amp;""&lt;&gt;""),IFERROR(INDEX(Crawl!$A1594:$DZ1594,1,Rules!$H$13),"")&amp;"","")))</f>
        <v/>
      </c>
      <c r="J1595" s="19">
        <f>IF(A1595="","",IF(IFERROR(INDEX(Crawl!$A1594:$DZ1594,1,Rules!$H$14),"")&amp;""="","",IFERROR(INDEX(Crawl!$A1594:$DZ1594,1,Rules!$H$14),"")))</f>
        <v/>
      </c>
      <c r="K1595">
        <f>IF(A1595="","",IFERROR(SUMIFS('GSC current'!$J$2:$J$2001,'GSC current'!$I$2:$I$2001,B1595),0))</f>
        <v/>
      </c>
      <c r="L1595">
        <f>IF(A1595="","",IFERROR(SUMIFS('GSC current'!$K$2:$K$2001,'GSC current'!$I$2:$I$2001,B1595),0))</f>
        <v/>
      </c>
      <c r="M1595" s="20">
        <f>IF(A1595="","",IF(N(L1595)&gt;0,K1595/L1595,""))</f>
        <v/>
      </c>
      <c r="N1595" s="21">
        <f>IF(A1595="","",IF(N(L1595)&gt;0,SUMIFS('GSC current'!$L$2:$L$2001,'GSC current'!$I$2:$I$2001,B1595)/L1595,""))</f>
        <v/>
      </c>
      <c r="O1595">
        <f>IF(A1595="","",IFERROR(SUMIFS('GSC previous'!$J$2:$J$2001,'GSC previous'!$I$2:$I$2001,B1595),0))</f>
        <v/>
      </c>
      <c r="P1595" s="22">
        <f>IF(A1595="","",IF(N(O1595)&gt;0,(K1595-O1595)/O1595,""))</f>
        <v/>
      </c>
      <c r="Q1595">
        <f>IF(A1595="","",IFERROR(SUMIFS(GA4!$P$2:$P$2001,GA4!$O$2:$O$2001,B1595),0))</f>
        <v/>
      </c>
      <c r="R1595" s="23">
        <f>IF(A1595="","",IF(N(Q1595)&gt;0,SUMIFS(GA4!$Q$2:$Q$2001,GA4!$O$2:$O$2001,B1595)/Q1595,""))</f>
        <v/>
      </c>
      <c r="S1595">
        <f>IF(A1595="","",IFERROR(SUMIFS(GA4!$R$2:$R$2001,GA4!$O$2:$O$2001,B1595),0))</f>
        <v/>
      </c>
      <c r="T1595">
        <f>IF(A1595="","",IF(AND(ISNUMBER(F1595),LEFT(C1595&amp;"",1)="2"),IF(F1595&lt;Rules!$B$9,"Yes","No"),"No"))</f>
        <v/>
      </c>
      <c r="U1595">
        <f>IF(A1595="","",IF(AND(N(O1595)&gt;=Rules!$B$8,ISNUMBER(P1595)),IF(P1595&lt;=-Rules!$B$7,"Yes","No"),"No"))</f>
        <v/>
      </c>
      <c r="V1595">
        <f>IF(A1595="","",IF(AND(N(L1595)&gt;=Rules!$B$6,ISNUMBER(N1595)),IF(AND(N1595&gt;=Rules!$B$10,N1595&lt;=Rules!$B$11),"Yes","No"),"No"))</f>
        <v/>
      </c>
      <c r="W1595">
        <f>IF(A1595="","",IF(I1595&lt;&gt;"","Yes","No"))</f>
        <v/>
      </c>
      <c r="X1595">
        <f>IF(I1595="","",IF(SUMIFS($K$3:$K$2002,$A$3:$A$2002,SUBSTITUTE(SUBSTITUTE(I1595,"?","~?"),"*","~*"))&gt;N(K1595),"Yes","No"))</f>
        <v/>
      </c>
      <c r="Y1595">
        <f>IF(A1595="","",IF(N(S1595)&gt;0,"Yes","No"))</f>
        <v/>
      </c>
      <c r="Z1595">
        <f>IF(A1595="","",IF(AND(N(K1595)&lt;Rules!$B$5,N(L1595)&lt;Rules!$B$6,N(Q1595)&lt;Rules!$B$13,Y1595="No"),"Yes","No"))</f>
        <v/>
      </c>
      <c r="AA1595">
        <f>IF(A1595="","",IF(LEFT(C1595&amp;"",1)="3","Redirect",IF(OR(LEFT(C1595&amp;"",1)="4",LEFT(C1595&amp;"",1)="5"),IF(OR(N(K1595)&gt;0,N(AC1595)&gt;=Rules!$B$14),"Redirect","Prune"),IF(D1595="Non-Indexable","Keep",IF(AND(W1595="Yes",X1595="Yes",Y1595="No"),"Merge",IF(OR(U1595="Yes",V1595="Yes",AND(T1595="Yes",N(L1595)&gt;=Rules!$B$6)),"Update",IF(Z1595="Yes",IF(N(AC1595)&gt;=Rules!$B$14,"Redirect","Prune"),"Keep")))))))</f>
        <v/>
      </c>
      <c r="AB1595">
        <f>IF(A1595="","",IF(LEFT(C1595&amp;"",1)="3","Already redirects ("&amp;C1595&amp;"). Update internal links to point at the final URL.",IF(OR(LEFT(C1595&amp;"",1)="4",LEFT(C1595&amp;"",1)="5"),IF(AA1595="Redirect","Returns "&amp;C1595&amp;" but still has "&amp;N(K1595)&amp;" clicks and "&amp;N(AC1595)&amp;" referring domains. 301 it to the closest live page.","Returns "&amp;C1595&amp;" with no clicks or links. Remove internal links and let it 404 or 410."),IF(D1595="Non-Indexable","Non-indexable ("&amp;E1595&amp;"). Keep if that is intentional; otherwise fix the canonical or noindex.",IF(AA1595="Merge","Overlaps with "&amp;I1595&amp;IF(N(J1595)&gt;0," (similarity "&amp;TEXT(J1595,"0.00")&amp;")","")&amp;", which gets more clicks. Merge the useful parts into it and 301 this URL.",IF(AA1595="Update",MID(IF(U1595="Yes","; Clicks down "&amp;TEXT(-P1595,"0%")&amp;" on the previous period","")&amp;IF(V1595="Yes","; Average position "&amp;TEXT(N1595,"0.0")&amp;" on "&amp;TEXT(L1595,"#,##0")&amp;" impressions (striking distance)","")&amp;IF(AND(T1595="Yes",N(L1595)&gt;=Rules!$B$6),"; Thin ("&amp;F1595&amp;" words) but has search demand",""),3,400),IF(AA1595="Prune","Low value: "&amp;N(K1595)&amp;" clicks, "&amp;N(L1595)&amp;" impressions, "&amp;N(Q1595)&amp;" sessions, no key events. Remove or noindex it and update internal links.",IF(AA1595="Redirect","Low value but "&amp;N(AC1595)&amp;" referring domains. 301 it to the closest relevant page to keep those links.",IF(AND(Z1595="No",Y1595="Yes",N(K1595)&lt;Rules!$B$5),"Low search traffic but it converts (key events: "&amp;S1595&amp;"). Keep it and link to it.",IF(W1595="Yes","Stronger than the page it overlaps ("&amp;I1595&amp;"). Keep; merge that page into this one.","Healthy: "&amp;N(K1595)&amp;" clicks"&amp;IF(ISNUMBER(N1595),", average position "&amp;TEXT(N1595,"0.0"),"")&amp;". Keep and monitor."))))))))))</f>
        <v/>
      </c>
      <c r="AE1595">
        <f>IF(A1595="","",IF(AD1595&lt;&gt;"",AD1595,AA1595))</f>
        <v/>
      </c>
    </row>
    <row r="1596">
      <c r="A1596">
        <f>IF(Crawl!A1595="","",Crawl!A1595)</f>
        <v/>
      </c>
      <c r="B1596">
        <f>IF(A1596="","",Crawl!EC1595)</f>
        <v/>
      </c>
      <c r="C1596">
        <f>IF(A1596="","",IFERROR(INDEX(Crawl!$A1595:$DZ1595,1,Rules!$H$6),""))</f>
        <v/>
      </c>
      <c r="D1596">
        <f>IF(A1596="","",IFERROR(INDEX(Crawl!$A1595:$DZ1595,1,Rules!$H$7),"")&amp;"")</f>
        <v/>
      </c>
      <c r="E1596">
        <f>IF(A1596="","",IFERROR(INDEX(Crawl!$A1595:$DZ1595,1,Rules!$H$8),"")&amp;"")</f>
        <v/>
      </c>
      <c r="F1596">
        <f>IF(A1596="","",IFERROR(INDEX(Crawl!$A1595:$DZ1595,1,Rules!$H$9),""))</f>
        <v/>
      </c>
      <c r="G1596">
        <f>IF(A1596="","",IFERROR(INDEX(Crawl!$A1595:$DZ1595,1,Rules!$H$10),""))</f>
        <v/>
      </c>
      <c r="H1596">
        <f>IF(A1596="","",IFERROR(INDEX(Crawl!$A1595:$DZ1595,1,Rules!$H$12),""))</f>
        <v/>
      </c>
      <c r="I1596">
        <f>IF(A1596="","",IF(AND(N(H1596)&gt;0,IFERROR(INDEX(Crawl!$A1595:$DZ1595,1,Rules!$H$11),"")&amp;""&lt;&gt;""),IFERROR(INDEX(Crawl!$A1595:$DZ1595,1,Rules!$H$11),"")&amp;"",IF(AND(ISNUMBER(J1596),N(J1596)&gt;=Rules!$B$12,IFERROR(INDEX(Crawl!$A1595:$DZ1595,1,Rules!$H$13),"")&amp;""&lt;&gt;""),IFERROR(INDEX(Crawl!$A1595:$DZ1595,1,Rules!$H$13),"")&amp;"","")))</f>
        <v/>
      </c>
      <c r="J1596" s="19">
        <f>IF(A1596="","",IF(IFERROR(INDEX(Crawl!$A1595:$DZ1595,1,Rules!$H$14),"")&amp;""="","",IFERROR(INDEX(Crawl!$A1595:$DZ1595,1,Rules!$H$14),"")))</f>
        <v/>
      </c>
      <c r="K1596">
        <f>IF(A1596="","",IFERROR(SUMIFS('GSC current'!$J$2:$J$2001,'GSC current'!$I$2:$I$2001,B1596),0))</f>
        <v/>
      </c>
      <c r="L1596">
        <f>IF(A1596="","",IFERROR(SUMIFS('GSC current'!$K$2:$K$2001,'GSC current'!$I$2:$I$2001,B1596),0))</f>
        <v/>
      </c>
      <c r="M1596" s="20">
        <f>IF(A1596="","",IF(N(L1596)&gt;0,K1596/L1596,""))</f>
        <v/>
      </c>
      <c r="N1596" s="21">
        <f>IF(A1596="","",IF(N(L1596)&gt;0,SUMIFS('GSC current'!$L$2:$L$2001,'GSC current'!$I$2:$I$2001,B1596)/L1596,""))</f>
        <v/>
      </c>
      <c r="O1596">
        <f>IF(A1596="","",IFERROR(SUMIFS('GSC previous'!$J$2:$J$2001,'GSC previous'!$I$2:$I$2001,B1596),0))</f>
        <v/>
      </c>
      <c r="P1596" s="22">
        <f>IF(A1596="","",IF(N(O1596)&gt;0,(K1596-O1596)/O1596,""))</f>
        <v/>
      </c>
      <c r="Q1596">
        <f>IF(A1596="","",IFERROR(SUMIFS(GA4!$P$2:$P$2001,GA4!$O$2:$O$2001,B1596),0))</f>
        <v/>
      </c>
      <c r="R1596" s="23">
        <f>IF(A1596="","",IF(N(Q1596)&gt;0,SUMIFS(GA4!$Q$2:$Q$2001,GA4!$O$2:$O$2001,B1596)/Q1596,""))</f>
        <v/>
      </c>
      <c r="S1596">
        <f>IF(A1596="","",IFERROR(SUMIFS(GA4!$R$2:$R$2001,GA4!$O$2:$O$2001,B1596),0))</f>
        <v/>
      </c>
      <c r="T1596">
        <f>IF(A1596="","",IF(AND(ISNUMBER(F1596),LEFT(C1596&amp;"",1)="2"),IF(F1596&lt;Rules!$B$9,"Yes","No"),"No"))</f>
        <v/>
      </c>
      <c r="U1596">
        <f>IF(A1596="","",IF(AND(N(O1596)&gt;=Rules!$B$8,ISNUMBER(P1596)),IF(P1596&lt;=-Rules!$B$7,"Yes","No"),"No"))</f>
        <v/>
      </c>
      <c r="V1596">
        <f>IF(A1596="","",IF(AND(N(L1596)&gt;=Rules!$B$6,ISNUMBER(N1596)),IF(AND(N1596&gt;=Rules!$B$10,N1596&lt;=Rules!$B$11),"Yes","No"),"No"))</f>
        <v/>
      </c>
      <c r="W1596">
        <f>IF(A1596="","",IF(I1596&lt;&gt;"","Yes","No"))</f>
        <v/>
      </c>
      <c r="X1596">
        <f>IF(I1596="","",IF(SUMIFS($K$3:$K$2002,$A$3:$A$2002,SUBSTITUTE(SUBSTITUTE(I1596,"?","~?"),"*","~*"))&gt;N(K1596),"Yes","No"))</f>
        <v/>
      </c>
      <c r="Y1596">
        <f>IF(A1596="","",IF(N(S1596)&gt;0,"Yes","No"))</f>
        <v/>
      </c>
      <c r="Z1596">
        <f>IF(A1596="","",IF(AND(N(K1596)&lt;Rules!$B$5,N(L1596)&lt;Rules!$B$6,N(Q1596)&lt;Rules!$B$13,Y1596="No"),"Yes","No"))</f>
        <v/>
      </c>
      <c r="AA1596">
        <f>IF(A1596="","",IF(LEFT(C1596&amp;"",1)="3","Redirect",IF(OR(LEFT(C1596&amp;"",1)="4",LEFT(C1596&amp;"",1)="5"),IF(OR(N(K1596)&gt;0,N(AC1596)&gt;=Rules!$B$14),"Redirect","Prune"),IF(D1596="Non-Indexable","Keep",IF(AND(W1596="Yes",X1596="Yes",Y1596="No"),"Merge",IF(OR(U1596="Yes",V1596="Yes",AND(T1596="Yes",N(L1596)&gt;=Rules!$B$6)),"Update",IF(Z1596="Yes",IF(N(AC1596)&gt;=Rules!$B$14,"Redirect","Prune"),"Keep")))))))</f>
        <v/>
      </c>
      <c r="AB1596">
        <f>IF(A1596="","",IF(LEFT(C1596&amp;"",1)="3","Already redirects ("&amp;C1596&amp;"). Update internal links to point at the final URL.",IF(OR(LEFT(C1596&amp;"",1)="4",LEFT(C1596&amp;"",1)="5"),IF(AA1596="Redirect","Returns "&amp;C1596&amp;" but still has "&amp;N(K1596)&amp;" clicks and "&amp;N(AC1596)&amp;" referring domains. 301 it to the closest live page.","Returns "&amp;C1596&amp;" with no clicks or links. Remove internal links and let it 404 or 410."),IF(D1596="Non-Indexable","Non-indexable ("&amp;E1596&amp;"). Keep if that is intentional; otherwise fix the canonical or noindex.",IF(AA1596="Merge","Overlaps with "&amp;I1596&amp;IF(N(J1596)&gt;0," (similarity "&amp;TEXT(J1596,"0.00")&amp;")","")&amp;", which gets more clicks. Merge the useful parts into it and 301 this URL.",IF(AA1596="Update",MID(IF(U1596="Yes","; Clicks down "&amp;TEXT(-P1596,"0%")&amp;" on the previous period","")&amp;IF(V1596="Yes","; Average position "&amp;TEXT(N1596,"0.0")&amp;" on "&amp;TEXT(L1596,"#,##0")&amp;" impressions (striking distance)","")&amp;IF(AND(T1596="Yes",N(L1596)&gt;=Rules!$B$6),"; Thin ("&amp;F1596&amp;" words) but has search demand",""),3,400),IF(AA1596="Prune","Low value: "&amp;N(K1596)&amp;" clicks, "&amp;N(L1596)&amp;" impressions, "&amp;N(Q1596)&amp;" sessions, no key events. Remove or noindex it and update internal links.",IF(AA1596="Redirect","Low value but "&amp;N(AC1596)&amp;" referring domains. 301 it to the closest relevant page to keep those links.",IF(AND(Z1596="No",Y1596="Yes",N(K1596)&lt;Rules!$B$5),"Low search traffic but it converts (key events: "&amp;S1596&amp;"). Keep it and link to it.",IF(W1596="Yes","Stronger than the page it overlaps ("&amp;I1596&amp;"). Keep; merge that page into this one.","Healthy: "&amp;N(K1596)&amp;" clicks"&amp;IF(ISNUMBER(N1596),", average position "&amp;TEXT(N1596,"0.0"),"")&amp;". Keep and monitor."))))))))))</f>
        <v/>
      </c>
      <c r="AE1596">
        <f>IF(A1596="","",IF(AD1596&lt;&gt;"",AD1596,AA1596))</f>
        <v/>
      </c>
    </row>
    <row r="1597">
      <c r="A1597">
        <f>IF(Crawl!A1596="","",Crawl!A1596)</f>
        <v/>
      </c>
      <c r="B1597">
        <f>IF(A1597="","",Crawl!EC1596)</f>
        <v/>
      </c>
      <c r="C1597">
        <f>IF(A1597="","",IFERROR(INDEX(Crawl!$A1596:$DZ1596,1,Rules!$H$6),""))</f>
        <v/>
      </c>
      <c r="D1597">
        <f>IF(A1597="","",IFERROR(INDEX(Crawl!$A1596:$DZ1596,1,Rules!$H$7),"")&amp;"")</f>
        <v/>
      </c>
      <c r="E1597">
        <f>IF(A1597="","",IFERROR(INDEX(Crawl!$A1596:$DZ1596,1,Rules!$H$8),"")&amp;"")</f>
        <v/>
      </c>
      <c r="F1597">
        <f>IF(A1597="","",IFERROR(INDEX(Crawl!$A1596:$DZ1596,1,Rules!$H$9),""))</f>
        <v/>
      </c>
      <c r="G1597">
        <f>IF(A1597="","",IFERROR(INDEX(Crawl!$A1596:$DZ1596,1,Rules!$H$10),""))</f>
        <v/>
      </c>
      <c r="H1597">
        <f>IF(A1597="","",IFERROR(INDEX(Crawl!$A1596:$DZ1596,1,Rules!$H$12),""))</f>
        <v/>
      </c>
      <c r="I1597">
        <f>IF(A1597="","",IF(AND(N(H1597)&gt;0,IFERROR(INDEX(Crawl!$A1596:$DZ1596,1,Rules!$H$11),"")&amp;""&lt;&gt;""),IFERROR(INDEX(Crawl!$A1596:$DZ1596,1,Rules!$H$11),"")&amp;"",IF(AND(ISNUMBER(J1597),N(J1597)&gt;=Rules!$B$12,IFERROR(INDEX(Crawl!$A1596:$DZ1596,1,Rules!$H$13),"")&amp;""&lt;&gt;""),IFERROR(INDEX(Crawl!$A1596:$DZ1596,1,Rules!$H$13),"")&amp;"","")))</f>
        <v/>
      </c>
      <c r="J1597" s="19">
        <f>IF(A1597="","",IF(IFERROR(INDEX(Crawl!$A1596:$DZ1596,1,Rules!$H$14),"")&amp;""="","",IFERROR(INDEX(Crawl!$A1596:$DZ1596,1,Rules!$H$14),"")))</f>
        <v/>
      </c>
      <c r="K1597">
        <f>IF(A1597="","",IFERROR(SUMIFS('GSC current'!$J$2:$J$2001,'GSC current'!$I$2:$I$2001,B1597),0))</f>
        <v/>
      </c>
      <c r="L1597">
        <f>IF(A1597="","",IFERROR(SUMIFS('GSC current'!$K$2:$K$2001,'GSC current'!$I$2:$I$2001,B1597),0))</f>
        <v/>
      </c>
      <c r="M1597" s="20">
        <f>IF(A1597="","",IF(N(L1597)&gt;0,K1597/L1597,""))</f>
        <v/>
      </c>
      <c r="N1597" s="21">
        <f>IF(A1597="","",IF(N(L1597)&gt;0,SUMIFS('GSC current'!$L$2:$L$2001,'GSC current'!$I$2:$I$2001,B1597)/L1597,""))</f>
        <v/>
      </c>
      <c r="O1597">
        <f>IF(A1597="","",IFERROR(SUMIFS('GSC previous'!$J$2:$J$2001,'GSC previous'!$I$2:$I$2001,B1597),0))</f>
        <v/>
      </c>
      <c r="P1597" s="22">
        <f>IF(A1597="","",IF(N(O1597)&gt;0,(K1597-O1597)/O1597,""))</f>
        <v/>
      </c>
      <c r="Q1597">
        <f>IF(A1597="","",IFERROR(SUMIFS(GA4!$P$2:$P$2001,GA4!$O$2:$O$2001,B1597),0))</f>
        <v/>
      </c>
      <c r="R1597" s="23">
        <f>IF(A1597="","",IF(N(Q1597)&gt;0,SUMIFS(GA4!$Q$2:$Q$2001,GA4!$O$2:$O$2001,B1597)/Q1597,""))</f>
        <v/>
      </c>
      <c r="S1597">
        <f>IF(A1597="","",IFERROR(SUMIFS(GA4!$R$2:$R$2001,GA4!$O$2:$O$2001,B1597),0))</f>
        <v/>
      </c>
      <c r="T1597">
        <f>IF(A1597="","",IF(AND(ISNUMBER(F1597),LEFT(C1597&amp;"",1)="2"),IF(F1597&lt;Rules!$B$9,"Yes","No"),"No"))</f>
        <v/>
      </c>
      <c r="U1597">
        <f>IF(A1597="","",IF(AND(N(O1597)&gt;=Rules!$B$8,ISNUMBER(P1597)),IF(P1597&lt;=-Rules!$B$7,"Yes","No"),"No"))</f>
        <v/>
      </c>
      <c r="V1597">
        <f>IF(A1597="","",IF(AND(N(L1597)&gt;=Rules!$B$6,ISNUMBER(N1597)),IF(AND(N1597&gt;=Rules!$B$10,N1597&lt;=Rules!$B$11),"Yes","No"),"No"))</f>
        <v/>
      </c>
      <c r="W1597">
        <f>IF(A1597="","",IF(I1597&lt;&gt;"","Yes","No"))</f>
        <v/>
      </c>
      <c r="X1597">
        <f>IF(I1597="","",IF(SUMIFS($K$3:$K$2002,$A$3:$A$2002,SUBSTITUTE(SUBSTITUTE(I1597,"?","~?"),"*","~*"))&gt;N(K1597),"Yes","No"))</f>
        <v/>
      </c>
      <c r="Y1597">
        <f>IF(A1597="","",IF(N(S1597)&gt;0,"Yes","No"))</f>
        <v/>
      </c>
      <c r="Z1597">
        <f>IF(A1597="","",IF(AND(N(K1597)&lt;Rules!$B$5,N(L1597)&lt;Rules!$B$6,N(Q1597)&lt;Rules!$B$13,Y1597="No"),"Yes","No"))</f>
        <v/>
      </c>
      <c r="AA1597">
        <f>IF(A1597="","",IF(LEFT(C1597&amp;"",1)="3","Redirect",IF(OR(LEFT(C1597&amp;"",1)="4",LEFT(C1597&amp;"",1)="5"),IF(OR(N(K1597)&gt;0,N(AC1597)&gt;=Rules!$B$14),"Redirect","Prune"),IF(D1597="Non-Indexable","Keep",IF(AND(W1597="Yes",X1597="Yes",Y1597="No"),"Merge",IF(OR(U1597="Yes",V1597="Yes",AND(T1597="Yes",N(L1597)&gt;=Rules!$B$6)),"Update",IF(Z1597="Yes",IF(N(AC1597)&gt;=Rules!$B$14,"Redirect","Prune"),"Keep")))))))</f>
        <v/>
      </c>
      <c r="AB1597">
        <f>IF(A1597="","",IF(LEFT(C1597&amp;"",1)="3","Already redirects ("&amp;C1597&amp;"). Update internal links to point at the final URL.",IF(OR(LEFT(C1597&amp;"",1)="4",LEFT(C1597&amp;"",1)="5"),IF(AA1597="Redirect","Returns "&amp;C1597&amp;" but still has "&amp;N(K1597)&amp;" clicks and "&amp;N(AC1597)&amp;" referring domains. 301 it to the closest live page.","Returns "&amp;C1597&amp;" with no clicks or links. Remove internal links and let it 404 or 410."),IF(D1597="Non-Indexable","Non-indexable ("&amp;E1597&amp;"). Keep if that is intentional; otherwise fix the canonical or noindex.",IF(AA1597="Merge","Overlaps with "&amp;I1597&amp;IF(N(J1597)&gt;0," (similarity "&amp;TEXT(J1597,"0.00")&amp;")","")&amp;", which gets more clicks. Merge the useful parts into it and 301 this URL.",IF(AA1597="Update",MID(IF(U1597="Yes","; Clicks down "&amp;TEXT(-P1597,"0%")&amp;" on the previous period","")&amp;IF(V1597="Yes","; Average position "&amp;TEXT(N1597,"0.0")&amp;" on "&amp;TEXT(L1597,"#,##0")&amp;" impressions (striking distance)","")&amp;IF(AND(T1597="Yes",N(L1597)&gt;=Rules!$B$6),"; Thin ("&amp;F1597&amp;" words) but has search demand",""),3,400),IF(AA1597="Prune","Low value: "&amp;N(K1597)&amp;" clicks, "&amp;N(L1597)&amp;" impressions, "&amp;N(Q1597)&amp;" sessions, no key events. Remove or noindex it and update internal links.",IF(AA1597="Redirect","Low value but "&amp;N(AC1597)&amp;" referring domains. 301 it to the closest relevant page to keep those links.",IF(AND(Z1597="No",Y1597="Yes",N(K1597)&lt;Rules!$B$5),"Low search traffic but it converts (key events: "&amp;S1597&amp;"). Keep it and link to it.",IF(W1597="Yes","Stronger than the page it overlaps ("&amp;I1597&amp;"). Keep; merge that page into this one.","Healthy: "&amp;N(K1597)&amp;" clicks"&amp;IF(ISNUMBER(N1597),", average position "&amp;TEXT(N1597,"0.0"),"")&amp;". Keep and monitor."))))))))))</f>
        <v/>
      </c>
      <c r="AE1597">
        <f>IF(A1597="","",IF(AD1597&lt;&gt;"",AD1597,AA1597))</f>
        <v/>
      </c>
    </row>
    <row r="1598">
      <c r="A1598">
        <f>IF(Crawl!A1597="","",Crawl!A1597)</f>
        <v/>
      </c>
      <c r="B1598">
        <f>IF(A1598="","",Crawl!EC1597)</f>
        <v/>
      </c>
      <c r="C1598">
        <f>IF(A1598="","",IFERROR(INDEX(Crawl!$A1597:$DZ1597,1,Rules!$H$6),""))</f>
        <v/>
      </c>
      <c r="D1598">
        <f>IF(A1598="","",IFERROR(INDEX(Crawl!$A1597:$DZ1597,1,Rules!$H$7),"")&amp;"")</f>
        <v/>
      </c>
      <c r="E1598">
        <f>IF(A1598="","",IFERROR(INDEX(Crawl!$A1597:$DZ1597,1,Rules!$H$8),"")&amp;"")</f>
        <v/>
      </c>
      <c r="F1598">
        <f>IF(A1598="","",IFERROR(INDEX(Crawl!$A1597:$DZ1597,1,Rules!$H$9),""))</f>
        <v/>
      </c>
      <c r="G1598">
        <f>IF(A1598="","",IFERROR(INDEX(Crawl!$A1597:$DZ1597,1,Rules!$H$10),""))</f>
        <v/>
      </c>
      <c r="H1598">
        <f>IF(A1598="","",IFERROR(INDEX(Crawl!$A1597:$DZ1597,1,Rules!$H$12),""))</f>
        <v/>
      </c>
      <c r="I1598">
        <f>IF(A1598="","",IF(AND(N(H1598)&gt;0,IFERROR(INDEX(Crawl!$A1597:$DZ1597,1,Rules!$H$11),"")&amp;""&lt;&gt;""),IFERROR(INDEX(Crawl!$A1597:$DZ1597,1,Rules!$H$11),"")&amp;"",IF(AND(ISNUMBER(J1598),N(J1598)&gt;=Rules!$B$12,IFERROR(INDEX(Crawl!$A1597:$DZ1597,1,Rules!$H$13),"")&amp;""&lt;&gt;""),IFERROR(INDEX(Crawl!$A1597:$DZ1597,1,Rules!$H$13),"")&amp;"","")))</f>
        <v/>
      </c>
      <c r="J1598" s="19">
        <f>IF(A1598="","",IF(IFERROR(INDEX(Crawl!$A1597:$DZ1597,1,Rules!$H$14),"")&amp;""="","",IFERROR(INDEX(Crawl!$A1597:$DZ1597,1,Rules!$H$14),"")))</f>
        <v/>
      </c>
      <c r="K1598">
        <f>IF(A1598="","",IFERROR(SUMIFS('GSC current'!$J$2:$J$2001,'GSC current'!$I$2:$I$2001,B1598),0))</f>
        <v/>
      </c>
      <c r="L1598">
        <f>IF(A1598="","",IFERROR(SUMIFS('GSC current'!$K$2:$K$2001,'GSC current'!$I$2:$I$2001,B1598),0))</f>
        <v/>
      </c>
      <c r="M1598" s="20">
        <f>IF(A1598="","",IF(N(L1598)&gt;0,K1598/L1598,""))</f>
        <v/>
      </c>
      <c r="N1598" s="21">
        <f>IF(A1598="","",IF(N(L1598)&gt;0,SUMIFS('GSC current'!$L$2:$L$2001,'GSC current'!$I$2:$I$2001,B1598)/L1598,""))</f>
        <v/>
      </c>
      <c r="O1598">
        <f>IF(A1598="","",IFERROR(SUMIFS('GSC previous'!$J$2:$J$2001,'GSC previous'!$I$2:$I$2001,B1598),0))</f>
        <v/>
      </c>
      <c r="P1598" s="22">
        <f>IF(A1598="","",IF(N(O1598)&gt;0,(K1598-O1598)/O1598,""))</f>
        <v/>
      </c>
      <c r="Q1598">
        <f>IF(A1598="","",IFERROR(SUMIFS(GA4!$P$2:$P$2001,GA4!$O$2:$O$2001,B1598),0))</f>
        <v/>
      </c>
      <c r="R1598" s="23">
        <f>IF(A1598="","",IF(N(Q1598)&gt;0,SUMIFS(GA4!$Q$2:$Q$2001,GA4!$O$2:$O$2001,B1598)/Q1598,""))</f>
        <v/>
      </c>
      <c r="S1598">
        <f>IF(A1598="","",IFERROR(SUMIFS(GA4!$R$2:$R$2001,GA4!$O$2:$O$2001,B1598),0))</f>
        <v/>
      </c>
      <c r="T1598">
        <f>IF(A1598="","",IF(AND(ISNUMBER(F1598),LEFT(C1598&amp;"",1)="2"),IF(F1598&lt;Rules!$B$9,"Yes","No"),"No"))</f>
        <v/>
      </c>
      <c r="U1598">
        <f>IF(A1598="","",IF(AND(N(O1598)&gt;=Rules!$B$8,ISNUMBER(P1598)),IF(P1598&lt;=-Rules!$B$7,"Yes","No"),"No"))</f>
        <v/>
      </c>
      <c r="V1598">
        <f>IF(A1598="","",IF(AND(N(L1598)&gt;=Rules!$B$6,ISNUMBER(N1598)),IF(AND(N1598&gt;=Rules!$B$10,N1598&lt;=Rules!$B$11),"Yes","No"),"No"))</f>
        <v/>
      </c>
      <c r="W1598">
        <f>IF(A1598="","",IF(I1598&lt;&gt;"","Yes","No"))</f>
        <v/>
      </c>
      <c r="X1598">
        <f>IF(I1598="","",IF(SUMIFS($K$3:$K$2002,$A$3:$A$2002,SUBSTITUTE(SUBSTITUTE(I1598,"?","~?"),"*","~*"))&gt;N(K1598),"Yes","No"))</f>
        <v/>
      </c>
      <c r="Y1598">
        <f>IF(A1598="","",IF(N(S1598)&gt;0,"Yes","No"))</f>
        <v/>
      </c>
      <c r="Z1598">
        <f>IF(A1598="","",IF(AND(N(K1598)&lt;Rules!$B$5,N(L1598)&lt;Rules!$B$6,N(Q1598)&lt;Rules!$B$13,Y1598="No"),"Yes","No"))</f>
        <v/>
      </c>
      <c r="AA1598">
        <f>IF(A1598="","",IF(LEFT(C1598&amp;"",1)="3","Redirect",IF(OR(LEFT(C1598&amp;"",1)="4",LEFT(C1598&amp;"",1)="5"),IF(OR(N(K1598)&gt;0,N(AC1598)&gt;=Rules!$B$14),"Redirect","Prune"),IF(D1598="Non-Indexable","Keep",IF(AND(W1598="Yes",X1598="Yes",Y1598="No"),"Merge",IF(OR(U1598="Yes",V1598="Yes",AND(T1598="Yes",N(L1598)&gt;=Rules!$B$6)),"Update",IF(Z1598="Yes",IF(N(AC1598)&gt;=Rules!$B$14,"Redirect","Prune"),"Keep")))))))</f>
        <v/>
      </c>
      <c r="AB1598">
        <f>IF(A1598="","",IF(LEFT(C1598&amp;"",1)="3","Already redirects ("&amp;C1598&amp;"). Update internal links to point at the final URL.",IF(OR(LEFT(C1598&amp;"",1)="4",LEFT(C1598&amp;"",1)="5"),IF(AA1598="Redirect","Returns "&amp;C1598&amp;" but still has "&amp;N(K1598)&amp;" clicks and "&amp;N(AC1598)&amp;" referring domains. 301 it to the closest live page.","Returns "&amp;C1598&amp;" with no clicks or links. Remove internal links and let it 404 or 410."),IF(D1598="Non-Indexable","Non-indexable ("&amp;E1598&amp;"). Keep if that is intentional; otherwise fix the canonical or noindex.",IF(AA1598="Merge","Overlaps with "&amp;I1598&amp;IF(N(J1598)&gt;0," (similarity "&amp;TEXT(J1598,"0.00")&amp;")","")&amp;", which gets more clicks. Merge the useful parts into it and 301 this URL.",IF(AA1598="Update",MID(IF(U1598="Yes","; Clicks down "&amp;TEXT(-P1598,"0%")&amp;" on the previous period","")&amp;IF(V1598="Yes","; Average position "&amp;TEXT(N1598,"0.0")&amp;" on "&amp;TEXT(L1598,"#,##0")&amp;" impressions (striking distance)","")&amp;IF(AND(T1598="Yes",N(L1598)&gt;=Rules!$B$6),"; Thin ("&amp;F1598&amp;" words) but has search demand",""),3,400),IF(AA1598="Prune","Low value: "&amp;N(K1598)&amp;" clicks, "&amp;N(L1598)&amp;" impressions, "&amp;N(Q1598)&amp;" sessions, no key events. Remove or noindex it and update internal links.",IF(AA1598="Redirect","Low value but "&amp;N(AC1598)&amp;" referring domains. 301 it to the closest relevant page to keep those links.",IF(AND(Z1598="No",Y1598="Yes",N(K1598)&lt;Rules!$B$5),"Low search traffic but it converts (key events: "&amp;S1598&amp;"). Keep it and link to it.",IF(W1598="Yes","Stronger than the page it overlaps ("&amp;I1598&amp;"). Keep; merge that page into this one.","Healthy: "&amp;N(K1598)&amp;" clicks"&amp;IF(ISNUMBER(N1598),", average position "&amp;TEXT(N1598,"0.0"),"")&amp;". Keep and monitor."))))))))))</f>
        <v/>
      </c>
      <c r="AE1598">
        <f>IF(A1598="","",IF(AD1598&lt;&gt;"",AD1598,AA1598))</f>
        <v/>
      </c>
    </row>
    <row r="1599">
      <c r="A1599">
        <f>IF(Crawl!A1598="","",Crawl!A1598)</f>
        <v/>
      </c>
      <c r="B1599">
        <f>IF(A1599="","",Crawl!EC1598)</f>
        <v/>
      </c>
      <c r="C1599">
        <f>IF(A1599="","",IFERROR(INDEX(Crawl!$A1598:$DZ1598,1,Rules!$H$6),""))</f>
        <v/>
      </c>
      <c r="D1599">
        <f>IF(A1599="","",IFERROR(INDEX(Crawl!$A1598:$DZ1598,1,Rules!$H$7),"")&amp;"")</f>
        <v/>
      </c>
      <c r="E1599">
        <f>IF(A1599="","",IFERROR(INDEX(Crawl!$A1598:$DZ1598,1,Rules!$H$8),"")&amp;"")</f>
        <v/>
      </c>
      <c r="F1599">
        <f>IF(A1599="","",IFERROR(INDEX(Crawl!$A1598:$DZ1598,1,Rules!$H$9),""))</f>
        <v/>
      </c>
      <c r="G1599">
        <f>IF(A1599="","",IFERROR(INDEX(Crawl!$A1598:$DZ1598,1,Rules!$H$10),""))</f>
        <v/>
      </c>
      <c r="H1599">
        <f>IF(A1599="","",IFERROR(INDEX(Crawl!$A1598:$DZ1598,1,Rules!$H$12),""))</f>
        <v/>
      </c>
      <c r="I1599">
        <f>IF(A1599="","",IF(AND(N(H1599)&gt;0,IFERROR(INDEX(Crawl!$A1598:$DZ1598,1,Rules!$H$11),"")&amp;""&lt;&gt;""),IFERROR(INDEX(Crawl!$A1598:$DZ1598,1,Rules!$H$11),"")&amp;"",IF(AND(ISNUMBER(J1599),N(J1599)&gt;=Rules!$B$12,IFERROR(INDEX(Crawl!$A1598:$DZ1598,1,Rules!$H$13),"")&amp;""&lt;&gt;""),IFERROR(INDEX(Crawl!$A1598:$DZ1598,1,Rules!$H$13),"")&amp;"","")))</f>
        <v/>
      </c>
      <c r="J1599" s="19">
        <f>IF(A1599="","",IF(IFERROR(INDEX(Crawl!$A1598:$DZ1598,1,Rules!$H$14),"")&amp;""="","",IFERROR(INDEX(Crawl!$A1598:$DZ1598,1,Rules!$H$14),"")))</f>
        <v/>
      </c>
      <c r="K1599">
        <f>IF(A1599="","",IFERROR(SUMIFS('GSC current'!$J$2:$J$2001,'GSC current'!$I$2:$I$2001,B1599),0))</f>
        <v/>
      </c>
      <c r="L1599">
        <f>IF(A1599="","",IFERROR(SUMIFS('GSC current'!$K$2:$K$2001,'GSC current'!$I$2:$I$2001,B1599),0))</f>
        <v/>
      </c>
      <c r="M1599" s="20">
        <f>IF(A1599="","",IF(N(L1599)&gt;0,K1599/L1599,""))</f>
        <v/>
      </c>
      <c r="N1599" s="21">
        <f>IF(A1599="","",IF(N(L1599)&gt;0,SUMIFS('GSC current'!$L$2:$L$2001,'GSC current'!$I$2:$I$2001,B1599)/L1599,""))</f>
        <v/>
      </c>
      <c r="O1599">
        <f>IF(A1599="","",IFERROR(SUMIFS('GSC previous'!$J$2:$J$2001,'GSC previous'!$I$2:$I$2001,B1599),0))</f>
        <v/>
      </c>
      <c r="P1599" s="22">
        <f>IF(A1599="","",IF(N(O1599)&gt;0,(K1599-O1599)/O1599,""))</f>
        <v/>
      </c>
      <c r="Q1599">
        <f>IF(A1599="","",IFERROR(SUMIFS(GA4!$P$2:$P$2001,GA4!$O$2:$O$2001,B1599),0))</f>
        <v/>
      </c>
      <c r="R1599" s="23">
        <f>IF(A1599="","",IF(N(Q1599)&gt;0,SUMIFS(GA4!$Q$2:$Q$2001,GA4!$O$2:$O$2001,B1599)/Q1599,""))</f>
        <v/>
      </c>
      <c r="S1599">
        <f>IF(A1599="","",IFERROR(SUMIFS(GA4!$R$2:$R$2001,GA4!$O$2:$O$2001,B1599),0))</f>
        <v/>
      </c>
      <c r="T1599">
        <f>IF(A1599="","",IF(AND(ISNUMBER(F1599),LEFT(C1599&amp;"",1)="2"),IF(F1599&lt;Rules!$B$9,"Yes","No"),"No"))</f>
        <v/>
      </c>
      <c r="U1599">
        <f>IF(A1599="","",IF(AND(N(O1599)&gt;=Rules!$B$8,ISNUMBER(P1599)),IF(P1599&lt;=-Rules!$B$7,"Yes","No"),"No"))</f>
        <v/>
      </c>
      <c r="V1599">
        <f>IF(A1599="","",IF(AND(N(L1599)&gt;=Rules!$B$6,ISNUMBER(N1599)),IF(AND(N1599&gt;=Rules!$B$10,N1599&lt;=Rules!$B$11),"Yes","No"),"No"))</f>
        <v/>
      </c>
      <c r="W1599">
        <f>IF(A1599="","",IF(I1599&lt;&gt;"","Yes","No"))</f>
        <v/>
      </c>
      <c r="X1599">
        <f>IF(I1599="","",IF(SUMIFS($K$3:$K$2002,$A$3:$A$2002,SUBSTITUTE(SUBSTITUTE(I1599,"?","~?"),"*","~*"))&gt;N(K1599),"Yes","No"))</f>
        <v/>
      </c>
      <c r="Y1599">
        <f>IF(A1599="","",IF(N(S1599)&gt;0,"Yes","No"))</f>
        <v/>
      </c>
      <c r="Z1599">
        <f>IF(A1599="","",IF(AND(N(K1599)&lt;Rules!$B$5,N(L1599)&lt;Rules!$B$6,N(Q1599)&lt;Rules!$B$13,Y1599="No"),"Yes","No"))</f>
        <v/>
      </c>
      <c r="AA1599">
        <f>IF(A1599="","",IF(LEFT(C1599&amp;"",1)="3","Redirect",IF(OR(LEFT(C1599&amp;"",1)="4",LEFT(C1599&amp;"",1)="5"),IF(OR(N(K1599)&gt;0,N(AC1599)&gt;=Rules!$B$14),"Redirect","Prune"),IF(D1599="Non-Indexable","Keep",IF(AND(W1599="Yes",X1599="Yes",Y1599="No"),"Merge",IF(OR(U1599="Yes",V1599="Yes",AND(T1599="Yes",N(L1599)&gt;=Rules!$B$6)),"Update",IF(Z1599="Yes",IF(N(AC1599)&gt;=Rules!$B$14,"Redirect","Prune"),"Keep")))))))</f>
        <v/>
      </c>
      <c r="AB1599">
        <f>IF(A1599="","",IF(LEFT(C1599&amp;"",1)="3","Already redirects ("&amp;C1599&amp;"). Update internal links to point at the final URL.",IF(OR(LEFT(C1599&amp;"",1)="4",LEFT(C1599&amp;"",1)="5"),IF(AA1599="Redirect","Returns "&amp;C1599&amp;" but still has "&amp;N(K1599)&amp;" clicks and "&amp;N(AC1599)&amp;" referring domains. 301 it to the closest live page.","Returns "&amp;C1599&amp;" with no clicks or links. Remove internal links and let it 404 or 410."),IF(D1599="Non-Indexable","Non-indexable ("&amp;E1599&amp;"). Keep if that is intentional; otherwise fix the canonical or noindex.",IF(AA1599="Merge","Overlaps with "&amp;I1599&amp;IF(N(J1599)&gt;0," (similarity "&amp;TEXT(J1599,"0.00")&amp;")","")&amp;", which gets more clicks. Merge the useful parts into it and 301 this URL.",IF(AA1599="Update",MID(IF(U1599="Yes","; Clicks down "&amp;TEXT(-P1599,"0%")&amp;" on the previous period","")&amp;IF(V1599="Yes","; Average position "&amp;TEXT(N1599,"0.0")&amp;" on "&amp;TEXT(L1599,"#,##0")&amp;" impressions (striking distance)","")&amp;IF(AND(T1599="Yes",N(L1599)&gt;=Rules!$B$6),"; Thin ("&amp;F1599&amp;" words) but has search demand",""),3,400),IF(AA1599="Prune","Low value: "&amp;N(K1599)&amp;" clicks, "&amp;N(L1599)&amp;" impressions, "&amp;N(Q1599)&amp;" sessions, no key events. Remove or noindex it and update internal links.",IF(AA1599="Redirect","Low value but "&amp;N(AC1599)&amp;" referring domains. 301 it to the closest relevant page to keep those links.",IF(AND(Z1599="No",Y1599="Yes",N(K1599)&lt;Rules!$B$5),"Low search traffic but it converts (key events: "&amp;S1599&amp;"). Keep it and link to it.",IF(W1599="Yes","Stronger than the page it overlaps ("&amp;I1599&amp;"). Keep; merge that page into this one.","Healthy: "&amp;N(K1599)&amp;" clicks"&amp;IF(ISNUMBER(N1599),", average position "&amp;TEXT(N1599,"0.0"),"")&amp;". Keep and monitor."))))))))))</f>
        <v/>
      </c>
      <c r="AE1599">
        <f>IF(A1599="","",IF(AD1599&lt;&gt;"",AD1599,AA1599))</f>
        <v/>
      </c>
    </row>
    <row r="1600">
      <c r="A1600">
        <f>IF(Crawl!A1599="","",Crawl!A1599)</f>
        <v/>
      </c>
      <c r="B1600">
        <f>IF(A1600="","",Crawl!EC1599)</f>
        <v/>
      </c>
      <c r="C1600">
        <f>IF(A1600="","",IFERROR(INDEX(Crawl!$A1599:$DZ1599,1,Rules!$H$6),""))</f>
        <v/>
      </c>
      <c r="D1600">
        <f>IF(A1600="","",IFERROR(INDEX(Crawl!$A1599:$DZ1599,1,Rules!$H$7),"")&amp;"")</f>
        <v/>
      </c>
      <c r="E1600">
        <f>IF(A1600="","",IFERROR(INDEX(Crawl!$A1599:$DZ1599,1,Rules!$H$8),"")&amp;"")</f>
        <v/>
      </c>
      <c r="F1600">
        <f>IF(A1600="","",IFERROR(INDEX(Crawl!$A1599:$DZ1599,1,Rules!$H$9),""))</f>
        <v/>
      </c>
      <c r="G1600">
        <f>IF(A1600="","",IFERROR(INDEX(Crawl!$A1599:$DZ1599,1,Rules!$H$10),""))</f>
        <v/>
      </c>
      <c r="H1600">
        <f>IF(A1600="","",IFERROR(INDEX(Crawl!$A1599:$DZ1599,1,Rules!$H$12),""))</f>
        <v/>
      </c>
      <c r="I1600">
        <f>IF(A1600="","",IF(AND(N(H1600)&gt;0,IFERROR(INDEX(Crawl!$A1599:$DZ1599,1,Rules!$H$11),"")&amp;""&lt;&gt;""),IFERROR(INDEX(Crawl!$A1599:$DZ1599,1,Rules!$H$11),"")&amp;"",IF(AND(ISNUMBER(J1600),N(J1600)&gt;=Rules!$B$12,IFERROR(INDEX(Crawl!$A1599:$DZ1599,1,Rules!$H$13),"")&amp;""&lt;&gt;""),IFERROR(INDEX(Crawl!$A1599:$DZ1599,1,Rules!$H$13),"")&amp;"","")))</f>
        <v/>
      </c>
      <c r="J1600" s="19">
        <f>IF(A1600="","",IF(IFERROR(INDEX(Crawl!$A1599:$DZ1599,1,Rules!$H$14),"")&amp;""="","",IFERROR(INDEX(Crawl!$A1599:$DZ1599,1,Rules!$H$14),"")))</f>
        <v/>
      </c>
      <c r="K1600">
        <f>IF(A1600="","",IFERROR(SUMIFS('GSC current'!$J$2:$J$2001,'GSC current'!$I$2:$I$2001,B1600),0))</f>
        <v/>
      </c>
      <c r="L1600">
        <f>IF(A1600="","",IFERROR(SUMIFS('GSC current'!$K$2:$K$2001,'GSC current'!$I$2:$I$2001,B1600),0))</f>
        <v/>
      </c>
      <c r="M1600" s="20">
        <f>IF(A1600="","",IF(N(L1600)&gt;0,K1600/L1600,""))</f>
        <v/>
      </c>
      <c r="N1600" s="21">
        <f>IF(A1600="","",IF(N(L1600)&gt;0,SUMIFS('GSC current'!$L$2:$L$2001,'GSC current'!$I$2:$I$2001,B1600)/L1600,""))</f>
        <v/>
      </c>
      <c r="O1600">
        <f>IF(A1600="","",IFERROR(SUMIFS('GSC previous'!$J$2:$J$2001,'GSC previous'!$I$2:$I$2001,B1600),0))</f>
        <v/>
      </c>
      <c r="P1600" s="22">
        <f>IF(A1600="","",IF(N(O1600)&gt;0,(K1600-O1600)/O1600,""))</f>
        <v/>
      </c>
      <c r="Q1600">
        <f>IF(A1600="","",IFERROR(SUMIFS(GA4!$P$2:$P$2001,GA4!$O$2:$O$2001,B1600),0))</f>
        <v/>
      </c>
      <c r="R1600" s="23">
        <f>IF(A1600="","",IF(N(Q1600)&gt;0,SUMIFS(GA4!$Q$2:$Q$2001,GA4!$O$2:$O$2001,B1600)/Q1600,""))</f>
        <v/>
      </c>
      <c r="S1600">
        <f>IF(A1600="","",IFERROR(SUMIFS(GA4!$R$2:$R$2001,GA4!$O$2:$O$2001,B1600),0))</f>
        <v/>
      </c>
      <c r="T1600">
        <f>IF(A1600="","",IF(AND(ISNUMBER(F1600),LEFT(C1600&amp;"",1)="2"),IF(F1600&lt;Rules!$B$9,"Yes","No"),"No"))</f>
        <v/>
      </c>
      <c r="U1600">
        <f>IF(A1600="","",IF(AND(N(O1600)&gt;=Rules!$B$8,ISNUMBER(P1600)),IF(P1600&lt;=-Rules!$B$7,"Yes","No"),"No"))</f>
        <v/>
      </c>
      <c r="V1600">
        <f>IF(A1600="","",IF(AND(N(L1600)&gt;=Rules!$B$6,ISNUMBER(N1600)),IF(AND(N1600&gt;=Rules!$B$10,N1600&lt;=Rules!$B$11),"Yes","No"),"No"))</f>
        <v/>
      </c>
      <c r="W1600">
        <f>IF(A1600="","",IF(I1600&lt;&gt;"","Yes","No"))</f>
        <v/>
      </c>
      <c r="X1600">
        <f>IF(I1600="","",IF(SUMIFS($K$3:$K$2002,$A$3:$A$2002,SUBSTITUTE(SUBSTITUTE(I1600,"?","~?"),"*","~*"))&gt;N(K1600),"Yes","No"))</f>
        <v/>
      </c>
      <c r="Y1600">
        <f>IF(A1600="","",IF(N(S1600)&gt;0,"Yes","No"))</f>
        <v/>
      </c>
      <c r="Z1600">
        <f>IF(A1600="","",IF(AND(N(K1600)&lt;Rules!$B$5,N(L1600)&lt;Rules!$B$6,N(Q1600)&lt;Rules!$B$13,Y1600="No"),"Yes","No"))</f>
        <v/>
      </c>
      <c r="AA1600">
        <f>IF(A1600="","",IF(LEFT(C1600&amp;"",1)="3","Redirect",IF(OR(LEFT(C1600&amp;"",1)="4",LEFT(C1600&amp;"",1)="5"),IF(OR(N(K1600)&gt;0,N(AC1600)&gt;=Rules!$B$14),"Redirect","Prune"),IF(D1600="Non-Indexable","Keep",IF(AND(W1600="Yes",X1600="Yes",Y1600="No"),"Merge",IF(OR(U1600="Yes",V1600="Yes",AND(T1600="Yes",N(L1600)&gt;=Rules!$B$6)),"Update",IF(Z1600="Yes",IF(N(AC1600)&gt;=Rules!$B$14,"Redirect","Prune"),"Keep")))))))</f>
        <v/>
      </c>
      <c r="AB1600">
        <f>IF(A1600="","",IF(LEFT(C1600&amp;"",1)="3","Already redirects ("&amp;C1600&amp;"). Update internal links to point at the final URL.",IF(OR(LEFT(C1600&amp;"",1)="4",LEFT(C1600&amp;"",1)="5"),IF(AA1600="Redirect","Returns "&amp;C1600&amp;" but still has "&amp;N(K1600)&amp;" clicks and "&amp;N(AC1600)&amp;" referring domains. 301 it to the closest live page.","Returns "&amp;C1600&amp;" with no clicks or links. Remove internal links and let it 404 or 410."),IF(D1600="Non-Indexable","Non-indexable ("&amp;E1600&amp;"). Keep if that is intentional; otherwise fix the canonical or noindex.",IF(AA1600="Merge","Overlaps with "&amp;I1600&amp;IF(N(J1600)&gt;0," (similarity "&amp;TEXT(J1600,"0.00")&amp;")","")&amp;", which gets more clicks. Merge the useful parts into it and 301 this URL.",IF(AA1600="Update",MID(IF(U1600="Yes","; Clicks down "&amp;TEXT(-P1600,"0%")&amp;" on the previous period","")&amp;IF(V1600="Yes","; Average position "&amp;TEXT(N1600,"0.0")&amp;" on "&amp;TEXT(L1600,"#,##0")&amp;" impressions (striking distance)","")&amp;IF(AND(T1600="Yes",N(L1600)&gt;=Rules!$B$6),"; Thin ("&amp;F1600&amp;" words) but has search demand",""),3,400),IF(AA1600="Prune","Low value: "&amp;N(K1600)&amp;" clicks, "&amp;N(L1600)&amp;" impressions, "&amp;N(Q1600)&amp;" sessions, no key events. Remove or noindex it and update internal links.",IF(AA1600="Redirect","Low value but "&amp;N(AC1600)&amp;" referring domains. 301 it to the closest relevant page to keep those links.",IF(AND(Z1600="No",Y1600="Yes",N(K1600)&lt;Rules!$B$5),"Low search traffic but it converts (key events: "&amp;S1600&amp;"). Keep it and link to it.",IF(W1600="Yes","Stronger than the page it overlaps ("&amp;I1600&amp;"). Keep; merge that page into this one.","Healthy: "&amp;N(K1600)&amp;" clicks"&amp;IF(ISNUMBER(N1600),", average position "&amp;TEXT(N1600,"0.0"),"")&amp;". Keep and monitor."))))))))))</f>
        <v/>
      </c>
      <c r="AE1600">
        <f>IF(A1600="","",IF(AD1600&lt;&gt;"",AD1600,AA1600))</f>
        <v/>
      </c>
    </row>
    <row r="1601">
      <c r="A1601">
        <f>IF(Crawl!A1600="","",Crawl!A1600)</f>
        <v/>
      </c>
      <c r="B1601">
        <f>IF(A1601="","",Crawl!EC1600)</f>
        <v/>
      </c>
      <c r="C1601">
        <f>IF(A1601="","",IFERROR(INDEX(Crawl!$A1600:$DZ1600,1,Rules!$H$6),""))</f>
        <v/>
      </c>
      <c r="D1601">
        <f>IF(A1601="","",IFERROR(INDEX(Crawl!$A1600:$DZ1600,1,Rules!$H$7),"")&amp;"")</f>
        <v/>
      </c>
      <c r="E1601">
        <f>IF(A1601="","",IFERROR(INDEX(Crawl!$A1600:$DZ1600,1,Rules!$H$8),"")&amp;"")</f>
        <v/>
      </c>
      <c r="F1601">
        <f>IF(A1601="","",IFERROR(INDEX(Crawl!$A1600:$DZ1600,1,Rules!$H$9),""))</f>
        <v/>
      </c>
      <c r="G1601">
        <f>IF(A1601="","",IFERROR(INDEX(Crawl!$A1600:$DZ1600,1,Rules!$H$10),""))</f>
        <v/>
      </c>
      <c r="H1601">
        <f>IF(A1601="","",IFERROR(INDEX(Crawl!$A1600:$DZ1600,1,Rules!$H$12),""))</f>
        <v/>
      </c>
      <c r="I1601">
        <f>IF(A1601="","",IF(AND(N(H1601)&gt;0,IFERROR(INDEX(Crawl!$A1600:$DZ1600,1,Rules!$H$11),"")&amp;""&lt;&gt;""),IFERROR(INDEX(Crawl!$A1600:$DZ1600,1,Rules!$H$11),"")&amp;"",IF(AND(ISNUMBER(J1601),N(J1601)&gt;=Rules!$B$12,IFERROR(INDEX(Crawl!$A1600:$DZ1600,1,Rules!$H$13),"")&amp;""&lt;&gt;""),IFERROR(INDEX(Crawl!$A1600:$DZ1600,1,Rules!$H$13),"")&amp;"","")))</f>
        <v/>
      </c>
      <c r="J1601" s="19">
        <f>IF(A1601="","",IF(IFERROR(INDEX(Crawl!$A1600:$DZ1600,1,Rules!$H$14),"")&amp;""="","",IFERROR(INDEX(Crawl!$A1600:$DZ1600,1,Rules!$H$14),"")))</f>
        <v/>
      </c>
      <c r="K1601">
        <f>IF(A1601="","",IFERROR(SUMIFS('GSC current'!$J$2:$J$2001,'GSC current'!$I$2:$I$2001,B1601),0))</f>
        <v/>
      </c>
      <c r="L1601">
        <f>IF(A1601="","",IFERROR(SUMIFS('GSC current'!$K$2:$K$2001,'GSC current'!$I$2:$I$2001,B1601),0))</f>
        <v/>
      </c>
      <c r="M1601" s="20">
        <f>IF(A1601="","",IF(N(L1601)&gt;0,K1601/L1601,""))</f>
        <v/>
      </c>
      <c r="N1601" s="21">
        <f>IF(A1601="","",IF(N(L1601)&gt;0,SUMIFS('GSC current'!$L$2:$L$2001,'GSC current'!$I$2:$I$2001,B1601)/L1601,""))</f>
        <v/>
      </c>
      <c r="O1601">
        <f>IF(A1601="","",IFERROR(SUMIFS('GSC previous'!$J$2:$J$2001,'GSC previous'!$I$2:$I$2001,B1601),0))</f>
        <v/>
      </c>
      <c r="P1601" s="22">
        <f>IF(A1601="","",IF(N(O1601)&gt;0,(K1601-O1601)/O1601,""))</f>
        <v/>
      </c>
      <c r="Q1601">
        <f>IF(A1601="","",IFERROR(SUMIFS(GA4!$P$2:$P$2001,GA4!$O$2:$O$2001,B1601),0))</f>
        <v/>
      </c>
      <c r="R1601" s="23">
        <f>IF(A1601="","",IF(N(Q1601)&gt;0,SUMIFS(GA4!$Q$2:$Q$2001,GA4!$O$2:$O$2001,B1601)/Q1601,""))</f>
        <v/>
      </c>
      <c r="S1601">
        <f>IF(A1601="","",IFERROR(SUMIFS(GA4!$R$2:$R$2001,GA4!$O$2:$O$2001,B1601),0))</f>
        <v/>
      </c>
      <c r="T1601">
        <f>IF(A1601="","",IF(AND(ISNUMBER(F1601),LEFT(C1601&amp;"",1)="2"),IF(F1601&lt;Rules!$B$9,"Yes","No"),"No"))</f>
        <v/>
      </c>
      <c r="U1601">
        <f>IF(A1601="","",IF(AND(N(O1601)&gt;=Rules!$B$8,ISNUMBER(P1601)),IF(P1601&lt;=-Rules!$B$7,"Yes","No"),"No"))</f>
        <v/>
      </c>
      <c r="V1601">
        <f>IF(A1601="","",IF(AND(N(L1601)&gt;=Rules!$B$6,ISNUMBER(N1601)),IF(AND(N1601&gt;=Rules!$B$10,N1601&lt;=Rules!$B$11),"Yes","No"),"No"))</f>
        <v/>
      </c>
      <c r="W1601">
        <f>IF(A1601="","",IF(I1601&lt;&gt;"","Yes","No"))</f>
        <v/>
      </c>
      <c r="X1601">
        <f>IF(I1601="","",IF(SUMIFS($K$3:$K$2002,$A$3:$A$2002,SUBSTITUTE(SUBSTITUTE(I1601,"?","~?"),"*","~*"))&gt;N(K1601),"Yes","No"))</f>
        <v/>
      </c>
      <c r="Y1601">
        <f>IF(A1601="","",IF(N(S1601)&gt;0,"Yes","No"))</f>
        <v/>
      </c>
      <c r="Z1601">
        <f>IF(A1601="","",IF(AND(N(K1601)&lt;Rules!$B$5,N(L1601)&lt;Rules!$B$6,N(Q1601)&lt;Rules!$B$13,Y1601="No"),"Yes","No"))</f>
        <v/>
      </c>
      <c r="AA1601">
        <f>IF(A1601="","",IF(LEFT(C1601&amp;"",1)="3","Redirect",IF(OR(LEFT(C1601&amp;"",1)="4",LEFT(C1601&amp;"",1)="5"),IF(OR(N(K1601)&gt;0,N(AC1601)&gt;=Rules!$B$14),"Redirect","Prune"),IF(D1601="Non-Indexable","Keep",IF(AND(W1601="Yes",X1601="Yes",Y1601="No"),"Merge",IF(OR(U1601="Yes",V1601="Yes",AND(T1601="Yes",N(L1601)&gt;=Rules!$B$6)),"Update",IF(Z1601="Yes",IF(N(AC1601)&gt;=Rules!$B$14,"Redirect","Prune"),"Keep")))))))</f>
        <v/>
      </c>
      <c r="AB1601">
        <f>IF(A1601="","",IF(LEFT(C1601&amp;"",1)="3","Already redirects ("&amp;C1601&amp;"). Update internal links to point at the final URL.",IF(OR(LEFT(C1601&amp;"",1)="4",LEFT(C1601&amp;"",1)="5"),IF(AA1601="Redirect","Returns "&amp;C1601&amp;" but still has "&amp;N(K1601)&amp;" clicks and "&amp;N(AC1601)&amp;" referring domains. 301 it to the closest live page.","Returns "&amp;C1601&amp;" with no clicks or links. Remove internal links and let it 404 or 410."),IF(D1601="Non-Indexable","Non-indexable ("&amp;E1601&amp;"). Keep if that is intentional; otherwise fix the canonical or noindex.",IF(AA1601="Merge","Overlaps with "&amp;I1601&amp;IF(N(J1601)&gt;0," (similarity "&amp;TEXT(J1601,"0.00")&amp;")","")&amp;", which gets more clicks. Merge the useful parts into it and 301 this URL.",IF(AA1601="Update",MID(IF(U1601="Yes","; Clicks down "&amp;TEXT(-P1601,"0%")&amp;" on the previous period","")&amp;IF(V1601="Yes","; Average position "&amp;TEXT(N1601,"0.0")&amp;" on "&amp;TEXT(L1601,"#,##0")&amp;" impressions (striking distance)","")&amp;IF(AND(T1601="Yes",N(L1601)&gt;=Rules!$B$6),"; Thin ("&amp;F1601&amp;" words) but has search demand",""),3,400),IF(AA1601="Prune","Low value: "&amp;N(K1601)&amp;" clicks, "&amp;N(L1601)&amp;" impressions, "&amp;N(Q1601)&amp;" sessions, no key events. Remove or noindex it and update internal links.",IF(AA1601="Redirect","Low value but "&amp;N(AC1601)&amp;" referring domains. 301 it to the closest relevant page to keep those links.",IF(AND(Z1601="No",Y1601="Yes",N(K1601)&lt;Rules!$B$5),"Low search traffic but it converts (key events: "&amp;S1601&amp;"). Keep it and link to it.",IF(W1601="Yes","Stronger than the page it overlaps ("&amp;I1601&amp;"). Keep; merge that page into this one.","Healthy: "&amp;N(K1601)&amp;" clicks"&amp;IF(ISNUMBER(N1601),", average position "&amp;TEXT(N1601,"0.0"),"")&amp;". Keep and monitor."))))))))))</f>
        <v/>
      </c>
      <c r="AE1601">
        <f>IF(A1601="","",IF(AD1601&lt;&gt;"",AD1601,AA1601))</f>
        <v/>
      </c>
    </row>
    <row r="1602">
      <c r="A1602">
        <f>IF(Crawl!A1601="","",Crawl!A1601)</f>
        <v/>
      </c>
      <c r="B1602">
        <f>IF(A1602="","",Crawl!EC1601)</f>
        <v/>
      </c>
      <c r="C1602">
        <f>IF(A1602="","",IFERROR(INDEX(Crawl!$A1601:$DZ1601,1,Rules!$H$6),""))</f>
        <v/>
      </c>
      <c r="D1602">
        <f>IF(A1602="","",IFERROR(INDEX(Crawl!$A1601:$DZ1601,1,Rules!$H$7),"")&amp;"")</f>
        <v/>
      </c>
      <c r="E1602">
        <f>IF(A1602="","",IFERROR(INDEX(Crawl!$A1601:$DZ1601,1,Rules!$H$8),"")&amp;"")</f>
        <v/>
      </c>
      <c r="F1602">
        <f>IF(A1602="","",IFERROR(INDEX(Crawl!$A1601:$DZ1601,1,Rules!$H$9),""))</f>
        <v/>
      </c>
      <c r="G1602">
        <f>IF(A1602="","",IFERROR(INDEX(Crawl!$A1601:$DZ1601,1,Rules!$H$10),""))</f>
        <v/>
      </c>
      <c r="H1602">
        <f>IF(A1602="","",IFERROR(INDEX(Crawl!$A1601:$DZ1601,1,Rules!$H$12),""))</f>
        <v/>
      </c>
      <c r="I1602">
        <f>IF(A1602="","",IF(AND(N(H1602)&gt;0,IFERROR(INDEX(Crawl!$A1601:$DZ1601,1,Rules!$H$11),"")&amp;""&lt;&gt;""),IFERROR(INDEX(Crawl!$A1601:$DZ1601,1,Rules!$H$11),"")&amp;"",IF(AND(ISNUMBER(J1602),N(J1602)&gt;=Rules!$B$12,IFERROR(INDEX(Crawl!$A1601:$DZ1601,1,Rules!$H$13),"")&amp;""&lt;&gt;""),IFERROR(INDEX(Crawl!$A1601:$DZ1601,1,Rules!$H$13),"")&amp;"","")))</f>
        <v/>
      </c>
      <c r="J1602" s="19">
        <f>IF(A1602="","",IF(IFERROR(INDEX(Crawl!$A1601:$DZ1601,1,Rules!$H$14),"")&amp;""="","",IFERROR(INDEX(Crawl!$A1601:$DZ1601,1,Rules!$H$14),"")))</f>
        <v/>
      </c>
      <c r="K1602">
        <f>IF(A1602="","",IFERROR(SUMIFS('GSC current'!$J$2:$J$2001,'GSC current'!$I$2:$I$2001,B1602),0))</f>
        <v/>
      </c>
      <c r="L1602">
        <f>IF(A1602="","",IFERROR(SUMIFS('GSC current'!$K$2:$K$2001,'GSC current'!$I$2:$I$2001,B1602),0))</f>
        <v/>
      </c>
      <c r="M1602" s="20">
        <f>IF(A1602="","",IF(N(L1602)&gt;0,K1602/L1602,""))</f>
        <v/>
      </c>
      <c r="N1602" s="21">
        <f>IF(A1602="","",IF(N(L1602)&gt;0,SUMIFS('GSC current'!$L$2:$L$2001,'GSC current'!$I$2:$I$2001,B1602)/L1602,""))</f>
        <v/>
      </c>
      <c r="O1602">
        <f>IF(A1602="","",IFERROR(SUMIFS('GSC previous'!$J$2:$J$2001,'GSC previous'!$I$2:$I$2001,B1602),0))</f>
        <v/>
      </c>
      <c r="P1602" s="22">
        <f>IF(A1602="","",IF(N(O1602)&gt;0,(K1602-O1602)/O1602,""))</f>
        <v/>
      </c>
      <c r="Q1602">
        <f>IF(A1602="","",IFERROR(SUMIFS(GA4!$P$2:$P$2001,GA4!$O$2:$O$2001,B1602),0))</f>
        <v/>
      </c>
      <c r="R1602" s="23">
        <f>IF(A1602="","",IF(N(Q1602)&gt;0,SUMIFS(GA4!$Q$2:$Q$2001,GA4!$O$2:$O$2001,B1602)/Q1602,""))</f>
        <v/>
      </c>
      <c r="S1602">
        <f>IF(A1602="","",IFERROR(SUMIFS(GA4!$R$2:$R$2001,GA4!$O$2:$O$2001,B1602),0))</f>
        <v/>
      </c>
      <c r="T1602">
        <f>IF(A1602="","",IF(AND(ISNUMBER(F1602),LEFT(C1602&amp;"",1)="2"),IF(F1602&lt;Rules!$B$9,"Yes","No"),"No"))</f>
        <v/>
      </c>
      <c r="U1602">
        <f>IF(A1602="","",IF(AND(N(O1602)&gt;=Rules!$B$8,ISNUMBER(P1602)),IF(P1602&lt;=-Rules!$B$7,"Yes","No"),"No"))</f>
        <v/>
      </c>
      <c r="V1602">
        <f>IF(A1602="","",IF(AND(N(L1602)&gt;=Rules!$B$6,ISNUMBER(N1602)),IF(AND(N1602&gt;=Rules!$B$10,N1602&lt;=Rules!$B$11),"Yes","No"),"No"))</f>
        <v/>
      </c>
      <c r="W1602">
        <f>IF(A1602="","",IF(I1602&lt;&gt;"","Yes","No"))</f>
        <v/>
      </c>
      <c r="X1602">
        <f>IF(I1602="","",IF(SUMIFS($K$3:$K$2002,$A$3:$A$2002,SUBSTITUTE(SUBSTITUTE(I1602,"?","~?"),"*","~*"))&gt;N(K1602),"Yes","No"))</f>
        <v/>
      </c>
      <c r="Y1602">
        <f>IF(A1602="","",IF(N(S1602)&gt;0,"Yes","No"))</f>
        <v/>
      </c>
      <c r="Z1602">
        <f>IF(A1602="","",IF(AND(N(K1602)&lt;Rules!$B$5,N(L1602)&lt;Rules!$B$6,N(Q1602)&lt;Rules!$B$13,Y1602="No"),"Yes","No"))</f>
        <v/>
      </c>
      <c r="AA1602">
        <f>IF(A1602="","",IF(LEFT(C1602&amp;"",1)="3","Redirect",IF(OR(LEFT(C1602&amp;"",1)="4",LEFT(C1602&amp;"",1)="5"),IF(OR(N(K1602)&gt;0,N(AC1602)&gt;=Rules!$B$14),"Redirect","Prune"),IF(D1602="Non-Indexable","Keep",IF(AND(W1602="Yes",X1602="Yes",Y1602="No"),"Merge",IF(OR(U1602="Yes",V1602="Yes",AND(T1602="Yes",N(L1602)&gt;=Rules!$B$6)),"Update",IF(Z1602="Yes",IF(N(AC1602)&gt;=Rules!$B$14,"Redirect","Prune"),"Keep")))))))</f>
        <v/>
      </c>
      <c r="AB1602">
        <f>IF(A1602="","",IF(LEFT(C1602&amp;"",1)="3","Already redirects ("&amp;C1602&amp;"). Update internal links to point at the final URL.",IF(OR(LEFT(C1602&amp;"",1)="4",LEFT(C1602&amp;"",1)="5"),IF(AA1602="Redirect","Returns "&amp;C1602&amp;" but still has "&amp;N(K1602)&amp;" clicks and "&amp;N(AC1602)&amp;" referring domains. 301 it to the closest live page.","Returns "&amp;C1602&amp;" with no clicks or links. Remove internal links and let it 404 or 410."),IF(D1602="Non-Indexable","Non-indexable ("&amp;E1602&amp;"). Keep if that is intentional; otherwise fix the canonical or noindex.",IF(AA1602="Merge","Overlaps with "&amp;I1602&amp;IF(N(J1602)&gt;0," (similarity "&amp;TEXT(J1602,"0.00")&amp;")","")&amp;", which gets more clicks. Merge the useful parts into it and 301 this URL.",IF(AA1602="Update",MID(IF(U1602="Yes","; Clicks down "&amp;TEXT(-P1602,"0%")&amp;" on the previous period","")&amp;IF(V1602="Yes","; Average position "&amp;TEXT(N1602,"0.0")&amp;" on "&amp;TEXT(L1602,"#,##0")&amp;" impressions (striking distance)","")&amp;IF(AND(T1602="Yes",N(L1602)&gt;=Rules!$B$6),"; Thin ("&amp;F1602&amp;" words) but has search demand",""),3,400),IF(AA1602="Prune","Low value: "&amp;N(K1602)&amp;" clicks, "&amp;N(L1602)&amp;" impressions, "&amp;N(Q1602)&amp;" sessions, no key events. Remove or noindex it and update internal links.",IF(AA1602="Redirect","Low value but "&amp;N(AC1602)&amp;" referring domains. 301 it to the closest relevant page to keep those links.",IF(AND(Z1602="No",Y1602="Yes",N(K1602)&lt;Rules!$B$5),"Low search traffic but it converts (key events: "&amp;S1602&amp;"). Keep it and link to it.",IF(W1602="Yes","Stronger than the page it overlaps ("&amp;I1602&amp;"). Keep; merge that page into this one.","Healthy: "&amp;N(K1602)&amp;" clicks"&amp;IF(ISNUMBER(N1602),", average position "&amp;TEXT(N1602,"0.0"),"")&amp;". Keep and monitor."))))))))))</f>
        <v/>
      </c>
      <c r="AE1602">
        <f>IF(A1602="","",IF(AD1602&lt;&gt;"",AD1602,AA1602))</f>
        <v/>
      </c>
    </row>
    <row r="1603">
      <c r="A1603">
        <f>IF(Crawl!A1602="","",Crawl!A1602)</f>
        <v/>
      </c>
      <c r="B1603">
        <f>IF(A1603="","",Crawl!EC1602)</f>
        <v/>
      </c>
      <c r="C1603">
        <f>IF(A1603="","",IFERROR(INDEX(Crawl!$A1602:$DZ1602,1,Rules!$H$6),""))</f>
        <v/>
      </c>
      <c r="D1603">
        <f>IF(A1603="","",IFERROR(INDEX(Crawl!$A1602:$DZ1602,1,Rules!$H$7),"")&amp;"")</f>
        <v/>
      </c>
      <c r="E1603">
        <f>IF(A1603="","",IFERROR(INDEX(Crawl!$A1602:$DZ1602,1,Rules!$H$8),"")&amp;"")</f>
        <v/>
      </c>
      <c r="F1603">
        <f>IF(A1603="","",IFERROR(INDEX(Crawl!$A1602:$DZ1602,1,Rules!$H$9),""))</f>
        <v/>
      </c>
      <c r="G1603">
        <f>IF(A1603="","",IFERROR(INDEX(Crawl!$A1602:$DZ1602,1,Rules!$H$10),""))</f>
        <v/>
      </c>
      <c r="H1603">
        <f>IF(A1603="","",IFERROR(INDEX(Crawl!$A1602:$DZ1602,1,Rules!$H$12),""))</f>
        <v/>
      </c>
      <c r="I1603">
        <f>IF(A1603="","",IF(AND(N(H1603)&gt;0,IFERROR(INDEX(Crawl!$A1602:$DZ1602,1,Rules!$H$11),"")&amp;""&lt;&gt;""),IFERROR(INDEX(Crawl!$A1602:$DZ1602,1,Rules!$H$11),"")&amp;"",IF(AND(ISNUMBER(J1603),N(J1603)&gt;=Rules!$B$12,IFERROR(INDEX(Crawl!$A1602:$DZ1602,1,Rules!$H$13),"")&amp;""&lt;&gt;""),IFERROR(INDEX(Crawl!$A1602:$DZ1602,1,Rules!$H$13),"")&amp;"","")))</f>
        <v/>
      </c>
      <c r="J1603" s="19">
        <f>IF(A1603="","",IF(IFERROR(INDEX(Crawl!$A1602:$DZ1602,1,Rules!$H$14),"")&amp;""="","",IFERROR(INDEX(Crawl!$A1602:$DZ1602,1,Rules!$H$14),"")))</f>
        <v/>
      </c>
      <c r="K1603">
        <f>IF(A1603="","",IFERROR(SUMIFS('GSC current'!$J$2:$J$2001,'GSC current'!$I$2:$I$2001,B1603),0))</f>
        <v/>
      </c>
      <c r="L1603">
        <f>IF(A1603="","",IFERROR(SUMIFS('GSC current'!$K$2:$K$2001,'GSC current'!$I$2:$I$2001,B1603),0))</f>
        <v/>
      </c>
      <c r="M1603" s="20">
        <f>IF(A1603="","",IF(N(L1603)&gt;0,K1603/L1603,""))</f>
        <v/>
      </c>
      <c r="N1603" s="21">
        <f>IF(A1603="","",IF(N(L1603)&gt;0,SUMIFS('GSC current'!$L$2:$L$2001,'GSC current'!$I$2:$I$2001,B1603)/L1603,""))</f>
        <v/>
      </c>
      <c r="O1603">
        <f>IF(A1603="","",IFERROR(SUMIFS('GSC previous'!$J$2:$J$2001,'GSC previous'!$I$2:$I$2001,B1603),0))</f>
        <v/>
      </c>
      <c r="P1603" s="22">
        <f>IF(A1603="","",IF(N(O1603)&gt;0,(K1603-O1603)/O1603,""))</f>
        <v/>
      </c>
      <c r="Q1603">
        <f>IF(A1603="","",IFERROR(SUMIFS(GA4!$P$2:$P$2001,GA4!$O$2:$O$2001,B1603),0))</f>
        <v/>
      </c>
      <c r="R1603" s="23">
        <f>IF(A1603="","",IF(N(Q1603)&gt;0,SUMIFS(GA4!$Q$2:$Q$2001,GA4!$O$2:$O$2001,B1603)/Q1603,""))</f>
        <v/>
      </c>
      <c r="S1603">
        <f>IF(A1603="","",IFERROR(SUMIFS(GA4!$R$2:$R$2001,GA4!$O$2:$O$2001,B1603),0))</f>
        <v/>
      </c>
      <c r="T1603">
        <f>IF(A1603="","",IF(AND(ISNUMBER(F1603),LEFT(C1603&amp;"",1)="2"),IF(F1603&lt;Rules!$B$9,"Yes","No"),"No"))</f>
        <v/>
      </c>
      <c r="U1603">
        <f>IF(A1603="","",IF(AND(N(O1603)&gt;=Rules!$B$8,ISNUMBER(P1603)),IF(P1603&lt;=-Rules!$B$7,"Yes","No"),"No"))</f>
        <v/>
      </c>
      <c r="V1603">
        <f>IF(A1603="","",IF(AND(N(L1603)&gt;=Rules!$B$6,ISNUMBER(N1603)),IF(AND(N1603&gt;=Rules!$B$10,N1603&lt;=Rules!$B$11),"Yes","No"),"No"))</f>
        <v/>
      </c>
      <c r="W1603">
        <f>IF(A1603="","",IF(I1603&lt;&gt;"","Yes","No"))</f>
        <v/>
      </c>
      <c r="X1603">
        <f>IF(I1603="","",IF(SUMIFS($K$3:$K$2002,$A$3:$A$2002,SUBSTITUTE(SUBSTITUTE(I1603,"?","~?"),"*","~*"))&gt;N(K1603),"Yes","No"))</f>
        <v/>
      </c>
      <c r="Y1603">
        <f>IF(A1603="","",IF(N(S1603)&gt;0,"Yes","No"))</f>
        <v/>
      </c>
      <c r="Z1603">
        <f>IF(A1603="","",IF(AND(N(K1603)&lt;Rules!$B$5,N(L1603)&lt;Rules!$B$6,N(Q1603)&lt;Rules!$B$13,Y1603="No"),"Yes","No"))</f>
        <v/>
      </c>
      <c r="AA1603">
        <f>IF(A1603="","",IF(LEFT(C1603&amp;"",1)="3","Redirect",IF(OR(LEFT(C1603&amp;"",1)="4",LEFT(C1603&amp;"",1)="5"),IF(OR(N(K1603)&gt;0,N(AC1603)&gt;=Rules!$B$14),"Redirect","Prune"),IF(D1603="Non-Indexable","Keep",IF(AND(W1603="Yes",X1603="Yes",Y1603="No"),"Merge",IF(OR(U1603="Yes",V1603="Yes",AND(T1603="Yes",N(L1603)&gt;=Rules!$B$6)),"Update",IF(Z1603="Yes",IF(N(AC1603)&gt;=Rules!$B$14,"Redirect","Prune"),"Keep")))))))</f>
        <v/>
      </c>
      <c r="AB1603">
        <f>IF(A1603="","",IF(LEFT(C1603&amp;"",1)="3","Already redirects ("&amp;C1603&amp;"). Update internal links to point at the final URL.",IF(OR(LEFT(C1603&amp;"",1)="4",LEFT(C1603&amp;"",1)="5"),IF(AA1603="Redirect","Returns "&amp;C1603&amp;" but still has "&amp;N(K1603)&amp;" clicks and "&amp;N(AC1603)&amp;" referring domains. 301 it to the closest live page.","Returns "&amp;C1603&amp;" with no clicks or links. Remove internal links and let it 404 or 410."),IF(D1603="Non-Indexable","Non-indexable ("&amp;E1603&amp;"). Keep if that is intentional; otherwise fix the canonical or noindex.",IF(AA1603="Merge","Overlaps with "&amp;I1603&amp;IF(N(J1603)&gt;0," (similarity "&amp;TEXT(J1603,"0.00")&amp;")","")&amp;", which gets more clicks. Merge the useful parts into it and 301 this URL.",IF(AA1603="Update",MID(IF(U1603="Yes","; Clicks down "&amp;TEXT(-P1603,"0%")&amp;" on the previous period","")&amp;IF(V1603="Yes","; Average position "&amp;TEXT(N1603,"0.0")&amp;" on "&amp;TEXT(L1603,"#,##0")&amp;" impressions (striking distance)","")&amp;IF(AND(T1603="Yes",N(L1603)&gt;=Rules!$B$6),"; Thin ("&amp;F1603&amp;" words) but has search demand",""),3,400),IF(AA1603="Prune","Low value: "&amp;N(K1603)&amp;" clicks, "&amp;N(L1603)&amp;" impressions, "&amp;N(Q1603)&amp;" sessions, no key events. Remove or noindex it and update internal links.",IF(AA1603="Redirect","Low value but "&amp;N(AC1603)&amp;" referring domains. 301 it to the closest relevant page to keep those links.",IF(AND(Z1603="No",Y1603="Yes",N(K1603)&lt;Rules!$B$5),"Low search traffic but it converts (key events: "&amp;S1603&amp;"). Keep it and link to it.",IF(W1603="Yes","Stronger than the page it overlaps ("&amp;I1603&amp;"). Keep; merge that page into this one.","Healthy: "&amp;N(K1603)&amp;" clicks"&amp;IF(ISNUMBER(N1603),", average position "&amp;TEXT(N1603,"0.0"),"")&amp;". Keep and monitor."))))))))))</f>
        <v/>
      </c>
      <c r="AE1603">
        <f>IF(A1603="","",IF(AD1603&lt;&gt;"",AD1603,AA1603))</f>
        <v/>
      </c>
    </row>
    <row r="1604">
      <c r="A1604">
        <f>IF(Crawl!A1603="","",Crawl!A1603)</f>
        <v/>
      </c>
      <c r="B1604">
        <f>IF(A1604="","",Crawl!EC1603)</f>
        <v/>
      </c>
      <c r="C1604">
        <f>IF(A1604="","",IFERROR(INDEX(Crawl!$A1603:$DZ1603,1,Rules!$H$6),""))</f>
        <v/>
      </c>
      <c r="D1604">
        <f>IF(A1604="","",IFERROR(INDEX(Crawl!$A1603:$DZ1603,1,Rules!$H$7),"")&amp;"")</f>
        <v/>
      </c>
      <c r="E1604">
        <f>IF(A1604="","",IFERROR(INDEX(Crawl!$A1603:$DZ1603,1,Rules!$H$8),"")&amp;"")</f>
        <v/>
      </c>
      <c r="F1604">
        <f>IF(A1604="","",IFERROR(INDEX(Crawl!$A1603:$DZ1603,1,Rules!$H$9),""))</f>
        <v/>
      </c>
      <c r="G1604">
        <f>IF(A1604="","",IFERROR(INDEX(Crawl!$A1603:$DZ1603,1,Rules!$H$10),""))</f>
        <v/>
      </c>
      <c r="H1604">
        <f>IF(A1604="","",IFERROR(INDEX(Crawl!$A1603:$DZ1603,1,Rules!$H$12),""))</f>
        <v/>
      </c>
      <c r="I1604">
        <f>IF(A1604="","",IF(AND(N(H1604)&gt;0,IFERROR(INDEX(Crawl!$A1603:$DZ1603,1,Rules!$H$11),"")&amp;""&lt;&gt;""),IFERROR(INDEX(Crawl!$A1603:$DZ1603,1,Rules!$H$11),"")&amp;"",IF(AND(ISNUMBER(J1604),N(J1604)&gt;=Rules!$B$12,IFERROR(INDEX(Crawl!$A1603:$DZ1603,1,Rules!$H$13),"")&amp;""&lt;&gt;""),IFERROR(INDEX(Crawl!$A1603:$DZ1603,1,Rules!$H$13),"")&amp;"","")))</f>
        <v/>
      </c>
      <c r="J1604" s="19">
        <f>IF(A1604="","",IF(IFERROR(INDEX(Crawl!$A1603:$DZ1603,1,Rules!$H$14),"")&amp;""="","",IFERROR(INDEX(Crawl!$A1603:$DZ1603,1,Rules!$H$14),"")))</f>
        <v/>
      </c>
      <c r="K1604">
        <f>IF(A1604="","",IFERROR(SUMIFS('GSC current'!$J$2:$J$2001,'GSC current'!$I$2:$I$2001,B1604),0))</f>
        <v/>
      </c>
      <c r="L1604">
        <f>IF(A1604="","",IFERROR(SUMIFS('GSC current'!$K$2:$K$2001,'GSC current'!$I$2:$I$2001,B1604),0))</f>
        <v/>
      </c>
      <c r="M1604" s="20">
        <f>IF(A1604="","",IF(N(L1604)&gt;0,K1604/L1604,""))</f>
        <v/>
      </c>
      <c r="N1604" s="21">
        <f>IF(A1604="","",IF(N(L1604)&gt;0,SUMIFS('GSC current'!$L$2:$L$2001,'GSC current'!$I$2:$I$2001,B1604)/L1604,""))</f>
        <v/>
      </c>
      <c r="O1604">
        <f>IF(A1604="","",IFERROR(SUMIFS('GSC previous'!$J$2:$J$2001,'GSC previous'!$I$2:$I$2001,B1604),0))</f>
        <v/>
      </c>
      <c r="P1604" s="22">
        <f>IF(A1604="","",IF(N(O1604)&gt;0,(K1604-O1604)/O1604,""))</f>
        <v/>
      </c>
      <c r="Q1604">
        <f>IF(A1604="","",IFERROR(SUMIFS(GA4!$P$2:$P$2001,GA4!$O$2:$O$2001,B1604),0))</f>
        <v/>
      </c>
      <c r="R1604" s="23">
        <f>IF(A1604="","",IF(N(Q1604)&gt;0,SUMIFS(GA4!$Q$2:$Q$2001,GA4!$O$2:$O$2001,B1604)/Q1604,""))</f>
        <v/>
      </c>
      <c r="S1604">
        <f>IF(A1604="","",IFERROR(SUMIFS(GA4!$R$2:$R$2001,GA4!$O$2:$O$2001,B1604),0))</f>
        <v/>
      </c>
      <c r="T1604">
        <f>IF(A1604="","",IF(AND(ISNUMBER(F1604),LEFT(C1604&amp;"",1)="2"),IF(F1604&lt;Rules!$B$9,"Yes","No"),"No"))</f>
        <v/>
      </c>
      <c r="U1604">
        <f>IF(A1604="","",IF(AND(N(O1604)&gt;=Rules!$B$8,ISNUMBER(P1604)),IF(P1604&lt;=-Rules!$B$7,"Yes","No"),"No"))</f>
        <v/>
      </c>
      <c r="V1604">
        <f>IF(A1604="","",IF(AND(N(L1604)&gt;=Rules!$B$6,ISNUMBER(N1604)),IF(AND(N1604&gt;=Rules!$B$10,N1604&lt;=Rules!$B$11),"Yes","No"),"No"))</f>
        <v/>
      </c>
      <c r="W1604">
        <f>IF(A1604="","",IF(I1604&lt;&gt;"","Yes","No"))</f>
        <v/>
      </c>
      <c r="X1604">
        <f>IF(I1604="","",IF(SUMIFS($K$3:$K$2002,$A$3:$A$2002,SUBSTITUTE(SUBSTITUTE(I1604,"?","~?"),"*","~*"))&gt;N(K1604),"Yes","No"))</f>
        <v/>
      </c>
      <c r="Y1604">
        <f>IF(A1604="","",IF(N(S1604)&gt;0,"Yes","No"))</f>
        <v/>
      </c>
      <c r="Z1604">
        <f>IF(A1604="","",IF(AND(N(K1604)&lt;Rules!$B$5,N(L1604)&lt;Rules!$B$6,N(Q1604)&lt;Rules!$B$13,Y1604="No"),"Yes","No"))</f>
        <v/>
      </c>
      <c r="AA1604">
        <f>IF(A1604="","",IF(LEFT(C1604&amp;"",1)="3","Redirect",IF(OR(LEFT(C1604&amp;"",1)="4",LEFT(C1604&amp;"",1)="5"),IF(OR(N(K1604)&gt;0,N(AC1604)&gt;=Rules!$B$14),"Redirect","Prune"),IF(D1604="Non-Indexable","Keep",IF(AND(W1604="Yes",X1604="Yes",Y1604="No"),"Merge",IF(OR(U1604="Yes",V1604="Yes",AND(T1604="Yes",N(L1604)&gt;=Rules!$B$6)),"Update",IF(Z1604="Yes",IF(N(AC1604)&gt;=Rules!$B$14,"Redirect","Prune"),"Keep")))))))</f>
        <v/>
      </c>
      <c r="AB1604">
        <f>IF(A1604="","",IF(LEFT(C1604&amp;"",1)="3","Already redirects ("&amp;C1604&amp;"). Update internal links to point at the final URL.",IF(OR(LEFT(C1604&amp;"",1)="4",LEFT(C1604&amp;"",1)="5"),IF(AA1604="Redirect","Returns "&amp;C1604&amp;" but still has "&amp;N(K1604)&amp;" clicks and "&amp;N(AC1604)&amp;" referring domains. 301 it to the closest live page.","Returns "&amp;C1604&amp;" with no clicks or links. Remove internal links and let it 404 or 410."),IF(D1604="Non-Indexable","Non-indexable ("&amp;E1604&amp;"). Keep if that is intentional; otherwise fix the canonical or noindex.",IF(AA1604="Merge","Overlaps with "&amp;I1604&amp;IF(N(J1604)&gt;0," (similarity "&amp;TEXT(J1604,"0.00")&amp;")","")&amp;", which gets more clicks. Merge the useful parts into it and 301 this URL.",IF(AA1604="Update",MID(IF(U1604="Yes","; Clicks down "&amp;TEXT(-P1604,"0%")&amp;" on the previous period","")&amp;IF(V1604="Yes","; Average position "&amp;TEXT(N1604,"0.0")&amp;" on "&amp;TEXT(L1604,"#,##0")&amp;" impressions (striking distance)","")&amp;IF(AND(T1604="Yes",N(L1604)&gt;=Rules!$B$6),"; Thin ("&amp;F1604&amp;" words) but has search demand",""),3,400),IF(AA1604="Prune","Low value: "&amp;N(K1604)&amp;" clicks, "&amp;N(L1604)&amp;" impressions, "&amp;N(Q1604)&amp;" sessions, no key events. Remove or noindex it and update internal links.",IF(AA1604="Redirect","Low value but "&amp;N(AC1604)&amp;" referring domains. 301 it to the closest relevant page to keep those links.",IF(AND(Z1604="No",Y1604="Yes",N(K1604)&lt;Rules!$B$5),"Low search traffic but it converts (key events: "&amp;S1604&amp;"). Keep it and link to it.",IF(W1604="Yes","Stronger than the page it overlaps ("&amp;I1604&amp;"). Keep; merge that page into this one.","Healthy: "&amp;N(K1604)&amp;" clicks"&amp;IF(ISNUMBER(N1604),", average position "&amp;TEXT(N1604,"0.0"),"")&amp;". Keep and monitor."))))))))))</f>
        <v/>
      </c>
      <c r="AE1604">
        <f>IF(A1604="","",IF(AD1604&lt;&gt;"",AD1604,AA1604))</f>
        <v/>
      </c>
    </row>
    <row r="1605">
      <c r="A1605">
        <f>IF(Crawl!A1604="","",Crawl!A1604)</f>
        <v/>
      </c>
      <c r="B1605">
        <f>IF(A1605="","",Crawl!EC1604)</f>
        <v/>
      </c>
      <c r="C1605">
        <f>IF(A1605="","",IFERROR(INDEX(Crawl!$A1604:$DZ1604,1,Rules!$H$6),""))</f>
        <v/>
      </c>
      <c r="D1605">
        <f>IF(A1605="","",IFERROR(INDEX(Crawl!$A1604:$DZ1604,1,Rules!$H$7),"")&amp;"")</f>
        <v/>
      </c>
      <c r="E1605">
        <f>IF(A1605="","",IFERROR(INDEX(Crawl!$A1604:$DZ1604,1,Rules!$H$8),"")&amp;"")</f>
        <v/>
      </c>
      <c r="F1605">
        <f>IF(A1605="","",IFERROR(INDEX(Crawl!$A1604:$DZ1604,1,Rules!$H$9),""))</f>
        <v/>
      </c>
      <c r="G1605">
        <f>IF(A1605="","",IFERROR(INDEX(Crawl!$A1604:$DZ1604,1,Rules!$H$10),""))</f>
        <v/>
      </c>
      <c r="H1605">
        <f>IF(A1605="","",IFERROR(INDEX(Crawl!$A1604:$DZ1604,1,Rules!$H$12),""))</f>
        <v/>
      </c>
      <c r="I1605">
        <f>IF(A1605="","",IF(AND(N(H1605)&gt;0,IFERROR(INDEX(Crawl!$A1604:$DZ1604,1,Rules!$H$11),"")&amp;""&lt;&gt;""),IFERROR(INDEX(Crawl!$A1604:$DZ1604,1,Rules!$H$11),"")&amp;"",IF(AND(ISNUMBER(J1605),N(J1605)&gt;=Rules!$B$12,IFERROR(INDEX(Crawl!$A1604:$DZ1604,1,Rules!$H$13),"")&amp;""&lt;&gt;""),IFERROR(INDEX(Crawl!$A1604:$DZ1604,1,Rules!$H$13),"")&amp;"","")))</f>
        <v/>
      </c>
      <c r="J1605" s="19">
        <f>IF(A1605="","",IF(IFERROR(INDEX(Crawl!$A1604:$DZ1604,1,Rules!$H$14),"")&amp;""="","",IFERROR(INDEX(Crawl!$A1604:$DZ1604,1,Rules!$H$14),"")))</f>
        <v/>
      </c>
      <c r="K1605">
        <f>IF(A1605="","",IFERROR(SUMIFS('GSC current'!$J$2:$J$2001,'GSC current'!$I$2:$I$2001,B1605),0))</f>
        <v/>
      </c>
      <c r="L1605">
        <f>IF(A1605="","",IFERROR(SUMIFS('GSC current'!$K$2:$K$2001,'GSC current'!$I$2:$I$2001,B1605),0))</f>
        <v/>
      </c>
      <c r="M1605" s="20">
        <f>IF(A1605="","",IF(N(L1605)&gt;0,K1605/L1605,""))</f>
        <v/>
      </c>
      <c r="N1605" s="21">
        <f>IF(A1605="","",IF(N(L1605)&gt;0,SUMIFS('GSC current'!$L$2:$L$2001,'GSC current'!$I$2:$I$2001,B1605)/L1605,""))</f>
        <v/>
      </c>
      <c r="O1605">
        <f>IF(A1605="","",IFERROR(SUMIFS('GSC previous'!$J$2:$J$2001,'GSC previous'!$I$2:$I$2001,B1605),0))</f>
        <v/>
      </c>
      <c r="P1605" s="22">
        <f>IF(A1605="","",IF(N(O1605)&gt;0,(K1605-O1605)/O1605,""))</f>
        <v/>
      </c>
      <c r="Q1605">
        <f>IF(A1605="","",IFERROR(SUMIFS(GA4!$P$2:$P$2001,GA4!$O$2:$O$2001,B1605),0))</f>
        <v/>
      </c>
      <c r="R1605" s="23">
        <f>IF(A1605="","",IF(N(Q1605)&gt;0,SUMIFS(GA4!$Q$2:$Q$2001,GA4!$O$2:$O$2001,B1605)/Q1605,""))</f>
        <v/>
      </c>
      <c r="S1605">
        <f>IF(A1605="","",IFERROR(SUMIFS(GA4!$R$2:$R$2001,GA4!$O$2:$O$2001,B1605),0))</f>
        <v/>
      </c>
      <c r="T1605">
        <f>IF(A1605="","",IF(AND(ISNUMBER(F1605),LEFT(C1605&amp;"",1)="2"),IF(F1605&lt;Rules!$B$9,"Yes","No"),"No"))</f>
        <v/>
      </c>
      <c r="U1605">
        <f>IF(A1605="","",IF(AND(N(O1605)&gt;=Rules!$B$8,ISNUMBER(P1605)),IF(P1605&lt;=-Rules!$B$7,"Yes","No"),"No"))</f>
        <v/>
      </c>
      <c r="V1605">
        <f>IF(A1605="","",IF(AND(N(L1605)&gt;=Rules!$B$6,ISNUMBER(N1605)),IF(AND(N1605&gt;=Rules!$B$10,N1605&lt;=Rules!$B$11),"Yes","No"),"No"))</f>
        <v/>
      </c>
      <c r="W1605">
        <f>IF(A1605="","",IF(I1605&lt;&gt;"","Yes","No"))</f>
        <v/>
      </c>
      <c r="X1605">
        <f>IF(I1605="","",IF(SUMIFS($K$3:$K$2002,$A$3:$A$2002,SUBSTITUTE(SUBSTITUTE(I1605,"?","~?"),"*","~*"))&gt;N(K1605),"Yes","No"))</f>
        <v/>
      </c>
      <c r="Y1605">
        <f>IF(A1605="","",IF(N(S1605)&gt;0,"Yes","No"))</f>
        <v/>
      </c>
      <c r="Z1605">
        <f>IF(A1605="","",IF(AND(N(K1605)&lt;Rules!$B$5,N(L1605)&lt;Rules!$B$6,N(Q1605)&lt;Rules!$B$13,Y1605="No"),"Yes","No"))</f>
        <v/>
      </c>
      <c r="AA1605">
        <f>IF(A1605="","",IF(LEFT(C1605&amp;"",1)="3","Redirect",IF(OR(LEFT(C1605&amp;"",1)="4",LEFT(C1605&amp;"",1)="5"),IF(OR(N(K1605)&gt;0,N(AC1605)&gt;=Rules!$B$14),"Redirect","Prune"),IF(D1605="Non-Indexable","Keep",IF(AND(W1605="Yes",X1605="Yes",Y1605="No"),"Merge",IF(OR(U1605="Yes",V1605="Yes",AND(T1605="Yes",N(L1605)&gt;=Rules!$B$6)),"Update",IF(Z1605="Yes",IF(N(AC1605)&gt;=Rules!$B$14,"Redirect","Prune"),"Keep")))))))</f>
        <v/>
      </c>
      <c r="AB1605">
        <f>IF(A1605="","",IF(LEFT(C1605&amp;"",1)="3","Already redirects ("&amp;C1605&amp;"). Update internal links to point at the final URL.",IF(OR(LEFT(C1605&amp;"",1)="4",LEFT(C1605&amp;"",1)="5"),IF(AA1605="Redirect","Returns "&amp;C1605&amp;" but still has "&amp;N(K1605)&amp;" clicks and "&amp;N(AC1605)&amp;" referring domains. 301 it to the closest live page.","Returns "&amp;C1605&amp;" with no clicks or links. Remove internal links and let it 404 or 410."),IF(D1605="Non-Indexable","Non-indexable ("&amp;E1605&amp;"). Keep if that is intentional; otherwise fix the canonical or noindex.",IF(AA1605="Merge","Overlaps with "&amp;I1605&amp;IF(N(J1605)&gt;0," (similarity "&amp;TEXT(J1605,"0.00")&amp;")","")&amp;", which gets more clicks. Merge the useful parts into it and 301 this URL.",IF(AA1605="Update",MID(IF(U1605="Yes","; Clicks down "&amp;TEXT(-P1605,"0%")&amp;" on the previous period","")&amp;IF(V1605="Yes","; Average position "&amp;TEXT(N1605,"0.0")&amp;" on "&amp;TEXT(L1605,"#,##0")&amp;" impressions (striking distance)","")&amp;IF(AND(T1605="Yes",N(L1605)&gt;=Rules!$B$6),"; Thin ("&amp;F1605&amp;" words) but has search demand",""),3,400),IF(AA1605="Prune","Low value: "&amp;N(K1605)&amp;" clicks, "&amp;N(L1605)&amp;" impressions, "&amp;N(Q1605)&amp;" sessions, no key events. Remove or noindex it and update internal links.",IF(AA1605="Redirect","Low value but "&amp;N(AC1605)&amp;" referring domains. 301 it to the closest relevant page to keep those links.",IF(AND(Z1605="No",Y1605="Yes",N(K1605)&lt;Rules!$B$5),"Low search traffic but it converts (key events: "&amp;S1605&amp;"). Keep it and link to it.",IF(W1605="Yes","Stronger than the page it overlaps ("&amp;I1605&amp;"). Keep; merge that page into this one.","Healthy: "&amp;N(K1605)&amp;" clicks"&amp;IF(ISNUMBER(N1605),", average position "&amp;TEXT(N1605,"0.0"),"")&amp;". Keep and monitor."))))))))))</f>
        <v/>
      </c>
      <c r="AE1605">
        <f>IF(A1605="","",IF(AD1605&lt;&gt;"",AD1605,AA1605))</f>
        <v/>
      </c>
    </row>
    <row r="1606">
      <c r="A1606">
        <f>IF(Crawl!A1605="","",Crawl!A1605)</f>
        <v/>
      </c>
      <c r="B1606">
        <f>IF(A1606="","",Crawl!EC1605)</f>
        <v/>
      </c>
      <c r="C1606">
        <f>IF(A1606="","",IFERROR(INDEX(Crawl!$A1605:$DZ1605,1,Rules!$H$6),""))</f>
        <v/>
      </c>
      <c r="D1606">
        <f>IF(A1606="","",IFERROR(INDEX(Crawl!$A1605:$DZ1605,1,Rules!$H$7),"")&amp;"")</f>
        <v/>
      </c>
      <c r="E1606">
        <f>IF(A1606="","",IFERROR(INDEX(Crawl!$A1605:$DZ1605,1,Rules!$H$8),"")&amp;"")</f>
        <v/>
      </c>
      <c r="F1606">
        <f>IF(A1606="","",IFERROR(INDEX(Crawl!$A1605:$DZ1605,1,Rules!$H$9),""))</f>
        <v/>
      </c>
      <c r="G1606">
        <f>IF(A1606="","",IFERROR(INDEX(Crawl!$A1605:$DZ1605,1,Rules!$H$10),""))</f>
        <v/>
      </c>
      <c r="H1606">
        <f>IF(A1606="","",IFERROR(INDEX(Crawl!$A1605:$DZ1605,1,Rules!$H$12),""))</f>
        <v/>
      </c>
      <c r="I1606">
        <f>IF(A1606="","",IF(AND(N(H1606)&gt;0,IFERROR(INDEX(Crawl!$A1605:$DZ1605,1,Rules!$H$11),"")&amp;""&lt;&gt;""),IFERROR(INDEX(Crawl!$A1605:$DZ1605,1,Rules!$H$11),"")&amp;"",IF(AND(ISNUMBER(J1606),N(J1606)&gt;=Rules!$B$12,IFERROR(INDEX(Crawl!$A1605:$DZ1605,1,Rules!$H$13),"")&amp;""&lt;&gt;""),IFERROR(INDEX(Crawl!$A1605:$DZ1605,1,Rules!$H$13),"")&amp;"","")))</f>
        <v/>
      </c>
      <c r="J1606" s="19">
        <f>IF(A1606="","",IF(IFERROR(INDEX(Crawl!$A1605:$DZ1605,1,Rules!$H$14),"")&amp;""="","",IFERROR(INDEX(Crawl!$A1605:$DZ1605,1,Rules!$H$14),"")))</f>
        <v/>
      </c>
      <c r="K1606">
        <f>IF(A1606="","",IFERROR(SUMIFS('GSC current'!$J$2:$J$2001,'GSC current'!$I$2:$I$2001,B1606),0))</f>
        <v/>
      </c>
      <c r="L1606">
        <f>IF(A1606="","",IFERROR(SUMIFS('GSC current'!$K$2:$K$2001,'GSC current'!$I$2:$I$2001,B1606),0))</f>
        <v/>
      </c>
      <c r="M1606" s="20">
        <f>IF(A1606="","",IF(N(L1606)&gt;0,K1606/L1606,""))</f>
        <v/>
      </c>
      <c r="N1606" s="21">
        <f>IF(A1606="","",IF(N(L1606)&gt;0,SUMIFS('GSC current'!$L$2:$L$2001,'GSC current'!$I$2:$I$2001,B1606)/L1606,""))</f>
        <v/>
      </c>
      <c r="O1606">
        <f>IF(A1606="","",IFERROR(SUMIFS('GSC previous'!$J$2:$J$2001,'GSC previous'!$I$2:$I$2001,B1606),0))</f>
        <v/>
      </c>
      <c r="P1606" s="22">
        <f>IF(A1606="","",IF(N(O1606)&gt;0,(K1606-O1606)/O1606,""))</f>
        <v/>
      </c>
      <c r="Q1606">
        <f>IF(A1606="","",IFERROR(SUMIFS(GA4!$P$2:$P$2001,GA4!$O$2:$O$2001,B1606),0))</f>
        <v/>
      </c>
      <c r="R1606" s="23">
        <f>IF(A1606="","",IF(N(Q1606)&gt;0,SUMIFS(GA4!$Q$2:$Q$2001,GA4!$O$2:$O$2001,B1606)/Q1606,""))</f>
        <v/>
      </c>
      <c r="S1606">
        <f>IF(A1606="","",IFERROR(SUMIFS(GA4!$R$2:$R$2001,GA4!$O$2:$O$2001,B1606),0))</f>
        <v/>
      </c>
      <c r="T1606">
        <f>IF(A1606="","",IF(AND(ISNUMBER(F1606),LEFT(C1606&amp;"",1)="2"),IF(F1606&lt;Rules!$B$9,"Yes","No"),"No"))</f>
        <v/>
      </c>
      <c r="U1606">
        <f>IF(A1606="","",IF(AND(N(O1606)&gt;=Rules!$B$8,ISNUMBER(P1606)),IF(P1606&lt;=-Rules!$B$7,"Yes","No"),"No"))</f>
        <v/>
      </c>
      <c r="V1606">
        <f>IF(A1606="","",IF(AND(N(L1606)&gt;=Rules!$B$6,ISNUMBER(N1606)),IF(AND(N1606&gt;=Rules!$B$10,N1606&lt;=Rules!$B$11),"Yes","No"),"No"))</f>
        <v/>
      </c>
      <c r="W1606">
        <f>IF(A1606="","",IF(I1606&lt;&gt;"","Yes","No"))</f>
        <v/>
      </c>
      <c r="X1606">
        <f>IF(I1606="","",IF(SUMIFS($K$3:$K$2002,$A$3:$A$2002,SUBSTITUTE(SUBSTITUTE(I1606,"?","~?"),"*","~*"))&gt;N(K1606),"Yes","No"))</f>
        <v/>
      </c>
      <c r="Y1606">
        <f>IF(A1606="","",IF(N(S1606)&gt;0,"Yes","No"))</f>
        <v/>
      </c>
      <c r="Z1606">
        <f>IF(A1606="","",IF(AND(N(K1606)&lt;Rules!$B$5,N(L1606)&lt;Rules!$B$6,N(Q1606)&lt;Rules!$B$13,Y1606="No"),"Yes","No"))</f>
        <v/>
      </c>
      <c r="AA1606">
        <f>IF(A1606="","",IF(LEFT(C1606&amp;"",1)="3","Redirect",IF(OR(LEFT(C1606&amp;"",1)="4",LEFT(C1606&amp;"",1)="5"),IF(OR(N(K1606)&gt;0,N(AC1606)&gt;=Rules!$B$14),"Redirect","Prune"),IF(D1606="Non-Indexable","Keep",IF(AND(W1606="Yes",X1606="Yes",Y1606="No"),"Merge",IF(OR(U1606="Yes",V1606="Yes",AND(T1606="Yes",N(L1606)&gt;=Rules!$B$6)),"Update",IF(Z1606="Yes",IF(N(AC1606)&gt;=Rules!$B$14,"Redirect","Prune"),"Keep")))))))</f>
        <v/>
      </c>
      <c r="AB1606">
        <f>IF(A1606="","",IF(LEFT(C1606&amp;"",1)="3","Already redirects ("&amp;C1606&amp;"). Update internal links to point at the final URL.",IF(OR(LEFT(C1606&amp;"",1)="4",LEFT(C1606&amp;"",1)="5"),IF(AA1606="Redirect","Returns "&amp;C1606&amp;" but still has "&amp;N(K1606)&amp;" clicks and "&amp;N(AC1606)&amp;" referring domains. 301 it to the closest live page.","Returns "&amp;C1606&amp;" with no clicks or links. Remove internal links and let it 404 or 410."),IF(D1606="Non-Indexable","Non-indexable ("&amp;E1606&amp;"). Keep if that is intentional; otherwise fix the canonical or noindex.",IF(AA1606="Merge","Overlaps with "&amp;I1606&amp;IF(N(J1606)&gt;0," (similarity "&amp;TEXT(J1606,"0.00")&amp;")","")&amp;", which gets more clicks. Merge the useful parts into it and 301 this URL.",IF(AA1606="Update",MID(IF(U1606="Yes","; Clicks down "&amp;TEXT(-P1606,"0%")&amp;" on the previous period","")&amp;IF(V1606="Yes","; Average position "&amp;TEXT(N1606,"0.0")&amp;" on "&amp;TEXT(L1606,"#,##0")&amp;" impressions (striking distance)","")&amp;IF(AND(T1606="Yes",N(L1606)&gt;=Rules!$B$6),"; Thin ("&amp;F1606&amp;" words) but has search demand",""),3,400),IF(AA1606="Prune","Low value: "&amp;N(K1606)&amp;" clicks, "&amp;N(L1606)&amp;" impressions, "&amp;N(Q1606)&amp;" sessions, no key events. Remove or noindex it and update internal links.",IF(AA1606="Redirect","Low value but "&amp;N(AC1606)&amp;" referring domains. 301 it to the closest relevant page to keep those links.",IF(AND(Z1606="No",Y1606="Yes",N(K1606)&lt;Rules!$B$5),"Low search traffic but it converts (key events: "&amp;S1606&amp;"). Keep it and link to it.",IF(W1606="Yes","Stronger than the page it overlaps ("&amp;I1606&amp;"). Keep; merge that page into this one.","Healthy: "&amp;N(K1606)&amp;" clicks"&amp;IF(ISNUMBER(N1606),", average position "&amp;TEXT(N1606,"0.0"),"")&amp;". Keep and monitor."))))))))))</f>
        <v/>
      </c>
      <c r="AE1606">
        <f>IF(A1606="","",IF(AD1606&lt;&gt;"",AD1606,AA1606))</f>
        <v/>
      </c>
    </row>
    <row r="1607">
      <c r="A1607">
        <f>IF(Crawl!A1606="","",Crawl!A1606)</f>
        <v/>
      </c>
      <c r="B1607">
        <f>IF(A1607="","",Crawl!EC1606)</f>
        <v/>
      </c>
      <c r="C1607">
        <f>IF(A1607="","",IFERROR(INDEX(Crawl!$A1606:$DZ1606,1,Rules!$H$6),""))</f>
        <v/>
      </c>
      <c r="D1607">
        <f>IF(A1607="","",IFERROR(INDEX(Crawl!$A1606:$DZ1606,1,Rules!$H$7),"")&amp;"")</f>
        <v/>
      </c>
      <c r="E1607">
        <f>IF(A1607="","",IFERROR(INDEX(Crawl!$A1606:$DZ1606,1,Rules!$H$8),"")&amp;"")</f>
        <v/>
      </c>
      <c r="F1607">
        <f>IF(A1607="","",IFERROR(INDEX(Crawl!$A1606:$DZ1606,1,Rules!$H$9),""))</f>
        <v/>
      </c>
      <c r="G1607">
        <f>IF(A1607="","",IFERROR(INDEX(Crawl!$A1606:$DZ1606,1,Rules!$H$10),""))</f>
        <v/>
      </c>
      <c r="H1607">
        <f>IF(A1607="","",IFERROR(INDEX(Crawl!$A1606:$DZ1606,1,Rules!$H$12),""))</f>
        <v/>
      </c>
      <c r="I1607">
        <f>IF(A1607="","",IF(AND(N(H1607)&gt;0,IFERROR(INDEX(Crawl!$A1606:$DZ1606,1,Rules!$H$11),"")&amp;""&lt;&gt;""),IFERROR(INDEX(Crawl!$A1606:$DZ1606,1,Rules!$H$11),"")&amp;"",IF(AND(ISNUMBER(J1607),N(J1607)&gt;=Rules!$B$12,IFERROR(INDEX(Crawl!$A1606:$DZ1606,1,Rules!$H$13),"")&amp;""&lt;&gt;""),IFERROR(INDEX(Crawl!$A1606:$DZ1606,1,Rules!$H$13),"")&amp;"","")))</f>
        <v/>
      </c>
      <c r="J1607" s="19">
        <f>IF(A1607="","",IF(IFERROR(INDEX(Crawl!$A1606:$DZ1606,1,Rules!$H$14),"")&amp;""="","",IFERROR(INDEX(Crawl!$A1606:$DZ1606,1,Rules!$H$14),"")))</f>
        <v/>
      </c>
      <c r="K1607">
        <f>IF(A1607="","",IFERROR(SUMIFS('GSC current'!$J$2:$J$2001,'GSC current'!$I$2:$I$2001,B1607),0))</f>
        <v/>
      </c>
      <c r="L1607">
        <f>IF(A1607="","",IFERROR(SUMIFS('GSC current'!$K$2:$K$2001,'GSC current'!$I$2:$I$2001,B1607),0))</f>
        <v/>
      </c>
      <c r="M1607" s="20">
        <f>IF(A1607="","",IF(N(L1607)&gt;0,K1607/L1607,""))</f>
        <v/>
      </c>
      <c r="N1607" s="21">
        <f>IF(A1607="","",IF(N(L1607)&gt;0,SUMIFS('GSC current'!$L$2:$L$2001,'GSC current'!$I$2:$I$2001,B1607)/L1607,""))</f>
        <v/>
      </c>
      <c r="O1607">
        <f>IF(A1607="","",IFERROR(SUMIFS('GSC previous'!$J$2:$J$2001,'GSC previous'!$I$2:$I$2001,B1607),0))</f>
        <v/>
      </c>
      <c r="P1607" s="22">
        <f>IF(A1607="","",IF(N(O1607)&gt;0,(K1607-O1607)/O1607,""))</f>
        <v/>
      </c>
      <c r="Q1607">
        <f>IF(A1607="","",IFERROR(SUMIFS(GA4!$P$2:$P$2001,GA4!$O$2:$O$2001,B1607),0))</f>
        <v/>
      </c>
      <c r="R1607" s="23">
        <f>IF(A1607="","",IF(N(Q1607)&gt;0,SUMIFS(GA4!$Q$2:$Q$2001,GA4!$O$2:$O$2001,B1607)/Q1607,""))</f>
        <v/>
      </c>
      <c r="S1607">
        <f>IF(A1607="","",IFERROR(SUMIFS(GA4!$R$2:$R$2001,GA4!$O$2:$O$2001,B1607),0))</f>
        <v/>
      </c>
      <c r="T1607">
        <f>IF(A1607="","",IF(AND(ISNUMBER(F1607),LEFT(C1607&amp;"",1)="2"),IF(F1607&lt;Rules!$B$9,"Yes","No"),"No"))</f>
        <v/>
      </c>
      <c r="U1607">
        <f>IF(A1607="","",IF(AND(N(O1607)&gt;=Rules!$B$8,ISNUMBER(P1607)),IF(P1607&lt;=-Rules!$B$7,"Yes","No"),"No"))</f>
        <v/>
      </c>
      <c r="V1607">
        <f>IF(A1607="","",IF(AND(N(L1607)&gt;=Rules!$B$6,ISNUMBER(N1607)),IF(AND(N1607&gt;=Rules!$B$10,N1607&lt;=Rules!$B$11),"Yes","No"),"No"))</f>
        <v/>
      </c>
      <c r="W1607">
        <f>IF(A1607="","",IF(I1607&lt;&gt;"","Yes","No"))</f>
        <v/>
      </c>
      <c r="X1607">
        <f>IF(I1607="","",IF(SUMIFS($K$3:$K$2002,$A$3:$A$2002,SUBSTITUTE(SUBSTITUTE(I1607,"?","~?"),"*","~*"))&gt;N(K1607),"Yes","No"))</f>
        <v/>
      </c>
      <c r="Y1607">
        <f>IF(A1607="","",IF(N(S1607)&gt;0,"Yes","No"))</f>
        <v/>
      </c>
      <c r="Z1607">
        <f>IF(A1607="","",IF(AND(N(K1607)&lt;Rules!$B$5,N(L1607)&lt;Rules!$B$6,N(Q1607)&lt;Rules!$B$13,Y1607="No"),"Yes","No"))</f>
        <v/>
      </c>
      <c r="AA1607">
        <f>IF(A1607="","",IF(LEFT(C1607&amp;"",1)="3","Redirect",IF(OR(LEFT(C1607&amp;"",1)="4",LEFT(C1607&amp;"",1)="5"),IF(OR(N(K1607)&gt;0,N(AC1607)&gt;=Rules!$B$14),"Redirect","Prune"),IF(D1607="Non-Indexable","Keep",IF(AND(W1607="Yes",X1607="Yes",Y1607="No"),"Merge",IF(OR(U1607="Yes",V1607="Yes",AND(T1607="Yes",N(L1607)&gt;=Rules!$B$6)),"Update",IF(Z1607="Yes",IF(N(AC1607)&gt;=Rules!$B$14,"Redirect","Prune"),"Keep")))))))</f>
        <v/>
      </c>
      <c r="AB1607">
        <f>IF(A1607="","",IF(LEFT(C1607&amp;"",1)="3","Already redirects ("&amp;C1607&amp;"). Update internal links to point at the final URL.",IF(OR(LEFT(C1607&amp;"",1)="4",LEFT(C1607&amp;"",1)="5"),IF(AA1607="Redirect","Returns "&amp;C1607&amp;" but still has "&amp;N(K1607)&amp;" clicks and "&amp;N(AC1607)&amp;" referring domains. 301 it to the closest live page.","Returns "&amp;C1607&amp;" with no clicks or links. Remove internal links and let it 404 or 410."),IF(D1607="Non-Indexable","Non-indexable ("&amp;E1607&amp;"). Keep if that is intentional; otherwise fix the canonical or noindex.",IF(AA1607="Merge","Overlaps with "&amp;I1607&amp;IF(N(J1607)&gt;0," (similarity "&amp;TEXT(J1607,"0.00")&amp;")","")&amp;", which gets more clicks. Merge the useful parts into it and 301 this URL.",IF(AA1607="Update",MID(IF(U1607="Yes","; Clicks down "&amp;TEXT(-P1607,"0%")&amp;" on the previous period","")&amp;IF(V1607="Yes","; Average position "&amp;TEXT(N1607,"0.0")&amp;" on "&amp;TEXT(L1607,"#,##0")&amp;" impressions (striking distance)","")&amp;IF(AND(T1607="Yes",N(L1607)&gt;=Rules!$B$6),"; Thin ("&amp;F1607&amp;" words) but has search demand",""),3,400),IF(AA1607="Prune","Low value: "&amp;N(K1607)&amp;" clicks, "&amp;N(L1607)&amp;" impressions, "&amp;N(Q1607)&amp;" sessions, no key events. Remove or noindex it and update internal links.",IF(AA1607="Redirect","Low value but "&amp;N(AC1607)&amp;" referring domains. 301 it to the closest relevant page to keep those links.",IF(AND(Z1607="No",Y1607="Yes",N(K1607)&lt;Rules!$B$5),"Low search traffic but it converts (key events: "&amp;S1607&amp;"). Keep it and link to it.",IF(W1607="Yes","Stronger than the page it overlaps ("&amp;I1607&amp;"). Keep; merge that page into this one.","Healthy: "&amp;N(K1607)&amp;" clicks"&amp;IF(ISNUMBER(N1607),", average position "&amp;TEXT(N1607,"0.0"),"")&amp;". Keep and monitor."))))))))))</f>
        <v/>
      </c>
      <c r="AE1607">
        <f>IF(A1607="","",IF(AD1607&lt;&gt;"",AD1607,AA1607))</f>
        <v/>
      </c>
    </row>
    <row r="1608">
      <c r="A1608">
        <f>IF(Crawl!A1607="","",Crawl!A1607)</f>
        <v/>
      </c>
      <c r="B1608">
        <f>IF(A1608="","",Crawl!EC1607)</f>
        <v/>
      </c>
      <c r="C1608">
        <f>IF(A1608="","",IFERROR(INDEX(Crawl!$A1607:$DZ1607,1,Rules!$H$6),""))</f>
        <v/>
      </c>
      <c r="D1608">
        <f>IF(A1608="","",IFERROR(INDEX(Crawl!$A1607:$DZ1607,1,Rules!$H$7),"")&amp;"")</f>
        <v/>
      </c>
      <c r="E1608">
        <f>IF(A1608="","",IFERROR(INDEX(Crawl!$A1607:$DZ1607,1,Rules!$H$8),"")&amp;"")</f>
        <v/>
      </c>
      <c r="F1608">
        <f>IF(A1608="","",IFERROR(INDEX(Crawl!$A1607:$DZ1607,1,Rules!$H$9),""))</f>
        <v/>
      </c>
      <c r="G1608">
        <f>IF(A1608="","",IFERROR(INDEX(Crawl!$A1607:$DZ1607,1,Rules!$H$10),""))</f>
        <v/>
      </c>
      <c r="H1608">
        <f>IF(A1608="","",IFERROR(INDEX(Crawl!$A1607:$DZ1607,1,Rules!$H$12),""))</f>
        <v/>
      </c>
      <c r="I1608">
        <f>IF(A1608="","",IF(AND(N(H1608)&gt;0,IFERROR(INDEX(Crawl!$A1607:$DZ1607,1,Rules!$H$11),"")&amp;""&lt;&gt;""),IFERROR(INDEX(Crawl!$A1607:$DZ1607,1,Rules!$H$11),"")&amp;"",IF(AND(ISNUMBER(J1608),N(J1608)&gt;=Rules!$B$12,IFERROR(INDEX(Crawl!$A1607:$DZ1607,1,Rules!$H$13),"")&amp;""&lt;&gt;""),IFERROR(INDEX(Crawl!$A1607:$DZ1607,1,Rules!$H$13),"")&amp;"","")))</f>
        <v/>
      </c>
      <c r="J1608" s="19">
        <f>IF(A1608="","",IF(IFERROR(INDEX(Crawl!$A1607:$DZ1607,1,Rules!$H$14),"")&amp;""="","",IFERROR(INDEX(Crawl!$A1607:$DZ1607,1,Rules!$H$14),"")))</f>
        <v/>
      </c>
      <c r="K1608">
        <f>IF(A1608="","",IFERROR(SUMIFS('GSC current'!$J$2:$J$2001,'GSC current'!$I$2:$I$2001,B1608),0))</f>
        <v/>
      </c>
      <c r="L1608">
        <f>IF(A1608="","",IFERROR(SUMIFS('GSC current'!$K$2:$K$2001,'GSC current'!$I$2:$I$2001,B1608),0))</f>
        <v/>
      </c>
      <c r="M1608" s="20">
        <f>IF(A1608="","",IF(N(L1608)&gt;0,K1608/L1608,""))</f>
        <v/>
      </c>
      <c r="N1608" s="21">
        <f>IF(A1608="","",IF(N(L1608)&gt;0,SUMIFS('GSC current'!$L$2:$L$2001,'GSC current'!$I$2:$I$2001,B1608)/L1608,""))</f>
        <v/>
      </c>
      <c r="O1608">
        <f>IF(A1608="","",IFERROR(SUMIFS('GSC previous'!$J$2:$J$2001,'GSC previous'!$I$2:$I$2001,B1608),0))</f>
        <v/>
      </c>
      <c r="P1608" s="22">
        <f>IF(A1608="","",IF(N(O1608)&gt;0,(K1608-O1608)/O1608,""))</f>
        <v/>
      </c>
      <c r="Q1608">
        <f>IF(A1608="","",IFERROR(SUMIFS(GA4!$P$2:$P$2001,GA4!$O$2:$O$2001,B1608),0))</f>
        <v/>
      </c>
      <c r="R1608" s="23">
        <f>IF(A1608="","",IF(N(Q1608)&gt;0,SUMIFS(GA4!$Q$2:$Q$2001,GA4!$O$2:$O$2001,B1608)/Q1608,""))</f>
        <v/>
      </c>
      <c r="S1608">
        <f>IF(A1608="","",IFERROR(SUMIFS(GA4!$R$2:$R$2001,GA4!$O$2:$O$2001,B1608),0))</f>
        <v/>
      </c>
      <c r="T1608">
        <f>IF(A1608="","",IF(AND(ISNUMBER(F1608),LEFT(C1608&amp;"",1)="2"),IF(F1608&lt;Rules!$B$9,"Yes","No"),"No"))</f>
        <v/>
      </c>
      <c r="U1608">
        <f>IF(A1608="","",IF(AND(N(O1608)&gt;=Rules!$B$8,ISNUMBER(P1608)),IF(P1608&lt;=-Rules!$B$7,"Yes","No"),"No"))</f>
        <v/>
      </c>
      <c r="V1608">
        <f>IF(A1608="","",IF(AND(N(L1608)&gt;=Rules!$B$6,ISNUMBER(N1608)),IF(AND(N1608&gt;=Rules!$B$10,N1608&lt;=Rules!$B$11),"Yes","No"),"No"))</f>
        <v/>
      </c>
      <c r="W1608">
        <f>IF(A1608="","",IF(I1608&lt;&gt;"","Yes","No"))</f>
        <v/>
      </c>
      <c r="X1608">
        <f>IF(I1608="","",IF(SUMIFS($K$3:$K$2002,$A$3:$A$2002,SUBSTITUTE(SUBSTITUTE(I1608,"?","~?"),"*","~*"))&gt;N(K1608),"Yes","No"))</f>
        <v/>
      </c>
      <c r="Y1608">
        <f>IF(A1608="","",IF(N(S1608)&gt;0,"Yes","No"))</f>
        <v/>
      </c>
      <c r="Z1608">
        <f>IF(A1608="","",IF(AND(N(K1608)&lt;Rules!$B$5,N(L1608)&lt;Rules!$B$6,N(Q1608)&lt;Rules!$B$13,Y1608="No"),"Yes","No"))</f>
        <v/>
      </c>
      <c r="AA1608">
        <f>IF(A1608="","",IF(LEFT(C1608&amp;"",1)="3","Redirect",IF(OR(LEFT(C1608&amp;"",1)="4",LEFT(C1608&amp;"",1)="5"),IF(OR(N(K1608)&gt;0,N(AC1608)&gt;=Rules!$B$14),"Redirect","Prune"),IF(D1608="Non-Indexable","Keep",IF(AND(W1608="Yes",X1608="Yes",Y1608="No"),"Merge",IF(OR(U1608="Yes",V1608="Yes",AND(T1608="Yes",N(L1608)&gt;=Rules!$B$6)),"Update",IF(Z1608="Yes",IF(N(AC1608)&gt;=Rules!$B$14,"Redirect","Prune"),"Keep")))))))</f>
        <v/>
      </c>
      <c r="AB1608">
        <f>IF(A1608="","",IF(LEFT(C1608&amp;"",1)="3","Already redirects ("&amp;C1608&amp;"). Update internal links to point at the final URL.",IF(OR(LEFT(C1608&amp;"",1)="4",LEFT(C1608&amp;"",1)="5"),IF(AA1608="Redirect","Returns "&amp;C1608&amp;" but still has "&amp;N(K1608)&amp;" clicks and "&amp;N(AC1608)&amp;" referring domains. 301 it to the closest live page.","Returns "&amp;C1608&amp;" with no clicks or links. Remove internal links and let it 404 or 410."),IF(D1608="Non-Indexable","Non-indexable ("&amp;E1608&amp;"). Keep if that is intentional; otherwise fix the canonical or noindex.",IF(AA1608="Merge","Overlaps with "&amp;I1608&amp;IF(N(J1608)&gt;0," (similarity "&amp;TEXT(J1608,"0.00")&amp;")","")&amp;", which gets more clicks. Merge the useful parts into it and 301 this URL.",IF(AA1608="Update",MID(IF(U1608="Yes","; Clicks down "&amp;TEXT(-P1608,"0%")&amp;" on the previous period","")&amp;IF(V1608="Yes","; Average position "&amp;TEXT(N1608,"0.0")&amp;" on "&amp;TEXT(L1608,"#,##0")&amp;" impressions (striking distance)","")&amp;IF(AND(T1608="Yes",N(L1608)&gt;=Rules!$B$6),"; Thin ("&amp;F1608&amp;" words) but has search demand",""),3,400),IF(AA1608="Prune","Low value: "&amp;N(K1608)&amp;" clicks, "&amp;N(L1608)&amp;" impressions, "&amp;N(Q1608)&amp;" sessions, no key events. Remove or noindex it and update internal links.",IF(AA1608="Redirect","Low value but "&amp;N(AC1608)&amp;" referring domains. 301 it to the closest relevant page to keep those links.",IF(AND(Z1608="No",Y1608="Yes",N(K1608)&lt;Rules!$B$5),"Low search traffic but it converts (key events: "&amp;S1608&amp;"). Keep it and link to it.",IF(W1608="Yes","Stronger than the page it overlaps ("&amp;I1608&amp;"). Keep; merge that page into this one.","Healthy: "&amp;N(K1608)&amp;" clicks"&amp;IF(ISNUMBER(N1608),", average position "&amp;TEXT(N1608,"0.0"),"")&amp;". Keep and monitor."))))))))))</f>
        <v/>
      </c>
      <c r="AE1608">
        <f>IF(A1608="","",IF(AD1608&lt;&gt;"",AD1608,AA1608))</f>
        <v/>
      </c>
    </row>
    <row r="1609">
      <c r="A1609">
        <f>IF(Crawl!A1608="","",Crawl!A1608)</f>
        <v/>
      </c>
      <c r="B1609">
        <f>IF(A1609="","",Crawl!EC1608)</f>
        <v/>
      </c>
      <c r="C1609">
        <f>IF(A1609="","",IFERROR(INDEX(Crawl!$A1608:$DZ1608,1,Rules!$H$6),""))</f>
        <v/>
      </c>
      <c r="D1609">
        <f>IF(A1609="","",IFERROR(INDEX(Crawl!$A1608:$DZ1608,1,Rules!$H$7),"")&amp;"")</f>
        <v/>
      </c>
      <c r="E1609">
        <f>IF(A1609="","",IFERROR(INDEX(Crawl!$A1608:$DZ1608,1,Rules!$H$8),"")&amp;"")</f>
        <v/>
      </c>
      <c r="F1609">
        <f>IF(A1609="","",IFERROR(INDEX(Crawl!$A1608:$DZ1608,1,Rules!$H$9),""))</f>
        <v/>
      </c>
      <c r="G1609">
        <f>IF(A1609="","",IFERROR(INDEX(Crawl!$A1608:$DZ1608,1,Rules!$H$10),""))</f>
        <v/>
      </c>
      <c r="H1609">
        <f>IF(A1609="","",IFERROR(INDEX(Crawl!$A1608:$DZ1608,1,Rules!$H$12),""))</f>
        <v/>
      </c>
      <c r="I1609">
        <f>IF(A1609="","",IF(AND(N(H1609)&gt;0,IFERROR(INDEX(Crawl!$A1608:$DZ1608,1,Rules!$H$11),"")&amp;""&lt;&gt;""),IFERROR(INDEX(Crawl!$A1608:$DZ1608,1,Rules!$H$11),"")&amp;"",IF(AND(ISNUMBER(J1609),N(J1609)&gt;=Rules!$B$12,IFERROR(INDEX(Crawl!$A1608:$DZ1608,1,Rules!$H$13),"")&amp;""&lt;&gt;""),IFERROR(INDEX(Crawl!$A1608:$DZ1608,1,Rules!$H$13),"")&amp;"","")))</f>
        <v/>
      </c>
      <c r="J1609" s="19">
        <f>IF(A1609="","",IF(IFERROR(INDEX(Crawl!$A1608:$DZ1608,1,Rules!$H$14),"")&amp;""="","",IFERROR(INDEX(Crawl!$A1608:$DZ1608,1,Rules!$H$14),"")))</f>
        <v/>
      </c>
      <c r="K1609">
        <f>IF(A1609="","",IFERROR(SUMIFS('GSC current'!$J$2:$J$2001,'GSC current'!$I$2:$I$2001,B1609),0))</f>
        <v/>
      </c>
      <c r="L1609">
        <f>IF(A1609="","",IFERROR(SUMIFS('GSC current'!$K$2:$K$2001,'GSC current'!$I$2:$I$2001,B1609),0))</f>
        <v/>
      </c>
      <c r="M1609" s="20">
        <f>IF(A1609="","",IF(N(L1609)&gt;0,K1609/L1609,""))</f>
        <v/>
      </c>
      <c r="N1609" s="21">
        <f>IF(A1609="","",IF(N(L1609)&gt;0,SUMIFS('GSC current'!$L$2:$L$2001,'GSC current'!$I$2:$I$2001,B1609)/L1609,""))</f>
        <v/>
      </c>
      <c r="O1609">
        <f>IF(A1609="","",IFERROR(SUMIFS('GSC previous'!$J$2:$J$2001,'GSC previous'!$I$2:$I$2001,B1609),0))</f>
        <v/>
      </c>
      <c r="P1609" s="22">
        <f>IF(A1609="","",IF(N(O1609)&gt;0,(K1609-O1609)/O1609,""))</f>
        <v/>
      </c>
      <c r="Q1609">
        <f>IF(A1609="","",IFERROR(SUMIFS(GA4!$P$2:$P$2001,GA4!$O$2:$O$2001,B1609),0))</f>
        <v/>
      </c>
      <c r="R1609" s="23">
        <f>IF(A1609="","",IF(N(Q1609)&gt;0,SUMIFS(GA4!$Q$2:$Q$2001,GA4!$O$2:$O$2001,B1609)/Q1609,""))</f>
        <v/>
      </c>
      <c r="S1609">
        <f>IF(A1609="","",IFERROR(SUMIFS(GA4!$R$2:$R$2001,GA4!$O$2:$O$2001,B1609),0))</f>
        <v/>
      </c>
      <c r="T1609">
        <f>IF(A1609="","",IF(AND(ISNUMBER(F1609),LEFT(C1609&amp;"",1)="2"),IF(F1609&lt;Rules!$B$9,"Yes","No"),"No"))</f>
        <v/>
      </c>
      <c r="U1609">
        <f>IF(A1609="","",IF(AND(N(O1609)&gt;=Rules!$B$8,ISNUMBER(P1609)),IF(P1609&lt;=-Rules!$B$7,"Yes","No"),"No"))</f>
        <v/>
      </c>
      <c r="V1609">
        <f>IF(A1609="","",IF(AND(N(L1609)&gt;=Rules!$B$6,ISNUMBER(N1609)),IF(AND(N1609&gt;=Rules!$B$10,N1609&lt;=Rules!$B$11),"Yes","No"),"No"))</f>
        <v/>
      </c>
      <c r="W1609">
        <f>IF(A1609="","",IF(I1609&lt;&gt;"","Yes","No"))</f>
        <v/>
      </c>
      <c r="X1609">
        <f>IF(I1609="","",IF(SUMIFS($K$3:$K$2002,$A$3:$A$2002,SUBSTITUTE(SUBSTITUTE(I1609,"?","~?"),"*","~*"))&gt;N(K1609),"Yes","No"))</f>
        <v/>
      </c>
      <c r="Y1609">
        <f>IF(A1609="","",IF(N(S1609)&gt;0,"Yes","No"))</f>
        <v/>
      </c>
      <c r="Z1609">
        <f>IF(A1609="","",IF(AND(N(K1609)&lt;Rules!$B$5,N(L1609)&lt;Rules!$B$6,N(Q1609)&lt;Rules!$B$13,Y1609="No"),"Yes","No"))</f>
        <v/>
      </c>
      <c r="AA1609">
        <f>IF(A1609="","",IF(LEFT(C1609&amp;"",1)="3","Redirect",IF(OR(LEFT(C1609&amp;"",1)="4",LEFT(C1609&amp;"",1)="5"),IF(OR(N(K1609)&gt;0,N(AC1609)&gt;=Rules!$B$14),"Redirect","Prune"),IF(D1609="Non-Indexable","Keep",IF(AND(W1609="Yes",X1609="Yes",Y1609="No"),"Merge",IF(OR(U1609="Yes",V1609="Yes",AND(T1609="Yes",N(L1609)&gt;=Rules!$B$6)),"Update",IF(Z1609="Yes",IF(N(AC1609)&gt;=Rules!$B$14,"Redirect","Prune"),"Keep")))))))</f>
        <v/>
      </c>
      <c r="AB1609">
        <f>IF(A1609="","",IF(LEFT(C1609&amp;"",1)="3","Already redirects ("&amp;C1609&amp;"). Update internal links to point at the final URL.",IF(OR(LEFT(C1609&amp;"",1)="4",LEFT(C1609&amp;"",1)="5"),IF(AA1609="Redirect","Returns "&amp;C1609&amp;" but still has "&amp;N(K1609)&amp;" clicks and "&amp;N(AC1609)&amp;" referring domains. 301 it to the closest live page.","Returns "&amp;C1609&amp;" with no clicks or links. Remove internal links and let it 404 or 410."),IF(D1609="Non-Indexable","Non-indexable ("&amp;E1609&amp;"). Keep if that is intentional; otherwise fix the canonical or noindex.",IF(AA1609="Merge","Overlaps with "&amp;I1609&amp;IF(N(J1609)&gt;0," (similarity "&amp;TEXT(J1609,"0.00")&amp;")","")&amp;", which gets more clicks. Merge the useful parts into it and 301 this URL.",IF(AA1609="Update",MID(IF(U1609="Yes","; Clicks down "&amp;TEXT(-P1609,"0%")&amp;" on the previous period","")&amp;IF(V1609="Yes","; Average position "&amp;TEXT(N1609,"0.0")&amp;" on "&amp;TEXT(L1609,"#,##0")&amp;" impressions (striking distance)","")&amp;IF(AND(T1609="Yes",N(L1609)&gt;=Rules!$B$6),"; Thin ("&amp;F1609&amp;" words) but has search demand",""),3,400),IF(AA1609="Prune","Low value: "&amp;N(K1609)&amp;" clicks, "&amp;N(L1609)&amp;" impressions, "&amp;N(Q1609)&amp;" sessions, no key events. Remove or noindex it and update internal links.",IF(AA1609="Redirect","Low value but "&amp;N(AC1609)&amp;" referring domains. 301 it to the closest relevant page to keep those links.",IF(AND(Z1609="No",Y1609="Yes",N(K1609)&lt;Rules!$B$5),"Low search traffic but it converts (key events: "&amp;S1609&amp;"). Keep it and link to it.",IF(W1609="Yes","Stronger than the page it overlaps ("&amp;I1609&amp;"). Keep; merge that page into this one.","Healthy: "&amp;N(K1609)&amp;" clicks"&amp;IF(ISNUMBER(N1609),", average position "&amp;TEXT(N1609,"0.0"),"")&amp;". Keep and monitor."))))))))))</f>
        <v/>
      </c>
      <c r="AE1609">
        <f>IF(A1609="","",IF(AD1609&lt;&gt;"",AD1609,AA1609))</f>
        <v/>
      </c>
    </row>
    <row r="1610">
      <c r="A1610">
        <f>IF(Crawl!A1609="","",Crawl!A1609)</f>
        <v/>
      </c>
      <c r="B1610">
        <f>IF(A1610="","",Crawl!EC1609)</f>
        <v/>
      </c>
      <c r="C1610">
        <f>IF(A1610="","",IFERROR(INDEX(Crawl!$A1609:$DZ1609,1,Rules!$H$6),""))</f>
        <v/>
      </c>
      <c r="D1610">
        <f>IF(A1610="","",IFERROR(INDEX(Crawl!$A1609:$DZ1609,1,Rules!$H$7),"")&amp;"")</f>
        <v/>
      </c>
      <c r="E1610">
        <f>IF(A1610="","",IFERROR(INDEX(Crawl!$A1609:$DZ1609,1,Rules!$H$8),"")&amp;"")</f>
        <v/>
      </c>
      <c r="F1610">
        <f>IF(A1610="","",IFERROR(INDEX(Crawl!$A1609:$DZ1609,1,Rules!$H$9),""))</f>
        <v/>
      </c>
      <c r="G1610">
        <f>IF(A1610="","",IFERROR(INDEX(Crawl!$A1609:$DZ1609,1,Rules!$H$10),""))</f>
        <v/>
      </c>
      <c r="H1610">
        <f>IF(A1610="","",IFERROR(INDEX(Crawl!$A1609:$DZ1609,1,Rules!$H$12),""))</f>
        <v/>
      </c>
      <c r="I1610">
        <f>IF(A1610="","",IF(AND(N(H1610)&gt;0,IFERROR(INDEX(Crawl!$A1609:$DZ1609,1,Rules!$H$11),"")&amp;""&lt;&gt;""),IFERROR(INDEX(Crawl!$A1609:$DZ1609,1,Rules!$H$11),"")&amp;"",IF(AND(ISNUMBER(J1610),N(J1610)&gt;=Rules!$B$12,IFERROR(INDEX(Crawl!$A1609:$DZ1609,1,Rules!$H$13),"")&amp;""&lt;&gt;""),IFERROR(INDEX(Crawl!$A1609:$DZ1609,1,Rules!$H$13),"")&amp;"","")))</f>
        <v/>
      </c>
      <c r="J1610" s="19">
        <f>IF(A1610="","",IF(IFERROR(INDEX(Crawl!$A1609:$DZ1609,1,Rules!$H$14),"")&amp;""="","",IFERROR(INDEX(Crawl!$A1609:$DZ1609,1,Rules!$H$14),"")))</f>
        <v/>
      </c>
      <c r="K1610">
        <f>IF(A1610="","",IFERROR(SUMIFS('GSC current'!$J$2:$J$2001,'GSC current'!$I$2:$I$2001,B1610),0))</f>
        <v/>
      </c>
      <c r="L1610">
        <f>IF(A1610="","",IFERROR(SUMIFS('GSC current'!$K$2:$K$2001,'GSC current'!$I$2:$I$2001,B1610),0))</f>
        <v/>
      </c>
      <c r="M1610" s="20">
        <f>IF(A1610="","",IF(N(L1610)&gt;0,K1610/L1610,""))</f>
        <v/>
      </c>
      <c r="N1610" s="21">
        <f>IF(A1610="","",IF(N(L1610)&gt;0,SUMIFS('GSC current'!$L$2:$L$2001,'GSC current'!$I$2:$I$2001,B1610)/L1610,""))</f>
        <v/>
      </c>
      <c r="O1610">
        <f>IF(A1610="","",IFERROR(SUMIFS('GSC previous'!$J$2:$J$2001,'GSC previous'!$I$2:$I$2001,B1610),0))</f>
        <v/>
      </c>
      <c r="P1610" s="22">
        <f>IF(A1610="","",IF(N(O1610)&gt;0,(K1610-O1610)/O1610,""))</f>
        <v/>
      </c>
      <c r="Q1610">
        <f>IF(A1610="","",IFERROR(SUMIFS(GA4!$P$2:$P$2001,GA4!$O$2:$O$2001,B1610),0))</f>
        <v/>
      </c>
      <c r="R1610" s="23">
        <f>IF(A1610="","",IF(N(Q1610)&gt;0,SUMIFS(GA4!$Q$2:$Q$2001,GA4!$O$2:$O$2001,B1610)/Q1610,""))</f>
        <v/>
      </c>
      <c r="S1610">
        <f>IF(A1610="","",IFERROR(SUMIFS(GA4!$R$2:$R$2001,GA4!$O$2:$O$2001,B1610),0))</f>
        <v/>
      </c>
      <c r="T1610">
        <f>IF(A1610="","",IF(AND(ISNUMBER(F1610),LEFT(C1610&amp;"",1)="2"),IF(F1610&lt;Rules!$B$9,"Yes","No"),"No"))</f>
        <v/>
      </c>
      <c r="U1610">
        <f>IF(A1610="","",IF(AND(N(O1610)&gt;=Rules!$B$8,ISNUMBER(P1610)),IF(P1610&lt;=-Rules!$B$7,"Yes","No"),"No"))</f>
        <v/>
      </c>
      <c r="V1610">
        <f>IF(A1610="","",IF(AND(N(L1610)&gt;=Rules!$B$6,ISNUMBER(N1610)),IF(AND(N1610&gt;=Rules!$B$10,N1610&lt;=Rules!$B$11),"Yes","No"),"No"))</f>
        <v/>
      </c>
      <c r="W1610">
        <f>IF(A1610="","",IF(I1610&lt;&gt;"","Yes","No"))</f>
        <v/>
      </c>
      <c r="X1610">
        <f>IF(I1610="","",IF(SUMIFS($K$3:$K$2002,$A$3:$A$2002,SUBSTITUTE(SUBSTITUTE(I1610,"?","~?"),"*","~*"))&gt;N(K1610),"Yes","No"))</f>
        <v/>
      </c>
      <c r="Y1610">
        <f>IF(A1610="","",IF(N(S1610)&gt;0,"Yes","No"))</f>
        <v/>
      </c>
      <c r="Z1610">
        <f>IF(A1610="","",IF(AND(N(K1610)&lt;Rules!$B$5,N(L1610)&lt;Rules!$B$6,N(Q1610)&lt;Rules!$B$13,Y1610="No"),"Yes","No"))</f>
        <v/>
      </c>
      <c r="AA1610">
        <f>IF(A1610="","",IF(LEFT(C1610&amp;"",1)="3","Redirect",IF(OR(LEFT(C1610&amp;"",1)="4",LEFT(C1610&amp;"",1)="5"),IF(OR(N(K1610)&gt;0,N(AC1610)&gt;=Rules!$B$14),"Redirect","Prune"),IF(D1610="Non-Indexable","Keep",IF(AND(W1610="Yes",X1610="Yes",Y1610="No"),"Merge",IF(OR(U1610="Yes",V1610="Yes",AND(T1610="Yes",N(L1610)&gt;=Rules!$B$6)),"Update",IF(Z1610="Yes",IF(N(AC1610)&gt;=Rules!$B$14,"Redirect","Prune"),"Keep")))))))</f>
        <v/>
      </c>
      <c r="AB1610">
        <f>IF(A1610="","",IF(LEFT(C1610&amp;"",1)="3","Already redirects ("&amp;C1610&amp;"). Update internal links to point at the final URL.",IF(OR(LEFT(C1610&amp;"",1)="4",LEFT(C1610&amp;"",1)="5"),IF(AA1610="Redirect","Returns "&amp;C1610&amp;" but still has "&amp;N(K1610)&amp;" clicks and "&amp;N(AC1610)&amp;" referring domains. 301 it to the closest live page.","Returns "&amp;C1610&amp;" with no clicks or links. Remove internal links and let it 404 or 410."),IF(D1610="Non-Indexable","Non-indexable ("&amp;E1610&amp;"). Keep if that is intentional; otherwise fix the canonical or noindex.",IF(AA1610="Merge","Overlaps with "&amp;I1610&amp;IF(N(J1610)&gt;0," (similarity "&amp;TEXT(J1610,"0.00")&amp;")","")&amp;", which gets more clicks. Merge the useful parts into it and 301 this URL.",IF(AA1610="Update",MID(IF(U1610="Yes","; Clicks down "&amp;TEXT(-P1610,"0%")&amp;" on the previous period","")&amp;IF(V1610="Yes","; Average position "&amp;TEXT(N1610,"0.0")&amp;" on "&amp;TEXT(L1610,"#,##0")&amp;" impressions (striking distance)","")&amp;IF(AND(T1610="Yes",N(L1610)&gt;=Rules!$B$6),"; Thin ("&amp;F1610&amp;" words) but has search demand",""),3,400),IF(AA1610="Prune","Low value: "&amp;N(K1610)&amp;" clicks, "&amp;N(L1610)&amp;" impressions, "&amp;N(Q1610)&amp;" sessions, no key events. Remove or noindex it and update internal links.",IF(AA1610="Redirect","Low value but "&amp;N(AC1610)&amp;" referring domains. 301 it to the closest relevant page to keep those links.",IF(AND(Z1610="No",Y1610="Yes",N(K1610)&lt;Rules!$B$5),"Low search traffic but it converts (key events: "&amp;S1610&amp;"). Keep it and link to it.",IF(W1610="Yes","Stronger than the page it overlaps ("&amp;I1610&amp;"). Keep; merge that page into this one.","Healthy: "&amp;N(K1610)&amp;" clicks"&amp;IF(ISNUMBER(N1610),", average position "&amp;TEXT(N1610,"0.0"),"")&amp;". Keep and monitor."))))))))))</f>
        <v/>
      </c>
      <c r="AE1610">
        <f>IF(A1610="","",IF(AD1610&lt;&gt;"",AD1610,AA1610))</f>
        <v/>
      </c>
    </row>
    <row r="1611">
      <c r="A1611">
        <f>IF(Crawl!A1610="","",Crawl!A1610)</f>
        <v/>
      </c>
      <c r="B1611">
        <f>IF(A1611="","",Crawl!EC1610)</f>
        <v/>
      </c>
      <c r="C1611">
        <f>IF(A1611="","",IFERROR(INDEX(Crawl!$A1610:$DZ1610,1,Rules!$H$6),""))</f>
        <v/>
      </c>
      <c r="D1611">
        <f>IF(A1611="","",IFERROR(INDEX(Crawl!$A1610:$DZ1610,1,Rules!$H$7),"")&amp;"")</f>
        <v/>
      </c>
      <c r="E1611">
        <f>IF(A1611="","",IFERROR(INDEX(Crawl!$A1610:$DZ1610,1,Rules!$H$8),"")&amp;"")</f>
        <v/>
      </c>
      <c r="F1611">
        <f>IF(A1611="","",IFERROR(INDEX(Crawl!$A1610:$DZ1610,1,Rules!$H$9),""))</f>
        <v/>
      </c>
      <c r="G1611">
        <f>IF(A1611="","",IFERROR(INDEX(Crawl!$A1610:$DZ1610,1,Rules!$H$10),""))</f>
        <v/>
      </c>
      <c r="H1611">
        <f>IF(A1611="","",IFERROR(INDEX(Crawl!$A1610:$DZ1610,1,Rules!$H$12),""))</f>
        <v/>
      </c>
      <c r="I1611">
        <f>IF(A1611="","",IF(AND(N(H1611)&gt;0,IFERROR(INDEX(Crawl!$A1610:$DZ1610,1,Rules!$H$11),"")&amp;""&lt;&gt;""),IFERROR(INDEX(Crawl!$A1610:$DZ1610,1,Rules!$H$11),"")&amp;"",IF(AND(ISNUMBER(J1611),N(J1611)&gt;=Rules!$B$12,IFERROR(INDEX(Crawl!$A1610:$DZ1610,1,Rules!$H$13),"")&amp;""&lt;&gt;""),IFERROR(INDEX(Crawl!$A1610:$DZ1610,1,Rules!$H$13),"")&amp;"","")))</f>
        <v/>
      </c>
      <c r="J1611" s="19">
        <f>IF(A1611="","",IF(IFERROR(INDEX(Crawl!$A1610:$DZ1610,1,Rules!$H$14),"")&amp;""="","",IFERROR(INDEX(Crawl!$A1610:$DZ1610,1,Rules!$H$14),"")))</f>
        <v/>
      </c>
      <c r="K1611">
        <f>IF(A1611="","",IFERROR(SUMIFS('GSC current'!$J$2:$J$2001,'GSC current'!$I$2:$I$2001,B1611),0))</f>
        <v/>
      </c>
      <c r="L1611">
        <f>IF(A1611="","",IFERROR(SUMIFS('GSC current'!$K$2:$K$2001,'GSC current'!$I$2:$I$2001,B1611),0))</f>
        <v/>
      </c>
      <c r="M1611" s="20">
        <f>IF(A1611="","",IF(N(L1611)&gt;0,K1611/L1611,""))</f>
        <v/>
      </c>
      <c r="N1611" s="21">
        <f>IF(A1611="","",IF(N(L1611)&gt;0,SUMIFS('GSC current'!$L$2:$L$2001,'GSC current'!$I$2:$I$2001,B1611)/L1611,""))</f>
        <v/>
      </c>
      <c r="O1611">
        <f>IF(A1611="","",IFERROR(SUMIFS('GSC previous'!$J$2:$J$2001,'GSC previous'!$I$2:$I$2001,B1611),0))</f>
        <v/>
      </c>
      <c r="P1611" s="22">
        <f>IF(A1611="","",IF(N(O1611)&gt;0,(K1611-O1611)/O1611,""))</f>
        <v/>
      </c>
      <c r="Q1611">
        <f>IF(A1611="","",IFERROR(SUMIFS(GA4!$P$2:$P$2001,GA4!$O$2:$O$2001,B1611),0))</f>
        <v/>
      </c>
      <c r="R1611" s="23">
        <f>IF(A1611="","",IF(N(Q1611)&gt;0,SUMIFS(GA4!$Q$2:$Q$2001,GA4!$O$2:$O$2001,B1611)/Q1611,""))</f>
        <v/>
      </c>
      <c r="S1611">
        <f>IF(A1611="","",IFERROR(SUMIFS(GA4!$R$2:$R$2001,GA4!$O$2:$O$2001,B1611),0))</f>
        <v/>
      </c>
      <c r="T1611">
        <f>IF(A1611="","",IF(AND(ISNUMBER(F1611),LEFT(C1611&amp;"",1)="2"),IF(F1611&lt;Rules!$B$9,"Yes","No"),"No"))</f>
        <v/>
      </c>
      <c r="U1611">
        <f>IF(A1611="","",IF(AND(N(O1611)&gt;=Rules!$B$8,ISNUMBER(P1611)),IF(P1611&lt;=-Rules!$B$7,"Yes","No"),"No"))</f>
        <v/>
      </c>
      <c r="V1611">
        <f>IF(A1611="","",IF(AND(N(L1611)&gt;=Rules!$B$6,ISNUMBER(N1611)),IF(AND(N1611&gt;=Rules!$B$10,N1611&lt;=Rules!$B$11),"Yes","No"),"No"))</f>
        <v/>
      </c>
      <c r="W1611">
        <f>IF(A1611="","",IF(I1611&lt;&gt;"","Yes","No"))</f>
        <v/>
      </c>
      <c r="X1611">
        <f>IF(I1611="","",IF(SUMIFS($K$3:$K$2002,$A$3:$A$2002,SUBSTITUTE(SUBSTITUTE(I1611,"?","~?"),"*","~*"))&gt;N(K1611),"Yes","No"))</f>
        <v/>
      </c>
      <c r="Y1611">
        <f>IF(A1611="","",IF(N(S1611)&gt;0,"Yes","No"))</f>
        <v/>
      </c>
      <c r="Z1611">
        <f>IF(A1611="","",IF(AND(N(K1611)&lt;Rules!$B$5,N(L1611)&lt;Rules!$B$6,N(Q1611)&lt;Rules!$B$13,Y1611="No"),"Yes","No"))</f>
        <v/>
      </c>
      <c r="AA1611">
        <f>IF(A1611="","",IF(LEFT(C1611&amp;"",1)="3","Redirect",IF(OR(LEFT(C1611&amp;"",1)="4",LEFT(C1611&amp;"",1)="5"),IF(OR(N(K1611)&gt;0,N(AC1611)&gt;=Rules!$B$14),"Redirect","Prune"),IF(D1611="Non-Indexable","Keep",IF(AND(W1611="Yes",X1611="Yes",Y1611="No"),"Merge",IF(OR(U1611="Yes",V1611="Yes",AND(T1611="Yes",N(L1611)&gt;=Rules!$B$6)),"Update",IF(Z1611="Yes",IF(N(AC1611)&gt;=Rules!$B$14,"Redirect","Prune"),"Keep")))))))</f>
        <v/>
      </c>
      <c r="AB1611">
        <f>IF(A1611="","",IF(LEFT(C1611&amp;"",1)="3","Already redirects ("&amp;C1611&amp;"). Update internal links to point at the final URL.",IF(OR(LEFT(C1611&amp;"",1)="4",LEFT(C1611&amp;"",1)="5"),IF(AA1611="Redirect","Returns "&amp;C1611&amp;" but still has "&amp;N(K1611)&amp;" clicks and "&amp;N(AC1611)&amp;" referring domains. 301 it to the closest live page.","Returns "&amp;C1611&amp;" with no clicks or links. Remove internal links and let it 404 or 410."),IF(D1611="Non-Indexable","Non-indexable ("&amp;E1611&amp;"). Keep if that is intentional; otherwise fix the canonical or noindex.",IF(AA1611="Merge","Overlaps with "&amp;I1611&amp;IF(N(J1611)&gt;0," (similarity "&amp;TEXT(J1611,"0.00")&amp;")","")&amp;", which gets more clicks. Merge the useful parts into it and 301 this URL.",IF(AA1611="Update",MID(IF(U1611="Yes","; Clicks down "&amp;TEXT(-P1611,"0%")&amp;" on the previous period","")&amp;IF(V1611="Yes","; Average position "&amp;TEXT(N1611,"0.0")&amp;" on "&amp;TEXT(L1611,"#,##0")&amp;" impressions (striking distance)","")&amp;IF(AND(T1611="Yes",N(L1611)&gt;=Rules!$B$6),"; Thin ("&amp;F1611&amp;" words) but has search demand",""),3,400),IF(AA1611="Prune","Low value: "&amp;N(K1611)&amp;" clicks, "&amp;N(L1611)&amp;" impressions, "&amp;N(Q1611)&amp;" sessions, no key events. Remove or noindex it and update internal links.",IF(AA1611="Redirect","Low value but "&amp;N(AC1611)&amp;" referring domains. 301 it to the closest relevant page to keep those links.",IF(AND(Z1611="No",Y1611="Yes",N(K1611)&lt;Rules!$B$5),"Low search traffic but it converts (key events: "&amp;S1611&amp;"). Keep it and link to it.",IF(W1611="Yes","Stronger than the page it overlaps ("&amp;I1611&amp;"). Keep; merge that page into this one.","Healthy: "&amp;N(K1611)&amp;" clicks"&amp;IF(ISNUMBER(N1611),", average position "&amp;TEXT(N1611,"0.0"),"")&amp;". Keep and monitor."))))))))))</f>
        <v/>
      </c>
      <c r="AE1611">
        <f>IF(A1611="","",IF(AD1611&lt;&gt;"",AD1611,AA1611))</f>
        <v/>
      </c>
    </row>
    <row r="1612">
      <c r="A1612">
        <f>IF(Crawl!A1611="","",Crawl!A1611)</f>
        <v/>
      </c>
      <c r="B1612">
        <f>IF(A1612="","",Crawl!EC1611)</f>
        <v/>
      </c>
      <c r="C1612">
        <f>IF(A1612="","",IFERROR(INDEX(Crawl!$A1611:$DZ1611,1,Rules!$H$6),""))</f>
        <v/>
      </c>
      <c r="D1612">
        <f>IF(A1612="","",IFERROR(INDEX(Crawl!$A1611:$DZ1611,1,Rules!$H$7),"")&amp;"")</f>
        <v/>
      </c>
      <c r="E1612">
        <f>IF(A1612="","",IFERROR(INDEX(Crawl!$A1611:$DZ1611,1,Rules!$H$8),"")&amp;"")</f>
        <v/>
      </c>
      <c r="F1612">
        <f>IF(A1612="","",IFERROR(INDEX(Crawl!$A1611:$DZ1611,1,Rules!$H$9),""))</f>
        <v/>
      </c>
      <c r="G1612">
        <f>IF(A1612="","",IFERROR(INDEX(Crawl!$A1611:$DZ1611,1,Rules!$H$10),""))</f>
        <v/>
      </c>
      <c r="H1612">
        <f>IF(A1612="","",IFERROR(INDEX(Crawl!$A1611:$DZ1611,1,Rules!$H$12),""))</f>
        <v/>
      </c>
      <c r="I1612">
        <f>IF(A1612="","",IF(AND(N(H1612)&gt;0,IFERROR(INDEX(Crawl!$A1611:$DZ1611,1,Rules!$H$11),"")&amp;""&lt;&gt;""),IFERROR(INDEX(Crawl!$A1611:$DZ1611,1,Rules!$H$11),"")&amp;"",IF(AND(ISNUMBER(J1612),N(J1612)&gt;=Rules!$B$12,IFERROR(INDEX(Crawl!$A1611:$DZ1611,1,Rules!$H$13),"")&amp;""&lt;&gt;""),IFERROR(INDEX(Crawl!$A1611:$DZ1611,1,Rules!$H$13),"")&amp;"","")))</f>
        <v/>
      </c>
      <c r="J1612" s="19">
        <f>IF(A1612="","",IF(IFERROR(INDEX(Crawl!$A1611:$DZ1611,1,Rules!$H$14),"")&amp;""="","",IFERROR(INDEX(Crawl!$A1611:$DZ1611,1,Rules!$H$14),"")))</f>
        <v/>
      </c>
      <c r="K1612">
        <f>IF(A1612="","",IFERROR(SUMIFS('GSC current'!$J$2:$J$2001,'GSC current'!$I$2:$I$2001,B1612),0))</f>
        <v/>
      </c>
      <c r="L1612">
        <f>IF(A1612="","",IFERROR(SUMIFS('GSC current'!$K$2:$K$2001,'GSC current'!$I$2:$I$2001,B1612),0))</f>
        <v/>
      </c>
      <c r="M1612" s="20">
        <f>IF(A1612="","",IF(N(L1612)&gt;0,K1612/L1612,""))</f>
        <v/>
      </c>
      <c r="N1612" s="21">
        <f>IF(A1612="","",IF(N(L1612)&gt;0,SUMIFS('GSC current'!$L$2:$L$2001,'GSC current'!$I$2:$I$2001,B1612)/L1612,""))</f>
        <v/>
      </c>
      <c r="O1612">
        <f>IF(A1612="","",IFERROR(SUMIFS('GSC previous'!$J$2:$J$2001,'GSC previous'!$I$2:$I$2001,B1612),0))</f>
        <v/>
      </c>
      <c r="P1612" s="22">
        <f>IF(A1612="","",IF(N(O1612)&gt;0,(K1612-O1612)/O1612,""))</f>
        <v/>
      </c>
      <c r="Q1612">
        <f>IF(A1612="","",IFERROR(SUMIFS(GA4!$P$2:$P$2001,GA4!$O$2:$O$2001,B1612),0))</f>
        <v/>
      </c>
      <c r="R1612" s="23">
        <f>IF(A1612="","",IF(N(Q1612)&gt;0,SUMIFS(GA4!$Q$2:$Q$2001,GA4!$O$2:$O$2001,B1612)/Q1612,""))</f>
        <v/>
      </c>
      <c r="S1612">
        <f>IF(A1612="","",IFERROR(SUMIFS(GA4!$R$2:$R$2001,GA4!$O$2:$O$2001,B1612),0))</f>
        <v/>
      </c>
      <c r="T1612">
        <f>IF(A1612="","",IF(AND(ISNUMBER(F1612),LEFT(C1612&amp;"",1)="2"),IF(F1612&lt;Rules!$B$9,"Yes","No"),"No"))</f>
        <v/>
      </c>
      <c r="U1612">
        <f>IF(A1612="","",IF(AND(N(O1612)&gt;=Rules!$B$8,ISNUMBER(P1612)),IF(P1612&lt;=-Rules!$B$7,"Yes","No"),"No"))</f>
        <v/>
      </c>
      <c r="V1612">
        <f>IF(A1612="","",IF(AND(N(L1612)&gt;=Rules!$B$6,ISNUMBER(N1612)),IF(AND(N1612&gt;=Rules!$B$10,N1612&lt;=Rules!$B$11),"Yes","No"),"No"))</f>
        <v/>
      </c>
      <c r="W1612">
        <f>IF(A1612="","",IF(I1612&lt;&gt;"","Yes","No"))</f>
        <v/>
      </c>
      <c r="X1612">
        <f>IF(I1612="","",IF(SUMIFS($K$3:$K$2002,$A$3:$A$2002,SUBSTITUTE(SUBSTITUTE(I1612,"?","~?"),"*","~*"))&gt;N(K1612),"Yes","No"))</f>
        <v/>
      </c>
      <c r="Y1612">
        <f>IF(A1612="","",IF(N(S1612)&gt;0,"Yes","No"))</f>
        <v/>
      </c>
      <c r="Z1612">
        <f>IF(A1612="","",IF(AND(N(K1612)&lt;Rules!$B$5,N(L1612)&lt;Rules!$B$6,N(Q1612)&lt;Rules!$B$13,Y1612="No"),"Yes","No"))</f>
        <v/>
      </c>
      <c r="AA1612">
        <f>IF(A1612="","",IF(LEFT(C1612&amp;"",1)="3","Redirect",IF(OR(LEFT(C1612&amp;"",1)="4",LEFT(C1612&amp;"",1)="5"),IF(OR(N(K1612)&gt;0,N(AC1612)&gt;=Rules!$B$14),"Redirect","Prune"),IF(D1612="Non-Indexable","Keep",IF(AND(W1612="Yes",X1612="Yes",Y1612="No"),"Merge",IF(OR(U1612="Yes",V1612="Yes",AND(T1612="Yes",N(L1612)&gt;=Rules!$B$6)),"Update",IF(Z1612="Yes",IF(N(AC1612)&gt;=Rules!$B$14,"Redirect","Prune"),"Keep")))))))</f>
        <v/>
      </c>
      <c r="AB1612">
        <f>IF(A1612="","",IF(LEFT(C1612&amp;"",1)="3","Already redirects ("&amp;C1612&amp;"). Update internal links to point at the final URL.",IF(OR(LEFT(C1612&amp;"",1)="4",LEFT(C1612&amp;"",1)="5"),IF(AA1612="Redirect","Returns "&amp;C1612&amp;" but still has "&amp;N(K1612)&amp;" clicks and "&amp;N(AC1612)&amp;" referring domains. 301 it to the closest live page.","Returns "&amp;C1612&amp;" with no clicks or links. Remove internal links and let it 404 or 410."),IF(D1612="Non-Indexable","Non-indexable ("&amp;E1612&amp;"). Keep if that is intentional; otherwise fix the canonical or noindex.",IF(AA1612="Merge","Overlaps with "&amp;I1612&amp;IF(N(J1612)&gt;0," (similarity "&amp;TEXT(J1612,"0.00")&amp;")","")&amp;", which gets more clicks. Merge the useful parts into it and 301 this URL.",IF(AA1612="Update",MID(IF(U1612="Yes","; Clicks down "&amp;TEXT(-P1612,"0%")&amp;" on the previous period","")&amp;IF(V1612="Yes","; Average position "&amp;TEXT(N1612,"0.0")&amp;" on "&amp;TEXT(L1612,"#,##0")&amp;" impressions (striking distance)","")&amp;IF(AND(T1612="Yes",N(L1612)&gt;=Rules!$B$6),"; Thin ("&amp;F1612&amp;" words) but has search demand",""),3,400),IF(AA1612="Prune","Low value: "&amp;N(K1612)&amp;" clicks, "&amp;N(L1612)&amp;" impressions, "&amp;N(Q1612)&amp;" sessions, no key events. Remove or noindex it and update internal links.",IF(AA1612="Redirect","Low value but "&amp;N(AC1612)&amp;" referring domains. 301 it to the closest relevant page to keep those links.",IF(AND(Z1612="No",Y1612="Yes",N(K1612)&lt;Rules!$B$5),"Low search traffic but it converts (key events: "&amp;S1612&amp;"). Keep it and link to it.",IF(W1612="Yes","Stronger than the page it overlaps ("&amp;I1612&amp;"). Keep; merge that page into this one.","Healthy: "&amp;N(K1612)&amp;" clicks"&amp;IF(ISNUMBER(N1612),", average position "&amp;TEXT(N1612,"0.0"),"")&amp;". Keep and monitor."))))))))))</f>
        <v/>
      </c>
      <c r="AE1612">
        <f>IF(A1612="","",IF(AD1612&lt;&gt;"",AD1612,AA1612))</f>
        <v/>
      </c>
    </row>
    <row r="1613">
      <c r="A1613">
        <f>IF(Crawl!A1612="","",Crawl!A1612)</f>
        <v/>
      </c>
      <c r="B1613">
        <f>IF(A1613="","",Crawl!EC1612)</f>
        <v/>
      </c>
      <c r="C1613">
        <f>IF(A1613="","",IFERROR(INDEX(Crawl!$A1612:$DZ1612,1,Rules!$H$6),""))</f>
        <v/>
      </c>
      <c r="D1613">
        <f>IF(A1613="","",IFERROR(INDEX(Crawl!$A1612:$DZ1612,1,Rules!$H$7),"")&amp;"")</f>
        <v/>
      </c>
      <c r="E1613">
        <f>IF(A1613="","",IFERROR(INDEX(Crawl!$A1612:$DZ1612,1,Rules!$H$8),"")&amp;"")</f>
        <v/>
      </c>
      <c r="F1613">
        <f>IF(A1613="","",IFERROR(INDEX(Crawl!$A1612:$DZ1612,1,Rules!$H$9),""))</f>
        <v/>
      </c>
      <c r="G1613">
        <f>IF(A1613="","",IFERROR(INDEX(Crawl!$A1612:$DZ1612,1,Rules!$H$10),""))</f>
        <v/>
      </c>
      <c r="H1613">
        <f>IF(A1613="","",IFERROR(INDEX(Crawl!$A1612:$DZ1612,1,Rules!$H$12),""))</f>
        <v/>
      </c>
      <c r="I1613">
        <f>IF(A1613="","",IF(AND(N(H1613)&gt;0,IFERROR(INDEX(Crawl!$A1612:$DZ1612,1,Rules!$H$11),"")&amp;""&lt;&gt;""),IFERROR(INDEX(Crawl!$A1612:$DZ1612,1,Rules!$H$11),"")&amp;"",IF(AND(ISNUMBER(J1613),N(J1613)&gt;=Rules!$B$12,IFERROR(INDEX(Crawl!$A1612:$DZ1612,1,Rules!$H$13),"")&amp;""&lt;&gt;""),IFERROR(INDEX(Crawl!$A1612:$DZ1612,1,Rules!$H$13),"")&amp;"","")))</f>
        <v/>
      </c>
      <c r="J1613" s="19">
        <f>IF(A1613="","",IF(IFERROR(INDEX(Crawl!$A1612:$DZ1612,1,Rules!$H$14),"")&amp;""="","",IFERROR(INDEX(Crawl!$A1612:$DZ1612,1,Rules!$H$14),"")))</f>
        <v/>
      </c>
      <c r="K1613">
        <f>IF(A1613="","",IFERROR(SUMIFS('GSC current'!$J$2:$J$2001,'GSC current'!$I$2:$I$2001,B1613),0))</f>
        <v/>
      </c>
      <c r="L1613">
        <f>IF(A1613="","",IFERROR(SUMIFS('GSC current'!$K$2:$K$2001,'GSC current'!$I$2:$I$2001,B1613),0))</f>
        <v/>
      </c>
      <c r="M1613" s="20">
        <f>IF(A1613="","",IF(N(L1613)&gt;0,K1613/L1613,""))</f>
        <v/>
      </c>
      <c r="N1613" s="21">
        <f>IF(A1613="","",IF(N(L1613)&gt;0,SUMIFS('GSC current'!$L$2:$L$2001,'GSC current'!$I$2:$I$2001,B1613)/L1613,""))</f>
        <v/>
      </c>
      <c r="O1613">
        <f>IF(A1613="","",IFERROR(SUMIFS('GSC previous'!$J$2:$J$2001,'GSC previous'!$I$2:$I$2001,B1613),0))</f>
        <v/>
      </c>
      <c r="P1613" s="22">
        <f>IF(A1613="","",IF(N(O1613)&gt;0,(K1613-O1613)/O1613,""))</f>
        <v/>
      </c>
      <c r="Q1613">
        <f>IF(A1613="","",IFERROR(SUMIFS(GA4!$P$2:$P$2001,GA4!$O$2:$O$2001,B1613),0))</f>
        <v/>
      </c>
      <c r="R1613" s="23">
        <f>IF(A1613="","",IF(N(Q1613)&gt;0,SUMIFS(GA4!$Q$2:$Q$2001,GA4!$O$2:$O$2001,B1613)/Q1613,""))</f>
        <v/>
      </c>
      <c r="S1613">
        <f>IF(A1613="","",IFERROR(SUMIFS(GA4!$R$2:$R$2001,GA4!$O$2:$O$2001,B1613),0))</f>
        <v/>
      </c>
      <c r="T1613">
        <f>IF(A1613="","",IF(AND(ISNUMBER(F1613),LEFT(C1613&amp;"",1)="2"),IF(F1613&lt;Rules!$B$9,"Yes","No"),"No"))</f>
        <v/>
      </c>
      <c r="U1613">
        <f>IF(A1613="","",IF(AND(N(O1613)&gt;=Rules!$B$8,ISNUMBER(P1613)),IF(P1613&lt;=-Rules!$B$7,"Yes","No"),"No"))</f>
        <v/>
      </c>
      <c r="V1613">
        <f>IF(A1613="","",IF(AND(N(L1613)&gt;=Rules!$B$6,ISNUMBER(N1613)),IF(AND(N1613&gt;=Rules!$B$10,N1613&lt;=Rules!$B$11),"Yes","No"),"No"))</f>
        <v/>
      </c>
      <c r="W1613">
        <f>IF(A1613="","",IF(I1613&lt;&gt;"","Yes","No"))</f>
        <v/>
      </c>
      <c r="X1613">
        <f>IF(I1613="","",IF(SUMIFS($K$3:$K$2002,$A$3:$A$2002,SUBSTITUTE(SUBSTITUTE(I1613,"?","~?"),"*","~*"))&gt;N(K1613),"Yes","No"))</f>
        <v/>
      </c>
      <c r="Y1613">
        <f>IF(A1613="","",IF(N(S1613)&gt;0,"Yes","No"))</f>
        <v/>
      </c>
      <c r="Z1613">
        <f>IF(A1613="","",IF(AND(N(K1613)&lt;Rules!$B$5,N(L1613)&lt;Rules!$B$6,N(Q1613)&lt;Rules!$B$13,Y1613="No"),"Yes","No"))</f>
        <v/>
      </c>
      <c r="AA1613">
        <f>IF(A1613="","",IF(LEFT(C1613&amp;"",1)="3","Redirect",IF(OR(LEFT(C1613&amp;"",1)="4",LEFT(C1613&amp;"",1)="5"),IF(OR(N(K1613)&gt;0,N(AC1613)&gt;=Rules!$B$14),"Redirect","Prune"),IF(D1613="Non-Indexable","Keep",IF(AND(W1613="Yes",X1613="Yes",Y1613="No"),"Merge",IF(OR(U1613="Yes",V1613="Yes",AND(T1613="Yes",N(L1613)&gt;=Rules!$B$6)),"Update",IF(Z1613="Yes",IF(N(AC1613)&gt;=Rules!$B$14,"Redirect","Prune"),"Keep")))))))</f>
        <v/>
      </c>
      <c r="AB1613">
        <f>IF(A1613="","",IF(LEFT(C1613&amp;"",1)="3","Already redirects ("&amp;C1613&amp;"). Update internal links to point at the final URL.",IF(OR(LEFT(C1613&amp;"",1)="4",LEFT(C1613&amp;"",1)="5"),IF(AA1613="Redirect","Returns "&amp;C1613&amp;" but still has "&amp;N(K1613)&amp;" clicks and "&amp;N(AC1613)&amp;" referring domains. 301 it to the closest live page.","Returns "&amp;C1613&amp;" with no clicks or links. Remove internal links and let it 404 or 410."),IF(D1613="Non-Indexable","Non-indexable ("&amp;E1613&amp;"). Keep if that is intentional; otherwise fix the canonical or noindex.",IF(AA1613="Merge","Overlaps with "&amp;I1613&amp;IF(N(J1613)&gt;0," (similarity "&amp;TEXT(J1613,"0.00")&amp;")","")&amp;", which gets more clicks. Merge the useful parts into it and 301 this URL.",IF(AA1613="Update",MID(IF(U1613="Yes","; Clicks down "&amp;TEXT(-P1613,"0%")&amp;" on the previous period","")&amp;IF(V1613="Yes","; Average position "&amp;TEXT(N1613,"0.0")&amp;" on "&amp;TEXT(L1613,"#,##0")&amp;" impressions (striking distance)","")&amp;IF(AND(T1613="Yes",N(L1613)&gt;=Rules!$B$6),"; Thin ("&amp;F1613&amp;" words) but has search demand",""),3,400),IF(AA1613="Prune","Low value: "&amp;N(K1613)&amp;" clicks, "&amp;N(L1613)&amp;" impressions, "&amp;N(Q1613)&amp;" sessions, no key events. Remove or noindex it and update internal links.",IF(AA1613="Redirect","Low value but "&amp;N(AC1613)&amp;" referring domains. 301 it to the closest relevant page to keep those links.",IF(AND(Z1613="No",Y1613="Yes",N(K1613)&lt;Rules!$B$5),"Low search traffic but it converts (key events: "&amp;S1613&amp;"). Keep it and link to it.",IF(W1613="Yes","Stronger than the page it overlaps ("&amp;I1613&amp;"). Keep; merge that page into this one.","Healthy: "&amp;N(K1613)&amp;" clicks"&amp;IF(ISNUMBER(N1613),", average position "&amp;TEXT(N1613,"0.0"),"")&amp;". Keep and monitor."))))))))))</f>
        <v/>
      </c>
      <c r="AE1613">
        <f>IF(A1613="","",IF(AD1613&lt;&gt;"",AD1613,AA1613))</f>
        <v/>
      </c>
    </row>
    <row r="1614">
      <c r="A1614">
        <f>IF(Crawl!A1613="","",Crawl!A1613)</f>
        <v/>
      </c>
      <c r="B1614">
        <f>IF(A1614="","",Crawl!EC1613)</f>
        <v/>
      </c>
      <c r="C1614">
        <f>IF(A1614="","",IFERROR(INDEX(Crawl!$A1613:$DZ1613,1,Rules!$H$6),""))</f>
        <v/>
      </c>
      <c r="D1614">
        <f>IF(A1614="","",IFERROR(INDEX(Crawl!$A1613:$DZ1613,1,Rules!$H$7),"")&amp;"")</f>
        <v/>
      </c>
      <c r="E1614">
        <f>IF(A1614="","",IFERROR(INDEX(Crawl!$A1613:$DZ1613,1,Rules!$H$8),"")&amp;"")</f>
        <v/>
      </c>
      <c r="F1614">
        <f>IF(A1614="","",IFERROR(INDEX(Crawl!$A1613:$DZ1613,1,Rules!$H$9),""))</f>
        <v/>
      </c>
      <c r="G1614">
        <f>IF(A1614="","",IFERROR(INDEX(Crawl!$A1613:$DZ1613,1,Rules!$H$10),""))</f>
        <v/>
      </c>
      <c r="H1614">
        <f>IF(A1614="","",IFERROR(INDEX(Crawl!$A1613:$DZ1613,1,Rules!$H$12),""))</f>
        <v/>
      </c>
      <c r="I1614">
        <f>IF(A1614="","",IF(AND(N(H1614)&gt;0,IFERROR(INDEX(Crawl!$A1613:$DZ1613,1,Rules!$H$11),"")&amp;""&lt;&gt;""),IFERROR(INDEX(Crawl!$A1613:$DZ1613,1,Rules!$H$11),"")&amp;"",IF(AND(ISNUMBER(J1614),N(J1614)&gt;=Rules!$B$12,IFERROR(INDEX(Crawl!$A1613:$DZ1613,1,Rules!$H$13),"")&amp;""&lt;&gt;""),IFERROR(INDEX(Crawl!$A1613:$DZ1613,1,Rules!$H$13),"")&amp;"","")))</f>
        <v/>
      </c>
      <c r="J1614" s="19">
        <f>IF(A1614="","",IF(IFERROR(INDEX(Crawl!$A1613:$DZ1613,1,Rules!$H$14),"")&amp;""="","",IFERROR(INDEX(Crawl!$A1613:$DZ1613,1,Rules!$H$14),"")))</f>
        <v/>
      </c>
      <c r="K1614">
        <f>IF(A1614="","",IFERROR(SUMIFS('GSC current'!$J$2:$J$2001,'GSC current'!$I$2:$I$2001,B1614),0))</f>
        <v/>
      </c>
      <c r="L1614">
        <f>IF(A1614="","",IFERROR(SUMIFS('GSC current'!$K$2:$K$2001,'GSC current'!$I$2:$I$2001,B1614),0))</f>
        <v/>
      </c>
      <c r="M1614" s="20">
        <f>IF(A1614="","",IF(N(L1614)&gt;0,K1614/L1614,""))</f>
        <v/>
      </c>
      <c r="N1614" s="21">
        <f>IF(A1614="","",IF(N(L1614)&gt;0,SUMIFS('GSC current'!$L$2:$L$2001,'GSC current'!$I$2:$I$2001,B1614)/L1614,""))</f>
        <v/>
      </c>
      <c r="O1614">
        <f>IF(A1614="","",IFERROR(SUMIFS('GSC previous'!$J$2:$J$2001,'GSC previous'!$I$2:$I$2001,B1614),0))</f>
        <v/>
      </c>
      <c r="P1614" s="22">
        <f>IF(A1614="","",IF(N(O1614)&gt;0,(K1614-O1614)/O1614,""))</f>
        <v/>
      </c>
      <c r="Q1614">
        <f>IF(A1614="","",IFERROR(SUMIFS(GA4!$P$2:$P$2001,GA4!$O$2:$O$2001,B1614),0))</f>
        <v/>
      </c>
      <c r="R1614" s="23">
        <f>IF(A1614="","",IF(N(Q1614)&gt;0,SUMIFS(GA4!$Q$2:$Q$2001,GA4!$O$2:$O$2001,B1614)/Q1614,""))</f>
        <v/>
      </c>
      <c r="S1614">
        <f>IF(A1614="","",IFERROR(SUMIFS(GA4!$R$2:$R$2001,GA4!$O$2:$O$2001,B1614),0))</f>
        <v/>
      </c>
      <c r="T1614">
        <f>IF(A1614="","",IF(AND(ISNUMBER(F1614),LEFT(C1614&amp;"",1)="2"),IF(F1614&lt;Rules!$B$9,"Yes","No"),"No"))</f>
        <v/>
      </c>
      <c r="U1614">
        <f>IF(A1614="","",IF(AND(N(O1614)&gt;=Rules!$B$8,ISNUMBER(P1614)),IF(P1614&lt;=-Rules!$B$7,"Yes","No"),"No"))</f>
        <v/>
      </c>
      <c r="V1614">
        <f>IF(A1614="","",IF(AND(N(L1614)&gt;=Rules!$B$6,ISNUMBER(N1614)),IF(AND(N1614&gt;=Rules!$B$10,N1614&lt;=Rules!$B$11),"Yes","No"),"No"))</f>
        <v/>
      </c>
      <c r="W1614">
        <f>IF(A1614="","",IF(I1614&lt;&gt;"","Yes","No"))</f>
        <v/>
      </c>
      <c r="X1614">
        <f>IF(I1614="","",IF(SUMIFS($K$3:$K$2002,$A$3:$A$2002,SUBSTITUTE(SUBSTITUTE(I1614,"?","~?"),"*","~*"))&gt;N(K1614),"Yes","No"))</f>
        <v/>
      </c>
      <c r="Y1614">
        <f>IF(A1614="","",IF(N(S1614)&gt;0,"Yes","No"))</f>
        <v/>
      </c>
      <c r="Z1614">
        <f>IF(A1614="","",IF(AND(N(K1614)&lt;Rules!$B$5,N(L1614)&lt;Rules!$B$6,N(Q1614)&lt;Rules!$B$13,Y1614="No"),"Yes","No"))</f>
        <v/>
      </c>
      <c r="AA1614">
        <f>IF(A1614="","",IF(LEFT(C1614&amp;"",1)="3","Redirect",IF(OR(LEFT(C1614&amp;"",1)="4",LEFT(C1614&amp;"",1)="5"),IF(OR(N(K1614)&gt;0,N(AC1614)&gt;=Rules!$B$14),"Redirect","Prune"),IF(D1614="Non-Indexable","Keep",IF(AND(W1614="Yes",X1614="Yes",Y1614="No"),"Merge",IF(OR(U1614="Yes",V1614="Yes",AND(T1614="Yes",N(L1614)&gt;=Rules!$B$6)),"Update",IF(Z1614="Yes",IF(N(AC1614)&gt;=Rules!$B$14,"Redirect","Prune"),"Keep")))))))</f>
        <v/>
      </c>
      <c r="AB1614">
        <f>IF(A1614="","",IF(LEFT(C1614&amp;"",1)="3","Already redirects ("&amp;C1614&amp;"). Update internal links to point at the final URL.",IF(OR(LEFT(C1614&amp;"",1)="4",LEFT(C1614&amp;"",1)="5"),IF(AA1614="Redirect","Returns "&amp;C1614&amp;" but still has "&amp;N(K1614)&amp;" clicks and "&amp;N(AC1614)&amp;" referring domains. 301 it to the closest live page.","Returns "&amp;C1614&amp;" with no clicks or links. Remove internal links and let it 404 or 410."),IF(D1614="Non-Indexable","Non-indexable ("&amp;E1614&amp;"). Keep if that is intentional; otherwise fix the canonical or noindex.",IF(AA1614="Merge","Overlaps with "&amp;I1614&amp;IF(N(J1614)&gt;0," (similarity "&amp;TEXT(J1614,"0.00")&amp;")","")&amp;", which gets more clicks. Merge the useful parts into it and 301 this URL.",IF(AA1614="Update",MID(IF(U1614="Yes","; Clicks down "&amp;TEXT(-P1614,"0%")&amp;" on the previous period","")&amp;IF(V1614="Yes","; Average position "&amp;TEXT(N1614,"0.0")&amp;" on "&amp;TEXT(L1614,"#,##0")&amp;" impressions (striking distance)","")&amp;IF(AND(T1614="Yes",N(L1614)&gt;=Rules!$B$6),"; Thin ("&amp;F1614&amp;" words) but has search demand",""),3,400),IF(AA1614="Prune","Low value: "&amp;N(K1614)&amp;" clicks, "&amp;N(L1614)&amp;" impressions, "&amp;N(Q1614)&amp;" sessions, no key events. Remove or noindex it and update internal links.",IF(AA1614="Redirect","Low value but "&amp;N(AC1614)&amp;" referring domains. 301 it to the closest relevant page to keep those links.",IF(AND(Z1614="No",Y1614="Yes",N(K1614)&lt;Rules!$B$5),"Low search traffic but it converts (key events: "&amp;S1614&amp;"). Keep it and link to it.",IF(W1614="Yes","Stronger than the page it overlaps ("&amp;I1614&amp;"). Keep; merge that page into this one.","Healthy: "&amp;N(K1614)&amp;" clicks"&amp;IF(ISNUMBER(N1614),", average position "&amp;TEXT(N1614,"0.0"),"")&amp;". Keep and monitor."))))))))))</f>
        <v/>
      </c>
      <c r="AE1614">
        <f>IF(A1614="","",IF(AD1614&lt;&gt;"",AD1614,AA1614))</f>
        <v/>
      </c>
    </row>
    <row r="1615">
      <c r="A1615">
        <f>IF(Crawl!A1614="","",Crawl!A1614)</f>
        <v/>
      </c>
      <c r="B1615">
        <f>IF(A1615="","",Crawl!EC1614)</f>
        <v/>
      </c>
      <c r="C1615">
        <f>IF(A1615="","",IFERROR(INDEX(Crawl!$A1614:$DZ1614,1,Rules!$H$6),""))</f>
        <v/>
      </c>
      <c r="D1615">
        <f>IF(A1615="","",IFERROR(INDEX(Crawl!$A1614:$DZ1614,1,Rules!$H$7),"")&amp;"")</f>
        <v/>
      </c>
      <c r="E1615">
        <f>IF(A1615="","",IFERROR(INDEX(Crawl!$A1614:$DZ1614,1,Rules!$H$8),"")&amp;"")</f>
        <v/>
      </c>
      <c r="F1615">
        <f>IF(A1615="","",IFERROR(INDEX(Crawl!$A1614:$DZ1614,1,Rules!$H$9),""))</f>
        <v/>
      </c>
      <c r="G1615">
        <f>IF(A1615="","",IFERROR(INDEX(Crawl!$A1614:$DZ1614,1,Rules!$H$10),""))</f>
        <v/>
      </c>
      <c r="H1615">
        <f>IF(A1615="","",IFERROR(INDEX(Crawl!$A1614:$DZ1614,1,Rules!$H$12),""))</f>
        <v/>
      </c>
      <c r="I1615">
        <f>IF(A1615="","",IF(AND(N(H1615)&gt;0,IFERROR(INDEX(Crawl!$A1614:$DZ1614,1,Rules!$H$11),"")&amp;""&lt;&gt;""),IFERROR(INDEX(Crawl!$A1614:$DZ1614,1,Rules!$H$11),"")&amp;"",IF(AND(ISNUMBER(J1615),N(J1615)&gt;=Rules!$B$12,IFERROR(INDEX(Crawl!$A1614:$DZ1614,1,Rules!$H$13),"")&amp;""&lt;&gt;""),IFERROR(INDEX(Crawl!$A1614:$DZ1614,1,Rules!$H$13),"")&amp;"","")))</f>
        <v/>
      </c>
      <c r="J1615" s="19">
        <f>IF(A1615="","",IF(IFERROR(INDEX(Crawl!$A1614:$DZ1614,1,Rules!$H$14),"")&amp;""="","",IFERROR(INDEX(Crawl!$A1614:$DZ1614,1,Rules!$H$14),"")))</f>
        <v/>
      </c>
      <c r="K1615">
        <f>IF(A1615="","",IFERROR(SUMIFS('GSC current'!$J$2:$J$2001,'GSC current'!$I$2:$I$2001,B1615),0))</f>
        <v/>
      </c>
      <c r="L1615">
        <f>IF(A1615="","",IFERROR(SUMIFS('GSC current'!$K$2:$K$2001,'GSC current'!$I$2:$I$2001,B1615),0))</f>
        <v/>
      </c>
      <c r="M1615" s="20">
        <f>IF(A1615="","",IF(N(L1615)&gt;0,K1615/L1615,""))</f>
        <v/>
      </c>
      <c r="N1615" s="21">
        <f>IF(A1615="","",IF(N(L1615)&gt;0,SUMIFS('GSC current'!$L$2:$L$2001,'GSC current'!$I$2:$I$2001,B1615)/L1615,""))</f>
        <v/>
      </c>
      <c r="O1615">
        <f>IF(A1615="","",IFERROR(SUMIFS('GSC previous'!$J$2:$J$2001,'GSC previous'!$I$2:$I$2001,B1615),0))</f>
        <v/>
      </c>
      <c r="P1615" s="22">
        <f>IF(A1615="","",IF(N(O1615)&gt;0,(K1615-O1615)/O1615,""))</f>
        <v/>
      </c>
      <c r="Q1615">
        <f>IF(A1615="","",IFERROR(SUMIFS(GA4!$P$2:$P$2001,GA4!$O$2:$O$2001,B1615),0))</f>
        <v/>
      </c>
      <c r="R1615" s="23">
        <f>IF(A1615="","",IF(N(Q1615)&gt;0,SUMIFS(GA4!$Q$2:$Q$2001,GA4!$O$2:$O$2001,B1615)/Q1615,""))</f>
        <v/>
      </c>
      <c r="S1615">
        <f>IF(A1615="","",IFERROR(SUMIFS(GA4!$R$2:$R$2001,GA4!$O$2:$O$2001,B1615),0))</f>
        <v/>
      </c>
      <c r="T1615">
        <f>IF(A1615="","",IF(AND(ISNUMBER(F1615),LEFT(C1615&amp;"",1)="2"),IF(F1615&lt;Rules!$B$9,"Yes","No"),"No"))</f>
        <v/>
      </c>
      <c r="U1615">
        <f>IF(A1615="","",IF(AND(N(O1615)&gt;=Rules!$B$8,ISNUMBER(P1615)),IF(P1615&lt;=-Rules!$B$7,"Yes","No"),"No"))</f>
        <v/>
      </c>
      <c r="V1615">
        <f>IF(A1615="","",IF(AND(N(L1615)&gt;=Rules!$B$6,ISNUMBER(N1615)),IF(AND(N1615&gt;=Rules!$B$10,N1615&lt;=Rules!$B$11),"Yes","No"),"No"))</f>
        <v/>
      </c>
      <c r="W1615">
        <f>IF(A1615="","",IF(I1615&lt;&gt;"","Yes","No"))</f>
        <v/>
      </c>
      <c r="X1615">
        <f>IF(I1615="","",IF(SUMIFS($K$3:$K$2002,$A$3:$A$2002,SUBSTITUTE(SUBSTITUTE(I1615,"?","~?"),"*","~*"))&gt;N(K1615),"Yes","No"))</f>
        <v/>
      </c>
      <c r="Y1615">
        <f>IF(A1615="","",IF(N(S1615)&gt;0,"Yes","No"))</f>
        <v/>
      </c>
      <c r="Z1615">
        <f>IF(A1615="","",IF(AND(N(K1615)&lt;Rules!$B$5,N(L1615)&lt;Rules!$B$6,N(Q1615)&lt;Rules!$B$13,Y1615="No"),"Yes","No"))</f>
        <v/>
      </c>
      <c r="AA1615">
        <f>IF(A1615="","",IF(LEFT(C1615&amp;"",1)="3","Redirect",IF(OR(LEFT(C1615&amp;"",1)="4",LEFT(C1615&amp;"",1)="5"),IF(OR(N(K1615)&gt;0,N(AC1615)&gt;=Rules!$B$14),"Redirect","Prune"),IF(D1615="Non-Indexable","Keep",IF(AND(W1615="Yes",X1615="Yes",Y1615="No"),"Merge",IF(OR(U1615="Yes",V1615="Yes",AND(T1615="Yes",N(L1615)&gt;=Rules!$B$6)),"Update",IF(Z1615="Yes",IF(N(AC1615)&gt;=Rules!$B$14,"Redirect","Prune"),"Keep")))))))</f>
        <v/>
      </c>
      <c r="AB1615">
        <f>IF(A1615="","",IF(LEFT(C1615&amp;"",1)="3","Already redirects ("&amp;C1615&amp;"). Update internal links to point at the final URL.",IF(OR(LEFT(C1615&amp;"",1)="4",LEFT(C1615&amp;"",1)="5"),IF(AA1615="Redirect","Returns "&amp;C1615&amp;" but still has "&amp;N(K1615)&amp;" clicks and "&amp;N(AC1615)&amp;" referring domains. 301 it to the closest live page.","Returns "&amp;C1615&amp;" with no clicks or links. Remove internal links and let it 404 or 410."),IF(D1615="Non-Indexable","Non-indexable ("&amp;E1615&amp;"). Keep if that is intentional; otherwise fix the canonical or noindex.",IF(AA1615="Merge","Overlaps with "&amp;I1615&amp;IF(N(J1615)&gt;0," (similarity "&amp;TEXT(J1615,"0.00")&amp;")","")&amp;", which gets more clicks. Merge the useful parts into it and 301 this URL.",IF(AA1615="Update",MID(IF(U1615="Yes","; Clicks down "&amp;TEXT(-P1615,"0%")&amp;" on the previous period","")&amp;IF(V1615="Yes","; Average position "&amp;TEXT(N1615,"0.0")&amp;" on "&amp;TEXT(L1615,"#,##0")&amp;" impressions (striking distance)","")&amp;IF(AND(T1615="Yes",N(L1615)&gt;=Rules!$B$6),"; Thin ("&amp;F1615&amp;" words) but has search demand",""),3,400),IF(AA1615="Prune","Low value: "&amp;N(K1615)&amp;" clicks, "&amp;N(L1615)&amp;" impressions, "&amp;N(Q1615)&amp;" sessions, no key events. Remove or noindex it and update internal links.",IF(AA1615="Redirect","Low value but "&amp;N(AC1615)&amp;" referring domains. 301 it to the closest relevant page to keep those links.",IF(AND(Z1615="No",Y1615="Yes",N(K1615)&lt;Rules!$B$5),"Low search traffic but it converts (key events: "&amp;S1615&amp;"). Keep it and link to it.",IF(W1615="Yes","Stronger than the page it overlaps ("&amp;I1615&amp;"). Keep; merge that page into this one.","Healthy: "&amp;N(K1615)&amp;" clicks"&amp;IF(ISNUMBER(N1615),", average position "&amp;TEXT(N1615,"0.0"),"")&amp;". Keep and monitor."))))))))))</f>
        <v/>
      </c>
      <c r="AE1615">
        <f>IF(A1615="","",IF(AD1615&lt;&gt;"",AD1615,AA1615))</f>
        <v/>
      </c>
    </row>
    <row r="1616">
      <c r="A1616">
        <f>IF(Crawl!A1615="","",Crawl!A1615)</f>
        <v/>
      </c>
      <c r="B1616">
        <f>IF(A1616="","",Crawl!EC1615)</f>
        <v/>
      </c>
      <c r="C1616">
        <f>IF(A1616="","",IFERROR(INDEX(Crawl!$A1615:$DZ1615,1,Rules!$H$6),""))</f>
        <v/>
      </c>
      <c r="D1616">
        <f>IF(A1616="","",IFERROR(INDEX(Crawl!$A1615:$DZ1615,1,Rules!$H$7),"")&amp;"")</f>
        <v/>
      </c>
      <c r="E1616">
        <f>IF(A1616="","",IFERROR(INDEX(Crawl!$A1615:$DZ1615,1,Rules!$H$8),"")&amp;"")</f>
        <v/>
      </c>
      <c r="F1616">
        <f>IF(A1616="","",IFERROR(INDEX(Crawl!$A1615:$DZ1615,1,Rules!$H$9),""))</f>
        <v/>
      </c>
      <c r="G1616">
        <f>IF(A1616="","",IFERROR(INDEX(Crawl!$A1615:$DZ1615,1,Rules!$H$10),""))</f>
        <v/>
      </c>
      <c r="H1616">
        <f>IF(A1616="","",IFERROR(INDEX(Crawl!$A1615:$DZ1615,1,Rules!$H$12),""))</f>
        <v/>
      </c>
      <c r="I1616">
        <f>IF(A1616="","",IF(AND(N(H1616)&gt;0,IFERROR(INDEX(Crawl!$A1615:$DZ1615,1,Rules!$H$11),"")&amp;""&lt;&gt;""),IFERROR(INDEX(Crawl!$A1615:$DZ1615,1,Rules!$H$11),"")&amp;"",IF(AND(ISNUMBER(J1616),N(J1616)&gt;=Rules!$B$12,IFERROR(INDEX(Crawl!$A1615:$DZ1615,1,Rules!$H$13),"")&amp;""&lt;&gt;""),IFERROR(INDEX(Crawl!$A1615:$DZ1615,1,Rules!$H$13),"")&amp;"","")))</f>
        <v/>
      </c>
      <c r="J1616" s="19">
        <f>IF(A1616="","",IF(IFERROR(INDEX(Crawl!$A1615:$DZ1615,1,Rules!$H$14),"")&amp;""="","",IFERROR(INDEX(Crawl!$A1615:$DZ1615,1,Rules!$H$14),"")))</f>
        <v/>
      </c>
      <c r="K1616">
        <f>IF(A1616="","",IFERROR(SUMIFS('GSC current'!$J$2:$J$2001,'GSC current'!$I$2:$I$2001,B1616),0))</f>
        <v/>
      </c>
      <c r="L1616">
        <f>IF(A1616="","",IFERROR(SUMIFS('GSC current'!$K$2:$K$2001,'GSC current'!$I$2:$I$2001,B1616),0))</f>
        <v/>
      </c>
      <c r="M1616" s="20">
        <f>IF(A1616="","",IF(N(L1616)&gt;0,K1616/L1616,""))</f>
        <v/>
      </c>
      <c r="N1616" s="21">
        <f>IF(A1616="","",IF(N(L1616)&gt;0,SUMIFS('GSC current'!$L$2:$L$2001,'GSC current'!$I$2:$I$2001,B1616)/L1616,""))</f>
        <v/>
      </c>
      <c r="O1616">
        <f>IF(A1616="","",IFERROR(SUMIFS('GSC previous'!$J$2:$J$2001,'GSC previous'!$I$2:$I$2001,B1616),0))</f>
        <v/>
      </c>
      <c r="P1616" s="22">
        <f>IF(A1616="","",IF(N(O1616)&gt;0,(K1616-O1616)/O1616,""))</f>
        <v/>
      </c>
      <c r="Q1616">
        <f>IF(A1616="","",IFERROR(SUMIFS(GA4!$P$2:$P$2001,GA4!$O$2:$O$2001,B1616),0))</f>
        <v/>
      </c>
      <c r="R1616" s="23">
        <f>IF(A1616="","",IF(N(Q1616)&gt;0,SUMIFS(GA4!$Q$2:$Q$2001,GA4!$O$2:$O$2001,B1616)/Q1616,""))</f>
        <v/>
      </c>
      <c r="S1616">
        <f>IF(A1616="","",IFERROR(SUMIFS(GA4!$R$2:$R$2001,GA4!$O$2:$O$2001,B1616),0))</f>
        <v/>
      </c>
      <c r="T1616">
        <f>IF(A1616="","",IF(AND(ISNUMBER(F1616),LEFT(C1616&amp;"",1)="2"),IF(F1616&lt;Rules!$B$9,"Yes","No"),"No"))</f>
        <v/>
      </c>
      <c r="U1616">
        <f>IF(A1616="","",IF(AND(N(O1616)&gt;=Rules!$B$8,ISNUMBER(P1616)),IF(P1616&lt;=-Rules!$B$7,"Yes","No"),"No"))</f>
        <v/>
      </c>
      <c r="V1616">
        <f>IF(A1616="","",IF(AND(N(L1616)&gt;=Rules!$B$6,ISNUMBER(N1616)),IF(AND(N1616&gt;=Rules!$B$10,N1616&lt;=Rules!$B$11),"Yes","No"),"No"))</f>
        <v/>
      </c>
      <c r="W1616">
        <f>IF(A1616="","",IF(I1616&lt;&gt;"","Yes","No"))</f>
        <v/>
      </c>
      <c r="X1616">
        <f>IF(I1616="","",IF(SUMIFS($K$3:$K$2002,$A$3:$A$2002,SUBSTITUTE(SUBSTITUTE(I1616,"?","~?"),"*","~*"))&gt;N(K1616),"Yes","No"))</f>
        <v/>
      </c>
      <c r="Y1616">
        <f>IF(A1616="","",IF(N(S1616)&gt;0,"Yes","No"))</f>
        <v/>
      </c>
      <c r="Z1616">
        <f>IF(A1616="","",IF(AND(N(K1616)&lt;Rules!$B$5,N(L1616)&lt;Rules!$B$6,N(Q1616)&lt;Rules!$B$13,Y1616="No"),"Yes","No"))</f>
        <v/>
      </c>
      <c r="AA1616">
        <f>IF(A1616="","",IF(LEFT(C1616&amp;"",1)="3","Redirect",IF(OR(LEFT(C1616&amp;"",1)="4",LEFT(C1616&amp;"",1)="5"),IF(OR(N(K1616)&gt;0,N(AC1616)&gt;=Rules!$B$14),"Redirect","Prune"),IF(D1616="Non-Indexable","Keep",IF(AND(W1616="Yes",X1616="Yes",Y1616="No"),"Merge",IF(OR(U1616="Yes",V1616="Yes",AND(T1616="Yes",N(L1616)&gt;=Rules!$B$6)),"Update",IF(Z1616="Yes",IF(N(AC1616)&gt;=Rules!$B$14,"Redirect","Prune"),"Keep")))))))</f>
        <v/>
      </c>
      <c r="AB1616">
        <f>IF(A1616="","",IF(LEFT(C1616&amp;"",1)="3","Already redirects ("&amp;C1616&amp;"). Update internal links to point at the final URL.",IF(OR(LEFT(C1616&amp;"",1)="4",LEFT(C1616&amp;"",1)="5"),IF(AA1616="Redirect","Returns "&amp;C1616&amp;" but still has "&amp;N(K1616)&amp;" clicks and "&amp;N(AC1616)&amp;" referring domains. 301 it to the closest live page.","Returns "&amp;C1616&amp;" with no clicks or links. Remove internal links and let it 404 or 410."),IF(D1616="Non-Indexable","Non-indexable ("&amp;E1616&amp;"). Keep if that is intentional; otherwise fix the canonical or noindex.",IF(AA1616="Merge","Overlaps with "&amp;I1616&amp;IF(N(J1616)&gt;0," (similarity "&amp;TEXT(J1616,"0.00")&amp;")","")&amp;", which gets more clicks. Merge the useful parts into it and 301 this URL.",IF(AA1616="Update",MID(IF(U1616="Yes","; Clicks down "&amp;TEXT(-P1616,"0%")&amp;" on the previous period","")&amp;IF(V1616="Yes","; Average position "&amp;TEXT(N1616,"0.0")&amp;" on "&amp;TEXT(L1616,"#,##0")&amp;" impressions (striking distance)","")&amp;IF(AND(T1616="Yes",N(L1616)&gt;=Rules!$B$6),"; Thin ("&amp;F1616&amp;" words) but has search demand",""),3,400),IF(AA1616="Prune","Low value: "&amp;N(K1616)&amp;" clicks, "&amp;N(L1616)&amp;" impressions, "&amp;N(Q1616)&amp;" sessions, no key events. Remove or noindex it and update internal links.",IF(AA1616="Redirect","Low value but "&amp;N(AC1616)&amp;" referring domains. 301 it to the closest relevant page to keep those links.",IF(AND(Z1616="No",Y1616="Yes",N(K1616)&lt;Rules!$B$5),"Low search traffic but it converts (key events: "&amp;S1616&amp;"). Keep it and link to it.",IF(W1616="Yes","Stronger than the page it overlaps ("&amp;I1616&amp;"). Keep; merge that page into this one.","Healthy: "&amp;N(K1616)&amp;" clicks"&amp;IF(ISNUMBER(N1616),", average position "&amp;TEXT(N1616,"0.0"),"")&amp;". Keep and monitor."))))))))))</f>
        <v/>
      </c>
      <c r="AE1616">
        <f>IF(A1616="","",IF(AD1616&lt;&gt;"",AD1616,AA1616))</f>
        <v/>
      </c>
    </row>
    <row r="1617">
      <c r="A1617">
        <f>IF(Crawl!A1616="","",Crawl!A1616)</f>
        <v/>
      </c>
      <c r="B1617">
        <f>IF(A1617="","",Crawl!EC1616)</f>
        <v/>
      </c>
      <c r="C1617">
        <f>IF(A1617="","",IFERROR(INDEX(Crawl!$A1616:$DZ1616,1,Rules!$H$6),""))</f>
        <v/>
      </c>
      <c r="D1617">
        <f>IF(A1617="","",IFERROR(INDEX(Crawl!$A1616:$DZ1616,1,Rules!$H$7),"")&amp;"")</f>
        <v/>
      </c>
      <c r="E1617">
        <f>IF(A1617="","",IFERROR(INDEX(Crawl!$A1616:$DZ1616,1,Rules!$H$8),"")&amp;"")</f>
        <v/>
      </c>
      <c r="F1617">
        <f>IF(A1617="","",IFERROR(INDEX(Crawl!$A1616:$DZ1616,1,Rules!$H$9),""))</f>
        <v/>
      </c>
      <c r="G1617">
        <f>IF(A1617="","",IFERROR(INDEX(Crawl!$A1616:$DZ1616,1,Rules!$H$10),""))</f>
        <v/>
      </c>
      <c r="H1617">
        <f>IF(A1617="","",IFERROR(INDEX(Crawl!$A1616:$DZ1616,1,Rules!$H$12),""))</f>
        <v/>
      </c>
      <c r="I1617">
        <f>IF(A1617="","",IF(AND(N(H1617)&gt;0,IFERROR(INDEX(Crawl!$A1616:$DZ1616,1,Rules!$H$11),"")&amp;""&lt;&gt;""),IFERROR(INDEX(Crawl!$A1616:$DZ1616,1,Rules!$H$11),"")&amp;"",IF(AND(ISNUMBER(J1617),N(J1617)&gt;=Rules!$B$12,IFERROR(INDEX(Crawl!$A1616:$DZ1616,1,Rules!$H$13),"")&amp;""&lt;&gt;""),IFERROR(INDEX(Crawl!$A1616:$DZ1616,1,Rules!$H$13),"")&amp;"","")))</f>
        <v/>
      </c>
      <c r="J1617" s="19">
        <f>IF(A1617="","",IF(IFERROR(INDEX(Crawl!$A1616:$DZ1616,1,Rules!$H$14),"")&amp;""="","",IFERROR(INDEX(Crawl!$A1616:$DZ1616,1,Rules!$H$14),"")))</f>
        <v/>
      </c>
      <c r="K1617">
        <f>IF(A1617="","",IFERROR(SUMIFS('GSC current'!$J$2:$J$2001,'GSC current'!$I$2:$I$2001,B1617),0))</f>
        <v/>
      </c>
      <c r="L1617">
        <f>IF(A1617="","",IFERROR(SUMIFS('GSC current'!$K$2:$K$2001,'GSC current'!$I$2:$I$2001,B1617),0))</f>
        <v/>
      </c>
      <c r="M1617" s="20">
        <f>IF(A1617="","",IF(N(L1617)&gt;0,K1617/L1617,""))</f>
        <v/>
      </c>
      <c r="N1617" s="21">
        <f>IF(A1617="","",IF(N(L1617)&gt;0,SUMIFS('GSC current'!$L$2:$L$2001,'GSC current'!$I$2:$I$2001,B1617)/L1617,""))</f>
        <v/>
      </c>
      <c r="O1617">
        <f>IF(A1617="","",IFERROR(SUMIFS('GSC previous'!$J$2:$J$2001,'GSC previous'!$I$2:$I$2001,B1617),0))</f>
        <v/>
      </c>
      <c r="P1617" s="22">
        <f>IF(A1617="","",IF(N(O1617)&gt;0,(K1617-O1617)/O1617,""))</f>
        <v/>
      </c>
      <c r="Q1617">
        <f>IF(A1617="","",IFERROR(SUMIFS(GA4!$P$2:$P$2001,GA4!$O$2:$O$2001,B1617),0))</f>
        <v/>
      </c>
      <c r="R1617" s="23">
        <f>IF(A1617="","",IF(N(Q1617)&gt;0,SUMIFS(GA4!$Q$2:$Q$2001,GA4!$O$2:$O$2001,B1617)/Q1617,""))</f>
        <v/>
      </c>
      <c r="S1617">
        <f>IF(A1617="","",IFERROR(SUMIFS(GA4!$R$2:$R$2001,GA4!$O$2:$O$2001,B1617),0))</f>
        <v/>
      </c>
      <c r="T1617">
        <f>IF(A1617="","",IF(AND(ISNUMBER(F1617),LEFT(C1617&amp;"",1)="2"),IF(F1617&lt;Rules!$B$9,"Yes","No"),"No"))</f>
        <v/>
      </c>
      <c r="U1617">
        <f>IF(A1617="","",IF(AND(N(O1617)&gt;=Rules!$B$8,ISNUMBER(P1617)),IF(P1617&lt;=-Rules!$B$7,"Yes","No"),"No"))</f>
        <v/>
      </c>
      <c r="V1617">
        <f>IF(A1617="","",IF(AND(N(L1617)&gt;=Rules!$B$6,ISNUMBER(N1617)),IF(AND(N1617&gt;=Rules!$B$10,N1617&lt;=Rules!$B$11),"Yes","No"),"No"))</f>
        <v/>
      </c>
      <c r="W1617">
        <f>IF(A1617="","",IF(I1617&lt;&gt;"","Yes","No"))</f>
        <v/>
      </c>
      <c r="X1617">
        <f>IF(I1617="","",IF(SUMIFS($K$3:$K$2002,$A$3:$A$2002,SUBSTITUTE(SUBSTITUTE(I1617,"?","~?"),"*","~*"))&gt;N(K1617),"Yes","No"))</f>
        <v/>
      </c>
      <c r="Y1617">
        <f>IF(A1617="","",IF(N(S1617)&gt;0,"Yes","No"))</f>
        <v/>
      </c>
      <c r="Z1617">
        <f>IF(A1617="","",IF(AND(N(K1617)&lt;Rules!$B$5,N(L1617)&lt;Rules!$B$6,N(Q1617)&lt;Rules!$B$13,Y1617="No"),"Yes","No"))</f>
        <v/>
      </c>
      <c r="AA1617">
        <f>IF(A1617="","",IF(LEFT(C1617&amp;"",1)="3","Redirect",IF(OR(LEFT(C1617&amp;"",1)="4",LEFT(C1617&amp;"",1)="5"),IF(OR(N(K1617)&gt;0,N(AC1617)&gt;=Rules!$B$14),"Redirect","Prune"),IF(D1617="Non-Indexable","Keep",IF(AND(W1617="Yes",X1617="Yes",Y1617="No"),"Merge",IF(OR(U1617="Yes",V1617="Yes",AND(T1617="Yes",N(L1617)&gt;=Rules!$B$6)),"Update",IF(Z1617="Yes",IF(N(AC1617)&gt;=Rules!$B$14,"Redirect","Prune"),"Keep")))))))</f>
        <v/>
      </c>
      <c r="AB1617">
        <f>IF(A1617="","",IF(LEFT(C1617&amp;"",1)="3","Already redirects ("&amp;C1617&amp;"). Update internal links to point at the final URL.",IF(OR(LEFT(C1617&amp;"",1)="4",LEFT(C1617&amp;"",1)="5"),IF(AA1617="Redirect","Returns "&amp;C1617&amp;" but still has "&amp;N(K1617)&amp;" clicks and "&amp;N(AC1617)&amp;" referring domains. 301 it to the closest live page.","Returns "&amp;C1617&amp;" with no clicks or links. Remove internal links and let it 404 or 410."),IF(D1617="Non-Indexable","Non-indexable ("&amp;E1617&amp;"). Keep if that is intentional; otherwise fix the canonical or noindex.",IF(AA1617="Merge","Overlaps with "&amp;I1617&amp;IF(N(J1617)&gt;0," (similarity "&amp;TEXT(J1617,"0.00")&amp;")","")&amp;", which gets more clicks. Merge the useful parts into it and 301 this URL.",IF(AA1617="Update",MID(IF(U1617="Yes","; Clicks down "&amp;TEXT(-P1617,"0%")&amp;" on the previous period","")&amp;IF(V1617="Yes","; Average position "&amp;TEXT(N1617,"0.0")&amp;" on "&amp;TEXT(L1617,"#,##0")&amp;" impressions (striking distance)","")&amp;IF(AND(T1617="Yes",N(L1617)&gt;=Rules!$B$6),"; Thin ("&amp;F1617&amp;" words) but has search demand",""),3,400),IF(AA1617="Prune","Low value: "&amp;N(K1617)&amp;" clicks, "&amp;N(L1617)&amp;" impressions, "&amp;N(Q1617)&amp;" sessions, no key events. Remove or noindex it and update internal links.",IF(AA1617="Redirect","Low value but "&amp;N(AC1617)&amp;" referring domains. 301 it to the closest relevant page to keep those links.",IF(AND(Z1617="No",Y1617="Yes",N(K1617)&lt;Rules!$B$5),"Low search traffic but it converts (key events: "&amp;S1617&amp;"). Keep it and link to it.",IF(W1617="Yes","Stronger than the page it overlaps ("&amp;I1617&amp;"). Keep; merge that page into this one.","Healthy: "&amp;N(K1617)&amp;" clicks"&amp;IF(ISNUMBER(N1617),", average position "&amp;TEXT(N1617,"0.0"),"")&amp;". Keep and monitor."))))))))))</f>
        <v/>
      </c>
      <c r="AE1617">
        <f>IF(A1617="","",IF(AD1617&lt;&gt;"",AD1617,AA1617))</f>
        <v/>
      </c>
    </row>
    <row r="1618">
      <c r="A1618">
        <f>IF(Crawl!A1617="","",Crawl!A1617)</f>
        <v/>
      </c>
      <c r="B1618">
        <f>IF(A1618="","",Crawl!EC1617)</f>
        <v/>
      </c>
      <c r="C1618">
        <f>IF(A1618="","",IFERROR(INDEX(Crawl!$A1617:$DZ1617,1,Rules!$H$6),""))</f>
        <v/>
      </c>
      <c r="D1618">
        <f>IF(A1618="","",IFERROR(INDEX(Crawl!$A1617:$DZ1617,1,Rules!$H$7),"")&amp;"")</f>
        <v/>
      </c>
      <c r="E1618">
        <f>IF(A1618="","",IFERROR(INDEX(Crawl!$A1617:$DZ1617,1,Rules!$H$8),"")&amp;"")</f>
        <v/>
      </c>
      <c r="F1618">
        <f>IF(A1618="","",IFERROR(INDEX(Crawl!$A1617:$DZ1617,1,Rules!$H$9),""))</f>
        <v/>
      </c>
      <c r="G1618">
        <f>IF(A1618="","",IFERROR(INDEX(Crawl!$A1617:$DZ1617,1,Rules!$H$10),""))</f>
        <v/>
      </c>
      <c r="H1618">
        <f>IF(A1618="","",IFERROR(INDEX(Crawl!$A1617:$DZ1617,1,Rules!$H$12),""))</f>
        <v/>
      </c>
      <c r="I1618">
        <f>IF(A1618="","",IF(AND(N(H1618)&gt;0,IFERROR(INDEX(Crawl!$A1617:$DZ1617,1,Rules!$H$11),"")&amp;""&lt;&gt;""),IFERROR(INDEX(Crawl!$A1617:$DZ1617,1,Rules!$H$11),"")&amp;"",IF(AND(ISNUMBER(J1618),N(J1618)&gt;=Rules!$B$12,IFERROR(INDEX(Crawl!$A1617:$DZ1617,1,Rules!$H$13),"")&amp;""&lt;&gt;""),IFERROR(INDEX(Crawl!$A1617:$DZ1617,1,Rules!$H$13),"")&amp;"","")))</f>
        <v/>
      </c>
      <c r="J1618" s="19">
        <f>IF(A1618="","",IF(IFERROR(INDEX(Crawl!$A1617:$DZ1617,1,Rules!$H$14),"")&amp;""="","",IFERROR(INDEX(Crawl!$A1617:$DZ1617,1,Rules!$H$14),"")))</f>
        <v/>
      </c>
      <c r="K1618">
        <f>IF(A1618="","",IFERROR(SUMIFS('GSC current'!$J$2:$J$2001,'GSC current'!$I$2:$I$2001,B1618),0))</f>
        <v/>
      </c>
      <c r="L1618">
        <f>IF(A1618="","",IFERROR(SUMIFS('GSC current'!$K$2:$K$2001,'GSC current'!$I$2:$I$2001,B1618),0))</f>
        <v/>
      </c>
      <c r="M1618" s="20">
        <f>IF(A1618="","",IF(N(L1618)&gt;0,K1618/L1618,""))</f>
        <v/>
      </c>
      <c r="N1618" s="21">
        <f>IF(A1618="","",IF(N(L1618)&gt;0,SUMIFS('GSC current'!$L$2:$L$2001,'GSC current'!$I$2:$I$2001,B1618)/L1618,""))</f>
        <v/>
      </c>
      <c r="O1618">
        <f>IF(A1618="","",IFERROR(SUMIFS('GSC previous'!$J$2:$J$2001,'GSC previous'!$I$2:$I$2001,B1618),0))</f>
        <v/>
      </c>
      <c r="P1618" s="22">
        <f>IF(A1618="","",IF(N(O1618)&gt;0,(K1618-O1618)/O1618,""))</f>
        <v/>
      </c>
      <c r="Q1618">
        <f>IF(A1618="","",IFERROR(SUMIFS(GA4!$P$2:$P$2001,GA4!$O$2:$O$2001,B1618),0))</f>
        <v/>
      </c>
      <c r="R1618" s="23">
        <f>IF(A1618="","",IF(N(Q1618)&gt;0,SUMIFS(GA4!$Q$2:$Q$2001,GA4!$O$2:$O$2001,B1618)/Q1618,""))</f>
        <v/>
      </c>
      <c r="S1618">
        <f>IF(A1618="","",IFERROR(SUMIFS(GA4!$R$2:$R$2001,GA4!$O$2:$O$2001,B1618),0))</f>
        <v/>
      </c>
      <c r="T1618">
        <f>IF(A1618="","",IF(AND(ISNUMBER(F1618),LEFT(C1618&amp;"",1)="2"),IF(F1618&lt;Rules!$B$9,"Yes","No"),"No"))</f>
        <v/>
      </c>
      <c r="U1618">
        <f>IF(A1618="","",IF(AND(N(O1618)&gt;=Rules!$B$8,ISNUMBER(P1618)),IF(P1618&lt;=-Rules!$B$7,"Yes","No"),"No"))</f>
        <v/>
      </c>
      <c r="V1618">
        <f>IF(A1618="","",IF(AND(N(L1618)&gt;=Rules!$B$6,ISNUMBER(N1618)),IF(AND(N1618&gt;=Rules!$B$10,N1618&lt;=Rules!$B$11),"Yes","No"),"No"))</f>
        <v/>
      </c>
      <c r="W1618">
        <f>IF(A1618="","",IF(I1618&lt;&gt;"","Yes","No"))</f>
        <v/>
      </c>
      <c r="X1618">
        <f>IF(I1618="","",IF(SUMIFS($K$3:$K$2002,$A$3:$A$2002,SUBSTITUTE(SUBSTITUTE(I1618,"?","~?"),"*","~*"))&gt;N(K1618),"Yes","No"))</f>
        <v/>
      </c>
      <c r="Y1618">
        <f>IF(A1618="","",IF(N(S1618)&gt;0,"Yes","No"))</f>
        <v/>
      </c>
      <c r="Z1618">
        <f>IF(A1618="","",IF(AND(N(K1618)&lt;Rules!$B$5,N(L1618)&lt;Rules!$B$6,N(Q1618)&lt;Rules!$B$13,Y1618="No"),"Yes","No"))</f>
        <v/>
      </c>
      <c r="AA1618">
        <f>IF(A1618="","",IF(LEFT(C1618&amp;"",1)="3","Redirect",IF(OR(LEFT(C1618&amp;"",1)="4",LEFT(C1618&amp;"",1)="5"),IF(OR(N(K1618)&gt;0,N(AC1618)&gt;=Rules!$B$14),"Redirect","Prune"),IF(D1618="Non-Indexable","Keep",IF(AND(W1618="Yes",X1618="Yes",Y1618="No"),"Merge",IF(OR(U1618="Yes",V1618="Yes",AND(T1618="Yes",N(L1618)&gt;=Rules!$B$6)),"Update",IF(Z1618="Yes",IF(N(AC1618)&gt;=Rules!$B$14,"Redirect","Prune"),"Keep")))))))</f>
        <v/>
      </c>
      <c r="AB1618">
        <f>IF(A1618="","",IF(LEFT(C1618&amp;"",1)="3","Already redirects ("&amp;C1618&amp;"). Update internal links to point at the final URL.",IF(OR(LEFT(C1618&amp;"",1)="4",LEFT(C1618&amp;"",1)="5"),IF(AA1618="Redirect","Returns "&amp;C1618&amp;" but still has "&amp;N(K1618)&amp;" clicks and "&amp;N(AC1618)&amp;" referring domains. 301 it to the closest live page.","Returns "&amp;C1618&amp;" with no clicks or links. Remove internal links and let it 404 or 410."),IF(D1618="Non-Indexable","Non-indexable ("&amp;E1618&amp;"). Keep if that is intentional; otherwise fix the canonical or noindex.",IF(AA1618="Merge","Overlaps with "&amp;I1618&amp;IF(N(J1618)&gt;0," (similarity "&amp;TEXT(J1618,"0.00")&amp;")","")&amp;", which gets more clicks. Merge the useful parts into it and 301 this URL.",IF(AA1618="Update",MID(IF(U1618="Yes","; Clicks down "&amp;TEXT(-P1618,"0%")&amp;" on the previous period","")&amp;IF(V1618="Yes","; Average position "&amp;TEXT(N1618,"0.0")&amp;" on "&amp;TEXT(L1618,"#,##0")&amp;" impressions (striking distance)","")&amp;IF(AND(T1618="Yes",N(L1618)&gt;=Rules!$B$6),"; Thin ("&amp;F1618&amp;" words) but has search demand",""),3,400),IF(AA1618="Prune","Low value: "&amp;N(K1618)&amp;" clicks, "&amp;N(L1618)&amp;" impressions, "&amp;N(Q1618)&amp;" sessions, no key events. Remove or noindex it and update internal links.",IF(AA1618="Redirect","Low value but "&amp;N(AC1618)&amp;" referring domains. 301 it to the closest relevant page to keep those links.",IF(AND(Z1618="No",Y1618="Yes",N(K1618)&lt;Rules!$B$5),"Low search traffic but it converts (key events: "&amp;S1618&amp;"). Keep it and link to it.",IF(W1618="Yes","Stronger than the page it overlaps ("&amp;I1618&amp;"). Keep; merge that page into this one.","Healthy: "&amp;N(K1618)&amp;" clicks"&amp;IF(ISNUMBER(N1618),", average position "&amp;TEXT(N1618,"0.0"),"")&amp;". Keep and monitor."))))))))))</f>
        <v/>
      </c>
      <c r="AE1618">
        <f>IF(A1618="","",IF(AD1618&lt;&gt;"",AD1618,AA1618))</f>
        <v/>
      </c>
    </row>
    <row r="1619">
      <c r="A1619">
        <f>IF(Crawl!A1618="","",Crawl!A1618)</f>
        <v/>
      </c>
      <c r="B1619">
        <f>IF(A1619="","",Crawl!EC1618)</f>
        <v/>
      </c>
      <c r="C1619">
        <f>IF(A1619="","",IFERROR(INDEX(Crawl!$A1618:$DZ1618,1,Rules!$H$6),""))</f>
        <v/>
      </c>
      <c r="D1619">
        <f>IF(A1619="","",IFERROR(INDEX(Crawl!$A1618:$DZ1618,1,Rules!$H$7),"")&amp;"")</f>
        <v/>
      </c>
      <c r="E1619">
        <f>IF(A1619="","",IFERROR(INDEX(Crawl!$A1618:$DZ1618,1,Rules!$H$8),"")&amp;"")</f>
        <v/>
      </c>
      <c r="F1619">
        <f>IF(A1619="","",IFERROR(INDEX(Crawl!$A1618:$DZ1618,1,Rules!$H$9),""))</f>
        <v/>
      </c>
      <c r="G1619">
        <f>IF(A1619="","",IFERROR(INDEX(Crawl!$A1618:$DZ1618,1,Rules!$H$10),""))</f>
        <v/>
      </c>
      <c r="H1619">
        <f>IF(A1619="","",IFERROR(INDEX(Crawl!$A1618:$DZ1618,1,Rules!$H$12),""))</f>
        <v/>
      </c>
      <c r="I1619">
        <f>IF(A1619="","",IF(AND(N(H1619)&gt;0,IFERROR(INDEX(Crawl!$A1618:$DZ1618,1,Rules!$H$11),"")&amp;""&lt;&gt;""),IFERROR(INDEX(Crawl!$A1618:$DZ1618,1,Rules!$H$11),"")&amp;"",IF(AND(ISNUMBER(J1619),N(J1619)&gt;=Rules!$B$12,IFERROR(INDEX(Crawl!$A1618:$DZ1618,1,Rules!$H$13),"")&amp;""&lt;&gt;""),IFERROR(INDEX(Crawl!$A1618:$DZ1618,1,Rules!$H$13),"")&amp;"","")))</f>
        <v/>
      </c>
      <c r="J1619" s="19">
        <f>IF(A1619="","",IF(IFERROR(INDEX(Crawl!$A1618:$DZ1618,1,Rules!$H$14),"")&amp;""="","",IFERROR(INDEX(Crawl!$A1618:$DZ1618,1,Rules!$H$14),"")))</f>
        <v/>
      </c>
      <c r="K1619">
        <f>IF(A1619="","",IFERROR(SUMIFS('GSC current'!$J$2:$J$2001,'GSC current'!$I$2:$I$2001,B1619),0))</f>
        <v/>
      </c>
      <c r="L1619">
        <f>IF(A1619="","",IFERROR(SUMIFS('GSC current'!$K$2:$K$2001,'GSC current'!$I$2:$I$2001,B1619),0))</f>
        <v/>
      </c>
      <c r="M1619" s="20">
        <f>IF(A1619="","",IF(N(L1619)&gt;0,K1619/L1619,""))</f>
        <v/>
      </c>
      <c r="N1619" s="21">
        <f>IF(A1619="","",IF(N(L1619)&gt;0,SUMIFS('GSC current'!$L$2:$L$2001,'GSC current'!$I$2:$I$2001,B1619)/L1619,""))</f>
        <v/>
      </c>
      <c r="O1619">
        <f>IF(A1619="","",IFERROR(SUMIFS('GSC previous'!$J$2:$J$2001,'GSC previous'!$I$2:$I$2001,B1619),0))</f>
        <v/>
      </c>
      <c r="P1619" s="22">
        <f>IF(A1619="","",IF(N(O1619)&gt;0,(K1619-O1619)/O1619,""))</f>
        <v/>
      </c>
      <c r="Q1619">
        <f>IF(A1619="","",IFERROR(SUMIFS(GA4!$P$2:$P$2001,GA4!$O$2:$O$2001,B1619),0))</f>
        <v/>
      </c>
      <c r="R1619" s="23">
        <f>IF(A1619="","",IF(N(Q1619)&gt;0,SUMIFS(GA4!$Q$2:$Q$2001,GA4!$O$2:$O$2001,B1619)/Q1619,""))</f>
        <v/>
      </c>
      <c r="S1619">
        <f>IF(A1619="","",IFERROR(SUMIFS(GA4!$R$2:$R$2001,GA4!$O$2:$O$2001,B1619),0))</f>
        <v/>
      </c>
      <c r="T1619">
        <f>IF(A1619="","",IF(AND(ISNUMBER(F1619),LEFT(C1619&amp;"",1)="2"),IF(F1619&lt;Rules!$B$9,"Yes","No"),"No"))</f>
        <v/>
      </c>
      <c r="U1619">
        <f>IF(A1619="","",IF(AND(N(O1619)&gt;=Rules!$B$8,ISNUMBER(P1619)),IF(P1619&lt;=-Rules!$B$7,"Yes","No"),"No"))</f>
        <v/>
      </c>
      <c r="V1619">
        <f>IF(A1619="","",IF(AND(N(L1619)&gt;=Rules!$B$6,ISNUMBER(N1619)),IF(AND(N1619&gt;=Rules!$B$10,N1619&lt;=Rules!$B$11),"Yes","No"),"No"))</f>
        <v/>
      </c>
      <c r="W1619">
        <f>IF(A1619="","",IF(I1619&lt;&gt;"","Yes","No"))</f>
        <v/>
      </c>
      <c r="X1619">
        <f>IF(I1619="","",IF(SUMIFS($K$3:$K$2002,$A$3:$A$2002,SUBSTITUTE(SUBSTITUTE(I1619,"?","~?"),"*","~*"))&gt;N(K1619),"Yes","No"))</f>
        <v/>
      </c>
      <c r="Y1619">
        <f>IF(A1619="","",IF(N(S1619)&gt;0,"Yes","No"))</f>
        <v/>
      </c>
      <c r="Z1619">
        <f>IF(A1619="","",IF(AND(N(K1619)&lt;Rules!$B$5,N(L1619)&lt;Rules!$B$6,N(Q1619)&lt;Rules!$B$13,Y1619="No"),"Yes","No"))</f>
        <v/>
      </c>
      <c r="AA1619">
        <f>IF(A1619="","",IF(LEFT(C1619&amp;"",1)="3","Redirect",IF(OR(LEFT(C1619&amp;"",1)="4",LEFT(C1619&amp;"",1)="5"),IF(OR(N(K1619)&gt;0,N(AC1619)&gt;=Rules!$B$14),"Redirect","Prune"),IF(D1619="Non-Indexable","Keep",IF(AND(W1619="Yes",X1619="Yes",Y1619="No"),"Merge",IF(OR(U1619="Yes",V1619="Yes",AND(T1619="Yes",N(L1619)&gt;=Rules!$B$6)),"Update",IF(Z1619="Yes",IF(N(AC1619)&gt;=Rules!$B$14,"Redirect","Prune"),"Keep")))))))</f>
        <v/>
      </c>
      <c r="AB1619">
        <f>IF(A1619="","",IF(LEFT(C1619&amp;"",1)="3","Already redirects ("&amp;C1619&amp;"). Update internal links to point at the final URL.",IF(OR(LEFT(C1619&amp;"",1)="4",LEFT(C1619&amp;"",1)="5"),IF(AA1619="Redirect","Returns "&amp;C1619&amp;" but still has "&amp;N(K1619)&amp;" clicks and "&amp;N(AC1619)&amp;" referring domains. 301 it to the closest live page.","Returns "&amp;C1619&amp;" with no clicks or links. Remove internal links and let it 404 or 410."),IF(D1619="Non-Indexable","Non-indexable ("&amp;E1619&amp;"). Keep if that is intentional; otherwise fix the canonical or noindex.",IF(AA1619="Merge","Overlaps with "&amp;I1619&amp;IF(N(J1619)&gt;0," (similarity "&amp;TEXT(J1619,"0.00")&amp;")","")&amp;", which gets more clicks. Merge the useful parts into it and 301 this URL.",IF(AA1619="Update",MID(IF(U1619="Yes","; Clicks down "&amp;TEXT(-P1619,"0%")&amp;" on the previous period","")&amp;IF(V1619="Yes","; Average position "&amp;TEXT(N1619,"0.0")&amp;" on "&amp;TEXT(L1619,"#,##0")&amp;" impressions (striking distance)","")&amp;IF(AND(T1619="Yes",N(L1619)&gt;=Rules!$B$6),"; Thin ("&amp;F1619&amp;" words) but has search demand",""),3,400),IF(AA1619="Prune","Low value: "&amp;N(K1619)&amp;" clicks, "&amp;N(L1619)&amp;" impressions, "&amp;N(Q1619)&amp;" sessions, no key events. Remove or noindex it and update internal links.",IF(AA1619="Redirect","Low value but "&amp;N(AC1619)&amp;" referring domains. 301 it to the closest relevant page to keep those links.",IF(AND(Z1619="No",Y1619="Yes",N(K1619)&lt;Rules!$B$5),"Low search traffic but it converts (key events: "&amp;S1619&amp;"). Keep it and link to it.",IF(W1619="Yes","Stronger than the page it overlaps ("&amp;I1619&amp;"). Keep; merge that page into this one.","Healthy: "&amp;N(K1619)&amp;" clicks"&amp;IF(ISNUMBER(N1619),", average position "&amp;TEXT(N1619,"0.0"),"")&amp;". Keep and monitor."))))))))))</f>
        <v/>
      </c>
      <c r="AE1619">
        <f>IF(A1619="","",IF(AD1619&lt;&gt;"",AD1619,AA1619))</f>
        <v/>
      </c>
    </row>
    <row r="1620">
      <c r="A1620">
        <f>IF(Crawl!A1619="","",Crawl!A1619)</f>
        <v/>
      </c>
      <c r="B1620">
        <f>IF(A1620="","",Crawl!EC1619)</f>
        <v/>
      </c>
      <c r="C1620">
        <f>IF(A1620="","",IFERROR(INDEX(Crawl!$A1619:$DZ1619,1,Rules!$H$6),""))</f>
        <v/>
      </c>
      <c r="D1620">
        <f>IF(A1620="","",IFERROR(INDEX(Crawl!$A1619:$DZ1619,1,Rules!$H$7),"")&amp;"")</f>
        <v/>
      </c>
      <c r="E1620">
        <f>IF(A1620="","",IFERROR(INDEX(Crawl!$A1619:$DZ1619,1,Rules!$H$8),"")&amp;"")</f>
        <v/>
      </c>
      <c r="F1620">
        <f>IF(A1620="","",IFERROR(INDEX(Crawl!$A1619:$DZ1619,1,Rules!$H$9),""))</f>
        <v/>
      </c>
      <c r="G1620">
        <f>IF(A1620="","",IFERROR(INDEX(Crawl!$A1619:$DZ1619,1,Rules!$H$10),""))</f>
        <v/>
      </c>
      <c r="H1620">
        <f>IF(A1620="","",IFERROR(INDEX(Crawl!$A1619:$DZ1619,1,Rules!$H$12),""))</f>
        <v/>
      </c>
      <c r="I1620">
        <f>IF(A1620="","",IF(AND(N(H1620)&gt;0,IFERROR(INDEX(Crawl!$A1619:$DZ1619,1,Rules!$H$11),"")&amp;""&lt;&gt;""),IFERROR(INDEX(Crawl!$A1619:$DZ1619,1,Rules!$H$11),"")&amp;"",IF(AND(ISNUMBER(J1620),N(J1620)&gt;=Rules!$B$12,IFERROR(INDEX(Crawl!$A1619:$DZ1619,1,Rules!$H$13),"")&amp;""&lt;&gt;""),IFERROR(INDEX(Crawl!$A1619:$DZ1619,1,Rules!$H$13),"")&amp;"","")))</f>
        <v/>
      </c>
      <c r="J1620" s="19">
        <f>IF(A1620="","",IF(IFERROR(INDEX(Crawl!$A1619:$DZ1619,1,Rules!$H$14),"")&amp;""="","",IFERROR(INDEX(Crawl!$A1619:$DZ1619,1,Rules!$H$14),"")))</f>
        <v/>
      </c>
      <c r="K1620">
        <f>IF(A1620="","",IFERROR(SUMIFS('GSC current'!$J$2:$J$2001,'GSC current'!$I$2:$I$2001,B1620),0))</f>
        <v/>
      </c>
      <c r="L1620">
        <f>IF(A1620="","",IFERROR(SUMIFS('GSC current'!$K$2:$K$2001,'GSC current'!$I$2:$I$2001,B1620),0))</f>
        <v/>
      </c>
      <c r="M1620" s="20">
        <f>IF(A1620="","",IF(N(L1620)&gt;0,K1620/L1620,""))</f>
        <v/>
      </c>
      <c r="N1620" s="21">
        <f>IF(A1620="","",IF(N(L1620)&gt;0,SUMIFS('GSC current'!$L$2:$L$2001,'GSC current'!$I$2:$I$2001,B1620)/L1620,""))</f>
        <v/>
      </c>
      <c r="O1620">
        <f>IF(A1620="","",IFERROR(SUMIFS('GSC previous'!$J$2:$J$2001,'GSC previous'!$I$2:$I$2001,B1620),0))</f>
        <v/>
      </c>
      <c r="P1620" s="22">
        <f>IF(A1620="","",IF(N(O1620)&gt;0,(K1620-O1620)/O1620,""))</f>
        <v/>
      </c>
      <c r="Q1620">
        <f>IF(A1620="","",IFERROR(SUMIFS(GA4!$P$2:$P$2001,GA4!$O$2:$O$2001,B1620),0))</f>
        <v/>
      </c>
      <c r="R1620" s="23">
        <f>IF(A1620="","",IF(N(Q1620)&gt;0,SUMIFS(GA4!$Q$2:$Q$2001,GA4!$O$2:$O$2001,B1620)/Q1620,""))</f>
        <v/>
      </c>
      <c r="S1620">
        <f>IF(A1620="","",IFERROR(SUMIFS(GA4!$R$2:$R$2001,GA4!$O$2:$O$2001,B1620),0))</f>
        <v/>
      </c>
      <c r="T1620">
        <f>IF(A1620="","",IF(AND(ISNUMBER(F1620),LEFT(C1620&amp;"",1)="2"),IF(F1620&lt;Rules!$B$9,"Yes","No"),"No"))</f>
        <v/>
      </c>
      <c r="U1620">
        <f>IF(A1620="","",IF(AND(N(O1620)&gt;=Rules!$B$8,ISNUMBER(P1620)),IF(P1620&lt;=-Rules!$B$7,"Yes","No"),"No"))</f>
        <v/>
      </c>
      <c r="V1620">
        <f>IF(A1620="","",IF(AND(N(L1620)&gt;=Rules!$B$6,ISNUMBER(N1620)),IF(AND(N1620&gt;=Rules!$B$10,N1620&lt;=Rules!$B$11),"Yes","No"),"No"))</f>
        <v/>
      </c>
      <c r="W1620">
        <f>IF(A1620="","",IF(I1620&lt;&gt;"","Yes","No"))</f>
        <v/>
      </c>
      <c r="X1620">
        <f>IF(I1620="","",IF(SUMIFS($K$3:$K$2002,$A$3:$A$2002,SUBSTITUTE(SUBSTITUTE(I1620,"?","~?"),"*","~*"))&gt;N(K1620),"Yes","No"))</f>
        <v/>
      </c>
      <c r="Y1620">
        <f>IF(A1620="","",IF(N(S1620)&gt;0,"Yes","No"))</f>
        <v/>
      </c>
      <c r="Z1620">
        <f>IF(A1620="","",IF(AND(N(K1620)&lt;Rules!$B$5,N(L1620)&lt;Rules!$B$6,N(Q1620)&lt;Rules!$B$13,Y1620="No"),"Yes","No"))</f>
        <v/>
      </c>
      <c r="AA1620">
        <f>IF(A1620="","",IF(LEFT(C1620&amp;"",1)="3","Redirect",IF(OR(LEFT(C1620&amp;"",1)="4",LEFT(C1620&amp;"",1)="5"),IF(OR(N(K1620)&gt;0,N(AC1620)&gt;=Rules!$B$14),"Redirect","Prune"),IF(D1620="Non-Indexable","Keep",IF(AND(W1620="Yes",X1620="Yes",Y1620="No"),"Merge",IF(OR(U1620="Yes",V1620="Yes",AND(T1620="Yes",N(L1620)&gt;=Rules!$B$6)),"Update",IF(Z1620="Yes",IF(N(AC1620)&gt;=Rules!$B$14,"Redirect","Prune"),"Keep")))))))</f>
        <v/>
      </c>
      <c r="AB1620">
        <f>IF(A1620="","",IF(LEFT(C1620&amp;"",1)="3","Already redirects ("&amp;C1620&amp;"). Update internal links to point at the final URL.",IF(OR(LEFT(C1620&amp;"",1)="4",LEFT(C1620&amp;"",1)="5"),IF(AA1620="Redirect","Returns "&amp;C1620&amp;" but still has "&amp;N(K1620)&amp;" clicks and "&amp;N(AC1620)&amp;" referring domains. 301 it to the closest live page.","Returns "&amp;C1620&amp;" with no clicks or links. Remove internal links and let it 404 or 410."),IF(D1620="Non-Indexable","Non-indexable ("&amp;E1620&amp;"). Keep if that is intentional; otherwise fix the canonical or noindex.",IF(AA1620="Merge","Overlaps with "&amp;I1620&amp;IF(N(J1620)&gt;0," (similarity "&amp;TEXT(J1620,"0.00")&amp;")","")&amp;", which gets more clicks. Merge the useful parts into it and 301 this URL.",IF(AA1620="Update",MID(IF(U1620="Yes","; Clicks down "&amp;TEXT(-P1620,"0%")&amp;" on the previous period","")&amp;IF(V1620="Yes","; Average position "&amp;TEXT(N1620,"0.0")&amp;" on "&amp;TEXT(L1620,"#,##0")&amp;" impressions (striking distance)","")&amp;IF(AND(T1620="Yes",N(L1620)&gt;=Rules!$B$6),"; Thin ("&amp;F1620&amp;" words) but has search demand",""),3,400),IF(AA1620="Prune","Low value: "&amp;N(K1620)&amp;" clicks, "&amp;N(L1620)&amp;" impressions, "&amp;N(Q1620)&amp;" sessions, no key events. Remove or noindex it and update internal links.",IF(AA1620="Redirect","Low value but "&amp;N(AC1620)&amp;" referring domains. 301 it to the closest relevant page to keep those links.",IF(AND(Z1620="No",Y1620="Yes",N(K1620)&lt;Rules!$B$5),"Low search traffic but it converts (key events: "&amp;S1620&amp;"). Keep it and link to it.",IF(W1620="Yes","Stronger than the page it overlaps ("&amp;I1620&amp;"). Keep; merge that page into this one.","Healthy: "&amp;N(K1620)&amp;" clicks"&amp;IF(ISNUMBER(N1620),", average position "&amp;TEXT(N1620,"0.0"),"")&amp;". Keep and monitor."))))))))))</f>
        <v/>
      </c>
      <c r="AE1620">
        <f>IF(A1620="","",IF(AD1620&lt;&gt;"",AD1620,AA1620))</f>
        <v/>
      </c>
    </row>
    <row r="1621">
      <c r="A1621">
        <f>IF(Crawl!A1620="","",Crawl!A1620)</f>
        <v/>
      </c>
      <c r="B1621">
        <f>IF(A1621="","",Crawl!EC1620)</f>
        <v/>
      </c>
      <c r="C1621">
        <f>IF(A1621="","",IFERROR(INDEX(Crawl!$A1620:$DZ1620,1,Rules!$H$6),""))</f>
        <v/>
      </c>
      <c r="D1621">
        <f>IF(A1621="","",IFERROR(INDEX(Crawl!$A1620:$DZ1620,1,Rules!$H$7),"")&amp;"")</f>
        <v/>
      </c>
      <c r="E1621">
        <f>IF(A1621="","",IFERROR(INDEX(Crawl!$A1620:$DZ1620,1,Rules!$H$8),"")&amp;"")</f>
        <v/>
      </c>
      <c r="F1621">
        <f>IF(A1621="","",IFERROR(INDEX(Crawl!$A1620:$DZ1620,1,Rules!$H$9),""))</f>
        <v/>
      </c>
      <c r="G1621">
        <f>IF(A1621="","",IFERROR(INDEX(Crawl!$A1620:$DZ1620,1,Rules!$H$10),""))</f>
        <v/>
      </c>
      <c r="H1621">
        <f>IF(A1621="","",IFERROR(INDEX(Crawl!$A1620:$DZ1620,1,Rules!$H$12),""))</f>
        <v/>
      </c>
      <c r="I1621">
        <f>IF(A1621="","",IF(AND(N(H1621)&gt;0,IFERROR(INDEX(Crawl!$A1620:$DZ1620,1,Rules!$H$11),"")&amp;""&lt;&gt;""),IFERROR(INDEX(Crawl!$A1620:$DZ1620,1,Rules!$H$11),"")&amp;"",IF(AND(ISNUMBER(J1621),N(J1621)&gt;=Rules!$B$12,IFERROR(INDEX(Crawl!$A1620:$DZ1620,1,Rules!$H$13),"")&amp;""&lt;&gt;""),IFERROR(INDEX(Crawl!$A1620:$DZ1620,1,Rules!$H$13),"")&amp;"","")))</f>
        <v/>
      </c>
      <c r="J1621" s="19">
        <f>IF(A1621="","",IF(IFERROR(INDEX(Crawl!$A1620:$DZ1620,1,Rules!$H$14),"")&amp;""="","",IFERROR(INDEX(Crawl!$A1620:$DZ1620,1,Rules!$H$14),"")))</f>
        <v/>
      </c>
      <c r="K1621">
        <f>IF(A1621="","",IFERROR(SUMIFS('GSC current'!$J$2:$J$2001,'GSC current'!$I$2:$I$2001,B1621),0))</f>
        <v/>
      </c>
      <c r="L1621">
        <f>IF(A1621="","",IFERROR(SUMIFS('GSC current'!$K$2:$K$2001,'GSC current'!$I$2:$I$2001,B1621),0))</f>
        <v/>
      </c>
      <c r="M1621" s="20">
        <f>IF(A1621="","",IF(N(L1621)&gt;0,K1621/L1621,""))</f>
        <v/>
      </c>
      <c r="N1621" s="21">
        <f>IF(A1621="","",IF(N(L1621)&gt;0,SUMIFS('GSC current'!$L$2:$L$2001,'GSC current'!$I$2:$I$2001,B1621)/L1621,""))</f>
        <v/>
      </c>
      <c r="O1621">
        <f>IF(A1621="","",IFERROR(SUMIFS('GSC previous'!$J$2:$J$2001,'GSC previous'!$I$2:$I$2001,B1621),0))</f>
        <v/>
      </c>
      <c r="P1621" s="22">
        <f>IF(A1621="","",IF(N(O1621)&gt;0,(K1621-O1621)/O1621,""))</f>
        <v/>
      </c>
      <c r="Q1621">
        <f>IF(A1621="","",IFERROR(SUMIFS(GA4!$P$2:$P$2001,GA4!$O$2:$O$2001,B1621),0))</f>
        <v/>
      </c>
      <c r="R1621" s="23">
        <f>IF(A1621="","",IF(N(Q1621)&gt;0,SUMIFS(GA4!$Q$2:$Q$2001,GA4!$O$2:$O$2001,B1621)/Q1621,""))</f>
        <v/>
      </c>
      <c r="S1621">
        <f>IF(A1621="","",IFERROR(SUMIFS(GA4!$R$2:$R$2001,GA4!$O$2:$O$2001,B1621),0))</f>
        <v/>
      </c>
      <c r="T1621">
        <f>IF(A1621="","",IF(AND(ISNUMBER(F1621),LEFT(C1621&amp;"",1)="2"),IF(F1621&lt;Rules!$B$9,"Yes","No"),"No"))</f>
        <v/>
      </c>
      <c r="U1621">
        <f>IF(A1621="","",IF(AND(N(O1621)&gt;=Rules!$B$8,ISNUMBER(P1621)),IF(P1621&lt;=-Rules!$B$7,"Yes","No"),"No"))</f>
        <v/>
      </c>
      <c r="V1621">
        <f>IF(A1621="","",IF(AND(N(L1621)&gt;=Rules!$B$6,ISNUMBER(N1621)),IF(AND(N1621&gt;=Rules!$B$10,N1621&lt;=Rules!$B$11),"Yes","No"),"No"))</f>
        <v/>
      </c>
      <c r="W1621">
        <f>IF(A1621="","",IF(I1621&lt;&gt;"","Yes","No"))</f>
        <v/>
      </c>
      <c r="X1621">
        <f>IF(I1621="","",IF(SUMIFS($K$3:$K$2002,$A$3:$A$2002,SUBSTITUTE(SUBSTITUTE(I1621,"?","~?"),"*","~*"))&gt;N(K1621),"Yes","No"))</f>
        <v/>
      </c>
      <c r="Y1621">
        <f>IF(A1621="","",IF(N(S1621)&gt;0,"Yes","No"))</f>
        <v/>
      </c>
      <c r="Z1621">
        <f>IF(A1621="","",IF(AND(N(K1621)&lt;Rules!$B$5,N(L1621)&lt;Rules!$B$6,N(Q1621)&lt;Rules!$B$13,Y1621="No"),"Yes","No"))</f>
        <v/>
      </c>
      <c r="AA1621">
        <f>IF(A1621="","",IF(LEFT(C1621&amp;"",1)="3","Redirect",IF(OR(LEFT(C1621&amp;"",1)="4",LEFT(C1621&amp;"",1)="5"),IF(OR(N(K1621)&gt;0,N(AC1621)&gt;=Rules!$B$14),"Redirect","Prune"),IF(D1621="Non-Indexable","Keep",IF(AND(W1621="Yes",X1621="Yes",Y1621="No"),"Merge",IF(OR(U1621="Yes",V1621="Yes",AND(T1621="Yes",N(L1621)&gt;=Rules!$B$6)),"Update",IF(Z1621="Yes",IF(N(AC1621)&gt;=Rules!$B$14,"Redirect","Prune"),"Keep")))))))</f>
        <v/>
      </c>
      <c r="AB1621">
        <f>IF(A1621="","",IF(LEFT(C1621&amp;"",1)="3","Already redirects ("&amp;C1621&amp;"). Update internal links to point at the final URL.",IF(OR(LEFT(C1621&amp;"",1)="4",LEFT(C1621&amp;"",1)="5"),IF(AA1621="Redirect","Returns "&amp;C1621&amp;" but still has "&amp;N(K1621)&amp;" clicks and "&amp;N(AC1621)&amp;" referring domains. 301 it to the closest live page.","Returns "&amp;C1621&amp;" with no clicks or links. Remove internal links and let it 404 or 410."),IF(D1621="Non-Indexable","Non-indexable ("&amp;E1621&amp;"). Keep if that is intentional; otherwise fix the canonical or noindex.",IF(AA1621="Merge","Overlaps with "&amp;I1621&amp;IF(N(J1621)&gt;0," (similarity "&amp;TEXT(J1621,"0.00")&amp;")","")&amp;", which gets more clicks. Merge the useful parts into it and 301 this URL.",IF(AA1621="Update",MID(IF(U1621="Yes","; Clicks down "&amp;TEXT(-P1621,"0%")&amp;" on the previous period","")&amp;IF(V1621="Yes","; Average position "&amp;TEXT(N1621,"0.0")&amp;" on "&amp;TEXT(L1621,"#,##0")&amp;" impressions (striking distance)","")&amp;IF(AND(T1621="Yes",N(L1621)&gt;=Rules!$B$6),"; Thin ("&amp;F1621&amp;" words) but has search demand",""),3,400),IF(AA1621="Prune","Low value: "&amp;N(K1621)&amp;" clicks, "&amp;N(L1621)&amp;" impressions, "&amp;N(Q1621)&amp;" sessions, no key events. Remove or noindex it and update internal links.",IF(AA1621="Redirect","Low value but "&amp;N(AC1621)&amp;" referring domains. 301 it to the closest relevant page to keep those links.",IF(AND(Z1621="No",Y1621="Yes",N(K1621)&lt;Rules!$B$5),"Low search traffic but it converts (key events: "&amp;S1621&amp;"). Keep it and link to it.",IF(W1621="Yes","Stronger than the page it overlaps ("&amp;I1621&amp;"). Keep; merge that page into this one.","Healthy: "&amp;N(K1621)&amp;" clicks"&amp;IF(ISNUMBER(N1621),", average position "&amp;TEXT(N1621,"0.0"),"")&amp;". Keep and monitor."))))))))))</f>
        <v/>
      </c>
      <c r="AE1621">
        <f>IF(A1621="","",IF(AD1621&lt;&gt;"",AD1621,AA1621))</f>
        <v/>
      </c>
    </row>
    <row r="1622">
      <c r="A1622">
        <f>IF(Crawl!A1621="","",Crawl!A1621)</f>
        <v/>
      </c>
      <c r="B1622">
        <f>IF(A1622="","",Crawl!EC1621)</f>
        <v/>
      </c>
      <c r="C1622">
        <f>IF(A1622="","",IFERROR(INDEX(Crawl!$A1621:$DZ1621,1,Rules!$H$6),""))</f>
        <v/>
      </c>
      <c r="D1622">
        <f>IF(A1622="","",IFERROR(INDEX(Crawl!$A1621:$DZ1621,1,Rules!$H$7),"")&amp;"")</f>
        <v/>
      </c>
      <c r="E1622">
        <f>IF(A1622="","",IFERROR(INDEX(Crawl!$A1621:$DZ1621,1,Rules!$H$8),"")&amp;"")</f>
        <v/>
      </c>
      <c r="F1622">
        <f>IF(A1622="","",IFERROR(INDEX(Crawl!$A1621:$DZ1621,1,Rules!$H$9),""))</f>
        <v/>
      </c>
      <c r="G1622">
        <f>IF(A1622="","",IFERROR(INDEX(Crawl!$A1621:$DZ1621,1,Rules!$H$10),""))</f>
        <v/>
      </c>
      <c r="H1622">
        <f>IF(A1622="","",IFERROR(INDEX(Crawl!$A1621:$DZ1621,1,Rules!$H$12),""))</f>
        <v/>
      </c>
      <c r="I1622">
        <f>IF(A1622="","",IF(AND(N(H1622)&gt;0,IFERROR(INDEX(Crawl!$A1621:$DZ1621,1,Rules!$H$11),"")&amp;""&lt;&gt;""),IFERROR(INDEX(Crawl!$A1621:$DZ1621,1,Rules!$H$11),"")&amp;"",IF(AND(ISNUMBER(J1622),N(J1622)&gt;=Rules!$B$12,IFERROR(INDEX(Crawl!$A1621:$DZ1621,1,Rules!$H$13),"")&amp;""&lt;&gt;""),IFERROR(INDEX(Crawl!$A1621:$DZ1621,1,Rules!$H$13),"")&amp;"","")))</f>
        <v/>
      </c>
      <c r="J1622" s="19">
        <f>IF(A1622="","",IF(IFERROR(INDEX(Crawl!$A1621:$DZ1621,1,Rules!$H$14),"")&amp;""="","",IFERROR(INDEX(Crawl!$A1621:$DZ1621,1,Rules!$H$14),"")))</f>
        <v/>
      </c>
      <c r="K1622">
        <f>IF(A1622="","",IFERROR(SUMIFS('GSC current'!$J$2:$J$2001,'GSC current'!$I$2:$I$2001,B1622),0))</f>
        <v/>
      </c>
      <c r="L1622">
        <f>IF(A1622="","",IFERROR(SUMIFS('GSC current'!$K$2:$K$2001,'GSC current'!$I$2:$I$2001,B1622),0))</f>
        <v/>
      </c>
      <c r="M1622" s="20">
        <f>IF(A1622="","",IF(N(L1622)&gt;0,K1622/L1622,""))</f>
        <v/>
      </c>
      <c r="N1622" s="21">
        <f>IF(A1622="","",IF(N(L1622)&gt;0,SUMIFS('GSC current'!$L$2:$L$2001,'GSC current'!$I$2:$I$2001,B1622)/L1622,""))</f>
        <v/>
      </c>
      <c r="O1622">
        <f>IF(A1622="","",IFERROR(SUMIFS('GSC previous'!$J$2:$J$2001,'GSC previous'!$I$2:$I$2001,B1622),0))</f>
        <v/>
      </c>
      <c r="P1622" s="22">
        <f>IF(A1622="","",IF(N(O1622)&gt;0,(K1622-O1622)/O1622,""))</f>
        <v/>
      </c>
      <c r="Q1622">
        <f>IF(A1622="","",IFERROR(SUMIFS(GA4!$P$2:$P$2001,GA4!$O$2:$O$2001,B1622),0))</f>
        <v/>
      </c>
      <c r="R1622" s="23">
        <f>IF(A1622="","",IF(N(Q1622)&gt;0,SUMIFS(GA4!$Q$2:$Q$2001,GA4!$O$2:$O$2001,B1622)/Q1622,""))</f>
        <v/>
      </c>
      <c r="S1622">
        <f>IF(A1622="","",IFERROR(SUMIFS(GA4!$R$2:$R$2001,GA4!$O$2:$O$2001,B1622),0))</f>
        <v/>
      </c>
      <c r="T1622">
        <f>IF(A1622="","",IF(AND(ISNUMBER(F1622),LEFT(C1622&amp;"",1)="2"),IF(F1622&lt;Rules!$B$9,"Yes","No"),"No"))</f>
        <v/>
      </c>
      <c r="U1622">
        <f>IF(A1622="","",IF(AND(N(O1622)&gt;=Rules!$B$8,ISNUMBER(P1622)),IF(P1622&lt;=-Rules!$B$7,"Yes","No"),"No"))</f>
        <v/>
      </c>
      <c r="V1622">
        <f>IF(A1622="","",IF(AND(N(L1622)&gt;=Rules!$B$6,ISNUMBER(N1622)),IF(AND(N1622&gt;=Rules!$B$10,N1622&lt;=Rules!$B$11),"Yes","No"),"No"))</f>
        <v/>
      </c>
      <c r="W1622">
        <f>IF(A1622="","",IF(I1622&lt;&gt;"","Yes","No"))</f>
        <v/>
      </c>
      <c r="X1622">
        <f>IF(I1622="","",IF(SUMIFS($K$3:$K$2002,$A$3:$A$2002,SUBSTITUTE(SUBSTITUTE(I1622,"?","~?"),"*","~*"))&gt;N(K1622),"Yes","No"))</f>
        <v/>
      </c>
      <c r="Y1622">
        <f>IF(A1622="","",IF(N(S1622)&gt;0,"Yes","No"))</f>
        <v/>
      </c>
      <c r="Z1622">
        <f>IF(A1622="","",IF(AND(N(K1622)&lt;Rules!$B$5,N(L1622)&lt;Rules!$B$6,N(Q1622)&lt;Rules!$B$13,Y1622="No"),"Yes","No"))</f>
        <v/>
      </c>
      <c r="AA1622">
        <f>IF(A1622="","",IF(LEFT(C1622&amp;"",1)="3","Redirect",IF(OR(LEFT(C1622&amp;"",1)="4",LEFT(C1622&amp;"",1)="5"),IF(OR(N(K1622)&gt;0,N(AC1622)&gt;=Rules!$B$14),"Redirect","Prune"),IF(D1622="Non-Indexable","Keep",IF(AND(W1622="Yes",X1622="Yes",Y1622="No"),"Merge",IF(OR(U1622="Yes",V1622="Yes",AND(T1622="Yes",N(L1622)&gt;=Rules!$B$6)),"Update",IF(Z1622="Yes",IF(N(AC1622)&gt;=Rules!$B$14,"Redirect","Prune"),"Keep")))))))</f>
        <v/>
      </c>
      <c r="AB1622">
        <f>IF(A1622="","",IF(LEFT(C1622&amp;"",1)="3","Already redirects ("&amp;C1622&amp;"). Update internal links to point at the final URL.",IF(OR(LEFT(C1622&amp;"",1)="4",LEFT(C1622&amp;"",1)="5"),IF(AA1622="Redirect","Returns "&amp;C1622&amp;" but still has "&amp;N(K1622)&amp;" clicks and "&amp;N(AC1622)&amp;" referring domains. 301 it to the closest live page.","Returns "&amp;C1622&amp;" with no clicks or links. Remove internal links and let it 404 or 410."),IF(D1622="Non-Indexable","Non-indexable ("&amp;E1622&amp;"). Keep if that is intentional; otherwise fix the canonical or noindex.",IF(AA1622="Merge","Overlaps with "&amp;I1622&amp;IF(N(J1622)&gt;0," (similarity "&amp;TEXT(J1622,"0.00")&amp;")","")&amp;", which gets more clicks. Merge the useful parts into it and 301 this URL.",IF(AA1622="Update",MID(IF(U1622="Yes","; Clicks down "&amp;TEXT(-P1622,"0%")&amp;" on the previous period","")&amp;IF(V1622="Yes","; Average position "&amp;TEXT(N1622,"0.0")&amp;" on "&amp;TEXT(L1622,"#,##0")&amp;" impressions (striking distance)","")&amp;IF(AND(T1622="Yes",N(L1622)&gt;=Rules!$B$6),"; Thin ("&amp;F1622&amp;" words) but has search demand",""),3,400),IF(AA1622="Prune","Low value: "&amp;N(K1622)&amp;" clicks, "&amp;N(L1622)&amp;" impressions, "&amp;N(Q1622)&amp;" sessions, no key events. Remove or noindex it and update internal links.",IF(AA1622="Redirect","Low value but "&amp;N(AC1622)&amp;" referring domains. 301 it to the closest relevant page to keep those links.",IF(AND(Z1622="No",Y1622="Yes",N(K1622)&lt;Rules!$B$5),"Low search traffic but it converts (key events: "&amp;S1622&amp;"). Keep it and link to it.",IF(W1622="Yes","Stronger than the page it overlaps ("&amp;I1622&amp;"). Keep; merge that page into this one.","Healthy: "&amp;N(K1622)&amp;" clicks"&amp;IF(ISNUMBER(N1622),", average position "&amp;TEXT(N1622,"0.0"),"")&amp;". Keep and monitor."))))))))))</f>
        <v/>
      </c>
      <c r="AE1622">
        <f>IF(A1622="","",IF(AD1622&lt;&gt;"",AD1622,AA1622))</f>
        <v/>
      </c>
    </row>
    <row r="1623">
      <c r="A1623">
        <f>IF(Crawl!A1622="","",Crawl!A1622)</f>
        <v/>
      </c>
      <c r="B1623">
        <f>IF(A1623="","",Crawl!EC1622)</f>
        <v/>
      </c>
      <c r="C1623">
        <f>IF(A1623="","",IFERROR(INDEX(Crawl!$A1622:$DZ1622,1,Rules!$H$6),""))</f>
        <v/>
      </c>
      <c r="D1623">
        <f>IF(A1623="","",IFERROR(INDEX(Crawl!$A1622:$DZ1622,1,Rules!$H$7),"")&amp;"")</f>
        <v/>
      </c>
      <c r="E1623">
        <f>IF(A1623="","",IFERROR(INDEX(Crawl!$A1622:$DZ1622,1,Rules!$H$8),"")&amp;"")</f>
        <v/>
      </c>
      <c r="F1623">
        <f>IF(A1623="","",IFERROR(INDEX(Crawl!$A1622:$DZ1622,1,Rules!$H$9),""))</f>
        <v/>
      </c>
      <c r="G1623">
        <f>IF(A1623="","",IFERROR(INDEX(Crawl!$A1622:$DZ1622,1,Rules!$H$10),""))</f>
        <v/>
      </c>
      <c r="H1623">
        <f>IF(A1623="","",IFERROR(INDEX(Crawl!$A1622:$DZ1622,1,Rules!$H$12),""))</f>
        <v/>
      </c>
      <c r="I1623">
        <f>IF(A1623="","",IF(AND(N(H1623)&gt;0,IFERROR(INDEX(Crawl!$A1622:$DZ1622,1,Rules!$H$11),"")&amp;""&lt;&gt;""),IFERROR(INDEX(Crawl!$A1622:$DZ1622,1,Rules!$H$11),"")&amp;"",IF(AND(ISNUMBER(J1623),N(J1623)&gt;=Rules!$B$12,IFERROR(INDEX(Crawl!$A1622:$DZ1622,1,Rules!$H$13),"")&amp;""&lt;&gt;""),IFERROR(INDEX(Crawl!$A1622:$DZ1622,1,Rules!$H$13),"")&amp;"","")))</f>
        <v/>
      </c>
      <c r="J1623" s="19">
        <f>IF(A1623="","",IF(IFERROR(INDEX(Crawl!$A1622:$DZ1622,1,Rules!$H$14),"")&amp;""="","",IFERROR(INDEX(Crawl!$A1622:$DZ1622,1,Rules!$H$14),"")))</f>
        <v/>
      </c>
      <c r="K1623">
        <f>IF(A1623="","",IFERROR(SUMIFS('GSC current'!$J$2:$J$2001,'GSC current'!$I$2:$I$2001,B1623),0))</f>
        <v/>
      </c>
      <c r="L1623">
        <f>IF(A1623="","",IFERROR(SUMIFS('GSC current'!$K$2:$K$2001,'GSC current'!$I$2:$I$2001,B1623),0))</f>
        <v/>
      </c>
      <c r="M1623" s="20">
        <f>IF(A1623="","",IF(N(L1623)&gt;0,K1623/L1623,""))</f>
        <v/>
      </c>
      <c r="N1623" s="21">
        <f>IF(A1623="","",IF(N(L1623)&gt;0,SUMIFS('GSC current'!$L$2:$L$2001,'GSC current'!$I$2:$I$2001,B1623)/L1623,""))</f>
        <v/>
      </c>
      <c r="O1623">
        <f>IF(A1623="","",IFERROR(SUMIFS('GSC previous'!$J$2:$J$2001,'GSC previous'!$I$2:$I$2001,B1623),0))</f>
        <v/>
      </c>
      <c r="P1623" s="22">
        <f>IF(A1623="","",IF(N(O1623)&gt;0,(K1623-O1623)/O1623,""))</f>
        <v/>
      </c>
      <c r="Q1623">
        <f>IF(A1623="","",IFERROR(SUMIFS(GA4!$P$2:$P$2001,GA4!$O$2:$O$2001,B1623),0))</f>
        <v/>
      </c>
      <c r="R1623" s="23">
        <f>IF(A1623="","",IF(N(Q1623)&gt;0,SUMIFS(GA4!$Q$2:$Q$2001,GA4!$O$2:$O$2001,B1623)/Q1623,""))</f>
        <v/>
      </c>
      <c r="S1623">
        <f>IF(A1623="","",IFERROR(SUMIFS(GA4!$R$2:$R$2001,GA4!$O$2:$O$2001,B1623),0))</f>
        <v/>
      </c>
      <c r="T1623">
        <f>IF(A1623="","",IF(AND(ISNUMBER(F1623),LEFT(C1623&amp;"",1)="2"),IF(F1623&lt;Rules!$B$9,"Yes","No"),"No"))</f>
        <v/>
      </c>
      <c r="U1623">
        <f>IF(A1623="","",IF(AND(N(O1623)&gt;=Rules!$B$8,ISNUMBER(P1623)),IF(P1623&lt;=-Rules!$B$7,"Yes","No"),"No"))</f>
        <v/>
      </c>
      <c r="V1623">
        <f>IF(A1623="","",IF(AND(N(L1623)&gt;=Rules!$B$6,ISNUMBER(N1623)),IF(AND(N1623&gt;=Rules!$B$10,N1623&lt;=Rules!$B$11),"Yes","No"),"No"))</f>
        <v/>
      </c>
      <c r="W1623">
        <f>IF(A1623="","",IF(I1623&lt;&gt;"","Yes","No"))</f>
        <v/>
      </c>
      <c r="X1623">
        <f>IF(I1623="","",IF(SUMIFS($K$3:$K$2002,$A$3:$A$2002,SUBSTITUTE(SUBSTITUTE(I1623,"?","~?"),"*","~*"))&gt;N(K1623),"Yes","No"))</f>
        <v/>
      </c>
      <c r="Y1623">
        <f>IF(A1623="","",IF(N(S1623)&gt;0,"Yes","No"))</f>
        <v/>
      </c>
      <c r="Z1623">
        <f>IF(A1623="","",IF(AND(N(K1623)&lt;Rules!$B$5,N(L1623)&lt;Rules!$B$6,N(Q1623)&lt;Rules!$B$13,Y1623="No"),"Yes","No"))</f>
        <v/>
      </c>
      <c r="AA1623">
        <f>IF(A1623="","",IF(LEFT(C1623&amp;"",1)="3","Redirect",IF(OR(LEFT(C1623&amp;"",1)="4",LEFT(C1623&amp;"",1)="5"),IF(OR(N(K1623)&gt;0,N(AC1623)&gt;=Rules!$B$14),"Redirect","Prune"),IF(D1623="Non-Indexable","Keep",IF(AND(W1623="Yes",X1623="Yes",Y1623="No"),"Merge",IF(OR(U1623="Yes",V1623="Yes",AND(T1623="Yes",N(L1623)&gt;=Rules!$B$6)),"Update",IF(Z1623="Yes",IF(N(AC1623)&gt;=Rules!$B$14,"Redirect","Prune"),"Keep")))))))</f>
        <v/>
      </c>
      <c r="AB1623">
        <f>IF(A1623="","",IF(LEFT(C1623&amp;"",1)="3","Already redirects ("&amp;C1623&amp;"). Update internal links to point at the final URL.",IF(OR(LEFT(C1623&amp;"",1)="4",LEFT(C1623&amp;"",1)="5"),IF(AA1623="Redirect","Returns "&amp;C1623&amp;" but still has "&amp;N(K1623)&amp;" clicks and "&amp;N(AC1623)&amp;" referring domains. 301 it to the closest live page.","Returns "&amp;C1623&amp;" with no clicks or links. Remove internal links and let it 404 or 410."),IF(D1623="Non-Indexable","Non-indexable ("&amp;E1623&amp;"). Keep if that is intentional; otherwise fix the canonical or noindex.",IF(AA1623="Merge","Overlaps with "&amp;I1623&amp;IF(N(J1623)&gt;0," (similarity "&amp;TEXT(J1623,"0.00")&amp;")","")&amp;", which gets more clicks. Merge the useful parts into it and 301 this URL.",IF(AA1623="Update",MID(IF(U1623="Yes","; Clicks down "&amp;TEXT(-P1623,"0%")&amp;" on the previous period","")&amp;IF(V1623="Yes","; Average position "&amp;TEXT(N1623,"0.0")&amp;" on "&amp;TEXT(L1623,"#,##0")&amp;" impressions (striking distance)","")&amp;IF(AND(T1623="Yes",N(L1623)&gt;=Rules!$B$6),"; Thin ("&amp;F1623&amp;" words) but has search demand",""),3,400),IF(AA1623="Prune","Low value: "&amp;N(K1623)&amp;" clicks, "&amp;N(L1623)&amp;" impressions, "&amp;N(Q1623)&amp;" sessions, no key events. Remove or noindex it and update internal links.",IF(AA1623="Redirect","Low value but "&amp;N(AC1623)&amp;" referring domains. 301 it to the closest relevant page to keep those links.",IF(AND(Z1623="No",Y1623="Yes",N(K1623)&lt;Rules!$B$5),"Low search traffic but it converts (key events: "&amp;S1623&amp;"). Keep it and link to it.",IF(W1623="Yes","Stronger than the page it overlaps ("&amp;I1623&amp;"). Keep; merge that page into this one.","Healthy: "&amp;N(K1623)&amp;" clicks"&amp;IF(ISNUMBER(N1623),", average position "&amp;TEXT(N1623,"0.0"),"")&amp;". Keep and monitor."))))))))))</f>
        <v/>
      </c>
      <c r="AE1623">
        <f>IF(A1623="","",IF(AD1623&lt;&gt;"",AD1623,AA1623))</f>
        <v/>
      </c>
    </row>
    <row r="1624">
      <c r="A1624">
        <f>IF(Crawl!A1623="","",Crawl!A1623)</f>
        <v/>
      </c>
      <c r="B1624">
        <f>IF(A1624="","",Crawl!EC1623)</f>
        <v/>
      </c>
      <c r="C1624">
        <f>IF(A1624="","",IFERROR(INDEX(Crawl!$A1623:$DZ1623,1,Rules!$H$6),""))</f>
        <v/>
      </c>
      <c r="D1624">
        <f>IF(A1624="","",IFERROR(INDEX(Crawl!$A1623:$DZ1623,1,Rules!$H$7),"")&amp;"")</f>
        <v/>
      </c>
      <c r="E1624">
        <f>IF(A1624="","",IFERROR(INDEX(Crawl!$A1623:$DZ1623,1,Rules!$H$8),"")&amp;"")</f>
        <v/>
      </c>
      <c r="F1624">
        <f>IF(A1624="","",IFERROR(INDEX(Crawl!$A1623:$DZ1623,1,Rules!$H$9),""))</f>
        <v/>
      </c>
      <c r="G1624">
        <f>IF(A1624="","",IFERROR(INDEX(Crawl!$A1623:$DZ1623,1,Rules!$H$10),""))</f>
        <v/>
      </c>
      <c r="H1624">
        <f>IF(A1624="","",IFERROR(INDEX(Crawl!$A1623:$DZ1623,1,Rules!$H$12),""))</f>
        <v/>
      </c>
      <c r="I1624">
        <f>IF(A1624="","",IF(AND(N(H1624)&gt;0,IFERROR(INDEX(Crawl!$A1623:$DZ1623,1,Rules!$H$11),"")&amp;""&lt;&gt;""),IFERROR(INDEX(Crawl!$A1623:$DZ1623,1,Rules!$H$11),"")&amp;"",IF(AND(ISNUMBER(J1624),N(J1624)&gt;=Rules!$B$12,IFERROR(INDEX(Crawl!$A1623:$DZ1623,1,Rules!$H$13),"")&amp;""&lt;&gt;""),IFERROR(INDEX(Crawl!$A1623:$DZ1623,1,Rules!$H$13),"")&amp;"","")))</f>
        <v/>
      </c>
      <c r="J1624" s="19">
        <f>IF(A1624="","",IF(IFERROR(INDEX(Crawl!$A1623:$DZ1623,1,Rules!$H$14),"")&amp;""="","",IFERROR(INDEX(Crawl!$A1623:$DZ1623,1,Rules!$H$14),"")))</f>
        <v/>
      </c>
      <c r="K1624">
        <f>IF(A1624="","",IFERROR(SUMIFS('GSC current'!$J$2:$J$2001,'GSC current'!$I$2:$I$2001,B1624),0))</f>
        <v/>
      </c>
      <c r="L1624">
        <f>IF(A1624="","",IFERROR(SUMIFS('GSC current'!$K$2:$K$2001,'GSC current'!$I$2:$I$2001,B1624),0))</f>
        <v/>
      </c>
      <c r="M1624" s="20">
        <f>IF(A1624="","",IF(N(L1624)&gt;0,K1624/L1624,""))</f>
        <v/>
      </c>
      <c r="N1624" s="21">
        <f>IF(A1624="","",IF(N(L1624)&gt;0,SUMIFS('GSC current'!$L$2:$L$2001,'GSC current'!$I$2:$I$2001,B1624)/L1624,""))</f>
        <v/>
      </c>
      <c r="O1624">
        <f>IF(A1624="","",IFERROR(SUMIFS('GSC previous'!$J$2:$J$2001,'GSC previous'!$I$2:$I$2001,B1624),0))</f>
        <v/>
      </c>
      <c r="P1624" s="22">
        <f>IF(A1624="","",IF(N(O1624)&gt;0,(K1624-O1624)/O1624,""))</f>
        <v/>
      </c>
      <c r="Q1624">
        <f>IF(A1624="","",IFERROR(SUMIFS(GA4!$P$2:$P$2001,GA4!$O$2:$O$2001,B1624),0))</f>
        <v/>
      </c>
      <c r="R1624" s="23">
        <f>IF(A1624="","",IF(N(Q1624)&gt;0,SUMIFS(GA4!$Q$2:$Q$2001,GA4!$O$2:$O$2001,B1624)/Q1624,""))</f>
        <v/>
      </c>
      <c r="S1624">
        <f>IF(A1624="","",IFERROR(SUMIFS(GA4!$R$2:$R$2001,GA4!$O$2:$O$2001,B1624),0))</f>
        <v/>
      </c>
      <c r="T1624">
        <f>IF(A1624="","",IF(AND(ISNUMBER(F1624),LEFT(C1624&amp;"",1)="2"),IF(F1624&lt;Rules!$B$9,"Yes","No"),"No"))</f>
        <v/>
      </c>
      <c r="U1624">
        <f>IF(A1624="","",IF(AND(N(O1624)&gt;=Rules!$B$8,ISNUMBER(P1624)),IF(P1624&lt;=-Rules!$B$7,"Yes","No"),"No"))</f>
        <v/>
      </c>
      <c r="V1624">
        <f>IF(A1624="","",IF(AND(N(L1624)&gt;=Rules!$B$6,ISNUMBER(N1624)),IF(AND(N1624&gt;=Rules!$B$10,N1624&lt;=Rules!$B$11),"Yes","No"),"No"))</f>
        <v/>
      </c>
      <c r="W1624">
        <f>IF(A1624="","",IF(I1624&lt;&gt;"","Yes","No"))</f>
        <v/>
      </c>
      <c r="X1624">
        <f>IF(I1624="","",IF(SUMIFS($K$3:$K$2002,$A$3:$A$2002,SUBSTITUTE(SUBSTITUTE(I1624,"?","~?"),"*","~*"))&gt;N(K1624),"Yes","No"))</f>
        <v/>
      </c>
      <c r="Y1624">
        <f>IF(A1624="","",IF(N(S1624)&gt;0,"Yes","No"))</f>
        <v/>
      </c>
      <c r="Z1624">
        <f>IF(A1624="","",IF(AND(N(K1624)&lt;Rules!$B$5,N(L1624)&lt;Rules!$B$6,N(Q1624)&lt;Rules!$B$13,Y1624="No"),"Yes","No"))</f>
        <v/>
      </c>
      <c r="AA1624">
        <f>IF(A1624="","",IF(LEFT(C1624&amp;"",1)="3","Redirect",IF(OR(LEFT(C1624&amp;"",1)="4",LEFT(C1624&amp;"",1)="5"),IF(OR(N(K1624)&gt;0,N(AC1624)&gt;=Rules!$B$14),"Redirect","Prune"),IF(D1624="Non-Indexable","Keep",IF(AND(W1624="Yes",X1624="Yes",Y1624="No"),"Merge",IF(OR(U1624="Yes",V1624="Yes",AND(T1624="Yes",N(L1624)&gt;=Rules!$B$6)),"Update",IF(Z1624="Yes",IF(N(AC1624)&gt;=Rules!$B$14,"Redirect","Prune"),"Keep")))))))</f>
        <v/>
      </c>
      <c r="AB1624">
        <f>IF(A1624="","",IF(LEFT(C1624&amp;"",1)="3","Already redirects ("&amp;C1624&amp;"). Update internal links to point at the final URL.",IF(OR(LEFT(C1624&amp;"",1)="4",LEFT(C1624&amp;"",1)="5"),IF(AA1624="Redirect","Returns "&amp;C1624&amp;" but still has "&amp;N(K1624)&amp;" clicks and "&amp;N(AC1624)&amp;" referring domains. 301 it to the closest live page.","Returns "&amp;C1624&amp;" with no clicks or links. Remove internal links and let it 404 or 410."),IF(D1624="Non-Indexable","Non-indexable ("&amp;E1624&amp;"). Keep if that is intentional; otherwise fix the canonical or noindex.",IF(AA1624="Merge","Overlaps with "&amp;I1624&amp;IF(N(J1624)&gt;0," (similarity "&amp;TEXT(J1624,"0.00")&amp;")","")&amp;", which gets more clicks. Merge the useful parts into it and 301 this URL.",IF(AA1624="Update",MID(IF(U1624="Yes","; Clicks down "&amp;TEXT(-P1624,"0%")&amp;" on the previous period","")&amp;IF(V1624="Yes","; Average position "&amp;TEXT(N1624,"0.0")&amp;" on "&amp;TEXT(L1624,"#,##0")&amp;" impressions (striking distance)","")&amp;IF(AND(T1624="Yes",N(L1624)&gt;=Rules!$B$6),"; Thin ("&amp;F1624&amp;" words) but has search demand",""),3,400),IF(AA1624="Prune","Low value: "&amp;N(K1624)&amp;" clicks, "&amp;N(L1624)&amp;" impressions, "&amp;N(Q1624)&amp;" sessions, no key events. Remove or noindex it and update internal links.",IF(AA1624="Redirect","Low value but "&amp;N(AC1624)&amp;" referring domains. 301 it to the closest relevant page to keep those links.",IF(AND(Z1624="No",Y1624="Yes",N(K1624)&lt;Rules!$B$5),"Low search traffic but it converts (key events: "&amp;S1624&amp;"). Keep it and link to it.",IF(W1624="Yes","Stronger than the page it overlaps ("&amp;I1624&amp;"). Keep; merge that page into this one.","Healthy: "&amp;N(K1624)&amp;" clicks"&amp;IF(ISNUMBER(N1624),", average position "&amp;TEXT(N1624,"0.0"),"")&amp;". Keep and monitor."))))))))))</f>
        <v/>
      </c>
      <c r="AE1624">
        <f>IF(A1624="","",IF(AD1624&lt;&gt;"",AD1624,AA1624))</f>
        <v/>
      </c>
    </row>
    <row r="1625">
      <c r="A1625">
        <f>IF(Crawl!A1624="","",Crawl!A1624)</f>
        <v/>
      </c>
      <c r="B1625">
        <f>IF(A1625="","",Crawl!EC1624)</f>
        <v/>
      </c>
      <c r="C1625">
        <f>IF(A1625="","",IFERROR(INDEX(Crawl!$A1624:$DZ1624,1,Rules!$H$6),""))</f>
        <v/>
      </c>
      <c r="D1625">
        <f>IF(A1625="","",IFERROR(INDEX(Crawl!$A1624:$DZ1624,1,Rules!$H$7),"")&amp;"")</f>
        <v/>
      </c>
      <c r="E1625">
        <f>IF(A1625="","",IFERROR(INDEX(Crawl!$A1624:$DZ1624,1,Rules!$H$8),"")&amp;"")</f>
        <v/>
      </c>
      <c r="F1625">
        <f>IF(A1625="","",IFERROR(INDEX(Crawl!$A1624:$DZ1624,1,Rules!$H$9),""))</f>
        <v/>
      </c>
      <c r="G1625">
        <f>IF(A1625="","",IFERROR(INDEX(Crawl!$A1624:$DZ1624,1,Rules!$H$10),""))</f>
        <v/>
      </c>
      <c r="H1625">
        <f>IF(A1625="","",IFERROR(INDEX(Crawl!$A1624:$DZ1624,1,Rules!$H$12),""))</f>
        <v/>
      </c>
      <c r="I1625">
        <f>IF(A1625="","",IF(AND(N(H1625)&gt;0,IFERROR(INDEX(Crawl!$A1624:$DZ1624,1,Rules!$H$11),"")&amp;""&lt;&gt;""),IFERROR(INDEX(Crawl!$A1624:$DZ1624,1,Rules!$H$11),"")&amp;"",IF(AND(ISNUMBER(J1625),N(J1625)&gt;=Rules!$B$12,IFERROR(INDEX(Crawl!$A1624:$DZ1624,1,Rules!$H$13),"")&amp;""&lt;&gt;""),IFERROR(INDEX(Crawl!$A1624:$DZ1624,1,Rules!$H$13),"")&amp;"","")))</f>
        <v/>
      </c>
      <c r="J1625" s="19">
        <f>IF(A1625="","",IF(IFERROR(INDEX(Crawl!$A1624:$DZ1624,1,Rules!$H$14),"")&amp;""="","",IFERROR(INDEX(Crawl!$A1624:$DZ1624,1,Rules!$H$14),"")))</f>
        <v/>
      </c>
      <c r="K1625">
        <f>IF(A1625="","",IFERROR(SUMIFS('GSC current'!$J$2:$J$2001,'GSC current'!$I$2:$I$2001,B1625),0))</f>
        <v/>
      </c>
      <c r="L1625">
        <f>IF(A1625="","",IFERROR(SUMIFS('GSC current'!$K$2:$K$2001,'GSC current'!$I$2:$I$2001,B1625),0))</f>
        <v/>
      </c>
      <c r="M1625" s="20">
        <f>IF(A1625="","",IF(N(L1625)&gt;0,K1625/L1625,""))</f>
        <v/>
      </c>
      <c r="N1625" s="21">
        <f>IF(A1625="","",IF(N(L1625)&gt;0,SUMIFS('GSC current'!$L$2:$L$2001,'GSC current'!$I$2:$I$2001,B1625)/L1625,""))</f>
        <v/>
      </c>
      <c r="O1625">
        <f>IF(A1625="","",IFERROR(SUMIFS('GSC previous'!$J$2:$J$2001,'GSC previous'!$I$2:$I$2001,B1625),0))</f>
        <v/>
      </c>
      <c r="P1625" s="22">
        <f>IF(A1625="","",IF(N(O1625)&gt;0,(K1625-O1625)/O1625,""))</f>
        <v/>
      </c>
      <c r="Q1625">
        <f>IF(A1625="","",IFERROR(SUMIFS(GA4!$P$2:$P$2001,GA4!$O$2:$O$2001,B1625),0))</f>
        <v/>
      </c>
      <c r="R1625" s="23">
        <f>IF(A1625="","",IF(N(Q1625)&gt;0,SUMIFS(GA4!$Q$2:$Q$2001,GA4!$O$2:$O$2001,B1625)/Q1625,""))</f>
        <v/>
      </c>
      <c r="S1625">
        <f>IF(A1625="","",IFERROR(SUMIFS(GA4!$R$2:$R$2001,GA4!$O$2:$O$2001,B1625),0))</f>
        <v/>
      </c>
      <c r="T1625">
        <f>IF(A1625="","",IF(AND(ISNUMBER(F1625),LEFT(C1625&amp;"",1)="2"),IF(F1625&lt;Rules!$B$9,"Yes","No"),"No"))</f>
        <v/>
      </c>
      <c r="U1625">
        <f>IF(A1625="","",IF(AND(N(O1625)&gt;=Rules!$B$8,ISNUMBER(P1625)),IF(P1625&lt;=-Rules!$B$7,"Yes","No"),"No"))</f>
        <v/>
      </c>
      <c r="V1625">
        <f>IF(A1625="","",IF(AND(N(L1625)&gt;=Rules!$B$6,ISNUMBER(N1625)),IF(AND(N1625&gt;=Rules!$B$10,N1625&lt;=Rules!$B$11),"Yes","No"),"No"))</f>
        <v/>
      </c>
      <c r="W1625">
        <f>IF(A1625="","",IF(I1625&lt;&gt;"","Yes","No"))</f>
        <v/>
      </c>
      <c r="X1625">
        <f>IF(I1625="","",IF(SUMIFS($K$3:$K$2002,$A$3:$A$2002,SUBSTITUTE(SUBSTITUTE(I1625,"?","~?"),"*","~*"))&gt;N(K1625),"Yes","No"))</f>
        <v/>
      </c>
      <c r="Y1625">
        <f>IF(A1625="","",IF(N(S1625)&gt;0,"Yes","No"))</f>
        <v/>
      </c>
      <c r="Z1625">
        <f>IF(A1625="","",IF(AND(N(K1625)&lt;Rules!$B$5,N(L1625)&lt;Rules!$B$6,N(Q1625)&lt;Rules!$B$13,Y1625="No"),"Yes","No"))</f>
        <v/>
      </c>
      <c r="AA1625">
        <f>IF(A1625="","",IF(LEFT(C1625&amp;"",1)="3","Redirect",IF(OR(LEFT(C1625&amp;"",1)="4",LEFT(C1625&amp;"",1)="5"),IF(OR(N(K1625)&gt;0,N(AC1625)&gt;=Rules!$B$14),"Redirect","Prune"),IF(D1625="Non-Indexable","Keep",IF(AND(W1625="Yes",X1625="Yes",Y1625="No"),"Merge",IF(OR(U1625="Yes",V1625="Yes",AND(T1625="Yes",N(L1625)&gt;=Rules!$B$6)),"Update",IF(Z1625="Yes",IF(N(AC1625)&gt;=Rules!$B$14,"Redirect","Prune"),"Keep")))))))</f>
        <v/>
      </c>
      <c r="AB1625">
        <f>IF(A1625="","",IF(LEFT(C1625&amp;"",1)="3","Already redirects ("&amp;C1625&amp;"). Update internal links to point at the final URL.",IF(OR(LEFT(C1625&amp;"",1)="4",LEFT(C1625&amp;"",1)="5"),IF(AA1625="Redirect","Returns "&amp;C1625&amp;" but still has "&amp;N(K1625)&amp;" clicks and "&amp;N(AC1625)&amp;" referring domains. 301 it to the closest live page.","Returns "&amp;C1625&amp;" with no clicks or links. Remove internal links and let it 404 or 410."),IF(D1625="Non-Indexable","Non-indexable ("&amp;E1625&amp;"). Keep if that is intentional; otherwise fix the canonical or noindex.",IF(AA1625="Merge","Overlaps with "&amp;I1625&amp;IF(N(J1625)&gt;0," (similarity "&amp;TEXT(J1625,"0.00")&amp;")","")&amp;", which gets more clicks. Merge the useful parts into it and 301 this URL.",IF(AA1625="Update",MID(IF(U1625="Yes","; Clicks down "&amp;TEXT(-P1625,"0%")&amp;" on the previous period","")&amp;IF(V1625="Yes","; Average position "&amp;TEXT(N1625,"0.0")&amp;" on "&amp;TEXT(L1625,"#,##0")&amp;" impressions (striking distance)","")&amp;IF(AND(T1625="Yes",N(L1625)&gt;=Rules!$B$6),"; Thin ("&amp;F1625&amp;" words) but has search demand",""),3,400),IF(AA1625="Prune","Low value: "&amp;N(K1625)&amp;" clicks, "&amp;N(L1625)&amp;" impressions, "&amp;N(Q1625)&amp;" sessions, no key events. Remove or noindex it and update internal links.",IF(AA1625="Redirect","Low value but "&amp;N(AC1625)&amp;" referring domains. 301 it to the closest relevant page to keep those links.",IF(AND(Z1625="No",Y1625="Yes",N(K1625)&lt;Rules!$B$5),"Low search traffic but it converts (key events: "&amp;S1625&amp;"). Keep it and link to it.",IF(W1625="Yes","Stronger than the page it overlaps ("&amp;I1625&amp;"). Keep; merge that page into this one.","Healthy: "&amp;N(K1625)&amp;" clicks"&amp;IF(ISNUMBER(N1625),", average position "&amp;TEXT(N1625,"0.0"),"")&amp;". Keep and monitor."))))))))))</f>
        <v/>
      </c>
      <c r="AE1625">
        <f>IF(A1625="","",IF(AD1625&lt;&gt;"",AD1625,AA1625))</f>
        <v/>
      </c>
    </row>
    <row r="1626">
      <c r="A1626">
        <f>IF(Crawl!A1625="","",Crawl!A1625)</f>
        <v/>
      </c>
      <c r="B1626">
        <f>IF(A1626="","",Crawl!EC1625)</f>
        <v/>
      </c>
      <c r="C1626">
        <f>IF(A1626="","",IFERROR(INDEX(Crawl!$A1625:$DZ1625,1,Rules!$H$6),""))</f>
        <v/>
      </c>
      <c r="D1626">
        <f>IF(A1626="","",IFERROR(INDEX(Crawl!$A1625:$DZ1625,1,Rules!$H$7),"")&amp;"")</f>
        <v/>
      </c>
      <c r="E1626">
        <f>IF(A1626="","",IFERROR(INDEX(Crawl!$A1625:$DZ1625,1,Rules!$H$8),"")&amp;"")</f>
        <v/>
      </c>
      <c r="F1626">
        <f>IF(A1626="","",IFERROR(INDEX(Crawl!$A1625:$DZ1625,1,Rules!$H$9),""))</f>
        <v/>
      </c>
      <c r="G1626">
        <f>IF(A1626="","",IFERROR(INDEX(Crawl!$A1625:$DZ1625,1,Rules!$H$10),""))</f>
        <v/>
      </c>
      <c r="H1626">
        <f>IF(A1626="","",IFERROR(INDEX(Crawl!$A1625:$DZ1625,1,Rules!$H$12),""))</f>
        <v/>
      </c>
      <c r="I1626">
        <f>IF(A1626="","",IF(AND(N(H1626)&gt;0,IFERROR(INDEX(Crawl!$A1625:$DZ1625,1,Rules!$H$11),"")&amp;""&lt;&gt;""),IFERROR(INDEX(Crawl!$A1625:$DZ1625,1,Rules!$H$11),"")&amp;"",IF(AND(ISNUMBER(J1626),N(J1626)&gt;=Rules!$B$12,IFERROR(INDEX(Crawl!$A1625:$DZ1625,1,Rules!$H$13),"")&amp;""&lt;&gt;""),IFERROR(INDEX(Crawl!$A1625:$DZ1625,1,Rules!$H$13),"")&amp;"","")))</f>
        <v/>
      </c>
      <c r="J1626" s="19">
        <f>IF(A1626="","",IF(IFERROR(INDEX(Crawl!$A1625:$DZ1625,1,Rules!$H$14),"")&amp;""="","",IFERROR(INDEX(Crawl!$A1625:$DZ1625,1,Rules!$H$14),"")))</f>
        <v/>
      </c>
      <c r="K1626">
        <f>IF(A1626="","",IFERROR(SUMIFS('GSC current'!$J$2:$J$2001,'GSC current'!$I$2:$I$2001,B1626),0))</f>
        <v/>
      </c>
      <c r="L1626">
        <f>IF(A1626="","",IFERROR(SUMIFS('GSC current'!$K$2:$K$2001,'GSC current'!$I$2:$I$2001,B1626),0))</f>
        <v/>
      </c>
      <c r="M1626" s="20">
        <f>IF(A1626="","",IF(N(L1626)&gt;0,K1626/L1626,""))</f>
        <v/>
      </c>
      <c r="N1626" s="21">
        <f>IF(A1626="","",IF(N(L1626)&gt;0,SUMIFS('GSC current'!$L$2:$L$2001,'GSC current'!$I$2:$I$2001,B1626)/L1626,""))</f>
        <v/>
      </c>
      <c r="O1626">
        <f>IF(A1626="","",IFERROR(SUMIFS('GSC previous'!$J$2:$J$2001,'GSC previous'!$I$2:$I$2001,B1626),0))</f>
        <v/>
      </c>
      <c r="P1626" s="22">
        <f>IF(A1626="","",IF(N(O1626)&gt;0,(K1626-O1626)/O1626,""))</f>
        <v/>
      </c>
      <c r="Q1626">
        <f>IF(A1626="","",IFERROR(SUMIFS(GA4!$P$2:$P$2001,GA4!$O$2:$O$2001,B1626),0))</f>
        <v/>
      </c>
      <c r="R1626" s="23">
        <f>IF(A1626="","",IF(N(Q1626)&gt;0,SUMIFS(GA4!$Q$2:$Q$2001,GA4!$O$2:$O$2001,B1626)/Q1626,""))</f>
        <v/>
      </c>
      <c r="S1626">
        <f>IF(A1626="","",IFERROR(SUMIFS(GA4!$R$2:$R$2001,GA4!$O$2:$O$2001,B1626),0))</f>
        <v/>
      </c>
      <c r="T1626">
        <f>IF(A1626="","",IF(AND(ISNUMBER(F1626),LEFT(C1626&amp;"",1)="2"),IF(F1626&lt;Rules!$B$9,"Yes","No"),"No"))</f>
        <v/>
      </c>
      <c r="U1626">
        <f>IF(A1626="","",IF(AND(N(O1626)&gt;=Rules!$B$8,ISNUMBER(P1626)),IF(P1626&lt;=-Rules!$B$7,"Yes","No"),"No"))</f>
        <v/>
      </c>
      <c r="V1626">
        <f>IF(A1626="","",IF(AND(N(L1626)&gt;=Rules!$B$6,ISNUMBER(N1626)),IF(AND(N1626&gt;=Rules!$B$10,N1626&lt;=Rules!$B$11),"Yes","No"),"No"))</f>
        <v/>
      </c>
      <c r="W1626">
        <f>IF(A1626="","",IF(I1626&lt;&gt;"","Yes","No"))</f>
        <v/>
      </c>
      <c r="X1626">
        <f>IF(I1626="","",IF(SUMIFS($K$3:$K$2002,$A$3:$A$2002,SUBSTITUTE(SUBSTITUTE(I1626,"?","~?"),"*","~*"))&gt;N(K1626),"Yes","No"))</f>
        <v/>
      </c>
      <c r="Y1626">
        <f>IF(A1626="","",IF(N(S1626)&gt;0,"Yes","No"))</f>
        <v/>
      </c>
      <c r="Z1626">
        <f>IF(A1626="","",IF(AND(N(K1626)&lt;Rules!$B$5,N(L1626)&lt;Rules!$B$6,N(Q1626)&lt;Rules!$B$13,Y1626="No"),"Yes","No"))</f>
        <v/>
      </c>
      <c r="AA1626">
        <f>IF(A1626="","",IF(LEFT(C1626&amp;"",1)="3","Redirect",IF(OR(LEFT(C1626&amp;"",1)="4",LEFT(C1626&amp;"",1)="5"),IF(OR(N(K1626)&gt;0,N(AC1626)&gt;=Rules!$B$14),"Redirect","Prune"),IF(D1626="Non-Indexable","Keep",IF(AND(W1626="Yes",X1626="Yes",Y1626="No"),"Merge",IF(OR(U1626="Yes",V1626="Yes",AND(T1626="Yes",N(L1626)&gt;=Rules!$B$6)),"Update",IF(Z1626="Yes",IF(N(AC1626)&gt;=Rules!$B$14,"Redirect","Prune"),"Keep")))))))</f>
        <v/>
      </c>
      <c r="AB1626">
        <f>IF(A1626="","",IF(LEFT(C1626&amp;"",1)="3","Already redirects ("&amp;C1626&amp;"). Update internal links to point at the final URL.",IF(OR(LEFT(C1626&amp;"",1)="4",LEFT(C1626&amp;"",1)="5"),IF(AA1626="Redirect","Returns "&amp;C1626&amp;" but still has "&amp;N(K1626)&amp;" clicks and "&amp;N(AC1626)&amp;" referring domains. 301 it to the closest live page.","Returns "&amp;C1626&amp;" with no clicks or links. Remove internal links and let it 404 or 410."),IF(D1626="Non-Indexable","Non-indexable ("&amp;E1626&amp;"). Keep if that is intentional; otherwise fix the canonical or noindex.",IF(AA1626="Merge","Overlaps with "&amp;I1626&amp;IF(N(J1626)&gt;0," (similarity "&amp;TEXT(J1626,"0.00")&amp;")","")&amp;", which gets more clicks. Merge the useful parts into it and 301 this URL.",IF(AA1626="Update",MID(IF(U1626="Yes","; Clicks down "&amp;TEXT(-P1626,"0%")&amp;" on the previous period","")&amp;IF(V1626="Yes","; Average position "&amp;TEXT(N1626,"0.0")&amp;" on "&amp;TEXT(L1626,"#,##0")&amp;" impressions (striking distance)","")&amp;IF(AND(T1626="Yes",N(L1626)&gt;=Rules!$B$6),"; Thin ("&amp;F1626&amp;" words) but has search demand",""),3,400),IF(AA1626="Prune","Low value: "&amp;N(K1626)&amp;" clicks, "&amp;N(L1626)&amp;" impressions, "&amp;N(Q1626)&amp;" sessions, no key events. Remove or noindex it and update internal links.",IF(AA1626="Redirect","Low value but "&amp;N(AC1626)&amp;" referring domains. 301 it to the closest relevant page to keep those links.",IF(AND(Z1626="No",Y1626="Yes",N(K1626)&lt;Rules!$B$5),"Low search traffic but it converts (key events: "&amp;S1626&amp;"). Keep it and link to it.",IF(W1626="Yes","Stronger than the page it overlaps ("&amp;I1626&amp;"). Keep; merge that page into this one.","Healthy: "&amp;N(K1626)&amp;" clicks"&amp;IF(ISNUMBER(N1626),", average position "&amp;TEXT(N1626,"0.0"),"")&amp;". Keep and monitor."))))))))))</f>
        <v/>
      </c>
      <c r="AE1626">
        <f>IF(A1626="","",IF(AD1626&lt;&gt;"",AD1626,AA1626))</f>
        <v/>
      </c>
    </row>
    <row r="1627">
      <c r="A1627">
        <f>IF(Crawl!A1626="","",Crawl!A1626)</f>
        <v/>
      </c>
      <c r="B1627">
        <f>IF(A1627="","",Crawl!EC1626)</f>
        <v/>
      </c>
      <c r="C1627">
        <f>IF(A1627="","",IFERROR(INDEX(Crawl!$A1626:$DZ1626,1,Rules!$H$6),""))</f>
        <v/>
      </c>
      <c r="D1627">
        <f>IF(A1627="","",IFERROR(INDEX(Crawl!$A1626:$DZ1626,1,Rules!$H$7),"")&amp;"")</f>
        <v/>
      </c>
      <c r="E1627">
        <f>IF(A1627="","",IFERROR(INDEX(Crawl!$A1626:$DZ1626,1,Rules!$H$8),"")&amp;"")</f>
        <v/>
      </c>
      <c r="F1627">
        <f>IF(A1627="","",IFERROR(INDEX(Crawl!$A1626:$DZ1626,1,Rules!$H$9),""))</f>
        <v/>
      </c>
      <c r="G1627">
        <f>IF(A1627="","",IFERROR(INDEX(Crawl!$A1626:$DZ1626,1,Rules!$H$10),""))</f>
        <v/>
      </c>
      <c r="H1627">
        <f>IF(A1627="","",IFERROR(INDEX(Crawl!$A1626:$DZ1626,1,Rules!$H$12),""))</f>
        <v/>
      </c>
      <c r="I1627">
        <f>IF(A1627="","",IF(AND(N(H1627)&gt;0,IFERROR(INDEX(Crawl!$A1626:$DZ1626,1,Rules!$H$11),"")&amp;""&lt;&gt;""),IFERROR(INDEX(Crawl!$A1626:$DZ1626,1,Rules!$H$11),"")&amp;"",IF(AND(ISNUMBER(J1627),N(J1627)&gt;=Rules!$B$12,IFERROR(INDEX(Crawl!$A1626:$DZ1626,1,Rules!$H$13),"")&amp;""&lt;&gt;""),IFERROR(INDEX(Crawl!$A1626:$DZ1626,1,Rules!$H$13),"")&amp;"","")))</f>
        <v/>
      </c>
      <c r="J1627" s="19">
        <f>IF(A1627="","",IF(IFERROR(INDEX(Crawl!$A1626:$DZ1626,1,Rules!$H$14),"")&amp;""="","",IFERROR(INDEX(Crawl!$A1626:$DZ1626,1,Rules!$H$14),"")))</f>
        <v/>
      </c>
      <c r="K1627">
        <f>IF(A1627="","",IFERROR(SUMIFS('GSC current'!$J$2:$J$2001,'GSC current'!$I$2:$I$2001,B1627),0))</f>
        <v/>
      </c>
      <c r="L1627">
        <f>IF(A1627="","",IFERROR(SUMIFS('GSC current'!$K$2:$K$2001,'GSC current'!$I$2:$I$2001,B1627),0))</f>
        <v/>
      </c>
      <c r="M1627" s="20">
        <f>IF(A1627="","",IF(N(L1627)&gt;0,K1627/L1627,""))</f>
        <v/>
      </c>
      <c r="N1627" s="21">
        <f>IF(A1627="","",IF(N(L1627)&gt;0,SUMIFS('GSC current'!$L$2:$L$2001,'GSC current'!$I$2:$I$2001,B1627)/L1627,""))</f>
        <v/>
      </c>
      <c r="O1627">
        <f>IF(A1627="","",IFERROR(SUMIFS('GSC previous'!$J$2:$J$2001,'GSC previous'!$I$2:$I$2001,B1627),0))</f>
        <v/>
      </c>
      <c r="P1627" s="22">
        <f>IF(A1627="","",IF(N(O1627)&gt;0,(K1627-O1627)/O1627,""))</f>
        <v/>
      </c>
      <c r="Q1627">
        <f>IF(A1627="","",IFERROR(SUMIFS(GA4!$P$2:$P$2001,GA4!$O$2:$O$2001,B1627),0))</f>
        <v/>
      </c>
      <c r="R1627" s="23">
        <f>IF(A1627="","",IF(N(Q1627)&gt;0,SUMIFS(GA4!$Q$2:$Q$2001,GA4!$O$2:$O$2001,B1627)/Q1627,""))</f>
        <v/>
      </c>
      <c r="S1627">
        <f>IF(A1627="","",IFERROR(SUMIFS(GA4!$R$2:$R$2001,GA4!$O$2:$O$2001,B1627),0))</f>
        <v/>
      </c>
      <c r="T1627">
        <f>IF(A1627="","",IF(AND(ISNUMBER(F1627),LEFT(C1627&amp;"",1)="2"),IF(F1627&lt;Rules!$B$9,"Yes","No"),"No"))</f>
        <v/>
      </c>
      <c r="U1627">
        <f>IF(A1627="","",IF(AND(N(O1627)&gt;=Rules!$B$8,ISNUMBER(P1627)),IF(P1627&lt;=-Rules!$B$7,"Yes","No"),"No"))</f>
        <v/>
      </c>
      <c r="V1627">
        <f>IF(A1627="","",IF(AND(N(L1627)&gt;=Rules!$B$6,ISNUMBER(N1627)),IF(AND(N1627&gt;=Rules!$B$10,N1627&lt;=Rules!$B$11),"Yes","No"),"No"))</f>
        <v/>
      </c>
      <c r="W1627">
        <f>IF(A1627="","",IF(I1627&lt;&gt;"","Yes","No"))</f>
        <v/>
      </c>
      <c r="X1627">
        <f>IF(I1627="","",IF(SUMIFS($K$3:$K$2002,$A$3:$A$2002,SUBSTITUTE(SUBSTITUTE(I1627,"?","~?"),"*","~*"))&gt;N(K1627),"Yes","No"))</f>
        <v/>
      </c>
      <c r="Y1627">
        <f>IF(A1627="","",IF(N(S1627)&gt;0,"Yes","No"))</f>
        <v/>
      </c>
      <c r="Z1627">
        <f>IF(A1627="","",IF(AND(N(K1627)&lt;Rules!$B$5,N(L1627)&lt;Rules!$B$6,N(Q1627)&lt;Rules!$B$13,Y1627="No"),"Yes","No"))</f>
        <v/>
      </c>
      <c r="AA1627">
        <f>IF(A1627="","",IF(LEFT(C1627&amp;"",1)="3","Redirect",IF(OR(LEFT(C1627&amp;"",1)="4",LEFT(C1627&amp;"",1)="5"),IF(OR(N(K1627)&gt;0,N(AC1627)&gt;=Rules!$B$14),"Redirect","Prune"),IF(D1627="Non-Indexable","Keep",IF(AND(W1627="Yes",X1627="Yes",Y1627="No"),"Merge",IF(OR(U1627="Yes",V1627="Yes",AND(T1627="Yes",N(L1627)&gt;=Rules!$B$6)),"Update",IF(Z1627="Yes",IF(N(AC1627)&gt;=Rules!$B$14,"Redirect","Prune"),"Keep")))))))</f>
        <v/>
      </c>
      <c r="AB1627">
        <f>IF(A1627="","",IF(LEFT(C1627&amp;"",1)="3","Already redirects ("&amp;C1627&amp;"). Update internal links to point at the final URL.",IF(OR(LEFT(C1627&amp;"",1)="4",LEFT(C1627&amp;"",1)="5"),IF(AA1627="Redirect","Returns "&amp;C1627&amp;" but still has "&amp;N(K1627)&amp;" clicks and "&amp;N(AC1627)&amp;" referring domains. 301 it to the closest live page.","Returns "&amp;C1627&amp;" with no clicks or links. Remove internal links and let it 404 or 410."),IF(D1627="Non-Indexable","Non-indexable ("&amp;E1627&amp;"). Keep if that is intentional; otherwise fix the canonical or noindex.",IF(AA1627="Merge","Overlaps with "&amp;I1627&amp;IF(N(J1627)&gt;0," (similarity "&amp;TEXT(J1627,"0.00")&amp;")","")&amp;", which gets more clicks. Merge the useful parts into it and 301 this URL.",IF(AA1627="Update",MID(IF(U1627="Yes","; Clicks down "&amp;TEXT(-P1627,"0%")&amp;" on the previous period","")&amp;IF(V1627="Yes","; Average position "&amp;TEXT(N1627,"0.0")&amp;" on "&amp;TEXT(L1627,"#,##0")&amp;" impressions (striking distance)","")&amp;IF(AND(T1627="Yes",N(L1627)&gt;=Rules!$B$6),"; Thin ("&amp;F1627&amp;" words) but has search demand",""),3,400),IF(AA1627="Prune","Low value: "&amp;N(K1627)&amp;" clicks, "&amp;N(L1627)&amp;" impressions, "&amp;N(Q1627)&amp;" sessions, no key events. Remove or noindex it and update internal links.",IF(AA1627="Redirect","Low value but "&amp;N(AC1627)&amp;" referring domains. 301 it to the closest relevant page to keep those links.",IF(AND(Z1627="No",Y1627="Yes",N(K1627)&lt;Rules!$B$5),"Low search traffic but it converts (key events: "&amp;S1627&amp;"). Keep it and link to it.",IF(W1627="Yes","Stronger than the page it overlaps ("&amp;I1627&amp;"). Keep; merge that page into this one.","Healthy: "&amp;N(K1627)&amp;" clicks"&amp;IF(ISNUMBER(N1627),", average position "&amp;TEXT(N1627,"0.0"),"")&amp;". Keep and monitor."))))))))))</f>
        <v/>
      </c>
      <c r="AE1627">
        <f>IF(A1627="","",IF(AD1627&lt;&gt;"",AD1627,AA1627))</f>
        <v/>
      </c>
    </row>
    <row r="1628">
      <c r="A1628">
        <f>IF(Crawl!A1627="","",Crawl!A1627)</f>
        <v/>
      </c>
      <c r="B1628">
        <f>IF(A1628="","",Crawl!EC1627)</f>
        <v/>
      </c>
      <c r="C1628">
        <f>IF(A1628="","",IFERROR(INDEX(Crawl!$A1627:$DZ1627,1,Rules!$H$6),""))</f>
        <v/>
      </c>
      <c r="D1628">
        <f>IF(A1628="","",IFERROR(INDEX(Crawl!$A1627:$DZ1627,1,Rules!$H$7),"")&amp;"")</f>
        <v/>
      </c>
      <c r="E1628">
        <f>IF(A1628="","",IFERROR(INDEX(Crawl!$A1627:$DZ1627,1,Rules!$H$8),"")&amp;"")</f>
        <v/>
      </c>
      <c r="F1628">
        <f>IF(A1628="","",IFERROR(INDEX(Crawl!$A1627:$DZ1627,1,Rules!$H$9),""))</f>
        <v/>
      </c>
      <c r="G1628">
        <f>IF(A1628="","",IFERROR(INDEX(Crawl!$A1627:$DZ1627,1,Rules!$H$10),""))</f>
        <v/>
      </c>
      <c r="H1628">
        <f>IF(A1628="","",IFERROR(INDEX(Crawl!$A1627:$DZ1627,1,Rules!$H$12),""))</f>
        <v/>
      </c>
      <c r="I1628">
        <f>IF(A1628="","",IF(AND(N(H1628)&gt;0,IFERROR(INDEX(Crawl!$A1627:$DZ1627,1,Rules!$H$11),"")&amp;""&lt;&gt;""),IFERROR(INDEX(Crawl!$A1627:$DZ1627,1,Rules!$H$11),"")&amp;"",IF(AND(ISNUMBER(J1628),N(J1628)&gt;=Rules!$B$12,IFERROR(INDEX(Crawl!$A1627:$DZ1627,1,Rules!$H$13),"")&amp;""&lt;&gt;""),IFERROR(INDEX(Crawl!$A1627:$DZ1627,1,Rules!$H$13),"")&amp;"","")))</f>
        <v/>
      </c>
      <c r="J1628" s="19">
        <f>IF(A1628="","",IF(IFERROR(INDEX(Crawl!$A1627:$DZ1627,1,Rules!$H$14),"")&amp;""="","",IFERROR(INDEX(Crawl!$A1627:$DZ1627,1,Rules!$H$14),"")))</f>
        <v/>
      </c>
      <c r="K1628">
        <f>IF(A1628="","",IFERROR(SUMIFS('GSC current'!$J$2:$J$2001,'GSC current'!$I$2:$I$2001,B1628),0))</f>
        <v/>
      </c>
      <c r="L1628">
        <f>IF(A1628="","",IFERROR(SUMIFS('GSC current'!$K$2:$K$2001,'GSC current'!$I$2:$I$2001,B1628),0))</f>
        <v/>
      </c>
      <c r="M1628" s="20">
        <f>IF(A1628="","",IF(N(L1628)&gt;0,K1628/L1628,""))</f>
        <v/>
      </c>
      <c r="N1628" s="21">
        <f>IF(A1628="","",IF(N(L1628)&gt;0,SUMIFS('GSC current'!$L$2:$L$2001,'GSC current'!$I$2:$I$2001,B1628)/L1628,""))</f>
        <v/>
      </c>
      <c r="O1628">
        <f>IF(A1628="","",IFERROR(SUMIFS('GSC previous'!$J$2:$J$2001,'GSC previous'!$I$2:$I$2001,B1628),0))</f>
        <v/>
      </c>
      <c r="P1628" s="22">
        <f>IF(A1628="","",IF(N(O1628)&gt;0,(K1628-O1628)/O1628,""))</f>
        <v/>
      </c>
      <c r="Q1628">
        <f>IF(A1628="","",IFERROR(SUMIFS(GA4!$P$2:$P$2001,GA4!$O$2:$O$2001,B1628),0))</f>
        <v/>
      </c>
      <c r="R1628" s="23">
        <f>IF(A1628="","",IF(N(Q1628)&gt;0,SUMIFS(GA4!$Q$2:$Q$2001,GA4!$O$2:$O$2001,B1628)/Q1628,""))</f>
        <v/>
      </c>
      <c r="S1628">
        <f>IF(A1628="","",IFERROR(SUMIFS(GA4!$R$2:$R$2001,GA4!$O$2:$O$2001,B1628),0))</f>
        <v/>
      </c>
      <c r="T1628">
        <f>IF(A1628="","",IF(AND(ISNUMBER(F1628),LEFT(C1628&amp;"",1)="2"),IF(F1628&lt;Rules!$B$9,"Yes","No"),"No"))</f>
        <v/>
      </c>
      <c r="U1628">
        <f>IF(A1628="","",IF(AND(N(O1628)&gt;=Rules!$B$8,ISNUMBER(P1628)),IF(P1628&lt;=-Rules!$B$7,"Yes","No"),"No"))</f>
        <v/>
      </c>
      <c r="V1628">
        <f>IF(A1628="","",IF(AND(N(L1628)&gt;=Rules!$B$6,ISNUMBER(N1628)),IF(AND(N1628&gt;=Rules!$B$10,N1628&lt;=Rules!$B$11),"Yes","No"),"No"))</f>
        <v/>
      </c>
      <c r="W1628">
        <f>IF(A1628="","",IF(I1628&lt;&gt;"","Yes","No"))</f>
        <v/>
      </c>
      <c r="X1628">
        <f>IF(I1628="","",IF(SUMIFS($K$3:$K$2002,$A$3:$A$2002,SUBSTITUTE(SUBSTITUTE(I1628,"?","~?"),"*","~*"))&gt;N(K1628),"Yes","No"))</f>
        <v/>
      </c>
      <c r="Y1628">
        <f>IF(A1628="","",IF(N(S1628)&gt;0,"Yes","No"))</f>
        <v/>
      </c>
      <c r="Z1628">
        <f>IF(A1628="","",IF(AND(N(K1628)&lt;Rules!$B$5,N(L1628)&lt;Rules!$B$6,N(Q1628)&lt;Rules!$B$13,Y1628="No"),"Yes","No"))</f>
        <v/>
      </c>
      <c r="AA1628">
        <f>IF(A1628="","",IF(LEFT(C1628&amp;"",1)="3","Redirect",IF(OR(LEFT(C1628&amp;"",1)="4",LEFT(C1628&amp;"",1)="5"),IF(OR(N(K1628)&gt;0,N(AC1628)&gt;=Rules!$B$14),"Redirect","Prune"),IF(D1628="Non-Indexable","Keep",IF(AND(W1628="Yes",X1628="Yes",Y1628="No"),"Merge",IF(OR(U1628="Yes",V1628="Yes",AND(T1628="Yes",N(L1628)&gt;=Rules!$B$6)),"Update",IF(Z1628="Yes",IF(N(AC1628)&gt;=Rules!$B$14,"Redirect","Prune"),"Keep")))))))</f>
        <v/>
      </c>
      <c r="AB1628">
        <f>IF(A1628="","",IF(LEFT(C1628&amp;"",1)="3","Already redirects ("&amp;C1628&amp;"). Update internal links to point at the final URL.",IF(OR(LEFT(C1628&amp;"",1)="4",LEFT(C1628&amp;"",1)="5"),IF(AA1628="Redirect","Returns "&amp;C1628&amp;" but still has "&amp;N(K1628)&amp;" clicks and "&amp;N(AC1628)&amp;" referring domains. 301 it to the closest live page.","Returns "&amp;C1628&amp;" with no clicks or links. Remove internal links and let it 404 or 410."),IF(D1628="Non-Indexable","Non-indexable ("&amp;E1628&amp;"). Keep if that is intentional; otherwise fix the canonical or noindex.",IF(AA1628="Merge","Overlaps with "&amp;I1628&amp;IF(N(J1628)&gt;0," (similarity "&amp;TEXT(J1628,"0.00")&amp;")","")&amp;", which gets more clicks. Merge the useful parts into it and 301 this URL.",IF(AA1628="Update",MID(IF(U1628="Yes","; Clicks down "&amp;TEXT(-P1628,"0%")&amp;" on the previous period","")&amp;IF(V1628="Yes","; Average position "&amp;TEXT(N1628,"0.0")&amp;" on "&amp;TEXT(L1628,"#,##0")&amp;" impressions (striking distance)","")&amp;IF(AND(T1628="Yes",N(L1628)&gt;=Rules!$B$6),"; Thin ("&amp;F1628&amp;" words) but has search demand",""),3,400),IF(AA1628="Prune","Low value: "&amp;N(K1628)&amp;" clicks, "&amp;N(L1628)&amp;" impressions, "&amp;N(Q1628)&amp;" sessions, no key events. Remove or noindex it and update internal links.",IF(AA1628="Redirect","Low value but "&amp;N(AC1628)&amp;" referring domains. 301 it to the closest relevant page to keep those links.",IF(AND(Z1628="No",Y1628="Yes",N(K1628)&lt;Rules!$B$5),"Low search traffic but it converts (key events: "&amp;S1628&amp;"). Keep it and link to it.",IF(W1628="Yes","Stronger than the page it overlaps ("&amp;I1628&amp;"). Keep; merge that page into this one.","Healthy: "&amp;N(K1628)&amp;" clicks"&amp;IF(ISNUMBER(N1628),", average position "&amp;TEXT(N1628,"0.0"),"")&amp;". Keep and monitor."))))))))))</f>
        <v/>
      </c>
      <c r="AE1628">
        <f>IF(A1628="","",IF(AD1628&lt;&gt;"",AD1628,AA1628))</f>
        <v/>
      </c>
    </row>
    <row r="1629">
      <c r="A1629">
        <f>IF(Crawl!A1628="","",Crawl!A1628)</f>
        <v/>
      </c>
      <c r="B1629">
        <f>IF(A1629="","",Crawl!EC1628)</f>
        <v/>
      </c>
      <c r="C1629">
        <f>IF(A1629="","",IFERROR(INDEX(Crawl!$A1628:$DZ1628,1,Rules!$H$6),""))</f>
        <v/>
      </c>
      <c r="D1629">
        <f>IF(A1629="","",IFERROR(INDEX(Crawl!$A1628:$DZ1628,1,Rules!$H$7),"")&amp;"")</f>
        <v/>
      </c>
      <c r="E1629">
        <f>IF(A1629="","",IFERROR(INDEX(Crawl!$A1628:$DZ1628,1,Rules!$H$8),"")&amp;"")</f>
        <v/>
      </c>
      <c r="F1629">
        <f>IF(A1629="","",IFERROR(INDEX(Crawl!$A1628:$DZ1628,1,Rules!$H$9),""))</f>
        <v/>
      </c>
      <c r="G1629">
        <f>IF(A1629="","",IFERROR(INDEX(Crawl!$A1628:$DZ1628,1,Rules!$H$10),""))</f>
        <v/>
      </c>
      <c r="H1629">
        <f>IF(A1629="","",IFERROR(INDEX(Crawl!$A1628:$DZ1628,1,Rules!$H$12),""))</f>
        <v/>
      </c>
      <c r="I1629">
        <f>IF(A1629="","",IF(AND(N(H1629)&gt;0,IFERROR(INDEX(Crawl!$A1628:$DZ1628,1,Rules!$H$11),"")&amp;""&lt;&gt;""),IFERROR(INDEX(Crawl!$A1628:$DZ1628,1,Rules!$H$11),"")&amp;"",IF(AND(ISNUMBER(J1629),N(J1629)&gt;=Rules!$B$12,IFERROR(INDEX(Crawl!$A1628:$DZ1628,1,Rules!$H$13),"")&amp;""&lt;&gt;""),IFERROR(INDEX(Crawl!$A1628:$DZ1628,1,Rules!$H$13),"")&amp;"","")))</f>
        <v/>
      </c>
      <c r="J1629" s="19">
        <f>IF(A1629="","",IF(IFERROR(INDEX(Crawl!$A1628:$DZ1628,1,Rules!$H$14),"")&amp;""="","",IFERROR(INDEX(Crawl!$A1628:$DZ1628,1,Rules!$H$14),"")))</f>
        <v/>
      </c>
      <c r="K1629">
        <f>IF(A1629="","",IFERROR(SUMIFS('GSC current'!$J$2:$J$2001,'GSC current'!$I$2:$I$2001,B1629),0))</f>
        <v/>
      </c>
      <c r="L1629">
        <f>IF(A1629="","",IFERROR(SUMIFS('GSC current'!$K$2:$K$2001,'GSC current'!$I$2:$I$2001,B1629),0))</f>
        <v/>
      </c>
      <c r="M1629" s="20">
        <f>IF(A1629="","",IF(N(L1629)&gt;0,K1629/L1629,""))</f>
        <v/>
      </c>
      <c r="N1629" s="21">
        <f>IF(A1629="","",IF(N(L1629)&gt;0,SUMIFS('GSC current'!$L$2:$L$2001,'GSC current'!$I$2:$I$2001,B1629)/L1629,""))</f>
        <v/>
      </c>
      <c r="O1629">
        <f>IF(A1629="","",IFERROR(SUMIFS('GSC previous'!$J$2:$J$2001,'GSC previous'!$I$2:$I$2001,B1629),0))</f>
        <v/>
      </c>
      <c r="P1629" s="22">
        <f>IF(A1629="","",IF(N(O1629)&gt;0,(K1629-O1629)/O1629,""))</f>
        <v/>
      </c>
      <c r="Q1629">
        <f>IF(A1629="","",IFERROR(SUMIFS(GA4!$P$2:$P$2001,GA4!$O$2:$O$2001,B1629),0))</f>
        <v/>
      </c>
      <c r="R1629" s="23">
        <f>IF(A1629="","",IF(N(Q1629)&gt;0,SUMIFS(GA4!$Q$2:$Q$2001,GA4!$O$2:$O$2001,B1629)/Q1629,""))</f>
        <v/>
      </c>
      <c r="S1629">
        <f>IF(A1629="","",IFERROR(SUMIFS(GA4!$R$2:$R$2001,GA4!$O$2:$O$2001,B1629),0))</f>
        <v/>
      </c>
      <c r="T1629">
        <f>IF(A1629="","",IF(AND(ISNUMBER(F1629),LEFT(C1629&amp;"",1)="2"),IF(F1629&lt;Rules!$B$9,"Yes","No"),"No"))</f>
        <v/>
      </c>
      <c r="U1629">
        <f>IF(A1629="","",IF(AND(N(O1629)&gt;=Rules!$B$8,ISNUMBER(P1629)),IF(P1629&lt;=-Rules!$B$7,"Yes","No"),"No"))</f>
        <v/>
      </c>
      <c r="V1629">
        <f>IF(A1629="","",IF(AND(N(L1629)&gt;=Rules!$B$6,ISNUMBER(N1629)),IF(AND(N1629&gt;=Rules!$B$10,N1629&lt;=Rules!$B$11),"Yes","No"),"No"))</f>
        <v/>
      </c>
      <c r="W1629">
        <f>IF(A1629="","",IF(I1629&lt;&gt;"","Yes","No"))</f>
        <v/>
      </c>
      <c r="X1629">
        <f>IF(I1629="","",IF(SUMIFS($K$3:$K$2002,$A$3:$A$2002,SUBSTITUTE(SUBSTITUTE(I1629,"?","~?"),"*","~*"))&gt;N(K1629),"Yes","No"))</f>
        <v/>
      </c>
      <c r="Y1629">
        <f>IF(A1629="","",IF(N(S1629)&gt;0,"Yes","No"))</f>
        <v/>
      </c>
      <c r="Z1629">
        <f>IF(A1629="","",IF(AND(N(K1629)&lt;Rules!$B$5,N(L1629)&lt;Rules!$B$6,N(Q1629)&lt;Rules!$B$13,Y1629="No"),"Yes","No"))</f>
        <v/>
      </c>
      <c r="AA1629">
        <f>IF(A1629="","",IF(LEFT(C1629&amp;"",1)="3","Redirect",IF(OR(LEFT(C1629&amp;"",1)="4",LEFT(C1629&amp;"",1)="5"),IF(OR(N(K1629)&gt;0,N(AC1629)&gt;=Rules!$B$14),"Redirect","Prune"),IF(D1629="Non-Indexable","Keep",IF(AND(W1629="Yes",X1629="Yes",Y1629="No"),"Merge",IF(OR(U1629="Yes",V1629="Yes",AND(T1629="Yes",N(L1629)&gt;=Rules!$B$6)),"Update",IF(Z1629="Yes",IF(N(AC1629)&gt;=Rules!$B$14,"Redirect","Prune"),"Keep")))))))</f>
        <v/>
      </c>
      <c r="AB1629">
        <f>IF(A1629="","",IF(LEFT(C1629&amp;"",1)="3","Already redirects ("&amp;C1629&amp;"). Update internal links to point at the final URL.",IF(OR(LEFT(C1629&amp;"",1)="4",LEFT(C1629&amp;"",1)="5"),IF(AA1629="Redirect","Returns "&amp;C1629&amp;" but still has "&amp;N(K1629)&amp;" clicks and "&amp;N(AC1629)&amp;" referring domains. 301 it to the closest live page.","Returns "&amp;C1629&amp;" with no clicks or links. Remove internal links and let it 404 or 410."),IF(D1629="Non-Indexable","Non-indexable ("&amp;E1629&amp;"). Keep if that is intentional; otherwise fix the canonical or noindex.",IF(AA1629="Merge","Overlaps with "&amp;I1629&amp;IF(N(J1629)&gt;0," (similarity "&amp;TEXT(J1629,"0.00")&amp;")","")&amp;", which gets more clicks. Merge the useful parts into it and 301 this URL.",IF(AA1629="Update",MID(IF(U1629="Yes","; Clicks down "&amp;TEXT(-P1629,"0%")&amp;" on the previous period","")&amp;IF(V1629="Yes","; Average position "&amp;TEXT(N1629,"0.0")&amp;" on "&amp;TEXT(L1629,"#,##0")&amp;" impressions (striking distance)","")&amp;IF(AND(T1629="Yes",N(L1629)&gt;=Rules!$B$6),"; Thin ("&amp;F1629&amp;" words) but has search demand",""),3,400),IF(AA1629="Prune","Low value: "&amp;N(K1629)&amp;" clicks, "&amp;N(L1629)&amp;" impressions, "&amp;N(Q1629)&amp;" sessions, no key events. Remove or noindex it and update internal links.",IF(AA1629="Redirect","Low value but "&amp;N(AC1629)&amp;" referring domains. 301 it to the closest relevant page to keep those links.",IF(AND(Z1629="No",Y1629="Yes",N(K1629)&lt;Rules!$B$5),"Low search traffic but it converts (key events: "&amp;S1629&amp;"). Keep it and link to it.",IF(W1629="Yes","Stronger than the page it overlaps ("&amp;I1629&amp;"). Keep; merge that page into this one.","Healthy: "&amp;N(K1629)&amp;" clicks"&amp;IF(ISNUMBER(N1629),", average position "&amp;TEXT(N1629,"0.0"),"")&amp;". Keep and monitor."))))))))))</f>
        <v/>
      </c>
      <c r="AE1629">
        <f>IF(A1629="","",IF(AD1629&lt;&gt;"",AD1629,AA1629))</f>
        <v/>
      </c>
    </row>
    <row r="1630">
      <c r="A1630">
        <f>IF(Crawl!A1629="","",Crawl!A1629)</f>
        <v/>
      </c>
      <c r="B1630">
        <f>IF(A1630="","",Crawl!EC1629)</f>
        <v/>
      </c>
      <c r="C1630">
        <f>IF(A1630="","",IFERROR(INDEX(Crawl!$A1629:$DZ1629,1,Rules!$H$6),""))</f>
        <v/>
      </c>
      <c r="D1630">
        <f>IF(A1630="","",IFERROR(INDEX(Crawl!$A1629:$DZ1629,1,Rules!$H$7),"")&amp;"")</f>
        <v/>
      </c>
      <c r="E1630">
        <f>IF(A1630="","",IFERROR(INDEX(Crawl!$A1629:$DZ1629,1,Rules!$H$8),"")&amp;"")</f>
        <v/>
      </c>
      <c r="F1630">
        <f>IF(A1630="","",IFERROR(INDEX(Crawl!$A1629:$DZ1629,1,Rules!$H$9),""))</f>
        <v/>
      </c>
      <c r="G1630">
        <f>IF(A1630="","",IFERROR(INDEX(Crawl!$A1629:$DZ1629,1,Rules!$H$10),""))</f>
        <v/>
      </c>
      <c r="H1630">
        <f>IF(A1630="","",IFERROR(INDEX(Crawl!$A1629:$DZ1629,1,Rules!$H$12),""))</f>
        <v/>
      </c>
      <c r="I1630">
        <f>IF(A1630="","",IF(AND(N(H1630)&gt;0,IFERROR(INDEX(Crawl!$A1629:$DZ1629,1,Rules!$H$11),"")&amp;""&lt;&gt;""),IFERROR(INDEX(Crawl!$A1629:$DZ1629,1,Rules!$H$11),"")&amp;"",IF(AND(ISNUMBER(J1630),N(J1630)&gt;=Rules!$B$12,IFERROR(INDEX(Crawl!$A1629:$DZ1629,1,Rules!$H$13),"")&amp;""&lt;&gt;""),IFERROR(INDEX(Crawl!$A1629:$DZ1629,1,Rules!$H$13),"")&amp;"","")))</f>
        <v/>
      </c>
      <c r="J1630" s="19">
        <f>IF(A1630="","",IF(IFERROR(INDEX(Crawl!$A1629:$DZ1629,1,Rules!$H$14),"")&amp;""="","",IFERROR(INDEX(Crawl!$A1629:$DZ1629,1,Rules!$H$14),"")))</f>
        <v/>
      </c>
      <c r="K1630">
        <f>IF(A1630="","",IFERROR(SUMIFS('GSC current'!$J$2:$J$2001,'GSC current'!$I$2:$I$2001,B1630),0))</f>
        <v/>
      </c>
      <c r="L1630">
        <f>IF(A1630="","",IFERROR(SUMIFS('GSC current'!$K$2:$K$2001,'GSC current'!$I$2:$I$2001,B1630),0))</f>
        <v/>
      </c>
      <c r="M1630" s="20">
        <f>IF(A1630="","",IF(N(L1630)&gt;0,K1630/L1630,""))</f>
        <v/>
      </c>
      <c r="N1630" s="21">
        <f>IF(A1630="","",IF(N(L1630)&gt;0,SUMIFS('GSC current'!$L$2:$L$2001,'GSC current'!$I$2:$I$2001,B1630)/L1630,""))</f>
        <v/>
      </c>
      <c r="O1630">
        <f>IF(A1630="","",IFERROR(SUMIFS('GSC previous'!$J$2:$J$2001,'GSC previous'!$I$2:$I$2001,B1630),0))</f>
        <v/>
      </c>
      <c r="P1630" s="22">
        <f>IF(A1630="","",IF(N(O1630)&gt;0,(K1630-O1630)/O1630,""))</f>
        <v/>
      </c>
      <c r="Q1630">
        <f>IF(A1630="","",IFERROR(SUMIFS(GA4!$P$2:$P$2001,GA4!$O$2:$O$2001,B1630),0))</f>
        <v/>
      </c>
      <c r="R1630" s="23">
        <f>IF(A1630="","",IF(N(Q1630)&gt;0,SUMIFS(GA4!$Q$2:$Q$2001,GA4!$O$2:$O$2001,B1630)/Q1630,""))</f>
        <v/>
      </c>
      <c r="S1630">
        <f>IF(A1630="","",IFERROR(SUMIFS(GA4!$R$2:$R$2001,GA4!$O$2:$O$2001,B1630),0))</f>
        <v/>
      </c>
      <c r="T1630">
        <f>IF(A1630="","",IF(AND(ISNUMBER(F1630),LEFT(C1630&amp;"",1)="2"),IF(F1630&lt;Rules!$B$9,"Yes","No"),"No"))</f>
        <v/>
      </c>
      <c r="U1630">
        <f>IF(A1630="","",IF(AND(N(O1630)&gt;=Rules!$B$8,ISNUMBER(P1630)),IF(P1630&lt;=-Rules!$B$7,"Yes","No"),"No"))</f>
        <v/>
      </c>
      <c r="V1630">
        <f>IF(A1630="","",IF(AND(N(L1630)&gt;=Rules!$B$6,ISNUMBER(N1630)),IF(AND(N1630&gt;=Rules!$B$10,N1630&lt;=Rules!$B$11),"Yes","No"),"No"))</f>
        <v/>
      </c>
      <c r="W1630">
        <f>IF(A1630="","",IF(I1630&lt;&gt;"","Yes","No"))</f>
        <v/>
      </c>
      <c r="X1630">
        <f>IF(I1630="","",IF(SUMIFS($K$3:$K$2002,$A$3:$A$2002,SUBSTITUTE(SUBSTITUTE(I1630,"?","~?"),"*","~*"))&gt;N(K1630),"Yes","No"))</f>
        <v/>
      </c>
      <c r="Y1630">
        <f>IF(A1630="","",IF(N(S1630)&gt;0,"Yes","No"))</f>
        <v/>
      </c>
      <c r="Z1630">
        <f>IF(A1630="","",IF(AND(N(K1630)&lt;Rules!$B$5,N(L1630)&lt;Rules!$B$6,N(Q1630)&lt;Rules!$B$13,Y1630="No"),"Yes","No"))</f>
        <v/>
      </c>
      <c r="AA1630">
        <f>IF(A1630="","",IF(LEFT(C1630&amp;"",1)="3","Redirect",IF(OR(LEFT(C1630&amp;"",1)="4",LEFT(C1630&amp;"",1)="5"),IF(OR(N(K1630)&gt;0,N(AC1630)&gt;=Rules!$B$14),"Redirect","Prune"),IF(D1630="Non-Indexable","Keep",IF(AND(W1630="Yes",X1630="Yes",Y1630="No"),"Merge",IF(OR(U1630="Yes",V1630="Yes",AND(T1630="Yes",N(L1630)&gt;=Rules!$B$6)),"Update",IF(Z1630="Yes",IF(N(AC1630)&gt;=Rules!$B$14,"Redirect","Prune"),"Keep")))))))</f>
        <v/>
      </c>
      <c r="AB1630">
        <f>IF(A1630="","",IF(LEFT(C1630&amp;"",1)="3","Already redirects ("&amp;C1630&amp;"). Update internal links to point at the final URL.",IF(OR(LEFT(C1630&amp;"",1)="4",LEFT(C1630&amp;"",1)="5"),IF(AA1630="Redirect","Returns "&amp;C1630&amp;" but still has "&amp;N(K1630)&amp;" clicks and "&amp;N(AC1630)&amp;" referring domains. 301 it to the closest live page.","Returns "&amp;C1630&amp;" with no clicks or links. Remove internal links and let it 404 or 410."),IF(D1630="Non-Indexable","Non-indexable ("&amp;E1630&amp;"). Keep if that is intentional; otherwise fix the canonical or noindex.",IF(AA1630="Merge","Overlaps with "&amp;I1630&amp;IF(N(J1630)&gt;0," (similarity "&amp;TEXT(J1630,"0.00")&amp;")","")&amp;", which gets more clicks. Merge the useful parts into it and 301 this URL.",IF(AA1630="Update",MID(IF(U1630="Yes","; Clicks down "&amp;TEXT(-P1630,"0%")&amp;" on the previous period","")&amp;IF(V1630="Yes","; Average position "&amp;TEXT(N1630,"0.0")&amp;" on "&amp;TEXT(L1630,"#,##0")&amp;" impressions (striking distance)","")&amp;IF(AND(T1630="Yes",N(L1630)&gt;=Rules!$B$6),"; Thin ("&amp;F1630&amp;" words) but has search demand",""),3,400),IF(AA1630="Prune","Low value: "&amp;N(K1630)&amp;" clicks, "&amp;N(L1630)&amp;" impressions, "&amp;N(Q1630)&amp;" sessions, no key events. Remove or noindex it and update internal links.",IF(AA1630="Redirect","Low value but "&amp;N(AC1630)&amp;" referring domains. 301 it to the closest relevant page to keep those links.",IF(AND(Z1630="No",Y1630="Yes",N(K1630)&lt;Rules!$B$5),"Low search traffic but it converts (key events: "&amp;S1630&amp;"). Keep it and link to it.",IF(W1630="Yes","Stronger than the page it overlaps ("&amp;I1630&amp;"). Keep; merge that page into this one.","Healthy: "&amp;N(K1630)&amp;" clicks"&amp;IF(ISNUMBER(N1630),", average position "&amp;TEXT(N1630,"0.0"),"")&amp;". Keep and monitor."))))))))))</f>
        <v/>
      </c>
      <c r="AE1630">
        <f>IF(A1630="","",IF(AD1630&lt;&gt;"",AD1630,AA1630))</f>
        <v/>
      </c>
    </row>
    <row r="1631">
      <c r="A1631">
        <f>IF(Crawl!A1630="","",Crawl!A1630)</f>
        <v/>
      </c>
      <c r="B1631">
        <f>IF(A1631="","",Crawl!EC1630)</f>
        <v/>
      </c>
      <c r="C1631">
        <f>IF(A1631="","",IFERROR(INDEX(Crawl!$A1630:$DZ1630,1,Rules!$H$6),""))</f>
        <v/>
      </c>
      <c r="D1631">
        <f>IF(A1631="","",IFERROR(INDEX(Crawl!$A1630:$DZ1630,1,Rules!$H$7),"")&amp;"")</f>
        <v/>
      </c>
      <c r="E1631">
        <f>IF(A1631="","",IFERROR(INDEX(Crawl!$A1630:$DZ1630,1,Rules!$H$8),"")&amp;"")</f>
        <v/>
      </c>
      <c r="F1631">
        <f>IF(A1631="","",IFERROR(INDEX(Crawl!$A1630:$DZ1630,1,Rules!$H$9),""))</f>
        <v/>
      </c>
      <c r="G1631">
        <f>IF(A1631="","",IFERROR(INDEX(Crawl!$A1630:$DZ1630,1,Rules!$H$10),""))</f>
        <v/>
      </c>
      <c r="H1631">
        <f>IF(A1631="","",IFERROR(INDEX(Crawl!$A1630:$DZ1630,1,Rules!$H$12),""))</f>
        <v/>
      </c>
      <c r="I1631">
        <f>IF(A1631="","",IF(AND(N(H1631)&gt;0,IFERROR(INDEX(Crawl!$A1630:$DZ1630,1,Rules!$H$11),"")&amp;""&lt;&gt;""),IFERROR(INDEX(Crawl!$A1630:$DZ1630,1,Rules!$H$11),"")&amp;"",IF(AND(ISNUMBER(J1631),N(J1631)&gt;=Rules!$B$12,IFERROR(INDEX(Crawl!$A1630:$DZ1630,1,Rules!$H$13),"")&amp;""&lt;&gt;""),IFERROR(INDEX(Crawl!$A1630:$DZ1630,1,Rules!$H$13),"")&amp;"","")))</f>
        <v/>
      </c>
      <c r="J1631" s="19">
        <f>IF(A1631="","",IF(IFERROR(INDEX(Crawl!$A1630:$DZ1630,1,Rules!$H$14),"")&amp;""="","",IFERROR(INDEX(Crawl!$A1630:$DZ1630,1,Rules!$H$14),"")))</f>
        <v/>
      </c>
      <c r="K1631">
        <f>IF(A1631="","",IFERROR(SUMIFS('GSC current'!$J$2:$J$2001,'GSC current'!$I$2:$I$2001,B1631),0))</f>
        <v/>
      </c>
      <c r="L1631">
        <f>IF(A1631="","",IFERROR(SUMIFS('GSC current'!$K$2:$K$2001,'GSC current'!$I$2:$I$2001,B1631),0))</f>
        <v/>
      </c>
      <c r="M1631" s="20">
        <f>IF(A1631="","",IF(N(L1631)&gt;0,K1631/L1631,""))</f>
        <v/>
      </c>
      <c r="N1631" s="21">
        <f>IF(A1631="","",IF(N(L1631)&gt;0,SUMIFS('GSC current'!$L$2:$L$2001,'GSC current'!$I$2:$I$2001,B1631)/L1631,""))</f>
        <v/>
      </c>
      <c r="O1631">
        <f>IF(A1631="","",IFERROR(SUMIFS('GSC previous'!$J$2:$J$2001,'GSC previous'!$I$2:$I$2001,B1631),0))</f>
        <v/>
      </c>
      <c r="P1631" s="22">
        <f>IF(A1631="","",IF(N(O1631)&gt;0,(K1631-O1631)/O1631,""))</f>
        <v/>
      </c>
      <c r="Q1631">
        <f>IF(A1631="","",IFERROR(SUMIFS(GA4!$P$2:$P$2001,GA4!$O$2:$O$2001,B1631),0))</f>
        <v/>
      </c>
      <c r="R1631" s="23">
        <f>IF(A1631="","",IF(N(Q1631)&gt;0,SUMIFS(GA4!$Q$2:$Q$2001,GA4!$O$2:$O$2001,B1631)/Q1631,""))</f>
        <v/>
      </c>
      <c r="S1631">
        <f>IF(A1631="","",IFERROR(SUMIFS(GA4!$R$2:$R$2001,GA4!$O$2:$O$2001,B1631),0))</f>
        <v/>
      </c>
      <c r="T1631">
        <f>IF(A1631="","",IF(AND(ISNUMBER(F1631),LEFT(C1631&amp;"",1)="2"),IF(F1631&lt;Rules!$B$9,"Yes","No"),"No"))</f>
        <v/>
      </c>
      <c r="U1631">
        <f>IF(A1631="","",IF(AND(N(O1631)&gt;=Rules!$B$8,ISNUMBER(P1631)),IF(P1631&lt;=-Rules!$B$7,"Yes","No"),"No"))</f>
        <v/>
      </c>
      <c r="V1631">
        <f>IF(A1631="","",IF(AND(N(L1631)&gt;=Rules!$B$6,ISNUMBER(N1631)),IF(AND(N1631&gt;=Rules!$B$10,N1631&lt;=Rules!$B$11),"Yes","No"),"No"))</f>
        <v/>
      </c>
      <c r="W1631">
        <f>IF(A1631="","",IF(I1631&lt;&gt;"","Yes","No"))</f>
        <v/>
      </c>
      <c r="X1631">
        <f>IF(I1631="","",IF(SUMIFS($K$3:$K$2002,$A$3:$A$2002,SUBSTITUTE(SUBSTITUTE(I1631,"?","~?"),"*","~*"))&gt;N(K1631),"Yes","No"))</f>
        <v/>
      </c>
      <c r="Y1631">
        <f>IF(A1631="","",IF(N(S1631)&gt;0,"Yes","No"))</f>
        <v/>
      </c>
      <c r="Z1631">
        <f>IF(A1631="","",IF(AND(N(K1631)&lt;Rules!$B$5,N(L1631)&lt;Rules!$B$6,N(Q1631)&lt;Rules!$B$13,Y1631="No"),"Yes","No"))</f>
        <v/>
      </c>
      <c r="AA1631">
        <f>IF(A1631="","",IF(LEFT(C1631&amp;"",1)="3","Redirect",IF(OR(LEFT(C1631&amp;"",1)="4",LEFT(C1631&amp;"",1)="5"),IF(OR(N(K1631)&gt;0,N(AC1631)&gt;=Rules!$B$14),"Redirect","Prune"),IF(D1631="Non-Indexable","Keep",IF(AND(W1631="Yes",X1631="Yes",Y1631="No"),"Merge",IF(OR(U1631="Yes",V1631="Yes",AND(T1631="Yes",N(L1631)&gt;=Rules!$B$6)),"Update",IF(Z1631="Yes",IF(N(AC1631)&gt;=Rules!$B$14,"Redirect","Prune"),"Keep")))))))</f>
        <v/>
      </c>
      <c r="AB1631">
        <f>IF(A1631="","",IF(LEFT(C1631&amp;"",1)="3","Already redirects ("&amp;C1631&amp;"). Update internal links to point at the final URL.",IF(OR(LEFT(C1631&amp;"",1)="4",LEFT(C1631&amp;"",1)="5"),IF(AA1631="Redirect","Returns "&amp;C1631&amp;" but still has "&amp;N(K1631)&amp;" clicks and "&amp;N(AC1631)&amp;" referring domains. 301 it to the closest live page.","Returns "&amp;C1631&amp;" with no clicks or links. Remove internal links and let it 404 or 410."),IF(D1631="Non-Indexable","Non-indexable ("&amp;E1631&amp;"). Keep if that is intentional; otherwise fix the canonical or noindex.",IF(AA1631="Merge","Overlaps with "&amp;I1631&amp;IF(N(J1631)&gt;0," (similarity "&amp;TEXT(J1631,"0.00")&amp;")","")&amp;", which gets more clicks. Merge the useful parts into it and 301 this URL.",IF(AA1631="Update",MID(IF(U1631="Yes","; Clicks down "&amp;TEXT(-P1631,"0%")&amp;" on the previous period","")&amp;IF(V1631="Yes","; Average position "&amp;TEXT(N1631,"0.0")&amp;" on "&amp;TEXT(L1631,"#,##0")&amp;" impressions (striking distance)","")&amp;IF(AND(T1631="Yes",N(L1631)&gt;=Rules!$B$6),"; Thin ("&amp;F1631&amp;" words) but has search demand",""),3,400),IF(AA1631="Prune","Low value: "&amp;N(K1631)&amp;" clicks, "&amp;N(L1631)&amp;" impressions, "&amp;N(Q1631)&amp;" sessions, no key events. Remove or noindex it and update internal links.",IF(AA1631="Redirect","Low value but "&amp;N(AC1631)&amp;" referring domains. 301 it to the closest relevant page to keep those links.",IF(AND(Z1631="No",Y1631="Yes",N(K1631)&lt;Rules!$B$5),"Low search traffic but it converts (key events: "&amp;S1631&amp;"). Keep it and link to it.",IF(W1631="Yes","Stronger than the page it overlaps ("&amp;I1631&amp;"). Keep; merge that page into this one.","Healthy: "&amp;N(K1631)&amp;" clicks"&amp;IF(ISNUMBER(N1631),", average position "&amp;TEXT(N1631,"0.0"),"")&amp;". Keep and monitor."))))))))))</f>
        <v/>
      </c>
      <c r="AE1631">
        <f>IF(A1631="","",IF(AD1631&lt;&gt;"",AD1631,AA1631))</f>
        <v/>
      </c>
    </row>
    <row r="1632">
      <c r="A1632">
        <f>IF(Crawl!A1631="","",Crawl!A1631)</f>
        <v/>
      </c>
      <c r="B1632">
        <f>IF(A1632="","",Crawl!EC1631)</f>
        <v/>
      </c>
      <c r="C1632">
        <f>IF(A1632="","",IFERROR(INDEX(Crawl!$A1631:$DZ1631,1,Rules!$H$6),""))</f>
        <v/>
      </c>
      <c r="D1632">
        <f>IF(A1632="","",IFERROR(INDEX(Crawl!$A1631:$DZ1631,1,Rules!$H$7),"")&amp;"")</f>
        <v/>
      </c>
      <c r="E1632">
        <f>IF(A1632="","",IFERROR(INDEX(Crawl!$A1631:$DZ1631,1,Rules!$H$8),"")&amp;"")</f>
        <v/>
      </c>
      <c r="F1632">
        <f>IF(A1632="","",IFERROR(INDEX(Crawl!$A1631:$DZ1631,1,Rules!$H$9),""))</f>
        <v/>
      </c>
      <c r="G1632">
        <f>IF(A1632="","",IFERROR(INDEX(Crawl!$A1631:$DZ1631,1,Rules!$H$10),""))</f>
        <v/>
      </c>
      <c r="H1632">
        <f>IF(A1632="","",IFERROR(INDEX(Crawl!$A1631:$DZ1631,1,Rules!$H$12),""))</f>
        <v/>
      </c>
      <c r="I1632">
        <f>IF(A1632="","",IF(AND(N(H1632)&gt;0,IFERROR(INDEX(Crawl!$A1631:$DZ1631,1,Rules!$H$11),"")&amp;""&lt;&gt;""),IFERROR(INDEX(Crawl!$A1631:$DZ1631,1,Rules!$H$11),"")&amp;"",IF(AND(ISNUMBER(J1632),N(J1632)&gt;=Rules!$B$12,IFERROR(INDEX(Crawl!$A1631:$DZ1631,1,Rules!$H$13),"")&amp;""&lt;&gt;""),IFERROR(INDEX(Crawl!$A1631:$DZ1631,1,Rules!$H$13),"")&amp;"","")))</f>
        <v/>
      </c>
      <c r="J1632" s="19">
        <f>IF(A1632="","",IF(IFERROR(INDEX(Crawl!$A1631:$DZ1631,1,Rules!$H$14),"")&amp;""="","",IFERROR(INDEX(Crawl!$A1631:$DZ1631,1,Rules!$H$14),"")))</f>
        <v/>
      </c>
      <c r="K1632">
        <f>IF(A1632="","",IFERROR(SUMIFS('GSC current'!$J$2:$J$2001,'GSC current'!$I$2:$I$2001,B1632),0))</f>
        <v/>
      </c>
      <c r="L1632">
        <f>IF(A1632="","",IFERROR(SUMIFS('GSC current'!$K$2:$K$2001,'GSC current'!$I$2:$I$2001,B1632),0))</f>
        <v/>
      </c>
      <c r="M1632" s="20">
        <f>IF(A1632="","",IF(N(L1632)&gt;0,K1632/L1632,""))</f>
        <v/>
      </c>
      <c r="N1632" s="21">
        <f>IF(A1632="","",IF(N(L1632)&gt;0,SUMIFS('GSC current'!$L$2:$L$2001,'GSC current'!$I$2:$I$2001,B1632)/L1632,""))</f>
        <v/>
      </c>
      <c r="O1632">
        <f>IF(A1632="","",IFERROR(SUMIFS('GSC previous'!$J$2:$J$2001,'GSC previous'!$I$2:$I$2001,B1632),0))</f>
        <v/>
      </c>
      <c r="P1632" s="22">
        <f>IF(A1632="","",IF(N(O1632)&gt;0,(K1632-O1632)/O1632,""))</f>
        <v/>
      </c>
      <c r="Q1632">
        <f>IF(A1632="","",IFERROR(SUMIFS(GA4!$P$2:$P$2001,GA4!$O$2:$O$2001,B1632),0))</f>
        <v/>
      </c>
      <c r="R1632" s="23">
        <f>IF(A1632="","",IF(N(Q1632)&gt;0,SUMIFS(GA4!$Q$2:$Q$2001,GA4!$O$2:$O$2001,B1632)/Q1632,""))</f>
        <v/>
      </c>
      <c r="S1632">
        <f>IF(A1632="","",IFERROR(SUMIFS(GA4!$R$2:$R$2001,GA4!$O$2:$O$2001,B1632),0))</f>
        <v/>
      </c>
      <c r="T1632">
        <f>IF(A1632="","",IF(AND(ISNUMBER(F1632),LEFT(C1632&amp;"",1)="2"),IF(F1632&lt;Rules!$B$9,"Yes","No"),"No"))</f>
        <v/>
      </c>
      <c r="U1632">
        <f>IF(A1632="","",IF(AND(N(O1632)&gt;=Rules!$B$8,ISNUMBER(P1632)),IF(P1632&lt;=-Rules!$B$7,"Yes","No"),"No"))</f>
        <v/>
      </c>
      <c r="V1632">
        <f>IF(A1632="","",IF(AND(N(L1632)&gt;=Rules!$B$6,ISNUMBER(N1632)),IF(AND(N1632&gt;=Rules!$B$10,N1632&lt;=Rules!$B$11),"Yes","No"),"No"))</f>
        <v/>
      </c>
      <c r="W1632">
        <f>IF(A1632="","",IF(I1632&lt;&gt;"","Yes","No"))</f>
        <v/>
      </c>
      <c r="X1632">
        <f>IF(I1632="","",IF(SUMIFS($K$3:$K$2002,$A$3:$A$2002,SUBSTITUTE(SUBSTITUTE(I1632,"?","~?"),"*","~*"))&gt;N(K1632),"Yes","No"))</f>
        <v/>
      </c>
      <c r="Y1632">
        <f>IF(A1632="","",IF(N(S1632)&gt;0,"Yes","No"))</f>
        <v/>
      </c>
      <c r="Z1632">
        <f>IF(A1632="","",IF(AND(N(K1632)&lt;Rules!$B$5,N(L1632)&lt;Rules!$B$6,N(Q1632)&lt;Rules!$B$13,Y1632="No"),"Yes","No"))</f>
        <v/>
      </c>
      <c r="AA1632">
        <f>IF(A1632="","",IF(LEFT(C1632&amp;"",1)="3","Redirect",IF(OR(LEFT(C1632&amp;"",1)="4",LEFT(C1632&amp;"",1)="5"),IF(OR(N(K1632)&gt;0,N(AC1632)&gt;=Rules!$B$14),"Redirect","Prune"),IF(D1632="Non-Indexable","Keep",IF(AND(W1632="Yes",X1632="Yes",Y1632="No"),"Merge",IF(OR(U1632="Yes",V1632="Yes",AND(T1632="Yes",N(L1632)&gt;=Rules!$B$6)),"Update",IF(Z1632="Yes",IF(N(AC1632)&gt;=Rules!$B$14,"Redirect","Prune"),"Keep")))))))</f>
        <v/>
      </c>
      <c r="AB1632">
        <f>IF(A1632="","",IF(LEFT(C1632&amp;"",1)="3","Already redirects ("&amp;C1632&amp;"). Update internal links to point at the final URL.",IF(OR(LEFT(C1632&amp;"",1)="4",LEFT(C1632&amp;"",1)="5"),IF(AA1632="Redirect","Returns "&amp;C1632&amp;" but still has "&amp;N(K1632)&amp;" clicks and "&amp;N(AC1632)&amp;" referring domains. 301 it to the closest live page.","Returns "&amp;C1632&amp;" with no clicks or links. Remove internal links and let it 404 or 410."),IF(D1632="Non-Indexable","Non-indexable ("&amp;E1632&amp;"). Keep if that is intentional; otherwise fix the canonical or noindex.",IF(AA1632="Merge","Overlaps with "&amp;I1632&amp;IF(N(J1632)&gt;0," (similarity "&amp;TEXT(J1632,"0.00")&amp;")","")&amp;", which gets more clicks. Merge the useful parts into it and 301 this URL.",IF(AA1632="Update",MID(IF(U1632="Yes","; Clicks down "&amp;TEXT(-P1632,"0%")&amp;" on the previous period","")&amp;IF(V1632="Yes","; Average position "&amp;TEXT(N1632,"0.0")&amp;" on "&amp;TEXT(L1632,"#,##0")&amp;" impressions (striking distance)","")&amp;IF(AND(T1632="Yes",N(L1632)&gt;=Rules!$B$6),"; Thin ("&amp;F1632&amp;" words) but has search demand",""),3,400),IF(AA1632="Prune","Low value: "&amp;N(K1632)&amp;" clicks, "&amp;N(L1632)&amp;" impressions, "&amp;N(Q1632)&amp;" sessions, no key events. Remove or noindex it and update internal links.",IF(AA1632="Redirect","Low value but "&amp;N(AC1632)&amp;" referring domains. 301 it to the closest relevant page to keep those links.",IF(AND(Z1632="No",Y1632="Yes",N(K1632)&lt;Rules!$B$5),"Low search traffic but it converts (key events: "&amp;S1632&amp;"). Keep it and link to it.",IF(W1632="Yes","Stronger than the page it overlaps ("&amp;I1632&amp;"). Keep; merge that page into this one.","Healthy: "&amp;N(K1632)&amp;" clicks"&amp;IF(ISNUMBER(N1632),", average position "&amp;TEXT(N1632,"0.0"),"")&amp;". Keep and monitor."))))))))))</f>
        <v/>
      </c>
      <c r="AE1632">
        <f>IF(A1632="","",IF(AD1632&lt;&gt;"",AD1632,AA1632))</f>
        <v/>
      </c>
    </row>
    <row r="1633">
      <c r="A1633">
        <f>IF(Crawl!A1632="","",Crawl!A1632)</f>
        <v/>
      </c>
      <c r="B1633">
        <f>IF(A1633="","",Crawl!EC1632)</f>
        <v/>
      </c>
      <c r="C1633">
        <f>IF(A1633="","",IFERROR(INDEX(Crawl!$A1632:$DZ1632,1,Rules!$H$6),""))</f>
        <v/>
      </c>
      <c r="D1633">
        <f>IF(A1633="","",IFERROR(INDEX(Crawl!$A1632:$DZ1632,1,Rules!$H$7),"")&amp;"")</f>
        <v/>
      </c>
      <c r="E1633">
        <f>IF(A1633="","",IFERROR(INDEX(Crawl!$A1632:$DZ1632,1,Rules!$H$8),"")&amp;"")</f>
        <v/>
      </c>
      <c r="F1633">
        <f>IF(A1633="","",IFERROR(INDEX(Crawl!$A1632:$DZ1632,1,Rules!$H$9),""))</f>
        <v/>
      </c>
      <c r="G1633">
        <f>IF(A1633="","",IFERROR(INDEX(Crawl!$A1632:$DZ1632,1,Rules!$H$10),""))</f>
        <v/>
      </c>
      <c r="H1633">
        <f>IF(A1633="","",IFERROR(INDEX(Crawl!$A1632:$DZ1632,1,Rules!$H$12),""))</f>
        <v/>
      </c>
      <c r="I1633">
        <f>IF(A1633="","",IF(AND(N(H1633)&gt;0,IFERROR(INDEX(Crawl!$A1632:$DZ1632,1,Rules!$H$11),"")&amp;""&lt;&gt;""),IFERROR(INDEX(Crawl!$A1632:$DZ1632,1,Rules!$H$11),"")&amp;"",IF(AND(ISNUMBER(J1633),N(J1633)&gt;=Rules!$B$12,IFERROR(INDEX(Crawl!$A1632:$DZ1632,1,Rules!$H$13),"")&amp;""&lt;&gt;""),IFERROR(INDEX(Crawl!$A1632:$DZ1632,1,Rules!$H$13),"")&amp;"","")))</f>
        <v/>
      </c>
      <c r="J1633" s="19">
        <f>IF(A1633="","",IF(IFERROR(INDEX(Crawl!$A1632:$DZ1632,1,Rules!$H$14),"")&amp;""="","",IFERROR(INDEX(Crawl!$A1632:$DZ1632,1,Rules!$H$14),"")))</f>
        <v/>
      </c>
      <c r="K1633">
        <f>IF(A1633="","",IFERROR(SUMIFS('GSC current'!$J$2:$J$2001,'GSC current'!$I$2:$I$2001,B1633),0))</f>
        <v/>
      </c>
      <c r="L1633">
        <f>IF(A1633="","",IFERROR(SUMIFS('GSC current'!$K$2:$K$2001,'GSC current'!$I$2:$I$2001,B1633),0))</f>
        <v/>
      </c>
      <c r="M1633" s="20">
        <f>IF(A1633="","",IF(N(L1633)&gt;0,K1633/L1633,""))</f>
        <v/>
      </c>
      <c r="N1633" s="21">
        <f>IF(A1633="","",IF(N(L1633)&gt;0,SUMIFS('GSC current'!$L$2:$L$2001,'GSC current'!$I$2:$I$2001,B1633)/L1633,""))</f>
        <v/>
      </c>
      <c r="O1633">
        <f>IF(A1633="","",IFERROR(SUMIFS('GSC previous'!$J$2:$J$2001,'GSC previous'!$I$2:$I$2001,B1633),0))</f>
        <v/>
      </c>
      <c r="P1633" s="22">
        <f>IF(A1633="","",IF(N(O1633)&gt;0,(K1633-O1633)/O1633,""))</f>
        <v/>
      </c>
      <c r="Q1633">
        <f>IF(A1633="","",IFERROR(SUMIFS(GA4!$P$2:$P$2001,GA4!$O$2:$O$2001,B1633),0))</f>
        <v/>
      </c>
      <c r="R1633" s="23">
        <f>IF(A1633="","",IF(N(Q1633)&gt;0,SUMIFS(GA4!$Q$2:$Q$2001,GA4!$O$2:$O$2001,B1633)/Q1633,""))</f>
        <v/>
      </c>
      <c r="S1633">
        <f>IF(A1633="","",IFERROR(SUMIFS(GA4!$R$2:$R$2001,GA4!$O$2:$O$2001,B1633),0))</f>
        <v/>
      </c>
      <c r="T1633">
        <f>IF(A1633="","",IF(AND(ISNUMBER(F1633),LEFT(C1633&amp;"",1)="2"),IF(F1633&lt;Rules!$B$9,"Yes","No"),"No"))</f>
        <v/>
      </c>
      <c r="U1633">
        <f>IF(A1633="","",IF(AND(N(O1633)&gt;=Rules!$B$8,ISNUMBER(P1633)),IF(P1633&lt;=-Rules!$B$7,"Yes","No"),"No"))</f>
        <v/>
      </c>
      <c r="V1633">
        <f>IF(A1633="","",IF(AND(N(L1633)&gt;=Rules!$B$6,ISNUMBER(N1633)),IF(AND(N1633&gt;=Rules!$B$10,N1633&lt;=Rules!$B$11),"Yes","No"),"No"))</f>
        <v/>
      </c>
      <c r="W1633">
        <f>IF(A1633="","",IF(I1633&lt;&gt;"","Yes","No"))</f>
        <v/>
      </c>
      <c r="X1633">
        <f>IF(I1633="","",IF(SUMIFS($K$3:$K$2002,$A$3:$A$2002,SUBSTITUTE(SUBSTITUTE(I1633,"?","~?"),"*","~*"))&gt;N(K1633),"Yes","No"))</f>
        <v/>
      </c>
      <c r="Y1633">
        <f>IF(A1633="","",IF(N(S1633)&gt;0,"Yes","No"))</f>
        <v/>
      </c>
      <c r="Z1633">
        <f>IF(A1633="","",IF(AND(N(K1633)&lt;Rules!$B$5,N(L1633)&lt;Rules!$B$6,N(Q1633)&lt;Rules!$B$13,Y1633="No"),"Yes","No"))</f>
        <v/>
      </c>
      <c r="AA1633">
        <f>IF(A1633="","",IF(LEFT(C1633&amp;"",1)="3","Redirect",IF(OR(LEFT(C1633&amp;"",1)="4",LEFT(C1633&amp;"",1)="5"),IF(OR(N(K1633)&gt;0,N(AC1633)&gt;=Rules!$B$14),"Redirect","Prune"),IF(D1633="Non-Indexable","Keep",IF(AND(W1633="Yes",X1633="Yes",Y1633="No"),"Merge",IF(OR(U1633="Yes",V1633="Yes",AND(T1633="Yes",N(L1633)&gt;=Rules!$B$6)),"Update",IF(Z1633="Yes",IF(N(AC1633)&gt;=Rules!$B$14,"Redirect","Prune"),"Keep")))))))</f>
        <v/>
      </c>
      <c r="AB1633">
        <f>IF(A1633="","",IF(LEFT(C1633&amp;"",1)="3","Already redirects ("&amp;C1633&amp;"). Update internal links to point at the final URL.",IF(OR(LEFT(C1633&amp;"",1)="4",LEFT(C1633&amp;"",1)="5"),IF(AA1633="Redirect","Returns "&amp;C1633&amp;" but still has "&amp;N(K1633)&amp;" clicks and "&amp;N(AC1633)&amp;" referring domains. 301 it to the closest live page.","Returns "&amp;C1633&amp;" with no clicks or links. Remove internal links and let it 404 or 410."),IF(D1633="Non-Indexable","Non-indexable ("&amp;E1633&amp;"). Keep if that is intentional; otherwise fix the canonical or noindex.",IF(AA1633="Merge","Overlaps with "&amp;I1633&amp;IF(N(J1633)&gt;0," (similarity "&amp;TEXT(J1633,"0.00")&amp;")","")&amp;", which gets more clicks. Merge the useful parts into it and 301 this URL.",IF(AA1633="Update",MID(IF(U1633="Yes","; Clicks down "&amp;TEXT(-P1633,"0%")&amp;" on the previous period","")&amp;IF(V1633="Yes","; Average position "&amp;TEXT(N1633,"0.0")&amp;" on "&amp;TEXT(L1633,"#,##0")&amp;" impressions (striking distance)","")&amp;IF(AND(T1633="Yes",N(L1633)&gt;=Rules!$B$6),"; Thin ("&amp;F1633&amp;" words) but has search demand",""),3,400),IF(AA1633="Prune","Low value: "&amp;N(K1633)&amp;" clicks, "&amp;N(L1633)&amp;" impressions, "&amp;N(Q1633)&amp;" sessions, no key events. Remove or noindex it and update internal links.",IF(AA1633="Redirect","Low value but "&amp;N(AC1633)&amp;" referring domains. 301 it to the closest relevant page to keep those links.",IF(AND(Z1633="No",Y1633="Yes",N(K1633)&lt;Rules!$B$5),"Low search traffic but it converts (key events: "&amp;S1633&amp;"). Keep it and link to it.",IF(W1633="Yes","Stronger than the page it overlaps ("&amp;I1633&amp;"). Keep; merge that page into this one.","Healthy: "&amp;N(K1633)&amp;" clicks"&amp;IF(ISNUMBER(N1633),", average position "&amp;TEXT(N1633,"0.0"),"")&amp;". Keep and monitor."))))))))))</f>
        <v/>
      </c>
      <c r="AE1633">
        <f>IF(A1633="","",IF(AD1633&lt;&gt;"",AD1633,AA1633))</f>
        <v/>
      </c>
    </row>
    <row r="1634">
      <c r="A1634">
        <f>IF(Crawl!A1633="","",Crawl!A1633)</f>
        <v/>
      </c>
      <c r="B1634">
        <f>IF(A1634="","",Crawl!EC1633)</f>
        <v/>
      </c>
      <c r="C1634">
        <f>IF(A1634="","",IFERROR(INDEX(Crawl!$A1633:$DZ1633,1,Rules!$H$6),""))</f>
        <v/>
      </c>
      <c r="D1634">
        <f>IF(A1634="","",IFERROR(INDEX(Crawl!$A1633:$DZ1633,1,Rules!$H$7),"")&amp;"")</f>
        <v/>
      </c>
      <c r="E1634">
        <f>IF(A1634="","",IFERROR(INDEX(Crawl!$A1633:$DZ1633,1,Rules!$H$8),"")&amp;"")</f>
        <v/>
      </c>
      <c r="F1634">
        <f>IF(A1634="","",IFERROR(INDEX(Crawl!$A1633:$DZ1633,1,Rules!$H$9),""))</f>
        <v/>
      </c>
      <c r="G1634">
        <f>IF(A1634="","",IFERROR(INDEX(Crawl!$A1633:$DZ1633,1,Rules!$H$10),""))</f>
        <v/>
      </c>
      <c r="H1634">
        <f>IF(A1634="","",IFERROR(INDEX(Crawl!$A1633:$DZ1633,1,Rules!$H$12),""))</f>
        <v/>
      </c>
      <c r="I1634">
        <f>IF(A1634="","",IF(AND(N(H1634)&gt;0,IFERROR(INDEX(Crawl!$A1633:$DZ1633,1,Rules!$H$11),"")&amp;""&lt;&gt;""),IFERROR(INDEX(Crawl!$A1633:$DZ1633,1,Rules!$H$11),"")&amp;"",IF(AND(ISNUMBER(J1634),N(J1634)&gt;=Rules!$B$12,IFERROR(INDEX(Crawl!$A1633:$DZ1633,1,Rules!$H$13),"")&amp;""&lt;&gt;""),IFERROR(INDEX(Crawl!$A1633:$DZ1633,1,Rules!$H$13),"")&amp;"","")))</f>
        <v/>
      </c>
      <c r="J1634" s="19">
        <f>IF(A1634="","",IF(IFERROR(INDEX(Crawl!$A1633:$DZ1633,1,Rules!$H$14),"")&amp;""="","",IFERROR(INDEX(Crawl!$A1633:$DZ1633,1,Rules!$H$14),"")))</f>
        <v/>
      </c>
      <c r="K1634">
        <f>IF(A1634="","",IFERROR(SUMIFS('GSC current'!$J$2:$J$2001,'GSC current'!$I$2:$I$2001,B1634),0))</f>
        <v/>
      </c>
      <c r="L1634">
        <f>IF(A1634="","",IFERROR(SUMIFS('GSC current'!$K$2:$K$2001,'GSC current'!$I$2:$I$2001,B1634),0))</f>
        <v/>
      </c>
      <c r="M1634" s="20">
        <f>IF(A1634="","",IF(N(L1634)&gt;0,K1634/L1634,""))</f>
        <v/>
      </c>
      <c r="N1634" s="21">
        <f>IF(A1634="","",IF(N(L1634)&gt;0,SUMIFS('GSC current'!$L$2:$L$2001,'GSC current'!$I$2:$I$2001,B1634)/L1634,""))</f>
        <v/>
      </c>
      <c r="O1634">
        <f>IF(A1634="","",IFERROR(SUMIFS('GSC previous'!$J$2:$J$2001,'GSC previous'!$I$2:$I$2001,B1634),0))</f>
        <v/>
      </c>
      <c r="P1634" s="22">
        <f>IF(A1634="","",IF(N(O1634)&gt;0,(K1634-O1634)/O1634,""))</f>
        <v/>
      </c>
      <c r="Q1634">
        <f>IF(A1634="","",IFERROR(SUMIFS(GA4!$P$2:$P$2001,GA4!$O$2:$O$2001,B1634),0))</f>
        <v/>
      </c>
      <c r="R1634" s="23">
        <f>IF(A1634="","",IF(N(Q1634)&gt;0,SUMIFS(GA4!$Q$2:$Q$2001,GA4!$O$2:$O$2001,B1634)/Q1634,""))</f>
        <v/>
      </c>
      <c r="S1634">
        <f>IF(A1634="","",IFERROR(SUMIFS(GA4!$R$2:$R$2001,GA4!$O$2:$O$2001,B1634),0))</f>
        <v/>
      </c>
      <c r="T1634">
        <f>IF(A1634="","",IF(AND(ISNUMBER(F1634),LEFT(C1634&amp;"",1)="2"),IF(F1634&lt;Rules!$B$9,"Yes","No"),"No"))</f>
        <v/>
      </c>
      <c r="U1634">
        <f>IF(A1634="","",IF(AND(N(O1634)&gt;=Rules!$B$8,ISNUMBER(P1634)),IF(P1634&lt;=-Rules!$B$7,"Yes","No"),"No"))</f>
        <v/>
      </c>
      <c r="V1634">
        <f>IF(A1634="","",IF(AND(N(L1634)&gt;=Rules!$B$6,ISNUMBER(N1634)),IF(AND(N1634&gt;=Rules!$B$10,N1634&lt;=Rules!$B$11),"Yes","No"),"No"))</f>
        <v/>
      </c>
      <c r="W1634">
        <f>IF(A1634="","",IF(I1634&lt;&gt;"","Yes","No"))</f>
        <v/>
      </c>
      <c r="X1634">
        <f>IF(I1634="","",IF(SUMIFS($K$3:$K$2002,$A$3:$A$2002,SUBSTITUTE(SUBSTITUTE(I1634,"?","~?"),"*","~*"))&gt;N(K1634),"Yes","No"))</f>
        <v/>
      </c>
      <c r="Y1634">
        <f>IF(A1634="","",IF(N(S1634)&gt;0,"Yes","No"))</f>
        <v/>
      </c>
      <c r="Z1634">
        <f>IF(A1634="","",IF(AND(N(K1634)&lt;Rules!$B$5,N(L1634)&lt;Rules!$B$6,N(Q1634)&lt;Rules!$B$13,Y1634="No"),"Yes","No"))</f>
        <v/>
      </c>
      <c r="AA1634">
        <f>IF(A1634="","",IF(LEFT(C1634&amp;"",1)="3","Redirect",IF(OR(LEFT(C1634&amp;"",1)="4",LEFT(C1634&amp;"",1)="5"),IF(OR(N(K1634)&gt;0,N(AC1634)&gt;=Rules!$B$14),"Redirect","Prune"),IF(D1634="Non-Indexable","Keep",IF(AND(W1634="Yes",X1634="Yes",Y1634="No"),"Merge",IF(OR(U1634="Yes",V1634="Yes",AND(T1634="Yes",N(L1634)&gt;=Rules!$B$6)),"Update",IF(Z1634="Yes",IF(N(AC1634)&gt;=Rules!$B$14,"Redirect","Prune"),"Keep")))))))</f>
        <v/>
      </c>
      <c r="AB1634">
        <f>IF(A1634="","",IF(LEFT(C1634&amp;"",1)="3","Already redirects ("&amp;C1634&amp;"). Update internal links to point at the final URL.",IF(OR(LEFT(C1634&amp;"",1)="4",LEFT(C1634&amp;"",1)="5"),IF(AA1634="Redirect","Returns "&amp;C1634&amp;" but still has "&amp;N(K1634)&amp;" clicks and "&amp;N(AC1634)&amp;" referring domains. 301 it to the closest live page.","Returns "&amp;C1634&amp;" with no clicks or links. Remove internal links and let it 404 or 410."),IF(D1634="Non-Indexable","Non-indexable ("&amp;E1634&amp;"). Keep if that is intentional; otherwise fix the canonical or noindex.",IF(AA1634="Merge","Overlaps with "&amp;I1634&amp;IF(N(J1634)&gt;0," (similarity "&amp;TEXT(J1634,"0.00")&amp;")","")&amp;", which gets more clicks. Merge the useful parts into it and 301 this URL.",IF(AA1634="Update",MID(IF(U1634="Yes","; Clicks down "&amp;TEXT(-P1634,"0%")&amp;" on the previous period","")&amp;IF(V1634="Yes","; Average position "&amp;TEXT(N1634,"0.0")&amp;" on "&amp;TEXT(L1634,"#,##0")&amp;" impressions (striking distance)","")&amp;IF(AND(T1634="Yes",N(L1634)&gt;=Rules!$B$6),"; Thin ("&amp;F1634&amp;" words) but has search demand",""),3,400),IF(AA1634="Prune","Low value: "&amp;N(K1634)&amp;" clicks, "&amp;N(L1634)&amp;" impressions, "&amp;N(Q1634)&amp;" sessions, no key events. Remove or noindex it and update internal links.",IF(AA1634="Redirect","Low value but "&amp;N(AC1634)&amp;" referring domains. 301 it to the closest relevant page to keep those links.",IF(AND(Z1634="No",Y1634="Yes",N(K1634)&lt;Rules!$B$5),"Low search traffic but it converts (key events: "&amp;S1634&amp;"). Keep it and link to it.",IF(W1634="Yes","Stronger than the page it overlaps ("&amp;I1634&amp;"). Keep; merge that page into this one.","Healthy: "&amp;N(K1634)&amp;" clicks"&amp;IF(ISNUMBER(N1634),", average position "&amp;TEXT(N1634,"0.0"),"")&amp;". Keep and monitor."))))))))))</f>
        <v/>
      </c>
      <c r="AE1634">
        <f>IF(A1634="","",IF(AD1634&lt;&gt;"",AD1634,AA1634))</f>
        <v/>
      </c>
    </row>
    <row r="1635">
      <c r="A1635">
        <f>IF(Crawl!A1634="","",Crawl!A1634)</f>
        <v/>
      </c>
      <c r="B1635">
        <f>IF(A1635="","",Crawl!EC1634)</f>
        <v/>
      </c>
      <c r="C1635">
        <f>IF(A1635="","",IFERROR(INDEX(Crawl!$A1634:$DZ1634,1,Rules!$H$6),""))</f>
        <v/>
      </c>
      <c r="D1635">
        <f>IF(A1635="","",IFERROR(INDEX(Crawl!$A1634:$DZ1634,1,Rules!$H$7),"")&amp;"")</f>
        <v/>
      </c>
      <c r="E1635">
        <f>IF(A1635="","",IFERROR(INDEX(Crawl!$A1634:$DZ1634,1,Rules!$H$8),"")&amp;"")</f>
        <v/>
      </c>
      <c r="F1635">
        <f>IF(A1635="","",IFERROR(INDEX(Crawl!$A1634:$DZ1634,1,Rules!$H$9),""))</f>
        <v/>
      </c>
      <c r="G1635">
        <f>IF(A1635="","",IFERROR(INDEX(Crawl!$A1634:$DZ1634,1,Rules!$H$10),""))</f>
        <v/>
      </c>
      <c r="H1635">
        <f>IF(A1635="","",IFERROR(INDEX(Crawl!$A1634:$DZ1634,1,Rules!$H$12),""))</f>
        <v/>
      </c>
      <c r="I1635">
        <f>IF(A1635="","",IF(AND(N(H1635)&gt;0,IFERROR(INDEX(Crawl!$A1634:$DZ1634,1,Rules!$H$11),"")&amp;""&lt;&gt;""),IFERROR(INDEX(Crawl!$A1634:$DZ1634,1,Rules!$H$11),"")&amp;"",IF(AND(ISNUMBER(J1635),N(J1635)&gt;=Rules!$B$12,IFERROR(INDEX(Crawl!$A1634:$DZ1634,1,Rules!$H$13),"")&amp;""&lt;&gt;""),IFERROR(INDEX(Crawl!$A1634:$DZ1634,1,Rules!$H$13),"")&amp;"","")))</f>
        <v/>
      </c>
      <c r="J1635" s="19">
        <f>IF(A1635="","",IF(IFERROR(INDEX(Crawl!$A1634:$DZ1634,1,Rules!$H$14),"")&amp;""="","",IFERROR(INDEX(Crawl!$A1634:$DZ1634,1,Rules!$H$14),"")))</f>
        <v/>
      </c>
      <c r="K1635">
        <f>IF(A1635="","",IFERROR(SUMIFS('GSC current'!$J$2:$J$2001,'GSC current'!$I$2:$I$2001,B1635),0))</f>
        <v/>
      </c>
      <c r="L1635">
        <f>IF(A1635="","",IFERROR(SUMIFS('GSC current'!$K$2:$K$2001,'GSC current'!$I$2:$I$2001,B1635),0))</f>
        <v/>
      </c>
      <c r="M1635" s="20">
        <f>IF(A1635="","",IF(N(L1635)&gt;0,K1635/L1635,""))</f>
        <v/>
      </c>
      <c r="N1635" s="21">
        <f>IF(A1635="","",IF(N(L1635)&gt;0,SUMIFS('GSC current'!$L$2:$L$2001,'GSC current'!$I$2:$I$2001,B1635)/L1635,""))</f>
        <v/>
      </c>
      <c r="O1635">
        <f>IF(A1635="","",IFERROR(SUMIFS('GSC previous'!$J$2:$J$2001,'GSC previous'!$I$2:$I$2001,B1635),0))</f>
        <v/>
      </c>
      <c r="P1635" s="22">
        <f>IF(A1635="","",IF(N(O1635)&gt;0,(K1635-O1635)/O1635,""))</f>
        <v/>
      </c>
      <c r="Q1635">
        <f>IF(A1635="","",IFERROR(SUMIFS(GA4!$P$2:$P$2001,GA4!$O$2:$O$2001,B1635),0))</f>
        <v/>
      </c>
      <c r="R1635" s="23">
        <f>IF(A1635="","",IF(N(Q1635)&gt;0,SUMIFS(GA4!$Q$2:$Q$2001,GA4!$O$2:$O$2001,B1635)/Q1635,""))</f>
        <v/>
      </c>
      <c r="S1635">
        <f>IF(A1635="","",IFERROR(SUMIFS(GA4!$R$2:$R$2001,GA4!$O$2:$O$2001,B1635),0))</f>
        <v/>
      </c>
      <c r="T1635">
        <f>IF(A1635="","",IF(AND(ISNUMBER(F1635),LEFT(C1635&amp;"",1)="2"),IF(F1635&lt;Rules!$B$9,"Yes","No"),"No"))</f>
        <v/>
      </c>
      <c r="U1635">
        <f>IF(A1635="","",IF(AND(N(O1635)&gt;=Rules!$B$8,ISNUMBER(P1635)),IF(P1635&lt;=-Rules!$B$7,"Yes","No"),"No"))</f>
        <v/>
      </c>
      <c r="V1635">
        <f>IF(A1635="","",IF(AND(N(L1635)&gt;=Rules!$B$6,ISNUMBER(N1635)),IF(AND(N1635&gt;=Rules!$B$10,N1635&lt;=Rules!$B$11),"Yes","No"),"No"))</f>
        <v/>
      </c>
      <c r="W1635">
        <f>IF(A1635="","",IF(I1635&lt;&gt;"","Yes","No"))</f>
        <v/>
      </c>
      <c r="X1635">
        <f>IF(I1635="","",IF(SUMIFS($K$3:$K$2002,$A$3:$A$2002,SUBSTITUTE(SUBSTITUTE(I1635,"?","~?"),"*","~*"))&gt;N(K1635),"Yes","No"))</f>
        <v/>
      </c>
      <c r="Y1635">
        <f>IF(A1635="","",IF(N(S1635)&gt;0,"Yes","No"))</f>
        <v/>
      </c>
      <c r="Z1635">
        <f>IF(A1635="","",IF(AND(N(K1635)&lt;Rules!$B$5,N(L1635)&lt;Rules!$B$6,N(Q1635)&lt;Rules!$B$13,Y1635="No"),"Yes","No"))</f>
        <v/>
      </c>
      <c r="AA1635">
        <f>IF(A1635="","",IF(LEFT(C1635&amp;"",1)="3","Redirect",IF(OR(LEFT(C1635&amp;"",1)="4",LEFT(C1635&amp;"",1)="5"),IF(OR(N(K1635)&gt;0,N(AC1635)&gt;=Rules!$B$14),"Redirect","Prune"),IF(D1635="Non-Indexable","Keep",IF(AND(W1635="Yes",X1635="Yes",Y1635="No"),"Merge",IF(OR(U1635="Yes",V1635="Yes",AND(T1635="Yes",N(L1635)&gt;=Rules!$B$6)),"Update",IF(Z1635="Yes",IF(N(AC1635)&gt;=Rules!$B$14,"Redirect","Prune"),"Keep")))))))</f>
        <v/>
      </c>
      <c r="AB1635">
        <f>IF(A1635="","",IF(LEFT(C1635&amp;"",1)="3","Already redirects ("&amp;C1635&amp;"). Update internal links to point at the final URL.",IF(OR(LEFT(C1635&amp;"",1)="4",LEFT(C1635&amp;"",1)="5"),IF(AA1635="Redirect","Returns "&amp;C1635&amp;" but still has "&amp;N(K1635)&amp;" clicks and "&amp;N(AC1635)&amp;" referring domains. 301 it to the closest live page.","Returns "&amp;C1635&amp;" with no clicks or links. Remove internal links and let it 404 or 410."),IF(D1635="Non-Indexable","Non-indexable ("&amp;E1635&amp;"). Keep if that is intentional; otherwise fix the canonical or noindex.",IF(AA1635="Merge","Overlaps with "&amp;I1635&amp;IF(N(J1635)&gt;0," (similarity "&amp;TEXT(J1635,"0.00")&amp;")","")&amp;", which gets more clicks. Merge the useful parts into it and 301 this URL.",IF(AA1635="Update",MID(IF(U1635="Yes","; Clicks down "&amp;TEXT(-P1635,"0%")&amp;" on the previous period","")&amp;IF(V1635="Yes","; Average position "&amp;TEXT(N1635,"0.0")&amp;" on "&amp;TEXT(L1635,"#,##0")&amp;" impressions (striking distance)","")&amp;IF(AND(T1635="Yes",N(L1635)&gt;=Rules!$B$6),"; Thin ("&amp;F1635&amp;" words) but has search demand",""),3,400),IF(AA1635="Prune","Low value: "&amp;N(K1635)&amp;" clicks, "&amp;N(L1635)&amp;" impressions, "&amp;N(Q1635)&amp;" sessions, no key events. Remove or noindex it and update internal links.",IF(AA1635="Redirect","Low value but "&amp;N(AC1635)&amp;" referring domains. 301 it to the closest relevant page to keep those links.",IF(AND(Z1635="No",Y1635="Yes",N(K1635)&lt;Rules!$B$5),"Low search traffic but it converts (key events: "&amp;S1635&amp;"). Keep it and link to it.",IF(W1635="Yes","Stronger than the page it overlaps ("&amp;I1635&amp;"). Keep; merge that page into this one.","Healthy: "&amp;N(K1635)&amp;" clicks"&amp;IF(ISNUMBER(N1635),", average position "&amp;TEXT(N1635,"0.0"),"")&amp;". Keep and monitor."))))))))))</f>
        <v/>
      </c>
      <c r="AE1635">
        <f>IF(A1635="","",IF(AD1635&lt;&gt;"",AD1635,AA1635))</f>
        <v/>
      </c>
    </row>
    <row r="1636">
      <c r="A1636">
        <f>IF(Crawl!A1635="","",Crawl!A1635)</f>
        <v/>
      </c>
      <c r="B1636">
        <f>IF(A1636="","",Crawl!EC1635)</f>
        <v/>
      </c>
      <c r="C1636">
        <f>IF(A1636="","",IFERROR(INDEX(Crawl!$A1635:$DZ1635,1,Rules!$H$6),""))</f>
        <v/>
      </c>
      <c r="D1636">
        <f>IF(A1636="","",IFERROR(INDEX(Crawl!$A1635:$DZ1635,1,Rules!$H$7),"")&amp;"")</f>
        <v/>
      </c>
      <c r="E1636">
        <f>IF(A1636="","",IFERROR(INDEX(Crawl!$A1635:$DZ1635,1,Rules!$H$8),"")&amp;"")</f>
        <v/>
      </c>
      <c r="F1636">
        <f>IF(A1636="","",IFERROR(INDEX(Crawl!$A1635:$DZ1635,1,Rules!$H$9),""))</f>
        <v/>
      </c>
      <c r="G1636">
        <f>IF(A1636="","",IFERROR(INDEX(Crawl!$A1635:$DZ1635,1,Rules!$H$10),""))</f>
        <v/>
      </c>
      <c r="H1636">
        <f>IF(A1636="","",IFERROR(INDEX(Crawl!$A1635:$DZ1635,1,Rules!$H$12),""))</f>
        <v/>
      </c>
      <c r="I1636">
        <f>IF(A1636="","",IF(AND(N(H1636)&gt;0,IFERROR(INDEX(Crawl!$A1635:$DZ1635,1,Rules!$H$11),"")&amp;""&lt;&gt;""),IFERROR(INDEX(Crawl!$A1635:$DZ1635,1,Rules!$H$11),"")&amp;"",IF(AND(ISNUMBER(J1636),N(J1636)&gt;=Rules!$B$12,IFERROR(INDEX(Crawl!$A1635:$DZ1635,1,Rules!$H$13),"")&amp;""&lt;&gt;""),IFERROR(INDEX(Crawl!$A1635:$DZ1635,1,Rules!$H$13),"")&amp;"","")))</f>
        <v/>
      </c>
      <c r="J1636" s="19">
        <f>IF(A1636="","",IF(IFERROR(INDEX(Crawl!$A1635:$DZ1635,1,Rules!$H$14),"")&amp;""="","",IFERROR(INDEX(Crawl!$A1635:$DZ1635,1,Rules!$H$14),"")))</f>
        <v/>
      </c>
      <c r="K1636">
        <f>IF(A1636="","",IFERROR(SUMIFS('GSC current'!$J$2:$J$2001,'GSC current'!$I$2:$I$2001,B1636),0))</f>
        <v/>
      </c>
      <c r="L1636">
        <f>IF(A1636="","",IFERROR(SUMIFS('GSC current'!$K$2:$K$2001,'GSC current'!$I$2:$I$2001,B1636),0))</f>
        <v/>
      </c>
      <c r="M1636" s="20">
        <f>IF(A1636="","",IF(N(L1636)&gt;0,K1636/L1636,""))</f>
        <v/>
      </c>
      <c r="N1636" s="21">
        <f>IF(A1636="","",IF(N(L1636)&gt;0,SUMIFS('GSC current'!$L$2:$L$2001,'GSC current'!$I$2:$I$2001,B1636)/L1636,""))</f>
        <v/>
      </c>
      <c r="O1636">
        <f>IF(A1636="","",IFERROR(SUMIFS('GSC previous'!$J$2:$J$2001,'GSC previous'!$I$2:$I$2001,B1636),0))</f>
        <v/>
      </c>
      <c r="P1636" s="22">
        <f>IF(A1636="","",IF(N(O1636)&gt;0,(K1636-O1636)/O1636,""))</f>
        <v/>
      </c>
      <c r="Q1636">
        <f>IF(A1636="","",IFERROR(SUMIFS(GA4!$P$2:$P$2001,GA4!$O$2:$O$2001,B1636),0))</f>
        <v/>
      </c>
      <c r="R1636" s="23">
        <f>IF(A1636="","",IF(N(Q1636)&gt;0,SUMIFS(GA4!$Q$2:$Q$2001,GA4!$O$2:$O$2001,B1636)/Q1636,""))</f>
        <v/>
      </c>
      <c r="S1636">
        <f>IF(A1636="","",IFERROR(SUMIFS(GA4!$R$2:$R$2001,GA4!$O$2:$O$2001,B1636),0))</f>
        <v/>
      </c>
      <c r="T1636">
        <f>IF(A1636="","",IF(AND(ISNUMBER(F1636),LEFT(C1636&amp;"",1)="2"),IF(F1636&lt;Rules!$B$9,"Yes","No"),"No"))</f>
        <v/>
      </c>
      <c r="U1636">
        <f>IF(A1636="","",IF(AND(N(O1636)&gt;=Rules!$B$8,ISNUMBER(P1636)),IF(P1636&lt;=-Rules!$B$7,"Yes","No"),"No"))</f>
        <v/>
      </c>
      <c r="V1636">
        <f>IF(A1636="","",IF(AND(N(L1636)&gt;=Rules!$B$6,ISNUMBER(N1636)),IF(AND(N1636&gt;=Rules!$B$10,N1636&lt;=Rules!$B$11),"Yes","No"),"No"))</f>
        <v/>
      </c>
      <c r="W1636">
        <f>IF(A1636="","",IF(I1636&lt;&gt;"","Yes","No"))</f>
        <v/>
      </c>
      <c r="X1636">
        <f>IF(I1636="","",IF(SUMIFS($K$3:$K$2002,$A$3:$A$2002,SUBSTITUTE(SUBSTITUTE(I1636,"?","~?"),"*","~*"))&gt;N(K1636),"Yes","No"))</f>
        <v/>
      </c>
      <c r="Y1636">
        <f>IF(A1636="","",IF(N(S1636)&gt;0,"Yes","No"))</f>
        <v/>
      </c>
      <c r="Z1636">
        <f>IF(A1636="","",IF(AND(N(K1636)&lt;Rules!$B$5,N(L1636)&lt;Rules!$B$6,N(Q1636)&lt;Rules!$B$13,Y1636="No"),"Yes","No"))</f>
        <v/>
      </c>
      <c r="AA1636">
        <f>IF(A1636="","",IF(LEFT(C1636&amp;"",1)="3","Redirect",IF(OR(LEFT(C1636&amp;"",1)="4",LEFT(C1636&amp;"",1)="5"),IF(OR(N(K1636)&gt;0,N(AC1636)&gt;=Rules!$B$14),"Redirect","Prune"),IF(D1636="Non-Indexable","Keep",IF(AND(W1636="Yes",X1636="Yes",Y1636="No"),"Merge",IF(OR(U1636="Yes",V1636="Yes",AND(T1636="Yes",N(L1636)&gt;=Rules!$B$6)),"Update",IF(Z1636="Yes",IF(N(AC1636)&gt;=Rules!$B$14,"Redirect","Prune"),"Keep")))))))</f>
        <v/>
      </c>
      <c r="AB1636">
        <f>IF(A1636="","",IF(LEFT(C1636&amp;"",1)="3","Already redirects ("&amp;C1636&amp;"). Update internal links to point at the final URL.",IF(OR(LEFT(C1636&amp;"",1)="4",LEFT(C1636&amp;"",1)="5"),IF(AA1636="Redirect","Returns "&amp;C1636&amp;" but still has "&amp;N(K1636)&amp;" clicks and "&amp;N(AC1636)&amp;" referring domains. 301 it to the closest live page.","Returns "&amp;C1636&amp;" with no clicks or links. Remove internal links and let it 404 or 410."),IF(D1636="Non-Indexable","Non-indexable ("&amp;E1636&amp;"). Keep if that is intentional; otherwise fix the canonical or noindex.",IF(AA1636="Merge","Overlaps with "&amp;I1636&amp;IF(N(J1636)&gt;0," (similarity "&amp;TEXT(J1636,"0.00")&amp;")","")&amp;", which gets more clicks. Merge the useful parts into it and 301 this URL.",IF(AA1636="Update",MID(IF(U1636="Yes","; Clicks down "&amp;TEXT(-P1636,"0%")&amp;" on the previous period","")&amp;IF(V1636="Yes","; Average position "&amp;TEXT(N1636,"0.0")&amp;" on "&amp;TEXT(L1636,"#,##0")&amp;" impressions (striking distance)","")&amp;IF(AND(T1636="Yes",N(L1636)&gt;=Rules!$B$6),"; Thin ("&amp;F1636&amp;" words) but has search demand",""),3,400),IF(AA1636="Prune","Low value: "&amp;N(K1636)&amp;" clicks, "&amp;N(L1636)&amp;" impressions, "&amp;N(Q1636)&amp;" sessions, no key events. Remove or noindex it and update internal links.",IF(AA1636="Redirect","Low value but "&amp;N(AC1636)&amp;" referring domains. 301 it to the closest relevant page to keep those links.",IF(AND(Z1636="No",Y1636="Yes",N(K1636)&lt;Rules!$B$5),"Low search traffic but it converts (key events: "&amp;S1636&amp;"). Keep it and link to it.",IF(W1636="Yes","Stronger than the page it overlaps ("&amp;I1636&amp;"). Keep; merge that page into this one.","Healthy: "&amp;N(K1636)&amp;" clicks"&amp;IF(ISNUMBER(N1636),", average position "&amp;TEXT(N1636,"0.0"),"")&amp;". Keep and monitor."))))))))))</f>
        <v/>
      </c>
      <c r="AE1636">
        <f>IF(A1636="","",IF(AD1636&lt;&gt;"",AD1636,AA1636))</f>
        <v/>
      </c>
    </row>
    <row r="1637">
      <c r="A1637">
        <f>IF(Crawl!A1636="","",Crawl!A1636)</f>
        <v/>
      </c>
      <c r="B1637">
        <f>IF(A1637="","",Crawl!EC1636)</f>
        <v/>
      </c>
      <c r="C1637">
        <f>IF(A1637="","",IFERROR(INDEX(Crawl!$A1636:$DZ1636,1,Rules!$H$6),""))</f>
        <v/>
      </c>
      <c r="D1637">
        <f>IF(A1637="","",IFERROR(INDEX(Crawl!$A1636:$DZ1636,1,Rules!$H$7),"")&amp;"")</f>
        <v/>
      </c>
      <c r="E1637">
        <f>IF(A1637="","",IFERROR(INDEX(Crawl!$A1636:$DZ1636,1,Rules!$H$8),"")&amp;"")</f>
        <v/>
      </c>
      <c r="F1637">
        <f>IF(A1637="","",IFERROR(INDEX(Crawl!$A1636:$DZ1636,1,Rules!$H$9),""))</f>
        <v/>
      </c>
      <c r="G1637">
        <f>IF(A1637="","",IFERROR(INDEX(Crawl!$A1636:$DZ1636,1,Rules!$H$10),""))</f>
        <v/>
      </c>
      <c r="H1637">
        <f>IF(A1637="","",IFERROR(INDEX(Crawl!$A1636:$DZ1636,1,Rules!$H$12),""))</f>
        <v/>
      </c>
      <c r="I1637">
        <f>IF(A1637="","",IF(AND(N(H1637)&gt;0,IFERROR(INDEX(Crawl!$A1636:$DZ1636,1,Rules!$H$11),"")&amp;""&lt;&gt;""),IFERROR(INDEX(Crawl!$A1636:$DZ1636,1,Rules!$H$11),"")&amp;"",IF(AND(ISNUMBER(J1637),N(J1637)&gt;=Rules!$B$12,IFERROR(INDEX(Crawl!$A1636:$DZ1636,1,Rules!$H$13),"")&amp;""&lt;&gt;""),IFERROR(INDEX(Crawl!$A1636:$DZ1636,1,Rules!$H$13),"")&amp;"","")))</f>
        <v/>
      </c>
      <c r="J1637" s="19">
        <f>IF(A1637="","",IF(IFERROR(INDEX(Crawl!$A1636:$DZ1636,1,Rules!$H$14),"")&amp;""="","",IFERROR(INDEX(Crawl!$A1636:$DZ1636,1,Rules!$H$14),"")))</f>
        <v/>
      </c>
      <c r="K1637">
        <f>IF(A1637="","",IFERROR(SUMIFS('GSC current'!$J$2:$J$2001,'GSC current'!$I$2:$I$2001,B1637),0))</f>
        <v/>
      </c>
      <c r="L1637">
        <f>IF(A1637="","",IFERROR(SUMIFS('GSC current'!$K$2:$K$2001,'GSC current'!$I$2:$I$2001,B1637),0))</f>
        <v/>
      </c>
      <c r="M1637" s="20">
        <f>IF(A1637="","",IF(N(L1637)&gt;0,K1637/L1637,""))</f>
        <v/>
      </c>
      <c r="N1637" s="21">
        <f>IF(A1637="","",IF(N(L1637)&gt;0,SUMIFS('GSC current'!$L$2:$L$2001,'GSC current'!$I$2:$I$2001,B1637)/L1637,""))</f>
        <v/>
      </c>
      <c r="O1637">
        <f>IF(A1637="","",IFERROR(SUMIFS('GSC previous'!$J$2:$J$2001,'GSC previous'!$I$2:$I$2001,B1637),0))</f>
        <v/>
      </c>
      <c r="P1637" s="22">
        <f>IF(A1637="","",IF(N(O1637)&gt;0,(K1637-O1637)/O1637,""))</f>
        <v/>
      </c>
      <c r="Q1637">
        <f>IF(A1637="","",IFERROR(SUMIFS(GA4!$P$2:$P$2001,GA4!$O$2:$O$2001,B1637),0))</f>
        <v/>
      </c>
      <c r="R1637" s="23">
        <f>IF(A1637="","",IF(N(Q1637)&gt;0,SUMIFS(GA4!$Q$2:$Q$2001,GA4!$O$2:$O$2001,B1637)/Q1637,""))</f>
        <v/>
      </c>
      <c r="S1637">
        <f>IF(A1637="","",IFERROR(SUMIFS(GA4!$R$2:$R$2001,GA4!$O$2:$O$2001,B1637),0))</f>
        <v/>
      </c>
      <c r="T1637">
        <f>IF(A1637="","",IF(AND(ISNUMBER(F1637),LEFT(C1637&amp;"",1)="2"),IF(F1637&lt;Rules!$B$9,"Yes","No"),"No"))</f>
        <v/>
      </c>
      <c r="U1637">
        <f>IF(A1637="","",IF(AND(N(O1637)&gt;=Rules!$B$8,ISNUMBER(P1637)),IF(P1637&lt;=-Rules!$B$7,"Yes","No"),"No"))</f>
        <v/>
      </c>
      <c r="V1637">
        <f>IF(A1637="","",IF(AND(N(L1637)&gt;=Rules!$B$6,ISNUMBER(N1637)),IF(AND(N1637&gt;=Rules!$B$10,N1637&lt;=Rules!$B$11),"Yes","No"),"No"))</f>
        <v/>
      </c>
      <c r="W1637">
        <f>IF(A1637="","",IF(I1637&lt;&gt;"","Yes","No"))</f>
        <v/>
      </c>
      <c r="X1637">
        <f>IF(I1637="","",IF(SUMIFS($K$3:$K$2002,$A$3:$A$2002,SUBSTITUTE(SUBSTITUTE(I1637,"?","~?"),"*","~*"))&gt;N(K1637),"Yes","No"))</f>
        <v/>
      </c>
      <c r="Y1637">
        <f>IF(A1637="","",IF(N(S1637)&gt;0,"Yes","No"))</f>
        <v/>
      </c>
      <c r="Z1637">
        <f>IF(A1637="","",IF(AND(N(K1637)&lt;Rules!$B$5,N(L1637)&lt;Rules!$B$6,N(Q1637)&lt;Rules!$B$13,Y1637="No"),"Yes","No"))</f>
        <v/>
      </c>
      <c r="AA1637">
        <f>IF(A1637="","",IF(LEFT(C1637&amp;"",1)="3","Redirect",IF(OR(LEFT(C1637&amp;"",1)="4",LEFT(C1637&amp;"",1)="5"),IF(OR(N(K1637)&gt;0,N(AC1637)&gt;=Rules!$B$14),"Redirect","Prune"),IF(D1637="Non-Indexable","Keep",IF(AND(W1637="Yes",X1637="Yes",Y1637="No"),"Merge",IF(OR(U1637="Yes",V1637="Yes",AND(T1637="Yes",N(L1637)&gt;=Rules!$B$6)),"Update",IF(Z1637="Yes",IF(N(AC1637)&gt;=Rules!$B$14,"Redirect","Prune"),"Keep")))))))</f>
        <v/>
      </c>
      <c r="AB1637">
        <f>IF(A1637="","",IF(LEFT(C1637&amp;"",1)="3","Already redirects ("&amp;C1637&amp;"). Update internal links to point at the final URL.",IF(OR(LEFT(C1637&amp;"",1)="4",LEFT(C1637&amp;"",1)="5"),IF(AA1637="Redirect","Returns "&amp;C1637&amp;" but still has "&amp;N(K1637)&amp;" clicks and "&amp;N(AC1637)&amp;" referring domains. 301 it to the closest live page.","Returns "&amp;C1637&amp;" with no clicks or links. Remove internal links and let it 404 or 410."),IF(D1637="Non-Indexable","Non-indexable ("&amp;E1637&amp;"). Keep if that is intentional; otherwise fix the canonical or noindex.",IF(AA1637="Merge","Overlaps with "&amp;I1637&amp;IF(N(J1637)&gt;0," (similarity "&amp;TEXT(J1637,"0.00")&amp;")","")&amp;", which gets more clicks. Merge the useful parts into it and 301 this URL.",IF(AA1637="Update",MID(IF(U1637="Yes","; Clicks down "&amp;TEXT(-P1637,"0%")&amp;" on the previous period","")&amp;IF(V1637="Yes","; Average position "&amp;TEXT(N1637,"0.0")&amp;" on "&amp;TEXT(L1637,"#,##0")&amp;" impressions (striking distance)","")&amp;IF(AND(T1637="Yes",N(L1637)&gt;=Rules!$B$6),"; Thin ("&amp;F1637&amp;" words) but has search demand",""),3,400),IF(AA1637="Prune","Low value: "&amp;N(K1637)&amp;" clicks, "&amp;N(L1637)&amp;" impressions, "&amp;N(Q1637)&amp;" sessions, no key events. Remove or noindex it and update internal links.",IF(AA1637="Redirect","Low value but "&amp;N(AC1637)&amp;" referring domains. 301 it to the closest relevant page to keep those links.",IF(AND(Z1637="No",Y1637="Yes",N(K1637)&lt;Rules!$B$5),"Low search traffic but it converts (key events: "&amp;S1637&amp;"). Keep it and link to it.",IF(W1637="Yes","Stronger than the page it overlaps ("&amp;I1637&amp;"). Keep; merge that page into this one.","Healthy: "&amp;N(K1637)&amp;" clicks"&amp;IF(ISNUMBER(N1637),", average position "&amp;TEXT(N1637,"0.0"),"")&amp;". Keep and monitor."))))))))))</f>
        <v/>
      </c>
      <c r="AE1637">
        <f>IF(A1637="","",IF(AD1637&lt;&gt;"",AD1637,AA1637))</f>
        <v/>
      </c>
    </row>
    <row r="1638">
      <c r="A1638">
        <f>IF(Crawl!A1637="","",Crawl!A1637)</f>
        <v/>
      </c>
      <c r="B1638">
        <f>IF(A1638="","",Crawl!EC1637)</f>
        <v/>
      </c>
      <c r="C1638">
        <f>IF(A1638="","",IFERROR(INDEX(Crawl!$A1637:$DZ1637,1,Rules!$H$6),""))</f>
        <v/>
      </c>
      <c r="D1638">
        <f>IF(A1638="","",IFERROR(INDEX(Crawl!$A1637:$DZ1637,1,Rules!$H$7),"")&amp;"")</f>
        <v/>
      </c>
      <c r="E1638">
        <f>IF(A1638="","",IFERROR(INDEX(Crawl!$A1637:$DZ1637,1,Rules!$H$8),"")&amp;"")</f>
        <v/>
      </c>
      <c r="F1638">
        <f>IF(A1638="","",IFERROR(INDEX(Crawl!$A1637:$DZ1637,1,Rules!$H$9),""))</f>
        <v/>
      </c>
      <c r="G1638">
        <f>IF(A1638="","",IFERROR(INDEX(Crawl!$A1637:$DZ1637,1,Rules!$H$10),""))</f>
        <v/>
      </c>
      <c r="H1638">
        <f>IF(A1638="","",IFERROR(INDEX(Crawl!$A1637:$DZ1637,1,Rules!$H$12),""))</f>
        <v/>
      </c>
      <c r="I1638">
        <f>IF(A1638="","",IF(AND(N(H1638)&gt;0,IFERROR(INDEX(Crawl!$A1637:$DZ1637,1,Rules!$H$11),"")&amp;""&lt;&gt;""),IFERROR(INDEX(Crawl!$A1637:$DZ1637,1,Rules!$H$11),"")&amp;"",IF(AND(ISNUMBER(J1638),N(J1638)&gt;=Rules!$B$12,IFERROR(INDEX(Crawl!$A1637:$DZ1637,1,Rules!$H$13),"")&amp;""&lt;&gt;""),IFERROR(INDEX(Crawl!$A1637:$DZ1637,1,Rules!$H$13),"")&amp;"","")))</f>
        <v/>
      </c>
      <c r="J1638" s="19">
        <f>IF(A1638="","",IF(IFERROR(INDEX(Crawl!$A1637:$DZ1637,1,Rules!$H$14),"")&amp;""="","",IFERROR(INDEX(Crawl!$A1637:$DZ1637,1,Rules!$H$14),"")))</f>
        <v/>
      </c>
      <c r="K1638">
        <f>IF(A1638="","",IFERROR(SUMIFS('GSC current'!$J$2:$J$2001,'GSC current'!$I$2:$I$2001,B1638),0))</f>
        <v/>
      </c>
      <c r="L1638">
        <f>IF(A1638="","",IFERROR(SUMIFS('GSC current'!$K$2:$K$2001,'GSC current'!$I$2:$I$2001,B1638),0))</f>
        <v/>
      </c>
      <c r="M1638" s="20">
        <f>IF(A1638="","",IF(N(L1638)&gt;0,K1638/L1638,""))</f>
        <v/>
      </c>
      <c r="N1638" s="21">
        <f>IF(A1638="","",IF(N(L1638)&gt;0,SUMIFS('GSC current'!$L$2:$L$2001,'GSC current'!$I$2:$I$2001,B1638)/L1638,""))</f>
        <v/>
      </c>
      <c r="O1638">
        <f>IF(A1638="","",IFERROR(SUMIFS('GSC previous'!$J$2:$J$2001,'GSC previous'!$I$2:$I$2001,B1638),0))</f>
        <v/>
      </c>
      <c r="P1638" s="22">
        <f>IF(A1638="","",IF(N(O1638)&gt;0,(K1638-O1638)/O1638,""))</f>
        <v/>
      </c>
      <c r="Q1638">
        <f>IF(A1638="","",IFERROR(SUMIFS(GA4!$P$2:$P$2001,GA4!$O$2:$O$2001,B1638),0))</f>
        <v/>
      </c>
      <c r="R1638" s="23">
        <f>IF(A1638="","",IF(N(Q1638)&gt;0,SUMIFS(GA4!$Q$2:$Q$2001,GA4!$O$2:$O$2001,B1638)/Q1638,""))</f>
        <v/>
      </c>
      <c r="S1638">
        <f>IF(A1638="","",IFERROR(SUMIFS(GA4!$R$2:$R$2001,GA4!$O$2:$O$2001,B1638),0))</f>
        <v/>
      </c>
      <c r="T1638">
        <f>IF(A1638="","",IF(AND(ISNUMBER(F1638),LEFT(C1638&amp;"",1)="2"),IF(F1638&lt;Rules!$B$9,"Yes","No"),"No"))</f>
        <v/>
      </c>
      <c r="U1638">
        <f>IF(A1638="","",IF(AND(N(O1638)&gt;=Rules!$B$8,ISNUMBER(P1638)),IF(P1638&lt;=-Rules!$B$7,"Yes","No"),"No"))</f>
        <v/>
      </c>
      <c r="V1638">
        <f>IF(A1638="","",IF(AND(N(L1638)&gt;=Rules!$B$6,ISNUMBER(N1638)),IF(AND(N1638&gt;=Rules!$B$10,N1638&lt;=Rules!$B$11),"Yes","No"),"No"))</f>
        <v/>
      </c>
      <c r="W1638">
        <f>IF(A1638="","",IF(I1638&lt;&gt;"","Yes","No"))</f>
        <v/>
      </c>
      <c r="X1638">
        <f>IF(I1638="","",IF(SUMIFS($K$3:$K$2002,$A$3:$A$2002,SUBSTITUTE(SUBSTITUTE(I1638,"?","~?"),"*","~*"))&gt;N(K1638),"Yes","No"))</f>
        <v/>
      </c>
      <c r="Y1638">
        <f>IF(A1638="","",IF(N(S1638)&gt;0,"Yes","No"))</f>
        <v/>
      </c>
      <c r="Z1638">
        <f>IF(A1638="","",IF(AND(N(K1638)&lt;Rules!$B$5,N(L1638)&lt;Rules!$B$6,N(Q1638)&lt;Rules!$B$13,Y1638="No"),"Yes","No"))</f>
        <v/>
      </c>
      <c r="AA1638">
        <f>IF(A1638="","",IF(LEFT(C1638&amp;"",1)="3","Redirect",IF(OR(LEFT(C1638&amp;"",1)="4",LEFT(C1638&amp;"",1)="5"),IF(OR(N(K1638)&gt;0,N(AC1638)&gt;=Rules!$B$14),"Redirect","Prune"),IF(D1638="Non-Indexable","Keep",IF(AND(W1638="Yes",X1638="Yes",Y1638="No"),"Merge",IF(OR(U1638="Yes",V1638="Yes",AND(T1638="Yes",N(L1638)&gt;=Rules!$B$6)),"Update",IF(Z1638="Yes",IF(N(AC1638)&gt;=Rules!$B$14,"Redirect","Prune"),"Keep")))))))</f>
        <v/>
      </c>
      <c r="AB1638">
        <f>IF(A1638="","",IF(LEFT(C1638&amp;"",1)="3","Already redirects ("&amp;C1638&amp;"). Update internal links to point at the final URL.",IF(OR(LEFT(C1638&amp;"",1)="4",LEFT(C1638&amp;"",1)="5"),IF(AA1638="Redirect","Returns "&amp;C1638&amp;" but still has "&amp;N(K1638)&amp;" clicks and "&amp;N(AC1638)&amp;" referring domains. 301 it to the closest live page.","Returns "&amp;C1638&amp;" with no clicks or links. Remove internal links and let it 404 or 410."),IF(D1638="Non-Indexable","Non-indexable ("&amp;E1638&amp;"). Keep if that is intentional; otherwise fix the canonical or noindex.",IF(AA1638="Merge","Overlaps with "&amp;I1638&amp;IF(N(J1638)&gt;0," (similarity "&amp;TEXT(J1638,"0.00")&amp;")","")&amp;", which gets more clicks. Merge the useful parts into it and 301 this URL.",IF(AA1638="Update",MID(IF(U1638="Yes","; Clicks down "&amp;TEXT(-P1638,"0%")&amp;" on the previous period","")&amp;IF(V1638="Yes","; Average position "&amp;TEXT(N1638,"0.0")&amp;" on "&amp;TEXT(L1638,"#,##0")&amp;" impressions (striking distance)","")&amp;IF(AND(T1638="Yes",N(L1638)&gt;=Rules!$B$6),"; Thin ("&amp;F1638&amp;" words) but has search demand",""),3,400),IF(AA1638="Prune","Low value: "&amp;N(K1638)&amp;" clicks, "&amp;N(L1638)&amp;" impressions, "&amp;N(Q1638)&amp;" sessions, no key events. Remove or noindex it and update internal links.",IF(AA1638="Redirect","Low value but "&amp;N(AC1638)&amp;" referring domains. 301 it to the closest relevant page to keep those links.",IF(AND(Z1638="No",Y1638="Yes",N(K1638)&lt;Rules!$B$5),"Low search traffic but it converts (key events: "&amp;S1638&amp;"). Keep it and link to it.",IF(W1638="Yes","Stronger than the page it overlaps ("&amp;I1638&amp;"). Keep; merge that page into this one.","Healthy: "&amp;N(K1638)&amp;" clicks"&amp;IF(ISNUMBER(N1638),", average position "&amp;TEXT(N1638,"0.0"),"")&amp;". Keep and monitor."))))))))))</f>
        <v/>
      </c>
      <c r="AE1638">
        <f>IF(A1638="","",IF(AD1638&lt;&gt;"",AD1638,AA1638))</f>
        <v/>
      </c>
    </row>
    <row r="1639">
      <c r="A1639">
        <f>IF(Crawl!A1638="","",Crawl!A1638)</f>
        <v/>
      </c>
      <c r="B1639">
        <f>IF(A1639="","",Crawl!EC1638)</f>
        <v/>
      </c>
      <c r="C1639">
        <f>IF(A1639="","",IFERROR(INDEX(Crawl!$A1638:$DZ1638,1,Rules!$H$6),""))</f>
        <v/>
      </c>
      <c r="D1639">
        <f>IF(A1639="","",IFERROR(INDEX(Crawl!$A1638:$DZ1638,1,Rules!$H$7),"")&amp;"")</f>
        <v/>
      </c>
      <c r="E1639">
        <f>IF(A1639="","",IFERROR(INDEX(Crawl!$A1638:$DZ1638,1,Rules!$H$8),"")&amp;"")</f>
        <v/>
      </c>
      <c r="F1639">
        <f>IF(A1639="","",IFERROR(INDEX(Crawl!$A1638:$DZ1638,1,Rules!$H$9),""))</f>
        <v/>
      </c>
      <c r="G1639">
        <f>IF(A1639="","",IFERROR(INDEX(Crawl!$A1638:$DZ1638,1,Rules!$H$10),""))</f>
        <v/>
      </c>
      <c r="H1639">
        <f>IF(A1639="","",IFERROR(INDEX(Crawl!$A1638:$DZ1638,1,Rules!$H$12),""))</f>
        <v/>
      </c>
      <c r="I1639">
        <f>IF(A1639="","",IF(AND(N(H1639)&gt;0,IFERROR(INDEX(Crawl!$A1638:$DZ1638,1,Rules!$H$11),"")&amp;""&lt;&gt;""),IFERROR(INDEX(Crawl!$A1638:$DZ1638,1,Rules!$H$11),"")&amp;"",IF(AND(ISNUMBER(J1639),N(J1639)&gt;=Rules!$B$12,IFERROR(INDEX(Crawl!$A1638:$DZ1638,1,Rules!$H$13),"")&amp;""&lt;&gt;""),IFERROR(INDEX(Crawl!$A1638:$DZ1638,1,Rules!$H$13),"")&amp;"","")))</f>
        <v/>
      </c>
      <c r="J1639" s="19">
        <f>IF(A1639="","",IF(IFERROR(INDEX(Crawl!$A1638:$DZ1638,1,Rules!$H$14),"")&amp;""="","",IFERROR(INDEX(Crawl!$A1638:$DZ1638,1,Rules!$H$14),"")))</f>
        <v/>
      </c>
      <c r="K1639">
        <f>IF(A1639="","",IFERROR(SUMIFS('GSC current'!$J$2:$J$2001,'GSC current'!$I$2:$I$2001,B1639),0))</f>
        <v/>
      </c>
      <c r="L1639">
        <f>IF(A1639="","",IFERROR(SUMIFS('GSC current'!$K$2:$K$2001,'GSC current'!$I$2:$I$2001,B1639),0))</f>
        <v/>
      </c>
      <c r="M1639" s="20">
        <f>IF(A1639="","",IF(N(L1639)&gt;0,K1639/L1639,""))</f>
        <v/>
      </c>
      <c r="N1639" s="21">
        <f>IF(A1639="","",IF(N(L1639)&gt;0,SUMIFS('GSC current'!$L$2:$L$2001,'GSC current'!$I$2:$I$2001,B1639)/L1639,""))</f>
        <v/>
      </c>
      <c r="O1639">
        <f>IF(A1639="","",IFERROR(SUMIFS('GSC previous'!$J$2:$J$2001,'GSC previous'!$I$2:$I$2001,B1639),0))</f>
        <v/>
      </c>
      <c r="P1639" s="22">
        <f>IF(A1639="","",IF(N(O1639)&gt;0,(K1639-O1639)/O1639,""))</f>
        <v/>
      </c>
      <c r="Q1639">
        <f>IF(A1639="","",IFERROR(SUMIFS(GA4!$P$2:$P$2001,GA4!$O$2:$O$2001,B1639),0))</f>
        <v/>
      </c>
      <c r="R1639" s="23">
        <f>IF(A1639="","",IF(N(Q1639)&gt;0,SUMIFS(GA4!$Q$2:$Q$2001,GA4!$O$2:$O$2001,B1639)/Q1639,""))</f>
        <v/>
      </c>
      <c r="S1639">
        <f>IF(A1639="","",IFERROR(SUMIFS(GA4!$R$2:$R$2001,GA4!$O$2:$O$2001,B1639),0))</f>
        <v/>
      </c>
      <c r="T1639">
        <f>IF(A1639="","",IF(AND(ISNUMBER(F1639),LEFT(C1639&amp;"",1)="2"),IF(F1639&lt;Rules!$B$9,"Yes","No"),"No"))</f>
        <v/>
      </c>
      <c r="U1639">
        <f>IF(A1639="","",IF(AND(N(O1639)&gt;=Rules!$B$8,ISNUMBER(P1639)),IF(P1639&lt;=-Rules!$B$7,"Yes","No"),"No"))</f>
        <v/>
      </c>
      <c r="V1639">
        <f>IF(A1639="","",IF(AND(N(L1639)&gt;=Rules!$B$6,ISNUMBER(N1639)),IF(AND(N1639&gt;=Rules!$B$10,N1639&lt;=Rules!$B$11),"Yes","No"),"No"))</f>
        <v/>
      </c>
      <c r="W1639">
        <f>IF(A1639="","",IF(I1639&lt;&gt;"","Yes","No"))</f>
        <v/>
      </c>
      <c r="X1639">
        <f>IF(I1639="","",IF(SUMIFS($K$3:$K$2002,$A$3:$A$2002,SUBSTITUTE(SUBSTITUTE(I1639,"?","~?"),"*","~*"))&gt;N(K1639),"Yes","No"))</f>
        <v/>
      </c>
      <c r="Y1639">
        <f>IF(A1639="","",IF(N(S1639)&gt;0,"Yes","No"))</f>
        <v/>
      </c>
      <c r="Z1639">
        <f>IF(A1639="","",IF(AND(N(K1639)&lt;Rules!$B$5,N(L1639)&lt;Rules!$B$6,N(Q1639)&lt;Rules!$B$13,Y1639="No"),"Yes","No"))</f>
        <v/>
      </c>
      <c r="AA1639">
        <f>IF(A1639="","",IF(LEFT(C1639&amp;"",1)="3","Redirect",IF(OR(LEFT(C1639&amp;"",1)="4",LEFT(C1639&amp;"",1)="5"),IF(OR(N(K1639)&gt;0,N(AC1639)&gt;=Rules!$B$14),"Redirect","Prune"),IF(D1639="Non-Indexable","Keep",IF(AND(W1639="Yes",X1639="Yes",Y1639="No"),"Merge",IF(OR(U1639="Yes",V1639="Yes",AND(T1639="Yes",N(L1639)&gt;=Rules!$B$6)),"Update",IF(Z1639="Yes",IF(N(AC1639)&gt;=Rules!$B$14,"Redirect","Prune"),"Keep")))))))</f>
        <v/>
      </c>
      <c r="AB1639">
        <f>IF(A1639="","",IF(LEFT(C1639&amp;"",1)="3","Already redirects ("&amp;C1639&amp;"). Update internal links to point at the final URL.",IF(OR(LEFT(C1639&amp;"",1)="4",LEFT(C1639&amp;"",1)="5"),IF(AA1639="Redirect","Returns "&amp;C1639&amp;" but still has "&amp;N(K1639)&amp;" clicks and "&amp;N(AC1639)&amp;" referring domains. 301 it to the closest live page.","Returns "&amp;C1639&amp;" with no clicks or links. Remove internal links and let it 404 or 410."),IF(D1639="Non-Indexable","Non-indexable ("&amp;E1639&amp;"). Keep if that is intentional; otherwise fix the canonical or noindex.",IF(AA1639="Merge","Overlaps with "&amp;I1639&amp;IF(N(J1639)&gt;0," (similarity "&amp;TEXT(J1639,"0.00")&amp;")","")&amp;", which gets more clicks. Merge the useful parts into it and 301 this URL.",IF(AA1639="Update",MID(IF(U1639="Yes","; Clicks down "&amp;TEXT(-P1639,"0%")&amp;" on the previous period","")&amp;IF(V1639="Yes","; Average position "&amp;TEXT(N1639,"0.0")&amp;" on "&amp;TEXT(L1639,"#,##0")&amp;" impressions (striking distance)","")&amp;IF(AND(T1639="Yes",N(L1639)&gt;=Rules!$B$6),"; Thin ("&amp;F1639&amp;" words) but has search demand",""),3,400),IF(AA1639="Prune","Low value: "&amp;N(K1639)&amp;" clicks, "&amp;N(L1639)&amp;" impressions, "&amp;N(Q1639)&amp;" sessions, no key events. Remove or noindex it and update internal links.",IF(AA1639="Redirect","Low value but "&amp;N(AC1639)&amp;" referring domains. 301 it to the closest relevant page to keep those links.",IF(AND(Z1639="No",Y1639="Yes",N(K1639)&lt;Rules!$B$5),"Low search traffic but it converts (key events: "&amp;S1639&amp;"). Keep it and link to it.",IF(W1639="Yes","Stronger than the page it overlaps ("&amp;I1639&amp;"). Keep; merge that page into this one.","Healthy: "&amp;N(K1639)&amp;" clicks"&amp;IF(ISNUMBER(N1639),", average position "&amp;TEXT(N1639,"0.0"),"")&amp;". Keep and monitor."))))))))))</f>
        <v/>
      </c>
      <c r="AE1639">
        <f>IF(A1639="","",IF(AD1639&lt;&gt;"",AD1639,AA1639))</f>
        <v/>
      </c>
    </row>
    <row r="1640">
      <c r="A1640">
        <f>IF(Crawl!A1639="","",Crawl!A1639)</f>
        <v/>
      </c>
      <c r="B1640">
        <f>IF(A1640="","",Crawl!EC1639)</f>
        <v/>
      </c>
      <c r="C1640">
        <f>IF(A1640="","",IFERROR(INDEX(Crawl!$A1639:$DZ1639,1,Rules!$H$6),""))</f>
        <v/>
      </c>
      <c r="D1640">
        <f>IF(A1640="","",IFERROR(INDEX(Crawl!$A1639:$DZ1639,1,Rules!$H$7),"")&amp;"")</f>
        <v/>
      </c>
      <c r="E1640">
        <f>IF(A1640="","",IFERROR(INDEX(Crawl!$A1639:$DZ1639,1,Rules!$H$8),"")&amp;"")</f>
        <v/>
      </c>
      <c r="F1640">
        <f>IF(A1640="","",IFERROR(INDEX(Crawl!$A1639:$DZ1639,1,Rules!$H$9),""))</f>
        <v/>
      </c>
      <c r="G1640">
        <f>IF(A1640="","",IFERROR(INDEX(Crawl!$A1639:$DZ1639,1,Rules!$H$10),""))</f>
        <v/>
      </c>
      <c r="H1640">
        <f>IF(A1640="","",IFERROR(INDEX(Crawl!$A1639:$DZ1639,1,Rules!$H$12),""))</f>
        <v/>
      </c>
      <c r="I1640">
        <f>IF(A1640="","",IF(AND(N(H1640)&gt;0,IFERROR(INDEX(Crawl!$A1639:$DZ1639,1,Rules!$H$11),"")&amp;""&lt;&gt;""),IFERROR(INDEX(Crawl!$A1639:$DZ1639,1,Rules!$H$11),"")&amp;"",IF(AND(ISNUMBER(J1640),N(J1640)&gt;=Rules!$B$12,IFERROR(INDEX(Crawl!$A1639:$DZ1639,1,Rules!$H$13),"")&amp;""&lt;&gt;""),IFERROR(INDEX(Crawl!$A1639:$DZ1639,1,Rules!$H$13),"")&amp;"","")))</f>
        <v/>
      </c>
      <c r="J1640" s="19">
        <f>IF(A1640="","",IF(IFERROR(INDEX(Crawl!$A1639:$DZ1639,1,Rules!$H$14),"")&amp;""="","",IFERROR(INDEX(Crawl!$A1639:$DZ1639,1,Rules!$H$14),"")))</f>
        <v/>
      </c>
      <c r="K1640">
        <f>IF(A1640="","",IFERROR(SUMIFS('GSC current'!$J$2:$J$2001,'GSC current'!$I$2:$I$2001,B1640),0))</f>
        <v/>
      </c>
      <c r="L1640">
        <f>IF(A1640="","",IFERROR(SUMIFS('GSC current'!$K$2:$K$2001,'GSC current'!$I$2:$I$2001,B1640),0))</f>
        <v/>
      </c>
      <c r="M1640" s="20">
        <f>IF(A1640="","",IF(N(L1640)&gt;0,K1640/L1640,""))</f>
        <v/>
      </c>
      <c r="N1640" s="21">
        <f>IF(A1640="","",IF(N(L1640)&gt;0,SUMIFS('GSC current'!$L$2:$L$2001,'GSC current'!$I$2:$I$2001,B1640)/L1640,""))</f>
        <v/>
      </c>
      <c r="O1640">
        <f>IF(A1640="","",IFERROR(SUMIFS('GSC previous'!$J$2:$J$2001,'GSC previous'!$I$2:$I$2001,B1640),0))</f>
        <v/>
      </c>
      <c r="P1640" s="22">
        <f>IF(A1640="","",IF(N(O1640)&gt;0,(K1640-O1640)/O1640,""))</f>
        <v/>
      </c>
      <c r="Q1640">
        <f>IF(A1640="","",IFERROR(SUMIFS(GA4!$P$2:$P$2001,GA4!$O$2:$O$2001,B1640),0))</f>
        <v/>
      </c>
      <c r="R1640" s="23">
        <f>IF(A1640="","",IF(N(Q1640)&gt;0,SUMIFS(GA4!$Q$2:$Q$2001,GA4!$O$2:$O$2001,B1640)/Q1640,""))</f>
        <v/>
      </c>
      <c r="S1640">
        <f>IF(A1640="","",IFERROR(SUMIFS(GA4!$R$2:$R$2001,GA4!$O$2:$O$2001,B1640),0))</f>
        <v/>
      </c>
      <c r="T1640">
        <f>IF(A1640="","",IF(AND(ISNUMBER(F1640),LEFT(C1640&amp;"",1)="2"),IF(F1640&lt;Rules!$B$9,"Yes","No"),"No"))</f>
        <v/>
      </c>
      <c r="U1640">
        <f>IF(A1640="","",IF(AND(N(O1640)&gt;=Rules!$B$8,ISNUMBER(P1640)),IF(P1640&lt;=-Rules!$B$7,"Yes","No"),"No"))</f>
        <v/>
      </c>
      <c r="V1640">
        <f>IF(A1640="","",IF(AND(N(L1640)&gt;=Rules!$B$6,ISNUMBER(N1640)),IF(AND(N1640&gt;=Rules!$B$10,N1640&lt;=Rules!$B$11),"Yes","No"),"No"))</f>
        <v/>
      </c>
      <c r="W1640">
        <f>IF(A1640="","",IF(I1640&lt;&gt;"","Yes","No"))</f>
        <v/>
      </c>
      <c r="X1640">
        <f>IF(I1640="","",IF(SUMIFS($K$3:$K$2002,$A$3:$A$2002,SUBSTITUTE(SUBSTITUTE(I1640,"?","~?"),"*","~*"))&gt;N(K1640),"Yes","No"))</f>
        <v/>
      </c>
      <c r="Y1640">
        <f>IF(A1640="","",IF(N(S1640)&gt;0,"Yes","No"))</f>
        <v/>
      </c>
      <c r="Z1640">
        <f>IF(A1640="","",IF(AND(N(K1640)&lt;Rules!$B$5,N(L1640)&lt;Rules!$B$6,N(Q1640)&lt;Rules!$B$13,Y1640="No"),"Yes","No"))</f>
        <v/>
      </c>
      <c r="AA1640">
        <f>IF(A1640="","",IF(LEFT(C1640&amp;"",1)="3","Redirect",IF(OR(LEFT(C1640&amp;"",1)="4",LEFT(C1640&amp;"",1)="5"),IF(OR(N(K1640)&gt;0,N(AC1640)&gt;=Rules!$B$14),"Redirect","Prune"),IF(D1640="Non-Indexable","Keep",IF(AND(W1640="Yes",X1640="Yes",Y1640="No"),"Merge",IF(OR(U1640="Yes",V1640="Yes",AND(T1640="Yes",N(L1640)&gt;=Rules!$B$6)),"Update",IF(Z1640="Yes",IF(N(AC1640)&gt;=Rules!$B$14,"Redirect","Prune"),"Keep")))))))</f>
        <v/>
      </c>
      <c r="AB1640">
        <f>IF(A1640="","",IF(LEFT(C1640&amp;"",1)="3","Already redirects ("&amp;C1640&amp;"). Update internal links to point at the final URL.",IF(OR(LEFT(C1640&amp;"",1)="4",LEFT(C1640&amp;"",1)="5"),IF(AA1640="Redirect","Returns "&amp;C1640&amp;" but still has "&amp;N(K1640)&amp;" clicks and "&amp;N(AC1640)&amp;" referring domains. 301 it to the closest live page.","Returns "&amp;C1640&amp;" with no clicks or links. Remove internal links and let it 404 or 410."),IF(D1640="Non-Indexable","Non-indexable ("&amp;E1640&amp;"). Keep if that is intentional; otherwise fix the canonical or noindex.",IF(AA1640="Merge","Overlaps with "&amp;I1640&amp;IF(N(J1640)&gt;0," (similarity "&amp;TEXT(J1640,"0.00")&amp;")","")&amp;", which gets more clicks. Merge the useful parts into it and 301 this URL.",IF(AA1640="Update",MID(IF(U1640="Yes","; Clicks down "&amp;TEXT(-P1640,"0%")&amp;" on the previous period","")&amp;IF(V1640="Yes","; Average position "&amp;TEXT(N1640,"0.0")&amp;" on "&amp;TEXT(L1640,"#,##0")&amp;" impressions (striking distance)","")&amp;IF(AND(T1640="Yes",N(L1640)&gt;=Rules!$B$6),"; Thin ("&amp;F1640&amp;" words) but has search demand",""),3,400),IF(AA1640="Prune","Low value: "&amp;N(K1640)&amp;" clicks, "&amp;N(L1640)&amp;" impressions, "&amp;N(Q1640)&amp;" sessions, no key events. Remove or noindex it and update internal links.",IF(AA1640="Redirect","Low value but "&amp;N(AC1640)&amp;" referring domains. 301 it to the closest relevant page to keep those links.",IF(AND(Z1640="No",Y1640="Yes",N(K1640)&lt;Rules!$B$5),"Low search traffic but it converts (key events: "&amp;S1640&amp;"). Keep it and link to it.",IF(W1640="Yes","Stronger than the page it overlaps ("&amp;I1640&amp;"). Keep; merge that page into this one.","Healthy: "&amp;N(K1640)&amp;" clicks"&amp;IF(ISNUMBER(N1640),", average position "&amp;TEXT(N1640,"0.0"),"")&amp;". Keep and monitor."))))))))))</f>
        <v/>
      </c>
      <c r="AE1640">
        <f>IF(A1640="","",IF(AD1640&lt;&gt;"",AD1640,AA1640))</f>
        <v/>
      </c>
    </row>
    <row r="1641">
      <c r="A1641">
        <f>IF(Crawl!A1640="","",Crawl!A1640)</f>
        <v/>
      </c>
      <c r="B1641">
        <f>IF(A1641="","",Crawl!EC1640)</f>
        <v/>
      </c>
      <c r="C1641">
        <f>IF(A1641="","",IFERROR(INDEX(Crawl!$A1640:$DZ1640,1,Rules!$H$6),""))</f>
        <v/>
      </c>
      <c r="D1641">
        <f>IF(A1641="","",IFERROR(INDEX(Crawl!$A1640:$DZ1640,1,Rules!$H$7),"")&amp;"")</f>
        <v/>
      </c>
      <c r="E1641">
        <f>IF(A1641="","",IFERROR(INDEX(Crawl!$A1640:$DZ1640,1,Rules!$H$8),"")&amp;"")</f>
        <v/>
      </c>
      <c r="F1641">
        <f>IF(A1641="","",IFERROR(INDEX(Crawl!$A1640:$DZ1640,1,Rules!$H$9),""))</f>
        <v/>
      </c>
      <c r="G1641">
        <f>IF(A1641="","",IFERROR(INDEX(Crawl!$A1640:$DZ1640,1,Rules!$H$10),""))</f>
        <v/>
      </c>
      <c r="H1641">
        <f>IF(A1641="","",IFERROR(INDEX(Crawl!$A1640:$DZ1640,1,Rules!$H$12),""))</f>
        <v/>
      </c>
      <c r="I1641">
        <f>IF(A1641="","",IF(AND(N(H1641)&gt;0,IFERROR(INDEX(Crawl!$A1640:$DZ1640,1,Rules!$H$11),"")&amp;""&lt;&gt;""),IFERROR(INDEX(Crawl!$A1640:$DZ1640,1,Rules!$H$11),"")&amp;"",IF(AND(ISNUMBER(J1641),N(J1641)&gt;=Rules!$B$12,IFERROR(INDEX(Crawl!$A1640:$DZ1640,1,Rules!$H$13),"")&amp;""&lt;&gt;""),IFERROR(INDEX(Crawl!$A1640:$DZ1640,1,Rules!$H$13),"")&amp;"","")))</f>
        <v/>
      </c>
      <c r="J1641" s="19">
        <f>IF(A1641="","",IF(IFERROR(INDEX(Crawl!$A1640:$DZ1640,1,Rules!$H$14),"")&amp;""="","",IFERROR(INDEX(Crawl!$A1640:$DZ1640,1,Rules!$H$14),"")))</f>
        <v/>
      </c>
      <c r="K1641">
        <f>IF(A1641="","",IFERROR(SUMIFS('GSC current'!$J$2:$J$2001,'GSC current'!$I$2:$I$2001,B1641),0))</f>
        <v/>
      </c>
      <c r="L1641">
        <f>IF(A1641="","",IFERROR(SUMIFS('GSC current'!$K$2:$K$2001,'GSC current'!$I$2:$I$2001,B1641),0))</f>
        <v/>
      </c>
      <c r="M1641" s="20">
        <f>IF(A1641="","",IF(N(L1641)&gt;0,K1641/L1641,""))</f>
        <v/>
      </c>
      <c r="N1641" s="21">
        <f>IF(A1641="","",IF(N(L1641)&gt;0,SUMIFS('GSC current'!$L$2:$L$2001,'GSC current'!$I$2:$I$2001,B1641)/L1641,""))</f>
        <v/>
      </c>
      <c r="O1641">
        <f>IF(A1641="","",IFERROR(SUMIFS('GSC previous'!$J$2:$J$2001,'GSC previous'!$I$2:$I$2001,B1641),0))</f>
        <v/>
      </c>
      <c r="P1641" s="22">
        <f>IF(A1641="","",IF(N(O1641)&gt;0,(K1641-O1641)/O1641,""))</f>
        <v/>
      </c>
      <c r="Q1641">
        <f>IF(A1641="","",IFERROR(SUMIFS(GA4!$P$2:$P$2001,GA4!$O$2:$O$2001,B1641),0))</f>
        <v/>
      </c>
      <c r="R1641" s="23">
        <f>IF(A1641="","",IF(N(Q1641)&gt;0,SUMIFS(GA4!$Q$2:$Q$2001,GA4!$O$2:$O$2001,B1641)/Q1641,""))</f>
        <v/>
      </c>
      <c r="S1641">
        <f>IF(A1641="","",IFERROR(SUMIFS(GA4!$R$2:$R$2001,GA4!$O$2:$O$2001,B1641),0))</f>
        <v/>
      </c>
      <c r="T1641">
        <f>IF(A1641="","",IF(AND(ISNUMBER(F1641),LEFT(C1641&amp;"",1)="2"),IF(F1641&lt;Rules!$B$9,"Yes","No"),"No"))</f>
        <v/>
      </c>
      <c r="U1641">
        <f>IF(A1641="","",IF(AND(N(O1641)&gt;=Rules!$B$8,ISNUMBER(P1641)),IF(P1641&lt;=-Rules!$B$7,"Yes","No"),"No"))</f>
        <v/>
      </c>
      <c r="V1641">
        <f>IF(A1641="","",IF(AND(N(L1641)&gt;=Rules!$B$6,ISNUMBER(N1641)),IF(AND(N1641&gt;=Rules!$B$10,N1641&lt;=Rules!$B$11),"Yes","No"),"No"))</f>
        <v/>
      </c>
      <c r="W1641">
        <f>IF(A1641="","",IF(I1641&lt;&gt;"","Yes","No"))</f>
        <v/>
      </c>
      <c r="X1641">
        <f>IF(I1641="","",IF(SUMIFS($K$3:$K$2002,$A$3:$A$2002,SUBSTITUTE(SUBSTITUTE(I1641,"?","~?"),"*","~*"))&gt;N(K1641),"Yes","No"))</f>
        <v/>
      </c>
      <c r="Y1641">
        <f>IF(A1641="","",IF(N(S1641)&gt;0,"Yes","No"))</f>
        <v/>
      </c>
      <c r="Z1641">
        <f>IF(A1641="","",IF(AND(N(K1641)&lt;Rules!$B$5,N(L1641)&lt;Rules!$B$6,N(Q1641)&lt;Rules!$B$13,Y1641="No"),"Yes","No"))</f>
        <v/>
      </c>
      <c r="AA1641">
        <f>IF(A1641="","",IF(LEFT(C1641&amp;"",1)="3","Redirect",IF(OR(LEFT(C1641&amp;"",1)="4",LEFT(C1641&amp;"",1)="5"),IF(OR(N(K1641)&gt;0,N(AC1641)&gt;=Rules!$B$14),"Redirect","Prune"),IF(D1641="Non-Indexable","Keep",IF(AND(W1641="Yes",X1641="Yes",Y1641="No"),"Merge",IF(OR(U1641="Yes",V1641="Yes",AND(T1641="Yes",N(L1641)&gt;=Rules!$B$6)),"Update",IF(Z1641="Yes",IF(N(AC1641)&gt;=Rules!$B$14,"Redirect","Prune"),"Keep")))))))</f>
        <v/>
      </c>
      <c r="AB1641">
        <f>IF(A1641="","",IF(LEFT(C1641&amp;"",1)="3","Already redirects ("&amp;C1641&amp;"). Update internal links to point at the final URL.",IF(OR(LEFT(C1641&amp;"",1)="4",LEFT(C1641&amp;"",1)="5"),IF(AA1641="Redirect","Returns "&amp;C1641&amp;" but still has "&amp;N(K1641)&amp;" clicks and "&amp;N(AC1641)&amp;" referring domains. 301 it to the closest live page.","Returns "&amp;C1641&amp;" with no clicks or links. Remove internal links and let it 404 or 410."),IF(D1641="Non-Indexable","Non-indexable ("&amp;E1641&amp;"). Keep if that is intentional; otherwise fix the canonical or noindex.",IF(AA1641="Merge","Overlaps with "&amp;I1641&amp;IF(N(J1641)&gt;0," (similarity "&amp;TEXT(J1641,"0.00")&amp;")","")&amp;", which gets more clicks. Merge the useful parts into it and 301 this URL.",IF(AA1641="Update",MID(IF(U1641="Yes","; Clicks down "&amp;TEXT(-P1641,"0%")&amp;" on the previous period","")&amp;IF(V1641="Yes","; Average position "&amp;TEXT(N1641,"0.0")&amp;" on "&amp;TEXT(L1641,"#,##0")&amp;" impressions (striking distance)","")&amp;IF(AND(T1641="Yes",N(L1641)&gt;=Rules!$B$6),"; Thin ("&amp;F1641&amp;" words) but has search demand",""),3,400),IF(AA1641="Prune","Low value: "&amp;N(K1641)&amp;" clicks, "&amp;N(L1641)&amp;" impressions, "&amp;N(Q1641)&amp;" sessions, no key events. Remove or noindex it and update internal links.",IF(AA1641="Redirect","Low value but "&amp;N(AC1641)&amp;" referring domains. 301 it to the closest relevant page to keep those links.",IF(AND(Z1641="No",Y1641="Yes",N(K1641)&lt;Rules!$B$5),"Low search traffic but it converts (key events: "&amp;S1641&amp;"). Keep it and link to it.",IF(W1641="Yes","Stronger than the page it overlaps ("&amp;I1641&amp;"). Keep; merge that page into this one.","Healthy: "&amp;N(K1641)&amp;" clicks"&amp;IF(ISNUMBER(N1641),", average position "&amp;TEXT(N1641,"0.0"),"")&amp;". Keep and monitor."))))))))))</f>
        <v/>
      </c>
      <c r="AE1641">
        <f>IF(A1641="","",IF(AD1641&lt;&gt;"",AD1641,AA1641))</f>
        <v/>
      </c>
    </row>
    <row r="1642">
      <c r="A1642">
        <f>IF(Crawl!A1641="","",Crawl!A1641)</f>
        <v/>
      </c>
      <c r="B1642">
        <f>IF(A1642="","",Crawl!EC1641)</f>
        <v/>
      </c>
      <c r="C1642">
        <f>IF(A1642="","",IFERROR(INDEX(Crawl!$A1641:$DZ1641,1,Rules!$H$6),""))</f>
        <v/>
      </c>
      <c r="D1642">
        <f>IF(A1642="","",IFERROR(INDEX(Crawl!$A1641:$DZ1641,1,Rules!$H$7),"")&amp;"")</f>
        <v/>
      </c>
      <c r="E1642">
        <f>IF(A1642="","",IFERROR(INDEX(Crawl!$A1641:$DZ1641,1,Rules!$H$8),"")&amp;"")</f>
        <v/>
      </c>
      <c r="F1642">
        <f>IF(A1642="","",IFERROR(INDEX(Crawl!$A1641:$DZ1641,1,Rules!$H$9),""))</f>
        <v/>
      </c>
      <c r="G1642">
        <f>IF(A1642="","",IFERROR(INDEX(Crawl!$A1641:$DZ1641,1,Rules!$H$10),""))</f>
        <v/>
      </c>
      <c r="H1642">
        <f>IF(A1642="","",IFERROR(INDEX(Crawl!$A1641:$DZ1641,1,Rules!$H$12),""))</f>
        <v/>
      </c>
      <c r="I1642">
        <f>IF(A1642="","",IF(AND(N(H1642)&gt;0,IFERROR(INDEX(Crawl!$A1641:$DZ1641,1,Rules!$H$11),"")&amp;""&lt;&gt;""),IFERROR(INDEX(Crawl!$A1641:$DZ1641,1,Rules!$H$11),"")&amp;"",IF(AND(ISNUMBER(J1642),N(J1642)&gt;=Rules!$B$12,IFERROR(INDEX(Crawl!$A1641:$DZ1641,1,Rules!$H$13),"")&amp;""&lt;&gt;""),IFERROR(INDEX(Crawl!$A1641:$DZ1641,1,Rules!$H$13),"")&amp;"","")))</f>
        <v/>
      </c>
      <c r="J1642" s="19">
        <f>IF(A1642="","",IF(IFERROR(INDEX(Crawl!$A1641:$DZ1641,1,Rules!$H$14),"")&amp;""="","",IFERROR(INDEX(Crawl!$A1641:$DZ1641,1,Rules!$H$14),"")))</f>
        <v/>
      </c>
      <c r="K1642">
        <f>IF(A1642="","",IFERROR(SUMIFS('GSC current'!$J$2:$J$2001,'GSC current'!$I$2:$I$2001,B1642),0))</f>
        <v/>
      </c>
      <c r="L1642">
        <f>IF(A1642="","",IFERROR(SUMIFS('GSC current'!$K$2:$K$2001,'GSC current'!$I$2:$I$2001,B1642),0))</f>
        <v/>
      </c>
      <c r="M1642" s="20">
        <f>IF(A1642="","",IF(N(L1642)&gt;0,K1642/L1642,""))</f>
        <v/>
      </c>
      <c r="N1642" s="21">
        <f>IF(A1642="","",IF(N(L1642)&gt;0,SUMIFS('GSC current'!$L$2:$L$2001,'GSC current'!$I$2:$I$2001,B1642)/L1642,""))</f>
        <v/>
      </c>
      <c r="O1642">
        <f>IF(A1642="","",IFERROR(SUMIFS('GSC previous'!$J$2:$J$2001,'GSC previous'!$I$2:$I$2001,B1642),0))</f>
        <v/>
      </c>
      <c r="P1642" s="22">
        <f>IF(A1642="","",IF(N(O1642)&gt;0,(K1642-O1642)/O1642,""))</f>
        <v/>
      </c>
      <c r="Q1642">
        <f>IF(A1642="","",IFERROR(SUMIFS(GA4!$P$2:$P$2001,GA4!$O$2:$O$2001,B1642),0))</f>
        <v/>
      </c>
      <c r="R1642" s="23">
        <f>IF(A1642="","",IF(N(Q1642)&gt;0,SUMIFS(GA4!$Q$2:$Q$2001,GA4!$O$2:$O$2001,B1642)/Q1642,""))</f>
        <v/>
      </c>
      <c r="S1642">
        <f>IF(A1642="","",IFERROR(SUMIFS(GA4!$R$2:$R$2001,GA4!$O$2:$O$2001,B1642),0))</f>
        <v/>
      </c>
      <c r="T1642">
        <f>IF(A1642="","",IF(AND(ISNUMBER(F1642),LEFT(C1642&amp;"",1)="2"),IF(F1642&lt;Rules!$B$9,"Yes","No"),"No"))</f>
        <v/>
      </c>
      <c r="U1642">
        <f>IF(A1642="","",IF(AND(N(O1642)&gt;=Rules!$B$8,ISNUMBER(P1642)),IF(P1642&lt;=-Rules!$B$7,"Yes","No"),"No"))</f>
        <v/>
      </c>
      <c r="V1642">
        <f>IF(A1642="","",IF(AND(N(L1642)&gt;=Rules!$B$6,ISNUMBER(N1642)),IF(AND(N1642&gt;=Rules!$B$10,N1642&lt;=Rules!$B$11),"Yes","No"),"No"))</f>
        <v/>
      </c>
      <c r="W1642">
        <f>IF(A1642="","",IF(I1642&lt;&gt;"","Yes","No"))</f>
        <v/>
      </c>
      <c r="X1642">
        <f>IF(I1642="","",IF(SUMIFS($K$3:$K$2002,$A$3:$A$2002,SUBSTITUTE(SUBSTITUTE(I1642,"?","~?"),"*","~*"))&gt;N(K1642),"Yes","No"))</f>
        <v/>
      </c>
      <c r="Y1642">
        <f>IF(A1642="","",IF(N(S1642)&gt;0,"Yes","No"))</f>
        <v/>
      </c>
      <c r="Z1642">
        <f>IF(A1642="","",IF(AND(N(K1642)&lt;Rules!$B$5,N(L1642)&lt;Rules!$B$6,N(Q1642)&lt;Rules!$B$13,Y1642="No"),"Yes","No"))</f>
        <v/>
      </c>
      <c r="AA1642">
        <f>IF(A1642="","",IF(LEFT(C1642&amp;"",1)="3","Redirect",IF(OR(LEFT(C1642&amp;"",1)="4",LEFT(C1642&amp;"",1)="5"),IF(OR(N(K1642)&gt;0,N(AC1642)&gt;=Rules!$B$14),"Redirect","Prune"),IF(D1642="Non-Indexable","Keep",IF(AND(W1642="Yes",X1642="Yes",Y1642="No"),"Merge",IF(OR(U1642="Yes",V1642="Yes",AND(T1642="Yes",N(L1642)&gt;=Rules!$B$6)),"Update",IF(Z1642="Yes",IF(N(AC1642)&gt;=Rules!$B$14,"Redirect","Prune"),"Keep")))))))</f>
        <v/>
      </c>
      <c r="AB1642">
        <f>IF(A1642="","",IF(LEFT(C1642&amp;"",1)="3","Already redirects ("&amp;C1642&amp;"). Update internal links to point at the final URL.",IF(OR(LEFT(C1642&amp;"",1)="4",LEFT(C1642&amp;"",1)="5"),IF(AA1642="Redirect","Returns "&amp;C1642&amp;" but still has "&amp;N(K1642)&amp;" clicks and "&amp;N(AC1642)&amp;" referring domains. 301 it to the closest live page.","Returns "&amp;C1642&amp;" with no clicks or links. Remove internal links and let it 404 or 410."),IF(D1642="Non-Indexable","Non-indexable ("&amp;E1642&amp;"). Keep if that is intentional; otherwise fix the canonical or noindex.",IF(AA1642="Merge","Overlaps with "&amp;I1642&amp;IF(N(J1642)&gt;0," (similarity "&amp;TEXT(J1642,"0.00")&amp;")","")&amp;", which gets more clicks. Merge the useful parts into it and 301 this URL.",IF(AA1642="Update",MID(IF(U1642="Yes","; Clicks down "&amp;TEXT(-P1642,"0%")&amp;" on the previous period","")&amp;IF(V1642="Yes","; Average position "&amp;TEXT(N1642,"0.0")&amp;" on "&amp;TEXT(L1642,"#,##0")&amp;" impressions (striking distance)","")&amp;IF(AND(T1642="Yes",N(L1642)&gt;=Rules!$B$6),"; Thin ("&amp;F1642&amp;" words) but has search demand",""),3,400),IF(AA1642="Prune","Low value: "&amp;N(K1642)&amp;" clicks, "&amp;N(L1642)&amp;" impressions, "&amp;N(Q1642)&amp;" sessions, no key events. Remove or noindex it and update internal links.",IF(AA1642="Redirect","Low value but "&amp;N(AC1642)&amp;" referring domains. 301 it to the closest relevant page to keep those links.",IF(AND(Z1642="No",Y1642="Yes",N(K1642)&lt;Rules!$B$5),"Low search traffic but it converts (key events: "&amp;S1642&amp;"). Keep it and link to it.",IF(W1642="Yes","Stronger than the page it overlaps ("&amp;I1642&amp;"). Keep; merge that page into this one.","Healthy: "&amp;N(K1642)&amp;" clicks"&amp;IF(ISNUMBER(N1642),", average position "&amp;TEXT(N1642,"0.0"),"")&amp;". Keep and monitor."))))))))))</f>
        <v/>
      </c>
      <c r="AE1642">
        <f>IF(A1642="","",IF(AD1642&lt;&gt;"",AD1642,AA1642))</f>
        <v/>
      </c>
    </row>
    <row r="1643">
      <c r="A1643">
        <f>IF(Crawl!A1642="","",Crawl!A1642)</f>
        <v/>
      </c>
      <c r="B1643">
        <f>IF(A1643="","",Crawl!EC1642)</f>
        <v/>
      </c>
      <c r="C1643">
        <f>IF(A1643="","",IFERROR(INDEX(Crawl!$A1642:$DZ1642,1,Rules!$H$6),""))</f>
        <v/>
      </c>
      <c r="D1643">
        <f>IF(A1643="","",IFERROR(INDEX(Crawl!$A1642:$DZ1642,1,Rules!$H$7),"")&amp;"")</f>
        <v/>
      </c>
      <c r="E1643">
        <f>IF(A1643="","",IFERROR(INDEX(Crawl!$A1642:$DZ1642,1,Rules!$H$8),"")&amp;"")</f>
        <v/>
      </c>
      <c r="F1643">
        <f>IF(A1643="","",IFERROR(INDEX(Crawl!$A1642:$DZ1642,1,Rules!$H$9),""))</f>
        <v/>
      </c>
      <c r="G1643">
        <f>IF(A1643="","",IFERROR(INDEX(Crawl!$A1642:$DZ1642,1,Rules!$H$10),""))</f>
        <v/>
      </c>
      <c r="H1643">
        <f>IF(A1643="","",IFERROR(INDEX(Crawl!$A1642:$DZ1642,1,Rules!$H$12),""))</f>
        <v/>
      </c>
      <c r="I1643">
        <f>IF(A1643="","",IF(AND(N(H1643)&gt;0,IFERROR(INDEX(Crawl!$A1642:$DZ1642,1,Rules!$H$11),"")&amp;""&lt;&gt;""),IFERROR(INDEX(Crawl!$A1642:$DZ1642,1,Rules!$H$11),"")&amp;"",IF(AND(ISNUMBER(J1643),N(J1643)&gt;=Rules!$B$12,IFERROR(INDEX(Crawl!$A1642:$DZ1642,1,Rules!$H$13),"")&amp;""&lt;&gt;""),IFERROR(INDEX(Crawl!$A1642:$DZ1642,1,Rules!$H$13),"")&amp;"","")))</f>
        <v/>
      </c>
      <c r="J1643" s="19">
        <f>IF(A1643="","",IF(IFERROR(INDEX(Crawl!$A1642:$DZ1642,1,Rules!$H$14),"")&amp;""="","",IFERROR(INDEX(Crawl!$A1642:$DZ1642,1,Rules!$H$14),"")))</f>
        <v/>
      </c>
      <c r="K1643">
        <f>IF(A1643="","",IFERROR(SUMIFS('GSC current'!$J$2:$J$2001,'GSC current'!$I$2:$I$2001,B1643),0))</f>
        <v/>
      </c>
      <c r="L1643">
        <f>IF(A1643="","",IFERROR(SUMIFS('GSC current'!$K$2:$K$2001,'GSC current'!$I$2:$I$2001,B1643),0))</f>
        <v/>
      </c>
      <c r="M1643" s="20">
        <f>IF(A1643="","",IF(N(L1643)&gt;0,K1643/L1643,""))</f>
        <v/>
      </c>
      <c r="N1643" s="21">
        <f>IF(A1643="","",IF(N(L1643)&gt;0,SUMIFS('GSC current'!$L$2:$L$2001,'GSC current'!$I$2:$I$2001,B1643)/L1643,""))</f>
        <v/>
      </c>
      <c r="O1643">
        <f>IF(A1643="","",IFERROR(SUMIFS('GSC previous'!$J$2:$J$2001,'GSC previous'!$I$2:$I$2001,B1643),0))</f>
        <v/>
      </c>
      <c r="P1643" s="22">
        <f>IF(A1643="","",IF(N(O1643)&gt;0,(K1643-O1643)/O1643,""))</f>
        <v/>
      </c>
      <c r="Q1643">
        <f>IF(A1643="","",IFERROR(SUMIFS(GA4!$P$2:$P$2001,GA4!$O$2:$O$2001,B1643),0))</f>
        <v/>
      </c>
      <c r="R1643" s="23">
        <f>IF(A1643="","",IF(N(Q1643)&gt;0,SUMIFS(GA4!$Q$2:$Q$2001,GA4!$O$2:$O$2001,B1643)/Q1643,""))</f>
        <v/>
      </c>
      <c r="S1643">
        <f>IF(A1643="","",IFERROR(SUMIFS(GA4!$R$2:$R$2001,GA4!$O$2:$O$2001,B1643),0))</f>
        <v/>
      </c>
      <c r="T1643">
        <f>IF(A1643="","",IF(AND(ISNUMBER(F1643),LEFT(C1643&amp;"",1)="2"),IF(F1643&lt;Rules!$B$9,"Yes","No"),"No"))</f>
        <v/>
      </c>
      <c r="U1643">
        <f>IF(A1643="","",IF(AND(N(O1643)&gt;=Rules!$B$8,ISNUMBER(P1643)),IF(P1643&lt;=-Rules!$B$7,"Yes","No"),"No"))</f>
        <v/>
      </c>
      <c r="V1643">
        <f>IF(A1643="","",IF(AND(N(L1643)&gt;=Rules!$B$6,ISNUMBER(N1643)),IF(AND(N1643&gt;=Rules!$B$10,N1643&lt;=Rules!$B$11),"Yes","No"),"No"))</f>
        <v/>
      </c>
      <c r="W1643">
        <f>IF(A1643="","",IF(I1643&lt;&gt;"","Yes","No"))</f>
        <v/>
      </c>
      <c r="X1643">
        <f>IF(I1643="","",IF(SUMIFS($K$3:$K$2002,$A$3:$A$2002,SUBSTITUTE(SUBSTITUTE(I1643,"?","~?"),"*","~*"))&gt;N(K1643),"Yes","No"))</f>
        <v/>
      </c>
      <c r="Y1643">
        <f>IF(A1643="","",IF(N(S1643)&gt;0,"Yes","No"))</f>
        <v/>
      </c>
      <c r="Z1643">
        <f>IF(A1643="","",IF(AND(N(K1643)&lt;Rules!$B$5,N(L1643)&lt;Rules!$B$6,N(Q1643)&lt;Rules!$B$13,Y1643="No"),"Yes","No"))</f>
        <v/>
      </c>
      <c r="AA1643">
        <f>IF(A1643="","",IF(LEFT(C1643&amp;"",1)="3","Redirect",IF(OR(LEFT(C1643&amp;"",1)="4",LEFT(C1643&amp;"",1)="5"),IF(OR(N(K1643)&gt;0,N(AC1643)&gt;=Rules!$B$14),"Redirect","Prune"),IF(D1643="Non-Indexable","Keep",IF(AND(W1643="Yes",X1643="Yes",Y1643="No"),"Merge",IF(OR(U1643="Yes",V1643="Yes",AND(T1643="Yes",N(L1643)&gt;=Rules!$B$6)),"Update",IF(Z1643="Yes",IF(N(AC1643)&gt;=Rules!$B$14,"Redirect","Prune"),"Keep")))))))</f>
        <v/>
      </c>
      <c r="AB1643">
        <f>IF(A1643="","",IF(LEFT(C1643&amp;"",1)="3","Already redirects ("&amp;C1643&amp;"). Update internal links to point at the final URL.",IF(OR(LEFT(C1643&amp;"",1)="4",LEFT(C1643&amp;"",1)="5"),IF(AA1643="Redirect","Returns "&amp;C1643&amp;" but still has "&amp;N(K1643)&amp;" clicks and "&amp;N(AC1643)&amp;" referring domains. 301 it to the closest live page.","Returns "&amp;C1643&amp;" with no clicks or links. Remove internal links and let it 404 or 410."),IF(D1643="Non-Indexable","Non-indexable ("&amp;E1643&amp;"). Keep if that is intentional; otherwise fix the canonical or noindex.",IF(AA1643="Merge","Overlaps with "&amp;I1643&amp;IF(N(J1643)&gt;0," (similarity "&amp;TEXT(J1643,"0.00")&amp;")","")&amp;", which gets more clicks. Merge the useful parts into it and 301 this URL.",IF(AA1643="Update",MID(IF(U1643="Yes","; Clicks down "&amp;TEXT(-P1643,"0%")&amp;" on the previous period","")&amp;IF(V1643="Yes","; Average position "&amp;TEXT(N1643,"0.0")&amp;" on "&amp;TEXT(L1643,"#,##0")&amp;" impressions (striking distance)","")&amp;IF(AND(T1643="Yes",N(L1643)&gt;=Rules!$B$6),"; Thin ("&amp;F1643&amp;" words) but has search demand",""),3,400),IF(AA1643="Prune","Low value: "&amp;N(K1643)&amp;" clicks, "&amp;N(L1643)&amp;" impressions, "&amp;N(Q1643)&amp;" sessions, no key events. Remove or noindex it and update internal links.",IF(AA1643="Redirect","Low value but "&amp;N(AC1643)&amp;" referring domains. 301 it to the closest relevant page to keep those links.",IF(AND(Z1643="No",Y1643="Yes",N(K1643)&lt;Rules!$B$5),"Low search traffic but it converts (key events: "&amp;S1643&amp;"). Keep it and link to it.",IF(W1643="Yes","Stronger than the page it overlaps ("&amp;I1643&amp;"). Keep; merge that page into this one.","Healthy: "&amp;N(K1643)&amp;" clicks"&amp;IF(ISNUMBER(N1643),", average position "&amp;TEXT(N1643,"0.0"),"")&amp;". Keep and monitor."))))))))))</f>
        <v/>
      </c>
      <c r="AE1643">
        <f>IF(A1643="","",IF(AD1643&lt;&gt;"",AD1643,AA1643))</f>
        <v/>
      </c>
    </row>
    <row r="1644">
      <c r="A1644">
        <f>IF(Crawl!A1643="","",Crawl!A1643)</f>
        <v/>
      </c>
      <c r="B1644">
        <f>IF(A1644="","",Crawl!EC1643)</f>
        <v/>
      </c>
      <c r="C1644">
        <f>IF(A1644="","",IFERROR(INDEX(Crawl!$A1643:$DZ1643,1,Rules!$H$6),""))</f>
        <v/>
      </c>
      <c r="D1644">
        <f>IF(A1644="","",IFERROR(INDEX(Crawl!$A1643:$DZ1643,1,Rules!$H$7),"")&amp;"")</f>
        <v/>
      </c>
      <c r="E1644">
        <f>IF(A1644="","",IFERROR(INDEX(Crawl!$A1643:$DZ1643,1,Rules!$H$8),"")&amp;"")</f>
        <v/>
      </c>
      <c r="F1644">
        <f>IF(A1644="","",IFERROR(INDEX(Crawl!$A1643:$DZ1643,1,Rules!$H$9),""))</f>
        <v/>
      </c>
      <c r="G1644">
        <f>IF(A1644="","",IFERROR(INDEX(Crawl!$A1643:$DZ1643,1,Rules!$H$10),""))</f>
        <v/>
      </c>
      <c r="H1644">
        <f>IF(A1644="","",IFERROR(INDEX(Crawl!$A1643:$DZ1643,1,Rules!$H$12),""))</f>
        <v/>
      </c>
      <c r="I1644">
        <f>IF(A1644="","",IF(AND(N(H1644)&gt;0,IFERROR(INDEX(Crawl!$A1643:$DZ1643,1,Rules!$H$11),"")&amp;""&lt;&gt;""),IFERROR(INDEX(Crawl!$A1643:$DZ1643,1,Rules!$H$11),"")&amp;"",IF(AND(ISNUMBER(J1644),N(J1644)&gt;=Rules!$B$12,IFERROR(INDEX(Crawl!$A1643:$DZ1643,1,Rules!$H$13),"")&amp;""&lt;&gt;""),IFERROR(INDEX(Crawl!$A1643:$DZ1643,1,Rules!$H$13),"")&amp;"","")))</f>
        <v/>
      </c>
      <c r="J1644" s="19">
        <f>IF(A1644="","",IF(IFERROR(INDEX(Crawl!$A1643:$DZ1643,1,Rules!$H$14),"")&amp;""="","",IFERROR(INDEX(Crawl!$A1643:$DZ1643,1,Rules!$H$14),"")))</f>
        <v/>
      </c>
      <c r="K1644">
        <f>IF(A1644="","",IFERROR(SUMIFS('GSC current'!$J$2:$J$2001,'GSC current'!$I$2:$I$2001,B1644),0))</f>
        <v/>
      </c>
      <c r="L1644">
        <f>IF(A1644="","",IFERROR(SUMIFS('GSC current'!$K$2:$K$2001,'GSC current'!$I$2:$I$2001,B1644),0))</f>
        <v/>
      </c>
      <c r="M1644" s="20">
        <f>IF(A1644="","",IF(N(L1644)&gt;0,K1644/L1644,""))</f>
        <v/>
      </c>
      <c r="N1644" s="21">
        <f>IF(A1644="","",IF(N(L1644)&gt;0,SUMIFS('GSC current'!$L$2:$L$2001,'GSC current'!$I$2:$I$2001,B1644)/L1644,""))</f>
        <v/>
      </c>
      <c r="O1644">
        <f>IF(A1644="","",IFERROR(SUMIFS('GSC previous'!$J$2:$J$2001,'GSC previous'!$I$2:$I$2001,B1644),0))</f>
        <v/>
      </c>
      <c r="P1644" s="22">
        <f>IF(A1644="","",IF(N(O1644)&gt;0,(K1644-O1644)/O1644,""))</f>
        <v/>
      </c>
      <c r="Q1644">
        <f>IF(A1644="","",IFERROR(SUMIFS(GA4!$P$2:$P$2001,GA4!$O$2:$O$2001,B1644),0))</f>
        <v/>
      </c>
      <c r="R1644" s="23">
        <f>IF(A1644="","",IF(N(Q1644)&gt;0,SUMIFS(GA4!$Q$2:$Q$2001,GA4!$O$2:$O$2001,B1644)/Q1644,""))</f>
        <v/>
      </c>
      <c r="S1644">
        <f>IF(A1644="","",IFERROR(SUMIFS(GA4!$R$2:$R$2001,GA4!$O$2:$O$2001,B1644),0))</f>
        <v/>
      </c>
      <c r="T1644">
        <f>IF(A1644="","",IF(AND(ISNUMBER(F1644),LEFT(C1644&amp;"",1)="2"),IF(F1644&lt;Rules!$B$9,"Yes","No"),"No"))</f>
        <v/>
      </c>
      <c r="U1644">
        <f>IF(A1644="","",IF(AND(N(O1644)&gt;=Rules!$B$8,ISNUMBER(P1644)),IF(P1644&lt;=-Rules!$B$7,"Yes","No"),"No"))</f>
        <v/>
      </c>
      <c r="V1644">
        <f>IF(A1644="","",IF(AND(N(L1644)&gt;=Rules!$B$6,ISNUMBER(N1644)),IF(AND(N1644&gt;=Rules!$B$10,N1644&lt;=Rules!$B$11),"Yes","No"),"No"))</f>
        <v/>
      </c>
      <c r="W1644">
        <f>IF(A1644="","",IF(I1644&lt;&gt;"","Yes","No"))</f>
        <v/>
      </c>
      <c r="X1644">
        <f>IF(I1644="","",IF(SUMIFS($K$3:$K$2002,$A$3:$A$2002,SUBSTITUTE(SUBSTITUTE(I1644,"?","~?"),"*","~*"))&gt;N(K1644),"Yes","No"))</f>
        <v/>
      </c>
      <c r="Y1644">
        <f>IF(A1644="","",IF(N(S1644)&gt;0,"Yes","No"))</f>
        <v/>
      </c>
      <c r="Z1644">
        <f>IF(A1644="","",IF(AND(N(K1644)&lt;Rules!$B$5,N(L1644)&lt;Rules!$B$6,N(Q1644)&lt;Rules!$B$13,Y1644="No"),"Yes","No"))</f>
        <v/>
      </c>
      <c r="AA1644">
        <f>IF(A1644="","",IF(LEFT(C1644&amp;"",1)="3","Redirect",IF(OR(LEFT(C1644&amp;"",1)="4",LEFT(C1644&amp;"",1)="5"),IF(OR(N(K1644)&gt;0,N(AC1644)&gt;=Rules!$B$14),"Redirect","Prune"),IF(D1644="Non-Indexable","Keep",IF(AND(W1644="Yes",X1644="Yes",Y1644="No"),"Merge",IF(OR(U1644="Yes",V1644="Yes",AND(T1644="Yes",N(L1644)&gt;=Rules!$B$6)),"Update",IF(Z1644="Yes",IF(N(AC1644)&gt;=Rules!$B$14,"Redirect","Prune"),"Keep")))))))</f>
        <v/>
      </c>
      <c r="AB1644">
        <f>IF(A1644="","",IF(LEFT(C1644&amp;"",1)="3","Already redirects ("&amp;C1644&amp;"). Update internal links to point at the final URL.",IF(OR(LEFT(C1644&amp;"",1)="4",LEFT(C1644&amp;"",1)="5"),IF(AA1644="Redirect","Returns "&amp;C1644&amp;" but still has "&amp;N(K1644)&amp;" clicks and "&amp;N(AC1644)&amp;" referring domains. 301 it to the closest live page.","Returns "&amp;C1644&amp;" with no clicks or links. Remove internal links and let it 404 or 410."),IF(D1644="Non-Indexable","Non-indexable ("&amp;E1644&amp;"). Keep if that is intentional; otherwise fix the canonical or noindex.",IF(AA1644="Merge","Overlaps with "&amp;I1644&amp;IF(N(J1644)&gt;0," (similarity "&amp;TEXT(J1644,"0.00")&amp;")","")&amp;", which gets more clicks. Merge the useful parts into it and 301 this URL.",IF(AA1644="Update",MID(IF(U1644="Yes","; Clicks down "&amp;TEXT(-P1644,"0%")&amp;" on the previous period","")&amp;IF(V1644="Yes","; Average position "&amp;TEXT(N1644,"0.0")&amp;" on "&amp;TEXT(L1644,"#,##0")&amp;" impressions (striking distance)","")&amp;IF(AND(T1644="Yes",N(L1644)&gt;=Rules!$B$6),"; Thin ("&amp;F1644&amp;" words) but has search demand",""),3,400),IF(AA1644="Prune","Low value: "&amp;N(K1644)&amp;" clicks, "&amp;N(L1644)&amp;" impressions, "&amp;N(Q1644)&amp;" sessions, no key events. Remove or noindex it and update internal links.",IF(AA1644="Redirect","Low value but "&amp;N(AC1644)&amp;" referring domains. 301 it to the closest relevant page to keep those links.",IF(AND(Z1644="No",Y1644="Yes",N(K1644)&lt;Rules!$B$5),"Low search traffic but it converts (key events: "&amp;S1644&amp;"). Keep it and link to it.",IF(W1644="Yes","Stronger than the page it overlaps ("&amp;I1644&amp;"). Keep; merge that page into this one.","Healthy: "&amp;N(K1644)&amp;" clicks"&amp;IF(ISNUMBER(N1644),", average position "&amp;TEXT(N1644,"0.0"),"")&amp;". Keep and monitor."))))))))))</f>
        <v/>
      </c>
      <c r="AE1644">
        <f>IF(A1644="","",IF(AD1644&lt;&gt;"",AD1644,AA1644))</f>
        <v/>
      </c>
    </row>
    <row r="1645">
      <c r="A1645">
        <f>IF(Crawl!A1644="","",Crawl!A1644)</f>
        <v/>
      </c>
      <c r="B1645">
        <f>IF(A1645="","",Crawl!EC1644)</f>
        <v/>
      </c>
      <c r="C1645">
        <f>IF(A1645="","",IFERROR(INDEX(Crawl!$A1644:$DZ1644,1,Rules!$H$6),""))</f>
        <v/>
      </c>
      <c r="D1645">
        <f>IF(A1645="","",IFERROR(INDEX(Crawl!$A1644:$DZ1644,1,Rules!$H$7),"")&amp;"")</f>
        <v/>
      </c>
      <c r="E1645">
        <f>IF(A1645="","",IFERROR(INDEX(Crawl!$A1644:$DZ1644,1,Rules!$H$8),"")&amp;"")</f>
        <v/>
      </c>
      <c r="F1645">
        <f>IF(A1645="","",IFERROR(INDEX(Crawl!$A1644:$DZ1644,1,Rules!$H$9),""))</f>
        <v/>
      </c>
      <c r="G1645">
        <f>IF(A1645="","",IFERROR(INDEX(Crawl!$A1644:$DZ1644,1,Rules!$H$10),""))</f>
        <v/>
      </c>
      <c r="H1645">
        <f>IF(A1645="","",IFERROR(INDEX(Crawl!$A1644:$DZ1644,1,Rules!$H$12),""))</f>
        <v/>
      </c>
      <c r="I1645">
        <f>IF(A1645="","",IF(AND(N(H1645)&gt;0,IFERROR(INDEX(Crawl!$A1644:$DZ1644,1,Rules!$H$11),"")&amp;""&lt;&gt;""),IFERROR(INDEX(Crawl!$A1644:$DZ1644,1,Rules!$H$11),"")&amp;"",IF(AND(ISNUMBER(J1645),N(J1645)&gt;=Rules!$B$12,IFERROR(INDEX(Crawl!$A1644:$DZ1644,1,Rules!$H$13),"")&amp;""&lt;&gt;""),IFERROR(INDEX(Crawl!$A1644:$DZ1644,1,Rules!$H$13),"")&amp;"","")))</f>
        <v/>
      </c>
      <c r="J1645" s="19">
        <f>IF(A1645="","",IF(IFERROR(INDEX(Crawl!$A1644:$DZ1644,1,Rules!$H$14),"")&amp;""="","",IFERROR(INDEX(Crawl!$A1644:$DZ1644,1,Rules!$H$14),"")))</f>
        <v/>
      </c>
      <c r="K1645">
        <f>IF(A1645="","",IFERROR(SUMIFS('GSC current'!$J$2:$J$2001,'GSC current'!$I$2:$I$2001,B1645),0))</f>
        <v/>
      </c>
      <c r="L1645">
        <f>IF(A1645="","",IFERROR(SUMIFS('GSC current'!$K$2:$K$2001,'GSC current'!$I$2:$I$2001,B1645),0))</f>
        <v/>
      </c>
      <c r="M1645" s="20">
        <f>IF(A1645="","",IF(N(L1645)&gt;0,K1645/L1645,""))</f>
        <v/>
      </c>
      <c r="N1645" s="21">
        <f>IF(A1645="","",IF(N(L1645)&gt;0,SUMIFS('GSC current'!$L$2:$L$2001,'GSC current'!$I$2:$I$2001,B1645)/L1645,""))</f>
        <v/>
      </c>
      <c r="O1645">
        <f>IF(A1645="","",IFERROR(SUMIFS('GSC previous'!$J$2:$J$2001,'GSC previous'!$I$2:$I$2001,B1645),0))</f>
        <v/>
      </c>
      <c r="P1645" s="22">
        <f>IF(A1645="","",IF(N(O1645)&gt;0,(K1645-O1645)/O1645,""))</f>
        <v/>
      </c>
      <c r="Q1645">
        <f>IF(A1645="","",IFERROR(SUMIFS(GA4!$P$2:$P$2001,GA4!$O$2:$O$2001,B1645),0))</f>
        <v/>
      </c>
      <c r="R1645" s="23">
        <f>IF(A1645="","",IF(N(Q1645)&gt;0,SUMIFS(GA4!$Q$2:$Q$2001,GA4!$O$2:$O$2001,B1645)/Q1645,""))</f>
        <v/>
      </c>
      <c r="S1645">
        <f>IF(A1645="","",IFERROR(SUMIFS(GA4!$R$2:$R$2001,GA4!$O$2:$O$2001,B1645),0))</f>
        <v/>
      </c>
      <c r="T1645">
        <f>IF(A1645="","",IF(AND(ISNUMBER(F1645),LEFT(C1645&amp;"",1)="2"),IF(F1645&lt;Rules!$B$9,"Yes","No"),"No"))</f>
        <v/>
      </c>
      <c r="U1645">
        <f>IF(A1645="","",IF(AND(N(O1645)&gt;=Rules!$B$8,ISNUMBER(P1645)),IF(P1645&lt;=-Rules!$B$7,"Yes","No"),"No"))</f>
        <v/>
      </c>
      <c r="V1645">
        <f>IF(A1645="","",IF(AND(N(L1645)&gt;=Rules!$B$6,ISNUMBER(N1645)),IF(AND(N1645&gt;=Rules!$B$10,N1645&lt;=Rules!$B$11),"Yes","No"),"No"))</f>
        <v/>
      </c>
      <c r="W1645">
        <f>IF(A1645="","",IF(I1645&lt;&gt;"","Yes","No"))</f>
        <v/>
      </c>
      <c r="X1645">
        <f>IF(I1645="","",IF(SUMIFS($K$3:$K$2002,$A$3:$A$2002,SUBSTITUTE(SUBSTITUTE(I1645,"?","~?"),"*","~*"))&gt;N(K1645),"Yes","No"))</f>
        <v/>
      </c>
      <c r="Y1645">
        <f>IF(A1645="","",IF(N(S1645)&gt;0,"Yes","No"))</f>
        <v/>
      </c>
      <c r="Z1645">
        <f>IF(A1645="","",IF(AND(N(K1645)&lt;Rules!$B$5,N(L1645)&lt;Rules!$B$6,N(Q1645)&lt;Rules!$B$13,Y1645="No"),"Yes","No"))</f>
        <v/>
      </c>
      <c r="AA1645">
        <f>IF(A1645="","",IF(LEFT(C1645&amp;"",1)="3","Redirect",IF(OR(LEFT(C1645&amp;"",1)="4",LEFT(C1645&amp;"",1)="5"),IF(OR(N(K1645)&gt;0,N(AC1645)&gt;=Rules!$B$14),"Redirect","Prune"),IF(D1645="Non-Indexable","Keep",IF(AND(W1645="Yes",X1645="Yes",Y1645="No"),"Merge",IF(OR(U1645="Yes",V1645="Yes",AND(T1645="Yes",N(L1645)&gt;=Rules!$B$6)),"Update",IF(Z1645="Yes",IF(N(AC1645)&gt;=Rules!$B$14,"Redirect","Prune"),"Keep")))))))</f>
        <v/>
      </c>
      <c r="AB1645">
        <f>IF(A1645="","",IF(LEFT(C1645&amp;"",1)="3","Already redirects ("&amp;C1645&amp;"). Update internal links to point at the final URL.",IF(OR(LEFT(C1645&amp;"",1)="4",LEFT(C1645&amp;"",1)="5"),IF(AA1645="Redirect","Returns "&amp;C1645&amp;" but still has "&amp;N(K1645)&amp;" clicks and "&amp;N(AC1645)&amp;" referring domains. 301 it to the closest live page.","Returns "&amp;C1645&amp;" with no clicks or links. Remove internal links and let it 404 or 410."),IF(D1645="Non-Indexable","Non-indexable ("&amp;E1645&amp;"). Keep if that is intentional; otherwise fix the canonical or noindex.",IF(AA1645="Merge","Overlaps with "&amp;I1645&amp;IF(N(J1645)&gt;0," (similarity "&amp;TEXT(J1645,"0.00")&amp;")","")&amp;", which gets more clicks. Merge the useful parts into it and 301 this URL.",IF(AA1645="Update",MID(IF(U1645="Yes","; Clicks down "&amp;TEXT(-P1645,"0%")&amp;" on the previous period","")&amp;IF(V1645="Yes","; Average position "&amp;TEXT(N1645,"0.0")&amp;" on "&amp;TEXT(L1645,"#,##0")&amp;" impressions (striking distance)","")&amp;IF(AND(T1645="Yes",N(L1645)&gt;=Rules!$B$6),"; Thin ("&amp;F1645&amp;" words) but has search demand",""),3,400),IF(AA1645="Prune","Low value: "&amp;N(K1645)&amp;" clicks, "&amp;N(L1645)&amp;" impressions, "&amp;N(Q1645)&amp;" sessions, no key events. Remove or noindex it and update internal links.",IF(AA1645="Redirect","Low value but "&amp;N(AC1645)&amp;" referring domains. 301 it to the closest relevant page to keep those links.",IF(AND(Z1645="No",Y1645="Yes",N(K1645)&lt;Rules!$B$5),"Low search traffic but it converts (key events: "&amp;S1645&amp;"). Keep it and link to it.",IF(W1645="Yes","Stronger than the page it overlaps ("&amp;I1645&amp;"). Keep; merge that page into this one.","Healthy: "&amp;N(K1645)&amp;" clicks"&amp;IF(ISNUMBER(N1645),", average position "&amp;TEXT(N1645,"0.0"),"")&amp;". Keep and monitor."))))))))))</f>
        <v/>
      </c>
      <c r="AE1645">
        <f>IF(A1645="","",IF(AD1645&lt;&gt;"",AD1645,AA1645))</f>
        <v/>
      </c>
    </row>
    <row r="1646">
      <c r="A1646">
        <f>IF(Crawl!A1645="","",Crawl!A1645)</f>
        <v/>
      </c>
      <c r="B1646">
        <f>IF(A1646="","",Crawl!EC1645)</f>
        <v/>
      </c>
      <c r="C1646">
        <f>IF(A1646="","",IFERROR(INDEX(Crawl!$A1645:$DZ1645,1,Rules!$H$6),""))</f>
        <v/>
      </c>
      <c r="D1646">
        <f>IF(A1646="","",IFERROR(INDEX(Crawl!$A1645:$DZ1645,1,Rules!$H$7),"")&amp;"")</f>
        <v/>
      </c>
      <c r="E1646">
        <f>IF(A1646="","",IFERROR(INDEX(Crawl!$A1645:$DZ1645,1,Rules!$H$8),"")&amp;"")</f>
        <v/>
      </c>
      <c r="F1646">
        <f>IF(A1646="","",IFERROR(INDEX(Crawl!$A1645:$DZ1645,1,Rules!$H$9),""))</f>
        <v/>
      </c>
      <c r="G1646">
        <f>IF(A1646="","",IFERROR(INDEX(Crawl!$A1645:$DZ1645,1,Rules!$H$10),""))</f>
        <v/>
      </c>
      <c r="H1646">
        <f>IF(A1646="","",IFERROR(INDEX(Crawl!$A1645:$DZ1645,1,Rules!$H$12),""))</f>
        <v/>
      </c>
      <c r="I1646">
        <f>IF(A1646="","",IF(AND(N(H1646)&gt;0,IFERROR(INDEX(Crawl!$A1645:$DZ1645,1,Rules!$H$11),"")&amp;""&lt;&gt;""),IFERROR(INDEX(Crawl!$A1645:$DZ1645,1,Rules!$H$11),"")&amp;"",IF(AND(ISNUMBER(J1646),N(J1646)&gt;=Rules!$B$12,IFERROR(INDEX(Crawl!$A1645:$DZ1645,1,Rules!$H$13),"")&amp;""&lt;&gt;""),IFERROR(INDEX(Crawl!$A1645:$DZ1645,1,Rules!$H$13),"")&amp;"","")))</f>
        <v/>
      </c>
      <c r="J1646" s="19">
        <f>IF(A1646="","",IF(IFERROR(INDEX(Crawl!$A1645:$DZ1645,1,Rules!$H$14),"")&amp;""="","",IFERROR(INDEX(Crawl!$A1645:$DZ1645,1,Rules!$H$14),"")))</f>
        <v/>
      </c>
      <c r="K1646">
        <f>IF(A1646="","",IFERROR(SUMIFS('GSC current'!$J$2:$J$2001,'GSC current'!$I$2:$I$2001,B1646),0))</f>
        <v/>
      </c>
      <c r="L1646">
        <f>IF(A1646="","",IFERROR(SUMIFS('GSC current'!$K$2:$K$2001,'GSC current'!$I$2:$I$2001,B1646),0))</f>
        <v/>
      </c>
      <c r="M1646" s="20">
        <f>IF(A1646="","",IF(N(L1646)&gt;0,K1646/L1646,""))</f>
        <v/>
      </c>
      <c r="N1646" s="21">
        <f>IF(A1646="","",IF(N(L1646)&gt;0,SUMIFS('GSC current'!$L$2:$L$2001,'GSC current'!$I$2:$I$2001,B1646)/L1646,""))</f>
        <v/>
      </c>
      <c r="O1646">
        <f>IF(A1646="","",IFERROR(SUMIFS('GSC previous'!$J$2:$J$2001,'GSC previous'!$I$2:$I$2001,B1646),0))</f>
        <v/>
      </c>
      <c r="P1646" s="22">
        <f>IF(A1646="","",IF(N(O1646)&gt;0,(K1646-O1646)/O1646,""))</f>
        <v/>
      </c>
      <c r="Q1646">
        <f>IF(A1646="","",IFERROR(SUMIFS(GA4!$P$2:$P$2001,GA4!$O$2:$O$2001,B1646),0))</f>
        <v/>
      </c>
      <c r="R1646" s="23">
        <f>IF(A1646="","",IF(N(Q1646)&gt;0,SUMIFS(GA4!$Q$2:$Q$2001,GA4!$O$2:$O$2001,B1646)/Q1646,""))</f>
        <v/>
      </c>
      <c r="S1646">
        <f>IF(A1646="","",IFERROR(SUMIFS(GA4!$R$2:$R$2001,GA4!$O$2:$O$2001,B1646),0))</f>
        <v/>
      </c>
      <c r="T1646">
        <f>IF(A1646="","",IF(AND(ISNUMBER(F1646),LEFT(C1646&amp;"",1)="2"),IF(F1646&lt;Rules!$B$9,"Yes","No"),"No"))</f>
        <v/>
      </c>
      <c r="U1646">
        <f>IF(A1646="","",IF(AND(N(O1646)&gt;=Rules!$B$8,ISNUMBER(P1646)),IF(P1646&lt;=-Rules!$B$7,"Yes","No"),"No"))</f>
        <v/>
      </c>
      <c r="V1646">
        <f>IF(A1646="","",IF(AND(N(L1646)&gt;=Rules!$B$6,ISNUMBER(N1646)),IF(AND(N1646&gt;=Rules!$B$10,N1646&lt;=Rules!$B$11),"Yes","No"),"No"))</f>
        <v/>
      </c>
      <c r="W1646">
        <f>IF(A1646="","",IF(I1646&lt;&gt;"","Yes","No"))</f>
        <v/>
      </c>
      <c r="X1646">
        <f>IF(I1646="","",IF(SUMIFS($K$3:$K$2002,$A$3:$A$2002,SUBSTITUTE(SUBSTITUTE(I1646,"?","~?"),"*","~*"))&gt;N(K1646),"Yes","No"))</f>
        <v/>
      </c>
      <c r="Y1646">
        <f>IF(A1646="","",IF(N(S1646)&gt;0,"Yes","No"))</f>
        <v/>
      </c>
      <c r="Z1646">
        <f>IF(A1646="","",IF(AND(N(K1646)&lt;Rules!$B$5,N(L1646)&lt;Rules!$B$6,N(Q1646)&lt;Rules!$B$13,Y1646="No"),"Yes","No"))</f>
        <v/>
      </c>
      <c r="AA1646">
        <f>IF(A1646="","",IF(LEFT(C1646&amp;"",1)="3","Redirect",IF(OR(LEFT(C1646&amp;"",1)="4",LEFT(C1646&amp;"",1)="5"),IF(OR(N(K1646)&gt;0,N(AC1646)&gt;=Rules!$B$14),"Redirect","Prune"),IF(D1646="Non-Indexable","Keep",IF(AND(W1646="Yes",X1646="Yes",Y1646="No"),"Merge",IF(OR(U1646="Yes",V1646="Yes",AND(T1646="Yes",N(L1646)&gt;=Rules!$B$6)),"Update",IF(Z1646="Yes",IF(N(AC1646)&gt;=Rules!$B$14,"Redirect","Prune"),"Keep")))))))</f>
        <v/>
      </c>
      <c r="AB1646">
        <f>IF(A1646="","",IF(LEFT(C1646&amp;"",1)="3","Already redirects ("&amp;C1646&amp;"). Update internal links to point at the final URL.",IF(OR(LEFT(C1646&amp;"",1)="4",LEFT(C1646&amp;"",1)="5"),IF(AA1646="Redirect","Returns "&amp;C1646&amp;" but still has "&amp;N(K1646)&amp;" clicks and "&amp;N(AC1646)&amp;" referring domains. 301 it to the closest live page.","Returns "&amp;C1646&amp;" with no clicks or links. Remove internal links and let it 404 or 410."),IF(D1646="Non-Indexable","Non-indexable ("&amp;E1646&amp;"). Keep if that is intentional; otherwise fix the canonical or noindex.",IF(AA1646="Merge","Overlaps with "&amp;I1646&amp;IF(N(J1646)&gt;0," (similarity "&amp;TEXT(J1646,"0.00")&amp;")","")&amp;", which gets more clicks. Merge the useful parts into it and 301 this URL.",IF(AA1646="Update",MID(IF(U1646="Yes","; Clicks down "&amp;TEXT(-P1646,"0%")&amp;" on the previous period","")&amp;IF(V1646="Yes","; Average position "&amp;TEXT(N1646,"0.0")&amp;" on "&amp;TEXT(L1646,"#,##0")&amp;" impressions (striking distance)","")&amp;IF(AND(T1646="Yes",N(L1646)&gt;=Rules!$B$6),"; Thin ("&amp;F1646&amp;" words) but has search demand",""),3,400),IF(AA1646="Prune","Low value: "&amp;N(K1646)&amp;" clicks, "&amp;N(L1646)&amp;" impressions, "&amp;N(Q1646)&amp;" sessions, no key events. Remove or noindex it and update internal links.",IF(AA1646="Redirect","Low value but "&amp;N(AC1646)&amp;" referring domains. 301 it to the closest relevant page to keep those links.",IF(AND(Z1646="No",Y1646="Yes",N(K1646)&lt;Rules!$B$5),"Low search traffic but it converts (key events: "&amp;S1646&amp;"). Keep it and link to it.",IF(W1646="Yes","Stronger than the page it overlaps ("&amp;I1646&amp;"). Keep; merge that page into this one.","Healthy: "&amp;N(K1646)&amp;" clicks"&amp;IF(ISNUMBER(N1646),", average position "&amp;TEXT(N1646,"0.0"),"")&amp;". Keep and monitor."))))))))))</f>
        <v/>
      </c>
      <c r="AE1646">
        <f>IF(A1646="","",IF(AD1646&lt;&gt;"",AD1646,AA1646))</f>
        <v/>
      </c>
    </row>
    <row r="1647">
      <c r="A1647">
        <f>IF(Crawl!A1646="","",Crawl!A1646)</f>
        <v/>
      </c>
      <c r="B1647">
        <f>IF(A1647="","",Crawl!EC1646)</f>
        <v/>
      </c>
      <c r="C1647">
        <f>IF(A1647="","",IFERROR(INDEX(Crawl!$A1646:$DZ1646,1,Rules!$H$6),""))</f>
        <v/>
      </c>
      <c r="D1647">
        <f>IF(A1647="","",IFERROR(INDEX(Crawl!$A1646:$DZ1646,1,Rules!$H$7),"")&amp;"")</f>
        <v/>
      </c>
      <c r="E1647">
        <f>IF(A1647="","",IFERROR(INDEX(Crawl!$A1646:$DZ1646,1,Rules!$H$8),"")&amp;"")</f>
        <v/>
      </c>
      <c r="F1647">
        <f>IF(A1647="","",IFERROR(INDEX(Crawl!$A1646:$DZ1646,1,Rules!$H$9),""))</f>
        <v/>
      </c>
      <c r="G1647">
        <f>IF(A1647="","",IFERROR(INDEX(Crawl!$A1646:$DZ1646,1,Rules!$H$10),""))</f>
        <v/>
      </c>
      <c r="H1647">
        <f>IF(A1647="","",IFERROR(INDEX(Crawl!$A1646:$DZ1646,1,Rules!$H$12),""))</f>
        <v/>
      </c>
      <c r="I1647">
        <f>IF(A1647="","",IF(AND(N(H1647)&gt;0,IFERROR(INDEX(Crawl!$A1646:$DZ1646,1,Rules!$H$11),"")&amp;""&lt;&gt;""),IFERROR(INDEX(Crawl!$A1646:$DZ1646,1,Rules!$H$11),"")&amp;"",IF(AND(ISNUMBER(J1647),N(J1647)&gt;=Rules!$B$12,IFERROR(INDEX(Crawl!$A1646:$DZ1646,1,Rules!$H$13),"")&amp;""&lt;&gt;""),IFERROR(INDEX(Crawl!$A1646:$DZ1646,1,Rules!$H$13),"")&amp;"","")))</f>
        <v/>
      </c>
      <c r="J1647" s="19">
        <f>IF(A1647="","",IF(IFERROR(INDEX(Crawl!$A1646:$DZ1646,1,Rules!$H$14),"")&amp;""="","",IFERROR(INDEX(Crawl!$A1646:$DZ1646,1,Rules!$H$14),"")))</f>
        <v/>
      </c>
      <c r="K1647">
        <f>IF(A1647="","",IFERROR(SUMIFS('GSC current'!$J$2:$J$2001,'GSC current'!$I$2:$I$2001,B1647),0))</f>
        <v/>
      </c>
      <c r="L1647">
        <f>IF(A1647="","",IFERROR(SUMIFS('GSC current'!$K$2:$K$2001,'GSC current'!$I$2:$I$2001,B1647),0))</f>
        <v/>
      </c>
      <c r="M1647" s="20">
        <f>IF(A1647="","",IF(N(L1647)&gt;0,K1647/L1647,""))</f>
        <v/>
      </c>
      <c r="N1647" s="21">
        <f>IF(A1647="","",IF(N(L1647)&gt;0,SUMIFS('GSC current'!$L$2:$L$2001,'GSC current'!$I$2:$I$2001,B1647)/L1647,""))</f>
        <v/>
      </c>
      <c r="O1647">
        <f>IF(A1647="","",IFERROR(SUMIFS('GSC previous'!$J$2:$J$2001,'GSC previous'!$I$2:$I$2001,B1647),0))</f>
        <v/>
      </c>
      <c r="P1647" s="22">
        <f>IF(A1647="","",IF(N(O1647)&gt;0,(K1647-O1647)/O1647,""))</f>
        <v/>
      </c>
      <c r="Q1647">
        <f>IF(A1647="","",IFERROR(SUMIFS(GA4!$P$2:$P$2001,GA4!$O$2:$O$2001,B1647),0))</f>
        <v/>
      </c>
      <c r="R1647" s="23">
        <f>IF(A1647="","",IF(N(Q1647)&gt;0,SUMIFS(GA4!$Q$2:$Q$2001,GA4!$O$2:$O$2001,B1647)/Q1647,""))</f>
        <v/>
      </c>
      <c r="S1647">
        <f>IF(A1647="","",IFERROR(SUMIFS(GA4!$R$2:$R$2001,GA4!$O$2:$O$2001,B1647),0))</f>
        <v/>
      </c>
      <c r="T1647">
        <f>IF(A1647="","",IF(AND(ISNUMBER(F1647),LEFT(C1647&amp;"",1)="2"),IF(F1647&lt;Rules!$B$9,"Yes","No"),"No"))</f>
        <v/>
      </c>
      <c r="U1647">
        <f>IF(A1647="","",IF(AND(N(O1647)&gt;=Rules!$B$8,ISNUMBER(P1647)),IF(P1647&lt;=-Rules!$B$7,"Yes","No"),"No"))</f>
        <v/>
      </c>
      <c r="V1647">
        <f>IF(A1647="","",IF(AND(N(L1647)&gt;=Rules!$B$6,ISNUMBER(N1647)),IF(AND(N1647&gt;=Rules!$B$10,N1647&lt;=Rules!$B$11),"Yes","No"),"No"))</f>
        <v/>
      </c>
      <c r="W1647">
        <f>IF(A1647="","",IF(I1647&lt;&gt;"","Yes","No"))</f>
        <v/>
      </c>
      <c r="X1647">
        <f>IF(I1647="","",IF(SUMIFS($K$3:$K$2002,$A$3:$A$2002,SUBSTITUTE(SUBSTITUTE(I1647,"?","~?"),"*","~*"))&gt;N(K1647),"Yes","No"))</f>
        <v/>
      </c>
      <c r="Y1647">
        <f>IF(A1647="","",IF(N(S1647)&gt;0,"Yes","No"))</f>
        <v/>
      </c>
      <c r="Z1647">
        <f>IF(A1647="","",IF(AND(N(K1647)&lt;Rules!$B$5,N(L1647)&lt;Rules!$B$6,N(Q1647)&lt;Rules!$B$13,Y1647="No"),"Yes","No"))</f>
        <v/>
      </c>
      <c r="AA1647">
        <f>IF(A1647="","",IF(LEFT(C1647&amp;"",1)="3","Redirect",IF(OR(LEFT(C1647&amp;"",1)="4",LEFT(C1647&amp;"",1)="5"),IF(OR(N(K1647)&gt;0,N(AC1647)&gt;=Rules!$B$14),"Redirect","Prune"),IF(D1647="Non-Indexable","Keep",IF(AND(W1647="Yes",X1647="Yes",Y1647="No"),"Merge",IF(OR(U1647="Yes",V1647="Yes",AND(T1647="Yes",N(L1647)&gt;=Rules!$B$6)),"Update",IF(Z1647="Yes",IF(N(AC1647)&gt;=Rules!$B$14,"Redirect","Prune"),"Keep")))))))</f>
        <v/>
      </c>
      <c r="AB1647">
        <f>IF(A1647="","",IF(LEFT(C1647&amp;"",1)="3","Already redirects ("&amp;C1647&amp;"). Update internal links to point at the final URL.",IF(OR(LEFT(C1647&amp;"",1)="4",LEFT(C1647&amp;"",1)="5"),IF(AA1647="Redirect","Returns "&amp;C1647&amp;" but still has "&amp;N(K1647)&amp;" clicks and "&amp;N(AC1647)&amp;" referring domains. 301 it to the closest live page.","Returns "&amp;C1647&amp;" with no clicks or links. Remove internal links and let it 404 or 410."),IF(D1647="Non-Indexable","Non-indexable ("&amp;E1647&amp;"). Keep if that is intentional; otherwise fix the canonical or noindex.",IF(AA1647="Merge","Overlaps with "&amp;I1647&amp;IF(N(J1647)&gt;0," (similarity "&amp;TEXT(J1647,"0.00")&amp;")","")&amp;", which gets more clicks. Merge the useful parts into it and 301 this URL.",IF(AA1647="Update",MID(IF(U1647="Yes","; Clicks down "&amp;TEXT(-P1647,"0%")&amp;" on the previous period","")&amp;IF(V1647="Yes","; Average position "&amp;TEXT(N1647,"0.0")&amp;" on "&amp;TEXT(L1647,"#,##0")&amp;" impressions (striking distance)","")&amp;IF(AND(T1647="Yes",N(L1647)&gt;=Rules!$B$6),"; Thin ("&amp;F1647&amp;" words) but has search demand",""),3,400),IF(AA1647="Prune","Low value: "&amp;N(K1647)&amp;" clicks, "&amp;N(L1647)&amp;" impressions, "&amp;N(Q1647)&amp;" sessions, no key events. Remove or noindex it and update internal links.",IF(AA1647="Redirect","Low value but "&amp;N(AC1647)&amp;" referring domains. 301 it to the closest relevant page to keep those links.",IF(AND(Z1647="No",Y1647="Yes",N(K1647)&lt;Rules!$B$5),"Low search traffic but it converts (key events: "&amp;S1647&amp;"). Keep it and link to it.",IF(W1647="Yes","Stronger than the page it overlaps ("&amp;I1647&amp;"). Keep; merge that page into this one.","Healthy: "&amp;N(K1647)&amp;" clicks"&amp;IF(ISNUMBER(N1647),", average position "&amp;TEXT(N1647,"0.0"),"")&amp;". Keep and monitor."))))))))))</f>
        <v/>
      </c>
      <c r="AE1647">
        <f>IF(A1647="","",IF(AD1647&lt;&gt;"",AD1647,AA1647))</f>
        <v/>
      </c>
    </row>
    <row r="1648">
      <c r="A1648">
        <f>IF(Crawl!A1647="","",Crawl!A1647)</f>
        <v/>
      </c>
      <c r="B1648">
        <f>IF(A1648="","",Crawl!EC1647)</f>
        <v/>
      </c>
      <c r="C1648">
        <f>IF(A1648="","",IFERROR(INDEX(Crawl!$A1647:$DZ1647,1,Rules!$H$6),""))</f>
        <v/>
      </c>
      <c r="D1648">
        <f>IF(A1648="","",IFERROR(INDEX(Crawl!$A1647:$DZ1647,1,Rules!$H$7),"")&amp;"")</f>
        <v/>
      </c>
      <c r="E1648">
        <f>IF(A1648="","",IFERROR(INDEX(Crawl!$A1647:$DZ1647,1,Rules!$H$8),"")&amp;"")</f>
        <v/>
      </c>
      <c r="F1648">
        <f>IF(A1648="","",IFERROR(INDEX(Crawl!$A1647:$DZ1647,1,Rules!$H$9),""))</f>
        <v/>
      </c>
      <c r="G1648">
        <f>IF(A1648="","",IFERROR(INDEX(Crawl!$A1647:$DZ1647,1,Rules!$H$10),""))</f>
        <v/>
      </c>
      <c r="H1648">
        <f>IF(A1648="","",IFERROR(INDEX(Crawl!$A1647:$DZ1647,1,Rules!$H$12),""))</f>
        <v/>
      </c>
      <c r="I1648">
        <f>IF(A1648="","",IF(AND(N(H1648)&gt;0,IFERROR(INDEX(Crawl!$A1647:$DZ1647,1,Rules!$H$11),"")&amp;""&lt;&gt;""),IFERROR(INDEX(Crawl!$A1647:$DZ1647,1,Rules!$H$11),"")&amp;"",IF(AND(ISNUMBER(J1648),N(J1648)&gt;=Rules!$B$12,IFERROR(INDEX(Crawl!$A1647:$DZ1647,1,Rules!$H$13),"")&amp;""&lt;&gt;""),IFERROR(INDEX(Crawl!$A1647:$DZ1647,1,Rules!$H$13),"")&amp;"","")))</f>
        <v/>
      </c>
      <c r="J1648" s="19">
        <f>IF(A1648="","",IF(IFERROR(INDEX(Crawl!$A1647:$DZ1647,1,Rules!$H$14),"")&amp;""="","",IFERROR(INDEX(Crawl!$A1647:$DZ1647,1,Rules!$H$14),"")))</f>
        <v/>
      </c>
      <c r="K1648">
        <f>IF(A1648="","",IFERROR(SUMIFS('GSC current'!$J$2:$J$2001,'GSC current'!$I$2:$I$2001,B1648),0))</f>
        <v/>
      </c>
      <c r="L1648">
        <f>IF(A1648="","",IFERROR(SUMIFS('GSC current'!$K$2:$K$2001,'GSC current'!$I$2:$I$2001,B1648),0))</f>
        <v/>
      </c>
      <c r="M1648" s="20">
        <f>IF(A1648="","",IF(N(L1648)&gt;0,K1648/L1648,""))</f>
        <v/>
      </c>
      <c r="N1648" s="21">
        <f>IF(A1648="","",IF(N(L1648)&gt;0,SUMIFS('GSC current'!$L$2:$L$2001,'GSC current'!$I$2:$I$2001,B1648)/L1648,""))</f>
        <v/>
      </c>
      <c r="O1648">
        <f>IF(A1648="","",IFERROR(SUMIFS('GSC previous'!$J$2:$J$2001,'GSC previous'!$I$2:$I$2001,B1648),0))</f>
        <v/>
      </c>
      <c r="P1648" s="22">
        <f>IF(A1648="","",IF(N(O1648)&gt;0,(K1648-O1648)/O1648,""))</f>
        <v/>
      </c>
      <c r="Q1648">
        <f>IF(A1648="","",IFERROR(SUMIFS(GA4!$P$2:$P$2001,GA4!$O$2:$O$2001,B1648),0))</f>
        <v/>
      </c>
      <c r="R1648" s="23">
        <f>IF(A1648="","",IF(N(Q1648)&gt;0,SUMIFS(GA4!$Q$2:$Q$2001,GA4!$O$2:$O$2001,B1648)/Q1648,""))</f>
        <v/>
      </c>
      <c r="S1648">
        <f>IF(A1648="","",IFERROR(SUMIFS(GA4!$R$2:$R$2001,GA4!$O$2:$O$2001,B1648),0))</f>
        <v/>
      </c>
      <c r="T1648">
        <f>IF(A1648="","",IF(AND(ISNUMBER(F1648),LEFT(C1648&amp;"",1)="2"),IF(F1648&lt;Rules!$B$9,"Yes","No"),"No"))</f>
        <v/>
      </c>
      <c r="U1648">
        <f>IF(A1648="","",IF(AND(N(O1648)&gt;=Rules!$B$8,ISNUMBER(P1648)),IF(P1648&lt;=-Rules!$B$7,"Yes","No"),"No"))</f>
        <v/>
      </c>
      <c r="V1648">
        <f>IF(A1648="","",IF(AND(N(L1648)&gt;=Rules!$B$6,ISNUMBER(N1648)),IF(AND(N1648&gt;=Rules!$B$10,N1648&lt;=Rules!$B$11),"Yes","No"),"No"))</f>
        <v/>
      </c>
      <c r="W1648">
        <f>IF(A1648="","",IF(I1648&lt;&gt;"","Yes","No"))</f>
        <v/>
      </c>
      <c r="X1648">
        <f>IF(I1648="","",IF(SUMIFS($K$3:$K$2002,$A$3:$A$2002,SUBSTITUTE(SUBSTITUTE(I1648,"?","~?"),"*","~*"))&gt;N(K1648),"Yes","No"))</f>
        <v/>
      </c>
      <c r="Y1648">
        <f>IF(A1648="","",IF(N(S1648)&gt;0,"Yes","No"))</f>
        <v/>
      </c>
      <c r="Z1648">
        <f>IF(A1648="","",IF(AND(N(K1648)&lt;Rules!$B$5,N(L1648)&lt;Rules!$B$6,N(Q1648)&lt;Rules!$B$13,Y1648="No"),"Yes","No"))</f>
        <v/>
      </c>
      <c r="AA1648">
        <f>IF(A1648="","",IF(LEFT(C1648&amp;"",1)="3","Redirect",IF(OR(LEFT(C1648&amp;"",1)="4",LEFT(C1648&amp;"",1)="5"),IF(OR(N(K1648)&gt;0,N(AC1648)&gt;=Rules!$B$14),"Redirect","Prune"),IF(D1648="Non-Indexable","Keep",IF(AND(W1648="Yes",X1648="Yes",Y1648="No"),"Merge",IF(OR(U1648="Yes",V1648="Yes",AND(T1648="Yes",N(L1648)&gt;=Rules!$B$6)),"Update",IF(Z1648="Yes",IF(N(AC1648)&gt;=Rules!$B$14,"Redirect","Prune"),"Keep")))))))</f>
        <v/>
      </c>
      <c r="AB1648">
        <f>IF(A1648="","",IF(LEFT(C1648&amp;"",1)="3","Already redirects ("&amp;C1648&amp;"). Update internal links to point at the final URL.",IF(OR(LEFT(C1648&amp;"",1)="4",LEFT(C1648&amp;"",1)="5"),IF(AA1648="Redirect","Returns "&amp;C1648&amp;" but still has "&amp;N(K1648)&amp;" clicks and "&amp;N(AC1648)&amp;" referring domains. 301 it to the closest live page.","Returns "&amp;C1648&amp;" with no clicks or links. Remove internal links and let it 404 or 410."),IF(D1648="Non-Indexable","Non-indexable ("&amp;E1648&amp;"). Keep if that is intentional; otherwise fix the canonical or noindex.",IF(AA1648="Merge","Overlaps with "&amp;I1648&amp;IF(N(J1648)&gt;0," (similarity "&amp;TEXT(J1648,"0.00")&amp;")","")&amp;", which gets more clicks. Merge the useful parts into it and 301 this URL.",IF(AA1648="Update",MID(IF(U1648="Yes","; Clicks down "&amp;TEXT(-P1648,"0%")&amp;" on the previous period","")&amp;IF(V1648="Yes","; Average position "&amp;TEXT(N1648,"0.0")&amp;" on "&amp;TEXT(L1648,"#,##0")&amp;" impressions (striking distance)","")&amp;IF(AND(T1648="Yes",N(L1648)&gt;=Rules!$B$6),"; Thin ("&amp;F1648&amp;" words) but has search demand",""),3,400),IF(AA1648="Prune","Low value: "&amp;N(K1648)&amp;" clicks, "&amp;N(L1648)&amp;" impressions, "&amp;N(Q1648)&amp;" sessions, no key events. Remove or noindex it and update internal links.",IF(AA1648="Redirect","Low value but "&amp;N(AC1648)&amp;" referring domains. 301 it to the closest relevant page to keep those links.",IF(AND(Z1648="No",Y1648="Yes",N(K1648)&lt;Rules!$B$5),"Low search traffic but it converts (key events: "&amp;S1648&amp;"). Keep it and link to it.",IF(W1648="Yes","Stronger than the page it overlaps ("&amp;I1648&amp;"). Keep; merge that page into this one.","Healthy: "&amp;N(K1648)&amp;" clicks"&amp;IF(ISNUMBER(N1648),", average position "&amp;TEXT(N1648,"0.0"),"")&amp;". Keep and monitor."))))))))))</f>
        <v/>
      </c>
      <c r="AE1648">
        <f>IF(A1648="","",IF(AD1648&lt;&gt;"",AD1648,AA1648))</f>
        <v/>
      </c>
    </row>
    <row r="1649">
      <c r="A1649">
        <f>IF(Crawl!A1648="","",Crawl!A1648)</f>
        <v/>
      </c>
      <c r="B1649">
        <f>IF(A1649="","",Crawl!EC1648)</f>
        <v/>
      </c>
      <c r="C1649">
        <f>IF(A1649="","",IFERROR(INDEX(Crawl!$A1648:$DZ1648,1,Rules!$H$6),""))</f>
        <v/>
      </c>
      <c r="D1649">
        <f>IF(A1649="","",IFERROR(INDEX(Crawl!$A1648:$DZ1648,1,Rules!$H$7),"")&amp;"")</f>
        <v/>
      </c>
      <c r="E1649">
        <f>IF(A1649="","",IFERROR(INDEX(Crawl!$A1648:$DZ1648,1,Rules!$H$8),"")&amp;"")</f>
        <v/>
      </c>
      <c r="F1649">
        <f>IF(A1649="","",IFERROR(INDEX(Crawl!$A1648:$DZ1648,1,Rules!$H$9),""))</f>
        <v/>
      </c>
      <c r="G1649">
        <f>IF(A1649="","",IFERROR(INDEX(Crawl!$A1648:$DZ1648,1,Rules!$H$10),""))</f>
        <v/>
      </c>
      <c r="H1649">
        <f>IF(A1649="","",IFERROR(INDEX(Crawl!$A1648:$DZ1648,1,Rules!$H$12),""))</f>
        <v/>
      </c>
      <c r="I1649">
        <f>IF(A1649="","",IF(AND(N(H1649)&gt;0,IFERROR(INDEX(Crawl!$A1648:$DZ1648,1,Rules!$H$11),"")&amp;""&lt;&gt;""),IFERROR(INDEX(Crawl!$A1648:$DZ1648,1,Rules!$H$11),"")&amp;"",IF(AND(ISNUMBER(J1649),N(J1649)&gt;=Rules!$B$12,IFERROR(INDEX(Crawl!$A1648:$DZ1648,1,Rules!$H$13),"")&amp;""&lt;&gt;""),IFERROR(INDEX(Crawl!$A1648:$DZ1648,1,Rules!$H$13),"")&amp;"","")))</f>
        <v/>
      </c>
      <c r="J1649" s="19">
        <f>IF(A1649="","",IF(IFERROR(INDEX(Crawl!$A1648:$DZ1648,1,Rules!$H$14),"")&amp;""="","",IFERROR(INDEX(Crawl!$A1648:$DZ1648,1,Rules!$H$14),"")))</f>
        <v/>
      </c>
      <c r="K1649">
        <f>IF(A1649="","",IFERROR(SUMIFS('GSC current'!$J$2:$J$2001,'GSC current'!$I$2:$I$2001,B1649),0))</f>
        <v/>
      </c>
      <c r="L1649">
        <f>IF(A1649="","",IFERROR(SUMIFS('GSC current'!$K$2:$K$2001,'GSC current'!$I$2:$I$2001,B1649),0))</f>
        <v/>
      </c>
      <c r="M1649" s="20">
        <f>IF(A1649="","",IF(N(L1649)&gt;0,K1649/L1649,""))</f>
        <v/>
      </c>
      <c r="N1649" s="21">
        <f>IF(A1649="","",IF(N(L1649)&gt;0,SUMIFS('GSC current'!$L$2:$L$2001,'GSC current'!$I$2:$I$2001,B1649)/L1649,""))</f>
        <v/>
      </c>
      <c r="O1649">
        <f>IF(A1649="","",IFERROR(SUMIFS('GSC previous'!$J$2:$J$2001,'GSC previous'!$I$2:$I$2001,B1649),0))</f>
        <v/>
      </c>
      <c r="P1649" s="22">
        <f>IF(A1649="","",IF(N(O1649)&gt;0,(K1649-O1649)/O1649,""))</f>
        <v/>
      </c>
      <c r="Q1649">
        <f>IF(A1649="","",IFERROR(SUMIFS(GA4!$P$2:$P$2001,GA4!$O$2:$O$2001,B1649),0))</f>
        <v/>
      </c>
      <c r="R1649" s="23">
        <f>IF(A1649="","",IF(N(Q1649)&gt;0,SUMIFS(GA4!$Q$2:$Q$2001,GA4!$O$2:$O$2001,B1649)/Q1649,""))</f>
        <v/>
      </c>
      <c r="S1649">
        <f>IF(A1649="","",IFERROR(SUMIFS(GA4!$R$2:$R$2001,GA4!$O$2:$O$2001,B1649),0))</f>
        <v/>
      </c>
      <c r="T1649">
        <f>IF(A1649="","",IF(AND(ISNUMBER(F1649),LEFT(C1649&amp;"",1)="2"),IF(F1649&lt;Rules!$B$9,"Yes","No"),"No"))</f>
        <v/>
      </c>
      <c r="U1649">
        <f>IF(A1649="","",IF(AND(N(O1649)&gt;=Rules!$B$8,ISNUMBER(P1649)),IF(P1649&lt;=-Rules!$B$7,"Yes","No"),"No"))</f>
        <v/>
      </c>
      <c r="V1649">
        <f>IF(A1649="","",IF(AND(N(L1649)&gt;=Rules!$B$6,ISNUMBER(N1649)),IF(AND(N1649&gt;=Rules!$B$10,N1649&lt;=Rules!$B$11),"Yes","No"),"No"))</f>
        <v/>
      </c>
      <c r="W1649">
        <f>IF(A1649="","",IF(I1649&lt;&gt;"","Yes","No"))</f>
        <v/>
      </c>
      <c r="X1649">
        <f>IF(I1649="","",IF(SUMIFS($K$3:$K$2002,$A$3:$A$2002,SUBSTITUTE(SUBSTITUTE(I1649,"?","~?"),"*","~*"))&gt;N(K1649),"Yes","No"))</f>
        <v/>
      </c>
      <c r="Y1649">
        <f>IF(A1649="","",IF(N(S1649)&gt;0,"Yes","No"))</f>
        <v/>
      </c>
      <c r="Z1649">
        <f>IF(A1649="","",IF(AND(N(K1649)&lt;Rules!$B$5,N(L1649)&lt;Rules!$B$6,N(Q1649)&lt;Rules!$B$13,Y1649="No"),"Yes","No"))</f>
        <v/>
      </c>
      <c r="AA1649">
        <f>IF(A1649="","",IF(LEFT(C1649&amp;"",1)="3","Redirect",IF(OR(LEFT(C1649&amp;"",1)="4",LEFT(C1649&amp;"",1)="5"),IF(OR(N(K1649)&gt;0,N(AC1649)&gt;=Rules!$B$14),"Redirect","Prune"),IF(D1649="Non-Indexable","Keep",IF(AND(W1649="Yes",X1649="Yes",Y1649="No"),"Merge",IF(OR(U1649="Yes",V1649="Yes",AND(T1649="Yes",N(L1649)&gt;=Rules!$B$6)),"Update",IF(Z1649="Yes",IF(N(AC1649)&gt;=Rules!$B$14,"Redirect","Prune"),"Keep")))))))</f>
        <v/>
      </c>
      <c r="AB1649">
        <f>IF(A1649="","",IF(LEFT(C1649&amp;"",1)="3","Already redirects ("&amp;C1649&amp;"). Update internal links to point at the final URL.",IF(OR(LEFT(C1649&amp;"",1)="4",LEFT(C1649&amp;"",1)="5"),IF(AA1649="Redirect","Returns "&amp;C1649&amp;" but still has "&amp;N(K1649)&amp;" clicks and "&amp;N(AC1649)&amp;" referring domains. 301 it to the closest live page.","Returns "&amp;C1649&amp;" with no clicks or links. Remove internal links and let it 404 or 410."),IF(D1649="Non-Indexable","Non-indexable ("&amp;E1649&amp;"). Keep if that is intentional; otherwise fix the canonical or noindex.",IF(AA1649="Merge","Overlaps with "&amp;I1649&amp;IF(N(J1649)&gt;0," (similarity "&amp;TEXT(J1649,"0.00")&amp;")","")&amp;", which gets more clicks. Merge the useful parts into it and 301 this URL.",IF(AA1649="Update",MID(IF(U1649="Yes","; Clicks down "&amp;TEXT(-P1649,"0%")&amp;" on the previous period","")&amp;IF(V1649="Yes","; Average position "&amp;TEXT(N1649,"0.0")&amp;" on "&amp;TEXT(L1649,"#,##0")&amp;" impressions (striking distance)","")&amp;IF(AND(T1649="Yes",N(L1649)&gt;=Rules!$B$6),"; Thin ("&amp;F1649&amp;" words) but has search demand",""),3,400),IF(AA1649="Prune","Low value: "&amp;N(K1649)&amp;" clicks, "&amp;N(L1649)&amp;" impressions, "&amp;N(Q1649)&amp;" sessions, no key events. Remove or noindex it and update internal links.",IF(AA1649="Redirect","Low value but "&amp;N(AC1649)&amp;" referring domains. 301 it to the closest relevant page to keep those links.",IF(AND(Z1649="No",Y1649="Yes",N(K1649)&lt;Rules!$B$5),"Low search traffic but it converts (key events: "&amp;S1649&amp;"). Keep it and link to it.",IF(W1649="Yes","Stronger than the page it overlaps ("&amp;I1649&amp;"). Keep; merge that page into this one.","Healthy: "&amp;N(K1649)&amp;" clicks"&amp;IF(ISNUMBER(N1649),", average position "&amp;TEXT(N1649,"0.0"),"")&amp;". Keep and monitor."))))))))))</f>
        <v/>
      </c>
      <c r="AE1649">
        <f>IF(A1649="","",IF(AD1649&lt;&gt;"",AD1649,AA1649))</f>
        <v/>
      </c>
    </row>
    <row r="1650">
      <c r="A1650">
        <f>IF(Crawl!A1649="","",Crawl!A1649)</f>
        <v/>
      </c>
      <c r="B1650">
        <f>IF(A1650="","",Crawl!EC1649)</f>
        <v/>
      </c>
      <c r="C1650">
        <f>IF(A1650="","",IFERROR(INDEX(Crawl!$A1649:$DZ1649,1,Rules!$H$6),""))</f>
        <v/>
      </c>
      <c r="D1650">
        <f>IF(A1650="","",IFERROR(INDEX(Crawl!$A1649:$DZ1649,1,Rules!$H$7),"")&amp;"")</f>
        <v/>
      </c>
      <c r="E1650">
        <f>IF(A1650="","",IFERROR(INDEX(Crawl!$A1649:$DZ1649,1,Rules!$H$8),"")&amp;"")</f>
        <v/>
      </c>
      <c r="F1650">
        <f>IF(A1650="","",IFERROR(INDEX(Crawl!$A1649:$DZ1649,1,Rules!$H$9),""))</f>
        <v/>
      </c>
      <c r="G1650">
        <f>IF(A1650="","",IFERROR(INDEX(Crawl!$A1649:$DZ1649,1,Rules!$H$10),""))</f>
        <v/>
      </c>
      <c r="H1650">
        <f>IF(A1650="","",IFERROR(INDEX(Crawl!$A1649:$DZ1649,1,Rules!$H$12),""))</f>
        <v/>
      </c>
      <c r="I1650">
        <f>IF(A1650="","",IF(AND(N(H1650)&gt;0,IFERROR(INDEX(Crawl!$A1649:$DZ1649,1,Rules!$H$11),"")&amp;""&lt;&gt;""),IFERROR(INDEX(Crawl!$A1649:$DZ1649,1,Rules!$H$11),"")&amp;"",IF(AND(ISNUMBER(J1650),N(J1650)&gt;=Rules!$B$12,IFERROR(INDEX(Crawl!$A1649:$DZ1649,1,Rules!$H$13),"")&amp;""&lt;&gt;""),IFERROR(INDEX(Crawl!$A1649:$DZ1649,1,Rules!$H$13),"")&amp;"","")))</f>
        <v/>
      </c>
      <c r="J1650" s="19">
        <f>IF(A1650="","",IF(IFERROR(INDEX(Crawl!$A1649:$DZ1649,1,Rules!$H$14),"")&amp;""="","",IFERROR(INDEX(Crawl!$A1649:$DZ1649,1,Rules!$H$14),"")))</f>
        <v/>
      </c>
      <c r="K1650">
        <f>IF(A1650="","",IFERROR(SUMIFS('GSC current'!$J$2:$J$2001,'GSC current'!$I$2:$I$2001,B1650),0))</f>
        <v/>
      </c>
      <c r="L1650">
        <f>IF(A1650="","",IFERROR(SUMIFS('GSC current'!$K$2:$K$2001,'GSC current'!$I$2:$I$2001,B1650),0))</f>
        <v/>
      </c>
      <c r="M1650" s="20">
        <f>IF(A1650="","",IF(N(L1650)&gt;0,K1650/L1650,""))</f>
        <v/>
      </c>
      <c r="N1650" s="21">
        <f>IF(A1650="","",IF(N(L1650)&gt;0,SUMIFS('GSC current'!$L$2:$L$2001,'GSC current'!$I$2:$I$2001,B1650)/L1650,""))</f>
        <v/>
      </c>
      <c r="O1650">
        <f>IF(A1650="","",IFERROR(SUMIFS('GSC previous'!$J$2:$J$2001,'GSC previous'!$I$2:$I$2001,B1650),0))</f>
        <v/>
      </c>
      <c r="P1650" s="22">
        <f>IF(A1650="","",IF(N(O1650)&gt;0,(K1650-O1650)/O1650,""))</f>
        <v/>
      </c>
      <c r="Q1650">
        <f>IF(A1650="","",IFERROR(SUMIFS(GA4!$P$2:$P$2001,GA4!$O$2:$O$2001,B1650),0))</f>
        <v/>
      </c>
      <c r="R1650" s="23">
        <f>IF(A1650="","",IF(N(Q1650)&gt;0,SUMIFS(GA4!$Q$2:$Q$2001,GA4!$O$2:$O$2001,B1650)/Q1650,""))</f>
        <v/>
      </c>
      <c r="S1650">
        <f>IF(A1650="","",IFERROR(SUMIFS(GA4!$R$2:$R$2001,GA4!$O$2:$O$2001,B1650),0))</f>
        <v/>
      </c>
      <c r="T1650">
        <f>IF(A1650="","",IF(AND(ISNUMBER(F1650),LEFT(C1650&amp;"",1)="2"),IF(F1650&lt;Rules!$B$9,"Yes","No"),"No"))</f>
        <v/>
      </c>
      <c r="U1650">
        <f>IF(A1650="","",IF(AND(N(O1650)&gt;=Rules!$B$8,ISNUMBER(P1650)),IF(P1650&lt;=-Rules!$B$7,"Yes","No"),"No"))</f>
        <v/>
      </c>
      <c r="V1650">
        <f>IF(A1650="","",IF(AND(N(L1650)&gt;=Rules!$B$6,ISNUMBER(N1650)),IF(AND(N1650&gt;=Rules!$B$10,N1650&lt;=Rules!$B$11),"Yes","No"),"No"))</f>
        <v/>
      </c>
      <c r="W1650">
        <f>IF(A1650="","",IF(I1650&lt;&gt;"","Yes","No"))</f>
        <v/>
      </c>
      <c r="X1650">
        <f>IF(I1650="","",IF(SUMIFS($K$3:$K$2002,$A$3:$A$2002,SUBSTITUTE(SUBSTITUTE(I1650,"?","~?"),"*","~*"))&gt;N(K1650),"Yes","No"))</f>
        <v/>
      </c>
      <c r="Y1650">
        <f>IF(A1650="","",IF(N(S1650)&gt;0,"Yes","No"))</f>
        <v/>
      </c>
      <c r="Z1650">
        <f>IF(A1650="","",IF(AND(N(K1650)&lt;Rules!$B$5,N(L1650)&lt;Rules!$B$6,N(Q1650)&lt;Rules!$B$13,Y1650="No"),"Yes","No"))</f>
        <v/>
      </c>
      <c r="AA1650">
        <f>IF(A1650="","",IF(LEFT(C1650&amp;"",1)="3","Redirect",IF(OR(LEFT(C1650&amp;"",1)="4",LEFT(C1650&amp;"",1)="5"),IF(OR(N(K1650)&gt;0,N(AC1650)&gt;=Rules!$B$14),"Redirect","Prune"),IF(D1650="Non-Indexable","Keep",IF(AND(W1650="Yes",X1650="Yes",Y1650="No"),"Merge",IF(OR(U1650="Yes",V1650="Yes",AND(T1650="Yes",N(L1650)&gt;=Rules!$B$6)),"Update",IF(Z1650="Yes",IF(N(AC1650)&gt;=Rules!$B$14,"Redirect","Prune"),"Keep")))))))</f>
        <v/>
      </c>
      <c r="AB1650">
        <f>IF(A1650="","",IF(LEFT(C1650&amp;"",1)="3","Already redirects ("&amp;C1650&amp;"). Update internal links to point at the final URL.",IF(OR(LEFT(C1650&amp;"",1)="4",LEFT(C1650&amp;"",1)="5"),IF(AA1650="Redirect","Returns "&amp;C1650&amp;" but still has "&amp;N(K1650)&amp;" clicks and "&amp;N(AC1650)&amp;" referring domains. 301 it to the closest live page.","Returns "&amp;C1650&amp;" with no clicks or links. Remove internal links and let it 404 or 410."),IF(D1650="Non-Indexable","Non-indexable ("&amp;E1650&amp;"). Keep if that is intentional; otherwise fix the canonical or noindex.",IF(AA1650="Merge","Overlaps with "&amp;I1650&amp;IF(N(J1650)&gt;0," (similarity "&amp;TEXT(J1650,"0.00")&amp;")","")&amp;", which gets more clicks. Merge the useful parts into it and 301 this URL.",IF(AA1650="Update",MID(IF(U1650="Yes","; Clicks down "&amp;TEXT(-P1650,"0%")&amp;" on the previous period","")&amp;IF(V1650="Yes","; Average position "&amp;TEXT(N1650,"0.0")&amp;" on "&amp;TEXT(L1650,"#,##0")&amp;" impressions (striking distance)","")&amp;IF(AND(T1650="Yes",N(L1650)&gt;=Rules!$B$6),"; Thin ("&amp;F1650&amp;" words) but has search demand",""),3,400),IF(AA1650="Prune","Low value: "&amp;N(K1650)&amp;" clicks, "&amp;N(L1650)&amp;" impressions, "&amp;N(Q1650)&amp;" sessions, no key events. Remove or noindex it and update internal links.",IF(AA1650="Redirect","Low value but "&amp;N(AC1650)&amp;" referring domains. 301 it to the closest relevant page to keep those links.",IF(AND(Z1650="No",Y1650="Yes",N(K1650)&lt;Rules!$B$5),"Low search traffic but it converts (key events: "&amp;S1650&amp;"). Keep it and link to it.",IF(W1650="Yes","Stronger than the page it overlaps ("&amp;I1650&amp;"). Keep; merge that page into this one.","Healthy: "&amp;N(K1650)&amp;" clicks"&amp;IF(ISNUMBER(N1650),", average position "&amp;TEXT(N1650,"0.0"),"")&amp;". Keep and monitor."))))))))))</f>
        <v/>
      </c>
      <c r="AE1650">
        <f>IF(A1650="","",IF(AD1650&lt;&gt;"",AD1650,AA1650))</f>
        <v/>
      </c>
    </row>
    <row r="1651">
      <c r="A1651">
        <f>IF(Crawl!A1650="","",Crawl!A1650)</f>
        <v/>
      </c>
      <c r="B1651">
        <f>IF(A1651="","",Crawl!EC1650)</f>
        <v/>
      </c>
      <c r="C1651">
        <f>IF(A1651="","",IFERROR(INDEX(Crawl!$A1650:$DZ1650,1,Rules!$H$6),""))</f>
        <v/>
      </c>
      <c r="D1651">
        <f>IF(A1651="","",IFERROR(INDEX(Crawl!$A1650:$DZ1650,1,Rules!$H$7),"")&amp;"")</f>
        <v/>
      </c>
      <c r="E1651">
        <f>IF(A1651="","",IFERROR(INDEX(Crawl!$A1650:$DZ1650,1,Rules!$H$8),"")&amp;"")</f>
        <v/>
      </c>
      <c r="F1651">
        <f>IF(A1651="","",IFERROR(INDEX(Crawl!$A1650:$DZ1650,1,Rules!$H$9),""))</f>
        <v/>
      </c>
      <c r="G1651">
        <f>IF(A1651="","",IFERROR(INDEX(Crawl!$A1650:$DZ1650,1,Rules!$H$10),""))</f>
        <v/>
      </c>
      <c r="H1651">
        <f>IF(A1651="","",IFERROR(INDEX(Crawl!$A1650:$DZ1650,1,Rules!$H$12),""))</f>
        <v/>
      </c>
      <c r="I1651">
        <f>IF(A1651="","",IF(AND(N(H1651)&gt;0,IFERROR(INDEX(Crawl!$A1650:$DZ1650,1,Rules!$H$11),"")&amp;""&lt;&gt;""),IFERROR(INDEX(Crawl!$A1650:$DZ1650,1,Rules!$H$11),"")&amp;"",IF(AND(ISNUMBER(J1651),N(J1651)&gt;=Rules!$B$12,IFERROR(INDEX(Crawl!$A1650:$DZ1650,1,Rules!$H$13),"")&amp;""&lt;&gt;""),IFERROR(INDEX(Crawl!$A1650:$DZ1650,1,Rules!$H$13),"")&amp;"","")))</f>
        <v/>
      </c>
      <c r="J1651" s="19">
        <f>IF(A1651="","",IF(IFERROR(INDEX(Crawl!$A1650:$DZ1650,1,Rules!$H$14),"")&amp;""="","",IFERROR(INDEX(Crawl!$A1650:$DZ1650,1,Rules!$H$14),"")))</f>
        <v/>
      </c>
      <c r="K1651">
        <f>IF(A1651="","",IFERROR(SUMIFS('GSC current'!$J$2:$J$2001,'GSC current'!$I$2:$I$2001,B1651),0))</f>
        <v/>
      </c>
      <c r="L1651">
        <f>IF(A1651="","",IFERROR(SUMIFS('GSC current'!$K$2:$K$2001,'GSC current'!$I$2:$I$2001,B1651),0))</f>
        <v/>
      </c>
      <c r="M1651" s="20">
        <f>IF(A1651="","",IF(N(L1651)&gt;0,K1651/L1651,""))</f>
        <v/>
      </c>
      <c r="N1651" s="21">
        <f>IF(A1651="","",IF(N(L1651)&gt;0,SUMIFS('GSC current'!$L$2:$L$2001,'GSC current'!$I$2:$I$2001,B1651)/L1651,""))</f>
        <v/>
      </c>
      <c r="O1651">
        <f>IF(A1651="","",IFERROR(SUMIFS('GSC previous'!$J$2:$J$2001,'GSC previous'!$I$2:$I$2001,B1651),0))</f>
        <v/>
      </c>
      <c r="P1651" s="22">
        <f>IF(A1651="","",IF(N(O1651)&gt;0,(K1651-O1651)/O1651,""))</f>
        <v/>
      </c>
      <c r="Q1651">
        <f>IF(A1651="","",IFERROR(SUMIFS(GA4!$P$2:$P$2001,GA4!$O$2:$O$2001,B1651),0))</f>
        <v/>
      </c>
      <c r="R1651" s="23">
        <f>IF(A1651="","",IF(N(Q1651)&gt;0,SUMIFS(GA4!$Q$2:$Q$2001,GA4!$O$2:$O$2001,B1651)/Q1651,""))</f>
        <v/>
      </c>
      <c r="S1651">
        <f>IF(A1651="","",IFERROR(SUMIFS(GA4!$R$2:$R$2001,GA4!$O$2:$O$2001,B1651),0))</f>
        <v/>
      </c>
      <c r="T1651">
        <f>IF(A1651="","",IF(AND(ISNUMBER(F1651),LEFT(C1651&amp;"",1)="2"),IF(F1651&lt;Rules!$B$9,"Yes","No"),"No"))</f>
        <v/>
      </c>
      <c r="U1651">
        <f>IF(A1651="","",IF(AND(N(O1651)&gt;=Rules!$B$8,ISNUMBER(P1651)),IF(P1651&lt;=-Rules!$B$7,"Yes","No"),"No"))</f>
        <v/>
      </c>
      <c r="V1651">
        <f>IF(A1651="","",IF(AND(N(L1651)&gt;=Rules!$B$6,ISNUMBER(N1651)),IF(AND(N1651&gt;=Rules!$B$10,N1651&lt;=Rules!$B$11),"Yes","No"),"No"))</f>
        <v/>
      </c>
      <c r="W1651">
        <f>IF(A1651="","",IF(I1651&lt;&gt;"","Yes","No"))</f>
        <v/>
      </c>
      <c r="X1651">
        <f>IF(I1651="","",IF(SUMIFS($K$3:$K$2002,$A$3:$A$2002,SUBSTITUTE(SUBSTITUTE(I1651,"?","~?"),"*","~*"))&gt;N(K1651),"Yes","No"))</f>
        <v/>
      </c>
      <c r="Y1651">
        <f>IF(A1651="","",IF(N(S1651)&gt;0,"Yes","No"))</f>
        <v/>
      </c>
      <c r="Z1651">
        <f>IF(A1651="","",IF(AND(N(K1651)&lt;Rules!$B$5,N(L1651)&lt;Rules!$B$6,N(Q1651)&lt;Rules!$B$13,Y1651="No"),"Yes","No"))</f>
        <v/>
      </c>
      <c r="AA1651">
        <f>IF(A1651="","",IF(LEFT(C1651&amp;"",1)="3","Redirect",IF(OR(LEFT(C1651&amp;"",1)="4",LEFT(C1651&amp;"",1)="5"),IF(OR(N(K1651)&gt;0,N(AC1651)&gt;=Rules!$B$14),"Redirect","Prune"),IF(D1651="Non-Indexable","Keep",IF(AND(W1651="Yes",X1651="Yes",Y1651="No"),"Merge",IF(OR(U1651="Yes",V1651="Yes",AND(T1651="Yes",N(L1651)&gt;=Rules!$B$6)),"Update",IF(Z1651="Yes",IF(N(AC1651)&gt;=Rules!$B$14,"Redirect","Prune"),"Keep")))))))</f>
        <v/>
      </c>
      <c r="AB1651">
        <f>IF(A1651="","",IF(LEFT(C1651&amp;"",1)="3","Already redirects ("&amp;C1651&amp;"). Update internal links to point at the final URL.",IF(OR(LEFT(C1651&amp;"",1)="4",LEFT(C1651&amp;"",1)="5"),IF(AA1651="Redirect","Returns "&amp;C1651&amp;" but still has "&amp;N(K1651)&amp;" clicks and "&amp;N(AC1651)&amp;" referring domains. 301 it to the closest live page.","Returns "&amp;C1651&amp;" with no clicks or links. Remove internal links and let it 404 or 410."),IF(D1651="Non-Indexable","Non-indexable ("&amp;E1651&amp;"). Keep if that is intentional; otherwise fix the canonical or noindex.",IF(AA1651="Merge","Overlaps with "&amp;I1651&amp;IF(N(J1651)&gt;0," (similarity "&amp;TEXT(J1651,"0.00")&amp;")","")&amp;", which gets more clicks. Merge the useful parts into it and 301 this URL.",IF(AA1651="Update",MID(IF(U1651="Yes","; Clicks down "&amp;TEXT(-P1651,"0%")&amp;" on the previous period","")&amp;IF(V1651="Yes","; Average position "&amp;TEXT(N1651,"0.0")&amp;" on "&amp;TEXT(L1651,"#,##0")&amp;" impressions (striking distance)","")&amp;IF(AND(T1651="Yes",N(L1651)&gt;=Rules!$B$6),"; Thin ("&amp;F1651&amp;" words) but has search demand",""),3,400),IF(AA1651="Prune","Low value: "&amp;N(K1651)&amp;" clicks, "&amp;N(L1651)&amp;" impressions, "&amp;N(Q1651)&amp;" sessions, no key events. Remove or noindex it and update internal links.",IF(AA1651="Redirect","Low value but "&amp;N(AC1651)&amp;" referring domains. 301 it to the closest relevant page to keep those links.",IF(AND(Z1651="No",Y1651="Yes",N(K1651)&lt;Rules!$B$5),"Low search traffic but it converts (key events: "&amp;S1651&amp;"). Keep it and link to it.",IF(W1651="Yes","Stronger than the page it overlaps ("&amp;I1651&amp;"). Keep; merge that page into this one.","Healthy: "&amp;N(K1651)&amp;" clicks"&amp;IF(ISNUMBER(N1651),", average position "&amp;TEXT(N1651,"0.0"),"")&amp;". Keep and monitor."))))))))))</f>
        <v/>
      </c>
      <c r="AE1651">
        <f>IF(A1651="","",IF(AD1651&lt;&gt;"",AD1651,AA1651))</f>
        <v/>
      </c>
    </row>
    <row r="1652">
      <c r="A1652">
        <f>IF(Crawl!A1651="","",Crawl!A1651)</f>
        <v/>
      </c>
      <c r="B1652">
        <f>IF(A1652="","",Crawl!EC1651)</f>
        <v/>
      </c>
      <c r="C1652">
        <f>IF(A1652="","",IFERROR(INDEX(Crawl!$A1651:$DZ1651,1,Rules!$H$6),""))</f>
        <v/>
      </c>
      <c r="D1652">
        <f>IF(A1652="","",IFERROR(INDEX(Crawl!$A1651:$DZ1651,1,Rules!$H$7),"")&amp;"")</f>
        <v/>
      </c>
      <c r="E1652">
        <f>IF(A1652="","",IFERROR(INDEX(Crawl!$A1651:$DZ1651,1,Rules!$H$8),"")&amp;"")</f>
        <v/>
      </c>
      <c r="F1652">
        <f>IF(A1652="","",IFERROR(INDEX(Crawl!$A1651:$DZ1651,1,Rules!$H$9),""))</f>
        <v/>
      </c>
      <c r="G1652">
        <f>IF(A1652="","",IFERROR(INDEX(Crawl!$A1651:$DZ1651,1,Rules!$H$10),""))</f>
        <v/>
      </c>
      <c r="H1652">
        <f>IF(A1652="","",IFERROR(INDEX(Crawl!$A1651:$DZ1651,1,Rules!$H$12),""))</f>
        <v/>
      </c>
      <c r="I1652">
        <f>IF(A1652="","",IF(AND(N(H1652)&gt;0,IFERROR(INDEX(Crawl!$A1651:$DZ1651,1,Rules!$H$11),"")&amp;""&lt;&gt;""),IFERROR(INDEX(Crawl!$A1651:$DZ1651,1,Rules!$H$11),"")&amp;"",IF(AND(ISNUMBER(J1652),N(J1652)&gt;=Rules!$B$12,IFERROR(INDEX(Crawl!$A1651:$DZ1651,1,Rules!$H$13),"")&amp;""&lt;&gt;""),IFERROR(INDEX(Crawl!$A1651:$DZ1651,1,Rules!$H$13),"")&amp;"","")))</f>
        <v/>
      </c>
      <c r="J1652" s="19">
        <f>IF(A1652="","",IF(IFERROR(INDEX(Crawl!$A1651:$DZ1651,1,Rules!$H$14),"")&amp;""="","",IFERROR(INDEX(Crawl!$A1651:$DZ1651,1,Rules!$H$14),"")))</f>
        <v/>
      </c>
      <c r="K1652">
        <f>IF(A1652="","",IFERROR(SUMIFS('GSC current'!$J$2:$J$2001,'GSC current'!$I$2:$I$2001,B1652),0))</f>
        <v/>
      </c>
      <c r="L1652">
        <f>IF(A1652="","",IFERROR(SUMIFS('GSC current'!$K$2:$K$2001,'GSC current'!$I$2:$I$2001,B1652),0))</f>
        <v/>
      </c>
      <c r="M1652" s="20">
        <f>IF(A1652="","",IF(N(L1652)&gt;0,K1652/L1652,""))</f>
        <v/>
      </c>
      <c r="N1652" s="21">
        <f>IF(A1652="","",IF(N(L1652)&gt;0,SUMIFS('GSC current'!$L$2:$L$2001,'GSC current'!$I$2:$I$2001,B1652)/L1652,""))</f>
        <v/>
      </c>
      <c r="O1652">
        <f>IF(A1652="","",IFERROR(SUMIFS('GSC previous'!$J$2:$J$2001,'GSC previous'!$I$2:$I$2001,B1652),0))</f>
        <v/>
      </c>
      <c r="P1652" s="22">
        <f>IF(A1652="","",IF(N(O1652)&gt;0,(K1652-O1652)/O1652,""))</f>
        <v/>
      </c>
      <c r="Q1652">
        <f>IF(A1652="","",IFERROR(SUMIFS(GA4!$P$2:$P$2001,GA4!$O$2:$O$2001,B1652),0))</f>
        <v/>
      </c>
      <c r="R1652" s="23">
        <f>IF(A1652="","",IF(N(Q1652)&gt;0,SUMIFS(GA4!$Q$2:$Q$2001,GA4!$O$2:$O$2001,B1652)/Q1652,""))</f>
        <v/>
      </c>
      <c r="S1652">
        <f>IF(A1652="","",IFERROR(SUMIFS(GA4!$R$2:$R$2001,GA4!$O$2:$O$2001,B1652),0))</f>
        <v/>
      </c>
      <c r="T1652">
        <f>IF(A1652="","",IF(AND(ISNUMBER(F1652),LEFT(C1652&amp;"",1)="2"),IF(F1652&lt;Rules!$B$9,"Yes","No"),"No"))</f>
        <v/>
      </c>
      <c r="U1652">
        <f>IF(A1652="","",IF(AND(N(O1652)&gt;=Rules!$B$8,ISNUMBER(P1652)),IF(P1652&lt;=-Rules!$B$7,"Yes","No"),"No"))</f>
        <v/>
      </c>
      <c r="V1652">
        <f>IF(A1652="","",IF(AND(N(L1652)&gt;=Rules!$B$6,ISNUMBER(N1652)),IF(AND(N1652&gt;=Rules!$B$10,N1652&lt;=Rules!$B$11),"Yes","No"),"No"))</f>
        <v/>
      </c>
      <c r="W1652">
        <f>IF(A1652="","",IF(I1652&lt;&gt;"","Yes","No"))</f>
        <v/>
      </c>
      <c r="X1652">
        <f>IF(I1652="","",IF(SUMIFS($K$3:$K$2002,$A$3:$A$2002,SUBSTITUTE(SUBSTITUTE(I1652,"?","~?"),"*","~*"))&gt;N(K1652),"Yes","No"))</f>
        <v/>
      </c>
      <c r="Y1652">
        <f>IF(A1652="","",IF(N(S1652)&gt;0,"Yes","No"))</f>
        <v/>
      </c>
      <c r="Z1652">
        <f>IF(A1652="","",IF(AND(N(K1652)&lt;Rules!$B$5,N(L1652)&lt;Rules!$B$6,N(Q1652)&lt;Rules!$B$13,Y1652="No"),"Yes","No"))</f>
        <v/>
      </c>
      <c r="AA1652">
        <f>IF(A1652="","",IF(LEFT(C1652&amp;"",1)="3","Redirect",IF(OR(LEFT(C1652&amp;"",1)="4",LEFT(C1652&amp;"",1)="5"),IF(OR(N(K1652)&gt;0,N(AC1652)&gt;=Rules!$B$14),"Redirect","Prune"),IF(D1652="Non-Indexable","Keep",IF(AND(W1652="Yes",X1652="Yes",Y1652="No"),"Merge",IF(OR(U1652="Yes",V1652="Yes",AND(T1652="Yes",N(L1652)&gt;=Rules!$B$6)),"Update",IF(Z1652="Yes",IF(N(AC1652)&gt;=Rules!$B$14,"Redirect","Prune"),"Keep")))))))</f>
        <v/>
      </c>
      <c r="AB1652">
        <f>IF(A1652="","",IF(LEFT(C1652&amp;"",1)="3","Already redirects ("&amp;C1652&amp;"). Update internal links to point at the final URL.",IF(OR(LEFT(C1652&amp;"",1)="4",LEFT(C1652&amp;"",1)="5"),IF(AA1652="Redirect","Returns "&amp;C1652&amp;" but still has "&amp;N(K1652)&amp;" clicks and "&amp;N(AC1652)&amp;" referring domains. 301 it to the closest live page.","Returns "&amp;C1652&amp;" with no clicks or links. Remove internal links and let it 404 or 410."),IF(D1652="Non-Indexable","Non-indexable ("&amp;E1652&amp;"). Keep if that is intentional; otherwise fix the canonical or noindex.",IF(AA1652="Merge","Overlaps with "&amp;I1652&amp;IF(N(J1652)&gt;0," (similarity "&amp;TEXT(J1652,"0.00")&amp;")","")&amp;", which gets more clicks. Merge the useful parts into it and 301 this URL.",IF(AA1652="Update",MID(IF(U1652="Yes","; Clicks down "&amp;TEXT(-P1652,"0%")&amp;" on the previous period","")&amp;IF(V1652="Yes","; Average position "&amp;TEXT(N1652,"0.0")&amp;" on "&amp;TEXT(L1652,"#,##0")&amp;" impressions (striking distance)","")&amp;IF(AND(T1652="Yes",N(L1652)&gt;=Rules!$B$6),"; Thin ("&amp;F1652&amp;" words) but has search demand",""),3,400),IF(AA1652="Prune","Low value: "&amp;N(K1652)&amp;" clicks, "&amp;N(L1652)&amp;" impressions, "&amp;N(Q1652)&amp;" sessions, no key events. Remove or noindex it and update internal links.",IF(AA1652="Redirect","Low value but "&amp;N(AC1652)&amp;" referring domains. 301 it to the closest relevant page to keep those links.",IF(AND(Z1652="No",Y1652="Yes",N(K1652)&lt;Rules!$B$5),"Low search traffic but it converts (key events: "&amp;S1652&amp;"). Keep it and link to it.",IF(W1652="Yes","Stronger than the page it overlaps ("&amp;I1652&amp;"). Keep; merge that page into this one.","Healthy: "&amp;N(K1652)&amp;" clicks"&amp;IF(ISNUMBER(N1652),", average position "&amp;TEXT(N1652,"0.0"),"")&amp;". Keep and monitor."))))))))))</f>
        <v/>
      </c>
      <c r="AE1652">
        <f>IF(A1652="","",IF(AD1652&lt;&gt;"",AD1652,AA1652))</f>
        <v/>
      </c>
    </row>
    <row r="1653">
      <c r="A1653">
        <f>IF(Crawl!A1652="","",Crawl!A1652)</f>
        <v/>
      </c>
      <c r="B1653">
        <f>IF(A1653="","",Crawl!EC1652)</f>
        <v/>
      </c>
      <c r="C1653">
        <f>IF(A1653="","",IFERROR(INDEX(Crawl!$A1652:$DZ1652,1,Rules!$H$6),""))</f>
        <v/>
      </c>
      <c r="D1653">
        <f>IF(A1653="","",IFERROR(INDEX(Crawl!$A1652:$DZ1652,1,Rules!$H$7),"")&amp;"")</f>
        <v/>
      </c>
      <c r="E1653">
        <f>IF(A1653="","",IFERROR(INDEX(Crawl!$A1652:$DZ1652,1,Rules!$H$8),"")&amp;"")</f>
        <v/>
      </c>
      <c r="F1653">
        <f>IF(A1653="","",IFERROR(INDEX(Crawl!$A1652:$DZ1652,1,Rules!$H$9),""))</f>
        <v/>
      </c>
      <c r="G1653">
        <f>IF(A1653="","",IFERROR(INDEX(Crawl!$A1652:$DZ1652,1,Rules!$H$10),""))</f>
        <v/>
      </c>
      <c r="H1653">
        <f>IF(A1653="","",IFERROR(INDEX(Crawl!$A1652:$DZ1652,1,Rules!$H$12),""))</f>
        <v/>
      </c>
      <c r="I1653">
        <f>IF(A1653="","",IF(AND(N(H1653)&gt;0,IFERROR(INDEX(Crawl!$A1652:$DZ1652,1,Rules!$H$11),"")&amp;""&lt;&gt;""),IFERROR(INDEX(Crawl!$A1652:$DZ1652,1,Rules!$H$11),"")&amp;"",IF(AND(ISNUMBER(J1653),N(J1653)&gt;=Rules!$B$12,IFERROR(INDEX(Crawl!$A1652:$DZ1652,1,Rules!$H$13),"")&amp;""&lt;&gt;""),IFERROR(INDEX(Crawl!$A1652:$DZ1652,1,Rules!$H$13),"")&amp;"","")))</f>
        <v/>
      </c>
      <c r="J1653" s="19">
        <f>IF(A1653="","",IF(IFERROR(INDEX(Crawl!$A1652:$DZ1652,1,Rules!$H$14),"")&amp;""="","",IFERROR(INDEX(Crawl!$A1652:$DZ1652,1,Rules!$H$14),"")))</f>
        <v/>
      </c>
      <c r="K1653">
        <f>IF(A1653="","",IFERROR(SUMIFS('GSC current'!$J$2:$J$2001,'GSC current'!$I$2:$I$2001,B1653),0))</f>
        <v/>
      </c>
      <c r="L1653">
        <f>IF(A1653="","",IFERROR(SUMIFS('GSC current'!$K$2:$K$2001,'GSC current'!$I$2:$I$2001,B1653),0))</f>
        <v/>
      </c>
      <c r="M1653" s="20">
        <f>IF(A1653="","",IF(N(L1653)&gt;0,K1653/L1653,""))</f>
        <v/>
      </c>
      <c r="N1653" s="21">
        <f>IF(A1653="","",IF(N(L1653)&gt;0,SUMIFS('GSC current'!$L$2:$L$2001,'GSC current'!$I$2:$I$2001,B1653)/L1653,""))</f>
        <v/>
      </c>
      <c r="O1653">
        <f>IF(A1653="","",IFERROR(SUMIFS('GSC previous'!$J$2:$J$2001,'GSC previous'!$I$2:$I$2001,B1653),0))</f>
        <v/>
      </c>
      <c r="P1653" s="22">
        <f>IF(A1653="","",IF(N(O1653)&gt;0,(K1653-O1653)/O1653,""))</f>
        <v/>
      </c>
      <c r="Q1653">
        <f>IF(A1653="","",IFERROR(SUMIFS(GA4!$P$2:$P$2001,GA4!$O$2:$O$2001,B1653),0))</f>
        <v/>
      </c>
      <c r="R1653" s="23">
        <f>IF(A1653="","",IF(N(Q1653)&gt;0,SUMIFS(GA4!$Q$2:$Q$2001,GA4!$O$2:$O$2001,B1653)/Q1653,""))</f>
        <v/>
      </c>
      <c r="S1653">
        <f>IF(A1653="","",IFERROR(SUMIFS(GA4!$R$2:$R$2001,GA4!$O$2:$O$2001,B1653),0))</f>
        <v/>
      </c>
      <c r="T1653">
        <f>IF(A1653="","",IF(AND(ISNUMBER(F1653),LEFT(C1653&amp;"",1)="2"),IF(F1653&lt;Rules!$B$9,"Yes","No"),"No"))</f>
        <v/>
      </c>
      <c r="U1653">
        <f>IF(A1653="","",IF(AND(N(O1653)&gt;=Rules!$B$8,ISNUMBER(P1653)),IF(P1653&lt;=-Rules!$B$7,"Yes","No"),"No"))</f>
        <v/>
      </c>
      <c r="V1653">
        <f>IF(A1653="","",IF(AND(N(L1653)&gt;=Rules!$B$6,ISNUMBER(N1653)),IF(AND(N1653&gt;=Rules!$B$10,N1653&lt;=Rules!$B$11),"Yes","No"),"No"))</f>
        <v/>
      </c>
      <c r="W1653">
        <f>IF(A1653="","",IF(I1653&lt;&gt;"","Yes","No"))</f>
        <v/>
      </c>
      <c r="X1653">
        <f>IF(I1653="","",IF(SUMIFS($K$3:$K$2002,$A$3:$A$2002,SUBSTITUTE(SUBSTITUTE(I1653,"?","~?"),"*","~*"))&gt;N(K1653),"Yes","No"))</f>
        <v/>
      </c>
      <c r="Y1653">
        <f>IF(A1653="","",IF(N(S1653)&gt;0,"Yes","No"))</f>
        <v/>
      </c>
      <c r="Z1653">
        <f>IF(A1653="","",IF(AND(N(K1653)&lt;Rules!$B$5,N(L1653)&lt;Rules!$B$6,N(Q1653)&lt;Rules!$B$13,Y1653="No"),"Yes","No"))</f>
        <v/>
      </c>
      <c r="AA1653">
        <f>IF(A1653="","",IF(LEFT(C1653&amp;"",1)="3","Redirect",IF(OR(LEFT(C1653&amp;"",1)="4",LEFT(C1653&amp;"",1)="5"),IF(OR(N(K1653)&gt;0,N(AC1653)&gt;=Rules!$B$14),"Redirect","Prune"),IF(D1653="Non-Indexable","Keep",IF(AND(W1653="Yes",X1653="Yes",Y1653="No"),"Merge",IF(OR(U1653="Yes",V1653="Yes",AND(T1653="Yes",N(L1653)&gt;=Rules!$B$6)),"Update",IF(Z1653="Yes",IF(N(AC1653)&gt;=Rules!$B$14,"Redirect","Prune"),"Keep")))))))</f>
        <v/>
      </c>
      <c r="AB1653">
        <f>IF(A1653="","",IF(LEFT(C1653&amp;"",1)="3","Already redirects ("&amp;C1653&amp;"). Update internal links to point at the final URL.",IF(OR(LEFT(C1653&amp;"",1)="4",LEFT(C1653&amp;"",1)="5"),IF(AA1653="Redirect","Returns "&amp;C1653&amp;" but still has "&amp;N(K1653)&amp;" clicks and "&amp;N(AC1653)&amp;" referring domains. 301 it to the closest live page.","Returns "&amp;C1653&amp;" with no clicks or links. Remove internal links and let it 404 or 410."),IF(D1653="Non-Indexable","Non-indexable ("&amp;E1653&amp;"). Keep if that is intentional; otherwise fix the canonical or noindex.",IF(AA1653="Merge","Overlaps with "&amp;I1653&amp;IF(N(J1653)&gt;0," (similarity "&amp;TEXT(J1653,"0.00")&amp;")","")&amp;", which gets more clicks. Merge the useful parts into it and 301 this URL.",IF(AA1653="Update",MID(IF(U1653="Yes","; Clicks down "&amp;TEXT(-P1653,"0%")&amp;" on the previous period","")&amp;IF(V1653="Yes","; Average position "&amp;TEXT(N1653,"0.0")&amp;" on "&amp;TEXT(L1653,"#,##0")&amp;" impressions (striking distance)","")&amp;IF(AND(T1653="Yes",N(L1653)&gt;=Rules!$B$6),"; Thin ("&amp;F1653&amp;" words) but has search demand",""),3,400),IF(AA1653="Prune","Low value: "&amp;N(K1653)&amp;" clicks, "&amp;N(L1653)&amp;" impressions, "&amp;N(Q1653)&amp;" sessions, no key events. Remove or noindex it and update internal links.",IF(AA1653="Redirect","Low value but "&amp;N(AC1653)&amp;" referring domains. 301 it to the closest relevant page to keep those links.",IF(AND(Z1653="No",Y1653="Yes",N(K1653)&lt;Rules!$B$5),"Low search traffic but it converts (key events: "&amp;S1653&amp;"). Keep it and link to it.",IF(W1653="Yes","Stronger than the page it overlaps ("&amp;I1653&amp;"). Keep; merge that page into this one.","Healthy: "&amp;N(K1653)&amp;" clicks"&amp;IF(ISNUMBER(N1653),", average position "&amp;TEXT(N1653,"0.0"),"")&amp;". Keep and monitor."))))))))))</f>
        <v/>
      </c>
      <c r="AE1653">
        <f>IF(A1653="","",IF(AD1653&lt;&gt;"",AD1653,AA1653))</f>
        <v/>
      </c>
    </row>
    <row r="1654">
      <c r="A1654">
        <f>IF(Crawl!A1653="","",Crawl!A1653)</f>
        <v/>
      </c>
      <c r="B1654">
        <f>IF(A1654="","",Crawl!EC1653)</f>
        <v/>
      </c>
      <c r="C1654">
        <f>IF(A1654="","",IFERROR(INDEX(Crawl!$A1653:$DZ1653,1,Rules!$H$6),""))</f>
        <v/>
      </c>
      <c r="D1654">
        <f>IF(A1654="","",IFERROR(INDEX(Crawl!$A1653:$DZ1653,1,Rules!$H$7),"")&amp;"")</f>
        <v/>
      </c>
      <c r="E1654">
        <f>IF(A1654="","",IFERROR(INDEX(Crawl!$A1653:$DZ1653,1,Rules!$H$8),"")&amp;"")</f>
        <v/>
      </c>
      <c r="F1654">
        <f>IF(A1654="","",IFERROR(INDEX(Crawl!$A1653:$DZ1653,1,Rules!$H$9),""))</f>
        <v/>
      </c>
      <c r="G1654">
        <f>IF(A1654="","",IFERROR(INDEX(Crawl!$A1653:$DZ1653,1,Rules!$H$10),""))</f>
        <v/>
      </c>
      <c r="H1654">
        <f>IF(A1654="","",IFERROR(INDEX(Crawl!$A1653:$DZ1653,1,Rules!$H$12),""))</f>
        <v/>
      </c>
      <c r="I1654">
        <f>IF(A1654="","",IF(AND(N(H1654)&gt;0,IFERROR(INDEX(Crawl!$A1653:$DZ1653,1,Rules!$H$11),"")&amp;""&lt;&gt;""),IFERROR(INDEX(Crawl!$A1653:$DZ1653,1,Rules!$H$11),"")&amp;"",IF(AND(ISNUMBER(J1654),N(J1654)&gt;=Rules!$B$12,IFERROR(INDEX(Crawl!$A1653:$DZ1653,1,Rules!$H$13),"")&amp;""&lt;&gt;""),IFERROR(INDEX(Crawl!$A1653:$DZ1653,1,Rules!$H$13),"")&amp;"","")))</f>
        <v/>
      </c>
      <c r="J1654" s="19">
        <f>IF(A1654="","",IF(IFERROR(INDEX(Crawl!$A1653:$DZ1653,1,Rules!$H$14),"")&amp;""="","",IFERROR(INDEX(Crawl!$A1653:$DZ1653,1,Rules!$H$14),"")))</f>
        <v/>
      </c>
      <c r="K1654">
        <f>IF(A1654="","",IFERROR(SUMIFS('GSC current'!$J$2:$J$2001,'GSC current'!$I$2:$I$2001,B1654),0))</f>
        <v/>
      </c>
      <c r="L1654">
        <f>IF(A1654="","",IFERROR(SUMIFS('GSC current'!$K$2:$K$2001,'GSC current'!$I$2:$I$2001,B1654),0))</f>
        <v/>
      </c>
      <c r="M1654" s="20">
        <f>IF(A1654="","",IF(N(L1654)&gt;0,K1654/L1654,""))</f>
        <v/>
      </c>
      <c r="N1654" s="21">
        <f>IF(A1654="","",IF(N(L1654)&gt;0,SUMIFS('GSC current'!$L$2:$L$2001,'GSC current'!$I$2:$I$2001,B1654)/L1654,""))</f>
        <v/>
      </c>
      <c r="O1654">
        <f>IF(A1654="","",IFERROR(SUMIFS('GSC previous'!$J$2:$J$2001,'GSC previous'!$I$2:$I$2001,B1654),0))</f>
        <v/>
      </c>
      <c r="P1654" s="22">
        <f>IF(A1654="","",IF(N(O1654)&gt;0,(K1654-O1654)/O1654,""))</f>
        <v/>
      </c>
      <c r="Q1654">
        <f>IF(A1654="","",IFERROR(SUMIFS(GA4!$P$2:$P$2001,GA4!$O$2:$O$2001,B1654),0))</f>
        <v/>
      </c>
      <c r="R1654" s="23">
        <f>IF(A1654="","",IF(N(Q1654)&gt;0,SUMIFS(GA4!$Q$2:$Q$2001,GA4!$O$2:$O$2001,B1654)/Q1654,""))</f>
        <v/>
      </c>
      <c r="S1654">
        <f>IF(A1654="","",IFERROR(SUMIFS(GA4!$R$2:$R$2001,GA4!$O$2:$O$2001,B1654),0))</f>
        <v/>
      </c>
      <c r="T1654">
        <f>IF(A1654="","",IF(AND(ISNUMBER(F1654),LEFT(C1654&amp;"",1)="2"),IF(F1654&lt;Rules!$B$9,"Yes","No"),"No"))</f>
        <v/>
      </c>
      <c r="U1654">
        <f>IF(A1654="","",IF(AND(N(O1654)&gt;=Rules!$B$8,ISNUMBER(P1654)),IF(P1654&lt;=-Rules!$B$7,"Yes","No"),"No"))</f>
        <v/>
      </c>
      <c r="V1654">
        <f>IF(A1654="","",IF(AND(N(L1654)&gt;=Rules!$B$6,ISNUMBER(N1654)),IF(AND(N1654&gt;=Rules!$B$10,N1654&lt;=Rules!$B$11),"Yes","No"),"No"))</f>
        <v/>
      </c>
      <c r="W1654">
        <f>IF(A1654="","",IF(I1654&lt;&gt;"","Yes","No"))</f>
        <v/>
      </c>
      <c r="X1654">
        <f>IF(I1654="","",IF(SUMIFS($K$3:$K$2002,$A$3:$A$2002,SUBSTITUTE(SUBSTITUTE(I1654,"?","~?"),"*","~*"))&gt;N(K1654),"Yes","No"))</f>
        <v/>
      </c>
      <c r="Y1654">
        <f>IF(A1654="","",IF(N(S1654)&gt;0,"Yes","No"))</f>
        <v/>
      </c>
      <c r="Z1654">
        <f>IF(A1654="","",IF(AND(N(K1654)&lt;Rules!$B$5,N(L1654)&lt;Rules!$B$6,N(Q1654)&lt;Rules!$B$13,Y1654="No"),"Yes","No"))</f>
        <v/>
      </c>
      <c r="AA1654">
        <f>IF(A1654="","",IF(LEFT(C1654&amp;"",1)="3","Redirect",IF(OR(LEFT(C1654&amp;"",1)="4",LEFT(C1654&amp;"",1)="5"),IF(OR(N(K1654)&gt;0,N(AC1654)&gt;=Rules!$B$14),"Redirect","Prune"),IF(D1654="Non-Indexable","Keep",IF(AND(W1654="Yes",X1654="Yes",Y1654="No"),"Merge",IF(OR(U1654="Yes",V1654="Yes",AND(T1654="Yes",N(L1654)&gt;=Rules!$B$6)),"Update",IF(Z1654="Yes",IF(N(AC1654)&gt;=Rules!$B$14,"Redirect","Prune"),"Keep")))))))</f>
        <v/>
      </c>
      <c r="AB1654">
        <f>IF(A1654="","",IF(LEFT(C1654&amp;"",1)="3","Already redirects ("&amp;C1654&amp;"). Update internal links to point at the final URL.",IF(OR(LEFT(C1654&amp;"",1)="4",LEFT(C1654&amp;"",1)="5"),IF(AA1654="Redirect","Returns "&amp;C1654&amp;" but still has "&amp;N(K1654)&amp;" clicks and "&amp;N(AC1654)&amp;" referring domains. 301 it to the closest live page.","Returns "&amp;C1654&amp;" with no clicks or links. Remove internal links and let it 404 or 410."),IF(D1654="Non-Indexable","Non-indexable ("&amp;E1654&amp;"). Keep if that is intentional; otherwise fix the canonical or noindex.",IF(AA1654="Merge","Overlaps with "&amp;I1654&amp;IF(N(J1654)&gt;0," (similarity "&amp;TEXT(J1654,"0.00")&amp;")","")&amp;", which gets more clicks. Merge the useful parts into it and 301 this URL.",IF(AA1654="Update",MID(IF(U1654="Yes","; Clicks down "&amp;TEXT(-P1654,"0%")&amp;" on the previous period","")&amp;IF(V1654="Yes","; Average position "&amp;TEXT(N1654,"0.0")&amp;" on "&amp;TEXT(L1654,"#,##0")&amp;" impressions (striking distance)","")&amp;IF(AND(T1654="Yes",N(L1654)&gt;=Rules!$B$6),"; Thin ("&amp;F1654&amp;" words) but has search demand",""),3,400),IF(AA1654="Prune","Low value: "&amp;N(K1654)&amp;" clicks, "&amp;N(L1654)&amp;" impressions, "&amp;N(Q1654)&amp;" sessions, no key events. Remove or noindex it and update internal links.",IF(AA1654="Redirect","Low value but "&amp;N(AC1654)&amp;" referring domains. 301 it to the closest relevant page to keep those links.",IF(AND(Z1654="No",Y1654="Yes",N(K1654)&lt;Rules!$B$5),"Low search traffic but it converts (key events: "&amp;S1654&amp;"). Keep it and link to it.",IF(W1654="Yes","Stronger than the page it overlaps ("&amp;I1654&amp;"). Keep; merge that page into this one.","Healthy: "&amp;N(K1654)&amp;" clicks"&amp;IF(ISNUMBER(N1654),", average position "&amp;TEXT(N1654,"0.0"),"")&amp;". Keep and monitor."))))))))))</f>
        <v/>
      </c>
      <c r="AE1654">
        <f>IF(A1654="","",IF(AD1654&lt;&gt;"",AD1654,AA1654))</f>
        <v/>
      </c>
    </row>
    <row r="1655">
      <c r="A1655">
        <f>IF(Crawl!A1654="","",Crawl!A1654)</f>
        <v/>
      </c>
      <c r="B1655">
        <f>IF(A1655="","",Crawl!EC1654)</f>
        <v/>
      </c>
      <c r="C1655">
        <f>IF(A1655="","",IFERROR(INDEX(Crawl!$A1654:$DZ1654,1,Rules!$H$6),""))</f>
        <v/>
      </c>
      <c r="D1655">
        <f>IF(A1655="","",IFERROR(INDEX(Crawl!$A1654:$DZ1654,1,Rules!$H$7),"")&amp;"")</f>
        <v/>
      </c>
      <c r="E1655">
        <f>IF(A1655="","",IFERROR(INDEX(Crawl!$A1654:$DZ1654,1,Rules!$H$8),"")&amp;"")</f>
        <v/>
      </c>
      <c r="F1655">
        <f>IF(A1655="","",IFERROR(INDEX(Crawl!$A1654:$DZ1654,1,Rules!$H$9),""))</f>
        <v/>
      </c>
      <c r="G1655">
        <f>IF(A1655="","",IFERROR(INDEX(Crawl!$A1654:$DZ1654,1,Rules!$H$10),""))</f>
        <v/>
      </c>
      <c r="H1655">
        <f>IF(A1655="","",IFERROR(INDEX(Crawl!$A1654:$DZ1654,1,Rules!$H$12),""))</f>
        <v/>
      </c>
      <c r="I1655">
        <f>IF(A1655="","",IF(AND(N(H1655)&gt;0,IFERROR(INDEX(Crawl!$A1654:$DZ1654,1,Rules!$H$11),"")&amp;""&lt;&gt;""),IFERROR(INDEX(Crawl!$A1654:$DZ1654,1,Rules!$H$11),"")&amp;"",IF(AND(ISNUMBER(J1655),N(J1655)&gt;=Rules!$B$12,IFERROR(INDEX(Crawl!$A1654:$DZ1654,1,Rules!$H$13),"")&amp;""&lt;&gt;""),IFERROR(INDEX(Crawl!$A1654:$DZ1654,1,Rules!$H$13),"")&amp;"","")))</f>
        <v/>
      </c>
      <c r="J1655" s="19">
        <f>IF(A1655="","",IF(IFERROR(INDEX(Crawl!$A1654:$DZ1654,1,Rules!$H$14),"")&amp;""="","",IFERROR(INDEX(Crawl!$A1654:$DZ1654,1,Rules!$H$14),"")))</f>
        <v/>
      </c>
      <c r="K1655">
        <f>IF(A1655="","",IFERROR(SUMIFS('GSC current'!$J$2:$J$2001,'GSC current'!$I$2:$I$2001,B1655),0))</f>
        <v/>
      </c>
      <c r="L1655">
        <f>IF(A1655="","",IFERROR(SUMIFS('GSC current'!$K$2:$K$2001,'GSC current'!$I$2:$I$2001,B1655),0))</f>
        <v/>
      </c>
      <c r="M1655" s="20">
        <f>IF(A1655="","",IF(N(L1655)&gt;0,K1655/L1655,""))</f>
        <v/>
      </c>
      <c r="N1655" s="21">
        <f>IF(A1655="","",IF(N(L1655)&gt;0,SUMIFS('GSC current'!$L$2:$L$2001,'GSC current'!$I$2:$I$2001,B1655)/L1655,""))</f>
        <v/>
      </c>
      <c r="O1655">
        <f>IF(A1655="","",IFERROR(SUMIFS('GSC previous'!$J$2:$J$2001,'GSC previous'!$I$2:$I$2001,B1655),0))</f>
        <v/>
      </c>
      <c r="P1655" s="22">
        <f>IF(A1655="","",IF(N(O1655)&gt;0,(K1655-O1655)/O1655,""))</f>
        <v/>
      </c>
      <c r="Q1655">
        <f>IF(A1655="","",IFERROR(SUMIFS(GA4!$P$2:$P$2001,GA4!$O$2:$O$2001,B1655),0))</f>
        <v/>
      </c>
      <c r="R1655" s="23">
        <f>IF(A1655="","",IF(N(Q1655)&gt;0,SUMIFS(GA4!$Q$2:$Q$2001,GA4!$O$2:$O$2001,B1655)/Q1655,""))</f>
        <v/>
      </c>
      <c r="S1655">
        <f>IF(A1655="","",IFERROR(SUMIFS(GA4!$R$2:$R$2001,GA4!$O$2:$O$2001,B1655),0))</f>
        <v/>
      </c>
      <c r="T1655">
        <f>IF(A1655="","",IF(AND(ISNUMBER(F1655),LEFT(C1655&amp;"",1)="2"),IF(F1655&lt;Rules!$B$9,"Yes","No"),"No"))</f>
        <v/>
      </c>
      <c r="U1655">
        <f>IF(A1655="","",IF(AND(N(O1655)&gt;=Rules!$B$8,ISNUMBER(P1655)),IF(P1655&lt;=-Rules!$B$7,"Yes","No"),"No"))</f>
        <v/>
      </c>
      <c r="V1655">
        <f>IF(A1655="","",IF(AND(N(L1655)&gt;=Rules!$B$6,ISNUMBER(N1655)),IF(AND(N1655&gt;=Rules!$B$10,N1655&lt;=Rules!$B$11),"Yes","No"),"No"))</f>
        <v/>
      </c>
      <c r="W1655">
        <f>IF(A1655="","",IF(I1655&lt;&gt;"","Yes","No"))</f>
        <v/>
      </c>
      <c r="X1655">
        <f>IF(I1655="","",IF(SUMIFS($K$3:$K$2002,$A$3:$A$2002,SUBSTITUTE(SUBSTITUTE(I1655,"?","~?"),"*","~*"))&gt;N(K1655),"Yes","No"))</f>
        <v/>
      </c>
      <c r="Y1655">
        <f>IF(A1655="","",IF(N(S1655)&gt;0,"Yes","No"))</f>
        <v/>
      </c>
      <c r="Z1655">
        <f>IF(A1655="","",IF(AND(N(K1655)&lt;Rules!$B$5,N(L1655)&lt;Rules!$B$6,N(Q1655)&lt;Rules!$B$13,Y1655="No"),"Yes","No"))</f>
        <v/>
      </c>
      <c r="AA1655">
        <f>IF(A1655="","",IF(LEFT(C1655&amp;"",1)="3","Redirect",IF(OR(LEFT(C1655&amp;"",1)="4",LEFT(C1655&amp;"",1)="5"),IF(OR(N(K1655)&gt;0,N(AC1655)&gt;=Rules!$B$14),"Redirect","Prune"),IF(D1655="Non-Indexable","Keep",IF(AND(W1655="Yes",X1655="Yes",Y1655="No"),"Merge",IF(OR(U1655="Yes",V1655="Yes",AND(T1655="Yes",N(L1655)&gt;=Rules!$B$6)),"Update",IF(Z1655="Yes",IF(N(AC1655)&gt;=Rules!$B$14,"Redirect","Prune"),"Keep")))))))</f>
        <v/>
      </c>
      <c r="AB1655">
        <f>IF(A1655="","",IF(LEFT(C1655&amp;"",1)="3","Already redirects ("&amp;C1655&amp;"). Update internal links to point at the final URL.",IF(OR(LEFT(C1655&amp;"",1)="4",LEFT(C1655&amp;"",1)="5"),IF(AA1655="Redirect","Returns "&amp;C1655&amp;" but still has "&amp;N(K1655)&amp;" clicks and "&amp;N(AC1655)&amp;" referring domains. 301 it to the closest live page.","Returns "&amp;C1655&amp;" with no clicks or links. Remove internal links and let it 404 or 410."),IF(D1655="Non-Indexable","Non-indexable ("&amp;E1655&amp;"). Keep if that is intentional; otherwise fix the canonical or noindex.",IF(AA1655="Merge","Overlaps with "&amp;I1655&amp;IF(N(J1655)&gt;0," (similarity "&amp;TEXT(J1655,"0.00")&amp;")","")&amp;", which gets more clicks. Merge the useful parts into it and 301 this URL.",IF(AA1655="Update",MID(IF(U1655="Yes","; Clicks down "&amp;TEXT(-P1655,"0%")&amp;" on the previous period","")&amp;IF(V1655="Yes","; Average position "&amp;TEXT(N1655,"0.0")&amp;" on "&amp;TEXT(L1655,"#,##0")&amp;" impressions (striking distance)","")&amp;IF(AND(T1655="Yes",N(L1655)&gt;=Rules!$B$6),"; Thin ("&amp;F1655&amp;" words) but has search demand",""),3,400),IF(AA1655="Prune","Low value: "&amp;N(K1655)&amp;" clicks, "&amp;N(L1655)&amp;" impressions, "&amp;N(Q1655)&amp;" sessions, no key events. Remove or noindex it and update internal links.",IF(AA1655="Redirect","Low value but "&amp;N(AC1655)&amp;" referring domains. 301 it to the closest relevant page to keep those links.",IF(AND(Z1655="No",Y1655="Yes",N(K1655)&lt;Rules!$B$5),"Low search traffic but it converts (key events: "&amp;S1655&amp;"). Keep it and link to it.",IF(W1655="Yes","Stronger than the page it overlaps ("&amp;I1655&amp;"). Keep; merge that page into this one.","Healthy: "&amp;N(K1655)&amp;" clicks"&amp;IF(ISNUMBER(N1655),", average position "&amp;TEXT(N1655,"0.0"),"")&amp;". Keep and monitor."))))))))))</f>
        <v/>
      </c>
      <c r="AE1655">
        <f>IF(A1655="","",IF(AD1655&lt;&gt;"",AD1655,AA1655))</f>
        <v/>
      </c>
    </row>
    <row r="1656">
      <c r="A1656">
        <f>IF(Crawl!A1655="","",Crawl!A1655)</f>
        <v/>
      </c>
      <c r="B1656">
        <f>IF(A1656="","",Crawl!EC1655)</f>
        <v/>
      </c>
      <c r="C1656">
        <f>IF(A1656="","",IFERROR(INDEX(Crawl!$A1655:$DZ1655,1,Rules!$H$6),""))</f>
        <v/>
      </c>
      <c r="D1656">
        <f>IF(A1656="","",IFERROR(INDEX(Crawl!$A1655:$DZ1655,1,Rules!$H$7),"")&amp;"")</f>
        <v/>
      </c>
      <c r="E1656">
        <f>IF(A1656="","",IFERROR(INDEX(Crawl!$A1655:$DZ1655,1,Rules!$H$8),"")&amp;"")</f>
        <v/>
      </c>
      <c r="F1656">
        <f>IF(A1656="","",IFERROR(INDEX(Crawl!$A1655:$DZ1655,1,Rules!$H$9),""))</f>
        <v/>
      </c>
      <c r="G1656">
        <f>IF(A1656="","",IFERROR(INDEX(Crawl!$A1655:$DZ1655,1,Rules!$H$10),""))</f>
        <v/>
      </c>
      <c r="H1656">
        <f>IF(A1656="","",IFERROR(INDEX(Crawl!$A1655:$DZ1655,1,Rules!$H$12),""))</f>
        <v/>
      </c>
      <c r="I1656">
        <f>IF(A1656="","",IF(AND(N(H1656)&gt;0,IFERROR(INDEX(Crawl!$A1655:$DZ1655,1,Rules!$H$11),"")&amp;""&lt;&gt;""),IFERROR(INDEX(Crawl!$A1655:$DZ1655,1,Rules!$H$11),"")&amp;"",IF(AND(ISNUMBER(J1656),N(J1656)&gt;=Rules!$B$12,IFERROR(INDEX(Crawl!$A1655:$DZ1655,1,Rules!$H$13),"")&amp;""&lt;&gt;""),IFERROR(INDEX(Crawl!$A1655:$DZ1655,1,Rules!$H$13),"")&amp;"","")))</f>
        <v/>
      </c>
      <c r="J1656" s="19">
        <f>IF(A1656="","",IF(IFERROR(INDEX(Crawl!$A1655:$DZ1655,1,Rules!$H$14),"")&amp;""="","",IFERROR(INDEX(Crawl!$A1655:$DZ1655,1,Rules!$H$14),"")))</f>
        <v/>
      </c>
      <c r="K1656">
        <f>IF(A1656="","",IFERROR(SUMIFS('GSC current'!$J$2:$J$2001,'GSC current'!$I$2:$I$2001,B1656),0))</f>
        <v/>
      </c>
      <c r="L1656">
        <f>IF(A1656="","",IFERROR(SUMIFS('GSC current'!$K$2:$K$2001,'GSC current'!$I$2:$I$2001,B1656),0))</f>
        <v/>
      </c>
      <c r="M1656" s="20">
        <f>IF(A1656="","",IF(N(L1656)&gt;0,K1656/L1656,""))</f>
        <v/>
      </c>
      <c r="N1656" s="21">
        <f>IF(A1656="","",IF(N(L1656)&gt;0,SUMIFS('GSC current'!$L$2:$L$2001,'GSC current'!$I$2:$I$2001,B1656)/L1656,""))</f>
        <v/>
      </c>
      <c r="O1656">
        <f>IF(A1656="","",IFERROR(SUMIFS('GSC previous'!$J$2:$J$2001,'GSC previous'!$I$2:$I$2001,B1656),0))</f>
        <v/>
      </c>
      <c r="P1656" s="22">
        <f>IF(A1656="","",IF(N(O1656)&gt;0,(K1656-O1656)/O1656,""))</f>
        <v/>
      </c>
      <c r="Q1656">
        <f>IF(A1656="","",IFERROR(SUMIFS(GA4!$P$2:$P$2001,GA4!$O$2:$O$2001,B1656),0))</f>
        <v/>
      </c>
      <c r="R1656" s="23">
        <f>IF(A1656="","",IF(N(Q1656)&gt;0,SUMIFS(GA4!$Q$2:$Q$2001,GA4!$O$2:$O$2001,B1656)/Q1656,""))</f>
        <v/>
      </c>
      <c r="S1656">
        <f>IF(A1656="","",IFERROR(SUMIFS(GA4!$R$2:$R$2001,GA4!$O$2:$O$2001,B1656),0))</f>
        <v/>
      </c>
      <c r="T1656">
        <f>IF(A1656="","",IF(AND(ISNUMBER(F1656),LEFT(C1656&amp;"",1)="2"),IF(F1656&lt;Rules!$B$9,"Yes","No"),"No"))</f>
        <v/>
      </c>
      <c r="U1656">
        <f>IF(A1656="","",IF(AND(N(O1656)&gt;=Rules!$B$8,ISNUMBER(P1656)),IF(P1656&lt;=-Rules!$B$7,"Yes","No"),"No"))</f>
        <v/>
      </c>
      <c r="V1656">
        <f>IF(A1656="","",IF(AND(N(L1656)&gt;=Rules!$B$6,ISNUMBER(N1656)),IF(AND(N1656&gt;=Rules!$B$10,N1656&lt;=Rules!$B$11),"Yes","No"),"No"))</f>
        <v/>
      </c>
      <c r="W1656">
        <f>IF(A1656="","",IF(I1656&lt;&gt;"","Yes","No"))</f>
        <v/>
      </c>
      <c r="X1656">
        <f>IF(I1656="","",IF(SUMIFS($K$3:$K$2002,$A$3:$A$2002,SUBSTITUTE(SUBSTITUTE(I1656,"?","~?"),"*","~*"))&gt;N(K1656),"Yes","No"))</f>
        <v/>
      </c>
      <c r="Y1656">
        <f>IF(A1656="","",IF(N(S1656)&gt;0,"Yes","No"))</f>
        <v/>
      </c>
      <c r="Z1656">
        <f>IF(A1656="","",IF(AND(N(K1656)&lt;Rules!$B$5,N(L1656)&lt;Rules!$B$6,N(Q1656)&lt;Rules!$B$13,Y1656="No"),"Yes","No"))</f>
        <v/>
      </c>
      <c r="AA1656">
        <f>IF(A1656="","",IF(LEFT(C1656&amp;"",1)="3","Redirect",IF(OR(LEFT(C1656&amp;"",1)="4",LEFT(C1656&amp;"",1)="5"),IF(OR(N(K1656)&gt;0,N(AC1656)&gt;=Rules!$B$14),"Redirect","Prune"),IF(D1656="Non-Indexable","Keep",IF(AND(W1656="Yes",X1656="Yes",Y1656="No"),"Merge",IF(OR(U1656="Yes",V1656="Yes",AND(T1656="Yes",N(L1656)&gt;=Rules!$B$6)),"Update",IF(Z1656="Yes",IF(N(AC1656)&gt;=Rules!$B$14,"Redirect","Prune"),"Keep")))))))</f>
        <v/>
      </c>
      <c r="AB1656">
        <f>IF(A1656="","",IF(LEFT(C1656&amp;"",1)="3","Already redirects ("&amp;C1656&amp;"). Update internal links to point at the final URL.",IF(OR(LEFT(C1656&amp;"",1)="4",LEFT(C1656&amp;"",1)="5"),IF(AA1656="Redirect","Returns "&amp;C1656&amp;" but still has "&amp;N(K1656)&amp;" clicks and "&amp;N(AC1656)&amp;" referring domains. 301 it to the closest live page.","Returns "&amp;C1656&amp;" with no clicks or links. Remove internal links and let it 404 or 410."),IF(D1656="Non-Indexable","Non-indexable ("&amp;E1656&amp;"). Keep if that is intentional; otherwise fix the canonical or noindex.",IF(AA1656="Merge","Overlaps with "&amp;I1656&amp;IF(N(J1656)&gt;0," (similarity "&amp;TEXT(J1656,"0.00")&amp;")","")&amp;", which gets more clicks. Merge the useful parts into it and 301 this URL.",IF(AA1656="Update",MID(IF(U1656="Yes","; Clicks down "&amp;TEXT(-P1656,"0%")&amp;" on the previous period","")&amp;IF(V1656="Yes","; Average position "&amp;TEXT(N1656,"0.0")&amp;" on "&amp;TEXT(L1656,"#,##0")&amp;" impressions (striking distance)","")&amp;IF(AND(T1656="Yes",N(L1656)&gt;=Rules!$B$6),"; Thin ("&amp;F1656&amp;" words) but has search demand",""),3,400),IF(AA1656="Prune","Low value: "&amp;N(K1656)&amp;" clicks, "&amp;N(L1656)&amp;" impressions, "&amp;N(Q1656)&amp;" sessions, no key events. Remove or noindex it and update internal links.",IF(AA1656="Redirect","Low value but "&amp;N(AC1656)&amp;" referring domains. 301 it to the closest relevant page to keep those links.",IF(AND(Z1656="No",Y1656="Yes",N(K1656)&lt;Rules!$B$5),"Low search traffic but it converts (key events: "&amp;S1656&amp;"). Keep it and link to it.",IF(W1656="Yes","Stronger than the page it overlaps ("&amp;I1656&amp;"). Keep; merge that page into this one.","Healthy: "&amp;N(K1656)&amp;" clicks"&amp;IF(ISNUMBER(N1656),", average position "&amp;TEXT(N1656,"0.0"),"")&amp;". Keep and monitor."))))))))))</f>
        <v/>
      </c>
      <c r="AE1656">
        <f>IF(A1656="","",IF(AD1656&lt;&gt;"",AD1656,AA1656))</f>
        <v/>
      </c>
    </row>
    <row r="1657">
      <c r="A1657">
        <f>IF(Crawl!A1656="","",Crawl!A1656)</f>
        <v/>
      </c>
      <c r="B1657">
        <f>IF(A1657="","",Crawl!EC1656)</f>
        <v/>
      </c>
      <c r="C1657">
        <f>IF(A1657="","",IFERROR(INDEX(Crawl!$A1656:$DZ1656,1,Rules!$H$6),""))</f>
        <v/>
      </c>
      <c r="D1657">
        <f>IF(A1657="","",IFERROR(INDEX(Crawl!$A1656:$DZ1656,1,Rules!$H$7),"")&amp;"")</f>
        <v/>
      </c>
      <c r="E1657">
        <f>IF(A1657="","",IFERROR(INDEX(Crawl!$A1656:$DZ1656,1,Rules!$H$8),"")&amp;"")</f>
        <v/>
      </c>
      <c r="F1657">
        <f>IF(A1657="","",IFERROR(INDEX(Crawl!$A1656:$DZ1656,1,Rules!$H$9),""))</f>
        <v/>
      </c>
      <c r="G1657">
        <f>IF(A1657="","",IFERROR(INDEX(Crawl!$A1656:$DZ1656,1,Rules!$H$10),""))</f>
        <v/>
      </c>
      <c r="H1657">
        <f>IF(A1657="","",IFERROR(INDEX(Crawl!$A1656:$DZ1656,1,Rules!$H$12),""))</f>
        <v/>
      </c>
      <c r="I1657">
        <f>IF(A1657="","",IF(AND(N(H1657)&gt;0,IFERROR(INDEX(Crawl!$A1656:$DZ1656,1,Rules!$H$11),"")&amp;""&lt;&gt;""),IFERROR(INDEX(Crawl!$A1656:$DZ1656,1,Rules!$H$11),"")&amp;"",IF(AND(ISNUMBER(J1657),N(J1657)&gt;=Rules!$B$12,IFERROR(INDEX(Crawl!$A1656:$DZ1656,1,Rules!$H$13),"")&amp;""&lt;&gt;""),IFERROR(INDEX(Crawl!$A1656:$DZ1656,1,Rules!$H$13),"")&amp;"","")))</f>
        <v/>
      </c>
      <c r="J1657" s="19">
        <f>IF(A1657="","",IF(IFERROR(INDEX(Crawl!$A1656:$DZ1656,1,Rules!$H$14),"")&amp;""="","",IFERROR(INDEX(Crawl!$A1656:$DZ1656,1,Rules!$H$14),"")))</f>
        <v/>
      </c>
      <c r="K1657">
        <f>IF(A1657="","",IFERROR(SUMIFS('GSC current'!$J$2:$J$2001,'GSC current'!$I$2:$I$2001,B1657),0))</f>
        <v/>
      </c>
      <c r="L1657">
        <f>IF(A1657="","",IFERROR(SUMIFS('GSC current'!$K$2:$K$2001,'GSC current'!$I$2:$I$2001,B1657),0))</f>
        <v/>
      </c>
      <c r="M1657" s="20">
        <f>IF(A1657="","",IF(N(L1657)&gt;0,K1657/L1657,""))</f>
        <v/>
      </c>
      <c r="N1657" s="21">
        <f>IF(A1657="","",IF(N(L1657)&gt;0,SUMIFS('GSC current'!$L$2:$L$2001,'GSC current'!$I$2:$I$2001,B1657)/L1657,""))</f>
        <v/>
      </c>
      <c r="O1657">
        <f>IF(A1657="","",IFERROR(SUMIFS('GSC previous'!$J$2:$J$2001,'GSC previous'!$I$2:$I$2001,B1657),0))</f>
        <v/>
      </c>
      <c r="P1657" s="22">
        <f>IF(A1657="","",IF(N(O1657)&gt;0,(K1657-O1657)/O1657,""))</f>
        <v/>
      </c>
      <c r="Q1657">
        <f>IF(A1657="","",IFERROR(SUMIFS(GA4!$P$2:$P$2001,GA4!$O$2:$O$2001,B1657),0))</f>
        <v/>
      </c>
      <c r="R1657" s="23">
        <f>IF(A1657="","",IF(N(Q1657)&gt;0,SUMIFS(GA4!$Q$2:$Q$2001,GA4!$O$2:$O$2001,B1657)/Q1657,""))</f>
        <v/>
      </c>
      <c r="S1657">
        <f>IF(A1657="","",IFERROR(SUMIFS(GA4!$R$2:$R$2001,GA4!$O$2:$O$2001,B1657),0))</f>
        <v/>
      </c>
      <c r="T1657">
        <f>IF(A1657="","",IF(AND(ISNUMBER(F1657),LEFT(C1657&amp;"",1)="2"),IF(F1657&lt;Rules!$B$9,"Yes","No"),"No"))</f>
        <v/>
      </c>
      <c r="U1657">
        <f>IF(A1657="","",IF(AND(N(O1657)&gt;=Rules!$B$8,ISNUMBER(P1657)),IF(P1657&lt;=-Rules!$B$7,"Yes","No"),"No"))</f>
        <v/>
      </c>
      <c r="V1657">
        <f>IF(A1657="","",IF(AND(N(L1657)&gt;=Rules!$B$6,ISNUMBER(N1657)),IF(AND(N1657&gt;=Rules!$B$10,N1657&lt;=Rules!$B$11),"Yes","No"),"No"))</f>
        <v/>
      </c>
      <c r="W1657">
        <f>IF(A1657="","",IF(I1657&lt;&gt;"","Yes","No"))</f>
        <v/>
      </c>
      <c r="X1657">
        <f>IF(I1657="","",IF(SUMIFS($K$3:$K$2002,$A$3:$A$2002,SUBSTITUTE(SUBSTITUTE(I1657,"?","~?"),"*","~*"))&gt;N(K1657),"Yes","No"))</f>
        <v/>
      </c>
      <c r="Y1657">
        <f>IF(A1657="","",IF(N(S1657)&gt;0,"Yes","No"))</f>
        <v/>
      </c>
      <c r="Z1657">
        <f>IF(A1657="","",IF(AND(N(K1657)&lt;Rules!$B$5,N(L1657)&lt;Rules!$B$6,N(Q1657)&lt;Rules!$B$13,Y1657="No"),"Yes","No"))</f>
        <v/>
      </c>
      <c r="AA1657">
        <f>IF(A1657="","",IF(LEFT(C1657&amp;"",1)="3","Redirect",IF(OR(LEFT(C1657&amp;"",1)="4",LEFT(C1657&amp;"",1)="5"),IF(OR(N(K1657)&gt;0,N(AC1657)&gt;=Rules!$B$14),"Redirect","Prune"),IF(D1657="Non-Indexable","Keep",IF(AND(W1657="Yes",X1657="Yes",Y1657="No"),"Merge",IF(OR(U1657="Yes",V1657="Yes",AND(T1657="Yes",N(L1657)&gt;=Rules!$B$6)),"Update",IF(Z1657="Yes",IF(N(AC1657)&gt;=Rules!$B$14,"Redirect","Prune"),"Keep")))))))</f>
        <v/>
      </c>
      <c r="AB1657">
        <f>IF(A1657="","",IF(LEFT(C1657&amp;"",1)="3","Already redirects ("&amp;C1657&amp;"). Update internal links to point at the final URL.",IF(OR(LEFT(C1657&amp;"",1)="4",LEFT(C1657&amp;"",1)="5"),IF(AA1657="Redirect","Returns "&amp;C1657&amp;" but still has "&amp;N(K1657)&amp;" clicks and "&amp;N(AC1657)&amp;" referring domains. 301 it to the closest live page.","Returns "&amp;C1657&amp;" with no clicks or links. Remove internal links and let it 404 or 410."),IF(D1657="Non-Indexable","Non-indexable ("&amp;E1657&amp;"). Keep if that is intentional; otherwise fix the canonical or noindex.",IF(AA1657="Merge","Overlaps with "&amp;I1657&amp;IF(N(J1657)&gt;0," (similarity "&amp;TEXT(J1657,"0.00")&amp;")","")&amp;", which gets more clicks. Merge the useful parts into it and 301 this URL.",IF(AA1657="Update",MID(IF(U1657="Yes","; Clicks down "&amp;TEXT(-P1657,"0%")&amp;" on the previous period","")&amp;IF(V1657="Yes","; Average position "&amp;TEXT(N1657,"0.0")&amp;" on "&amp;TEXT(L1657,"#,##0")&amp;" impressions (striking distance)","")&amp;IF(AND(T1657="Yes",N(L1657)&gt;=Rules!$B$6),"; Thin ("&amp;F1657&amp;" words) but has search demand",""),3,400),IF(AA1657="Prune","Low value: "&amp;N(K1657)&amp;" clicks, "&amp;N(L1657)&amp;" impressions, "&amp;N(Q1657)&amp;" sessions, no key events. Remove or noindex it and update internal links.",IF(AA1657="Redirect","Low value but "&amp;N(AC1657)&amp;" referring domains. 301 it to the closest relevant page to keep those links.",IF(AND(Z1657="No",Y1657="Yes",N(K1657)&lt;Rules!$B$5),"Low search traffic but it converts (key events: "&amp;S1657&amp;"). Keep it and link to it.",IF(W1657="Yes","Stronger than the page it overlaps ("&amp;I1657&amp;"). Keep; merge that page into this one.","Healthy: "&amp;N(K1657)&amp;" clicks"&amp;IF(ISNUMBER(N1657),", average position "&amp;TEXT(N1657,"0.0"),"")&amp;". Keep and monitor."))))))))))</f>
        <v/>
      </c>
      <c r="AE1657">
        <f>IF(A1657="","",IF(AD1657&lt;&gt;"",AD1657,AA1657))</f>
        <v/>
      </c>
    </row>
    <row r="1658">
      <c r="A1658">
        <f>IF(Crawl!A1657="","",Crawl!A1657)</f>
        <v/>
      </c>
      <c r="B1658">
        <f>IF(A1658="","",Crawl!EC1657)</f>
        <v/>
      </c>
      <c r="C1658">
        <f>IF(A1658="","",IFERROR(INDEX(Crawl!$A1657:$DZ1657,1,Rules!$H$6),""))</f>
        <v/>
      </c>
      <c r="D1658">
        <f>IF(A1658="","",IFERROR(INDEX(Crawl!$A1657:$DZ1657,1,Rules!$H$7),"")&amp;"")</f>
        <v/>
      </c>
      <c r="E1658">
        <f>IF(A1658="","",IFERROR(INDEX(Crawl!$A1657:$DZ1657,1,Rules!$H$8),"")&amp;"")</f>
        <v/>
      </c>
      <c r="F1658">
        <f>IF(A1658="","",IFERROR(INDEX(Crawl!$A1657:$DZ1657,1,Rules!$H$9),""))</f>
        <v/>
      </c>
      <c r="G1658">
        <f>IF(A1658="","",IFERROR(INDEX(Crawl!$A1657:$DZ1657,1,Rules!$H$10),""))</f>
        <v/>
      </c>
      <c r="H1658">
        <f>IF(A1658="","",IFERROR(INDEX(Crawl!$A1657:$DZ1657,1,Rules!$H$12),""))</f>
        <v/>
      </c>
      <c r="I1658">
        <f>IF(A1658="","",IF(AND(N(H1658)&gt;0,IFERROR(INDEX(Crawl!$A1657:$DZ1657,1,Rules!$H$11),"")&amp;""&lt;&gt;""),IFERROR(INDEX(Crawl!$A1657:$DZ1657,1,Rules!$H$11),"")&amp;"",IF(AND(ISNUMBER(J1658),N(J1658)&gt;=Rules!$B$12,IFERROR(INDEX(Crawl!$A1657:$DZ1657,1,Rules!$H$13),"")&amp;""&lt;&gt;""),IFERROR(INDEX(Crawl!$A1657:$DZ1657,1,Rules!$H$13),"")&amp;"","")))</f>
        <v/>
      </c>
      <c r="J1658" s="19">
        <f>IF(A1658="","",IF(IFERROR(INDEX(Crawl!$A1657:$DZ1657,1,Rules!$H$14),"")&amp;""="","",IFERROR(INDEX(Crawl!$A1657:$DZ1657,1,Rules!$H$14),"")))</f>
        <v/>
      </c>
      <c r="K1658">
        <f>IF(A1658="","",IFERROR(SUMIFS('GSC current'!$J$2:$J$2001,'GSC current'!$I$2:$I$2001,B1658),0))</f>
        <v/>
      </c>
      <c r="L1658">
        <f>IF(A1658="","",IFERROR(SUMIFS('GSC current'!$K$2:$K$2001,'GSC current'!$I$2:$I$2001,B1658),0))</f>
        <v/>
      </c>
      <c r="M1658" s="20">
        <f>IF(A1658="","",IF(N(L1658)&gt;0,K1658/L1658,""))</f>
        <v/>
      </c>
      <c r="N1658" s="21">
        <f>IF(A1658="","",IF(N(L1658)&gt;0,SUMIFS('GSC current'!$L$2:$L$2001,'GSC current'!$I$2:$I$2001,B1658)/L1658,""))</f>
        <v/>
      </c>
      <c r="O1658">
        <f>IF(A1658="","",IFERROR(SUMIFS('GSC previous'!$J$2:$J$2001,'GSC previous'!$I$2:$I$2001,B1658),0))</f>
        <v/>
      </c>
      <c r="P1658" s="22">
        <f>IF(A1658="","",IF(N(O1658)&gt;0,(K1658-O1658)/O1658,""))</f>
        <v/>
      </c>
      <c r="Q1658">
        <f>IF(A1658="","",IFERROR(SUMIFS(GA4!$P$2:$P$2001,GA4!$O$2:$O$2001,B1658),0))</f>
        <v/>
      </c>
      <c r="R1658" s="23">
        <f>IF(A1658="","",IF(N(Q1658)&gt;0,SUMIFS(GA4!$Q$2:$Q$2001,GA4!$O$2:$O$2001,B1658)/Q1658,""))</f>
        <v/>
      </c>
      <c r="S1658">
        <f>IF(A1658="","",IFERROR(SUMIFS(GA4!$R$2:$R$2001,GA4!$O$2:$O$2001,B1658),0))</f>
        <v/>
      </c>
      <c r="T1658">
        <f>IF(A1658="","",IF(AND(ISNUMBER(F1658),LEFT(C1658&amp;"",1)="2"),IF(F1658&lt;Rules!$B$9,"Yes","No"),"No"))</f>
        <v/>
      </c>
      <c r="U1658">
        <f>IF(A1658="","",IF(AND(N(O1658)&gt;=Rules!$B$8,ISNUMBER(P1658)),IF(P1658&lt;=-Rules!$B$7,"Yes","No"),"No"))</f>
        <v/>
      </c>
      <c r="V1658">
        <f>IF(A1658="","",IF(AND(N(L1658)&gt;=Rules!$B$6,ISNUMBER(N1658)),IF(AND(N1658&gt;=Rules!$B$10,N1658&lt;=Rules!$B$11),"Yes","No"),"No"))</f>
        <v/>
      </c>
      <c r="W1658">
        <f>IF(A1658="","",IF(I1658&lt;&gt;"","Yes","No"))</f>
        <v/>
      </c>
      <c r="X1658">
        <f>IF(I1658="","",IF(SUMIFS($K$3:$K$2002,$A$3:$A$2002,SUBSTITUTE(SUBSTITUTE(I1658,"?","~?"),"*","~*"))&gt;N(K1658),"Yes","No"))</f>
        <v/>
      </c>
      <c r="Y1658">
        <f>IF(A1658="","",IF(N(S1658)&gt;0,"Yes","No"))</f>
        <v/>
      </c>
      <c r="Z1658">
        <f>IF(A1658="","",IF(AND(N(K1658)&lt;Rules!$B$5,N(L1658)&lt;Rules!$B$6,N(Q1658)&lt;Rules!$B$13,Y1658="No"),"Yes","No"))</f>
        <v/>
      </c>
      <c r="AA1658">
        <f>IF(A1658="","",IF(LEFT(C1658&amp;"",1)="3","Redirect",IF(OR(LEFT(C1658&amp;"",1)="4",LEFT(C1658&amp;"",1)="5"),IF(OR(N(K1658)&gt;0,N(AC1658)&gt;=Rules!$B$14),"Redirect","Prune"),IF(D1658="Non-Indexable","Keep",IF(AND(W1658="Yes",X1658="Yes",Y1658="No"),"Merge",IF(OR(U1658="Yes",V1658="Yes",AND(T1658="Yes",N(L1658)&gt;=Rules!$B$6)),"Update",IF(Z1658="Yes",IF(N(AC1658)&gt;=Rules!$B$14,"Redirect","Prune"),"Keep")))))))</f>
        <v/>
      </c>
      <c r="AB1658">
        <f>IF(A1658="","",IF(LEFT(C1658&amp;"",1)="3","Already redirects ("&amp;C1658&amp;"). Update internal links to point at the final URL.",IF(OR(LEFT(C1658&amp;"",1)="4",LEFT(C1658&amp;"",1)="5"),IF(AA1658="Redirect","Returns "&amp;C1658&amp;" but still has "&amp;N(K1658)&amp;" clicks and "&amp;N(AC1658)&amp;" referring domains. 301 it to the closest live page.","Returns "&amp;C1658&amp;" with no clicks or links. Remove internal links and let it 404 or 410."),IF(D1658="Non-Indexable","Non-indexable ("&amp;E1658&amp;"). Keep if that is intentional; otherwise fix the canonical or noindex.",IF(AA1658="Merge","Overlaps with "&amp;I1658&amp;IF(N(J1658)&gt;0," (similarity "&amp;TEXT(J1658,"0.00")&amp;")","")&amp;", which gets more clicks. Merge the useful parts into it and 301 this URL.",IF(AA1658="Update",MID(IF(U1658="Yes","; Clicks down "&amp;TEXT(-P1658,"0%")&amp;" on the previous period","")&amp;IF(V1658="Yes","; Average position "&amp;TEXT(N1658,"0.0")&amp;" on "&amp;TEXT(L1658,"#,##0")&amp;" impressions (striking distance)","")&amp;IF(AND(T1658="Yes",N(L1658)&gt;=Rules!$B$6),"; Thin ("&amp;F1658&amp;" words) but has search demand",""),3,400),IF(AA1658="Prune","Low value: "&amp;N(K1658)&amp;" clicks, "&amp;N(L1658)&amp;" impressions, "&amp;N(Q1658)&amp;" sessions, no key events. Remove or noindex it and update internal links.",IF(AA1658="Redirect","Low value but "&amp;N(AC1658)&amp;" referring domains. 301 it to the closest relevant page to keep those links.",IF(AND(Z1658="No",Y1658="Yes",N(K1658)&lt;Rules!$B$5),"Low search traffic but it converts (key events: "&amp;S1658&amp;"). Keep it and link to it.",IF(W1658="Yes","Stronger than the page it overlaps ("&amp;I1658&amp;"). Keep; merge that page into this one.","Healthy: "&amp;N(K1658)&amp;" clicks"&amp;IF(ISNUMBER(N1658),", average position "&amp;TEXT(N1658,"0.0"),"")&amp;". Keep and monitor."))))))))))</f>
        <v/>
      </c>
      <c r="AE1658">
        <f>IF(A1658="","",IF(AD1658&lt;&gt;"",AD1658,AA1658))</f>
        <v/>
      </c>
    </row>
    <row r="1659">
      <c r="A1659">
        <f>IF(Crawl!A1658="","",Crawl!A1658)</f>
        <v/>
      </c>
      <c r="B1659">
        <f>IF(A1659="","",Crawl!EC1658)</f>
        <v/>
      </c>
      <c r="C1659">
        <f>IF(A1659="","",IFERROR(INDEX(Crawl!$A1658:$DZ1658,1,Rules!$H$6),""))</f>
        <v/>
      </c>
      <c r="D1659">
        <f>IF(A1659="","",IFERROR(INDEX(Crawl!$A1658:$DZ1658,1,Rules!$H$7),"")&amp;"")</f>
        <v/>
      </c>
      <c r="E1659">
        <f>IF(A1659="","",IFERROR(INDEX(Crawl!$A1658:$DZ1658,1,Rules!$H$8),"")&amp;"")</f>
        <v/>
      </c>
      <c r="F1659">
        <f>IF(A1659="","",IFERROR(INDEX(Crawl!$A1658:$DZ1658,1,Rules!$H$9),""))</f>
        <v/>
      </c>
      <c r="G1659">
        <f>IF(A1659="","",IFERROR(INDEX(Crawl!$A1658:$DZ1658,1,Rules!$H$10),""))</f>
        <v/>
      </c>
      <c r="H1659">
        <f>IF(A1659="","",IFERROR(INDEX(Crawl!$A1658:$DZ1658,1,Rules!$H$12),""))</f>
        <v/>
      </c>
      <c r="I1659">
        <f>IF(A1659="","",IF(AND(N(H1659)&gt;0,IFERROR(INDEX(Crawl!$A1658:$DZ1658,1,Rules!$H$11),"")&amp;""&lt;&gt;""),IFERROR(INDEX(Crawl!$A1658:$DZ1658,1,Rules!$H$11),"")&amp;"",IF(AND(ISNUMBER(J1659),N(J1659)&gt;=Rules!$B$12,IFERROR(INDEX(Crawl!$A1658:$DZ1658,1,Rules!$H$13),"")&amp;""&lt;&gt;""),IFERROR(INDEX(Crawl!$A1658:$DZ1658,1,Rules!$H$13),"")&amp;"","")))</f>
        <v/>
      </c>
      <c r="J1659" s="19">
        <f>IF(A1659="","",IF(IFERROR(INDEX(Crawl!$A1658:$DZ1658,1,Rules!$H$14),"")&amp;""="","",IFERROR(INDEX(Crawl!$A1658:$DZ1658,1,Rules!$H$14),"")))</f>
        <v/>
      </c>
      <c r="K1659">
        <f>IF(A1659="","",IFERROR(SUMIFS('GSC current'!$J$2:$J$2001,'GSC current'!$I$2:$I$2001,B1659),0))</f>
        <v/>
      </c>
      <c r="L1659">
        <f>IF(A1659="","",IFERROR(SUMIFS('GSC current'!$K$2:$K$2001,'GSC current'!$I$2:$I$2001,B1659),0))</f>
        <v/>
      </c>
      <c r="M1659" s="20">
        <f>IF(A1659="","",IF(N(L1659)&gt;0,K1659/L1659,""))</f>
        <v/>
      </c>
      <c r="N1659" s="21">
        <f>IF(A1659="","",IF(N(L1659)&gt;0,SUMIFS('GSC current'!$L$2:$L$2001,'GSC current'!$I$2:$I$2001,B1659)/L1659,""))</f>
        <v/>
      </c>
      <c r="O1659">
        <f>IF(A1659="","",IFERROR(SUMIFS('GSC previous'!$J$2:$J$2001,'GSC previous'!$I$2:$I$2001,B1659),0))</f>
        <v/>
      </c>
      <c r="P1659" s="22">
        <f>IF(A1659="","",IF(N(O1659)&gt;0,(K1659-O1659)/O1659,""))</f>
        <v/>
      </c>
      <c r="Q1659">
        <f>IF(A1659="","",IFERROR(SUMIFS(GA4!$P$2:$P$2001,GA4!$O$2:$O$2001,B1659),0))</f>
        <v/>
      </c>
      <c r="R1659" s="23">
        <f>IF(A1659="","",IF(N(Q1659)&gt;0,SUMIFS(GA4!$Q$2:$Q$2001,GA4!$O$2:$O$2001,B1659)/Q1659,""))</f>
        <v/>
      </c>
      <c r="S1659">
        <f>IF(A1659="","",IFERROR(SUMIFS(GA4!$R$2:$R$2001,GA4!$O$2:$O$2001,B1659),0))</f>
        <v/>
      </c>
      <c r="T1659">
        <f>IF(A1659="","",IF(AND(ISNUMBER(F1659),LEFT(C1659&amp;"",1)="2"),IF(F1659&lt;Rules!$B$9,"Yes","No"),"No"))</f>
        <v/>
      </c>
      <c r="U1659">
        <f>IF(A1659="","",IF(AND(N(O1659)&gt;=Rules!$B$8,ISNUMBER(P1659)),IF(P1659&lt;=-Rules!$B$7,"Yes","No"),"No"))</f>
        <v/>
      </c>
      <c r="V1659">
        <f>IF(A1659="","",IF(AND(N(L1659)&gt;=Rules!$B$6,ISNUMBER(N1659)),IF(AND(N1659&gt;=Rules!$B$10,N1659&lt;=Rules!$B$11),"Yes","No"),"No"))</f>
        <v/>
      </c>
      <c r="W1659">
        <f>IF(A1659="","",IF(I1659&lt;&gt;"","Yes","No"))</f>
        <v/>
      </c>
      <c r="X1659">
        <f>IF(I1659="","",IF(SUMIFS($K$3:$K$2002,$A$3:$A$2002,SUBSTITUTE(SUBSTITUTE(I1659,"?","~?"),"*","~*"))&gt;N(K1659),"Yes","No"))</f>
        <v/>
      </c>
      <c r="Y1659">
        <f>IF(A1659="","",IF(N(S1659)&gt;0,"Yes","No"))</f>
        <v/>
      </c>
      <c r="Z1659">
        <f>IF(A1659="","",IF(AND(N(K1659)&lt;Rules!$B$5,N(L1659)&lt;Rules!$B$6,N(Q1659)&lt;Rules!$B$13,Y1659="No"),"Yes","No"))</f>
        <v/>
      </c>
      <c r="AA1659">
        <f>IF(A1659="","",IF(LEFT(C1659&amp;"",1)="3","Redirect",IF(OR(LEFT(C1659&amp;"",1)="4",LEFT(C1659&amp;"",1)="5"),IF(OR(N(K1659)&gt;0,N(AC1659)&gt;=Rules!$B$14),"Redirect","Prune"),IF(D1659="Non-Indexable","Keep",IF(AND(W1659="Yes",X1659="Yes",Y1659="No"),"Merge",IF(OR(U1659="Yes",V1659="Yes",AND(T1659="Yes",N(L1659)&gt;=Rules!$B$6)),"Update",IF(Z1659="Yes",IF(N(AC1659)&gt;=Rules!$B$14,"Redirect","Prune"),"Keep")))))))</f>
        <v/>
      </c>
      <c r="AB1659">
        <f>IF(A1659="","",IF(LEFT(C1659&amp;"",1)="3","Already redirects ("&amp;C1659&amp;"). Update internal links to point at the final URL.",IF(OR(LEFT(C1659&amp;"",1)="4",LEFT(C1659&amp;"",1)="5"),IF(AA1659="Redirect","Returns "&amp;C1659&amp;" but still has "&amp;N(K1659)&amp;" clicks and "&amp;N(AC1659)&amp;" referring domains. 301 it to the closest live page.","Returns "&amp;C1659&amp;" with no clicks or links. Remove internal links and let it 404 or 410."),IF(D1659="Non-Indexable","Non-indexable ("&amp;E1659&amp;"). Keep if that is intentional; otherwise fix the canonical or noindex.",IF(AA1659="Merge","Overlaps with "&amp;I1659&amp;IF(N(J1659)&gt;0," (similarity "&amp;TEXT(J1659,"0.00")&amp;")","")&amp;", which gets more clicks. Merge the useful parts into it and 301 this URL.",IF(AA1659="Update",MID(IF(U1659="Yes","; Clicks down "&amp;TEXT(-P1659,"0%")&amp;" on the previous period","")&amp;IF(V1659="Yes","; Average position "&amp;TEXT(N1659,"0.0")&amp;" on "&amp;TEXT(L1659,"#,##0")&amp;" impressions (striking distance)","")&amp;IF(AND(T1659="Yes",N(L1659)&gt;=Rules!$B$6),"; Thin ("&amp;F1659&amp;" words) but has search demand",""),3,400),IF(AA1659="Prune","Low value: "&amp;N(K1659)&amp;" clicks, "&amp;N(L1659)&amp;" impressions, "&amp;N(Q1659)&amp;" sessions, no key events. Remove or noindex it and update internal links.",IF(AA1659="Redirect","Low value but "&amp;N(AC1659)&amp;" referring domains. 301 it to the closest relevant page to keep those links.",IF(AND(Z1659="No",Y1659="Yes",N(K1659)&lt;Rules!$B$5),"Low search traffic but it converts (key events: "&amp;S1659&amp;"). Keep it and link to it.",IF(W1659="Yes","Stronger than the page it overlaps ("&amp;I1659&amp;"). Keep; merge that page into this one.","Healthy: "&amp;N(K1659)&amp;" clicks"&amp;IF(ISNUMBER(N1659),", average position "&amp;TEXT(N1659,"0.0"),"")&amp;". Keep and monitor."))))))))))</f>
        <v/>
      </c>
      <c r="AE1659">
        <f>IF(A1659="","",IF(AD1659&lt;&gt;"",AD1659,AA1659))</f>
        <v/>
      </c>
    </row>
    <row r="1660">
      <c r="A1660">
        <f>IF(Crawl!A1659="","",Crawl!A1659)</f>
        <v/>
      </c>
      <c r="B1660">
        <f>IF(A1660="","",Crawl!EC1659)</f>
        <v/>
      </c>
      <c r="C1660">
        <f>IF(A1660="","",IFERROR(INDEX(Crawl!$A1659:$DZ1659,1,Rules!$H$6),""))</f>
        <v/>
      </c>
      <c r="D1660">
        <f>IF(A1660="","",IFERROR(INDEX(Crawl!$A1659:$DZ1659,1,Rules!$H$7),"")&amp;"")</f>
        <v/>
      </c>
      <c r="E1660">
        <f>IF(A1660="","",IFERROR(INDEX(Crawl!$A1659:$DZ1659,1,Rules!$H$8),"")&amp;"")</f>
        <v/>
      </c>
      <c r="F1660">
        <f>IF(A1660="","",IFERROR(INDEX(Crawl!$A1659:$DZ1659,1,Rules!$H$9),""))</f>
        <v/>
      </c>
      <c r="G1660">
        <f>IF(A1660="","",IFERROR(INDEX(Crawl!$A1659:$DZ1659,1,Rules!$H$10),""))</f>
        <v/>
      </c>
      <c r="H1660">
        <f>IF(A1660="","",IFERROR(INDEX(Crawl!$A1659:$DZ1659,1,Rules!$H$12),""))</f>
        <v/>
      </c>
      <c r="I1660">
        <f>IF(A1660="","",IF(AND(N(H1660)&gt;0,IFERROR(INDEX(Crawl!$A1659:$DZ1659,1,Rules!$H$11),"")&amp;""&lt;&gt;""),IFERROR(INDEX(Crawl!$A1659:$DZ1659,1,Rules!$H$11),"")&amp;"",IF(AND(ISNUMBER(J1660),N(J1660)&gt;=Rules!$B$12,IFERROR(INDEX(Crawl!$A1659:$DZ1659,1,Rules!$H$13),"")&amp;""&lt;&gt;""),IFERROR(INDEX(Crawl!$A1659:$DZ1659,1,Rules!$H$13),"")&amp;"","")))</f>
        <v/>
      </c>
      <c r="J1660" s="19">
        <f>IF(A1660="","",IF(IFERROR(INDEX(Crawl!$A1659:$DZ1659,1,Rules!$H$14),"")&amp;""="","",IFERROR(INDEX(Crawl!$A1659:$DZ1659,1,Rules!$H$14),"")))</f>
        <v/>
      </c>
      <c r="K1660">
        <f>IF(A1660="","",IFERROR(SUMIFS('GSC current'!$J$2:$J$2001,'GSC current'!$I$2:$I$2001,B1660),0))</f>
        <v/>
      </c>
      <c r="L1660">
        <f>IF(A1660="","",IFERROR(SUMIFS('GSC current'!$K$2:$K$2001,'GSC current'!$I$2:$I$2001,B1660),0))</f>
        <v/>
      </c>
      <c r="M1660" s="20">
        <f>IF(A1660="","",IF(N(L1660)&gt;0,K1660/L1660,""))</f>
        <v/>
      </c>
      <c r="N1660" s="21">
        <f>IF(A1660="","",IF(N(L1660)&gt;0,SUMIFS('GSC current'!$L$2:$L$2001,'GSC current'!$I$2:$I$2001,B1660)/L1660,""))</f>
        <v/>
      </c>
      <c r="O1660">
        <f>IF(A1660="","",IFERROR(SUMIFS('GSC previous'!$J$2:$J$2001,'GSC previous'!$I$2:$I$2001,B1660),0))</f>
        <v/>
      </c>
      <c r="P1660" s="22">
        <f>IF(A1660="","",IF(N(O1660)&gt;0,(K1660-O1660)/O1660,""))</f>
        <v/>
      </c>
      <c r="Q1660">
        <f>IF(A1660="","",IFERROR(SUMIFS(GA4!$P$2:$P$2001,GA4!$O$2:$O$2001,B1660),0))</f>
        <v/>
      </c>
      <c r="R1660" s="23">
        <f>IF(A1660="","",IF(N(Q1660)&gt;0,SUMIFS(GA4!$Q$2:$Q$2001,GA4!$O$2:$O$2001,B1660)/Q1660,""))</f>
        <v/>
      </c>
      <c r="S1660">
        <f>IF(A1660="","",IFERROR(SUMIFS(GA4!$R$2:$R$2001,GA4!$O$2:$O$2001,B1660),0))</f>
        <v/>
      </c>
      <c r="T1660">
        <f>IF(A1660="","",IF(AND(ISNUMBER(F1660),LEFT(C1660&amp;"",1)="2"),IF(F1660&lt;Rules!$B$9,"Yes","No"),"No"))</f>
        <v/>
      </c>
      <c r="U1660">
        <f>IF(A1660="","",IF(AND(N(O1660)&gt;=Rules!$B$8,ISNUMBER(P1660)),IF(P1660&lt;=-Rules!$B$7,"Yes","No"),"No"))</f>
        <v/>
      </c>
      <c r="V1660">
        <f>IF(A1660="","",IF(AND(N(L1660)&gt;=Rules!$B$6,ISNUMBER(N1660)),IF(AND(N1660&gt;=Rules!$B$10,N1660&lt;=Rules!$B$11),"Yes","No"),"No"))</f>
        <v/>
      </c>
      <c r="W1660">
        <f>IF(A1660="","",IF(I1660&lt;&gt;"","Yes","No"))</f>
        <v/>
      </c>
      <c r="X1660">
        <f>IF(I1660="","",IF(SUMIFS($K$3:$K$2002,$A$3:$A$2002,SUBSTITUTE(SUBSTITUTE(I1660,"?","~?"),"*","~*"))&gt;N(K1660),"Yes","No"))</f>
        <v/>
      </c>
      <c r="Y1660">
        <f>IF(A1660="","",IF(N(S1660)&gt;0,"Yes","No"))</f>
        <v/>
      </c>
      <c r="Z1660">
        <f>IF(A1660="","",IF(AND(N(K1660)&lt;Rules!$B$5,N(L1660)&lt;Rules!$B$6,N(Q1660)&lt;Rules!$B$13,Y1660="No"),"Yes","No"))</f>
        <v/>
      </c>
      <c r="AA1660">
        <f>IF(A1660="","",IF(LEFT(C1660&amp;"",1)="3","Redirect",IF(OR(LEFT(C1660&amp;"",1)="4",LEFT(C1660&amp;"",1)="5"),IF(OR(N(K1660)&gt;0,N(AC1660)&gt;=Rules!$B$14),"Redirect","Prune"),IF(D1660="Non-Indexable","Keep",IF(AND(W1660="Yes",X1660="Yes",Y1660="No"),"Merge",IF(OR(U1660="Yes",V1660="Yes",AND(T1660="Yes",N(L1660)&gt;=Rules!$B$6)),"Update",IF(Z1660="Yes",IF(N(AC1660)&gt;=Rules!$B$14,"Redirect","Prune"),"Keep")))))))</f>
        <v/>
      </c>
      <c r="AB1660">
        <f>IF(A1660="","",IF(LEFT(C1660&amp;"",1)="3","Already redirects ("&amp;C1660&amp;"). Update internal links to point at the final URL.",IF(OR(LEFT(C1660&amp;"",1)="4",LEFT(C1660&amp;"",1)="5"),IF(AA1660="Redirect","Returns "&amp;C1660&amp;" but still has "&amp;N(K1660)&amp;" clicks and "&amp;N(AC1660)&amp;" referring domains. 301 it to the closest live page.","Returns "&amp;C1660&amp;" with no clicks or links. Remove internal links and let it 404 or 410."),IF(D1660="Non-Indexable","Non-indexable ("&amp;E1660&amp;"). Keep if that is intentional; otherwise fix the canonical or noindex.",IF(AA1660="Merge","Overlaps with "&amp;I1660&amp;IF(N(J1660)&gt;0," (similarity "&amp;TEXT(J1660,"0.00")&amp;")","")&amp;", which gets more clicks. Merge the useful parts into it and 301 this URL.",IF(AA1660="Update",MID(IF(U1660="Yes","; Clicks down "&amp;TEXT(-P1660,"0%")&amp;" on the previous period","")&amp;IF(V1660="Yes","; Average position "&amp;TEXT(N1660,"0.0")&amp;" on "&amp;TEXT(L1660,"#,##0")&amp;" impressions (striking distance)","")&amp;IF(AND(T1660="Yes",N(L1660)&gt;=Rules!$B$6),"; Thin ("&amp;F1660&amp;" words) but has search demand",""),3,400),IF(AA1660="Prune","Low value: "&amp;N(K1660)&amp;" clicks, "&amp;N(L1660)&amp;" impressions, "&amp;N(Q1660)&amp;" sessions, no key events. Remove or noindex it and update internal links.",IF(AA1660="Redirect","Low value but "&amp;N(AC1660)&amp;" referring domains. 301 it to the closest relevant page to keep those links.",IF(AND(Z1660="No",Y1660="Yes",N(K1660)&lt;Rules!$B$5),"Low search traffic but it converts (key events: "&amp;S1660&amp;"). Keep it and link to it.",IF(W1660="Yes","Stronger than the page it overlaps ("&amp;I1660&amp;"). Keep; merge that page into this one.","Healthy: "&amp;N(K1660)&amp;" clicks"&amp;IF(ISNUMBER(N1660),", average position "&amp;TEXT(N1660,"0.0"),"")&amp;". Keep and monitor."))))))))))</f>
        <v/>
      </c>
      <c r="AE1660">
        <f>IF(A1660="","",IF(AD1660&lt;&gt;"",AD1660,AA1660))</f>
        <v/>
      </c>
    </row>
    <row r="1661">
      <c r="A1661">
        <f>IF(Crawl!A1660="","",Crawl!A1660)</f>
        <v/>
      </c>
      <c r="B1661">
        <f>IF(A1661="","",Crawl!EC1660)</f>
        <v/>
      </c>
      <c r="C1661">
        <f>IF(A1661="","",IFERROR(INDEX(Crawl!$A1660:$DZ1660,1,Rules!$H$6),""))</f>
        <v/>
      </c>
      <c r="D1661">
        <f>IF(A1661="","",IFERROR(INDEX(Crawl!$A1660:$DZ1660,1,Rules!$H$7),"")&amp;"")</f>
        <v/>
      </c>
      <c r="E1661">
        <f>IF(A1661="","",IFERROR(INDEX(Crawl!$A1660:$DZ1660,1,Rules!$H$8),"")&amp;"")</f>
        <v/>
      </c>
      <c r="F1661">
        <f>IF(A1661="","",IFERROR(INDEX(Crawl!$A1660:$DZ1660,1,Rules!$H$9),""))</f>
        <v/>
      </c>
      <c r="G1661">
        <f>IF(A1661="","",IFERROR(INDEX(Crawl!$A1660:$DZ1660,1,Rules!$H$10),""))</f>
        <v/>
      </c>
      <c r="H1661">
        <f>IF(A1661="","",IFERROR(INDEX(Crawl!$A1660:$DZ1660,1,Rules!$H$12),""))</f>
        <v/>
      </c>
      <c r="I1661">
        <f>IF(A1661="","",IF(AND(N(H1661)&gt;0,IFERROR(INDEX(Crawl!$A1660:$DZ1660,1,Rules!$H$11),"")&amp;""&lt;&gt;""),IFERROR(INDEX(Crawl!$A1660:$DZ1660,1,Rules!$H$11),"")&amp;"",IF(AND(ISNUMBER(J1661),N(J1661)&gt;=Rules!$B$12,IFERROR(INDEX(Crawl!$A1660:$DZ1660,1,Rules!$H$13),"")&amp;""&lt;&gt;""),IFERROR(INDEX(Crawl!$A1660:$DZ1660,1,Rules!$H$13),"")&amp;"","")))</f>
        <v/>
      </c>
      <c r="J1661" s="19">
        <f>IF(A1661="","",IF(IFERROR(INDEX(Crawl!$A1660:$DZ1660,1,Rules!$H$14),"")&amp;""="","",IFERROR(INDEX(Crawl!$A1660:$DZ1660,1,Rules!$H$14),"")))</f>
        <v/>
      </c>
      <c r="K1661">
        <f>IF(A1661="","",IFERROR(SUMIFS('GSC current'!$J$2:$J$2001,'GSC current'!$I$2:$I$2001,B1661),0))</f>
        <v/>
      </c>
      <c r="L1661">
        <f>IF(A1661="","",IFERROR(SUMIFS('GSC current'!$K$2:$K$2001,'GSC current'!$I$2:$I$2001,B1661),0))</f>
        <v/>
      </c>
      <c r="M1661" s="20">
        <f>IF(A1661="","",IF(N(L1661)&gt;0,K1661/L1661,""))</f>
        <v/>
      </c>
      <c r="N1661" s="21">
        <f>IF(A1661="","",IF(N(L1661)&gt;0,SUMIFS('GSC current'!$L$2:$L$2001,'GSC current'!$I$2:$I$2001,B1661)/L1661,""))</f>
        <v/>
      </c>
      <c r="O1661">
        <f>IF(A1661="","",IFERROR(SUMIFS('GSC previous'!$J$2:$J$2001,'GSC previous'!$I$2:$I$2001,B1661),0))</f>
        <v/>
      </c>
      <c r="P1661" s="22">
        <f>IF(A1661="","",IF(N(O1661)&gt;0,(K1661-O1661)/O1661,""))</f>
        <v/>
      </c>
      <c r="Q1661">
        <f>IF(A1661="","",IFERROR(SUMIFS(GA4!$P$2:$P$2001,GA4!$O$2:$O$2001,B1661),0))</f>
        <v/>
      </c>
      <c r="R1661" s="23">
        <f>IF(A1661="","",IF(N(Q1661)&gt;0,SUMIFS(GA4!$Q$2:$Q$2001,GA4!$O$2:$O$2001,B1661)/Q1661,""))</f>
        <v/>
      </c>
      <c r="S1661">
        <f>IF(A1661="","",IFERROR(SUMIFS(GA4!$R$2:$R$2001,GA4!$O$2:$O$2001,B1661),0))</f>
        <v/>
      </c>
      <c r="T1661">
        <f>IF(A1661="","",IF(AND(ISNUMBER(F1661),LEFT(C1661&amp;"",1)="2"),IF(F1661&lt;Rules!$B$9,"Yes","No"),"No"))</f>
        <v/>
      </c>
      <c r="U1661">
        <f>IF(A1661="","",IF(AND(N(O1661)&gt;=Rules!$B$8,ISNUMBER(P1661)),IF(P1661&lt;=-Rules!$B$7,"Yes","No"),"No"))</f>
        <v/>
      </c>
      <c r="V1661">
        <f>IF(A1661="","",IF(AND(N(L1661)&gt;=Rules!$B$6,ISNUMBER(N1661)),IF(AND(N1661&gt;=Rules!$B$10,N1661&lt;=Rules!$B$11),"Yes","No"),"No"))</f>
        <v/>
      </c>
      <c r="W1661">
        <f>IF(A1661="","",IF(I1661&lt;&gt;"","Yes","No"))</f>
        <v/>
      </c>
      <c r="X1661">
        <f>IF(I1661="","",IF(SUMIFS($K$3:$K$2002,$A$3:$A$2002,SUBSTITUTE(SUBSTITUTE(I1661,"?","~?"),"*","~*"))&gt;N(K1661),"Yes","No"))</f>
        <v/>
      </c>
      <c r="Y1661">
        <f>IF(A1661="","",IF(N(S1661)&gt;0,"Yes","No"))</f>
        <v/>
      </c>
      <c r="Z1661">
        <f>IF(A1661="","",IF(AND(N(K1661)&lt;Rules!$B$5,N(L1661)&lt;Rules!$B$6,N(Q1661)&lt;Rules!$B$13,Y1661="No"),"Yes","No"))</f>
        <v/>
      </c>
      <c r="AA1661">
        <f>IF(A1661="","",IF(LEFT(C1661&amp;"",1)="3","Redirect",IF(OR(LEFT(C1661&amp;"",1)="4",LEFT(C1661&amp;"",1)="5"),IF(OR(N(K1661)&gt;0,N(AC1661)&gt;=Rules!$B$14),"Redirect","Prune"),IF(D1661="Non-Indexable","Keep",IF(AND(W1661="Yes",X1661="Yes",Y1661="No"),"Merge",IF(OR(U1661="Yes",V1661="Yes",AND(T1661="Yes",N(L1661)&gt;=Rules!$B$6)),"Update",IF(Z1661="Yes",IF(N(AC1661)&gt;=Rules!$B$14,"Redirect","Prune"),"Keep")))))))</f>
        <v/>
      </c>
      <c r="AB1661">
        <f>IF(A1661="","",IF(LEFT(C1661&amp;"",1)="3","Already redirects ("&amp;C1661&amp;"). Update internal links to point at the final URL.",IF(OR(LEFT(C1661&amp;"",1)="4",LEFT(C1661&amp;"",1)="5"),IF(AA1661="Redirect","Returns "&amp;C1661&amp;" but still has "&amp;N(K1661)&amp;" clicks and "&amp;N(AC1661)&amp;" referring domains. 301 it to the closest live page.","Returns "&amp;C1661&amp;" with no clicks or links. Remove internal links and let it 404 or 410."),IF(D1661="Non-Indexable","Non-indexable ("&amp;E1661&amp;"). Keep if that is intentional; otherwise fix the canonical or noindex.",IF(AA1661="Merge","Overlaps with "&amp;I1661&amp;IF(N(J1661)&gt;0," (similarity "&amp;TEXT(J1661,"0.00")&amp;")","")&amp;", which gets more clicks. Merge the useful parts into it and 301 this URL.",IF(AA1661="Update",MID(IF(U1661="Yes","; Clicks down "&amp;TEXT(-P1661,"0%")&amp;" on the previous period","")&amp;IF(V1661="Yes","; Average position "&amp;TEXT(N1661,"0.0")&amp;" on "&amp;TEXT(L1661,"#,##0")&amp;" impressions (striking distance)","")&amp;IF(AND(T1661="Yes",N(L1661)&gt;=Rules!$B$6),"; Thin ("&amp;F1661&amp;" words) but has search demand",""),3,400),IF(AA1661="Prune","Low value: "&amp;N(K1661)&amp;" clicks, "&amp;N(L1661)&amp;" impressions, "&amp;N(Q1661)&amp;" sessions, no key events. Remove or noindex it and update internal links.",IF(AA1661="Redirect","Low value but "&amp;N(AC1661)&amp;" referring domains. 301 it to the closest relevant page to keep those links.",IF(AND(Z1661="No",Y1661="Yes",N(K1661)&lt;Rules!$B$5),"Low search traffic but it converts (key events: "&amp;S1661&amp;"). Keep it and link to it.",IF(W1661="Yes","Stronger than the page it overlaps ("&amp;I1661&amp;"). Keep; merge that page into this one.","Healthy: "&amp;N(K1661)&amp;" clicks"&amp;IF(ISNUMBER(N1661),", average position "&amp;TEXT(N1661,"0.0"),"")&amp;". Keep and monitor."))))))))))</f>
        <v/>
      </c>
      <c r="AE1661">
        <f>IF(A1661="","",IF(AD1661&lt;&gt;"",AD1661,AA1661))</f>
        <v/>
      </c>
    </row>
    <row r="1662">
      <c r="A1662">
        <f>IF(Crawl!A1661="","",Crawl!A1661)</f>
        <v/>
      </c>
      <c r="B1662">
        <f>IF(A1662="","",Crawl!EC1661)</f>
        <v/>
      </c>
      <c r="C1662">
        <f>IF(A1662="","",IFERROR(INDEX(Crawl!$A1661:$DZ1661,1,Rules!$H$6),""))</f>
        <v/>
      </c>
      <c r="D1662">
        <f>IF(A1662="","",IFERROR(INDEX(Crawl!$A1661:$DZ1661,1,Rules!$H$7),"")&amp;"")</f>
        <v/>
      </c>
      <c r="E1662">
        <f>IF(A1662="","",IFERROR(INDEX(Crawl!$A1661:$DZ1661,1,Rules!$H$8),"")&amp;"")</f>
        <v/>
      </c>
      <c r="F1662">
        <f>IF(A1662="","",IFERROR(INDEX(Crawl!$A1661:$DZ1661,1,Rules!$H$9),""))</f>
        <v/>
      </c>
      <c r="G1662">
        <f>IF(A1662="","",IFERROR(INDEX(Crawl!$A1661:$DZ1661,1,Rules!$H$10),""))</f>
        <v/>
      </c>
      <c r="H1662">
        <f>IF(A1662="","",IFERROR(INDEX(Crawl!$A1661:$DZ1661,1,Rules!$H$12),""))</f>
        <v/>
      </c>
      <c r="I1662">
        <f>IF(A1662="","",IF(AND(N(H1662)&gt;0,IFERROR(INDEX(Crawl!$A1661:$DZ1661,1,Rules!$H$11),"")&amp;""&lt;&gt;""),IFERROR(INDEX(Crawl!$A1661:$DZ1661,1,Rules!$H$11),"")&amp;"",IF(AND(ISNUMBER(J1662),N(J1662)&gt;=Rules!$B$12,IFERROR(INDEX(Crawl!$A1661:$DZ1661,1,Rules!$H$13),"")&amp;""&lt;&gt;""),IFERROR(INDEX(Crawl!$A1661:$DZ1661,1,Rules!$H$13),"")&amp;"","")))</f>
        <v/>
      </c>
      <c r="J1662" s="19">
        <f>IF(A1662="","",IF(IFERROR(INDEX(Crawl!$A1661:$DZ1661,1,Rules!$H$14),"")&amp;""="","",IFERROR(INDEX(Crawl!$A1661:$DZ1661,1,Rules!$H$14),"")))</f>
        <v/>
      </c>
      <c r="K1662">
        <f>IF(A1662="","",IFERROR(SUMIFS('GSC current'!$J$2:$J$2001,'GSC current'!$I$2:$I$2001,B1662),0))</f>
        <v/>
      </c>
      <c r="L1662">
        <f>IF(A1662="","",IFERROR(SUMIFS('GSC current'!$K$2:$K$2001,'GSC current'!$I$2:$I$2001,B1662),0))</f>
        <v/>
      </c>
      <c r="M1662" s="20">
        <f>IF(A1662="","",IF(N(L1662)&gt;0,K1662/L1662,""))</f>
        <v/>
      </c>
      <c r="N1662" s="21">
        <f>IF(A1662="","",IF(N(L1662)&gt;0,SUMIFS('GSC current'!$L$2:$L$2001,'GSC current'!$I$2:$I$2001,B1662)/L1662,""))</f>
        <v/>
      </c>
      <c r="O1662">
        <f>IF(A1662="","",IFERROR(SUMIFS('GSC previous'!$J$2:$J$2001,'GSC previous'!$I$2:$I$2001,B1662),0))</f>
        <v/>
      </c>
      <c r="P1662" s="22">
        <f>IF(A1662="","",IF(N(O1662)&gt;0,(K1662-O1662)/O1662,""))</f>
        <v/>
      </c>
      <c r="Q1662">
        <f>IF(A1662="","",IFERROR(SUMIFS(GA4!$P$2:$P$2001,GA4!$O$2:$O$2001,B1662),0))</f>
        <v/>
      </c>
      <c r="R1662" s="23">
        <f>IF(A1662="","",IF(N(Q1662)&gt;0,SUMIFS(GA4!$Q$2:$Q$2001,GA4!$O$2:$O$2001,B1662)/Q1662,""))</f>
        <v/>
      </c>
      <c r="S1662">
        <f>IF(A1662="","",IFERROR(SUMIFS(GA4!$R$2:$R$2001,GA4!$O$2:$O$2001,B1662),0))</f>
        <v/>
      </c>
      <c r="T1662">
        <f>IF(A1662="","",IF(AND(ISNUMBER(F1662),LEFT(C1662&amp;"",1)="2"),IF(F1662&lt;Rules!$B$9,"Yes","No"),"No"))</f>
        <v/>
      </c>
      <c r="U1662">
        <f>IF(A1662="","",IF(AND(N(O1662)&gt;=Rules!$B$8,ISNUMBER(P1662)),IF(P1662&lt;=-Rules!$B$7,"Yes","No"),"No"))</f>
        <v/>
      </c>
      <c r="V1662">
        <f>IF(A1662="","",IF(AND(N(L1662)&gt;=Rules!$B$6,ISNUMBER(N1662)),IF(AND(N1662&gt;=Rules!$B$10,N1662&lt;=Rules!$B$11),"Yes","No"),"No"))</f>
        <v/>
      </c>
      <c r="W1662">
        <f>IF(A1662="","",IF(I1662&lt;&gt;"","Yes","No"))</f>
        <v/>
      </c>
      <c r="X1662">
        <f>IF(I1662="","",IF(SUMIFS($K$3:$K$2002,$A$3:$A$2002,SUBSTITUTE(SUBSTITUTE(I1662,"?","~?"),"*","~*"))&gt;N(K1662),"Yes","No"))</f>
        <v/>
      </c>
      <c r="Y1662">
        <f>IF(A1662="","",IF(N(S1662)&gt;0,"Yes","No"))</f>
        <v/>
      </c>
      <c r="Z1662">
        <f>IF(A1662="","",IF(AND(N(K1662)&lt;Rules!$B$5,N(L1662)&lt;Rules!$B$6,N(Q1662)&lt;Rules!$B$13,Y1662="No"),"Yes","No"))</f>
        <v/>
      </c>
      <c r="AA1662">
        <f>IF(A1662="","",IF(LEFT(C1662&amp;"",1)="3","Redirect",IF(OR(LEFT(C1662&amp;"",1)="4",LEFT(C1662&amp;"",1)="5"),IF(OR(N(K1662)&gt;0,N(AC1662)&gt;=Rules!$B$14),"Redirect","Prune"),IF(D1662="Non-Indexable","Keep",IF(AND(W1662="Yes",X1662="Yes",Y1662="No"),"Merge",IF(OR(U1662="Yes",V1662="Yes",AND(T1662="Yes",N(L1662)&gt;=Rules!$B$6)),"Update",IF(Z1662="Yes",IF(N(AC1662)&gt;=Rules!$B$14,"Redirect","Prune"),"Keep")))))))</f>
        <v/>
      </c>
      <c r="AB1662">
        <f>IF(A1662="","",IF(LEFT(C1662&amp;"",1)="3","Already redirects ("&amp;C1662&amp;"). Update internal links to point at the final URL.",IF(OR(LEFT(C1662&amp;"",1)="4",LEFT(C1662&amp;"",1)="5"),IF(AA1662="Redirect","Returns "&amp;C1662&amp;" but still has "&amp;N(K1662)&amp;" clicks and "&amp;N(AC1662)&amp;" referring domains. 301 it to the closest live page.","Returns "&amp;C1662&amp;" with no clicks or links. Remove internal links and let it 404 or 410."),IF(D1662="Non-Indexable","Non-indexable ("&amp;E1662&amp;"). Keep if that is intentional; otherwise fix the canonical or noindex.",IF(AA1662="Merge","Overlaps with "&amp;I1662&amp;IF(N(J1662)&gt;0," (similarity "&amp;TEXT(J1662,"0.00")&amp;")","")&amp;", which gets more clicks. Merge the useful parts into it and 301 this URL.",IF(AA1662="Update",MID(IF(U1662="Yes","; Clicks down "&amp;TEXT(-P1662,"0%")&amp;" on the previous period","")&amp;IF(V1662="Yes","; Average position "&amp;TEXT(N1662,"0.0")&amp;" on "&amp;TEXT(L1662,"#,##0")&amp;" impressions (striking distance)","")&amp;IF(AND(T1662="Yes",N(L1662)&gt;=Rules!$B$6),"; Thin ("&amp;F1662&amp;" words) but has search demand",""),3,400),IF(AA1662="Prune","Low value: "&amp;N(K1662)&amp;" clicks, "&amp;N(L1662)&amp;" impressions, "&amp;N(Q1662)&amp;" sessions, no key events. Remove or noindex it and update internal links.",IF(AA1662="Redirect","Low value but "&amp;N(AC1662)&amp;" referring domains. 301 it to the closest relevant page to keep those links.",IF(AND(Z1662="No",Y1662="Yes",N(K1662)&lt;Rules!$B$5),"Low search traffic but it converts (key events: "&amp;S1662&amp;"). Keep it and link to it.",IF(W1662="Yes","Stronger than the page it overlaps ("&amp;I1662&amp;"). Keep; merge that page into this one.","Healthy: "&amp;N(K1662)&amp;" clicks"&amp;IF(ISNUMBER(N1662),", average position "&amp;TEXT(N1662,"0.0"),"")&amp;". Keep and monitor."))))))))))</f>
        <v/>
      </c>
      <c r="AE1662">
        <f>IF(A1662="","",IF(AD1662&lt;&gt;"",AD1662,AA1662))</f>
        <v/>
      </c>
    </row>
    <row r="1663">
      <c r="A1663">
        <f>IF(Crawl!A1662="","",Crawl!A1662)</f>
        <v/>
      </c>
      <c r="B1663">
        <f>IF(A1663="","",Crawl!EC1662)</f>
        <v/>
      </c>
      <c r="C1663">
        <f>IF(A1663="","",IFERROR(INDEX(Crawl!$A1662:$DZ1662,1,Rules!$H$6),""))</f>
        <v/>
      </c>
      <c r="D1663">
        <f>IF(A1663="","",IFERROR(INDEX(Crawl!$A1662:$DZ1662,1,Rules!$H$7),"")&amp;"")</f>
        <v/>
      </c>
      <c r="E1663">
        <f>IF(A1663="","",IFERROR(INDEX(Crawl!$A1662:$DZ1662,1,Rules!$H$8),"")&amp;"")</f>
        <v/>
      </c>
      <c r="F1663">
        <f>IF(A1663="","",IFERROR(INDEX(Crawl!$A1662:$DZ1662,1,Rules!$H$9),""))</f>
        <v/>
      </c>
      <c r="G1663">
        <f>IF(A1663="","",IFERROR(INDEX(Crawl!$A1662:$DZ1662,1,Rules!$H$10),""))</f>
        <v/>
      </c>
      <c r="H1663">
        <f>IF(A1663="","",IFERROR(INDEX(Crawl!$A1662:$DZ1662,1,Rules!$H$12),""))</f>
        <v/>
      </c>
      <c r="I1663">
        <f>IF(A1663="","",IF(AND(N(H1663)&gt;0,IFERROR(INDEX(Crawl!$A1662:$DZ1662,1,Rules!$H$11),"")&amp;""&lt;&gt;""),IFERROR(INDEX(Crawl!$A1662:$DZ1662,1,Rules!$H$11),"")&amp;"",IF(AND(ISNUMBER(J1663),N(J1663)&gt;=Rules!$B$12,IFERROR(INDEX(Crawl!$A1662:$DZ1662,1,Rules!$H$13),"")&amp;""&lt;&gt;""),IFERROR(INDEX(Crawl!$A1662:$DZ1662,1,Rules!$H$13),"")&amp;"","")))</f>
        <v/>
      </c>
      <c r="J1663" s="19">
        <f>IF(A1663="","",IF(IFERROR(INDEX(Crawl!$A1662:$DZ1662,1,Rules!$H$14),"")&amp;""="","",IFERROR(INDEX(Crawl!$A1662:$DZ1662,1,Rules!$H$14),"")))</f>
        <v/>
      </c>
      <c r="K1663">
        <f>IF(A1663="","",IFERROR(SUMIFS('GSC current'!$J$2:$J$2001,'GSC current'!$I$2:$I$2001,B1663),0))</f>
        <v/>
      </c>
      <c r="L1663">
        <f>IF(A1663="","",IFERROR(SUMIFS('GSC current'!$K$2:$K$2001,'GSC current'!$I$2:$I$2001,B1663),0))</f>
        <v/>
      </c>
      <c r="M1663" s="20">
        <f>IF(A1663="","",IF(N(L1663)&gt;0,K1663/L1663,""))</f>
        <v/>
      </c>
      <c r="N1663" s="21">
        <f>IF(A1663="","",IF(N(L1663)&gt;0,SUMIFS('GSC current'!$L$2:$L$2001,'GSC current'!$I$2:$I$2001,B1663)/L1663,""))</f>
        <v/>
      </c>
      <c r="O1663">
        <f>IF(A1663="","",IFERROR(SUMIFS('GSC previous'!$J$2:$J$2001,'GSC previous'!$I$2:$I$2001,B1663),0))</f>
        <v/>
      </c>
      <c r="P1663" s="22">
        <f>IF(A1663="","",IF(N(O1663)&gt;0,(K1663-O1663)/O1663,""))</f>
        <v/>
      </c>
      <c r="Q1663">
        <f>IF(A1663="","",IFERROR(SUMIFS(GA4!$P$2:$P$2001,GA4!$O$2:$O$2001,B1663),0))</f>
        <v/>
      </c>
      <c r="R1663" s="23">
        <f>IF(A1663="","",IF(N(Q1663)&gt;0,SUMIFS(GA4!$Q$2:$Q$2001,GA4!$O$2:$O$2001,B1663)/Q1663,""))</f>
        <v/>
      </c>
      <c r="S1663">
        <f>IF(A1663="","",IFERROR(SUMIFS(GA4!$R$2:$R$2001,GA4!$O$2:$O$2001,B1663),0))</f>
        <v/>
      </c>
      <c r="T1663">
        <f>IF(A1663="","",IF(AND(ISNUMBER(F1663),LEFT(C1663&amp;"",1)="2"),IF(F1663&lt;Rules!$B$9,"Yes","No"),"No"))</f>
        <v/>
      </c>
      <c r="U1663">
        <f>IF(A1663="","",IF(AND(N(O1663)&gt;=Rules!$B$8,ISNUMBER(P1663)),IF(P1663&lt;=-Rules!$B$7,"Yes","No"),"No"))</f>
        <v/>
      </c>
      <c r="V1663">
        <f>IF(A1663="","",IF(AND(N(L1663)&gt;=Rules!$B$6,ISNUMBER(N1663)),IF(AND(N1663&gt;=Rules!$B$10,N1663&lt;=Rules!$B$11),"Yes","No"),"No"))</f>
        <v/>
      </c>
      <c r="W1663">
        <f>IF(A1663="","",IF(I1663&lt;&gt;"","Yes","No"))</f>
        <v/>
      </c>
      <c r="X1663">
        <f>IF(I1663="","",IF(SUMIFS($K$3:$K$2002,$A$3:$A$2002,SUBSTITUTE(SUBSTITUTE(I1663,"?","~?"),"*","~*"))&gt;N(K1663),"Yes","No"))</f>
        <v/>
      </c>
      <c r="Y1663">
        <f>IF(A1663="","",IF(N(S1663)&gt;0,"Yes","No"))</f>
        <v/>
      </c>
      <c r="Z1663">
        <f>IF(A1663="","",IF(AND(N(K1663)&lt;Rules!$B$5,N(L1663)&lt;Rules!$B$6,N(Q1663)&lt;Rules!$B$13,Y1663="No"),"Yes","No"))</f>
        <v/>
      </c>
      <c r="AA1663">
        <f>IF(A1663="","",IF(LEFT(C1663&amp;"",1)="3","Redirect",IF(OR(LEFT(C1663&amp;"",1)="4",LEFT(C1663&amp;"",1)="5"),IF(OR(N(K1663)&gt;0,N(AC1663)&gt;=Rules!$B$14),"Redirect","Prune"),IF(D1663="Non-Indexable","Keep",IF(AND(W1663="Yes",X1663="Yes",Y1663="No"),"Merge",IF(OR(U1663="Yes",V1663="Yes",AND(T1663="Yes",N(L1663)&gt;=Rules!$B$6)),"Update",IF(Z1663="Yes",IF(N(AC1663)&gt;=Rules!$B$14,"Redirect","Prune"),"Keep")))))))</f>
        <v/>
      </c>
      <c r="AB1663">
        <f>IF(A1663="","",IF(LEFT(C1663&amp;"",1)="3","Already redirects ("&amp;C1663&amp;"). Update internal links to point at the final URL.",IF(OR(LEFT(C1663&amp;"",1)="4",LEFT(C1663&amp;"",1)="5"),IF(AA1663="Redirect","Returns "&amp;C1663&amp;" but still has "&amp;N(K1663)&amp;" clicks and "&amp;N(AC1663)&amp;" referring domains. 301 it to the closest live page.","Returns "&amp;C1663&amp;" with no clicks or links. Remove internal links and let it 404 or 410."),IF(D1663="Non-Indexable","Non-indexable ("&amp;E1663&amp;"). Keep if that is intentional; otherwise fix the canonical or noindex.",IF(AA1663="Merge","Overlaps with "&amp;I1663&amp;IF(N(J1663)&gt;0," (similarity "&amp;TEXT(J1663,"0.00")&amp;")","")&amp;", which gets more clicks. Merge the useful parts into it and 301 this URL.",IF(AA1663="Update",MID(IF(U1663="Yes","; Clicks down "&amp;TEXT(-P1663,"0%")&amp;" on the previous period","")&amp;IF(V1663="Yes","; Average position "&amp;TEXT(N1663,"0.0")&amp;" on "&amp;TEXT(L1663,"#,##0")&amp;" impressions (striking distance)","")&amp;IF(AND(T1663="Yes",N(L1663)&gt;=Rules!$B$6),"; Thin ("&amp;F1663&amp;" words) but has search demand",""),3,400),IF(AA1663="Prune","Low value: "&amp;N(K1663)&amp;" clicks, "&amp;N(L1663)&amp;" impressions, "&amp;N(Q1663)&amp;" sessions, no key events. Remove or noindex it and update internal links.",IF(AA1663="Redirect","Low value but "&amp;N(AC1663)&amp;" referring domains. 301 it to the closest relevant page to keep those links.",IF(AND(Z1663="No",Y1663="Yes",N(K1663)&lt;Rules!$B$5),"Low search traffic but it converts (key events: "&amp;S1663&amp;"). Keep it and link to it.",IF(W1663="Yes","Stronger than the page it overlaps ("&amp;I1663&amp;"). Keep; merge that page into this one.","Healthy: "&amp;N(K1663)&amp;" clicks"&amp;IF(ISNUMBER(N1663),", average position "&amp;TEXT(N1663,"0.0"),"")&amp;". Keep and monitor."))))))))))</f>
        <v/>
      </c>
      <c r="AE1663">
        <f>IF(A1663="","",IF(AD1663&lt;&gt;"",AD1663,AA1663))</f>
        <v/>
      </c>
    </row>
    <row r="1664">
      <c r="A1664">
        <f>IF(Crawl!A1663="","",Crawl!A1663)</f>
        <v/>
      </c>
      <c r="B1664">
        <f>IF(A1664="","",Crawl!EC1663)</f>
        <v/>
      </c>
      <c r="C1664">
        <f>IF(A1664="","",IFERROR(INDEX(Crawl!$A1663:$DZ1663,1,Rules!$H$6),""))</f>
        <v/>
      </c>
      <c r="D1664">
        <f>IF(A1664="","",IFERROR(INDEX(Crawl!$A1663:$DZ1663,1,Rules!$H$7),"")&amp;"")</f>
        <v/>
      </c>
      <c r="E1664">
        <f>IF(A1664="","",IFERROR(INDEX(Crawl!$A1663:$DZ1663,1,Rules!$H$8),"")&amp;"")</f>
        <v/>
      </c>
      <c r="F1664">
        <f>IF(A1664="","",IFERROR(INDEX(Crawl!$A1663:$DZ1663,1,Rules!$H$9),""))</f>
        <v/>
      </c>
      <c r="G1664">
        <f>IF(A1664="","",IFERROR(INDEX(Crawl!$A1663:$DZ1663,1,Rules!$H$10),""))</f>
        <v/>
      </c>
      <c r="H1664">
        <f>IF(A1664="","",IFERROR(INDEX(Crawl!$A1663:$DZ1663,1,Rules!$H$12),""))</f>
        <v/>
      </c>
      <c r="I1664">
        <f>IF(A1664="","",IF(AND(N(H1664)&gt;0,IFERROR(INDEX(Crawl!$A1663:$DZ1663,1,Rules!$H$11),"")&amp;""&lt;&gt;""),IFERROR(INDEX(Crawl!$A1663:$DZ1663,1,Rules!$H$11),"")&amp;"",IF(AND(ISNUMBER(J1664),N(J1664)&gt;=Rules!$B$12,IFERROR(INDEX(Crawl!$A1663:$DZ1663,1,Rules!$H$13),"")&amp;""&lt;&gt;""),IFERROR(INDEX(Crawl!$A1663:$DZ1663,1,Rules!$H$13),"")&amp;"","")))</f>
        <v/>
      </c>
      <c r="J1664" s="19">
        <f>IF(A1664="","",IF(IFERROR(INDEX(Crawl!$A1663:$DZ1663,1,Rules!$H$14),"")&amp;""="","",IFERROR(INDEX(Crawl!$A1663:$DZ1663,1,Rules!$H$14),"")))</f>
        <v/>
      </c>
      <c r="K1664">
        <f>IF(A1664="","",IFERROR(SUMIFS('GSC current'!$J$2:$J$2001,'GSC current'!$I$2:$I$2001,B1664),0))</f>
        <v/>
      </c>
      <c r="L1664">
        <f>IF(A1664="","",IFERROR(SUMIFS('GSC current'!$K$2:$K$2001,'GSC current'!$I$2:$I$2001,B1664),0))</f>
        <v/>
      </c>
      <c r="M1664" s="20">
        <f>IF(A1664="","",IF(N(L1664)&gt;0,K1664/L1664,""))</f>
        <v/>
      </c>
      <c r="N1664" s="21">
        <f>IF(A1664="","",IF(N(L1664)&gt;0,SUMIFS('GSC current'!$L$2:$L$2001,'GSC current'!$I$2:$I$2001,B1664)/L1664,""))</f>
        <v/>
      </c>
      <c r="O1664">
        <f>IF(A1664="","",IFERROR(SUMIFS('GSC previous'!$J$2:$J$2001,'GSC previous'!$I$2:$I$2001,B1664),0))</f>
        <v/>
      </c>
      <c r="P1664" s="22">
        <f>IF(A1664="","",IF(N(O1664)&gt;0,(K1664-O1664)/O1664,""))</f>
        <v/>
      </c>
      <c r="Q1664">
        <f>IF(A1664="","",IFERROR(SUMIFS(GA4!$P$2:$P$2001,GA4!$O$2:$O$2001,B1664),0))</f>
        <v/>
      </c>
      <c r="R1664" s="23">
        <f>IF(A1664="","",IF(N(Q1664)&gt;0,SUMIFS(GA4!$Q$2:$Q$2001,GA4!$O$2:$O$2001,B1664)/Q1664,""))</f>
        <v/>
      </c>
      <c r="S1664">
        <f>IF(A1664="","",IFERROR(SUMIFS(GA4!$R$2:$R$2001,GA4!$O$2:$O$2001,B1664),0))</f>
        <v/>
      </c>
      <c r="T1664">
        <f>IF(A1664="","",IF(AND(ISNUMBER(F1664),LEFT(C1664&amp;"",1)="2"),IF(F1664&lt;Rules!$B$9,"Yes","No"),"No"))</f>
        <v/>
      </c>
      <c r="U1664">
        <f>IF(A1664="","",IF(AND(N(O1664)&gt;=Rules!$B$8,ISNUMBER(P1664)),IF(P1664&lt;=-Rules!$B$7,"Yes","No"),"No"))</f>
        <v/>
      </c>
      <c r="V1664">
        <f>IF(A1664="","",IF(AND(N(L1664)&gt;=Rules!$B$6,ISNUMBER(N1664)),IF(AND(N1664&gt;=Rules!$B$10,N1664&lt;=Rules!$B$11),"Yes","No"),"No"))</f>
        <v/>
      </c>
      <c r="W1664">
        <f>IF(A1664="","",IF(I1664&lt;&gt;"","Yes","No"))</f>
        <v/>
      </c>
      <c r="X1664">
        <f>IF(I1664="","",IF(SUMIFS($K$3:$K$2002,$A$3:$A$2002,SUBSTITUTE(SUBSTITUTE(I1664,"?","~?"),"*","~*"))&gt;N(K1664),"Yes","No"))</f>
        <v/>
      </c>
      <c r="Y1664">
        <f>IF(A1664="","",IF(N(S1664)&gt;0,"Yes","No"))</f>
        <v/>
      </c>
      <c r="Z1664">
        <f>IF(A1664="","",IF(AND(N(K1664)&lt;Rules!$B$5,N(L1664)&lt;Rules!$B$6,N(Q1664)&lt;Rules!$B$13,Y1664="No"),"Yes","No"))</f>
        <v/>
      </c>
      <c r="AA1664">
        <f>IF(A1664="","",IF(LEFT(C1664&amp;"",1)="3","Redirect",IF(OR(LEFT(C1664&amp;"",1)="4",LEFT(C1664&amp;"",1)="5"),IF(OR(N(K1664)&gt;0,N(AC1664)&gt;=Rules!$B$14),"Redirect","Prune"),IF(D1664="Non-Indexable","Keep",IF(AND(W1664="Yes",X1664="Yes",Y1664="No"),"Merge",IF(OR(U1664="Yes",V1664="Yes",AND(T1664="Yes",N(L1664)&gt;=Rules!$B$6)),"Update",IF(Z1664="Yes",IF(N(AC1664)&gt;=Rules!$B$14,"Redirect","Prune"),"Keep")))))))</f>
        <v/>
      </c>
      <c r="AB1664">
        <f>IF(A1664="","",IF(LEFT(C1664&amp;"",1)="3","Already redirects ("&amp;C1664&amp;"). Update internal links to point at the final URL.",IF(OR(LEFT(C1664&amp;"",1)="4",LEFT(C1664&amp;"",1)="5"),IF(AA1664="Redirect","Returns "&amp;C1664&amp;" but still has "&amp;N(K1664)&amp;" clicks and "&amp;N(AC1664)&amp;" referring domains. 301 it to the closest live page.","Returns "&amp;C1664&amp;" with no clicks or links. Remove internal links and let it 404 or 410."),IF(D1664="Non-Indexable","Non-indexable ("&amp;E1664&amp;"). Keep if that is intentional; otherwise fix the canonical or noindex.",IF(AA1664="Merge","Overlaps with "&amp;I1664&amp;IF(N(J1664)&gt;0," (similarity "&amp;TEXT(J1664,"0.00")&amp;")","")&amp;", which gets more clicks. Merge the useful parts into it and 301 this URL.",IF(AA1664="Update",MID(IF(U1664="Yes","; Clicks down "&amp;TEXT(-P1664,"0%")&amp;" on the previous period","")&amp;IF(V1664="Yes","; Average position "&amp;TEXT(N1664,"0.0")&amp;" on "&amp;TEXT(L1664,"#,##0")&amp;" impressions (striking distance)","")&amp;IF(AND(T1664="Yes",N(L1664)&gt;=Rules!$B$6),"; Thin ("&amp;F1664&amp;" words) but has search demand",""),3,400),IF(AA1664="Prune","Low value: "&amp;N(K1664)&amp;" clicks, "&amp;N(L1664)&amp;" impressions, "&amp;N(Q1664)&amp;" sessions, no key events. Remove or noindex it and update internal links.",IF(AA1664="Redirect","Low value but "&amp;N(AC1664)&amp;" referring domains. 301 it to the closest relevant page to keep those links.",IF(AND(Z1664="No",Y1664="Yes",N(K1664)&lt;Rules!$B$5),"Low search traffic but it converts (key events: "&amp;S1664&amp;"). Keep it and link to it.",IF(W1664="Yes","Stronger than the page it overlaps ("&amp;I1664&amp;"). Keep; merge that page into this one.","Healthy: "&amp;N(K1664)&amp;" clicks"&amp;IF(ISNUMBER(N1664),", average position "&amp;TEXT(N1664,"0.0"),"")&amp;". Keep and monitor."))))))))))</f>
        <v/>
      </c>
      <c r="AE1664">
        <f>IF(A1664="","",IF(AD1664&lt;&gt;"",AD1664,AA1664))</f>
        <v/>
      </c>
    </row>
    <row r="1665">
      <c r="A1665">
        <f>IF(Crawl!A1664="","",Crawl!A1664)</f>
        <v/>
      </c>
      <c r="B1665">
        <f>IF(A1665="","",Crawl!EC1664)</f>
        <v/>
      </c>
      <c r="C1665">
        <f>IF(A1665="","",IFERROR(INDEX(Crawl!$A1664:$DZ1664,1,Rules!$H$6),""))</f>
        <v/>
      </c>
      <c r="D1665">
        <f>IF(A1665="","",IFERROR(INDEX(Crawl!$A1664:$DZ1664,1,Rules!$H$7),"")&amp;"")</f>
        <v/>
      </c>
      <c r="E1665">
        <f>IF(A1665="","",IFERROR(INDEX(Crawl!$A1664:$DZ1664,1,Rules!$H$8),"")&amp;"")</f>
        <v/>
      </c>
      <c r="F1665">
        <f>IF(A1665="","",IFERROR(INDEX(Crawl!$A1664:$DZ1664,1,Rules!$H$9),""))</f>
        <v/>
      </c>
      <c r="G1665">
        <f>IF(A1665="","",IFERROR(INDEX(Crawl!$A1664:$DZ1664,1,Rules!$H$10),""))</f>
        <v/>
      </c>
      <c r="H1665">
        <f>IF(A1665="","",IFERROR(INDEX(Crawl!$A1664:$DZ1664,1,Rules!$H$12),""))</f>
        <v/>
      </c>
      <c r="I1665">
        <f>IF(A1665="","",IF(AND(N(H1665)&gt;0,IFERROR(INDEX(Crawl!$A1664:$DZ1664,1,Rules!$H$11),"")&amp;""&lt;&gt;""),IFERROR(INDEX(Crawl!$A1664:$DZ1664,1,Rules!$H$11),"")&amp;"",IF(AND(ISNUMBER(J1665),N(J1665)&gt;=Rules!$B$12,IFERROR(INDEX(Crawl!$A1664:$DZ1664,1,Rules!$H$13),"")&amp;""&lt;&gt;""),IFERROR(INDEX(Crawl!$A1664:$DZ1664,1,Rules!$H$13),"")&amp;"","")))</f>
        <v/>
      </c>
      <c r="J1665" s="19">
        <f>IF(A1665="","",IF(IFERROR(INDEX(Crawl!$A1664:$DZ1664,1,Rules!$H$14),"")&amp;""="","",IFERROR(INDEX(Crawl!$A1664:$DZ1664,1,Rules!$H$14),"")))</f>
        <v/>
      </c>
      <c r="K1665">
        <f>IF(A1665="","",IFERROR(SUMIFS('GSC current'!$J$2:$J$2001,'GSC current'!$I$2:$I$2001,B1665),0))</f>
        <v/>
      </c>
      <c r="L1665">
        <f>IF(A1665="","",IFERROR(SUMIFS('GSC current'!$K$2:$K$2001,'GSC current'!$I$2:$I$2001,B1665),0))</f>
        <v/>
      </c>
      <c r="M1665" s="20">
        <f>IF(A1665="","",IF(N(L1665)&gt;0,K1665/L1665,""))</f>
        <v/>
      </c>
      <c r="N1665" s="21">
        <f>IF(A1665="","",IF(N(L1665)&gt;0,SUMIFS('GSC current'!$L$2:$L$2001,'GSC current'!$I$2:$I$2001,B1665)/L1665,""))</f>
        <v/>
      </c>
      <c r="O1665">
        <f>IF(A1665="","",IFERROR(SUMIFS('GSC previous'!$J$2:$J$2001,'GSC previous'!$I$2:$I$2001,B1665),0))</f>
        <v/>
      </c>
      <c r="P1665" s="22">
        <f>IF(A1665="","",IF(N(O1665)&gt;0,(K1665-O1665)/O1665,""))</f>
        <v/>
      </c>
      <c r="Q1665">
        <f>IF(A1665="","",IFERROR(SUMIFS(GA4!$P$2:$P$2001,GA4!$O$2:$O$2001,B1665),0))</f>
        <v/>
      </c>
      <c r="R1665" s="23">
        <f>IF(A1665="","",IF(N(Q1665)&gt;0,SUMIFS(GA4!$Q$2:$Q$2001,GA4!$O$2:$O$2001,B1665)/Q1665,""))</f>
        <v/>
      </c>
      <c r="S1665">
        <f>IF(A1665="","",IFERROR(SUMIFS(GA4!$R$2:$R$2001,GA4!$O$2:$O$2001,B1665),0))</f>
        <v/>
      </c>
      <c r="T1665">
        <f>IF(A1665="","",IF(AND(ISNUMBER(F1665),LEFT(C1665&amp;"",1)="2"),IF(F1665&lt;Rules!$B$9,"Yes","No"),"No"))</f>
        <v/>
      </c>
      <c r="U1665">
        <f>IF(A1665="","",IF(AND(N(O1665)&gt;=Rules!$B$8,ISNUMBER(P1665)),IF(P1665&lt;=-Rules!$B$7,"Yes","No"),"No"))</f>
        <v/>
      </c>
      <c r="V1665">
        <f>IF(A1665="","",IF(AND(N(L1665)&gt;=Rules!$B$6,ISNUMBER(N1665)),IF(AND(N1665&gt;=Rules!$B$10,N1665&lt;=Rules!$B$11),"Yes","No"),"No"))</f>
        <v/>
      </c>
      <c r="W1665">
        <f>IF(A1665="","",IF(I1665&lt;&gt;"","Yes","No"))</f>
        <v/>
      </c>
      <c r="X1665">
        <f>IF(I1665="","",IF(SUMIFS($K$3:$K$2002,$A$3:$A$2002,SUBSTITUTE(SUBSTITUTE(I1665,"?","~?"),"*","~*"))&gt;N(K1665),"Yes","No"))</f>
        <v/>
      </c>
      <c r="Y1665">
        <f>IF(A1665="","",IF(N(S1665)&gt;0,"Yes","No"))</f>
        <v/>
      </c>
      <c r="Z1665">
        <f>IF(A1665="","",IF(AND(N(K1665)&lt;Rules!$B$5,N(L1665)&lt;Rules!$B$6,N(Q1665)&lt;Rules!$B$13,Y1665="No"),"Yes","No"))</f>
        <v/>
      </c>
      <c r="AA1665">
        <f>IF(A1665="","",IF(LEFT(C1665&amp;"",1)="3","Redirect",IF(OR(LEFT(C1665&amp;"",1)="4",LEFT(C1665&amp;"",1)="5"),IF(OR(N(K1665)&gt;0,N(AC1665)&gt;=Rules!$B$14),"Redirect","Prune"),IF(D1665="Non-Indexable","Keep",IF(AND(W1665="Yes",X1665="Yes",Y1665="No"),"Merge",IF(OR(U1665="Yes",V1665="Yes",AND(T1665="Yes",N(L1665)&gt;=Rules!$B$6)),"Update",IF(Z1665="Yes",IF(N(AC1665)&gt;=Rules!$B$14,"Redirect","Prune"),"Keep")))))))</f>
        <v/>
      </c>
      <c r="AB1665">
        <f>IF(A1665="","",IF(LEFT(C1665&amp;"",1)="3","Already redirects ("&amp;C1665&amp;"). Update internal links to point at the final URL.",IF(OR(LEFT(C1665&amp;"",1)="4",LEFT(C1665&amp;"",1)="5"),IF(AA1665="Redirect","Returns "&amp;C1665&amp;" but still has "&amp;N(K1665)&amp;" clicks and "&amp;N(AC1665)&amp;" referring domains. 301 it to the closest live page.","Returns "&amp;C1665&amp;" with no clicks or links. Remove internal links and let it 404 or 410."),IF(D1665="Non-Indexable","Non-indexable ("&amp;E1665&amp;"). Keep if that is intentional; otherwise fix the canonical or noindex.",IF(AA1665="Merge","Overlaps with "&amp;I1665&amp;IF(N(J1665)&gt;0," (similarity "&amp;TEXT(J1665,"0.00")&amp;")","")&amp;", which gets more clicks. Merge the useful parts into it and 301 this URL.",IF(AA1665="Update",MID(IF(U1665="Yes","; Clicks down "&amp;TEXT(-P1665,"0%")&amp;" on the previous period","")&amp;IF(V1665="Yes","; Average position "&amp;TEXT(N1665,"0.0")&amp;" on "&amp;TEXT(L1665,"#,##0")&amp;" impressions (striking distance)","")&amp;IF(AND(T1665="Yes",N(L1665)&gt;=Rules!$B$6),"; Thin ("&amp;F1665&amp;" words) but has search demand",""),3,400),IF(AA1665="Prune","Low value: "&amp;N(K1665)&amp;" clicks, "&amp;N(L1665)&amp;" impressions, "&amp;N(Q1665)&amp;" sessions, no key events. Remove or noindex it and update internal links.",IF(AA1665="Redirect","Low value but "&amp;N(AC1665)&amp;" referring domains. 301 it to the closest relevant page to keep those links.",IF(AND(Z1665="No",Y1665="Yes",N(K1665)&lt;Rules!$B$5),"Low search traffic but it converts (key events: "&amp;S1665&amp;"). Keep it and link to it.",IF(W1665="Yes","Stronger than the page it overlaps ("&amp;I1665&amp;"). Keep; merge that page into this one.","Healthy: "&amp;N(K1665)&amp;" clicks"&amp;IF(ISNUMBER(N1665),", average position "&amp;TEXT(N1665,"0.0"),"")&amp;". Keep and monitor."))))))))))</f>
        <v/>
      </c>
      <c r="AE1665">
        <f>IF(A1665="","",IF(AD1665&lt;&gt;"",AD1665,AA1665))</f>
        <v/>
      </c>
    </row>
    <row r="1666">
      <c r="A1666">
        <f>IF(Crawl!A1665="","",Crawl!A1665)</f>
        <v/>
      </c>
      <c r="B1666">
        <f>IF(A1666="","",Crawl!EC1665)</f>
        <v/>
      </c>
      <c r="C1666">
        <f>IF(A1666="","",IFERROR(INDEX(Crawl!$A1665:$DZ1665,1,Rules!$H$6),""))</f>
        <v/>
      </c>
      <c r="D1666">
        <f>IF(A1666="","",IFERROR(INDEX(Crawl!$A1665:$DZ1665,1,Rules!$H$7),"")&amp;"")</f>
        <v/>
      </c>
      <c r="E1666">
        <f>IF(A1666="","",IFERROR(INDEX(Crawl!$A1665:$DZ1665,1,Rules!$H$8),"")&amp;"")</f>
        <v/>
      </c>
      <c r="F1666">
        <f>IF(A1666="","",IFERROR(INDEX(Crawl!$A1665:$DZ1665,1,Rules!$H$9),""))</f>
        <v/>
      </c>
      <c r="G1666">
        <f>IF(A1666="","",IFERROR(INDEX(Crawl!$A1665:$DZ1665,1,Rules!$H$10),""))</f>
        <v/>
      </c>
      <c r="H1666">
        <f>IF(A1666="","",IFERROR(INDEX(Crawl!$A1665:$DZ1665,1,Rules!$H$12),""))</f>
        <v/>
      </c>
      <c r="I1666">
        <f>IF(A1666="","",IF(AND(N(H1666)&gt;0,IFERROR(INDEX(Crawl!$A1665:$DZ1665,1,Rules!$H$11),"")&amp;""&lt;&gt;""),IFERROR(INDEX(Crawl!$A1665:$DZ1665,1,Rules!$H$11),"")&amp;"",IF(AND(ISNUMBER(J1666),N(J1666)&gt;=Rules!$B$12,IFERROR(INDEX(Crawl!$A1665:$DZ1665,1,Rules!$H$13),"")&amp;""&lt;&gt;""),IFERROR(INDEX(Crawl!$A1665:$DZ1665,1,Rules!$H$13),"")&amp;"","")))</f>
        <v/>
      </c>
      <c r="J1666" s="19">
        <f>IF(A1666="","",IF(IFERROR(INDEX(Crawl!$A1665:$DZ1665,1,Rules!$H$14),"")&amp;""="","",IFERROR(INDEX(Crawl!$A1665:$DZ1665,1,Rules!$H$14),"")))</f>
        <v/>
      </c>
      <c r="K1666">
        <f>IF(A1666="","",IFERROR(SUMIFS('GSC current'!$J$2:$J$2001,'GSC current'!$I$2:$I$2001,B1666),0))</f>
        <v/>
      </c>
      <c r="L1666">
        <f>IF(A1666="","",IFERROR(SUMIFS('GSC current'!$K$2:$K$2001,'GSC current'!$I$2:$I$2001,B1666),0))</f>
        <v/>
      </c>
      <c r="M1666" s="20">
        <f>IF(A1666="","",IF(N(L1666)&gt;0,K1666/L1666,""))</f>
        <v/>
      </c>
      <c r="N1666" s="21">
        <f>IF(A1666="","",IF(N(L1666)&gt;0,SUMIFS('GSC current'!$L$2:$L$2001,'GSC current'!$I$2:$I$2001,B1666)/L1666,""))</f>
        <v/>
      </c>
      <c r="O1666">
        <f>IF(A1666="","",IFERROR(SUMIFS('GSC previous'!$J$2:$J$2001,'GSC previous'!$I$2:$I$2001,B1666),0))</f>
        <v/>
      </c>
      <c r="P1666" s="22">
        <f>IF(A1666="","",IF(N(O1666)&gt;0,(K1666-O1666)/O1666,""))</f>
        <v/>
      </c>
      <c r="Q1666">
        <f>IF(A1666="","",IFERROR(SUMIFS(GA4!$P$2:$P$2001,GA4!$O$2:$O$2001,B1666),0))</f>
        <v/>
      </c>
      <c r="R1666" s="23">
        <f>IF(A1666="","",IF(N(Q1666)&gt;0,SUMIFS(GA4!$Q$2:$Q$2001,GA4!$O$2:$O$2001,B1666)/Q1666,""))</f>
        <v/>
      </c>
      <c r="S1666">
        <f>IF(A1666="","",IFERROR(SUMIFS(GA4!$R$2:$R$2001,GA4!$O$2:$O$2001,B1666),0))</f>
        <v/>
      </c>
      <c r="T1666">
        <f>IF(A1666="","",IF(AND(ISNUMBER(F1666),LEFT(C1666&amp;"",1)="2"),IF(F1666&lt;Rules!$B$9,"Yes","No"),"No"))</f>
        <v/>
      </c>
      <c r="U1666">
        <f>IF(A1666="","",IF(AND(N(O1666)&gt;=Rules!$B$8,ISNUMBER(P1666)),IF(P1666&lt;=-Rules!$B$7,"Yes","No"),"No"))</f>
        <v/>
      </c>
      <c r="V1666">
        <f>IF(A1666="","",IF(AND(N(L1666)&gt;=Rules!$B$6,ISNUMBER(N1666)),IF(AND(N1666&gt;=Rules!$B$10,N1666&lt;=Rules!$B$11),"Yes","No"),"No"))</f>
        <v/>
      </c>
      <c r="W1666">
        <f>IF(A1666="","",IF(I1666&lt;&gt;"","Yes","No"))</f>
        <v/>
      </c>
      <c r="X1666">
        <f>IF(I1666="","",IF(SUMIFS($K$3:$K$2002,$A$3:$A$2002,SUBSTITUTE(SUBSTITUTE(I1666,"?","~?"),"*","~*"))&gt;N(K1666),"Yes","No"))</f>
        <v/>
      </c>
      <c r="Y1666">
        <f>IF(A1666="","",IF(N(S1666)&gt;0,"Yes","No"))</f>
        <v/>
      </c>
      <c r="Z1666">
        <f>IF(A1666="","",IF(AND(N(K1666)&lt;Rules!$B$5,N(L1666)&lt;Rules!$B$6,N(Q1666)&lt;Rules!$B$13,Y1666="No"),"Yes","No"))</f>
        <v/>
      </c>
      <c r="AA1666">
        <f>IF(A1666="","",IF(LEFT(C1666&amp;"",1)="3","Redirect",IF(OR(LEFT(C1666&amp;"",1)="4",LEFT(C1666&amp;"",1)="5"),IF(OR(N(K1666)&gt;0,N(AC1666)&gt;=Rules!$B$14),"Redirect","Prune"),IF(D1666="Non-Indexable","Keep",IF(AND(W1666="Yes",X1666="Yes",Y1666="No"),"Merge",IF(OR(U1666="Yes",V1666="Yes",AND(T1666="Yes",N(L1666)&gt;=Rules!$B$6)),"Update",IF(Z1666="Yes",IF(N(AC1666)&gt;=Rules!$B$14,"Redirect","Prune"),"Keep")))))))</f>
        <v/>
      </c>
      <c r="AB1666">
        <f>IF(A1666="","",IF(LEFT(C1666&amp;"",1)="3","Already redirects ("&amp;C1666&amp;"). Update internal links to point at the final URL.",IF(OR(LEFT(C1666&amp;"",1)="4",LEFT(C1666&amp;"",1)="5"),IF(AA1666="Redirect","Returns "&amp;C1666&amp;" but still has "&amp;N(K1666)&amp;" clicks and "&amp;N(AC1666)&amp;" referring domains. 301 it to the closest live page.","Returns "&amp;C1666&amp;" with no clicks or links. Remove internal links and let it 404 or 410."),IF(D1666="Non-Indexable","Non-indexable ("&amp;E1666&amp;"). Keep if that is intentional; otherwise fix the canonical or noindex.",IF(AA1666="Merge","Overlaps with "&amp;I1666&amp;IF(N(J1666)&gt;0," (similarity "&amp;TEXT(J1666,"0.00")&amp;")","")&amp;", which gets more clicks. Merge the useful parts into it and 301 this URL.",IF(AA1666="Update",MID(IF(U1666="Yes","; Clicks down "&amp;TEXT(-P1666,"0%")&amp;" on the previous period","")&amp;IF(V1666="Yes","; Average position "&amp;TEXT(N1666,"0.0")&amp;" on "&amp;TEXT(L1666,"#,##0")&amp;" impressions (striking distance)","")&amp;IF(AND(T1666="Yes",N(L1666)&gt;=Rules!$B$6),"; Thin ("&amp;F1666&amp;" words) but has search demand",""),3,400),IF(AA1666="Prune","Low value: "&amp;N(K1666)&amp;" clicks, "&amp;N(L1666)&amp;" impressions, "&amp;N(Q1666)&amp;" sessions, no key events. Remove or noindex it and update internal links.",IF(AA1666="Redirect","Low value but "&amp;N(AC1666)&amp;" referring domains. 301 it to the closest relevant page to keep those links.",IF(AND(Z1666="No",Y1666="Yes",N(K1666)&lt;Rules!$B$5),"Low search traffic but it converts (key events: "&amp;S1666&amp;"). Keep it and link to it.",IF(W1666="Yes","Stronger than the page it overlaps ("&amp;I1666&amp;"). Keep; merge that page into this one.","Healthy: "&amp;N(K1666)&amp;" clicks"&amp;IF(ISNUMBER(N1666),", average position "&amp;TEXT(N1666,"0.0"),"")&amp;". Keep and monitor."))))))))))</f>
        <v/>
      </c>
      <c r="AE1666">
        <f>IF(A1666="","",IF(AD1666&lt;&gt;"",AD1666,AA1666))</f>
        <v/>
      </c>
    </row>
    <row r="1667">
      <c r="A1667">
        <f>IF(Crawl!A1666="","",Crawl!A1666)</f>
        <v/>
      </c>
      <c r="B1667">
        <f>IF(A1667="","",Crawl!EC1666)</f>
        <v/>
      </c>
      <c r="C1667">
        <f>IF(A1667="","",IFERROR(INDEX(Crawl!$A1666:$DZ1666,1,Rules!$H$6),""))</f>
        <v/>
      </c>
      <c r="D1667">
        <f>IF(A1667="","",IFERROR(INDEX(Crawl!$A1666:$DZ1666,1,Rules!$H$7),"")&amp;"")</f>
        <v/>
      </c>
      <c r="E1667">
        <f>IF(A1667="","",IFERROR(INDEX(Crawl!$A1666:$DZ1666,1,Rules!$H$8),"")&amp;"")</f>
        <v/>
      </c>
      <c r="F1667">
        <f>IF(A1667="","",IFERROR(INDEX(Crawl!$A1666:$DZ1666,1,Rules!$H$9),""))</f>
        <v/>
      </c>
      <c r="G1667">
        <f>IF(A1667="","",IFERROR(INDEX(Crawl!$A1666:$DZ1666,1,Rules!$H$10),""))</f>
        <v/>
      </c>
      <c r="H1667">
        <f>IF(A1667="","",IFERROR(INDEX(Crawl!$A1666:$DZ1666,1,Rules!$H$12),""))</f>
        <v/>
      </c>
      <c r="I1667">
        <f>IF(A1667="","",IF(AND(N(H1667)&gt;0,IFERROR(INDEX(Crawl!$A1666:$DZ1666,1,Rules!$H$11),"")&amp;""&lt;&gt;""),IFERROR(INDEX(Crawl!$A1666:$DZ1666,1,Rules!$H$11),"")&amp;"",IF(AND(ISNUMBER(J1667),N(J1667)&gt;=Rules!$B$12,IFERROR(INDEX(Crawl!$A1666:$DZ1666,1,Rules!$H$13),"")&amp;""&lt;&gt;""),IFERROR(INDEX(Crawl!$A1666:$DZ1666,1,Rules!$H$13),"")&amp;"","")))</f>
        <v/>
      </c>
      <c r="J1667" s="19">
        <f>IF(A1667="","",IF(IFERROR(INDEX(Crawl!$A1666:$DZ1666,1,Rules!$H$14),"")&amp;""="","",IFERROR(INDEX(Crawl!$A1666:$DZ1666,1,Rules!$H$14),"")))</f>
        <v/>
      </c>
      <c r="K1667">
        <f>IF(A1667="","",IFERROR(SUMIFS('GSC current'!$J$2:$J$2001,'GSC current'!$I$2:$I$2001,B1667),0))</f>
        <v/>
      </c>
      <c r="L1667">
        <f>IF(A1667="","",IFERROR(SUMIFS('GSC current'!$K$2:$K$2001,'GSC current'!$I$2:$I$2001,B1667),0))</f>
        <v/>
      </c>
      <c r="M1667" s="20">
        <f>IF(A1667="","",IF(N(L1667)&gt;0,K1667/L1667,""))</f>
        <v/>
      </c>
      <c r="N1667" s="21">
        <f>IF(A1667="","",IF(N(L1667)&gt;0,SUMIFS('GSC current'!$L$2:$L$2001,'GSC current'!$I$2:$I$2001,B1667)/L1667,""))</f>
        <v/>
      </c>
      <c r="O1667">
        <f>IF(A1667="","",IFERROR(SUMIFS('GSC previous'!$J$2:$J$2001,'GSC previous'!$I$2:$I$2001,B1667),0))</f>
        <v/>
      </c>
      <c r="P1667" s="22">
        <f>IF(A1667="","",IF(N(O1667)&gt;0,(K1667-O1667)/O1667,""))</f>
        <v/>
      </c>
      <c r="Q1667">
        <f>IF(A1667="","",IFERROR(SUMIFS(GA4!$P$2:$P$2001,GA4!$O$2:$O$2001,B1667),0))</f>
        <v/>
      </c>
      <c r="R1667" s="23">
        <f>IF(A1667="","",IF(N(Q1667)&gt;0,SUMIFS(GA4!$Q$2:$Q$2001,GA4!$O$2:$O$2001,B1667)/Q1667,""))</f>
        <v/>
      </c>
      <c r="S1667">
        <f>IF(A1667="","",IFERROR(SUMIFS(GA4!$R$2:$R$2001,GA4!$O$2:$O$2001,B1667),0))</f>
        <v/>
      </c>
      <c r="T1667">
        <f>IF(A1667="","",IF(AND(ISNUMBER(F1667),LEFT(C1667&amp;"",1)="2"),IF(F1667&lt;Rules!$B$9,"Yes","No"),"No"))</f>
        <v/>
      </c>
      <c r="U1667">
        <f>IF(A1667="","",IF(AND(N(O1667)&gt;=Rules!$B$8,ISNUMBER(P1667)),IF(P1667&lt;=-Rules!$B$7,"Yes","No"),"No"))</f>
        <v/>
      </c>
      <c r="V1667">
        <f>IF(A1667="","",IF(AND(N(L1667)&gt;=Rules!$B$6,ISNUMBER(N1667)),IF(AND(N1667&gt;=Rules!$B$10,N1667&lt;=Rules!$B$11),"Yes","No"),"No"))</f>
        <v/>
      </c>
      <c r="W1667">
        <f>IF(A1667="","",IF(I1667&lt;&gt;"","Yes","No"))</f>
        <v/>
      </c>
      <c r="X1667">
        <f>IF(I1667="","",IF(SUMIFS($K$3:$K$2002,$A$3:$A$2002,SUBSTITUTE(SUBSTITUTE(I1667,"?","~?"),"*","~*"))&gt;N(K1667),"Yes","No"))</f>
        <v/>
      </c>
      <c r="Y1667">
        <f>IF(A1667="","",IF(N(S1667)&gt;0,"Yes","No"))</f>
        <v/>
      </c>
      <c r="Z1667">
        <f>IF(A1667="","",IF(AND(N(K1667)&lt;Rules!$B$5,N(L1667)&lt;Rules!$B$6,N(Q1667)&lt;Rules!$B$13,Y1667="No"),"Yes","No"))</f>
        <v/>
      </c>
      <c r="AA1667">
        <f>IF(A1667="","",IF(LEFT(C1667&amp;"",1)="3","Redirect",IF(OR(LEFT(C1667&amp;"",1)="4",LEFT(C1667&amp;"",1)="5"),IF(OR(N(K1667)&gt;0,N(AC1667)&gt;=Rules!$B$14),"Redirect","Prune"),IF(D1667="Non-Indexable","Keep",IF(AND(W1667="Yes",X1667="Yes",Y1667="No"),"Merge",IF(OR(U1667="Yes",V1667="Yes",AND(T1667="Yes",N(L1667)&gt;=Rules!$B$6)),"Update",IF(Z1667="Yes",IF(N(AC1667)&gt;=Rules!$B$14,"Redirect","Prune"),"Keep")))))))</f>
        <v/>
      </c>
      <c r="AB1667">
        <f>IF(A1667="","",IF(LEFT(C1667&amp;"",1)="3","Already redirects ("&amp;C1667&amp;"). Update internal links to point at the final URL.",IF(OR(LEFT(C1667&amp;"",1)="4",LEFT(C1667&amp;"",1)="5"),IF(AA1667="Redirect","Returns "&amp;C1667&amp;" but still has "&amp;N(K1667)&amp;" clicks and "&amp;N(AC1667)&amp;" referring domains. 301 it to the closest live page.","Returns "&amp;C1667&amp;" with no clicks or links. Remove internal links and let it 404 or 410."),IF(D1667="Non-Indexable","Non-indexable ("&amp;E1667&amp;"). Keep if that is intentional; otherwise fix the canonical or noindex.",IF(AA1667="Merge","Overlaps with "&amp;I1667&amp;IF(N(J1667)&gt;0," (similarity "&amp;TEXT(J1667,"0.00")&amp;")","")&amp;", which gets more clicks. Merge the useful parts into it and 301 this URL.",IF(AA1667="Update",MID(IF(U1667="Yes","; Clicks down "&amp;TEXT(-P1667,"0%")&amp;" on the previous period","")&amp;IF(V1667="Yes","; Average position "&amp;TEXT(N1667,"0.0")&amp;" on "&amp;TEXT(L1667,"#,##0")&amp;" impressions (striking distance)","")&amp;IF(AND(T1667="Yes",N(L1667)&gt;=Rules!$B$6),"; Thin ("&amp;F1667&amp;" words) but has search demand",""),3,400),IF(AA1667="Prune","Low value: "&amp;N(K1667)&amp;" clicks, "&amp;N(L1667)&amp;" impressions, "&amp;N(Q1667)&amp;" sessions, no key events. Remove or noindex it and update internal links.",IF(AA1667="Redirect","Low value but "&amp;N(AC1667)&amp;" referring domains. 301 it to the closest relevant page to keep those links.",IF(AND(Z1667="No",Y1667="Yes",N(K1667)&lt;Rules!$B$5),"Low search traffic but it converts (key events: "&amp;S1667&amp;"). Keep it and link to it.",IF(W1667="Yes","Stronger than the page it overlaps ("&amp;I1667&amp;"). Keep; merge that page into this one.","Healthy: "&amp;N(K1667)&amp;" clicks"&amp;IF(ISNUMBER(N1667),", average position "&amp;TEXT(N1667,"0.0"),"")&amp;". Keep and monitor."))))))))))</f>
        <v/>
      </c>
      <c r="AE1667">
        <f>IF(A1667="","",IF(AD1667&lt;&gt;"",AD1667,AA1667))</f>
        <v/>
      </c>
    </row>
    <row r="1668">
      <c r="A1668">
        <f>IF(Crawl!A1667="","",Crawl!A1667)</f>
        <v/>
      </c>
      <c r="B1668">
        <f>IF(A1668="","",Crawl!EC1667)</f>
        <v/>
      </c>
      <c r="C1668">
        <f>IF(A1668="","",IFERROR(INDEX(Crawl!$A1667:$DZ1667,1,Rules!$H$6),""))</f>
        <v/>
      </c>
      <c r="D1668">
        <f>IF(A1668="","",IFERROR(INDEX(Crawl!$A1667:$DZ1667,1,Rules!$H$7),"")&amp;"")</f>
        <v/>
      </c>
      <c r="E1668">
        <f>IF(A1668="","",IFERROR(INDEX(Crawl!$A1667:$DZ1667,1,Rules!$H$8),"")&amp;"")</f>
        <v/>
      </c>
      <c r="F1668">
        <f>IF(A1668="","",IFERROR(INDEX(Crawl!$A1667:$DZ1667,1,Rules!$H$9),""))</f>
        <v/>
      </c>
      <c r="G1668">
        <f>IF(A1668="","",IFERROR(INDEX(Crawl!$A1667:$DZ1667,1,Rules!$H$10),""))</f>
        <v/>
      </c>
      <c r="H1668">
        <f>IF(A1668="","",IFERROR(INDEX(Crawl!$A1667:$DZ1667,1,Rules!$H$12),""))</f>
        <v/>
      </c>
      <c r="I1668">
        <f>IF(A1668="","",IF(AND(N(H1668)&gt;0,IFERROR(INDEX(Crawl!$A1667:$DZ1667,1,Rules!$H$11),"")&amp;""&lt;&gt;""),IFERROR(INDEX(Crawl!$A1667:$DZ1667,1,Rules!$H$11),"")&amp;"",IF(AND(ISNUMBER(J1668),N(J1668)&gt;=Rules!$B$12,IFERROR(INDEX(Crawl!$A1667:$DZ1667,1,Rules!$H$13),"")&amp;""&lt;&gt;""),IFERROR(INDEX(Crawl!$A1667:$DZ1667,1,Rules!$H$13),"")&amp;"","")))</f>
        <v/>
      </c>
      <c r="J1668" s="19">
        <f>IF(A1668="","",IF(IFERROR(INDEX(Crawl!$A1667:$DZ1667,1,Rules!$H$14),"")&amp;""="","",IFERROR(INDEX(Crawl!$A1667:$DZ1667,1,Rules!$H$14),"")))</f>
        <v/>
      </c>
      <c r="K1668">
        <f>IF(A1668="","",IFERROR(SUMIFS('GSC current'!$J$2:$J$2001,'GSC current'!$I$2:$I$2001,B1668),0))</f>
        <v/>
      </c>
      <c r="L1668">
        <f>IF(A1668="","",IFERROR(SUMIFS('GSC current'!$K$2:$K$2001,'GSC current'!$I$2:$I$2001,B1668),0))</f>
        <v/>
      </c>
      <c r="M1668" s="20">
        <f>IF(A1668="","",IF(N(L1668)&gt;0,K1668/L1668,""))</f>
        <v/>
      </c>
      <c r="N1668" s="21">
        <f>IF(A1668="","",IF(N(L1668)&gt;0,SUMIFS('GSC current'!$L$2:$L$2001,'GSC current'!$I$2:$I$2001,B1668)/L1668,""))</f>
        <v/>
      </c>
      <c r="O1668">
        <f>IF(A1668="","",IFERROR(SUMIFS('GSC previous'!$J$2:$J$2001,'GSC previous'!$I$2:$I$2001,B1668),0))</f>
        <v/>
      </c>
      <c r="P1668" s="22">
        <f>IF(A1668="","",IF(N(O1668)&gt;0,(K1668-O1668)/O1668,""))</f>
        <v/>
      </c>
      <c r="Q1668">
        <f>IF(A1668="","",IFERROR(SUMIFS(GA4!$P$2:$P$2001,GA4!$O$2:$O$2001,B1668),0))</f>
        <v/>
      </c>
      <c r="R1668" s="23">
        <f>IF(A1668="","",IF(N(Q1668)&gt;0,SUMIFS(GA4!$Q$2:$Q$2001,GA4!$O$2:$O$2001,B1668)/Q1668,""))</f>
        <v/>
      </c>
      <c r="S1668">
        <f>IF(A1668="","",IFERROR(SUMIFS(GA4!$R$2:$R$2001,GA4!$O$2:$O$2001,B1668),0))</f>
        <v/>
      </c>
      <c r="T1668">
        <f>IF(A1668="","",IF(AND(ISNUMBER(F1668),LEFT(C1668&amp;"",1)="2"),IF(F1668&lt;Rules!$B$9,"Yes","No"),"No"))</f>
        <v/>
      </c>
      <c r="U1668">
        <f>IF(A1668="","",IF(AND(N(O1668)&gt;=Rules!$B$8,ISNUMBER(P1668)),IF(P1668&lt;=-Rules!$B$7,"Yes","No"),"No"))</f>
        <v/>
      </c>
      <c r="V1668">
        <f>IF(A1668="","",IF(AND(N(L1668)&gt;=Rules!$B$6,ISNUMBER(N1668)),IF(AND(N1668&gt;=Rules!$B$10,N1668&lt;=Rules!$B$11),"Yes","No"),"No"))</f>
        <v/>
      </c>
      <c r="W1668">
        <f>IF(A1668="","",IF(I1668&lt;&gt;"","Yes","No"))</f>
        <v/>
      </c>
      <c r="X1668">
        <f>IF(I1668="","",IF(SUMIFS($K$3:$K$2002,$A$3:$A$2002,SUBSTITUTE(SUBSTITUTE(I1668,"?","~?"),"*","~*"))&gt;N(K1668),"Yes","No"))</f>
        <v/>
      </c>
      <c r="Y1668">
        <f>IF(A1668="","",IF(N(S1668)&gt;0,"Yes","No"))</f>
        <v/>
      </c>
      <c r="Z1668">
        <f>IF(A1668="","",IF(AND(N(K1668)&lt;Rules!$B$5,N(L1668)&lt;Rules!$B$6,N(Q1668)&lt;Rules!$B$13,Y1668="No"),"Yes","No"))</f>
        <v/>
      </c>
      <c r="AA1668">
        <f>IF(A1668="","",IF(LEFT(C1668&amp;"",1)="3","Redirect",IF(OR(LEFT(C1668&amp;"",1)="4",LEFT(C1668&amp;"",1)="5"),IF(OR(N(K1668)&gt;0,N(AC1668)&gt;=Rules!$B$14),"Redirect","Prune"),IF(D1668="Non-Indexable","Keep",IF(AND(W1668="Yes",X1668="Yes",Y1668="No"),"Merge",IF(OR(U1668="Yes",V1668="Yes",AND(T1668="Yes",N(L1668)&gt;=Rules!$B$6)),"Update",IF(Z1668="Yes",IF(N(AC1668)&gt;=Rules!$B$14,"Redirect","Prune"),"Keep")))))))</f>
        <v/>
      </c>
      <c r="AB1668">
        <f>IF(A1668="","",IF(LEFT(C1668&amp;"",1)="3","Already redirects ("&amp;C1668&amp;"). Update internal links to point at the final URL.",IF(OR(LEFT(C1668&amp;"",1)="4",LEFT(C1668&amp;"",1)="5"),IF(AA1668="Redirect","Returns "&amp;C1668&amp;" but still has "&amp;N(K1668)&amp;" clicks and "&amp;N(AC1668)&amp;" referring domains. 301 it to the closest live page.","Returns "&amp;C1668&amp;" with no clicks or links. Remove internal links and let it 404 or 410."),IF(D1668="Non-Indexable","Non-indexable ("&amp;E1668&amp;"). Keep if that is intentional; otherwise fix the canonical or noindex.",IF(AA1668="Merge","Overlaps with "&amp;I1668&amp;IF(N(J1668)&gt;0," (similarity "&amp;TEXT(J1668,"0.00")&amp;")","")&amp;", which gets more clicks. Merge the useful parts into it and 301 this URL.",IF(AA1668="Update",MID(IF(U1668="Yes","; Clicks down "&amp;TEXT(-P1668,"0%")&amp;" on the previous period","")&amp;IF(V1668="Yes","; Average position "&amp;TEXT(N1668,"0.0")&amp;" on "&amp;TEXT(L1668,"#,##0")&amp;" impressions (striking distance)","")&amp;IF(AND(T1668="Yes",N(L1668)&gt;=Rules!$B$6),"; Thin ("&amp;F1668&amp;" words) but has search demand",""),3,400),IF(AA1668="Prune","Low value: "&amp;N(K1668)&amp;" clicks, "&amp;N(L1668)&amp;" impressions, "&amp;N(Q1668)&amp;" sessions, no key events. Remove or noindex it and update internal links.",IF(AA1668="Redirect","Low value but "&amp;N(AC1668)&amp;" referring domains. 301 it to the closest relevant page to keep those links.",IF(AND(Z1668="No",Y1668="Yes",N(K1668)&lt;Rules!$B$5),"Low search traffic but it converts (key events: "&amp;S1668&amp;"). Keep it and link to it.",IF(W1668="Yes","Stronger than the page it overlaps ("&amp;I1668&amp;"). Keep; merge that page into this one.","Healthy: "&amp;N(K1668)&amp;" clicks"&amp;IF(ISNUMBER(N1668),", average position "&amp;TEXT(N1668,"0.0"),"")&amp;". Keep and monitor."))))))))))</f>
        <v/>
      </c>
      <c r="AE1668">
        <f>IF(A1668="","",IF(AD1668&lt;&gt;"",AD1668,AA1668))</f>
        <v/>
      </c>
    </row>
    <row r="1669">
      <c r="A1669">
        <f>IF(Crawl!A1668="","",Crawl!A1668)</f>
        <v/>
      </c>
      <c r="B1669">
        <f>IF(A1669="","",Crawl!EC1668)</f>
        <v/>
      </c>
      <c r="C1669">
        <f>IF(A1669="","",IFERROR(INDEX(Crawl!$A1668:$DZ1668,1,Rules!$H$6),""))</f>
        <v/>
      </c>
      <c r="D1669">
        <f>IF(A1669="","",IFERROR(INDEX(Crawl!$A1668:$DZ1668,1,Rules!$H$7),"")&amp;"")</f>
        <v/>
      </c>
      <c r="E1669">
        <f>IF(A1669="","",IFERROR(INDEX(Crawl!$A1668:$DZ1668,1,Rules!$H$8),"")&amp;"")</f>
        <v/>
      </c>
      <c r="F1669">
        <f>IF(A1669="","",IFERROR(INDEX(Crawl!$A1668:$DZ1668,1,Rules!$H$9),""))</f>
        <v/>
      </c>
      <c r="G1669">
        <f>IF(A1669="","",IFERROR(INDEX(Crawl!$A1668:$DZ1668,1,Rules!$H$10),""))</f>
        <v/>
      </c>
      <c r="H1669">
        <f>IF(A1669="","",IFERROR(INDEX(Crawl!$A1668:$DZ1668,1,Rules!$H$12),""))</f>
        <v/>
      </c>
      <c r="I1669">
        <f>IF(A1669="","",IF(AND(N(H1669)&gt;0,IFERROR(INDEX(Crawl!$A1668:$DZ1668,1,Rules!$H$11),"")&amp;""&lt;&gt;""),IFERROR(INDEX(Crawl!$A1668:$DZ1668,1,Rules!$H$11),"")&amp;"",IF(AND(ISNUMBER(J1669),N(J1669)&gt;=Rules!$B$12,IFERROR(INDEX(Crawl!$A1668:$DZ1668,1,Rules!$H$13),"")&amp;""&lt;&gt;""),IFERROR(INDEX(Crawl!$A1668:$DZ1668,1,Rules!$H$13),"")&amp;"","")))</f>
        <v/>
      </c>
      <c r="J1669" s="19">
        <f>IF(A1669="","",IF(IFERROR(INDEX(Crawl!$A1668:$DZ1668,1,Rules!$H$14),"")&amp;""="","",IFERROR(INDEX(Crawl!$A1668:$DZ1668,1,Rules!$H$14),"")))</f>
        <v/>
      </c>
      <c r="K1669">
        <f>IF(A1669="","",IFERROR(SUMIFS('GSC current'!$J$2:$J$2001,'GSC current'!$I$2:$I$2001,B1669),0))</f>
        <v/>
      </c>
      <c r="L1669">
        <f>IF(A1669="","",IFERROR(SUMIFS('GSC current'!$K$2:$K$2001,'GSC current'!$I$2:$I$2001,B1669),0))</f>
        <v/>
      </c>
      <c r="M1669" s="20">
        <f>IF(A1669="","",IF(N(L1669)&gt;0,K1669/L1669,""))</f>
        <v/>
      </c>
      <c r="N1669" s="21">
        <f>IF(A1669="","",IF(N(L1669)&gt;0,SUMIFS('GSC current'!$L$2:$L$2001,'GSC current'!$I$2:$I$2001,B1669)/L1669,""))</f>
        <v/>
      </c>
      <c r="O1669">
        <f>IF(A1669="","",IFERROR(SUMIFS('GSC previous'!$J$2:$J$2001,'GSC previous'!$I$2:$I$2001,B1669),0))</f>
        <v/>
      </c>
      <c r="P1669" s="22">
        <f>IF(A1669="","",IF(N(O1669)&gt;0,(K1669-O1669)/O1669,""))</f>
        <v/>
      </c>
      <c r="Q1669">
        <f>IF(A1669="","",IFERROR(SUMIFS(GA4!$P$2:$P$2001,GA4!$O$2:$O$2001,B1669),0))</f>
        <v/>
      </c>
      <c r="R1669" s="23">
        <f>IF(A1669="","",IF(N(Q1669)&gt;0,SUMIFS(GA4!$Q$2:$Q$2001,GA4!$O$2:$O$2001,B1669)/Q1669,""))</f>
        <v/>
      </c>
      <c r="S1669">
        <f>IF(A1669="","",IFERROR(SUMIFS(GA4!$R$2:$R$2001,GA4!$O$2:$O$2001,B1669),0))</f>
        <v/>
      </c>
      <c r="T1669">
        <f>IF(A1669="","",IF(AND(ISNUMBER(F1669),LEFT(C1669&amp;"",1)="2"),IF(F1669&lt;Rules!$B$9,"Yes","No"),"No"))</f>
        <v/>
      </c>
      <c r="U1669">
        <f>IF(A1669="","",IF(AND(N(O1669)&gt;=Rules!$B$8,ISNUMBER(P1669)),IF(P1669&lt;=-Rules!$B$7,"Yes","No"),"No"))</f>
        <v/>
      </c>
      <c r="V1669">
        <f>IF(A1669="","",IF(AND(N(L1669)&gt;=Rules!$B$6,ISNUMBER(N1669)),IF(AND(N1669&gt;=Rules!$B$10,N1669&lt;=Rules!$B$11),"Yes","No"),"No"))</f>
        <v/>
      </c>
      <c r="W1669">
        <f>IF(A1669="","",IF(I1669&lt;&gt;"","Yes","No"))</f>
        <v/>
      </c>
      <c r="X1669">
        <f>IF(I1669="","",IF(SUMIFS($K$3:$K$2002,$A$3:$A$2002,SUBSTITUTE(SUBSTITUTE(I1669,"?","~?"),"*","~*"))&gt;N(K1669),"Yes","No"))</f>
        <v/>
      </c>
      <c r="Y1669">
        <f>IF(A1669="","",IF(N(S1669)&gt;0,"Yes","No"))</f>
        <v/>
      </c>
      <c r="Z1669">
        <f>IF(A1669="","",IF(AND(N(K1669)&lt;Rules!$B$5,N(L1669)&lt;Rules!$B$6,N(Q1669)&lt;Rules!$B$13,Y1669="No"),"Yes","No"))</f>
        <v/>
      </c>
      <c r="AA1669">
        <f>IF(A1669="","",IF(LEFT(C1669&amp;"",1)="3","Redirect",IF(OR(LEFT(C1669&amp;"",1)="4",LEFT(C1669&amp;"",1)="5"),IF(OR(N(K1669)&gt;0,N(AC1669)&gt;=Rules!$B$14),"Redirect","Prune"),IF(D1669="Non-Indexable","Keep",IF(AND(W1669="Yes",X1669="Yes",Y1669="No"),"Merge",IF(OR(U1669="Yes",V1669="Yes",AND(T1669="Yes",N(L1669)&gt;=Rules!$B$6)),"Update",IF(Z1669="Yes",IF(N(AC1669)&gt;=Rules!$B$14,"Redirect","Prune"),"Keep")))))))</f>
        <v/>
      </c>
      <c r="AB1669">
        <f>IF(A1669="","",IF(LEFT(C1669&amp;"",1)="3","Already redirects ("&amp;C1669&amp;"). Update internal links to point at the final URL.",IF(OR(LEFT(C1669&amp;"",1)="4",LEFT(C1669&amp;"",1)="5"),IF(AA1669="Redirect","Returns "&amp;C1669&amp;" but still has "&amp;N(K1669)&amp;" clicks and "&amp;N(AC1669)&amp;" referring domains. 301 it to the closest live page.","Returns "&amp;C1669&amp;" with no clicks or links. Remove internal links and let it 404 or 410."),IF(D1669="Non-Indexable","Non-indexable ("&amp;E1669&amp;"). Keep if that is intentional; otherwise fix the canonical or noindex.",IF(AA1669="Merge","Overlaps with "&amp;I1669&amp;IF(N(J1669)&gt;0," (similarity "&amp;TEXT(J1669,"0.00")&amp;")","")&amp;", which gets more clicks. Merge the useful parts into it and 301 this URL.",IF(AA1669="Update",MID(IF(U1669="Yes","; Clicks down "&amp;TEXT(-P1669,"0%")&amp;" on the previous period","")&amp;IF(V1669="Yes","; Average position "&amp;TEXT(N1669,"0.0")&amp;" on "&amp;TEXT(L1669,"#,##0")&amp;" impressions (striking distance)","")&amp;IF(AND(T1669="Yes",N(L1669)&gt;=Rules!$B$6),"; Thin ("&amp;F1669&amp;" words) but has search demand",""),3,400),IF(AA1669="Prune","Low value: "&amp;N(K1669)&amp;" clicks, "&amp;N(L1669)&amp;" impressions, "&amp;N(Q1669)&amp;" sessions, no key events. Remove or noindex it and update internal links.",IF(AA1669="Redirect","Low value but "&amp;N(AC1669)&amp;" referring domains. 301 it to the closest relevant page to keep those links.",IF(AND(Z1669="No",Y1669="Yes",N(K1669)&lt;Rules!$B$5),"Low search traffic but it converts (key events: "&amp;S1669&amp;"). Keep it and link to it.",IF(W1669="Yes","Stronger than the page it overlaps ("&amp;I1669&amp;"). Keep; merge that page into this one.","Healthy: "&amp;N(K1669)&amp;" clicks"&amp;IF(ISNUMBER(N1669),", average position "&amp;TEXT(N1669,"0.0"),"")&amp;". Keep and monitor."))))))))))</f>
        <v/>
      </c>
      <c r="AE1669">
        <f>IF(A1669="","",IF(AD1669&lt;&gt;"",AD1669,AA1669))</f>
        <v/>
      </c>
    </row>
    <row r="1670">
      <c r="A1670">
        <f>IF(Crawl!A1669="","",Crawl!A1669)</f>
        <v/>
      </c>
      <c r="B1670">
        <f>IF(A1670="","",Crawl!EC1669)</f>
        <v/>
      </c>
      <c r="C1670">
        <f>IF(A1670="","",IFERROR(INDEX(Crawl!$A1669:$DZ1669,1,Rules!$H$6),""))</f>
        <v/>
      </c>
      <c r="D1670">
        <f>IF(A1670="","",IFERROR(INDEX(Crawl!$A1669:$DZ1669,1,Rules!$H$7),"")&amp;"")</f>
        <v/>
      </c>
      <c r="E1670">
        <f>IF(A1670="","",IFERROR(INDEX(Crawl!$A1669:$DZ1669,1,Rules!$H$8),"")&amp;"")</f>
        <v/>
      </c>
      <c r="F1670">
        <f>IF(A1670="","",IFERROR(INDEX(Crawl!$A1669:$DZ1669,1,Rules!$H$9),""))</f>
        <v/>
      </c>
      <c r="G1670">
        <f>IF(A1670="","",IFERROR(INDEX(Crawl!$A1669:$DZ1669,1,Rules!$H$10),""))</f>
        <v/>
      </c>
      <c r="H1670">
        <f>IF(A1670="","",IFERROR(INDEX(Crawl!$A1669:$DZ1669,1,Rules!$H$12),""))</f>
        <v/>
      </c>
      <c r="I1670">
        <f>IF(A1670="","",IF(AND(N(H1670)&gt;0,IFERROR(INDEX(Crawl!$A1669:$DZ1669,1,Rules!$H$11),"")&amp;""&lt;&gt;""),IFERROR(INDEX(Crawl!$A1669:$DZ1669,1,Rules!$H$11),"")&amp;"",IF(AND(ISNUMBER(J1670),N(J1670)&gt;=Rules!$B$12,IFERROR(INDEX(Crawl!$A1669:$DZ1669,1,Rules!$H$13),"")&amp;""&lt;&gt;""),IFERROR(INDEX(Crawl!$A1669:$DZ1669,1,Rules!$H$13),"")&amp;"","")))</f>
        <v/>
      </c>
      <c r="J1670" s="19">
        <f>IF(A1670="","",IF(IFERROR(INDEX(Crawl!$A1669:$DZ1669,1,Rules!$H$14),"")&amp;""="","",IFERROR(INDEX(Crawl!$A1669:$DZ1669,1,Rules!$H$14),"")))</f>
        <v/>
      </c>
      <c r="K1670">
        <f>IF(A1670="","",IFERROR(SUMIFS('GSC current'!$J$2:$J$2001,'GSC current'!$I$2:$I$2001,B1670),0))</f>
        <v/>
      </c>
      <c r="L1670">
        <f>IF(A1670="","",IFERROR(SUMIFS('GSC current'!$K$2:$K$2001,'GSC current'!$I$2:$I$2001,B1670),0))</f>
        <v/>
      </c>
      <c r="M1670" s="20">
        <f>IF(A1670="","",IF(N(L1670)&gt;0,K1670/L1670,""))</f>
        <v/>
      </c>
      <c r="N1670" s="21">
        <f>IF(A1670="","",IF(N(L1670)&gt;0,SUMIFS('GSC current'!$L$2:$L$2001,'GSC current'!$I$2:$I$2001,B1670)/L1670,""))</f>
        <v/>
      </c>
      <c r="O1670">
        <f>IF(A1670="","",IFERROR(SUMIFS('GSC previous'!$J$2:$J$2001,'GSC previous'!$I$2:$I$2001,B1670),0))</f>
        <v/>
      </c>
      <c r="P1670" s="22">
        <f>IF(A1670="","",IF(N(O1670)&gt;0,(K1670-O1670)/O1670,""))</f>
        <v/>
      </c>
      <c r="Q1670">
        <f>IF(A1670="","",IFERROR(SUMIFS(GA4!$P$2:$P$2001,GA4!$O$2:$O$2001,B1670),0))</f>
        <v/>
      </c>
      <c r="R1670" s="23">
        <f>IF(A1670="","",IF(N(Q1670)&gt;0,SUMIFS(GA4!$Q$2:$Q$2001,GA4!$O$2:$O$2001,B1670)/Q1670,""))</f>
        <v/>
      </c>
      <c r="S1670">
        <f>IF(A1670="","",IFERROR(SUMIFS(GA4!$R$2:$R$2001,GA4!$O$2:$O$2001,B1670),0))</f>
        <v/>
      </c>
      <c r="T1670">
        <f>IF(A1670="","",IF(AND(ISNUMBER(F1670),LEFT(C1670&amp;"",1)="2"),IF(F1670&lt;Rules!$B$9,"Yes","No"),"No"))</f>
        <v/>
      </c>
      <c r="U1670">
        <f>IF(A1670="","",IF(AND(N(O1670)&gt;=Rules!$B$8,ISNUMBER(P1670)),IF(P1670&lt;=-Rules!$B$7,"Yes","No"),"No"))</f>
        <v/>
      </c>
      <c r="V1670">
        <f>IF(A1670="","",IF(AND(N(L1670)&gt;=Rules!$B$6,ISNUMBER(N1670)),IF(AND(N1670&gt;=Rules!$B$10,N1670&lt;=Rules!$B$11),"Yes","No"),"No"))</f>
        <v/>
      </c>
      <c r="W1670">
        <f>IF(A1670="","",IF(I1670&lt;&gt;"","Yes","No"))</f>
        <v/>
      </c>
      <c r="X1670">
        <f>IF(I1670="","",IF(SUMIFS($K$3:$K$2002,$A$3:$A$2002,SUBSTITUTE(SUBSTITUTE(I1670,"?","~?"),"*","~*"))&gt;N(K1670),"Yes","No"))</f>
        <v/>
      </c>
      <c r="Y1670">
        <f>IF(A1670="","",IF(N(S1670)&gt;0,"Yes","No"))</f>
        <v/>
      </c>
      <c r="Z1670">
        <f>IF(A1670="","",IF(AND(N(K1670)&lt;Rules!$B$5,N(L1670)&lt;Rules!$B$6,N(Q1670)&lt;Rules!$B$13,Y1670="No"),"Yes","No"))</f>
        <v/>
      </c>
      <c r="AA1670">
        <f>IF(A1670="","",IF(LEFT(C1670&amp;"",1)="3","Redirect",IF(OR(LEFT(C1670&amp;"",1)="4",LEFT(C1670&amp;"",1)="5"),IF(OR(N(K1670)&gt;0,N(AC1670)&gt;=Rules!$B$14),"Redirect","Prune"),IF(D1670="Non-Indexable","Keep",IF(AND(W1670="Yes",X1670="Yes",Y1670="No"),"Merge",IF(OR(U1670="Yes",V1670="Yes",AND(T1670="Yes",N(L1670)&gt;=Rules!$B$6)),"Update",IF(Z1670="Yes",IF(N(AC1670)&gt;=Rules!$B$14,"Redirect","Prune"),"Keep")))))))</f>
        <v/>
      </c>
      <c r="AB1670">
        <f>IF(A1670="","",IF(LEFT(C1670&amp;"",1)="3","Already redirects ("&amp;C1670&amp;"). Update internal links to point at the final URL.",IF(OR(LEFT(C1670&amp;"",1)="4",LEFT(C1670&amp;"",1)="5"),IF(AA1670="Redirect","Returns "&amp;C1670&amp;" but still has "&amp;N(K1670)&amp;" clicks and "&amp;N(AC1670)&amp;" referring domains. 301 it to the closest live page.","Returns "&amp;C1670&amp;" with no clicks or links. Remove internal links and let it 404 or 410."),IF(D1670="Non-Indexable","Non-indexable ("&amp;E1670&amp;"). Keep if that is intentional; otherwise fix the canonical or noindex.",IF(AA1670="Merge","Overlaps with "&amp;I1670&amp;IF(N(J1670)&gt;0," (similarity "&amp;TEXT(J1670,"0.00")&amp;")","")&amp;", which gets more clicks. Merge the useful parts into it and 301 this URL.",IF(AA1670="Update",MID(IF(U1670="Yes","; Clicks down "&amp;TEXT(-P1670,"0%")&amp;" on the previous period","")&amp;IF(V1670="Yes","; Average position "&amp;TEXT(N1670,"0.0")&amp;" on "&amp;TEXT(L1670,"#,##0")&amp;" impressions (striking distance)","")&amp;IF(AND(T1670="Yes",N(L1670)&gt;=Rules!$B$6),"; Thin ("&amp;F1670&amp;" words) but has search demand",""),3,400),IF(AA1670="Prune","Low value: "&amp;N(K1670)&amp;" clicks, "&amp;N(L1670)&amp;" impressions, "&amp;N(Q1670)&amp;" sessions, no key events. Remove or noindex it and update internal links.",IF(AA1670="Redirect","Low value but "&amp;N(AC1670)&amp;" referring domains. 301 it to the closest relevant page to keep those links.",IF(AND(Z1670="No",Y1670="Yes",N(K1670)&lt;Rules!$B$5),"Low search traffic but it converts (key events: "&amp;S1670&amp;"). Keep it and link to it.",IF(W1670="Yes","Stronger than the page it overlaps ("&amp;I1670&amp;"). Keep; merge that page into this one.","Healthy: "&amp;N(K1670)&amp;" clicks"&amp;IF(ISNUMBER(N1670),", average position "&amp;TEXT(N1670,"0.0"),"")&amp;". Keep and monitor."))))))))))</f>
        <v/>
      </c>
      <c r="AE1670">
        <f>IF(A1670="","",IF(AD1670&lt;&gt;"",AD1670,AA1670))</f>
        <v/>
      </c>
    </row>
    <row r="1671">
      <c r="A1671">
        <f>IF(Crawl!A1670="","",Crawl!A1670)</f>
        <v/>
      </c>
      <c r="B1671">
        <f>IF(A1671="","",Crawl!EC1670)</f>
        <v/>
      </c>
      <c r="C1671">
        <f>IF(A1671="","",IFERROR(INDEX(Crawl!$A1670:$DZ1670,1,Rules!$H$6),""))</f>
        <v/>
      </c>
      <c r="D1671">
        <f>IF(A1671="","",IFERROR(INDEX(Crawl!$A1670:$DZ1670,1,Rules!$H$7),"")&amp;"")</f>
        <v/>
      </c>
      <c r="E1671">
        <f>IF(A1671="","",IFERROR(INDEX(Crawl!$A1670:$DZ1670,1,Rules!$H$8),"")&amp;"")</f>
        <v/>
      </c>
      <c r="F1671">
        <f>IF(A1671="","",IFERROR(INDEX(Crawl!$A1670:$DZ1670,1,Rules!$H$9),""))</f>
        <v/>
      </c>
      <c r="G1671">
        <f>IF(A1671="","",IFERROR(INDEX(Crawl!$A1670:$DZ1670,1,Rules!$H$10),""))</f>
        <v/>
      </c>
      <c r="H1671">
        <f>IF(A1671="","",IFERROR(INDEX(Crawl!$A1670:$DZ1670,1,Rules!$H$12),""))</f>
        <v/>
      </c>
      <c r="I1671">
        <f>IF(A1671="","",IF(AND(N(H1671)&gt;0,IFERROR(INDEX(Crawl!$A1670:$DZ1670,1,Rules!$H$11),"")&amp;""&lt;&gt;""),IFERROR(INDEX(Crawl!$A1670:$DZ1670,1,Rules!$H$11),"")&amp;"",IF(AND(ISNUMBER(J1671),N(J1671)&gt;=Rules!$B$12,IFERROR(INDEX(Crawl!$A1670:$DZ1670,1,Rules!$H$13),"")&amp;""&lt;&gt;""),IFERROR(INDEX(Crawl!$A1670:$DZ1670,1,Rules!$H$13),"")&amp;"","")))</f>
        <v/>
      </c>
      <c r="J1671" s="19">
        <f>IF(A1671="","",IF(IFERROR(INDEX(Crawl!$A1670:$DZ1670,1,Rules!$H$14),"")&amp;""="","",IFERROR(INDEX(Crawl!$A1670:$DZ1670,1,Rules!$H$14),"")))</f>
        <v/>
      </c>
      <c r="K1671">
        <f>IF(A1671="","",IFERROR(SUMIFS('GSC current'!$J$2:$J$2001,'GSC current'!$I$2:$I$2001,B1671),0))</f>
        <v/>
      </c>
      <c r="L1671">
        <f>IF(A1671="","",IFERROR(SUMIFS('GSC current'!$K$2:$K$2001,'GSC current'!$I$2:$I$2001,B1671),0))</f>
        <v/>
      </c>
      <c r="M1671" s="20">
        <f>IF(A1671="","",IF(N(L1671)&gt;0,K1671/L1671,""))</f>
        <v/>
      </c>
      <c r="N1671" s="21">
        <f>IF(A1671="","",IF(N(L1671)&gt;0,SUMIFS('GSC current'!$L$2:$L$2001,'GSC current'!$I$2:$I$2001,B1671)/L1671,""))</f>
        <v/>
      </c>
      <c r="O1671">
        <f>IF(A1671="","",IFERROR(SUMIFS('GSC previous'!$J$2:$J$2001,'GSC previous'!$I$2:$I$2001,B1671),0))</f>
        <v/>
      </c>
      <c r="P1671" s="22">
        <f>IF(A1671="","",IF(N(O1671)&gt;0,(K1671-O1671)/O1671,""))</f>
        <v/>
      </c>
      <c r="Q1671">
        <f>IF(A1671="","",IFERROR(SUMIFS(GA4!$P$2:$P$2001,GA4!$O$2:$O$2001,B1671),0))</f>
        <v/>
      </c>
      <c r="R1671" s="23">
        <f>IF(A1671="","",IF(N(Q1671)&gt;0,SUMIFS(GA4!$Q$2:$Q$2001,GA4!$O$2:$O$2001,B1671)/Q1671,""))</f>
        <v/>
      </c>
      <c r="S1671">
        <f>IF(A1671="","",IFERROR(SUMIFS(GA4!$R$2:$R$2001,GA4!$O$2:$O$2001,B1671),0))</f>
        <v/>
      </c>
      <c r="T1671">
        <f>IF(A1671="","",IF(AND(ISNUMBER(F1671),LEFT(C1671&amp;"",1)="2"),IF(F1671&lt;Rules!$B$9,"Yes","No"),"No"))</f>
        <v/>
      </c>
      <c r="U1671">
        <f>IF(A1671="","",IF(AND(N(O1671)&gt;=Rules!$B$8,ISNUMBER(P1671)),IF(P1671&lt;=-Rules!$B$7,"Yes","No"),"No"))</f>
        <v/>
      </c>
      <c r="V1671">
        <f>IF(A1671="","",IF(AND(N(L1671)&gt;=Rules!$B$6,ISNUMBER(N1671)),IF(AND(N1671&gt;=Rules!$B$10,N1671&lt;=Rules!$B$11),"Yes","No"),"No"))</f>
        <v/>
      </c>
      <c r="W1671">
        <f>IF(A1671="","",IF(I1671&lt;&gt;"","Yes","No"))</f>
        <v/>
      </c>
      <c r="X1671">
        <f>IF(I1671="","",IF(SUMIFS($K$3:$K$2002,$A$3:$A$2002,SUBSTITUTE(SUBSTITUTE(I1671,"?","~?"),"*","~*"))&gt;N(K1671),"Yes","No"))</f>
        <v/>
      </c>
      <c r="Y1671">
        <f>IF(A1671="","",IF(N(S1671)&gt;0,"Yes","No"))</f>
        <v/>
      </c>
      <c r="Z1671">
        <f>IF(A1671="","",IF(AND(N(K1671)&lt;Rules!$B$5,N(L1671)&lt;Rules!$B$6,N(Q1671)&lt;Rules!$B$13,Y1671="No"),"Yes","No"))</f>
        <v/>
      </c>
      <c r="AA1671">
        <f>IF(A1671="","",IF(LEFT(C1671&amp;"",1)="3","Redirect",IF(OR(LEFT(C1671&amp;"",1)="4",LEFT(C1671&amp;"",1)="5"),IF(OR(N(K1671)&gt;0,N(AC1671)&gt;=Rules!$B$14),"Redirect","Prune"),IF(D1671="Non-Indexable","Keep",IF(AND(W1671="Yes",X1671="Yes",Y1671="No"),"Merge",IF(OR(U1671="Yes",V1671="Yes",AND(T1671="Yes",N(L1671)&gt;=Rules!$B$6)),"Update",IF(Z1671="Yes",IF(N(AC1671)&gt;=Rules!$B$14,"Redirect","Prune"),"Keep")))))))</f>
        <v/>
      </c>
      <c r="AB1671">
        <f>IF(A1671="","",IF(LEFT(C1671&amp;"",1)="3","Already redirects ("&amp;C1671&amp;"). Update internal links to point at the final URL.",IF(OR(LEFT(C1671&amp;"",1)="4",LEFT(C1671&amp;"",1)="5"),IF(AA1671="Redirect","Returns "&amp;C1671&amp;" but still has "&amp;N(K1671)&amp;" clicks and "&amp;N(AC1671)&amp;" referring domains. 301 it to the closest live page.","Returns "&amp;C1671&amp;" with no clicks or links. Remove internal links and let it 404 or 410."),IF(D1671="Non-Indexable","Non-indexable ("&amp;E1671&amp;"). Keep if that is intentional; otherwise fix the canonical or noindex.",IF(AA1671="Merge","Overlaps with "&amp;I1671&amp;IF(N(J1671)&gt;0," (similarity "&amp;TEXT(J1671,"0.00")&amp;")","")&amp;", which gets more clicks. Merge the useful parts into it and 301 this URL.",IF(AA1671="Update",MID(IF(U1671="Yes","; Clicks down "&amp;TEXT(-P1671,"0%")&amp;" on the previous period","")&amp;IF(V1671="Yes","; Average position "&amp;TEXT(N1671,"0.0")&amp;" on "&amp;TEXT(L1671,"#,##0")&amp;" impressions (striking distance)","")&amp;IF(AND(T1671="Yes",N(L1671)&gt;=Rules!$B$6),"; Thin ("&amp;F1671&amp;" words) but has search demand",""),3,400),IF(AA1671="Prune","Low value: "&amp;N(K1671)&amp;" clicks, "&amp;N(L1671)&amp;" impressions, "&amp;N(Q1671)&amp;" sessions, no key events. Remove or noindex it and update internal links.",IF(AA1671="Redirect","Low value but "&amp;N(AC1671)&amp;" referring domains. 301 it to the closest relevant page to keep those links.",IF(AND(Z1671="No",Y1671="Yes",N(K1671)&lt;Rules!$B$5),"Low search traffic but it converts (key events: "&amp;S1671&amp;"). Keep it and link to it.",IF(W1671="Yes","Stronger than the page it overlaps ("&amp;I1671&amp;"). Keep; merge that page into this one.","Healthy: "&amp;N(K1671)&amp;" clicks"&amp;IF(ISNUMBER(N1671),", average position "&amp;TEXT(N1671,"0.0"),"")&amp;". Keep and monitor."))))))))))</f>
        <v/>
      </c>
      <c r="AE1671">
        <f>IF(A1671="","",IF(AD1671&lt;&gt;"",AD1671,AA1671))</f>
        <v/>
      </c>
    </row>
    <row r="1672">
      <c r="A1672">
        <f>IF(Crawl!A1671="","",Crawl!A1671)</f>
        <v/>
      </c>
      <c r="B1672">
        <f>IF(A1672="","",Crawl!EC1671)</f>
        <v/>
      </c>
      <c r="C1672">
        <f>IF(A1672="","",IFERROR(INDEX(Crawl!$A1671:$DZ1671,1,Rules!$H$6),""))</f>
        <v/>
      </c>
      <c r="D1672">
        <f>IF(A1672="","",IFERROR(INDEX(Crawl!$A1671:$DZ1671,1,Rules!$H$7),"")&amp;"")</f>
        <v/>
      </c>
      <c r="E1672">
        <f>IF(A1672="","",IFERROR(INDEX(Crawl!$A1671:$DZ1671,1,Rules!$H$8),"")&amp;"")</f>
        <v/>
      </c>
      <c r="F1672">
        <f>IF(A1672="","",IFERROR(INDEX(Crawl!$A1671:$DZ1671,1,Rules!$H$9),""))</f>
        <v/>
      </c>
      <c r="G1672">
        <f>IF(A1672="","",IFERROR(INDEX(Crawl!$A1671:$DZ1671,1,Rules!$H$10),""))</f>
        <v/>
      </c>
      <c r="H1672">
        <f>IF(A1672="","",IFERROR(INDEX(Crawl!$A1671:$DZ1671,1,Rules!$H$12),""))</f>
        <v/>
      </c>
      <c r="I1672">
        <f>IF(A1672="","",IF(AND(N(H1672)&gt;0,IFERROR(INDEX(Crawl!$A1671:$DZ1671,1,Rules!$H$11),"")&amp;""&lt;&gt;""),IFERROR(INDEX(Crawl!$A1671:$DZ1671,1,Rules!$H$11),"")&amp;"",IF(AND(ISNUMBER(J1672),N(J1672)&gt;=Rules!$B$12,IFERROR(INDEX(Crawl!$A1671:$DZ1671,1,Rules!$H$13),"")&amp;""&lt;&gt;""),IFERROR(INDEX(Crawl!$A1671:$DZ1671,1,Rules!$H$13),"")&amp;"","")))</f>
        <v/>
      </c>
      <c r="J1672" s="19">
        <f>IF(A1672="","",IF(IFERROR(INDEX(Crawl!$A1671:$DZ1671,1,Rules!$H$14),"")&amp;""="","",IFERROR(INDEX(Crawl!$A1671:$DZ1671,1,Rules!$H$14),"")))</f>
        <v/>
      </c>
      <c r="K1672">
        <f>IF(A1672="","",IFERROR(SUMIFS('GSC current'!$J$2:$J$2001,'GSC current'!$I$2:$I$2001,B1672),0))</f>
        <v/>
      </c>
      <c r="L1672">
        <f>IF(A1672="","",IFERROR(SUMIFS('GSC current'!$K$2:$K$2001,'GSC current'!$I$2:$I$2001,B1672),0))</f>
        <v/>
      </c>
      <c r="M1672" s="20">
        <f>IF(A1672="","",IF(N(L1672)&gt;0,K1672/L1672,""))</f>
        <v/>
      </c>
      <c r="N1672" s="21">
        <f>IF(A1672="","",IF(N(L1672)&gt;0,SUMIFS('GSC current'!$L$2:$L$2001,'GSC current'!$I$2:$I$2001,B1672)/L1672,""))</f>
        <v/>
      </c>
      <c r="O1672">
        <f>IF(A1672="","",IFERROR(SUMIFS('GSC previous'!$J$2:$J$2001,'GSC previous'!$I$2:$I$2001,B1672),0))</f>
        <v/>
      </c>
      <c r="P1672" s="22">
        <f>IF(A1672="","",IF(N(O1672)&gt;0,(K1672-O1672)/O1672,""))</f>
        <v/>
      </c>
      <c r="Q1672">
        <f>IF(A1672="","",IFERROR(SUMIFS(GA4!$P$2:$P$2001,GA4!$O$2:$O$2001,B1672),0))</f>
        <v/>
      </c>
      <c r="R1672" s="23">
        <f>IF(A1672="","",IF(N(Q1672)&gt;0,SUMIFS(GA4!$Q$2:$Q$2001,GA4!$O$2:$O$2001,B1672)/Q1672,""))</f>
        <v/>
      </c>
      <c r="S1672">
        <f>IF(A1672="","",IFERROR(SUMIFS(GA4!$R$2:$R$2001,GA4!$O$2:$O$2001,B1672),0))</f>
        <v/>
      </c>
      <c r="T1672">
        <f>IF(A1672="","",IF(AND(ISNUMBER(F1672),LEFT(C1672&amp;"",1)="2"),IF(F1672&lt;Rules!$B$9,"Yes","No"),"No"))</f>
        <v/>
      </c>
      <c r="U1672">
        <f>IF(A1672="","",IF(AND(N(O1672)&gt;=Rules!$B$8,ISNUMBER(P1672)),IF(P1672&lt;=-Rules!$B$7,"Yes","No"),"No"))</f>
        <v/>
      </c>
      <c r="V1672">
        <f>IF(A1672="","",IF(AND(N(L1672)&gt;=Rules!$B$6,ISNUMBER(N1672)),IF(AND(N1672&gt;=Rules!$B$10,N1672&lt;=Rules!$B$11),"Yes","No"),"No"))</f>
        <v/>
      </c>
      <c r="W1672">
        <f>IF(A1672="","",IF(I1672&lt;&gt;"","Yes","No"))</f>
        <v/>
      </c>
      <c r="X1672">
        <f>IF(I1672="","",IF(SUMIFS($K$3:$K$2002,$A$3:$A$2002,SUBSTITUTE(SUBSTITUTE(I1672,"?","~?"),"*","~*"))&gt;N(K1672),"Yes","No"))</f>
        <v/>
      </c>
      <c r="Y1672">
        <f>IF(A1672="","",IF(N(S1672)&gt;0,"Yes","No"))</f>
        <v/>
      </c>
      <c r="Z1672">
        <f>IF(A1672="","",IF(AND(N(K1672)&lt;Rules!$B$5,N(L1672)&lt;Rules!$B$6,N(Q1672)&lt;Rules!$B$13,Y1672="No"),"Yes","No"))</f>
        <v/>
      </c>
      <c r="AA1672">
        <f>IF(A1672="","",IF(LEFT(C1672&amp;"",1)="3","Redirect",IF(OR(LEFT(C1672&amp;"",1)="4",LEFT(C1672&amp;"",1)="5"),IF(OR(N(K1672)&gt;0,N(AC1672)&gt;=Rules!$B$14),"Redirect","Prune"),IF(D1672="Non-Indexable","Keep",IF(AND(W1672="Yes",X1672="Yes",Y1672="No"),"Merge",IF(OR(U1672="Yes",V1672="Yes",AND(T1672="Yes",N(L1672)&gt;=Rules!$B$6)),"Update",IF(Z1672="Yes",IF(N(AC1672)&gt;=Rules!$B$14,"Redirect","Prune"),"Keep")))))))</f>
        <v/>
      </c>
      <c r="AB1672">
        <f>IF(A1672="","",IF(LEFT(C1672&amp;"",1)="3","Already redirects ("&amp;C1672&amp;"). Update internal links to point at the final URL.",IF(OR(LEFT(C1672&amp;"",1)="4",LEFT(C1672&amp;"",1)="5"),IF(AA1672="Redirect","Returns "&amp;C1672&amp;" but still has "&amp;N(K1672)&amp;" clicks and "&amp;N(AC1672)&amp;" referring domains. 301 it to the closest live page.","Returns "&amp;C1672&amp;" with no clicks or links. Remove internal links and let it 404 or 410."),IF(D1672="Non-Indexable","Non-indexable ("&amp;E1672&amp;"). Keep if that is intentional; otherwise fix the canonical or noindex.",IF(AA1672="Merge","Overlaps with "&amp;I1672&amp;IF(N(J1672)&gt;0," (similarity "&amp;TEXT(J1672,"0.00")&amp;")","")&amp;", which gets more clicks. Merge the useful parts into it and 301 this URL.",IF(AA1672="Update",MID(IF(U1672="Yes","; Clicks down "&amp;TEXT(-P1672,"0%")&amp;" on the previous period","")&amp;IF(V1672="Yes","; Average position "&amp;TEXT(N1672,"0.0")&amp;" on "&amp;TEXT(L1672,"#,##0")&amp;" impressions (striking distance)","")&amp;IF(AND(T1672="Yes",N(L1672)&gt;=Rules!$B$6),"; Thin ("&amp;F1672&amp;" words) but has search demand",""),3,400),IF(AA1672="Prune","Low value: "&amp;N(K1672)&amp;" clicks, "&amp;N(L1672)&amp;" impressions, "&amp;N(Q1672)&amp;" sessions, no key events. Remove or noindex it and update internal links.",IF(AA1672="Redirect","Low value but "&amp;N(AC1672)&amp;" referring domains. 301 it to the closest relevant page to keep those links.",IF(AND(Z1672="No",Y1672="Yes",N(K1672)&lt;Rules!$B$5),"Low search traffic but it converts (key events: "&amp;S1672&amp;"). Keep it and link to it.",IF(W1672="Yes","Stronger than the page it overlaps ("&amp;I1672&amp;"). Keep; merge that page into this one.","Healthy: "&amp;N(K1672)&amp;" clicks"&amp;IF(ISNUMBER(N1672),", average position "&amp;TEXT(N1672,"0.0"),"")&amp;". Keep and monitor."))))))))))</f>
        <v/>
      </c>
      <c r="AE1672">
        <f>IF(A1672="","",IF(AD1672&lt;&gt;"",AD1672,AA1672))</f>
        <v/>
      </c>
    </row>
    <row r="1673">
      <c r="A1673">
        <f>IF(Crawl!A1672="","",Crawl!A1672)</f>
        <v/>
      </c>
      <c r="B1673">
        <f>IF(A1673="","",Crawl!EC1672)</f>
        <v/>
      </c>
      <c r="C1673">
        <f>IF(A1673="","",IFERROR(INDEX(Crawl!$A1672:$DZ1672,1,Rules!$H$6),""))</f>
        <v/>
      </c>
      <c r="D1673">
        <f>IF(A1673="","",IFERROR(INDEX(Crawl!$A1672:$DZ1672,1,Rules!$H$7),"")&amp;"")</f>
        <v/>
      </c>
      <c r="E1673">
        <f>IF(A1673="","",IFERROR(INDEX(Crawl!$A1672:$DZ1672,1,Rules!$H$8),"")&amp;"")</f>
        <v/>
      </c>
      <c r="F1673">
        <f>IF(A1673="","",IFERROR(INDEX(Crawl!$A1672:$DZ1672,1,Rules!$H$9),""))</f>
        <v/>
      </c>
      <c r="G1673">
        <f>IF(A1673="","",IFERROR(INDEX(Crawl!$A1672:$DZ1672,1,Rules!$H$10),""))</f>
        <v/>
      </c>
      <c r="H1673">
        <f>IF(A1673="","",IFERROR(INDEX(Crawl!$A1672:$DZ1672,1,Rules!$H$12),""))</f>
        <v/>
      </c>
      <c r="I1673">
        <f>IF(A1673="","",IF(AND(N(H1673)&gt;0,IFERROR(INDEX(Crawl!$A1672:$DZ1672,1,Rules!$H$11),"")&amp;""&lt;&gt;""),IFERROR(INDEX(Crawl!$A1672:$DZ1672,1,Rules!$H$11),"")&amp;"",IF(AND(ISNUMBER(J1673),N(J1673)&gt;=Rules!$B$12,IFERROR(INDEX(Crawl!$A1672:$DZ1672,1,Rules!$H$13),"")&amp;""&lt;&gt;""),IFERROR(INDEX(Crawl!$A1672:$DZ1672,1,Rules!$H$13),"")&amp;"","")))</f>
        <v/>
      </c>
      <c r="J1673" s="19">
        <f>IF(A1673="","",IF(IFERROR(INDEX(Crawl!$A1672:$DZ1672,1,Rules!$H$14),"")&amp;""="","",IFERROR(INDEX(Crawl!$A1672:$DZ1672,1,Rules!$H$14),"")))</f>
        <v/>
      </c>
      <c r="K1673">
        <f>IF(A1673="","",IFERROR(SUMIFS('GSC current'!$J$2:$J$2001,'GSC current'!$I$2:$I$2001,B1673),0))</f>
        <v/>
      </c>
      <c r="L1673">
        <f>IF(A1673="","",IFERROR(SUMIFS('GSC current'!$K$2:$K$2001,'GSC current'!$I$2:$I$2001,B1673),0))</f>
        <v/>
      </c>
      <c r="M1673" s="20">
        <f>IF(A1673="","",IF(N(L1673)&gt;0,K1673/L1673,""))</f>
        <v/>
      </c>
      <c r="N1673" s="21">
        <f>IF(A1673="","",IF(N(L1673)&gt;0,SUMIFS('GSC current'!$L$2:$L$2001,'GSC current'!$I$2:$I$2001,B1673)/L1673,""))</f>
        <v/>
      </c>
      <c r="O1673">
        <f>IF(A1673="","",IFERROR(SUMIFS('GSC previous'!$J$2:$J$2001,'GSC previous'!$I$2:$I$2001,B1673),0))</f>
        <v/>
      </c>
      <c r="P1673" s="22">
        <f>IF(A1673="","",IF(N(O1673)&gt;0,(K1673-O1673)/O1673,""))</f>
        <v/>
      </c>
      <c r="Q1673">
        <f>IF(A1673="","",IFERROR(SUMIFS(GA4!$P$2:$P$2001,GA4!$O$2:$O$2001,B1673),0))</f>
        <v/>
      </c>
      <c r="R1673" s="23">
        <f>IF(A1673="","",IF(N(Q1673)&gt;0,SUMIFS(GA4!$Q$2:$Q$2001,GA4!$O$2:$O$2001,B1673)/Q1673,""))</f>
        <v/>
      </c>
      <c r="S1673">
        <f>IF(A1673="","",IFERROR(SUMIFS(GA4!$R$2:$R$2001,GA4!$O$2:$O$2001,B1673),0))</f>
        <v/>
      </c>
      <c r="T1673">
        <f>IF(A1673="","",IF(AND(ISNUMBER(F1673),LEFT(C1673&amp;"",1)="2"),IF(F1673&lt;Rules!$B$9,"Yes","No"),"No"))</f>
        <v/>
      </c>
      <c r="U1673">
        <f>IF(A1673="","",IF(AND(N(O1673)&gt;=Rules!$B$8,ISNUMBER(P1673)),IF(P1673&lt;=-Rules!$B$7,"Yes","No"),"No"))</f>
        <v/>
      </c>
      <c r="V1673">
        <f>IF(A1673="","",IF(AND(N(L1673)&gt;=Rules!$B$6,ISNUMBER(N1673)),IF(AND(N1673&gt;=Rules!$B$10,N1673&lt;=Rules!$B$11),"Yes","No"),"No"))</f>
        <v/>
      </c>
      <c r="W1673">
        <f>IF(A1673="","",IF(I1673&lt;&gt;"","Yes","No"))</f>
        <v/>
      </c>
      <c r="X1673">
        <f>IF(I1673="","",IF(SUMIFS($K$3:$K$2002,$A$3:$A$2002,SUBSTITUTE(SUBSTITUTE(I1673,"?","~?"),"*","~*"))&gt;N(K1673),"Yes","No"))</f>
        <v/>
      </c>
      <c r="Y1673">
        <f>IF(A1673="","",IF(N(S1673)&gt;0,"Yes","No"))</f>
        <v/>
      </c>
      <c r="Z1673">
        <f>IF(A1673="","",IF(AND(N(K1673)&lt;Rules!$B$5,N(L1673)&lt;Rules!$B$6,N(Q1673)&lt;Rules!$B$13,Y1673="No"),"Yes","No"))</f>
        <v/>
      </c>
      <c r="AA1673">
        <f>IF(A1673="","",IF(LEFT(C1673&amp;"",1)="3","Redirect",IF(OR(LEFT(C1673&amp;"",1)="4",LEFT(C1673&amp;"",1)="5"),IF(OR(N(K1673)&gt;0,N(AC1673)&gt;=Rules!$B$14),"Redirect","Prune"),IF(D1673="Non-Indexable","Keep",IF(AND(W1673="Yes",X1673="Yes",Y1673="No"),"Merge",IF(OR(U1673="Yes",V1673="Yes",AND(T1673="Yes",N(L1673)&gt;=Rules!$B$6)),"Update",IF(Z1673="Yes",IF(N(AC1673)&gt;=Rules!$B$14,"Redirect","Prune"),"Keep")))))))</f>
        <v/>
      </c>
      <c r="AB1673">
        <f>IF(A1673="","",IF(LEFT(C1673&amp;"",1)="3","Already redirects ("&amp;C1673&amp;"). Update internal links to point at the final URL.",IF(OR(LEFT(C1673&amp;"",1)="4",LEFT(C1673&amp;"",1)="5"),IF(AA1673="Redirect","Returns "&amp;C1673&amp;" but still has "&amp;N(K1673)&amp;" clicks and "&amp;N(AC1673)&amp;" referring domains. 301 it to the closest live page.","Returns "&amp;C1673&amp;" with no clicks or links. Remove internal links and let it 404 or 410."),IF(D1673="Non-Indexable","Non-indexable ("&amp;E1673&amp;"). Keep if that is intentional; otherwise fix the canonical or noindex.",IF(AA1673="Merge","Overlaps with "&amp;I1673&amp;IF(N(J1673)&gt;0," (similarity "&amp;TEXT(J1673,"0.00")&amp;")","")&amp;", which gets more clicks. Merge the useful parts into it and 301 this URL.",IF(AA1673="Update",MID(IF(U1673="Yes","; Clicks down "&amp;TEXT(-P1673,"0%")&amp;" on the previous period","")&amp;IF(V1673="Yes","; Average position "&amp;TEXT(N1673,"0.0")&amp;" on "&amp;TEXT(L1673,"#,##0")&amp;" impressions (striking distance)","")&amp;IF(AND(T1673="Yes",N(L1673)&gt;=Rules!$B$6),"; Thin ("&amp;F1673&amp;" words) but has search demand",""),3,400),IF(AA1673="Prune","Low value: "&amp;N(K1673)&amp;" clicks, "&amp;N(L1673)&amp;" impressions, "&amp;N(Q1673)&amp;" sessions, no key events. Remove or noindex it and update internal links.",IF(AA1673="Redirect","Low value but "&amp;N(AC1673)&amp;" referring domains. 301 it to the closest relevant page to keep those links.",IF(AND(Z1673="No",Y1673="Yes",N(K1673)&lt;Rules!$B$5),"Low search traffic but it converts (key events: "&amp;S1673&amp;"). Keep it and link to it.",IF(W1673="Yes","Stronger than the page it overlaps ("&amp;I1673&amp;"). Keep; merge that page into this one.","Healthy: "&amp;N(K1673)&amp;" clicks"&amp;IF(ISNUMBER(N1673),", average position "&amp;TEXT(N1673,"0.0"),"")&amp;". Keep and monitor."))))))))))</f>
        <v/>
      </c>
      <c r="AE1673">
        <f>IF(A1673="","",IF(AD1673&lt;&gt;"",AD1673,AA1673))</f>
        <v/>
      </c>
    </row>
    <row r="1674">
      <c r="A1674">
        <f>IF(Crawl!A1673="","",Crawl!A1673)</f>
        <v/>
      </c>
      <c r="B1674">
        <f>IF(A1674="","",Crawl!EC1673)</f>
        <v/>
      </c>
      <c r="C1674">
        <f>IF(A1674="","",IFERROR(INDEX(Crawl!$A1673:$DZ1673,1,Rules!$H$6),""))</f>
        <v/>
      </c>
      <c r="D1674">
        <f>IF(A1674="","",IFERROR(INDEX(Crawl!$A1673:$DZ1673,1,Rules!$H$7),"")&amp;"")</f>
        <v/>
      </c>
      <c r="E1674">
        <f>IF(A1674="","",IFERROR(INDEX(Crawl!$A1673:$DZ1673,1,Rules!$H$8),"")&amp;"")</f>
        <v/>
      </c>
      <c r="F1674">
        <f>IF(A1674="","",IFERROR(INDEX(Crawl!$A1673:$DZ1673,1,Rules!$H$9),""))</f>
        <v/>
      </c>
      <c r="G1674">
        <f>IF(A1674="","",IFERROR(INDEX(Crawl!$A1673:$DZ1673,1,Rules!$H$10),""))</f>
        <v/>
      </c>
      <c r="H1674">
        <f>IF(A1674="","",IFERROR(INDEX(Crawl!$A1673:$DZ1673,1,Rules!$H$12),""))</f>
        <v/>
      </c>
      <c r="I1674">
        <f>IF(A1674="","",IF(AND(N(H1674)&gt;0,IFERROR(INDEX(Crawl!$A1673:$DZ1673,1,Rules!$H$11),"")&amp;""&lt;&gt;""),IFERROR(INDEX(Crawl!$A1673:$DZ1673,1,Rules!$H$11),"")&amp;"",IF(AND(ISNUMBER(J1674),N(J1674)&gt;=Rules!$B$12,IFERROR(INDEX(Crawl!$A1673:$DZ1673,1,Rules!$H$13),"")&amp;""&lt;&gt;""),IFERROR(INDEX(Crawl!$A1673:$DZ1673,1,Rules!$H$13),"")&amp;"","")))</f>
        <v/>
      </c>
      <c r="J1674" s="19">
        <f>IF(A1674="","",IF(IFERROR(INDEX(Crawl!$A1673:$DZ1673,1,Rules!$H$14),"")&amp;""="","",IFERROR(INDEX(Crawl!$A1673:$DZ1673,1,Rules!$H$14),"")))</f>
        <v/>
      </c>
      <c r="K1674">
        <f>IF(A1674="","",IFERROR(SUMIFS('GSC current'!$J$2:$J$2001,'GSC current'!$I$2:$I$2001,B1674),0))</f>
        <v/>
      </c>
      <c r="L1674">
        <f>IF(A1674="","",IFERROR(SUMIFS('GSC current'!$K$2:$K$2001,'GSC current'!$I$2:$I$2001,B1674),0))</f>
        <v/>
      </c>
      <c r="M1674" s="20">
        <f>IF(A1674="","",IF(N(L1674)&gt;0,K1674/L1674,""))</f>
        <v/>
      </c>
      <c r="N1674" s="21">
        <f>IF(A1674="","",IF(N(L1674)&gt;0,SUMIFS('GSC current'!$L$2:$L$2001,'GSC current'!$I$2:$I$2001,B1674)/L1674,""))</f>
        <v/>
      </c>
      <c r="O1674">
        <f>IF(A1674="","",IFERROR(SUMIFS('GSC previous'!$J$2:$J$2001,'GSC previous'!$I$2:$I$2001,B1674),0))</f>
        <v/>
      </c>
      <c r="P1674" s="22">
        <f>IF(A1674="","",IF(N(O1674)&gt;0,(K1674-O1674)/O1674,""))</f>
        <v/>
      </c>
      <c r="Q1674">
        <f>IF(A1674="","",IFERROR(SUMIFS(GA4!$P$2:$P$2001,GA4!$O$2:$O$2001,B1674),0))</f>
        <v/>
      </c>
      <c r="R1674" s="23">
        <f>IF(A1674="","",IF(N(Q1674)&gt;0,SUMIFS(GA4!$Q$2:$Q$2001,GA4!$O$2:$O$2001,B1674)/Q1674,""))</f>
        <v/>
      </c>
      <c r="S1674">
        <f>IF(A1674="","",IFERROR(SUMIFS(GA4!$R$2:$R$2001,GA4!$O$2:$O$2001,B1674),0))</f>
        <v/>
      </c>
      <c r="T1674">
        <f>IF(A1674="","",IF(AND(ISNUMBER(F1674),LEFT(C1674&amp;"",1)="2"),IF(F1674&lt;Rules!$B$9,"Yes","No"),"No"))</f>
        <v/>
      </c>
      <c r="U1674">
        <f>IF(A1674="","",IF(AND(N(O1674)&gt;=Rules!$B$8,ISNUMBER(P1674)),IF(P1674&lt;=-Rules!$B$7,"Yes","No"),"No"))</f>
        <v/>
      </c>
      <c r="V1674">
        <f>IF(A1674="","",IF(AND(N(L1674)&gt;=Rules!$B$6,ISNUMBER(N1674)),IF(AND(N1674&gt;=Rules!$B$10,N1674&lt;=Rules!$B$11),"Yes","No"),"No"))</f>
        <v/>
      </c>
      <c r="W1674">
        <f>IF(A1674="","",IF(I1674&lt;&gt;"","Yes","No"))</f>
        <v/>
      </c>
      <c r="X1674">
        <f>IF(I1674="","",IF(SUMIFS($K$3:$K$2002,$A$3:$A$2002,SUBSTITUTE(SUBSTITUTE(I1674,"?","~?"),"*","~*"))&gt;N(K1674),"Yes","No"))</f>
        <v/>
      </c>
      <c r="Y1674">
        <f>IF(A1674="","",IF(N(S1674)&gt;0,"Yes","No"))</f>
        <v/>
      </c>
      <c r="Z1674">
        <f>IF(A1674="","",IF(AND(N(K1674)&lt;Rules!$B$5,N(L1674)&lt;Rules!$B$6,N(Q1674)&lt;Rules!$B$13,Y1674="No"),"Yes","No"))</f>
        <v/>
      </c>
      <c r="AA1674">
        <f>IF(A1674="","",IF(LEFT(C1674&amp;"",1)="3","Redirect",IF(OR(LEFT(C1674&amp;"",1)="4",LEFT(C1674&amp;"",1)="5"),IF(OR(N(K1674)&gt;0,N(AC1674)&gt;=Rules!$B$14),"Redirect","Prune"),IF(D1674="Non-Indexable","Keep",IF(AND(W1674="Yes",X1674="Yes",Y1674="No"),"Merge",IF(OR(U1674="Yes",V1674="Yes",AND(T1674="Yes",N(L1674)&gt;=Rules!$B$6)),"Update",IF(Z1674="Yes",IF(N(AC1674)&gt;=Rules!$B$14,"Redirect","Prune"),"Keep")))))))</f>
        <v/>
      </c>
      <c r="AB1674">
        <f>IF(A1674="","",IF(LEFT(C1674&amp;"",1)="3","Already redirects ("&amp;C1674&amp;"). Update internal links to point at the final URL.",IF(OR(LEFT(C1674&amp;"",1)="4",LEFT(C1674&amp;"",1)="5"),IF(AA1674="Redirect","Returns "&amp;C1674&amp;" but still has "&amp;N(K1674)&amp;" clicks and "&amp;N(AC1674)&amp;" referring domains. 301 it to the closest live page.","Returns "&amp;C1674&amp;" with no clicks or links. Remove internal links and let it 404 or 410."),IF(D1674="Non-Indexable","Non-indexable ("&amp;E1674&amp;"). Keep if that is intentional; otherwise fix the canonical or noindex.",IF(AA1674="Merge","Overlaps with "&amp;I1674&amp;IF(N(J1674)&gt;0," (similarity "&amp;TEXT(J1674,"0.00")&amp;")","")&amp;", which gets more clicks. Merge the useful parts into it and 301 this URL.",IF(AA1674="Update",MID(IF(U1674="Yes","; Clicks down "&amp;TEXT(-P1674,"0%")&amp;" on the previous period","")&amp;IF(V1674="Yes","; Average position "&amp;TEXT(N1674,"0.0")&amp;" on "&amp;TEXT(L1674,"#,##0")&amp;" impressions (striking distance)","")&amp;IF(AND(T1674="Yes",N(L1674)&gt;=Rules!$B$6),"; Thin ("&amp;F1674&amp;" words) but has search demand",""),3,400),IF(AA1674="Prune","Low value: "&amp;N(K1674)&amp;" clicks, "&amp;N(L1674)&amp;" impressions, "&amp;N(Q1674)&amp;" sessions, no key events. Remove or noindex it and update internal links.",IF(AA1674="Redirect","Low value but "&amp;N(AC1674)&amp;" referring domains. 301 it to the closest relevant page to keep those links.",IF(AND(Z1674="No",Y1674="Yes",N(K1674)&lt;Rules!$B$5),"Low search traffic but it converts (key events: "&amp;S1674&amp;"). Keep it and link to it.",IF(W1674="Yes","Stronger than the page it overlaps ("&amp;I1674&amp;"). Keep; merge that page into this one.","Healthy: "&amp;N(K1674)&amp;" clicks"&amp;IF(ISNUMBER(N1674),", average position "&amp;TEXT(N1674,"0.0"),"")&amp;". Keep and monitor."))))))))))</f>
        <v/>
      </c>
      <c r="AE1674">
        <f>IF(A1674="","",IF(AD1674&lt;&gt;"",AD1674,AA1674))</f>
        <v/>
      </c>
    </row>
    <row r="1675">
      <c r="A1675">
        <f>IF(Crawl!A1674="","",Crawl!A1674)</f>
        <v/>
      </c>
      <c r="B1675">
        <f>IF(A1675="","",Crawl!EC1674)</f>
        <v/>
      </c>
      <c r="C1675">
        <f>IF(A1675="","",IFERROR(INDEX(Crawl!$A1674:$DZ1674,1,Rules!$H$6),""))</f>
        <v/>
      </c>
      <c r="D1675">
        <f>IF(A1675="","",IFERROR(INDEX(Crawl!$A1674:$DZ1674,1,Rules!$H$7),"")&amp;"")</f>
        <v/>
      </c>
      <c r="E1675">
        <f>IF(A1675="","",IFERROR(INDEX(Crawl!$A1674:$DZ1674,1,Rules!$H$8),"")&amp;"")</f>
        <v/>
      </c>
      <c r="F1675">
        <f>IF(A1675="","",IFERROR(INDEX(Crawl!$A1674:$DZ1674,1,Rules!$H$9),""))</f>
        <v/>
      </c>
      <c r="G1675">
        <f>IF(A1675="","",IFERROR(INDEX(Crawl!$A1674:$DZ1674,1,Rules!$H$10),""))</f>
        <v/>
      </c>
      <c r="H1675">
        <f>IF(A1675="","",IFERROR(INDEX(Crawl!$A1674:$DZ1674,1,Rules!$H$12),""))</f>
        <v/>
      </c>
      <c r="I1675">
        <f>IF(A1675="","",IF(AND(N(H1675)&gt;0,IFERROR(INDEX(Crawl!$A1674:$DZ1674,1,Rules!$H$11),"")&amp;""&lt;&gt;""),IFERROR(INDEX(Crawl!$A1674:$DZ1674,1,Rules!$H$11),"")&amp;"",IF(AND(ISNUMBER(J1675),N(J1675)&gt;=Rules!$B$12,IFERROR(INDEX(Crawl!$A1674:$DZ1674,1,Rules!$H$13),"")&amp;""&lt;&gt;""),IFERROR(INDEX(Crawl!$A1674:$DZ1674,1,Rules!$H$13),"")&amp;"","")))</f>
        <v/>
      </c>
      <c r="J1675" s="19">
        <f>IF(A1675="","",IF(IFERROR(INDEX(Crawl!$A1674:$DZ1674,1,Rules!$H$14),"")&amp;""="","",IFERROR(INDEX(Crawl!$A1674:$DZ1674,1,Rules!$H$14),"")))</f>
        <v/>
      </c>
      <c r="K1675">
        <f>IF(A1675="","",IFERROR(SUMIFS('GSC current'!$J$2:$J$2001,'GSC current'!$I$2:$I$2001,B1675),0))</f>
        <v/>
      </c>
      <c r="L1675">
        <f>IF(A1675="","",IFERROR(SUMIFS('GSC current'!$K$2:$K$2001,'GSC current'!$I$2:$I$2001,B1675),0))</f>
        <v/>
      </c>
      <c r="M1675" s="20">
        <f>IF(A1675="","",IF(N(L1675)&gt;0,K1675/L1675,""))</f>
        <v/>
      </c>
      <c r="N1675" s="21">
        <f>IF(A1675="","",IF(N(L1675)&gt;0,SUMIFS('GSC current'!$L$2:$L$2001,'GSC current'!$I$2:$I$2001,B1675)/L1675,""))</f>
        <v/>
      </c>
      <c r="O1675">
        <f>IF(A1675="","",IFERROR(SUMIFS('GSC previous'!$J$2:$J$2001,'GSC previous'!$I$2:$I$2001,B1675),0))</f>
        <v/>
      </c>
      <c r="P1675" s="22">
        <f>IF(A1675="","",IF(N(O1675)&gt;0,(K1675-O1675)/O1675,""))</f>
        <v/>
      </c>
      <c r="Q1675">
        <f>IF(A1675="","",IFERROR(SUMIFS(GA4!$P$2:$P$2001,GA4!$O$2:$O$2001,B1675),0))</f>
        <v/>
      </c>
      <c r="R1675" s="23">
        <f>IF(A1675="","",IF(N(Q1675)&gt;0,SUMIFS(GA4!$Q$2:$Q$2001,GA4!$O$2:$O$2001,B1675)/Q1675,""))</f>
        <v/>
      </c>
      <c r="S1675">
        <f>IF(A1675="","",IFERROR(SUMIFS(GA4!$R$2:$R$2001,GA4!$O$2:$O$2001,B1675),0))</f>
        <v/>
      </c>
      <c r="T1675">
        <f>IF(A1675="","",IF(AND(ISNUMBER(F1675),LEFT(C1675&amp;"",1)="2"),IF(F1675&lt;Rules!$B$9,"Yes","No"),"No"))</f>
        <v/>
      </c>
      <c r="U1675">
        <f>IF(A1675="","",IF(AND(N(O1675)&gt;=Rules!$B$8,ISNUMBER(P1675)),IF(P1675&lt;=-Rules!$B$7,"Yes","No"),"No"))</f>
        <v/>
      </c>
      <c r="V1675">
        <f>IF(A1675="","",IF(AND(N(L1675)&gt;=Rules!$B$6,ISNUMBER(N1675)),IF(AND(N1675&gt;=Rules!$B$10,N1675&lt;=Rules!$B$11),"Yes","No"),"No"))</f>
        <v/>
      </c>
      <c r="W1675">
        <f>IF(A1675="","",IF(I1675&lt;&gt;"","Yes","No"))</f>
        <v/>
      </c>
      <c r="X1675">
        <f>IF(I1675="","",IF(SUMIFS($K$3:$K$2002,$A$3:$A$2002,SUBSTITUTE(SUBSTITUTE(I1675,"?","~?"),"*","~*"))&gt;N(K1675),"Yes","No"))</f>
        <v/>
      </c>
      <c r="Y1675">
        <f>IF(A1675="","",IF(N(S1675)&gt;0,"Yes","No"))</f>
        <v/>
      </c>
      <c r="Z1675">
        <f>IF(A1675="","",IF(AND(N(K1675)&lt;Rules!$B$5,N(L1675)&lt;Rules!$B$6,N(Q1675)&lt;Rules!$B$13,Y1675="No"),"Yes","No"))</f>
        <v/>
      </c>
      <c r="AA1675">
        <f>IF(A1675="","",IF(LEFT(C1675&amp;"",1)="3","Redirect",IF(OR(LEFT(C1675&amp;"",1)="4",LEFT(C1675&amp;"",1)="5"),IF(OR(N(K1675)&gt;0,N(AC1675)&gt;=Rules!$B$14),"Redirect","Prune"),IF(D1675="Non-Indexable","Keep",IF(AND(W1675="Yes",X1675="Yes",Y1675="No"),"Merge",IF(OR(U1675="Yes",V1675="Yes",AND(T1675="Yes",N(L1675)&gt;=Rules!$B$6)),"Update",IF(Z1675="Yes",IF(N(AC1675)&gt;=Rules!$B$14,"Redirect","Prune"),"Keep")))))))</f>
        <v/>
      </c>
      <c r="AB1675">
        <f>IF(A1675="","",IF(LEFT(C1675&amp;"",1)="3","Already redirects ("&amp;C1675&amp;"). Update internal links to point at the final URL.",IF(OR(LEFT(C1675&amp;"",1)="4",LEFT(C1675&amp;"",1)="5"),IF(AA1675="Redirect","Returns "&amp;C1675&amp;" but still has "&amp;N(K1675)&amp;" clicks and "&amp;N(AC1675)&amp;" referring domains. 301 it to the closest live page.","Returns "&amp;C1675&amp;" with no clicks or links. Remove internal links and let it 404 or 410."),IF(D1675="Non-Indexable","Non-indexable ("&amp;E1675&amp;"). Keep if that is intentional; otherwise fix the canonical or noindex.",IF(AA1675="Merge","Overlaps with "&amp;I1675&amp;IF(N(J1675)&gt;0," (similarity "&amp;TEXT(J1675,"0.00")&amp;")","")&amp;", which gets more clicks. Merge the useful parts into it and 301 this URL.",IF(AA1675="Update",MID(IF(U1675="Yes","; Clicks down "&amp;TEXT(-P1675,"0%")&amp;" on the previous period","")&amp;IF(V1675="Yes","; Average position "&amp;TEXT(N1675,"0.0")&amp;" on "&amp;TEXT(L1675,"#,##0")&amp;" impressions (striking distance)","")&amp;IF(AND(T1675="Yes",N(L1675)&gt;=Rules!$B$6),"; Thin ("&amp;F1675&amp;" words) but has search demand",""),3,400),IF(AA1675="Prune","Low value: "&amp;N(K1675)&amp;" clicks, "&amp;N(L1675)&amp;" impressions, "&amp;N(Q1675)&amp;" sessions, no key events. Remove or noindex it and update internal links.",IF(AA1675="Redirect","Low value but "&amp;N(AC1675)&amp;" referring domains. 301 it to the closest relevant page to keep those links.",IF(AND(Z1675="No",Y1675="Yes",N(K1675)&lt;Rules!$B$5),"Low search traffic but it converts (key events: "&amp;S1675&amp;"). Keep it and link to it.",IF(W1675="Yes","Stronger than the page it overlaps ("&amp;I1675&amp;"). Keep; merge that page into this one.","Healthy: "&amp;N(K1675)&amp;" clicks"&amp;IF(ISNUMBER(N1675),", average position "&amp;TEXT(N1675,"0.0"),"")&amp;". Keep and monitor."))))))))))</f>
        <v/>
      </c>
      <c r="AE1675">
        <f>IF(A1675="","",IF(AD1675&lt;&gt;"",AD1675,AA1675))</f>
        <v/>
      </c>
    </row>
    <row r="1676">
      <c r="A1676">
        <f>IF(Crawl!A1675="","",Crawl!A1675)</f>
        <v/>
      </c>
      <c r="B1676">
        <f>IF(A1676="","",Crawl!EC1675)</f>
        <v/>
      </c>
      <c r="C1676">
        <f>IF(A1676="","",IFERROR(INDEX(Crawl!$A1675:$DZ1675,1,Rules!$H$6),""))</f>
        <v/>
      </c>
      <c r="D1676">
        <f>IF(A1676="","",IFERROR(INDEX(Crawl!$A1675:$DZ1675,1,Rules!$H$7),"")&amp;"")</f>
        <v/>
      </c>
      <c r="E1676">
        <f>IF(A1676="","",IFERROR(INDEX(Crawl!$A1675:$DZ1675,1,Rules!$H$8),"")&amp;"")</f>
        <v/>
      </c>
      <c r="F1676">
        <f>IF(A1676="","",IFERROR(INDEX(Crawl!$A1675:$DZ1675,1,Rules!$H$9),""))</f>
        <v/>
      </c>
      <c r="G1676">
        <f>IF(A1676="","",IFERROR(INDEX(Crawl!$A1675:$DZ1675,1,Rules!$H$10),""))</f>
        <v/>
      </c>
      <c r="H1676">
        <f>IF(A1676="","",IFERROR(INDEX(Crawl!$A1675:$DZ1675,1,Rules!$H$12),""))</f>
        <v/>
      </c>
      <c r="I1676">
        <f>IF(A1676="","",IF(AND(N(H1676)&gt;0,IFERROR(INDEX(Crawl!$A1675:$DZ1675,1,Rules!$H$11),"")&amp;""&lt;&gt;""),IFERROR(INDEX(Crawl!$A1675:$DZ1675,1,Rules!$H$11),"")&amp;"",IF(AND(ISNUMBER(J1676),N(J1676)&gt;=Rules!$B$12,IFERROR(INDEX(Crawl!$A1675:$DZ1675,1,Rules!$H$13),"")&amp;""&lt;&gt;""),IFERROR(INDEX(Crawl!$A1675:$DZ1675,1,Rules!$H$13),"")&amp;"","")))</f>
        <v/>
      </c>
      <c r="J1676" s="19">
        <f>IF(A1676="","",IF(IFERROR(INDEX(Crawl!$A1675:$DZ1675,1,Rules!$H$14),"")&amp;""="","",IFERROR(INDEX(Crawl!$A1675:$DZ1675,1,Rules!$H$14),"")))</f>
        <v/>
      </c>
      <c r="K1676">
        <f>IF(A1676="","",IFERROR(SUMIFS('GSC current'!$J$2:$J$2001,'GSC current'!$I$2:$I$2001,B1676),0))</f>
        <v/>
      </c>
      <c r="L1676">
        <f>IF(A1676="","",IFERROR(SUMIFS('GSC current'!$K$2:$K$2001,'GSC current'!$I$2:$I$2001,B1676),0))</f>
        <v/>
      </c>
      <c r="M1676" s="20">
        <f>IF(A1676="","",IF(N(L1676)&gt;0,K1676/L1676,""))</f>
        <v/>
      </c>
      <c r="N1676" s="21">
        <f>IF(A1676="","",IF(N(L1676)&gt;0,SUMIFS('GSC current'!$L$2:$L$2001,'GSC current'!$I$2:$I$2001,B1676)/L1676,""))</f>
        <v/>
      </c>
      <c r="O1676">
        <f>IF(A1676="","",IFERROR(SUMIFS('GSC previous'!$J$2:$J$2001,'GSC previous'!$I$2:$I$2001,B1676),0))</f>
        <v/>
      </c>
      <c r="P1676" s="22">
        <f>IF(A1676="","",IF(N(O1676)&gt;0,(K1676-O1676)/O1676,""))</f>
        <v/>
      </c>
      <c r="Q1676">
        <f>IF(A1676="","",IFERROR(SUMIFS(GA4!$P$2:$P$2001,GA4!$O$2:$O$2001,B1676),0))</f>
        <v/>
      </c>
      <c r="R1676" s="23">
        <f>IF(A1676="","",IF(N(Q1676)&gt;0,SUMIFS(GA4!$Q$2:$Q$2001,GA4!$O$2:$O$2001,B1676)/Q1676,""))</f>
        <v/>
      </c>
      <c r="S1676">
        <f>IF(A1676="","",IFERROR(SUMIFS(GA4!$R$2:$R$2001,GA4!$O$2:$O$2001,B1676),0))</f>
        <v/>
      </c>
      <c r="T1676">
        <f>IF(A1676="","",IF(AND(ISNUMBER(F1676),LEFT(C1676&amp;"",1)="2"),IF(F1676&lt;Rules!$B$9,"Yes","No"),"No"))</f>
        <v/>
      </c>
      <c r="U1676">
        <f>IF(A1676="","",IF(AND(N(O1676)&gt;=Rules!$B$8,ISNUMBER(P1676)),IF(P1676&lt;=-Rules!$B$7,"Yes","No"),"No"))</f>
        <v/>
      </c>
      <c r="V1676">
        <f>IF(A1676="","",IF(AND(N(L1676)&gt;=Rules!$B$6,ISNUMBER(N1676)),IF(AND(N1676&gt;=Rules!$B$10,N1676&lt;=Rules!$B$11),"Yes","No"),"No"))</f>
        <v/>
      </c>
      <c r="W1676">
        <f>IF(A1676="","",IF(I1676&lt;&gt;"","Yes","No"))</f>
        <v/>
      </c>
      <c r="X1676">
        <f>IF(I1676="","",IF(SUMIFS($K$3:$K$2002,$A$3:$A$2002,SUBSTITUTE(SUBSTITUTE(I1676,"?","~?"),"*","~*"))&gt;N(K1676),"Yes","No"))</f>
        <v/>
      </c>
      <c r="Y1676">
        <f>IF(A1676="","",IF(N(S1676)&gt;0,"Yes","No"))</f>
        <v/>
      </c>
      <c r="Z1676">
        <f>IF(A1676="","",IF(AND(N(K1676)&lt;Rules!$B$5,N(L1676)&lt;Rules!$B$6,N(Q1676)&lt;Rules!$B$13,Y1676="No"),"Yes","No"))</f>
        <v/>
      </c>
      <c r="AA1676">
        <f>IF(A1676="","",IF(LEFT(C1676&amp;"",1)="3","Redirect",IF(OR(LEFT(C1676&amp;"",1)="4",LEFT(C1676&amp;"",1)="5"),IF(OR(N(K1676)&gt;0,N(AC1676)&gt;=Rules!$B$14),"Redirect","Prune"),IF(D1676="Non-Indexable","Keep",IF(AND(W1676="Yes",X1676="Yes",Y1676="No"),"Merge",IF(OR(U1676="Yes",V1676="Yes",AND(T1676="Yes",N(L1676)&gt;=Rules!$B$6)),"Update",IF(Z1676="Yes",IF(N(AC1676)&gt;=Rules!$B$14,"Redirect","Prune"),"Keep")))))))</f>
        <v/>
      </c>
      <c r="AB1676">
        <f>IF(A1676="","",IF(LEFT(C1676&amp;"",1)="3","Already redirects ("&amp;C1676&amp;"). Update internal links to point at the final URL.",IF(OR(LEFT(C1676&amp;"",1)="4",LEFT(C1676&amp;"",1)="5"),IF(AA1676="Redirect","Returns "&amp;C1676&amp;" but still has "&amp;N(K1676)&amp;" clicks and "&amp;N(AC1676)&amp;" referring domains. 301 it to the closest live page.","Returns "&amp;C1676&amp;" with no clicks or links. Remove internal links and let it 404 or 410."),IF(D1676="Non-Indexable","Non-indexable ("&amp;E1676&amp;"). Keep if that is intentional; otherwise fix the canonical or noindex.",IF(AA1676="Merge","Overlaps with "&amp;I1676&amp;IF(N(J1676)&gt;0," (similarity "&amp;TEXT(J1676,"0.00")&amp;")","")&amp;", which gets more clicks. Merge the useful parts into it and 301 this URL.",IF(AA1676="Update",MID(IF(U1676="Yes","; Clicks down "&amp;TEXT(-P1676,"0%")&amp;" on the previous period","")&amp;IF(V1676="Yes","; Average position "&amp;TEXT(N1676,"0.0")&amp;" on "&amp;TEXT(L1676,"#,##0")&amp;" impressions (striking distance)","")&amp;IF(AND(T1676="Yes",N(L1676)&gt;=Rules!$B$6),"; Thin ("&amp;F1676&amp;" words) but has search demand",""),3,400),IF(AA1676="Prune","Low value: "&amp;N(K1676)&amp;" clicks, "&amp;N(L1676)&amp;" impressions, "&amp;N(Q1676)&amp;" sessions, no key events. Remove or noindex it and update internal links.",IF(AA1676="Redirect","Low value but "&amp;N(AC1676)&amp;" referring domains. 301 it to the closest relevant page to keep those links.",IF(AND(Z1676="No",Y1676="Yes",N(K1676)&lt;Rules!$B$5),"Low search traffic but it converts (key events: "&amp;S1676&amp;"). Keep it and link to it.",IF(W1676="Yes","Stronger than the page it overlaps ("&amp;I1676&amp;"). Keep; merge that page into this one.","Healthy: "&amp;N(K1676)&amp;" clicks"&amp;IF(ISNUMBER(N1676),", average position "&amp;TEXT(N1676,"0.0"),"")&amp;". Keep and monitor."))))))))))</f>
        <v/>
      </c>
      <c r="AE1676">
        <f>IF(A1676="","",IF(AD1676&lt;&gt;"",AD1676,AA1676))</f>
        <v/>
      </c>
    </row>
    <row r="1677">
      <c r="A1677">
        <f>IF(Crawl!A1676="","",Crawl!A1676)</f>
        <v/>
      </c>
      <c r="B1677">
        <f>IF(A1677="","",Crawl!EC1676)</f>
        <v/>
      </c>
      <c r="C1677">
        <f>IF(A1677="","",IFERROR(INDEX(Crawl!$A1676:$DZ1676,1,Rules!$H$6),""))</f>
        <v/>
      </c>
      <c r="D1677">
        <f>IF(A1677="","",IFERROR(INDEX(Crawl!$A1676:$DZ1676,1,Rules!$H$7),"")&amp;"")</f>
        <v/>
      </c>
      <c r="E1677">
        <f>IF(A1677="","",IFERROR(INDEX(Crawl!$A1676:$DZ1676,1,Rules!$H$8),"")&amp;"")</f>
        <v/>
      </c>
      <c r="F1677">
        <f>IF(A1677="","",IFERROR(INDEX(Crawl!$A1676:$DZ1676,1,Rules!$H$9),""))</f>
        <v/>
      </c>
      <c r="G1677">
        <f>IF(A1677="","",IFERROR(INDEX(Crawl!$A1676:$DZ1676,1,Rules!$H$10),""))</f>
        <v/>
      </c>
      <c r="H1677">
        <f>IF(A1677="","",IFERROR(INDEX(Crawl!$A1676:$DZ1676,1,Rules!$H$12),""))</f>
        <v/>
      </c>
      <c r="I1677">
        <f>IF(A1677="","",IF(AND(N(H1677)&gt;0,IFERROR(INDEX(Crawl!$A1676:$DZ1676,1,Rules!$H$11),"")&amp;""&lt;&gt;""),IFERROR(INDEX(Crawl!$A1676:$DZ1676,1,Rules!$H$11),"")&amp;"",IF(AND(ISNUMBER(J1677),N(J1677)&gt;=Rules!$B$12,IFERROR(INDEX(Crawl!$A1676:$DZ1676,1,Rules!$H$13),"")&amp;""&lt;&gt;""),IFERROR(INDEX(Crawl!$A1676:$DZ1676,1,Rules!$H$13),"")&amp;"","")))</f>
        <v/>
      </c>
      <c r="J1677" s="19">
        <f>IF(A1677="","",IF(IFERROR(INDEX(Crawl!$A1676:$DZ1676,1,Rules!$H$14),"")&amp;""="","",IFERROR(INDEX(Crawl!$A1676:$DZ1676,1,Rules!$H$14),"")))</f>
        <v/>
      </c>
      <c r="K1677">
        <f>IF(A1677="","",IFERROR(SUMIFS('GSC current'!$J$2:$J$2001,'GSC current'!$I$2:$I$2001,B1677),0))</f>
        <v/>
      </c>
      <c r="L1677">
        <f>IF(A1677="","",IFERROR(SUMIFS('GSC current'!$K$2:$K$2001,'GSC current'!$I$2:$I$2001,B1677),0))</f>
        <v/>
      </c>
      <c r="M1677" s="20">
        <f>IF(A1677="","",IF(N(L1677)&gt;0,K1677/L1677,""))</f>
        <v/>
      </c>
      <c r="N1677" s="21">
        <f>IF(A1677="","",IF(N(L1677)&gt;0,SUMIFS('GSC current'!$L$2:$L$2001,'GSC current'!$I$2:$I$2001,B1677)/L1677,""))</f>
        <v/>
      </c>
      <c r="O1677">
        <f>IF(A1677="","",IFERROR(SUMIFS('GSC previous'!$J$2:$J$2001,'GSC previous'!$I$2:$I$2001,B1677),0))</f>
        <v/>
      </c>
      <c r="P1677" s="22">
        <f>IF(A1677="","",IF(N(O1677)&gt;0,(K1677-O1677)/O1677,""))</f>
        <v/>
      </c>
      <c r="Q1677">
        <f>IF(A1677="","",IFERROR(SUMIFS(GA4!$P$2:$P$2001,GA4!$O$2:$O$2001,B1677),0))</f>
        <v/>
      </c>
      <c r="R1677" s="23">
        <f>IF(A1677="","",IF(N(Q1677)&gt;0,SUMIFS(GA4!$Q$2:$Q$2001,GA4!$O$2:$O$2001,B1677)/Q1677,""))</f>
        <v/>
      </c>
      <c r="S1677">
        <f>IF(A1677="","",IFERROR(SUMIFS(GA4!$R$2:$R$2001,GA4!$O$2:$O$2001,B1677),0))</f>
        <v/>
      </c>
      <c r="T1677">
        <f>IF(A1677="","",IF(AND(ISNUMBER(F1677),LEFT(C1677&amp;"",1)="2"),IF(F1677&lt;Rules!$B$9,"Yes","No"),"No"))</f>
        <v/>
      </c>
      <c r="U1677">
        <f>IF(A1677="","",IF(AND(N(O1677)&gt;=Rules!$B$8,ISNUMBER(P1677)),IF(P1677&lt;=-Rules!$B$7,"Yes","No"),"No"))</f>
        <v/>
      </c>
      <c r="V1677">
        <f>IF(A1677="","",IF(AND(N(L1677)&gt;=Rules!$B$6,ISNUMBER(N1677)),IF(AND(N1677&gt;=Rules!$B$10,N1677&lt;=Rules!$B$11),"Yes","No"),"No"))</f>
        <v/>
      </c>
      <c r="W1677">
        <f>IF(A1677="","",IF(I1677&lt;&gt;"","Yes","No"))</f>
        <v/>
      </c>
      <c r="X1677">
        <f>IF(I1677="","",IF(SUMIFS($K$3:$K$2002,$A$3:$A$2002,SUBSTITUTE(SUBSTITUTE(I1677,"?","~?"),"*","~*"))&gt;N(K1677),"Yes","No"))</f>
        <v/>
      </c>
      <c r="Y1677">
        <f>IF(A1677="","",IF(N(S1677)&gt;0,"Yes","No"))</f>
        <v/>
      </c>
      <c r="Z1677">
        <f>IF(A1677="","",IF(AND(N(K1677)&lt;Rules!$B$5,N(L1677)&lt;Rules!$B$6,N(Q1677)&lt;Rules!$B$13,Y1677="No"),"Yes","No"))</f>
        <v/>
      </c>
      <c r="AA1677">
        <f>IF(A1677="","",IF(LEFT(C1677&amp;"",1)="3","Redirect",IF(OR(LEFT(C1677&amp;"",1)="4",LEFT(C1677&amp;"",1)="5"),IF(OR(N(K1677)&gt;0,N(AC1677)&gt;=Rules!$B$14),"Redirect","Prune"),IF(D1677="Non-Indexable","Keep",IF(AND(W1677="Yes",X1677="Yes",Y1677="No"),"Merge",IF(OR(U1677="Yes",V1677="Yes",AND(T1677="Yes",N(L1677)&gt;=Rules!$B$6)),"Update",IF(Z1677="Yes",IF(N(AC1677)&gt;=Rules!$B$14,"Redirect","Prune"),"Keep")))))))</f>
        <v/>
      </c>
      <c r="AB1677">
        <f>IF(A1677="","",IF(LEFT(C1677&amp;"",1)="3","Already redirects ("&amp;C1677&amp;"). Update internal links to point at the final URL.",IF(OR(LEFT(C1677&amp;"",1)="4",LEFT(C1677&amp;"",1)="5"),IF(AA1677="Redirect","Returns "&amp;C1677&amp;" but still has "&amp;N(K1677)&amp;" clicks and "&amp;N(AC1677)&amp;" referring domains. 301 it to the closest live page.","Returns "&amp;C1677&amp;" with no clicks or links. Remove internal links and let it 404 or 410."),IF(D1677="Non-Indexable","Non-indexable ("&amp;E1677&amp;"). Keep if that is intentional; otherwise fix the canonical or noindex.",IF(AA1677="Merge","Overlaps with "&amp;I1677&amp;IF(N(J1677)&gt;0," (similarity "&amp;TEXT(J1677,"0.00")&amp;")","")&amp;", which gets more clicks. Merge the useful parts into it and 301 this URL.",IF(AA1677="Update",MID(IF(U1677="Yes","; Clicks down "&amp;TEXT(-P1677,"0%")&amp;" on the previous period","")&amp;IF(V1677="Yes","; Average position "&amp;TEXT(N1677,"0.0")&amp;" on "&amp;TEXT(L1677,"#,##0")&amp;" impressions (striking distance)","")&amp;IF(AND(T1677="Yes",N(L1677)&gt;=Rules!$B$6),"; Thin ("&amp;F1677&amp;" words) but has search demand",""),3,400),IF(AA1677="Prune","Low value: "&amp;N(K1677)&amp;" clicks, "&amp;N(L1677)&amp;" impressions, "&amp;N(Q1677)&amp;" sessions, no key events. Remove or noindex it and update internal links.",IF(AA1677="Redirect","Low value but "&amp;N(AC1677)&amp;" referring domains. 301 it to the closest relevant page to keep those links.",IF(AND(Z1677="No",Y1677="Yes",N(K1677)&lt;Rules!$B$5),"Low search traffic but it converts (key events: "&amp;S1677&amp;"). Keep it and link to it.",IF(W1677="Yes","Stronger than the page it overlaps ("&amp;I1677&amp;"). Keep; merge that page into this one.","Healthy: "&amp;N(K1677)&amp;" clicks"&amp;IF(ISNUMBER(N1677),", average position "&amp;TEXT(N1677,"0.0"),"")&amp;". Keep and monitor."))))))))))</f>
        <v/>
      </c>
      <c r="AE1677">
        <f>IF(A1677="","",IF(AD1677&lt;&gt;"",AD1677,AA1677))</f>
        <v/>
      </c>
    </row>
    <row r="1678">
      <c r="A1678">
        <f>IF(Crawl!A1677="","",Crawl!A1677)</f>
        <v/>
      </c>
      <c r="B1678">
        <f>IF(A1678="","",Crawl!EC1677)</f>
        <v/>
      </c>
      <c r="C1678">
        <f>IF(A1678="","",IFERROR(INDEX(Crawl!$A1677:$DZ1677,1,Rules!$H$6),""))</f>
        <v/>
      </c>
      <c r="D1678">
        <f>IF(A1678="","",IFERROR(INDEX(Crawl!$A1677:$DZ1677,1,Rules!$H$7),"")&amp;"")</f>
        <v/>
      </c>
      <c r="E1678">
        <f>IF(A1678="","",IFERROR(INDEX(Crawl!$A1677:$DZ1677,1,Rules!$H$8),"")&amp;"")</f>
        <v/>
      </c>
      <c r="F1678">
        <f>IF(A1678="","",IFERROR(INDEX(Crawl!$A1677:$DZ1677,1,Rules!$H$9),""))</f>
        <v/>
      </c>
      <c r="G1678">
        <f>IF(A1678="","",IFERROR(INDEX(Crawl!$A1677:$DZ1677,1,Rules!$H$10),""))</f>
        <v/>
      </c>
      <c r="H1678">
        <f>IF(A1678="","",IFERROR(INDEX(Crawl!$A1677:$DZ1677,1,Rules!$H$12),""))</f>
        <v/>
      </c>
      <c r="I1678">
        <f>IF(A1678="","",IF(AND(N(H1678)&gt;0,IFERROR(INDEX(Crawl!$A1677:$DZ1677,1,Rules!$H$11),"")&amp;""&lt;&gt;""),IFERROR(INDEX(Crawl!$A1677:$DZ1677,1,Rules!$H$11),"")&amp;"",IF(AND(ISNUMBER(J1678),N(J1678)&gt;=Rules!$B$12,IFERROR(INDEX(Crawl!$A1677:$DZ1677,1,Rules!$H$13),"")&amp;""&lt;&gt;""),IFERROR(INDEX(Crawl!$A1677:$DZ1677,1,Rules!$H$13),"")&amp;"","")))</f>
        <v/>
      </c>
      <c r="J1678" s="19">
        <f>IF(A1678="","",IF(IFERROR(INDEX(Crawl!$A1677:$DZ1677,1,Rules!$H$14),"")&amp;""="","",IFERROR(INDEX(Crawl!$A1677:$DZ1677,1,Rules!$H$14),"")))</f>
        <v/>
      </c>
      <c r="K1678">
        <f>IF(A1678="","",IFERROR(SUMIFS('GSC current'!$J$2:$J$2001,'GSC current'!$I$2:$I$2001,B1678),0))</f>
        <v/>
      </c>
      <c r="L1678">
        <f>IF(A1678="","",IFERROR(SUMIFS('GSC current'!$K$2:$K$2001,'GSC current'!$I$2:$I$2001,B1678),0))</f>
        <v/>
      </c>
      <c r="M1678" s="20">
        <f>IF(A1678="","",IF(N(L1678)&gt;0,K1678/L1678,""))</f>
        <v/>
      </c>
      <c r="N1678" s="21">
        <f>IF(A1678="","",IF(N(L1678)&gt;0,SUMIFS('GSC current'!$L$2:$L$2001,'GSC current'!$I$2:$I$2001,B1678)/L1678,""))</f>
        <v/>
      </c>
      <c r="O1678">
        <f>IF(A1678="","",IFERROR(SUMIFS('GSC previous'!$J$2:$J$2001,'GSC previous'!$I$2:$I$2001,B1678),0))</f>
        <v/>
      </c>
      <c r="P1678" s="22">
        <f>IF(A1678="","",IF(N(O1678)&gt;0,(K1678-O1678)/O1678,""))</f>
        <v/>
      </c>
      <c r="Q1678">
        <f>IF(A1678="","",IFERROR(SUMIFS(GA4!$P$2:$P$2001,GA4!$O$2:$O$2001,B1678),0))</f>
        <v/>
      </c>
      <c r="R1678" s="23">
        <f>IF(A1678="","",IF(N(Q1678)&gt;0,SUMIFS(GA4!$Q$2:$Q$2001,GA4!$O$2:$O$2001,B1678)/Q1678,""))</f>
        <v/>
      </c>
      <c r="S1678">
        <f>IF(A1678="","",IFERROR(SUMIFS(GA4!$R$2:$R$2001,GA4!$O$2:$O$2001,B1678),0))</f>
        <v/>
      </c>
      <c r="T1678">
        <f>IF(A1678="","",IF(AND(ISNUMBER(F1678),LEFT(C1678&amp;"",1)="2"),IF(F1678&lt;Rules!$B$9,"Yes","No"),"No"))</f>
        <v/>
      </c>
      <c r="U1678">
        <f>IF(A1678="","",IF(AND(N(O1678)&gt;=Rules!$B$8,ISNUMBER(P1678)),IF(P1678&lt;=-Rules!$B$7,"Yes","No"),"No"))</f>
        <v/>
      </c>
      <c r="V1678">
        <f>IF(A1678="","",IF(AND(N(L1678)&gt;=Rules!$B$6,ISNUMBER(N1678)),IF(AND(N1678&gt;=Rules!$B$10,N1678&lt;=Rules!$B$11),"Yes","No"),"No"))</f>
        <v/>
      </c>
      <c r="W1678">
        <f>IF(A1678="","",IF(I1678&lt;&gt;"","Yes","No"))</f>
        <v/>
      </c>
      <c r="X1678">
        <f>IF(I1678="","",IF(SUMIFS($K$3:$K$2002,$A$3:$A$2002,SUBSTITUTE(SUBSTITUTE(I1678,"?","~?"),"*","~*"))&gt;N(K1678),"Yes","No"))</f>
        <v/>
      </c>
      <c r="Y1678">
        <f>IF(A1678="","",IF(N(S1678)&gt;0,"Yes","No"))</f>
        <v/>
      </c>
      <c r="Z1678">
        <f>IF(A1678="","",IF(AND(N(K1678)&lt;Rules!$B$5,N(L1678)&lt;Rules!$B$6,N(Q1678)&lt;Rules!$B$13,Y1678="No"),"Yes","No"))</f>
        <v/>
      </c>
      <c r="AA1678">
        <f>IF(A1678="","",IF(LEFT(C1678&amp;"",1)="3","Redirect",IF(OR(LEFT(C1678&amp;"",1)="4",LEFT(C1678&amp;"",1)="5"),IF(OR(N(K1678)&gt;0,N(AC1678)&gt;=Rules!$B$14),"Redirect","Prune"),IF(D1678="Non-Indexable","Keep",IF(AND(W1678="Yes",X1678="Yes",Y1678="No"),"Merge",IF(OR(U1678="Yes",V1678="Yes",AND(T1678="Yes",N(L1678)&gt;=Rules!$B$6)),"Update",IF(Z1678="Yes",IF(N(AC1678)&gt;=Rules!$B$14,"Redirect","Prune"),"Keep")))))))</f>
        <v/>
      </c>
      <c r="AB1678">
        <f>IF(A1678="","",IF(LEFT(C1678&amp;"",1)="3","Already redirects ("&amp;C1678&amp;"). Update internal links to point at the final URL.",IF(OR(LEFT(C1678&amp;"",1)="4",LEFT(C1678&amp;"",1)="5"),IF(AA1678="Redirect","Returns "&amp;C1678&amp;" but still has "&amp;N(K1678)&amp;" clicks and "&amp;N(AC1678)&amp;" referring domains. 301 it to the closest live page.","Returns "&amp;C1678&amp;" with no clicks or links. Remove internal links and let it 404 or 410."),IF(D1678="Non-Indexable","Non-indexable ("&amp;E1678&amp;"). Keep if that is intentional; otherwise fix the canonical or noindex.",IF(AA1678="Merge","Overlaps with "&amp;I1678&amp;IF(N(J1678)&gt;0," (similarity "&amp;TEXT(J1678,"0.00")&amp;")","")&amp;", which gets more clicks. Merge the useful parts into it and 301 this URL.",IF(AA1678="Update",MID(IF(U1678="Yes","; Clicks down "&amp;TEXT(-P1678,"0%")&amp;" on the previous period","")&amp;IF(V1678="Yes","; Average position "&amp;TEXT(N1678,"0.0")&amp;" on "&amp;TEXT(L1678,"#,##0")&amp;" impressions (striking distance)","")&amp;IF(AND(T1678="Yes",N(L1678)&gt;=Rules!$B$6),"; Thin ("&amp;F1678&amp;" words) but has search demand",""),3,400),IF(AA1678="Prune","Low value: "&amp;N(K1678)&amp;" clicks, "&amp;N(L1678)&amp;" impressions, "&amp;N(Q1678)&amp;" sessions, no key events. Remove or noindex it and update internal links.",IF(AA1678="Redirect","Low value but "&amp;N(AC1678)&amp;" referring domains. 301 it to the closest relevant page to keep those links.",IF(AND(Z1678="No",Y1678="Yes",N(K1678)&lt;Rules!$B$5),"Low search traffic but it converts (key events: "&amp;S1678&amp;"). Keep it and link to it.",IF(W1678="Yes","Stronger than the page it overlaps ("&amp;I1678&amp;"). Keep; merge that page into this one.","Healthy: "&amp;N(K1678)&amp;" clicks"&amp;IF(ISNUMBER(N1678),", average position "&amp;TEXT(N1678,"0.0"),"")&amp;". Keep and monitor."))))))))))</f>
        <v/>
      </c>
      <c r="AE1678">
        <f>IF(A1678="","",IF(AD1678&lt;&gt;"",AD1678,AA1678))</f>
        <v/>
      </c>
    </row>
    <row r="1679">
      <c r="A1679">
        <f>IF(Crawl!A1678="","",Crawl!A1678)</f>
        <v/>
      </c>
      <c r="B1679">
        <f>IF(A1679="","",Crawl!EC1678)</f>
        <v/>
      </c>
      <c r="C1679">
        <f>IF(A1679="","",IFERROR(INDEX(Crawl!$A1678:$DZ1678,1,Rules!$H$6),""))</f>
        <v/>
      </c>
      <c r="D1679">
        <f>IF(A1679="","",IFERROR(INDEX(Crawl!$A1678:$DZ1678,1,Rules!$H$7),"")&amp;"")</f>
        <v/>
      </c>
      <c r="E1679">
        <f>IF(A1679="","",IFERROR(INDEX(Crawl!$A1678:$DZ1678,1,Rules!$H$8),"")&amp;"")</f>
        <v/>
      </c>
      <c r="F1679">
        <f>IF(A1679="","",IFERROR(INDEX(Crawl!$A1678:$DZ1678,1,Rules!$H$9),""))</f>
        <v/>
      </c>
      <c r="G1679">
        <f>IF(A1679="","",IFERROR(INDEX(Crawl!$A1678:$DZ1678,1,Rules!$H$10),""))</f>
        <v/>
      </c>
      <c r="H1679">
        <f>IF(A1679="","",IFERROR(INDEX(Crawl!$A1678:$DZ1678,1,Rules!$H$12),""))</f>
        <v/>
      </c>
      <c r="I1679">
        <f>IF(A1679="","",IF(AND(N(H1679)&gt;0,IFERROR(INDEX(Crawl!$A1678:$DZ1678,1,Rules!$H$11),"")&amp;""&lt;&gt;""),IFERROR(INDEX(Crawl!$A1678:$DZ1678,1,Rules!$H$11),"")&amp;"",IF(AND(ISNUMBER(J1679),N(J1679)&gt;=Rules!$B$12,IFERROR(INDEX(Crawl!$A1678:$DZ1678,1,Rules!$H$13),"")&amp;""&lt;&gt;""),IFERROR(INDEX(Crawl!$A1678:$DZ1678,1,Rules!$H$13),"")&amp;"","")))</f>
        <v/>
      </c>
      <c r="J1679" s="19">
        <f>IF(A1679="","",IF(IFERROR(INDEX(Crawl!$A1678:$DZ1678,1,Rules!$H$14),"")&amp;""="","",IFERROR(INDEX(Crawl!$A1678:$DZ1678,1,Rules!$H$14),"")))</f>
        <v/>
      </c>
      <c r="K1679">
        <f>IF(A1679="","",IFERROR(SUMIFS('GSC current'!$J$2:$J$2001,'GSC current'!$I$2:$I$2001,B1679),0))</f>
        <v/>
      </c>
      <c r="L1679">
        <f>IF(A1679="","",IFERROR(SUMIFS('GSC current'!$K$2:$K$2001,'GSC current'!$I$2:$I$2001,B1679),0))</f>
        <v/>
      </c>
      <c r="M1679" s="20">
        <f>IF(A1679="","",IF(N(L1679)&gt;0,K1679/L1679,""))</f>
        <v/>
      </c>
      <c r="N1679" s="21">
        <f>IF(A1679="","",IF(N(L1679)&gt;0,SUMIFS('GSC current'!$L$2:$L$2001,'GSC current'!$I$2:$I$2001,B1679)/L1679,""))</f>
        <v/>
      </c>
      <c r="O1679">
        <f>IF(A1679="","",IFERROR(SUMIFS('GSC previous'!$J$2:$J$2001,'GSC previous'!$I$2:$I$2001,B1679),0))</f>
        <v/>
      </c>
      <c r="P1679" s="22">
        <f>IF(A1679="","",IF(N(O1679)&gt;0,(K1679-O1679)/O1679,""))</f>
        <v/>
      </c>
      <c r="Q1679">
        <f>IF(A1679="","",IFERROR(SUMIFS(GA4!$P$2:$P$2001,GA4!$O$2:$O$2001,B1679),0))</f>
        <v/>
      </c>
      <c r="R1679" s="23">
        <f>IF(A1679="","",IF(N(Q1679)&gt;0,SUMIFS(GA4!$Q$2:$Q$2001,GA4!$O$2:$O$2001,B1679)/Q1679,""))</f>
        <v/>
      </c>
      <c r="S1679">
        <f>IF(A1679="","",IFERROR(SUMIFS(GA4!$R$2:$R$2001,GA4!$O$2:$O$2001,B1679),0))</f>
        <v/>
      </c>
      <c r="T1679">
        <f>IF(A1679="","",IF(AND(ISNUMBER(F1679),LEFT(C1679&amp;"",1)="2"),IF(F1679&lt;Rules!$B$9,"Yes","No"),"No"))</f>
        <v/>
      </c>
      <c r="U1679">
        <f>IF(A1679="","",IF(AND(N(O1679)&gt;=Rules!$B$8,ISNUMBER(P1679)),IF(P1679&lt;=-Rules!$B$7,"Yes","No"),"No"))</f>
        <v/>
      </c>
      <c r="V1679">
        <f>IF(A1679="","",IF(AND(N(L1679)&gt;=Rules!$B$6,ISNUMBER(N1679)),IF(AND(N1679&gt;=Rules!$B$10,N1679&lt;=Rules!$B$11),"Yes","No"),"No"))</f>
        <v/>
      </c>
      <c r="W1679">
        <f>IF(A1679="","",IF(I1679&lt;&gt;"","Yes","No"))</f>
        <v/>
      </c>
      <c r="X1679">
        <f>IF(I1679="","",IF(SUMIFS($K$3:$K$2002,$A$3:$A$2002,SUBSTITUTE(SUBSTITUTE(I1679,"?","~?"),"*","~*"))&gt;N(K1679),"Yes","No"))</f>
        <v/>
      </c>
      <c r="Y1679">
        <f>IF(A1679="","",IF(N(S1679)&gt;0,"Yes","No"))</f>
        <v/>
      </c>
      <c r="Z1679">
        <f>IF(A1679="","",IF(AND(N(K1679)&lt;Rules!$B$5,N(L1679)&lt;Rules!$B$6,N(Q1679)&lt;Rules!$B$13,Y1679="No"),"Yes","No"))</f>
        <v/>
      </c>
      <c r="AA1679">
        <f>IF(A1679="","",IF(LEFT(C1679&amp;"",1)="3","Redirect",IF(OR(LEFT(C1679&amp;"",1)="4",LEFT(C1679&amp;"",1)="5"),IF(OR(N(K1679)&gt;0,N(AC1679)&gt;=Rules!$B$14),"Redirect","Prune"),IF(D1679="Non-Indexable","Keep",IF(AND(W1679="Yes",X1679="Yes",Y1679="No"),"Merge",IF(OR(U1679="Yes",V1679="Yes",AND(T1679="Yes",N(L1679)&gt;=Rules!$B$6)),"Update",IF(Z1679="Yes",IF(N(AC1679)&gt;=Rules!$B$14,"Redirect","Prune"),"Keep")))))))</f>
        <v/>
      </c>
      <c r="AB1679">
        <f>IF(A1679="","",IF(LEFT(C1679&amp;"",1)="3","Already redirects ("&amp;C1679&amp;"). Update internal links to point at the final URL.",IF(OR(LEFT(C1679&amp;"",1)="4",LEFT(C1679&amp;"",1)="5"),IF(AA1679="Redirect","Returns "&amp;C1679&amp;" but still has "&amp;N(K1679)&amp;" clicks and "&amp;N(AC1679)&amp;" referring domains. 301 it to the closest live page.","Returns "&amp;C1679&amp;" with no clicks or links. Remove internal links and let it 404 or 410."),IF(D1679="Non-Indexable","Non-indexable ("&amp;E1679&amp;"). Keep if that is intentional; otherwise fix the canonical or noindex.",IF(AA1679="Merge","Overlaps with "&amp;I1679&amp;IF(N(J1679)&gt;0," (similarity "&amp;TEXT(J1679,"0.00")&amp;")","")&amp;", which gets more clicks. Merge the useful parts into it and 301 this URL.",IF(AA1679="Update",MID(IF(U1679="Yes","; Clicks down "&amp;TEXT(-P1679,"0%")&amp;" on the previous period","")&amp;IF(V1679="Yes","; Average position "&amp;TEXT(N1679,"0.0")&amp;" on "&amp;TEXT(L1679,"#,##0")&amp;" impressions (striking distance)","")&amp;IF(AND(T1679="Yes",N(L1679)&gt;=Rules!$B$6),"; Thin ("&amp;F1679&amp;" words) but has search demand",""),3,400),IF(AA1679="Prune","Low value: "&amp;N(K1679)&amp;" clicks, "&amp;N(L1679)&amp;" impressions, "&amp;N(Q1679)&amp;" sessions, no key events. Remove or noindex it and update internal links.",IF(AA1679="Redirect","Low value but "&amp;N(AC1679)&amp;" referring domains. 301 it to the closest relevant page to keep those links.",IF(AND(Z1679="No",Y1679="Yes",N(K1679)&lt;Rules!$B$5),"Low search traffic but it converts (key events: "&amp;S1679&amp;"). Keep it and link to it.",IF(W1679="Yes","Stronger than the page it overlaps ("&amp;I1679&amp;"). Keep; merge that page into this one.","Healthy: "&amp;N(K1679)&amp;" clicks"&amp;IF(ISNUMBER(N1679),", average position "&amp;TEXT(N1679,"0.0"),"")&amp;". Keep and monitor."))))))))))</f>
        <v/>
      </c>
      <c r="AE1679">
        <f>IF(A1679="","",IF(AD1679&lt;&gt;"",AD1679,AA1679))</f>
        <v/>
      </c>
    </row>
    <row r="1680">
      <c r="A1680">
        <f>IF(Crawl!A1679="","",Crawl!A1679)</f>
        <v/>
      </c>
      <c r="B1680">
        <f>IF(A1680="","",Crawl!EC1679)</f>
        <v/>
      </c>
      <c r="C1680">
        <f>IF(A1680="","",IFERROR(INDEX(Crawl!$A1679:$DZ1679,1,Rules!$H$6),""))</f>
        <v/>
      </c>
      <c r="D1680">
        <f>IF(A1680="","",IFERROR(INDEX(Crawl!$A1679:$DZ1679,1,Rules!$H$7),"")&amp;"")</f>
        <v/>
      </c>
      <c r="E1680">
        <f>IF(A1680="","",IFERROR(INDEX(Crawl!$A1679:$DZ1679,1,Rules!$H$8),"")&amp;"")</f>
        <v/>
      </c>
      <c r="F1680">
        <f>IF(A1680="","",IFERROR(INDEX(Crawl!$A1679:$DZ1679,1,Rules!$H$9),""))</f>
        <v/>
      </c>
      <c r="G1680">
        <f>IF(A1680="","",IFERROR(INDEX(Crawl!$A1679:$DZ1679,1,Rules!$H$10),""))</f>
        <v/>
      </c>
      <c r="H1680">
        <f>IF(A1680="","",IFERROR(INDEX(Crawl!$A1679:$DZ1679,1,Rules!$H$12),""))</f>
        <v/>
      </c>
      <c r="I1680">
        <f>IF(A1680="","",IF(AND(N(H1680)&gt;0,IFERROR(INDEX(Crawl!$A1679:$DZ1679,1,Rules!$H$11),"")&amp;""&lt;&gt;""),IFERROR(INDEX(Crawl!$A1679:$DZ1679,1,Rules!$H$11),"")&amp;"",IF(AND(ISNUMBER(J1680),N(J1680)&gt;=Rules!$B$12,IFERROR(INDEX(Crawl!$A1679:$DZ1679,1,Rules!$H$13),"")&amp;""&lt;&gt;""),IFERROR(INDEX(Crawl!$A1679:$DZ1679,1,Rules!$H$13),"")&amp;"","")))</f>
        <v/>
      </c>
      <c r="J1680" s="19">
        <f>IF(A1680="","",IF(IFERROR(INDEX(Crawl!$A1679:$DZ1679,1,Rules!$H$14),"")&amp;""="","",IFERROR(INDEX(Crawl!$A1679:$DZ1679,1,Rules!$H$14),"")))</f>
        <v/>
      </c>
      <c r="K1680">
        <f>IF(A1680="","",IFERROR(SUMIFS('GSC current'!$J$2:$J$2001,'GSC current'!$I$2:$I$2001,B1680),0))</f>
        <v/>
      </c>
      <c r="L1680">
        <f>IF(A1680="","",IFERROR(SUMIFS('GSC current'!$K$2:$K$2001,'GSC current'!$I$2:$I$2001,B1680),0))</f>
        <v/>
      </c>
      <c r="M1680" s="20">
        <f>IF(A1680="","",IF(N(L1680)&gt;0,K1680/L1680,""))</f>
        <v/>
      </c>
      <c r="N1680" s="21">
        <f>IF(A1680="","",IF(N(L1680)&gt;0,SUMIFS('GSC current'!$L$2:$L$2001,'GSC current'!$I$2:$I$2001,B1680)/L1680,""))</f>
        <v/>
      </c>
      <c r="O1680">
        <f>IF(A1680="","",IFERROR(SUMIFS('GSC previous'!$J$2:$J$2001,'GSC previous'!$I$2:$I$2001,B1680),0))</f>
        <v/>
      </c>
      <c r="P1680" s="22">
        <f>IF(A1680="","",IF(N(O1680)&gt;0,(K1680-O1680)/O1680,""))</f>
        <v/>
      </c>
      <c r="Q1680">
        <f>IF(A1680="","",IFERROR(SUMIFS(GA4!$P$2:$P$2001,GA4!$O$2:$O$2001,B1680),0))</f>
        <v/>
      </c>
      <c r="R1680" s="23">
        <f>IF(A1680="","",IF(N(Q1680)&gt;0,SUMIFS(GA4!$Q$2:$Q$2001,GA4!$O$2:$O$2001,B1680)/Q1680,""))</f>
        <v/>
      </c>
      <c r="S1680">
        <f>IF(A1680="","",IFERROR(SUMIFS(GA4!$R$2:$R$2001,GA4!$O$2:$O$2001,B1680),0))</f>
        <v/>
      </c>
      <c r="T1680">
        <f>IF(A1680="","",IF(AND(ISNUMBER(F1680),LEFT(C1680&amp;"",1)="2"),IF(F1680&lt;Rules!$B$9,"Yes","No"),"No"))</f>
        <v/>
      </c>
      <c r="U1680">
        <f>IF(A1680="","",IF(AND(N(O1680)&gt;=Rules!$B$8,ISNUMBER(P1680)),IF(P1680&lt;=-Rules!$B$7,"Yes","No"),"No"))</f>
        <v/>
      </c>
      <c r="V1680">
        <f>IF(A1680="","",IF(AND(N(L1680)&gt;=Rules!$B$6,ISNUMBER(N1680)),IF(AND(N1680&gt;=Rules!$B$10,N1680&lt;=Rules!$B$11),"Yes","No"),"No"))</f>
        <v/>
      </c>
      <c r="W1680">
        <f>IF(A1680="","",IF(I1680&lt;&gt;"","Yes","No"))</f>
        <v/>
      </c>
      <c r="X1680">
        <f>IF(I1680="","",IF(SUMIFS($K$3:$K$2002,$A$3:$A$2002,SUBSTITUTE(SUBSTITUTE(I1680,"?","~?"),"*","~*"))&gt;N(K1680),"Yes","No"))</f>
        <v/>
      </c>
      <c r="Y1680">
        <f>IF(A1680="","",IF(N(S1680)&gt;0,"Yes","No"))</f>
        <v/>
      </c>
      <c r="Z1680">
        <f>IF(A1680="","",IF(AND(N(K1680)&lt;Rules!$B$5,N(L1680)&lt;Rules!$B$6,N(Q1680)&lt;Rules!$B$13,Y1680="No"),"Yes","No"))</f>
        <v/>
      </c>
      <c r="AA1680">
        <f>IF(A1680="","",IF(LEFT(C1680&amp;"",1)="3","Redirect",IF(OR(LEFT(C1680&amp;"",1)="4",LEFT(C1680&amp;"",1)="5"),IF(OR(N(K1680)&gt;0,N(AC1680)&gt;=Rules!$B$14),"Redirect","Prune"),IF(D1680="Non-Indexable","Keep",IF(AND(W1680="Yes",X1680="Yes",Y1680="No"),"Merge",IF(OR(U1680="Yes",V1680="Yes",AND(T1680="Yes",N(L1680)&gt;=Rules!$B$6)),"Update",IF(Z1680="Yes",IF(N(AC1680)&gt;=Rules!$B$14,"Redirect","Prune"),"Keep")))))))</f>
        <v/>
      </c>
      <c r="AB1680">
        <f>IF(A1680="","",IF(LEFT(C1680&amp;"",1)="3","Already redirects ("&amp;C1680&amp;"). Update internal links to point at the final URL.",IF(OR(LEFT(C1680&amp;"",1)="4",LEFT(C1680&amp;"",1)="5"),IF(AA1680="Redirect","Returns "&amp;C1680&amp;" but still has "&amp;N(K1680)&amp;" clicks and "&amp;N(AC1680)&amp;" referring domains. 301 it to the closest live page.","Returns "&amp;C1680&amp;" with no clicks or links. Remove internal links and let it 404 or 410."),IF(D1680="Non-Indexable","Non-indexable ("&amp;E1680&amp;"). Keep if that is intentional; otherwise fix the canonical or noindex.",IF(AA1680="Merge","Overlaps with "&amp;I1680&amp;IF(N(J1680)&gt;0," (similarity "&amp;TEXT(J1680,"0.00")&amp;")","")&amp;", which gets more clicks. Merge the useful parts into it and 301 this URL.",IF(AA1680="Update",MID(IF(U1680="Yes","; Clicks down "&amp;TEXT(-P1680,"0%")&amp;" on the previous period","")&amp;IF(V1680="Yes","; Average position "&amp;TEXT(N1680,"0.0")&amp;" on "&amp;TEXT(L1680,"#,##0")&amp;" impressions (striking distance)","")&amp;IF(AND(T1680="Yes",N(L1680)&gt;=Rules!$B$6),"; Thin ("&amp;F1680&amp;" words) but has search demand",""),3,400),IF(AA1680="Prune","Low value: "&amp;N(K1680)&amp;" clicks, "&amp;N(L1680)&amp;" impressions, "&amp;N(Q1680)&amp;" sessions, no key events. Remove or noindex it and update internal links.",IF(AA1680="Redirect","Low value but "&amp;N(AC1680)&amp;" referring domains. 301 it to the closest relevant page to keep those links.",IF(AND(Z1680="No",Y1680="Yes",N(K1680)&lt;Rules!$B$5),"Low search traffic but it converts (key events: "&amp;S1680&amp;"). Keep it and link to it.",IF(W1680="Yes","Stronger than the page it overlaps ("&amp;I1680&amp;"). Keep; merge that page into this one.","Healthy: "&amp;N(K1680)&amp;" clicks"&amp;IF(ISNUMBER(N1680),", average position "&amp;TEXT(N1680,"0.0"),"")&amp;". Keep and monitor."))))))))))</f>
        <v/>
      </c>
      <c r="AE1680">
        <f>IF(A1680="","",IF(AD1680&lt;&gt;"",AD1680,AA1680))</f>
        <v/>
      </c>
    </row>
    <row r="1681">
      <c r="A1681">
        <f>IF(Crawl!A1680="","",Crawl!A1680)</f>
        <v/>
      </c>
      <c r="B1681">
        <f>IF(A1681="","",Crawl!EC1680)</f>
        <v/>
      </c>
      <c r="C1681">
        <f>IF(A1681="","",IFERROR(INDEX(Crawl!$A1680:$DZ1680,1,Rules!$H$6),""))</f>
        <v/>
      </c>
      <c r="D1681">
        <f>IF(A1681="","",IFERROR(INDEX(Crawl!$A1680:$DZ1680,1,Rules!$H$7),"")&amp;"")</f>
        <v/>
      </c>
      <c r="E1681">
        <f>IF(A1681="","",IFERROR(INDEX(Crawl!$A1680:$DZ1680,1,Rules!$H$8),"")&amp;"")</f>
        <v/>
      </c>
      <c r="F1681">
        <f>IF(A1681="","",IFERROR(INDEX(Crawl!$A1680:$DZ1680,1,Rules!$H$9),""))</f>
        <v/>
      </c>
      <c r="G1681">
        <f>IF(A1681="","",IFERROR(INDEX(Crawl!$A1680:$DZ1680,1,Rules!$H$10),""))</f>
        <v/>
      </c>
      <c r="H1681">
        <f>IF(A1681="","",IFERROR(INDEX(Crawl!$A1680:$DZ1680,1,Rules!$H$12),""))</f>
        <v/>
      </c>
      <c r="I1681">
        <f>IF(A1681="","",IF(AND(N(H1681)&gt;0,IFERROR(INDEX(Crawl!$A1680:$DZ1680,1,Rules!$H$11),"")&amp;""&lt;&gt;""),IFERROR(INDEX(Crawl!$A1680:$DZ1680,1,Rules!$H$11),"")&amp;"",IF(AND(ISNUMBER(J1681),N(J1681)&gt;=Rules!$B$12,IFERROR(INDEX(Crawl!$A1680:$DZ1680,1,Rules!$H$13),"")&amp;""&lt;&gt;""),IFERROR(INDEX(Crawl!$A1680:$DZ1680,1,Rules!$H$13),"")&amp;"","")))</f>
        <v/>
      </c>
      <c r="J1681" s="19">
        <f>IF(A1681="","",IF(IFERROR(INDEX(Crawl!$A1680:$DZ1680,1,Rules!$H$14),"")&amp;""="","",IFERROR(INDEX(Crawl!$A1680:$DZ1680,1,Rules!$H$14),"")))</f>
        <v/>
      </c>
      <c r="K1681">
        <f>IF(A1681="","",IFERROR(SUMIFS('GSC current'!$J$2:$J$2001,'GSC current'!$I$2:$I$2001,B1681),0))</f>
        <v/>
      </c>
      <c r="L1681">
        <f>IF(A1681="","",IFERROR(SUMIFS('GSC current'!$K$2:$K$2001,'GSC current'!$I$2:$I$2001,B1681),0))</f>
        <v/>
      </c>
      <c r="M1681" s="20">
        <f>IF(A1681="","",IF(N(L1681)&gt;0,K1681/L1681,""))</f>
        <v/>
      </c>
      <c r="N1681" s="21">
        <f>IF(A1681="","",IF(N(L1681)&gt;0,SUMIFS('GSC current'!$L$2:$L$2001,'GSC current'!$I$2:$I$2001,B1681)/L1681,""))</f>
        <v/>
      </c>
      <c r="O1681">
        <f>IF(A1681="","",IFERROR(SUMIFS('GSC previous'!$J$2:$J$2001,'GSC previous'!$I$2:$I$2001,B1681),0))</f>
        <v/>
      </c>
      <c r="P1681" s="22">
        <f>IF(A1681="","",IF(N(O1681)&gt;0,(K1681-O1681)/O1681,""))</f>
        <v/>
      </c>
      <c r="Q1681">
        <f>IF(A1681="","",IFERROR(SUMIFS(GA4!$P$2:$P$2001,GA4!$O$2:$O$2001,B1681),0))</f>
        <v/>
      </c>
      <c r="R1681" s="23">
        <f>IF(A1681="","",IF(N(Q1681)&gt;0,SUMIFS(GA4!$Q$2:$Q$2001,GA4!$O$2:$O$2001,B1681)/Q1681,""))</f>
        <v/>
      </c>
      <c r="S1681">
        <f>IF(A1681="","",IFERROR(SUMIFS(GA4!$R$2:$R$2001,GA4!$O$2:$O$2001,B1681),0))</f>
        <v/>
      </c>
      <c r="T1681">
        <f>IF(A1681="","",IF(AND(ISNUMBER(F1681),LEFT(C1681&amp;"",1)="2"),IF(F1681&lt;Rules!$B$9,"Yes","No"),"No"))</f>
        <v/>
      </c>
      <c r="U1681">
        <f>IF(A1681="","",IF(AND(N(O1681)&gt;=Rules!$B$8,ISNUMBER(P1681)),IF(P1681&lt;=-Rules!$B$7,"Yes","No"),"No"))</f>
        <v/>
      </c>
      <c r="V1681">
        <f>IF(A1681="","",IF(AND(N(L1681)&gt;=Rules!$B$6,ISNUMBER(N1681)),IF(AND(N1681&gt;=Rules!$B$10,N1681&lt;=Rules!$B$11),"Yes","No"),"No"))</f>
        <v/>
      </c>
      <c r="W1681">
        <f>IF(A1681="","",IF(I1681&lt;&gt;"","Yes","No"))</f>
        <v/>
      </c>
      <c r="X1681">
        <f>IF(I1681="","",IF(SUMIFS($K$3:$K$2002,$A$3:$A$2002,SUBSTITUTE(SUBSTITUTE(I1681,"?","~?"),"*","~*"))&gt;N(K1681),"Yes","No"))</f>
        <v/>
      </c>
      <c r="Y1681">
        <f>IF(A1681="","",IF(N(S1681)&gt;0,"Yes","No"))</f>
        <v/>
      </c>
      <c r="Z1681">
        <f>IF(A1681="","",IF(AND(N(K1681)&lt;Rules!$B$5,N(L1681)&lt;Rules!$B$6,N(Q1681)&lt;Rules!$B$13,Y1681="No"),"Yes","No"))</f>
        <v/>
      </c>
      <c r="AA1681">
        <f>IF(A1681="","",IF(LEFT(C1681&amp;"",1)="3","Redirect",IF(OR(LEFT(C1681&amp;"",1)="4",LEFT(C1681&amp;"",1)="5"),IF(OR(N(K1681)&gt;0,N(AC1681)&gt;=Rules!$B$14),"Redirect","Prune"),IF(D1681="Non-Indexable","Keep",IF(AND(W1681="Yes",X1681="Yes",Y1681="No"),"Merge",IF(OR(U1681="Yes",V1681="Yes",AND(T1681="Yes",N(L1681)&gt;=Rules!$B$6)),"Update",IF(Z1681="Yes",IF(N(AC1681)&gt;=Rules!$B$14,"Redirect","Prune"),"Keep")))))))</f>
        <v/>
      </c>
      <c r="AB1681">
        <f>IF(A1681="","",IF(LEFT(C1681&amp;"",1)="3","Already redirects ("&amp;C1681&amp;"). Update internal links to point at the final URL.",IF(OR(LEFT(C1681&amp;"",1)="4",LEFT(C1681&amp;"",1)="5"),IF(AA1681="Redirect","Returns "&amp;C1681&amp;" but still has "&amp;N(K1681)&amp;" clicks and "&amp;N(AC1681)&amp;" referring domains. 301 it to the closest live page.","Returns "&amp;C1681&amp;" with no clicks or links. Remove internal links and let it 404 or 410."),IF(D1681="Non-Indexable","Non-indexable ("&amp;E1681&amp;"). Keep if that is intentional; otherwise fix the canonical or noindex.",IF(AA1681="Merge","Overlaps with "&amp;I1681&amp;IF(N(J1681)&gt;0," (similarity "&amp;TEXT(J1681,"0.00")&amp;")","")&amp;", which gets more clicks. Merge the useful parts into it and 301 this URL.",IF(AA1681="Update",MID(IF(U1681="Yes","; Clicks down "&amp;TEXT(-P1681,"0%")&amp;" on the previous period","")&amp;IF(V1681="Yes","; Average position "&amp;TEXT(N1681,"0.0")&amp;" on "&amp;TEXT(L1681,"#,##0")&amp;" impressions (striking distance)","")&amp;IF(AND(T1681="Yes",N(L1681)&gt;=Rules!$B$6),"; Thin ("&amp;F1681&amp;" words) but has search demand",""),3,400),IF(AA1681="Prune","Low value: "&amp;N(K1681)&amp;" clicks, "&amp;N(L1681)&amp;" impressions, "&amp;N(Q1681)&amp;" sessions, no key events. Remove or noindex it and update internal links.",IF(AA1681="Redirect","Low value but "&amp;N(AC1681)&amp;" referring domains. 301 it to the closest relevant page to keep those links.",IF(AND(Z1681="No",Y1681="Yes",N(K1681)&lt;Rules!$B$5),"Low search traffic but it converts (key events: "&amp;S1681&amp;"). Keep it and link to it.",IF(W1681="Yes","Stronger than the page it overlaps ("&amp;I1681&amp;"). Keep; merge that page into this one.","Healthy: "&amp;N(K1681)&amp;" clicks"&amp;IF(ISNUMBER(N1681),", average position "&amp;TEXT(N1681,"0.0"),"")&amp;". Keep and monitor."))))))))))</f>
        <v/>
      </c>
      <c r="AE1681">
        <f>IF(A1681="","",IF(AD1681&lt;&gt;"",AD1681,AA1681))</f>
        <v/>
      </c>
    </row>
    <row r="1682">
      <c r="A1682">
        <f>IF(Crawl!A1681="","",Crawl!A1681)</f>
        <v/>
      </c>
      <c r="B1682">
        <f>IF(A1682="","",Crawl!EC1681)</f>
        <v/>
      </c>
      <c r="C1682">
        <f>IF(A1682="","",IFERROR(INDEX(Crawl!$A1681:$DZ1681,1,Rules!$H$6),""))</f>
        <v/>
      </c>
      <c r="D1682">
        <f>IF(A1682="","",IFERROR(INDEX(Crawl!$A1681:$DZ1681,1,Rules!$H$7),"")&amp;"")</f>
        <v/>
      </c>
      <c r="E1682">
        <f>IF(A1682="","",IFERROR(INDEX(Crawl!$A1681:$DZ1681,1,Rules!$H$8),"")&amp;"")</f>
        <v/>
      </c>
      <c r="F1682">
        <f>IF(A1682="","",IFERROR(INDEX(Crawl!$A1681:$DZ1681,1,Rules!$H$9),""))</f>
        <v/>
      </c>
      <c r="G1682">
        <f>IF(A1682="","",IFERROR(INDEX(Crawl!$A1681:$DZ1681,1,Rules!$H$10),""))</f>
        <v/>
      </c>
      <c r="H1682">
        <f>IF(A1682="","",IFERROR(INDEX(Crawl!$A1681:$DZ1681,1,Rules!$H$12),""))</f>
        <v/>
      </c>
      <c r="I1682">
        <f>IF(A1682="","",IF(AND(N(H1682)&gt;0,IFERROR(INDEX(Crawl!$A1681:$DZ1681,1,Rules!$H$11),"")&amp;""&lt;&gt;""),IFERROR(INDEX(Crawl!$A1681:$DZ1681,1,Rules!$H$11),"")&amp;"",IF(AND(ISNUMBER(J1682),N(J1682)&gt;=Rules!$B$12,IFERROR(INDEX(Crawl!$A1681:$DZ1681,1,Rules!$H$13),"")&amp;""&lt;&gt;""),IFERROR(INDEX(Crawl!$A1681:$DZ1681,1,Rules!$H$13),"")&amp;"","")))</f>
        <v/>
      </c>
      <c r="J1682" s="19">
        <f>IF(A1682="","",IF(IFERROR(INDEX(Crawl!$A1681:$DZ1681,1,Rules!$H$14),"")&amp;""="","",IFERROR(INDEX(Crawl!$A1681:$DZ1681,1,Rules!$H$14),"")))</f>
        <v/>
      </c>
      <c r="K1682">
        <f>IF(A1682="","",IFERROR(SUMIFS('GSC current'!$J$2:$J$2001,'GSC current'!$I$2:$I$2001,B1682),0))</f>
        <v/>
      </c>
      <c r="L1682">
        <f>IF(A1682="","",IFERROR(SUMIFS('GSC current'!$K$2:$K$2001,'GSC current'!$I$2:$I$2001,B1682),0))</f>
        <v/>
      </c>
      <c r="M1682" s="20">
        <f>IF(A1682="","",IF(N(L1682)&gt;0,K1682/L1682,""))</f>
        <v/>
      </c>
      <c r="N1682" s="21">
        <f>IF(A1682="","",IF(N(L1682)&gt;0,SUMIFS('GSC current'!$L$2:$L$2001,'GSC current'!$I$2:$I$2001,B1682)/L1682,""))</f>
        <v/>
      </c>
      <c r="O1682">
        <f>IF(A1682="","",IFERROR(SUMIFS('GSC previous'!$J$2:$J$2001,'GSC previous'!$I$2:$I$2001,B1682),0))</f>
        <v/>
      </c>
      <c r="P1682" s="22">
        <f>IF(A1682="","",IF(N(O1682)&gt;0,(K1682-O1682)/O1682,""))</f>
        <v/>
      </c>
      <c r="Q1682">
        <f>IF(A1682="","",IFERROR(SUMIFS(GA4!$P$2:$P$2001,GA4!$O$2:$O$2001,B1682),0))</f>
        <v/>
      </c>
      <c r="R1682" s="23">
        <f>IF(A1682="","",IF(N(Q1682)&gt;0,SUMIFS(GA4!$Q$2:$Q$2001,GA4!$O$2:$O$2001,B1682)/Q1682,""))</f>
        <v/>
      </c>
      <c r="S1682">
        <f>IF(A1682="","",IFERROR(SUMIFS(GA4!$R$2:$R$2001,GA4!$O$2:$O$2001,B1682),0))</f>
        <v/>
      </c>
      <c r="T1682">
        <f>IF(A1682="","",IF(AND(ISNUMBER(F1682),LEFT(C1682&amp;"",1)="2"),IF(F1682&lt;Rules!$B$9,"Yes","No"),"No"))</f>
        <v/>
      </c>
      <c r="U1682">
        <f>IF(A1682="","",IF(AND(N(O1682)&gt;=Rules!$B$8,ISNUMBER(P1682)),IF(P1682&lt;=-Rules!$B$7,"Yes","No"),"No"))</f>
        <v/>
      </c>
      <c r="V1682">
        <f>IF(A1682="","",IF(AND(N(L1682)&gt;=Rules!$B$6,ISNUMBER(N1682)),IF(AND(N1682&gt;=Rules!$B$10,N1682&lt;=Rules!$B$11),"Yes","No"),"No"))</f>
        <v/>
      </c>
      <c r="W1682">
        <f>IF(A1682="","",IF(I1682&lt;&gt;"","Yes","No"))</f>
        <v/>
      </c>
      <c r="X1682">
        <f>IF(I1682="","",IF(SUMIFS($K$3:$K$2002,$A$3:$A$2002,SUBSTITUTE(SUBSTITUTE(I1682,"?","~?"),"*","~*"))&gt;N(K1682),"Yes","No"))</f>
        <v/>
      </c>
      <c r="Y1682">
        <f>IF(A1682="","",IF(N(S1682)&gt;0,"Yes","No"))</f>
        <v/>
      </c>
      <c r="Z1682">
        <f>IF(A1682="","",IF(AND(N(K1682)&lt;Rules!$B$5,N(L1682)&lt;Rules!$B$6,N(Q1682)&lt;Rules!$B$13,Y1682="No"),"Yes","No"))</f>
        <v/>
      </c>
      <c r="AA1682">
        <f>IF(A1682="","",IF(LEFT(C1682&amp;"",1)="3","Redirect",IF(OR(LEFT(C1682&amp;"",1)="4",LEFT(C1682&amp;"",1)="5"),IF(OR(N(K1682)&gt;0,N(AC1682)&gt;=Rules!$B$14),"Redirect","Prune"),IF(D1682="Non-Indexable","Keep",IF(AND(W1682="Yes",X1682="Yes",Y1682="No"),"Merge",IF(OR(U1682="Yes",V1682="Yes",AND(T1682="Yes",N(L1682)&gt;=Rules!$B$6)),"Update",IF(Z1682="Yes",IF(N(AC1682)&gt;=Rules!$B$14,"Redirect","Prune"),"Keep")))))))</f>
        <v/>
      </c>
      <c r="AB1682">
        <f>IF(A1682="","",IF(LEFT(C1682&amp;"",1)="3","Already redirects ("&amp;C1682&amp;"). Update internal links to point at the final URL.",IF(OR(LEFT(C1682&amp;"",1)="4",LEFT(C1682&amp;"",1)="5"),IF(AA1682="Redirect","Returns "&amp;C1682&amp;" but still has "&amp;N(K1682)&amp;" clicks and "&amp;N(AC1682)&amp;" referring domains. 301 it to the closest live page.","Returns "&amp;C1682&amp;" with no clicks or links. Remove internal links and let it 404 or 410."),IF(D1682="Non-Indexable","Non-indexable ("&amp;E1682&amp;"). Keep if that is intentional; otherwise fix the canonical or noindex.",IF(AA1682="Merge","Overlaps with "&amp;I1682&amp;IF(N(J1682)&gt;0," (similarity "&amp;TEXT(J1682,"0.00")&amp;")","")&amp;", which gets more clicks. Merge the useful parts into it and 301 this URL.",IF(AA1682="Update",MID(IF(U1682="Yes","; Clicks down "&amp;TEXT(-P1682,"0%")&amp;" on the previous period","")&amp;IF(V1682="Yes","; Average position "&amp;TEXT(N1682,"0.0")&amp;" on "&amp;TEXT(L1682,"#,##0")&amp;" impressions (striking distance)","")&amp;IF(AND(T1682="Yes",N(L1682)&gt;=Rules!$B$6),"; Thin ("&amp;F1682&amp;" words) but has search demand",""),3,400),IF(AA1682="Prune","Low value: "&amp;N(K1682)&amp;" clicks, "&amp;N(L1682)&amp;" impressions, "&amp;N(Q1682)&amp;" sessions, no key events. Remove or noindex it and update internal links.",IF(AA1682="Redirect","Low value but "&amp;N(AC1682)&amp;" referring domains. 301 it to the closest relevant page to keep those links.",IF(AND(Z1682="No",Y1682="Yes",N(K1682)&lt;Rules!$B$5),"Low search traffic but it converts (key events: "&amp;S1682&amp;"). Keep it and link to it.",IF(W1682="Yes","Stronger than the page it overlaps ("&amp;I1682&amp;"). Keep; merge that page into this one.","Healthy: "&amp;N(K1682)&amp;" clicks"&amp;IF(ISNUMBER(N1682),", average position "&amp;TEXT(N1682,"0.0"),"")&amp;". Keep and monitor."))))))))))</f>
        <v/>
      </c>
      <c r="AE1682">
        <f>IF(A1682="","",IF(AD1682&lt;&gt;"",AD1682,AA1682))</f>
        <v/>
      </c>
    </row>
    <row r="1683">
      <c r="A1683">
        <f>IF(Crawl!A1682="","",Crawl!A1682)</f>
        <v/>
      </c>
      <c r="B1683">
        <f>IF(A1683="","",Crawl!EC1682)</f>
        <v/>
      </c>
      <c r="C1683">
        <f>IF(A1683="","",IFERROR(INDEX(Crawl!$A1682:$DZ1682,1,Rules!$H$6),""))</f>
        <v/>
      </c>
      <c r="D1683">
        <f>IF(A1683="","",IFERROR(INDEX(Crawl!$A1682:$DZ1682,1,Rules!$H$7),"")&amp;"")</f>
        <v/>
      </c>
      <c r="E1683">
        <f>IF(A1683="","",IFERROR(INDEX(Crawl!$A1682:$DZ1682,1,Rules!$H$8),"")&amp;"")</f>
        <v/>
      </c>
      <c r="F1683">
        <f>IF(A1683="","",IFERROR(INDEX(Crawl!$A1682:$DZ1682,1,Rules!$H$9),""))</f>
        <v/>
      </c>
      <c r="G1683">
        <f>IF(A1683="","",IFERROR(INDEX(Crawl!$A1682:$DZ1682,1,Rules!$H$10),""))</f>
        <v/>
      </c>
      <c r="H1683">
        <f>IF(A1683="","",IFERROR(INDEX(Crawl!$A1682:$DZ1682,1,Rules!$H$12),""))</f>
        <v/>
      </c>
      <c r="I1683">
        <f>IF(A1683="","",IF(AND(N(H1683)&gt;0,IFERROR(INDEX(Crawl!$A1682:$DZ1682,1,Rules!$H$11),"")&amp;""&lt;&gt;""),IFERROR(INDEX(Crawl!$A1682:$DZ1682,1,Rules!$H$11),"")&amp;"",IF(AND(ISNUMBER(J1683),N(J1683)&gt;=Rules!$B$12,IFERROR(INDEX(Crawl!$A1682:$DZ1682,1,Rules!$H$13),"")&amp;""&lt;&gt;""),IFERROR(INDEX(Crawl!$A1682:$DZ1682,1,Rules!$H$13),"")&amp;"","")))</f>
        <v/>
      </c>
      <c r="J1683" s="19">
        <f>IF(A1683="","",IF(IFERROR(INDEX(Crawl!$A1682:$DZ1682,1,Rules!$H$14),"")&amp;""="","",IFERROR(INDEX(Crawl!$A1682:$DZ1682,1,Rules!$H$14),"")))</f>
        <v/>
      </c>
      <c r="K1683">
        <f>IF(A1683="","",IFERROR(SUMIFS('GSC current'!$J$2:$J$2001,'GSC current'!$I$2:$I$2001,B1683),0))</f>
        <v/>
      </c>
      <c r="L1683">
        <f>IF(A1683="","",IFERROR(SUMIFS('GSC current'!$K$2:$K$2001,'GSC current'!$I$2:$I$2001,B1683),0))</f>
        <v/>
      </c>
      <c r="M1683" s="20">
        <f>IF(A1683="","",IF(N(L1683)&gt;0,K1683/L1683,""))</f>
        <v/>
      </c>
      <c r="N1683" s="21">
        <f>IF(A1683="","",IF(N(L1683)&gt;0,SUMIFS('GSC current'!$L$2:$L$2001,'GSC current'!$I$2:$I$2001,B1683)/L1683,""))</f>
        <v/>
      </c>
      <c r="O1683">
        <f>IF(A1683="","",IFERROR(SUMIFS('GSC previous'!$J$2:$J$2001,'GSC previous'!$I$2:$I$2001,B1683),0))</f>
        <v/>
      </c>
      <c r="P1683" s="22">
        <f>IF(A1683="","",IF(N(O1683)&gt;0,(K1683-O1683)/O1683,""))</f>
        <v/>
      </c>
      <c r="Q1683">
        <f>IF(A1683="","",IFERROR(SUMIFS(GA4!$P$2:$P$2001,GA4!$O$2:$O$2001,B1683),0))</f>
        <v/>
      </c>
      <c r="R1683" s="23">
        <f>IF(A1683="","",IF(N(Q1683)&gt;0,SUMIFS(GA4!$Q$2:$Q$2001,GA4!$O$2:$O$2001,B1683)/Q1683,""))</f>
        <v/>
      </c>
      <c r="S1683">
        <f>IF(A1683="","",IFERROR(SUMIFS(GA4!$R$2:$R$2001,GA4!$O$2:$O$2001,B1683),0))</f>
        <v/>
      </c>
      <c r="T1683">
        <f>IF(A1683="","",IF(AND(ISNUMBER(F1683),LEFT(C1683&amp;"",1)="2"),IF(F1683&lt;Rules!$B$9,"Yes","No"),"No"))</f>
        <v/>
      </c>
      <c r="U1683">
        <f>IF(A1683="","",IF(AND(N(O1683)&gt;=Rules!$B$8,ISNUMBER(P1683)),IF(P1683&lt;=-Rules!$B$7,"Yes","No"),"No"))</f>
        <v/>
      </c>
      <c r="V1683">
        <f>IF(A1683="","",IF(AND(N(L1683)&gt;=Rules!$B$6,ISNUMBER(N1683)),IF(AND(N1683&gt;=Rules!$B$10,N1683&lt;=Rules!$B$11),"Yes","No"),"No"))</f>
        <v/>
      </c>
      <c r="W1683">
        <f>IF(A1683="","",IF(I1683&lt;&gt;"","Yes","No"))</f>
        <v/>
      </c>
      <c r="X1683">
        <f>IF(I1683="","",IF(SUMIFS($K$3:$K$2002,$A$3:$A$2002,SUBSTITUTE(SUBSTITUTE(I1683,"?","~?"),"*","~*"))&gt;N(K1683),"Yes","No"))</f>
        <v/>
      </c>
      <c r="Y1683">
        <f>IF(A1683="","",IF(N(S1683)&gt;0,"Yes","No"))</f>
        <v/>
      </c>
      <c r="Z1683">
        <f>IF(A1683="","",IF(AND(N(K1683)&lt;Rules!$B$5,N(L1683)&lt;Rules!$B$6,N(Q1683)&lt;Rules!$B$13,Y1683="No"),"Yes","No"))</f>
        <v/>
      </c>
      <c r="AA1683">
        <f>IF(A1683="","",IF(LEFT(C1683&amp;"",1)="3","Redirect",IF(OR(LEFT(C1683&amp;"",1)="4",LEFT(C1683&amp;"",1)="5"),IF(OR(N(K1683)&gt;0,N(AC1683)&gt;=Rules!$B$14),"Redirect","Prune"),IF(D1683="Non-Indexable","Keep",IF(AND(W1683="Yes",X1683="Yes",Y1683="No"),"Merge",IF(OR(U1683="Yes",V1683="Yes",AND(T1683="Yes",N(L1683)&gt;=Rules!$B$6)),"Update",IF(Z1683="Yes",IF(N(AC1683)&gt;=Rules!$B$14,"Redirect","Prune"),"Keep")))))))</f>
        <v/>
      </c>
      <c r="AB1683">
        <f>IF(A1683="","",IF(LEFT(C1683&amp;"",1)="3","Already redirects ("&amp;C1683&amp;"). Update internal links to point at the final URL.",IF(OR(LEFT(C1683&amp;"",1)="4",LEFT(C1683&amp;"",1)="5"),IF(AA1683="Redirect","Returns "&amp;C1683&amp;" but still has "&amp;N(K1683)&amp;" clicks and "&amp;N(AC1683)&amp;" referring domains. 301 it to the closest live page.","Returns "&amp;C1683&amp;" with no clicks or links. Remove internal links and let it 404 or 410."),IF(D1683="Non-Indexable","Non-indexable ("&amp;E1683&amp;"). Keep if that is intentional; otherwise fix the canonical or noindex.",IF(AA1683="Merge","Overlaps with "&amp;I1683&amp;IF(N(J1683)&gt;0," (similarity "&amp;TEXT(J1683,"0.00")&amp;")","")&amp;", which gets more clicks. Merge the useful parts into it and 301 this URL.",IF(AA1683="Update",MID(IF(U1683="Yes","; Clicks down "&amp;TEXT(-P1683,"0%")&amp;" on the previous period","")&amp;IF(V1683="Yes","; Average position "&amp;TEXT(N1683,"0.0")&amp;" on "&amp;TEXT(L1683,"#,##0")&amp;" impressions (striking distance)","")&amp;IF(AND(T1683="Yes",N(L1683)&gt;=Rules!$B$6),"; Thin ("&amp;F1683&amp;" words) but has search demand",""),3,400),IF(AA1683="Prune","Low value: "&amp;N(K1683)&amp;" clicks, "&amp;N(L1683)&amp;" impressions, "&amp;N(Q1683)&amp;" sessions, no key events. Remove or noindex it and update internal links.",IF(AA1683="Redirect","Low value but "&amp;N(AC1683)&amp;" referring domains. 301 it to the closest relevant page to keep those links.",IF(AND(Z1683="No",Y1683="Yes",N(K1683)&lt;Rules!$B$5),"Low search traffic but it converts (key events: "&amp;S1683&amp;"). Keep it and link to it.",IF(W1683="Yes","Stronger than the page it overlaps ("&amp;I1683&amp;"). Keep; merge that page into this one.","Healthy: "&amp;N(K1683)&amp;" clicks"&amp;IF(ISNUMBER(N1683),", average position "&amp;TEXT(N1683,"0.0"),"")&amp;". Keep and monitor."))))))))))</f>
        <v/>
      </c>
      <c r="AE1683">
        <f>IF(A1683="","",IF(AD1683&lt;&gt;"",AD1683,AA1683))</f>
        <v/>
      </c>
    </row>
    <row r="1684">
      <c r="A1684">
        <f>IF(Crawl!A1683="","",Crawl!A1683)</f>
        <v/>
      </c>
      <c r="B1684">
        <f>IF(A1684="","",Crawl!EC1683)</f>
        <v/>
      </c>
      <c r="C1684">
        <f>IF(A1684="","",IFERROR(INDEX(Crawl!$A1683:$DZ1683,1,Rules!$H$6),""))</f>
        <v/>
      </c>
      <c r="D1684">
        <f>IF(A1684="","",IFERROR(INDEX(Crawl!$A1683:$DZ1683,1,Rules!$H$7),"")&amp;"")</f>
        <v/>
      </c>
      <c r="E1684">
        <f>IF(A1684="","",IFERROR(INDEX(Crawl!$A1683:$DZ1683,1,Rules!$H$8),"")&amp;"")</f>
        <v/>
      </c>
      <c r="F1684">
        <f>IF(A1684="","",IFERROR(INDEX(Crawl!$A1683:$DZ1683,1,Rules!$H$9),""))</f>
        <v/>
      </c>
      <c r="G1684">
        <f>IF(A1684="","",IFERROR(INDEX(Crawl!$A1683:$DZ1683,1,Rules!$H$10),""))</f>
        <v/>
      </c>
      <c r="H1684">
        <f>IF(A1684="","",IFERROR(INDEX(Crawl!$A1683:$DZ1683,1,Rules!$H$12),""))</f>
        <v/>
      </c>
      <c r="I1684">
        <f>IF(A1684="","",IF(AND(N(H1684)&gt;0,IFERROR(INDEX(Crawl!$A1683:$DZ1683,1,Rules!$H$11),"")&amp;""&lt;&gt;""),IFERROR(INDEX(Crawl!$A1683:$DZ1683,1,Rules!$H$11),"")&amp;"",IF(AND(ISNUMBER(J1684),N(J1684)&gt;=Rules!$B$12,IFERROR(INDEX(Crawl!$A1683:$DZ1683,1,Rules!$H$13),"")&amp;""&lt;&gt;""),IFERROR(INDEX(Crawl!$A1683:$DZ1683,1,Rules!$H$13),"")&amp;"","")))</f>
        <v/>
      </c>
      <c r="J1684" s="19">
        <f>IF(A1684="","",IF(IFERROR(INDEX(Crawl!$A1683:$DZ1683,1,Rules!$H$14),"")&amp;""="","",IFERROR(INDEX(Crawl!$A1683:$DZ1683,1,Rules!$H$14),"")))</f>
        <v/>
      </c>
      <c r="K1684">
        <f>IF(A1684="","",IFERROR(SUMIFS('GSC current'!$J$2:$J$2001,'GSC current'!$I$2:$I$2001,B1684),0))</f>
        <v/>
      </c>
      <c r="L1684">
        <f>IF(A1684="","",IFERROR(SUMIFS('GSC current'!$K$2:$K$2001,'GSC current'!$I$2:$I$2001,B1684),0))</f>
        <v/>
      </c>
      <c r="M1684" s="20">
        <f>IF(A1684="","",IF(N(L1684)&gt;0,K1684/L1684,""))</f>
        <v/>
      </c>
      <c r="N1684" s="21">
        <f>IF(A1684="","",IF(N(L1684)&gt;0,SUMIFS('GSC current'!$L$2:$L$2001,'GSC current'!$I$2:$I$2001,B1684)/L1684,""))</f>
        <v/>
      </c>
      <c r="O1684">
        <f>IF(A1684="","",IFERROR(SUMIFS('GSC previous'!$J$2:$J$2001,'GSC previous'!$I$2:$I$2001,B1684),0))</f>
        <v/>
      </c>
      <c r="P1684" s="22">
        <f>IF(A1684="","",IF(N(O1684)&gt;0,(K1684-O1684)/O1684,""))</f>
        <v/>
      </c>
      <c r="Q1684">
        <f>IF(A1684="","",IFERROR(SUMIFS(GA4!$P$2:$P$2001,GA4!$O$2:$O$2001,B1684),0))</f>
        <v/>
      </c>
      <c r="R1684" s="23">
        <f>IF(A1684="","",IF(N(Q1684)&gt;0,SUMIFS(GA4!$Q$2:$Q$2001,GA4!$O$2:$O$2001,B1684)/Q1684,""))</f>
        <v/>
      </c>
      <c r="S1684">
        <f>IF(A1684="","",IFERROR(SUMIFS(GA4!$R$2:$R$2001,GA4!$O$2:$O$2001,B1684),0))</f>
        <v/>
      </c>
      <c r="T1684">
        <f>IF(A1684="","",IF(AND(ISNUMBER(F1684),LEFT(C1684&amp;"",1)="2"),IF(F1684&lt;Rules!$B$9,"Yes","No"),"No"))</f>
        <v/>
      </c>
      <c r="U1684">
        <f>IF(A1684="","",IF(AND(N(O1684)&gt;=Rules!$B$8,ISNUMBER(P1684)),IF(P1684&lt;=-Rules!$B$7,"Yes","No"),"No"))</f>
        <v/>
      </c>
      <c r="V1684">
        <f>IF(A1684="","",IF(AND(N(L1684)&gt;=Rules!$B$6,ISNUMBER(N1684)),IF(AND(N1684&gt;=Rules!$B$10,N1684&lt;=Rules!$B$11),"Yes","No"),"No"))</f>
        <v/>
      </c>
      <c r="W1684">
        <f>IF(A1684="","",IF(I1684&lt;&gt;"","Yes","No"))</f>
        <v/>
      </c>
      <c r="X1684">
        <f>IF(I1684="","",IF(SUMIFS($K$3:$K$2002,$A$3:$A$2002,SUBSTITUTE(SUBSTITUTE(I1684,"?","~?"),"*","~*"))&gt;N(K1684),"Yes","No"))</f>
        <v/>
      </c>
      <c r="Y1684">
        <f>IF(A1684="","",IF(N(S1684)&gt;0,"Yes","No"))</f>
        <v/>
      </c>
      <c r="Z1684">
        <f>IF(A1684="","",IF(AND(N(K1684)&lt;Rules!$B$5,N(L1684)&lt;Rules!$B$6,N(Q1684)&lt;Rules!$B$13,Y1684="No"),"Yes","No"))</f>
        <v/>
      </c>
      <c r="AA1684">
        <f>IF(A1684="","",IF(LEFT(C1684&amp;"",1)="3","Redirect",IF(OR(LEFT(C1684&amp;"",1)="4",LEFT(C1684&amp;"",1)="5"),IF(OR(N(K1684)&gt;0,N(AC1684)&gt;=Rules!$B$14),"Redirect","Prune"),IF(D1684="Non-Indexable","Keep",IF(AND(W1684="Yes",X1684="Yes",Y1684="No"),"Merge",IF(OR(U1684="Yes",V1684="Yes",AND(T1684="Yes",N(L1684)&gt;=Rules!$B$6)),"Update",IF(Z1684="Yes",IF(N(AC1684)&gt;=Rules!$B$14,"Redirect","Prune"),"Keep")))))))</f>
        <v/>
      </c>
      <c r="AB1684">
        <f>IF(A1684="","",IF(LEFT(C1684&amp;"",1)="3","Already redirects ("&amp;C1684&amp;"). Update internal links to point at the final URL.",IF(OR(LEFT(C1684&amp;"",1)="4",LEFT(C1684&amp;"",1)="5"),IF(AA1684="Redirect","Returns "&amp;C1684&amp;" but still has "&amp;N(K1684)&amp;" clicks and "&amp;N(AC1684)&amp;" referring domains. 301 it to the closest live page.","Returns "&amp;C1684&amp;" with no clicks or links. Remove internal links and let it 404 or 410."),IF(D1684="Non-Indexable","Non-indexable ("&amp;E1684&amp;"). Keep if that is intentional; otherwise fix the canonical or noindex.",IF(AA1684="Merge","Overlaps with "&amp;I1684&amp;IF(N(J1684)&gt;0," (similarity "&amp;TEXT(J1684,"0.00")&amp;")","")&amp;", which gets more clicks. Merge the useful parts into it and 301 this URL.",IF(AA1684="Update",MID(IF(U1684="Yes","; Clicks down "&amp;TEXT(-P1684,"0%")&amp;" on the previous period","")&amp;IF(V1684="Yes","; Average position "&amp;TEXT(N1684,"0.0")&amp;" on "&amp;TEXT(L1684,"#,##0")&amp;" impressions (striking distance)","")&amp;IF(AND(T1684="Yes",N(L1684)&gt;=Rules!$B$6),"; Thin ("&amp;F1684&amp;" words) but has search demand",""),3,400),IF(AA1684="Prune","Low value: "&amp;N(K1684)&amp;" clicks, "&amp;N(L1684)&amp;" impressions, "&amp;N(Q1684)&amp;" sessions, no key events. Remove or noindex it and update internal links.",IF(AA1684="Redirect","Low value but "&amp;N(AC1684)&amp;" referring domains. 301 it to the closest relevant page to keep those links.",IF(AND(Z1684="No",Y1684="Yes",N(K1684)&lt;Rules!$B$5),"Low search traffic but it converts (key events: "&amp;S1684&amp;"). Keep it and link to it.",IF(W1684="Yes","Stronger than the page it overlaps ("&amp;I1684&amp;"). Keep; merge that page into this one.","Healthy: "&amp;N(K1684)&amp;" clicks"&amp;IF(ISNUMBER(N1684),", average position "&amp;TEXT(N1684,"0.0"),"")&amp;". Keep and monitor."))))))))))</f>
        <v/>
      </c>
      <c r="AE1684">
        <f>IF(A1684="","",IF(AD1684&lt;&gt;"",AD1684,AA1684))</f>
        <v/>
      </c>
    </row>
    <row r="1685">
      <c r="A1685">
        <f>IF(Crawl!A1684="","",Crawl!A1684)</f>
        <v/>
      </c>
      <c r="B1685">
        <f>IF(A1685="","",Crawl!EC1684)</f>
        <v/>
      </c>
      <c r="C1685">
        <f>IF(A1685="","",IFERROR(INDEX(Crawl!$A1684:$DZ1684,1,Rules!$H$6),""))</f>
        <v/>
      </c>
      <c r="D1685">
        <f>IF(A1685="","",IFERROR(INDEX(Crawl!$A1684:$DZ1684,1,Rules!$H$7),"")&amp;"")</f>
        <v/>
      </c>
      <c r="E1685">
        <f>IF(A1685="","",IFERROR(INDEX(Crawl!$A1684:$DZ1684,1,Rules!$H$8),"")&amp;"")</f>
        <v/>
      </c>
      <c r="F1685">
        <f>IF(A1685="","",IFERROR(INDEX(Crawl!$A1684:$DZ1684,1,Rules!$H$9),""))</f>
        <v/>
      </c>
      <c r="G1685">
        <f>IF(A1685="","",IFERROR(INDEX(Crawl!$A1684:$DZ1684,1,Rules!$H$10),""))</f>
        <v/>
      </c>
      <c r="H1685">
        <f>IF(A1685="","",IFERROR(INDEX(Crawl!$A1684:$DZ1684,1,Rules!$H$12),""))</f>
        <v/>
      </c>
      <c r="I1685">
        <f>IF(A1685="","",IF(AND(N(H1685)&gt;0,IFERROR(INDEX(Crawl!$A1684:$DZ1684,1,Rules!$H$11),"")&amp;""&lt;&gt;""),IFERROR(INDEX(Crawl!$A1684:$DZ1684,1,Rules!$H$11),"")&amp;"",IF(AND(ISNUMBER(J1685),N(J1685)&gt;=Rules!$B$12,IFERROR(INDEX(Crawl!$A1684:$DZ1684,1,Rules!$H$13),"")&amp;""&lt;&gt;""),IFERROR(INDEX(Crawl!$A1684:$DZ1684,1,Rules!$H$13),"")&amp;"","")))</f>
        <v/>
      </c>
      <c r="J1685" s="19">
        <f>IF(A1685="","",IF(IFERROR(INDEX(Crawl!$A1684:$DZ1684,1,Rules!$H$14),"")&amp;""="","",IFERROR(INDEX(Crawl!$A1684:$DZ1684,1,Rules!$H$14),"")))</f>
        <v/>
      </c>
      <c r="K1685">
        <f>IF(A1685="","",IFERROR(SUMIFS('GSC current'!$J$2:$J$2001,'GSC current'!$I$2:$I$2001,B1685),0))</f>
        <v/>
      </c>
      <c r="L1685">
        <f>IF(A1685="","",IFERROR(SUMIFS('GSC current'!$K$2:$K$2001,'GSC current'!$I$2:$I$2001,B1685),0))</f>
        <v/>
      </c>
      <c r="M1685" s="20">
        <f>IF(A1685="","",IF(N(L1685)&gt;0,K1685/L1685,""))</f>
        <v/>
      </c>
      <c r="N1685" s="21">
        <f>IF(A1685="","",IF(N(L1685)&gt;0,SUMIFS('GSC current'!$L$2:$L$2001,'GSC current'!$I$2:$I$2001,B1685)/L1685,""))</f>
        <v/>
      </c>
      <c r="O1685">
        <f>IF(A1685="","",IFERROR(SUMIFS('GSC previous'!$J$2:$J$2001,'GSC previous'!$I$2:$I$2001,B1685),0))</f>
        <v/>
      </c>
      <c r="P1685" s="22">
        <f>IF(A1685="","",IF(N(O1685)&gt;0,(K1685-O1685)/O1685,""))</f>
        <v/>
      </c>
      <c r="Q1685">
        <f>IF(A1685="","",IFERROR(SUMIFS(GA4!$P$2:$P$2001,GA4!$O$2:$O$2001,B1685),0))</f>
        <v/>
      </c>
      <c r="R1685" s="23">
        <f>IF(A1685="","",IF(N(Q1685)&gt;0,SUMIFS(GA4!$Q$2:$Q$2001,GA4!$O$2:$O$2001,B1685)/Q1685,""))</f>
        <v/>
      </c>
      <c r="S1685">
        <f>IF(A1685="","",IFERROR(SUMIFS(GA4!$R$2:$R$2001,GA4!$O$2:$O$2001,B1685),0))</f>
        <v/>
      </c>
      <c r="T1685">
        <f>IF(A1685="","",IF(AND(ISNUMBER(F1685),LEFT(C1685&amp;"",1)="2"),IF(F1685&lt;Rules!$B$9,"Yes","No"),"No"))</f>
        <v/>
      </c>
      <c r="U1685">
        <f>IF(A1685="","",IF(AND(N(O1685)&gt;=Rules!$B$8,ISNUMBER(P1685)),IF(P1685&lt;=-Rules!$B$7,"Yes","No"),"No"))</f>
        <v/>
      </c>
      <c r="V1685">
        <f>IF(A1685="","",IF(AND(N(L1685)&gt;=Rules!$B$6,ISNUMBER(N1685)),IF(AND(N1685&gt;=Rules!$B$10,N1685&lt;=Rules!$B$11),"Yes","No"),"No"))</f>
        <v/>
      </c>
      <c r="W1685">
        <f>IF(A1685="","",IF(I1685&lt;&gt;"","Yes","No"))</f>
        <v/>
      </c>
      <c r="X1685">
        <f>IF(I1685="","",IF(SUMIFS($K$3:$K$2002,$A$3:$A$2002,SUBSTITUTE(SUBSTITUTE(I1685,"?","~?"),"*","~*"))&gt;N(K1685),"Yes","No"))</f>
        <v/>
      </c>
      <c r="Y1685">
        <f>IF(A1685="","",IF(N(S1685)&gt;0,"Yes","No"))</f>
        <v/>
      </c>
      <c r="Z1685">
        <f>IF(A1685="","",IF(AND(N(K1685)&lt;Rules!$B$5,N(L1685)&lt;Rules!$B$6,N(Q1685)&lt;Rules!$B$13,Y1685="No"),"Yes","No"))</f>
        <v/>
      </c>
      <c r="AA1685">
        <f>IF(A1685="","",IF(LEFT(C1685&amp;"",1)="3","Redirect",IF(OR(LEFT(C1685&amp;"",1)="4",LEFT(C1685&amp;"",1)="5"),IF(OR(N(K1685)&gt;0,N(AC1685)&gt;=Rules!$B$14),"Redirect","Prune"),IF(D1685="Non-Indexable","Keep",IF(AND(W1685="Yes",X1685="Yes",Y1685="No"),"Merge",IF(OR(U1685="Yes",V1685="Yes",AND(T1685="Yes",N(L1685)&gt;=Rules!$B$6)),"Update",IF(Z1685="Yes",IF(N(AC1685)&gt;=Rules!$B$14,"Redirect","Prune"),"Keep")))))))</f>
        <v/>
      </c>
      <c r="AB1685">
        <f>IF(A1685="","",IF(LEFT(C1685&amp;"",1)="3","Already redirects ("&amp;C1685&amp;"). Update internal links to point at the final URL.",IF(OR(LEFT(C1685&amp;"",1)="4",LEFT(C1685&amp;"",1)="5"),IF(AA1685="Redirect","Returns "&amp;C1685&amp;" but still has "&amp;N(K1685)&amp;" clicks and "&amp;N(AC1685)&amp;" referring domains. 301 it to the closest live page.","Returns "&amp;C1685&amp;" with no clicks or links. Remove internal links and let it 404 or 410."),IF(D1685="Non-Indexable","Non-indexable ("&amp;E1685&amp;"). Keep if that is intentional; otherwise fix the canonical or noindex.",IF(AA1685="Merge","Overlaps with "&amp;I1685&amp;IF(N(J1685)&gt;0," (similarity "&amp;TEXT(J1685,"0.00")&amp;")","")&amp;", which gets more clicks. Merge the useful parts into it and 301 this URL.",IF(AA1685="Update",MID(IF(U1685="Yes","; Clicks down "&amp;TEXT(-P1685,"0%")&amp;" on the previous period","")&amp;IF(V1685="Yes","; Average position "&amp;TEXT(N1685,"0.0")&amp;" on "&amp;TEXT(L1685,"#,##0")&amp;" impressions (striking distance)","")&amp;IF(AND(T1685="Yes",N(L1685)&gt;=Rules!$B$6),"; Thin ("&amp;F1685&amp;" words) but has search demand",""),3,400),IF(AA1685="Prune","Low value: "&amp;N(K1685)&amp;" clicks, "&amp;N(L1685)&amp;" impressions, "&amp;N(Q1685)&amp;" sessions, no key events. Remove or noindex it and update internal links.",IF(AA1685="Redirect","Low value but "&amp;N(AC1685)&amp;" referring domains. 301 it to the closest relevant page to keep those links.",IF(AND(Z1685="No",Y1685="Yes",N(K1685)&lt;Rules!$B$5),"Low search traffic but it converts (key events: "&amp;S1685&amp;"). Keep it and link to it.",IF(W1685="Yes","Stronger than the page it overlaps ("&amp;I1685&amp;"). Keep; merge that page into this one.","Healthy: "&amp;N(K1685)&amp;" clicks"&amp;IF(ISNUMBER(N1685),", average position "&amp;TEXT(N1685,"0.0"),"")&amp;". Keep and monitor."))))))))))</f>
        <v/>
      </c>
      <c r="AE1685">
        <f>IF(A1685="","",IF(AD1685&lt;&gt;"",AD1685,AA1685))</f>
        <v/>
      </c>
    </row>
    <row r="1686">
      <c r="A1686">
        <f>IF(Crawl!A1685="","",Crawl!A1685)</f>
        <v/>
      </c>
      <c r="B1686">
        <f>IF(A1686="","",Crawl!EC1685)</f>
        <v/>
      </c>
      <c r="C1686">
        <f>IF(A1686="","",IFERROR(INDEX(Crawl!$A1685:$DZ1685,1,Rules!$H$6),""))</f>
        <v/>
      </c>
      <c r="D1686">
        <f>IF(A1686="","",IFERROR(INDEX(Crawl!$A1685:$DZ1685,1,Rules!$H$7),"")&amp;"")</f>
        <v/>
      </c>
      <c r="E1686">
        <f>IF(A1686="","",IFERROR(INDEX(Crawl!$A1685:$DZ1685,1,Rules!$H$8),"")&amp;"")</f>
        <v/>
      </c>
      <c r="F1686">
        <f>IF(A1686="","",IFERROR(INDEX(Crawl!$A1685:$DZ1685,1,Rules!$H$9),""))</f>
        <v/>
      </c>
      <c r="G1686">
        <f>IF(A1686="","",IFERROR(INDEX(Crawl!$A1685:$DZ1685,1,Rules!$H$10),""))</f>
        <v/>
      </c>
      <c r="H1686">
        <f>IF(A1686="","",IFERROR(INDEX(Crawl!$A1685:$DZ1685,1,Rules!$H$12),""))</f>
        <v/>
      </c>
      <c r="I1686">
        <f>IF(A1686="","",IF(AND(N(H1686)&gt;0,IFERROR(INDEX(Crawl!$A1685:$DZ1685,1,Rules!$H$11),"")&amp;""&lt;&gt;""),IFERROR(INDEX(Crawl!$A1685:$DZ1685,1,Rules!$H$11),"")&amp;"",IF(AND(ISNUMBER(J1686),N(J1686)&gt;=Rules!$B$12,IFERROR(INDEX(Crawl!$A1685:$DZ1685,1,Rules!$H$13),"")&amp;""&lt;&gt;""),IFERROR(INDEX(Crawl!$A1685:$DZ1685,1,Rules!$H$13),"")&amp;"","")))</f>
        <v/>
      </c>
      <c r="J1686" s="19">
        <f>IF(A1686="","",IF(IFERROR(INDEX(Crawl!$A1685:$DZ1685,1,Rules!$H$14),"")&amp;""="","",IFERROR(INDEX(Crawl!$A1685:$DZ1685,1,Rules!$H$14),"")))</f>
        <v/>
      </c>
      <c r="K1686">
        <f>IF(A1686="","",IFERROR(SUMIFS('GSC current'!$J$2:$J$2001,'GSC current'!$I$2:$I$2001,B1686),0))</f>
        <v/>
      </c>
      <c r="L1686">
        <f>IF(A1686="","",IFERROR(SUMIFS('GSC current'!$K$2:$K$2001,'GSC current'!$I$2:$I$2001,B1686),0))</f>
        <v/>
      </c>
      <c r="M1686" s="20">
        <f>IF(A1686="","",IF(N(L1686)&gt;0,K1686/L1686,""))</f>
        <v/>
      </c>
      <c r="N1686" s="21">
        <f>IF(A1686="","",IF(N(L1686)&gt;0,SUMIFS('GSC current'!$L$2:$L$2001,'GSC current'!$I$2:$I$2001,B1686)/L1686,""))</f>
        <v/>
      </c>
      <c r="O1686">
        <f>IF(A1686="","",IFERROR(SUMIFS('GSC previous'!$J$2:$J$2001,'GSC previous'!$I$2:$I$2001,B1686),0))</f>
        <v/>
      </c>
      <c r="P1686" s="22">
        <f>IF(A1686="","",IF(N(O1686)&gt;0,(K1686-O1686)/O1686,""))</f>
        <v/>
      </c>
      <c r="Q1686">
        <f>IF(A1686="","",IFERROR(SUMIFS(GA4!$P$2:$P$2001,GA4!$O$2:$O$2001,B1686),0))</f>
        <v/>
      </c>
      <c r="R1686" s="23">
        <f>IF(A1686="","",IF(N(Q1686)&gt;0,SUMIFS(GA4!$Q$2:$Q$2001,GA4!$O$2:$O$2001,B1686)/Q1686,""))</f>
        <v/>
      </c>
      <c r="S1686">
        <f>IF(A1686="","",IFERROR(SUMIFS(GA4!$R$2:$R$2001,GA4!$O$2:$O$2001,B1686),0))</f>
        <v/>
      </c>
      <c r="T1686">
        <f>IF(A1686="","",IF(AND(ISNUMBER(F1686),LEFT(C1686&amp;"",1)="2"),IF(F1686&lt;Rules!$B$9,"Yes","No"),"No"))</f>
        <v/>
      </c>
      <c r="U1686">
        <f>IF(A1686="","",IF(AND(N(O1686)&gt;=Rules!$B$8,ISNUMBER(P1686)),IF(P1686&lt;=-Rules!$B$7,"Yes","No"),"No"))</f>
        <v/>
      </c>
      <c r="V1686">
        <f>IF(A1686="","",IF(AND(N(L1686)&gt;=Rules!$B$6,ISNUMBER(N1686)),IF(AND(N1686&gt;=Rules!$B$10,N1686&lt;=Rules!$B$11),"Yes","No"),"No"))</f>
        <v/>
      </c>
      <c r="W1686">
        <f>IF(A1686="","",IF(I1686&lt;&gt;"","Yes","No"))</f>
        <v/>
      </c>
      <c r="X1686">
        <f>IF(I1686="","",IF(SUMIFS($K$3:$K$2002,$A$3:$A$2002,SUBSTITUTE(SUBSTITUTE(I1686,"?","~?"),"*","~*"))&gt;N(K1686),"Yes","No"))</f>
        <v/>
      </c>
      <c r="Y1686">
        <f>IF(A1686="","",IF(N(S1686)&gt;0,"Yes","No"))</f>
        <v/>
      </c>
      <c r="Z1686">
        <f>IF(A1686="","",IF(AND(N(K1686)&lt;Rules!$B$5,N(L1686)&lt;Rules!$B$6,N(Q1686)&lt;Rules!$B$13,Y1686="No"),"Yes","No"))</f>
        <v/>
      </c>
      <c r="AA1686">
        <f>IF(A1686="","",IF(LEFT(C1686&amp;"",1)="3","Redirect",IF(OR(LEFT(C1686&amp;"",1)="4",LEFT(C1686&amp;"",1)="5"),IF(OR(N(K1686)&gt;0,N(AC1686)&gt;=Rules!$B$14),"Redirect","Prune"),IF(D1686="Non-Indexable","Keep",IF(AND(W1686="Yes",X1686="Yes",Y1686="No"),"Merge",IF(OR(U1686="Yes",V1686="Yes",AND(T1686="Yes",N(L1686)&gt;=Rules!$B$6)),"Update",IF(Z1686="Yes",IF(N(AC1686)&gt;=Rules!$B$14,"Redirect","Prune"),"Keep")))))))</f>
        <v/>
      </c>
      <c r="AB1686">
        <f>IF(A1686="","",IF(LEFT(C1686&amp;"",1)="3","Already redirects ("&amp;C1686&amp;"). Update internal links to point at the final URL.",IF(OR(LEFT(C1686&amp;"",1)="4",LEFT(C1686&amp;"",1)="5"),IF(AA1686="Redirect","Returns "&amp;C1686&amp;" but still has "&amp;N(K1686)&amp;" clicks and "&amp;N(AC1686)&amp;" referring domains. 301 it to the closest live page.","Returns "&amp;C1686&amp;" with no clicks or links. Remove internal links and let it 404 or 410."),IF(D1686="Non-Indexable","Non-indexable ("&amp;E1686&amp;"). Keep if that is intentional; otherwise fix the canonical or noindex.",IF(AA1686="Merge","Overlaps with "&amp;I1686&amp;IF(N(J1686)&gt;0," (similarity "&amp;TEXT(J1686,"0.00")&amp;")","")&amp;", which gets more clicks. Merge the useful parts into it and 301 this URL.",IF(AA1686="Update",MID(IF(U1686="Yes","; Clicks down "&amp;TEXT(-P1686,"0%")&amp;" on the previous period","")&amp;IF(V1686="Yes","; Average position "&amp;TEXT(N1686,"0.0")&amp;" on "&amp;TEXT(L1686,"#,##0")&amp;" impressions (striking distance)","")&amp;IF(AND(T1686="Yes",N(L1686)&gt;=Rules!$B$6),"; Thin ("&amp;F1686&amp;" words) but has search demand",""),3,400),IF(AA1686="Prune","Low value: "&amp;N(K1686)&amp;" clicks, "&amp;N(L1686)&amp;" impressions, "&amp;N(Q1686)&amp;" sessions, no key events. Remove or noindex it and update internal links.",IF(AA1686="Redirect","Low value but "&amp;N(AC1686)&amp;" referring domains. 301 it to the closest relevant page to keep those links.",IF(AND(Z1686="No",Y1686="Yes",N(K1686)&lt;Rules!$B$5),"Low search traffic but it converts (key events: "&amp;S1686&amp;"). Keep it and link to it.",IF(W1686="Yes","Stronger than the page it overlaps ("&amp;I1686&amp;"). Keep; merge that page into this one.","Healthy: "&amp;N(K1686)&amp;" clicks"&amp;IF(ISNUMBER(N1686),", average position "&amp;TEXT(N1686,"0.0"),"")&amp;". Keep and monitor."))))))))))</f>
        <v/>
      </c>
      <c r="AE1686">
        <f>IF(A1686="","",IF(AD1686&lt;&gt;"",AD1686,AA1686))</f>
        <v/>
      </c>
    </row>
    <row r="1687">
      <c r="A1687">
        <f>IF(Crawl!A1686="","",Crawl!A1686)</f>
        <v/>
      </c>
      <c r="B1687">
        <f>IF(A1687="","",Crawl!EC1686)</f>
        <v/>
      </c>
      <c r="C1687">
        <f>IF(A1687="","",IFERROR(INDEX(Crawl!$A1686:$DZ1686,1,Rules!$H$6),""))</f>
        <v/>
      </c>
      <c r="D1687">
        <f>IF(A1687="","",IFERROR(INDEX(Crawl!$A1686:$DZ1686,1,Rules!$H$7),"")&amp;"")</f>
        <v/>
      </c>
      <c r="E1687">
        <f>IF(A1687="","",IFERROR(INDEX(Crawl!$A1686:$DZ1686,1,Rules!$H$8),"")&amp;"")</f>
        <v/>
      </c>
      <c r="F1687">
        <f>IF(A1687="","",IFERROR(INDEX(Crawl!$A1686:$DZ1686,1,Rules!$H$9),""))</f>
        <v/>
      </c>
      <c r="G1687">
        <f>IF(A1687="","",IFERROR(INDEX(Crawl!$A1686:$DZ1686,1,Rules!$H$10),""))</f>
        <v/>
      </c>
      <c r="H1687">
        <f>IF(A1687="","",IFERROR(INDEX(Crawl!$A1686:$DZ1686,1,Rules!$H$12),""))</f>
        <v/>
      </c>
      <c r="I1687">
        <f>IF(A1687="","",IF(AND(N(H1687)&gt;0,IFERROR(INDEX(Crawl!$A1686:$DZ1686,1,Rules!$H$11),"")&amp;""&lt;&gt;""),IFERROR(INDEX(Crawl!$A1686:$DZ1686,1,Rules!$H$11),"")&amp;"",IF(AND(ISNUMBER(J1687),N(J1687)&gt;=Rules!$B$12,IFERROR(INDEX(Crawl!$A1686:$DZ1686,1,Rules!$H$13),"")&amp;""&lt;&gt;""),IFERROR(INDEX(Crawl!$A1686:$DZ1686,1,Rules!$H$13),"")&amp;"","")))</f>
        <v/>
      </c>
      <c r="J1687" s="19">
        <f>IF(A1687="","",IF(IFERROR(INDEX(Crawl!$A1686:$DZ1686,1,Rules!$H$14),"")&amp;""="","",IFERROR(INDEX(Crawl!$A1686:$DZ1686,1,Rules!$H$14),"")))</f>
        <v/>
      </c>
      <c r="K1687">
        <f>IF(A1687="","",IFERROR(SUMIFS('GSC current'!$J$2:$J$2001,'GSC current'!$I$2:$I$2001,B1687),0))</f>
        <v/>
      </c>
      <c r="L1687">
        <f>IF(A1687="","",IFERROR(SUMIFS('GSC current'!$K$2:$K$2001,'GSC current'!$I$2:$I$2001,B1687),0))</f>
        <v/>
      </c>
      <c r="M1687" s="20">
        <f>IF(A1687="","",IF(N(L1687)&gt;0,K1687/L1687,""))</f>
        <v/>
      </c>
      <c r="N1687" s="21">
        <f>IF(A1687="","",IF(N(L1687)&gt;0,SUMIFS('GSC current'!$L$2:$L$2001,'GSC current'!$I$2:$I$2001,B1687)/L1687,""))</f>
        <v/>
      </c>
      <c r="O1687">
        <f>IF(A1687="","",IFERROR(SUMIFS('GSC previous'!$J$2:$J$2001,'GSC previous'!$I$2:$I$2001,B1687),0))</f>
        <v/>
      </c>
      <c r="P1687" s="22">
        <f>IF(A1687="","",IF(N(O1687)&gt;0,(K1687-O1687)/O1687,""))</f>
        <v/>
      </c>
      <c r="Q1687">
        <f>IF(A1687="","",IFERROR(SUMIFS(GA4!$P$2:$P$2001,GA4!$O$2:$O$2001,B1687),0))</f>
        <v/>
      </c>
      <c r="R1687" s="23">
        <f>IF(A1687="","",IF(N(Q1687)&gt;0,SUMIFS(GA4!$Q$2:$Q$2001,GA4!$O$2:$O$2001,B1687)/Q1687,""))</f>
        <v/>
      </c>
      <c r="S1687">
        <f>IF(A1687="","",IFERROR(SUMIFS(GA4!$R$2:$R$2001,GA4!$O$2:$O$2001,B1687),0))</f>
        <v/>
      </c>
      <c r="T1687">
        <f>IF(A1687="","",IF(AND(ISNUMBER(F1687),LEFT(C1687&amp;"",1)="2"),IF(F1687&lt;Rules!$B$9,"Yes","No"),"No"))</f>
        <v/>
      </c>
      <c r="U1687">
        <f>IF(A1687="","",IF(AND(N(O1687)&gt;=Rules!$B$8,ISNUMBER(P1687)),IF(P1687&lt;=-Rules!$B$7,"Yes","No"),"No"))</f>
        <v/>
      </c>
      <c r="V1687">
        <f>IF(A1687="","",IF(AND(N(L1687)&gt;=Rules!$B$6,ISNUMBER(N1687)),IF(AND(N1687&gt;=Rules!$B$10,N1687&lt;=Rules!$B$11),"Yes","No"),"No"))</f>
        <v/>
      </c>
      <c r="W1687">
        <f>IF(A1687="","",IF(I1687&lt;&gt;"","Yes","No"))</f>
        <v/>
      </c>
      <c r="X1687">
        <f>IF(I1687="","",IF(SUMIFS($K$3:$K$2002,$A$3:$A$2002,SUBSTITUTE(SUBSTITUTE(I1687,"?","~?"),"*","~*"))&gt;N(K1687),"Yes","No"))</f>
        <v/>
      </c>
      <c r="Y1687">
        <f>IF(A1687="","",IF(N(S1687)&gt;0,"Yes","No"))</f>
        <v/>
      </c>
      <c r="Z1687">
        <f>IF(A1687="","",IF(AND(N(K1687)&lt;Rules!$B$5,N(L1687)&lt;Rules!$B$6,N(Q1687)&lt;Rules!$B$13,Y1687="No"),"Yes","No"))</f>
        <v/>
      </c>
      <c r="AA1687">
        <f>IF(A1687="","",IF(LEFT(C1687&amp;"",1)="3","Redirect",IF(OR(LEFT(C1687&amp;"",1)="4",LEFT(C1687&amp;"",1)="5"),IF(OR(N(K1687)&gt;0,N(AC1687)&gt;=Rules!$B$14),"Redirect","Prune"),IF(D1687="Non-Indexable","Keep",IF(AND(W1687="Yes",X1687="Yes",Y1687="No"),"Merge",IF(OR(U1687="Yes",V1687="Yes",AND(T1687="Yes",N(L1687)&gt;=Rules!$B$6)),"Update",IF(Z1687="Yes",IF(N(AC1687)&gt;=Rules!$B$14,"Redirect","Prune"),"Keep")))))))</f>
        <v/>
      </c>
      <c r="AB1687">
        <f>IF(A1687="","",IF(LEFT(C1687&amp;"",1)="3","Already redirects ("&amp;C1687&amp;"). Update internal links to point at the final URL.",IF(OR(LEFT(C1687&amp;"",1)="4",LEFT(C1687&amp;"",1)="5"),IF(AA1687="Redirect","Returns "&amp;C1687&amp;" but still has "&amp;N(K1687)&amp;" clicks and "&amp;N(AC1687)&amp;" referring domains. 301 it to the closest live page.","Returns "&amp;C1687&amp;" with no clicks or links. Remove internal links and let it 404 or 410."),IF(D1687="Non-Indexable","Non-indexable ("&amp;E1687&amp;"). Keep if that is intentional; otherwise fix the canonical or noindex.",IF(AA1687="Merge","Overlaps with "&amp;I1687&amp;IF(N(J1687)&gt;0," (similarity "&amp;TEXT(J1687,"0.00")&amp;")","")&amp;", which gets more clicks. Merge the useful parts into it and 301 this URL.",IF(AA1687="Update",MID(IF(U1687="Yes","; Clicks down "&amp;TEXT(-P1687,"0%")&amp;" on the previous period","")&amp;IF(V1687="Yes","; Average position "&amp;TEXT(N1687,"0.0")&amp;" on "&amp;TEXT(L1687,"#,##0")&amp;" impressions (striking distance)","")&amp;IF(AND(T1687="Yes",N(L1687)&gt;=Rules!$B$6),"; Thin ("&amp;F1687&amp;" words) but has search demand",""),3,400),IF(AA1687="Prune","Low value: "&amp;N(K1687)&amp;" clicks, "&amp;N(L1687)&amp;" impressions, "&amp;N(Q1687)&amp;" sessions, no key events. Remove or noindex it and update internal links.",IF(AA1687="Redirect","Low value but "&amp;N(AC1687)&amp;" referring domains. 301 it to the closest relevant page to keep those links.",IF(AND(Z1687="No",Y1687="Yes",N(K1687)&lt;Rules!$B$5),"Low search traffic but it converts (key events: "&amp;S1687&amp;"). Keep it and link to it.",IF(W1687="Yes","Stronger than the page it overlaps ("&amp;I1687&amp;"). Keep; merge that page into this one.","Healthy: "&amp;N(K1687)&amp;" clicks"&amp;IF(ISNUMBER(N1687),", average position "&amp;TEXT(N1687,"0.0"),"")&amp;". Keep and monitor."))))))))))</f>
        <v/>
      </c>
      <c r="AE1687">
        <f>IF(A1687="","",IF(AD1687&lt;&gt;"",AD1687,AA1687))</f>
        <v/>
      </c>
    </row>
    <row r="1688">
      <c r="A1688">
        <f>IF(Crawl!A1687="","",Crawl!A1687)</f>
        <v/>
      </c>
      <c r="B1688">
        <f>IF(A1688="","",Crawl!EC1687)</f>
        <v/>
      </c>
      <c r="C1688">
        <f>IF(A1688="","",IFERROR(INDEX(Crawl!$A1687:$DZ1687,1,Rules!$H$6),""))</f>
        <v/>
      </c>
      <c r="D1688">
        <f>IF(A1688="","",IFERROR(INDEX(Crawl!$A1687:$DZ1687,1,Rules!$H$7),"")&amp;"")</f>
        <v/>
      </c>
      <c r="E1688">
        <f>IF(A1688="","",IFERROR(INDEX(Crawl!$A1687:$DZ1687,1,Rules!$H$8),"")&amp;"")</f>
        <v/>
      </c>
      <c r="F1688">
        <f>IF(A1688="","",IFERROR(INDEX(Crawl!$A1687:$DZ1687,1,Rules!$H$9),""))</f>
        <v/>
      </c>
      <c r="G1688">
        <f>IF(A1688="","",IFERROR(INDEX(Crawl!$A1687:$DZ1687,1,Rules!$H$10),""))</f>
        <v/>
      </c>
      <c r="H1688">
        <f>IF(A1688="","",IFERROR(INDEX(Crawl!$A1687:$DZ1687,1,Rules!$H$12),""))</f>
        <v/>
      </c>
      <c r="I1688">
        <f>IF(A1688="","",IF(AND(N(H1688)&gt;0,IFERROR(INDEX(Crawl!$A1687:$DZ1687,1,Rules!$H$11),"")&amp;""&lt;&gt;""),IFERROR(INDEX(Crawl!$A1687:$DZ1687,1,Rules!$H$11),"")&amp;"",IF(AND(ISNUMBER(J1688),N(J1688)&gt;=Rules!$B$12,IFERROR(INDEX(Crawl!$A1687:$DZ1687,1,Rules!$H$13),"")&amp;""&lt;&gt;""),IFERROR(INDEX(Crawl!$A1687:$DZ1687,1,Rules!$H$13),"")&amp;"","")))</f>
        <v/>
      </c>
      <c r="J1688" s="19">
        <f>IF(A1688="","",IF(IFERROR(INDEX(Crawl!$A1687:$DZ1687,1,Rules!$H$14),"")&amp;""="","",IFERROR(INDEX(Crawl!$A1687:$DZ1687,1,Rules!$H$14),"")))</f>
        <v/>
      </c>
      <c r="K1688">
        <f>IF(A1688="","",IFERROR(SUMIFS('GSC current'!$J$2:$J$2001,'GSC current'!$I$2:$I$2001,B1688),0))</f>
        <v/>
      </c>
      <c r="L1688">
        <f>IF(A1688="","",IFERROR(SUMIFS('GSC current'!$K$2:$K$2001,'GSC current'!$I$2:$I$2001,B1688),0))</f>
        <v/>
      </c>
      <c r="M1688" s="20">
        <f>IF(A1688="","",IF(N(L1688)&gt;0,K1688/L1688,""))</f>
        <v/>
      </c>
      <c r="N1688" s="21">
        <f>IF(A1688="","",IF(N(L1688)&gt;0,SUMIFS('GSC current'!$L$2:$L$2001,'GSC current'!$I$2:$I$2001,B1688)/L1688,""))</f>
        <v/>
      </c>
      <c r="O1688">
        <f>IF(A1688="","",IFERROR(SUMIFS('GSC previous'!$J$2:$J$2001,'GSC previous'!$I$2:$I$2001,B1688),0))</f>
        <v/>
      </c>
      <c r="P1688" s="22">
        <f>IF(A1688="","",IF(N(O1688)&gt;0,(K1688-O1688)/O1688,""))</f>
        <v/>
      </c>
      <c r="Q1688">
        <f>IF(A1688="","",IFERROR(SUMIFS(GA4!$P$2:$P$2001,GA4!$O$2:$O$2001,B1688),0))</f>
        <v/>
      </c>
      <c r="R1688" s="23">
        <f>IF(A1688="","",IF(N(Q1688)&gt;0,SUMIFS(GA4!$Q$2:$Q$2001,GA4!$O$2:$O$2001,B1688)/Q1688,""))</f>
        <v/>
      </c>
      <c r="S1688">
        <f>IF(A1688="","",IFERROR(SUMIFS(GA4!$R$2:$R$2001,GA4!$O$2:$O$2001,B1688),0))</f>
        <v/>
      </c>
      <c r="T1688">
        <f>IF(A1688="","",IF(AND(ISNUMBER(F1688),LEFT(C1688&amp;"",1)="2"),IF(F1688&lt;Rules!$B$9,"Yes","No"),"No"))</f>
        <v/>
      </c>
      <c r="U1688">
        <f>IF(A1688="","",IF(AND(N(O1688)&gt;=Rules!$B$8,ISNUMBER(P1688)),IF(P1688&lt;=-Rules!$B$7,"Yes","No"),"No"))</f>
        <v/>
      </c>
      <c r="V1688">
        <f>IF(A1688="","",IF(AND(N(L1688)&gt;=Rules!$B$6,ISNUMBER(N1688)),IF(AND(N1688&gt;=Rules!$B$10,N1688&lt;=Rules!$B$11),"Yes","No"),"No"))</f>
        <v/>
      </c>
      <c r="W1688">
        <f>IF(A1688="","",IF(I1688&lt;&gt;"","Yes","No"))</f>
        <v/>
      </c>
      <c r="X1688">
        <f>IF(I1688="","",IF(SUMIFS($K$3:$K$2002,$A$3:$A$2002,SUBSTITUTE(SUBSTITUTE(I1688,"?","~?"),"*","~*"))&gt;N(K1688),"Yes","No"))</f>
        <v/>
      </c>
      <c r="Y1688">
        <f>IF(A1688="","",IF(N(S1688)&gt;0,"Yes","No"))</f>
        <v/>
      </c>
      <c r="Z1688">
        <f>IF(A1688="","",IF(AND(N(K1688)&lt;Rules!$B$5,N(L1688)&lt;Rules!$B$6,N(Q1688)&lt;Rules!$B$13,Y1688="No"),"Yes","No"))</f>
        <v/>
      </c>
      <c r="AA1688">
        <f>IF(A1688="","",IF(LEFT(C1688&amp;"",1)="3","Redirect",IF(OR(LEFT(C1688&amp;"",1)="4",LEFT(C1688&amp;"",1)="5"),IF(OR(N(K1688)&gt;0,N(AC1688)&gt;=Rules!$B$14),"Redirect","Prune"),IF(D1688="Non-Indexable","Keep",IF(AND(W1688="Yes",X1688="Yes",Y1688="No"),"Merge",IF(OR(U1688="Yes",V1688="Yes",AND(T1688="Yes",N(L1688)&gt;=Rules!$B$6)),"Update",IF(Z1688="Yes",IF(N(AC1688)&gt;=Rules!$B$14,"Redirect","Prune"),"Keep")))))))</f>
        <v/>
      </c>
      <c r="AB1688">
        <f>IF(A1688="","",IF(LEFT(C1688&amp;"",1)="3","Already redirects ("&amp;C1688&amp;"). Update internal links to point at the final URL.",IF(OR(LEFT(C1688&amp;"",1)="4",LEFT(C1688&amp;"",1)="5"),IF(AA1688="Redirect","Returns "&amp;C1688&amp;" but still has "&amp;N(K1688)&amp;" clicks and "&amp;N(AC1688)&amp;" referring domains. 301 it to the closest live page.","Returns "&amp;C1688&amp;" with no clicks or links. Remove internal links and let it 404 or 410."),IF(D1688="Non-Indexable","Non-indexable ("&amp;E1688&amp;"). Keep if that is intentional; otherwise fix the canonical or noindex.",IF(AA1688="Merge","Overlaps with "&amp;I1688&amp;IF(N(J1688)&gt;0," (similarity "&amp;TEXT(J1688,"0.00")&amp;")","")&amp;", which gets more clicks. Merge the useful parts into it and 301 this URL.",IF(AA1688="Update",MID(IF(U1688="Yes","; Clicks down "&amp;TEXT(-P1688,"0%")&amp;" on the previous period","")&amp;IF(V1688="Yes","; Average position "&amp;TEXT(N1688,"0.0")&amp;" on "&amp;TEXT(L1688,"#,##0")&amp;" impressions (striking distance)","")&amp;IF(AND(T1688="Yes",N(L1688)&gt;=Rules!$B$6),"; Thin ("&amp;F1688&amp;" words) but has search demand",""),3,400),IF(AA1688="Prune","Low value: "&amp;N(K1688)&amp;" clicks, "&amp;N(L1688)&amp;" impressions, "&amp;N(Q1688)&amp;" sessions, no key events. Remove or noindex it and update internal links.",IF(AA1688="Redirect","Low value but "&amp;N(AC1688)&amp;" referring domains. 301 it to the closest relevant page to keep those links.",IF(AND(Z1688="No",Y1688="Yes",N(K1688)&lt;Rules!$B$5),"Low search traffic but it converts (key events: "&amp;S1688&amp;"). Keep it and link to it.",IF(W1688="Yes","Stronger than the page it overlaps ("&amp;I1688&amp;"). Keep; merge that page into this one.","Healthy: "&amp;N(K1688)&amp;" clicks"&amp;IF(ISNUMBER(N1688),", average position "&amp;TEXT(N1688,"0.0"),"")&amp;". Keep and monitor."))))))))))</f>
        <v/>
      </c>
      <c r="AE1688">
        <f>IF(A1688="","",IF(AD1688&lt;&gt;"",AD1688,AA1688))</f>
        <v/>
      </c>
    </row>
    <row r="1689">
      <c r="A1689">
        <f>IF(Crawl!A1688="","",Crawl!A1688)</f>
        <v/>
      </c>
      <c r="B1689">
        <f>IF(A1689="","",Crawl!EC1688)</f>
        <v/>
      </c>
      <c r="C1689">
        <f>IF(A1689="","",IFERROR(INDEX(Crawl!$A1688:$DZ1688,1,Rules!$H$6),""))</f>
        <v/>
      </c>
      <c r="D1689">
        <f>IF(A1689="","",IFERROR(INDEX(Crawl!$A1688:$DZ1688,1,Rules!$H$7),"")&amp;"")</f>
        <v/>
      </c>
      <c r="E1689">
        <f>IF(A1689="","",IFERROR(INDEX(Crawl!$A1688:$DZ1688,1,Rules!$H$8),"")&amp;"")</f>
        <v/>
      </c>
      <c r="F1689">
        <f>IF(A1689="","",IFERROR(INDEX(Crawl!$A1688:$DZ1688,1,Rules!$H$9),""))</f>
        <v/>
      </c>
      <c r="G1689">
        <f>IF(A1689="","",IFERROR(INDEX(Crawl!$A1688:$DZ1688,1,Rules!$H$10),""))</f>
        <v/>
      </c>
      <c r="H1689">
        <f>IF(A1689="","",IFERROR(INDEX(Crawl!$A1688:$DZ1688,1,Rules!$H$12),""))</f>
        <v/>
      </c>
      <c r="I1689">
        <f>IF(A1689="","",IF(AND(N(H1689)&gt;0,IFERROR(INDEX(Crawl!$A1688:$DZ1688,1,Rules!$H$11),"")&amp;""&lt;&gt;""),IFERROR(INDEX(Crawl!$A1688:$DZ1688,1,Rules!$H$11),"")&amp;"",IF(AND(ISNUMBER(J1689),N(J1689)&gt;=Rules!$B$12,IFERROR(INDEX(Crawl!$A1688:$DZ1688,1,Rules!$H$13),"")&amp;""&lt;&gt;""),IFERROR(INDEX(Crawl!$A1688:$DZ1688,1,Rules!$H$13),"")&amp;"","")))</f>
        <v/>
      </c>
      <c r="J1689" s="19">
        <f>IF(A1689="","",IF(IFERROR(INDEX(Crawl!$A1688:$DZ1688,1,Rules!$H$14),"")&amp;""="","",IFERROR(INDEX(Crawl!$A1688:$DZ1688,1,Rules!$H$14),"")))</f>
        <v/>
      </c>
      <c r="K1689">
        <f>IF(A1689="","",IFERROR(SUMIFS('GSC current'!$J$2:$J$2001,'GSC current'!$I$2:$I$2001,B1689),0))</f>
        <v/>
      </c>
      <c r="L1689">
        <f>IF(A1689="","",IFERROR(SUMIFS('GSC current'!$K$2:$K$2001,'GSC current'!$I$2:$I$2001,B1689),0))</f>
        <v/>
      </c>
      <c r="M1689" s="20">
        <f>IF(A1689="","",IF(N(L1689)&gt;0,K1689/L1689,""))</f>
        <v/>
      </c>
      <c r="N1689" s="21">
        <f>IF(A1689="","",IF(N(L1689)&gt;0,SUMIFS('GSC current'!$L$2:$L$2001,'GSC current'!$I$2:$I$2001,B1689)/L1689,""))</f>
        <v/>
      </c>
      <c r="O1689">
        <f>IF(A1689="","",IFERROR(SUMIFS('GSC previous'!$J$2:$J$2001,'GSC previous'!$I$2:$I$2001,B1689),0))</f>
        <v/>
      </c>
      <c r="P1689" s="22">
        <f>IF(A1689="","",IF(N(O1689)&gt;0,(K1689-O1689)/O1689,""))</f>
        <v/>
      </c>
      <c r="Q1689">
        <f>IF(A1689="","",IFERROR(SUMIFS(GA4!$P$2:$P$2001,GA4!$O$2:$O$2001,B1689),0))</f>
        <v/>
      </c>
      <c r="R1689" s="23">
        <f>IF(A1689="","",IF(N(Q1689)&gt;0,SUMIFS(GA4!$Q$2:$Q$2001,GA4!$O$2:$O$2001,B1689)/Q1689,""))</f>
        <v/>
      </c>
      <c r="S1689">
        <f>IF(A1689="","",IFERROR(SUMIFS(GA4!$R$2:$R$2001,GA4!$O$2:$O$2001,B1689),0))</f>
        <v/>
      </c>
      <c r="T1689">
        <f>IF(A1689="","",IF(AND(ISNUMBER(F1689),LEFT(C1689&amp;"",1)="2"),IF(F1689&lt;Rules!$B$9,"Yes","No"),"No"))</f>
        <v/>
      </c>
      <c r="U1689">
        <f>IF(A1689="","",IF(AND(N(O1689)&gt;=Rules!$B$8,ISNUMBER(P1689)),IF(P1689&lt;=-Rules!$B$7,"Yes","No"),"No"))</f>
        <v/>
      </c>
      <c r="V1689">
        <f>IF(A1689="","",IF(AND(N(L1689)&gt;=Rules!$B$6,ISNUMBER(N1689)),IF(AND(N1689&gt;=Rules!$B$10,N1689&lt;=Rules!$B$11),"Yes","No"),"No"))</f>
        <v/>
      </c>
      <c r="W1689">
        <f>IF(A1689="","",IF(I1689&lt;&gt;"","Yes","No"))</f>
        <v/>
      </c>
      <c r="X1689">
        <f>IF(I1689="","",IF(SUMIFS($K$3:$K$2002,$A$3:$A$2002,SUBSTITUTE(SUBSTITUTE(I1689,"?","~?"),"*","~*"))&gt;N(K1689),"Yes","No"))</f>
        <v/>
      </c>
      <c r="Y1689">
        <f>IF(A1689="","",IF(N(S1689)&gt;0,"Yes","No"))</f>
        <v/>
      </c>
      <c r="Z1689">
        <f>IF(A1689="","",IF(AND(N(K1689)&lt;Rules!$B$5,N(L1689)&lt;Rules!$B$6,N(Q1689)&lt;Rules!$B$13,Y1689="No"),"Yes","No"))</f>
        <v/>
      </c>
      <c r="AA1689">
        <f>IF(A1689="","",IF(LEFT(C1689&amp;"",1)="3","Redirect",IF(OR(LEFT(C1689&amp;"",1)="4",LEFT(C1689&amp;"",1)="5"),IF(OR(N(K1689)&gt;0,N(AC1689)&gt;=Rules!$B$14),"Redirect","Prune"),IF(D1689="Non-Indexable","Keep",IF(AND(W1689="Yes",X1689="Yes",Y1689="No"),"Merge",IF(OR(U1689="Yes",V1689="Yes",AND(T1689="Yes",N(L1689)&gt;=Rules!$B$6)),"Update",IF(Z1689="Yes",IF(N(AC1689)&gt;=Rules!$B$14,"Redirect","Prune"),"Keep")))))))</f>
        <v/>
      </c>
      <c r="AB1689">
        <f>IF(A1689="","",IF(LEFT(C1689&amp;"",1)="3","Already redirects ("&amp;C1689&amp;"). Update internal links to point at the final URL.",IF(OR(LEFT(C1689&amp;"",1)="4",LEFT(C1689&amp;"",1)="5"),IF(AA1689="Redirect","Returns "&amp;C1689&amp;" but still has "&amp;N(K1689)&amp;" clicks and "&amp;N(AC1689)&amp;" referring domains. 301 it to the closest live page.","Returns "&amp;C1689&amp;" with no clicks or links. Remove internal links and let it 404 or 410."),IF(D1689="Non-Indexable","Non-indexable ("&amp;E1689&amp;"). Keep if that is intentional; otherwise fix the canonical or noindex.",IF(AA1689="Merge","Overlaps with "&amp;I1689&amp;IF(N(J1689)&gt;0," (similarity "&amp;TEXT(J1689,"0.00")&amp;")","")&amp;", which gets more clicks. Merge the useful parts into it and 301 this URL.",IF(AA1689="Update",MID(IF(U1689="Yes","; Clicks down "&amp;TEXT(-P1689,"0%")&amp;" on the previous period","")&amp;IF(V1689="Yes","; Average position "&amp;TEXT(N1689,"0.0")&amp;" on "&amp;TEXT(L1689,"#,##0")&amp;" impressions (striking distance)","")&amp;IF(AND(T1689="Yes",N(L1689)&gt;=Rules!$B$6),"; Thin ("&amp;F1689&amp;" words) but has search demand",""),3,400),IF(AA1689="Prune","Low value: "&amp;N(K1689)&amp;" clicks, "&amp;N(L1689)&amp;" impressions, "&amp;N(Q1689)&amp;" sessions, no key events. Remove or noindex it and update internal links.",IF(AA1689="Redirect","Low value but "&amp;N(AC1689)&amp;" referring domains. 301 it to the closest relevant page to keep those links.",IF(AND(Z1689="No",Y1689="Yes",N(K1689)&lt;Rules!$B$5),"Low search traffic but it converts (key events: "&amp;S1689&amp;"). Keep it and link to it.",IF(W1689="Yes","Stronger than the page it overlaps ("&amp;I1689&amp;"). Keep; merge that page into this one.","Healthy: "&amp;N(K1689)&amp;" clicks"&amp;IF(ISNUMBER(N1689),", average position "&amp;TEXT(N1689,"0.0"),"")&amp;". Keep and monitor."))))))))))</f>
        <v/>
      </c>
      <c r="AE1689">
        <f>IF(A1689="","",IF(AD1689&lt;&gt;"",AD1689,AA1689))</f>
        <v/>
      </c>
    </row>
    <row r="1690">
      <c r="A1690">
        <f>IF(Crawl!A1689="","",Crawl!A1689)</f>
        <v/>
      </c>
      <c r="B1690">
        <f>IF(A1690="","",Crawl!EC1689)</f>
        <v/>
      </c>
      <c r="C1690">
        <f>IF(A1690="","",IFERROR(INDEX(Crawl!$A1689:$DZ1689,1,Rules!$H$6),""))</f>
        <v/>
      </c>
      <c r="D1690">
        <f>IF(A1690="","",IFERROR(INDEX(Crawl!$A1689:$DZ1689,1,Rules!$H$7),"")&amp;"")</f>
        <v/>
      </c>
      <c r="E1690">
        <f>IF(A1690="","",IFERROR(INDEX(Crawl!$A1689:$DZ1689,1,Rules!$H$8),"")&amp;"")</f>
        <v/>
      </c>
      <c r="F1690">
        <f>IF(A1690="","",IFERROR(INDEX(Crawl!$A1689:$DZ1689,1,Rules!$H$9),""))</f>
        <v/>
      </c>
      <c r="G1690">
        <f>IF(A1690="","",IFERROR(INDEX(Crawl!$A1689:$DZ1689,1,Rules!$H$10),""))</f>
        <v/>
      </c>
      <c r="H1690">
        <f>IF(A1690="","",IFERROR(INDEX(Crawl!$A1689:$DZ1689,1,Rules!$H$12),""))</f>
        <v/>
      </c>
      <c r="I1690">
        <f>IF(A1690="","",IF(AND(N(H1690)&gt;0,IFERROR(INDEX(Crawl!$A1689:$DZ1689,1,Rules!$H$11),"")&amp;""&lt;&gt;""),IFERROR(INDEX(Crawl!$A1689:$DZ1689,1,Rules!$H$11),"")&amp;"",IF(AND(ISNUMBER(J1690),N(J1690)&gt;=Rules!$B$12,IFERROR(INDEX(Crawl!$A1689:$DZ1689,1,Rules!$H$13),"")&amp;""&lt;&gt;""),IFERROR(INDEX(Crawl!$A1689:$DZ1689,1,Rules!$H$13),"")&amp;"","")))</f>
        <v/>
      </c>
      <c r="J1690" s="19">
        <f>IF(A1690="","",IF(IFERROR(INDEX(Crawl!$A1689:$DZ1689,1,Rules!$H$14),"")&amp;""="","",IFERROR(INDEX(Crawl!$A1689:$DZ1689,1,Rules!$H$14),"")))</f>
        <v/>
      </c>
      <c r="K1690">
        <f>IF(A1690="","",IFERROR(SUMIFS('GSC current'!$J$2:$J$2001,'GSC current'!$I$2:$I$2001,B1690),0))</f>
        <v/>
      </c>
      <c r="L1690">
        <f>IF(A1690="","",IFERROR(SUMIFS('GSC current'!$K$2:$K$2001,'GSC current'!$I$2:$I$2001,B1690),0))</f>
        <v/>
      </c>
      <c r="M1690" s="20">
        <f>IF(A1690="","",IF(N(L1690)&gt;0,K1690/L1690,""))</f>
        <v/>
      </c>
      <c r="N1690" s="21">
        <f>IF(A1690="","",IF(N(L1690)&gt;0,SUMIFS('GSC current'!$L$2:$L$2001,'GSC current'!$I$2:$I$2001,B1690)/L1690,""))</f>
        <v/>
      </c>
      <c r="O1690">
        <f>IF(A1690="","",IFERROR(SUMIFS('GSC previous'!$J$2:$J$2001,'GSC previous'!$I$2:$I$2001,B1690),0))</f>
        <v/>
      </c>
      <c r="P1690" s="22">
        <f>IF(A1690="","",IF(N(O1690)&gt;0,(K1690-O1690)/O1690,""))</f>
        <v/>
      </c>
      <c r="Q1690">
        <f>IF(A1690="","",IFERROR(SUMIFS(GA4!$P$2:$P$2001,GA4!$O$2:$O$2001,B1690),0))</f>
        <v/>
      </c>
      <c r="R1690" s="23">
        <f>IF(A1690="","",IF(N(Q1690)&gt;0,SUMIFS(GA4!$Q$2:$Q$2001,GA4!$O$2:$O$2001,B1690)/Q1690,""))</f>
        <v/>
      </c>
      <c r="S1690">
        <f>IF(A1690="","",IFERROR(SUMIFS(GA4!$R$2:$R$2001,GA4!$O$2:$O$2001,B1690),0))</f>
        <v/>
      </c>
      <c r="T1690">
        <f>IF(A1690="","",IF(AND(ISNUMBER(F1690),LEFT(C1690&amp;"",1)="2"),IF(F1690&lt;Rules!$B$9,"Yes","No"),"No"))</f>
        <v/>
      </c>
      <c r="U1690">
        <f>IF(A1690="","",IF(AND(N(O1690)&gt;=Rules!$B$8,ISNUMBER(P1690)),IF(P1690&lt;=-Rules!$B$7,"Yes","No"),"No"))</f>
        <v/>
      </c>
      <c r="V1690">
        <f>IF(A1690="","",IF(AND(N(L1690)&gt;=Rules!$B$6,ISNUMBER(N1690)),IF(AND(N1690&gt;=Rules!$B$10,N1690&lt;=Rules!$B$11),"Yes","No"),"No"))</f>
        <v/>
      </c>
      <c r="W1690">
        <f>IF(A1690="","",IF(I1690&lt;&gt;"","Yes","No"))</f>
        <v/>
      </c>
      <c r="X1690">
        <f>IF(I1690="","",IF(SUMIFS($K$3:$K$2002,$A$3:$A$2002,SUBSTITUTE(SUBSTITUTE(I1690,"?","~?"),"*","~*"))&gt;N(K1690),"Yes","No"))</f>
        <v/>
      </c>
      <c r="Y1690">
        <f>IF(A1690="","",IF(N(S1690)&gt;0,"Yes","No"))</f>
        <v/>
      </c>
      <c r="Z1690">
        <f>IF(A1690="","",IF(AND(N(K1690)&lt;Rules!$B$5,N(L1690)&lt;Rules!$B$6,N(Q1690)&lt;Rules!$B$13,Y1690="No"),"Yes","No"))</f>
        <v/>
      </c>
      <c r="AA1690">
        <f>IF(A1690="","",IF(LEFT(C1690&amp;"",1)="3","Redirect",IF(OR(LEFT(C1690&amp;"",1)="4",LEFT(C1690&amp;"",1)="5"),IF(OR(N(K1690)&gt;0,N(AC1690)&gt;=Rules!$B$14),"Redirect","Prune"),IF(D1690="Non-Indexable","Keep",IF(AND(W1690="Yes",X1690="Yes",Y1690="No"),"Merge",IF(OR(U1690="Yes",V1690="Yes",AND(T1690="Yes",N(L1690)&gt;=Rules!$B$6)),"Update",IF(Z1690="Yes",IF(N(AC1690)&gt;=Rules!$B$14,"Redirect","Prune"),"Keep")))))))</f>
        <v/>
      </c>
      <c r="AB1690">
        <f>IF(A1690="","",IF(LEFT(C1690&amp;"",1)="3","Already redirects ("&amp;C1690&amp;"). Update internal links to point at the final URL.",IF(OR(LEFT(C1690&amp;"",1)="4",LEFT(C1690&amp;"",1)="5"),IF(AA1690="Redirect","Returns "&amp;C1690&amp;" but still has "&amp;N(K1690)&amp;" clicks and "&amp;N(AC1690)&amp;" referring domains. 301 it to the closest live page.","Returns "&amp;C1690&amp;" with no clicks or links. Remove internal links and let it 404 or 410."),IF(D1690="Non-Indexable","Non-indexable ("&amp;E1690&amp;"). Keep if that is intentional; otherwise fix the canonical or noindex.",IF(AA1690="Merge","Overlaps with "&amp;I1690&amp;IF(N(J1690)&gt;0," (similarity "&amp;TEXT(J1690,"0.00")&amp;")","")&amp;", which gets more clicks. Merge the useful parts into it and 301 this URL.",IF(AA1690="Update",MID(IF(U1690="Yes","; Clicks down "&amp;TEXT(-P1690,"0%")&amp;" on the previous period","")&amp;IF(V1690="Yes","; Average position "&amp;TEXT(N1690,"0.0")&amp;" on "&amp;TEXT(L1690,"#,##0")&amp;" impressions (striking distance)","")&amp;IF(AND(T1690="Yes",N(L1690)&gt;=Rules!$B$6),"; Thin ("&amp;F1690&amp;" words) but has search demand",""),3,400),IF(AA1690="Prune","Low value: "&amp;N(K1690)&amp;" clicks, "&amp;N(L1690)&amp;" impressions, "&amp;N(Q1690)&amp;" sessions, no key events. Remove or noindex it and update internal links.",IF(AA1690="Redirect","Low value but "&amp;N(AC1690)&amp;" referring domains. 301 it to the closest relevant page to keep those links.",IF(AND(Z1690="No",Y1690="Yes",N(K1690)&lt;Rules!$B$5),"Low search traffic but it converts (key events: "&amp;S1690&amp;"). Keep it and link to it.",IF(W1690="Yes","Stronger than the page it overlaps ("&amp;I1690&amp;"). Keep; merge that page into this one.","Healthy: "&amp;N(K1690)&amp;" clicks"&amp;IF(ISNUMBER(N1690),", average position "&amp;TEXT(N1690,"0.0"),"")&amp;". Keep and monitor."))))))))))</f>
        <v/>
      </c>
      <c r="AE1690">
        <f>IF(A1690="","",IF(AD1690&lt;&gt;"",AD1690,AA1690))</f>
        <v/>
      </c>
    </row>
    <row r="1691">
      <c r="A1691">
        <f>IF(Crawl!A1690="","",Crawl!A1690)</f>
        <v/>
      </c>
      <c r="B1691">
        <f>IF(A1691="","",Crawl!EC1690)</f>
        <v/>
      </c>
      <c r="C1691">
        <f>IF(A1691="","",IFERROR(INDEX(Crawl!$A1690:$DZ1690,1,Rules!$H$6),""))</f>
        <v/>
      </c>
      <c r="D1691">
        <f>IF(A1691="","",IFERROR(INDEX(Crawl!$A1690:$DZ1690,1,Rules!$H$7),"")&amp;"")</f>
        <v/>
      </c>
      <c r="E1691">
        <f>IF(A1691="","",IFERROR(INDEX(Crawl!$A1690:$DZ1690,1,Rules!$H$8),"")&amp;"")</f>
        <v/>
      </c>
      <c r="F1691">
        <f>IF(A1691="","",IFERROR(INDEX(Crawl!$A1690:$DZ1690,1,Rules!$H$9),""))</f>
        <v/>
      </c>
      <c r="G1691">
        <f>IF(A1691="","",IFERROR(INDEX(Crawl!$A1690:$DZ1690,1,Rules!$H$10),""))</f>
        <v/>
      </c>
      <c r="H1691">
        <f>IF(A1691="","",IFERROR(INDEX(Crawl!$A1690:$DZ1690,1,Rules!$H$12),""))</f>
        <v/>
      </c>
      <c r="I1691">
        <f>IF(A1691="","",IF(AND(N(H1691)&gt;0,IFERROR(INDEX(Crawl!$A1690:$DZ1690,1,Rules!$H$11),"")&amp;""&lt;&gt;""),IFERROR(INDEX(Crawl!$A1690:$DZ1690,1,Rules!$H$11),"")&amp;"",IF(AND(ISNUMBER(J1691),N(J1691)&gt;=Rules!$B$12,IFERROR(INDEX(Crawl!$A1690:$DZ1690,1,Rules!$H$13),"")&amp;""&lt;&gt;""),IFERROR(INDEX(Crawl!$A1690:$DZ1690,1,Rules!$H$13),"")&amp;"","")))</f>
        <v/>
      </c>
      <c r="J1691" s="19">
        <f>IF(A1691="","",IF(IFERROR(INDEX(Crawl!$A1690:$DZ1690,1,Rules!$H$14),"")&amp;""="","",IFERROR(INDEX(Crawl!$A1690:$DZ1690,1,Rules!$H$14),"")))</f>
        <v/>
      </c>
      <c r="K1691">
        <f>IF(A1691="","",IFERROR(SUMIFS('GSC current'!$J$2:$J$2001,'GSC current'!$I$2:$I$2001,B1691),0))</f>
        <v/>
      </c>
      <c r="L1691">
        <f>IF(A1691="","",IFERROR(SUMIFS('GSC current'!$K$2:$K$2001,'GSC current'!$I$2:$I$2001,B1691),0))</f>
        <v/>
      </c>
      <c r="M1691" s="20">
        <f>IF(A1691="","",IF(N(L1691)&gt;0,K1691/L1691,""))</f>
        <v/>
      </c>
      <c r="N1691" s="21">
        <f>IF(A1691="","",IF(N(L1691)&gt;0,SUMIFS('GSC current'!$L$2:$L$2001,'GSC current'!$I$2:$I$2001,B1691)/L1691,""))</f>
        <v/>
      </c>
      <c r="O1691">
        <f>IF(A1691="","",IFERROR(SUMIFS('GSC previous'!$J$2:$J$2001,'GSC previous'!$I$2:$I$2001,B1691),0))</f>
        <v/>
      </c>
      <c r="P1691" s="22">
        <f>IF(A1691="","",IF(N(O1691)&gt;0,(K1691-O1691)/O1691,""))</f>
        <v/>
      </c>
      <c r="Q1691">
        <f>IF(A1691="","",IFERROR(SUMIFS(GA4!$P$2:$P$2001,GA4!$O$2:$O$2001,B1691),0))</f>
        <v/>
      </c>
      <c r="R1691" s="23">
        <f>IF(A1691="","",IF(N(Q1691)&gt;0,SUMIFS(GA4!$Q$2:$Q$2001,GA4!$O$2:$O$2001,B1691)/Q1691,""))</f>
        <v/>
      </c>
      <c r="S1691">
        <f>IF(A1691="","",IFERROR(SUMIFS(GA4!$R$2:$R$2001,GA4!$O$2:$O$2001,B1691),0))</f>
        <v/>
      </c>
      <c r="T1691">
        <f>IF(A1691="","",IF(AND(ISNUMBER(F1691),LEFT(C1691&amp;"",1)="2"),IF(F1691&lt;Rules!$B$9,"Yes","No"),"No"))</f>
        <v/>
      </c>
      <c r="U1691">
        <f>IF(A1691="","",IF(AND(N(O1691)&gt;=Rules!$B$8,ISNUMBER(P1691)),IF(P1691&lt;=-Rules!$B$7,"Yes","No"),"No"))</f>
        <v/>
      </c>
      <c r="V1691">
        <f>IF(A1691="","",IF(AND(N(L1691)&gt;=Rules!$B$6,ISNUMBER(N1691)),IF(AND(N1691&gt;=Rules!$B$10,N1691&lt;=Rules!$B$11),"Yes","No"),"No"))</f>
        <v/>
      </c>
      <c r="W1691">
        <f>IF(A1691="","",IF(I1691&lt;&gt;"","Yes","No"))</f>
        <v/>
      </c>
      <c r="X1691">
        <f>IF(I1691="","",IF(SUMIFS($K$3:$K$2002,$A$3:$A$2002,SUBSTITUTE(SUBSTITUTE(I1691,"?","~?"),"*","~*"))&gt;N(K1691),"Yes","No"))</f>
        <v/>
      </c>
      <c r="Y1691">
        <f>IF(A1691="","",IF(N(S1691)&gt;0,"Yes","No"))</f>
        <v/>
      </c>
      <c r="Z1691">
        <f>IF(A1691="","",IF(AND(N(K1691)&lt;Rules!$B$5,N(L1691)&lt;Rules!$B$6,N(Q1691)&lt;Rules!$B$13,Y1691="No"),"Yes","No"))</f>
        <v/>
      </c>
      <c r="AA1691">
        <f>IF(A1691="","",IF(LEFT(C1691&amp;"",1)="3","Redirect",IF(OR(LEFT(C1691&amp;"",1)="4",LEFT(C1691&amp;"",1)="5"),IF(OR(N(K1691)&gt;0,N(AC1691)&gt;=Rules!$B$14),"Redirect","Prune"),IF(D1691="Non-Indexable","Keep",IF(AND(W1691="Yes",X1691="Yes",Y1691="No"),"Merge",IF(OR(U1691="Yes",V1691="Yes",AND(T1691="Yes",N(L1691)&gt;=Rules!$B$6)),"Update",IF(Z1691="Yes",IF(N(AC1691)&gt;=Rules!$B$14,"Redirect","Prune"),"Keep")))))))</f>
        <v/>
      </c>
      <c r="AB1691">
        <f>IF(A1691="","",IF(LEFT(C1691&amp;"",1)="3","Already redirects ("&amp;C1691&amp;"). Update internal links to point at the final URL.",IF(OR(LEFT(C1691&amp;"",1)="4",LEFT(C1691&amp;"",1)="5"),IF(AA1691="Redirect","Returns "&amp;C1691&amp;" but still has "&amp;N(K1691)&amp;" clicks and "&amp;N(AC1691)&amp;" referring domains. 301 it to the closest live page.","Returns "&amp;C1691&amp;" with no clicks or links. Remove internal links and let it 404 or 410."),IF(D1691="Non-Indexable","Non-indexable ("&amp;E1691&amp;"). Keep if that is intentional; otherwise fix the canonical or noindex.",IF(AA1691="Merge","Overlaps with "&amp;I1691&amp;IF(N(J1691)&gt;0," (similarity "&amp;TEXT(J1691,"0.00")&amp;")","")&amp;", which gets more clicks. Merge the useful parts into it and 301 this URL.",IF(AA1691="Update",MID(IF(U1691="Yes","; Clicks down "&amp;TEXT(-P1691,"0%")&amp;" on the previous period","")&amp;IF(V1691="Yes","; Average position "&amp;TEXT(N1691,"0.0")&amp;" on "&amp;TEXT(L1691,"#,##0")&amp;" impressions (striking distance)","")&amp;IF(AND(T1691="Yes",N(L1691)&gt;=Rules!$B$6),"; Thin ("&amp;F1691&amp;" words) but has search demand",""),3,400),IF(AA1691="Prune","Low value: "&amp;N(K1691)&amp;" clicks, "&amp;N(L1691)&amp;" impressions, "&amp;N(Q1691)&amp;" sessions, no key events. Remove or noindex it and update internal links.",IF(AA1691="Redirect","Low value but "&amp;N(AC1691)&amp;" referring domains. 301 it to the closest relevant page to keep those links.",IF(AND(Z1691="No",Y1691="Yes",N(K1691)&lt;Rules!$B$5),"Low search traffic but it converts (key events: "&amp;S1691&amp;"). Keep it and link to it.",IF(W1691="Yes","Stronger than the page it overlaps ("&amp;I1691&amp;"). Keep; merge that page into this one.","Healthy: "&amp;N(K1691)&amp;" clicks"&amp;IF(ISNUMBER(N1691),", average position "&amp;TEXT(N1691,"0.0"),"")&amp;". Keep and monitor."))))))))))</f>
        <v/>
      </c>
      <c r="AE1691">
        <f>IF(A1691="","",IF(AD1691&lt;&gt;"",AD1691,AA1691))</f>
        <v/>
      </c>
    </row>
    <row r="1692">
      <c r="A1692">
        <f>IF(Crawl!A1691="","",Crawl!A1691)</f>
        <v/>
      </c>
      <c r="B1692">
        <f>IF(A1692="","",Crawl!EC1691)</f>
        <v/>
      </c>
      <c r="C1692">
        <f>IF(A1692="","",IFERROR(INDEX(Crawl!$A1691:$DZ1691,1,Rules!$H$6),""))</f>
        <v/>
      </c>
      <c r="D1692">
        <f>IF(A1692="","",IFERROR(INDEX(Crawl!$A1691:$DZ1691,1,Rules!$H$7),"")&amp;"")</f>
        <v/>
      </c>
      <c r="E1692">
        <f>IF(A1692="","",IFERROR(INDEX(Crawl!$A1691:$DZ1691,1,Rules!$H$8),"")&amp;"")</f>
        <v/>
      </c>
      <c r="F1692">
        <f>IF(A1692="","",IFERROR(INDEX(Crawl!$A1691:$DZ1691,1,Rules!$H$9),""))</f>
        <v/>
      </c>
      <c r="G1692">
        <f>IF(A1692="","",IFERROR(INDEX(Crawl!$A1691:$DZ1691,1,Rules!$H$10),""))</f>
        <v/>
      </c>
      <c r="H1692">
        <f>IF(A1692="","",IFERROR(INDEX(Crawl!$A1691:$DZ1691,1,Rules!$H$12),""))</f>
        <v/>
      </c>
      <c r="I1692">
        <f>IF(A1692="","",IF(AND(N(H1692)&gt;0,IFERROR(INDEX(Crawl!$A1691:$DZ1691,1,Rules!$H$11),"")&amp;""&lt;&gt;""),IFERROR(INDEX(Crawl!$A1691:$DZ1691,1,Rules!$H$11),"")&amp;"",IF(AND(ISNUMBER(J1692),N(J1692)&gt;=Rules!$B$12,IFERROR(INDEX(Crawl!$A1691:$DZ1691,1,Rules!$H$13),"")&amp;""&lt;&gt;""),IFERROR(INDEX(Crawl!$A1691:$DZ1691,1,Rules!$H$13),"")&amp;"","")))</f>
        <v/>
      </c>
      <c r="J1692" s="19">
        <f>IF(A1692="","",IF(IFERROR(INDEX(Crawl!$A1691:$DZ1691,1,Rules!$H$14),"")&amp;""="","",IFERROR(INDEX(Crawl!$A1691:$DZ1691,1,Rules!$H$14),"")))</f>
        <v/>
      </c>
      <c r="K1692">
        <f>IF(A1692="","",IFERROR(SUMIFS('GSC current'!$J$2:$J$2001,'GSC current'!$I$2:$I$2001,B1692),0))</f>
        <v/>
      </c>
      <c r="L1692">
        <f>IF(A1692="","",IFERROR(SUMIFS('GSC current'!$K$2:$K$2001,'GSC current'!$I$2:$I$2001,B1692),0))</f>
        <v/>
      </c>
      <c r="M1692" s="20">
        <f>IF(A1692="","",IF(N(L1692)&gt;0,K1692/L1692,""))</f>
        <v/>
      </c>
      <c r="N1692" s="21">
        <f>IF(A1692="","",IF(N(L1692)&gt;0,SUMIFS('GSC current'!$L$2:$L$2001,'GSC current'!$I$2:$I$2001,B1692)/L1692,""))</f>
        <v/>
      </c>
      <c r="O1692">
        <f>IF(A1692="","",IFERROR(SUMIFS('GSC previous'!$J$2:$J$2001,'GSC previous'!$I$2:$I$2001,B1692),0))</f>
        <v/>
      </c>
      <c r="P1692" s="22">
        <f>IF(A1692="","",IF(N(O1692)&gt;0,(K1692-O1692)/O1692,""))</f>
        <v/>
      </c>
      <c r="Q1692">
        <f>IF(A1692="","",IFERROR(SUMIFS(GA4!$P$2:$P$2001,GA4!$O$2:$O$2001,B1692),0))</f>
        <v/>
      </c>
      <c r="R1692" s="23">
        <f>IF(A1692="","",IF(N(Q1692)&gt;0,SUMIFS(GA4!$Q$2:$Q$2001,GA4!$O$2:$O$2001,B1692)/Q1692,""))</f>
        <v/>
      </c>
      <c r="S1692">
        <f>IF(A1692="","",IFERROR(SUMIFS(GA4!$R$2:$R$2001,GA4!$O$2:$O$2001,B1692),0))</f>
        <v/>
      </c>
      <c r="T1692">
        <f>IF(A1692="","",IF(AND(ISNUMBER(F1692),LEFT(C1692&amp;"",1)="2"),IF(F1692&lt;Rules!$B$9,"Yes","No"),"No"))</f>
        <v/>
      </c>
      <c r="U1692">
        <f>IF(A1692="","",IF(AND(N(O1692)&gt;=Rules!$B$8,ISNUMBER(P1692)),IF(P1692&lt;=-Rules!$B$7,"Yes","No"),"No"))</f>
        <v/>
      </c>
      <c r="V1692">
        <f>IF(A1692="","",IF(AND(N(L1692)&gt;=Rules!$B$6,ISNUMBER(N1692)),IF(AND(N1692&gt;=Rules!$B$10,N1692&lt;=Rules!$B$11),"Yes","No"),"No"))</f>
        <v/>
      </c>
      <c r="W1692">
        <f>IF(A1692="","",IF(I1692&lt;&gt;"","Yes","No"))</f>
        <v/>
      </c>
      <c r="X1692">
        <f>IF(I1692="","",IF(SUMIFS($K$3:$K$2002,$A$3:$A$2002,SUBSTITUTE(SUBSTITUTE(I1692,"?","~?"),"*","~*"))&gt;N(K1692),"Yes","No"))</f>
        <v/>
      </c>
      <c r="Y1692">
        <f>IF(A1692="","",IF(N(S1692)&gt;0,"Yes","No"))</f>
        <v/>
      </c>
      <c r="Z1692">
        <f>IF(A1692="","",IF(AND(N(K1692)&lt;Rules!$B$5,N(L1692)&lt;Rules!$B$6,N(Q1692)&lt;Rules!$B$13,Y1692="No"),"Yes","No"))</f>
        <v/>
      </c>
      <c r="AA1692">
        <f>IF(A1692="","",IF(LEFT(C1692&amp;"",1)="3","Redirect",IF(OR(LEFT(C1692&amp;"",1)="4",LEFT(C1692&amp;"",1)="5"),IF(OR(N(K1692)&gt;0,N(AC1692)&gt;=Rules!$B$14),"Redirect","Prune"),IF(D1692="Non-Indexable","Keep",IF(AND(W1692="Yes",X1692="Yes",Y1692="No"),"Merge",IF(OR(U1692="Yes",V1692="Yes",AND(T1692="Yes",N(L1692)&gt;=Rules!$B$6)),"Update",IF(Z1692="Yes",IF(N(AC1692)&gt;=Rules!$B$14,"Redirect","Prune"),"Keep")))))))</f>
        <v/>
      </c>
      <c r="AB1692">
        <f>IF(A1692="","",IF(LEFT(C1692&amp;"",1)="3","Already redirects ("&amp;C1692&amp;"). Update internal links to point at the final URL.",IF(OR(LEFT(C1692&amp;"",1)="4",LEFT(C1692&amp;"",1)="5"),IF(AA1692="Redirect","Returns "&amp;C1692&amp;" but still has "&amp;N(K1692)&amp;" clicks and "&amp;N(AC1692)&amp;" referring domains. 301 it to the closest live page.","Returns "&amp;C1692&amp;" with no clicks or links. Remove internal links and let it 404 or 410."),IF(D1692="Non-Indexable","Non-indexable ("&amp;E1692&amp;"). Keep if that is intentional; otherwise fix the canonical or noindex.",IF(AA1692="Merge","Overlaps with "&amp;I1692&amp;IF(N(J1692)&gt;0," (similarity "&amp;TEXT(J1692,"0.00")&amp;")","")&amp;", which gets more clicks. Merge the useful parts into it and 301 this URL.",IF(AA1692="Update",MID(IF(U1692="Yes","; Clicks down "&amp;TEXT(-P1692,"0%")&amp;" on the previous period","")&amp;IF(V1692="Yes","; Average position "&amp;TEXT(N1692,"0.0")&amp;" on "&amp;TEXT(L1692,"#,##0")&amp;" impressions (striking distance)","")&amp;IF(AND(T1692="Yes",N(L1692)&gt;=Rules!$B$6),"; Thin ("&amp;F1692&amp;" words) but has search demand",""),3,400),IF(AA1692="Prune","Low value: "&amp;N(K1692)&amp;" clicks, "&amp;N(L1692)&amp;" impressions, "&amp;N(Q1692)&amp;" sessions, no key events. Remove or noindex it and update internal links.",IF(AA1692="Redirect","Low value but "&amp;N(AC1692)&amp;" referring domains. 301 it to the closest relevant page to keep those links.",IF(AND(Z1692="No",Y1692="Yes",N(K1692)&lt;Rules!$B$5),"Low search traffic but it converts (key events: "&amp;S1692&amp;"). Keep it and link to it.",IF(W1692="Yes","Stronger than the page it overlaps ("&amp;I1692&amp;"). Keep; merge that page into this one.","Healthy: "&amp;N(K1692)&amp;" clicks"&amp;IF(ISNUMBER(N1692),", average position "&amp;TEXT(N1692,"0.0"),"")&amp;". Keep and monitor."))))))))))</f>
        <v/>
      </c>
      <c r="AE1692">
        <f>IF(A1692="","",IF(AD1692&lt;&gt;"",AD1692,AA1692))</f>
        <v/>
      </c>
    </row>
    <row r="1693">
      <c r="A1693">
        <f>IF(Crawl!A1692="","",Crawl!A1692)</f>
        <v/>
      </c>
      <c r="B1693">
        <f>IF(A1693="","",Crawl!EC1692)</f>
        <v/>
      </c>
      <c r="C1693">
        <f>IF(A1693="","",IFERROR(INDEX(Crawl!$A1692:$DZ1692,1,Rules!$H$6),""))</f>
        <v/>
      </c>
      <c r="D1693">
        <f>IF(A1693="","",IFERROR(INDEX(Crawl!$A1692:$DZ1692,1,Rules!$H$7),"")&amp;"")</f>
        <v/>
      </c>
      <c r="E1693">
        <f>IF(A1693="","",IFERROR(INDEX(Crawl!$A1692:$DZ1692,1,Rules!$H$8),"")&amp;"")</f>
        <v/>
      </c>
      <c r="F1693">
        <f>IF(A1693="","",IFERROR(INDEX(Crawl!$A1692:$DZ1692,1,Rules!$H$9),""))</f>
        <v/>
      </c>
      <c r="G1693">
        <f>IF(A1693="","",IFERROR(INDEX(Crawl!$A1692:$DZ1692,1,Rules!$H$10),""))</f>
        <v/>
      </c>
      <c r="H1693">
        <f>IF(A1693="","",IFERROR(INDEX(Crawl!$A1692:$DZ1692,1,Rules!$H$12),""))</f>
        <v/>
      </c>
      <c r="I1693">
        <f>IF(A1693="","",IF(AND(N(H1693)&gt;0,IFERROR(INDEX(Crawl!$A1692:$DZ1692,1,Rules!$H$11),"")&amp;""&lt;&gt;""),IFERROR(INDEX(Crawl!$A1692:$DZ1692,1,Rules!$H$11),"")&amp;"",IF(AND(ISNUMBER(J1693),N(J1693)&gt;=Rules!$B$12,IFERROR(INDEX(Crawl!$A1692:$DZ1692,1,Rules!$H$13),"")&amp;""&lt;&gt;""),IFERROR(INDEX(Crawl!$A1692:$DZ1692,1,Rules!$H$13),"")&amp;"","")))</f>
        <v/>
      </c>
      <c r="J1693" s="19">
        <f>IF(A1693="","",IF(IFERROR(INDEX(Crawl!$A1692:$DZ1692,1,Rules!$H$14),"")&amp;""="","",IFERROR(INDEX(Crawl!$A1692:$DZ1692,1,Rules!$H$14),"")))</f>
        <v/>
      </c>
      <c r="K1693">
        <f>IF(A1693="","",IFERROR(SUMIFS('GSC current'!$J$2:$J$2001,'GSC current'!$I$2:$I$2001,B1693),0))</f>
        <v/>
      </c>
      <c r="L1693">
        <f>IF(A1693="","",IFERROR(SUMIFS('GSC current'!$K$2:$K$2001,'GSC current'!$I$2:$I$2001,B1693),0))</f>
        <v/>
      </c>
      <c r="M1693" s="20">
        <f>IF(A1693="","",IF(N(L1693)&gt;0,K1693/L1693,""))</f>
        <v/>
      </c>
      <c r="N1693" s="21">
        <f>IF(A1693="","",IF(N(L1693)&gt;0,SUMIFS('GSC current'!$L$2:$L$2001,'GSC current'!$I$2:$I$2001,B1693)/L1693,""))</f>
        <v/>
      </c>
      <c r="O1693">
        <f>IF(A1693="","",IFERROR(SUMIFS('GSC previous'!$J$2:$J$2001,'GSC previous'!$I$2:$I$2001,B1693),0))</f>
        <v/>
      </c>
      <c r="P1693" s="22">
        <f>IF(A1693="","",IF(N(O1693)&gt;0,(K1693-O1693)/O1693,""))</f>
        <v/>
      </c>
      <c r="Q1693">
        <f>IF(A1693="","",IFERROR(SUMIFS(GA4!$P$2:$P$2001,GA4!$O$2:$O$2001,B1693),0))</f>
        <v/>
      </c>
      <c r="R1693" s="23">
        <f>IF(A1693="","",IF(N(Q1693)&gt;0,SUMIFS(GA4!$Q$2:$Q$2001,GA4!$O$2:$O$2001,B1693)/Q1693,""))</f>
        <v/>
      </c>
      <c r="S1693">
        <f>IF(A1693="","",IFERROR(SUMIFS(GA4!$R$2:$R$2001,GA4!$O$2:$O$2001,B1693),0))</f>
        <v/>
      </c>
      <c r="T1693">
        <f>IF(A1693="","",IF(AND(ISNUMBER(F1693),LEFT(C1693&amp;"",1)="2"),IF(F1693&lt;Rules!$B$9,"Yes","No"),"No"))</f>
        <v/>
      </c>
      <c r="U1693">
        <f>IF(A1693="","",IF(AND(N(O1693)&gt;=Rules!$B$8,ISNUMBER(P1693)),IF(P1693&lt;=-Rules!$B$7,"Yes","No"),"No"))</f>
        <v/>
      </c>
      <c r="V1693">
        <f>IF(A1693="","",IF(AND(N(L1693)&gt;=Rules!$B$6,ISNUMBER(N1693)),IF(AND(N1693&gt;=Rules!$B$10,N1693&lt;=Rules!$B$11),"Yes","No"),"No"))</f>
        <v/>
      </c>
      <c r="W1693">
        <f>IF(A1693="","",IF(I1693&lt;&gt;"","Yes","No"))</f>
        <v/>
      </c>
      <c r="X1693">
        <f>IF(I1693="","",IF(SUMIFS($K$3:$K$2002,$A$3:$A$2002,SUBSTITUTE(SUBSTITUTE(I1693,"?","~?"),"*","~*"))&gt;N(K1693),"Yes","No"))</f>
        <v/>
      </c>
      <c r="Y1693">
        <f>IF(A1693="","",IF(N(S1693)&gt;0,"Yes","No"))</f>
        <v/>
      </c>
      <c r="Z1693">
        <f>IF(A1693="","",IF(AND(N(K1693)&lt;Rules!$B$5,N(L1693)&lt;Rules!$B$6,N(Q1693)&lt;Rules!$B$13,Y1693="No"),"Yes","No"))</f>
        <v/>
      </c>
      <c r="AA1693">
        <f>IF(A1693="","",IF(LEFT(C1693&amp;"",1)="3","Redirect",IF(OR(LEFT(C1693&amp;"",1)="4",LEFT(C1693&amp;"",1)="5"),IF(OR(N(K1693)&gt;0,N(AC1693)&gt;=Rules!$B$14),"Redirect","Prune"),IF(D1693="Non-Indexable","Keep",IF(AND(W1693="Yes",X1693="Yes",Y1693="No"),"Merge",IF(OR(U1693="Yes",V1693="Yes",AND(T1693="Yes",N(L1693)&gt;=Rules!$B$6)),"Update",IF(Z1693="Yes",IF(N(AC1693)&gt;=Rules!$B$14,"Redirect","Prune"),"Keep")))))))</f>
        <v/>
      </c>
      <c r="AB1693">
        <f>IF(A1693="","",IF(LEFT(C1693&amp;"",1)="3","Already redirects ("&amp;C1693&amp;"). Update internal links to point at the final URL.",IF(OR(LEFT(C1693&amp;"",1)="4",LEFT(C1693&amp;"",1)="5"),IF(AA1693="Redirect","Returns "&amp;C1693&amp;" but still has "&amp;N(K1693)&amp;" clicks and "&amp;N(AC1693)&amp;" referring domains. 301 it to the closest live page.","Returns "&amp;C1693&amp;" with no clicks or links. Remove internal links and let it 404 or 410."),IF(D1693="Non-Indexable","Non-indexable ("&amp;E1693&amp;"). Keep if that is intentional; otherwise fix the canonical or noindex.",IF(AA1693="Merge","Overlaps with "&amp;I1693&amp;IF(N(J1693)&gt;0," (similarity "&amp;TEXT(J1693,"0.00")&amp;")","")&amp;", which gets more clicks. Merge the useful parts into it and 301 this URL.",IF(AA1693="Update",MID(IF(U1693="Yes","; Clicks down "&amp;TEXT(-P1693,"0%")&amp;" on the previous period","")&amp;IF(V1693="Yes","; Average position "&amp;TEXT(N1693,"0.0")&amp;" on "&amp;TEXT(L1693,"#,##0")&amp;" impressions (striking distance)","")&amp;IF(AND(T1693="Yes",N(L1693)&gt;=Rules!$B$6),"; Thin ("&amp;F1693&amp;" words) but has search demand",""),3,400),IF(AA1693="Prune","Low value: "&amp;N(K1693)&amp;" clicks, "&amp;N(L1693)&amp;" impressions, "&amp;N(Q1693)&amp;" sessions, no key events. Remove or noindex it and update internal links.",IF(AA1693="Redirect","Low value but "&amp;N(AC1693)&amp;" referring domains. 301 it to the closest relevant page to keep those links.",IF(AND(Z1693="No",Y1693="Yes",N(K1693)&lt;Rules!$B$5),"Low search traffic but it converts (key events: "&amp;S1693&amp;"). Keep it and link to it.",IF(W1693="Yes","Stronger than the page it overlaps ("&amp;I1693&amp;"). Keep; merge that page into this one.","Healthy: "&amp;N(K1693)&amp;" clicks"&amp;IF(ISNUMBER(N1693),", average position "&amp;TEXT(N1693,"0.0"),"")&amp;". Keep and monitor."))))))))))</f>
        <v/>
      </c>
      <c r="AE1693">
        <f>IF(A1693="","",IF(AD1693&lt;&gt;"",AD1693,AA1693))</f>
        <v/>
      </c>
    </row>
    <row r="1694">
      <c r="A1694">
        <f>IF(Crawl!A1693="","",Crawl!A1693)</f>
        <v/>
      </c>
      <c r="B1694">
        <f>IF(A1694="","",Crawl!EC1693)</f>
        <v/>
      </c>
      <c r="C1694">
        <f>IF(A1694="","",IFERROR(INDEX(Crawl!$A1693:$DZ1693,1,Rules!$H$6),""))</f>
        <v/>
      </c>
      <c r="D1694">
        <f>IF(A1694="","",IFERROR(INDEX(Crawl!$A1693:$DZ1693,1,Rules!$H$7),"")&amp;"")</f>
        <v/>
      </c>
      <c r="E1694">
        <f>IF(A1694="","",IFERROR(INDEX(Crawl!$A1693:$DZ1693,1,Rules!$H$8),"")&amp;"")</f>
        <v/>
      </c>
      <c r="F1694">
        <f>IF(A1694="","",IFERROR(INDEX(Crawl!$A1693:$DZ1693,1,Rules!$H$9),""))</f>
        <v/>
      </c>
      <c r="G1694">
        <f>IF(A1694="","",IFERROR(INDEX(Crawl!$A1693:$DZ1693,1,Rules!$H$10),""))</f>
        <v/>
      </c>
      <c r="H1694">
        <f>IF(A1694="","",IFERROR(INDEX(Crawl!$A1693:$DZ1693,1,Rules!$H$12),""))</f>
        <v/>
      </c>
      <c r="I1694">
        <f>IF(A1694="","",IF(AND(N(H1694)&gt;0,IFERROR(INDEX(Crawl!$A1693:$DZ1693,1,Rules!$H$11),"")&amp;""&lt;&gt;""),IFERROR(INDEX(Crawl!$A1693:$DZ1693,1,Rules!$H$11),"")&amp;"",IF(AND(ISNUMBER(J1694),N(J1694)&gt;=Rules!$B$12,IFERROR(INDEX(Crawl!$A1693:$DZ1693,1,Rules!$H$13),"")&amp;""&lt;&gt;""),IFERROR(INDEX(Crawl!$A1693:$DZ1693,1,Rules!$H$13),"")&amp;"","")))</f>
        <v/>
      </c>
      <c r="J1694" s="19">
        <f>IF(A1694="","",IF(IFERROR(INDEX(Crawl!$A1693:$DZ1693,1,Rules!$H$14),"")&amp;""="","",IFERROR(INDEX(Crawl!$A1693:$DZ1693,1,Rules!$H$14),"")))</f>
        <v/>
      </c>
      <c r="K1694">
        <f>IF(A1694="","",IFERROR(SUMIFS('GSC current'!$J$2:$J$2001,'GSC current'!$I$2:$I$2001,B1694),0))</f>
        <v/>
      </c>
      <c r="L1694">
        <f>IF(A1694="","",IFERROR(SUMIFS('GSC current'!$K$2:$K$2001,'GSC current'!$I$2:$I$2001,B1694),0))</f>
        <v/>
      </c>
      <c r="M1694" s="20">
        <f>IF(A1694="","",IF(N(L1694)&gt;0,K1694/L1694,""))</f>
        <v/>
      </c>
      <c r="N1694" s="21">
        <f>IF(A1694="","",IF(N(L1694)&gt;0,SUMIFS('GSC current'!$L$2:$L$2001,'GSC current'!$I$2:$I$2001,B1694)/L1694,""))</f>
        <v/>
      </c>
      <c r="O1694">
        <f>IF(A1694="","",IFERROR(SUMIFS('GSC previous'!$J$2:$J$2001,'GSC previous'!$I$2:$I$2001,B1694),0))</f>
        <v/>
      </c>
      <c r="P1694" s="22">
        <f>IF(A1694="","",IF(N(O1694)&gt;0,(K1694-O1694)/O1694,""))</f>
        <v/>
      </c>
      <c r="Q1694">
        <f>IF(A1694="","",IFERROR(SUMIFS(GA4!$P$2:$P$2001,GA4!$O$2:$O$2001,B1694),0))</f>
        <v/>
      </c>
      <c r="R1694" s="23">
        <f>IF(A1694="","",IF(N(Q1694)&gt;0,SUMIFS(GA4!$Q$2:$Q$2001,GA4!$O$2:$O$2001,B1694)/Q1694,""))</f>
        <v/>
      </c>
      <c r="S1694">
        <f>IF(A1694="","",IFERROR(SUMIFS(GA4!$R$2:$R$2001,GA4!$O$2:$O$2001,B1694),0))</f>
        <v/>
      </c>
      <c r="T1694">
        <f>IF(A1694="","",IF(AND(ISNUMBER(F1694),LEFT(C1694&amp;"",1)="2"),IF(F1694&lt;Rules!$B$9,"Yes","No"),"No"))</f>
        <v/>
      </c>
      <c r="U1694">
        <f>IF(A1694="","",IF(AND(N(O1694)&gt;=Rules!$B$8,ISNUMBER(P1694)),IF(P1694&lt;=-Rules!$B$7,"Yes","No"),"No"))</f>
        <v/>
      </c>
      <c r="V1694">
        <f>IF(A1694="","",IF(AND(N(L1694)&gt;=Rules!$B$6,ISNUMBER(N1694)),IF(AND(N1694&gt;=Rules!$B$10,N1694&lt;=Rules!$B$11),"Yes","No"),"No"))</f>
        <v/>
      </c>
      <c r="W1694">
        <f>IF(A1694="","",IF(I1694&lt;&gt;"","Yes","No"))</f>
        <v/>
      </c>
      <c r="X1694">
        <f>IF(I1694="","",IF(SUMIFS($K$3:$K$2002,$A$3:$A$2002,SUBSTITUTE(SUBSTITUTE(I1694,"?","~?"),"*","~*"))&gt;N(K1694),"Yes","No"))</f>
        <v/>
      </c>
      <c r="Y1694">
        <f>IF(A1694="","",IF(N(S1694)&gt;0,"Yes","No"))</f>
        <v/>
      </c>
      <c r="Z1694">
        <f>IF(A1694="","",IF(AND(N(K1694)&lt;Rules!$B$5,N(L1694)&lt;Rules!$B$6,N(Q1694)&lt;Rules!$B$13,Y1694="No"),"Yes","No"))</f>
        <v/>
      </c>
      <c r="AA1694">
        <f>IF(A1694="","",IF(LEFT(C1694&amp;"",1)="3","Redirect",IF(OR(LEFT(C1694&amp;"",1)="4",LEFT(C1694&amp;"",1)="5"),IF(OR(N(K1694)&gt;0,N(AC1694)&gt;=Rules!$B$14),"Redirect","Prune"),IF(D1694="Non-Indexable","Keep",IF(AND(W1694="Yes",X1694="Yes",Y1694="No"),"Merge",IF(OR(U1694="Yes",V1694="Yes",AND(T1694="Yes",N(L1694)&gt;=Rules!$B$6)),"Update",IF(Z1694="Yes",IF(N(AC1694)&gt;=Rules!$B$14,"Redirect","Prune"),"Keep")))))))</f>
        <v/>
      </c>
      <c r="AB1694">
        <f>IF(A1694="","",IF(LEFT(C1694&amp;"",1)="3","Already redirects ("&amp;C1694&amp;"). Update internal links to point at the final URL.",IF(OR(LEFT(C1694&amp;"",1)="4",LEFT(C1694&amp;"",1)="5"),IF(AA1694="Redirect","Returns "&amp;C1694&amp;" but still has "&amp;N(K1694)&amp;" clicks and "&amp;N(AC1694)&amp;" referring domains. 301 it to the closest live page.","Returns "&amp;C1694&amp;" with no clicks or links. Remove internal links and let it 404 or 410."),IF(D1694="Non-Indexable","Non-indexable ("&amp;E1694&amp;"). Keep if that is intentional; otherwise fix the canonical or noindex.",IF(AA1694="Merge","Overlaps with "&amp;I1694&amp;IF(N(J1694)&gt;0," (similarity "&amp;TEXT(J1694,"0.00")&amp;")","")&amp;", which gets more clicks. Merge the useful parts into it and 301 this URL.",IF(AA1694="Update",MID(IF(U1694="Yes","; Clicks down "&amp;TEXT(-P1694,"0%")&amp;" on the previous period","")&amp;IF(V1694="Yes","; Average position "&amp;TEXT(N1694,"0.0")&amp;" on "&amp;TEXT(L1694,"#,##0")&amp;" impressions (striking distance)","")&amp;IF(AND(T1694="Yes",N(L1694)&gt;=Rules!$B$6),"; Thin ("&amp;F1694&amp;" words) but has search demand",""),3,400),IF(AA1694="Prune","Low value: "&amp;N(K1694)&amp;" clicks, "&amp;N(L1694)&amp;" impressions, "&amp;N(Q1694)&amp;" sessions, no key events. Remove or noindex it and update internal links.",IF(AA1694="Redirect","Low value but "&amp;N(AC1694)&amp;" referring domains. 301 it to the closest relevant page to keep those links.",IF(AND(Z1694="No",Y1694="Yes",N(K1694)&lt;Rules!$B$5),"Low search traffic but it converts (key events: "&amp;S1694&amp;"). Keep it and link to it.",IF(W1694="Yes","Stronger than the page it overlaps ("&amp;I1694&amp;"). Keep; merge that page into this one.","Healthy: "&amp;N(K1694)&amp;" clicks"&amp;IF(ISNUMBER(N1694),", average position "&amp;TEXT(N1694,"0.0"),"")&amp;". Keep and monitor."))))))))))</f>
        <v/>
      </c>
      <c r="AE1694">
        <f>IF(A1694="","",IF(AD1694&lt;&gt;"",AD1694,AA1694))</f>
        <v/>
      </c>
    </row>
    <row r="1695">
      <c r="A1695">
        <f>IF(Crawl!A1694="","",Crawl!A1694)</f>
        <v/>
      </c>
      <c r="B1695">
        <f>IF(A1695="","",Crawl!EC1694)</f>
        <v/>
      </c>
      <c r="C1695">
        <f>IF(A1695="","",IFERROR(INDEX(Crawl!$A1694:$DZ1694,1,Rules!$H$6),""))</f>
        <v/>
      </c>
      <c r="D1695">
        <f>IF(A1695="","",IFERROR(INDEX(Crawl!$A1694:$DZ1694,1,Rules!$H$7),"")&amp;"")</f>
        <v/>
      </c>
      <c r="E1695">
        <f>IF(A1695="","",IFERROR(INDEX(Crawl!$A1694:$DZ1694,1,Rules!$H$8),"")&amp;"")</f>
        <v/>
      </c>
      <c r="F1695">
        <f>IF(A1695="","",IFERROR(INDEX(Crawl!$A1694:$DZ1694,1,Rules!$H$9),""))</f>
        <v/>
      </c>
      <c r="G1695">
        <f>IF(A1695="","",IFERROR(INDEX(Crawl!$A1694:$DZ1694,1,Rules!$H$10),""))</f>
        <v/>
      </c>
      <c r="H1695">
        <f>IF(A1695="","",IFERROR(INDEX(Crawl!$A1694:$DZ1694,1,Rules!$H$12),""))</f>
        <v/>
      </c>
      <c r="I1695">
        <f>IF(A1695="","",IF(AND(N(H1695)&gt;0,IFERROR(INDEX(Crawl!$A1694:$DZ1694,1,Rules!$H$11),"")&amp;""&lt;&gt;""),IFERROR(INDEX(Crawl!$A1694:$DZ1694,1,Rules!$H$11),"")&amp;"",IF(AND(ISNUMBER(J1695),N(J1695)&gt;=Rules!$B$12,IFERROR(INDEX(Crawl!$A1694:$DZ1694,1,Rules!$H$13),"")&amp;""&lt;&gt;""),IFERROR(INDEX(Crawl!$A1694:$DZ1694,1,Rules!$H$13),"")&amp;"","")))</f>
        <v/>
      </c>
      <c r="J1695" s="19">
        <f>IF(A1695="","",IF(IFERROR(INDEX(Crawl!$A1694:$DZ1694,1,Rules!$H$14),"")&amp;""="","",IFERROR(INDEX(Crawl!$A1694:$DZ1694,1,Rules!$H$14),"")))</f>
        <v/>
      </c>
      <c r="K1695">
        <f>IF(A1695="","",IFERROR(SUMIFS('GSC current'!$J$2:$J$2001,'GSC current'!$I$2:$I$2001,B1695),0))</f>
        <v/>
      </c>
      <c r="L1695">
        <f>IF(A1695="","",IFERROR(SUMIFS('GSC current'!$K$2:$K$2001,'GSC current'!$I$2:$I$2001,B1695),0))</f>
        <v/>
      </c>
      <c r="M1695" s="20">
        <f>IF(A1695="","",IF(N(L1695)&gt;0,K1695/L1695,""))</f>
        <v/>
      </c>
      <c r="N1695" s="21">
        <f>IF(A1695="","",IF(N(L1695)&gt;0,SUMIFS('GSC current'!$L$2:$L$2001,'GSC current'!$I$2:$I$2001,B1695)/L1695,""))</f>
        <v/>
      </c>
      <c r="O1695">
        <f>IF(A1695="","",IFERROR(SUMIFS('GSC previous'!$J$2:$J$2001,'GSC previous'!$I$2:$I$2001,B1695),0))</f>
        <v/>
      </c>
      <c r="P1695" s="22">
        <f>IF(A1695="","",IF(N(O1695)&gt;0,(K1695-O1695)/O1695,""))</f>
        <v/>
      </c>
      <c r="Q1695">
        <f>IF(A1695="","",IFERROR(SUMIFS(GA4!$P$2:$P$2001,GA4!$O$2:$O$2001,B1695),0))</f>
        <v/>
      </c>
      <c r="R1695" s="23">
        <f>IF(A1695="","",IF(N(Q1695)&gt;0,SUMIFS(GA4!$Q$2:$Q$2001,GA4!$O$2:$O$2001,B1695)/Q1695,""))</f>
        <v/>
      </c>
      <c r="S1695">
        <f>IF(A1695="","",IFERROR(SUMIFS(GA4!$R$2:$R$2001,GA4!$O$2:$O$2001,B1695),0))</f>
        <v/>
      </c>
      <c r="T1695">
        <f>IF(A1695="","",IF(AND(ISNUMBER(F1695),LEFT(C1695&amp;"",1)="2"),IF(F1695&lt;Rules!$B$9,"Yes","No"),"No"))</f>
        <v/>
      </c>
      <c r="U1695">
        <f>IF(A1695="","",IF(AND(N(O1695)&gt;=Rules!$B$8,ISNUMBER(P1695)),IF(P1695&lt;=-Rules!$B$7,"Yes","No"),"No"))</f>
        <v/>
      </c>
      <c r="V1695">
        <f>IF(A1695="","",IF(AND(N(L1695)&gt;=Rules!$B$6,ISNUMBER(N1695)),IF(AND(N1695&gt;=Rules!$B$10,N1695&lt;=Rules!$B$11),"Yes","No"),"No"))</f>
        <v/>
      </c>
      <c r="W1695">
        <f>IF(A1695="","",IF(I1695&lt;&gt;"","Yes","No"))</f>
        <v/>
      </c>
      <c r="X1695">
        <f>IF(I1695="","",IF(SUMIFS($K$3:$K$2002,$A$3:$A$2002,SUBSTITUTE(SUBSTITUTE(I1695,"?","~?"),"*","~*"))&gt;N(K1695),"Yes","No"))</f>
        <v/>
      </c>
      <c r="Y1695">
        <f>IF(A1695="","",IF(N(S1695)&gt;0,"Yes","No"))</f>
        <v/>
      </c>
      <c r="Z1695">
        <f>IF(A1695="","",IF(AND(N(K1695)&lt;Rules!$B$5,N(L1695)&lt;Rules!$B$6,N(Q1695)&lt;Rules!$B$13,Y1695="No"),"Yes","No"))</f>
        <v/>
      </c>
      <c r="AA1695">
        <f>IF(A1695="","",IF(LEFT(C1695&amp;"",1)="3","Redirect",IF(OR(LEFT(C1695&amp;"",1)="4",LEFT(C1695&amp;"",1)="5"),IF(OR(N(K1695)&gt;0,N(AC1695)&gt;=Rules!$B$14),"Redirect","Prune"),IF(D1695="Non-Indexable","Keep",IF(AND(W1695="Yes",X1695="Yes",Y1695="No"),"Merge",IF(OR(U1695="Yes",V1695="Yes",AND(T1695="Yes",N(L1695)&gt;=Rules!$B$6)),"Update",IF(Z1695="Yes",IF(N(AC1695)&gt;=Rules!$B$14,"Redirect","Prune"),"Keep")))))))</f>
        <v/>
      </c>
      <c r="AB1695">
        <f>IF(A1695="","",IF(LEFT(C1695&amp;"",1)="3","Already redirects ("&amp;C1695&amp;"). Update internal links to point at the final URL.",IF(OR(LEFT(C1695&amp;"",1)="4",LEFT(C1695&amp;"",1)="5"),IF(AA1695="Redirect","Returns "&amp;C1695&amp;" but still has "&amp;N(K1695)&amp;" clicks and "&amp;N(AC1695)&amp;" referring domains. 301 it to the closest live page.","Returns "&amp;C1695&amp;" with no clicks or links. Remove internal links and let it 404 or 410."),IF(D1695="Non-Indexable","Non-indexable ("&amp;E1695&amp;"). Keep if that is intentional; otherwise fix the canonical or noindex.",IF(AA1695="Merge","Overlaps with "&amp;I1695&amp;IF(N(J1695)&gt;0," (similarity "&amp;TEXT(J1695,"0.00")&amp;")","")&amp;", which gets more clicks. Merge the useful parts into it and 301 this URL.",IF(AA1695="Update",MID(IF(U1695="Yes","; Clicks down "&amp;TEXT(-P1695,"0%")&amp;" on the previous period","")&amp;IF(V1695="Yes","; Average position "&amp;TEXT(N1695,"0.0")&amp;" on "&amp;TEXT(L1695,"#,##0")&amp;" impressions (striking distance)","")&amp;IF(AND(T1695="Yes",N(L1695)&gt;=Rules!$B$6),"; Thin ("&amp;F1695&amp;" words) but has search demand",""),3,400),IF(AA1695="Prune","Low value: "&amp;N(K1695)&amp;" clicks, "&amp;N(L1695)&amp;" impressions, "&amp;N(Q1695)&amp;" sessions, no key events. Remove or noindex it and update internal links.",IF(AA1695="Redirect","Low value but "&amp;N(AC1695)&amp;" referring domains. 301 it to the closest relevant page to keep those links.",IF(AND(Z1695="No",Y1695="Yes",N(K1695)&lt;Rules!$B$5),"Low search traffic but it converts (key events: "&amp;S1695&amp;"). Keep it and link to it.",IF(W1695="Yes","Stronger than the page it overlaps ("&amp;I1695&amp;"). Keep; merge that page into this one.","Healthy: "&amp;N(K1695)&amp;" clicks"&amp;IF(ISNUMBER(N1695),", average position "&amp;TEXT(N1695,"0.0"),"")&amp;". Keep and monitor."))))))))))</f>
        <v/>
      </c>
      <c r="AE1695">
        <f>IF(A1695="","",IF(AD1695&lt;&gt;"",AD1695,AA1695))</f>
        <v/>
      </c>
    </row>
    <row r="1696">
      <c r="A1696">
        <f>IF(Crawl!A1695="","",Crawl!A1695)</f>
        <v/>
      </c>
      <c r="B1696">
        <f>IF(A1696="","",Crawl!EC1695)</f>
        <v/>
      </c>
      <c r="C1696">
        <f>IF(A1696="","",IFERROR(INDEX(Crawl!$A1695:$DZ1695,1,Rules!$H$6),""))</f>
        <v/>
      </c>
      <c r="D1696">
        <f>IF(A1696="","",IFERROR(INDEX(Crawl!$A1695:$DZ1695,1,Rules!$H$7),"")&amp;"")</f>
        <v/>
      </c>
      <c r="E1696">
        <f>IF(A1696="","",IFERROR(INDEX(Crawl!$A1695:$DZ1695,1,Rules!$H$8),"")&amp;"")</f>
        <v/>
      </c>
      <c r="F1696">
        <f>IF(A1696="","",IFERROR(INDEX(Crawl!$A1695:$DZ1695,1,Rules!$H$9),""))</f>
        <v/>
      </c>
      <c r="G1696">
        <f>IF(A1696="","",IFERROR(INDEX(Crawl!$A1695:$DZ1695,1,Rules!$H$10),""))</f>
        <v/>
      </c>
      <c r="H1696">
        <f>IF(A1696="","",IFERROR(INDEX(Crawl!$A1695:$DZ1695,1,Rules!$H$12),""))</f>
        <v/>
      </c>
      <c r="I1696">
        <f>IF(A1696="","",IF(AND(N(H1696)&gt;0,IFERROR(INDEX(Crawl!$A1695:$DZ1695,1,Rules!$H$11),"")&amp;""&lt;&gt;""),IFERROR(INDEX(Crawl!$A1695:$DZ1695,1,Rules!$H$11),"")&amp;"",IF(AND(ISNUMBER(J1696),N(J1696)&gt;=Rules!$B$12,IFERROR(INDEX(Crawl!$A1695:$DZ1695,1,Rules!$H$13),"")&amp;""&lt;&gt;""),IFERROR(INDEX(Crawl!$A1695:$DZ1695,1,Rules!$H$13),"")&amp;"","")))</f>
        <v/>
      </c>
      <c r="J1696" s="19">
        <f>IF(A1696="","",IF(IFERROR(INDEX(Crawl!$A1695:$DZ1695,1,Rules!$H$14),"")&amp;""="","",IFERROR(INDEX(Crawl!$A1695:$DZ1695,1,Rules!$H$14),"")))</f>
        <v/>
      </c>
      <c r="K1696">
        <f>IF(A1696="","",IFERROR(SUMIFS('GSC current'!$J$2:$J$2001,'GSC current'!$I$2:$I$2001,B1696),0))</f>
        <v/>
      </c>
      <c r="L1696">
        <f>IF(A1696="","",IFERROR(SUMIFS('GSC current'!$K$2:$K$2001,'GSC current'!$I$2:$I$2001,B1696),0))</f>
        <v/>
      </c>
      <c r="M1696" s="20">
        <f>IF(A1696="","",IF(N(L1696)&gt;0,K1696/L1696,""))</f>
        <v/>
      </c>
      <c r="N1696" s="21">
        <f>IF(A1696="","",IF(N(L1696)&gt;0,SUMIFS('GSC current'!$L$2:$L$2001,'GSC current'!$I$2:$I$2001,B1696)/L1696,""))</f>
        <v/>
      </c>
      <c r="O1696">
        <f>IF(A1696="","",IFERROR(SUMIFS('GSC previous'!$J$2:$J$2001,'GSC previous'!$I$2:$I$2001,B1696),0))</f>
        <v/>
      </c>
      <c r="P1696" s="22">
        <f>IF(A1696="","",IF(N(O1696)&gt;0,(K1696-O1696)/O1696,""))</f>
        <v/>
      </c>
      <c r="Q1696">
        <f>IF(A1696="","",IFERROR(SUMIFS(GA4!$P$2:$P$2001,GA4!$O$2:$O$2001,B1696),0))</f>
        <v/>
      </c>
      <c r="R1696" s="23">
        <f>IF(A1696="","",IF(N(Q1696)&gt;0,SUMIFS(GA4!$Q$2:$Q$2001,GA4!$O$2:$O$2001,B1696)/Q1696,""))</f>
        <v/>
      </c>
      <c r="S1696">
        <f>IF(A1696="","",IFERROR(SUMIFS(GA4!$R$2:$R$2001,GA4!$O$2:$O$2001,B1696),0))</f>
        <v/>
      </c>
      <c r="T1696">
        <f>IF(A1696="","",IF(AND(ISNUMBER(F1696),LEFT(C1696&amp;"",1)="2"),IF(F1696&lt;Rules!$B$9,"Yes","No"),"No"))</f>
        <v/>
      </c>
      <c r="U1696">
        <f>IF(A1696="","",IF(AND(N(O1696)&gt;=Rules!$B$8,ISNUMBER(P1696)),IF(P1696&lt;=-Rules!$B$7,"Yes","No"),"No"))</f>
        <v/>
      </c>
      <c r="V1696">
        <f>IF(A1696="","",IF(AND(N(L1696)&gt;=Rules!$B$6,ISNUMBER(N1696)),IF(AND(N1696&gt;=Rules!$B$10,N1696&lt;=Rules!$B$11),"Yes","No"),"No"))</f>
        <v/>
      </c>
      <c r="W1696">
        <f>IF(A1696="","",IF(I1696&lt;&gt;"","Yes","No"))</f>
        <v/>
      </c>
      <c r="X1696">
        <f>IF(I1696="","",IF(SUMIFS($K$3:$K$2002,$A$3:$A$2002,SUBSTITUTE(SUBSTITUTE(I1696,"?","~?"),"*","~*"))&gt;N(K1696),"Yes","No"))</f>
        <v/>
      </c>
      <c r="Y1696">
        <f>IF(A1696="","",IF(N(S1696)&gt;0,"Yes","No"))</f>
        <v/>
      </c>
      <c r="Z1696">
        <f>IF(A1696="","",IF(AND(N(K1696)&lt;Rules!$B$5,N(L1696)&lt;Rules!$B$6,N(Q1696)&lt;Rules!$B$13,Y1696="No"),"Yes","No"))</f>
        <v/>
      </c>
      <c r="AA1696">
        <f>IF(A1696="","",IF(LEFT(C1696&amp;"",1)="3","Redirect",IF(OR(LEFT(C1696&amp;"",1)="4",LEFT(C1696&amp;"",1)="5"),IF(OR(N(K1696)&gt;0,N(AC1696)&gt;=Rules!$B$14),"Redirect","Prune"),IF(D1696="Non-Indexable","Keep",IF(AND(W1696="Yes",X1696="Yes",Y1696="No"),"Merge",IF(OR(U1696="Yes",V1696="Yes",AND(T1696="Yes",N(L1696)&gt;=Rules!$B$6)),"Update",IF(Z1696="Yes",IF(N(AC1696)&gt;=Rules!$B$14,"Redirect","Prune"),"Keep")))))))</f>
        <v/>
      </c>
      <c r="AB1696">
        <f>IF(A1696="","",IF(LEFT(C1696&amp;"",1)="3","Already redirects ("&amp;C1696&amp;"). Update internal links to point at the final URL.",IF(OR(LEFT(C1696&amp;"",1)="4",LEFT(C1696&amp;"",1)="5"),IF(AA1696="Redirect","Returns "&amp;C1696&amp;" but still has "&amp;N(K1696)&amp;" clicks and "&amp;N(AC1696)&amp;" referring domains. 301 it to the closest live page.","Returns "&amp;C1696&amp;" with no clicks or links. Remove internal links and let it 404 or 410."),IF(D1696="Non-Indexable","Non-indexable ("&amp;E1696&amp;"). Keep if that is intentional; otherwise fix the canonical or noindex.",IF(AA1696="Merge","Overlaps with "&amp;I1696&amp;IF(N(J1696)&gt;0," (similarity "&amp;TEXT(J1696,"0.00")&amp;")","")&amp;", which gets more clicks. Merge the useful parts into it and 301 this URL.",IF(AA1696="Update",MID(IF(U1696="Yes","; Clicks down "&amp;TEXT(-P1696,"0%")&amp;" on the previous period","")&amp;IF(V1696="Yes","; Average position "&amp;TEXT(N1696,"0.0")&amp;" on "&amp;TEXT(L1696,"#,##0")&amp;" impressions (striking distance)","")&amp;IF(AND(T1696="Yes",N(L1696)&gt;=Rules!$B$6),"; Thin ("&amp;F1696&amp;" words) but has search demand",""),3,400),IF(AA1696="Prune","Low value: "&amp;N(K1696)&amp;" clicks, "&amp;N(L1696)&amp;" impressions, "&amp;N(Q1696)&amp;" sessions, no key events. Remove or noindex it and update internal links.",IF(AA1696="Redirect","Low value but "&amp;N(AC1696)&amp;" referring domains. 301 it to the closest relevant page to keep those links.",IF(AND(Z1696="No",Y1696="Yes",N(K1696)&lt;Rules!$B$5),"Low search traffic but it converts (key events: "&amp;S1696&amp;"). Keep it and link to it.",IF(W1696="Yes","Stronger than the page it overlaps ("&amp;I1696&amp;"). Keep; merge that page into this one.","Healthy: "&amp;N(K1696)&amp;" clicks"&amp;IF(ISNUMBER(N1696),", average position "&amp;TEXT(N1696,"0.0"),"")&amp;". Keep and monitor."))))))))))</f>
        <v/>
      </c>
      <c r="AE1696">
        <f>IF(A1696="","",IF(AD1696&lt;&gt;"",AD1696,AA1696))</f>
        <v/>
      </c>
    </row>
    <row r="1697">
      <c r="A1697">
        <f>IF(Crawl!A1696="","",Crawl!A1696)</f>
        <v/>
      </c>
      <c r="B1697">
        <f>IF(A1697="","",Crawl!EC1696)</f>
        <v/>
      </c>
      <c r="C1697">
        <f>IF(A1697="","",IFERROR(INDEX(Crawl!$A1696:$DZ1696,1,Rules!$H$6),""))</f>
        <v/>
      </c>
      <c r="D1697">
        <f>IF(A1697="","",IFERROR(INDEX(Crawl!$A1696:$DZ1696,1,Rules!$H$7),"")&amp;"")</f>
        <v/>
      </c>
      <c r="E1697">
        <f>IF(A1697="","",IFERROR(INDEX(Crawl!$A1696:$DZ1696,1,Rules!$H$8),"")&amp;"")</f>
        <v/>
      </c>
      <c r="F1697">
        <f>IF(A1697="","",IFERROR(INDEX(Crawl!$A1696:$DZ1696,1,Rules!$H$9),""))</f>
        <v/>
      </c>
      <c r="G1697">
        <f>IF(A1697="","",IFERROR(INDEX(Crawl!$A1696:$DZ1696,1,Rules!$H$10),""))</f>
        <v/>
      </c>
      <c r="H1697">
        <f>IF(A1697="","",IFERROR(INDEX(Crawl!$A1696:$DZ1696,1,Rules!$H$12),""))</f>
        <v/>
      </c>
      <c r="I1697">
        <f>IF(A1697="","",IF(AND(N(H1697)&gt;0,IFERROR(INDEX(Crawl!$A1696:$DZ1696,1,Rules!$H$11),"")&amp;""&lt;&gt;""),IFERROR(INDEX(Crawl!$A1696:$DZ1696,1,Rules!$H$11),"")&amp;"",IF(AND(ISNUMBER(J1697),N(J1697)&gt;=Rules!$B$12,IFERROR(INDEX(Crawl!$A1696:$DZ1696,1,Rules!$H$13),"")&amp;""&lt;&gt;""),IFERROR(INDEX(Crawl!$A1696:$DZ1696,1,Rules!$H$13),"")&amp;"","")))</f>
        <v/>
      </c>
      <c r="J1697" s="19">
        <f>IF(A1697="","",IF(IFERROR(INDEX(Crawl!$A1696:$DZ1696,1,Rules!$H$14),"")&amp;""="","",IFERROR(INDEX(Crawl!$A1696:$DZ1696,1,Rules!$H$14),"")))</f>
        <v/>
      </c>
      <c r="K1697">
        <f>IF(A1697="","",IFERROR(SUMIFS('GSC current'!$J$2:$J$2001,'GSC current'!$I$2:$I$2001,B1697),0))</f>
        <v/>
      </c>
      <c r="L1697">
        <f>IF(A1697="","",IFERROR(SUMIFS('GSC current'!$K$2:$K$2001,'GSC current'!$I$2:$I$2001,B1697),0))</f>
        <v/>
      </c>
      <c r="M1697" s="20">
        <f>IF(A1697="","",IF(N(L1697)&gt;0,K1697/L1697,""))</f>
        <v/>
      </c>
      <c r="N1697" s="21">
        <f>IF(A1697="","",IF(N(L1697)&gt;0,SUMIFS('GSC current'!$L$2:$L$2001,'GSC current'!$I$2:$I$2001,B1697)/L1697,""))</f>
        <v/>
      </c>
      <c r="O1697">
        <f>IF(A1697="","",IFERROR(SUMIFS('GSC previous'!$J$2:$J$2001,'GSC previous'!$I$2:$I$2001,B1697),0))</f>
        <v/>
      </c>
      <c r="P1697" s="22">
        <f>IF(A1697="","",IF(N(O1697)&gt;0,(K1697-O1697)/O1697,""))</f>
        <v/>
      </c>
      <c r="Q1697">
        <f>IF(A1697="","",IFERROR(SUMIFS(GA4!$P$2:$P$2001,GA4!$O$2:$O$2001,B1697),0))</f>
        <v/>
      </c>
      <c r="R1697" s="23">
        <f>IF(A1697="","",IF(N(Q1697)&gt;0,SUMIFS(GA4!$Q$2:$Q$2001,GA4!$O$2:$O$2001,B1697)/Q1697,""))</f>
        <v/>
      </c>
      <c r="S1697">
        <f>IF(A1697="","",IFERROR(SUMIFS(GA4!$R$2:$R$2001,GA4!$O$2:$O$2001,B1697),0))</f>
        <v/>
      </c>
      <c r="T1697">
        <f>IF(A1697="","",IF(AND(ISNUMBER(F1697),LEFT(C1697&amp;"",1)="2"),IF(F1697&lt;Rules!$B$9,"Yes","No"),"No"))</f>
        <v/>
      </c>
      <c r="U1697">
        <f>IF(A1697="","",IF(AND(N(O1697)&gt;=Rules!$B$8,ISNUMBER(P1697)),IF(P1697&lt;=-Rules!$B$7,"Yes","No"),"No"))</f>
        <v/>
      </c>
      <c r="V1697">
        <f>IF(A1697="","",IF(AND(N(L1697)&gt;=Rules!$B$6,ISNUMBER(N1697)),IF(AND(N1697&gt;=Rules!$B$10,N1697&lt;=Rules!$B$11),"Yes","No"),"No"))</f>
        <v/>
      </c>
      <c r="W1697">
        <f>IF(A1697="","",IF(I1697&lt;&gt;"","Yes","No"))</f>
        <v/>
      </c>
      <c r="X1697">
        <f>IF(I1697="","",IF(SUMIFS($K$3:$K$2002,$A$3:$A$2002,SUBSTITUTE(SUBSTITUTE(I1697,"?","~?"),"*","~*"))&gt;N(K1697),"Yes","No"))</f>
        <v/>
      </c>
      <c r="Y1697">
        <f>IF(A1697="","",IF(N(S1697)&gt;0,"Yes","No"))</f>
        <v/>
      </c>
      <c r="Z1697">
        <f>IF(A1697="","",IF(AND(N(K1697)&lt;Rules!$B$5,N(L1697)&lt;Rules!$B$6,N(Q1697)&lt;Rules!$B$13,Y1697="No"),"Yes","No"))</f>
        <v/>
      </c>
      <c r="AA1697">
        <f>IF(A1697="","",IF(LEFT(C1697&amp;"",1)="3","Redirect",IF(OR(LEFT(C1697&amp;"",1)="4",LEFT(C1697&amp;"",1)="5"),IF(OR(N(K1697)&gt;0,N(AC1697)&gt;=Rules!$B$14),"Redirect","Prune"),IF(D1697="Non-Indexable","Keep",IF(AND(W1697="Yes",X1697="Yes",Y1697="No"),"Merge",IF(OR(U1697="Yes",V1697="Yes",AND(T1697="Yes",N(L1697)&gt;=Rules!$B$6)),"Update",IF(Z1697="Yes",IF(N(AC1697)&gt;=Rules!$B$14,"Redirect","Prune"),"Keep")))))))</f>
        <v/>
      </c>
      <c r="AB1697">
        <f>IF(A1697="","",IF(LEFT(C1697&amp;"",1)="3","Already redirects ("&amp;C1697&amp;"). Update internal links to point at the final URL.",IF(OR(LEFT(C1697&amp;"",1)="4",LEFT(C1697&amp;"",1)="5"),IF(AA1697="Redirect","Returns "&amp;C1697&amp;" but still has "&amp;N(K1697)&amp;" clicks and "&amp;N(AC1697)&amp;" referring domains. 301 it to the closest live page.","Returns "&amp;C1697&amp;" with no clicks or links. Remove internal links and let it 404 or 410."),IF(D1697="Non-Indexable","Non-indexable ("&amp;E1697&amp;"). Keep if that is intentional; otherwise fix the canonical or noindex.",IF(AA1697="Merge","Overlaps with "&amp;I1697&amp;IF(N(J1697)&gt;0," (similarity "&amp;TEXT(J1697,"0.00")&amp;")","")&amp;", which gets more clicks. Merge the useful parts into it and 301 this URL.",IF(AA1697="Update",MID(IF(U1697="Yes","; Clicks down "&amp;TEXT(-P1697,"0%")&amp;" on the previous period","")&amp;IF(V1697="Yes","; Average position "&amp;TEXT(N1697,"0.0")&amp;" on "&amp;TEXT(L1697,"#,##0")&amp;" impressions (striking distance)","")&amp;IF(AND(T1697="Yes",N(L1697)&gt;=Rules!$B$6),"; Thin ("&amp;F1697&amp;" words) but has search demand",""),3,400),IF(AA1697="Prune","Low value: "&amp;N(K1697)&amp;" clicks, "&amp;N(L1697)&amp;" impressions, "&amp;N(Q1697)&amp;" sessions, no key events. Remove or noindex it and update internal links.",IF(AA1697="Redirect","Low value but "&amp;N(AC1697)&amp;" referring domains. 301 it to the closest relevant page to keep those links.",IF(AND(Z1697="No",Y1697="Yes",N(K1697)&lt;Rules!$B$5),"Low search traffic but it converts (key events: "&amp;S1697&amp;"). Keep it and link to it.",IF(W1697="Yes","Stronger than the page it overlaps ("&amp;I1697&amp;"). Keep; merge that page into this one.","Healthy: "&amp;N(K1697)&amp;" clicks"&amp;IF(ISNUMBER(N1697),", average position "&amp;TEXT(N1697,"0.0"),"")&amp;". Keep and monitor."))))))))))</f>
        <v/>
      </c>
      <c r="AE1697">
        <f>IF(A1697="","",IF(AD1697&lt;&gt;"",AD1697,AA1697))</f>
        <v/>
      </c>
    </row>
    <row r="1698">
      <c r="A1698">
        <f>IF(Crawl!A1697="","",Crawl!A1697)</f>
        <v/>
      </c>
      <c r="B1698">
        <f>IF(A1698="","",Crawl!EC1697)</f>
        <v/>
      </c>
      <c r="C1698">
        <f>IF(A1698="","",IFERROR(INDEX(Crawl!$A1697:$DZ1697,1,Rules!$H$6),""))</f>
        <v/>
      </c>
      <c r="D1698">
        <f>IF(A1698="","",IFERROR(INDEX(Crawl!$A1697:$DZ1697,1,Rules!$H$7),"")&amp;"")</f>
        <v/>
      </c>
      <c r="E1698">
        <f>IF(A1698="","",IFERROR(INDEX(Crawl!$A1697:$DZ1697,1,Rules!$H$8),"")&amp;"")</f>
        <v/>
      </c>
      <c r="F1698">
        <f>IF(A1698="","",IFERROR(INDEX(Crawl!$A1697:$DZ1697,1,Rules!$H$9),""))</f>
        <v/>
      </c>
      <c r="G1698">
        <f>IF(A1698="","",IFERROR(INDEX(Crawl!$A1697:$DZ1697,1,Rules!$H$10),""))</f>
        <v/>
      </c>
      <c r="H1698">
        <f>IF(A1698="","",IFERROR(INDEX(Crawl!$A1697:$DZ1697,1,Rules!$H$12),""))</f>
        <v/>
      </c>
      <c r="I1698">
        <f>IF(A1698="","",IF(AND(N(H1698)&gt;0,IFERROR(INDEX(Crawl!$A1697:$DZ1697,1,Rules!$H$11),"")&amp;""&lt;&gt;""),IFERROR(INDEX(Crawl!$A1697:$DZ1697,1,Rules!$H$11),"")&amp;"",IF(AND(ISNUMBER(J1698),N(J1698)&gt;=Rules!$B$12,IFERROR(INDEX(Crawl!$A1697:$DZ1697,1,Rules!$H$13),"")&amp;""&lt;&gt;""),IFERROR(INDEX(Crawl!$A1697:$DZ1697,1,Rules!$H$13),"")&amp;"","")))</f>
        <v/>
      </c>
      <c r="J1698" s="19">
        <f>IF(A1698="","",IF(IFERROR(INDEX(Crawl!$A1697:$DZ1697,1,Rules!$H$14),"")&amp;""="","",IFERROR(INDEX(Crawl!$A1697:$DZ1697,1,Rules!$H$14),"")))</f>
        <v/>
      </c>
      <c r="K1698">
        <f>IF(A1698="","",IFERROR(SUMIFS('GSC current'!$J$2:$J$2001,'GSC current'!$I$2:$I$2001,B1698),0))</f>
        <v/>
      </c>
      <c r="L1698">
        <f>IF(A1698="","",IFERROR(SUMIFS('GSC current'!$K$2:$K$2001,'GSC current'!$I$2:$I$2001,B1698),0))</f>
        <v/>
      </c>
      <c r="M1698" s="20">
        <f>IF(A1698="","",IF(N(L1698)&gt;0,K1698/L1698,""))</f>
        <v/>
      </c>
      <c r="N1698" s="21">
        <f>IF(A1698="","",IF(N(L1698)&gt;0,SUMIFS('GSC current'!$L$2:$L$2001,'GSC current'!$I$2:$I$2001,B1698)/L1698,""))</f>
        <v/>
      </c>
      <c r="O1698">
        <f>IF(A1698="","",IFERROR(SUMIFS('GSC previous'!$J$2:$J$2001,'GSC previous'!$I$2:$I$2001,B1698),0))</f>
        <v/>
      </c>
      <c r="P1698" s="22">
        <f>IF(A1698="","",IF(N(O1698)&gt;0,(K1698-O1698)/O1698,""))</f>
        <v/>
      </c>
      <c r="Q1698">
        <f>IF(A1698="","",IFERROR(SUMIFS(GA4!$P$2:$P$2001,GA4!$O$2:$O$2001,B1698),0))</f>
        <v/>
      </c>
      <c r="R1698" s="23">
        <f>IF(A1698="","",IF(N(Q1698)&gt;0,SUMIFS(GA4!$Q$2:$Q$2001,GA4!$O$2:$O$2001,B1698)/Q1698,""))</f>
        <v/>
      </c>
      <c r="S1698">
        <f>IF(A1698="","",IFERROR(SUMIFS(GA4!$R$2:$R$2001,GA4!$O$2:$O$2001,B1698),0))</f>
        <v/>
      </c>
      <c r="T1698">
        <f>IF(A1698="","",IF(AND(ISNUMBER(F1698),LEFT(C1698&amp;"",1)="2"),IF(F1698&lt;Rules!$B$9,"Yes","No"),"No"))</f>
        <v/>
      </c>
      <c r="U1698">
        <f>IF(A1698="","",IF(AND(N(O1698)&gt;=Rules!$B$8,ISNUMBER(P1698)),IF(P1698&lt;=-Rules!$B$7,"Yes","No"),"No"))</f>
        <v/>
      </c>
      <c r="V1698">
        <f>IF(A1698="","",IF(AND(N(L1698)&gt;=Rules!$B$6,ISNUMBER(N1698)),IF(AND(N1698&gt;=Rules!$B$10,N1698&lt;=Rules!$B$11),"Yes","No"),"No"))</f>
        <v/>
      </c>
      <c r="W1698">
        <f>IF(A1698="","",IF(I1698&lt;&gt;"","Yes","No"))</f>
        <v/>
      </c>
      <c r="X1698">
        <f>IF(I1698="","",IF(SUMIFS($K$3:$K$2002,$A$3:$A$2002,SUBSTITUTE(SUBSTITUTE(I1698,"?","~?"),"*","~*"))&gt;N(K1698),"Yes","No"))</f>
        <v/>
      </c>
      <c r="Y1698">
        <f>IF(A1698="","",IF(N(S1698)&gt;0,"Yes","No"))</f>
        <v/>
      </c>
      <c r="Z1698">
        <f>IF(A1698="","",IF(AND(N(K1698)&lt;Rules!$B$5,N(L1698)&lt;Rules!$B$6,N(Q1698)&lt;Rules!$B$13,Y1698="No"),"Yes","No"))</f>
        <v/>
      </c>
      <c r="AA1698">
        <f>IF(A1698="","",IF(LEFT(C1698&amp;"",1)="3","Redirect",IF(OR(LEFT(C1698&amp;"",1)="4",LEFT(C1698&amp;"",1)="5"),IF(OR(N(K1698)&gt;0,N(AC1698)&gt;=Rules!$B$14),"Redirect","Prune"),IF(D1698="Non-Indexable","Keep",IF(AND(W1698="Yes",X1698="Yes",Y1698="No"),"Merge",IF(OR(U1698="Yes",V1698="Yes",AND(T1698="Yes",N(L1698)&gt;=Rules!$B$6)),"Update",IF(Z1698="Yes",IF(N(AC1698)&gt;=Rules!$B$14,"Redirect","Prune"),"Keep")))))))</f>
        <v/>
      </c>
      <c r="AB1698">
        <f>IF(A1698="","",IF(LEFT(C1698&amp;"",1)="3","Already redirects ("&amp;C1698&amp;"). Update internal links to point at the final URL.",IF(OR(LEFT(C1698&amp;"",1)="4",LEFT(C1698&amp;"",1)="5"),IF(AA1698="Redirect","Returns "&amp;C1698&amp;" but still has "&amp;N(K1698)&amp;" clicks and "&amp;N(AC1698)&amp;" referring domains. 301 it to the closest live page.","Returns "&amp;C1698&amp;" with no clicks or links. Remove internal links and let it 404 or 410."),IF(D1698="Non-Indexable","Non-indexable ("&amp;E1698&amp;"). Keep if that is intentional; otherwise fix the canonical or noindex.",IF(AA1698="Merge","Overlaps with "&amp;I1698&amp;IF(N(J1698)&gt;0," (similarity "&amp;TEXT(J1698,"0.00")&amp;")","")&amp;", which gets more clicks. Merge the useful parts into it and 301 this URL.",IF(AA1698="Update",MID(IF(U1698="Yes","; Clicks down "&amp;TEXT(-P1698,"0%")&amp;" on the previous period","")&amp;IF(V1698="Yes","; Average position "&amp;TEXT(N1698,"0.0")&amp;" on "&amp;TEXT(L1698,"#,##0")&amp;" impressions (striking distance)","")&amp;IF(AND(T1698="Yes",N(L1698)&gt;=Rules!$B$6),"; Thin ("&amp;F1698&amp;" words) but has search demand",""),3,400),IF(AA1698="Prune","Low value: "&amp;N(K1698)&amp;" clicks, "&amp;N(L1698)&amp;" impressions, "&amp;N(Q1698)&amp;" sessions, no key events. Remove or noindex it and update internal links.",IF(AA1698="Redirect","Low value but "&amp;N(AC1698)&amp;" referring domains. 301 it to the closest relevant page to keep those links.",IF(AND(Z1698="No",Y1698="Yes",N(K1698)&lt;Rules!$B$5),"Low search traffic but it converts (key events: "&amp;S1698&amp;"). Keep it and link to it.",IF(W1698="Yes","Stronger than the page it overlaps ("&amp;I1698&amp;"). Keep; merge that page into this one.","Healthy: "&amp;N(K1698)&amp;" clicks"&amp;IF(ISNUMBER(N1698),", average position "&amp;TEXT(N1698,"0.0"),"")&amp;". Keep and monitor."))))))))))</f>
        <v/>
      </c>
      <c r="AE1698">
        <f>IF(A1698="","",IF(AD1698&lt;&gt;"",AD1698,AA1698))</f>
        <v/>
      </c>
    </row>
    <row r="1699">
      <c r="A1699">
        <f>IF(Crawl!A1698="","",Crawl!A1698)</f>
        <v/>
      </c>
      <c r="B1699">
        <f>IF(A1699="","",Crawl!EC1698)</f>
        <v/>
      </c>
      <c r="C1699">
        <f>IF(A1699="","",IFERROR(INDEX(Crawl!$A1698:$DZ1698,1,Rules!$H$6),""))</f>
        <v/>
      </c>
      <c r="D1699">
        <f>IF(A1699="","",IFERROR(INDEX(Crawl!$A1698:$DZ1698,1,Rules!$H$7),"")&amp;"")</f>
        <v/>
      </c>
      <c r="E1699">
        <f>IF(A1699="","",IFERROR(INDEX(Crawl!$A1698:$DZ1698,1,Rules!$H$8),"")&amp;"")</f>
        <v/>
      </c>
      <c r="F1699">
        <f>IF(A1699="","",IFERROR(INDEX(Crawl!$A1698:$DZ1698,1,Rules!$H$9),""))</f>
        <v/>
      </c>
      <c r="G1699">
        <f>IF(A1699="","",IFERROR(INDEX(Crawl!$A1698:$DZ1698,1,Rules!$H$10),""))</f>
        <v/>
      </c>
      <c r="H1699">
        <f>IF(A1699="","",IFERROR(INDEX(Crawl!$A1698:$DZ1698,1,Rules!$H$12),""))</f>
        <v/>
      </c>
      <c r="I1699">
        <f>IF(A1699="","",IF(AND(N(H1699)&gt;0,IFERROR(INDEX(Crawl!$A1698:$DZ1698,1,Rules!$H$11),"")&amp;""&lt;&gt;""),IFERROR(INDEX(Crawl!$A1698:$DZ1698,1,Rules!$H$11),"")&amp;"",IF(AND(ISNUMBER(J1699),N(J1699)&gt;=Rules!$B$12,IFERROR(INDEX(Crawl!$A1698:$DZ1698,1,Rules!$H$13),"")&amp;""&lt;&gt;""),IFERROR(INDEX(Crawl!$A1698:$DZ1698,1,Rules!$H$13),"")&amp;"","")))</f>
        <v/>
      </c>
      <c r="J1699" s="19">
        <f>IF(A1699="","",IF(IFERROR(INDEX(Crawl!$A1698:$DZ1698,1,Rules!$H$14),"")&amp;""="","",IFERROR(INDEX(Crawl!$A1698:$DZ1698,1,Rules!$H$14),"")))</f>
        <v/>
      </c>
      <c r="K1699">
        <f>IF(A1699="","",IFERROR(SUMIFS('GSC current'!$J$2:$J$2001,'GSC current'!$I$2:$I$2001,B1699),0))</f>
        <v/>
      </c>
      <c r="L1699">
        <f>IF(A1699="","",IFERROR(SUMIFS('GSC current'!$K$2:$K$2001,'GSC current'!$I$2:$I$2001,B1699),0))</f>
        <v/>
      </c>
      <c r="M1699" s="20">
        <f>IF(A1699="","",IF(N(L1699)&gt;0,K1699/L1699,""))</f>
        <v/>
      </c>
      <c r="N1699" s="21">
        <f>IF(A1699="","",IF(N(L1699)&gt;0,SUMIFS('GSC current'!$L$2:$L$2001,'GSC current'!$I$2:$I$2001,B1699)/L1699,""))</f>
        <v/>
      </c>
      <c r="O1699">
        <f>IF(A1699="","",IFERROR(SUMIFS('GSC previous'!$J$2:$J$2001,'GSC previous'!$I$2:$I$2001,B1699),0))</f>
        <v/>
      </c>
      <c r="P1699" s="22">
        <f>IF(A1699="","",IF(N(O1699)&gt;0,(K1699-O1699)/O1699,""))</f>
        <v/>
      </c>
      <c r="Q1699">
        <f>IF(A1699="","",IFERROR(SUMIFS(GA4!$P$2:$P$2001,GA4!$O$2:$O$2001,B1699),0))</f>
        <v/>
      </c>
      <c r="R1699" s="23">
        <f>IF(A1699="","",IF(N(Q1699)&gt;0,SUMIFS(GA4!$Q$2:$Q$2001,GA4!$O$2:$O$2001,B1699)/Q1699,""))</f>
        <v/>
      </c>
      <c r="S1699">
        <f>IF(A1699="","",IFERROR(SUMIFS(GA4!$R$2:$R$2001,GA4!$O$2:$O$2001,B1699),0))</f>
        <v/>
      </c>
      <c r="T1699">
        <f>IF(A1699="","",IF(AND(ISNUMBER(F1699),LEFT(C1699&amp;"",1)="2"),IF(F1699&lt;Rules!$B$9,"Yes","No"),"No"))</f>
        <v/>
      </c>
      <c r="U1699">
        <f>IF(A1699="","",IF(AND(N(O1699)&gt;=Rules!$B$8,ISNUMBER(P1699)),IF(P1699&lt;=-Rules!$B$7,"Yes","No"),"No"))</f>
        <v/>
      </c>
      <c r="V1699">
        <f>IF(A1699="","",IF(AND(N(L1699)&gt;=Rules!$B$6,ISNUMBER(N1699)),IF(AND(N1699&gt;=Rules!$B$10,N1699&lt;=Rules!$B$11),"Yes","No"),"No"))</f>
        <v/>
      </c>
      <c r="W1699">
        <f>IF(A1699="","",IF(I1699&lt;&gt;"","Yes","No"))</f>
        <v/>
      </c>
      <c r="X1699">
        <f>IF(I1699="","",IF(SUMIFS($K$3:$K$2002,$A$3:$A$2002,SUBSTITUTE(SUBSTITUTE(I1699,"?","~?"),"*","~*"))&gt;N(K1699),"Yes","No"))</f>
        <v/>
      </c>
      <c r="Y1699">
        <f>IF(A1699="","",IF(N(S1699)&gt;0,"Yes","No"))</f>
        <v/>
      </c>
      <c r="Z1699">
        <f>IF(A1699="","",IF(AND(N(K1699)&lt;Rules!$B$5,N(L1699)&lt;Rules!$B$6,N(Q1699)&lt;Rules!$B$13,Y1699="No"),"Yes","No"))</f>
        <v/>
      </c>
      <c r="AA1699">
        <f>IF(A1699="","",IF(LEFT(C1699&amp;"",1)="3","Redirect",IF(OR(LEFT(C1699&amp;"",1)="4",LEFT(C1699&amp;"",1)="5"),IF(OR(N(K1699)&gt;0,N(AC1699)&gt;=Rules!$B$14),"Redirect","Prune"),IF(D1699="Non-Indexable","Keep",IF(AND(W1699="Yes",X1699="Yes",Y1699="No"),"Merge",IF(OR(U1699="Yes",V1699="Yes",AND(T1699="Yes",N(L1699)&gt;=Rules!$B$6)),"Update",IF(Z1699="Yes",IF(N(AC1699)&gt;=Rules!$B$14,"Redirect","Prune"),"Keep")))))))</f>
        <v/>
      </c>
      <c r="AB1699">
        <f>IF(A1699="","",IF(LEFT(C1699&amp;"",1)="3","Already redirects ("&amp;C1699&amp;"). Update internal links to point at the final URL.",IF(OR(LEFT(C1699&amp;"",1)="4",LEFT(C1699&amp;"",1)="5"),IF(AA1699="Redirect","Returns "&amp;C1699&amp;" but still has "&amp;N(K1699)&amp;" clicks and "&amp;N(AC1699)&amp;" referring domains. 301 it to the closest live page.","Returns "&amp;C1699&amp;" with no clicks or links. Remove internal links and let it 404 or 410."),IF(D1699="Non-Indexable","Non-indexable ("&amp;E1699&amp;"). Keep if that is intentional; otherwise fix the canonical or noindex.",IF(AA1699="Merge","Overlaps with "&amp;I1699&amp;IF(N(J1699)&gt;0," (similarity "&amp;TEXT(J1699,"0.00")&amp;")","")&amp;", which gets more clicks. Merge the useful parts into it and 301 this URL.",IF(AA1699="Update",MID(IF(U1699="Yes","; Clicks down "&amp;TEXT(-P1699,"0%")&amp;" on the previous period","")&amp;IF(V1699="Yes","; Average position "&amp;TEXT(N1699,"0.0")&amp;" on "&amp;TEXT(L1699,"#,##0")&amp;" impressions (striking distance)","")&amp;IF(AND(T1699="Yes",N(L1699)&gt;=Rules!$B$6),"; Thin ("&amp;F1699&amp;" words) but has search demand",""),3,400),IF(AA1699="Prune","Low value: "&amp;N(K1699)&amp;" clicks, "&amp;N(L1699)&amp;" impressions, "&amp;N(Q1699)&amp;" sessions, no key events. Remove or noindex it and update internal links.",IF(AA1699="Redirect","Low value but "&amp;N(AC1699)&amp;" referring domains. 301 it to the closest relevant page to keep those links.",IF(AND(Z1699="No",Y1699="Yes",N(K1699)&lt;Rules!$B$5),"Low search traffic but it converts (key events: "&amp;S1699&amp;"). Keep it and link to it.",IF(W1699="Yes","Stronger than the page it overlaps ("&amp;I1699&amp;"). Keep; merge that page into this one.","Healthy: "&amp;N(K1699)&amp;" clicks"&amp;IF(ISNUMBER(N1699),", average position "&amp;TEXT(N1699,"0.0"),"")&amp;". Keep and monitor."))))))))))</f>
        <v/>
      </c>
      <c r="AE1699">
        <f>IF(A1699="","",IF(AD1699&lt;&gt;"",AD1699,AA1699))</f>
        <v/>
      </c>
    </row>
    <row r="1700">
      <c r="A1700">
        <f>IF(Crawl!A1699="","",Crawl!A1699)</f>
        <v/>
      </c>
      <c r="B1700">
        <f>IF(A1700="","",Crawl!EC1699)</f>
        <v/>
      </c>
      <c r="C1700">
        <f>IF(A1700="","",IFERROR(INDEX(Crawl!$A1699:$DZ1699,1,Rules!$H$6),""))</f>
        <v/>
      </c>
      <c r="D1700">
        <f>IF(A1700="","",IFERROR(INDEX(Crawl!$A1699:$DZ1699,1,Rules!$H$7),"")&amp;"")</f>
        <v/>
      </c>
      <c r="E1700">
        <f>IF(A1700="","",IFERROR(INDEX(Crawl!$A1699:$DZ1699,1,Rules!$H$8),"")&amp;"")</f>
        <v/>
      </c>
      <c r="F1700">
        <f>IF(A1700="","",IFERROR(INDEX(Crawl!$A1699:$DZ1699,1,Rules!$H$9),""))</f>
        <v/>
      </c>
      <c r="G1700">
        <f>IF(A1700="","",IFERROR(INDEX(Crawl!$A1699:$DZ1699,1,Rules!$H$10),""))</f>
        <v/>
      </c>
      <c r="H1700">
        <f>IF(A1700="","",IFERROR(INDEX(Crawl!$A1699:$DZ1699,1,Rules!$H$12),""))</f>
        <v/>
      </c>
      <c r="I1700">
        <f>IF(A1700="","",IF(AND(N(H1700)&gt;0,IFERROR(INDEX(Crawl!$A1699:$DZ1699,1,Rules!$H$11),"")&amp;""&lt;&gt;""),IFERROR(INDEX(Crawl!$A1699:$DZ1699,1,Rules!$H$11),"")&amp;"",IF(AND(ISNUMBER(J1700),N(J1700)&gt;=Rules!$B$12,IFERROR(INDEX(Crawl!$A1699:$DZ1699,1,Rules!$H$13),"")&amp;""&lt;&gt;""),IFERROR(INDEX(Crawl!$A1699:$DZ1699,1,Rules!$H$13),"")&amp;"","")))</f>
        <v/>
      </c>
      <c r="J1700" s="19">
        <f>IF(A1700="","",IF(IFERROR(INDEX(Crawl!$A1699:$DZ1699,1,Rules!$H$14),"")&amp;""="","",IFERROR(INDEX(Crawl!$A1699:$DZ1699,1,Rules!$H$14),"")))</f>
        <v/>
      </c>
      <c r="K1700">
        <f>IF(A1700="","",IFERROR(SUMIFS('GSC current'!$J$2:$J$2001,'GSC current'!$I$2:$I$2001,B1700),0))</f>
        <v/>
      </c>
      <c r="L1700">
        <f>IF(A1700="","",IFERROR(SUMIFS('GSC current'!$K$2:$K$2001,'GSC current'!$I$2:$I$2001,B1700),0))</f>
        <v/>
      </c>
      <c r="M1700" s="20">
        <f>IF(A1700="","",IF(N(L1700)&gt;0,K1700/L1700,""))</f>
        <v/>
      </c>
      <c r="N1700" s="21">
        <f>IF(A1700="","",IF(N(L1700)&gt;0,SUMIFS('GSC current'!$L$2:$L$2001,'GSC current'!$I$2:$I$2001,B1700)/L1700,""))</f>
        <v/>
      </c>
      <c r="O1700">
        <f>IF(A1700="","",IFERROR(SUMIFS('GSC previous'!$J$2:$J$2001,'GSC previous'!$I$2:$I$2001,B1700),0))</f>
        <v/>
      </c>
      <c r="P1700" s="22">
        <f>IF(A1700="","",IF(N(O1700)&gt;0,(K1700-O1700)/O1700,""))</f>
        <v/>
      </c>
      <c r="Q1700">
        <f>IF(A1700="","",IFERROR(SUMIFS(GA4!$P$2:$P$2001,GA4!$O$2:$O$2001,B1700),0))</f>
        <v/>
      </c>
      <c r="R1700" s="23">
        <f>IF(A1700="","",IF(N(Q1700)&gt;0,SUMIFS(GA4!$Q$2:$Q$2001,GA4!$O$2:$O$2001,B1700)/Q1700,""))</f>
        <v/>
      </c>
      <c r="S1700">
        <f>IF(A1700="","",IFERROR(SUMIFS(GA4!$R$2:$R$2001,GA4!$O$2:$O$2001,B1700),0))</f>
        <v/>
      </c>
      <c r="T1700">
        <f>IF(A1700="","",IF(AND(ISNUMBER(F1700),LEFT(C1700&amp;"",1)="2"),IF(F1700&lt;Rules!$B$9,"Yes","No"),"No"))</f>
        <v/>
      </c>
      <c r="U1700">
        <f>IF(A1700="","",IF(AND(N(O1700)&gt;=Rules!$B$8,ISNUMBER(P1700)),IF(P1700&lt;=-Rules!$B$7,"Yes","No"),"No"))</f>
        <v/>
      </c>
      <c r="V1700">
        <f>IF(A1700="","",IF(AND(N(L1700)&gt;=Rules!$B$6,ISNUMBER(N1700)),IF(AND(N1700&gt;=Rules!$B$10,N1700&lt;=Rules!$B$11),"Yes","No"),"No"))</f>
        <v/>
      </c>
      <c r="W1700">
        <f>IF(A1700="","",IF(I1700&lt;&gt;"","Yes","No"))</f>
        <v/>
      </c>
      <c r="X1700">
        <f>IF(I1700="","",IF(SUMIFS($K$3:$K$2002,$A$3:$A$2002,SUBSTITUTE(SUBSTITUTE(I1700,"?","~?"),"*","~*"))&gt;N(K1700),"Yes","No"))</f>
        <v/>
      </c>
      <c r="Y1700">
        <f>IF(A1700="","",IF(N(S1700)&gt;0,"Yes","No"))</f>
        <v/>
      </c>
      <c r="Z1700">
        <f>IF(A1700="","",IF(AND(N(K1700)&lt;Rules!$B$5,N(L1700)&lt;Rules!$B$6,N(Q1700)&lt;Rules!$B$13,Y1700="No"),"Yes","No"))</f>
        <v/>
      </c>
      <c r="AA1700">
        <f>IF(A1700="","",IF(LEFT(C1700&amp;"",1)="3","Redirect",IF(OR(LEFT(C1700&amp;"",1)="4",LEFT(C1700&amp;"",1)="5"),IF(OR(N(K1700)&gt;0,N(AC1700)&gt;=Rules!$B$14),"Redirect","Prune"),IF(D1700="Non-Indexable","Keep",IF(AND(W1700="Yes",X1700="Yes",Y1700="No"),"Merge",IF(OR(U1700="Yes",V1700="Yes",AND(T1700="Yes",N(L1700)&gt;=Rules!$B$6)),"Update",IF(Z1700="Yes",IF(N(AC1700)&gt;=Rules!$B$14,"Redirect","Prune"),"Keep")))))))</f>
        <v/>
      </c>
      <c r="AB1700">
        <f>IF(A1700="","",IF(LEFT(C1700&amp;"",1)="3","Already redirects ("&amp;C1700&amp;"). Update internal links to point at the final URL.",IF(OR(LEFT(C1700&amp;"",1)="4",LEFT(C1700&amp;"",1)="5"),IF(AA1700="Redirect","Returns "&amp;C1700&amp;" but still has "&amp;N(K1700)&amp;" clicks and "&amp;N(AC1700)&amp;" referring domains. 301 it to the closest live page.","Returns "&amp;C1700&amp;" with no clicks or links. Remove internal links and let it 404 or 410."),IF(D1700="Non-Indexable","Non-indexable ("&amp;E1700&amp;"). Keep if that is intentional; otherwise fix the canonical or noindex.",IF(AA1700="Merge","Overlaps with "&amp;I1700&amp;IF(N(J1700)&gt;0," (similarity "&amp;TEXT(J1700,"0.00")&amp;")","")&amp;", which gets more clicks. Merge the useful parts into it and 301 this URL.",IF(AA1700="Update",MID(IF(U1700="Yes","; Clicks down "&amp;TEXT(-P1700,"0%")&amp;" on the previous period","")&amp;IF(V1700="Yes","; Average position "&amp;TEXT(N1700,"0.0")&amp;" on "&amp;TEXT(L1700,"#,##0")&amp;" impressions (striking distance)","")&amp;IF(AND(T1700="Yes",N(L1700)&gt;=Rules!$B$6),"; Thin ("&amp;F1700&amp;" words) but has search demand",""),3,400),IF(AA1700="Prune","Low value: "&amp;N(K1700)&amp;" clicks, "&amp;N(L1700)&amp;" impressions, "&amp;N(Q1700)&amp;" sessions, no key events. Remove or noindex it and update internal links.",IF(AA1700="Redirect","Low value but "&amp;N(AC1700)&amp;" referring domains. 301 it to the closest relevant page to keep those links.",IF(AND(Z1700="No",Y1700="Yes",N(K1700)&lt;Rules!$B$5),"Low search traffic but it converts (key events: "&amp;S1700&amp;"). Keep it and link to it.",IF(W1700="Yes","Stronger than the page it overlaps ("&amp;I1700&amp;"). Keep; merge that page into this one.","Healthy: "&amp;N(K1700)&amp;" clicks"&amp;IF(ISNUMBER(N1700),", average position "&amp;TEXT(N1700,"0.0"),"")&amp;". Keep and monitor."))))))))))</f>
        <v/>
      </c>
      <c r="AE1700">
        <f>IF(A1700="","",IF(AD1700&lt;&gt;"",AD1700,AA1700))</f>
        <v/>
      </c>
    </row>
    <row r="1701">
      <c r="A1701">
        <f>IF(Crawl!A1700="","",Crawl!A1700)</f>
        <v/>
      </c>
      <c r="B1701">
        <f>IF(A1701="","",Crawl!EC1700)</f>
        <v/>
      </c>
      <c r="C1701">
        <f>IF(A1701="","",IFERROR(INDEX(Crawl!$A1700:$DZ1700,1,Rules!$H$6),""))</f>
        <v/>
      </c>
      <c r="D1701">
        <f>IF(A1701="","",IFERROR(INDEX(Crawl!$A1700:$DZ1700,1,Rules!$H$7),"")&amp;"")</f>
        <v/>
      </c>
      <c r="E1701">
        <f>IF(A1701="","",IFERROR(INDEX(Crawl!$A1700:$DZ1700,1,Rules!$H$8),"")&amp;"")</f>
        <v/>
      </c>
      <c r="F1701">
        <f>IF(A1701="","",IFERROR(INDEX(Crawl!$A1700:$DZ1700,1,Rules!$H$9),""))</f>
        <v/>
      </c>
      <c r="G1701">
        <f>IF(A1701="","",IFERROR(INDEX(Crawl!$A1700:$DZ1700,1,Rules!$H$10),""))</f>
        <v/>
      </c>
      <c r="H1701">
        <f>IF(A1701="","",IFERROR(INDEX(Crawl!$A1700:$DZ1700,1,Rules!$H$12),""))</f>
        <v/>
      </c>
      <c r="I1701">
        <f>IF(A1701="","",IF(AND(N(H1701)&gt;0,IFERROR(INDEX(Crawl!$A1700:$DZ1700,1,Rules!$H$11),"")&amp;""&lt;&gt;""),IFERROR(INDEX(Crawl!$A1700:$DZ1700,1,Rules!$H$11),"")&amp;"",IF(AND(ISNUMBER(J1701),N(J1701)&gt;=Rules!$B$12,IFERROR(INDEX(Crawl!$A1700:$DZ1700,1,Rules!$H$13),"")&amp;""&lt;&gt;""),IFERROR(INDEX(Crawl!$A1700:$DZ1700,1,Rules!$H$13),"")&amp;"","")))</f>
        <v/>
      </c>
      <c r="J1701" s="19">
        <f>IF(A1701="","",IF(IFERROR(INDEX(Crawl!$A1700:$DZ1700,1,Rules!$H$14),"")&amp;""="","",IFERROR(INDEX(Crawl!$A1700:$DZ1700,1,Rules!$H$14),"")))</f>
        <v/>
      </c>
      <c r="K1701">
        <f>IF(A1701="","",IFERROR(SUMIFS('GSC current'!$J$2:$J$2001,'GSC current'!$I$2:$I$2001,B1701),0))</f>
        <v/>
      </c>
      <c r="L1701">
        <f>IF(A1701="","",IFERROR(SUMIFS('GSC current'!$K$2:$K$2001,'GSC current'!$I$2:$I$2001,B1701),0))</f>
        <v/>
      </c>
      <c r="M1701" s="20">
        <f>IF(A1701="","",IF(N(L1701)&gt;0,K1701/L1701,""))</f>
        <v/>
      </c>
      <c r="N1701" s="21">
        <f>IF(A1701="","",IF(N(L1701)&gt;0,SUMIFS('GSC current'!$L$2:$L$2001,'GSC current'!$I$2:$I$2001,B1701)/L1701,""))</f>
        <v/>
      </c>
      <c r="O1701">
        <f>IF(A1701="","",IFERROR(SUMIFS('GSC previous'!$J$2:$J$2001,'GSC previous'!$I$2:$I$2001,B1701),0))</f>
        <v/>
      </c>
      <c r="P1701" s="22">
        <f>IF(A1701="","",IF(N(O1701)&gt;0,(K1701-O1701)/O1701,""))</f>
        <v/>
      </c>
      <c r="Q1701">
        <f>IF(A1701="","",IFERROR(SUMIFS(GA4!$P$2:$P$2001,GA4!$O$2:$O$2001,B1701),0))</f>
        <v/>
      </c>
      <c r="R1701" s="23">
        <f>IF(A1701="","",IF(N(Q1701)&gt;0,SUMIFS(GA4!$Q$2:$Q$2001,GA4!$O$2:$O$2001,B1701)/Q1701,""))</f>
        <v/>
      </c>
      <c r="S1701">
        <f>IF(A1701="","",IFERROR(SUMIFS(GA4!$R$2:$R$2001,GA4!$O$2:$O$2001,B1701),0))</f>
        <v/>
      </c>
      <c r="T1701">
        <f>IF(A1701="","",IF(AND(ISNUMBER(F1701),LEFT(C1701&amp;"",1)="2"),IF(F1701&lt;Rules!$B$9,"Yes","No"),"No"))</f>
        <v/>
      </c>
      <c r="U1701">
        <f>IF(A1701="","",IF(AND(N(O1701)&gt;=Rules!$B$8,ISNUMBER(P1701)),IF(P1701&lt;=-Rules!$B$7,"Yes","No"),"No"))</f>
        <v/>
      </c>
      <c r="V1701">
        <f>IF(A1701="","",IF(AND(N(L1701)&gt;=Rules!$B$6,ISNUMBER(N1701)),IF(AND(N1701&gt;=Rules!$B$10,N1701&lt;=Rules!$B$11),"Yes","No"),"No"))</f>
        <v/>
      </c>
      <c r="W1701">
        <f>IF(A1701="","",IF(I1701&lt;&gt;"","Yes","No"))</f>
        <v/>
      </c>
      <c r="X1701">
        <f>IF(I1701="","",IF(SUMIFS($K$3:$K$2002,$A$3:$A$2002,SUBSTITUTE(SUBSTITUTE(I1701,"?","~?"),"*","~*"))&gt;N(K1701),"Yes","No"))</f>
        <v/>
      </c>
      <c r="Y1701">
        <f>IF(A1701="","",IF(N(S1701)&gt;0,"Yes","No"))</f>
        <v/>
      </c>
      <c r="Z1701">
        <f>IF(A1701="","",IF(AND(N(K1701)&lt;Rules!$B$5,N(L1701)&lt;Rules!$B$6,N(Q1701)&lt;Rules!$B$13,Y1701="No"),"Yes","No"))</f>
        <v/>
      </c>
      <c r="AA1701">
        <f>IF(A1701="","",IF(LEFT(C1701&amp;"",1)="3","Redirect",IF(OR(LEFT(C1701&amp;"",1)="4",LEFT(C1701&amp;"",1)="5"),IF(OR(N(K1701)&gt;0,N(AC1701)&gt;=Rules!$B$14),"Redirect","Prune"),IF(D1701="Non-Indexable","Keep",IF(AND(W1701="Yes",X1701="Yes",Y1701="No"),"Merge",IF(OR(U1701="Yes",V1701="Yes",AND(T1701="Yes",N(L1701)&gt;=Rules!$B$6)),"Update",IF(Z1701="Yes",IF(N(AC1701)&gt;=Rules!$B$14,"Redirect","Prune"),"Keep")))))))</f>
        <v/>
      </c>
      <c r="AB1701">
        <f>IF(A1701="","",IF(LEFT(C1701&amp;"",1)="3","Already redirects ("&amp;C1701&amp;"). Update internal links to point at the final URL.",IF(OR(LEFT(C1701&amp;"",1)="4",LEFT(C1701&amp;"",1)="5"),IF(AA1701="Redirect","Returns "&amp;C1701&amp;" but still has "&amp;N(K1701)&amp;" clicks and "&amp;N(AC1701)&amp;" referring domains. 301 it to the closest live page.","Returns "&amp;C1701&amp;" with no clicks or links. Remove internal links and let it 404 or 410."),IF(D1701="Non-Indexable","Non-indexable ("&amp;E1701&amp;"). Keep if that is intentional; otherwise fix the canonical or noindex.",IF(AA1701="Merge","Overlaps with "&amp;I1701&amp;IF(N(J1701)&gt;0," (similarity "&amp;TEXT(J1701,"0.00")&amp;")","")&amp;", which gets more clicks. Merge the useful parts into it and 301 this URL.",IF(AA1701="Update",MID(IF(U1701="Yes","; Clicks down "&amp;TEXT(-P1701,"0%")&amp;" on the previous period","")&amp;IF(V1701="Yes","; Average position "&amp;TEXT(N1701,"0.0")&amp;" on "&amp;TEXT(L1701,"#,##0")&amp;" impressions (striking distance)","")&amp;IF(AND(T1701="Yes",N(L1701)&gt;=Rules!$B$6),"; Thin ("&amp;F1701&amp;" words) but has search demand",""),3,400),IF(AA1701="Prune","Low value: "&amp;N(K1701)&amp;" clicks, "&amp;N(L1701)&amp;" impressions, "&amp;N(Q1701)&amp;" sessions, no key events. Remove or noindex it and update internal links.",IF(AA1701="Redirect","Low value but "&amp;N(AC1701)&amp;" referring domains. 301 it to the closest relevant page to keep those links.",IF(AND(Z1701="No",Y1701="Yes",N(K1701)&lt;Rules!$B$5),"Low search traffic but it converts (key events: "&amp;S1701&amp;"). Keep it and link to it.",IF(W1701="Yes","Stronger than the page it overlaps ("&amp;I1701&amp;"). Keep; merge that page into this one.","Healthy: "&amp;N(K1701)&amp;" clicks"&amp;IF(ISNUMBER(N1701),", average position "&amp;TEXT(N1701,"0.0"),"")&amp;". Keep and monitor."))))))))))</f>
        <v/>
      </c>
      <c r="AE1701">
        <f>IF(A1701="","",IF(AD1701&lt;&gt;"",AD1701,AA1701))</f>
        <v/>
      </c>
    </row>
    <row r="1702">
      <c r="A1702">
        <f>IF(Crawl!A1701="","",Crawl!A1701)</f>
        <v/>
      </c>
      <c r="B1702">
        <f>IF(A1702="","",Crawl!EC1701)</f>
        <v/>
      </c>
      <c r="C1702">
        <f>IF(A1702="","",IFERROR(INDEX(Crawl!$A1701:$DZ1701,1,Rules!$H$6),""))</f>
        <v/>
      </c>
      <c r="D1702">
        <f>IF(A1702="","",IFERROR(INDEX(Crawl!$A1701:$DZ1701,1,Rules!$H$7),"")&amp;"")</f>
        <v/>
      </c>
      <c r="E1702">
        <f>IF(A1702="","",IFERROR(INDEX(Crawl!$A1701:$DZ1701,1,Rules!$H$8),"")&amp;"")</f>
        <v/>
      </c>
      <c r="F1702">
        <f>IF(A1702="","",IFERROR(INDEX(Crawl!$A1701:$DZ1701,1,Rules!$H$9),""))</f>
        <v/>
      </c>
      <c r="G1702">
        <f>IF(A1702="","",IFERROR(INDEX(Crawl!$A1701:$DZ1701,1,Rules!$H$10),""))</f>
        <v/>
      </c>
      <c r="H1702">
        <f>IF(A1702="","",IFERROR(INDEX(Crawl!$A1701:$DZ1701,1,Rules!$H$12),""))</f>
        <v/>
      </c>
      <c r="I1702">
        <f>IF(A1702="","",IF(AND(N(H1702)&gt;0,IFERROR(INDEX(Crawl!$A1701:$DZ1701,1,Rules!$H$11),"")&amp;""&lt;&gt;""),IFERROR(INDEX(Crawl!$A1701:$DZ1701,1,Rules!$H$11),"")&amp;"",IF(AND(ISNUMBER(J1702),N(J1702)&gt;=Rules!$B$12,IFERROR(INDEX(Crawl!$A1701:$DZ1701,1,Rules!$H$13),"")&amp;""&lt;&gt;""),IFERROR(INDEX(Crawl!$A1701:$DZ1701,1,Rules!$H$13),"")&amp;"","")))</f>
        <v/>
      </c>
      <c r="J1702" s="19">
        <f>IF(A1702="","",IF(IFERROR(INDEX(Crawl!$A1701:$DZ1701,1,Rules!$H$14),"")&amp;""="","",IFERROR(INDEX(Crawl!$A1701:$DZ1701,1,Rules!$H$14),"")))</f>
        <v/>
      </c>
      <c r="K1702">
        <f>IF(A1702="","",IFERROR(SUMIFS('GSC current'!$J$2:$J$2001,'GSC current'!$I$2:$I$2001,B1702),0))</f>
        <v/>
      </c>
      <c r="L1702">
        <f>IF(A1702="","",IFERROR(SUMIFS('GSC current'!$K$2:$K$2001,'GSC current'!$I$2:$I$2001,B1702),0))</f>
        <v/>
      </c>
      <c r="M1702" s="20">
        <f>IF(A1702="","",IF(N(L1702)&gt;0,K1702/L1702,""))</f>
        <v/>
      </c>
      <c r="N1702" s="21">
        <f>IF(A1702="","",IF(N(L1702)&gt;0,SUMIFS('GSC current'!$L$2:$L$2001,'GSC current'!$I$2:$I$2001,B1702)/L1702,""))</f>
        <v/>
      </c>
      <c r="O1702">
        <f>IF(A1702="","",IFERROR(SUMIFS('GSC previous'!$J$2:$J$2001,'GSC previous'!$I$2:$I$2001,B1702),0))</f>
        <v/>
      </c>
      <c r="P1702" s="22">
        <f>IF(A1702="","",IF(N(O1702)&gt;0,(K1702-O1702)/O1702,""))</f>
        <v/>
      </c>
      <c r="Q1702">
        <f>IF(A1702="","",IFERROR(SUMIFS(GA4!$P$2:$P$2001,GA4!$O$2:$O$2001,B1702),0))</f>
        <v/>
      </c>
      <c r="R1702" s="23">
        <f>IF(A1702="","",IF(N(Q1702)&gt;0,SUMIFS(GA4!$Q$2:$Q$2001,GA4!$O$2:$O$2001,B1702)/Q1702,""))</f>
        <v/>
      </c>
      <c r="S1702">
        <f>IF(A1702="","",IFERROR(SUMIFS(GA4!$R$2:$R$2001,GA4!$O$2:$O$2001,B1702),0))</f>
        <v/>
      </c>
      <c r="T1702">
        <f>IF(A1702="","",IF(AND(ISNUMBER(F1702),LEFT(C1702&amp;"",1)="2"),IF(F1702&lt;Rules!$B$9,"Yes","No"),"No"))</f>
        <v/>
      </c>
      <c r="U1702">
        <f>IF(A1702="","",IF(AND(N(O1702)&gt;=Rules!$B$8,ISNUMBER(P1702)),IF(P1702&lt;=-Rules!$B$7,"Yes","No"),"No"))</f>
        <v/>
      </c>
      <c r="V1702">
        <f>IF(A1702="","",IF(AND(N(L1702)&gt;=Rules!$B$6,ISNUMBER(N1702)),IF(AND(N1702&gt;=Rules!$B$10,N1702&lt;=Rules!$B$11),"Yes","No"),"No"))</f>
        <v/>
      </c>
      <c r="W1702">
        <f>IF(A1702="","",IF(I1702&lt;&gt;"","Yes","No"))</f>
        <v/>
      </c>
      <c r="X1702">
        <f>IF(I1702="","",IF(SUMIFS($K$3:$K$2002,$A$3:$A$2002,SUBSTITUTE(SUBSTITUTE(I1702,"?","~?"),"*","~*"))&gt;N(K1702),"Yes","No"))</f>
        <v/>
      </c>
      <c r="Y1702">
        <f>IF(A1702="","",IF(N(S1702)&gt;0,"Yes","No"))</f>
        <v/>
      </c>
      <c r="Z1702">
        <f>IF(A1702="","",IF(AND(N(K1702)&lt;Rules!$B$5,N(L1702)&lt;Rules!$B$6,N(Q1702)&lt;Rules!$B$13,Y1702="No"),"Yes","No"))</f>
        <v/>
      </c>
      <c r="AA1702">
        <f>IF(A1702="","",IF(LEFT(C1702&amp;"",1)="3","Redirect",IF(OR(LEFT(C1702&amp;"",1)="4",LEFT(C1702&amp;"",1)="5"),IF(OR(N(K1702)&gt;0,N(AC1702)&gt;=Rules!$B$14),"Redirect","Prune"),IF(D1702="Non-Indexable","Keep",IF(AND(W1702="Yes",X1702="Yes",Y1702="No"),"Merge",IF(OR(U1702="Yes",V1702="Yes",AND(T1702="Yes",N(L1702)&gt;=Rules!$B$6)),"Update",IF(Z1702="Yes",IF(N(AC1702)&gt;=Rules!$B$14,"Redirect","Prune"),"Keep")))))))</f>
        <v/>
      </c>
      <c r="AB1702">
        <f>IF(A1702="","",IF(LEFT(C1702&amp;"",1)="3","Already redirects ("&amp;C1702&amp;"). Update internal links to point at the final URL.",IF(OR(LEFT(C1702&amp;"",1)="4",LEFT(C1702&amp;"",1)="5"),IF(AA1702="Redirect","Returns "&amp;C1702&amp;" but still has "&amp;N(K1702)&amp;" clicks and "&amp;N(AC1702)&amp;" referring domains. 301 it to the closest live page.","Returns "&amp;C1702&amp;" with no clicks or links. Remove internal links and let it 404 or 410."),IF(D1702="Non-Indexable","Non-indexable ("&amp;E1702&amp;"). Keep if that is intentional; otherwise fix the canonical or noindex.",IF(AA1702="Merge","Overlaps with "&amp;I1702&amp;IF(N(J1702)&gt;0," (similarity "&amp;TEXT(J1702,"0.00")&amp;")","")&amp;", which gets more clicks. Merge the useful parts into it and 301 this URL.",IF(AA1702="Update",MID(IF(U1702="Yes","; Clicks down "&amp;TEXT(-P1702,"0%")&amp;" on the previous period","")&amp;IF(V1702="Yes","; Average position "&amp;TEXT(N1702,"0.0")&amp;" on "&amp;TEXT(L1702,"#,##0")&amp;" impressions (striking distance)","")&amp;IF(AND(T1702="Yes",N(L1702)&gt;=Rules!$B$6),"; Thin ("&amp;F1702&amp;" words) but has search demand",""),3,400),IF(AA1702="Prune","Low value: "&amp;N(K1702)&amp;" clicks, "&amp;N(L1702)&amp;" impressions, "&amp;N(Q1702)&amp;" sessions, no key events. Remove or noindex it and update internal links.",IF(AA1702="Redirect","Low value but "&amp;N(AC1702)&amp;" referring domains. 301 it to the closest relevant page to keep those links.",IF(AND(Z1702="No",Y1702="Yes",N(K1702)&lt;Rules!$B$5),"Low search traffic but it converts (key events: "&amp;S1702&amp;"). Keep it and link to it.",IF(W1702="Yes","Stronger than the page it overlaps ("&amp;I1702&amp;"). Keep; merge that page into this one.","Healthy: "&amp;N(K1702)&amp;" clicks"&amp;IF(ISNUMBER(N1702),", average position "&amp;TEXT(N1702,"0.0"),"")&amp;". Keep and monitor."))))))))))</f>
        <v/>
      </c>
      <c r="AE1702">
        <f>IF(A1702="","",IF(AD1702&lt;&gt;"",AD1702,AA1702))</f>
        <v/>
      </c>
    </row>
    <row r="1703">
      <c r="A1703">
        <f>IF(Crawl!A1702="","",Crawl!A1702)</f>
        <v/>
      </c>
      <c r="B1703">
        <f>IF(A1703="","",Crawl!EC1702)</f>
        <v/>
      </c>
      <c r="C1703">
        <f>IF(A1703="","",IFERROR(INDEX(Crawl!$A1702:$DZ1702,1,Rules!$H$6),""))</f>
        <v/>
      </c>
      <c r="D1703">
        <f>IF(A1703="","",IFERROR(INDEX(Crawl!$A1702:$DZ1702,1,Rules!$H$7),"")&amp;"")</f>
        <v/>
      </c>
      <c r="E1703">
        <f>IF(A1703="","",IFERROR(INDEX(Crawl!$A1702:$DZ1702,1,Rules!$H$8),"")&amp;"")</f>
        <v/>
      </c>
      <c r="F1703">
        <f>IF(A1703="","",IFERROR(INDEX(Crawl!$A1702:$DZ1702,1,Rules!$H$9),""))</f>
        <v/>
      </c>
      <c r="G1703">
        <f>IF(A1703="","",IFERROR(INDEX(Crawl!$A1702:$DZ1702,1,Rules!$H$10),""))</f>
        <v/>
      </c>
      <c r="H1703">
        <f>IF(A1703="","",IFERROR(INDEX(Crawl!$A1702:$DZ1702,1,Rules!$H$12),""))</f>
        <v/>
      </c>
      <c r="I1703">
        <f>IF(A1703="","",IF(AND(N(H1703)&gt;0,IFERROR(INDEX(Crawl!$A1702:$DZ1702,1,Rules!$H$11),"")&amp;""&lt;&gt;""),IFERROR(INDEX(Crawl!$A1702:$DZ1702,1,Rules!$H$11),"")&amp;"",IF(AND(ISNUMBER(J1703),N(J1703)&gt;=Rules!$B$12,IFERROR(INDEX(Crawl!$A1702:$DZ1702,1,Rules!$H$13),"")&amp;""&lt;&gt;""),IFERROR(INDEX(Crawl!$A1702:$DZ1702,1,Rules!$H$13),"")&amp;"","")))</f>
        <v/>
      </c>
      <c r="J1703" s="19">
        <f>IF(A1703="","",IF(IFERROR(INDEX(Crawl!$A1702:$DZ1702,1,Rules!$H$14),"")&amp;""="","",IFERROR(INDEX(Crawl!$A1702:$DZ1702,1,Rules!$H$14),"")))</f>
        <v/>
      </c>
      <c r="K1703">
        <f>IF(A1703="","",IFERROR(SUMIFS('GSC current'!$J$2:$J$2001,'GSC current'!$I$2:$I$2001,B1703),0))</f>
        <v/>
      </c>
      <c r="L1703">
        <f>IF(A1703="","",IFERROR(SUMIFS('GSC current'!$K$2:$K$2001,'GSC current'!$I$2:$I$2001,B1703),0))</f>
        <v/>
      </c>
      <c r="M1703" s="20">
        <f>IF(A1703="","",IF(N(L1703)&gt;0,K1703/L1703,""))</f>
        <v/>
      </c>
      <c r="N1703" s="21">
        <f>IF(A1703="","",IF(N(L1703)&gt;0,SUMIFS('GSC current'!$L$2:$L$2001,'GSC current'!$I$2:$I$2001,B1703)/L1703,""))</f>
        <v/>
      </c>
      <c r="O1703">
        <f>IF(A1703="","",IFERROR(SUMIFS('GSC previous'!$J$2:$J$2001,'GSC previous'!$I$2:$I$2001,B1703),0))</f>
        <v/>
      </c>
      <c r="P1703" s="22">
        <f>IF(A1703="","",IF(N(O1703)&gt;0,(K1703-O1703)/O1703,""))</f>
        <v/>
      </c>
      <c r="Q1703">
        <f>IF(A1703="","",IFERROR(SUMIFS(GA4!$P$2:$P$2001,GA4!$O$2:$O$2001,B1703),0))</f>
        <v/>
      </c>
      <c r="R1703" s="23">
        <f>IF(A1703="","",IF(N(Q1703)&gt;0,SUMIFS(GA4!$Q$2:$Q$2001,GA4!$O$2:$O$2001,B1703)/Q1703,""))</f>
        <v/>
      </c>
      <c r="S1703">
        <f>IF(A1703="","",IFERROR(SUMIFS(GA4!$R$2:$R$2001,GA4!$O$2:$O$2001,B1703),0))</f>
        <v/>
      </c>
      <c r="T1703">
        <f>IF(A1703="","",IF(AND(ISNUMBER(F1703),LEFT(C1703&amp;"",1)="2"),IF(F1703&lt;Rules!$B$9,"Yes","No"),"No"))</f>
        <v/>
      </c>
      <c r="U1703">
        <f>IF(A1703="","",IF(AND(N(O1703)&gt;=Rules!$B$8,ISNUMBER(P1703)),IF(P1703&lt;=-Rules!$B$7,"Yes","No"),"No"))</f>
        <v/>
      </c>
      <c r="V1703">
        <f>IF(A1703="","",IF(AND(N(L1703)&gt;=Rules!$B$6,ISNUMBER(N1703)),IF(AND(N1703&gt;=Rules!$B$10,N1703&lt;=Rules!$B$11),"Yes","No"),"No"))</f>
        <v/>
      </c>
      <c r="W1703">
        <f>IF(A1703="","",IF(I1703&lt;&gt;"","Yes","No"))</f>
        <v/>
      </c>
      <c r="X1703">
        <f>IF(I1703="","",IF(SUMIFS($K$3:$K$2002,$A$3:$A$2002,SUBSTITUTE(SUBSTITUTE(I1703,"?","~?"),"*","~*"))&gt;N(K1703),"Yes","No"))</f>
        <v/>
      </c>
      <c r="Y1703">
        <f>IF(A1703="","",IF(N(S1703)&gt;0,"Yes","No"))</f>
        <v/>
      </c>
      <c r="Z1703">
        <f>IF(A1703="","",IF(AND(N(K1703)&lt;Rules!$B$5,N(L1703)&lt;Rules!$B$6,N(Q1703)&lt;Rules!$B$13,Y1703="No"),"Yes","No"))</f>
        <v/>
      </c>
      <c r="AA1703">
        <f>IF(A1703="","",IF(LEFT(C1703&amp;"",1)="3","Redirect",IF(OR(LEFT(C1703&amp;"",1)="4",LEFT(C1703&amp;"",1)="5"),IF(OR(N(K1703)&gt;0,N(AC1703)&gt;=Rules!$B$14),"Redirect","Prune"),IF(D1703="Non-Indexable","Keep",IF(AND(W1703="Yes",X1703="Yes",Y1703="No"),"Merge",IF(OR(U1703="Yes",V1703="Yes",AND(T1703="Yes",N(L1703)&gt;=Rules!$B$6)),"Update",IF(Z1703="Yes",IF(N(AC1703)&gt;=Rules!$B$14,"Redirect","Prune"),"Keep")))))))</f>
        <v/>
      </c>
      <c r="AB1703">
        <f>IF(A1703="","",IF(LEFT(C1703&amp;"",1)="3","Already redirects ("&amp;C1703&amp;"). Update internal links to point at the final URL.",IF(OR(LEFT(C1703&amp;"",1)="4",LEFT(C1703&amp;"",1)="5"),IF(AA1703="Redirect","Returns "&amp;C1703&amp;" but still has "&amp;N(K1703)&amp;" clicks and "&amp;N(AC1703)&amp;" referring domains. 301 it to the closest live page.","Returns "&amp;C1703&amp;" with no clicks or links. Remove internal links and let it 404 or 410."),IF(D1703="Non-Indexable","Non-indexable ("&amp;E1703&amp;"). Keep if that is intentional; otherwise fix the canonical or noindex.",IF(AA1703="Merge","Overlaps with "&amp;I1703&amp;IF(N(J1703)&gt;0," (similarity "&amp;TEXT(J1703,"0.00")&amp;")","")&amp;", which gets more clicks. Merge the useful parts into it and 301 this URL.",IF(AA1703="Update",MID(IF(U1703="Yes","; Clicks down "&amp;TEXT(-P1703,"0%")&amp;" on the previous period","")&amp;IF(V1703="Yes","; Average position "&amp;TEXT(N1703,"0.0")&amp;" on "&amp;TEXT(L1703,"#,##0")&amp;" impressions (striking distance)","")&amp;IF(AND(T1703="Yes",N(L1703)&gt;=Rules!$B$6),"; Thin ("&amp;F1703&amp;" words) but has search demand",""),3,400),IF(AA1703="Prune","Low value: "&amp;N(K1703)&amp;" clicks, "&amp;N(L1703)&amp;" impressions, "&amp;N(Q1703)&amp;" sessions, no key events. Remove or noindex it and update internal links.",IF(AA1703="Redirect","Low value but "&amp;N(AC1703)&amp;" referring domains. 301 it to the closest relevant page to keep those links.",IF(AND(Z1703="No",Y1703="Yes",N(K1703)&lt;Rules!$B$5),"Low search traffic but it converts (key events: "&amp;S1703&amp;"). Keep it and link to it.",IF(W1703="Yes","Stronger than the page it overlaps ("&amp;I1703&amp;"). Keep; merge that page into this one.","Healthy: "&amp;N(K1703)&amp;" clicks"&amp;IF(ISNUMBER(N1703),", average position "&amp;TEXT(N1703,"0.0"),"")&amp;". Keep and monitor."))))))))))</f>
        <v/>
      </c>
      <c r="AE1703">
        <f>IF(A1703="","",IF(AD1703&lt;&gt;"",AD1703,AA1703))</f>
        <v/>
      </c>
    </row>
    <row r="1704">
      <c r="A1704">
        <f>IF(Crawl!A1703="","",Crawl!A1703)</f>
        <v/>
      </c>
      <c r="B1704">
        <f>IF(A1704="","",Crawl!EC1703)</f>
        <v/>
      </c>
      <c r="C1704">
        <f>IF(A1704="","",IFERROR(INDEX(Crawl!$A1703:$DZ1703,1,Rules!$H$6),""))</f>
        <v/>
      </c>
      <c r="D1704">
        <f>IF(A1704="","",IFERROR(INDEX(Crawl!$A1703:$DZ1703,1,Rules!$H$7),"")&amp;"")</f>
        <v/>
      </c>
      <c r="E1704">
        <f>IF(A1704="","",IFERROR(INDEX(Crawl!$A1703:$DZ1703,1,Rules!$H$8),"")&amp;"")</f>
        <v/>
      </c>
      <c r="F1704">
        <f>IF(A1704="","",IFERROR(INDEX(Crawl!$A1703:$DZ1703,1,Rules!$H$9),""))</f>
        <v/>
      </c>
      <c r="G1704">
        <f>IF(A1704="","",IFERROR(INDEX(Crawl!$A1703:$DZ1703,1,Rules!$H$10),""))</f>
        <v/>
      </c>
      <c r="H1704">
        <f>IF(A1704="","",IFERROR(INDEX(Crawl!$A1703:$DZ1703,1,Rules!$H$12),""))</f>
        <v/>
      </c>
      <c r="I1704">
        <f>IF(A1704="","",IF(AND(N(H1704)&gt;0,IFERROR(INDEX(Crawl!$A1703:$DZ1703,1,Rules!$H$11),"")&amp;""&lt;&gt;""),IFERROR(INDEX(Crawl!$A1703:$DZ1703,1,Rules!$H$11),"")&amp;"",IF(AND(ISNUMBER(J1704),N(J1704)&gt;=Rules!$B$12,IFERROR(INDEX(Crawl!$A1703:$DZ1703,1,Rules!$H$13),"")&amp;""&lt;&gt;""),IFERROR(INDEX(Crawl!$A1703:$DZ1703,1,Rules!$H$13),"")&amp;"","")))</f>
        <v/>
      </c>
      <c r="J1704" s="19">
        <f>IF(A1704="","",IF(IFERROR(INDEX(Crawl!$A1703:$DZ1703,1,Rules!$H$14),"")&amp;""="","",IFERROR(INDEX(Crawl!$A1703:$DZ1703,1,Rules!$H$14),"")))</f>
        <v/>
      </c>
      <c r="K1704">
        <f>IF(A1704="","",IFERROR(SUMIFS('GSC current'!$J$2:$J$2001,'GSC current'!$I$2:$I$2001,B1704),0))</f>
        <v/>
      </c>
      <c r="L1704">
        <f>IF(A1704="","",IFERROR(SUMIFS('GSC current'!$K$2:$K$2001,'GSC current'!$I$2:$I$2001,B1704),0))</f>
        <v/>
      </c>
      <c r="M1704" s="20">
        <f>IF(A1704="","",IF(N(L1704)&gt;0,K1704/L1704,""))</f>
        <v/>
      </c>
      <c r="N1704" s="21">
        <f>IF(A1704="","",IF(N(L1704)&gt;0,SUMIFS('GSC current'!$L$2:$L$2001,'GSC current'!$I$2:$I$2001,B1704)/L1704,""))</f>
        <v/>
      </c>
      <c r="O1704">
        <f>IF(A1704="","",IFERROR(SUMIFS('GSC previous'!$J$2:$J$2001,'GSC previous'!$I$2:$I$2001,B1704),0))</f>
        <v/>
      </c>
      <c r="P1704" s="22">
        <f>IF(A1704="","",IF(N(O1704)&gt;0,(K1704-O1704)/O1704,""))</f>
        <v/>
      </c>
      <c r="Q1704">
        <f>IF(A1704="","",IFERROR(SUMIFS(GA4!$P$2:$P$2001,GA4!$O$2:$O$2001,B1704),0))</f>
        <v/>
      </c>
      <c r="R1704" s="23">
        <f>IF(A1704="","",IF(N(Q1704)&gt;0,SUMIFS(GA4!$Q$2:$Q$2001,GA4!$O$2:$O$2001,B1704)/Q1704,""))</f>
        <v/>
      </c>
      <c r="S1704">
        <f>IF(A1704="","",IFERROR(SUMIFS(GA4!$R$2:$R$2001,GA4!$O$2:$O$2001,B1704),0))</f>
        <v/>
      </c>
      <c r="T1704">
        <f>IF(A1704="","",IF(AND(ISNUMBER(F1704),LEFT(C1704&amp;"",1)="2"),IF(F1704&lt;Rules!$B$9,"Yes","No"),"No"))</f>
        <v/>
      </c>
      <c r="U1704">
        <f>IF(A1704="","",IF(AND(N(O1704)&gt;=Rules!$B$8,ISNUMBER(P1704)),IF(P1704&lt;=-Rules!$B$7,"Yes","No"),"No"))</f>
        <v/>
      </c>
      <c r="V1704">
        <f>IF(A1704="","",IF(AND(N(L1704)&gt;=Rules!$B$6,ISNUMBER(N1704)),IF(AND(N1704&gt;=Rules!$B$10,N1704&lt;=Rules!$B$11),"Yes","No"),"No"))</f>
        <v/>
      </c>
      <c r="W1704">
        <f>IF(A1704="","",IF(I1704&lt;&gt;"","Yes","No"))</f>
        <v/>
      </c>
      <c r="X1704">
        <f>IF(I1704="","",IF(SUMIFS($K$3:$K$2002,$A$3:$A$2002,SUBSTITUTE(SUBSTITUTE(I1704,"?","~?"),"*","~*"))&gt;N(K1704),"Yes","No"))</f>
        <v/>
      </c>
      <c r="Y1704">
        <f>IF(A1704="","",IF(N(S1704)&gt;0,"Yes","No"))</f>
        <v/>
      </c>
      <c r="Z1704">
        <f>IF(A1704="","",IF(AND(N(K1704)&lt;Rules!$B$5,N(L1704)&lt;Rules!$B$6,N(Q1704)&lt;Rules!$B$13,Y1704="No"),"Yes","No"))</f>
        <v/>
      </c>
      <c r="AA1704">
        <f>IF(A1704="","",IF(LEFT(C1704&amp;"",1)="3","Redirect",IF(OR(LEFT(C1704&amp;"",1)="4",LEFT(C1704&amp;"",1)="5"),IF(OR(N(K1704)&gt;0,N(AC1704)&gt;=Rules!$B$14),"Redirect","Prune"),IF(D1704="Non-Indexable","Keep",IF(AND(W1704="Yes",X1704="Yes",Y1704="No"),"Merge",IF(OR(U1704="Yes",V1704="Yes",AND(T1704="Yes",N(L1704)&gt;=Rules!$B$6)),"Update",IF(Z1704="Yes",IF(N(AC1704)&gt;=Rules!$B$14,"Redirect","Prune"),"Keep")))))))</f>
        <v/>
      </c>
      <c r="AB1704">
        <f>IF(A1704="","",IF(LEFT(C1704&amp;"",1)="3","Already redirects ("&amp;C1704&amp;"). Update internal links to point at the final URL.",IF(OR(LEFT(C1704&amp;"",1)="4",LEFT(C1704&amp;"",1)="5"),IF(AA1704="Redirect","Returns "&amp;C1704&amp;" but still has "&amp;N(K1704)&amp;" clicks and "&amp;N(AC1704)&amp;" referring domains. 301 it to the closest live page.","Returns "&amp;C1704&amp;" with no clicks or links. Remove internal links and let it 404 or 410."),IF(D1704="Non-Indexable","Non-indexable ("&amp;E1704&amp;"). Keep if that is intentional; otherwise fix the canonical or noindex.",IF(AA1704="Merge","Overlaps with "&amp;I1704&amp;IF(N(J1704)&gt;0," (similarity "&amp;TEXT(J1704,"0.00")&amp;")","")&amp;", which gets more clicks. Merge the useful parts into it and 301 this URL.",IF(AA1704="Update",MID(IF(U1704="Yes","; Clicks down "&amp;TEXT(-P1704,"0%")&amp;" on the previous period","")&amp;IF(V1704="Yes","; Average position "&amp;TEXT(N1704,"0.0")&amp;" on "&amp;TEXT(L1704,"#,##0")&amp;" impressions (striking distance)","")&amp;IF(AND(T1704="Yes",N(L1704)&gt;=Rules!$B$6),"; Thin ("&amp;F1704&amp;" words) but has search demand",""),3,400),IF(AA1704="Prune","Low value: "&amp;N(K1704)&amp;" clicks, "&amp;N(L1704)&amp;" impressions, "&amp;N(Q1704)&amp;" sessions, no key events. Remove or noindex it and update internal links.",IF(AA1704="Redirect","Low value but "&amp;N(AC1704)&amp;" referring domains. 301 it to the closest relevant page to keep those links.",IF(AND(Z1704="No",Y1704="Yes",N(K1704)&lt;Rules!$B$5),"Low search traffic but it converts (key events: "&amp;S1704&amp;"). Keep it and link to it.",IF(W1704="Yes","Stronger than the page it overlaps ("&amp;I1704&amp;"). Keep; merge that page into this one.","Healthy: "&amp;N(K1704)&amp;" clicks"&amp;IF(ISNUMBER(N1704),", average position "&amp;TEXT(N1704,"0.0"),"")&amp;". Keep and monitor."))))))))))</f>
        <v/>
      </c>
      <c r="AE1704">
        <f>IF(A1704="","",IF(AD1704&lt;&gt;"",AD1704,AA1704))</f>
        <v/>
      </c>
    </row>
    <row r="1705">
      <c r="A1705">
        <f>IF(Crawl!A1704="","",Crawl!A1704)</f>
        <v/>
      </c>
      <c r="B1705">
        <f>IF(A1705="","",Crawl!EC1704)</f>
        <v/>
      </c>
      <c r="C1705">
        <f>IF(A1705="","",IFERROR(INDEX(Crawl!$A1704:$DZ1704,1,Rules!$H$6),""))</f>
        <v/>
      </c>
      <c r="D1705">
        <f>IF(A1705="","",IFERROR(INDEX(Crawl!$A1704:$DZ1704,1,Rules!$H$7),"")&amp;"")</f>
        <v/>
      </c>
      <c r="E1705">
        <f>IF(A1705="","",IFERROR(INDEX(Crawl!$A1704:$DZ1704,1,Rules!$H$8),"")&amp;"")</f>
        <v/>
      </c>
      <c r="F1705">
        <f>IF(A1705="","",IFERROR(INDEX(Crawl!$A1704:$DZ1704,1,Rules!$H$9),""))</f>
        <v/>
      </c>
      <c r="G1705">
        <f>IF(A1705="","",IFERROR(INDEX(Crawl!$A1704:$DZ1704,1,Rules!$H$10),""))</f>
        <v/>
      </c>
      <c r="H1705">
        <f>IF(A1705="","",IFERROR(INDEX(Crawl!$A1704:$DZ1704,1,Rules!$H$12),""))</f>
        <v/>
      </c>
      <c r="I1705">
        <f>IF(A1705="","",IF(AND(N(H1705)&gt;0,IFERROR(INDEX(Crawl!$A1704:$DZ1704,1,Rules!$H$11),"")&amp;""&lt;&gt;""),IFERROR(INDEX(Crawl!$A1704:$DZ1704,1,Rules!$H$11),"")&amp;"",IF(AND(ISNUMBER(J1705),N(J1705)&gt;=Rules!$B$12,IFERROR(INDEX(Crawl!$A1704:$DZ1704,1,Rules!$H$13),"")&amp;""&lt;&gt;""),IFERROR(INDEX(Crawl!$A1704:$DZ1704,1,Rules!$H$13),"")&amp;"","")))</f>
        <v/>
      </c>
      <c r="J1705" s="19">
        <f>IF(A1705="","",IF(IFERROR(INDEX(Crawl!$A1704:$DZ1704,1,Rules!$H$14),"")&amp;""="","",IFERROR(INDEX(Crawl!$A1704:$DZ1704,1,Rules!$H$14),"")))</f>
        <v/>
      </c>
      <c r="K1705">
        <f>IF(A1705="","",IFERROR(SUMIFS('GSC current'!$J$2:$J$2001,'GSC current'!$I$2:$I$2001,B1705),0))</f>
        <v/>
      </c>
      <c r="L1705">
        <f>IF(A1705="","",IFERROR(SUMIFS('GSC current'!$K$2:$K$2001,'GSC current'!$I$2:$I$2001,B1705),0))</f>
        <v/>
      </c>
      <c r="M1705" s="20">
        <f>IF(A1705="","",IF(N(L1705)&gt;0,K1705/L1705,""))</f>
        <v/>
      </c>
      <c r="N1705" s="21">
        <f>IF(A1705="","",IF(N(L1705)&gt;0,SUMIFS('GSC current'!$L$2:$L$2001,'GSC current'!$I$2:$I$2001,B1705)/L1705,""))</f>
        <v/>
      </c>
      <c r="O1705">
        <f>IF(A1705="","",IFERROR(SUMIFS('GSC previous'!$J$2:$J$2001,'GSC previous'!$I$2:$I$2001,B1705),0))</f>
        <v/>
      </c>
      <c r="P1705" s="22">
        <f>IF(A1705="","",IF(N(O1705)&gt;0,(K1705-O1705)/O1705,""))</f>
        <v/>
      </c>
      <c r="Q1705">
        <f>IF(A1705="","",IFERROR(SUMIFS(GA4!$P$2:$P$2001,GA4!$O$2:$O$2001,B1705),0))</f>
        <v/>
      </c>
      <c r="R1705" s="23">
        <f>IF(A1705="","",IF(N(Q1705)&gt;0,SUMIFS(GA4!$Q$2:$Q$2001,GA4!$O$2:$O$2001,B1705)/Q1705,""))</f>
        <v/>
      </c>
      <c r="S1705">
        <f>IF(A1705="","",IFERROR(SUMIFS(GA4!$R$2:$R$2001,GA4!$O$2:$O$2001,B1705),0))</f>
        <v/>
      </c>
      <c r="T1705">
        <f>IF(A1705="","",IF(AND(ISNUMBER(F1705),LEFT(C1705&amp;"",1)="2"),IF(F1705&lt;Rules!$B$9,"Yes","No"),"No"))</f>
        <v/>
      </c>
      <c r="U1705">
        <f>IF(A1705="","",IF(AND(N(O1705)&gt;=Rules!$B$8,ISNUMBER(P1705)),IF(P1705&lt;=-Rules!$B$7,"Yes","No"),"No"))</f>
        <v/>
      </c>
      <c r="V1705">
        <f>IF(A1705="","",IF(AND(N(L1705)&gt;=Rules!$B$6,ISNUMBER(N1705)),IF(AND(N1705&gt;=Rules!$B$10,N1705&lt;=Rules!$B$11),"Yes","No"),"No"))</f>
        <v/>
      </c>
      <c r="W1705">
        <f>IF(A1705="","",IF(I1705&lt;&gt;"","Yes","No"))</f>
        <v/>
      </c>
      <c r="X1705">
        <f>IF(I1705="","",IF(SUMIFS($K$3:$K$2002,$A$3:$A$2002,SUBSTITUTE(SUBSTITUTE(I1705,"?","~?"),"*","~*"))&gt;N(K1705),"Yes","No"))</f>
        <v/>
      </c>
      <c r="Y1705">
        <f>IF(A1705="","",IF(N(S1705)&gt;0,"Yes","No"))</f>
        <v/>
      </c>
      <c r="Z1705">
        <f>IF(A1705="","",IF(AND(N(K1705)&lt;Rules!$B$5,N(L1705)&lt;Rules!$B$6,N(Q1705)&lt;Rules!$B$13,Y1705="No"),"Yes","No"))</f>
        <v/>
      </c>
      <c r="AA1705">
        <f>IF(A1705="","",IF(LEFT(C1705&amp;"",1)="3","Redirect",IF(OR(LEFT(C1705&amp;"",1)="4",LEFT(C1705&amp;"",1)="5"),IF(OR(N(K1705)&gt;0,N(AC1705)&gt;=Rules!$B$14),"Redirect","Prune"),IF(D1705="Non-Indexable","Keep",IF(AND(W1705="Yes",X1705="Yes",Y1705="No"),"Merge",IF(OR(U1705="Yes",V1705="Yes",AND(T1705="Yes",N(L1705)&gt;=Rules!$B$6)),"Update",IF(Z1705="Yes",IF(N(AC1705)&gt;=Rules!$B$14,"Redirect","Prune"),"Keep")))))))</f>
        <v/>
      </c>
      <c r="AB1705">
        <f>IF(A1705="","",IF(LEFT(C1705&amp;"",1)="3","Already redirects ("&amp;C1705&amp;"). Update internal links to point at the final URL.",IF(OR(LEFT(C1705&amp;"",1)="4",LEFT(C1705&amp;"",1)="5"),IF(AA1705="Redirect","Returns "&amp;C1705&amp;" but still has "&amp;N(K1705)&amp;" clicks and "&amp;N(AC1705)&amp;" referring domains. 301 it to the closest live page.","Returns "&amp;C1705&amp;" with no clicks or links. Remove internal links and let it 404 or 410."),IF(D1705="Non-Indexable","Non-indexable ("&amp;E1705&amp;"). Keep if that is intentional; otherwise fix the canonical or noindex.",IF(AA1705="Merge","Overlaps with "&amp;I1705&amp;IF(N(J1705)&gt;0," (similarity "&amp;TEXT(J1705,"0.00")&amp;")","")&amp;", which gets more clicks. Merge the useful parts into it and 301 this URL.",IF(AA1705="Update",MID(IF(U1705="Yes","; Clicks down "&amp;TEXT(-P1705,"0%")&amp;" on the previous period","")&amp;IF(V1705="Yes","; Average position "&amp;TEXT(N1705,"0.0")&amp;" on "&amp;TEXT(L1705,"#,##0")&amp;" impressions (striking distance)","")&amp;IF(AND(T1705="Yes",N(L1705)&gt;=Rules!$B$6),"; Thin ("&amp;F1705&amp;" words) but has search demand",""),3,400),IF(AA1705="Prune","Low value: "&amp;N(K1705)&amp;" clicks, "&amp;N(L1705)&amp;" impressions, "&amp;N(Q1705)&amp;" sessions, no key events. Remove or noindex it and update internal links.",IF(AA1705="Redirect","Low value but "&amp;N(AC1705)&amp;" referring domains. 301 it to the closest relevant page to keep those links.",IF(AND(Z1705="No",Y1705="Yes",N(K1705)&lt;Rules!$B$5),"Low search traffic but it converts (key events: "&amp;S1705&amp;"). Keep it and link to it.",IF(W1705="Yes","Stronger than the page it overlaps ("&amp;I1705&amp;"). Keep; merge that page into this one.","Healthy: "&amp;N(K1705)&amp;" clicks"&amp;IF(ISNUMBER(N1705),", average position "&amp;TEXT(N1705,"0.0"),"")&amp;". Keep and monitor."))))))))))</f>
        <v/>
      </c>
      <c r="AE1705">
        <f>IF(A1705="","",IF(AD1705&lt;&gt;"",AD1705,AA1705))</f>
        <v/>
      </c>
    </row>
    <row r="1706">
      <c r="A1706">
        <f>IF(Crawl!A1705="","",Crawl!A1705)</f>
        <v/>
      </c>
      <c r="B1706">
        <f>IF(A1706="","",Crawl!EC1705)</f>
        <v/>
      </c>
      <c r="C1706">
        <f>IF(A1706="","",IFERROR(INDEX(Crawl!$A1705:$DZ1705,1,Rules!$H$6),""))</f>
        <v/>
      </c>
      <c r="D1706">
        <f>IF(A1706="","",IFERROR(INDEX(Crawl!$A1705:$DZ1705,1,Rules!$H$7),"")&amp;"")</f>
        <v/>
      </c>
      <c r="E1706">
        <f>IF(A1706="","",IFERROR(INDEX(Crawl!$A1705:$DZ1705,1,Rules!$H$8),"")&amp;"")</f>
        <v/>
      </c>
      <c r="F1706">
        <f>IF(A1706="","",IFERROR(INDEX(Crawl!$A1705:$DZ1705,1,Rules!$H$9),""))</f>
        <v/>
      </c>
      <c r="G1706">
        <f>IF(A1706="","",IFERROR(INDEX(Crawl!$A1705:$DZ1705,1,Rules!$H$10),""))</f>
        <v/>
      </c>
      <c r="H1706">
        <f>IF(A1706="","",IFERROR(INDEX(Crawl!$A1705:$DZ1705,1,Rules!$H$12),""))</f>
        <v/>
      </c>
      <c r="I1706">
        <f>IF(A1706="","",IF(AND(N(H1706)&gt;0,IFERROR(INDEX(Crawl!$A1705:$DZ1705,1,Rules!$H$11),"")&amp;""&lt;&gt;""),IFERROR(INDEX(Crawl!$A1705:$DZ1705,1,Rules!$H$11),"")&amp;"",IF(AND(ISNUMBER(J1706),N(J1706)&gt;=Rules!$B$12,IFERROR(INDEX(Crawl!$A1705:$DZ1705,1,Rules!$H$13),"")&amp;""&lt;&gt;""),IFERROR(INDEX(Crawl!$A1705:$DZ1705,1,Rules!$H$13),"")&amp;"","")))</f>
        <v/>
      </c>
      <c r="J1706" s="19">
        <f>IF(A1706="","",IF(IFERROR(INDEX(Crawl!$A1705:$DZ1705,1,Rules!$H$14),"")&amp;""="","",IFERROR(INDEX(Crawl!$A1705:$DZ1705,1,Rules!$H$14),"")))</f>
        <v/>
      </c>
      <c r="K1706">
        <f>IF(A1706="","",IFERROR(SUMIFS('GSC current'!$J$2:$J$2001,'GSC current'!$I$2:$I$2001,B1706),0))</f>
        <v/>
      </c>
      <c r="L1706">
        <f>IF(A1706="","",IFERROR(SUMIFS('GSC current'!$K$2:$K$2001,'GSC current'!$I$2:$I$2001,B1706),0))</f>
        <v/>
      </c>
      <c r="M1706" s="20">
        <f>IF(A1706="","",IF(N(L1706)&gt;0,K1706/L1706,""))</f>
        <v/>
      </c>
      <c r="N1706" s="21">
        <f>IF(A1706="","",IF(N(L1706)&gt;0,SUMIFS('GSC current'!$L$2:$L$2001,'GSC current'!$I$2:$I$2001,B1706)/L1706,""))</f>
        <v/>
      </c>
      <c r="O1706">
        <f>IF(A1706="","",IFERROR(SUMIFS('GSC previous'!$J$2:$J$2001,'GSC previous'!$I$2:$I$2001,B1706),0))</f>
        <v/>
      </c>
      <c r="P1706" s="22">
        <f>IF(A1706="","",IF(N(O1706)&gt;0,(K1706-O1706)/O1706,""))</f>
        <v/>
      </c>
      <c r="Q1706">
        <f>IF(A1706="","",IFERROR(SUMIFS(GA4!$P$2:$P$2001,GA4!$O$2:$O$2001,B1706),0))</f>
        <v/>
      </c>
      <c r="R1706" s="23">
        <f>IF(A1706="","",IF(N(Q1706)&gt;0,SUMIFS(GA4!$Q$2:$Q$2001,GA4!$O$2:$O$2001,B1706)/Q1706,""))</f>
        <v/>
      </c>
      <c r="S1706">
        <f>IF(A1706="","",IFERROR(SUMIFS(GA4!$R$2:$R$2001,GA4!$O$2:$O$2001,B1706),0))</f>
        <v/>
      </c>
      <c r="T1706">
        <f>IF(A1706="","",IF(AND(ISNUMBER(F1706),LEFT(C1706&amp;"",1)="2"),IF(F1706&lt;Rules!$B$9,"Yes","No"),"No"))</f>
        <v/>
      </c>
      <c r="U1706">
        <f>IF(A1706="","",IF(AND(N(O1706)&gt;=Rules!$B$8,ISNUMBER(P1706)),IF(P1706&lt;=-Rules!$B$7,"Yes","No"),"No"))</f>
        <v/>
      </c>
      <c r="V1706">
        <f>IF(A1706="","",IF(AND(N(L1706)&gt;=Rules!$B$6,ISNUMBER(N1706)),IF(AND(N1706&gt;=Rules!$B$10,N1706&lt;=Rules!$B$11),"Yes","No"),"No"))</f>
        <v/>
      </c>
      <c r="W1706">
        <f>IF(A1706="","",IF(I1706&lt;&gt;"","Yes","No"))</f>
        <v/>
      </c>
      <c r="X1706">
        <f>IF(I1706="","",IF(SUMIFS($K$3:$K$2002,$A$3:$A$2002,SUBSTITUTE(SUBSTITUTE(I1706,"?","~?"),"*","~*"))&gt;N(K1706),"Yes","No"))</f>
        <v/>
      </c>
      <c r="Y1706">
        <f>IF(A1706="","",IF(N(S1706)&gt;0,"Yes","No"))</f>
        <v/>
      </c>
      <c r="Z1706">
        <f>IF(A1706="","",IF(AND(N(K1706)&lt;Rules!$B$5,N(L1706)&lt;Rules!$B$6,N(Q1706)&lt;Rules!$B$13,Y1706="No"),"Yes","No"))</f>
        <v/>
      </c>
      <c r="AA1706">
        <f>IF(A1706="","",IF(LEFT(C1706&amp;"",1)="3","Redirect",IF(OR(LEFT(C1706&amp;"",1)="4",LEFT(C1706&amp;"",1)="5"),IF(OR(N(K1706)&gt;0,N(AC1706)&gt;=Rules!$B$14),"Redirect","Prune"),IF(D1706="Non-Indexable","Keep",IF(AND(W1706="Yes",X1706="Yes",Y1706="No"),"Merge",IF(OR(U1706="Yes",V1706="Yes",AND(T1706="Yes",N(L1706)&gt;=Rules!$B$6)),"Update",IF(Z1706="Yes",IF(N(AC1706)&gt;=Rules!$B$14,"Redirect","Prune"),"Keep")))))))</f>
        <v/>
      </c>
      <c r="AB1706">
        <f>IF(A1706="","",IF(LEFT(C1706&amp;"",1)="3","Already redirects ("&amp;C1706&amp;"). Update internal links to point at the final URL.",IF(OR(LEFT(C1706&amp;"",1)="4",LEFT(C1706&amp;"",1)="5"),IF(AA1706="Redirect","Returns "&amp;C1706&amp;" but still has "&amp;N(K1706)&amp;" clicks and "&amp;N(AC1706)&amp;" referring domains. 301 it to the closest live page.","Returns "&amp;C1706&amp;" with no clicks or links. Remove internal links and let it 404 or 410."),IF(D1706="Non-Indexable","Non-indexable ("&amp;E1706&amp;"). Keep if that is intentional; otherwise fix the canonical or noindex.",IF(AA1706="Merge","Overlaps with "&amp;I1706&amp;IF(N(J1706)&gt;0," (similarity "&amp;TEXT(J1706,"0.00")&amp;")","")&amp;", which gets more clicks. Merge the useful parts into it and 301 this URL.",IF(AA1706="Update",MID(IF(U1706="Yes","; Clicks down "&amp;TEXT(-P1706,"0%")&amp;" on the previous period","")&amp;IF(V1706="Yes","; Average position "&amp;TEXT(N1706,"0.0")&amp;" on "&amp;TEXT(L1706,"#,##0")&amp;" impressions (striking distance)","")&amp;IF(AND(T1706="Yes",N(L1706)&gt;=Rules!$B$6),"; Thin ("&amp;F1706&amp;" words) but has search demand",""),3,400),IF(AA1706="Prune","Low value: "&amp;N(K1706)&amp;" clicks, "&amp;N(L1706)&amp;" impressions, "&amp;N(Q1706)&amp;" sessions, no key events. Remove or noindex it and update internal links.",IF(AA1706="Redirect","Low value but "&amp;N(AC1706)&amp;" referring domains. 301 it to the closest relevant page to keep those links.",IF(AND(Z1706="No",Y1706="Yes",N(K1706)&lt;Rules!$B$5),"Low search traffic but it converts (key events: "&amp;S1706&amp;"). Keep it and link to it.",IF(W1706="Yes","Stronger than the page it overlaps ("&amp;I1706&amp;"). Keep; merge that page into this one.","Healthy: "&amp;N(K1706)&amp;" clicks"&amp;IF(ISNUMBER(N1706),", average position "&amp;TEXT(N1706,"0.0"),"")&amp;". Keep and monitor."))))))))))</f>
        <v/>
      </c>
      <c r="AE1706">
        <f>IF(A1706="","",IF(AD1706&lt;&gt;"",AD1706,AA1706))</f>
        <v/>
      </c>
    </row>
    <row r="1707">
      <c r="A1707">
        <f>IF(Crawl!A1706="","",Crawl!A1706)</f>
        <v/>
      </c>
      <c r="B1707">
        <f>IF(A1707="","",Crawl!EC1706)</f>
        <v/>
      </c>
      <c r="C1707">
        <f>IF(A1707="","",IFERROR(INDEX(Crawl!$A1706:$DZ1706,1,Rules!$H$6),""))</f>
        <v/>
      </c>
      <c r="D1707">
        <f>IF(A1707="","",IFERROR(INDEX(Crawl!$A1706:$DZ1706,1,Rules!$H$7),"")&amp;"")</f>
        <v/>
      </c>
      <c r="E1707">
        <f>IF(A1707="","",IFERROR(INDEX(Crawl!$A1706:$DZ1706,1,Rules!$H$8),"")&amp;"")</f>
        <v/>
      </c>
      <c r="F1707">
        <f>IF(A1707="","",IFERROR(INDEX(Crawl!$A1706:$DZ1706,1,Rules!$H$9),""))</f>
        <v/>
      </c>
      <c r="G1707">
        <f>IF(A1707="","",IFERROR(INDEX(Crawl!$A1706:$DZ1706,1,Rules!$H$10),""))</f>
        <v/>
      </c>
      <c r="H1707">
        <f>IF(A1707="","",IFERROR(INDEX(Crawl!$A1706:$DZ1706,1,Rules!$H$12),""))</f>
        <v/>
      </c>
      <c r="I1707">
        <f>IF(A1707="","",IF(AND(N(H1707)&gt;0,IFERROR(INDEX(Crawl!$A1706:$DZ1706,1,Rules!$H$11),"")&amp;""&lt;&gt;""),IFERROR(INDEX(Crawl!$A1706:$DZ1706,1,Rules!$H$11),"")&amp;"",IF(AND(ISNUMBER(J1707),N(J1707)&gt;=Rules!$B$12,IFERROR(INDEX(Crawl!$A1706:$DZ1706,1,Rules!$H$13),"")&amp;""&lt;&gt;""),IFERROR(INDEX(Crawl!$A1706:$DZ1706,1,Rules!$H$13),"")&amp;"","")))</f>
        <v/>
      </c>
      <c r="J1707" s="19">
        <f>IF(A1707="","",IF(IFERROR(INDEX(Crawl!$A1706:$DZ1706,1,Rules!$H$14),"")&amp;""="","",IFERROR(INDEX(Crawl!$A1706:$DZ1706,1,Rules!$H$14),"")))</f>
        <v/>
      </c>
      <c r="K1707">
        <f>IF(A1707="","",IFERROR(SUMIFS('GSC current'!$J$2:$J$2001,'GSC current'!$I$2:$I$2001,B1707),0))</f>
        <v/>
      </c>
      <c r="L1707">
        <f>IF(A1707="","",IFERROR(SUMIFS('GSC current'!$K$2:$K$2001,'GSC current'!$I$2:$I$2001,B1707),0))</f>
        <v/>
      </c>
      <c r="M1707" s="20">
        <f>IF(A1707="","",IF(N(L1707)&gt;0,K1707/L1707,""))</f>
        <v/>
      </c>
      <c r="N1707" s="21">
        <f>IF(A1707="","",IF(N(L1707)&gt;0,SUMIFS('GSC current'!$L$2:$L$2001,'GSC current'!$I$2:$I$2001,B1707)/L1707,""))</f>
        <v/>
      </c>
      <c r="O1707">
        <f>IF(A1707="","",IFERROR(SUMIFS('GSC previous'!$J$2:$J$2001,'GSC previous'!$I$2:$I$2001,B1707),0))</f>
        <v/>
      </c>
      <c r="P1707" s="22">
        <f>IF(A1707="","",IF(N(O1707)&gt;0,(K1707-O1707)/O1707,""))</f>
        <v/>
      </c>
      <c r="Q1707">
        <f>IF(A1707="","",IFERROR(SUMIFS(GA4!$P$2:$P$2001,GA4!$O$2:$O$2001,B1707),0))</f>
        <v/>
      </c>
      <c r="R1707" s="23">
        <f>IF(A1707="","",IF(N(Q1707)&gt;0,SUMIFS(GA4!$Q$2:$Q$2001,GA4!$O$2:$O$2001,B1707)/Q1707,""))</f>
        <v/>
      </c>
      <c r="S1707">
        <f>IF(A1707="","",IFERROR(SUMIFS(GA4!$R$2:$R$2001,GA4!$O$2:$O$2001,B1707),0))</f>
        <v/>
      </c>
      <c r="T1707">
        <f>IF(A1707="","",IF(AND(ISNUMBER(F1707),LEFT(C1707&amp;"",1)="2"),IF(F1707&lt;Rules!$B$9,"Yes","No"),"No"))</f>
        <v/>
      </c>
      <c r="U1707">
        <f>IF(A1707="","",IF(AND(N(O1707)&gt;=Rules!$B$8,ISNUMBER(P1707)),IF(P1707&lt;=-Rules!$B$7,"Yes","No"),"No"))</f>
        <v/>
      </c>
      <c r="V1707">
        <f>IF(A1707="","",IF(AND(N(L1707)&gt;=Rules!$B$6,ISNUMBER(N1707)),IF(AND(N1707&gt;=Rules!$B$10,N1707&lt;=Rules!$B$11),"Yes","No"),"No"))</f>
        <v/>
      </c>
      <c r="W1707">
        <f>IF(A1707="","",IF(I1707&lt;&gt;"","Yes","No"))</f>
        <v/>
      </c>
      <c r="X1707">
        <f>IF(I1707="","",IF(SUMIFS($K$3:$K$2002,$A$3:$A$2002,SUBSTITUTE(SUBSTITUTE(I1707,"?","~?"),"*","~*"))&gt;N(K1707),"Yes","No"))</f>
        <v/>
      </c>
      <c r="Y1707">
        <f>IF(A1707="","",IF(N(S1707)&gt;0,"Yes","No"))</f>
        <v/>
      </c>
      <c r="Z1707">
        <f>IF(A1707="","",IF(AND(N(K1707)&lt;Rules!$B$5,N(L1707)&lt;Rules!$B$6,N(Q1707)&lt;Rules!$B$13,Y1707="No"),"Yes","No"))</f>
        <v/>
      </c>
      <c r="AA1707">
        <f>IF(A1707="","",IF(LEFT(C1707&amp;"",1)="3","Redirect",IF(OR(LEFT(C1707&amp;"",1)="4",LEFT(C1707&amp;"",1)="5"),IF(OR(N(K1707)&gt;0,N(AC1707)&gt;=Rules!$B$14),"Redirect","Prune"),IF(D1707="Non-Indexable","Keep",IF(AND(W1707="Yes",X1707="Yes",Y1707="No"),"Merge",IF(OR(U1707="Yes",V1707="Yes",AND(T1707="Yes",N(L1707)&gt;=Rules!$B$6)),"Update",IF(Z1707="Yes",IF(N(AC1707)&gt;=Rules!$B$14,"Redirect","Prune"),"Keep")))))))</f>
        <v/>
      </c>
      <c r="AB1707">
        <f>IF(A1707="","",IF(LEFT(C1707&amp;"",1)="3","Already redirects ("&amp;C1707&amp;"). Update internal links to point at the final URL.",IF(OR(LEFT(C1707&amp;"",1)="4",LEFT(C1707&amp;"",1)="5"),IF(AA1707="Redirect","Returns "&amp;C1707&amp;" but still has "&amp;N(K1707)&amp;" clicks and "&amp;N(AC1707)&amp;" referring domains. 301 it to the closest live page.","Returns "&amp;C1707&amp;" with no clicks or links. Remove internal links and let it 404 or 410."),IF(D1707="Non-Indexable","Non-indexable ("&amp;E1707&amp;"). Keep if that is intentional; otherwise fix the canonical or noindex.",IF(AA1707="Merge","Overlaps with "&amp;I1707&amp;IF(N(J1707)&gt;0," (similarity "&amp;TEXT(J1707,"0.00")&amp;")","")&amp;", which gets more clicks. Merge the useful parts into it and 301 this URL.",IF(AA1707="Update",MID(IF(U1707="Yes","; Clicks down "&amp;TEXT(-P1707,"0%")&amp;" on the previous period","")&amp;IF(V1707="Yes","; Average position "&amp;TEXT(N1707,"0.0")&amp;" on "&amp;TEXT(L1707,"#,##0")&amp;" impressions (striking distance)","")&amp;IF(AND(T1707="Yes",N(L1707)&gt;=Rules!$B$6),"; Thin ("&amp;F1707&amp;" words) but has search demand",""),3,400),IF(AA1707="Prune","Low value: "&amp;N(K1707)&amp;" clicks, "&amp;N(L1707)&amp;" impressions, "&amp;N(Q1707)&amp;" sessions, no key events. Remove or noindex it and update internal links.",IF(AA1707="Redirect","Low value but "&amp;N(AC1707)&amp;" referring domains. 301 it to the closest relevant page to keep those links.",IF(AND(Z1707="No",Y1707="Yes",N(K1707)&lt;Rules!$B$5),"Low search traffic but it converts (key events: "&amp;S1707&amp;"). Keep it and link to it.",IF(W1707="Yes","Stronger than the page it overlaps ("&amp;I1707&amp;"). Keep; merge that page into this one.","Healthy: "&amp;N(K1707)&amp;" clicks"&amp;IF(ISNUMBER(N1707),", average position "&amp;TEXT(N1707,"0.0"),"")&amp;". Keep and monitor."))))))))))</f>
        <v/>
      </c>
      <c r="AE1707">
        <f>IF(A1707="","",IF(AD1707&lt;&gt;"",AD1707,AA1707))</f>
        <v/>
      </c>
    </row>
    <row r="1708">
      <c r="A1708">
        <f>IF(Crawl!A1707="","",Crawl!A1707)</f>
        <v/>
      </c>
      <c r="B1708">
        <f>IF(A1708="","",Crawl!EC1707)</f>
        <v/>
      </c>
      <c r="C1708">
        <f>IF(A1708="","",IFERROR(INDEX(Crawl!$A1707:$DZ1707,1,Rules!$H$6),""))</f>
        <v/>
      </c>
      <c r="D1708">
        <f>IF(A1708="","",IFERROR(INDEX(Crawl!$A1707:$DZ1707,1,Rules!$H$7),"")&amp;"")</f>
        <v/>
      </c>
      <c r="E1708">
        <f>IF(A1708="","",IFERROR(INDEX(Crawl!$A1707:$DZ1707,1,Rules!$H$8),"")&amp;"")</f>
        <v/>
      </c>
      <c r="F1708">
        <f>IF(A1708="","",IFERROR(INDEX(Crawl!$A1707:$DZ1707,1,Rules!$H$9),""))</f>
        <v/>
      </c>
      <c r="G1708">
        <f>IF(A1708="","",IFERROR(INDEX(Crawl!$A1707:$DZ1707,1,Rules!$H$10),""))</f>
        <v/>
      </c>
      <c r="H1708">
        <f>IF(A1708="","",IFERROR(INDEX(Crawl!$A1707:$DZ1707,1,Rules!$H$12),""))</f>
        <v/>
      </c>
      <c r="I1708">
        <f>IF(A1708="","",IF(AND(N(H1708)&gt;0,IFERROR(INDEX(Crawl!$A1707:$DZ1707,1,Rules!$H$11),"")&amp;""&lt;&gt;""),IFERROR(INDEX(Crawl!$A1707:$DZ1707,1,Rules!$H$11),"")&amp;"",IF(AND(ISNUMBER(J1708),N(J1708)&gt;=Rules!$B$12,IFERROR(INDEX(Crawl!$A1707:$DZ1707,1,Rules!$H$13),"")&amp;""&lt;&gt;""),IFERROR(INDEX(Crawl!$A1707:$DZ1707,1,Rules!$H$13),"")&amp;"","")))</f>
        <v/>
      </c>
      <c r="J1708" s="19">
        <f>IF(A1708="","",IF(IFERROR(INDEX(Crawl!$A1707:$DZ1707,1,Rules!$H$14),"")&amp;""="","",IFERROR(INDEX(Crawl!$A1707:$DZ1707,1,Rules!$H$14),"")))</f>
        <v/>
      </c>
      <c r="K1708">
        <f>IF(A1708="","",IFERROR(SUMIFS('GSC current'!$J$2:$J$2001,'GSC current'!$I$2:$I$2001,B1708),0))</f>
        <v/>
      </c>
      <c r="L1708">
        <f>IF(A1708="","",IFERROR(SUMIFS('GSC current'!$K$2:$K$2001,'GSC current'!$I$2:$I$2001,B1708),0))</f>
        <v/>
      </c>
      <c r="M1708" s="20">
        <f>IF(A1708="","",IF(N(L1708)&gt;0,K1708/L1708,""))</f>
        <v/>
      </c>
      <c r="N1708" s="21">
        <f>IF(A1708="","",IF(N(L1708)&gt;0,SUMIFS('GSC current'!$L$2:$L$2001,'GSC current'!$I$2:$I$2001,B1708)/L1708,""))</f>
        <v/>
      </c>
      <c r="O1708">
        <f>IF(A1708="","",IFERROR(SUMIFS('GSC previous'!$J$2:$J$2001,'GSC previous'!$I$2:$I$2001,B1708),0))</f>
        <v/>
      </c>
      <c r="P1708" s="22">
        <f>IF(A1708="","",IF(N(O1708)&gt;0,(K1708-O1708)/O1708,""))</f>
        <v/>
      </c>
      <c r="Q1708">
        <f>IF(A1708="","",IFERROR(SUMIFS(GA4!$P$2:$P$2001,GA4!$O$2:$O$2001,B1708),0))</f>
        <v/>
      </c>
      <c r="R1708" s="23">
        <f>IF(A1708="","",IF(N(Q1708)&gt;0,SUMIFS(GA4!$Q$2:$Q$2001,GA4!$O$2:$O$2001,B1708)/Q1708,""))</f>
        <v/>
      </c>
      <c r="S1708">
        <f>IF(A1708="","",IFERROR(SUMIFS(GA4!$R$2:$R$2001,GA4!$O$2:$O$2001,B1708),0))</f>
        <v/>
      </c>
      <c r="T1708">
        <f>IF(A1708="","",IF(AND(ISNUMBER(F1708),LEFT(C1708&amp;"",1)="2"),IF(F1708&lt;Rules!$B$9,"Yes","No"),"No"))</f>
        <v/>
      </c>
      <c r="U1708">
        <f>IF(A1708="","",IF(AND(N(O1708)&gt;=Rules!$B$8,ISNUMBER(P1708)),IF(P1708&lt;=-Rules!$B$7,"Yes","No"),"No"))</f>
        <v/>
      </c>
      <c r="V1708">
        <f>IF(A1708="","",IF(AND(N(L1708)&gt;=Rules!$B$6,ISNUMBER(N1708)),IF(AND(N1708&gt;=Rules!$B$10,N1708&lt;=Rules!$B$11),"Yes","No"),"No"))</f>
        <v/>
      </c>
      <c r="W1708">
        <f>IF(A1708="","",IF(I1708&lt;&gt;"","Yes","No"))</f>
        <v/>
      </c>
      <c r="X1708">
        <f>IF(I1708="","",IF(SUMIFS($K$3:$K$2002,$A$3:$A$2002,SUBSTITUTE(SUBSTITUTE(I1708,"?","~?"),"*","~*"))&gt;N(K1708),"Yes","No"))</f>
        <v/>
      </c>
      <c r="Y1708">
        <f>IF(A1708="","",IF(N(S1708)&gt;0,"Yes","No"))</f>
        <v/>
      </c>
      <c r="Z1708">
        <f>IF(A1708="","",IF(AND(N(K1708)&lt;Rules!$B$5,N(L1708)&lt;Rules!$B$6,N(Q1708)&lt;Rules!$B$13,Y1708="No"),"Yes","No"))</f>
        <v/>
      </c>
      <c r="AA1708">
        <f>IF(A1708="","",IF(LEFT(C1708&amp;"",1)="3","Redirect",IF(OR(LEFT(C1708&amp;"",1)="4",LEFT(C1708&amp;"",1)="5"),IF(OR(N(K1708)&gt;0,N(AC1708)&gt;=Rules!$B$14),"Redirect","Prune"),IF(D1708="Non-Indexable","Keep",IF(AND(W1708="Yes",X1708="Yes",Y1708="No"),"Merge",IF(OR(U1708="Yes",V1708="Yes",AND(T1708="Yes",N(L1708)&gt;=Rules!$B$6)),"Update",IF(Z1708="Yes",IF(N(AC1708)&gt;=Rules!$B$14,"Redirect","Prune"),"Keep")))))))</f>
        <v/>
      </c>
      <c r="AB1708">
        <f>IF(A1708="","",IF(LEFT(C1708&amp;"",1)="3","Already redirects ("&amp;C1708&amp;"). Update internal links to point at the final URL.",IF(OR(LEFT(C1708&amp;"",1)="4",LEFT(C1708&amp;"",1)="5"),IF(AA1708="Redirect","Returns "&amp;C1708&amp;" but still has "&amp;N(K1708)&amp;" clicks and "&amp;N(AC1708)&amp;" referring domains. 301 it to the closest live page.","Returns "&amp;C1708&amp;" with no clicks or links. Remove internal links and let it 404 or 410."),IF(D1708="Non-Indexable","Non-indexable ("&amp;E1708&amp;"). Keep if that is intentional; otherwise fix the canonical or noindex.",IF(AA1708="Merge","Overlaps with "&amp;I1708&amp;IF(N(J1708)&gt;0," (similarity "&amp;TEXT(J1708,"0.00")&amp;")","")&amp;", which gets more clicks. Merge the useful parts into it and 301 this URL.",IF(AA1708="Update",MID(IF(U1708="Yes","; Clicks down "&amp;TEXT(-P1708,"0%")&amp;" on the previous period","")&amp;IF(V1708="Yes","; Average position "&amp;TEXT(N1708,"0.0")&amp;" on "&amp;TEXT(L1708,"#,##0")&amp;" impressions (striking distance)","")&amp;IF(AND(T1708="Yes",N(L1708)&gt;=Rules!$B$6),"; Thin ("&amp;F1708&amp;" words) but has search demand",""),3,400),IF(AA1708="Prune","Low value: "&amp;N(K1708)&amp;" clicks, "&amp;N(L1708)&amp;" impressions, "&amp;N(Q1708)&amp;" sessions, no key events. Remove or noindex it and update internal links.",IF(AA1708="Redirect","Low value but "&amp;N(AC1708)&amp;" referring domains. 301 it to the closest relevant page to keep those links.",IF(AND(Z1708="No",Y1708="Yes",N(K1708)&lt;Rules!$B$5),"Low search traffic but it converts (key events: "&amp;S1708&amp;"). Keep it and link to it.",IF(W1708="Yes","Stronger than the page it overlaps ("&amp;I1708&amp;"). Keep; merge that page into this one.","Healthy: "&amp;N(K1708)&amp;" clicks"&amp;IF(ISNUMBER(N1708),", average position "&amp;TEXT(N1708,"0.0"),"")&amp;". Keep and monitor."))))))))))</f>
        <v/>
      </c>
      <c r="AE1708">
        <f>IF(A1708="","",IF(AD1708&lt;&gt;"",AD1708,AA1708))</f>
        <v/>
      </c>
    </row>
    <row r="1709">
      <c r="A1709">
        <f>IF(Crawl!A1708="","",Crawl!A1708)</f>
        <v/>
      </c>
      <c r="B1709">
        <f>IF(A1709="","",Crawl!EC1708)</f>
        <v/>
      </c>
      <c r="C1709">
        <f>IF(A1709="","",IFERROR(INDEX(Crawl!$A1708:$DZ1708,1,Rules!$H$6),""))</f>
        <v/>
      </c>
      <c r="D1709">
        <f>IF(A1709="","",IFERROR(INDEX(Crawl!$A1708:$DZ1708,1,Rules!$H$7),"")&amp;"")</f>
        <v/>
      </c>
      <c r="E1709">
        <f>IF(A1709="","",IFERROR(INDEX(Crawl!$A1708:$DZ1708,1,Rules!$H$8),"")&amp;"")</f>
        <v/>
      </c>
      <c r="F1709">
        <f>IF(A1709="","",IFERROR(INDEX(Crawl!$A1708:$DZ1708,1,Rules!$H$9),""))</f>
        <v/>
      </c>
      <c r="G1709">
        <f>IF(A1709="","",IFERROR(INDEX(Crawl!$A1708:$DZ1708,1,Rules!$H$10),""))</f>
        <v/>
      </c>
      <c r="H1709">
        <f>IF(A1709="","",IFERROR(INDEX(Crawl!$A1708:$DZ1708,1,Rules!$H$12),""))</f>
        <v/>
      </c>
      <c r="I1709">
        <f>IF(A1709="","",IF(AND(N(H1709)&gt;0,IFERROR(INDEX(Crawl!$A1708:$DZ1708,1,Rules!$H$11),"")&amp;""&lt;&gt;""),IFERROR(INDEX(Crawl!$A1708:$DZ1708,1,Rules!$H$11),"")&amp;"",IF(AND(ISNUMBER(J1709),N(J1709)&gt;=Rules!$B$12,IFERROR(INDEX(Crawl!$A1708:$DZ1708,1,Rules!$H$13),"")&amp;""&lt;&gt;""),IFERROR(INDEX(Crawl!$A1708:$DZ1708,1,Rules!$H$13),"")&amp;"","")))</f>
        <v/>
      </c>
      <c r="J1709" s="19">
        <f>IF(A1709="","",IF(IFERROR(INDEX(Crawl!$A1708:$DZ1708,1,Rules!$H$14),"")&amp;""="","",IFERROR(INDEX(Crawl!$A1708:$DZ1708,1,Rules!$H$14),"")))</f>
        <v/>
      </c>
      <c r="K1709">
        <f>IF(A1709="","",IFERROR(SUMIFS('GSC current'!$J$2:$J$2001,'GSC current'!$I$2:$I$2001,B1709),0))</f>
        <v/>
      </c>
      <c r="L1709">
        <f>IF(A1709="","",IFERROR(SUMIFS('GSC current'!$K$2:$K$2001,'GSC current'!$I$2:$I$2001,B1709),0))</f>
        <v/>
      </c>
      <c r="M1709" s="20">
        <f>IF(A1709="","",IF(N(L1709)&gt;0,K1709/L1709,""))</f>
        <v/>
      </c>
      <c r="N1709" s="21">
        <f>IF(A1709="","",IF(N(L1709)&gt;0,SUMIFS('GSC current'!$L$2:$L$2001,'GSC current'!$I$2:$I$2001,B1709)/L1709,""))</f>
        <v/>
      </c>
      <c r="O1709">
        <f>IF(A1709="","",IFERROR(SUMIFS('GSC previous'!$J$2:$J$2001,'GSC previous'!$I$2:$I$2001,B1709),0))</f>
        <v/>
      </c>
      <c r="P1709" s="22">
        <f>IF(A1709="","",IF(N(O1709)&gt;0,(K1709-O1709)/O1709,""))</f>
        <v/>
      </c>
      <c r="Q1709">
        <f>IF(A1709="","",IFERROR(SUMIFS(GA4!$P$2:$P$2001,GA4!$O$2:$O$2001,B1709),0))</f>
        <v/>
      </c>
      <c r="R1709" s="23">
        <f>IF(A1709="","",IF(N(Q1709)&gt;0,SUMIFS(GA4!$Q$2:$Q$2001,GA4!$O$2:$O$2001,B1709)/Q1709,""))</f>
        <v/>
      </c>
      <c r="S1709">
        <f>IF(A1709="","",IFERROR(SUMIFS(GA4!$R$2:$R$2001,GA4!$O$2:$O$2001,B1709),0))</f>
        <v/>
      </c>
      <c r="T1709">
        <f>IF(A1709="","",IF(AND(ISNUMBER(F1709),LEFT(C1709&amp;"",1)="2"),IF(F1709&lt;Rules!$B$9,"Yes","No"),"No"))</f>
        <v/>
      </c>
      <c r="U1709">
        <f>IF(A1709="","",IF(AND(N(O1709)&gt;=Rules!$B$8,ISNUMBER(P1709)),IF(P1709&lt;=-Rules!$B$7,"Yes","No"),"No"))</f>
        <v/>
      </c>
      <c r="V1709">
        <f>IF(A1709="","",IF(AND(N(L1709)&gt;=Rules!$B$6,ISNUMBER(N1709)),IF(AND(N1709&gt;=Rules!$B$10,N1709&lt;=Rules!$B$11),"Yes","No"),"No"))</f>
        <v/>
      </c>
      <c r="W1709">
        <f>IF(A1709="","",IF(I1709&lt;&gt;"","Yes","No"))</f>
        <v/>
      </c>
      <c r="X1709">
        <f>IF(I1709="","",IF(SUMIFS($K$3:$K$2002,$A$3:$A$2002,SUBSTITUTE(SUBSTITUTE(I1709,"?","~?"),"*","~*"))&gt;N(K1709),"Yes","No"))</f>
        <v/>
      </c>
      <c r="Y1709">
        <f>IF(A1709="","",IF(N(S1709)&gt;0,"Yes","No"))</f>
        <v/>
      </c>
      <c r="Z1709">
        <f>IF(A1709="","",IF(AND(N(K1709)&lt;Rules!$B$5,N(L1709)&lt;Rules!$B$6,N(Q1709)&lt;Rules!$B$13,Y1709="No"),"Yes","No"))</f>
        <v/>
      </c>
      <c r="AA1709">
        <f>IF(A1709="","",IF(LEFT(C1709&amp;"",1)="3","Redirect",IF(OR(LEFT(C1709&amp;"",1)="4",LEFT(C1709&amp;"",1)="5"),IF(OR(N(K1709)&gt;0,N(AC1709)&gt;=Rules!$B$14),"Redirect","Prune"),IF(D1709="Non-Indexable","Keep",IF(AND(W1709="Yes",X1709="Yes",Y1709="No"),"Merge",IF(OR(U1709="Yes",V1709="Yes",AND(T1709="Yes",N(L1709)&gt;=Rules!$B$6)),"Update",IF(Z1709="Yes",IF(N(AC1709)&gt;=Rules!$B$14,"Redirect","Prune"),"Keep")))))))</f>
        <v/>
      </c>
      <c r="AB1709">
        <f>IF(A1709="","",IF(LEFT(C1709&amp;"",1)="3","Already redirects ("&amp;C1709&amp;"). Update internal links to point at the final URL.",IF(OR(LEFT(C1709&amp;"",1)="4",LEFT(C1709&amp;"",1)="5"),IF(AA1709="Redirect","Returns "&amp;C1709&amp;" but still has "&amp;N(K1709)&amp;" clicks and "&amp;N(AC1709)&amp;" referring domains. 301 it to the closest live page.","Returns "&amp;C1709&amp;" with no clicks or links. Remove internal links and let it 404 or 410."),IF(D1709="Non-Indexable","Non-indexable ("&amp;E1709&amp;"). Keep if that is intentional; otherwise fix the canonical or noindex.",IF(AA1709="Merge","Overlaps with "&amp;I1709&amp;IF(N(J1709)&gt;0," (similarity "&amp;TEXT(J1709,"0.00")&amp;")","")&amp;", which gets more clicks. Merge the useful parts into it and 301 this URL.",IF(AA1709="Update",MID(IF(U1709="Yes","; Clicks down "&amp;TEXT(-P1709,"0%")&amp;" on the previous period","")&amp;IF(V1709="Yes","; Average position "&amp;TEXT(N1709,"0.0")&amp;" on "&amp;TEXT(L1709,"#,##0")&amp;" impressions (striking distance)","")&amp;IF(AND(T1709="Yes",N(L1709)&gt;=Rules!$B$6),"; Thin ("&amp;F1709&amp;" words) but has search demand",""),3,400),IF(AA1709="Prune","Low value: "&amp;N(K1709)&amp;" clicks, "&amp;N(L1709)&amp;" impressions, "&amp;N(Q1709)&amp;" sessions, no key events. Remove or noindex it and update internal links.",IF(AA1709="Redirect","Low value but "&amp;N(AC1709)&amp;" referring domains. 301 it to the closest relevant page to keep those links.",IF(AND(Z1709="No",Y1709="Yes",N(K1709)&lt;Rules!$B$5),"Low search traffic but it converts (key events: "&amp;S1709&amp;"). Keep it and link to it.",IF(W1709="Yes","Stronger than the page it overlaps ("&amp;I1709&amp;"). Keep; merge that page into this one.","Healthy: "&amp;N(K1709)&amp;" clicks"&amp;IF(ISNUMBER(N1709),", average position "&amp;TEXT(N1709,"0.0"),"")&amp;". Keep and monitor."))))))))))</f>
        <v/>
      </c>
      <c r="AE1709">
        <f>IF(A1709="","",IF(AD1709&lt;&gt;"",AD1709,AA1709))</f>
        <v/>
      </c>
    </row>
    <row r="1710">
      <c r="A1710">
        <f>IF(Crawl!A1709="","",Crawl!A1709)</f>
        <v/>
      </c>
      <c r="B1710">
        <f>IF(A1710="","",Crawl!EC1709)</f>
        <v/>
      </c>
      <c r="C1710">
        <f>IF(A1710="","",IFERROR(INDEX(Crawl!$A1709:$DZ1709,1,Rules!$H$6),""))</f>
        <v/>
      </c>
      <c r="D1710">
        <f>IF(A1710="","",IFERROR(INDEX(Crawl!$A1709:$DZ1709,1,Rules!$H$7),"")&amp;"")</f>
        <v/>
      </c>
      <c r="E1710">
        <f>IF(A1710="","",IFERROR(INDEX(Crawl!$A1709:$DZ1709,1,Rules!$H$8),"")&amp;"")</f>
        <v/>
      </c>
      <c r="F1710">
        <f>IF(A1710="","",IFERROR(INDEX(Crawl!$A1709:$DZ1709,1,Rules!$H$9),""))</f>
        <v/>
      </c>
      <c r="G1710">
        <f>IF(A1710="","",IFERROR(INDEX(Crawl!$A1709:$DZ1709,1,Rules!$H$10),""))</f>
        <v/>
      </c>
      <c r="H1710">
        <f>IF(A1710="","",IFERROR(INDEX(Crawl!$A1709:$DZ1709,1,Rules!$H$12),""))</f>
        <v/>
      </c>
      <c r="I1710">
        <f>IF(A1710="","",IF(AND(N(H1710)&gt;0,IFERROR(INDEX(Crawl!$A1709:$DZ1709,1,Rules!$H$11),"")&amp;""&lt;&gt;""),IFERROR(INDEX(Crawl!$A1709:$DZ1709,1,Rules!$H$11),"")&amp;"",IF(AND(ISNUMBER(J1710),N(J1710)&gt;=Rules!$B$12,IFERROR(INDEX(Crawl!$A1709:$DZ1709,1,Rules!$H$13),"")&amp;""&lt;&gt;""),IFERROR(INDEX(Crawl!$A1709:$DZ1709,1,Rules!$H$13),"")&amp;"","")))</f>
        <v/>
      </c>
      <c r="J1710" s="19">
        <f>IF(A1710="","",IF(IFERROR(INDEX(Crawl!$A1709:$DZ1709,1,Rules!$H$14),"")&amp;""="","",IFERROR(INDEX(Crawl!$A1709:$DZ1709,1,Rules!$H$14),"")))</f>
        <v/>
      </c>
      <c r="K1710">
        <f>IF(A1710="","",IFERROR(SUMIFS('GSC current'!$J$2:$J$2001,'GSC current'!$I$2:$I$2001,B1710),0))</f>
        <v/>
      </c>
      <c r="L1710">
        <f>IF(A1710="","",IFERROR(SUMIFS('GSC current'!$K$2:$K$2001,'GSC current'!$I$2:$I$2001,B1710),0))</f>
        <v/>
      </c>
      <c r="M1710" s="20">
        <f>IF(A1710="","",IF(N(L1710)&gt;0,K1710/L1710,""))</f>
        <v/>
      </c>
      <c r="N1710" s="21">
        <f>IF(A1710="","",IF(N(L1710)&gt;0,SUMIFS('GSC current'!$L$2:$L$2001,'GSC current'!$I$2:$I$2001,B1710)/L1710,""))</f>
        <v/>
      </c>
      <c r="O1710">
        <f>IF(A1710="","",IFERROR(SUMIFS('GSC previous'!$J$2:$J$2001,'GSC previous'!$I$2:$I$2001,B1710),0))</f>
        <v/>
      </c>
      <c r="P1710" s="22">
        <f>IF(A1710="","",IF(N(O1710)&gt;0,(K1710-O1710)/O1710,""))</f>
        <v/>
      </c>
      <c r="Q1710">
        <f>IF(A1710="","",IFERROR(SUMIFS(GA4!$P$2:$P$2001,GA4!$O$2:$O$2001,B1710),0))</f>
        <v/>
      </c>
      <c r="R1710" s="23">
        <f>IF(A1710="","",IF(N(Q1710)&gt;0,SUMIFS(GA4!$Q$2:$Q$2001,GA4!$O$2:$O$2001,B1710)/Q1710,""))</f>
        <v/>
      </c>
      <c r="S1710">
        <f>IF(A1710="","",IFERROR(SUMIFS(GA4!$R$2:$R$2001,GA4!$O$2:$O$2001,B1710),0))</f>
        <v/>
      </c>
      <c r="T1710">
        <f>IF(A1710="","",IF(AND(ISNUMBER(F1710),LEFT(C1710&amp;"",1)="2"),IF(F1710&lt;Rules!$B$9,"Yes","No"),"No"))</f>
        <v/>
      </c>
      <c r="U1710">
        <f>IF(A1710="","",IF(AND(N(O1710)&gt;=Rules!$B$8,ISNUMBER(P1710)),IF(P1710&lt;=-Rules!$B$7,"Yes","No"),"No"))</f>
        <v/>
      </c>
      <c r="V1710">
        <f>IF(A1710="","",IF(AND(N(L1710)&gt;=Rules!$B$6,ISNUMBER(N1710)),IF(AND(N1710&gt;=Rules!$B$10,N1710&lt;=Rules!$B$11),"Yes","No"),"No"))</f>
        <v/>
      </c>
      <c r="W1710">
        <f>IF(A1710="","",IF(I1710&lt;&gt;"","Yes","No"))</f>
        <v/>
      </c>
      <c r="X1710">
        <f>IF(I1710="","",IF(SUMIFS($K$3:$K$2002,$A$3:$A$2002,SUBSTITUTE(SUBSTITUTE(I1710,"?","~?"),"*","~*"))&gt;N(K1710),"Yes","No"))</f>
        <v/>
      </c>
      <c r="Y1710">
        <f>IF(A1710="","",IF(N(S1710)&gt;0,"Yes","No"))</f>
        <v/>
      </c>
      <c r="Z1710">
        <f>IF(A1710="","",IF(AND(N(K1710)&lt;Rules!$B$5,N(L1710)&lt;Rules!$B$6,N(Q1710)&lt;Rules!$B$13,Y1710="No"),"Yes","No"))</f>
        <v/>
      </c>
      <c r="AA1710">
        <f>IF(A1710="","",IF(LEFT(C1710&amp;"",1)="3","Redirect",IF(OR(LEFT(C1710&amp;"",1)="4",LEFT(C1710&amp;"",1)="5"),IF(OR(N(K1710)&gt;0,N(AC1710)&gt;=Rules!$B$14),"Redirect","Prune"),IF(D1710="Non-Indexable","Keep",IF(AND(W1710="Yes",X1710="Yes",Y1710="No"),"Merge",IF(OR(U1710="Yes",V1710="Yes",AND(T1710="Yes",N(L1710)&gt;=Rules!$B$6)),"Update",IF(Z1710="Yes",IF(N(AC1710)&gt;=Rules!$B$14,"Redirect","Prune"),"Keep")))))))</f>
        <v/>
      </c>
      <c r="AB1710">
        <f>IF(A1710="","",IF(LEFT(C1710&amp;"",1)="3","Already redirects ("&amp;C1710&amp;"). Update internal links to point at the final URL.",IF(OR(LEFT(C1710&amp;"",1)="4",LEFT(C1710&amp;"",1)="5"),IF(AA1710="Redirect","Returns "&amp;C1710&amp;" but still has "&amp;N(K1710)&amp;" clicks and "&amp;N(AC1710)&amp;" referring domains. 301 it to the closest live page.","Returns "&amp;C1710&amp;" with no clicks or links. Remove internal links and let it 404 or 410."),IF(D1710="Non-Indexable","Non-indexable ("&amp;E1710&amp;"). Keep if that is intentional; otherwise fix the canonical or noindex.",IF(AA1710="Merge","Overlaps with "&amp;I1710&amp;IF(N(J1710)&gt;0," (similarity "&amp;TEXT(J1710,"0.00")&amp;")","")&amp;", which gets more clicks. Merge the useful parts into it and 301 this URL.",IF(AA1710="Update",MID(IF(U1710="Yes","; Clicks down "&amp;TEXT(-P1710,"0%")&amp;" on the previous period","")&amp;IF(V1710="Yes","; Average position "&amp;TEXT(N1710,"0.0")&amp;" on "&amp;TEXT(L1710,"#,##0")&amp;" impressions (striking distance)","")&amp;IF(AND(T1710="Yes",N(L1710)&gt;=Rules!$B$6),"; Thin ("&amp;F1710&amp;" words) but has search demand",""),3,400),IF(AA1710="Prune","Low value: "&amp;N(K1710)&amp;" clicks, "&amp;N(L1710)&amp;" impressions, "&amp;N(Q1710)&amp;" sessions, no key events. Remove or noindex it and update internal links.",IF(AA1710="Redirect","Low value but "&amp;N(AC1710)&amp;" referring domains. 301 it to the closest relevant page to keep those links.",IF(AND(Z1710="No",Y1710="Yes",N(K1710)&lt;Rules!$B$5),"Low search traffic but it converts (key events: "&amp;S1710&amp;"). Keep it and link to it.",IF(W1710="Yes","Stronger than the page it overlaps ("&amp;I1710&amp;"). Keep; merge that page into this one.","Healthy: "&amp;N(K1710)&amp;" clicks"&amp;IF(ISNUMBER(N1710),", average position "&amp;TEXT(N1710,"0.0"),"")&amp;". Keep and monitor."))))))))))</f>
        <v/>
      </c>
      <c r="AE1710">
        <f>IF(A1710="","",IF(AD1710&lt;&gt;"",AD1710,AA1710))</f>
        <v/>
      </c>
    </row>
    <row r="1711">
      <c r="A1711">
        <f>IF(Crawl!A1710="","",Crawl!A1710)</f>
        <v/>
      </c>
      <c r="B1711">
        <f>IF(A1711="","",Crawl!EC1710)</f>
        <v/>
      </c>
      <c r="C1711">
        <f>IF(A1711="","",IFERROR(INDEX(Crawl!$A1710:$DZ1710,1,Rules!$H$6),""))</f>
        <v/>
      </c>
      <c r="D1711">
        <f>IF(A1711="","",IFERROR(INDEX(Crawl!$A1710:$DZ1710,1,Rules!$H$7),"")&amp;"")</f>
        <v/>
      </c>
      <c r="E1711">
        <f>IF(A1711="","",IFERROR(INDEX(Crawl!$A1710:$DZ1710,1,Rules!$H$8),"")&amp;"")</f>
        <v/>
      </c>
      <c r="F1711">
        <f>IF(A1711="","",IFERROR(INDEX(Crawl!$A1710:$DZ1710,1,Rules!$H$9),""))</f>
        <v/>
      </c>
      <c r="G1711">
        <f>IF(A1711="","",IFERROR(INDEX(Crawl!$A1710:$DZ1710,1,Rules!$H$10),""))</f>
        <v/>
      </c>
      <c r="H1711">
        <f>IF(A1711="","",IFERROR(INDEX(Crawl!$A1710:$DZ1710,1,Rules!$H$12),""))</f>
        <v/>
      </c>
      <c r="I1711">
        <f>IF(A1711="","",IF(AND(N(H1711)&gt;0,IFERROR(INDEX(Crawl!$A1710:$DZ1710,1,Rules!$H$11),"")&amp;""&lt;&gt;""),IFERROR(INDEX(Crawl!$A1710:$DZ1710,1,Rules!$H$11),"")&amp;"",IF(AND(ISNUMBER(J1711),N(J1711)&gt;=Rules!$B$12,IFERROR(INDEX(Crawl!$A1710:$DZ1710,1,Rules!$H$13),"")&amp;""&lt;&gt;""),IFERROR(INDEX(Crawl!$A1710:$DZ1710,1,Rules!$H$13),"")&amp;"","")))</f>
        <v/>
      </c>
      <c r="J1711" s="19">
        <f>IF(A1711="","",IF(IFERROR(INDEX(Crawl!$A1710:$DZ1710,1,Rules!$H$14),"")&amp;""="","",IFERROR(INDEX(Crawl!$A1710:$DZ1710,1,Rules!$H$14),"")))</f>
        <v/>
      </c>
      <c r="K1711">
        <f>IF(A1711="","",IFERROR(SUMIFS('GSC current'!$J$2:$J$2001,'GSC current'!$I$2:$I$2001,B1711),0))</f>
        <v/>
      </c>
      <c r="L1711">
        <f>IF(A1711="","",IFERROR(SUMIFS('GSC current'!$K$2:$K$2001,'GSC current'!$I$2:$I$2001,B1711),0))</f>
        <v/>
      </c>
      <c r="M1711" s="20">
        <f>IF(A1711="","",IF(N(L1711)&gt;0,K1711/L1711,""))</f>
        <v/>
      </c>
      <c r="N1711" s="21">
        <f>IF(A1711="","",IF(N(L1711)&gt;0,SUMIFS('GSC current'!$L$2:$L$2001,'GSC current'!$I$2:$I$2001,B1711)/L1711,""))</f>
        <v/>
      </c>
      <c r="O1711">
        <f>IF(A1711="","",IFERROR(SUMIFS('GSC previous'!$J$2:$J$2001,'GSC previous'!$I$2:$I$2001,B1711),0))</f>
        <v/>
      </c>
      <c r="P1711" s="22">
        <f>IF(A1711="","",IF(N(O1711)&gt;0,(K1711-O1711)/O1711,""))</f>
        <v/>
      </c>
      <c r="Q1711">
        <f>IF(A1711="","",IFERROR(SUMIFS(GA4!$P$2:$P$2001,GA4!$O$2:$O$2001,B1711),0))</f>
        <v/>
      </c>
      <c r="R1711" s="23">
        <f>IF(A1711="","",IF(N(Q1711)&gt;0,SUMIFS(GA4!$Q$2:$Q$2001,GA4!$O$2:$O$2001,B1711)/Q1711,""))</f>
        <v/>
      </c>
      <c r="S1711">
        <f>IF(A1711="","",IFERROR(SUMIFS(GA4!$R$2:$R$2001,GA4!$O$2:$O$2001,B1711),0))</f>
        <v/>
      </c>
      <c r="T1711">
        <f>IF(A1711="","",IF(AND(ISNUMBER(F1711),LEFT(C1711&amp;"",1)="2"),IF(F1711&lt;Rules!$B$9,"Yes","No"),"No"))</f>
        <v/>
      </c>
      <c r="U1711">
        <f>IF(A1711="","",IF(AND(N(O1711)&gt;=Rules!$B$8,ISNUMBER(P1711)),IF(P1711&lt;=-Rules!$B$7,"Yes","No"),"No"))</f>
        <v/>
      </c>
      <c r="V1711">
        <f>IF(A1711="","",IF(AND(N(L1711)&gt;=Rules!$B$6,ISNUMBER(N1711)),IF(AND(N1711&gt;=Rules!$B$10,N1711&lt;=Rules!$B$11),"Yes","No"),"No"))</f>
        <v/>
      </c>
      <c r="W1711">
        <f>IF(A1711="","",IF(I1711&lt;&gt;"","Yes","No"))</f>
        <v/>
      </c>
      <c r="X1711">
        <f>IF(I1711="","",IF(SUMIFS($K$3:$K$2002,$A$3:$A$2002,SUBSTITUTE(SUBSTITUTE(I1711,"?","~?"),"*","~*"))&gt;N(K1711),"Yes","No"))</f>
        <v/>
      </c>
      <c r="Y1711">
        <f>IF(A1711="","",IF(N(S1711)&gt;0,"Yes","No"))</f>
        <v/>
      </c>
      <c r="Z1711">
        <f>IF(A1711="","",IF(AND(N(K1711)&lt;Rules!$B$5,N(L1711)&lt;Rules!$B$6,N(Q1711)&lt;Rules!$B$13,Y1711="No"),"Yes","No"))</f>
        <v/>
      </c>
      <c r="AA1711">
        <f>IF(A1711="","",IF(LEFT(C1711&amp;"",1)="3","Redirect",IF(OR(LEFT(C1711&amp;"",1)="4",LEFT(C1711&amp;"",1)="5"),IF(OR(N(K1711)&gt;0,N(AC1711)&gt;=Rules!$B$14),"Redirect","Prune"),IF(D1711="Non-Indexable","Keep",IF(AND(W1711="Yes",X1711="Yes",Y1711="No"),"Merge",IF(OR(U1711="Yes",V1711="Yes",AND(T1711="Yes",N(L1711)&gt;=Rules!$B$6)),"Update",IF(Z1711="Yes",IF(N(AC1711)&gt;=Rules!$B$14,"Redirect","Prune"),"Keep")))))))</f>
        <v/>
      </c>
      <c r="AB1711">
        <f>IF(A1711="","",IF(LEFT(C1711&amp;"",1)="3","Already redirects ("&amp;C1711&amp;"). Update internal links to point at the final URL.",IF(OR(LEFT(C1711&amp;"",1)="4",LEFT(C1711&amp;"",1)="5"),IF(AA1711="Redirect","Returns "&amp;C1711&amp;" but still has "&amp;N(K1711)&amp;" clicks and "&amp;N(AC1711)&amp;" referring domains. 301 it to the closest live page.","Returns "&amp;C1711&amp;" with no clicks or links. Remove internal links and let it 404 or 410."),IF(D1711="Non-Indexable","Non-indexable ("&amp;E1711&amp;"). Keep if that is intentional; otherwise fix the canonical or noindex.",IF(AA1711="Merge","Overlaps with "&amp;I1711&amp;IF(N(J1711)&gt;0," (similarity "&amp;TEXT(J1711,"0.00")&amp;")","")&amp;", which gets more clicks. Merge the useful parts into it and 301 this URL.",IF(AA1711="Update",MID(IF(U1711="Yes","; Clicks down "&amp;TEXT(-P1711,"0%")&amp;" on the previous period","")&amp;IF(V1711="Yes","; Average position "&amp;TEXT(N1711,"0.0")&amp;" on "&amp;TEXT(L1711,"#,##0")&amp;" impressions (striking distance)","")&amp;IF(AND(T1711="Yes",N(L1711)&gt;=Rules!$B$6),"; Thin ("&amp;F1711&amp;" words) but has search demand",""),3,400),IF(AA1711="Prune","Low value: "&amp;N(K1711)&amp;" clicks, "&amp;N(L1711)&amp;" impressions, "&amp;N(Q1711)&amp;" sessions, no key events. Remove or noindex it and update internal links.",IF(AA1711="Redirect","Low value but "&amp;N(AC1711)&amp;" referring domains. 301 it to the closest relevant page to keep those links.",IF(AND(Z1711="No",Y1711="Yes",N(K1711)&lt;Rules!$B$5),"Low search traffic but it converts (key events: "&amp;S1711&amp;"). Keep it and link to it.",IF(W1711="Yes","Stronger than the page it overlaps ("&amp;I1711&amp;"). Keep; merge that page into this one.","Healthy: "&amp;N(K1711)&amp;" clicks"&amp;IF(ISNUMBER(N1711),", average position "&amp;TEXT(N1711,"0.0"),"")&amp;". Keep and monitor."))))))))))</f>
        <v/>
      </c>
      <c r="AE1711">
        <f>IF(A1711="","",IF(AD1711&lt;&gt;"",AD1711,AA1711))</f>
        <v/>
      </c>
    </row>
    <row r="1712">
      <c r="A1712">
        <f>IF(Crawl!A1711="","",Crawl!A1711)</f>
        <v/>
      </c>
      <c r="B1712">
        <f>IF(A1712="","",Crawl!EC1711)</f>
        <v/>
      </c>
      <c r="C1712">
        <f>IF(A1712="","",IFERROR(INDEX(Crawl!$A1711:$DZ1711,1,Rules!$H$6),""))</f>
        <v/>
      </c>
      <c r="D1712">
        <f>IF(A1712="","",IFERROR(INDEX(Crawl!$A1711:$DZ1711,1,Rules!$H$7),"")&amp;"")</f>
        <v/>
      </c>
      <c r="E1712">
        <f>IF(A1712="","",IFERROR(INDEX(Crawl!$A1711:$DZ1711,1,Rules!$H$8),"")&amp;"")</f>
        <v/>
      </c>
      <c r="F1712">
        <f>IF(A1712="","",IFERROR(INDEX(Crawl!$A1711:$DZ1711,1,Rules!$H$9),""))</f>
        <v/>
      </c>
      <c r="G1712">
        <f>IF(A1712="","",IFERROR(INDEX(Crawl!$A1711:$DZ1711,1,Rules!$H$10),""))</f>
        <v/>
      </c>
      <c r="H1712">
        <f>IF(A1712="","",IFERROR(INDEX(Crawl!$A1711:$DZ1711,1,Rules!$H$12),""))</f>
        <v/>
      </c>
      <c r="I1712">
        <f>IF(A1712="","",IF(AND(N(H1712)&gt;0,IFERROR(INDEX(Crawl!$A1711:$DZ1711,1,Rules!$H$11),"")&amp;""&lt;&gt;""),IFERROR(INDEX(Crawl!$A1711:$DZ1711,1,Rules!$H$11),"")&amp;"",IF(AND(ISNUMBER(J1712),N(J1712)&gt;=Rules!$B$12,IFERROR(INDEX(Crawl!$A1711:$DZ1711,1,Rules!$H$13),"")&amp;""&lt;&gt;""),IFERROR(INDEX(Crawl!$A1711:$DZ1711,1,Rules!$H$13),"")&amp;"","")))</f>
        <v/>
      </c>
      <c r="J1712" s="19">
        <f>IF(A1712="","",IF(IFERROR(INDEX(Crawl!$A1711:$DZ1711,1,Rules!$H$14),"")&amp;""="","",IFERROR(INDEX(Crawl!$A1711:$DZ1711,1,Rules!$H$14),"")))</f>
        <v/>
      </c>
      <c r="K1712">
        <f>IF(A1712="","",IFERROR(SUMIFS('GSC current'!$J$2:$J$2001,'GSC current'!$I$2:$I$2001,B1712),0))</f>
        <v/>
      </c>
      <c r="L1712">
        <f>IF(A1712="","",IFERROR(SUMIFS('GSC current'!$K$2:$K$2001,'GSC current'!$I$2:$I$2001,B1712),0))</f>
        <v/>
      </c>
      <c r="M1712" s="20">
        <f>IF(A1712="","",IF(N(L1712)&gt;0,K1712/L1712,""))</f>
        <v/>
      </c>
      <c r="N1712" s="21">
        <f>IF(A1712="","",IF(N(L1712)&gt;0,SUMIFS('GSC current'!$L$2:$L$2001,'GSC current'!$I$2:$I$2001,B1712)/L1712,""))</f>
        <v/>
      </c>
      <c r="O1712">
        <f>IF(A1712="","",IFERROR(SUMIFS('GSC previous'!$J$2:$J$2001,'GSC previous'!$I$2:$I$2001,B1712),0))</f>
        <v/>
      </c>
      <c r="P1712" s="22">
        <f>IF(A1712="","",IF(N(O1712)&gt;0,(K1712-O1712)/O1712,""))</f>
        <v/>
      </c>
      <c r="Q1712">
        <f>IF(A1712="","",IFERROR(SUMIFS(GA4!$P$2:$P$2001,GA4!$O$2:$O$2001,B1712),0))</f>
        <v/>
      </c>
      <c r="R1712" s="23">
        <f>IF(A1712="","",IF(N(Q1712)&gt;0,SUMIFS(GA4!$Q$2:$Q$2001,GA4!$O$2:$O$2001,B1712)/Q1712,""))</f>
        <v/>
      </c>
      <c r="S1712">
        <f>IF(A1712="","",IFERROR(SUMIFS(GA4!$R$2:$R$2001,GA4!$O$2:$O$2001,B1712),0))</f>
        <v/>
      </c>
      <c r="T1712">
        <f>IF(A1712="","",IF(AND(ISNUMBER(F1712),LEFT(C1712&amp;"",1)="2"),IF(F1712&lt;Rules!$B$9,"Yes","No"),"No"))</f>
        <v/>
      </c>
      <c r="U1712">
        <f>IF(A1712="","",IF(AND(N(O1712)&gt;=Rules!$B$8,ISNUMBER(P1712)),IF(P1712&lt;=-Rules!$B$7,"Yes","No"),"No"))</f>
        <v/>
      </c>
      <c r="V1712">
        <f>IF(A1712="","",IF(AND(N(L1712)&gt;=Rules!$B$6,ISNUMBER(N1712)),IF(AND(N1712&gt;=Rules!$B$10,N1712&lt;=Rules!$B$11),"Yes","No"),"No"))</f>
        <v/>
      </c>
      <c r="W1712">
        <f>IF(A1712="","",IF(I1712&lt;&gt;"","Yes","No"))</f>
        <v/>
      </c>
      <c r="X1712">
        <f>IF(I1712="","",IF(SUMIFS($K$3:$K$2002,$A$3:$A$2002,SUBSTITUTE(SUBSTITUTE(I1712,"?","~?"),"*","~*"))&gt;N(K1712),"Yes","No"))</f>
        <v/>
      </c>
      <c r="Y1712">
        <f>IF(A1712="","",IF(N(S1712)&gt;0,"Yes","No"))</f>
        <v/>
      </c>
      <c r="Z1712">
        <f>IF(A1712="","",IF(AND(N(K1712)&lt;Rules!$B$5,N(L1712)&lt;Rules!$B$6,N(Q1712)&lt;Rules!$B$13,Y1712="No"),"Yes","No"))</f>
        <v/>
      </c>
      <c r="AA1712">
        <f>IF(A1712="","",IF(LEFT(C1712&amp;"",1)="3","Redirect",IF(OR(LEFT(C1712&amp;"",1)="4",LEFT(C1712&amp;"",1)="5"),IF(OR(N(K1712)&gt;0,N(AC1712)&gt;=Rules!$B$14),"Redirect","Prune"),IF(D1712="Non-Indexable","Keep",IF(AND(W1712="Yes",X1712="Yes",Y1712="No"),"Merge",IF(OR(U1712="Yes",V1712="Yes",AND(T1712="Yes",N(L1712)&gt;=Rules!$B$6)),"Update",IF(Z1712="Yes",IF(N(AC1712)&gt;=Rules!$B$14,"Redirect","Prune"),"Keep")))))))</f>
        <v/>
      </c>
      <c r="AB1712">
        <f>IF(A1712="","",IF(LEFT(C1712&amp;"",1)="3","Already redirects ("&amp;C1712&amp;"). Update internal links to point at the final URL.",IF(OR(LEFT(C1712&amp;"",1)="4",LEFT(C1712&amp;"",1)="5"),IF(AA1712="Redirect","Returns "&amp;C1712&amp;" but still has "&amp;N(K1712)&amp;" clicks and "&amp;N(AC1712)&amp;" referring domains. 301 it to the closest live page.","Returns "&amp;C1712&amp;" with no clicks or links. Remove internal links and let it 404 or 410."),IF(D1712="Non-Indexable","Non-indexable ("&amp;E1712&amp;"). Keep if that is intentional; otherwise fix the canonical or noindex.",IF(AA1712="Merge","Overlaps with "&amp;I1712&amp;IF(N(J1712)&gt;0," (similarity "&amp;TEXT(J1712,"0.00")&amp;")","")&amp;", which gets more clicks. Merge the useful parts into it and 301 this URL.",IF(AA1712="Update",MID(IF(U1712="Yes","; Clicks down "&amp;TEXT(-P1712,"0%")&amp;" on the previous period","")&amp;IF(V1712="Yes","; Average position "&amp;TEXT(N1712,"0.0")&amp;" on "&amp;TEXT(L1712,"#,##0")&amp;" impressions (striking distance)","")&amp;IF(AND(T1712="Yes",N(L1712)&gt;=Rules!$B$6),"; Thin ("&amp;F1712&amp;" words) but has search demand",""),3,400),IF(AA1712="Prune","Low value: "&amp;N(K1712)&amp;" clicks, "&amp;N(L1712)&amp;" impressions, "&amp;N(Q1712)&amp;" sessions, no key events. Remove or noindex it and update internal links.",IF(AA1712="Redirect","Low value but "&amp;N(AC1712)&amp;" referring domains. 301 it to the closest relevant page to keep those links.",IF(AND(Z1712="No",Y1712="Yes",N(K1712)&lt;Rules!$B$5),"Low search traffic but it converts (key events: "&amp;S1712&amp;"). Keep it and link to it.",IF(W1712="Yes","Stronger than the page it overlaps ("&amp;I1712&amp;"). Keep; merge that page into this one.","Healthy: "&amp;N(K1712)&amp;" clicks"&amp;IF(ISNUMBER(N1712),", average position "&amp;TEXT(N1712,"0.0"),"")&amp;". Keep and monitor."))))))))))</f>
        <v/>
      </c>
      <c r="AE1712">
        <f>IF(A1712="","",IF(AD1712&lt;&gt;"",AD1712,AA1712))</f>
        <v/>
      </c>
    </row>
    <row r="1713">
      <c r="A1713">
        <f>IF(Crawl!A1712="","",Crawl!A1712)</f>
        <v/>
      </c>
      <c r="B1713">
        <f>IF(A1713="","",Crawl!EC1712)</f>
        <v/>
      </c>
      <c r="C1713">
        <f>IF(A1713="","",IFERROR(INDEX(Crawl!$A1712:$DZ1712,1,Rules!$H$6),""))</f>
        <v/>
      </c>
      <c r="D1713">
        <f>IF(A1713="","",IFERROR(INDEX(Crawl!$A1712:$DZ1712,1,Rules!$H$7),"")&amp;"")</f>
        <v/>
      </c>
      <c r="E1713">
        <f>IF(A1713="","",IFERROR(INDEX(Crawl!$A1712:$DZ1712,1,Rules!$H$8),"")&amp;"")</f>
        <v/>
      </c>
      <c r="F1713">
        <f>IF(A1713="","",IFERROR(INDEX(Crawl!$A1712:$DZ1712,1,Rules!$H$9),""))</f>
        <v/>
      </c>
      <c r="G1713">
        <f>IF(A1713="","",IFERROR(INDEX(Crawl!$A1712:$DZ1712,1,Rules!$H$10),""))</f>
        <v/>
      </c>
      <c r="H1713">
        <f>IF(A1713="","",IFERROR(INDEX(Crawl!$A1712:$DZ1712,1,Rules!$H$12),""))</f>
        <v/>
      </c>
      <c r="I1713">
        <f>IF(A1713="","",IF(AND(N(H1713)&gt;0,IFERROR(INDEX(Crawl!$A1712:$DZ1712,1,Rules!$H$11),"")&amp;""&lt;&gt;""),IFERROR(INDEX(Crawl!$A1712:$DZ1712,1,Rules!$H$11),"")&amp;"",IF(AND(ISNUMBER(J1713),N(J1713)&gt;=Rules!$B$12,IFERROR(INDEX(Crawl!$A1712:$DZ1712,1,Rules!$H$13),"")&amp;""&lt;&gt;""),IFERROR(INDEX(Crawl!$A1712:$DZ1712,1,Rules!$H$13),"")&amp;"","")))</f>
        <v/>
      </c>
      <c r="J1713" s="19">
        <f>IF(A1713="","",IF(IFERROR(INDEX(Crawl!$A1712:$DZ1712,1,Rules!$H$14),"")&amp;""="","",IFERROR(INDEX(Crawl!$A1712:$DZ1712,1,Rules!$H$14),"")))</f>
        <v/>
      </c>
      <c r="K1713">
        <f>IF(A1713="","",IFERROR(SUMIFS('GSC current'!$J$2:$J$2001,'GSC current'!$I$2:$I$2001,B1713),0))</f>
        <v/>
      </c>
      <c r="L1713">
        <f>IF(A1713="","",IFERROR(SUMIFS('GSC current'!$K$2:$K$2001,'GSC current'!$I$2:$I$2001,B1713),0))</f>
        <v/>
      </c>
      <c r="M1713" s="20">
        <f>IF(A1713="","",IF(N(L1713)&gt;0,K1713/L1713,""))</f>
        <v/>
      </c>
      <c r="N1713" s="21">
        <f>IF(A1713="","",IF(N(L1713)&gt;0,SUMIFS('GSC current'!$L$2:$L$2001,'GSC current'!$I$2:$I$2001,B1713)/L1713,""))</f>
        <v/>
      </c>
      <c r="O1713">
        <f>IF(A1713="","",IFERROR(SUMIFS('GSC previous'!$J$2:$J$2001,'GSC previous'!$I$2:$I$2001,B1713),0))</f>
        <v/>
      </c>
      <c r="P1713" s="22">
        <f>IF(A1713="","",IF(N(O1713)&gt;0,(K1713-O1713)/O1713,""))</f>
        <v/>
      </c>
      <c r="Q1713">
        <f>IF(A1713="","",IFERROR(SUMIFS(GA4!$P$2:$P$2001,GA4!$O$2:$O$2001,B1713),0))</f>
        <v/>
      </c>
      <c r="R1713" s="23">
        <f>IF(A1713="","",IF(N(Q1713)&gt;0,SUMIFS(GA4!$Q$2:$Q$2001,GA4!$O$2:$O$2001,B1713)/Q1713,""))</f>
        <v/>
      </c>
      <c r="S1713">
        <f>IF(A1713="","",IFERROR(SUMIFS(GA4!$R$2:$R$2001,GA4!$O$2:$O$2001,B1713),0))</f>
        <v/>
      </c>
      <c r="T1713">
        <f>IF(A1713="","",IF(AND(ISNUMBER(F1713),LEFT(C1713&amp;"",1)="2"),IF(F1713&lt;Rules!$B$9,"Yes","No"),"No"))</f>
        <v/>
      </c>
      <c r="U1713">
        <f>IF(A1713="","",IF(AND(N(O1713)&gt;=Rules!$B$8,ISNUMBER(P1713)),IF(P1713&lt;=-Rules!$B$7,"Yes","No"),"No"))</f>
        <v/>
      </c>
      <c r="V1713">
        <f>IF(A1713="","",IF(AND(N(L1713)&gt;=Rules!$B$6,ISNUMBER(N1713)),IF(AND(N1713&gt;=Rules!$B$10,N1713&lt;=Rules!$B$11),"Yes","No"),"No"))</f>
        <v/>
      </c>
      <c r="W1713">
        <f>IF(A1713="","",IF(I1713&lt;&gt;"","Yes","No"))</f>
        <v/>
      </c>
      <c r="X1713">
        <f>IF(I1713="","",IF(SUMIFS($K$3:$K$2002,$A$3:$A$2002,SUBSTITUTE(SUBSTITUTE(I1713,"?","~?"),"*","~*"))&gt;N(K1713),"Yes","No"))</f>
        <v/>
      </c>
      <c r="Y1713">
        <f>IF(A1713="","",IF(N(S1713)&gt;0,"Yes","No"))</f>
        <v/>
      </c>
      <c r="Z1713">
        <f>IF(A1713="","",IF(AND(N(K1713)&lt;Rules!$B$5,N(L1713)&lt;Rules!$B$6,N(Q1713)&lt;Rules!$B$13,Y1713="No"),"Yes","No"))</f>
        <v/>
      </c>
      <c r="AA1713">
        <f>IF(A1713="","",IF(LEFT(C1713&amp;"",1)="3","Redirect",IF(OR(LEFT(C1713&amp;"",1)="4",LEFT(C1713&amp;"",1)="5"),IF(OR(N(K1713)&gt;0,N(AC1713)&gt;=Rules!$B$14),"Redirect","Prune"),IF(D1713="Non-Indexable","Keep",IF(AND(W1713="Yes",X1713="Yes",Y1713="No"),"Merge",IF(OR(U1713="Yes",V1713="Yes",AND(T1713="Yes",N(L1713)&gt;=Rules!$B$6)),"Update",IF(Z1713="Yes",IF(N(AC1713)&gt;=Rules!$B$14,"Redirect","Prune"),"Keep")))))))</f>
        <v/>
      </c>
      <c r="AB1713">
        <f>IF(A1713="","",IF(LEFT(C1713&amp;"",1)="3","Already redirects ("&amp;C1713&amp;"). Update internal links to point at the final URL.",IF(OR(LEFT(C1713&amp;"",1)="4",LEFT(C1713&amp;"",1)="5"),IF(AA1713="Redirect","Returns "&amp;C1713&amp;" but still has "&amp;N(K1713)&amp;" clicks and "&amp;N(AC1713)&amp;" referring domains. 301 it to the closest live page.","Returns "&amp;C1713&amp;" with no clicks or links. Remove internal links and let it 404 or 410."),IF(D1713="Non-Indexable","Non-indexable ("&amp;E1713&amp;"). Keep if that is intentional; otherwise fix the canonical or noindex.",IF(AA1713="Merge","Overlaps with "&amp;I1713&amp;IF(N(J1713)&gt;0," (similarity "&amp;TEXT(J1713,"0.00")&amp;")","")&amp;", which gets more clicks. Merge the useful parts into it and 301 this URL.",IF(AA1713="Update",MID(IF(U1713="Yes","; Clicks down "&amp;TEXT(-P1713,"0%")&amp;" on the previous period","")&amp;IF(V1713="Yes","; Average position "&amp;TEXT(N1713,"0.0")&amp;" on "&amp;TEXT(L1713,"#,##0")&amp;" impressions (striking distance)","")&amp;IF(AND(T1713="Yes",N(L1713)&gt;=Rules!$B$6),"; Thin ("&amp;F1713&amp;" words) but has search demand",""),3,400),IF(AA1713="Prune","Low value: "&amp;N(K1713)&amp;" clicks, "&amp;N(L1713)&amp;" impressions, "&amp;N(Q1713)&amp;" sessions, no key events. Remove or noindex it and update internal links.",IF(AA1713="Redirect","Low value but "&amp;N(AC1713)&amp;" referring domains. 301 it to the closest relevant page to keep those links.",IF(AND(Z1713="No",Y1713="Yes",N(K1713)&lt;Rules!$B$5),"Low search traffic but it converts (key events: "&amp;S1713&amp;"). Keep it and link to it.",IF(W1713="Yes","Stronger than the page it overlaps ("&amp;I1713&amp;"). Keep; merge that page into this one.","Healthy: "&amp;N(K1713)&amp;" clicks"&amp;IF(ISNUMBER(N1713),", average position "&amp;TEXT(N1713,"0.0"),"")&amp;". Keep and monitor."))))))))))</f>
        <v/>
      </c>
      <c r="AE1713">
        <f>IF(A1713="","",IF(AD1713&lt;&gt;"",AD1713,AA1713))</f>
        <v/>
      </c>
    </row>
    <row r="1714">
      <c r="A1714">
        <f>IF(Crawl!A1713="","",Crawl!A1713)</f>
        <v/>
      </c>
      <c r="B1714">
        <f>IF(A1714="","",Crawl!EC1713)</f>
        <v/>
      </c>
      <c r="C1714">
        <f>IF(A1714="","",IFERROR(INDEX(Crawl!$A1713:$DZ1713,1,Rules!$H$6),""))</f>
        <v/>
      </c>
      <c r="D1714">
        <f>IF(A1714="","",IFERROR(INDEX(Crawl!$A1713:$DZ1713,1,Rules!$H$7),"")&amp;"")</f>
        <v/>
      </c>
      <c r="E1714">
        <f>IF(A1714="","",IFERROR(INDEX(Crawl!$A1713:$DZ1713,1,Rules!$H$8),"")&amp;"")</f>
        <v/>
      </c>
      <c r="F1714">
        <f>IF(A1714="","",IFERROR(INDEX(Crawl!$A1713:$DZ1713,1,Rules!$H$9),""))</f>
        <v/>
      </c>
      <c r="G1714">
        <f>IF(A1714="","",IFERROR(INDEX(Crawl!$A1713:$DZ1713,1,Rules!$H$10),""))</f>
        <v/>
      </c>
      <c r="H1714">
        <f>IF(A1714="","",IFERROR(INDEX(Crawl!$A1713:$DZ1713,1,Rules!$H$12),""))</f>
        <v/>
      </c>
      <c r="I1714">
        <f>IF(A1714="","",IF(AND(N(H1714)&gt;0,IFERROR(INDEX(Crawl!$A1713:$DZ1713,1,Rules!$H$11),"")&amp;""&lt;&gt;""),IFERROR(INDEX(Crawl!$A1713:$DZ1713,1,Rules!$H$11),"")&amp;"",IF(AND(ISNUMBER(J1714),N(J1714)&gt;=Rules!$B$12,IFERROR(INDEX(Crawl!$A1713:$DZ1713,1,Rules!$H$13),"")&amp;""&lt;&gt;""),IFERROR(INDEX(Crawl!$A1713:$DZ1713,1,Rules!$H$13),"")&amp;"","")))</f>
        <v/>
      </c>
      <c r="J1714" s="19">
        <f>IF(A1714="","",IF(IFERROR(INDEX(Crawl!$A1713:$DZ1713,1,Rules!$H$14),"")&amp;""="","",IFERROR(INDEX(Crawl!$A1713:$DZ1713,1,Rules!$H$14),"")))</f>
        <v/>
      </c>
      <c r="K1714">
        <f>IF(A1714="","",IFERROR(SUMIFS('GSC current'!$J$2:$J$2001,'GSC current'!$I$2:$I$2001,B1714),0))</f>
        <v/>
      </c>
      <c r="L1714">
        <f>IF(A1714="","",IFERROR(SUMIFS('GSC current'!$K$2:$K$2001,'GSC current'!$I$2:$I$2001,B1714),0))</f>
        <v/>
      </c>
      <c r="M1714" s="20">
        <f>IF(A1714="","",IF(N(L1714)&gt;0,K1714/L1714,""))</f>
        <v/>
      </c>
      <c r="N1714" s="21">
        <f>IF(A1714="","",IF(N(L1714)&gt;0,SUMIFS('GSC current'!$L$2:$L$2001,'GSC current'!$I$2:$I$2001,B1714)/L1714,""))</f>
        <v/>
      </c>
      <c r="O1714">
        <f>IF(A1714="","",IFERROR(SUMIFS('GSC previous'!$J$2:$J$2001,'GSC previous'!$I$2:$I$2001,B1714),0))</f>
        <v/>
      </c>
      <c r="P1714" s="22">
        <f>IF(A1714="","",IF(N(O1714)&gt;0,(K1714-O1714)/O1714,""))</f>
        <v/>
      </c>
      <c r="Q1714">
        <f>IF(A1714="","",IFERROR(SUMIFS(GA4!$P$2:$P$2001,GA4!$O$2:$O$2001,B1714),0))</f>
        <v/>
      </c>
      <c r="R1714" s="23">
        <f>IF(A1714="","",IF(N(Q1714)&gt;0,SUMIFS(GA4!$Q$2:$Q$2001,GA4!$O$2:$O$2001,B1714)/Q1714,""))</f>
        <v/>
      </c>
      <c r="S1714">
        <f>IF(A1714="","",IFERROR(SUMIFS(GA4!$R$2:$R$2001,GA4!$O$2:$O$2001,B1714),0))</f>
        <v/>
      </c>
      <c r="T1714">
        <f>IF(A1714="","",IF(AND(ISNUMBER(F1714),LEFT(C1714&amp;"",1)="2"),IF(F1714&lt;Rules!$B$9,"Yes","No"),"No"))</f>
        <v/>
      </c>
      <c r="U1714">
        <f>IF(A1714="","",IF(AND(N(O1714)&gt;=Rules!$B$8,ISNUMBER(P1714)),IF(P1714&lt;=-Rules!$B$7,"Yes","No"),"No"))</f>
        <v/>
      </c>
      <c r="V1714">
        <f>IF(A1714="","",IF(AND(N(L1714)&gt;=Rules!$B$6,ISNUMBER(N1714)),IF(AND(N1714&gt;=Rules!$B$10,N1714&lt;=Rules!$B$11),"Yes","No"),"No"))</f>
        <v/>
      </c>
      <c r="W1714">
        <f>IF(A1714="","",IF(I1714&lt;&gt;"","Yes","No"))</f>
        <v/>
      </c>
      <c r="X1714">
        <f>IF(I1714="","",IF(SUMIFS($K$3:$K$2002,$A$3:$A$2002,SUBSTITUTE(SUBSTITUTE(I1714,"?","~?"),"*","~*"))&gt;N(K1714),"Yes","No"))</f>
        <v/>
      </c>
      <c r="Y1714">
        <f>IF(A1714="","",IF(N(S1714)&gt;0,"Yes","No"))</f>
        <v/>
      </c>
      <c r="Z1714">
        <f>IF(A1714="","",IF(AND(N(K1714)&lt;Rules!$B$5,N(L1714)&lt;Rules!$B$6,N(Q1714)&lt;Rules!$B$13,Y1714="No"),"Yes","No"))</f>
        <v/>
      </c>
      <c r="AA1714">
        <f>IF(A1714="","",IF(LEFT(C1714&amp;"",1)="3","Redirect",IF(OR(LEFT(C1714&amp;"",1)="4",LEFT(C1714&amp;"",1)="5"),IF(OR(N(K1714)&gt;0,N(AC1714)&gt;=Rules!$B$14),"Redirect","Prune"),IF(D1714="Non-Indexable","Keep",IF(AND(W1714="Yes",X1714="Yes",Y1714="No"),"Merge",IF(OR(U1714="Yes",V1714="Yes",AND(T1714="Yes",N(L1714)&gt;=Rules!$B$6)),"Update",IF(Z1714="Yes",IF(N(AC1714)&gt;=Rules!$B$14,"Redirect","Prune"),"Keep")))))))</f>
        <v/>
      </c>
      <c r="AB1714">
        <f>IF(A1714="","",IF(LEFT(C1714&amp;"",1)="3","Already redirects ("&amp;C1714&amp;"). Update internal links to point at the final URL.",IF(OR(LEFT(C1714&amp;"",1)="4",LEFT(C1714&amp;"",1)="5"),IF(AA1714="Redirect","Returns "&amp;C1714&amp;" but still has "&amp;N(K1714)&amp;" clicks and "&amp;N(AC1714)&amp;" referring domains. 301 it to the closest live page.","Returns "&amp;C1714&amp;" with no clicks or links. Remove internal links and let it 404 or 410."),IF(D1714="Non-Indexable","Non-indexable ("&amp;E1714&amp;"). Keep if that is intentional; otherwise fix the canonical or noindex.",IF(AA1714="Merge","Overlaps with "&amp;I1714&amp;IF(N(J1714)&gt;0," (similarity "&amp;TEXT(J1714,"0.00")&amp;")","")&amp;", which gets more clicks. Merge the useful parts into it and 301 this URL.",IF(AA1714="Update",MID(IF(U1714="Yes","; Clicks down "&amp;TEXT(-P1714,"0%")&amp;" on the previous period","")&amp;IF(V1714="Yes","; Average position "&amp;TEXT(N1714,"0.0")&amp;" on "&amp;TEXT(L1714,"#,##0")&amp;" impressions (striking distance)","")&amp;IF(AND(T1714="Yes",N(L1714)&gt;=Rules!$B$6),"; Thin ("&amp;F1714&amp;" words) but has search demand",""),3,400),IF(AA1714="Prune","Low value: "&amp;N(K1714)&amp;" clicks, "&amp;N(L1714)&amp;" impressions, "&amp;N(Q1714)&amp;" sessions, no key events. Remove or noindex it and update internal links.",IF(AA1714="Redirect","Low value but "&amp;N(AC1714)&amp;" referring domains. 301 it to the closest relevant page to keep those links.",IF(AND(Z1714="No",Y1714="Yes",N(K1714)&lt;Rules!$B$5),"Low search traffic but it converts (key events: "&amp;S1714&amp;"). Keep it and link to it.",IF(W1714="Yes","Stronger than the page it overlaps ("&amp;I1714&amp;"). Keep; merge that page into this one.","Healthy: "&amp;N(K1714)&amp;" clicks"&amp;IF(ISNUMBER(N1714),", average position "&amp;TEXT(N1714,"0.0"),"")&amp;". Keep and monitor."))))))))))</f>
        <v/>
      </c>
      <c r="AE1714">
        <f>IF(A1714="","",IF(AD1714&lt;&gt;"",AD1714,AA1714))</f>
        <v/>
      </c>
    </row>
    <row r="1715">
      <c r="A1715">
        <f>IF(Crawl!A1714="","",Crawl!A1714)</f>
        <v/>
      </c>
      <c r="B1715">
        <f>IF(A1715="","",Crawl!EC1714)</f>
        <v/>
      </c>
      <c r="C1715">
        <f>IF(A1715="","",IFERROR(INDEX(Crawl!$A1714:$DZ1714,1,Rules!$H$6),""))</f>
        <v/>
      </c>
      <c r="D1715">
        <f>IF(A1715="","",IFERROR(INDEX(Crawl!$A1714:$DZ1714,1,Rules!$H$7),"")&amp;"")</f>
        <v/>
      </c>
      <c r="E1715">
        <f>IF(A1715="","",IFERROR(INDEX(Crawl!$A1714:$DZ1714,1,Rules!$H$8),"")&amp;"")</f>
        <v/>
      </c>
      <c r="F1715">
        <f>IF(A1715="","",IFERROR(INDEX(Crawl!$A1714:$DZ1714,1,Rules!$H$9),""))</f>
        <v/>
      </c>
      <c r="G1715">
        <f>IF(A1715="","",IFERROR(INDEX(Crawl!$A1714:$DZ1714,1,Rules!$H$10),""))</f>
        <v/>
      </c>
      <c r="H1715">
        <f>IF(A1715="","",IFERROR(INDEX(Crawl!$A1714:$DZ1714,1,Rules!$H$12),""))</f>
        <v/>
      </c>
      <c r="I1715">
        <f>IF(A1715="","",IF(AND(N(H1715)&gt;0,IFERROR(INDEX(Crawl!$A1714:$DZ1714,1,Rules!$H$11),"")&amp;""&lt;&gt;""),IFERROR(INDEX(Crawl!$A1714:$DZ1714,1,Rules!$H$11),"")&amp;"",IF(AND(ISNUMBER(J1715),N(J1715)&gt;=Rules!$B$12,IFERROR(INDEX(Crawl!$A1714:$DZ1714,1,Rules!$H$13),"")&amp;""&lt;&gt;""),IFERROR(INDEX(Crawl!$A1714:$DZ1714,1,Rules!$H$13),"")&amp;"","")))</f>
        <v/>
      </c>
      <c r="J1715" s="19">
        <f>IF(A1715="","",IF(IFERROR(INDEX(Crawl!$A1714:$DZ1714,1,Rules!$H$14),"")&amp;""="","",IFERROR(INDEX(Crawl!$A1714:$DZ1714,1,Rules!$H$14),"")))</f>
        <v/>
      </c>
      <c r="K1715">
        <f>IF(A1715="","",IFERROR(SUMIFS('GSC current'!$J$2:$J$2001,'GSC current'!$I$2:$I$2001,B1715),0))</f>
        <v/>
      </c>
      <c r="L1715">
        <f>IF(A1715="","",IFERROR(SUMIFS('GSC current'!$K$2:$K$2001,'GSC current'!$I$2:$I$2001,B1715),0))</f>
        <v/>
      </c>
      <c r="M1715" s="20">
        <f>IF(A1715="","",IF(N(L1715)&gt;0,K1715/L1715,""))</f>
        <v/>
      </c>
      <c r="N1715" s="21">
        <f>IF(A1715="","",IF(N(L1715)&gt;0,SUMIFS('GSC current'!$L$2:$L$2001,'GSC current'!$I$2:$I$2001,B1715)/L1715,""))</f>
        <v/>
      </c>
      <c r="O1715">
        <f>IF(A1715="","",IFERROR(SUMIFS('GSC previous'!$J$2:$J$2001,'GSC previous'!$I$2:$I$2001,B1715),0))</f>
        <v/>
      </c>
      <c r="P1715" s="22">
        <f>IF(A1715="","",IF(N(O1715)&gt;0,(K1715-O1715)/O1715,""))</f>
        <v/>
      </c>
      <c r="Q1715">
        <f>IF(A1715="","",IFERROR(SUMIFS(GA4!$P$2:$P$2001,GA4!$O$2:$O$2001,B1715),0))</f>
        <v/>
      </c>
      <c r="R1715" s="23">
        <f>IF(A1715="","",IF(N(Q1715)&gt;0,SUMIFS(GA4!$Q$2:$Q$2001,GA4!$O$2:$O$2001,B1715)/Q1715,""))</f>
        <v/>
      </c>
      <c r="S1715">
        <f>IF(A1715="","",IFERROR(SUMIFS(GA4!$R$2:$R$2001,GA4!$O$2:$O$2001,B1715),0))</f>
        <v/>
      </c>
      <c r="T1715">
        <f>IF(A1715="","",IF(AND(ISNUMBER(F1715),LEFT(C1715&amp;"",1)="2"),IF(F1715&lt;Rules!$B$9,"Yes","No"),"No"))</f>
        <v/>
      </c>
      <c r="U1715">
        <f>IF(A1715="","",IF(AND(N(O1715)&gt;=Rules!$B$8,ISNUMBER(P1715)),IF(P1715&lt;=-Rules!$B$7,"Yes","No"),"No"))</f>
        <v/>
      </c>
      <c r="V1715">
        <f>IF(A1715="","",IF(AND(N(L1715)&gt;=Rules!$B$6,ISNUMBER(N1715)),IF(AND(N1715&gt;=Rules!$B$10,N1715&lt;=Rules!$B$11),"Yes","No"),"No"))</f>
        <v/>
      </c>
      <c r="W1715">
        <f>IF(A1715="","",IF(I1715&lt;&gt;"","Yes","No"))</f>
        <v/>
      </c>
      <c r="X1715">
        <f>IF(I1715="","",IF(SUMIFS($K$3:$K$2002,$A$3:$A$2002,SUBSTITUTE(SUBSTITUTE(I1715,"?","~?"),"*","~*"))&gt;N(K1715),"Yes","No"))</f>
        <v/>
      </c>
      <c r="Y1715">
        <f>IF(A1715="","",IF(N(S1715)&gt;0,"Yes","No"))</f>
        <v/>
      </c>
      <c r="Z1715">
        <f>IF(A1715="","",IF(AND(N(K1715)&lt;Rules!$B$5,N(L1715)&lt;Rules!$B$6,N(Q1715)&lt;Rules!$B$13,Y1715="No"),"Yes","No"))</f>
        <v/>
      </c>
      <c r="AA1715">
        <f>IF(A1715="","",IF(LEFT(C1715&amp;"",1)="3","Redirect",IF(OR(LEFT(C1715&amp;"",1)="4",LEFT(C1715&amp;"",1)="5"),IF(OR(N(K1715)&gt;0,N(AC1715)&gt;=Rules!$B$14),"Redirect","Prune"),IF(D1715="Non-Indexable","Keep",IF(AND(W1715="Yes",X1715="Yes",Y1715="No"),"Merge",IF(OR(U1715="Yes",V1715="Yes",AND(T1715="Yes",N(L1715)&gt;=Rules!$B$6)),"Update",IF(Z1715="Yes",IF(N(AC1715)&gt;=Rules!$B$14,"Redirect","Prune"),"Keep")))))))</f>
        <v/>
      </c>
      <c r="AB1715">
        <f>IF(A1715="","",IF(LEFT(C1715&amp;"",1)="3","Already redirects ("&amp;C1715&amp;"). Update internal links to point at the final URL.",IF(OR(LEFT(C1715&amp;"",1)="4",LEFT(C1715&amp;"",1)="5"),IF(AA1715="Redirect","Returns "&amp;C1715&amp;" but still has "&amp;N(K1715)&amp;" clicks and "&amp;N(AC1715)&amp;" referring domains. 301 it to the closest live page.","Returns "&amp;C1715&amp;" with no clicks or links. Remove internal links and let it 404 or 410."),IF(D1715="Non-Indexable","Non-indexable ("&amp;E1715&amp;"). Keep if that is intentional; otherwise fix the canonical or noindex.",IF(AA1715="Merge","Overlaps with "&amp;I1715&amp;IF(N(J1715)&gt;0," (similarity "&amp;TEXT(J1715,"0.00")&amp;")","")&amp;", which gets more clicks. Merge the useful parts into it and 301 this URL.",IF(AA1715="Update",MID(IF(U1715="Yes","; Clicks down "&amp;TEXT(-P1715,"0%")&amp;" on the previous period","")&amp;IF(V1715="Yes","; Average position "&amp;TEXT(N1715,"0.0")&amp;" on "&amp;TEXT(L1715,"#,##0")&amp;" impressions (striking distance)","")&amp;IF(AND(T1715="Yes",N(L1715)&gt;=Rules!$B$6),"; Thin ("&amp;F1715&amp;" words) but has search demand",""),3,400),IF(AA1715="Prune","Low value: "&amp;N(K1715)&amp;" clicks, "&amp;N(L1715)&amp;" impressions, "&amp;N(Q1715)&amp;" sessions, no key events. Remove or noindex it and update internal links.",IF(AA1715="Redirect","Low value but "&amp;N(AC1715)&amp;" referring domains. 301 it to the closest relevant page to keep those links.",IF(AND(Z1715="No",Y1715="Yes",N(K1715)&lt;Rules!$B$5),"Low search traffic but it converts (key events: "&amp;S1715&amp;"). Keep it and link to it.",IF(W1715="Yes","Stronger than the page it overlaps ("&amp;I1715&amp;"). Keep; merge that page into this one.","Healthy: "&amp;N(K1715)&amp;" clicks"&amp;IF(ISNUMBER(N1715),", average position "&amp;TEXT(N1715,"0.0"),"")&amp;". Keep and monitor."))))))))))</f>
        <v/>
      </c>
      <c r="AE1715">
        <f>IF(A1715="","",IF(AD1715&lt;&gt;"",AD1715,AA1715))</f>
        <v/>
      </c>
    </row>
    <row r="1716">
      <c r="A1716">
        <f>IF(Crawl!A1715="","",Crawl!A1715)</f>
        <v/>
      </c>
      <c r="B1716">
        <f>IF(A1716="","",Crawl!EC1715)</f>
        <v/>
      </c>
      <c r="C1716">
        <f>IF(A1716="","",IFERROR(INDEX(Crawl!$A1715:$DZ1715,1,Rules!$H$6),""))</f>
        <v/>
      </c>
      <c r="D1716">
        <f>IF(A1716="","",IFERROR(INDEX(Crawl!$A1715:$DZ1715,1,Rules!$H$7),"")&amp;"")</f>
        <v/>
      </c>
      <c r="E1716">
        <f>IF(A1716="","",IFERROR(INDEX(Crawl!$A1715:$DZ1715,1,Rules!$H$8),"")&amp;"")</f>
        <v/>
      </c>
      <c r="F1716">
        <f>IF(A1716="","",IFERROR(INDEX(Crawl!$A1715:$DZ1715,1,Rules!$H$9),""))</f>
        <v/>
      </c>
      <c r="G1716">
        <f>IF(A1716="","",IFERROR(INDEX(Crawl!$A1715:$DZ1715,1,Rules!$H$10),""))</f>
        <v/>
      </c>
      <c r="H1716">
        <f>IF(A1716="","",IFERROR(INDEX(Crawl!$A1715:$DZ1715,1,Rules!$H$12),""))</f>
        <v/>
      </c>
      <c r="I1716">
        <f>IF(A1716="","",IF(AND(N(H1716)&gt;0,IFERROR(INDEX(Crawl!$A1715:$DZ1715,1,Rules!$H$11),"")&amp;""&lt;&gt;""),IFERROR(INDEX(Crawl!$A1715:$DZ1715,1,Rules!$H$11),"")&amp;"",IF(AND(ISNUMBER(J1716),N(J1716)&gt;=Rules!$B$12,IFERROR(INDEX(Crawl!$A1715:$DZ1715,1,Rules!$H$13),"")&amp;""&lt;&gt;""),IFERROR(INDEX(Crawl!$A1715:$DZ1715,1,Rules!$H$13),"")&amp;"","")))</f>
        <v/>
      </c>
      <c r="J1716" s="19">
        <f>IF(A1716="","",IF(IFERROR(INDEX(Crawl!$A1715:$DZ1715,1,Rules!$H$14),"")&amp;""="","",IFERROR(INDEX(Crawl!$A1715:$DZ1715,1,Rules!$H$14),"")))</f>
        <v/>
      </c>
      <c r="K1716">
        <f>IF(A1716="","",IFERROR(SUMIFS('GSC current'!$J$2:$J$2001,'GSC current'!$I$2:$I$2001,B1716),0))</f>
        <v/>
      </c>
      <c r="L1716">
        <f>IF(A1716="","",IFERROR(SUMIFS('GSC current'!$K$2:$K$2001,'GSC current'!$I$2:$I$2001,B1716),0))</f>
        <v/>
      </c>
      <c r="M1716" s="20">
        <f>IF(A1716="","",IF(N(L1716)&gt;0,K1716/L1716,""))</f>
        <v/>
      </c>
      <c r="N1716" s="21">
        <f>IF(A1716="","",IF(N(L1716)&gt;0,SUMIFS('GSC current'!$L$2:$L$2001,'GSC current'!$I$2:$I$2001,B1716)/L1716,""))</f>
        <v/>
      </c>
      <c r="O1716">
        <f>IF(A1716="","",IFERROR(SUMIFS('GSC previous'!$J$2:$J$2001,'GSC previous'!$I$2:$I$2001,B1716),0))</f>
        <v/>
      </c>
      <c r="P1716" s="22">
        <f>IF(A1716="","",IF(N(O1716)&gt;0,(K1716-O1716)/O1716,""))</f>
        <v/>
      </c>
      <c r="Q1716">
        <f>IF(A1716="","",IFERROR(SUMIFS(GA4!$P$2:$P$2001,GA4!$O$2:$O$2001,B1716),0))</f>
        <v/>
      </c>
      <c r="R1716" s="23">
        <f>IF(A1716="","",IF(N(Q1716)&gt;0,SUMIFS(GA4!$Q$2:$Q$2001,GA4!$O$2:$O$2001,B1716)/Q1716,""))</f>
        <v/>
      </c>
      <c r="S1716">
        <f>IF(A1716="","",IFERROR(SUMIFS(GA4!$R$2:$R$2001,GA4!$O$2:$O$2001,B1716),0))</f>
        <v/>
      </c>
      <c r="T1716">
        <f>IF(A1716="","",IF(AND(ISNUMBER(F1716),LEFT(C1716&amp;"",1)="2"),IF(F1716&lt;Rules!$B$9,"Yes","No"),"No"))</f>
        <v/>
      </c>
      <c r="U1716">
        <f>IF(A1716="","",IF(AND(N(O1716)&gt;=Rules!$B$8,ISNUMBER(P1716)),IF(P1716&lt;=-Rules!$B$7,"Yes","No"),"No"))</f>
        <v/>
      </c>
      <c r="V1716">
        <f>IF(A1716="","",IF(AND(N(L1716)&gt;=Rules!$B$6,ISNUMBER(N1716)),IF(AND(N1716&gt;=Rules!$B$10,N1716&lt;=Rules!$B$11),"Yes","No"),"No"))</f>
        <v/>
      </c>
      <c r="W1716">
        <f>IF(A1716="","",IF(I1716&lt;&gt;"","Yes","No"))</f>
        <v/>
      </c>
      <c r="X1716">
        <f>IF(I1716="","",IF(SUMIFS($K$3:$K$2002,$A$3:$A$2002,SUBSTITUTE(SUBSTITUTE(I1716,"?","~?"),"*","~*"))&gt;N(K1716),"Yes","No"))</f>
        <v/>
      </c>
      <c r="Y1716">
        <f>IF(A1716="","",IF(N(S1716)&gt;0,"Yes","No"))</f>
        <v/>
      </c>
      <c r="Z1716">
        <f>IF(A1716="","",IF(AND(N(K1716)&lt;Rules!$B$5,N(L1716)&lt;Rules!$B$6,N(Q1716)&lt;Rules!$B$13,Y1716="No"),"Yes","No"))</f>
        <v/>
      </c>
      <c r="AA1716">
        <f>IF(A1716="","",IF(LEFT(C1716&amp;"",1)="3","Redirect",IF(OR(LEFT(C1716&amp;"",1)="4",LEFT(C1716&amp;"",1)="5"),IF(OR(N(K1716)&gt;0,N(AC1716)&gt;=Rules!$B$14),"Redirect","Prune"),IF(D1716="Non-Indexable","Keep",IF(AND(W1716="Yes",X1716="Yes",Y1716="No"),"Merge",IF(OR(U1716="Yes",V1716="Yes",AND(T1716="Yes",N(L1716)&gt;=Rules!$B$6)),"Update",IF(Z1716="Yes",IF(N(AC1716)&gt;=Rules!$B$14,"Redirect","Prune"),"Keep")))))))</f>
        <v/>
      </c>
      <c r="AB1716">
        <f>IF(A1716="","",IF(LEFT(C1716&amp;"",1)="3","Already redirects ("&amp;C1716&amp;"). Update internal links to point at the final URL.",IF(OR(LEFT(C1716&amp;"",1)="4",LEFT(C1716&amp;"",1)="5"),IF(AA1716="Redirect","Returns "&amp;C1716&amp;" but still has "&amp;N(K1716)&amp;" clicks and "&amp;N(AC1716)&amp;" referring domains. 301 it to the closest live page.","Returns "&amp;C1716&amp;" with no clicks or links. Remove internal links and let it 404 or 410."),IF(D1716="Non-Indexable","Non-indexable ("&amp;E1716&amp;"). Keep if that is intentional; otherwise fix the canonical or noindex.",IF(AA1716="Merge","Overlaps with "&amp;I1716&amp;IF(N(J1716)&gt;0," (similarity "&amp;TEXT(J1716,"0.00")&amp;")","")&amp;", which gets more clicks. Merge the useful parts into it and 301 this URL.",IF(AA1716="Update",MID(IF(U1716="Yes","; Clicks down "&amp;TEXT(-P1716,"0%")&amp;" on the previous period","")&amp;IF(V1716="Yes","; Average position "&amp;TEXT(N1716,"0.0")&amp;" on "&amp;TEXT(L1716,"#,##0")&amp;" impressions (striking distance)","")&amp;IF(AND(T1716="Yes",N(L1716)&gt;=Rules!$B$6),"; Thin ("&amp;F1716&amp;" words) but has search demand",""),3,400),IF(AA1716="Prune","Low value: "&amp;N(K1716)&amp;" clicks, "&amp;N(L1716)&amp;" impressions, "&amp;N(Q1716)&amp;" sessions, no key events. Remove or noindex it and update internal links.",IF(AA1716="Redirect","Low value but "&amp;N(AC1716)&amp;" referring domains. 301 it to the closest relevant page to keep those links.",IF(AND(Z1716="No",Y1716="Yes",N(K1716)&lt;Rules!$B$5),"Low search traffic but it converts (key events: "&amp;S1716&amp;"). Keep it and link to it.",IF(W1716="Yes","Stronger than the page it overlaps ("&amp;I1716&amp;"). Keep; merge that page into this one.","Healthy: "&amp;N(K1716)&amp;" clicks"&amp;IF(ISNUMBER(N1716),", average position "&amp;TEXT(N1716,"0.0"),"")&amp;". Keep and monitor."))))))))))</f>
        <v/>
      </c>
      <c r="AE1716">
        <f>IF(A1716="","",IF(AD1716&lt;&gt;"",AD1716,AA1716))</f>
        <v/>
      </c>
    </row>
    <row r="1717">
      <c r="A1717">
        <f>IF(Crawl!A1716="","",Crawl!A1716)</f>
        <v/>
      </c>
      <c r="B1717">
        <f>IF(A1717="","",Crawl!EC1716)</f>
        <v/>
      </c>
      <c r="C1717">
        <f>IF(A1717="","",IFERROR(INDEX(Crawl!$A1716:$DZ1716,1,Rules!$H$6),""))</f>
        <v/>
      </c>
      <c r="D1717">
        <f>IF(A1717="","",IFERROR(INDEX(Crawl!$A1716:$DZ1716,1,Rules!$H$7),"")&amp;"")</f>
        <v/>
      </c>
      <c r="E1717">
        <f>IF(A1717="","",IFERROR(INDEX(Crawl!$A1716:$DZ1716,1,Rules!$H$8),"")&amp;"")</f>
        <v/>
      </c>
      <c r="F1717">
        <f>IF(A1717="","",IFERROR(INDEX(Crawl!$A1716:$DZ1716,1,Rules!$H$9),""))</f>
        <v/>
      </c>
      <c r="G1717">
        <f>IF(A1717="","",IFERROR(INDEX(Crawl!$A1716:$DZ1716,1,Rules!$H$10),""))</f>
        <v/>
      </c>
      <c r="H1717">
        <f>IF(A1717="","",IFERROR(INDEX(Crawl!$A1716:$DZ1716,1,Rules!$H$12),""))</f>
        <v/>
      </c>
      <c r="I1717">
        <f>IF(A1717="","",IF(AND(N(H1717)&gt;0,IFERROR(INDEX(Crawl!$A1716:$DZ1716,1,Rules!$H$11),"")&amp;""&lt;&gt;""),IFERROR(INDEX(Crawl!$A1716:$DZ1716,1,Rules!$H$11),"")&amp;"",IF(AND(ISNUMBER(J1717),N(J1717)&gt;=Rules!$B$12,IFERROR(INDEX(Crawl!$A1716:$DZ1716,1,Rules!$H$13),"")&amp;""&lt;&gt;""),IFERROR(INDEX(Crawl!$A1716:$DZ1716,1,Rules!$H$13),"")&amp;"","")))</f>
        <v/>
      </c>
      <c r="J1717" s="19">
        <f>IF(A1717="","",IF(IFERROR(INDEX(Crawl!$A1716:$DZ1716,1,Rules!$H$14),"")&amp;""="","",IFERROR(INDEX(Crawl!$A1716:$DZ1716,1,Rules!$H$14),"")))</f>
        <v/>
      </c>
      <c r="K1717">
        <f>IF(A1717="","",IFERROR(SUMIFS('GSC current'!$J$2:$J$2001,'GSC current'!$I$2:$I$2001,B1717),0))</f>
        <v/>
      </c>
      <c r="L1717">
        <f>IF(A1717="","",IFERROR(SUMIFS('GSC current'!$K$2:$K$2001,'GSC current'!$I$2:$I$2001,B1717),0))</f>
        <v/>
      </c>
      <c r="M1717" s="20">
        <f>IF(A1717="","",IF(N(L1717)&gt;0,K1717/L1717,""))</f>
        <v/>
      </c>
      <c r="N1717" s="21">
        <f>IF(A1717="","",IF(N(L1717)&gt;0,SUMIFS('GSC current'!$L$2:$L$2001,'GSC current'!$I$2:$I$2001,B1717)/L1717,""))</f>
        <v/>
      </c>
      <c r="O1717">
        <f>IF(A1717="","",IFERROR(SUMIFS('GSC previous'!$J$2:$J$2001,'GSC previous'!$I$2:$I$2001,B1717),0))</f>
        <v/>
      </c>
      <c r="P1717" s="22">
        <f>IF(A1717="","",IF(N(O1717)&gt;0,(K1717-O1717)/O1717,""))</f>
        <v/>
      </c>
      <c r="Q1717">
        <f>IF(A1717="","",IFERROR(SUMIFS(GA4!$P$2:$P$2001,GA4!$O$2:$O$2001,B1717),0))</f>
        <v/>
      </c>
      <c r="R1717" s="23">
        <f>IF(A1717="","",IF(N(Q1717)&gt;0,SUMIFS(GA4!$Q$2:$Q$2001,GA4!$O$2:$O$2001,B1717)/Q1717,""))</f>
        <v/>
      </c>
      <c r="S1717">
        <f>IF(A1717="","",IFERROR(SUMIFS(GA4!$R$2:$R$2001,GA4!$O$2:$O$2001,B1717),0))</f>
        <v/>
      </c>
      <c r="T1717">
        <f>IF(A1717="","",IF(AND(ISNUMBER(F1717),LEFT(C1717&amp;"",1)="2"),IF(F1717&lt;Rules!$B$9,"Yes","No"),"No"))</f>
        <v/>
      </c>
      <c r="U1717">
        <f>IF(A1717="","",IF(AND(N(O1717)&gt;=Rules!$B$8,ISNUMBER(P1717)),IF(P1717&lt;=-Rules!$B$7,"Yes","No"),"No"))</f>
        <v/>
      </c>
      <c r="V1717">
        <f>IF(A1717="","",IF(AND(N(L1717)&gt;=Rules!$B$6,ISNUMBER(N1717)),IF(AND(N1717&gt;=Rules!$B$10,N1717&lt;=Rules!$B$11),"Yes","No"),"No"))</f>
        <v/>
      </c>
      <c r="W1717">
        <f>IF(A1717="","",IF(I1717&lt;&gt;"","Yes","No"))</f>
        <v/>
      </c>
      <c r="X1717">
        <f>IF(I1717="","",IF(SUMIFS($K$3:$K$2002,$A$3:$A$2002,SUBSTITUTE(SUBSTITUTE(I1717,"?","~?"),"*","~*"))&gt;N(K1717),"Yes","No"))</f>
        <v/>
      </c>
      <c r="Y1717">
        <f>IF(A1717="","",IF(N(S1717)&gt;0,"Yes","No"))</f>
        <v/>
      </c>
      <c r="Z1717">
        <f>IF(A1717="","",IF(AND(N(K1717)&lt;Rules!$B$5,N(L1717)&lt;Rules!$B$6,N(Q1717)&lt;Rules!$B$13,Y1717="No"),"Yes","No"))</f>
        <v/>
      </c>
      <c r="AA1717">
        <f>IF(A1717="","",IF(LEFT(C1717&amp;"",1)="3","Redirect",IF(OR(LEFT(C1717&amp;"",1)="4",LEFT(C1717&amp;"",1)="5"),IF(OR(N(K1717)&gt;0,N(AC1717)&gt;=Rules!$B$14),"Redirect","Prune"),IF(D1717="Non-Indexable","Keep",IF(AND(W1717="Yes",X1717="Yes",Y1717="No"),"Merge",IF(OR(U1717="Yes",V1717="Yes",AND(T1717="Yes",N(L1717)&gt;=Rules!$B$6)),"Update",IF(Z1717="Yes",IF(N(AC1717)&gt;=Rules!$B$14,"Redirect","Prune"),"Keep")))))))</f>
        <v/>
      </c>
      <c r="AB1717">
        <f>IF(A1717="","",IF(LEFT(C1717&amp;"",1)="3","Already redirects ("&amp;C1717&amp;"). Update internal links to point at the final URL.",IF(OR(LEFT(C1717&amp;"",1)="4",LEFT(C1717&amp;"",1)="5"),IF(AA1717="Redirect","Returns "&amp;C1717&amp;" but still has "&amp;N(K1717)&amp;" clicks and "&amp;N(AC1717)&amp;" referring domains. 301 it to the closest live page.","Returns "&amp;C1717&amp;" with no clicks or links. Remove internal links and let it 404 or 410."),IF(D1717="Non-Indexable","Non-indexable ("&amp;E1717&amp;"). Keep if that is intentional; otherwise fix the canonical or noindex.",IF(AA1717="Merge","Overlaps with "&amp;I1717&amp;IF(N(J1717)&gt;0," (similarity "&amp;TEXT(J1717,"0.00")&amp;")","")&amp;", which gets more clicks. Merge the useful parts into it and 301 this URL.",IF(AA1717="Update",MID(IF(U1717="Yes","; Clicks down "&amp;TEXT(-P1717,"0%")&amp;" on the previous period","")&amp;IF(V1717="Yes","; Average position "&amp;TEXT(N1717,"0.0")&amp;" on "&amp;TEXT(L1717,"#,##0")&amp;" impressions (striking distance)","")&amp;IF(AND(T1717="Yes",N(L1717)&gt;=Rules!$B$6),"; Thin ("&amp;F1717&amp;" words) but has search demand",""),3,400),IF(AA1717="Prune","Low value: "&amp;N(K1717)&amp;" clicks, "&amp;N(L1717)&amp;" impressions, "&amp;N(Q1717)&amp;" sessions, no key events. Remove or noindex it and update internal links.",IF(AA1717="Redirect","Low value but "&amp;N(AC1717)&amp;" referring domains. 301 it to the closest relevant page to keep those links.",IF(AND(Z1717="No",Y1717="Yes",N(K1717)&lt;Rules!$B$5),"Low search traffic but it converts (key events: "&amp;S1717&amp;"). Keep it and link to it.",IF(W1717="Yes","Stronger than the page it overlaps ("&amp;I1717&amp;"). Keep; merge that page into this one.","Healthy: "&amp;N(K1717)&amp;" clicks"&amp;IF(ISNUMBER(N1717),", average position "&amp;TEXT(N1717,"0.0"),"")&amp;". Keep and monitor."))))))))))</f>
        <v/>
      </c>
      <c r="AE1717">
        <f>IF(A1717="","",IF(AD1717&lt;&gt;"",AD1717,AA1717))</f>
        <v/>
      </c>
    </row>
    <row r="1718">
      <c r="A1718">
        <f>IF(Crawl!A1717="","",Crawl!A1717)</f>
        <v/>
      </c>
      <c r="B1718">
        <f>IF(A1718="","",Crawl!EC1717)</f>
        <v/>
      </c>
      <c r="C1718">
        <f>IF(A1718="","",IFERROR(INDEX(Crawl!$A1717:$DZ1717,1,Rules!$H$6),""))</f>
        <v/>
      </c>
      <c r="D1718">
        <f>IF(A1718="","",IFERROR(INDEX(Crawl!$A1717:$DZ1717,1,Rules!$H$7),"")&amp;"")</f>
        <v/>
      </c>
      <c r="E1718">
        <f>IF(A1718="","",IFERROR(INDEX(Crawl!$A1717:$DZ1717,1,Rules!$H$8),"")&amp;"")</f>
        <v/>
      </c>
      <c r="F1718">
        <f>IF(A1718="","",IFERROR(INDEX(Crawl!$A1717:$DZ1717,1,Rules!$H$9),""))</f>
        <v/>
      </c>
      <c r="G1718">
        <f>IF(A1718="","",IFERROR(INDEX(Crawl!$A1717:$DZ1717,1,Rules!$H$10),""))</f>
        <v/>
      </c>
      <c r="H1718">
        <f>IF(A1718="","",IFERROR(INDEX(Crawl!$A1717:$DZ1717,1,Rules!$H$12),""))</f>
        <v/>
      </c>
      <c r="I1718">
        <f>IF(A1718="","",IF(AND(N(H1718)&gt;0,IFERROR(INDEX(Crawl!$A1717:$DZ1717,1,Rules!$H$11),"")&amp;""&lt;&gt;""),IFERROR(INDEX(Crawl!$A1717:$DZ1717,1,Rules!$H$11),"")&amp;"",IF(AND(ISNUMBER(J1718),N(J1718)&gt;=Rules!$B$12,IFERROR(INDEX(Crawl!$A1717:$DZ1717,1,Rules!$H$13),"")&amp;""&lt;&gt;""),IFERROR(INDEX(Crawl!$A1717:$DZ1717,1,Rules!$H$13),"")&amp;"","")))</f>
        <v/>
      </c>
      <c r="J1718" s="19">
        <f>IF(A1718="","",IF(IFERROR(INDEX(Crawl!$A1717:$DZ1717,1,Rules!$H$14),"")&amp;""="","",IFERROR(INDEX(Crawl!$A1717:$DZ1717,1,Rules!$H$14),"")))</f>
        <v/>
      </c>
      <c r="K1718">
        <f>IF(A1718="","",IFERROR(SUMIFS('GSC current'!$J$2:$J$2001,'GSC current'!$I$2:$I$2001,B1718),0))</f>
        <v/>
      </c>
      <c r="L1718">
        <f>IF(A1718="","",IFERROR(SUMIFS('GSC current'!$K$2:$K$2001,'GSC current'!$I$2:$I$2001,B1718),0))</f>
        <v/>
      </c>
      <c r="M1718" s="20">
        <f>IF(A1718="","",IF(N(L1718)&gt;0,K1718/L1718,""))</f>
        <v/>
      </c>
      <c r="N1718" s="21">
        <f>IF(A1718="","",IF(N(L1718)&gt;0,SUMIFS('GSC current'!$L$2:$L$2001,'GSC current'!$I$2:$I$2001,B1718)/L1718,""))</f>
        <v/>
      </c>
      <c r="O1718">
        <f>IF(A1718="","",IFERROR(SUMIFS('GSC previous'!$J$2:$J$2001,'GSC previous'!$I$2:$I$2001,B1718),0))</f>
        <v/>
      </c>
      <c r="P1718" s="22">
        <f>IF(A1718="","",IF(N(O1718)&gt;0,(K1718-O1718)/O1718,""))</f>
        <v/>
      </c>
      <c r="Q1718">
        <f>IF(A1718="","",IFERROR(SUMIFS(GA4!$P$2:$P$2001,GA4!$O$2:$O$2001,B1718),0))</f>
        <v/>
      </c>
      <c r="R1718" s="23">
        <f>IF(A1718="","",IF(N(Q1718)&gt;0,SUMIFS(GA4!$Q$2:$Q$2001,GA4!$O$2:$O$2001,B1718)/Q1718,""))</f>
        <v/>
      </c>
      <c r="S1718">
        <f>IF(A1718="","",IFERROR(SUMIFS(GA4!$R$2:$R$2001,GA4!$O$2:$O$2001,B1718),0))</f>
        <v/>
      </c>
      <c r="T1718">
        <f>IF(A1718="","",IF(AND(ISNUMBER(F1718),LEFT(C1718&amp;"",1)="2"),IF(F1718&lt;Rules!$B$9,"Yes","No"),"No"))</f>
        <v/>
      </c>
      <c r="U1718">
        <f>IF(A1718="","",IF(AND(N(O1718)&gt;=Rules!$B$8,ISNUMBER(P1718)),IF(P1718&lt;=-Rules!$B$7,"Yes","No"),"No"))</f>
        <v/>
      </c>
      <c r="V1718">
        <f>IF(A1718="","",IF(AND(N(L1718)&gt;=Rules!$B$6,ISNUMBER(N1718)),IF(AND(N1718&gt;=Rules!$B$10,N1718&lt;=Rules!$B$11),"Yes","No"),"No"))</f>
        <v/>
      </c>
      <c r="W1718">
        <f>IF(A1718="","",IF(I1718&lt;&gt;"","Yes","No"))</f>
        <v/>
      </c>
      <c r="X1718">
        <f>IF(I1718="","",IF(SUMIFS($K$3:$K$2002,$A$3:$A$2002,SUBSTITUTE(SUBSTITUTE(I1718,"?","~?"),"*","~*"))&gt;N(K1718),"Yes","No"))</f>
        <v/>
      </c>
      <c r="Y1718">
        <f>IF(A1718="","",IF(N(S1718)&gt;0,"Yes","No"))</f>
        <v/>
      </c>
      <c r="Z1718">
        <f>IF(A1718="","",IF(AND(N(K1718)&lt;Rules!$B$5,N(L1718)&lt;Rules!$B$6,N(Q1718)&lt;Rules!$B$13,Y1718="No"),"Yes","No"))</f>
        <v/>
      </c>
      <c r="AA1718">
        <f>IF(A1718="","",IF(LEFT(C1718&amp;"",1)="3","Redirect",IF(OR(LEFT(C1718&amp;"",1)="4",LEFT(C1718&amp;"",1)="5"),IF(OR(N(K1718)&gt;0,N(AC1718)&gt;=Rules!$B$14),"Redirect","Prune"),IF(D1718="Non-Indexable","Keep",IF(AND(W1718="Yes",X1718="Yes",Y1718="No"),"Merge",IF(OR(U1718="Yes",V1718="Yes",AND(T1718="Yes",N(L1718)&gt;=Rules!$B$6)),"Update",IF(Z1718="Yes",IF(N(AC1718)&gt;=Rules!$B$14,"Redirect","Prune"),"Keep")))))))</f>
        <v/>
      </c>
      <c r="AB1718">
        <f>IF(A1718="","",IF(LEFT(C1718&amp;"",1)="3","Already redirects ("&amp;C1718&amp;"). Update internal links to point at the final URL.",IF(OR(LEFT(C1718&amp;"",1)="4",LEFT(C1718&amp;"",1)="5"),IF(AA1718="Redirect","Returns "&amp;C1718&amp;" but still has "&amp;N(K1718)&amp;" clicks and "&amp;N(AC1718)&amp;" referring domains. 301 it to the closest live page.","Returns "&amp;C1718&amp;" with no clicks or links. Remove internal links and let it 404 or 410."),IF(D1718="Non-Indexable","Non-indexable ("&amp;E1718&amp;"). Keep if that is intentional; otherwise fix the canonical or noindex.",IF(AA1718="Merge","Overlaps with "&amp;I1718&amp;IF(N(J1718)&gt;0," (similarity "&amp;TEXT(J1718,"0.00")&amp;")","")&amp;", which gets more clicks. Merge the useful parts into it and 301 this URL.",IF(AA1718="Update",MID(IF(U1718="Yes","; Clicks down "&amp;TEXT(-P1718,"0%")&amp;" on the previous period","")&amp;IF(V1718="Yes","; Average position "&amp;TEXT(N1718,"0.0")&amp;" on "&amp;TEXT(L1718,"#,##0")&amp;" impressions (striking distance)","")&amp;IF(AND(T1718="Yes",N(L1718)&gt;=Rules!$B$6),"; Thin ("&amp;F1718&amp;" words) but has search demand",""),3,400),IF(AA1718="Prune","Low value: "&amp;N(K1718)&amp;" clicks, "&amp;N(L1718)&amp;" impressions, "&amp;N(Q1718)&amp;" sessions, no key events. Remove or noindex it and update internal links.",IF(AA1718="Redirect","Low value but "&amp;N(AC1718)&amp;" referring domains. 301 it to the closest relevant page to keep those links.",IF(AND(Z1718="No",Y1718="Yes",N(K1718)&lt;Rules!$B$5),"Low search traffic but it converts (key events: "&amp;S1718&amp;"). Keep it and link to it.",IF(W1718="Yes","Stronger than the page it overlaps ("&amp;I1718&amp;"). Keep; merge that page into this one.","Healthy: "&amp;N(K1718)&amp;" clicks"&amp;IF(ISNUMBER(N1718),", average position "&amp;TEXT(N1718,"0.0"),"")&amp;". Keep and monitor."))))))))))</f>
        <v/>
      </c>
      <c r="AE1718">
        <f>IF(A1718="","",IF(AD1718&lt;&gt;"",AD1718,AA1718))</f>
        <v/>
      </c>
    </row>
    <row r="1719">
      <c r="A1719">
        <f>IF(Crawl!A1718="","",Crawl!A1718)</f>
        <v/>
      </c>
      <c r="B1719">
        <f>IF(A1719="","",Crawl!EC1718)</f>
        <v/>
      </c>
      <c r="C1719">
        <f>IF(A1719="","",IFERROR(INDEX(Crawl!$A1718:$DZ1718,1,Rules!$H$6),""))</f>
        <v/>
      </c>
      <c r="D1719">
        <f>IF(A1719="","",IFERROR(INDEX(Crawl!$A1718:$DZ1718,1,Rules!$H$7),"")&amp;"")</f>
        <v/>
      </c>
      <c r="E1719">
        <f>IF(A1719="","",IFERROR(INDEX(Crawl!$A1718:$DZ1718,1,Rules!$H$8),"")&amp;"")</f>
        <v/>
      </c>
      <c r="F1719">
        <f>IF(A1719="","",IFERROR(INDEX(Crawl!$A1718:$DZ1718,1,Rules!$H$9),""))</f>
        <v/>
      </c>
      <c r="G1719">
        <f>IF(A1719="","",IFERROR(INDEX(Crawl!$A1718:$DZ1718,1,Rules!$H$10),""))</f>
        <v/>
      </c>
      <c r="H1719">
        <f>IF(A1719="","",IFERROR(INDEX(Crawl!$A1718:$DZ1718,1,Rules!$H$12),""))</f>
        <v/>
      </c>
      <c r="I1719">
        <f>IF(A1719="","",IF(AND(N(H1719)&gt;0,IFERROR(INDEX(Crawl!$A1718:$DZ1718,1,Rules!$H$11),"")&amp;""&lt;&gt;""),IFERROR(INDEX(Crawl!$A1718:$DZ1718,1,Rules!$H$11),"")&amp;"",IF(AND(ISNUMBER(J1719),N(J1719)&gt;=Rules!$B$12,IFERROR(INDEX(Crawl!$A1718:$DZ1718,1,Rules!$H$13),"")&amp;""&lt;&gt;""),IFERROR(INDEX(Crawl!$A1718:$DZ1718,1,Rules!$H$13),"")&amp;"","")))</f>
        <v/>
      </c>
      <c r="J1719" s="19">
        <f>IF(A1719="","",IF(IFERROR(INDEX(Crawl!$A1718:$DZ1718,1,Rules!$H$14),"")&amp;""="","",IFERROR(INDEX(Crawl!$A1718:$DZ1718,1,Rules!$H$14),"")))</f>
        <v/>
      </c>
      <c r="K1719">
        <f>IF(A1719="","",IFERROR(SUMIFS('GSC current'!$J$2:$J$2001,'GSC current'!$I$2:$I$2001,B1719),0))</f>
        <v/>
      </c>
      <c r="L1719">
        <f>IF(A1719="","",IFERROR(SUMIFS('GSC current'!$K$2:$K$2001,'GSC current'!$I$2:$I$2001,B1719),0))</f>
        <v/>
      </c>
      <c r="M1719" s="20">
        <f>IF(A1719="","",IF(N(L1719)&gt;0,K1719/L1719,""))</f>
        <v/>
      </c>
      <c r="N1719" s="21">
        <f>IF(A1719="","",IF(N(L1719)&gt;0,SUMIFS('GSC current'!$L$2:$L$2001,'GSC current'!$I$2:$I$2001,B1719)/L1719,""))</f>
        <v/>
      </c>
      <c r="O1719">
        <f>IF(A1719="","",IFERROR(SUMIFS('GSC previous'!$J$2:$J$2001,'GSC previous'!$I$2:$I$2001,B1719),0))</f>
        <v/>
      </c>
      <c r="P1719" s="22">
        <f>IF(A1719="","",IF(N(O1719)&gt;0,(K1719-O1719)/O1719,""))</f>
        <v/>
      </c>
      <c r="Q1719">
        <f>IF(A1719="","",IFERROR(SUMIFS(GA4!$P$2:$P$2001,GA4!$O$2:$O$2001,B1719),0))</f>
        <v/>
      </c>
      <c r="R1719" s="23">
        <f>IF(A1719="","",IF(N(Q1719)&gt;0,SUMIFS(GA4!$Q$2:$Q$2001,GA4!$O$2:$O$2001,B1719)/Q1719,""))</f>
        <v/>
      </c>
      <c r="S1719">
        <f>IF(A1719="","",IFERROR(SUMIFS(GA4!$R$2:$R$2001,GA4!$O$2:$O$2001,B1719),0))</f>
        <v/>
      </c>
      <c r="T1719">
        <f>IF(A1719="","",IF(AND(ISNUMBER(F1719),LEFT(C1719&amp;"",1)="2"),IF(F1719&lt;Rules!$B$9,"Yes","No"),"No"))</f>
        <v/>
      </c>
      <c r="U1719">
        <f>IF(A1719="","",IF(AND(N(O1719)&gt;=Rules!$B$8,ISNUMBER(P1719)),IF(P1719&lt;=-Rules!$B$7,"Yes","No"),"No"))</f>
        <v/>
      </c>
      <c r="V1719">
        <f>IF(A1719="","",IF(AND(N(L1719)&gt;=Rules!$B$6,ISNUMBER(N1719)),IF(AND(N1719&gt;=Rules!$B$10,N1719&lt;=Rules!$B$11),"Yes","No"),"No"))</f>
        <v/>
      </c>
      <c r="W1719">
        <f>IF(A1719="","",IF(I1719&lt;&gt;"","Yes","No"))</f>
        <v/>
      </c>
      <c r="X1719">
        <f>IF(I1719="","",IF(SUMIFS($K$3:$K$2002,$A$3:$A$2002,SUBSTITUTE(SUBSTITUTE(I1719,"?","~?"),"*","~*"))&gt;N(K1719),"Yes","No"))</f>
        <v/>
      </c>
      <c r="Y1719">
        <f>IF(A1719="","",IF(N(S1719)&gt;0,"Yes","No"))</f>
        <v/>
      </c>
      <c r="Z1719">
        <f>IF(A1719="","",IF(AND(N(K1719)&lt;Rules!$B$5,N(L1719)&lt;Rules!$B$6,N(Q1719)&lt;Rules!$B$13,Y1719="No"),"Yes","No"))</f>
        <v/>
      </c>
      <c r="AA1719">
        <f>IF(A1719="","",IF(LEFT(C1719&amp;"",1)="3","Redirect",IF(OR(LEFT(C1719&amp;"",1)="4",LEFT(C1719&amp;"",1)="5"),IF(OR(N(K1719)&gt;0,N(AC1719)&gt;=Rules!$B$14),"Redirect","Prune"),IF(D1719="Non-Indexable","Keep",IF(AND(W1719="Yes",X1719="Yes",Y1719="No"),"Merge",IF(OR(U1719="Yes",V1719="Yes",AND(T1719="Yes",N(L1719)&gt;=Rules!$B$6)),"Update",IF(Z1719="Yes",IF(N(AC1719)&gt;=Rules!$B$14,"Redirect","Prune"),"Keep")))))))</f>
        <v/>
      </c>
      <c r="AB1719">
        <f>IF(A1719="","",IF(LEFT(C1719&amp;"",1)="3","Already redirects ("&amp;C1719&amp;"). Update internal links to point at the final URL.",IF(OR(LEFT(C1719&amp;"",1)="4",LEFT(C1719&amp;"",1)="5"),IF(AA1719="Redirect","Returns "&amp;C1719&amp;" but still has "&amp;N(K1719)&amp;" clicks and "&amp;N(AC1719)&amp;" referring domains. 301 it to the closest live page.","Returns "&amp;C1719&amp;" with no clicks or links. Remove internal links and let it 404 or 410."),IF(D1719="Non-Indexable","Non-indexable ("&amp;E1719&amp;"). Keep if that is intentional; otherwise fix the canonical or noindex.",IF(AA1719="Merge","Overlaps with "&amp;I1719&amp;IF(N(J1719)&gt;0," (similarity "&amp;TEXT(J1719,"0.00")&amp;")","")&amp;", which gets more clicks. Merge the useful parts into it and 301 this URL.",IF(AA1719="Update",MID(IF(U1719="Yes","; Clicks down "&amp;TEXT(-P1719,"0%")&amp;" on the previous period","")&amp;IF(V1719="Yes","; Average position "&amp;TEXT(N1719,"0.0")&amp;" on "&amp;TEXT(L1719,"#,##0")&amp;" impressions (striking distance)","")&amp;IF(AND(T1719="Yes",N(L1719)&gt;=Rules!$B$6),"; Thin ("&amp;F1719&amp;" words) but has search demand",""),3,400),IF(AA1719="Prune","Low value: "&amp;N(K1719)&amp;" clicks, "&amp;N(L1719)&amp;" impressions, "&amp;N(Q1719)&amp;" sessions, no key events. Remove or noindex it and update internal links.",IF(AA1719="Redirect","Low value but "&amp;N(AC1719)&amp;" referring domains. 301 it to the closest relevant page to keep those links.",IF(AND(Z1719="No",Y1719="Yes",N(K1719)&lt;Rules!$B$5),"Low search traffic but it converts (key events: "&amp;S1719&amp;"). Keep it and link to it.",IF(W1719="Yes","Stronger than the page it overlaps ("&amp;I1719&amp;"). Keep; merge that page into this one.","Healthy: "&amp;N(K1719)&amp;" clicks"&amp;IF(ISNUMBER(N1719),", average position "&amp;TEXT(N1719,"0.0"),"")&amp;". Keep and monitor."))))))))))</f>
        <v/>
      </c>
      <c r="AE1719">
        <f>IF(A1719="","",IF(AD1719&lt;&gt;"",AD1719,AA1719))</f>
        <v/>
      </c>
    </row>
    <row r="1720">
      <c r="A1720">
        <f>IF(Crawl!A1719="","",Crawl!A1719)</f>
        <v/>
      </c>
      <c r="B1720">
        <f>IF(A1720="","",Crawl!EC1719)</f>
        <v/>
      </c>
      <c r="C1720">
        <f>IF(A1720="","",IFERROR(INDEX(Crawl!$A1719:$DZ1719,1,Rules!$H$6),""))</f>
        <v/>
      </c>
      <c r="D1720">
        <f>IF(A1720="","",IFERROR(INDEX(Crawl!$A1719:$DZ1719,1,Rules!$H$7),"")&amp;"")</f>
        <v/>
      </c>
      <c r="E1720">
        <f>IF(A1720="","",IFERROR(INDEX(Crawl!$A1719:$DZ1719,1,Rules!$H$8),"")&amp;"")</f>
        <v/>
      </c>
      <c r="F1720">
        <f>IF(A1720="","",IFERROR(INDEX(Crawl!$A1719:$DZ1719,1,Rules!$H$9),""))</f>
        <v/>
      </c>
      <c r="G1720">
        <f>IF(A1720="","",IFERROR(INDEX(Crawl!$A1719:$DZ1719,1,Rules!$H$10),""))</f>
        <v/>
      </c>
      <c r="H1720">
        <f>IF(A1720="","",IFERROR(INDEX(Crawl!$A1719:$DZ1719,1,Rules!$H$12),""))</f>
        <v/>
      </c>
      <c r="I1720">
        <f>IF(A1720="","",IF(AND(N(H1720)&gt;0,IFERROR(INDEX(Crawl!$A1719:$DZ1719,1,Rules!$H$11),"")&amp;""&lt;&gt;""),IFERROR(INDEX(Crawl!$A1719:$DZ1719,1,Rules!$H$11),"")&amp;"",IF(AND(ISNUMBER(J1720),N(J1720)&gt;=Rules!$B$12,IFERROR(INDEX(Crawl!$A1719:$DZ1719,1,Rules!$H$13),"")&amp;""&lt;&gt;""),IFERROR(INDEX(Crawl!$A1719:$DZ1719,1,Rules!$H$13),"")&amp;"","")))</f>
        <v/>
      </c>
      <c r="J1720" s="19">
        <f>IF(A1720="","",IF(IFERROR(INDEX(Crawl!$A1719:$DZ1719,1,Rules!$H$14),"")&amp;""="","",IFERROR(INDEX(Crawl!$A1719:$DZ1719,1,Rules!$H$14),"")))</f>
        <v/>
      </c>
      <c r="K1720">
        <f>IF(A1720="","",IFERROR(SUMIFS('GSC current'!$J$2:$J$2001,'GSC current'!$I$2:$I$2001,B1720),0))</f>
        <v/>
      </c>
      <c r="L1720">
        <f>IF(A1720="","",IFERROR(SUMIFS('GSC current'!$K$2:$K$2001,'GSC current'!$I$2:$I$2001,B1720),0))</f>
        <v/>
      </c>
      <c r="M1720" s="20">
        <f>IF(A1720="","",IF(N(L1720)&gt;0,K1720/L1720,""))</f>
        <v/>
      </c>
      <c r="N1720" s="21">
        <f>IF(A1720="","",IF(N(L1720)&gt;0,SUMIFS('GSC current'!$L$2:$L$2001,'GSC current'!$I$2:$I$2001,B1720)/L1720,""))</f>
        <v/>
      </c>
      <c r="O1720">
        <f>IF(A1720="","",IFERROR(SUMIFS('GSC previous'!$J$2:$J$2001,'GSC previous'!$I$2:$I$2001,B1720),0))</f>
        <v/>
      </c>
      <c r="P1720" s="22">
        <f>IF(A1720="","",IF(N(O1720)&gt;0,(K1720-O1720)/O1720,""))</f>
        <v/>
      </c>
      <c r="Q1720">
        <f>IF(A1720="","",IFERROR(SUMIFS(GA4!$P$2:$P$2001,GA4!$O$2:$O$2001,B1720),0))</f>
        <v/>
      </c>
      <c r="R1720" s="23">
        <f>IF(A1720="","",IF(N(Q1720)&gt;0,SUMIFS(GA4!$Q$2:$Q$2001,GA4!$O$2:$O$2001,B1720)/Q1720,""))</f>
        <v/>
      </c>
      <c r="S1720">
        <f>IF(A1720="","",IFERROR(SUMIFS(GA4!$R$2:$R$2001,GA4!$O$2:$O$2001,B1720),0))</f>
        <v/>
      </c>
      <c r="T1720">
        <f>IF(A1720="","",IF(AND(ISNUMBER(F1720),LEFT(C1720&amp;"",1)="2"),IF(F1720&lt;Rules!$B$9,"Yes","No"),"No"))</f>
        <v/>
      </c>
      <c r="U1720">
        <f>IF(A1720="","",IF(AND(N(O1720)&gt;=Rules!$B$8,ISNUMBER(P1720)),IF(P1720&lt;=-Rules!$B$7,"Yes","No"),"No"))</f>
        <v/>
      </c>
      <c r="V1720">
        <f>IF(A1720="","",IF(AND(N(L1720)&gt;=Rules!$B$6,ISNUMBER(N1720)),IF(AND(N1720&gt;=Rules!$B$10,N1720&lt;=Rules!$B$11),"Yes","No"),"No"))</f>
        <v/>
      </c>
      <c r="W1720">
        <f>IF(A1720="","",IF(I1720&lt;&gt;"","Yes","No"))</f>
        <v/>
      </c>
      <c r="X1720">
        <f>IF(I1720="","",IF(SUMIFS($K$3:$K$2002,$A$3:$A$2002,SUBSTITUTE(SUBSTITUTE(I1720,"?","~?"),"*","~*"))&gt;N(K1720),"Yes","No"))</f>
        <v/>
      </c>
      <c r="Y1720">
        <f>IF(A1720="","",IF(N(S1720)&gt;0,"Yes","No"))</f>
        <v/>
      </c>
      <c r="Z1720">
        <f>IF(A1720="","",IF(AND(N(K1720)&lt;Rules!$B$5,N(L1720)&lt;Rules!$B$6,N(Q1720)&lt;Rules!$B$13,Y1720="No"),"Yes","No"))</f>
        <v/>
      </c>
      <c r="AA1720">
        <f>IF(A1720="","",IF(LEFT(C1720&amp;"",1)="3","Redirect",IF(OR(LEFT(C1720&amp;"",1)="4",LEFT(C1720&amp;"",1)="5"),IF(OR(N(K1720)&gt;0,N(AC1720)&gt;=Rules!$B$14),"Redirect","Prune"),IF(D1720="Non-Indexable","Keep",IF(AND(W1720="Yes",X1720="Yes",Y1720="No"),"Merge",IF(OR(U1720="Yes",V1720="Yes",AND(T1720="Yes",N(L1720)&gt;=Rules!$B$6)),"Update",IF(Z1720="Yes",IF(N(AC1720)&gt;=Rules!$B$14,"Redirect","Prune"),"Keep")))))))</f>
        <v/>
      </c>
      <c r="AB1720">
        <f>IF(A1720="","",IF(LEFT(C1720&amp;"",1)="3","Already redirects ("&amp;C1720&amp;"). Update internal links to point at the final URL.",IF(OR(LEFT(C1720&amp;"",1)="4",LEFT(C1720&amp;"",1)="5"),IF(AA1720="Redirect","Returns "&amp;C1720&amp;" but still has "&amp;N(K1720)&amp;" clicks and "&amp;N(AC1720)&amp;" referring domains. 301 it to the closest live page.","Returns "&amp;C1720&amp;" with no clicks or links. Remove internal links and let it 404 or 410."),IF(D1720="Non-Indexable","Non-indexable ("&amp;E1720&amp;"). Keep if that is intentional; otherwise fix the canonical or noindex.",IF(AA1720="Merge","Overlaps with "&amp;I1720&amp;IF(N(J1720)&gt;0," (similarity "&amp;TEXT(J1720,"0.00")&amp;")","")&amp;", which gets more clicks. Merge the useful parts into it and 301 this URL.",IF(AA1720="Update",MID(IF(U1720="Yes","; Clicks down "&amp;TEXT(-P1720,"0%")&amp;" on the previous period","")&amp;IF(V1720="Yes","; Average position "&amp;TEXT(N1720,"0.0")&amp;" on "&amp;TEXT(L1720,"#,##0")&amp;" impressions (striking distance)","")&amp;IF(AND(T1720="Yes",N(L1720)&gt;=Rules!$B$6),"; Thin ("&amp;F1720&amp;" words) but has search demand",""),3,400),IF(AA1720="Prune","Low value: "&amp;N(K1720)&amp;" clicks, "&amp;N(L1720)&amp;" impressions, "&amp;N(Q1720)&amp;" sessions, no key events. Remove or noindex it and update internal links.",IF(AA1720="Redirect","Low value but "&amp;N(AC1720)&amp;" referring domains. 301 it to the closest relevant page to keep those links.",IF(AND(Z1720="No",Y1720="Yes",N(K1720)&lt;Rules!$B$5),"Low search traffic but it converts (key events: "&amp;S1720&amp;"). Keep it and link to it.",IF(W1720="Yes","Stronger than the page it overlaps ("&amp;I1720&amp;"). Keep; merge that page into this one.","Healthy: "&amp;N(K1720)&amp;" clicks"&amp;IF(ISNUMBER(N1720),", average position "&amp;TEXT(N1720,"0.0"),"")&amp;". Keep and monitor."))))))))))</f>
        <v/>
      </c>
      <c r="AE1720">
        <f>IF(A1720="","",IF(AD1720&lt;&gt;"",AD1720,AA1720))</f>
        <v/>
      </c>
    </row>
    <row r="1721">
      <c r="A1721">
        <f>IF(Crawl!A1720="","",Crawl!A1720)</f>
        <v/>
      </c>
      <c r="B1721">
        <f>IF(A1721="","",Crawl!EC1720)</f>
        <v/>
      </c>
      <c r="C1721">
        <f>IF(A1721="","",IFERROR(INDEX(Crawl!$A1720:$DZ1720,1,Rules!$H$6),""))</f>
        <v/>
      </c>
      <c r="D1721">
        <f>IF(A1721="","",IFERROR(INDEX(Crawl!$A1720:$DZ1720,1,Rules!$H$7),"")&amp;"")</f>
        <v/>
      </c>
      <c r="E1721">
        <f>IF(A1721="","",IFERROR(INDEX(Crawl!$A1720:$DZ1720,1,Rules!$H$8),"")&amp;"")</f>
        <v/>
      </c>
      <c r="F1721">
        <f>IF(A1721="","",IFERROR(INDEX(Crawl!$A1720:$DZ1720,1,Rules!$H$9),""))</f>
        <v/>
      </c>
      <c r="G1721">
        <f>IF(A1721="","",IFERROR(INDEX(Crawl!$A1720:$DZ1720,1,Rules!$H$10),""))</f>
        <v/>
      </c>
      <c r="H1721">
        <f>IF(A1721="","",IFERROR(INDEX(Crawl!$A1720:$DZ1720,1,Rules!$H$12),""))</f>
        <v/>
      </c>
      <c r="I1721">
        <f>IF(A1721="","",IF(AND(N(H1721)&gt;0,IFERROR(INDEX(Crawl!$A1720:$DZ1720,1,Rules!$H$11),"")&amp;""&lt;&gt;""),IFERROR(INDEX(Crawl!$A1720:$DZ1720,1,Rules!$H$11),"")&amp;"",IF(AND(ISNUMBER(J1721),N(J1721)&gt;=Rules!$B$12,IFERROR(INDEX(Crawl!$A1720:$DZ1720,1,Rules!$H$13),"")&amp;""&lt;&gt;""),IFERROR(INDEX(Crawl!$A1720:$DZ1720,1,Rules!$H$13),"")&amp;"","")))</f>
        <v/>
      </c>
      <c r="J1721" s="19">
        <f>IF(A1721="","",IF(IFERROR(INDEX(Crawl!$A1720:$DZ1720,1,Rules!$H$14),"")&amp;""="","",IFERROR(INDEX(Crawl!$A1720:$DZ1720,1,Rules!$H$14),"")))</f>
        <v/>
      </c>
      <c r="K1721">
        <f>IF(A1721="","",IFERROR(SUMIFS('GSC current'!$J$2:$J$2001,'GSC current'!$I$2:$I$2001,B1721),0))</f>
        <v/>
      </c>
      <c r="L1721">
        <f>IF(A1721="","",IFERROR(SUMIFS('GSC current'!$K$2:$K$2001,'GSC current'!$I$2:$I$2001,B1721),0))</f>
        <v/>
      </c>
      <c r="M1721" s="20">
        <f>IF(A1721="","",IF(N(L1721)&gt;0,K1721/L1721,""))</f>
        <v/>
      </c>
      <c r="N1721" s="21">
        <f>IF(A1721="","",IF(N(L1721)&gt;0,SUMIFS('GSC current'!$L$2:$L$2001,'GSC current'!$I$2:$I$2001,B1721)/L1721,""))</f>
        <v/>
      </c>
      <c r="O1721">
        <f>IF(A1721="","",IFERROR(SUMIFS('GSC previous'!$J$2:$J$2001,'GSC previous'!$I$2:$I$2001,B1721),0))</f>
        <v/>
      </c>
      <c r="P1721" s="22">
        <f>IF(A1721="","",IF(N(O1721)&gt;0,(K1721-O1721)/O1721,""))</f>
        <v/>
      </c>
      <c r="Q1721">
        <f>IF(A1721="","",IFERROR(SUMIFS(GA4!$P$2:$P$2001,GA4!$O$2:$O$2001,B1721),0))</f>
        <v/>
      </c>
      <c r="R1721" s="23">
        <f>IF(A1721="","",IF(N(Q1721)&gt;0,SUMIFS(GA4!$Q$2:$Q$2001,GA4!$O$2:$O$2001,B1721)/Q1721,""))</f>
        <v/>
      </c>
      <c r="S1721">
        <f>IF(A1721="","",IFERROR(SUMIFS(GA4!$R$2:$R$2001,GA4!$O$2:$O$2001,B1721),0))</f>
        <v/>
      </c>
      <c r="T1721">
        <f>IF(A1721="","",IF(AND(ISNUMBER(F1721),LEFT(C1721&amp;"",1)="2"),IF(F1721&lt;Rules!$B$9,"Yes","No"),"No"))</f>
        <v/>
      </c>
      <c r="U1721">
        <f>IF(A1721="","",IF(AND(N(O1721)&gt;=Rules!$B$8,ISNUMBER(P1721)),IF(P1721&lt;=-Rules!$B$7,"Yes","No"),"No"))</f>
        <v/>
      </c>
      <c r="V1721">
        <f>IF(A1721="","",IF(AND(N(L1721)&gt;=Rules!$B$6,ISNUMBER(N1721)),IF(AND(N1721&gt;=Rules!$B$10,N1721&lt;=Rules!$B$11),"Yes","No"),"No"))</f>
        <v/>
      </c>
      <c r="W1721">
        <f>IF(A1721="","",IF(I1721&lt;&gt;"","Yes","No"))</f>
        <v/>
      </c>
      <c r="X1721">
        <f>IF(I1721="","",IF(SUMIFS($K$3:$K$2002,$A$3:$A$2002,SUBSTITUTE(SUBSTITUTE(I1721,"?","~?"),"*","~*"))&gt;N(K1721),"Yes","No"))</f>
        <v/>
      </c>
      <c r="Y1721">
        <f>IF(A1721="","",IF(N(S1721)&gt;0,"Yes","No"))</f>
        <v/>
      </c>
      <c r="Z1721">
        <f>IF(A1721="","",IF(AND(N(K1721)&lt;Rules!$B$5,N(L1721)&lt;Rules!$B$6,N(Q1721)&lt;Rules!$B$13,Y1721="No"),"Yes","No"))</f>
        <v/>
      </c>
      <c r="AA1721">
        <f>IF(A1721="","",IF(LEFT(C1721&amp;"",1)="3","Redirect",IF(OR(LEFT(C1721&amp;"",1)="4",LEFT(C1721&amp;"",1)="5"),IF(OR(N(K1721)&gt;0,N(AC1721)&gt;=Rules!$B$14),"Redirect","Prune"),IF(D1721="Non-Indexable","Keep",IF(AND(W1721="Yes",X1721="Yes",Y1721="No"),"Merge",IF(OR(U1721="Yes",V1721="Yes",AND(T1721="Yes",N(L1721)&gt;=Rules!$B$6)),"Update",IF(Z1721="Yes",IF(N(AC1721)&gt;=Rules!$B$14,"Redirect","Prune"),"Keep")))))))</f>
        <v/>
      </c>
      <c r="AB1721">
        <f>IF(A1721="","",IF(LEFT(C1721&amp;"",1)="3","Already redirects ("&amp;C1721&amp;"). Update internal links to point at the final URL.",IF(OR(LEFT(C1721&amp;"",1)="4",LEFT(C1721&amp;"",1)="5"),IF(AA1721="Redirect","Returns "&amp;C1721&amp;" but still has "&amp;N(K1721)&amp;" clicks and "&amp;N(AC1721)&amp;" referring domains. 301 it to the closest live page.","Returns "&amp;C1721&amp;" with no clicks or links. Remove internal links and let it 404 or 410."),IF(D1721="Non-Indexable","Non-indexable ("&amp;E1721&amp;"). Keep if that is intentional; otherwise fix the canonical or noindex.",IF(AA1721="Merge","Overlaps with "&amp;I1721&amp;IF(N(J1721)&gt;0," (similarity "&amp;TEXT(J1721,"0.00")&amp;")","")&amp;", which gets more clicks. Merge the useful parts into it and 301 this URL.",IF(AA1721="Update",MID(IF(U1721="Yes","; Clicks down "&amp;TEXT(-P1721,"0%")&amp;" on the previous period","")&amp;IF(V1721="Yes","; Average position "&amp;TEXT(N1721,"0.0")&amp;" on "&amp;TEXT(L1721,"#,##0")&amp;" impressions (striking distance)","")&amp;IF(AND(T1721="Yes",N(L1721)&gt;=Rules!$B$6),"; Thin ("&amp;F1721&amp;" words) but has search demand",""),3,400),IF(AA1721="Prune","Low value: "&amp;N(K1721)&amp;" clicks, "&amp;N(L1721)&amp;" impressions, "&amp;N(Q1721)&amp;" sessions, no key events. Remove or noindex it and update internal links.",IF(AA1721="Redirect","Low value but "&amp;N(AC1721)&amp;" referring domains. 301 it to the closest relevant page to keep those links.",IF(AND(Z1721="No",Y1721="Yes",N(K1721)&lt;Rules!$B$5),"Low search traffic but it converts (key events: "&amp;S1721&amp;"). Keep it and link to it.",IF(W1721="Yes","Stronger than the page it overlaps ("&amp;I1721&amp;"). Keep; merge that page into this one.","Healthy: "&amp;N(K1721)&amp;" clicks"&amp;IF(ISNUMBER(N1721),", average position "&amp;TEXT(N1721,"0.0"),"")&amp;". Keep and monitor."))))))))))</f>
        <v/>
      </c>
      <c r="AE1721">
        <f>IF(A1721="","",IF(AD1721&lt;&gt;"",AD1721,AA1721))</f>
        <v/>
      </c>
    </row>
    <row r="1722">
      <c r="A1722">
        <f>IF(Crawl!A1721="","",Crawl!A1721)</f>
        <v/>
      </c>
      <c r="B1722">
        <f>IF(A1722="","",Crawl!EC1721)</f>
        <v/>
      </c>
      <c r="C1722">
        <f>IF(A1722="","",IFERROR(INDEX(Crawl!$A1721:$DZ1721,1,Rules!$H$6),""))</f>
        <v/>
      </c>
      <c r="D1722">
        <f>IF(A1722="","",IFERROR(INDEX(Crawl!$A1721:$DZ1721,1,Rules!$H$7),"")&amp;"")</f>
        <v/>
      </c>
      <c r="E1722">
        <f>IF(A1722="","",IFERROR(INDEX(Crawl!$A1721:$DZ1721,1,Rules!$H$8),"")&amp;"")</f>
        <v/>
      </c>
      <c r="F1722">
        <f>IF(A1722="","",IFERROR(INDEX(Crawl!$A1721:$DZ1721,1,Rules!$H$9),""))</f>
        <v/>
      </c>
      <c r="G1722">
        <f>IF(A1722="","",IFERROR(INDEX(Crawl!$A1721:$DZ1721,1,Rules!$H$10),""))</f>
        <v/>
      </c>
      <c r="H1722">
        <f>IF(A1722="","",IFERROR(INDEX(Crawl!$A1721:$DZ1721,1,Rules!$H$12),""))</f>
        <v/>
      </c>
      <c r="I1722">
        <f>IF(A1722="","",IF(AND(N(H1722)&gt;0,IFERROR(INDEX(Crawl!$A1721:$DZ1721,1,Rules!$H$11),"")&amp;""&lt;&gt;""),IFERROR(INDEX(Crawl!$A1721:$DZ1721,1,Rules!$H$11),"")&amp;"",IF(AND(ISNUMBER(J1722),N(J1722)&gt;=Rules!$B$12,IFERROR(INDEX(Crawl!$A1721:$DZ1721,1,Rules!$H$13),"")&amp;""&lt;&gt;""),IFERROR(INDEX(Crawl!$A1721:$DZ1721,1,Rules!$H$13),"")&amp;"","")))</f>
        <v/>
      </c>
      <c r="J1722" s="19">
        <f>IF(A1722="","",IF(IFERROR(INDEX(Crawl!$A1721:$DZ1721,1,Rules!$H$14),"")&amp;""="","",IFERROR(INDEX(Crawl!$A1721:$DZ1721,1,Rules!$H$14),"")))</f>
        <v/>
      </c>
      <c r="K1722">
        <f>IF(A1722="","",IFERROR(SUMIFS('GSC current'!$J$2:$J$2001,'GSC current'!$I$2:$I$2001,B1722),0))</f>
        <v/>
      </c>
      <c r="L1722">
        <f>IF(A1722="","",IFERROR(SUMIFS('GSC current'!$K$2:$K$2001,'GSC current'!$I$2:$I$2001,B1722),0))</f>
        <v/>
      </c>
      <c r="M1722" s="20">
        <f>IF(A1722="","",IF(N(L1722)&gt;0,K1722/L1722,""))</f>
        <v/>
      </c>
      <c r="N1722" s="21">
        <f>IF(A1722="","",IF(N(L1722)&gt;0,SUMIFS('GSC current'!$L$2:$L$2001,'GSC current'!$I$2:$I$2001,B1722)/L1722,""))</f>
        <v/>
      </c>
      <c r="O1722">
        <f>IF(A1722="","",IFERROR(SUMIFS('GSC previous'!$J$2:$J$2001,'GSC previous'!$I$2:$I$2001,B1722),0))</f>
        <v/>
      </c>
      <c r="P1722" s="22">
        <f>IF(A1722="","",IF(N(O1722)&gt;0,(K1722-O1722)/O1722,""))</f>
        <v/>
      </c>
      <c r="Q1722">
        <f>IF(A1722="","",IFERROR(SUMIFS(GA4!$P$2:$P$2001,GA4!$O$2:$O$2001,B1722),0))</f>
        <v/>
      </c>
      <c r="R1722" s="23">
        <f>IF(A1722="","",IF(N(Q1722)&gt;0,SUMIFS(GA4!$Q$2:$Q$2001,GA4!$O$2:$O$2001,B1722)/Q1722,""))</f>
        <v/>
      </c>
      <c r="S1722">
        <f>IF(A1722="","",IFERROR(SUMIFS(GA4!$R$2:$R$2001,GA4!$O$2:$O$2001,B1722),0))</f>
        <v/>
      </c>
      <c r="T1722">
        <f>IF(A1722="","",IF(AND(ISNUMBER(F1722),LEFT(C1722&amp;"",1)="2"),IF(F1722&lt;Rules!$B$9,"Yes","No"),"No"))</f>
        <v/>
      </c>
      <c r="U1722">
        <f>IF(A1722="","",IF(AND(N(O1722)&gt;=Rules!$B$8,ISNUMBER(P1722)),IF(P1722&lt;=-Rules!$B$7,"Yes","No"),"No"))</f>
        <v/>
      </c>
      <c r="V1722">
        <f>IF(A1722="","",IF(AND(N(L1722)&gt;=Rules!$B$6,ISNUMBER(N1722)),IF(AND(N1722&gt;=Rules!$B$10,N1722&lt;=Rules!$B$11),"Yes","No"),"No"))</f>
        <v/>
      </c>
      <c r="W1722">
        <f>IF(A1722="","",IF(I1722&lt;&gt;"","Yes","No"))</f>
        <v/>
      </c>
      <c r="X1722">
        <f>IF(I1722="","",IF(SUMIFS($K$3:$K$2002,$A$3:$A$2002,SUBSTITUTE(SUBSTITUTE(I1722,"?","~?"),"*","~*"))&gt;N(K1722),"Yes","No"))</f>
        <v/>
      </c>
      <c r="Y1722">
        <f>IF(A1722="","",IF(N(S1722)&gt;0,"Yes","No"))</f>
        <v/>
      </c>
      <c r="Z1722">
        <f>IF(A1722="","",IF(AND(N(K1722)&lt;Rules!$B$5,N(L1722)&lt;Rules!$B$6,N(Q1722)&lt;Rules!$B$13,Y1722="No"),"Yes","No"))</f>
        <v/>
      </c>
      <c r="AA1722">
        <f>IF(A1722="","",IF(LEFT(C1722&amp;"",1)="3","Redirect",IF(OR(LEFT(C1722&amp;"",1)="4",LEFT(C1722&amp;"",1)="5"),IF(OR(N(K1722)&gt;0,N(AC1722)&gt;=Rules!$B$14),"Redirect","Prune"),IF(D1722="Non-Indexable","Keep",IF(AND(W1722="Yes",X1722="Yes",Y1722="No"),"Merge",IF(OR(U1722="Yes",V1722="Yes",AND(T1722="Yes",N(L1722)&gt;=Rules!$B$6)),"Update",IF(Z1722="Yes",IF(N(AC1722)&gt;=Rules!$B$14,"Redirect","Prune"),"Keep")))))))</f>
        <v/>
      </c>
      <c r="AB1722">
        <f>IF(A1722="","",IF(LEFT(C1722&amp;"",1)="3","Already redirects ("&amp;C1722&amp;"). Update internal links to point at the final URL.",IF(OR(LEFT(C1722&amp;"",1)="4",LEFT(C1722&amp;"",1)="5"),IF(AA1722="Redirect","Returns "&amp;C1722&amp;" but still has "&amp;N(K1722)&amp;" clicks and "&amp;N(AC1722)&amp;" referring domains. 301 it to the closest live page.","Returns "&amp;C1722&amp;" with no clicks or links. Remove internal links and let it 404 or 410."),IF(D1722="Non-Indexable","Non-indexable ("&amp;E1722&amp;"). Keep if that is intentional; otherwise fix the canonical or noindex.",IF(AA1722="Merge","Overlaps with "&amp;I1722&amp;IF(N(J1722)&gt;0," (similarity "&amp;TEXT(J1722,"0.00")&amp;")","")&amp;", which gets more clicks. Merge the useful parts into it and 301 this URL.",IF(AA1722="Update",MID(IF(U1722="Yes","; Clicks down "&amp;TEXT(-P1722,"0%")&amp;" on the previous period","")&amp;IF(V1722="Yes","; Average position "&amp;TEXT(N1722,"0.0")&amp;" on "&amp;TEXT(L1722,"#,##0")&amp;" impressions (striking distance)","")&amp;IF(AND(T1722="Yes",N(L1722)&gt;=Rules!$B$6),"; Thin ("&amp;F1722&amp;" words) but has search demand",""),3,400),IF(AA1722="Prune","Low value: "&amp;N(K1722)&amp;" clicks, "&amp;N(L1722)&amp;" impressions, "&amp;N(Q1722)&amp;" sessions, no key events. Remove or noindex it and update internal links.",IF(AA1722="Redirect","Low value but "&amp;N(AC1722)&amp;" referring domains. 301 it to the closest relevant page to keep those links.",IF(AND(Z1722="No",Y1722="Yes",N(K1722)&lt;Rules!$B$5),"Low search traffic but it converts (key events: "&amp;S1722&amp;"). Keep it and link to it.",IF(W1722="Yes","Stronger than the page it overlaps ("&amp;I1722&amp;"). Keep; merge that page into this one.","Healthy: "&amp;N(K1722)&amp;" clicks"&amp;IF(ISNUMBER(N1722),", average position "&amp;TEXT(N1722,"0.0"),"")&amp;". Keep and monitor."))))))))))</f>
        <v/>
      </c>
      <c r="AE1722">
        <f>IF(A1722="","",IF(AD1722&lt;&gt;"",AD1722,AA1722))</f>
        <v/>
      </c>
    </row>
    <row r="1723">
      <c r="A1723">
        <f>IF(Crawl!A1722="","",Crawl!A1722)</f>
        <v/>
      </c>
      <c r="B1723">
        <f>IF(A1723="","",Crawl!EC1722)</f>
        <v/>
      </c>
      <c r="C1723">
        <f>IF(A1723="","",IFERROR(INDEX(Crawl!$A1722:$DZ1722,1,Rules!$H$6),""))</f>
        <v/>
      </c>
      <c r="D1723">
        <f>IF(A1723="","",IFERROR(INDEX(Crawl!$A1722:$DZ1722,1,Rules!$H$7),"")&amp;"")</f>
        <v/>
      </c>
      <c r="E1723">
        <f>IF(A1723="","",IFERROR(INDEX(Crawl!$A1722:$DZ1722,1,Rules!$H$8),"")&amp;"")</f>
        <v/>
      </c>
      <c r="F1723">
        <f>IF(A1723="","",IFERROR(INDEX(Crawl!$A1722:$DZ1722,1,Rules!$H$9),""))</f>
        <v/>
      </c>
      <c r="G1723">
        <f>IF(A1723="","",IFERROR(INDEX(Crawl!$A1722:$DZ1722,1,Rules!$H$10),""))</f>
        <v/>
      </c>
      <c r="H1723">
        <f>IF(A1723="","",IFERROR(INDEX(Crawl!$A1722:$DZ1722,1,Rules!$H$12),""))</f>
        <v/>
      </c>
      <c r="I1723">
        <f>IF(A1723="","",IF(AND(N(H1723)&gt;0,IFERROR(INDEX(Crawl!$A1722:$DZ1722,1,Rules!$H$11),"")&amp;""&lt;&gt;""),IFERROR(INDEX(Crawl!$A1722:$DZ1722,1,Rules!$H$11),"")&amp;"",IF(AND(ISNUMBER(J1723),N(J1723)&gt;=Rules!$B$12,IFERROR(INDEX(Crawl!$A1722:$DZ1722,1,Rules!$H$13),"")&amp;""&lt;&gt;""),IFERROR(INDEX(Crawl!$A1722:$DZ1722,1,Rules!$H$13),"")&amp;"","")))</f>
        <v/>
      </c>
      <c r="J1723" s="19">
        <f>IF(A1723="","",IF(IFERROR(INDEX(Crawl!$A1722:$DZ1722,1,Rules!$H$14),"")&amp;""="","",IFERROR(INDEX(Crawl!$A1722:$DZ1722,1,Rules!$H$14),"")))</f>
        <v/>
      </c>
      <c r="K1723">
        <f>IF(A1723="","",IFERROR(SUMIFS('GSC current'!$J$2:$J$2001,'GSC current'!$I$2:$I$2001,B1723),0))</f>
        <v/>
      </c>
      <c r="L1723">
        <f>IF(A1723="","",IFERROR(SUMIFS('GSC current'!$K$2:$K$2001,'GSC current'!$I$2:$I$2001,B1723),0))</f>
        <v/>
      </c>
      <c r="M1723" s="20">
        <f>IF(A1723="","",IF(N(L1723)&gt;0,K1723/L1723,""))</f>
        <v/>
      </c>
      <c r="N1723" s="21">
        <f>IF(A1723="","",IF(N(L1723)&gt;0,SUMIFS('GSC current'!$L$2:$L$2001,'GSC current'!$I$2:$I$2001,B1723)/L1723,""))</f>
        <v/>
      </c>
      <c r="O1723">
        <f>IF(A1723="","",IFERROR(SUMIFS('GSC previous'!$J$2:$J$2001,'GSC previous'!$I$2:$I$2001,B1723),0))</f>
        <v/>
      </c>
      <c r="P1723" s="22">
        <f>IF(A1723="","",IF(N(O1723)&gt;0,(K1723-O1723)/O1723,""))</f>
        <v/>
      </c>
      <c r="Q1723">
        <f>IF(A1723="","",IFERROR(SUMIFS(GA4!$P$2:$P$2001,GA4!$O$2:$O$2001,B1723),0))</f>
        <v/>
      </c>
      <c r="R1723" s="23">
        <f>IF(A1723="","",IF(N(Q1723)&gt;0,SUMIFS(GA4!$Q$2:$Q$2001,GA4!$O$2:$O$2001,B1723)/Q1723,""))</f>
        <v/>
      </c>
      <c r="S1723">
        <f>IF(A1723="","",IFERROR(SUMIFS(GA4!$R$2:$R$2001,GA4!$O$2:$O$2001,B1723),0))</f>
        <v/>
      </c>
      <c r="T1723">
        <f>IF(A1723="","",IF(AND(ISNUMBER(F1723),LEFT(C1723&amp;"",1)="2"),IF(F1723&lt;Rules!$B$9,"Yes","No"),"No"))</f>
        <v/>
      </c>
      <c r="U1723">
        <f>IF(A1723="","",IF(AND(N(O1723)&gt;=Rules!$B$8,ISNUMBER(P1723)),IF(P1723&lt;=-Rules!$B$7,"Yes","No"),"No"))</f>
        <v/>
      </c>
      <c r="V1723">
        <f>IF(A1723="","",IF(AND(N(L1723)&gt;=Rules!$B$6,ISNUMBER(N1723)),IF(AND(N1723&gt;=Rules!$B$10,N1723&lt;=Rules!$B$11),"Yes","No"),"No"))</f>
        <v/>
      </c>
      <c r="W1723">
        <f>IF(A1723="","",IF(I1723&lt;&gt;"","Yes","No"))</f>
        <v/>
      </c>
      <c r="X1723">
        <f>IF(I1723="","",IF(SUMIFS($K$3:$K$2002,$A$3:$A$2002,SUBSTITUTE(SUBSTITUTE(I1723,"?","~?"),"*","~*"))&gt;N(K1723),"Yes","No"))</f>
        <v/>
      </c>
      <c r="Y1723">
        <f>IF(A1723="","",IF(N(S1723)&gt;0,"Yes","No"))</f>
        <v/>
      </c>
      <c r="Z1723">
        <f>IF(A1723="","",IF(AND(N(K1723)&lt;Rules!$B$5,N(L1723)&lt;Rules!$B$6,N(Q1723)&lt;Rules!$B$13,Y1723="No"),"Yes","No"))</f>
        <v/>
      </c>
      <c r="AA1723">
        <f>IF(A1723="","",IF(LEFT(C1723&amp;"",1)="3","Redirect",IF(OR(LEFT(C1723&amp;"",1)="4",LEFT(C1723&amp;"",1)="5"),IF(OR(N(K1723)&gt;0,N(AC1723)&gt;=Rules!$B$14),"Redirect","Prune"),IF(D1723="Non-Indexable","Keep",IF(AND(W1723="Yes",X1723="Yes",Y1723="No"),"Merge",IF(OR(U1723="Yes",V1723="Yes",AND(T1723="Yes",N(L1723)&gt;=Rules!$B$6)),"Update",IF(Z1723="Yes",IF(N(AC1723)&gt;=Rules!$B$14,"Redirect","Prune"),"Keep")))))))</f>
        <v/>
      </c>
      <c r="AB1723">
        <f>IF(A1723="","",IF(LEFT(C1723&amp;"",1)="3","Already redirects ("&amp;C1723&amp;"). Update internal links to point at the final URL.",IF(OR(LEFT(C1723&amp;"",1)="4",LEFT(C1723&amp;"",1)="5"),IF(AA1723="Redirect","Returns "&amp;C1723&amp;" but still has "&amp;N(K1723)&amp;" clicks and "&amp;N(AC1723)&amp;" referring domains. 301 it to the closest live page.","Returns "&amp;C1723&amp;" with no clicks or links. Remove internal links and let it 404 or 410."),IF(D1723="Non-Indexable","Non-indexable ("&amp;E1723&amp;"). Keep if that is intentional; otherwise fix the canonical or noindex.",IF(AA1723="Merge","Overlaps with "&amp;I1723&amp;IF(N(J1723)&gt;0," (similarity "&amp;TEXT(J1723,"0.00")&amp;")","")&amp;", which gets more clicks. Merge the useful parts into it and 301 this URL.",IF(AA1723="Update",MID(IF(U1723="Yes","; Clicks down "&amp;TEXT(-P1723,"0%")&amp;" on the previous period","")&amp;IF(V1723="Yes","; Average position "&amp;TEXT(N1723,"0.0")&amp;" on "&amp;TEXT(L1723,"#,##0")&amp;" impressions (striking distance)","")&amp;IF(AND(T1723="Yes",N(L1723)&gt;=Rules!$B$6),"; Thin ("&amp;F1723&amp;" words) but has search demand",""),3,400),IF(AA1723="Prune","Low value: "&amp;N(K1723)&amp;" clicks, "&amp;N(L1723)&amp;" impressions, "&amp;N(Q1723)&amp;" sessions, no key events. Remove or noindex it and update internal links.",IF(AA1723="Redirect","Low value but "&amp;N(AC1723)&amp;" referring domains. 301 it to the closest relevant page to keep those links.",IF(AND(Z1723="No",Y1723="Yes",N(K1723)&lt;Rules!$B$5),"Low search traffic but it converts (key events: "&amp;S1723&amp;"). Keep it and link to it.",IF(W1723="Yes","Stronger than the page it overlaps ("&amp;I1723&amp;"). Keep; merge that page into this one.","Healthy: "&amp;N(K1723)&amp;" clicks"&amp;IF(ISNUMBER(N1723),", average position "&amp;TEXT(N1723,"0.0"),"")&amp;". Keep and monitor."))))))))))</f>
        <v/>
      </c>
      <c r="AE1723">
        <f>IF(A1723="","",IF(AD1723&lt;&gt;"",AD1723,AA1723))</f>
        <v/>
      </c>
    </row>
    <row r="1724">
      <c r="A1724">
        <f>IF(Crawl!A1723="","",Crawl!A1723)</f>
        <v/>
      </c>
      <c r="B1724">
        <f>IF(A1724="","",Crawl!EC1723)</f>
        <v/>
      </c>
      <c r="C1724">
        <f>IF(A1724="","",IFERROR(INDEX(Crawl!$A1723:$DZ1723,1,Rules!$H$6),""))</f>
        <v/>
      </c>
      <c r="D1724">
        <f>IF(A1724="","",IFERROR(INDEX(Crawl!$A1723:$DZ1723,1,Rules!$H$7),"")&amp;"")</f>
        <v/>
      </c>
      <c r="E1724">
        <f>IF(A1724="","",IFERROR(INDEX(Crawl!$A1723:$DZ1723,1,Rules!$H$8),"")&amp;"")</f>
        <v/>
      </c>
      <c r="F1724">
        <f>IF(A1724="","",IFERROR(INDEX(Crawl!$A1723:$DZ1723,1,Rules!$H$9),""))</f>
        <v/>
      </c>
      <c r="G1724">
        <f>IF(A1724="","",IFERROR(INDEX(Crawl!$A1723:$DZ1723,1,Rules!$H$10),""))</f>
        <v/>
      </c>
      <c r="H1724">
        <f>IF(A1724="","",IFERROR(INDEX(Crawl!$A1723:$DZ1723,1,Rules!$H$12),""))</f>
        <v/>
      </c>
      <c r="I1724">
        <f>IF(A1724="","",IF(AND(N(H1724)&gt;0,IFERROR(INDEX(Crawl!$A1723:$DZ1723,1,Rules!$H$11),"")&amp;""&lt;&gt;""),IFERROR(INDEX(Crawl!$A1723:$DZ1723,1,Rules!$H$11),"")&amp;"",IF(AND(ISNUMBER(J1724),N(J1724)&gt;=Rules!$B$12,IFERROR(INDEX(Crawl!$A1723:$DZ1723,1,Rules!$H$13),"")&amp;""&lt;&gt;""),IFERROR(INDEX(Crawl!$A1723:$DZ1723,1,Rules!$H$13),"")&amp;"","")))</f>
        <v/>
      </c>
      <c r="J1724" s="19">
        <f>IF(A1724="","",IF(IFERROR(INDEX(Crawl!$A1723:$DZ1723,1,Rules!$H$14),"")&amp;""="","",IFERROR(INDEX(Crawl!$A1723:$DZ1723,1,Rules!$H$14),"")))</f>
        <v/>
      </c>
      <c r="K1724">
        <f>IF(A1724="","",IFERROR(SUMIFS('GSC current'!$J$2:$J$2001,'GSC current'!$I$2:$I$2001,B1724),0))</f>
        <v/>
      </c>
      <c r="L1724">
        <f>IF(A1724="","",IFERROR(SUMIFS('GSC current'!$K$2:$K$2001,'GSC current'!$I$2:$I$2001,B1724),0))</f>
        <v/>
      </c>
      <c r="M1724" s="20">
        <f>IF(A1724="","",IF(N(L1724)&gt;0,K1724/L1724,""))</f>
        <v/>
      </c>
      <c r="N1724" s="21">
        <f>IF(A1724="","",IF(N(L1724)&gt;0,SUMIFS('GSC current'!$L$2:$L$2001,'GSC current'!$I$2:$I$2001,B1724)/L1724,""))</f>
        <v/>
      </c>
      <c r="O1724">
        <f>IF(A1724="","",IFERROR(SUMIFS('GSC previous'!$J$2:$J$2001,'GSC previous'!$I$2:$I$2001,B1724),0))</f>
        <v/>
      </c>
      <c r="P1724" s="22">
        <f>IF(A1724="","",IF(N(O1724)&gt;0,(K1724-O1724)/O1724,""))</f>
        <v/>
      </c>
      <c r="Q1724">
        <f>IF(A1724="","",IFERROR(SUMIFS(GA4!$P$2:$P$2001,GA4!$O$2:$O$2001,B1724),0))</f>
        <v/>
      </c>
      <c r="R1724" s="23">
        <f>IF(A1724="","",IF(N(Q1724)&gt;0,SUMIFS(GA4!$Q$2:$Q$2001,GA4!$O$2:$O$2001,B1724)/Q1724,""))</f>
        <v/>
      </c>
      <c r="S1724">
        <f>IF(A1724="","",IFERROR(SUMIFS(GA4!$R$2:$R$2001,GA4!$O$2:$O$2001,B1724),0))</f>
        <v/>
      </c>
      <c r="T1724">
        <f>IF(A1724="","",IF(AND(ISNUMBER(F1724),LEFT(C1724&amp;"",1)="2"),IF(F1724&lt;Rules!$B$9,"Yes","No"),"No"))</f>
        <v/>
      </c>
      <c r="U1724">
        <f>IF(A1724="","",IF(AND(N(O1724)&gt;=Rules!$B$8,ISNUMBER(P1724)),IF(P1724&lt;=-Rules!$B$7,"Yes","No"),"No"))</f>
        <v/>
      </c>
      <c r="V1724">
        <f>IF(A1724="","",IF(AND(N(L1724)&gt;=Rules!$B$6,ISNUMBER(N1724)),IF(AND(N1724&gt;=Rules!$B$10,N1724&lt;=Rules!$B$11),"Yes","No"),"No"))</f>
        <v/>
      </c>
      <c r="W1724">
        <f>IF(A1724="","",IF(I1724&lt;&gt;"","Yes","No"))</f>
        <v/>
      </c>
      <c r="X1724">
        <f>IF(I1724="","",IF(SUMIFS($K$3:$K$2002,$A$3:$A$2002,SUBSTITUTE(SUBSTITUTE(I1724,"?","~?"),"*","~*"))&gt;N(K1724),"Yes","No"))</f>
        <v/>
      </c>
      <c r="Y1724">
        <f>IF(A1724="","",IF(N(S1724)&gt;0,"Yes","No"))</f>
        <v/>
      </c>
      <c r="Z1724">
        <f>IF(A1724="","",IF(AND(N(K1724)&lt;Rules!$B$5,N(L1724)&lt;Rules!$B$6,N(Q1724)&lt;Rules!$B$13,Y1724="No"),"Yes","No"))</f>
        <v/>
      </c>
      <c r="AA1724">
        <f>IF(A1724="","",IF(LEFT(C1724&amp;"",1)="3","Redirect",IF(OR(LEFT(C1724&amp;"",1)="4",LEFT(C1724&amp;"",1)="5"),IF(OR(N(K1724)&gt;0,N(AC1724)&gt;=Rules!$B$14),"Redirect","Prune"),IF(D1724="Non-Indexable","Keep",IF(AND(W1724="Yes",X1724="Yes",Y1724="No"),"Merge",IF(OR(U1724="Yes",V1724="Yes",AND(T1724="Yes",N(L1724)&gt;=Rules!$B$6)),"Update",IF(Z1724="Yes",IF(N(AC1724)&gt;=Rules!$B$14,"Redirect","Prune"),"Keep")))))))</f>
        <v/>
      </c>
      <c r="AB1724">
        <f>IF(A1724="","",IF(LEFT(C1724&amp;"",1)="3","Already redirects ("&amp;C1724&amp;"). Update internal links to point at the final URL.",IF(OR(LEFT(C1724&amp;"",1)="4",LEFT(C1724&amp;"",1)="5"),IF(AA1724="Redirect","Returns "&amp;C1724&amp;" but still has "&amp;N(K1724)&amp;" clicks and "&amp;N(AC1724)&amp;" referring domains. 301 it to the closest live page.","Returns "&amp;C1724&amp;" with no clicks or links. Remove internal links and let it 404 or 410."),IF(D1724="Non-Indexable","Non-indexable ("&amp;E1724&amp;"). Keep if that is intentional; otherwise fix the canonical or noindex.",IF(AA1724="Merge","Overlaps with "&amp;I1724&amp;IF(N(J1724)&gt;0," (similarity "&amp;TEXT(J1724,"0.00")&amp;")","")&amp;", which gets more clicks. Merge the useful parts into it and 301 this URL.",IF(AA1724="Update",MID(IF(U1724="Yes","; Clicks down "&amp;TEXT(-P1724,"0%")&amp;" on the previous period","")&amp;IF(V1724="Yes","; Average position "&amp;TEXT(N1724,"0.0")&amp;" on "&amp;TEXT(L1724,"#,##0")&amp;" impressions (striking distance)","")&amp;IF(AND(T1724="Yes",N(L1724)&gt;=Rules!$B$6),"; Thin ("&amp;F1724&amp;" words) but has search demand",""),3,400),IF(AA1724="Prune","Low value: "&amp;N(K1724)&amp;" clicks, "&amp;N(L1724)&amp;" impressions, "&amp;N(Q1724)&amp;" sessions, no key events. Remove or noindex it and update internal links.",IF(AA1724="Redirect","Low value but "&amp;N(AC1724)&amp;" referring domains. 301 it to the closest relevant page to keep those links.",IF(AND(Z1724="No",Y1724="Yes",N(K1724)&lt;Rules!$B$5),"Low search traffic but it converts (key events: "&amp;S1724&amp;"). Keep it and link to it.",IF(W1724="Yes","Stronger than the page it overlaps ("&amp;I1724&amp;"). Keep; merge that page into this one.","Healthy: "&amp;N(K1724)&amp;" clicks"&amp;IF(ISNUMBER(N1724),", average position "&amp;TEXT(N1724,"0.0"),"")&amp;". Keep and monitor."))))))))))</f>
        <v/>
      </c>
      <c r="AE1724">
        <f>IF(A1724="","",IF(AD1724&lt;&gt;"",AD1724,AA1724))</f>
        <v/>
      </c>
    </row>
    <row r="1725">
      <c r="A1725">
        <f>IF(Crawl!A1724="","",Crawl!A1724)</f>
        <v/>
      </c>
      <c r="B1725">
        <f>IF(A1725="","",Crawl!EC1724)</f>
        <v/>
      </c>
      <c r="C1725">
        <f>IF(A1725="","",IFERROR(INDEX(Crawl!$A1724:$DZ1724,1,Rules!$H$6),""))</f>
        <v/>
      </c>
      <c r="D1725">
        <f>IF(A1725="","",IFERROR(INDEX(Crawl!$A1724:$DZ1724,1,Rules!$H$7),"")&amp;"")</f>
        <v/>
      </c>
      <c r="E1725">
        <f>IF(A1725="","",IFERROR(INDEX(Crawl!$A1724:$DZ1724,1,Rules!$H$8),"")&amp;"")</f>
        <v/>
      </c>
      <c r="F1725">
        <f>IF(A1725="","",IFERROR(INDEX(Crawl!$A1724:$DZ1724,1,Rules!$H$9),""))</f>
        <v/>
      </c>
      <c r="G1725">
        <f>IF(A1725="","",IFERROR(INDEX(Crawl!$A1724:$DZ1724,1,Rules!$H$10),""))</f>
        <v/>
      </c>
      <c r="H1725">
        <f>IF(A1725="","",IFERROR(INDEX(Crawl!$A1724:$DZ1724,1,Rules!$H$12),""))</f>
        <v/>
      </c>
      <c r="I1725">
        <f>IF(A1725="","",IF(AND(N(H1725)&gt;0,IFERROR(INDEX(Crawl!$A1724:$DZ1724,1,Rules!$H$11),"")&amp;""&lt;&gt;""),IFERROR(INDEX(Crawl!$A1724:$DZ1724,1,Rules!$H$11),"")&amp;"",IF(AND(ISNUMBER(J1725),N(J1725)&gt;=Rules!$B$12,IFERROR(INDEX(Crawl!$A1724:$DZ1724,1,Rules!$H$13),"")&amp;""&lt;&gt;""),IFERROR(INDEX(Crawl!$A1724:$DZ1724,1,Rules!$H$13),"")&amp;"","")))</f>
        <v/>
      </c>
      <c r="J1725" s="19">
        <f>IF(A1725="","",IF(IFERROR(INDEX(Crawl!$A1724:$DZ1724,1,Rules!$H$14),"")&amp;""="","",IFERROR(INDEX(Crawl!$A1724:$DZ1724,1,Rules!$H$14),"")))</f>
        <v/>
      </c>
      <c r="K1725">
        <f>IF(A1725="","",IFERROR(SUMIFS('GSC current'!$J$2:$J$2001,'GSC current'!$I$2:$I$2001,B1725),0))</f>
        <v/>
      </c>
      <c r="L1725">
        <f>IF(A1725="","",IFERROR(SUMIFS('GSC current'!$K$2:$K$2001,'GSC current'!$I$2:$I$2001,B1725),0))</f>
        <v/>
      </c>
      <c r="M1725" s="20">
        <f>IF(A1725="","",IF(N(L1725)&gt;0,K1725/L1725,""))</f>
        <v/>
      </c>
      <c r="N1725" s="21">
        <f>IF(A1725="","",IF(N(L1725)&gt;0,SUMIFS('GSC current'!$L$2:$L$2001,'GSC current'!$I$2:$I$2001,B1725)/L1725,""))</f>
        <v/>
      </c>
      <c r="O1725">
        <f>IF(A1725="","",IFERROR(SUMIFS('GSC previous'!$J$2:$J$2001,'GSC previous'!$I$2:$I$2001,B1725),0))</f>
        <v/>
      </c>
      <c r="P1725" s="22">
        <f>IF(A1725="","",IF(N(O1725)&gt;0,(K1725-O1725)/O1725,""))</f>
        <v/>
      </c>
      <c r="Q1725">
        <f>IF(A1725="","",IFERROR(SUMIFS(GA4!$P$2:$P$2001,GA4!$O$2:$O$2001,B1725),0))</f>
        <v/>
      </c>
      <c r="R1725" s="23">
        <f>IF(A1725="","",IF(N(Q1725)&gt;0,SUMIFS(GA4!$Q$2:$Q$2001,GA4!$O$2:$O$2001,B1725)/Q1725,""))</f>
        <v/>
      </c>
      <c r="S1725">
        <f>IF(A1725="","",IFERROR(SUMIFS(GA4!$R$2:$R$2001,GA4!$O$2:$O$2001,B1725),0))</f>
        <v/>
      </c>
      <c r="T1725">
        <f>IF(A1725="","",IF(AND(ISNUMBER(F1725),LEFT(C1725&amp;"",1)="2"),IF(F1725&lt;Rules!$B$9,"Yes","No"),"No"))</f>
        <v/>
      </c>
      <c r="U1725">
        <f>IF(A1725="","",IF(AND(N(O1725)&gt;=Rules!$B$8,ISNUMBER(P1725)),IF(P1725&lt;=-Rules!$B$7,"Yes","No"),"No"))</f>
        <v/>
      </c>
      <c r="V1725">
        <f>IF(A1725="","",IF(AND(N(L1725)&gt;=Rules!$B$6,ISNUMBER(N1725)),IF(AND(N1725&gt;=Rules!$B$10,N1725&lt;=Rules!$B$11),"Yes","No"),"No"))</f>
        <v/>
      </c>
      <c r="W1725">
        <f>IF(A1725="","",IF(I1725&lt;&gt;"","Yes","No"))</f>
        <v/>
      </c>
      <c r="X1725">
        <f>IF(I1725="","",IF(SUMIFS($K$3:$K$2002,$A$3:$A$2002,SUBSTITUTE(SUBSTITUTE(I1725,"?","~?"),"*","~*"))&gt;N(K1725),"Yes","No"))</f>
        <v/>
      </c>
      <c r="Y1725">
        <f>IF(A1725="","",IF(N(S1725)&gt;0,"Yes","No"))</f>
        <v/>
      </c>
      <c r="Z1725">
        <f>IF(A1725="","",IF(AND(N(K1725)&lt;Rules!$B$5,N(L1725)&lt;Rules!$B$6,N(Q1725)&lt;Rules!$B$13,Y1725="No"),"Yes","No"))</f>
        <v/>
      </c>
      <c r="AA1725">
        <f>IF(A1725="","",IF(LEFT(C1725&amp;"",1)="3","Redirect",IF(OR(LEFT(C1725&amp;"",1)="4",LEFT(C1725&amp;"",1)="5"),IF(OR(N(K1725)&gt;0,N(AC1725)&gt;=Rules!$B$14),"Redirect","Prune"),IF(D1725="Non-Indexable","Keep",IF(AND(W1725="Yes",X1725="Yes",Y1725="No"),"Merge",IF(OR(U1725="Yes",V1725="Yes",AND(T1725="Yes",N(L1725)&gt;=Rules!$B$6)),"Update",IF(Z1725="Yes",IF(N(AC1725)&gt;=Rules!$B$14,"Redirect","Prune"),"Keep")))))))</f>
        <v/>
      </c>
      <c r="AB1725">
        <f>IF(A1725="","",IF(LEFT(C1725&amp;"",1)="3","Already redirects ("&amp;C1725&amp;"). Update internal links to point at the final URL.",IF(OR(LEFT(C1725&amp;"",1)="4",LEFT(C1725&amp;"",1)="5"),IF(AA1725="Redirect","Returns "&amp;C1725&amp;" but still has "&amp;N(K1725)&amp;" clicks and "&amp;N(AC1725)&amp;" referring domains. 301 it to the closest live page.","Returns "&amp;C1725&amp;" with no clicks or links. Remove internal links and let it 404 or 410."),IF(D1725="Non-Indexable","Non-indexable ("&amp;E1725&amp;"). Keep if that is intentional; otherwise fix the canonical or noindex.",IF(AA1725="Merge","Overlaps with "&amp;I1725&amp;IF(N(J1725)&gt;0," (similarity "&amp;TEXT(J1725,"0.00")&amp;")","")&amp;", which gets more clicks. Merge the useful parts into it and 301 this URL.",IF(AA1725="Update",MID(IF(U1725="Yes","; Clicks down "&amp;TEXT(-P1725,"0%")&amp;" on the previous period","")&amp;IF(V1725="Yes","; Average position "&amp;TEXT(N1725,"0.0")&amp;" on "&amp;TEXT(L1725,"#,##0")&amp;" impressions (striking distance)","")&amp;IF(AND(T1725="Yes",N(L1725)&gt;=Rules!$B$6),"; Thin ("&amp;F1725&amp;" words) but has search demand",""),3,400),IF(AA1725="Prune","Low value: "&amp;N(K1725)&amp;" clicks, "&amp;N(L1725)&amp;" impressions, "&amp;N(Q1725)&amp;" sessions, no key events. Remove or noindex it and update internal links.",IF(AA1725="Redirect","Low value but "&amp;N(AC1725)&amp;" referring domains. 301 it to the closest relevant page to keep those links.",IF(AND(Z1725="No",Y1725="Yes",N(K1725)&lt;Rules!$B$5),"Low search traffic but it converts (key events: "&amp;S1725&amp;"). Keep it and link to it.",IF(W1725="Yes","Stronger than the page it overlaps ("&amp;I1725&amp;"). Keep; merge that page into this one.","Healthy: "&amp;N(K1725)&amp;" clicks"&amp;IF(ISNUMBER(N1725),", average position "&amp;TEXT(N1725,"0.0"),"")&amp;". Keep and monitor."))))))))))</f>
        <v/>
      </c>
      <c r="AE1725">
        <f>IF(A1725="","",IF(AD1725&lt;&gt;"",AD1725,AA1725))</f>
        <v/>
      </c>
    </row>
    <row r="1726">
      <c r="A1726">
        <f>IF(Crawl!A1725="","",Crawl!A1725)</f>
        <v/>
      </c>
      <c r="B1726">
        <f>IF(A1726="","",Crawl!EC1725)</f>
        <v/>
      </c>
      <c r="C1726">
        <f>IF(A1726="","",IFERROR(INDEX(Crawl!$A1725:$DZ1725,1,Rules!$H$6),""))</f>
        <v/>
      </c>
      <c r="D1726">
        <f>IF(A1726="","",IFERROR(INDEX(Crawl!$A1725:$DZ1725,1,Rules!$H$7),"")&amp;"")</f>
        <v/>
      </c>
      <c r="E1726">
        <f>IF(A1726="","",IFERROR(INDEX(Crawl!$A1725:$DZ1725,1,Rules!$H$8),"")&amp;"")</f>
        <v/>
      </c>
      <c r="F1726">
        <f>IF(A1726="","",IFERROR(INDEX(Crawl!$A1725:$DZ1725,1,Rules!$H$9),""))</f>
        <v/>
      </c>
      <c r="G1726">
        <f>IF(A1726="","",IFERROR(INDEX(Crawl!$A1725:$DZ1725,1,Rules!$H$10),""))</f>
        <v/>
      </c>
      <c r="H1726">
        <f>IF(A1726="","",IFERROR(INDEX(Crawl!$A1725:$DZ1725,1,Rules!$H$12),""))</f>
        <v/>
      </c>
      <c r="I1726">
        <f>IF(A1726="","",IF(AND(N(H1726)&gt;0,IFERROR(INDEX(Crawl!$A1725:$DZ1725,1,Rules!$H$11),"")&amp;""&lt;&gt;""),IFERROR(INDEX(Crawl!$A1725:$DZ1725,1,Rules!$H$11),"")&amp;"",IF(AND(ISNUMBER(J1726),N(J1726)&gt;=Rules!$B$12,IFERROR(INDEX(Crawl!$A1725:$DZ1725,1,Rules!$H$13),"")&amp;""&lt;&gt;""),IFERROR(INDEX(Crawl!$A1725:$DZ1725,1,Rules!$H$13),"")&amp;"","")))</f>
        <v/>
      </c>
      <c r="J1726" s="19">
        <f>IF(A1726="","",IF(IFERROR(INDEX(Crawl!$A1725:$DZ1725,1,Rules!$H$14),"")&amp;""="","",IFERROR(INDEX(Crawl!$A1725:$DZ1725,1,Rules!$H$14),"")))</f>
        <v/>
      </c>
      <c r="K1726">
        <f>IF(A1726="","",IFERROR(SUMIFS('GSC current'!$J$2:$J$2001,'GSC current'!$I$2:$I$2001,B1726),0))</f>
        <v/>
      </c>
      <c r="L1726">
        <f>IF(A1726="","",IFERROR(SUMIFS('GSC current'!$K$2:$K$2001,'GSC current'!$I$2:$I$2001,B1726),0))</f>
        <v/>
      </c>
      <c r="M1726" s="20">
        <f>IF(A1726="","",IF(N(L1726)&gt;0,K1726/L1726,""))</f>
        <v/>
      </c>
      <c r="N1726" s="21">
        <f>IF(A1726="","",IF(N(L1726)&gt;0,SUMIFS('GSC current'!$L$2:$L$2001,'GSC current'!$I$2:$I$2001,B1726)/L1726,""))</f>
        <v/>
      </c>
      <c r="O1726">
        <f>IF(A1726="","",IFERROR(SUMIFS('GSC previous'!$J$2:$J$2001,'GSC previous'!$I$2:$I$2001,B1726),0))</f>
        <v/>
      </c>
      <c r="P1726" s="22">
        <f>IF(A1726="","",IF(N(O1726)&gt;0,(K1726-O1726)/O1726,""))</f>
        <v/>
      </c>
      <c r="Q1726">
        <f>IF(A1726="","",IFERROR(SUMIFS(GA4!$P$2:$P$2001,GA4!$O$2:$O$2001,B1726),0))</f>
        <v/>
      </c>
      <c r="R1726" s="23">
        <f>IF(A1726="","",IF(N(Q1726)&gt;0,SUMIFS(GA4!$Q$2:$Q$2001,GA4!$O$2:$O$2001,B1726)/Q1726,""))</f>
        <v/>
      </c>
      <c r="S1726">
        <f>IF(A1726="","",IFERROR(SUMIFS(GA4!$R$2:$R$2001,GA4!$O$2:$O$2001,B1726),0))</f>
        <v/>
      </c>
      <c r="T1726">
        <f>IF(A1726="","",IF(AND(ISNUMBER(F1726),LEFT(C1726&amp;"",1)="2"),IF(F1726&lt;Rules!$B$9,"Yes","No"),"No"))</f>
        <v/>
      </c>
      <c r="U1726">
        <f>IF(A1726="","",IF(AND(N(O1726)&gt;=Rules!$B$8,ISNUMBER(P1726)),IF(P1726&lt;=-Rules!$B$7,"Yes","No"),"No"))</f>
        <v/>
      </c>
      <c r="V1726">
        <f>IF(A1726="","",IF(AND(N(L1726)&gt;=Rules!$B$6,ISNUMBER(N1726)),IF(AND(N1726&gt;=Rules!$B$10,N1726&lt;=Rules!$B$11),"Yes","No"),"No"))</f>
        <v/>
      </c>
      <c r="W1726">
        <f>IF(A1726="","",IF(I1726&lt;&gt;"","Yes","No"))</f>
        <v/>
      </c>
      <c r="X1726">
        <f>IF(I1726="","",IF(SUMIFS($K$3:$K$2002,$A$3:$A$2002,SUBSTITUTE(SUBSTITUTE(I1726,"?","~?"),"*","~*"))&gt;N(K1726),"Yes","No"))</f>
        <v/>
      </c>
      <c r="Y1726">
        <f>IF(A1726="","",IF(N(S1726)&gt;0,"Yes","No"))</f>
        <v/>
      </c>
      <c r="Z1726">
        <f>IF(A1726="","",IF(AND(N(K1726)&lt;Rules!$B$5,N(L1726)&lt;Rules!$B$6,N(Q1726)&lt;Rules!$B$13,Y1726="No"),"Yes","No"))</f>
        <v/>
      </c>
      <c r="AA1726">
        <f>IF(A1726="","",IF(LEFT(C1726&amp;"",1)="3","Redirect",IF(OR(LEFT(C1726&amp;"",1)="4",LEFT(C1726&amp;"",1)="5"),IF(OR(N(K1726)&gt;0,N(AC1726)&gt;=Rules!$B$14),"Redirect","Prune"),IF(D1726="Non-Indexable","Keep",IF(AND(W1726="Yes",X1726="Yes",Y1726="No"),"Merge",IF(OR(U1726="Yes",V1726="Yes",AND(T1726="Yes",N(L1726)&gt;=Rules!$B$6)),"Update",IF(Z1726="Yes",IF(N(AC1726)&gt;=Rules!$B$14,"Redirect","Prune"),"Keep")))))))</f>
        <v/>
      </c>
      <c r="AB1726">
        <f>IF(A1726="","",IF(LEFT(C1726&amp;"",1)="3","Already redirects ("&amp;C1726&amp;"). Update internal links to point at the final URL.",IF(OR(LEFT(C1726&amp;"",1)="4",LEFT(C1726&amp;"",1)="5"),IF(AA1726="Redirect","Returns "&amp;C1726&amp;" but still has "&amp;N(K1726)&amp;" clicks and "&amp;N(AC1726)&amp;" referring domains. 301 it to the closest live page.","Returns "&amp;C1726&amp;" with no clicks or links. Remove internal links and let it 404 or 410."),IF(D1726="Non-Indexable","Non-indexable ("&amp;E1726&amp;"). Keep if that is intentional; otherwise fix the canonical or noindex.",IF(AA1726="Merge","Overlaps with "&amp;I1726&amp;IF(N(J1726)&gt;0," (similarity "&amp;TEXT(J1726,"0.00")&amp;")","")&amp;", which gets more clicks. Merge the useful parts into it and 301 this URL.",IF(AA1726="Update",MID(IF(U1726="Yes","; Clicks down "&amp;TEXT(-P1726,"0%")&amp;" on the previous period","")&amp;IF(V1726="Yes","; Average position "&amp;TEXT(N1726,"0.0")&amp;" on "&amp;TEXT(L1726,"#,##0")&amp;" impressions (striking distance)","")&amp;IF(AND(T1726="Yes",N(L1726)&gt;=Rules!$B$6),"; Thin ("&amp;F1726&amp;" words) but has search demand",""),3,400),IF(AA1726="Prune","Low value: "&amp;N(K1726)&amp;" clicks, "&amp;N(L1726)&amp;" impressions, "&amp;N(Q1726)&amp;" sessions, no key events. Remove or noindex it and update internal links.",IF(AA1726="Redirect","Low value but "&amp;N(AC1726)&amp;" referring domains. 301 it to the closest relevant page to keep those links.",IF(AND(Z1726="No",Y1726="Yes",N(K1726)&lt;Rules!$B$5),"Low search traffic but it converts (key events: "&amp;S1726&amp;"). Keep it and link to it.",IF(W1726="Yes","Stronger than the page it overlaps ("&amp;I1726&amp;"). Keep; merge that page into this one.","Healthy: "&amp;N(K1726)&amp;" clicks"&amp;IF(ISNUMBER(N1726),", average position "&amp;TEXT(N1726,"0.0"),"")&amp;". Keep and monitor."))))))))))</f>
        <v/>
      </c>
      <c r="AE1726">
        <f>IF(A1726="","",IF(AD1726&lt;&gt;"",AD1726,AA1726))</f>
        <v/>
      </c>
    </row>
    <row r="1727">
      <c r="A1727">
        <f>IF(Crawl!A1726="","",Crawl!A1726)</f>
        <v/>
      </c>
      <c r="B1727">
        <f>IF(A1727="","",Crawl!EC1726)</f>
        <v/>
      </c>
      <c r="C1727">
        <f>IF(A1727="","",IFERROR(INDEX(Crawl!$A1726:$DZ1726,1,Rules!$H$6),""))</f>
        <v/>
      </c>
      <c r="D1727">
        <f>IF(A1727="","",IFERROR(INDEX(Crawl!$A1726:$DZ1726,1,Rules!$H$7),"")&amp;"")</f>
        <v/>
      </c>
      <c r="E1727">
        <f>IF(A1727="","",IFERROR(INDEX(Crawl!$A1726:$DZ1726,1,Rules!$H$8),"")&amp;"")</f>
        <v/>
      </c>
      <c r="F1727">
        <f>IF(A1727="","",IFERROR(INDEX(Crawl!$A1726:$DZ1726,1,Rules!$H$9),""))</f>
        <v/>
      </c>
      <c r="G1727">
        <f>IF(A1727="","",IFERROR(INDEX(Crawl!$A1726:$DZ1726,1,Rules!$H$10),""))</f>
        <v/>
      </c>
      <c r="H1727">
        <f>IF(A1727="","",IFERROR(INDEX(Crawl!$A1726:$DZ1726,1,Rules!$H$12),""))</f>
        <v/>
      </c>
      <c r="I1727">
        <f>IF(A1727="","",IF(AND(N(H1727)&gt;0,IFERROR(INDEX(Crawl!$A1726:$DZ1726,1,Rules!$H$11),"")&amp;""&lt;&gt;""),IFERROR(INDEX(Crawl!$A1726:$DZ1726,1,Rules!$H$11),"")&amp;"",IF(AND(ISNUMBER(J1727),N(J1727)&gt;=Rules!$B$12,IFERROR(INDEX(Crawl!$A1726:$DZ1726,1,Rules!$H$13),"")&amp;""&lt;&gt;""),IFERROR(INDEX(Crawl!$A1726:$DZ1726,1,Rules!$H$13),"")&amp;"","")))</f>
        <v/>
      </c>
      <c r="J1727" s="19">
        <f>IF(A1727="","",IF(IFERROR(INDEX(Crawl!$A1726:$DZ1726,1,Rules!$H$14),"")&amp;""="","",IFERROR(INDEX(Crawl!$A1726:$DZ1726,1,Rules!$H$14),"")))</f>
        <v/>
      </c>
      <c r="K1727">
        <f>IF(A1727="","",IFERROR(SUMIFS('GSC current'!$J$2:$J$2001,'GSC current'!$I$2:$I$2001,B1727),0))</f>
        <v/>
      </c>
      <c r="L1727">
        <f>IF(A1727="","",IFERROR(SUMIFS('GSC current'!$K$2:$K$2001,'GSC current'!$I$2:$I$2001,B1727),0))</f>
        <v/>
      </c>
      <c r="M1727" s="20">
        <f>IF(A1727="","",IF(N(L1727)&gt;0,K1727/L1727,""))</f>
        <v/>
      </c>
      <c r="N1727" s="21">
        <f>IF(A1727="","",IF(N(L1727)&gt;0,SUMIFS('GSC current'!$L$2:$L$2001,'GSC current'!$I$2:$I$2001,B1727)/L1727,""))</f>
        <v/>
      </c>
      <c r="O1727">
        <f>IF(A1727="","",IFERROR(SUMIFS('GSC previous'!$J$2:$J$2001,'GSC previous'!$I$2:$I$2001,B1727),0))</f>
        <v/>
      </c>
      <c r="P1727" s="22">
        <f>IF(A1727="","",IF(N(O1727)&gt;0,(K1727-O1727)/O1727,""))</f>
        <v/>
      </c>
      <c r="Q1727">
        <f>IF(A1727="","",IFERROR(SUMIFS(GA4!$P$2:$P$2001,GA4!$O$2:$O$2001,B1727),0))</f>
        <v/>
      </c>
      <c r="R1727" s="23">
        <f>IF(A1727="","",IF(N(Q1727)&gt;0,SUMIFS(GA4!$Q$2:$Q$2001,GA4!$O$2:$O$2001,B1727)/Q1727,""))</f>
        <v/>
      </c>
      <c r="S1727">
        <f>IF(A1727="","",IFERROR(SUMIFS(GA4!$R$2:$R$2001,GA4!$O$2:$O$2001,B1727),0))</f>
        <v/>
      </c>
      <c r="T1727">
        <f>IF(A1727="","",IF(AND(ISNUMBER(F1727),LEFT(C1727&amp;"",1)="2"),IF(F1727&lt;Rules!$B$9,"Yes","No"),"No"))</f>
        <v/>
      </c>
      <c r="U1727">
        <f>IF(A1727="","",IF(AND(N(O1727)&gt;=Rules!$B$8,ISNUMBER(P1727)),IF(P1727&lt;=-Rules!$B$7,"Yes","No"),"No"))</f>
        <v/>
      </c>
      <c r="V1727">
        <f>IF(A1727="","",IF(AND(N(L1727)&gt;=Rules!$B$6,ISNUMBER(N1727)),IF(AND(N1727&gt;=Rules!$B$10,N1727&lt;=Rules!$B$11),"Yes","No"),"No"))</f>
        <v/>
      </c>
      <c r="W1727">
        <f>IF(A1727="","",IF(I1727&lt;&gt;"","Yes","No"))</f>
        <v/>
      </c>
      <c r="X1727">
        <f>IF(I1727="","",IF(SUMIFS($K$3:$K$2002,$A$3:$A$2002,SUBSTITUTE(SUBSTITUTE(I1727,"?","~?"),"*","~*"))&gt;N(K1727),"Yes","No"))</f>
        <v/>
      </c>
      <c r="Y1727">
        <f>IF(A1727="","",IF(N(S1727)&gt;0,"Yes","No"))</f>
        <v/>
      </c>
      <c r="Z1727">
        <f>IF(A1727="","",IF(AND(N(K1727)&lt;Rules!$B$5,N(L1727)&lt;Rules!$B$6,N(Q1727)&lt;Rules!$B$13,Y1727="No"),"Yes","No"))</f>
        <v/>
      </c>
      <c r="AA1727">
        <f>IF(A1727="","",IF(LEFT(C1727&amp;"",1)="3","Redirect",IF(OR(LEFT(C1727&amp;"",1)="4",LEFT(C1727&amp;"",1)="5"),IF(OR(N(K1727)&gt;0,N(AC1727)&gt;=Rules!$B$14),"Redirect","Prune"),IF(D1727="Non-Indexable","Keep",IF(AND(W1727="Yes",X1727="Yes",Y1727="No"),"Merge",IF(OR(U1727="Yes",V1727="Yes",AND(T1727="Yes",N(L1727)&gt;=Rules!$B$6)),"Update",IF(Z1727="Yes",IF(N(AC1727)&gt;=Rules!$B$14,"Redirect","Prune"),"Keep")))))))</f>
        <v/>
      </c>
      <c r="AB1727">
        <f>IF(A1727="","",IF(LEFT(C1727&amp;"",1)="3","Already redirects ("&amp;C1727&amp;"). Update internal links to point at the final URL.",IF(OR(LEFT(C1727&amp;"",1)="4",LEFT(C1727&amp;"",1)="5"),IF(AA1727="Redirect","Returns "&amp;C1727&amp;" but still has "&amp;N(K1727)&amp;" clicks and "&amp;N(AC1727)&amp;" referring domains. 301 it to the closest live page.","Returns "&amp;C1727&amp;" with no clicks or links. Remove internal links and let it 404 or 410."),IF(D1727="Non-Indexable","Non-indexable ("&amp;E1727&amp;"). Keep if that is intentional; otherwise fix the canonical or noindex.",IF(AA1727="Merge","Overlaps with "&amp;I1727&amp;IF(N(J1727)&gt;0," (similarity "&amp;TEXT(J1727,"0.00")&amp;")","")&amp;", which gets more clicks. Merge the useful parts into it and 301 this URL.",IF(AA1727="Update",MID(IF(U1727="Yes","; Clicks down "&amp;TEXT(-P1727,"0%")&amp;" on the previous period","")&amp;IF(V1727="Yes","; Average position "&amp;TEXT(N1727,"0.0")&amp;" on "&amp;TEXT(L1727,"#,##0")&amp;" impressions (striking distance)","")&amp;IF(AND(T1727="Yes",N(L1727)&gt;=Rules!$B$6),"; Thin ("&amp;F1727&amp;" words) but has search demand",""),3,400),IF(AA1727="Prune","Low value: "&amp;N(K1727)&amp;" clicks, "&amp;N(L1727)&amp;" impressions, "&amp;N(Q1727)&amp;" sessions, no key events. Remove or noindex it and update internal links.",IF(AA1727="Redirect","Low value but "&amp;N(AC1727)&amp;" referring domains. 301 it to the closest relevant page to keep those links.",IF(AND(Z1727="No",Y1727="Yes",N(K1727)&lt;Rules!$B$5),"Low search traffic but it converts (key events: "&amp;S1727&amp;"). Keep it and link to it.",IF(W1727="Yes","Stronger than the page it overlaps ("&amp;I1727&amp;"). Keep; merge that page into this one.","Healthy: "&amp;N(K1727)&amp;" clicks"&amp;IF(ISNUMBER(N1727),", average position "&amp;TEXT(N1727,"0.0"),"")&amp;". Keep and monitor."))))))))))</f>
        <v/>
      </c>
      <c r="AE1727">
        <f>IF(A1727="","",IF(AD1727&lt;&gt;"",AD1727,AA1727))</f>
        <v/>
      </c>
    </row>
    <row r="1728">
      <c r="A1728">
        <f>IF(Crawl!A1727="","",Crawl!A1727)</f>
        <v/>
      </c>
      <c r="B1728">
        <f>IF(A1728="","",Crawl!EC1727)</f>
        <v/>
      </c>
      <c r="C1728">
        <f>IF(A1728="","",IFERROR(INDEX(Crawl!$A1727:$DZ1727,1,Rules!$H$6),""))</f>
        <v/>
      </c>
      <c r="D1728">
        <f>IF(A1728="","",IFERROR(INDEX(Crawl!$A1727:$DZ1727,1,Rules!$H$7),"")&amp;"")</f>
        <v/>
      </c>
      <c r="E1728">
        <f>IF(A1728="","",IFERROR(INDEX(Crawl!$A1727:$DZ1727,1,Rules!$H$8),"")&amp;"")</f>
        <v/>
      </c>
      <c r="F1728">
        <f>IF(A1728="","",IFERROR(INDEX(Crawl!$A1727:$DZ1727,1,Rules!$H$9),""))</f>
        <v/>
      </c>
      <c r="G1728">
        <f>IF(A1728="","",IFERROR(INDEX(Crawl!$A1727:$DZ1727,1,Rules!$H$10),""))</f>
        <v/>
      </c>
      <c r="H1728">
        <f>IF(A1728="","",IFERROR(INDEX(Crawl!$A1727:$DZ1727,1,Rules!$H$12),""))</f>
        <v/>
      </c>
      <c r="I1728">
        <f>IF(A1728="","",IF(AND(N(H1728)&gt;0,IFERROR(INDEX(Crawl!$A1727:$DZ1727,1,Rules!$H$11),"")&amp;""&lt;&gt;""),IFERROR(INDEX(Crawl!$A1727:$DZ1727,1,Rules!$H$11),"")&amp;"",IF(AND(ISNUMBER(J1728),N(J1728)&gt;=Rules!$B$12,IFERROR(INDEX(Crawl!$A1727:$DZ1727,1,Rules!$H$13),"")&amp;""&lt;&gt;""),IFERROR(INDEX(Crawl!$A1727:$DZ1727,1,Rules!$H$13),"")&amp;"","")))</f>
        <v/>
      </c>
      <c r="J1728" s="19">
        <f>IF(A1728="","",IF(IFERROR(INDEX(Crawl!$A1727:$DZ1727,1,Rules!$H$14),"")&amp;""="","",IFERROR(INDEX(Crawl!$A1727:$DZ1727,1,Rules!$H$14),"")))</f>
        <v/>
      </c>
      <c r="K1728">
        <f>IF(A1728="","",IFERROR(SUMIFS('GSC current'!$J$2:$J$2001,'GSC current'!$I$2:$I$2001,B1728),0))</f>
        <v/>
      </c>
      <c r="L1728">
        <f>IF(A1728="","",IFERROR(SUMIFS('GSC current'!$K$2:$K$2001,'GSC current'!$I$2:$I$2001,B1728),0))</f>
        <v/>
      </c>
      <c r="M1728" s="20">
        <f>IF(A1728="","",IF(N(L1728)&gt;0,K1728/L1728,""))</f>
        <v/>
      </c>
      <c r="N1728" s="21">
        <f>IF(A1728="","",IF(N(L1728)&gt;0,SUMIFS('GSC current'!$L$2:$L$2001,'GSC current'!$I$2:$I$2001,B1728)/L1728,""))</f>
        <v/>
      </c>
      <c r="O1728">
        <f>IF(A1728="","",IFERROR(SUMIFS('GSC previous'!$J$2:$J$2001,'GSC previous'!$I$2:$I$2001,B1728),0))</f>
        <v/>
      </c>
      <c r="P1728" s="22">
        <f>IF(A1728="","",IF(N(O1728)&gt;0,(K1728-O1728)/O1728,""))</f>
        <v/>
      </c>
      <c r="Q1728">
        <f>IF(A1728="","",IFERROR(SUMIFS(GA4!$P$2:$P$2001,GA4!$O$2:$O$2001,B1728),0))</f>
        <v/>
      </c>
      <c r="R1728" s="23">
        <f>IF(A1728="","",IF(N(Q1728)&gt;0,SUMIFS(GA4!$Q$2:$Q$2001,GA4!$O$2:$O$2001,B1728)/Q1728,""))</f>
        <v/>
      </c>
      <c r="S1728">
        <f>IF(A1728="","",IFERROR(SUMIFS(GA4!$R$2:$R$2001,GA4!$O$2:$O$2001,B1728),0))</f>
        <v/>
      </c>
      <c r="T1728">
        <f>IF(A1728="","",IF(AND(ISNUMBER(F1728),LEFT(C1728&amp;"",1)="2"),IF(F1728&lt;Rules!$B$9,"Yes","No"),"No"))</f>
        <v/>
      </c>
      <c r="U1728">
        <f>IF(A1728="","",IF(AND(N(O1728)&gt;=Rules!$B$8,ISNUMBER(P1728)),IF(P1728&lt;=-Rules!$B$7,"Yes","No"),"No"))</f>
        <v/>
      </c>
      <c r="V1728">
        <f>IF(A1728="","",IF(AND(N(L1728)&gt;=Rules!$B$6,ISNUMBER(N1728)),IF(AND(N1728&gt;=Rules!$B$10,N1728&lt;=Rules!$B$11),"Yes","No"),"No"))</f>
        <v/>
      </c>
      <c r="W1728">
        <f>IF(A1728="","",IF(I1728&lt;&gt;"","Yes","No"))</f>
        <v/>
      </c>
      <c r="X1728">
        <f>IF(I1728="","",IF(SUMIFS($K$3:$K$2002,$A$3:$A$2002,SUBSTITUTE(SUBSTITUTE(I1728,"?","~?"),"*","~*"))&gt;N(K1728),"Yes","No"))</f>
        <v/>
      </c>
      <c r="Y1728">
        <f>IF(A1728="","",IF(N(S1728)&gt;0,"Yes","No"))</f>
        <v/>
      </c>
      <c r="Z1728">
        <f>IF(A1728="","",IF(AND(N(K1728)&lt;Rules!$B$5,N(L1728)&lt;Rules!$B$6,N(Q1728)&lt;Rules!$B$13,Y1728="No"),"Yes","No"))</f>
        <v/>
      </c>
      <c r="AA1728">
        <f>IF(A1728="","",IF(LEFT(C1728&amp;"",1)="3","Redirect",IF(OR(LEFT(C1728&amp;"",1)="4",LEFT(C1728&amp;"",1)="5"),IF(OR(N(K1728)&gt;0,N(AC1728)&gt;=Rules!$B$14),"Redirect","Prune"),IF(D1728="Non-Indexable","Keep",IF(AND(W1728="Yes",X1728="Yes",Y1728="No"),"Merge",IF(OR(U1728="Yes",V1728="Yes",AND(T1728="Yes",N(L1728)&gt;=Rules!$B$6)),"Update",IF(Z1728="Yes",IF(N(AC1728)&gt;=Rules!$B$14,"Redirect","Prune"),"Keep")))))))</f>
        <v/>
      </c>
      <c r="AB1728">
        <f>IF(A1728="","",IF(LEFT(C1728&amp;"",1)="3","Already redirects ("&amp;C1728&amp;"). Update internal links to point at the final URL.",IF(OR(LEFT(C1728&amp;"",1)="4",LEFT(C1728&amp;"",1)="5"),IF(AA1728="Redirect","Returns "&amp;C1728&amp;" but still has "&amp;N(K1728)&amp;" clicks and "&amp;N(AC1728)&amp;" referring domains. 301 it to the closest live page.","Returns "&amp;C1728&amp;" with no clicks or links. Remove internal links and let it 404 or 410."),IF(D1728="Non-Indexable","Non-indexable ("&amp;E1728&amp;"). Keep if that is intentional; otherwise fix the canonical or noindex.",IF(AA1728="Merge","Overlaps with "&amp;I1728&amp;IF(N(J1728)&gt;0," (similarity "&amp;TEXT(J1728,"0.00")&amp;")","")&amp;", which gets more clicks. Merge the useful parts into it and 301 this URL.",IF(AA1728="Update",MID(IF(U1728="Yes","; Clicks down "&amp;TEXT(-P1728,"0%")&amp;" on the previous period","")&amp;IF(V1728="Yes","; Average position "&amp;TEXT(N1728,"0.0")&amp;" on "&amp;TEXT(L1728,"#,##0")&amp;" impressions (striking distance)","")&amp;IF(AND(T1728="Yes",N(L1728)&gt;=Rules!$B$6),"; Thin ("&amp;F1728&amp;" words) but has search demand",""),3,400),IF(AA1728="Prune","Low value: "&amp;N(K1728)&amp;" clicks, "&amp;N(L1728)&amp;" impressions, "&amp;N(Q1728)&amp;" sessions, no key events. Remove or noindex it and update internal links.",IF(AA1728="Redirect","Low value but "&amp;N(AC1728)&amp;" referring domains. 301 it to the closest relevant page to keep those links.",IF(AND(Z1728="No",Y1728="Yes",N(K1728)&lt;Rules!$B$5),"Low search traffic but it converts (key events: "&amp;S1728&amp;"). Keep it and link to it.",IF(W1728="Yes","Stronger than the page it overlaps ("&amp;I1728&amp;"). Keep; merge that page into this one.","Healthy: "&amp;N(K1728)&amp;" clicks"&amp;IF(ISNUMBER(N1728),", average position "&amp;TEXT(N1728,"0.0"),"")&amp;". Keep and monitor."))))))))))</f>
        <v/>
      </c>
      <c r="AE1728">
        <f>IF(A1728="","",IF(AD1728&lt;&gt;"",AD1728,AA1728))</f>
        <v/>
      </c>
    </row>
    <row r="1729">
      <c r="A1729">
        <f>IF(Crawl!A1728="","",Crawl!A1728)</f>
        <v/>
      </c>
      <c r="B1729">
        <f>IF(A1729="","",Crawl!EC1728)</f>
        <v/>
      </c>
      <c r="C1729">
        <f>IF(A1729="","",IFERROR(INDEX(Crawl!$A1728:$DZ1728,1,Rules!$H$6),""))</f>
        <v/>
      </c>
      <c r="D1729">
        <f>IF(A1729="","",IFERROR(INDEX(Crawl!$A1728:$DZ1728,1,Rules!$H$7),"")&amp;"")</f>
        <v/>
      </c>
      <c r="E1729">
        <f>IF(A1729="","",IFERROR(INDEX(Crawl!$A1728:$DZ1728,1,Rules!$H$8),"")&amp;"")</f>
        <v/>
      </c>
      <c r="F1729">
        <f>IF(A1729="","",IFERROR(INDEX(Crawl!$A1728:$DZ1728,1,Rules!$H$9),""))</f>
        <v/>
      </c>
      <c r="G1729">
        <f>IF(A1729="","",IFERROR(INDEX(Crawl!$A1728:$DZ1728,1,Rules!$H$10),""))</f>
        <v/>
      </c>
      <c r="H1729">
        <f>IF(A1729="","",IFERROR(INDEX(Crawl!$A1728:$DZ1728,1,Rules!$H$12),""))</f>
        <v/>
      </c>
      <c r="I1729">
        <f>IF(A1729="","",IF(AND(N(H1729)&gt;0,IFERROR(INDEX(Crawl!$A1728:$DZ1728,1,Rules!$H$11),"")&amp;""&lt;&gt;""),IFERROR(INDEX(Crawl!$A1728:$DZ1728,1,Rules!$H$11),"")&amp;"",IF(AND(ISNUMBER(J1729),N(J1729)&gt;=Rules!$B$12,IFERROR(INDEX(Crawl!$A1728:$DZ1728,1,Rules!$H$13),"")&amp;""&lt;&gt;""),IFERROR(INDEX(Crawl!$A1728:$DZ1728,1,Rules!$H$13),"")&amp;"","")))</f>
        <v/>
      </c>
      <c r="J1729" s="19">
        <f>IF(A1729="","",IF(IFERROR(INDEX(Crawl!$A1728:$DZ1728,1,Rules!$H$14),"")&amp;""="","",IFERROR(INDEX(Crawl!$A1728:$DZ1728,1,Rules!$H$14),"")))</f>
        <v/>
      </c>
      <c r="K1729">
        <f>IF(A1729="","",IFERROR(SUMIFS('GSC current'!$J$2:$J$2001,'GSC current'!$I$2:$I$2001,B1729),0))</f>
        <v/>
      </c>
      <c r="L1729">
        <f>IF(A1729="","",IFERROR(SUMIFS('GSC current'!$K$2:$K$2001,'GSC current'!$I$2:$I$2001,B1729),0))</f>
        <v/>
      </c>
      <c r="M1729" s="20">
        <f>IF(A1729="","",IF(N(L1729)&gt;0,K1729/L1729,""))</f>
        <v/>
      </c>
      <c r="N1729" s="21">
        <f>IF(A1729="","",IF(N(L1729)&gt;0,SUMIFS('GSC current'!$L$2:$L$2001,'GSC current'!$I$2:$I$2001,B1729)/L1729,""))</f>
        <v/>
      </c>
      <c r="O1729">
        <f>IF(A1729="","",IFERROR(SUMIFS('GSC previous'!$J$2:$J$2001,'GSC previous'!$I$2:$I$2001,B1729),0))</f>
        <v/>
      </c>
      <c r="P1729" s="22">
        <f>IF(A1729="","",IF(N(O1729)&gt;0,(K1729-O1729)/O1729,""))</f>
        <v/>
      </c>
      <c r="Q1729">
        <f>IF(A1729="","",IFERROR(SUMIFS(GA4!$P$2:$P$2001,GA4!$O$2:$O$2001,B1729),0))</f>
        <v/>
      </c>
      <c r="R1729" s="23">
        <f>IF(A1729="","",IF(N(Q1729)&gt;0,SUMIFS(GA4!$Q$2:$Q$2001,GA4!$O$2:$O$2001,B1729)/Q1729,""))</f>
        <v/>
      </c>
      <c r="S1729">
        <f>IF(A1729="","",IFERROR(SUMIFS(GA4!$R$2:$R$2001,GA4!$O$2:$O$2001,B1729),0))</f>
        <v/>
      </c>
      <c r="T1729">
        <f>IF(A1729="","",IF(AND(ISNUMBER(F1729),LEFT(C1729&amp;"",1)="2"),IF(F1729&lt;Rules!$B$9,"Yes","No"),"No"))</f>
        <v/>
      </c>
      <c r="U1729">
        <f>IF(A1729="","",IF(AND(N(O1729)&gt;=Rules!$B$8,ISNUMBER(P1729)),IF(P1729&lt;=-Rules!$B$7,"Yes","No"),"No"))</f>
        <v/>
      </c>
      <c r="V1729">
        <f>IF(A1729="","",IF(AND(N(L1729)&gt;=Rules!$B$6,ISNUMBER(N1729)),IF(AND(N1729&gt;=Rules!$B$10,N1729&lt;=Rules!$B$11),"Yes","No"),"No"))</f>
        <v/>
      </c>
      <c r="W1729">
        <f>IF(A1729="","",IF(I1729&lt;&gt;"","Yes","No"))</f>
        <v/>
      </c>
      <c r="X1729">
        <f>IF(I1729="","",IF(SUMIFS($K$3:$K$2002,$A$3:$A$2002,SUBSTITUTE(SUBSTITUTE(I1729,"?","~?"),"*","~*"))&gt;N(K1729),"Yes","No"))</f>
        <v/>
      </c>
      <c r="Y1729">
        <f>IF(A1729="","",IF(N(S1729)&gt;0,"Yes","No"))</f>
        <v/>
      </c>
      <c r="Z1729">
        <f>IF(A1729="","",IF(AND(N(K1729)&lt;Rules!$B$5,N(L1729)&lt;Rules!$B$6,N(Q1729)&lt;Rules!$B$13,Y1729="No"),"Yes","No"))</f>
        <v/>
      </c>
      <c r="AA1729">
        <f>IF(A1729="","",IF(LEFT(C1729&amp;"",1)="3","Redirect",IF(OR(LEFT(C1729&amp;"",1)="4",LEFT(C1729&amp;"",1)="5"),IF(OR(N(K1729)&gt;0,N(AC1729)&gt;=Rules!$B$14),"Redirect","Prune"),IF(D1729="Non-Indexable","Keep",IF(AND(W1729="Yes",X1729="Yes",Y1729="No"),"Merge",IF(OR(U1729="Yes",V1729="Yes",AND(T1729="Yes",N(L1729)&gt;=Rules!$B$6)),"Update",IF(Z1729="Yes",IF(N(AC1729)&gt;=Rules!$B$14,"Redirect","Prune"),"Keep")))))))</f>
        <v/>
      </c>
      <c r="AB1729">
        <f>IF(A1729="","",IF(LEFT(C1729&amp;"",1)="3","Already redirects ("&amp;C1729&amp;"). Update internal links to point at the final URL.",IF(OR(LEFT(C1729&amp;"",1)="4",LEFT(C1729&amp;"",1)="5"),IF(AA1729="Redirect","Returns "&amp;C1729&amp;" but still has "&amp;N(K1729)&amp;" clicks and "&amp;N(AC1729)&amp;" referring domains. 301 it to the closest live page.","Returns "&amp;C1729&amp;" with no clicks or links. Remove internal links and let it 404 or 410."),IF(D1729="Non-Indexable","Non-indexable ("&amp;E1729&amp;"). Keep if that is intentional; otherwise fix the canonical or noindex.",IF(AA1729="Merge","Overlaps with "&amp;I1729&amp;IF(N(J1729)&gt;0," (similarity "&amp;TEXT(J1729,"0.00")&amp;")","")&amp;", which gets more clicks. Merge the useful parts into it and 301 this URL.",IF(AA1729="Update",MID(IF(U1729="Yes","; Clicks down "&amp;TEXT(-P1729,"0%")&amp;" on the previous period","")&amp;IF(V1729="Yes","; Average position "&amp;TEXT(N1729,"0.0")&amp;" on "&amp;TEXT(L1729,"#,##0")&amp;" impressions (striking distance)","")&amp;IF(AND(T1729="Yes",N(L1729)&gt;=Rules!$B$6),"; Thin ("&amp;F1729&amp;" words) but has search demand",""),3,400),IF(AA1729="Prune","Low value: "&amp;N(K1729)&amp;" clicks, "&amp;N(L1729)&amp;" impressions, "&amp;N(Q1729)&amp;" sessions, no key events. Remove or noindex it and update internal links.",IF(AA1729="Redirect","Low value but "&amp;N(AC1729)&amp;" referring domains. 301 it to the closest relevant page to keep those links.",IF(AND(Z1729="No",Y1729="Yes",N(K1729)&lt;Rules!$B$5),"Low search traffic but it converts (key events: "&amp;S1729&amp;"). Keep it and link to it.",IF(W1729="Yes","Stronger than the page it overlaps ("&amp;I1729&amp;"). Keep; merge that page into this one.","Healthy: "&amp;N(K1729)&amp;" clicks"&amp;IF(ISNUMBER(N1729),", average position "&amp;TEXT(N1729,"0.0"),"")&amp;". Keep and monitor."))))))))))</f>
        <v/>
      </c>
      <c r="AE1729">
        <f>IF(A1729="","",IF(AD1729&lt;&gt;"",AD1729,AA1729))</f>
        <v/>
      </c>
    </row>
    <row r="1730">
      <c r="A1730">
        <f>IF(Crawl!A1729="","",Crawl!A1729)</f>
        <v/>
      </c>
      <c r="B1730">
        <f>IF(A1730="","",Crawl!EC1729)</f>
        <v/>
      </c>
      <c r="C1730">
        <f>IF(A1730="","",IFERROR(INDEX(Crawl!$A1729:$DZ1729,1,Rules!$H$6),""))</f>
        <v/>
      </c>
      <c r="D1730">
        <f>IF(A1730="","",IFERROR(INDEX(Crawl!$A1729:$DZ1729,1,Rules!$H$7),"")&amp;"")</f>
        <v/>
      </c>
      <c r="E1730">
        <f>IF(A1730="","",IFERROR(INDEX(Crawl!$A1729:$DZ1729,1,Rules!$H$8),"")&amp;"")</f>
        <v/>
      </c>
      <c r="F1730">
        <f>IF(A1730="","",IFERROR(INDEX(Crawl!$A1729:$DZ1729,1,Rules!$H$9),""))</f>
        <v/>
      </c>
      <c r="G1730">
        <f>IF(A1730="","",IFERROR(INDEX(Crawl!$A1729:$DZ1729,1,Rules!$H$10),""))</f>
        <v/>
      </c>
      <c r="H1730">
        <f>IF(A1730="","",IFERROR(INDEX(Crawl!$A1729:$DZ1729,1,Rules!$H$12),""))</f>
        <v/>
      </c>
      <c r="I1730">
        <f>IF(A1730="","",IF(AND(N(H1730)&gt;0,IFERROR(INDEX(Crawl!$A1729:$DZ1729,1,Rules!$H$11),"")&amp;""&lt;&gt;""),IFERROR(INDEX(Crawl!$A1729:$DZ1729,1,Rules!$H$11),"")&amp;"",IF(AND(ISNUMBER(J1730),N(J1730)&gt;=Rules!$B$12,IFERROR(INDEX(Crawl!$A1729:$DZ1729,1,Rules!$H$13),"")&amp;""&lt;&gt;""),IFERROR(INDEX(Crawl!$A1729:$DZ1729,1,Rules!$H$13),"")&amp;"","")))</f>
        <v/>
      </c>
      <c r="J1730" s="19">
        <f>IF(A1730="","",IF(IFERROR(INDEX(Crawl!$A1729:$DZ1729,1,Rules!$H$14),"")&amp;""="","",IFERROR(INDEX(Crawl!$A1729:$DZ1729,1,Rules!$H$14),"")))</f>
        <v/>
      </c>
      <c r="K1730">
        <f>IF(A1730="","",IFERROR(SUMIFS('GSC current'!$J$2:$J$2001,'GSC current'!$I$2:$I$2001,B1730),0))</f>
        <v/>
      </c>
      <c r="L1730">
        <f>IF(A1730="","",IFERROR(SUMIFS('GSC current'!$K$2:$K$2001,'GSC current'!$I$2:$I$2001,B1730),0))</f>
        <v/>
      </c>
      <c r="M1730" s="20">
        <f>IF(A1730="","",IF(N(L1730)&gt;0,K1730/L1730,""))</f>
        <v/>
      </c>
      <c r="N1730" s="21">
        <f>IF(A1730="","",IF(N(L1730)&gt;0,SUMIFS('GSC current'!$L$2:$L$2001,'GSC current'!$I$2:$I$2001,B1730)/L1730,""))</f>
        <v/>
      </c>
      <c r="O1730">
        <f>IF(A1730="","",IFERROR(SUMIFS('GSC previous'!$J$2:$J$2001,'GSC previous'!$I$2:$I$2001,B1730),0))</f>
        <v/>
      </c>
      <c r="P1730" s="22">
        <f>IF(A1730="","",IF(N(O1730)&gt;0,(K1730-O1730)/O1730,""))</f>
        <v/>
      </c>
      <c r="Q1730">
        <f>IF(A1730="","",IFERROR(SUMIFS(GA4!$P$2:$P$2001,GA4!$O$2:$O$2001,B1730),0))</f>
        <v/>
      </c>
      <c r="R1730" s="23">
        <f>IF(A1730="","",IF(N(Q1730)&gt;0,SUMIFS(GA4!$Q$2:$Q$2001,GA4!$O$2:$O$2001,B1730)/Q1730,""))</f>
        <v/>
      </c>
      <c r="S1730">
        <f>IF(A1730="","",IFERROR(SUMIFS(GA4!$R$2:$R$2001,GA4!$O$2:$O$2001,B1730),0))</f>
        <v/>
      </c>
      <c r="T1730">
        <f>IF(A1730="","",IF(AND(ISNUMBER(F1730),LEFT(C1730&amp;"",1)="2"),IF(F1730&lt;Rules!$B$9,"Yes","No"),"No"))</f>
        <v/>
      </c>
      <c r="U1730">
        <f>IF(A1730="","",IF(AND(N(O1730)&gt;=Rules!$B$8,ISNUMBER(P1730)),IF(P1730&lt;=-Rules!$B$7,"Yes","No"),"No"))</f>
        <v/>
      </c>
      <c r="V1730">
        <f>IF(A1730="","",IF(AND(N(L1730)&gt;=Rules!$B$6,ISNUMBER(N1730)),IF(AND(N1730&gt;=Rules!$B$10,N1730&lt;=Rules!$B$11),"Yes","No"),"No"))</f>
        <v/>
      </c>
      <c r="W1730">
        <f>IF(A1730="","",IF(I1730&lt;&gt;"","Yes","No"))</f>
        <v/>
      </c>
      <c r="X1730">
        <f>IF(I1730="","",IF(SUMIFS($K$3:$K$2002,$A$3:$A$2002,SUBSTITUTE(SUBSTITUTE(I1730,"?","~?"),"*","~*"))&gt;N(K1730),"Yes","No"))</f>
        <v/>
      </c>
      <c r="Y1730">
        <f>IF(A1730="","",IF(N(S1730)&gt;0,"Yes","No"))</f>
        <v/>
      </c>
      <c r="Z1730">
        <f>IF(A1730="","",IF(AND(N(K1730)&lt;Rules!$B$5,N(L1730)&lt;Rules!$B$6,N(Q1730)&lt;Rules!$B$13,Y1730="No"),"Yes","No"))</f>
        <v/>
      </c>
      <c r="AA1730">
        <f>IF(A1730="","",IF(LEFT(C1730&amp;"",1)="3","Redirect",IF(OR(LEFT(C1730&amp;"",1)="4",LEFT(C1730&amp;"",1)="5"),IF(OR(N(K1730)&gt;0,N(AC1730)&gt;=Rules!$B$14),"Redirect","Prune"),IF(D1730="Non-Indexable","Keep",IF(AND(W1730="Yes",X1730="Yes",Y1730="No"),"Merge",IF(OR(U1730="Yes",V1730="Yes",AND(T1730="Yes",N(L1730)&gt;=Rules!$B$6)),"Update",IF(Z1730="Yes",IF(N(AC1730)&gt;=Rules!$B$14,"Redirect","Prune"),"Keep")))))))</f>
        <v/>
      </c>
      <c r="AB1730">
        <f>IF(A1730="","",IF(LEFT(C1730&amp;"",1)="3","Already redirects ("&amp;C1730&amp;"). Update internal links to point at the final URL.",IF(OR(LEFT(C1730&amp;"",1)="4",LEFT(C1730&amp;"",1)="5"),IF(AA1730="Redirect","Returns "&amp;C1730&amp;" but still has "&amp;N(K1730)&amp;" clicks and "&amp;N(AC1730)&amp;" referring domains. 301 it to the closest live page.","Returns "&amp;C1730&amp;" with no clicks or links. Remove internal links and let it 404 or 410."),IF(D1730="Non-Indexable","Non-indexable ("&amp;E1730&amp;"). Keep if that is intentional; otherwise fix the canonical or noindex.",IF(AA1730="Merge","Overlaps with "&amp;I1730&amp;IF(N(J1730)&gt;0," (similarity "&amp;TEXT(J1730,"0.00")&amp;")","")&amp;", which gets more clicks. Merge the useful parts into it and 301 this URL.",IF(AA1730="Update",MID(IF(U1730="Yes","; Clicks down "&amp;TEXT(-P1730,"0%")&amp;" on the previous period","")&amp;IF(V1730="Yes","; Average position "&amp;TEXT(N1730,"0.0")&amp;" on "&amp;TEXT(L1730,"#,##0")&amp;" impressions (striking distance)","")&amp;IF(AND(T1730="Yes",N(L1730)&gt;=Rules!$B$6),"; Thin ("&amp;F1730&amp;" words) but has search demand",""),3,400),IF(AA1730="Prune","Low value: "&amp;N(K1730)&amp;" clicks, "&amp;N(L1730)&amp;" impressions, "&amp;N(Q1730)&amp;" sessions, no key events. Remove or noindex it and update internal links.",IF(AA1730="Redirect","Low value but "&amp;N(AC1730)&amp;" referring domains. 301 it to the closest relevant page to keep those links.",IF(AND(Z1730="No",Y1730="Yes",N(K1730)&lt;Rules!$B$5),"Low search traffic but it converts (key events: "&amp;S1730&amp;"). Keep it and link to it.",IF(W1730="Yes","Stronger than the page it overlaps ("&amp;I1730&amp;"). Keep; merge that page into this one.","Healthy: "&amp;N(K1730)&amp;" clicks"&amp;IF(ISNUMBER(N1730),", average position "&amp;TEXT(N1730,"0.0"),"")&amp;". Keep and monitor."))))))))))</f>
        <v/>
      </c>
      <c r="AE1730">
        <f>IF(A1730="","",IF(AD1730&lt;&gt;"",AD1730,AA1730))</f>
        <v/>
      </c>
    </row>
    <row r="1731">
      <c r="A1731">
        <f>IF(Crawl!A1730="","",Crawl!A1730)</f>
        <v/>
      </c>
      <c r="B1731">
        <f>IF(A1731="","",Crawl!EC1730)</f>
        <v/>
      </c>
      <c r="C1731">
        <f>IF(A1731="","",IFERROR(INDEX(Crawl!$A1730:$DZ1730,1,Rules!$H$6),""))</f>
        <v/>
      </c>
      <c r="D1731">
        <f>IF(A1731="","",IFERROR(INDEX(Crawl!$A1730:$DZ1730,1,Rules!$H$7),"")&amp;"")</f>
        <v/>
      </c>
      <c r="E1731">
        <f>IF(A1731="","",IFERROR(INDEX(Crawl!$A1730:$DZ1730,1,Rules!$H$8),"")&amp;"")</f>
        <v/>
      </c>
      <c r="F1731">
        <f>IF(A1731="","",IFERROR(INDEX(Crawl!$A1730:$DZ1730,1,Rules!$H$9),""))</f>
        <v/>
      </c>
      <c r="G1731">
        <f>IF(A1731="","",IFERROR(INDEX(Crawl!$A1730:$DZ1730,1,Rules!$H$10),""))</f>
        <v/>
      </c>
      <c r="H1731">
        <f>IF(A1731="","",IFERROR(INDEX(Crawl!$A1730:$DZ1730,1,Rules!$H$12),""))</f>
        <v/>
      </c>
      <c r="I1731">
        <f>IF(A1731="","",IF(AND(N(H1731)&gt;0,IFERROR(INDEX(Crawl!$A1730:$DZ1730,1,Rules!$H$11),"")&amp;""&lt;&gt;""),IFERROR(INDEX(Crawl!$A1730:$DZ1730,1,Rules!$H$11),"")&amp;"",IF(AND(ISNUMBER(J1731),N(J1731)&gt;=Rules!$B$12,IFERROR(INDEX(Crawl!$A1730:$DZ1730,1,Rules!$H$13),"")&amp;""&lt;&gt;""),IFERROR(INDEX(Crawl!$A1730:$DZ1730,1,Rules!$H$13),"")&amp;"","")))</f>
        <v/>
      </c>
      <c r="J1731" s="19">
        <f>IF(A1731="","",IF(IFERROR(INDEX(Crawl!$A1730:$DZ1730,1,Rules!$H$14),"")&amp;""="","",IFERROR(INDEX(Crawl!$A1730:$DZ1730,1,Rules!$H$14),"")))</f>
        <v/>
      </c>
      <c r="K1731">
        <f>IF(A1731="","",IFERROR(SUMIFS('GSC current'!$J$2:$J$2001,'GSC current'!$I$2:$I$2001,B1731),0))</f>
        <v/>
      </c>
      <c r="L1731">
        <f>IF(A1731="","",IFERROR(SUMIFS('GSC current'!$K$2:$K$2001,'GSC current'!$I$2:$I$2001,B1731),0))</f>
        <v/>
      </c>
      <c r="M1731" s="20">
        <f>IF(A1731="","",IF(N(L1731)&gt;0,K1731/L1731,""))</f>
        <v/>
      </c>
      <c r="N1731" s="21">
        <f>IF(A1731="","",IF(N(L1731)&gt;0,SUMIFS('GSC current'!$L$2:$L$2001,'GSC current'!$I$2:$I$2001,B1731)/L1731,""))</f>
        <v/>
      </c>
      <c r="O1731">
        <f>IF(A1731="","",IFERROR(SUMIFS('GSC previous'!$J$2:$J$2001,'GSC previous'!$I$2:$I$2001,B1731),0))</f>
        <v/>
      </c>
      <c r="P1731" s="22">
        <f>IF(A1731="","",IF(N(O1731)&gt;0,(K1731-O1731)/O1731,""))</f>
        <v/>
      </c>
      <c r="Q1731">
        <f>IF(A1731="","",IFERROR(SUMIFS(GA4!$P$2:$P$2001,GA4!$O$2:$O$2001,B1731),0))</f>
        <v/>
      </c>
      <c r="R1731" s="23">
        <f>IF(A1731="","",IF(N(Q1731)&gt;0,SUMIFS(GA4!$Q$2:$Q$2001,GA4!$O$2:$O$2001,B1731)/Q1731,""))</f>
        <v/>
      </c>
      <c r="S1731">
        <f>IF(A1731="","",IFERROR(SUMIFS(GA4!$R$2:$R$2001,GA4!$O$2:$O$2001,B1731),0))</f>
        <v/>
      </c>
      <c r="T1731">
        <f>IF(A1731="","",IF(AND(ISNUMBER(F1731),LEFT(C1731&amp;"",1)="2"),IF(F1731&lt;Rules!$B$9,"Yes","No"),"No"))</f>
        <v/>
      </c>
      <c r="U1731">
        <f>IF(A1731="","",IF(AND(N(O1731)&gt;=Rules!$B$8,ISNUMBER(P1731)),IF(P1731&lt;=-Rules!$B$7,"Yes","No"),"No"))</f>
        <v/>
      </c>
      <c r="V1731">
        <f>IF(A1731="","",IF(AND(N(L1731)&gt;=Rules!$B$6,ISNUMBER(N1731)),IF(AND(N1731&gt;=Rules!$B$10,N1731&lt;=Rules!$B$11),"Yes","No"),"No"))</f>
        <v/>
      </c>
      <c r="W1731">
        <f>IF(A1731="","",IF(I1731&lt;&gt;"","Yes","No"))</f>
        <v/>
      </c>
      <c r="X1731">
        <f>IF(I1731="","",IF(SUMIFS($K$3:$K$2002,$A$3:$A$2002,SUBSTITUTE(SUBSTITUTE(I1731,"?","~?"),"*","~*"))&gt;N(K1731),"Yes","No"))</f>
        <v/>
      </c>
      <c r="Y1731">
        <f>IF(A1731="","",IF(N(S1731)&gt;0,"Yes","No"))</f>
        <v/>
      </c>
      <c r="Z1731">
        <f>IF(A1731="","",IF(AND(N(K1731)&lt;Rules!$B$5,N(L1731)&lt;Rules!$B$6,N(Q1731)&lt;Rules!$B$13,Y1731="No"),"Yes","No"))</f>
        <v/>
      </c>
      <c r="AA1731">
        <f>IF(A1731="","",IF(LEFT(C1731&amp;"",1)="3","Redirect",IF(OR(LEFT(C1731&amp;"",1)="4",LEFT(C1731&amp;"",1)="5"),IF(OR(N(K1731)&gt;0,N(AC1731)&gt;=Rules!$B$14),"Redirect","Prune"),IF(D1731="Non-Indexable","Keep",IF(AND(W1731="Yes",X1731="Yes",Y1731="No"),"Merge",IF(OR(U1731="Yes",V1731="Yes",AND(T1731="Yes",N(L1731)&gt;=Rules!$B$6)),"Update",IF(Z1731="Yes",IF(N(AC1731)&gt;=Rules!$B$14,"Redirect","Prune"),"Keep")))))))</f>
        <v/>
      </c>
      <c r="AB1731">
        <f>IF(A1731="","",IF(LEFT(C1731&amp;"",1)="3","Already redirects ("&amp;C1731&amp;"). Update internal links to point at the final URL.",IF(OR(LEFT(C1731&amp;"",1)="4",LEFT(C1731&amp;"",1)="5"),IF(AA1731="Redirect","Returns "&amp;C1731&amp;" but still has "&amp;N(K1731)&amp;" clicks and "&amp;N(AC1731)&amp;" referring domains. 301 it to the closest live page.","Returns "&amp;C1731&amp;" with no clicks or links. Remove internal links and let it 404 or 410."),IF(D1731="Non-Indexable","Non-indexable ("&amp;E1731&amp;"). Keep if that is intentional; otherwise fix the canonical or noindex.",IF(AA1731="Merge","Overlaps with "&amp;I1731&amp;IF(N(J1731)&gt;0," (similarity "&amp;TEXT(J1731,"0.00")&amp;")","")&amp;", which gets more clicks. Merge the useful parts into it and 301 this URL.",IF(AA1731="Update",MID(IF(U1731="Yes","; Clicks down "&amp;TEXT(-P1731,"0%")&amp;" on the previous period","")&amp;IF(V1731="Yes","; Average position "&amp;TEXT(N1731,"0.0")&amp;" on "&amp;TEXT(L1731,"#,##0")&amp;" impressions (striking distance)","")&amp;IF(AND(T1731="Yes",N(L1731)&gt;=Rules!$B$6),"; Thin ("&amp;F1731&amp;" words) but has search demand",""),3,400),IF(AA1731="Prune","Low value: "&amp;N(K1731)&amp;" clicks, "&amp;N(L1731)&amp;" impressions, "&amp;N(Q1731)&amp;" sessions, no key events. Remove or noindex it and update internal links.",IF(AA1731="Redirect","Low value but "&amp;N(AC1731)&amp;" referring domains. 301 it to the closest relevant page to keep those links.",IF(AND(Z1731="No",Y1731="Yes",N(K1731)&lt;Rules!$B$5),"Low search traffic but it converts (key events: "&amp;S1731&amp;"). Keep it and link to it.",IF(W1731="Yes","Stronger than the page it overlaps ("&amp;I1731&amp;"). Keep; merge that page into this one.","Healthy: "&amp;N(K1731)&amp;" clicks"&amp;IF(ISNUMBER(N1731),", average position "&amp;TEXT(N1731,"0.0"),"")&amp;". Keep and monitor."))))))))))</f>
        <v/>
      </c>
      <c r="AE1731">
        <f>IF(A1731="","",IF(AD1731&lt;&gt;"",AD1731,AA1731))</f>
        <v/>
      </c>
    </row>
    <row r="1732">
      <c r="A1732">
        <f>IF(Crawl!A1731="","",Crawl!A1731)</f>
        <v/>
      </c>
      <c r="B1732">
        <f>IF(A1732="","",Crawl!EC1731)</f>
        <v/>
      </c>
      <c r="C1732">
        <f>IF(A1732="","",IFERROR(INDEX(Crawl!$A1731:$DZ1731,1,Rules!$H$6),""))</f>
        <v/>
      </c>
      <c r="D1732">
        <f>IF(A1732="","",IFERROR(INDEX(Crawl!$A1731:$DZ1731,1,Rules!$H$7),"")&amp;"")</f>
        <v/>
      </c>
      <c r="E1732">
        <f>IF(A1732="","",IFERROR(INDEX(Crawl!$A1731:$DZ1731,1,Rules!$H$8),"")&amp;"")</f>
        <v/>
      </c>
      <c r="F1732">
        <f>IF(A1732="","",IFERROR(INDEX(Crawl!$A1731:$DZ1731,1,Rules!$H$9),""))</f>
        <v/>
      </c>
      <c r="G1732">
        <f>IF(A1732="","",IFERROR(INDEX(Crawl!$A1731:$DZ1731,1,Rules!$H$10),""))</f>
        <v/>
      </c>
      <c r="H1732">
        <f>IF(A1732="","",IFERROR(INDEX(Crawl!$A1731:$DZ1731,1,Rules!$H$12),""))</f>
        <v/>
      </c>
      <c r="I1732">
        <f>IF(A1732="","",IF(AND(N(H1732)&gt;0,IFERROR(INDEX(Crawl!$A1731:$DZ1731,1,Rules!$H$11),"")&amp;""&lt;&gt;""),IFERROR(INDEX(Crawl!$A1731:$DZ1731,1,Rules!$H$11),"")&amp;"",IF(AND(ISNUMBER(J1732),N(J1732)&gt;=Rules!$B$12,IFERROR(INDEX(Crawl!$A1731:$DZ1731,1,Rules!$H$13),"")&amp;""&lt;&gt;""),IFERROR(INDEX(Crawl!$A1731:$DZ1731,1,Rules!$H$13),"")&amp;"","")))</f>
        <v/>
      </c>
      <c r="J1732" s="19">
        <f>IF(A1732="","",IF(IFERROR(INDEX(Crawl!$A1731:$DZ1731,1,Rules!$H$14),"")&amp;""="","",IFERROR(INDEX(Crawl!$A1731:$DZ1731,1,Rules!$H$14),"")))</f>
        <v/>
      </c>
      <c r="K1732">
        <f>IF(A1732="","",IFERROR(SUMIFS('GSC current'!$J$2:$J$2001,'GSC current'!$I$2:$I$2001,B1732),0))</f>
        <v/>
      </c>
      <c r="L1732">
        <f>IF(A1732="","",IFERROR(SUMIFS('GSC current'!$K$2:$K$2001,'GSC current'!$I$2:$I$2001,B1732),0))</f>
        <v/>
      </c>
      <c r="M1732" s="20">
        <f>IF(A1732="","",IF(N(L1732)&gt;0,K1732/L1732,""))</f>
        <v/>
      </c>
      <c r="N1732" s="21">
        <f>IF(A1732="","",IF(N(L1732)&gt;0,SUMIFS('GSC current'!$L$2:$L$2001,'GSC current'!$I$2:$I$2001,B1732)/L1732,""))</f>
        <v/>
      </c>
      <c r="O1732">
        <f>IF(A1732="","",IFERROR(SUMIFS('GSC previous'!$J$2:$J$2001,'GSC previous'!$I$2:$I$2001,B1732),0))</f>
        <v/>
      </c>
      <c r="P1732" s="22">
        <f>IF(A1732="","",IF(N(O1732)&gt;0,(K1732-O1732)/O1732,""))</f>
        <v/>
      </c>
      <c r="Q1732">
        <f>IF(A1732="","",IFERROR(SUMIFS(GA4!$P$2:$P$2001,GA4!$O$2:$O$2001,B1732),0))</f>
        <v/>
      </c>
      <c r="R1732" s="23">
        <f>IF(A1732="","",IF(N(Q1732)&gt;0,SUMIFS(GA4!$Q$2:$Q$2001,GA4!$O$2:$O$2001,B1732)/Q1732,""))</f>
        <v/>
      </c>
      <c r="S1732">
        <f>IF(A1732="","",IFERROR(SUMIFS(GA4!$R$2:$R$2001,GA4!$O$2:$O$2001,B1732),0))</f>
        <v/>
      </c>
      <c r="T1732">
        <f>IF(A1732="","",IF(AND(ISNUMBER(F1732),LEFT(C1732&amp;"",1)="2"),IF(F1732&lt;Rules!$B$9,"Yes","No"),"No"))</f>
        <v/>
      </c>
      <c r="U1732">
        <f>IF(A1732="","",IF(AND(N(O1732)&gt;=Rules!$B$8,ISNUMBER(P1732)),IF(P1732&lt;=-Rules!$B$7,"Yes","No"),"No"))</f>
        <v/>
      </c>
      <c r="V1732">
        <f>IF(A1732="","",IF(AND(N(L1732)&gt;=Rules!$B$6,ISNUMBER(N1732)),IF(AND(N1732&gt;=Rules!$B$10,N1732&lt;=Rules!$B$11),"Yes","No"),"No"))</f>
        <v/>
      </c>
      <c r="W1732">
        <f>IF(A1732="","",IF(I1732&lt;&gt;"","Yes","No"))</f>
        <v/>
      </c>
      <c r="X1732">
        <f>IF(I1732="","",IF(SUMIFS($K$3:$K$2002,$A$3:$A$2002,SUBSTITUTE(SUBSTITUTE(I1732,"?","~?"),"*","~*"))&gt;N(K1732),"Yes","No"))</f>
        <v/>
      </c>
      <c r="Y1732">
        <f>IF(A1732="","",IF(N(S1732)&gt;0,"Yes","No"))</f>
        <v/>
      </c>
      <c r="Z1732">
        <f>IF(A1732="","",IF(AND(N(K1732)&lt;Rules!$B$5,N(L1732)&lt;Rules!$B$6,N(Q1732)&lt;Rules!$B$13,Y1732="No"),"Yes","No"))</f>
        <v/>
      </c>
      <c r="AA1732">
        <f>IF(A1732="","",IF(LEFT(C1732&amp;"",1)="3","Redirect",IF(OR(LEFT(C1732&amp;"",1)="4",LEFT(C1732&amp;"",1)="5"),IF(OR(N(K1732)&gt;0,N(AC1732)&gt;=Rules!$B$14),"Redirect","Prune"),IF(D1732="Non-Indexable","Keep",IF(AND(W1732="Yes",X1732="Yes",Y1732="No"),"Merge",IF(OR(U1732="Yes",V1732="Yes",AND(T1732="Yes",N(L1732)&gt;=Rules!$B$6)),"Update",IF(Z1732="Yes",IF(N(AC1732)&gt;=Rules!$B$14,"Redirect","Prune"),"Keep")))))))</f>
        <v/>
      </c>
      <c r="AB1732">
        <f>IF(A1732="","",IF(LEFT(C1732&amp;"",1)="3","Already redirects ("&amp;C1732&amp;"). Update internal links to point at the final URL.",IF(OR(LEFT(C1732&amp;"",1)="4",LEFT(C1732&amp;"",1)="5"),IF(AA1732="Redirect","Returns "&amp;C1732&amp;" but still has "&amp;N(K1732)&amp;" clicks and "&amp;N(AC1732)&amp;" referring domains. 301 it to the closest live page.","Returns "&amp;C1732&amp;" with no clicks or links. Remove internal links and let it 404 or 410."),IF(D1732="Non-Indexable","Non-indexable ("&amp;E1732&amp;"). Keep if that is intentional; otherwise fix the canonical or noindex.",IF(AA1732="Merge","Overlaps with "&amp;I1732&amp;IF(N(J1732)&gt;0," (similarity "&amp;TEXT(J1732,"0.00")&amp;")","")&amp;", which gets more clicks. Merge the useful parts into it and 301 this URL.",IF(AA1732="Update",MID(IF(U1732="Yes","; Clicks down "&amp;TEXT(-P1732,"0%")&amp;" on the previous period","")&amp;IF(V1732="Yes","; Average position "&amp;TEXT(N1732,"0.0")&amp;" on "&amp;TEXT(L1732,"#,##0")&amp;" impressions (striking distance)","")&amp;IF(AND(T1732="Yes",N(L1732)&gt;=Rules!$B$6),"; Thin ("&amp;F1732&amp;" words) but has search demand",""),3,400),IF(AA1732="Prune","Low value: "&amp;N(K1732)&amp;" clicks, "&amp;N(L1732)&amp;" impressions, "&amp;N(Q1732)&amp;" sessions, no key events. Remove or noindex it and update internal links.",IF(AA1732="Redirect","Low value but "&amp;N(AC1732)&amp;" referring domains. 301 it to the closest relevant page to keep those links.",IF(AND(Z1732="No",Y1732="Yes",N(K1732)&lt;Rules!$B$5),"Low search traffic but it converts (key events: "&amp;S1732&amp;"). Keep it and link to it.",IF(W1732="Yes","Stronger than the page it overlaps ("&amp;I1732&amp;"). Keep; merge that page into this one.","Healthy: "&amp;N(K1732)&amp;" clicks"&amp;IF(ISNUMBER(N1732),", average position "&amp;TEXT(N1732,"0.0"),"")&amp;". Keep and monitor."))))))))))</f>
        <v/>
      </c>
      <c r="AE1732">
        <f>IF(A1732="","",IF(AD1732&lt;&gt;"",AD1732,AA1732))</f>
        <v/>
      </c>
    </row>
    <row r="1733">
      <c r="A1733">
        <f>IF(Crawl!A1732="","",Crawl!A1732)</f>
        <v/>
      </c>
      <c r="B1733">
        <f>IF(A1733="","",Crawl!EC1732)</f>
        <v/>
      </c>
      <c r="C1733">
        <f>IF(A1733="","",IFERROR(INDEX(Crawl!$A1732:$DZ1732,1,Rules!$H$6),""))</f>
        <v/>
      </c>
      <c r="D1733">
        <f>IF(A1733="","",IFERROR(INDEX(Crawl!$A1732:$DZ1732,1,Rules!$H$7),"")&amp;"")</f>
        <v/>
      </c>
      <c r="E1733">
        <f>IF(A1733="","",IFERROR(INDEX(Crawl!$A1732:$DZ1732,1,Rules!$H$8),"")&amp;"")</f>
        <v/>
      </c>
      <c r="F1733">
        <f>IF(A1733="","",IFERROR(INDEX(Crawl!$A1732:$DZ1732,1,Rules!$H$9),""))</f>
        <v/>
      </c>
      <c r="G1733">
        <f>IF(A1733="","",IFERROR(INDEX(Crawl!$A1732:$DZ1732,1,Rules!$H$10),""))</f>
        <v/>
      </c>
      <c r="H1733">
        <f>IF(A1733="","",IFERROR(INDEX(Crawl!$A1732:$DZ1732,1,Rules!$H$12),""))</f>
        <v/>
      </c>
      <c r="I1733">
        <f>IF(A1733="","",IF(AND(N(H1733)&gt;0,IFERROR(INDEX(Crawl!$A1732:$DZ1732,1,Rules!$H$11),"")&amp;""&lt;&gt;""),IFERROR(INDEX(Crawl!$A1732:$DZ1732,1,Rules!$H$11),"")&amp;"",IF(AND(ISNUMBER(J1733),N(J1733)&gt;=Rules!$B$12,IFERROR(INDEX(Crawl!$A1732:$DZ1732,1,Rules!$H$13),"")&amp;""&lt;&gt;""),IFERROR(INDEX(Crawl!$A1732:$DZ1732,1,Rules!$H$13),"")&amp;"","")))</f>
        <v/>
      </c>
      <c r="J1733" s="19">
        <f>IF(A1733="","",IF(IFERROR(INDEX(Crawl!$A1732:$DZ1732,1,Rules!$H$14),"")&amp;""="","",IFERROR(INDEX(Crawl!$A1732:$DZ1732,1,Rules!$H$14),"")))</f>
        <v/>
      </c>
      <c r="K1733">
        <f>IF(A1733="","",IFERROR(SUMIFS('GSC current'!$J$2:$J$2001,'GSC current'!$I$2:$I$2001,B1733),0))</f>
        <v/>
      </c>
      <c r="L1733">
        <f>IF(A1733="","",IFERROR(SUMIFS('GSC current'!$K$2:$K$2001,'GSC current'!$I$2:$I$2001,B1733),0))</f>
        <v/>
      </c>
      <c r="M1733" s="20">
        <f>IF(A1733="","",IF(N(L1733)&gt;0,K1733/L1733,""))</f>
        <v/>
      </c>
      <c r="N1733" s="21">
        <f>IF(A1733="","",IF(N(L1733)&gt;0,SUMIFS('GSC current'!$L$2:$L$2001,'GSC current'!$I$2:$I$2001,B1733)/L1733,""))</f>
        <v/>
      </c>
      <c r="O1733">
        <f>IF(A1733="","",IFERROR(SUMIFS('GSC previous'!$J$2:$J$2001,'GSC previous'!$I$2:$I$2001,B1733),0))</f>
        <v/>
      </c>
      <c r="P1733" s="22">
        <f>IF(A1733="","",IF(N(O1733)&gt;0,(K1733-O1733)/O1733,""))</f>
        <v/>
      </c>
      <c r="Q1733">
        <f>IF(A1733="","",IFERROR(SUMIFS(GA4!$P$2:$P$2001,GA4!$O$2:$O$2001,B1733),0))</f>
        <v/>
      </c>
      <c r="R1733" s="23">
        <f>IF(A1733="","",IF(N(Q1733)&gt;0,SUMIFS(GA4!$Q$2:$Q$2001,GA4!$O$2:$O$2001,B1733)/Q1733,""))</f>
        <v/>
      </c>
      <c r="S1733">
        <f>IF(A1733="","",IFERROR(SUMIFS(GA4!$R$2:$R$2001,GA4!$O$2:$O$2001,B1733),0))</f>
        <v/>
      </c>
      <c r="T1733">
        <f>IF(A1733="","",IF(AND(ISNUMBER(F1733),LEFT(C1733&amp;"",1)="2"),IF(F1733&lt;Rules!$B$9,"Yes","No"),"No"))</f>
        <v/>
      </c>
      <c r="U1733">
        <f>IF(A1733="","",IF(AND(N(O1733)&gt;=Rules!$B$8,ISNUMBER(P1733)),IF(P1733&lt;=-Rules!$B$7,"Yes","No"),"No"))</f>
        <v/>
      </c>
      <c r="V1733">
        <f>IF(A1733="","",IF(AND(N(L1733)&gt;=Rules!$B$6,ISNUMBER(N1733)),IF(AND(N1733&gt;=Rules!$B$10,N1733&lt;=Rules!$B$11),"Yes","No"),"No"))</f>
        <v/>
      </c>
      <c r="W1733">
        <f>IF(A1733="","",IF(I1733&lt;&gt;"","Yes","No"))</f>
        <v/>
      </c>
      <c r="X1733">
        <f>IF(I1733="","",IF(SUMIFS($K$3:$K$2002,$A$3:$A$2002,SUBSTITUTE(SUBSTITUTE(I1733,"?","~?"),"*","~*"))&gt;N(K1733),"Yes","No"))</f>
        <v/>
      </c>
      <c r="Y1733">
        <f>IF(A1733="","",IF(N(S1733)&gt;0,"Yes","No"))</f>
        <v/>
      </c>
      <c r="Z1733">
        <f>IF(A1733="","",IF(AND(N(K1733)&lt;Rules!$B$5,N(L1733)&lt;Rules!$B$6,N(Q1733)&lt;Rules!$B$13,Y1733="No"),"Yes","No"))</f>
        <v/>
      </c>
      <c r="AA1733">
        <f>IF(A1733="","",IF(LEFT(C1733&amp;"",1)="3","Redirect",IF(OR(LEFT(C1733&amp;"",1)="4",LEFT(C1733&amp;"",1)="5"),IF(OR(N(K1733)&gt;0,N(AC1733)&gt;=Rules!$B$14),"Redirect","Prune"),IF(D1733="Non-Indexable","Keep",IF(AND(W1733="Yes",X1733="Yes",Y1733="No"),"Merge",IF(OR(U1733="Yes",V1733="Yes",AND(T1733="Yes",N(L1733)&gt;=Rules!$B$6)),"Update",IF(Z1733="Yes",IF(N(AC1733)&gt;=Rules!$B$14,"Redirect","Prune"),"Keep")))))))</f>
        <v/>
      </c>
      <c r="AB1733">
        <f>IF(A1733="","",IF(LEFT(C1733&amp;"",1)="3","Already redirects ("&amp;C1733&amp;"). Update internal links to point at the final URL.",IF(OR(LEFT(C1733&amp;"",1)="4",LEFT(C1733&amp;"",1)="5"),IF(AA1733="Redirect","Returns "&amp;C1733&amp;" but still has "&amp;N(K1733)&amp;" clicks and "&amp;N(AC1733)&amp;" referring domains. 301 it to the closest live page.","Returns "&amp;C1733&amp;" with no clicks or links. Remove internal links and let it 404 or 410."),IF(D1733="Non-Indexable","Non-indexable ("&amp;E1733&amp;"). Keep if that is intentional; otherwise fix the canonical or noindex.",IF(AA1733="Merge","Overlaps with "&amp;I1733&amp;IF(N(J1733)&gt;0," (similarity "&amp;TEXT(J1733,"0.00")&amp;")","")&amp;", which gets more clicks. Merge the useful parts into it and 301 this URL.",IF(AA1733="Update",MID(IF(U1733="Yes","; Clicks down "&amp;TEXT(-P1733,"0%")&amp;" on the previous period","")&amp;IF(V1733="Yes","; Average position "&amp;TEXT(N1733,"0.0")&amp;" on "&amp;TEXT(L1733,"#,##0")&amp;" impressions (striking distance)","")&amp;IF(AND(T1733="Yes",N(L1733)&gt;=Rules!$B$6),"; Thin ("&amp;F1733&amp;" words) but has search demand",""),3,400),IF(AA1733="Prune","Low value: "&amp;N(K1733)&amp;" clicks, "&amp;N(L1733)&amp;" impressions, "&amp;N(Q1733)&amp;" sessions, no key events. Remove or noindex it and update internal links.",IF(AA1733="Redirect","Low value but "&amp;N(AC1733)&amp;" referring domains. 301 it to the closest relevant page to keep those links.",IF(AND(Z1733="No",Y1733="Yes",N(K1733)&lt;Rules!$B$5),"Low search traffic but it converts (key events: "&amp;S1733&amp;"). Keep it and link to it.",IF(W1733="Yes","Stronger than the page it overlaps ("&amp;I1733&amp;"). Keep; merge that page into this one.","Healthy: "&amp;N(K1733)&amp;" clicks"&amp;IF(ISNUMBER(N1733),", average position "&amp;TEXT(N1733,"0.0"),"")&amp;". Keep and monitor."))))))))))</f>
        <v/>
      </c>
      <c r="AE1733">
        <f>IF(A1733="","",IF(AD1733&lt;&gt;"",AD1733,AA1733))</f>
        <v/>
      </c>
    </row>
    <row r="1734">
      <c r="A1734">
        <f>IF(Crawl!A1733="","",Crawl!A1733)</f>
        <v/>
      </c>
      <c r="B1734">
        <f>IF(A1734="","",Crawl!EC1733)</f>
        <v/>
      </c>
      <c r="C1734">
        <f>IF(A1734="","",IFERROR(INDEX(Crawl!$A1733:$DZ1733,1,Rules!$H$6),""))</f>
        <v/>
      </c>
      <c r="D1734">
        <f>IF(A1734="","",IFERROR(INDEX(Crawl!$A1733:$DZ1733,1,Rules!$H$7),"")&amp;"")</f>
        <v/>
      </c>
      <c r="E1734">
        <f>IF(A1734="","",IFERROR(INDEX(Crawl!$A1733:$DZ1733,1,Rules!$H$8),"")&amp;"")</f>
        <v/>
      </c>
      <c r="F1734">
        <f>IF(A1734="","",IFERROR(INDEX(Crawl!$A1733:$DZ1733,1,Rules!$H$9),""))</f>
        <v/>
      </c>
      <c r="G1734">
        <f>IF(A1734="","",IFERROR(INDEX(Crawl!$A1733:$DZ1733,1,Rules!$H$10),""))</f>
        <v/>
      </c>
      <c r="H1734">
        <f>IF(A1734="","",IFERROR(INDEX(Crawl!$A1733:$DZ1733,1,Rules!$H$12),""))</f>
        <v/>
      </c>
      <c r="I1734">
        <f>IF(A1734="","",IF(AND(N(H1734)&gt;0,IFERROR(INDEX(Crawl!$A1733:$DZ1733,1,Rules!$H$11),"")&amp;""&lt;&gt;""),IFERROR(INDEX(Crawl!$A1733:$DZ1733,1,Rules!$H$11),"")&amp;"",IF(AND(ISNUMBER(J1734),N(J1734)&gt;=Rules!$B$12,IFERROR(INDEX(Crawl!$A1733:$DZ1733,1,Rules!$H$13),"")&amp;""&lt;&gt;""),IFERROR(INDEX(Crawl!$A1733:$DZ1733,1,Rules!$H$13),"")&amp;"","")))</f>
        <v/>
      </c>
      <c r="J1734" s="19">
        <f>IF(A1734="","",IF(IFERROR(INDEX(Crawl!$A1733:$DZ1733,1,Rules!$H$14),"")&amp;""="","",IFERROR(INDEX(Crawl!$A1733:$DZ1733,1,Rules!$H$14),"")))</f>
        <v/>
      </c>
      <c r="K1734">
        <f>IF(A1734="","",IFERROR(SUMIFS('GSC current'!$J$2:$J$2001,'GSC current'!$I$2:$I$2001,B1734),0))</f>
        <v/>
      </c>
      <c r="L1734">
        <f>IF(A1734="","",IFERROR(SUMIFS('GSC current'!$K$2:$K$2001,'GSC current'!$I$2:$I$2001,B1734),0))</f>
        <v/>
      </c>
      <c r="M1734" s="20">
        <f>IF(A1734="","",IF(N(L1734)&gt;0,K1734/L1734,""))</f>
        <v/>
      </c>
      <c r="N1734" s="21">
        <f>IF(A1734="","",IF(N(L1734)&gt;0,SUMIFS('GSC current'!$L$2:$L$2001,'GSC current'!$I$2:$I$2001,B1734)/L1734,""))</f>
        <v/>
      </c>
      <c r="O1734">
        <f>IF(A1734="","",IFERROR(SUMIFS('GSC previous'!$J$2:$J$2001,'GSC previous'!$I$2:$I$2001,B1734),0))</f>
        <v/>
      </c>
      <c r="P1734" s="22">
        <f>IF(A1734="","",IF(N(O1734)&gt;0,(K1734-O1734)/O1734,""))</f>
        <v/>
      </c>
      <c r="Q1734">
        <f>IF(A1734="","",IFERROR(SUMIFS(GA4!$P$2:$P$2001,GA4!$O$2:$O$2001,B1734),0))</f>
        <v/>
      </c>
      <c r="R1734" s="23">
        <f>IF(A1734="","",IF(N(Q1734)&gt;0,SUMIFS(GA4!$Q$2:$Q$2001,GA4!$O$2:$O$2001,B1734)/Q1734,""))</f>
        <v/>
      </c>
      <c r="S1734">
        <f>IF(A1734="","",IFERROR(SUMIFS(GA4!$R$2:$R$2001,GA4!$O$2:$O$2001,B1734),0))</f>
        <v/>
      </c>
      <c r="T1734">
        <f>IF(A1734="","",IF(AND(ISNUMBER(F1734),LEFT(C1734&amp;"",1)="2"),IF(F1734&lt;Rules!$B$9,"Yes","No"),"No"))</f>
        <v/>
      </c>
      <c r="U1734">
        <f>IF(A1734="","",IF(AND(N(O1734)&gt;=Rules!$B$8,ISNUMBER(P1734)),IF(P1734&lt;=-Rules!$B$7,"Yes","No"),"No"))</f>
        <v/>
      </c>
      <c r="V1734">
        <f>IF(A1734="","",IF(AND(N(L1734)&gt;=Rules!$B$6,ISNUMBER(N1734)),IF(AND(N1734&gt;=Rules!$B$10,N1734&lt;=Rules!$B$11),"Yes","No"),"No"))</f>
        <v/>
      </c>
      <c r="W1734">
        <f>IF(A1734="","",IF(I1734&lt;&gt;"","Yes","No"))</f>
        <v/>
      </c>
      <c r="X1734">
        <f>IF(I1734="","",IF(SUMIFS($K$3:$K$2002,$A$3:$A$2002,SUBSTITUTE(SUBSTITUTE(I1734,"?","~?"),"*","~*"))&gt;N(K1734),"Yes","No"))</f>
        <v/>
      </c>
      <c r="Y1734">
        <f>IF(A1734="","",IF(N(S1734)&gt;0,"Yes","No"))</f>
        <v/>
      </c>
      <c r="Z1734">
        <f>IF(A1734="","",IF(AND(N(K1734)&lt;Rules!$B$5,N(L1734)&lt;Rules!$B$6,N(Q1734)&lt;Rules!$B$13,Y1734="No"),"Yes","No"))</f>
        <v/>
      </c>
      <c r="AA1734">
        <f>IF(A1734="","",IF(LEFT(C1734&amp;"",1)="3","Redirect",IF(OR(LEFT(C1734&amp;"",1)="4",LEFT(C1734&amp;"",1)="5"),IF(OR(N(K1734)&gt;0,N(AC1734)&gt;=Rules!$B$14),"Redirect","Prune"),IF(D1734="Non-Indexable","Keep",IF(AND(W1734="Yes",X1734="Yes",Y1734="No"),"Merge",IF(OR(U1734="Yes",V1734="Yes",AND(T1734="Yes",N(L1734)&gt;=Rules!$B$6)),"Update",IF(Z1734="Yes",IF(N(AC1734)&gt;=Rules!$B$14,"Redirect","Prune"),"Keep")))))))</f>
        <v/>
      </c>
      <c r="AB1734">
        <f>IF(A1734="","",IF(LEFT(C1734&amp;"",1)="3","Already redirects ("&amp;C1734&amp;"). Update internal links to point at the final URL.",IF(OR(LEFT(C1734&amp;"",1)="4",LEFT(C1734&amp;"",1)="5"),IF(AA1734="Redirect","Returns "&amp;C1734&amp;" but still has "&amp;N(K1734)&amp;" clicks and "&amp;N(AC1734)&amp;" referring domains. 301 it to the closest live page.","Returns "&amp;C1734&amp;" with no clicks or links. Remove internal links and let it 404 or 410."),IF(D1734="Non-Indexable","Non-indexable ("&amp;E1734&amp;"). Keep if that is intentional; otherwise fix the canonical or noindex.",IF(AA1734="Merge","Overlaps with "&amp;I1734&amp;IF(N(J1734)&gt;0," (similarity "&amp;TEXT(J1734,"0.00")&amp;")","")&amp;", which gets more clicks. Merge the useful parts into it and 301 this URL.",IF(AA1734="Update",MID(IF(U1734="Yes","; Clicks down "&amp;TEXT(-P1734,"0%")&amp;" on the previous period","")&amp;IF(V1734="Yes","; Average position "&amp;TEXT(N1734,"0.0")&amp;" on "&amp;TEXT(L1734,"#,##0")&amp;" impressions (striking distance)","")&amp;IF(AND(T1734="Yes",N(L1734)&gt;=Rules!$B$6),"; Thin ("&amp;F1734&amp;" words) but has search demand",""),3,400),IF(AA1734="Prune","Low value: "&amp;N(K1734)&amp;" clicks, "&amp;N(L1734)&amp;" impressions, "&amp;N(Q1734)&amp;" sessions, no key events. Remove or noindex it and update internal links.",IF(AA1734="Redirect","Low value but "&amp;N(AC1734)&amp;" referring domains. 301 it to the closest relevant page to keep those links.",IF(AND(Z1734="No",Y1734="Yes",N(K1734)&lt;Rules!$B$5),"Low search traffic but it converts (key events: "&amp;S1734&amp;"). Keep it and link to it.",IF(W1734="Yes","Stronger than the page it overlaps ("&amp;I1734&amp;"). Keep; merge that page into this one.","Healthy: "&amp;N(K1734)&amp;" clicks"&amp;IF(ISNUMBER(N1734),", average position "&amp;TEXT(N1734,"0.0"),"")&amp;". Keep and monitor."))))))))))</f>
        <v/>
      </c>
      <c r="AE1734">
        <f>IF(A1734="","",IF(AD1734&lt;&gt;"",AD1734,AA1734))</f>
        <v/>
      </c>
    </row>
    <row r="1735">
      <c r="A1735">
        <f>IF(Crawl!A1734="","",Crawl!A1734)</f>
        <v/>
      </c>
      <c r="B1735">
        <f>IF(A1735="","",Crawl!EC1734)</f>
        <v/>
      </c>
      <c r="C1735">
        <f>IF(A1735="","",IFERROR(INDEX(Crawl!$A1734:$DZ1734,1,Rules!$H$6),""))</f>
        <v/>
      </c>
      <c r="D1735">
        <f>IF(A1735="","",IFERROR(INDEX(Crawl!$A1734:$DZ1734,1,Rules!$H$7),"")&amp;"")</f>
        <v/>
      </c>
      <c r="E1735">
        <f>IF(A1735="","",IFERROR(INDEX(Crawl!$A1734:$DZ1734,1,Rules!$H$8),"")&amp;"")</f>
        <v/>
      </c>
      <c r="F1735">
        <f>IF(A1735="","",IFERROR(INDEX(Crawl!$A1734:$DZ1734,1,Rules!$H$9),""))</f>
        <v/>
      </c>
      <c r="G1735">
        <f>IF(A1735="","",IFERROR(INDEX(Crawl!$A1734:$DZ1734,1,Rules!$H$10),""))</f>
        <v/>
      </c>
      <c r="H1735">
        <f>IF(A1735="","",IFERROR(INDEX(Crawl!$A1734:$DZ1734,1,Rules!$H$12),""))</f>
        <v/>
      </c>
      <c r="I1735">
        <f>IF(A1735="","",IF(AND(N(H1735)&gt;0,IFERROR(INDEX(Crawl!$A1734:$DZ1734,1,Rules!$H$11),"")&amp;""&lt;&gt;""),IFERROR(INDEX(Crawl!$A1734:$DZ1734,1,Rules!$H$11),"")&amp;"",IF(AND(ISNUMBER(J1735),N(J1735)&gt;=Rules!$B$12,IFERROR(INDEX(Crawl!$A1734:$DZ1734,1,Rules!$H$13),"")&amp;""&lt;&gt;""),IFERROR(INDEX(Crawl!$A1734:$DZ1734,1,Rules!$H$13),"")&amp;"","")))</f>
        <v/>
      </c>
      <c r="J1735" s="19">
        <f>IF(A1735="","",IF(IFERROR(INDEX(Crawl!$A1734:$DZ1734,1,Rules!$H$14),"")&amp;""="","",IFERROR(INDEX(Crawl!$A1734:$DZ1734,1,Rules!$H$14),"")))</f>
        <v/>
      </c>
      <c r="K1735">
        <f>IF(A1735="","",IFERROR(SUMIFS('GSC current'!$J$2:$J$2001,'GSC current'!$I$2:$I$2001,B1735),0))</f>
        <v/>
      </c>
      <c r="L1735">
        <f>IF(A1735="","",IFERROR(SUMIFS('GSC current'!$K$2:$K$2001,'GSC current'!$I$2:$I$2001,B1735),0))</f>
        <v/>
      </c>
      <c r="M1735" s="20">
        <f>IF(A1735="","",IF(N(L1735)&gt;0,K1735/L1735,""))</f>
        <v/>
      </c>
      <c r="N1735" s="21">
        <f>IF(A1735="","",IF(N(L1735)&gt;0,SUMIFS('GSC current'!$L$2:$L$2001,'GSC current'!$I$2:$I$2001,B1735)/L1735,""))</f>
        <v/>
      </c>
      <c r="O1735">
        <f>IF(A1735="","",IFERROR(SUMIFS('GSC previous'!$J$2:$J$2001,'GSC previous'!$I$2:$I$2001,B1735),0))</f>
        <v/>
      </c>
      <c r="P1735" s="22">
        <f>IF(A1735="","",IF(N(O1735)&gt;0,(K1735-O1735)/O1735,""))</f>
        <v/>
      </c>
      <c r="Q1735">
        <f>IF(A1735="","",IFERROR(SUMIFS(GA4!$P$2:$P$2001,GA4!$O$2:$O$2001,B1735),0))</f>
        <v/>
      </c>
      <c r="R1735" s="23">
        <f>IF(A1735="","",IF(N(Q1735)&gt;0,SUMIFS(GA4!$Q$2:$Q$2001,GA4!$O$2:$O$2001,B1735)/Q1735,""))</f>
        <v/>
      </c>
      <c r="S1735">
        <f>IF(A1735="","",IFERROR(SUMIFS(GA4!$R$2:$R$2001,GA4!$O$2:$O$2001,B1735),0))</f>
        <v/>
      </c>
      <c r="T1735">
        <f>IF(A1735="","",IF(AND(ISNUMBER(F1735),LEFT(C1735&amp;"",1)="2"),IF(F1735&lt;Rules!$B$9,"Yes","No"),"No"))</f>
        <v/>
      </c>
      <c r="U1735">
        <f>IF(A1735="","",IF(AND(N(O1735)&gt;=Rules!$B$8,ISNUMBER(P1735)),IF(P1735&lt;=-Rules!$B$7,"Yes","No"),"No"))</f>
        <v/>
      </c>
      <c r="V1735">
        <f>IF(A1735="","",IF(AND(N(L1735)&gt;=Rules!$B$6,ISNUMBER(N1735)),IF(AND(N1735&gt;=Rules!$B$10,N1735&lt;=Rules!$B$11),"Yes","No"),"No"))</f>
        <v/>
      </c>
      <c r="W1735">
        <f>IF(A1735="","",IF(I1735&lt;&gt;"","Yes","No"))</f>
        <v/>
      </c>
      <c r="X1735">
        <f>IF(I1735="","",IF(SUMIFS($K$3:$K$2002,$A$3:$A$2002,SUBSTITUTE(SUBSTITUTE(I1735,"?","~?"),"*","~*"))&gt;N(K1735),"Yes","No"))</f>
        <v/>
      </c>
      <c r="Y1735">
        <f>IF(A1735="","",IF(N(S1735)&gt;0,"Yes","No"))</f>
        <v/>
      </c>
      <c r="Z1735">
        <f>IF(A1735="","",IF(AND(N(K1735)&lt;Rules!$B$5,N(L1735)&lt;Rules!$B$6,N(Q1735)&lt;Rules!$B$13,Y1735="No"),"Yes","No"))</f>
        <v/>
      </c>
      <c r="AA1735">
        <f>IF(A1735="","",IF(LEFT(C1735&amp;"",1)="3","Redirect",IF(OR(LEFT(C1735&amp;"",1)="4",LEFT(C1735&amp;"",1)="5"),IF(OR(N(K1735)&gt;0,N(AC1735)&gt;=Rules!$B$14),"Redirect","Prune"),IF(D1735="Non-Indexable","Keep",IF(AND(W1735="Yes",X1735="Yes",Y1735="No"),"Merge",IF(OR(U1735="Yes",V1735="Yes",AND(T1735="Yes",N(L1735)&gt;=Rules!$B$6)),"Update",IF(Z1735="Yes",IF(N(AC1735)&gt;=Rules!$B$14,"Redirect","Prune"),"Keep")))))))</f>
        <v/>
      </c>
      <c r="AB1735">
        <f>IF(A1735="","",IF(LEFT(C1735&amp;"",1)="3","Already redirects ("&amp;C1735&amp;"). Update internal links to point at the final URL.",IF(OR(LEFT(C1735&amp;"",1)="4",LEFT(C1735&amp;"",1)="5"),IF(AA1735="Redirect","Returns "&amp;C1735&amp;" but still has "&amp;N(K1735)&amp;" clicks and "&amp;N(AC1735)&amp;" referring domains. 301 it to the closest live page.","Returns "&amp;C1735&amp;" with no clicks or links. Remove internal links and let it 404 or 410."),IF(D1735="Non-Indexable","Non-indexable ("&amp;E1735&amp;"). Keep if that is intentional; otherwise fix the canonical or noindex.",IF(AA1735="Merge","Overlaps with "&amp;I1735&amp;IF(N(J1735)&gt;0," (similarity "&amp;TEXT(J1735,"0.00")&amp;")","")&amp;", which gets more clicks. Merge the useful parts into it and 301 this URL.",IF(AA1735="Update",MID(IF(U1735="Yes","; Clicks down "&amp;TEXT(-P1735,"0%")&amp;" on the previous period","")&amp;IF(V1735="Yes","; Average position "&amp;TEXT(N1735,"0.0")&amp;" on "&amp;TEXT(L1735,"#,##0")&amp;" impressions (striking distance)","")&amp;IF(AND(T1735="Yes",N(L1735)&gt;=Rules!$B$6),"; Thin ("&amp;F1735&amp;" words) but has search demand",""),3,400),IF(AA1735="Prune","Low value: "&amp;N(K1735)&amp;" clicks, "&amp;N(L1735)&amp;" impressions, "&amp;N(Q1735)&amp;" sessions, no key events. Remove or noindex it and update internal links.",IF(AA1735="Redirect","Low value but "&amp;N(AC1735)&amp;" referring domains. 301 it to the closest relevant page to keep those links.",IF(AND(Z1735="No",Y1735="Yes",N(K1735)&lt;Rules!$B$5),"Low search traffic but it converts (key events: "&amp;S1735&amp;"). Keep it and link to it.",IF(W1735="Yes","Stronger than the page it overlaps ("&amp;I1735&amp;"). Keep; merge that page into this one.","Healthy: "&amp;N(K1735)&amp;" clicks"&amp;IF(ISNUMBER(N1735),", average position "&amp;TEXT(N1735,"0.0"),"")&amp;". Keep and monitor."))))))))))</f>
        <v/>
      </c>
      <c r="AE1735">
        <f>IF(A1735="","",IF(AD1735&lt;&gt;"",AD1735,AA1735))</f>
        <v/>
      </c>
    </row>
    <row r="1736">
      <c r="A1736">
        <f>IF(Crawl!A1735="","",Crawl!A1735)</f>
        <v/>
      </c>
      <c r="B1736">
        <f>IF(A1736="","",Crawl!EC1735)</f>
        <v/>
      </c>
      <c r="C1736">
        <f>IF(A1736="","",IFERROR(INDEX(Crawl!$A1735:$DZ1735,1,Rules!$H$6),""))</f>
        <v/>
      </c>
      <c r="D1736">
        <f>IF(A1736="","",IFERROR(INDEX(Crawl!$A1735:$DZ1735,1,Rules!$H$7),"")&amp;"")</f>
        <v/>
      </c>
      <c r="E1736">
        <f>IF(A1736="","",IFERROR(INDEX(Crawl!$A1735:$DZ1735,1,Rules!$H$8),"")&amp;"")</f>
        <v/>
      </c>
      <c r="F1736">
        <f>IF(A1736="","",IFERROR(INDEX(Crawl!$A1735:$DZ1735,1,Rules!$H$9),""))</f>
        <v/>
      </c>
      <c r="G1736">
        <f>IF(A1736="","",IFERROR(INDEX(Crawl!$A1735:$DZ1735,1,Rules!$H$10),""))</f>
        <v/>
      </c>
      <c r="H1736">
        <f>IF(A1736="","",IFERROR(INDEX(Crawl!$A1735:$DZ1735,1,Rules!$H$12),""))</f>
        <v/>
      </c>
      <c r="I1736">
        <f>IF(A1736="","",IF(AND(N(H1736)&gt;0,IFERROR(INDEX(Crawl!$A1735:$DZ1735,1,Rules!$H$11),"")&amp;""&lt;&gt;""),IFERROR(INDEX(Crawl!$A1735:$DZ1735,1,Rules!$H$11),"")&amp;"",IF(AND(ISNUMBER(J1736),N(J1736)&gt;=Rules!$B$12,IFERROR(INDEX(Crawl!$A1735:$DZ1735,1,Rules!$H$13),"")&amp;""&lt;&gt;""),IFERROR(INDEX(Crawl!$A1735:$DZ1735,1,Rules!$H$13),"")&amp;"","")))</f>
        <v/>
      </c>
      <c r="J1736" s="19">
        <f>IF(A1736="","",IF(IFERROR(INDEX(Crawl!$A1735:$DZ1735,1,Rules!$H$14),"")&amp;""="","",IFERROR(INDEX(Crawl!$A1735:$DZ1735,1,Rules!$H$14),"")))</f>
        <v/>
      </c>
      <c r="K1736">
        <f>IF(A1736="","",IFERROR(SUMIFS('GSC current'!$J$2:$J$2001,'GSC current'!$I$2:$I$2001,B1736),0))</f>
        <v/>
      </c>
      <c r="L1736">
        <f>IF(A1736="","",IFERROR(SUMIFS('GSC current'!$K$2:$K$2001,'GSC current'!$I$2:$I$2001,B1736),0))</f>
        <v/>
      </c>
      <c r="M1736" s="20">
        <f>IF(A1736="","",IF(N(L1736)&gt;0,K1736/L1736,""))</f>
        <v/>
      </c>
      <c r="N1736" s="21">
        <f>IF(A1736="","",IF(N(L1736)&gt;0,SUMIFS('GSC current'!$L$2:$L$2001,'GSC current'!$I$2:$I$2001,B1736)/L1736,""))</f>
        <v/>
      </c>
      <c r="O1736">
        <f>IF(A1736="","",IFERROR(SUMIFS('GSC previous'!$J$2:$J$2001,'GSC previous'!$I$2:$I$2001,B1736),0))</f>
        <v/>
      </c>
      <c r="P1736" s="22">
        <f>IF(A1736="","",IF(N(O1736)&gt;0,(K1736-O1736)/O1736,""))</f>
        <v/>
      </c>
      <c r="Q1736">
        <f>IF(A1736="","",IFERROR(SUMIFS(GA4!$P$2:$P$2001,GA4!$O$2:$O$2001,B1736),0))</f>
        <v/>
      </c>
      <c r="R1736" s="23">
        <f>IF(A1736="","",IF(N(Q1736)&gt;0,SUMIFS(GA4!$Q$2:$Q$2001,GA4!$O$2:$O$2001,B1736)/Q1736,""))</f>
        <v/>
      </c>
      <c r="S1736">
        <f>IF(A1736="","",IFERROR(SUMIFS(GA4!$R$2:$R$2001,GA4!$O$2:$O$2001,B1736),0))</f>
        <v/>
      </c>
      <c r="T1736">
        <f>IF(A1736="","",IF(AND(ISNUMBER(F1736),LEFT(C1736&amp;"",1)="2"),IF(F1736&lt;Rules!$B$9,"Yes","No"),"No"))</f>
        <v/>
      </c>
      <c r="U1736">
        <f>IF(A1736="","",IF(AND(N(O1736)&gt;=Rules!$B$8,ISNUMBER(P1736)),IF(P1736&lt;=-Rules!$B$7,"Yes","No"),"No"))</f>
        <v/>
      </c>
      <c r="V1736">
        <f>IF(A1736="","",IF(AND(N(L1736)&gt;=Rules!$B$6,ISNUMBER(N1736)),IF(AND(N1736&gt;=Rules!$B$10,N1736&lt;=Rules!$B$11),"Yes","No"),"No"))</f>
        <v/>
      </c>
      <c r="W1736">
        <f>IF(A1736="","",IF(I1736&lt;&gt;"","Yes","No"))</f>
        <v/>
      </c>
      <c r="X1736">
        <f>IF(I1736="","",IF(SUMIFS($K$3:$K$2002,$A$3:$A$2002,SUBSTITUTE(SUBSTITUTE(I1736,"?","~?"),"*","~*"))&gt;N(K1736),"Yes","No"))</f>
        <v/>
      </c>
      <c r="Y1736">
        <f>IF(A1736="","",IF(N(S1736)&gt;0,"Yes","No"))</f>
        <v/>
      </c>
      <c r="Z1736">
        <f>IF(A1736="","",IF(AND(N(K1736)&lt;Rules!$B$5,N(L1736)&lt;Rules!$B$6,N(Q1736)&lt;Rules!$B$13,Y1736="No"),"Yes","No"))</f>
        <v/>
      </c>
      <c r="AA1736">
        <f>IF(A1736="","",IF(LEFT(C1736&amp;"",1)="3","Redirect",IF(OR(LEFT(C1736&amp;"",1)="4",LEFT(C1736&amp;"",1)="5"),IF(OR(N(K1736)&gt;0,N(AC1736)&gt;=Rules!$B$14),"Redirect","Prune"),IF(D1736="Non-Indexable","Keep",IF(AND(W1736="Yes",X1736="Yes",Y1736="No"),"Merge",IF(OR(U1736="Yes",V1736="Yes",AND(T1736="Yes",N(L1736)&gt;=Rules!$B$6)),"Update",IF(Z1736="Yes",IF(N(AC1736)&gt;=Rules!$B$14,"Redirect","Prune"),"Keep")))))))</f>
        <v/>
      </c>
      <c r="AB1736">
        <f>IF(A1736="","",IF(LEFT(C1736&amp;"",1)="3","Already redirects ("&amp;C1736&amp;"). Update internal links to point at the final URL.",IF(OR(LEFT(C1736&amp;"",1)="4",LEFT(C1736&amp;"",1)="5"),IF(AA1736="Redirect","Returns "&amp;C1736&amp;" but still has "&amp;N(K1736)&amp;" clicks and "&amp;N(AC1736)&amp;" referring domains. 301 it to the closest live page.","Returns "&amp;C1736&amp;" with no clicks or links. Remove internal links and let it 404 or 410."),IF(D1736="Non-Indexable","Non-indexable ("&amp;E1736&amp;"). Keep if that is intentional; otherwise fix the canonical or noindex.",IF(AA1736="Merge","Overlaps with "&amp;I1736&amp;IF(N(J1736)&gt;0," (similarity "&amp;TEXT(J1736,"0.00")&amp;")","")&amp;", which gets more clicks. Merge the useful parts into it and 301 this URL.",IF(AA1736="Update",MID(IF(U1736="Yes","; Clicks down "&amp;TEXT(-P1736,"0%")&amp;" on the previous period","")&amp;IF(V1736="Yes","; Average position "&amp;TEXT(N1736,"0.0")&amp;" on "&amp;TEXT(L1736,"#,##0")&amp;" impressions (striking distance)","")&amp;IF(AND(T1736="Yes",N(L1736)&gt;=Rules!$B$6),"; Thin ("&amp;F1736&amp;" words) but has search demand",""),3,400),IF(AA1736="Prune","Low value: "&amp;N(K1736)&amp;" clicks, "&amp;N(L1736)&amp;" impressions, "&amp;N(Q1736)&amp;" sessions, no key events. Remove or noindex it and update internal links.",IF(AA1736="Redirect","Low value but "&amp;N(AC1736)&amp;" referring domains. 301 it to the closest relevant page to keep those links.",IF(AND(Z1736="No",Y1736="Yes",N(K1736)&lt;Rules!$B$5),"Low search traffic but it converts (key events: "&amp;S1736&amp;"). Keep it and link to it.",IF(W1736="Yes","Stronger than the page it overlaps ("&amp;I1736&amp;"). Keep; merge that page into this one.","Healthy: "&amp;N(K1736)&amp;" clicks"&amp;IF(ISNUMBER(N1736),", average position "&amp;TEXT(N1736,"0.0"),"")&amp;". Keep and monitor."))))))))))</f>
        <v/>
      </c>
      <c r="AE1736">
        <f>IF(A1736="","",IF(AD1736&lt;&gt;"",AD1736,AA1736))</f>
        <v/>
      </c>
    </row>
    <row r="1737">
      <c r="A1737">
        <f>IF(Crawl!A1736="","",Crawl!A1736)</f>
        <v/>
      </c>
      <c r="B1737">
        <f>IF(A1737="","",Crawl!EC1736)</f>
        <v/>
      </c>
      <c r="C1737">
        <f>IF(A1737="","",IFERROR(INDEX(Crawl!$A1736:$DZ1736,1,Rules!$H$6),""))</f>
        <v/>
      </c>
      <c r="D1737">
        <f>IF(A1737="","",IFERROR(INDEX(Crawl!$A1736:$DZ1736,1,Rules!$H$7),"")&amp;"")</f>
        <v/>
      </c>
      <c r="E1737">
        <f>IF(A1737="","",IFERROR(INDEX(Crawl!$A1736:$DZ1736,1,Rules!$H$8),"")&amp;"")</f>
        <v/>
      </c>
      <c r="F1737">
        <f>IF(A1737="","",IFERROR(INDEX(Crawl!$A1736:$DZ1736,1,Rules!$H$9),""))</f>
        <v/>
      </c>
      <c r="G1737">
        <f>IF(A1737="","",IFERROR(INDEX(Crawl!$A1736:$DZ1736,1,Rules!$H$10),""))</f>
        <v/>
      </c>
      <c r="H1737">
        <f>IF(A1737="","",IFERROR(INDEX(Crawl!$A1736:$DZ1736,1,Rules!$H$12),""))</f>
        <v/>
      </c>
      <c r="I1737">
        <f>IF(A1737="","",IF(AND(N(H1737)&gt;0,IFERROR(INDEX(Crawl!$A1736:$DZ1736,1,Rules!$H$11),"")&amp;""&lt;&gt;""),IFERROR(INDEX(Crawl!$A1736:$DZ1736,1,Rules!$H$11),"")&amp;"",IF(AND(ISNUMBER(J1737),N(J1737)&gt;=Rules!$B$12,IFERROR(INDEX(Crawl!$A1736:$DZ1736,1,Rules!$H$13),"")&amp;""&lt;&gt;""),IFERROR(INDEX(Crawl!$A1736:$DZ1736,1,Rules!$H$13),"")&amp;"","")))</f>
        <v/>
      </c>
      <c r="J1737" s="19">
        <f>IF(A1737="","",IF(IFERROR(INDEX(Crawl!$A1736:$DZ1736,1,Rules!$H$14),"")&amp;""="","",IFERROR(INDEX(Crawl!$A1736:$DZ1736,1,Rules!$H$14),"")))</f>
        <v/>
      </c>
      <c r="K1737">
        <f>IF(A1737="","",IFERROR(SUMIFS('GSC current'!$J$2:$J$2001,'GSC current'!$I$2:$I$2001,B1737),0))</f>
        <v/>
      </c>
      <c r="L1737">
        <f>IF(A1737="","",IFERROR(SUMIFS('GSC current'!$K$2:$K$2001,'GSC current'!$I$2:$I$2001,B1737),0))</f>
        <v/>
      </c>
      <c r="M1737" s="20">
        <f>IF(A1737="","",IF(N(L1737)&gt;0,K1737/L1737,""))</f>
        <v/>
      </c>
      <c r="N1737" s="21">
        <f>IF(A1737="","",IF(N(L1737)&gt;0,SUMIFS('GSC current'!$L$2:$L$2001,'GSC current'!$I$2:$I$2001,B1737)/L1737,""))</f>
        <v/>
      </c>
      <c r="O1737">
        <f>IF(A1737="","",IFERROR(SUMIFS('GSC previous'!$J$2:$J$2001,'GSC previous'!$I$2:$I$2001,B1737),0))</f>
        <v/>
      </c>
      <c r="P1737" s="22">
        <f>IF(A1737="","",IF(N(O1737)&gt;0,(K1737-O1737)/O1737,""))</f>
        <v/>
      </c>
      <c r="Q1737">
        <f>IF(A1737="","",IFERROR(SUMIFS(GA4!$P$2:$P$2001,GA4!$O$2:$O$2001,B1737),0))</f>
        <v/>
      </c>
      <c r="R1737" s="23">
        <f>IF(A1737="","",IF(N(Q1737)&gt;0,SUMIFS(GA4!$Q$2:$Q$2001,GA4!$O$2:$O$2001,B1737)/Q1737,""))</f>
        <v/>
      </c>
      <c r="S1737">
        <f>IF(A1737="","",IFERROR(SUMIFS(GA4!$R$2:$R$2001,GA4!$O$2:$O$2001,B1737),0))</f>
        <v/>
      </c>
      <c r="T1737">
        <f>IF(A1737="","",IF(AND(ISNUMBER(F1737),LEFT(C1737&amp;"",1)="2"),IF(F1737&lt;Rules!$B$9,"Yes","No"),"No"))</f>
        <v/>
      </c>
      <c r="U1737">
        <f>IF(A1737="","",IF(AND(N(O1737)&gt;=Rules!$B$8,ISNUMBER(P1737)),IF(P1737&lt;=-Rules!$B$7,"Yes","No"),"No"))</f>
        <v/>
      </c>
      <c r="V1737">
        <f>IF(A1737="","",IF(AND(N(L1737)&gt;=Rules!$B$6,ISNUMBER(N1737)),IF(AND(N1737&gt;=Rules!$B$10,N1737&lt;=Rules!$B$11),"Yes","No"),"No"))</f>
        <v/>
      </c>
      <c r="W1737">
        <f>IF(A1737="","",IF(I1737&lt;&gt;"","Yes","No"))</f>
        <v/>
      </c>
      <c r="X1737">
        <f>IF(I1737="","",IF(SUMIFS($K$3:$K$2002,$A$3:$A$2002,SUBSTITUTE(SUBSTITUTE(I1737,"?","~?"),"*","~*"))&gt;N(K1737),"Yes","No"))</f>
        <v/>
      </c>
      <c r="Y1737">
        <f>IF(A1737="","",IF(N(S1737)&gt;0,"Yes","No"))</f>
        <v/>
      </c>
      <c r="Z1737">
        <f>IF(A1737="","",IF(AND(N(K1737)&lt;Rules!$B$5,N(L1737)&lt;Rules!$B$6,N(Q1737)&lt;Rules!$B$13,Y1737="No"),"Yes","No"))</f>
        <v/>
      </c>
      <c r="AA1737">
        <f>IF(A1737="","",IF(LEFT(C1737&amp;"",1)="3","Redirect",IF(OR(LEFT(C1737&amp;"",1)="4",LEFT(C1737&amp;"",1)="5"),IF(OR(N(K1737)&gt;0,N(AC1737)&gt;=Rules!$B$14),"Redirect","Prune"),IF(D1737="Non-Indexable","Keep",IF(AND(W1737="Yes",X1737="Yes",Y1737="No"),"Merge",IF(OR(U1737="Yes",V1737="Yes",AND(T1737="Yes",N(L1737)&gt;=Rules!$B$6)),"Update",IF(Z1737="Yes",IF(N(AC1737)&gt;=Rules!$B$14,"Redirect","Prune"),"Keep")))))))</f>
        <v/>
      </c>
      <c r="AB1737">
        <f>IF(A1737="","",IF(LEFT(C1737&amp;"",1)="3","Already redirects ("&amp;C1737&amp;"). Update internal links to point at the final URL.",IF(OR(LEFT(C1737&amp;"",1)="4",LEFT(C1737&amp;"",1)="5"),IF(AA1737="Redirect","Returns "&amp;C1737&amp;" but still has "&amp;N(K1737)&amp;" clicks and "&amp;N(AC1737)&amp;" referring domains. 301 it to the closest live page.","Returns "&amp;C1737&amp;" with no clicks or links. Remove internal links and let it 404 or 410."),IF(D1737="Non-Indexable","Non-indexable ("&amp;E1737&amp;"). Keep if that is intentional; otherwise fix the canonical or noindex.",IF(AA1737="Merge","Overlaps with "&amp;I1737&amp;IF(N(J1737)&gt;0," (similarity "&amp;TEXT(J1737,"0.00")&amp;")","")&amp;", which gets more clicks. Merge the useful parts into it and 301 this URL.",IF(AA1737="Update",MID(IF(U1737="Yes","; Clicks down "&amp;TEXT(-P1737,"0%")&amp;" on the previous period","")&amp;IF(V1737="Yes","; Average position "&amp;TEXT(N1737,"0.0")&amp;" on "&amp;TEXT(L1737,"#,##0")&amp;" impressions (striking distance)","")&amp;IF(AND(T1737="Yes",N(L1737)&gt;=Rules!$B$6),"; Thin ("&amp;F1737&amp;" words) but has search demand",""),3,400),IF(AA1737="Prune","Low value: "&amp;N(K1737)&amp;" clicks, "&amp;N(L1737)&amp;" impressions, "&amp;N(Q1737)&amp;" sessions, no key events. Remove or noindex it and update internal links.",IF(AA1737="Redirect","Low value but "&amp;N(AC1737)&amp;" referring domains. 301 it to the closest relevant page to keep those links.",IF(AND(Z1737="No",Y1737="Yes",N(K1737)&lt;Rules!$B$5),"Low search traffic but it converts (key events: "&amp;S1737&amp;"). Keep it and link to it.",IF(W1737="Yes","Stronger than the page it overlaps ("&amp;I1737&amp;"). Keep; merge that page into this one.","Healthy: "&amp;N(K1737)&amp;" clicks"&amp;IF(ISNUMBER(N1737),", average position "&amp;TEXT(N1737,"0.0"),"")&amp;". Keep and monitor."))))))))))</f>
        <v/>
      </c>
      <c r="AE1737">
        <f>IF(A1737="","",IF(AD1737&lt;&gt;"",AD1737,AA1737))</f>
        <v/>
      </c>
    </row>
    <row r="1738">
      <c r="A1738">
        <f>IF(Crawl!A1737="","",Crawl!A1737)</f>
        <v/>
      </c>
      <c r="B1738">
        <f>IF(A1738="","",Crawl!EC1737)</f>
        <v/>
      </c>
      <c r="C1738">
        <f>IF(A1738="","",IFERROR(INDEX(Crawl!$A1737:$DZ1737,1,Rules!$H$6),""))</f>
        <v/>
      </c>
      <c r="D1738">
        <f>IF(A1738="","",IFERROR(INDEX(Crawl!$A1737:$DZ1737,1,Rules!$H$7),"")&amp;"")</f>
        <v/>
      </c>
      <c r="E1738">
        <f>IF(A1738="","",IFERROR(INDEX(Crawl!$A1737:$DZ1737,1,Rules!$H$8),"")&amp;"")</f>
        <v/>
      </c>
      <c r="F1738">
        <f>IF(A1738="","",IFERROR(INDEX(Crawl!$A1737:$DZ1737,1,Rules!$H$9),""))</f>
        <v/>
      </c>
      <c r="G1738">
        <f>IF(A1738="","",IFERROR(INDEX(Crawl!$A1737:$DZ1737,1,Rules!$H$10),""))</f>
        <v/>
      </c>
      <c r="H1738">
        <f>IF(A1738="","",IFERROR(INDEX(Crawl!$A1737:$DZ1737,1,Rules!$H$12),""))</f>
        <v/>
      </c>
      <c r="I1738">
        <f>IF(A1738="","",IF(AND(N(H1738)&gt;0,IFERROR(INDEX(Crawl!$A1737:$DZ1737,1,Rules!$H$11),"")&amp;""&lt;&gt;""),IFERROR(INDEX(Crawl!$A1737:$DZ1737,1,Rules!$H$11),"")&amp;"",IF(AND(ISNUMBER(J1738),N(J1738)&gt;=Rules!$B$12,IFERROR(INDEX(Crawl!$A1737:$DZ1737,1,Rules!$H$13),"")&amp;""&lt;&gt;""),IFERROR(INDEX(Crawl!$A1737:$DZ1737,1,Rules!$H$13),"")&amp;"","")))</f>
        <v/>
      </c>
      <c r="J1738" s="19">
        <f>IF(A1738="","",IF(IFERROR(INDEX(Crawl!$A1737:$DZ1737,1,Rules!$H$14),"")&amp;""="","",IFERROR(INDEX(Crawl!$A1737:$DZ1737,1,Rules!$H$14),"")))</f>
        <v/>
      </c>
      <c r="K1738">
        <f>IF(A1738="","",IFERROR(SUMIFS('GSC current'!$J$2:$J$2001,'GSC current'!$I$2:$I$2001,B1738),0))</f>
        <v/>
      </c>
      <c r="L1738">
        <f>IF(A1738="","",IFERROR(SUMIFS('GSC current'!$K$2:$K$2001,'GSC current'!$I$2:$I$2001,B1738),0))</f>
        <v/>
      </c>
      <c r="M1738" s="20">
        <f>IF(A1738="","",IF(N(L1738)&gt;0,K1738/L1738,""))</f>
        <v/>
      </c>
      <c r="N1738" s="21">
        <f>IF(A1738="","",IF(N(L1738)&gt;0,SUMIFS('GSC current'!$L$2:$L$2001,'GSC current'!$I$2:$I$2001,B1738)/L1738,""))</f>
        <v/>
      </c>
      <c r="O1738">
        <f>IF(A1738="","",IFERROR(SUMIFS('GSC previous'!$J$2:$J$2001,'GSC previous'!$I$2:$I$2001,B1738),0))</f>
        <v/>
      </c>
      <c r="P1738" s="22">
        <f>IF(A1738="","",IF(N(O1738)&gt;0,(K1738-O1738)/O1738,""))</f>
        <v/>
      </c>
      <c r="Q1738">
        <f>IF(A1738="","",IFERROR(SUMIFS(GA4!$P$2:$P$2001,GA4!$O$2:$O$2001,B1738),0))</f>
        <v/>
      </c>
      <c r="R1738" s="23">
        <f>IF(A1738="","",IF(N(Q1738)&gt;0,SUMIFS(GA4!$Q$2:$Q$2001,GA4!$O$2:$O$2001,B1738)/Q1738,""))</f>
        <v/>
      </c>
      <c r="S1738">
        <f>IF(A1738="","",IFERROR(SUMIFS(GA4!$R$2:$R$2001,GA4!$O$2:$O$2001,B1738),0))</f>
        <v/>
      </c>
      <c r="T1738">
        <f>IF(A1738="","",IF(AND(ISNUMBER(F1738),LEFT(C1738&amp;"",1)="2"),IF(F1738&lt;Rules!$B$9,"Yes","No"),"No"))</f>
        <v/>
      </c>
      <c r="U1738">
        <f>IF(A1738="","",IF(AND(N(O1738)&gt;=Rules!$B$8,ISNUMBER(P1738)),IF(P1738&lt;=-Rules!$B$7,"Yes","No"),"No"))</f>
        <v/>
      </c>
      <c r="V1738">
        <f>IF(A1738="","",IF(AND(N(L1738)&gt;=Rules!$B$6,ISNUMBER(N1738)),IF(AND(N1738&gt;=Rules!$B$10,N1738&lt;=Rules!$B$11),"Yes","No"),"No"))</f>
        <v/>
      </c>
      <c r="W1738">
        <f>IF(A1738="","",IF(I1738&lt;&gt;"","Yes","No"))</f>
        <v/>
      </c>
      <c r="X1738">
        <f>IF(I1738="","",IF(SUMIFS($K$3:$K$2002,$A$3:$A$2002,SUBSTITUTE(SUBSTITUTE(I1738,"?","~?"),"*","~*"))&gt;N(K1738),"Yes","No"))</f>
        <v/>
      </c>
      <c r="Y1738">
        <f>IF(A1738="","",IF(N(S1738)&gt;0,"Yes","No"))</f>
        <v/>
      </c>
      <c r="Z1738">
        <f>IF(A1738="","",IF(AND(N(K1738)&lt;Rules!$B$5,N(L1738)&lt;Rules!$B$6,N(Q1738)&lt;Rules!$B$13,Y1738="No"),"Yes","No"))</f>
        <v/>
      </c>
      <c r="AA1738">
        <f>IF(A1738="","",IF(LEFT(C1738&amp;"",1)="3","Redirect",IF(OR(LEFT(C1738&amp;"",1)="4",LEFT(C1738&amp;"",1)="5"),IF(OR(N(K1738)&gt;0,N(AC1738)&gt;=Rules!$B$14),"Redirect","Prune"),IF(D1738="Non-Indexable","Keep",IF(AND(W1738="Yes",X1738="Yes",Y1738="No"),"Merge",IF(OR(U1738="Yes",V1738="Yes",AND(T1738="Yes",N(L1738)&gt;=Rules!$B$6)),"Update",IF(Z1738="Yes",IF(N(AC1738)&gt;=Rules!$B$14,"Redirect","Prune"),"Keep")))))))</f>
        <v/>
      </c>
      <c r="AB1738">
        <f>IF(A1738="","",IF(LEFT(C1738&amp;"",1)="3","Already redirects ("&amp;C1738&amp;"). Update internal links to point at the final URL.",IF(OR(LEFT(C1738&amp;"",1)="4",LEFT(C1738&amp;"",1)="5"),IF(AA1738="Redirect","Returns "&amp;C1738&amp;" but still has "&amp;N(K1738)&amp;" clicks and "&amp;N(AC1738)&amp;" referring domains. 301 it to the closest live page.","Returns "&amp;C1738&amp;" with no clicks or links. Remove internal links and let it 404 or 410."),IF(D1738="Non-Indexable","Non-indexable ("&amp;E1738&amp;"). Keep if that is intentional; otherwise fix the canonical or noindex.",IF(AA1738="Merge","Overlaps with "&amp;I1738&amp;IF(N(J1738)&gt;0," (similarity "&amp;TEXT(J1738,"0.00")&amp;")","")&amp;", which gets more clicks. Merge the useful parts into it and 301 this URL.",IF(AA1738="Update",MID(IF(U1738="Yes","; Clicks down "&amp;TEXT(-P1738,"0%")&amp;" on the previous period","")&amp;IF(V1738="Yes","; Average position "&amp;TEXT(N1738,"0.0")&amp;" on "&amp;TEXT(L1738,"#,##0")&amp;" impressions (striking distance)","")&amp;IF(AND(T1738="Yes",N(L1738)&gt;=Rules!$B$6),"; Thin ("&amp;F1738&amp;" words) but has search demand",""),3,400),IF(AA1738="Prune","Low value: "&amp;N(K1738)&amp;" clicks, "&amp;N(L1738)&amp;" impressions, "&amp;N(Q1738)&amp;" sessions, no key events. Remove or noindex it and update internal links.",IF(AA1738="Redirect","Low value but "&amp;N(AC1738)&amp;" referring domains. 301 it to the closest relevant page to keep those links.",IF(AND(Z1738="No",Y1738="Yes",N(K1738)&lt;Rules!$B$5),"Low search traffic but it converts (key events: "&amp;S1738&amp;"). Keep it and link to it.",IF(W1738="Yes","Stronger than the page it overlaps ("&amp;I1738&amp;"). Keep; merge that page into this one.","Healthy: "&amp;N(K1738)&amp;" clicks"&amp;IF(ISNUMBER(N1738),", average position "&amp;TEXT(N1738,"0.0"),"")&amp;". Keep and monitor."))))))))))</f>
        <v/>
      </c>
      <c r="AE1738">
        <f>IF(A1738="","",IF(AD1738&lt;&gt;"",AD1738,AA1738))</f>
        <v/>
      </c>
    </row>
    <row r="1739">
      <c r="A1739">
        <f>IF(Crawl!A1738="","",Crawl!A1738)</f>
        <v/>
      </c>
      <c r="B1739">
        <f>IF(A1739="","",Crawl!EC1738)</f>
        <v/>
      </c>
      <c r="C1739">
        <f>IF(A1739="","",IFERROR(INDEX(Crawl!$A1738:$DZ1738,1,Rules!$H$6),""))</f>
        <v/>
      </c>
      <c r="D1739">
        <f>IF(A1739="","",IFERROR(INDEX(Crawl!$A1738:$DZ1738,1,Rules!$H$7),"")&amp;"")</f>
        <v/>
      </c>
      <c r="E1739">
        <f>IF(A1739="","",IFERROR(INDEX(Crawl!$A1738:$DZ1738,1,Rules!$H$8),"")&amp;"")</f>
        <v/>
      </c>
      <c r="F1739">
        <f>IF(A1739="","",IFERROR(INDEX(Crawl!$A1738:$DZ1738,1,Rules!$H$9),""))</f>
        <v/>
      </c>
      <c r="G1739">
        <f>IF(A1739="","",IFERROR(INDEX(Crawl!$A1738:$DZ1738,1,Rules!$H$10),""))</f>
        <v/>
      </c>
      <c r="H1739">
        <f>IF(A1739="","",IFERROR(INDEX(Crawl!$A1738:$DZ1738,1,Rules!$H$12),""))</f>
        <v/>
      </c>
      <c r="I1739">
        <f>IF(A1739="","",IF(AND(N(H1739)&gt;0,IFERROR(INDEX(Crawl!$A1738:$DZ1738,1,Rules!$H$11),"")&amp;""&lt;&gt;""),IFERROR(INDEX(Crawl!$A1738:$DZ1738,1,Rules!$H$11),"")&amp;"",IF(AND(ISNUMBER(J1739),N(J1739)&gt;=Rules!$B$12,IFERROR(INDEX(Crawl!$A1738:$DZ1738,1,Rules!$H$13),"")&amp;""&lt;&gt;""),IFERROR(INDEX(Crawl!$A1738:$DZ1738,1,Rules!$H$13),"")&amp;"","")))</f>
        <v/>
      </c>
      <c r="J1739" s="19">
        <f>IF(A1739="","",IF(IFERROR(INDEX(Crawl!$A1738:$DZ1738,1,Rules!$H$14),"")&amp;""="","",IFERROR(INDEX(Crawl!$A1738:$DZ1738,1,Rules!$H$14),"")))</f>
        <v/>
      </c>
      <c r="K1739">
        <f>IF(A1739="","",IFERROR(SUMIFS('GSC current'!$J$2:$J$2001,'GSC current'!$I$2:$I$2001,B1739),0))</f>
        <v/>
      </c>
      <c r="L1739">
        <f>IF(A1739="","",IFERROR(SUMIFS('GSC current'!$K$2:$K$2001,'GSC current'!$I$2:$I$2001,B1739),0))</f>
        <v/>
      </c>
      <c r="M1739" s="20">
        <f>IF(A1739="","",IF(N(L1739)&gt;0,K1739/L1739,""))</f>
        <v/>
      </c>
      <c r="N1739" s="21">
        <f>IF(A1739="","",IF(N(L1739)&gt;0,SUMIFS('GSC current'!$L$2:$L$2001,'GSC current'!$I$2:$I$2001,B1739)/L1739,""))</f>
        <v/>
      </c>
      <c r="O1739">
        <f>IF(A1739="","",IFERROR(SUMIFS('GSC previous'!$J$2:$J$2001,'GSC previous'!$I$2:$I$2001,B1739),0))</f>
        <v/>
      </c>
      <c r="P1739" s="22">
        <f>IF(A1739="","",IF(N(O1739)&gt;0,(K1739-O1739)/O1739,""))</f>
        <v/>
      </c>
      <c r="Q1739">
        <f>IF(A1739="","",IFERROR(SUMIFS(GA4!$P$2:$P$2001,GA4!$O$2:$O$2001,B1739),0))</f>
        <v/>
      </c>
      <c r="R1739" s="23">
        <f>IF(A1739="","",IF(N(Q1739)&gt;0,SUMIFS(GA4!$Q$2:$Q$2001,GA4!$O$2:$O$2001,B1739)/Q1739,""))</f>
        <v/>
      </c>
      <c r="S1739">
        <f>IF(A1739="","",IFERROR(SUMIFS(GA4!$R$2:$R$2001,GA4!$O$2:$O$2001,B1739),0))</f>
        <v/>
      </c>
      <c r="T1739">
        <f>IF(A1739="","",IF(AND(ISNUMBER(F1739),LEFT(C1739&amp;"",1)="2"),IF(F1739&lt;Rules!$B$9,"Yes","No"),"No"))</f>
        <v/>
      </c>
      <c r="U1739">
        <f>IF(A1739="","",IF(AND(N(O1739)&gt;=Rules!$B$8,ISNUMBER(P1739)),IF(P1739&lt;=-Rules!$B$7,"Yes","No"),"No"))</f>
        <v/>
      </c>
      <c r="V1739">
        <f>IF(A1739="","",IF(AND(N(L1739)&gt;=Rules!$B$6,ISNUMBER(N1739)),IF(AND(N1739&gt;=Rules!$B$10,N1739&lt;=Rules!$B$11),"Yes","No"),"No"))</f>
        <v/>
      </c>
      <c r="W1739">
        <f>IF(A1739="","",IF(I1739&lt;&gt;"","Yes","No"))</f>
        <v/>
      </c>
      <c r="X1739">
        <f>IF(I1739="","",IF(SUMIFS($K$3:$K$2002,$A$3:$A$2002,SUBSTITUTE(SUBSTITUTE(I1739,"?","~?"),"*","~*"))&gt;N(K1739),"Yes","No"))</f>
        <v/>
      </c>
      <c r="Y1739">
        <f>IF(A1739="","",IF(N(S1739)&gt;0,"Yes","No"))</f>
        <v/>
      </c>
      <c r="Z1739">
        <f>IF(A1739="","",IF(AND(N(K1739)&lt;Rules!$B$5,N(L1739)&lt;Rules!$B$6,N(Q1739)&lt;Rules!$B$13,Y1739="No"),"Yes","No"))</f>
        <v/>
      </c>
      <c r="AA1739">
        <f>IF(A1739="","",IF(LEFT(C1739&amp;"",1)="3","Redirect",IF(OR(LEFT(C1739&amp;"",1)="4",LEFT(C1739&amp;"",1)="5"),IF(OR(N(K1739)&gt;0,N(AC1739)&gt;=Rules!$B$14),"Redirect","Prune"),IF(D1739="Non-Indexable","Keep",IF(AND(W1739="Yes",X1739="Yes",Y1739="No"),"Merge",IF(OR(U1739="Yes",V1739="Yes",AND(T1739="Yes",N(L1739)&gt;=Rules!$B$6)),"Update",IF(Z1739="Yes",IF(N(AC1739)&gt;=Rules!$B$14,"Redirect","Prune"),"Keep")))))))</f>
        <v/>
      </c>
      <c r="AB1739">
        <f>IF(A1739="","",IF(LEFT(C1739&amp;"",1)="3","Already redirects ("&amp;C1739&amp;"). Update internal links to point at the final URL.",IF(OR(LEFT(C1739&amp;"",1)="4",LEFT(C1739&amp;"",1)="5"),IF(AA1739="Redirect","Returns "&amp;C1739&amp;" but still has "&amp;N(K1739)&amp;" clicks and "&amp;N(AC1739)&amp;" referring domains. 301 it to the closest live page.","Returns "&amp;C1739&amp;" with no clicks or links. Remove internal links and let it 404 or 410."),IF(D1739="Non-Indexable","Non-indexable ("&amp;E1739&amp;"). Keep if that is intentional; otherwise fix the canonical or noindex.",IF(AA1739="Merge","Overlaps with "&amp;I1739&amp;IF(N(J1739)&gt;0," (similarity "&amp;TEXT(J1739,"0.00")&amp;")","")&amp;", which gets more clicks. Merge the useful parts into it and 301 this URL.",IF(AA1739="Update",MID(IF(U1739="Yes","; Clicks down "&amp;TEXT(-P1739,"0%")&amp;" on the previous period","")&amp;IF(V1739="Yes","; Average position "&amp;TEXT(N1739,"0.0")&amp;" on "&amp;TEXT(L1739,"#,##0")&amp;" impressions (striking distance)","")&amp;IF(AND(T1739="Yes",N(L1739)&gt;=Rules!$B$6),"; Thin ("&amp;F1739&amp;" words) but has search demand",""),3,400),IF(AA1739="Prune","Low value: "&amp;N(K1739)&amp;" clicks, "&amp;N(L1739)&amp;" impressions, "&amp;N(Q1739)&amp;" sessions, no key events. Remove or noindex it and update internal links.",IF(AA1739="Redirect","Low value but "&amp;N(AC1739)&amp;" referring domains. 301 it to the closest relevant page to keep those links.",IF(AND(Z1739="No",Y1739="Yes",N(K1739)&lt;Rules!$B$5),"Low search traffic but it converts (key events: "&amp;S1739&amp;"). Keep it and link to it.",IF(W1739="Yes","Stronger than the page it overlaps ("&amp;I1739&amp;"). Keep; merge that page into this one.","Healthy: "&amp;N(K1739)&amp;" clicks"&amp;IF(ISNUMBER(N1739),", average position "&amp;TEXT(N1739,"0.0"),"")&amp;". Keep and monitor."))))))))))</f>
        <v/>
      </c>
      <c r="AE1739">
        <f>IF(A1739="","",IF(AD1739&lt;&gt;"",AD1739,AA1739))</f>
        <v/>
      </c>
    </row>
    <row r="1740">
      <c r="A1740">
        <f>IF(Crawl!A1739="","",Crawl!A1739)</f>
        <v/>
      </c>
      <c r="B1740">
        <f>IF(A1740="","",Crawl!EC1739)</f>
        <v/>
      </c>
      <c r="C1740">
        <f>IF(A1740="","",IFERROR(INDEX(Crawl!$A1739:$DZ1739,1,Rules!$H$6),""))</f>
        <v/>
      </c>
      <c r="D1740">
        <f>IF(A1740="","",IFERROR(INDEX(Crawl!$A1739:$DZ1739,1,Rules!$H$7),"")&amp;"")</f>
        <v/>
      </c>
      <c r="E1740">
        <f>IF(A1740="","",IFERROR(INDEX(Crawl!$A1739:$DZ1739,1,Rules!$H$8),"")&amp;"")</f>
        <v/>
      </c>
      <c r="F1740">
        <f>IF(A1740="","",IFERROR(INDEX(Crawl!$A1739:$DZ1739,1,Rules!$H$9),""))</f>
        <v/>
      </c>
      <c r="G1740">
        <f>IF(A1740="","",IFERROR(INDEX(Crawl!$A1739:$DZ1739,1,Rules!$H$10),""))</f>
        <v/>
      </c>
      <c r="H1740">
        <f>IF(A1740="","",IFERROR(INDEX(Crawl!$A1739:$DZ1739,1,Rules!$H$12),""))</f>
        <v/>
      </c>
      <c r="I1740">
        <f>IF(A1740="","",IF(AND(N(H1740)&gt;0,IFERROR(INDEX(Crawl!$A1739:$DZ1739,1,Rules!$H$11),"")&amp;""&lt;&gt;""),IFERROR(INDEX(Crawl!$A1739:$DZ1739,1,Rules!$H$11),"")&amp;"",IF(AND(ISNUMBER(J1740),N(J1740)&gt;=Rules!$B$12,IFERROR(INDEX(Crawl!$A1739:$DZ1739,1,Rules!$H$13),"")&amp;""&lt;&gt;""),IFERROR(INDEX(Crawl!$A1739:$DZ1739,1,Rules!$H$13),"")&amp;"","")))</f>
        <v/>
      </c>
      <c r="J1740" s="19">
        <f>IF(A1740="","",IF(IFERROR(INDEX(Crawl!$A1739:$DZ1739,1,Rules!$H$14),"")&amp;""="","",IFERROR(INDEX(Crawl!$A1739:$DZ1739,1,Rules!$H$14),"")))</f>
        <v/>
      </c>
      <c r="K1740">
        <f>IF(A1740="","",IFERROR(SUMIFS('GSC current'!$J$2:$J$2001,'GSC current'!$I$2:$I$2001,B1740),0))</f>
        <v/>
      </c>
      <c r="L1740">
        <f>IF(A1740="","",IFERROR(SUMIFS('GSC current'!$K$2:$K$2001,'GSC current'!$I$2:$I$2001,B1740),0))</f>
        <v/>
      </c>
      <c r="M1740" s="20">
        <f>IF(A1740="","",IF(N(L1740)&gt;0,K1740/L1740,""))</f>
        <v/>
      </c>
      <c r="N1740" s="21">
        <f>IF(A1740="","",IF(N(L1740)&gt;0,SUMIFS('GSC current'!$L$2:$L$2001,'GSC current'!$I$2:$I$2001,B1740)/L1740,""))</f>
        <v/>
      </c>
      <c r="O1740">
        <f>IF(A1740="","",IFERROR(SUMIFS('GSC previous'!$J$2:$J$2001,'GSC previous'!$I$2:$I$2001,B1740),0))</f>
        <v/>
      </c>
      <c r="P1740" s="22">
        <f>IF(A1740="","",IF(N(O1740)&gt;0,(K1740-O1740)/O1740,""))</f>
        <v/>
      </c>
      <c r="Q1740">
        <f>IF(A1740="","",IFERROR(SUMIFS(GA4!$P$2:$P$2001,GA4!$O$2:$O$2001,B1740),0))</f>
        <v/>
      </c>
      <c r="R1740" s="23">
        <f>IF(A1740="","",IF(N(Q1740)&gt;0,SUMIFS(GA4!$Q$2:$Q$2001,GA4!$O$2:$O$2001,B1740)/Q1740,""))</f>
        <v/>
      </c>
      <c r="S1740">
        <f>IF(A1740="","",IFERROR(SUMIFS(GA4!$R$2:$R$2001,GA4!$O$2:$O$2001,B1740),0))</f>
        <v/>
      </c>
      <c r="T1740">
        <f>IF(A1740="","",IF(AND(ISNUMBER(F1740),LEFT(C1740&amp;"",1)="2"),IF(F1740&lt;Rules!$B$9,"Yes","No"),"No"))</f>
        <v/>
      </c>
      <c r="U1740">
        <f>IF(A1740="","",IF(AND(N(O1740)&gt;=Rules!$B$8,ISNUMBER(P1740)),IF(P1740&lt;=-Rules!$B$7,"Yes","No"),"No"))</f>
        <v/>
      </c>
      <c r="V1740">
        <f>IF(A1740="","",IF(AND(N(L1740)&gt;=Rules!$B$6,ISNUMBER(N1740)),IF(AND(N1740&gt;=Rules!$B$10,N1740&lt;=Rules!$B$11),"Yes","No"),"No"))</f>
        <v/>
      </c>
      <c r="W1740">
        <f>IF(A1740="","",IF(I1740&lt;&gt;"","Yes","No"))</f>
        <v/>
      </c>
      <c r="X1740">
        <f>IF(I1740="","",IF(SUMIFS($K$3:$K$2002,$A$3:$A$2002,SUBSTITUTE(SUBSTITUTE(I1740,"?","~?"),"*","~*"))&gt;N(K1740),"Yes","No"))</f>
        <v/>
      </c>
      <c r="Y1740">
        <f>IF(A1740="","",IF(N(S1740)&gt;0,"Yes","No"))</f>
        <v/>
      </c>
      <c r="Z1740">
        <f>IF(A1740="","",IF(AND(N(K1740)&lt;Rules!$B$5,N(L1740)&lt;Rules!$B$6,N(Q1740)&lt;Rules!$B$13,Y1740="No"),"Yes","No"))</f>
        <v/>
      </c>
      <c r="AA1740">
        <f>IF(A1740="","",IF(LEFT(C1740&amp;"",1)="3","Redirect",IF(OR(LEFT(C1740&amp;"",1)="4",LEFT(C1740&amp;"",1)="5"),IF(OR(N(K1740)&gt;0,N(AC1740)&gt;=Rules!$B$14),"Redirect","Prune"),IF(D1740="Non-Indexable","Keep",IF(AND(W1740="Yes",X1740="Yes",Y1740="No"),"Merge",IF(OR(U1740="Yes",V1740="Yes",AND(T1740="Yes",N(L1740)&gt;=Rules!$B$6)),"Update",IF(Z1740="Yes",IF(N(AC1740)&gt;=Rules!$B$14,"Redirect","Prune"),"Keep")))))))</f>
        <v/>
      </c>
      <c r="AB1740">
        <f>IF(A1740="","",IF(LEFT(C1740&amp;"",1)="3","Already redirects ("&amp;C1740&amp;"). Update internal links to point at the final URL.",IF(OR(LEFT(C1740&amp;"",1)="4",LEFT(C1740&amp;"",1)="5"),IF(AA1740="Redirect","Returns "&amp;C1740&amp;" but still has "&amp;N(K1740)&amp;" clicks and "&amp;N(AC1740)&amp;" referring domains. 301 it to the closest live page.","Returns "&amp;C1740&amp;" with no clicks or links. Remove internal links and let it 404 or 410."),IF(D1740="Non-Indexable","Non-indexable ("&amp;E1740&amp;"). Keep if that is intentional; otherwise fix the canonical or noindex.",IF(AA1740="Merge","Overlaps with "&amp;I1740&amp;IF(N(J1740)&gt;0," (similarity "&amp;TEXT(J1740,"0.00")&amp;")","")&amp;", which gets more clicks. Merge the useful parts into it and 301 this URL.",IF(AA1740="Update",MID(IF(U1740="Yes","; Clicks down "&amp;TEXT(-P1740,"0%")&amp;" on the previous period","")&amp;IF(V1740="Yes","; Average position "&amp;TEXT(N1740,"0.0")&amp;" on "&amp;TEXT(L1740,"#,##0")&amp;" impressions (striking distance)","")&amp;IF(AND(T1740="Yes",N(L1740)&gt;=Rules!$B$6),"; Thin ("&amp;F1740&amp;" words) but has search demand",""),3,400),IF(AA1740="Prune","Low value: "&amp;N(K1740)&amp;" clicks, "&amp;N(L1740)&amp;" impressions, "&amp;N(Q1740)&amp;" sessions, no key events. Remove or noindex it and update internal links.",IF(AA1740="Redirect","Low value but "&amp;N(AC1740)&amp;" referring domains. 301 it to the closest relevant page to keep those links.",IF(AND(Z1740="No",Y1740="Yes",N(K1740)&lt;Rules!$B$5),"Low search traffic but it converts (key events: "&amp;S1740&amp;"). Keep it and link to it.",IF(W1740="Yes","Stronger than the page it overlaps ("&amp;I1740&amp;"). Keep; merge that page into this one.","Healthy: "&amp;N(K1740)&amp;" clicks"&amp;IF(ISNUMBER(N1740),", average position "&amp;TEXT(N1740,"0.0"),"")&amp;". Keep and monitor."))))))))))</f>
        <v/>
      </c>
      <c r="AE1740">
        <f>IF(A1740="","",IF(AD1740&lt;&gt;"",AD1740,AA1740))</f>
        <v/>
      </c>
    </row>
    <row r="1741">
      <c r="A1741">
        <f>IF(Crawl!A1740="","",Crawl!A1740)</f>
        <v/>
      </c>
      <c r="B1741">
        <f>IF(A1741="","",Crawl!EC1740)</f>
        <v/>
      </c>
      <c r="C1741">
        <f>IF(A1741="","",IFERROR(INDEX(Crawl!$A1740:$DZ1740,1,Rules!$H$6),""))</f>
        <v/>
      </c>
      <c r="D1741">
        <f>IF(A1741="","",IFERROR(INDEX(Crawl!$A1740:$DZ1740,1,Rules!$H$7),"")&amp;"")</f>
        <v/>
      </c>
      <c r="E1741">
        <f>IF(A1741="","",IFERROR(INDEX(Crawl!$A1740:$DZ1740,1,Rules!$H$8),"")&amp;"")</f>
        <v/>
      </c>
      <c r="F1741">
        <f>IF(A1741="","",IFERROR(INDEX(Crawl!$A1740:$DZ1740,1,Rules!$H$9),""))</f>
        <v/>
      </c>
      <c r="G1741">
        <f>IF(A1741="","",IFERROR(INDEX(Crawl!$A1740:$DZ1740,1,Rules!$H$10),""))</f>
        <v/>
      </c>
      <c r="H1741">
        <f>IF(A1741="","",IFERROR(INDEX(Crawl!$A1740:$DZ1740,1,Rules!$H$12),""))</f>
        <v/>
      </c>
      <c r="I1741">
        <f>IF(A1741="","",IF(AND(N(H1741)&gt;0,IFERROR(INDEX(Crawl!$A1740:$DZ1740,1,Rules!$H$11),"")&amp;""&lt;&gt;""),IFERROR(INDEX(Crawl!$A1740:$DZ1740,1,Rules!$H$11),"")&amp;"",IF(AND(ISNUMBER(J1741),N(J1741)&gt;=Rules!$B$12,IFERROR(INDEX(Crawl!$A1740:$DZ1740,1,Rules!$H$13),"")&amp;""&lt;&gt;""),IFERROR(INDEX(Crawl!$A1740:$DZ1740,1,Rules!$H$13),"")&amp;"","")))</f>
        <v/>
      </c>
      <c r="J1741" s="19">
        <f>IF(A1741="","",IF(IFERROR(INDEX(Crawl!$A1740:$DZ1740,1,Rules!$H$14),"")&amp;""="","",IFERROR(INDEX(Crawl!$A1740:$DZ1740,1,Rules!$H$14),"")))</f>
        <v/>
      </c>
      <c r="K1741">
        <f>IF(A1741="","",IFERROR(SUMIFS('GSC current'!$J$2:$J$2001,'GSC current'!$I$2:$I$2001,B1741),0))</f>
        <v/>
      </c>
      <c r="L1741">
        <f>IF(A1741="","",IFERROR(SUMIFS('GSC current'!$K$2:$K$2001,'GSC current'!$I$2:$I$2001,B1741),0))</f>
        <v/>
      </c>
      <c r="M1741" s="20">
        <f>IF(A1741="","",IF(N(L1741)&gt;0,K1741/L1741,""))</f>
        <v/>
      </c>
      <c r="N1741" s="21">
        <f>IF(A1741="","",IF(N(L1741)&gt;0,SUMIFS('GSC current'!$L$2:$L$2001,'GSC current'!$I$2:$I$2001,B1741)/L1741,""))</f>
        <v/>
      </c>
      <c r="O1741">
        <f>IF(A1741="","",IFERROR(SUMIFS('GSC previous'!$J$2:$J$2001,'GSC previous'!$I$2:$I$2001,B1741),0))</f>
        <v/>
      </c>
      <c r="P1741" s="22">
        <f>IF(A1741="","",IF(N(O1741)&gt;0,(K1741-O1741)/O1741,""))</f>
        <v/>
      </c>
      <c r="Q1741">
        <f>IF(A1741="","",IFERROR(SUMIFS(GA4!$P$2:$P$2001,GA4!$O$2:$O$2001,B1741),0))</f>
        <v/>
      </c>
      <c r="R1741" s="23">
        <f>IF(A1741="","",IF(N(Q1741)&gt;0,SUMIFS(GA4!$Q$2:$Q$2001,GA4!$O$2:$O$2001,B1741)/Q1741,""))</f>
        <v/>
      </c>
      <c r="S1741">
        <f>IF(A1741="","",IFERROR(SUMIFS(GA4!$R$2:$R$2001,GA4!$O$2:$O$2001,B1741),0))</f>
        <v/>
      </c>
      <c r="T1741">
        <f>IF(A1741="","",IF(AND(ISNUMBER(F1741),LEFT(C1741&amp;"",1)="2"),IF(F1741&lt;Rules!$B$9,"Yes","No"),"No"))</f>
        <v/>
      </c>
      <c r="U1741">
        <f>IF(A1741="","",IF(AND(N(O1741)&gt;=Rules!$B$8,ISNUMBER(P1741)),IF(P1741&lt;=-Rules!$B$7,"Yes","No"),"No"))</f>
        <v/>
      </c>
      <c r="V1741">
        <f>IF(A1741="","",IF(AND(N(L1741)&gt;=Rules!$B$6,ISNUMBER(N1741)),IF(AND(N1741&gt;=Rules!$B$10,N1741&lt;=Rules!$B$11),"Yes","No"),"No"))</f>
        <v/>
      </c>
      <c r="W1741">
        <f>IF(A1741="","",IF(I1741&lt;&gt;"","Yes","No"))</f>
        <v/>
      </c>
      <c r="X1741">
        <f>IF(I1741="","",IF(SUMIFS($K$3:$K$2002,$A$3:$A$2002,SUBSTITUTE(SUBSTITUTE(I1741,"?","~?"),"*","~*"))&gt;N(K1741),"Yes","No"))</f>
        <v/>
      </c>
      <c r="Y1741">
        <f>IF(A1741="","",IF(N(S1741)&gt;0,"Yes","No"))</f>
        <v/>
      </c>
      <c r="Z1741">
        <f>IF(A1741="","",IF(AND(N(K1741)&lt;Rules!$B$5,N(L1741)&lt;Rules!$B$6,N(Q1741)&lt;Rules!$B$13,Y1741="No"),"Yes","No"))</f>
        <v/>
      </c>
      <c r="AA1741">
        <f>IF(A1741="","",IF(LEFT(C1741&amp;"",1)="3","Redirect",IF(OR(LEFT(C1741&amp;"",1)="4",LEFT(C1741&amp;"",1)="5"),IF(OR(N(K1741)&gt;0,N(AC1741)&gt;=Rules!$B$14),"Redirect","Prune"),IF(D1741="Non-Indexable","Keep",IF(AND(W1741="Yes",X1741="Yes",Y1741="No"),"Merge",IF(OR(U1741="Yes",V1741="Yes",AND(T1741="Yes",N(L1741)&gt;=Rules!$B$6)),"Update",IF(Z1741="Yes",IF(N(AC1741)&gt;=Rules!$B$14,"Redirect","Prune"),"Keep")))))))</f>
        <v/>
      </c>
      <c r="AB1741">
        <f>IF(A1741="","",IF(LEFT(C1741&amp;"",1)="3","Already redirects ("&amp;C1741&amp;"). Update internal links to point at the final URL.",IF(OR(LEFT(C1741&amp;"",1)="4",LEFT(C1741&amp;"",1)="5"),IF(AA1741="Redirect","Returns "&amp;C1741&amp;" but still has "&amp;N(K1741)&amp;" clicks and "&amp;N(AC1741)&amp;" referring domains. 301 it to the closest live page.","Returns "&amp;C1741&amp;" with no clicks or links. Remove internal links and let it 404 or 410."),IF(D1741="Non-Indexable","Non-indexable ("&amp;E1741&amp;"). Keep if that is intentional; otherwise fix the canonical or noindex.",IF(AA1741="Merge","Overlaps with "&amp;I1741&amp;IF(N(J1741)&gt;0," (similarity "&amp;TEXT(J1741,"0.00")&amp;")","")&amp;", which gets more clicks. Merge the useful parts into it and 301 this URL.",IF(AA1741="Update",MID(IF(U1741="Yes","; Clicks down "&amp;TEXT(-P1741,"0%")&amp;" on the previous period","")&amp;IF(V1741="Yes","; Average position "&amp;TEXT(N1741,"0.0")&amp;" on "&amp;TEXT(L1741,"#,##0")&amp;" impressions (striking distance)","")&amp;IF(AND(T1741="Yes",N(L1741)&gt;=Rules!$B$6),"; Thin ("&amp;F1741&amp;" words) but has search demand",""),3,400),IF(AA1741="Prune","Low value: "&amp;N(K1741)&amp;" clicks, "&amp;N(L1741)&amp;" impressions, "&amp;N(Q1741)&amp;" sessions, no key events. Remove or noindex it and update internal links.",IF(AA1741="Redirect","Low value but "&amp;N(AC1741)&amp;" referring domains. 301 it to the closest relevant page to keep those links.",IF(AND(Z1741="No",Y1741="Yes",N(K1741)&lt;Rules!$B$5),"Low search traffic but it converts (key events: "&amp;S1741&amp;"). Keep it and link to it.",IF(W1741="Yes","Stronger than the page it overlaps ("&amp;I1741&amp;"). Keep; merge that page into this one.","Healthy: "&amp;N(K1741)&amp;" clicks"&amp;IF(ISNUMBER(N1741),", average position "&amp;TEXT(N1741,"0.0"),"")&amp;". Keep and monitor."))))))))))</f>
        <v/>
      </c>
      <c r="AE1741">
        <f>IF(A1741="","",IF(AD1741&lt;&gt;"",AD1741,AA1741))</f>
        <v/>
      </c>
    </row>
    <row r="1742">
      <c r="A1742">
        <f>IF(Crawl!A1741="","",Crawl!A1741)</f>
        <v/>
      </c>
      <c r="B1742">
        <f>IF(A1742="","",Crawl!EC1741)</f>
        <v/>
      </c>
      <c r="C1742">
        <f>IF(A1742="","",IFERROR(INDEX(Crawl!$A1741:$DZ1741,1,Rules!$H$6),""))</f>
        <v/>
      </c>
      <c r="D1742">
        <f>IF(A1742="","",IFERROR(INDEX(Crawl!$A1741:$DZ1741,1,Rules!$H$7),"")&amp;"")</f>
        <v/>
      </c>
      <c r="E1742">
        <f>IF(A1742="","",IFERROR(INDEX(Crawl!$A1741:$DZ1741,1,Rules!$H$8),"")&amp;"")</f>
        <v/>
      </c>
      <c r="F1742">
        <f>IF(A1742="","",IFERROR(INDEX(Crawl!$A1741:$DZ1741,1,Rules!$H$9),""))</f>
        <v/>
      </c>
      <c r="G1742">
        <f>IF(A1742="","",IFERROR(INDEX(Crawl!$A1741:$DZ1741,1,Rules!$H$10),""))</f>
        <v/>
      </c>
      <c r="H1742">
        <f>IF(A1742="","",IFERROR(INDEX(Crawl!$A1741:$DZ1741,1,Rules!$H$12),""))</f>
        <v/>
      </c>
      <c r="I1742">
        <f>IF(A1742="","",IF(AND(N(H1742)&gt;0,IFERROR(INDEX(Crawl!$A1741:$DZ1741,1,Rules!$H$11),"")&amp;""&lt;&gt;""),IFERROR(INDEX(Crawl!$A1741:$DZ1741,1,Rules!$H$11),"")&amp;"",IF(AND(ISNUMBER(J1742),N(J1742)&gt;=Rules!$B$12,IFERROR(INDEX(Crawl!$A1741:$DZ1741,1,Rules!$H$13),"")&amp;""&lt;&gt;""),IFERROR(INDEX(Crawl!$A1741:$DZ1741,1,Rules!$H$13),"")&amp;"","")))</f>
        <v/>
      </c>
      <c r="J1742" s="19">
        <f>IF(A1742="","",IF(IFERROR(INDEX(Crawl!$A1741:$DZ1741,1,Rules!$H$14),"")&amp;""="","",IFERROR(INDEX(Crawl!$A1741:$DZ1741,1,Rules!$H$14),"")))</f>
        <v/>
      </c>
      <c r="K1742">
        <f>IF(A1742="","",IFERROR(SUMIFS('GSC current'!$J$2:$J$2001,'GSC current'!$I$2:$I$2001,B1742),0))</f>
        <v/>
      </c>
      <c r="L1742">
        <f>IF(A1742="","",IFERROR(SUMIFS('GSC current'!$K$2:$K$2001,'GSC current'!$I$2:$I$2001,B1742),0))</f>
        <v/>
      </c>
      <c r="M1742" s="20">
        <f>IF(A1742="","",IF(N(L1742)&gt;0,K1742/L1742,""))</f>
        <v/>
      </c>
      <c r="N1742" s="21">
        <f>IF(A1742="","",IF(N(L1742)&gt;0,SUMIFS('GSC current'!$L$2:$L$2001,'GSC current'!$I$2:$I$2001,B1742)/L1742,""))</f>
        <v/>
      </c>
      <c r="O1742">
        <f>IF(A1742="","",IFERROR(SUMIFS('GSC previous'!$J$2:$J$2001,'GSC previous'!$I$2:$I$2001,B1742),0))</f>
        <v/>
      </c>
      <c r="P1742" s="22">
        <f>IF(A1742="","",IF(N(O1742)&gt;0,(K1742-O1742)/O1742,""))</f>
        <v/>
      </c>
      <c r="Q1742">
        <f>IF(A1742="","",IFERROR(SUMIFS(GA4!$P$2:$P$2001,GA4!$O$2:$O$2001,B1742),0))</f>
        <v/>
      </c>
      <c r="R1742" s="23">
        <f>IF(A1742="","",IF(N(Q1742)&gt;0,SUMIFS(GA4!$Q$2:$Q$2001,GA4!$O$2:$O$2001,B1742)/Q1742,""))</f>
        <v/>
      </c>
      <c r="S1742">
        <f>IF(A1742="","",IFERROR(SUMIFS(GA4!$R$2:$R$2001,GA4!$O$2:$O$2001,B1742),0))</f>
        <v/>
      </c>
      <c r="T1742">
        <f>IF(A1742="","",IF(AND(ISNUMBER(F1742),LEFT(C1742&amp;"",1)="2"),IF(F1742&lt;Rules!$B$9,"Yes","No"),"No"))</f>
        <v/>
      </c>
      <c r="U1742">
        <f>IF(A1742="","",IF(AND(N(O1742)&gt;=Rules!$B$8,ISNUMBER(P1742)),IF(P1742&lt;=-Rules!$B$7,"Yes","No"),"No"))</f>
        <v/>
      </c>
      <c r="V1742">
        <f>IF(A1742="","",IF(AND(N(L1742)&gt;=Rules!$B$6,ISNUMBER(N1742)),IF(AND(N1742&gt;=Rules!$B$10,N1742&lt;=Rules!$B$11),"Yes","No"),"No"))</f>
        <v/>
      </c>
      <c r="W1742">
        <f>IF(A1742="","",IF(I1742&lt;&gt;"","Yes","No"))</f>
        <v/>
      </c>
      <c r="X1742">
        <f>IF(I1742="","",IF(SUMIFS($K$3:$K$2002,$A$3:$A$2002,SUBSTITUTE(SUBSTITUTE(I1742,"?","~?"),"*","~*"))&gt;N(K1742),"Yes","No"))</f>
        <v/>
      </c>
      <c r="Y1742">
        <f>IF(A1742="","",IF(N(S1742)&gt;0,"Yes","No"))</f>
        <v/>
      </c>
      <c r="Z1742">
        <f>IF(A1742="","",IF(AND(N(K1742)&lt;Rules!$B$5,N(L1742)&lt;Rules!$B$6,N(Q1742)&lt;Rules!$B$13,Y1742="No"),"Yes","No"))</f>
        <v/>
      </c>
      <c r="AA1742">
        <f>IF(A1742="","",IF(LEFT(C1742&amp;"",1)="3","Redirect",IF(OR(LEFT(C1742&amp;"",1)="4",LEFT(C1742&amp;"",1)="5"),IF(OR(N(K1742)&gt;0,N(AC1742)&gt;=Rules!$B$14),"Redirect","Prune"),IF(D1742="Non-Indexable","Keep",IF(AND(W1742="Yes",X1742="Yes",Y1742="No"),"Merge",IF(OR(U1742="Yes",V1742="Yes",AND(T1742="Yes",N(L1742)&gt;=Rules!$B$6)),"Update",IF(Z1742="Yes",IF(N(AC1742)&gt;=Rules!$B$14,"Redirect","Prune"),"Keep")))))))</f>
        <v/>
      </c>
      <c r="AB1742">
        <f>IF(A1742="","",IF(LEFT(C1742&amp;"",1)="3","Already redirects ("&amp;C1742&amp;"). Update internal links to point at the final URL.",IF(OR(LEFT(C1742&amp;"",1)="4",LEFT(C1742&amp;"",1)="5"),IF(AA1742="Redirect","Returns "&amp;C1742&amp;" but still has "&amp;N(K1742)&amp;" clicks and "&amp;N(AC1742)&amp;" referring domains. 301 it to the closest live page.","Returns "&amp;C1742&amp;" with no clicks or links. Remove internal links and let it 404 or 410."),IF(D1742="Non-Indexable","Non-indexable ("&amp;E1742&amp;"). Keep if that is intentional; otherwise fix the canonical or noindex.",IF(AA1742="Merge","Overlaps with "&amp;I1742&amp;IF(N(J1742)&gt;0," (similarity "&amp;TEXT(J1742,"0.00")&amp;")","")&amp;", which gets more clicks. Merge the useful parts into it and 301 this URL.",IF(AA1742="Update",MID(IF(U1742="Yes","; Clicks down "&amp;TEXT(-P1742,"0%")&amp;" on the previous period","")&amp;IF(V1742="Yes","; Average position "&amp;TEXT(N1742,"0.0")&amp;" on "&amp;TEXT(L1742,"#,##0")&amp;" impressions (striking distance)","")&amp;IF(AND(T1742="Yes",N(L1742)&gt;=Rules!$B$6),"; Thin ("&amp;F1742&amp;" words) but has search demand",""),3,400),IF(AA1742="Prune","Low value: "&amp;N(K1742)&amp;" clicks, "&amp;N(L1742)&amp;" impressions, "&amp;N(Q1742)&amp;" sessions, no key events. Remove or noindex it and update internal links.",IF(AA1742="Redirect","Low value but "&amp;N(AC1742)&amp;" referring domains. 301 it to the closest relevant page to keep those links.",IF(AND(Z1742="No",Y1742="Yes",N(K1742)&lt;Rules!$B$5),"Low search traffic but it converts (key events: "&amp;S1742&amp;"). Keep it and link to it.",IF(W1742="Yes","Stronger than the page it overlaps ("&amp;I1742&amp;"). Keep; merge that page into this one.","Healthy: "&amp;N(K1742)&amp;" clicks"&amp;IF(ISNUMBER(N1742),", average position "&amp;TEXT(N1742,"0.0"),"")&amp;". Keep and monitor."))))))))))</f>
        <v/>
      </c>
      <c r="AE1742">
        <f>IF(A1742="","",IF(AD1742&lt;&gt;"",AD1742,AA1742))</f>
        <v/>
      </c>
    </row>
    <row r="1743">
      <c r="A1743">
        <f>IF(Crawl!A1742="","",Crawl!A1742)</f>
        <v/>
      </c>
      <c r="B1743">
        <f>IF(A1743="","",Crawl!EC1742)</f>
        <v/>
      </c>
      <c r="C1743">
        <f>IF(A1743="","",IFERROR(INDEX(Crawl!$A1742:$DZ1742,1,Rules!$H$6),""))</f>
        <v/>
      </c>
      <c r="D1743">
        <f>IF(A1743="","",IFERROR(INDEX(Crawl!$A1742:$DZ1742,1,Rules!$H$7),"")&amp;"")</f>
        <v/>
      </c>
      <c r="E1743">
        <f>IF(A1743="","",IFERROR(INDEX(Crawl!$A1742:$DZ1742,1,Rules!$H$8),"")&amp;"")</f>
        <v/>
      </c>
      <c r="F1743">
        <f>IF(A1743="","",IFERROR(INDEX(Crawl!$A1742:$DZ1742,1,Rules!$H$9),""))</f>
        <v/>
      </c>
      <c r="G1743">
        <f>IF(A1743="","",IFERROR(INDEX(Crawl!$A1742:$DZ1742,1,Rules!$H$10),""))</f>
        <v/>
      </c>
      <c r="H1743">
        <f>IF(A1743="","",IFERROR(INDEX(Crawl!$A1742:$DZ1742,1,Rules!$H$12),""))</f>
        <v/>
      </c>
      <c r="I1743">
        <f>IF(A1743="","",IF(AND(N(H1743)&gt;0,IFERROR(INDEX(Crawl!$A1742:$DZ1742,1,Rules!$H$11),"")&amp;""&lt;&gt;""),IFERROR(INDEX(Crawl!$A1742:$DZ1742,1,Rules!$H$11),"")&amp;"",IF(AND(ISNUMBER(J1743),N(J1743)&gt;=Rules!$B$12,IFERROR(INDEX(Crawl!$A1742:$DZ1742,1,Rules!$H$13),"")&amp;""&lt;&gt;""),IFERROR(INDEX(Crawl!$A1742:$DZ1742,1,Rules!$H$13),"")&amp;"","")))</f>
        <v/>
      </c>
      <c r="J1743" s="19">
        <f>IF(A1743="","",IF(IFERROR(INDEX(Crawl!$A1742:$DZ1742,1,Rules!$H$14),"")&amp;""="","",IFERROR(INDEX(Crawl!$A1742:$DZ1742,1,Rules!$H$14),"")))</f>
        <v/>
      </c>
      <c r="K1743">
        <f>IF(A1743="","",IFERROR(SUMIFS('GSC current'!$J$2:$J$2001,'GSC current'!$I$2:$I$2001,B1743),0))</f>
        <v/>
      </c>
      <c r="L1743">
        <f>IF(A1743="","",IFERROR(SUMIFS('GSC current'!$K$2:$K$2001,'GSC current'!$I$2:$I$2001,B1743),0))</f>
        <v/>
      </c>
      <c r="M1743" s="20">
        <f>IF(A1743="","",IF(N(L1743)&gt;0,K1743/L1743,""))</f>
        <v/>
      </c>
      <c r="N1743" s="21">
        <f>IF(A1743="","",IF(N(L1743)&gt;0,SUMIFS('GSC current'!$L$2:$L$2001,'GSC current'!$I$2:$I$2001,B1743)/L1743,""))</f>
        <v/>
      </c>
      <c r="O1743">
        <f>IF(A1743="","",IFERROR(SUMIFS('GSC previous'!$J$2:$J$2001,'GSC previous'!$I$2:$I$2001,B1743),0))</f>
        <v/>
      </c>
      <c r="P1743" s="22">
        <f>IF(A1743="","",IF(N(O1743)&gt;0,(K1743-O1743)/O1743,""))</f>
        <v/>
      </c>
      <c r="Q1743">
        <f>IF(A1743="","",IFERROR(SUMIFS(GA4!$P$2:$P$2001,GA4!$O$2:$O$2001,B1743),0))</f>
        <v/>
      </c>
      <c r="R1743" s="23">
        <f>IF(A1743="","",IF(N(Q1743)&gt;0,SUMIFS(GA4!$Q$2:$Q$2001,GA4!$O$2:$O$2001,B1743)/Q1743,""))</f>
        <v/>
      </c>
      <c r="S1743">
        <f>IF(A1743="","",IFERROR(SUMIFS(GA4!$R$2:$R$2001,GA4!$O$2:$O$2001,B1743),0))</f>
        <v/>
      </c>
      <c r="T1743">
        <f>IF(A1743="","",IF(AND(ISNUMBER(F1743),LEFT(C1743&amp;"",1)="2"),IF(F1743&lt;Rules!$B$9,"Yes","No"),"No"))</f>
        <v/>
      </c>
      <c r="U1743">
        <f>IF(A1743="","",IF(AND(N(O1743)&gt;=Rules!$B$8,ISNUMBER(P1743)),IF(P1743&lt;=-Rules!$B$7,"Yes","No"),"No"))</f>
        <v/>
      </c>
      <c r="V1743">
        <f>IF(A1743="","",IF(AND(N(L1743)&gt;=Rules!$B$6,ISNUMBER(N1743)),IF(AND(N1743&gt;=Rules!$B$10,N1743&lt;=Rules!$B$11),"Yes","No"),"No"))</f>
        <v/>
      </c>
      <c r="W1743">
        <f>IF(A1743="","",IF(I1743&lt;&gt;"","Yes","No"))</f>
        <v/>
      </c>
      <c r="X1743">
        <f>IF(I1743="","",IF(SUMIFS($K$3:$K$2002,$A$3:$A$2002,SUBSTITUTE(SUBSTITUTE(I1743,"?","~?"),"*","~*"))&gt;N(K1743),"Yes","No"))</f>
        <v/>
      </c>
      <c r="Y1743">
        <f>IF(A1743="","",IF(N(S1743)&gt;0,"Yes","No"))</f>
        <v/>
      </c>
      <c r="Z1743">
        <f>IF(A1743="","",IF(AND(N(K1743)&lt;Rules!$B$5,N(L1743)&lt;Rules!$B$6,N(Q1743)&lt;Rules!$B$13,Y1743="No"),"Yes","No"))</f>
        <v/>
      </c>
      <c r="AA1743">
        <f>IF(A1743="","",IF(LEFT(C1743&amp;"",1)="3","Redirect",IF(OR(LEFT(C1743&amp;"",1)="4",LEFT(C1743&amp;"",1)="5"),IF(OR(N(K1743)&gt;0,N(AC1743)&gt;=Rules!$B$14),"Redirect","Prune"),IF(D1743="Non-Indexable","Keep",IF(AND(W1743="Yes",X1743="Yes",Y1743="No"),"Merge",IF(OR(U1743="Yes",V1743="Yes",AND(T1743="Yes",N(L1743)&gt;=Rules!$B$6)),"Update",IF(Z1743="Yes",IF(N(AC1743)&gt;=Rules!$B$14,"Redirect","Prune"),"Keep")))))))</f>
        <v/>
      </c>
      <c r="AB1743">
        <f>IF(A1743="","",IF(LEFT(C1743&amp;"",1)="3","Already redirects ("&amp;C1743&amp;"). Update internal links to point at the final URL.",IF(OR(LEFT(C1743&amp;"",1)="4",LEFT(C1743&amp;"",1)="5"),IF(AA1743="Redirect","Returns "&amp;C1743&amp;" but still has "&amp;N(K1743)&amp;" clicks and "&amp;N(AC1743)&amp;" referring domains. 301 it to the closest live page.","Returns "&amp;C1743&amp;" with no clicks or links. Remove internal links and let it 404 or 410."),IF(D1743="Non-Indexable","Non-indexable ("&amp;E1743&amp;"). Keep if that is intentional; otherwise fix the canonical or noindex.",IF(AA1743="Merge","Overlaps with "&amp;I1743&amp;IF(N(J1743)&gt;0," (similarity "&amp;TEXT(J1743,"0.00")&amp;")","")&amp;", which gets more clicks. Merge the useful parts into it and 301 this URL.",IF(AA1743="Update",MID(IF(U1743="Yes","; Clicks down "&amp;TEXT(-P1743,"0%")&amp;" on the previous period","")&amp;IF(V1743="Yes","; Average position "&amp;TEXT(N1743,"0.0")&amp;" on "&amp;TEXT(L1743,"#,##0")&amp;" impressions (striking distance)","")&amp;IF(AND(T1743="Yes",N(L1743)&gt;=Rules!$B$6),"; Thin ("&amp;F1743&amp;" words) but has search demand",""),3,400),IF(AA1743="Prune","Low value: "&amp;N(K1743)&amp;" clicks, "&amp;N(L1743)&amp;" impressions, "&amp;N(Q1743)&amp;" sessions, no key events. Remove or noindex it and update internal links.",IF(AA1743="Redirect","Low value but "&amp;N(AC1743)&amp;" referring domains. 301 it to the closest relevant page to keep those links.",IF(AND(Z1743="No",Y1743="Yes",N(K1743)&lt;Rules!$B$5),"Low search traffic but it converts (key events: "&amp;S1743&amp;"). Keep it and link to it.",IF(W1743="Yes","Stronger than the page it overlaps ("&amp;I1743&amp;"). Keep; merge that page into this one.","Healthy: "&amp;N(K1743)&amp;" clicks"&amp;IF(ISNUMBER(N1743),", average position "&amp;TEXT(N1743,"0.0"),"")&amp;". Keep and monitor."))))))))))</f>
        <v/>
      </c>
      <c r="AE1743">
        <f>IF(A1743="","",IF(AD1743&lt;&gt;"",AD1743,AA1743))</f>
        <v/>
      </c>
    </row>
    <row r="1744">
      <c r="A1744">
        <f>IF(Crawl!A1743="","",Crawl!A1743)</f>
        <v/>
      </c>
      <c r="B1744">
        <f>IF(A1744="","",Crawl!EC1743)</f>
        <v/>
      </c>
      <c r="C1744">
        <f>IF(A1744="","",IFERROR(INDEX(Crawl!$A1743:$DZ1743,1,Rules!$H$6),""))</f>
        <v/>
      </c>
      <c r="D1744">
        <f>IF(A1744="","",IFERROR(INDEX(Crawl!$A1743:$DZ1743,1,Rules!$H$7),"")&amp;"")</f>
        <v/>
      </c>
      <c r="E1744">
        <f>IF(A1744="","",IFERROR(INDEX(Crawl!$A1743:$DZ1743,1,Rules!$H$8),"")&amp;"")</f>
        <v/>
      </c>
      <c r="F1744">
        <f>IF(A1744="","",IFERROR(INDEX(Crawl!$A1743:$DZ1743,1,Rules!$H$9),""))</f>
        <v/>
      </c>
      <c r="G1744">
        <f>IF(A1744="","",IFERROR(INDEX(Crawl!$A1743:$DZ1743,1,Rules!$H$10),""))</f>
        <v/>
      </c>
      <c r="H1744">
        <f>IF(A1744="","",IFERROR(INDEX(Crawl!$A1743:$DZ1743,1,Rules!$H$12),""))</f>
        <v/>
      </c>
      <c r="I1744">
        <f>IF(A1744="","",IF(AND(N(H1744)&gt;0,IFERROR(INDEX(Crawl!$A1743:$DZ1743,1,Rules!$H$11),"")&amp;""&lt;&gt;""),IFERROR(INDEX(Crawl!$A1743:$DZ1743,1,Rules!$H$11),"")&amp;"",IF(AND(ISNUMBER(J1744),N(J1744)&gt;=Rules!$B$12,IFERROR(INDEX(Crawl!$A1743:$DZ1743,1,Rules!$H$13),"")&amp;""&lt;&gt;""),IFERROR(INDEX(Crawl!$A1743:$DZ1743,1,Rules!$H$13),"")&amp;"","")))</f>
        <v/>
      </c>
      <c r="J1744" s="19">
        <f>IF(A1744="","",IF(IFERROR(INDEX(Crawl!$A1743:$DZ1743,1,Rules!$H$14),"")&amp;""="","",IFERROR(INDEX(Crawl!$A1743:$DZ1743,1,Rules!$H$14),"")))</f>
        <v/>
      </c>
      <c r="K1744">
        <f>IF(A1744="","",IFERROR(SUMIFS('GSC current'!$J$2:$J$2001,'GSC current'!$I$2:$I$2001,B1744),0))</f>
        <v/>
      </c>
      <c r="L1744">
        <f>IF(A1744="","",IFERROR(SUMIFS('GSC current'!$K$2:$K$2001,'GSC current'!$I$2:$I$2001,B1744),0))</f>
        <v/>
      </c>
      <c r="M1744" s="20">
        <f>IF(A1744="","",IF(N(L1744)&gt;0,K1744/L1744,""))</f>
        <v/>
      </c>
      <c r="N1744" s="21">
        <f>IF(A1744="","",IF(N(L1744)&gt;0,SUMIFS('GSC current'!$L$2:$L$2001,'GSC current'!$I$2:$I$2001,B1744)/L1744,""))</f>
        <v/>
      </c>
      <c r="O1744">
        <f>IF(A1744="","",IFERROR(SUMIFS('GSC previous'!$J$2:$J$2001,'GSC previous'!$I$2:$I$2001,B1744),0))</f>
        <v/>
      </c>
      <c r="P1744" s="22">
        <f>IF(A1744="","",IF(N(O1744)&gt;0,(K1744-O1744)/O1744,""))</f>
        <v/>
      </c>
      <c r="Q1744">
        <f>IF(A1744="","",IFERROR(SUMIFS(GA4!$P$2:$P$2001,GA4!$O$2:$O$2001,B1744),0))</f>
        <v/>
      </c>
      <c r="R1744" s="23">
        <f>IF(A1744="","",IF(N(Q1744)&gt;0,SUMIFS(GA4!$Q$2:$Q$2001,GA4!$O$2:$O$2001,B1744)/Q1744,""))</f>
        <v/>
      </c>
      <c r="S1744">
        <f>IF(A1744="","",IFERROR(SUMIFS(GA4!$R$2:$R$2001,GA4!$O$2:$O$2001,B1744),0))</f>
        <v/>
      </c>
      <c r="T1744">
        <f>IF(A1744="","",IF(AND(ISNUMBER(F1744),LEFT(C1744&amp;"",1)="2"),IF(F1744&lt;Rules!$B$9,"Yes","No"),"No"))</f>
        <v/>
      </c>
      <c r="U1744">
        <f>IF(A1744="","",IF(AND(N(O1744)&gt;=Rules!$B$8,ISNUMBER(P1744)),IF(P1744&lt;=-Rules!$B$7,"Yes","No"),"No"))</f>
        <v/>
      </c>
      <c r="V1744">
        <f>IF(A1744="","",IF(AND(N(L1744)&gt;=Rules!$B$6,ISNUMBER(N1744)),IF(AND(N1744&gt;=Rules!$B$10,N1744&lt;=Rules!$B$11),"Yes","No"),"No"))</f>
        <v/>
      </c>
      <c r="W1744">
        <f>IF(A1744="","",IF(I1744&lt;&gt;"","Yes","No"))</f>
        <v/>
      </c>
      <c r="X1744">
        <f>IF(I1744="","",IF(SUMIFS($K$3:$K$2002,$A$3:$A$2002,SUBSTITUTE(SUBSTITUTE(I1744,"?","~?"),"*","~*"))&gt;N(K1744),"Yes","No"))</f>
        <v/>
      </c>
      <c r="Y1744">
        <f>IF(A1744="","",IF(N(S1744)&gt;0,"Yes","No"))</f>
        <v/>
      </c>
      <c r="Z1744">
        <f>IF(A1744="","",IF(AND(N(K1744)&lt;Rules!$B$5,N(L1744)&lt;Rules!$B$6,N(Q1744)&lt;Rules!$B$13,Y1744="No"),"Yes","No"))</f>
        <v/>
      </c>
      <c r="AA1744">
        <f>IF(A1744="","",IF(LEFT(C1744&amp;"",1)="3","Redirect",IF(OR(LEFT(C1744&amp;"",1)="4",LEFT(C1744&amp;"",1)="5"),IF(OR(N(K1744)&gt;0,N(AC1744)&gt;=Rules!$B$14),"Redirect","Prune"),IF(D1744="Non-Indexable","Keep",IF(AND(W1744="Yes",X1744="Yes",Y1744="No"),"Merge",IF(OR(U1744="Yes",V1744="Yes",AND(T1744="Yes",N(L1744)&gt;=Rules!$B$6)),"Update",IF(Z1744="Yes",IF(N(AC1744)&gt;=Rules!$B$14,"Redirect","Prune"),"Keep")))))))</f>
        <v/>
      </c>
      <c r="AB1744">
        <f>IF(A1744="","",IF(LEFT(C1744&amp;"",1)="3","Already redirects ("&amp;C1744&amp;"). Update internal links to point at the final URL.",IF(OR(LEFT(C1744&amp;"",1)="4",LEFT(C1744&amp;"",1)="5"),IF(AA1744="Redirect","Returns "&amp;C1744&amp;" but still has "&amp;N(K1744)&amp;" clicks and "&amp;N(AC1744)&amp;" referring domains. 301 it to the closest live page.","Returns "&amp;C1744&amp;" with no clicks or links. Remove internal links and let it 404 or 410."),IF(D1744="Non-Indexable","Non-indexable ("&amp;E1744&amp;"). Keep if that is intentional; otherwise fix the canonical or noindex.",IF(AA1744="Merge","Overlaps with "&amp;I1744&amp;IF(N(J1744)&gt;0," (similarity "&amp;TEXT(J1744,"0.00")&amp;")","")&amp;", which gets more clicks. Merge the useful parts into it and 301 this URL.",IF(AA1744="Update",MID(IF(U1744="Yes","; Clicks down "&amp;TEXT(-P1744,"0%")&amp;" on the previous period","")&amp;IF(V1744="Yes","; Average position "&amp;TEXT(N1744,"0.0")&amp;" on "&amp;TEXT(L1744,"#,##0")&amp;" impressions (striking distance)","")&amp;IF(AND(T1744="Yes",N(L1744)&gt;=Rules!$B$6),"; Thin ("&amp;F1744&amp;" words) but has search demand",""),3,400),IF(AA1744="Prune","Low value: "&amp;N(K1744)&amp;" clicks, "&amp;N(L1744)&amp;" impressions, "&amp;N(Q1744)&amp;" sessions, no key events. Remove or noindex it and update internal links.",IF(AA1744="Redirect","Low value but "&amp;N(AC1744)&amp;" referring domains. 301 it to the closest relevant page to keep those links.",IF(AND(Z1744="No",Y1744="Yes",N(K1744)&lt;Rules!$B$5),"Low search traffic but it converts (key events: "&amp;S1744&amp;"). Keep it and link to it.",IF(W1744="Yes","Stronger than the page it overlaps ("&amp;I1744&amp;"). Keep; merge that page into this one.","Healthy: "&amp;N(K1744)&amp;" clicks"&amp;IF(ISNUMBER(N1744),", average position "&amp;TEXT(N1744,"0.0"),"")&amp;". Keep and monitor."))))))))))</f>
        <v/>
      </c>
      <c r="AE1744">
        <f>IF(A1744="","",IF(AD1744&lt;&gt;"",AD1744,AA1744))</f>
        <v/>
      </c>
    </row>
    <row r="1745">
      <c r="A1745">
        <f>IF(Crawl!A1744="","",Crawl!A1744)</f>
        <v/>
      </c>
      <c r="B1745">
        <f>IF(A1745="","",Crawl!EC1744)</f>
        <v/>
      </c>
      <c r="C1745">
        <f>IF(A1745="","",IFERROR(INDEX(Crawl!$A1744:$DZ1744,1,Rules!$H$6),""))</f>
        <v/>
      </c>
      <c r="D1745">
        <f>IF(A1745="","",IFERROR(INDEX(Crawl!$A1744:$DZ1744,1,Rules!$H$7),"")&amp;"")</f>
        <v/>
      </c>
      <c r="E1745">
        <f>IF(A1745="","",IFERROR(INDEX(Crawl!$A1744:$DZ1744,1,Rules!$H$8),"")&amp;"")</f>
        <v/>
      </c>
      <c r="F1745">
        <f>IF(A1745="","",IFERROR(INDEX(Crawl!$A1744:$DZ1744,1,Rules!$H$9),""))</f>
        <v/>
      </c>
      <c r="G1745">
        <f>IF(A1745="","",IFERROR(INDEX(Crawl!$A1744:$DZ1744,1,Rules!$H$10),""))</f>
        <v/>
      </c>
      <c r="H1745">
        <f>IF(A1745="","",IFERROR(INDEX(Crawl!$A1744:$DZ1744,1,Rules!$H$12),""))</f>
        <v/>
      </c>
      <c r="I1745">
        <f>IF(A1745="","",IF(AND(N(H1745)&gt;0,IFERROR(INDEX(Crawl!$A1744:$DZ1744,1,Rules!$H$11),"")&amp;""&lt;&gt;""),IFERROR(INDEX(Crawl!$A1744:$DZ1744,1,Rules!$H$11),"")&amp;"",IF(AND(ISNUMBER(J1745),N(J1745)&gt;=Rules!$B$12,IFERROR(INDEX(Crawl!$A1744:$DZ1744,1,Rules!$H$13),"")&amp;""&lt;&gt;""),IFERROR(INDEX(Crawl!$A1744:$DZ1744,1,Rules!$H$13),"")&amp;"","")))</f>
        <v/>
      </c>
      <c r="J1745" s="19">
        <f>IF(A1745="","",IF(IFERROR(INDEX(Crawl!$A1744:$DZ1744,1,Rules!$H$14),"")&amp;""="","",IFERROR(INDEX(Crawl!$A1744:$DZ1744,1,Rules!$H$14),"")))</f>
        <v/>
      </c>
      <c r="K1745">
        <f>IF(A1745="","",IFERROR(SUMIFS('GSC current'!$J$2:$J$2001,'GSC current'!$I$2:$I$2001,B1745),0))</f>
        <v/>
      </c>
      <c r="L1745">
        <f>IF(A1745="","",IFERROR(SUMIFS('GSC current'!$K$2:$K$2001,'GSC current'!$I$2:$I$2001,B1745),0))</f>
        <v/>
      </c>
      <c r="M1745" s="20">
        <f>IF(A1745="","",IF(N(L1745)&gt;0,K1745/L1745,""))</f>
        <v/>
      </c>
      <c r="N1745" s="21">
        <f>IF(A1745="","",IF(N(L1745)&gt;0,SUMIFS('GSC current'!$L$2:$L$2001,'GSC current'!$I$2:$I$2001,B1745)/L1745,""))</f>
        <v/>
      </c>
      <c r="O1745">
        <f>IF(A1745="","",IFERROR(SUMIFS('GSC previous'!$J$2:$J$2001,'GSC previous'!$I$2:$I$2001,B1745),0))</f>
        <v/>
      </c>
      <c r="P1745" s="22">
        <f>IF(A1745="","",IF(N(O1745)&gt;0,(K1745-O1745)/O1745,""))</f>
        <v/>
      </c>
      <c r="Q1745">
        <f>IF(A1745="","",IFERROR(SUMIFS(GA4!$P$2:$P$2001,GA4!$O$2:$O$2001,B1745),0))</f>
        <v/>
      </c>
      <c r="R1745" s="23">
        <f>IF(A1745="","",IF(N(Q1745)&gt;0,SUMIFS(GA4!$Q$2:$Q$2001,GA4!$O$2:$O$2001,B1745)/Q1745,""))</f>
        <v/>
      </c>
      <c r="S1745">
        <f>IF(A1745="","",IFERROR(SUMIFS(GA4!$R$2:$R$2001,GA4!$O$2:$O$2001,B1745),0))</f>
        <v/>
      </c>
      <c r="T1745">
        <f>IF(A1745="","",IF(AND(ISNUMBER(F1745),LEFT(C1745&amp;"",1)="2"),IF(F1745&lt;Rules!$B$9,"Yes","No"),"No"))</f>
        <v/>
      </c>
      <c r="U1745">
        <f>IF(A1745="","",IF(AND(N(O1745)&gt;=Rules!$B$8,ISNUMBER(P1745)),IF(P1745&lt;=-Rules!$B$7,"Yes","No"),"No"))</f>
        <v/>
      </c>
      <c r="V1745">
        <f>IF(A1745="","",IF(AND(N(L1745)&gt;=Rules!$B$6,ISNUMBER(N1745)),IF(AND(N1745&gt;=Rules!$B$10,N1745&lt;=Rules!$B$11),"Yes","No"),"No"))</f>
        <v/>
      </c>
      <c r="W1745">
        <f>IF(A1745="","",IF(I1745&lt;&gt;"","Yes","No"))</f>
        <v/>
      </c>
      <c r="X1745">
        <f>IF(I1745="","",IF(SUMIFS($K$3:$K$2002,$A$3:$A$2002,SUBSTITUTE(SUBSTITUTE(I1745,"?","~?"),"*","~*"))&gt;N(K1745),"Yes","No"))</f>
        <v/>
      </c>
      <c r="Y1745">
        <f>IF(A1745="","",IF(N(S1745)&gt;0,"Yes","No"))</f>
        <v/>
      </c>
      <c r="Z1745">
        <f>IF(A1745="","",IF(AND(N(K1745)&lt;Rules!$B$5,N(L1745)&lt;Rules!$B$6,N(Q1745)&lt;Rules!$B$13,Y1745="No"),"Yes","No"))</f>
        <v/>
      </c>
      <c r="AA1745">
        <f>IF(A1745="","",IF(LEFT(C1745&amp;"",1)="3","Redirect",IF(OR(LEFT(C1745&amp;"",1)="4",LEFT(C1745&amp;"",1)="5"),IF(OR(N(K1745)&gt;0,N(AC1745)&gt;=Rules!$B$14),"Redirect","Prune"),IF(D1745="Non-Indexable","Keep",IF(AND(W1745="Yes",X1745="Yes",Y1745="No"),"Merge",IF(OR(U1745="Yes",V1745="Yes",AND(T1745="Yes",N(L1745)&gt;=Rules!$B$6)),"Update",IF(Z1745="Yes",IF(N(AC1745)&gt;=Rules!$B$14,"Redirect","Prune"),"Keep")))))))</f>
        <v/>
      </c>
      <c r="AB1745">
        <f>IF(A1745="","",IF(LEFT(C1745&amp;"",1)="3","Already redirects ("&amp;C1745&amp;"). Update internal links to point at the final URL.",IF(OR(LEFT(C1745&amp;"",1)="4",LEFT(C1745&amp;"",1)="5"),IF(AA1745="Redirect","Returns "&amp;C1745&amp;" but still has "&amp;N(K1745)&amp;" clicks and "&amp;N(AC1745)&amp;" referring domains. 301 it to the closest live page.","Returns "&amp;C1745&amp;" with no clicks or links. Remove internal links and let it 404 or 410."),IF(D1745="Non-Indexable","Non-indexable ("&amp;E1745&amp;"). Keep if that is intentional; otherwise fix the canonical or noindex.",IF(AA1745="Merge","Overlaps with "&amp;I1745&amp;IF(N(J1745)&gt;0," (similarity "&amp;TEXT(J1745,"0.00")&amp;")","")&amp;", which gets more clicks. Merge the useful parts into it and 301 this URL.",IF(AA1745="Update",MID(IF(U1745="Yes","; Clicks down "&amp;TEXT(-P1745,"0%")&amp;" on the previous period","")&amp;IF(V1745="Yes","; Average position "&amp;TEXT(N1745,"0.0")&amp;" on "&amp;TEXT(L1745,"#,##0")&amp;" impressions (striking distance)","")&amp;IF(AND(T1745="Yes",N(L1745)&gt;=Rules!$B$6),"; Thin ("&amp;F1745&amp;" words) but has search demand",""),3,400),IF(AA1745="Prune","Low value: "&amp;N(K1745)&amp;" clicks, "&amp;N(L1745)&amp;" impressions, "&amp;N(Q1745)&amp;" sessions, no key events. Remove or noindex it and update internal links.",IF(AA1745="Redirect","Low value but "&amp;N(AC1745)&amp;" referring domains. 301 it to the closest relevant page to keep those links.",IF(AND(Z1745="No",Y1745="Yes",N(K1745)&lt;Rules!$B$5),"Low search traffic but it converts (key events: "&amp;S1745&amp;"). Keep it and link to it.",IF(W1745="Yes","Stronger than the page it overlaps ("&amp;I1745&amp;"). Keep; merge that page into this one.","Healthy: "&amp;N(K1745)&amp;" clicks"&amp;IF(ISNUMBER(N1745),", average position "&amp;TEXT(N1745,"0.0"),"")&amp;". Keep and monitor."))))))))))</f>
        <v/>
      </c>
      <c r="AE1745">
        <f>IF(A1745="","",IF(AD1745&lt;&gt;"",AD1745,AA1745))</f>
        <v/>
      </c>
    </row>
    <row r="1746">
      <c r="A1746">
        <f>IF(Crawl!A1745="","",Crawl!A1745)</f>
        <v/>
      </c>
      <c r="B1746">
        <f>IF(A1746="","",Crawl!EC1745)</f>
        <v/>
      </c>
      <c r="C1746">
        <f>IF(A1746="","",IFERROR(INDEX(Crawl!$A1745:$DZ1745,1,Rules!$H$6),""))</f>
        <v/>
      </c>
      <c r="D1746">
        <f>IF(A1746="","",IFERROR(INDEX(Crawl!$A1745:$DZ1745,1,Rules!$H$7),"")&amp;"")</f>
        <v/>
      </c>
      <c r="E1746">
        <f>IF(A1746="","",IFERROR(INDEX(Crawl!$A1745:$DZ1745,1,Rules!$H$8),"")&amp;"")</f>
        <v/>
      </c>
      <c r="F1746">
        <f>IF(A1746="","",IFERROR(INDEX(Crawl!$A1745:$DZ1745,1,Rules!$H$9),""))</f>
        <v/>
      </c>
      <c r="G1746">
        <f>IF(A1746="","",IFERROR(INDEX(Crawl!$A1745:$DZ1745,1,Rules!$H$10),""))</f>
        <v/>
      </c>
      <c r="H1746">
        <f>IF(A1746="","",IFERROR(INDEX(Crawl!$A1745:$DZ1745,1,Rules!$H$12),""))</f>
        <v/>
      </c>
      <c r="I1746">
        <f>IF(A1746="","",IF(AND(N(H1746)&gt;0,IFERROR(INDEX(Crawl!$A1745:$DZ1745,1,Rules!$H$11),"")&amp;""&lt;&gt;""),IFERROR(INDEX(Crawl!$A1745:$DZ1745,1,Rules!$H$11),"")&amp;"",IF(AND(ISNUMBER(J1746),N(J1746)&gt;=Rules!$B$12,IFERROR(INDEX(Crawl!$A1745:$DZ1745,1,Rules!$H$13),"")&amp;""&lt;&gt;""),IFERROR(INDEX(Crawl!$A1745:$DZ1745,1,Rules!$H$13),"")&amp;"","")))</f>
        <v/>
      </c>
      <c r="J1746" s="19">
        <f>IF(A1746="","",IF(IFERROR(INDEX(Crawl!$A1745:$DZ1745,1,Rules!$H$14),"")&amp;""="","",IFERROR(INDEX(Crawl!$A1745:$DZ1745,1,Rules!$H$14),"")))</f>
        <v/>
      </c>
      <c r="K1746">
        <f>IF(A1746="","",IFERROR(SUMIFS('GSC current'!$J$2:$J$2001,'GSC current'!$I$2:$I$2001,B1746),0))</f>
        <v/>
      </c>
      <c r="L1746">
        <f>IF(A1746="","",IFERROR(SUMIFS('GSC current'!$K$2:$K$2001,'GSC current'!$I$2:$I$2001,B1746),0))</f>
        <v/>
      </c>
      <c r="M1746" s="20">
        <f>IF(A1746="","",IF(N(L1746)&gt;0,K1746/L1746,""))</f>
        <v/>
      </c>
      <c r="N1746" s="21">
        <f>IF(A1746="","",IF(N(L1746)&gt;0,SUMIFS('GSC current'!$L$2:$L$2001,'GSC current'!$I$2:$I$2001,B1746)/L1746,""))</f>
        <v/>
      </c>
      <c r="O1746">
        <f>IF(A1746="","",IFERROR(SUMIFS('GSC previous'!$J$2:$J$2001,'GSC previous'!$I$2:$I$2001,B1746),0))</f>
        <v/>
      </c>
      <c r="P1746" s="22">
        <f>IF(A1746="","",IF(N(O1746)&gt;0,(K1746-O1746)/O1746,""))</f>
        <v/>
      </c>
      <c r="Q1746">
        <f>IF(A1746="","",IFERROR(SUMIFS(GA4!$P$2:$P$2001,GA4!$O$2:$O$2001,B1746),0))</f>
        <v/>
      </c>
      <c r="R1746" s="23">
        <f>IF(A1746="","",IF(N(Q1746)&gt;0,SUMIFS(GA4!$Q$2:$Q$2001,GA4!$O$2:$O$2001,B1746)/Q1746,""))</f>
        <v/>
      </c>
      <c r="S1746">
        <f>IF(A1746="","",IFERROR(SUMIFS(GA4!$R$2:$R$2001,GA4!$O$2:$O$2001,B1746),0))</f>
        <v/>
      </c>
      <c r="T1746">
        <f>IF(A1746="","",IF(AND(ISNUMBER(F1746),LEFT(C1746&amp;"",1)="2"),IF(F1746&lt;Rules!$B$9,"Yes","No"),"No"))</f>
        <v/>
      </c>
      <c r="U1746">
        <f>IF(A1746="","",IF(AND(N(O1746)&gt;=Rules!$B$8,ISNUMBER(P1746)),IF(P1746&lt;=-Rules!$B$7,"Yes","No"),"No"))</f>
        <v/>
      </c>
      <c r="V1746">
        <f>IF(A1746="","",IF(AND(N(L1746)&gt;=Rules!$B$6,ISNUMBER(N1746)),IF(AND(N1746&gt;=Rules!$B$10,N1746&lt;=Rules!$B$11),"Yes","No"),"No"))</f>
        <v/>
      </c>
      <c r="W1746">
        <f>IF(A1746="","",IF(I1746&lt;&gt;"","Yes","No"))</f>
        <v/>
      </c>
      <c r="X1746">
        <f>IF(I1746="","",IF(SUMIFS($K$3:$K$2002,$A$3:$A$2002,SUBSTITUTE(SUBSTITUTE(I1746,"?","~?"),"*","~*"))&gt;N(K1746),"Yes","No"))</f>
        <v/>
      </c>
      <c r="Y1746">
        <f>IF(A1746="","",IF(N(S1746)&gt;0,"Yes","No"))</f>
        <v/>
      </c>
      <c r="Z1746">
        <f>IF(A1746="","",IF(AND(N(K1746)&lt;Rules!$B$5,N(L1746)&lt;Rules!$B$6,N(Q1746)&lt;Rules!$B$13,Y1746="No"),"Yes","No"))</f>
        <v/>
      </c>
      <c r="AA1746">
        <f>IF(A1746="","",IF(LEFT(C1746&amp;"",1)="3","Redirect",IF(OR(LEFT(C1746&amp;"",1)="4",LEFT(C1746&amp;"",1)="5"),IF(OR(N(K1746)&gt;0,N(AC1746)&gt;=Rules!$B$14),"Redirect","Prune"),IF(D1746="Non-Indexable","Keep",IF(AND(W1746="Yes",X1746="Yes",Y1746="No"),"Merge",IF(OR(U1746="Yes",V1746="Yes",AND(T1746="Yes",N(L1746)&gt;=Rules!$B$6)),"Update",IF(Z1746="Yes",IF(N(AC1746)&gt;=Rules!$B$14,"Redirect","Prune"),"Keep")))))))</f>
        <v/>
      </c>
      <c r="AB1746">
        <f>IF(A1746="","",IF(LEFT(C1746&amp;"",1)="3","Already redirects ("&amp;C1746&amp;"). Update internal links to point at the final URL.",IF(OR(LEFT(C1746&amp;"",1)="4",LEFT(C1746&amp;"",1)="5"),IF(AA1746="Redirect","Returns "&amp;C1746&amp;" but still has "&amp;N(K1746)&amp;" clicks and "&amp;N(AC1746)&amp;" referring domains. 301 it to the closest live page.","Returns "&amp;C1746&amp;" with no clicks or links. Remove internal links and let it 404 or 410."),IF(D1746="Non-Indexable","Non-indexable ("&amp;E1746&amp;"). Keep if that is intentional; otherwise fix the canonical or noindex.",IF(AA1746="Merge","Overlaps with "&amp;I1746&amp;IF(N(J1746)&gt;0," (similarity "&amp;TEXT(J1746,"0.00")&amp;")","")&amp;", which gets more clicks. Merge the useful parts into it and 301 this URL.",IF(AA1746="Update",MID(IF(U1746="Yes","; Clicks down "&amp;TEXT(-P1746,"0%")&amp;" on the previous period","")&amp;IF(V1746="Yes","; Average position "&amp;TEXT(N1746,"0.0")&amp;" on "&amp;TEXT(L1746,"#,##0")&amp;" impressions (striking distance)","")&amp;IF(AND(T1746="Yes",N(L1746)&gt;=Rules!$B$6),"; Thin ("&amp;F1746&amp;" words) but has search demand",""),3,400),IF(AA1746="Prune","Low value: "&amp;N(K1746)&amp;" clicks, "&amp;N(L1746)&amp;" impressions, "&amp;N(Q1746)&amp;" sessions, no key events. Remove or noindex it and update internal links.",IF(AA1746="Redirect","Low value but "&amp;N(AC1746)&amp;" referring domains. 301 it to the closest relevant page to keep those links.",IF(AND(Z1746="No",Y1746="Yes",N(K1746)&lt;Rules!$B$5),"Low search traffic but it converts (key events: "&amp;S1746&amp;"). Keep it and link to it.",IF(W1746="Yes","Stronger than the page it overlaps ("&amp;I1746&amp;"). Keep; merge that page into this one.","Healthy: "&amp;N(K1746)&amp;" clicks"&amp;IF(ISNUMBER(N1746),", average position "&amp;TEXT(N1746,"0.0"),"")&amp;". Keep and monitor."))))))))))</f>
        <v/>
      </c>
      <c r="AE1746">
        <f>IF(A1746="","",IF(AD1746&lt;&gt;"",AD1746,AA1746))</f>
        <v/>
      </c>
    </row>
    <row r="1747">
      <c r="A1747">
        <f>IF(Crawl!A1746="","",Crawl!A1746)</f>
        <v/>
      </c>
      <c r="B1747">
        <f>IF(A1747="","",Crawl!EC1746)</f>
        <v/>
      </c>
      <c r="C1747">
        <f>IF(A1747="","",IFERROR(INDEX(Crawl!$A1746:$DZ1746,1,Rules!$H$6),""))</f>
        <v/>
      </c>
      <c r="D1747">
        <f>IF(A1747="","",IFERROR(INDEX(Crawl!$A1746:$DZ1746,1,Rules!$H$7),"")&amp;"")</f>
        <v/>
      </c>
      <c r="E1747">
        <f>IF(A1747="","",IFERROR(INDEX(Crawl!$A1746:$DZ1746,1,Rules!$H$8),"")&amp;"")</f>
        <v/>
      </c>
      <c r="F1747">
        <f>IF(A1747="","",IFERROR(INDEX(Crawl!$A1746:$DZ1746,1,Rules!$H$9),""))</f>
        <v/>
      </c>
      <c r="G1747">
        <f>IF(A1747="","",IFERROR(INDEX(Crawl!$A1746:$DZ1746,1,Rules!$H$10),""))</f>
        <v/>
      </c>
      <c r="H1747">
        <f>IF(A1747="","",IFERROR(INDEX(Crawl!$A1746:$DZ1746,1,Rules!$H$12),""))</f>
        <v/>
      </c>
      <c r="I1747">
        <f>IF(A1747="","",IF(AND(N(H1747)&gt;0,IFERROR(INDEX(Crawl!$A1746:$DZ1746,1,Rules!$H$11),"")&amp;""&lt;&gt;""),IFERROR(INDEX(Crawl!$A1746:$DZ1746,1,Rules!$H$11),"")&amp;"",IF(AND(ISNUMBER(J1747),N(J1747)&gt;=Rules!$B$12,IFERROR(INDEX(Crawl!$A1746:$DZ1746,1,Rules!$H$13),"")&amp;""&lt;&gt;""),IFERROR(INDEX(Crawl!$A1746:$DZ1746,1,Rules!$H$13),"")&amp;"","")))</f>
        <v/>
      </c>
      <c r="J1747" s="19">
        <f>IF(A1747="","",IF(IFERROR(INDEX(Crawl!$A1746:$DZ1746,1,Rules!$H$14),"")&amp;""="","",IFERROR(INDEX(Crawl!$A1746:$DZ1746,1,Rules!$H$14),"")))</f>
        <v/>
      </c>
      <c r="K1747">
        <f>IF(A1747="","",IFERROR(SUMIFS('GSC current'!$J$2:$J$2001,'GSC current'!$I$2:$I$2001,B1747),0))</f>
        <v/>
      </c>
      <c r="L1747">
        <f>IF(A1747="","",IFERROR(SUMIFS('GSC current'!$K$2:$K$2001,'GSC current'!$I$2:$I$2001,B1747),0))</f>
        <v/>
      </c>
      <c r="M1747" s="20">
        <f>IF(A1747="","",IF(N(L1747)&gt;0,K1747/L1747,""))</f>
        <v/>
      </c>
      <c r="N1747" s="21">
        <f>IF(A1747="","",IF(N(L1747)&gt;0,SUMIFS('GSC current'!$L$2:$L$2001,'GSC current'!$I$2:$I$2001,B1747)/L1747,""))</f>
        <v/>
      </c>
      <c r="O1747">
        <f>IF(A1747="","",IFERROR(SUMIFS('GSC previous'!$J$2:$J$2001,'GSC previous'!$I$2:$I$2001,B1747),0))</f>
        <v/>
      </c>
      <c r="P1747" s="22">
        <f>IF(A1747="","",IF(N(O1747)&gt;0,(K1747-O1747)/O1747,""))</f>
        <v/>
      </c>
      <c r="Q1747">
        <f>IF(A1747="","",IFERROR(SUMIFS(GA4!$P$2:$P$2001,GA4!$O$2:$O$2001,B1747),0))</f>
        <v/>
      </c>
      <c r="R1747" s="23">
        <f>IF(A1747="","",IF(N(Q1747)&gt;0,SUMIFS(GA4!$Q$2:$Q$2001,GA4!$O$2:$O$2001,B1747)/Q1747,""))</f>
        <v/>
      </c>
      <c r="S1747">
        <f>IF(A1747="","",IFERROR(SUMIFS(GA4!$R$2:$R$2001,GA4!$O$2:$O$2001,B1747),0))</f>
        <v/>
      </c>
      <c r="T1747">
        <f>IF(A1747="","",IF(AND(ISNUMBER(F1747),LEFT(C1747&amp;"",1)="2"),IF(F1747&lt;Rules!$B$9,"Yes","No"),"No"))</f>
        <v/>
      </c>
      <c r="U1747">
        <f>IF(A1747="","",IF(AND(N(O1747)&gt;=Rules!$B$8,ISNUMBER(P1747)),IF(P1747&lt;=-Rules!$B$7,"Yes","No"),"No"))</f>
        <v/>
      </c>
      <c r="V1747">
        <f>IF(A1747="","",IF(AND(N(L1747)&gt;=Rules!$B$6,ISNUMBER(N1747)),IF(AND(N1747&gt;=Rules!$B$10,N1747&lt;=Rules!$B$11),"Yes","No"),"No"))</f>
        <v/>
      </c>
      <c r="W1747">
        <f>IF(A1747="","",IF(I1747&lt;&gt;"","Yes","No"))</f>
        <v/>
      </c>
      <c r="X1747">
        <f>IF(I1747="","",IF(SUMIFS($K$3:$K$2002,$A$3:$A$2002,SUBSTITUTE(SUBSTITUTE(I1747,"?","~?"),"*","~*"))&gt;N(K1747),"Yes","No"))</f>
        <v/>
      </c>
      <c r="Y1747">
        <f>IF(A1747="","",IF(N(S1747)&gt;0,"Yes","No"))</f>
        <v/>
      </c>
      <c r="Z1747">
        <f>IF(A1747="","",IF(AND(N(K1747)&lt;Rules!$B$5,N(L1747)&lt;Rules!$B$6,N(Q1747)&lt;Rules!$B$13,Y1747="No"),"Yes","No"))</f>
        <v/>
      </c>
      <c r="AA1747">
        <f>IF(A1747="","",IF(LEFT(C1747&amp;"",1)="3","Redirect",IF(OR(LEFT(C1747&amp;"",1)="4",LEFT(C1747&amp;"",1)="5"),IF(OR(N(K1747)&gt;0,N(AC1747)&gt;=Rules!$B$14),"Redirect","Prune"),IF(D1747="Non-Indexable","Keep",IF(AND(W1747="Yes",X1747="Yes",Y1747="No"),"Merge",IF(OR(U1747="Yes",V1747="Yes",AND(T1747="Yes",N(L1747)&gt;=Rules!$B$6)),"Update",IF(Z1747="Yes",IF(N(AC1747)&gt;=Rules!$B$14,"Redirect","Prune"),"Keep")))))))</f>
        <v/>
      </c>
      <c r="AB1747">
        <f>IF(A1747="","",IF(LEFT(C1747&amp;"",1)="3","Already redirects ("&amp;C1747&amp;"). Update internal links to point at the final URL.",IF(OR(LEFT(C1747&amp;"",1)="4",LEFT(C1747&amp;"",1)="5"),IF(AA1747="Redirect","Returns "&amp;C1747&amp;" but still has "&amp;N(K1747)&amp;" clicks and "&amp;N(AC1747)&amp;" referring domains. 301 it to the closest live page.","Returns "&amp;C1747&amp;" with no clicks or links. Remove internal links and let it 404 or 410."),IF(D1747="Non-Indexable","Non-indexable ("&amp;E1747&amp;"). Keep if that is intentional; otherwise fix the canonical or noindex.",IF(AA1747="Merge","Overlaps with "&amp;I1747&amp;IF(N(J1747)&gt;0," (similarity "&amp;TEXT(J1747,"0.00")&amp;")","")&amp;", which gets more clicks. Merge the useful parts into it and 301 this URL.",IF(AA1747="Update",MID(IF(U1747="Yes","; Clicks down "&amp;TEXT(-P1747,"0%")&amp;" on the previous period","")&amp;IF(V1747="Yes","; Average position "&amp;TEXT(N1747,"0.0")&amp;" on "&amp;TEXT(L1747,"#,##0")&amp;" impressions (striking distance)","")&amp;IF(AND(T1747="Yes",N(L1747)&gt;=Rules!$B$6),"; Thin ("&amp;F1747&amp;" words) but has search demand",""),3,400),IF(AA1747="Prune","Low value: "&amp;N(K1747)&amp;" clicks, "&amp;N(L1747)&amp;" impressions, "&amp;N(Q1747)&amp;" sessions, no key events. Remove or noindex it and update internal links.",IF(AA1747="Redirect","Low value but "&amp;N(AC1747)&amp;" referring domains. 301 it to the closest relevant page to keep those links.",IF(AND(Z1747="No",Y1747="Yes",N(K1747)&lt;Rules!$B$5),"Low search traffic but it converts (key events: "&amp;S1747&amp;"). Keep it and link to it.",IF(W1747="Yes","Stronger than the page it overlaps ("&amp;I1747&amp;"). Keep; merge that page into this one.","Healthy: "&amp;N(K1747)&amp;" clicks"&amp;IF(ISNUMBER(N1747),", average position "&amp;TEXT(N1747,"0.0"),"")&amp;". Keep and monitor."))))))))))</f>
        <v/>
      </c>
      <c r="AE1747">
        <f>IF(A1747="","",IF(AD1747&lt;&gt;"",AD1747,AA1747))</f>
        <v/>
      </c>
    </row>
    <row r="1748">
      <c r="A1748">
        <f>IF(Crawl!A1747="","",Crawl!A1747)</f>
        <v/>
      </c>
      <c r="B1748">
        <f>IF(A1748="","",Crawl!EC1747)</f>
        <v/>
      </c>
      <c r="C1748">
        <f>IF(A1748="","",IFERROR(INDEX(Crawl!$A1747:$DZ1747,1,Rules!$H$6),""))</f>
        <v/>
      </c>
      <c r="D1748">
        <f>IF(A1748="","",IFERROR(INDEX(Crawl!$A1747:$DZ1747,1,Rules!$H$7),"")&amp;"")</f>
        <v/>
      </c>
      <c r="E1748">
        <f>IF(A1748="","",IFERROR(INDEX(Crawl!$A1747:$DZ1747,1,Rules!$H$8),"")&amp;"")</f>
        <v/>
      </c>
      <c r="F1748">
        <f>IF(A1748="","",IFERROR(INDEX(Crawl!$A1747:$DZ1747,1,Rules!$H$9),""))</f>
        <v/>
      </c>
      <c r="G1748">
        <f>IF(A1748="","",IFERROR(INDEX(Crawl!$A1747:$DZ1747,1,Rules!$H$10),""))</f>
        <v/>
      </c>
      <c r="H1748">
        <f>IF(A1748="","",IFERROR(INDEX(Crawl!$A1747:$DZ1747,1,Rules!$H$12),""))</f>
        <v/>
      </c>
      <c r="I1748">
        <f>IF(A1748="","",IF(AND(N(H1748)&gt;0,IFERROR(INDEX(Crawl!$A1747:$DZ1747,1,Rules!$H$11),"")&amp;""&lt;&gt;""),IFERROR(INDEX(Crawl!$A1747:$DZ1747,1,Rules!$H$11),"")&amp;"",IF(AND(ISNUMBER(J1748),N(J1748)&gt;=Rules!$B$12,IFERROR(INDEX(Crawl!$A1747:$DZ1747,1,Rules!$H$13),"")&amp;""&lt;&gt;""),IFERROR(INDEX(Crawl!$A1747:$DZ1747,1,Rules!$H$13),"")&amp;"","")))</f>
        <v/>
      </c>
      <c r="J1748" s="19">
        <f>IF(A1748="","",IF(IFERROR(INDEX(Crawl!$A1747:$DZ1747,1,Rules!$H$14),"")&amp;""="","",IFERROR(INDEX(Crawl!$A1747:$DZ1747,1,Rules!$H$14),"")))</f>
        <v/>
      </c>
      <c r="K1748">
        <f>IF(A1748="","",IFERROR(SUMIFS('GSC current'!$J$2:$J$2001,'GSC current'!$I$2:$I$2001,B1748),0))</f>
        <v/>
      </c>
      <c r="L1748">
        <f>IF(A1748="","",IFERROR(SUMIFS('GSC current'!$K$2:$K$2001,'GSC current'!$I$2:$I$2001,B1748),0))</f>
        <v/>
      </c>
      <c r="M1748" s="20">
        <f>IF(A1748="","",IF(N(L1748)&gt;0,K1748/L1748,""))</f>
        <v/>
      </c>
      <c r="N1748" s="21">
        <f>IF(A1748="","",IF(N(L1748)&gt;0,SUMIFS('GSC current'!$L$2:$L$2001,'GSC current'!$I$2:$I$2001,B1748)/L1748,""))</f>
        <v/>
      </c>
      <c r="O1748">
        <f>IF(A1748="","",IFERROR(SUMIFS('GSC previous'!$J$2:$J$2001,'GSC previous'!$I$2:$I$2001,B1748),0))</f>
        <v/>
      </c>
      <c r="P1748" s="22">
        <f>IF(A1748="","",IF(N(O1748)&gt;0,(K1748-O1748)/O1748,""))</f>
        <v/>
      </c>
      <c r="Q1748">
        <f>IF(A1748="","",IFERROR(SUMIFS(GA4!$P$2:$P$2001,GA4!$O$2:$O$2001,B1748),0))</f>
        <v/>
      </c>
      <c r="R1748" s="23">
        <f>IF(A1748="","",IF(N(Q1748)&gt;0,SUMIFS(GA4!$Q$2:$Q$2001,GA4!$O$2:$O$2001,B1748)/Q1748,""))</f>
        <v/>
      </c>
      <c r="S1748">
        <f>IF(A1748="","",IFERROR(SUMIFS(GA4!$R$2:$R$2001,GA4!$O$2:$O$2001,B1748),0))</f>
        <v/>
      </c>
      <c r="T1748">
        <f>IF(A1748="","",IF(AND(ISNUMBER(F1748),LEFT(C1748&amp;"",1)="2"),IF(F1748&lt;Rules!$B$9,"Yes","No"),"No"))</f>
        <v/>
      </c>
      <c r="U1748">
        <f>IF(A1748="","",IF(AND(N(O1748)&gt;=Rules!$B$8,ISNUMBER(P1748)),IF(P1748&lt;=-Rules!$B$7,"Yes","No"),"No"))</f>
        <v/>
      </c>
      <c r="V1748">
        <f>IF(A1748="","",IF(AND(N(L1748)&gt;=Rules!$B$6,ISNUMBER(N1748)),IF(AND(N1748&gt;=Rules!$B$10,N1748&lt;=Rules!$B$11),"Yes","No"),"No"))</f>
        <v/>
      </c>
      <c r="W1748">
        <f>IF(A1748="","",IF(I1748&lt;&gt;"","Yes","No"))</f>
        <v/>
      </c>
      <c r="X1748">
        <f>IF(I1748="","",IF(SUMIFS($K$3:$K$2002,$A$3:$A$2002,SUBSTITUTE(SUBSTITUTE(I1748,"?","~?"),"*","~*"))&gt;N(K1748),"Yes","No"))</f>
        <v/>
      </c>
      <c r="Y1748">
        <f>IF(A1748="","",IF(N(S1748)&gt;0,"Yes","No"))</f>
        <v/>
      </c>
      <c r="Z1748">
        <f>IF(A1748="","",IF(AND(N(K1748)&lt;Rules!$B$5,N(L1748)&lt;Rules!$B$6,N(Q1748)&lt;Rules!$B$13,Y1748="No"),"Yes","No"))</f>
        <v/>
      </c>
      <c r="AA1748">
        <f>IF(A1748="","",IF(LEFT(C1748&amp;"",1)="3","Redirect",IF(OR(LEFT(C1748&amp;"",1)="4",LEFT(C1748&amp;"",1)="5"),IF(OR(N(K1748)&gt;0,N(AC1748)&gt;=Rules!$B$14),"Redirect","Prune"),IF(D1748="Non-Indexable","Keep",IF(AND(W1748="Yes",X1748="Yes",Y1748="No"),"Merge",IF(OR(U1748="Yes",V1748="Yes",AND(T1748="Yes",N(L1748)&gt;=Rules!$B$6)),"Update",IF(Z1748="Yes",IF(N(AC1748)&gt;=Rules!$B$14,"Redirect","Prune"),"Keep")))))))</f>
        <v/>
      </c>
      <c r="AB1748">
        <f>IF(A1748="","",IF(LEFT(C1748&amp;"",1)="3","Already redirects ("&amp;C1748&amp;"). Update internal links to point at the final URL.",IF(OR(LEFT(C1748&amp;"",1)="4",LEFT(C1748&amp;"",1)="5"),IF(AA1748="Redirect","Returns "&amp;C1748&amp;" but still has "&amp;N(K1748)&amp;" clicks and "&amp;N(AC1748)&amp;" referring domains. 301 it to the closest live page.","Returns "&amp;C1748&amp;" with no clicks or links. Remove internal links and let it 404 or 410."),IF(D1748="Non-Indexable","Non-indexable ("&amp;E1748&amp;"). Keep if that is intentional; otherwise fix the canonical or noindex.",IF(AA1748="Merge","Overlaps with "&amp;I1748&amp;IF(N(J1748)&gt;0," (similarity "&amp;TEXT(J1748,"0.00")&amp;")","")&amp;", which gets more clicks. Merge the useful parts into it and 301 this URL.",IF(AA1748="Update",MID(IF(U1748="Yes","; Clicks down "&amp;TEXT(-P1748,"0%")&amp;" on the previous period","")&amp;IF(V1748="Yes","; Average position "&amp;TEXT(N1748,"0.0")&amp;" on "&amp;TEXT(L1748,"#,##0")&amp;" impressions (striking distance)","")&amp;IF(AND(T1748="Yes",N(L1748)&gt;=Rules!$B$6),"; Thin ("&amp;F1748&amp;" words) but has search demand",""),3,400),IF(AA1748="Prune","Low value: "&amp;N(K1748)&amp;" clicks, "&amp;N(L1748)&amp;" impressions, "&amp;N(Q1748)&amp;" sessions, no key events. Remove or noindex it and update internal links.",IF(AA1748="Redirect","Low value but "&amp;N(AC1748)&amp;" referring domains. 301 it to the closest relevant page to keep those links.",IF(AND(Z1748="No",Y1748="Yes",N(K1748)&lt;Rules!$B$5),"Low search traffic but it converts (key events: "&amp;S1748&amp;"). Keep it and link to it.",IF(W1748="Yes","Stronger than the page it overlaps ("&amp;I1748&amp;"). Keep; merge that page into this one.","Healthy: "&amp;N(K1748)&amp;" clicks"&amp;IF(ISNUMBER(N1748),", average position "&amp;TEXT(N1748,"0.0"),"")&amp;". Keep and monitor."))))))))))</f>
        <v/>
      </c>
      <c r="AE1748">
        <f>IF(A1748="","",IF(AD1748&lt;&gt;"",AD1748,AA1748))</f>
        <v/>
      </c>
    </row>
    <row r="1749">
      <c r="A1749">
        <f>IF(Crawl!A1748="","",Crawl!A1748)</f>
        <v/>
      </c>
      <c r="B1749">
        <f>IF(A1749="","",Crawl!EC1748)</f>
        <v/>
      </c>
      <c r="C1749">
        <f>IF(A1749="","",IFERROR(INDEX(Crawl!$A1748:$DZ1748,1,Rules!$H$6),""))</f>
        <v/>
      </c>
      <c r="D1749">
        <f>IF(A1749="","",IFERROR(INDEX(Crawl!$A1748:$DZ1748,1,Rules!$H$7),"")&amp;"")</f>
        <v/>
      </c>
      <c r="E1749">
        <f>IF(A1749="","",IFERROR(INDEX(Crawl!$A1748:$DZ1748,1,Rules!$H$8),"")&amp;"")</f>
        <v/>
      </c>
      <c r="F1749">
        <f>IF(A1749="","",IFERROR(INDEX(Crawl!$A1748:$DZ1748,1,Rules!$H$9),""))</f>
        <v/>
      </c>
      <c r="G1749">
        <f>IF(A1749="","",IFERROR(INDEX(Crawl!$A1748:$DZ1748,1,Rules!$H$10),""))</f>
        <v/>
      </c>
      <c r="H1749">
        <f>IF(A1749="","",IFERROR(INDEX(Crawl!$A1748:$DZ1748,1,Rules!$H$12),""))</f>
        <v/>
      </c>
      <c r="I1749">
        <f>IF(A1749="","",IF(AND(N(H1749)&gt;0,IFERROR(INDEX(Crawl!$A1748:$DZ1748,1,Rules!$H$11),"")&amp;""&lt;&gt;""),IFERROR(INDEX(Crawl!$A1748:$DZ1748,1,Rules!$H$11),"")&amp;"",IF(AND(ISNUMBER(J1749),N(J1749)&gt;=Rules!$B$12,IFERROR(INDEX(Crawl!$A1748:$DZ1748,1,Rules!$H$13),"")&amp;""&lt;&gt;""),IFERROR(INDEX(Crawl!$A1748:$DZ1748,1,Rules!$H$13),"")&amp;"","")))</f>
        <v/>
      </c>
      <c r="J1749" s="19">
        <f>IF(A1749="","",IF(IFERROR(INDEX(Crawl!$A1748:$DZ1748,1,Rules!$H$14),"")&amp;""="","",IFERROR(INDEX(Crawl!$A1748:$DZ1748,1,Rules!$H$14),"")))</f>
        <v/>
      </c>
      <c r="K1749">
        <f>IF(A1749="","",IFERROR(SUMIFS('GSC current'!$J$2:$J$2001,'GSC current'!$I$2:$I$2001,B1749),0))</f>
        <v/>
      </c>
      <c r="L1749">
        <f>IF(A1749="","",IFERROR(SUMIFS('GSC current'!$K$2:$K$2001,'GSC current'!$I$2:$I$2001,B1749),0))</f>
        <v/>
      </c>
      <c r="M1749" s="20">
        <f>IF(A1749="","",IF(N(L1749)&gt;0,K1749/L1749,""))</f>
        <v/>
      </c>
      <c r="N1749" s="21">
        <f>IF(A1749="","",IF(N(L1749)&gt;0,SUMIFS('GSC current'!$L$2:$L$2001,'GSC current'!$I$2:$I$2001,B1749)/L1749,""))</f>
        <v/>
      </c>
      <c r="O1749">
        <f>IF(A1749="","",IFERROR(SUMIFS('GSC previous'!$J$2:$J$2001,'GSC previous'!$I$2:$I$2001,B1749),0))</f>
        <v/>
      </c>
      <c r="P1749" s="22">
        <f>IF(A1749="","",IF(N(O1749)&gt;0,(K1749-O1749)/O1749,""))</f>
        <v/>
      </c>
      <c r="Q1749">
        <f>IF(A1749="","",IFERROR(SUMIFS(GA4!$P$2:$P$2001,GA4!$O$2:$O$2001,B1749),0))</f>
        <v/>
      </c>
      <c r="R1749" s="23">
        <f>IF(A1749="","",IF(N(Q1749)&gt;0,SUMIFS(GA4!$Q$2:$Q$2001,GA4!$O$2:$O$2001,B1749)/Q1749,""))</f>
        <v/>
      </c>
      <c r="S1749">
        <f>IF(A1749="","",IFERROR(SUMIFS(GA4!$R$2:$R$2001,GA4!$O$2:$O$2001,B1749),0))</f>
        <v/>
      </c>
      <c r="T1749">
        <f>IF(A1749="","",IF(AND(ISNUMBER(F1749),LEFT(C1749&amp;"",1)="2"),IF(F1749&lt;Rules!$B$9,"Yes","No"),"No"))</f>
        <v/>
      </c>
      <c r="U1749">
        <f>IF(A1749="","",IF(AND(N(O1749)&gt;=Rules!$B$8,ISNUMBER(P1749)),IF(P1749&lt;=-Rules!$B$7,"Yes","No"),"No"))</f>
        <v/>
      </c>
      <c r="V1749">
        <f>IF(A1749="","",IF(AND(N(L1749)&gt;=Rules!$B$6,ISNUMBER(N1749)),IF(AND(N1749&gt;=Rules!$B$10,N1749&lt;=Rules!$B$11),"Yes","No"),"No"))</f>
        <v/>
      </c>
      <c r="W1749">
        <f>IF(A1749="","",IF(I1749&lt;&gt;"","Yes","No"))</f>
        <v/>
      </c>
      <c r="X1749">
        <f>IF(I1749="","",IF(SUMIFS($K$3:$K$2002,$A$3:$A$2002,SUBSTITUTE(SUBSTITUTE(I1749,"?","~?"),"*","~*"))&gt;N(K1749),"Yes","No"))</f>
        <v/>
      </c>
      <c r="Y1749">
        <f>IF(A1749="","",IF(N(S1749)&gt;0,"Yes","No"))</f>
        <v/>
      </c>
      <c r="Z1749">
        <f>IF(A1749="","",IF(AND(N(K1749)&lt;Rules!$B$5,N(L1749)&lt;Rules!$B$6,N(Q1749)&lt;Rules!$B$13,Y1749="No"),"Yes","No"))</f>
        <v/>
      </c>
      <c r="AA1749">
        <f>IF(A1749="","",IF(LEFT(C1749&amp;"",1)="3","Redirect",IF(OR(LEFT(C1749&amp;"",1)="4",LEFT(C1749&amp;"",1)="5"),IF(OR(N(K1749)&gt;0,N(AC1749)&gt;=Rules!$B$14),"Redirect","Prune"),IF(D1749="Non-Indexable","Keep",IF(AND(W1749="Yes",X1749="Yes",Y1749="No"),"Merge",IF(OR(U1749="Yes",V1749="Yes",AND(T1749="Yes",N(L1749)&gt;=Rules!$B$6)),"Update",IF(Z1749="Yes",IF(N(AC1749)&gt;=Rules!$B$14,"Redirect","Prune"),"Keep")))))))</f>
        <v/>
      </c>
      <c r="AB1749">
        <f>IF(A1749="","",IF(LEFT(C1749&amp;"",1)="3","Already redirects ("&amp;C1749&amp;"). Update internal links to point at the final URL.",IF(OR(LEFT(C1749&amp;"",1)="4",LEFT(C1749&amp;"",1)="5"),IF(AA1749="Redirect","Returns "&amp;C1749&amp;" but still has "&amp;N(K1749)&amp;" clicks and "&amp;N(AC1749)&amp;" referring domains. 301 it to the closest live page.","Returns "&amp;C1749&amp;" with no clicks or links. Remove internal links and let it 404 or 410."),IF(D1749="Non-Indexable","Non-indexable ("&amp;E1749&amp;"). Keep if that is intentional; otherwise fix the canonical or noindex.",IF(AA1749="Merge","Overlaps with "&amp;I1749&amp;IF(N(J1749)&gt;0," (similarity "&amp;TEXT(J1749,"0.00")&amp;")","")&amp;", which gets more clicks. Merge the useful parts into it and 301 this URL.",IF(AA1749="Update",MID(IF(U1749="Yes","; Clicks down "&amp;TEXT(-P1749,"0%")&amp;" on the previous period","")&amp;IF(V1749="Yes","; Average position "&amp;TEXT(N1749,"0.0")&amp;" on "&amp;TEXT(L1749,"#,##0")&amp;" impressions (striking distance)","")&amp;IF(AND(T1749="Yes",N(L1749)&gt;=Rules!$B$6),"; Thin ("&amp;F1749&amp;" words) but has search demand",""),3,400),IF(AA1749="Prune","Low value: "&amp;N(K1749)&amp;" clicks, "&amp;N(L1749)&amp;" impressions, "&amp;N(Q1749)&amp;" sessions, no key events. Remove or noindex it and update internal links.",IF(AA1749="Redirect","Low value but "&amp;N(AC1749)&amp;" referring domains. 301 it to the closest relevant page to keep those links.",IF(AND(Z1749="No",Y1749="Yes",N(K1749)&lt;Rules!$B$5),"Low search traffic but it converts (key events: "&amp;S1749&amp;"). Keep it and link to it.",IF(W1749="Yes","Stronger than the page it overlaps ("&amp;I1749&amp;"). Keep; merge that page into this one.","Healthy: "&amp;N(K1749)&amp;" clicks"&amp;IF(ISNUMBER(N1749),", average position "&amp;TEXT(N1749,"0.0"),"")&amp;". Keep and monitor."))))))))))</f>
        <v/>
      </c>
      <c r="AE1749">
        <f>IF(A1749="","",IF(AD1749&lt;&gt;"",AD1749,AA1749))</f>
        <v/>
      </c>
    </row>
    <row r="1750">
      <c r="A1750">
        <f>IF(Crawl!A1749="","",Crawl!A1749)</f>
        <v/>
      </c>
      <c r="B1750">
        <f>IF(A1750="","",Crawl!EC1749)</f>
        <v/>
      </c>
      <c r="C1750">
        <f>IF(A1750="","",IFERROR(INDEX(Crawl!$A1749:$DZ1749,1,Rules!$H$6),""))</f>
        <v/>
      </c>
      <c r="D1750">
        <f>IF(A1750="","",IFERROR(INDEX(Crawl!$A1749:$DZ1749,1,Rules!$H$7),"")&amp;"")</f>
        <v/>
      </c>
      <c r="E1750">
        <f>IF(A1750="","",IFERROR(INDEX(Crawl!$A1749:$DZ1749,1,Rules!$H$8),"")&amp;"")</f>
        <v/>
      </c>
      <c r="F1750">
        <f>IF(A1750="","",IFERROR(INDEX(Crawl!$A1749:$DZ1749,1,Rules!$H$9),""))</f>
        <v/>
      </c>
      <c r="G1750">
        <f>IF(A1750="","",IFERROR(INDEX(Crawl!$A1749:$DZ1749,1,Rules!$H$10),""))</f>
        <v/>
      </c>
      <c r="H1750">
        <f>IF(A1750="","",IFERROR(INDEX(Crawl!$A1749:$DZ1749,1,Rules!$H$12),""))</f>
        <v/>
      </c>
      <c r="I1750">
        <f>IF(A1750="","",IF(AND(N(H1750)&gt;0,IFERROR(INDEX(Crawl!$A1749:$DZ1749,1,Rules!$H$11),"")&amp;""&lt;&gt;""),IFERROR(INDEX(Crawl!$A1749:$DZ1749,1,Rules!$H$11),"")&amp;"",IF(AND(ISNUMBER(J1750),N(J1750)&gt;=Rules!$B$12,IFERROR(INDEX(Crawl!$A1749:$DZ1749,1,Rules!$H$13),"")&amp;""&lt;&gt;""),IFERROR(INDEX(Crawl!$A1749:$DZ1749,1,Rules!$H$13),"")&amp;"","")))</f>
        <v/>
      </c>
      <c r="J1750" s="19">
        <f>IF(A1750="","",IF(IFERROR(INDEX(Crawl!$A1749:$DZ1749,1,Rules!$H$14),"")&amp;""="","",IFERROR(INDEX(Crawl!$A1749:$DZ1749,1,Rules!$H$14),"")))</f>
        <v/>
      </c>
      <c r="K1750">
        <f>IF(A1750="","",IFERROR(SUMIFS('GSC current'!$J$2:$J$2001,'GSC current'!$I$2:$I$2001,B1750),0))</f>
        <v/>
      </c>
      <c r="L1750">
        <f>IF(A1750="","",IFERROR(SUMIFS('GSC current'!$K$2:$K$2001,'GSC current'!$I$2:$I$2001,B1750),0))</f>
        <v/>
      </c>
      <c r="M1750" s="20">
        <f>IF(A1750="","",IF(N(L1750)&gt;0,K1750/L1750,""))</f>
        <v/>
      </c>
      <c r="N1750" s="21">
        <f>IF(A1750="","",IF(N(L1750)&gt;0,SUMIFS('GSC current'!$L$2:$L$2001,'GSC current'!$I$2:$I$2001,B1750)/L1750,""))</f>
        <v/>
      </c>
      <c r="O1750">
        <f>IF(A1750="","",IFERROR(SUMIFS('GSC previous'!$J$2:$J$2001,'GSC previous'!$I$2:$I$2001,B1750),0))</f>
        <v/>
      </c>
      <c r="P1750" s="22">
        <f>IF(A1750="","",IF(N(O1750)&gt;0,(K1750-O1750)/O1750,""))</f>
        <v/>
      </c>
      <c r="Q1750">
        <f>IF(A1750="","",IFERROR(SUMIFS(GA4!$P$2:$P$2001,GA4!$O$2:$O$2001,B1750),0))</f>
        <v/>
      </c>
      <c r="R1750" s="23">
        <f>IF(A1750="","",IF(N(Q1750)&gt;0,SUMIFS(GA4!$Q$2:$Q$2001,GA4!$O$2:$O$2001,B1750)/Q1750,""))</f>
        <v/>
      </c>
      <c r="S1750">
        <f>IF(A1750="","",IFERROR(SUMIFS(GA4!$R$2:$R$2001,GA4!$O$2:$O$2001,B1750),0))</f>
        <v/>
      </c>
      <c r="T1750">
        <f>IF(A1750="","",IF(AND(ISNUMBER(F1750),LEFT(C1750&amp;"",1)="2"),IF(F1750&lt;Rules!$B$9,"Yes","No"),"No"))</f>
        <v/>
      </c>
      <c r="U1750">
        <f>IF(A1750="","",IF(AND(N(O1750)&gt;=Rules!$B$8,ISNUMBER(P1750)),IF(P1750&lt;=-Rules!$B$7,"Yes","No"),"No"))</f>
        <v/>
      </c>
      <c r="V1750">
        <f>IF(A1750="","",IF(AND(N(L1750)&gt;=Rules!$B$6,ISNUMBER(N1750)),IF(AND(N1750&gt;=Rules!$B$10,N1750&lt;=Rules!$B$11),"Yes","No"),"No"))</f>
        <v/>
      </c>
      <c r="W1750">
        <f>IF(A1750="","",IF(I1750&lt;&gt;"","Yes","No"))</f>
        <v/>
      </c>
      <c r="X1750">
        <f>IF(I1750="","",IF(SUMIFS($K$3:$K$2002,$A$3:$A$2002,SUBSTITUTE(SUBSTITUTE(I1750,"?","~?"),"*","~*"))&gt;N(K1750),"Yes","No"))</f>
        <v/>
      </c>
      <c r="Y1750">
        <f>IF(A1750="","",IF(N(S1750)&gt;0,"Yes","No"))</f>
        <v/>
      </c>
      <c r="Z1750">
        <f>IF(A1750="","",IF(AND(N(K1750)&lt;Rules!$B$5,N(L1750)&lt;Rules!$B$6,N(Q1750)&lt;Rules!$B$13,Y1750="No"),"Yes","No"))</f>
        <v/>
      </c>
      <c r="AA1750">
        <f>IF(A1750="","",IF(LEFT(C1750&amp;"",1)="3","Redirect",IF(OR(LEFT(C1750&amp;"",1)="4",LEFT(C1750&amp;"",1)="5"),IF(OR(N(K1750)&gt;0,N(AC1750)&gt;=Rules!$B$14),"Redirect","Prune"),IF(D1750="Non-Indexable","Keep",IF(AND(W1750="Yes",X1750="Yes",Y1750="No"),"Merge",IF(OR(U1750="Yes",V1750="Yes",AND(T1750="Yes",N(L1750)&gt;=Rules!$B$6)),"Update",IF(Z1750="Yes",IF(N(AC1750)&gt;=Rules!$B$14,"Redirect","Prune"),"Keep")))))))</f>
        <v/>
      </c>
      <c r="AB1750">
        <f>IF(A1750="","",IF(LEFT(C1750&amp;"",1)="3","Already redirects ("&amp;C1750&amp;"). Update internal links to point at the final URL.",IF(OR(LEFT(C1750&amp;"",1)="4",LEFT(C1750&amp;"",1)="5"),IF(AA1750="Redirect","Returns "&amp;C1750&amp;" but still has "&amp;N(K1750)&amp;" clicks and "&amp;N(AC1750)&amp;" referring domains. 301 it to the closest live page.","Returns "&amp;C1750&amp;" with no clicks or links. Remove internal links and let it 404 or 410."),IF(D1750="Non-Indexable","Non-indexable ("&amp;E1750&amp;"). Keep if that is intentional; otherwise fix the canonical or noindex.",IF(AA1750="Merge","Overlaps with "&amp;I1750&amp;IF(N(J1750)&gt;0," (similarity "&amp;TEXT(J1750,"0.00")&amp;")","")&amp;", which gets more clicks. Merge the useful parts into it and 301 this URL.",IF(AA1750="Update",MID(IF(U1750="Yes","; Clicks down "&amp;TEXT(-P1750,"0%")&amp;" on the previous period","")&amp;IF(V1750="Yes","; Average position "&amp;TEXT(N1750,"0.0")&amp;" on "&amp;TEXT(L1750,"#,##0")&amp;" impressions (striking distance)","")&amp;IF(AND(T1750="Yes",N(L1750)&gt;=Rules!$B$6),"; Thin ("&amp;F1750&amp;" words) but has search demand",""),3,400),IF(AA1750="Prune","Low value: "&amp;N(K1750)&amp;" clicks, "&amp;N(L1750)&amp;" impressions, "&amp;N(Q1750)&amp;" sessions, no key events. Remove or noindex it and update internal links.",IF(AA1750="Redirect","Low value but "&amp;N(AC1750)&amp;" referring domains. 301 it to the closest relevant page to keep those links.",IF(AND(Z1750="No",Y1750="Yes",N(K1750)&lt;Rules!$B$5),"Low search traffic but it converts (key events: "&amp;S1750&amp;"). Keep it and link to it.",IF(W1750="Yes","Stronger than the page it overlaps ("&amp;I1750&amp;"). Keep; merge that page into this one.","Healthy: "&amp;N(K1750)&amp;" clicks"&amp;IF(ISNUMBER(N1750),", average position "&amp;TEXT(N1750,"0.0"),"")&amp;". Keep and monitor."))))))))))</f>
        <v/>
      </c>
      <c r="AE1750">
        <f>IF(A1750="","",IF(AD1750&lt;&gt;"",AD1750,AA1750))</f>
        <v/>
      </c>
    </row>
    <row r="1751">
      <c r="A1751">
        <f>IF(Crawl!A1750="","",Crawl!A1750)</f>
        <v/>
      </c>
      <c r="B1751">
        <f>IF(A1751="","",Crawl!EC1750)</f>
        <v/>
      </c>
      <c r="C1751">
        <f>IF(A1751="","",IFERROR(INDEX(Crawl!$A1750:$DZ1750,1,Rules!$H$6),""))</f>
        <v/>
      </c>
      <c r="D1751">
        <f>IF(A1751="","",IFERROR(INDEX(Crawl!$A1750:$DZ1750,1,Rules!$H$7),"")&amp;"")</f>
        <v/>
      </c>
      <c r="E1751">
        <f>IF(A1751="","",IFERROR(INDEX(Crawl!$A1750:$DZ1750,1,Rules!$H$8),"")&amp;"")</f>
        <v/>
      </c>
      <c r="F1751">
        <f>IF(A1751="","",IFERROR(INDEX(Crawl!$A1750:$DZ1750,1,Rules!$H$9),""))</f>
        <v/>
      </c>
      <c r="G1751">
        <f>IF(A1751="","",IFERROR(INDEX(Crawl!$A1750:$DZ1750,1,Rules!$H$10),""))</f>
        <v/>
      </c>
      <c r="H1751">
        <f>IF(A1751="","",IFERROR(INDEX(Crawl!$A1750:$DZ1750,1,Rules!$H$12),""))</f>
        <v/>
      </c>
      <c r="I1751">
        <f>IF(A1751="","",IF(AND(N(H1751)&gt;0,IFERROR(INDEX(Crawl!$A1750:$DZ1750,1,Rules!$H$11),"")&amp;""&lt;&gt;""),IFERROR(INDEX(Crawl!$A1750:$DZ1750,1,Rules!$H$11),"")&amp;"",IF(AND(ISNUMBER(J1751),N(J1751)&gt;=Rules!$B$12,IFERROR(INDEX(Crawl!$A1750:$DZ1750,1,Rules!$H$13),"")&amp;""&lt;&gt;""),IFERROR(INDEX(Crawl!$A1750:$DZ1750,1,Rules!$H$13),"")&amp;"","")))</f>
        <v/>
      </c>
      <c r="J1751" s="19">
        <f>IF(A1751="","",IF(IFERROR(INDEX(Crawl!$A1750:$DZ1750,1,Rules!$H$14),"")&amp;""="","",IFERROR(INDEX(Crawl!$A1750:$DZ1750,1,Rules!$H$14),"")))</f>
        <v/>
      </c>
      <c r="K1751">
        <f>IF(A1751="","",IFERROR(SUMIFS('GSC current'!$J$2:$J$2001,'GSC current'!$I$2:$I$2001,B1751),0))</f>
        <v/>
      </c>
      <c r="L1751">
        <f>IF(A1751="","",IFERROR(SUMIFS('GSC current'!$K$2:$K$2001,'GSC current'!$I$2:$I$2001,B1751),0))</f>
        <v/>
      </c>
      <c r="M1751" s="20">
        <f>IF(A1751="","",IF(N(L1751)&gt;0,K1751/L1751,""))</f>
        <v/>
      </c>
      <c r="N1751" s="21">
        <f>IF(A1751="","",IF(N(L1751)&gt;0,SUMIFS('GSC current'!$L$2:$L$2001,'GSC current'!$I$2:$I$2001,B1751)/L1751,""))</f>
        <v/>
      </c>
      <c r="O1751">
        <f>IF(A1751="","",IFERROR(SUMIFS('GSC previous'!$J$2:$J$2001,'GSC previous'!$I$2:$I$2001,B1751),0))</f>
        <v/>
      </c>
      <c r="P1751" s="22">
        <f>IF(A1751="","",IF(N(O1751)&gt;0,(K1751-O1751)/O1751,""))</f>
        <v/>
      </c>
      <c r="Q1751">
        <f>IF(A1751="","",IFERROR(SUMIFS(GA4!$P$2:$P$2001,GA4!$O$2:$O$2001,B1751),0))</f>
        <v/>
      </c>
      <c r="R1751" s="23">
        <f>IF(A1751="","",IF(N(Q1751)&gt;0,SUMIFS(GA4!$Q$2:$Q$2001,GA4!$O$2:$O$2001,B1751)/Q1751,""))</f>
        <v/>
      </c>
      <c r="S1751">
        <f>IF(A1751="","",IFERROR(SUMIFS(GA4!$R$2:$R$2001,GA4!$O$2:$O$2001,B1751),0))</f>
        <v/>
      </c>
      <c r="T1751">
        <f>IF(A1751="","",IF(AND(ISNUMBER(F1751),LEFT(C1751&amp;"",1)="2"),IF(F1751&lt;Rules!$B$9,"Yes","No"),"No"))</f>
        <v/>
      </c>
      <c r="U1751">
        <f>IF(A1751="","",IF(AND(N(O1751)&gt;=Rules!$B$8,ISNUMBER(P1751)),IF(P1751&lt;=-Rules!$B$7,"Yes","No"),"No"))</f>
        <v/>
      </c>
      <c r="V1751">
        <f>IF(A1751="","",IF(AND(N(L1751)&gt;=Rules!$B$6,ISNUMBER(N1751)),IF(AND(N1751&gt;=Rules!$B$10,N1751&lt;=Rules!$B$11),"Yes","No"),"No"))</f>
        <v/>
      </c>
      <c r="W1751">
        <f>IF(A1751="","",IF(I1751&lt;&gt;"","Yes","No"))</f>
        <v/>
      </c>
      <c r="X1751">
        <f>IF(I1751="","",IF(SUMIFS($K$3:$K$2002,$A$3:$A$2002,SUBSTITUTE(SUBSTITUTE(I1751,"?","~?"),"*","~*"))&gt;N(K1751),"Yes","No"))</f>
        <v/>
      </c>
      <c r="Y1751">
        <f>IF(A1751="","",IF(N(S1751)&gt;0,"Yes","No"))</f>
        <v/>
      </c>
      <c r="Z1751">
        <f>IF(A1751="","",IF(AND(N(K1751)&lt;Rules!$B$5,N(L1751)&lt;Rules!$B$6,N(Q1751)&lt;Rules!$B$13,Y1751="No"),"Yes","No"))</f>
        <v/>
      </c>
      <c r="AA1751">
        <f>IF(A1751="","",IF(LEFT(C1751&amp;"",1)="3","Redirect",IF(OR(LEFT(C1751&amp;"",1)="4",LEFT(C1751&amp;"",1)="5"),IF(OR(N(K1751)&gt;0,N(AC1751)&gt;=Rules!$B$14),"Redirect","Prune"),IF(D1751="Non-Indexable","Keep",IF(AND(W1751="Yes",X1751="Yes",Y1751="No"),"Merge",IF(OR(U1751="Yes",V1751="Yes",AND(T1751="Yes",N(L1751)&gt;=Rules!$B$6)),"Update",IF(Z1751="Yes",IF(N(AC1751)&gt;=Rules!$B$14,"Redirect","Prune"),"Keep")))))))</f>
        <v/>
      </c>
      <c r="AB1751">
        <f>IF(A1751="","",IF(LEFT(C1751&amp;"",1)="3","Already redirects ("&amp;C1751&amp;"). Update internal links to point at the final URL.",IF(OR(LEFT(C1751&amp;"",1)="4",LEFT(C1751&amp;"",1)="5"),IF(AA1751="Redirect","Returns "&amp;C1751&amp;" but still has "&amp;N(K1751)&amp;" clicks and "&amp;N(AC1751)&amp;" referring domains. 301 it to the closest live page.","Returns "&amp;C1751&amp;" with no clicks or links. Remove internal links and let it 404 or 410."),IF(D1751="Non-Indexable","Non-indexable ("&amp;E1751&amp;"). Keep if that is intentional; otherwise fix the canonical or noindex.",IF(AA1751="Merge","Overlaps with "&amp;I1751&amp;IF(N(J1751)&gt;0," (similarity "&amp;TEXT(J1751,"0.00")&amp;")","")&amp;", which gets more clicks. Merge the useful parts into it and 301 this URL.",IF(AA1751="Update",MID(IF(U1751="Yes","; Clicks down "&amp;TEXT(-P1751,"0%")&amp;" on the previous period","")&amp;IF(V1751="Yes","; Average position "&amp;TEXT(N1751,"0.0")&amp;" on "&amp;TEXT(L1751,"#,##0")&amp;" impressions (striking distance)","")&amp;IF(AND(T1751="Yes",N(L1751)&gt;=Rules!$B$6),"; Thin ("&amp;F1751&amp;" words) but has search demand",""),3,400),IF(AA1751="Prune","Low value: "&amp;N(K1751)&amp;" clicks, "&amp;N(L1751)&amp;" impressions, "&amp;N(Q1751)&amp;" sessions, no key events. Remove or noindex it and update internal links.",IF(AA1751="Redirect","Low value but "&amp;N(AC1751)&amp;" referring domains. 301 it to the closest relevant page to keep those links.",IF(AND(Z1751="No",Y1751="Yes",N(K1751)&lt;Rules!$B$5),"Low search traffic but it converts (key events: "&amp;S1751&amp;"). Keep it and link to it.",IF(W1751="Yes","Stronger than the page it overlaps ("&amp;I1751&amp;"). Keep; merge that page into this one.","Healthy: "&amp;N(K1751)&amp;" clicks"&amp;IF(ISNUMBER(N1751),", average position "&amp;TEXT(N1751,"0.0"),"")&amp;". Keep and monitor."))))))))))</f>
        <v/>
      </c>
      <c r="AE1751">
        <f>IF(A1751="","",IF(AD1751&lt;&gt;"",AD1751,AA1751))</f>
        <v/>
      </c>
    </row>
    <row r="1752">
      <c r="A1752">
        <f>IF(Crawl!A1751="","",Crawl!A1751)</f>
        <v/>
      </c>
      <c r="B1752">
        <f>IF(A1752="","",Crawl!EC1751)</f>
        <v/>
      </c>
      <c r="C1752">
        <f>IF(A1752="","",IFERROR(INDEX(Crawl!$A1751:$DZ1751,1,Rules!$H$6),""))</f>
        <v/>
      </c>
      <c r="D1752">
        <f>IF(A1752="","",IFERROR(INDEX(Crawl!$A1751:$DZ1751,1,Rules!$H$7),"")&amp;"")</f>
        <v/>
      </c>
      <c r="E1752">
        <f>IF(A1752="","",IFERROR(INDEX(Crawl!$A1751:$DZ1751,1,Rules!$H$8),"")&amp;"")</f>
        <v/>
      </c>
      <c r="F1752">
        <f>IF(A1752="","",IFERROR(INDEX(Crawl!$A1751:$DZ1751,1,Rules!$H$9),""))</f>
        <v/>
      </c>
      <c r="G1752">
        <f>IF(A1752="","",IFERROR(INDEX(Crawl!$A1751:$DZ1751,1,Rules!$H$10),""))</f>
        <v/>
      </c>
      <c r="H1752">
        <f>IF(A1752="","",IFERROR(INDEX(Crawl!$A1751:$DZ1751,1,Rules!$H$12),""))</f>
        <v/>
      </c>
      <c r="I1752">
        <f>IF(A1752="","",IF(AND(N(H1752)&gt;0,IFERROR(INDEX(Crawl!$A1751:$DZ1751,1,Rules!$H$11),"")&amp;""&lt;&gt;""),IFERROR(INDEX(Crawl!$A1751:$DZ1751,1,Rules!$H$11),"")&amp;"",IF(AND(ISNUMBER(J1752),N(J1752)&gt;=Rules!$B$12,IFERROR(INDEX(Crawl!$A1751:$DZ1751,1,Rules!$H$13),"")&amp;""&lt;&gt;""),IFERROR(INDEX(Crawl!$A1751:$DZ1751,1,Rules!$H$13),"")&amp;"","")))</f>
        <v/>
      </c>
      <c r="J1752" s="19">
        <f>IF(A1752="","",IF(IFERROR(INDEX(Crawl!$A1751:$DZ1751,1,Rules!$H$14),"")&amp;""="","",IFERROR(INDEX(Crawl!$A1751:$DZ1751,1,Rules!$H$14),"")))</f>
        <v/>
      </c>
      <c r="K1752">
        <f>IF(A1752="","",IFERROR(SUMIFS('GSC current'!$J$2:$J$2001,'GSC current'!$I$2:$I$2001,B1752),0))</f>
        <v/>
      </c>
      <c r="L1752">
        <f>IF(A1752="","",IFERROR(SUMIFS('GSC current'!$K$2:$K$2001,'GSC current'!$I$2:$I$2001,B1752),0))</f>
        <v/>
      </c>
      <c r="M1752" s="20">
        <f>IF(A1752="","",IF(N(L1752)&gt;0,K1752/L1752,""))</f>
        <v/>
      </c>
      <c r="N1752" s="21">
        <f>IF(A1752="","",IF(N(L1752)&gt;0,SUMIFS('GSC current'!$L$2:$L$2001,'GSC current'!$I$2:$I$2001,B1752)/L1752,""))</f>
        <v/>
      </c>
      <c r="O1752">
        <f>IF(A1752="","",IFERROR(SUMIFS('GSC previous'!$J$2:$J$2001,'GSC previous'!$I$2:$I$2001,B1752),0))</f>
        <v/>
      </c>
      <c r="P1752" s="22">
        <f>IF(A1752="","",IF(N(O1752)&gt;0,(K1752-O1752)/O1752,""))</f>
        <v/>
      </c>
      <c r="Q1752">
        <f>IF(A1752="","",IFERROR(SUMIFS(GA4!$P$2:$P$2001,GA4!$O$2:$O$2001,B1752),0))</f>
        <v/>
      </c>
      <c r="R1752" s="23">
        <f>IF(A1752="","",IF(N(Q1752)&gt;0,SUMIFS(GA4!$Q$2:$Q$2001,GA4!$O$2:$O$2001,B1752)/Q1752,""))</f>
        <v/>
      </c>
      <c r="S1752">
        <f>IF(A1752="","",IFERROR(SUMIFS(GA4!$R$2:$R$2001,GA4!$O$2:$O$2001,B1752),0))</f>
        <v/>
      </c>
      <c r="T1752">
        <f>IF(A1752="","",IF(AND(ISNUMBER(F1752),LEFT(C1752&amp;"",1)="2"),IF(F1752&lt;Rules!$B$9,"Yes","No"),"No"))</f>
        <v/>
      </c>
      <c r="U1752">
        <f>IF(A1752="","",IF(AND(N(O1752)&gt;=Rules!$B$8,ISNUMBER(P1752)),IF(P1752&lt;=-Rules!$B$7,"Yes","No"),"No"))</f>
        <v/>
      </c>
      <c r="V1752">
        <f>IF(A1752="","",IF(AND(N(L1752)&gt;=Rules!$B$6,ISNUMBER(N1752)),IF(AND(N1752&gt;=Rules!$B$10,N1752&lt;=Rules!$B$11),"Yes","No"),"No"))</f>
        <v/>
      </c>
      <c r="W1752">
        <f>IF(A1752="","",IF(I1752&lt;&gt;"","Yes","No"))</f>
        <v/>
      </c>
      <c r="X1752">
        <f>IF(I1752="","",IF(SUMIFS($K$3:$K$2002,$A$3:$A$2002,SUBSTITUTE(SUBSTITUTE(I1752,"?","~?"),"*","~*"))&gt;N(K1752),"Yes","No"))</f>
        <v/>
      </c>
      <c r="Y1752">
        <f>IF(A1752="","",IF(N(S1752)&gt;0,"Yes","No"))</f>
        <v/>
      </c>
      <c r="Z1752">
        <f>IF(A1752="","",IF(AND(N(K1752)&lt;Rules!$B$5,N(L1752)&lt;Rules!$B$6,N(Q1752)&lt;Rules!$B$13,Y1752="No"),"Yes","No"))</f>
        <v/>
      </c>
      <c r="AA1752">
        <f>IF(A1752="","",IF(LEFT(C1752&amp;"",1)="3","Redirect",IF(OR(LEFT(C1752&amp;"",1)="4",LEFT(C1752&amp;"",1)="5"),IF(OR(N(K1752)&gt;0,N(AC1752)&gt;=Rules!$B$14),"Redirect","Prune"),IF(D1752="Non-Indexable","Keep",IF(AND(W1752="Yes",X1752="Yes",Y1752="No"),"Merge",IF(OR(U1752="Yes",V1752="Yes",AND(T1752="Yes",N(L1752)&gt;=Rules!$B$6)),"Update",IF(Z1752="Yes",IF(N(AC1752)&gt;=Rules!$B$14,"Redirect","Prune"),"Keep")))))))</f>
        <v/>
      </c>
      <c r="AB1752">
        <f>IF(A1752="","",IF(LEFT(C1752&amp;"",1)="3","Already redirects ("&amp;C1752&amp;"). Update internal links to point at the final URL.",IF(OR(LEFT(C1752&amp;"",1)="4",LEFT(C1752&amp;"",1)="5"),IF(AA1752="Redirect","Returns "&amp;C1752&amp;" but still has "&amp;N(K1752)&amp;" clicks and "&amp;N(AC1752)&amp;" referring domains. 301 it to the closest live page.","Returns "&amp;C1752&amp;" with no clicks or links. Remove internal links and let it 404 or 410."),IF(D1752="Non-Indexable","Non-indexable ("&amp;E1752&amp;"). Keep if that is intentional; otherwise fix the canonical or noindex.",IF(AA1752="Merge","Overlaps with "&amp;I1752&amp;IF(N(J1752)&gt;0," (similarity "&amp;TEXT(J1752,"0.00")&amp;")","")&amp;", which gets more clicks. Merge the useful parts into it and 301 this URL.",IF(AA1752="Update",MID(IF(U1752="Yes","; Clicks down "&amp;TEXT(-P1752,"0%")&amp;" on the previous period","")&amp;IF(V1752="Yes","; Average position "&amp;TEXT(N1752,"0.0")&amp;" on "&amp;TEXT(L1752,"#,##0")&amp;" impressions (striking distance)","")&amp;IF(AND(T1752="Yes",N(L1752)&gt;=Rules!$B$6),"; Thin ("&amp;F1752&amp;" words) but has search demand",""),3,400),IF(AA1752="Prune","Low value: "&amp;N(K1752)&amp;" clicks, "&amp;N(L1752)&amp;" impressions, "&amp;N(Q1752)&amp;" sessions, no key events. Remove or noindex it and update internal links.",IF(AA1752="Redirect","Low value but "&amp;N(AC1752)&amp;" referring domains. 301 it to the closest relevant page to keep those links.",IF(AND(Z1752="No",Y1752="Yes",N(K1752)&lt;Rules!$B$5),"Low search traffic but it converts (key events: "&amp;S1752&amp;"). Keep it and link to it.",IF(W1752="Yes","Stronger than the page it overlaps ("&amp;I1752&amp;"). Keep; merge that page into this one.","Healthy: "&amp;N(K1752)&amp;" clicks"&amp;IF(ISNUMBER(N1752),", average position "&amp;TEXT(N1752,"0.0"),"")&amp;". Keep and monitor."))))))))))</f>
        <v/>
      </c>
      <c r="AE1752">
        <f>IF(A1752="","",IF(AD1752&lt;&gt;"",AD1752,AA1752))</f>
        <v/>
      </c>
    </row>
    <row r="1753">
      <c r="A1753">
        <f>IF(Crawl!A1752="","",Crawl!A1752)</f>
        <v/>
      </c>
      <c r="B1753">
        <f>IF(A1753="","",Crawl!EC1752)</f>
        <v/>
      </c>
      <c r="C1753">
        <f>IF(A1753="","",IFERROR(INDEX(Crawl!$A1752:$DZ1752,1,Rules!$H$6),""))</f>
        <v/>
      </c>
      <c r="D1753">
        <f>IF(A1753="","",IFERROR(INDEX(Crawl!$A1752:$DZ1752,1,Rules!$H$7),"")&amp;"")</f>
        <v/>
      </c>
      <c r="E1753">
        <f>IF(A1753="","",IFERROR(INDEX(Crawl!$A1752:$DZ1752,1,Rules!$H$8),"")&amp;"")</f>
        <v/>
      </c>
      <c r="F1753">
        <f>IF(A1753="","",IFERROR(INDEX(Crawl!$A1752:$DZ1752,1,Rules!$H$9),""))</f>
        <v/>
      </c>
      <c r="G1753">
        <f>IF(A1753="","",IFERROR(INDEX(Crawl!$A1752:$DZ1752,1,Rules!$H$10),""))</f>
        <v/>
      </c>
      <c r="H1753">
        <f>IF(A1753="","",IFERROR(INDEX(Crawl!$A1752:$DZ1752,1,Rules!$H$12),""))</f>
        <v/>
      </c>
      <c r="I1753">
        <f>IF(A1753="","",IF(AND(N(H1753)&gt;0,IFERROR(INDEX(Crawl!$A1752:$DZ1752,1,Rules!$H$11),"")&amp;""&lt;&gt;""),IFERROR(INDEX(Crawl!$A1752:$DZ1752,1,Rules!$H$11),"")&amp;"",IF(AND(ISNUMBER(J1753),N(J1753)&gt;=Rules!$B$12,IFERROR(INDEX(Crawl!$A1752:$DZ1752,1,Rules!$H$13),"")&amp;""&lt;&gt;""),IFERROR(INDEX(Crawl!$A1752:$DZ1752,1,Rules!$H$13),"")&amp;"","")))</f>
        <v/>
      </c>
      <c r="J1753" s="19">
        <f>IF(A1753="","",IF(IFERROR(INDEX(Crawl!$A1752:$DZ1752,1,Rules!$H$14),"")&amp;""="","",IFERROR(INDEX(Crawl!$A1752:$DZ1752,1,Rules!$H$14),"")))</f>
        <v/>
      </c>
      <c r="K1753">
        <f>IF(A1753="","",IFERROR(SUMIFS('GSC current'!$J$2:$J$2001,'GSC current'!$I$2:$I$2001,B1753),0))</f>
        <v/>
      </c>
      <c r="L1753">
        <f>IF(A1753="","",IFERROR(SUMIFS('GSC current'!$K$2:$K$2001,'GSC current'!$I$2:$I$2001,B1753),0))</f>
        <v/>
      </c>
      <c r="M1753" s="20">
        <f>IF(A1753="","",IF(N(L1753)&gt;0,K1753/L1753,""))</f>
        <v/>
      </c>
      <c r="N1753" s="21">
        <f>IF(A1753="","",IF(N(L1753)&gt;0,SUMIFS('GSC current'!$L$2:$L$2001,'GSC current'!$I$2:$I$2001,B1753)/L1753,""))</f>
        <v/>
      </c>
      <c r="O1753">
        <f>IF(A1753="","",IFERROR(SUMIFS('GSC previous'!$J$2:$J$2001,'GSC previous'!$I$2:$I$2001,B1753),0))</f>
        <v/>
      </c>
      <c r="P1753" s="22">
        <f>IF(A1753="","",IF(N(O1753)&gt;0,(K1753-O1753)/O1753,""))</f>
        <v/>
      </c>
      <c r="Q1753">
        <f>IF(A1753="","",IFERROR(SUMIFS(GA4!$P$2:$P$2001,GA4!$O$2:$O$2001,B1753),0))</f>
        <v/>
      </c>
      <c r="R1753" s="23">
        <f>IF(A1753="","",IF(N(Q1753)&gt;0,SUMIFS(GA4!$Q$2:$Q$2001,GA4!$O$2:$O$2001,B1753)/Q1753,""))</f>
        <v/>
      </c>
      <c r="S1753">
        <f>IF(A1753="","",IFERROR(SUMIFS(GA4!$R$2:$R$2001,GA4!$O$2:$O$2001,B1753),0))</f>
        <v/>
      </c>
      <c r="T1753">
        <f>IF(A1753="","",IF(AND(ISNUMBER(F1753),LEFT(C1753&amp;"",1)="2"),IF(F1753&lt;Rules!$B$9,"Yes","No"),"No"))</f>
        <v/>
      </c>
      <c r="U1753">
        <f>IF(A1753="","",IF(AND(N(O1753)&gt;=Rules!$B$8,ISNUMBER(P1753)),IF(P1753&lt;=-Rules!$B$7,"Yes","No"),"No"))</f>
        <v/>
      </c>
      <c r="V1753">
        <f>IF(A1753="","",IF(AND(N(L1753)&gt;=Rules!$B$6,ISNUMBER(N1753)),IF(AND(N1753&gt;=Rules!$B$10,N1753&lt;=Rules!$B$11),"Yes","No"),"No"))</f>
        <v/>
      </c>
      <c r="W1753">
        <f>IF(A1753="","",IF(I1753&lt;&gt;"","Yes","No"))</f>
        <v/>
      </c>
      <c r="X1753">
        <f>IF(I1753="","",IF(SUMIFS($K$3:$K$2002,$A$3:$A$2002,SUBSTITUTE(SUBSTITUTE(I1753,"?","~?"),"*","~*"))&gt;N(K1753),"Yes","No"))</f>
        <v/>
      </c>
      <c r="Y1753">
        <f>IF(A1753="","",IF(N(S1753)&gt;0,"Yes","No"))</f>
        <v/>
      </c>
      <c r="Z1753">
        <f>IF(A1753="","",IF(AND(N(K1753)&lt;Rules!$B$5,N(L1753)&lt;Rules!$B$6,N(Q1753)&lt;Rules!$B$13,Y1753="No"),"Yes","No"))</f>
        <v/>
      </c>
      <c r="AA1753">
        <f>IF(A1753="","",IF(LEFT(C1753&amp;"",1)="3","Redirect",IF(OR(LEFT(C1753&amp;"",1)="4",LEFT(C1753&amp;"",1)="5"),IF(OR(N(K1753)&gt;0,N(AC1753)&gt;=Rules!$B$14),"Redirect","Prune"),IF(D1753="Non-Indexable","Keep",IF(AND(W1753="Yes",X1753="Yes",Y1753="No"),"Merge",IF(OR(U1753="Yes",V1753="Yes",AND(T1753="Yes",N(L1753)&gt;=Rules!$B$6)),"Update",IF(Z1753="Yes",IF(N(AC1753)&gt;=Rules!$B$14,"Redirect","Prune"),"Keep")))))))</f>
        <v/>
      </c>
      <c r="AB1753">
        <f>IF(A1753="","",IF(LEFT(C1753&amp;"",1)="3","Already redirects ("&amp;C1753&amp;"). Update internal links to point at the final URL.",IF(OR(LEFT(C1753&amp;"",1)="4",LEFT(C1753&amp;"",1)="5"),IF(AA1753="Redirect","Returns "&amp;C1753&amp;" but still has "&amp;N(K1753)&amp;" clicks and "&amp;N(AC1753)&amp;" referring domains. 301 it to the closest live page.","Returns "&amp;C1753&amp;" with no clicks or links. Remove internal links and let it 404 or 410."),IF(D1753="Non-Indexable","Non-indexable ("&amp;E1753&amp;"). Keep if that is intentional; otherwise fix the canonical or noindex.",IF(AA1753="Merge","Overlaps with "&amp;I1753&amp;IF(N(J1753)&gt;0," (similarity "&amp;TEXT(J1753,"0.00")&amp;")","")&amp;", which gets more clicks. Merge the useful parts into it and 301 this URL.",IF(AA1753="Update",MID(IF(U1753="Yes","; Clicks down "&amp;TEXT(-P1753,"0%")&amp;" on the previous period","")&amp;IF(V1753="Yes","; Average position "&amp;TEXT(N1753,"0.0")&amp;" on "&amp;TEXT(L1753,"#,##0")&amp;" impressions (striking distance)","")&amp;IF(AND(T1753="Yes",N(L1753)&gt;=Rules!$B$6),"; Thin ("&amp;F1753&amp;" words) but has search demand",""),3,400),IF(AA1753="Prune","Low value: "&amp;N(K1753)&amp;" clicks, "&amp;N(L1753)&amp;" impressions, "&amp;N(Q1753)&amp;" sessions, no key events. Remove or noindex it and update internal links.",IF(AA1753="Redirect","Low value but "&amp;N(AC1753)&amp;" referring domains. 301 it to the closest relevant page to keep those links.",IF(AND(Z1753="No",Y1753="Yes",N(K1753)&lt;Rules!$B$5),"Low search traffic but it converts (key events: "&amp;S1753&amp;"). Keep it and link to it.",IF(W1753="Yes","Stronger than the page it overlaps ("&amp;I1753&amp;"). Keep; merge that page into this one.","Healthy: "&amp;N(K1753)&amp;" clicks"&amp;IF(ISNUMBER(N1753),", average position "&amp;TEXT(N1753,"0.0"),"")&amp;". Keep and monitor."))))))))))</f>
        <v/>
      </c>
      <c r="AE1753">
        <f>IF(A1753="","",IF(AD1753&lt;&gt;"",AD1753,AA1753))</f>
        <v/>
      </c>
    </row>
    <row r="1754">
      <c r="A1754">
        <f>IF(Crawl!A1753="","",Crawl!A1753)</f>
        <v/>
      </c>
      <c r="B1754">
        <f>IF(A1754="","",Crawl!EC1753)</f>
        <v/>
      </c>
      <c r="C1754">
        <f>IF(A1754="","",IFERROR(INDEX(Crawl!$A1753:$DZ1753,1,Rules!$H$6),""))</f>
        <v/>
      </c>
      <c r="D1754">
        <f>IF(A1754="","",IFERROR(INDEX(Crawl!$A1753:$DZ1753,1,Rules!$H$7),"")&amp;"")</f>
        <v/>
      </c>
      <c r="E1754">
        <f>IF(A1754="","",IFERROR(INDEX(Crawl!$A1753:$DZ1753,1,Rules!$H$8),"")&amp;"")</f>
        <v/>
      </c>
      <c r="F1754">
        <f>IF(A1754="","",IFERROR(INDEX(Crawl!$A1753:$DZ1753,1,Rules!$H$9),""))</f>
        <v/>
      </c>
      <c r="G1754">
        <f>IF(A1754="","",IFERROR(INDEX(Crawl!$A1753:$DZ1753,1,Rules!$H$10),""))</f>
        <v/>
      </c>
      <c r="H1754">
        <f>IF(A1754="","",IFERROR(INDEX(Crawl!$A1753:$DZ1753,1,Rules!$H$12),""))</f>
        <v/>
      </c>
      <c r="I1754">
        <f>IF(A1754="","",IF(AND(N(H1754)&gt;0,IFERROR(INDEX(Crawl!$A1753:$DZ1753,1,Rules!$H$11),"")&amp;""&lt;&gt;""),IFERROR(INDEX(Crawl!$A1753:$DZ1753,1,Rules!$H$11),"")&amp;"",IF(AND(ISNUMBER(J1754),N(J1754)&gt;=Rules!$B$12,IFERROR(INDEX(Crawl!$A1753:$DZ1753,1,Rules!$H$13),"")&amp;""&lt;&gt;""),IFERROR(INDEX(Crawl!$A1753:$DZ1753,1,Rules!$H$13),"")&amp;"","")))</f>
        <v/>
      </c>
      <c r="J1754" s="19">
        <f>IF(A1754="","",IF(IFERROR(INDEX(Crawl!$A1753:$DZ1753,1,Rules!$H$14),"")&amp;""="","",IFERROR(INDEX(Crawl!$A1753:$DZ1753,1,Rules!$H$14),"")))</f>
        <v/>
      </c>
      <c r="K1754">
        <f>IF(A1754="","",IFERROR(SUMIFS('GSC current'!$J$2:$J$2001,'GSC current'!$I$2:$I$2001,B1754),0))</f>
        <v/>
      </c>
      <c r="L1754">
        <f>IF(A1754="","",IFERROR(SUMIFS('GSC current'!$K$2:$K$2001,'GSC current'!$I$2:$I$2001,B1754),0))</f>
        <v/>
      </c>
      <c r="M1754" s="20">
        <f>IF(A1754="","",IF(N(L1754)&gt;0,K1754/L1754,""))</f>
        <v/>
      </c>
      <c r="N1754" s="21">
        <f>IF(A1754="","",IF(N(L1754)&gt;0,SUMIFS('GSC current'!$L$2:$L$2001,'GSC current'!$I$2:$I$2001,B1754)/L1754,""))</f>
        <v/>
      </c>
      <c r="O1754">
        <f>IF(A1754="","",IFERROR(SUMIFS('GSC previous'!$J$2:$J$2001,'GSC previous'!$I$2:$I$2001,B1754),0))</f>
        <v/>
      </c>
      <c r="P1754" s="22">
        <f>IF(A1754="","",IF(N(O1754)&gt;0,(K1754-O1754)/O1754,""))</f>
        <v/>
      </c>
      <c r="Q1754">
        <f>IF(A1754="","",IFERROR(SUMIFS(GA4!$P$2:$P$2001,GA4!$O$2:$O$2001,B1754),0))</f>
        <v/>
      </c>
      <c r="R1754" s="23">
        <f>IF(A1754="","",IF(N(Q1754)&gt;0,SUMIFS(GA4!$Q$2:$Q$2001,GA4!$O$2:$O$2001,B1754)/Q1754,""))</f>
        <v/>
      </c>
      <c r="S1754">
        <f>IF(A1754="","",IFERROR(SUMIFS(GA4!$R$2:$R$2001,GA4!$O$2:$O$2001,B1754),0))</f>
        <v/>
      </c>
      <c r="T1754">
        <f>IF(A1754="","",IF(AND(ISNUMBER(F1754),LEFT(C1754&amp;"",1)="2"),IF(F1754&lt;Rules!$B$9,"Yes","No"),"No"))</f>
        <v/>
      </c>
      <c r="U1754">
        <f>IF(A1754="","",IF(AND(N(O1754)&gt;=Rules!$B$8,ISNUMBER(P1754)),IF(P1754&lt;=-Rules!$B$7,"Yes","No"),"No"))</f>
        <v/>
      </c>
      <c r="V1754">
        <f>IF(A1754="","",IF(AND(N(L1754)&gt;=Rules!$B$6,ISNUMBER(N1754)),IF(AND(N1754&gt;=Rules!$B$10,N1754&lt;=Rules!$B$11),"Yes","No"),"No"))</f>
        <v/>
      </c>
      <c r="W1754">
        <f>IF(A1754="","",IF(I1754&lt;&gt;"","Yes","No"))</f>
        <v/>
      </c>
      <c r="X1754">
        <f>IF(I1754="","",IF(SUMIFS($K$3:$K$2002,$A$3:$A$2002,SUBSTITUTE(SUBSTITUTE(I1754,"?","~?"),"*","~*"))&gt;N(K1754),"Yes","No"))</f>
        <v/>
      </c>
      <c r="Y1754">
        <f>IF(A1754="","",IF(N(S1754)&gt;0,"Yes","No"))</f>
        <v/>
      </c>
      <c r="Z1754">
        <f>IF(A1754="","",IF(AND(N(K1754)&lt;Rules!$B$5,N(L1754)&lt;Rules!$B$6,N(Q1754)&lt;Rules!$B$13,Y1754="No"),"Yes","No"))</f>
        <v/>
      </c>
      <c r="AA1754">
        <f>IF(A1754="","",IF(LEFT(C1754&amp;"",1)="3","Redirect",IF(OR(LEFT(C1754&amp;"",1)="4",LEFT(C1754&amp;"",1)="5"),IF(OR(N(K1754)&gt;0,N(AC1754)&gt;=Rules!$B$14),"Redirect","Prune"),IF(D1754="Non-Indexable","Keep",IF(AND(W1754="Yes",X1754="Yes",Y1754="No"),"Merge",IF(OR(U1754="Yes",V1754="Yes",AND(T1754="Yes",N(L1754)&gt;=Rules!$B$6)),"Update",IF(Z1754="Yes",IF(N(AC1754)&gt;=Rules!$B$14,"Redirect","Prune"),"Keep")))))))</f>
        <v/>
      </c>
      <c r="AB1754">
        <f>IF(A1754="","",IF(LEFT(C1754&amp;"",1)="3","Already redirects ("&amp;C1754&amp;"). Update internal links to point at the final URL.",IF(OR(LEFT(C1754&amp;"",1)="4",LEFT(C1754&amp;"",1)="5"),IF(AA1754="Redirect","Returns "&amp;C1754&amp;" but still has "&amp;N(K1754)&amp;" clicks and "&amp;N(AC1754)&amp;" referring domains. 301 it to the closest live page.","Returns "&amp;C1754&amp;" with no clicks or links. Remove internal links and let it 404 or 410."),IF(D1754="Non-Indexable","Non-indexable ("&amp;E1754&amp;"). Keep if that is intentional; otherwise fix the canonical or noindex.",IF(AA1754="Merge","Overlaps with "&amp;I1754&amp;IF(N(J1754)&gt;0," (similarity "&amp;TEXT(J1754,"0.00")&amp;")","")&amp;", which gets more clicks. Merge the useful parts into it and 301 this URL.",IF(AA1754="Update",MID(IF(U1754="Yes","; Clicks down "&amp;TEXT(-P1754,"0%")&amp;" on the previous period","")&amp;IF(V1754="Yes","; Average position "&amp;TEXT(N1754,"0.0")&amp;" on "&amp;TEXT(L1754,"#,##0")&amp;" impressions (striking distance)","")&amp;IF(AND(T1754="Yes",N(L1754)&gt;=Rules!$B$6),"; Thin ("&amp;F1754&amp;" words) but has search demand",""),3,400),IF(AA1754="Prune","Low value: "&amp;N(K1754)&amp;" clicks, "&amp;N(L1754)&amp;" impressions, "&amp;N(Q1754)&amp;" sessions, no key events. Remove or noindex it and update internal links.",IF(AA1754="Redirect","Low value but "&amp;N(AC1754)&amp;" referring domains. 301 it to the closest relevant page to keep those links.",IF(AND(Z1754="No",Y1754="Yes",N(K1754)&lt;Rules!$B$5),"Low search traffic but it converts (key events: "&amp;S1754&amp;"). Keep it and link to it.",IF(W1754="Yes","Stronger than the page it overlaps ("&amp;I1754&amp;"). Keep; merge that page into this one.","Healthy: "&amp;N(K1754)&amp;" clicks"&amp;IF(ISNUMBER(N1754),", average position "&amp;TEXT(N1754,"0.0"),"")&amp;". Keep and monitor."))))))))))</f>
        <v/>
      </c>
      <c r="AE1754">
        <f>IF(A1754="","",IF(AD1754&lt;&gt;"",AD1754,AA1754))</f>
        <v/>
      </c>
    </row>
    <row r="1755">
      <c r="A1755">
        <f>IF(Crawl!A1754="","",Crawl!A1754)</f>
        <v/>
      </c>
      <c r="B1755">
        <f>IF(A1755="","",Crawl!EC1754)</f>
        <v/>
      </c>
      <c r="C1755">
        <f>IF(A1755="","",IFERROR(INDEX(Crawl!$A1754:$DZ1754,1,Rules!$H$6),""))</f>
        <v/>
      </c>
      <c r="D1755">
        <f>IF(A1755="","",IFERROR(INDEX(Crawl!$A1754:$DZ1754,1,Rules!$H$7),"")&amp;"")</f>
        <v/>
      </c>
      <c r="E1755">
        <f>IF(A1755="","",IFERROR(INDEX(Crawl!$A1754:$DZ1754,1,Rules!$H$8),"")&amp;"")</f>
        <v/>
      </c>
      <c r="F1755">
        <f>IF(A1755="","",IFERROR(INDEX(Crawl!$A1754:$DZ1754,1,Rules!$H$9),""))</f>
        <v/>
      </c>
      <c r="G1755">
        <f>IF(A1755="","",IFERROR(INDEX(Crawl!$A1754:$DZ1754,1,Rules!$H$10),""))</f>
        <v/>
      </c>
      <c r="H1755">
        <f>IF(A1755="","",IFERROR(INDEX(Crawl!$A1754:$DZ1754,1,Rules!$H$12),""))</f>
        <v/>
      </c>
      <c r="I1755">
        <f>IF(A1755="","",IF(AND(N(H1755)&gt;0,IFERROR(INDEX(Crawl!$A1754:$DZ1754,1,Rules!$H$11),"")&amp;""&lt;&gt;""),IFERROR(INDEX(Crawl!$A1754:$DZ1754,1,Rules!$H$11),"")&amp;"",IF(AND(ISNUMBER(J1755),N(J1755)&gt;=Rules!$B$12,IFERROR(INDEX(Crawl!$A1754:$DZ1754,1,Rules!$H$13),"")&amp;""&lt;&gt;""),IFERROR(INDEX(Crawl!$A1754:$DZ1754,1,Rules!$H$13),"")&amp;"","")))</f>
        <v/>
      </c>
      <c r="J1755" s="19">
        <f>IF(A1755="","",IF(IFERROR(INDEX(Crawl!$A1754:$DZ1754,1,Rules!$H$14),"")&amp;""="","",IFERROR(INDEX(Crawl!$A1754:$DZ1754,1,Rules!$H$14),"")))</f>
        <v/>
      </c>
      <c r="K1755">
        <f>IF(A1755="","",IFERROR(SUMIFS('GSC current'!$J$2:$J$2001,'GSC current'!$I$2:$I$2001,B1755),0))</f>
        <v/>
      </c>
      <c r="L1755">
        <f>IF(A1755="","",IFERROR(SUMIFS('GSC current'!$K$2:$K$2001,'GSC current'!$I$2:$I$2001,B1755),0))</f>
        <v/>
      </c>
      <c r="M1755" s="20">
        <f>IF(A1755="","",IF(N(L1755)&gt;0,K1755/L1755,""))</f>
        <v/>
      </c>
      <c r="N1755" s="21">
        <f>IF(A1755="","",IF(N(L1755)&gt;0,SUMIFS('GSC current'!$L$2:$L$2001,'GSC current'!$I$2:$I$2001,B1755)/L1755,""))</f>
        <v/>
      </c>
      <c r="O1755">
        <f>IF(A1755="","",IFERROR(SUMIFS('GSC previous'!$J$2:$J$2001,'GSC previous'!$I$2:$I$2001,B1755),0))</f>
        <v/>
      </c>
      <c r="P1755" s="22">
        <f>IF(A1755="","",IF(N(O1755)&gt;0,(K1755-O1755)/O1755,""))</f>
        <v/>
      </c>
      <c r="Q1755">
        <f>IF(A1755="","",IFERROR(SUMIFS(GA4!$P$2:$P$2001,GA4!$O$2:$O$2001,B1755),0))</f>
        <v/>
      </c>
      <c r="R1755" s="23">
        <f>IF(A1755="","",IF(N(Q1755)&gt;0,SUMIFS(GA4!$Q$2:$Q$2001,GA4!$O$2:$O$2001,B1755)/Q1755,""))</f>
        <v/>
      </c>
      <c r="S1755">
        <f>IF(A1755="","",IFERROR(SUMIFS(GA4!$R$2:$R$2001,GA4!$O$2:$O$2001,B1755),0))</f>
        <v/>
      </c>
      <c r="T1755">
        <f>IF(A1755="","",IF(AND(ISNUMBER(F1755),LEFT(C1755&amp;"",1)="2"),IF(F1755&lt;Rules!$B$9,"Yes","No"),"No"))</f>
        <v/>
      </c>
      <c r="U1755">
        <f>IF(A1755="","",IF(AND(N(O1755)&gt;=Rules!$B$8,ISNUMBER(P1755)),IF(P1755&lt;=-Rules!$B$7,"Yes","No"),"No"))</f>
        <v/>
      </c>
      <c r="V1755">
        <f>IF(A1755="","",IF(AND(N(L1755)&gt;=Rules!$B$6,ISNUMBER(N1755)),IF(AND(N1755&gt;=Rules!$B$10,N1755&lt;=Rules!$B$11),"Yes","No"),"No"))</f>
        <v/>
      </c>
      <c r="W1755">
        <f>IF(A1755="","",IF(I1755&lt;&gt;"","Yes","No"))</f>
        <v/>
      </c>
      <c r="X1755">
        <f>IF(I1755="","",IF(SUMIFS($K$3:$K$2002,$A$3:$A$2002,SUBSTITUTE(SUBSTITUTE(I1755,"?","~?"),"*","~*"))&gt;N(K1755),"Yes","No"))</f>
        <v/>
      </c>
      <c r="Y1755">
        <f>IF(A1755="","",IF(N(S1755)&gt;0,"Yes","No"))</f>
        <v/>
      </c>
      <c r="Z1755">
        <f>IF(A1755="","",IF(AND(N(K1755)&lt;Rules!$B$5,N(L1755)&lt;Rules!$B$6,N(Q1755)&lt;Rules!$B$13,Y1755="No"),"Yes","No"))</f>
        <v/>
      </c>
      <c r="AA1755">
        <f>IF(A1755="","",IF(LEFT(C1755&amp;"",1)="3","Redirect",IF(OR(LEFT(C1755&amp;"",1)="4",LEFT(C1755&amp;"",1)="5"),IF(OR(N(K1755)&gt;0,N(AC1755)&gt;=Rules!$B$14),"Redirect","Prune"),IF(D1755="Non-Indexable","Keep",IF(AND(W1755="Yes",X1755="Yes",Y1755="No"),"Merge",IF(OR(U1755="Yes",V1755="Yes",AND(T1755="Yes",N(L1755)&gt;=Rules!$B$6)),"Update",IF(Z1755="Yes",IF(N(AC1755)&gt;=Rules!$B$14,"Redirect","Prune"),"Keep")))))))</f>
        <v/>
      </c>
      <c r="AB1755">
        <f>IF(A1755="","",IF(LEFT(C1755&amp;"",1)="3","Already redirects ("&amp;C1755&amp;"). Update internal links to point at the final URL.",IF(OR(LEFT(C1755&amp;"",1)="4",LEFT(C1755&amp;"",1)="5"),IF(AA1755="Redirect","Returns "&amp;C1755&amp;" but still has "&amp;N(K1755)&amp;" clicks and "&amp;N(AC1755)&amp;" referring domains. 301 it to the closest live page.","Returns "&amp;C1755&amp;" with no clicks or links. Remove internal links and let it 404 or 410."),IF(D1755="Non-Indexable","Non-indexable ("&amp;E1755&amp;"). Keep if that is intentional; otherwise fix the canonical or noindex.",IF(AA1755="Merge","Overlaps with "&amp;I1755&amp;IF(N(J1755)&gt;0," (similarity "&amp;TEXT(J1755,"0.00")&amp;")","")&amp;", which gets more clicks. Merge the useful parts into it and 301 this URL.",IF(AA1755="Update",MID(IF(U1755="Yes","; Clicks down "&amp;TEXT(-P1755,"0%")&amp;" on the previous period","")&amp;IF(V1755="Yes","; Average position "&amp;TEXT(N1755,"0.0")&amp;" on "&amp;TEXT(L1755,"#,##0")&amp;" impressions (striking distance)","")&amp;IF(AND(T1755="Yes",N(L1755)&gt;=Rules!$B$6),"; Thin ("&amp;F1755&amp;" words) but has search demand",""),3,400),IF(AA1755="Prune","Low value: "&amp;N(K1755)&amp;" clicks, "&amp;N(L1755)&amp;" impressions, "&amp;N(Q1755)&amp;" sessions, no key events. Remove or noindex it and update internal links.",IF(AA1755="Redirect","Low value but "&amp;N(AC1755)&amp;" referring domains. 301 it to the closest relevant page to keep those links.",IF(AND(Z1755="No",Y1755="Yes",N(K1755)&lt;Rules!$B$5),"Low search traffic but it converts (key events: "&amp;S1755&amp;"). Keep it and link to it.",IF(W1755="Yes","Stronger than the page it overlaps ("&amp;I1755&amp;"). Keep; merge that page into this one.","Healthy: "&amp;N(K1755)&amp;" clicks"&amp;IF(ISNUMBER(N1755),", average position "&amp;TEXT(N1755,"0.0"),"")&amp;". Keep and monitor."))))))))))</f>
        <v/>
      </c>
      <c r="AE1755">
        <f>IF(A1755="","",IF(AD1755&lt;&gt;"",AD1755,AA1755))</f>
        <v/>
      </c>
    </row>
    <row r="1756">
      <c r="A1756">
        <f>IF(Crawl!A1755="","",Crawl!A1755)</f>
        <v/>
      </c>
      <c r="B1756">
        <f>IF(A1756="","",Crawl!EC1755)</f>
        <v/>
      </c>
      <c r="C1756">
        <f>IF(A1756="","",IFERROR(INDEX(Crawl!$A1755:$DZ1755,1,Rules!$H$6),""))</f>
        <v/>
      </c>
      <c r="D1756">
        <f>IF(A1756="","",IFERROR(INDEX(Crawl!$A1755:$DZ1755,1,Rules!$H$7),"")&amp;"")</f>
        <v/>
      </c>
      <c r="E1756">
        <f>IF(A1756="","",IFERROR(INDEX(Crawl!$A1755:$DZ1755,1,Rules!$H$8),"")&amp;"")</f>
        <v/>
      </c>
      <c r="F1756">
        <f>IF(A1756="","",IFERROR(INDEX(Crawl!$A1755:$DZ1755,1,Rules!$H$9),""))</f>
        <v/>
      </c>
      <c r="G1756">
        <f>IF(A1756="","",IFERROR(INDEX(Crawl!$A1755:$DZ1755,1,Rules!$H$10),""))</f>
        <v/>
      </c>
      <c r="H1756">
        <f>IF(A1756="","",IFERROR(INDEX(Crawl!$A1755:$DZ1755,1,Rules!$H$12),""))</f>
        <v/>
      </c>
      <c r="I1756">
        <f>IF(A1756="","",IF(AND(N(H1756)&gt;0,IFERROR(INDEX(Crawl!$A1755:$DZ1755,1,Rules!$H$11),"")&amp;""&lt;&gt;""),IFERROR(INDEX(Crawl!$A1755:$DZ1755,1,Rules!$H$11),"")&amp;"",IF(AND(ISNUMBER(J1756),N(J1756)&gt;=Rules!$B$12,IFERROR(INDEX(Crawl!$A1755:$DZ1755,1,Rules!$H$13),"")&amp;""&lt;&gt;""),IFERROR(INDEX(Crawl!$A1755:$DZ1755,1,Rules!$H$13),"")&amp;"","")))</f>
        <v/>
      </c>
      <c r="J1756" s="19">
        <f>IF(A1756="","",IF(IFERROR(INDEX(Crawl!$A1755:$DZ1755,1,Rules!$H$14),"")&amp;""="","",IFERROR(INDEX(Crawl!$A1755:$DZ1755,1,Rules!$H$14),"")))</f>
        <v/>
      </c>
      <c r="K1756">
        <f>IF(A1756="","",IFERROR(SUMIFS('GSC current'!$J$2:$J$2001,'GSC current'!$I$2:$I$2001,B1756),0))</f>
        <v/>
      </c>
      <c r="L1756">
        <f>IF(A1756="","",IFERROR(SUMIFS('GSC current'!$K$2:$K$2001,'GSC current'!$I$2:$I$2001,B1756),0))</f>
        <v/>
      </c>
      <c r="M1756" s="20">
        <f>IF(A1756="","",IF(N(L1756)&gt;0,K1756/L1756,""))</f>
        <v/>
      </c>
      <c r="N1756" s="21">
        <f>IF(A1756="","",IF(N(L1756)&gt;0,SUMIFS('GSC current'!$L$2:$L$2001,'GSC current'!$I$2:$I$2001,B1756)/L1756,""))</f>
        <v/>
      </c>
      <c r="O1756">
        <f>IF(A1756="","",IFERROR(SUMIFS('GSC previous'!$J$2:$J$2001,'GSC previous'!$I$2:$I$2001,B1756),0))</f>
        <v/>
      </c>
      <c r="P1756" s="22">
        <f>IF(A1756="","",IF(N(O1756)&gt;0,(K1756-O1756)/O1756,""))</f>
        <v/>
      </c>
      <c r="Q1756">
        <f>IF(A1756="","",IFERROR(SUMIFS(GA4!$P$2:$P$2001,GA4!$O$2:$O$2001,B1756),0))</f>
        <v/>
      </c>
      <c r="R1756" s="23">
        <f>IF(A1756="","",IF(N(Q1756)&gt;0,SUMIFS(GA4!$Q$2:$Q$2001,GA4!$O$2:$O$2001,B1756)/Q1756,""))</f>
        <v/>
      </c>
      <c r="S1756">
        <f>IF(A1756="","",IFERROR(SUMIFS(GA4!$R$2:$R$2001,GA4!$O$2:$O$2001,B1756),0))</f>
        <v/>
      </c>
      <c r="T1756">
        <f>IF(A1756="","",IF(AND(ISNUMBER(F1756),LEFT(C1756&amp;"",1)="2"),IF(F1756&lt;Rules!$B$9,"Yes","No"),"No"))</f>
        <v/>
      </c>
      <c r="U1756">
        <f>IF(A1756="","",IF(AND(N(O1756)&gt;=Rules!$B$8,ISNUMBER(P1756)),IF(P1756&lt;=-Rules!$B$7,"Yes","No"),"No"))</f>
        <v/>
      </c>
      <c r="V1756">
        <f>IF(A1756="","",IF(AND(N(L1756)&gt;=Rules!$B$6,ISNUMBER(N1756)),IF(AND(N1756&gt;=Rules!$B$10,N1756&lt;=Rules!$B$11),"Yes","No"),"No"))</f>
        <v/>
      </c>
      <c r="W1756">
        <f>IF(A1756="","",IF(I1756&lt;&gt;"","Yes","No"))</f>
        <v/>
      </c>
      <c r="X1756">
        <f>IF(I1756="","",IF(SUMIFS($K$3:$K$2002,$A$3:$A$2002,SUBSTITUTE(SUBSTITUTE(I1756,"?","~?"),"*","~*"))&gt;N(K1756),"Yes","No"))</f>
        <v/>
      </c>
      <c r="Y1756">
        <f>IF(A1756="","",IF(N(S1756)&gt;0,"Yes","No"))</f>
        <v/>
      </c>
      <c r="Z1756">
        <f>IF(A1756="","",IF(AND(N(K1756)&lt;Rules!$B$5,N(L1756)&lt;Rules!$B$6,N(Q1756)&lt;Rules!$B$13,Y1756="No"),"Yes","No"))</f>
        <v/>
      </c>
      <c r="AA1756">
        <f>IF(A1756="","",IF(LEFT(C1756&amp;"",1)="3","Redirect",IF(OR(LEFT(C1756&amp;"",1)="4",LEFT(C1756&amp;"",1)="5"),IF(OR(N(K1756)&gt;0,N(AC1756)&gt;=Rules!$B$14),"Redirect","Prune"),IF(D1756="Non-Indexable","Keep",IF(AND(W1756="Yes",X1756="Yes",Y1756="No"),"Merge",IF(OR(U1756="Yes",V1756="Yes",AND(T1756="Yes",N(L1756)&gt;=Rules!$B$6)),"Update",IF(Z1756="Yes",IF(N(AC1756)&gt;=Rules!$B$14,"Redirect","Prune"),"Keep")))))))</f>
        <v/>
      </c>
      <c r="AB1756">
        <f>IF(A1756="","",IF(LEFT(C1756&amp;"",1)="3","Already redirects ("&amp;C1756&amp;"). Update internal links to point at the final URL.",IF(OR(LEFT(C1756&amp;"",1)="4",LEFT(C1756&amp;"",1)="5"),IF(AA1756="Redirect","Returns "&amp;C1756&amp;" but still has "&amp;N(K1756)&amp;" clicks and "&amp;N(AC1756)&amp;" referring domains. 301 it to the closest live page.","Returns "&amp;C1756&amp;" with no clicks or links. Remove internal links and let it 404 or 410."),IF(D1756="Non-Indexable","Non-indexable ("&amp;E1756&amp;"). Keep if that is intentional; otherwise fix the canonical or noindex.",IF(AA1756="Merge","Overlaps with "&amp;I1756&amp;IF(N(J1756)&gt;0," (similarity "&amp;TEXT(J1756,"0.00")&amp;")","")&amp;", which gets more clicks. Merge the useful parts into it and 301 this URL.",IF(AA1756="Update",MID(IF(U1756="Yes","; Clicks down "&amp;TEXT(-P1756,"0%")&amp;" on the previous period","")&amp;IF(V1756="Yes","; Average position "&amp;TEXT(N1756,"0.0")&amp;" on "&amp;TEXT(L1756,"#,##0")&amp;" impressions (striking distance)","")&amp;IF(AND(T1756="Yes",N(L1756)&gt;=Rules!$B$6),"; Thin ("&amp;F1756&amp;" words) but has search demand",""),3,400),IF(AA1756="Prune","Low value: "&amp;N(K1756)&amp;" clicks, "&amp;N(L1756)&amp;" impressions, "&amp;N(Q1756)&amp;" sessions, no key events. Remove or noindex it and update internal links.",IF(AA1756="Redirect","Low value but "&amp;N(AC1756)&amp;" referring domains. 301 it to the closest relevant page to keep those links.",IF(AND(Z1756="No",Y1756="Yes",N(K1756)&lt;Rules!$B$5),"Low search traffic but it converts (key events: "&amp;S1756&amp;"). Keep it and link to it.",IF(W1756="Yes","Stronger than the page it overlaps ("&amp;I1756&amp;"). Keep; merge that page into this one.","Healthy: "&amp;N(K1756)&amp;" clicks"&amp;IF(ISNUMBER(N1756),", average position "&amp;TEXT(N1756,"0.0"),"")&amp;". Keep and monitor."))))))))))</f>
        <v/>
      </c>
      <c r="AE1756">
        <f>IF(A1756="","",IF(AD1756&lt;&gt;"",AD1756,AA1756))</f>
        <v/>
      </c>
    </row>
    <row r="1757">
      <c r="A1757">
        <f>IF(Crawl!A1756="","",Crawl!A1756)</f>
        <v/>
      </c>
      <c r="B1757">
        <f>IF(A1757="","",Crawl!EC1756)</f>
        <v/>
      </c>
      <c r="C1757">
        <f>IF(A1757="","",IFERROR(INDEX(Crawl!$A1756:$DZ1756,1,Rules!$H$6),""))</f>
        <v/>
      </c>
      <c r="D1757">
        <f>IF(A1757="","",IFERROR(INDEX(Crawl!$A1756:$DZ1756,1,Rules!$H$7),"")&amp;"")</f>
        <v/>
      </c>
      <c r="E1757">
        <f>IF(A1757="","",IFERROR(INDEX(Crawl!$A1756:$DZ1756,1,Rules!$H$8),"")&amp;"")</f>
        <v/>
      </c>
      <c r="F1757">
        <f>IF(A1757="","",IFERROR(INDEX(Crawl!$A1756:$DZ1756,1,Rules!$H$9),""))</f>
        <v/>
      </c>
      <c r="G1757">
        <f>IF(A1757="","",IFERROR(INDEX(Crawl!$A1756:$DZ1756,1,Rules!$H$10),""))</f>
        <v/>
      </c>
      <c r="H1757">
        <f>IF(A1757="","",IFERROR(INDEX(Crawl!$A1756:$DZ1756,1,Rules!$H$12),""))</f>
        <v/>
      </c>
      <c r="I1757">
        <f>IF(A1757="","",IF(AND(N(H1757)&gt;0,IFERROR(INDEX(Crawl!$A1756:$DZ1756,1,Rules!$H$11),"")&amp;""&lt;&gt;""),IFERROR(INDEX(Crawl!$A1756:$DZ1756,1,Rules!$H$11),"")&amp;"",IF(AND(ISNUMBER(J1757),N(J1757)&gt;=Rules!$B$12,IFERROR(INDEX(Crawl!$A1756:$DZ1756,1,Rules!$H$13),"")&amp;""&lt;&gt;""),IFERROR(INDEX(Crawl!$A1756:$DZ1756,1,Rules!$H$13),"")&amp;"","")))</f>
        <v/>
      </c>
      <c r="J1757" s="19">
        <f>IF(A1757="","",IF(IFERROR(INDEX(Crawl!$A1756:$DZ1756,1,Rules!$H$14),"")&amp;""="","",IFERROR(INDEX(Crawl!$A1756:$DZ1756,1,Rules!$H$14),"")))</f>
        <v/>
      </c>
      <c r="K1757">
        <f>IF(A1757="","",IFERROR(SUMIFS('GSC current'!$J$2:$J$2001,'GSC current'!$I$2:$I$2001,B1757),0))</f>
        <v/>
      </c>
      <c r="L1757">
        <f>IF(A1757="","",IFERROR(SUMIFS('GSC current'!$K$2:$K$2001,'GSC current'!$I$2:$I$2001,B1757),0))</f>
        <v/>
      </c>
      <c r="M1757" s="20">
        <f>IF(A1757="","",IF(N(L1757)&gt;0,K1757/L1757,""))</f>
        <v/>
      </c>
      <c r="N1757" s="21">
        <f>IF(A1757="","",IF(N(L1757)&gt;0,SUMIFS('GSC current'!$L$2:$L$2001,'GSC current'!$I$2:$I$2001,B1757)/L1757,""))</f>
        <v/>
      </c>
      <c r="O1757">
        <f>IF(A1757="","",IFERROR(SUMIFS('GSC previous'!$J$2:$J$2001,'GSC previous'!$I$2:$I$2001,B1757),0))</f>
        <v/>
      </c>
      <c r="P1757" s="22">
        <f>IF(A1757="","",IF(N(O1757)&gt;0,(K1757-O1757)/O1757,""))</f>
        <v/>
      </c>
      <c r="Q1757">
        <f>IF(A1757="","",IFERROR(SUMIFS(GA4!$P$2:$P$2001,GA4!$O$2:$O$2001,B1757),0))</f>
        <v/>
      </c>
      <c r="R1757" s="23">
        <f>IF(A1757="","",IF(N(Q1757)&gt;0,SUMIFS(GA4!$Q$2:$Q$2001,GA4!$O$2:$O$2001,B1757)/Q1757,""))</f>
        <v/>
      </c>
      <c r="S1757">
        <f>IF(A1757="","",IFERROR(SUMIFS(GA4!$R$2:$R$2001,GA4!$O$2:$O$2001,B1757),0))</f>
        <v/>
      </c>
      <c r="T1757">
        <f>IF(A1757="","",IF(AND(ISNUMBER(F1757),LEFT(C1757&amp;"",1)="2"),IF(F1757&lt;Rules!$B$9,"Yes","No"),"No"))</f>
        <v/>
      </c>
      <c r="U1757">
        <f>IF(A1757="","",IF(AND(N(O1757)&gt;=Rules!$B$8,ISNUMBER(P1757)),IF(P1757&lt;=-Rules!$B$7,"Yes","No"),"No"))</f>
        <v/>
      </c>
      <c r="V1757">
        <f>IF(A1757="","",IF(AND(N(L1757)&gt;=Rules!$B$6,ISNUMBER(N1757)),IF(AND(N1757&gt;=Rules!$B$10,N1757&lt;=Rules!$B$11),"Yes","No"),"No"))</f>
        <v/>
      </c>
      <c r="W1757">
        <f>IF(A1757="","",IF(I1757&lt;&gt;"","Yes","No"))</f>
        <v/>
      </c>
      <c r="X1757">
        <f>IF(I1757="","",IF(SUMIFS($K$3:$K$2002,$A$3:$A$2002,SUBSTITUTE(SUBSTITUTE(I1757,"?","~?"),"*","~*"))&gt;N(K1757),"Yes","No"))</f>
        <v/>
      </c>
      <c r="Y1757">
        <f>IF(A1757="","",IF(N(S1757)&gt;0,"Yes","No"))</f>
        <v/>
      </c>
      <c r="Z1757">
        <f>IF(A1757="","",IF(AND(N(K1757)&lt;Rules!$B$5,N(L1757)&lt;Rules!$B$6,N(Q1757)&lt;Rules!$B$13,Y1757="No"),"Yes","No"))</f>
        <v/>
      </c>
      <c r="AA1757">
        <f>IF(A1757="","",IF(LEFT(C1757&amp;"",1)="3","Redirect",IF(OR(LEFT(C1757&amp;"",1)="4",LEFT(C1757&amp;"",1)="5"),IF(OR(N(K1757)&gt;0,N(AC1757)&gt;=Rules!$B$14),"Redirect","Prune"),IF(D1757="Non-Indexable","Keep",IF(AND(W1757="Yes",X1757="Yes",Y1757="No"),"Merge",IF(OR(U1757="Yes",V1757="Yes",AND(T1757="Yes",N(L1757)&gt;=Rules!$B$6)),"Update",IF(Z1757="Yes",IF(N(AC1757)&gt;=Rules!$B$14,"Redirect","Prune"),"Keep")))))))</f>
        <v/>
      </c>
      <c r="AB1757">
        <f>IF(A1757="","",IF(LEFT(C1757&amp;"",1)="3","Already redirects ("&amp;C1757&amp;"). Update internal links to point at the final URL.",IF(OR(LEFT(C1757&amp;"",1)="4",LEFT(C1757&amp;"",1)="5"),IF(AA1757="Redirect","Returns "&amp;C1757&amp;" but still has "&amp;N(K1757)&amp;" clicks and "&amp;N(AC1757)&amp;" referring domains. 301 it to the closest live page.","Returns "&amp;C1757&amp;" with no clicks or links. Remove internal links and let it 404 or 410."),IF(D1757="Non-Indexable","Non-indexable ("&amp;E1757&amp;"). Keep if that is intentional; otherwise fix the canonical or noindex.",IF(AA1757="Merge","Overlaps with "&amp;I1757&amp;IF(N(J1757)&gt;0," (similarity "&amp;TEXT(J1757,"0.00")&amp;")","")&amp;", which gets more clicks. Merge the useful parts into it and 301 this URL.",IF(AA1757="Update",MID(IF(U1757="Yes","; Clicks down "&amp;TEXT(-P1757,"0%")&amp;" on the previous period","")&amp;IF(V1757="Yes","; Average position "&amp;TEXT(N1757,"0.0")&amp;" on "&amp;TEXT(L1757,"#,##0")&amp;" impressions (striking distance)","")&amp;IF(AND(T1757="Yes",N(L1757)&gt;=Rules!$B$6),"; Thin ("&amp;F1757&amp;" words) but has search demand",""),3,400),IF(AA1757="Prune","Low value: "&amp;N(K1757)&amp;" clicks, "&amp;N(L1757)&amp;" impressions, "&amp;N(Q1757)&amp;" sessions, no key events. Remove or noindex it and update internal links.",IF(AA1757="Redirect","Low value but "&amp;N(AC1757)&amp;" referring domains. 301 it to the closest relevant page to keep those links.",IF(AND(Z1757="No",Y1757="Yes",N(K1757)&lt;Rules!$B$5),"Low search traffic but it converts (key events: "&amp;S1757&amp;"). Keep it and link to it.",IF(W1757="Yes","Stronger than the page it overlaps ("&amp;I1757&amp;"). Keep; merge that page into this one.","Healthy: "&amp;N(K1757)&amp;" clicks"&amp;IF(ISNUMBER(N1757),", average position "&amp;TEXT(N1757,"0.0"),"")&amp;". Keep and monitor."))))))))))</f>
        <v/>
      </c>
      <c r="AE1757">
        <f>IF(A1757="","",IF(AD1757&lt;&gt;"",AD1757,AA1757))</f>
        <v/>
      </c>
    </row>
    <row r="1758">
      <c r="A1758">
        <f>IF(Crawl!A1757="","",Crawl!A1757)</f>
        <v/>
      </c>
      <c r="B1758">
        <f>IF(A1758="","",Crawl!EC1757)</f>
        <v/>
      </c>
      <c r="C1758">
        <f>IF(A1758="","",IFERROR(INDEX(Crawl!$A1757:$DZ1757,1,Rules!$H$6),""))</f>
        <v/>
      </c>
      <c r="D1758">
        <f>IF(A1758="","",IFERROR(INDEX(Crawl!$A1757:$DZ1757,1,Rules!$H$7),"")&amp;"")</f>
        <v/>
      </c>
      <c r="E1758">
        <f>IF(A1758="","",IFERROR(INDEX(Crawl!$A1757:$DZ1757,1,Rules!$H$8),"")&amp;"")</f>
        <v/>
      </c>
      <c r="F1758">
        <f>IF(A1758="","",IFERROR(INDEX(Crawl!$A1757:$DZ1757,1,Rules!$H$9),""))</f>
        <v/>
      </c>
      <c r="G1758">
        <f>IF(A1758="","",IFERROR(INDEX(Crawl!$A1757:$DZ1757,1,Rules!$H$10),""))</f>
        <v/>
      </c>
      <c r="H1758">
        <f>IF(A1758="","",IFERROR(INDEX(Crawl!$A1757:$DZ1757,1,Rules!$H$12),""))</f>
        <v/>
      </c>
      <c r="I1758">
        <f>IF(A1758="","",IF(AND(N(H1758)&gt;0,IFERROR(INDEX(Crawl!$A1757:$DZ1757,1,Rules!$H$11),"")&amp;""&lt;&gt;""),IFERROR(INDEX(Crawl!$A1757:$DZ1757,1,Rules!$H$11),"")&amp;"",IF(AND(ISNUMBER(J1758),N(J1758)&gt;=Rules!$B$12,IFERROR(INDEX(Crawl!$A1757:$DZ1757,1,Rules!$H$13),"")&amp;""&lt;&gt;""),IFERROR(INDEX(Crawl!$A1757:$DZ1757,1,Rules!$H$13),"")&amp;"","")))</f>
        <v/>
      </c>
      <c r="J1758" s="19">
        <f>IF(A1758="","",IF(IFERROR(INDEX(Crawl!$A1757:$DZ1757,1,Rules!$H$14),"")&amp;""="","",IFERROR(INDEX(Crawl!$A1757:$DZ1757,1,Rules!$H$14),"")))</f>
        <v/>
      </c>
      <c r="K1758">
        <f>IF(A1758="","",IFERROR(SUMIFS('GSC current'!$J$2:$J$2001,'GSC current'!$I$2:$I$2001,B1758),0))</f>
        <v/>
      </c>
      <c r="L1758">
        <f>IF(A1758="","",IFERROR(SUMIFS('GSC current'!$K$2:$K$2001,'GSC current'!$I$2:$I$2001,B1758),0))</f>
        <v/>
      </c>
      <c r="M1758" s="20">
        <f>IF(A1758="","",IF(N(L1758)&gt;0,K1758/L1758,""))</f>
        <v/>
      </c>
      <c r="N1758" s="21">
        <f>IF(A1758="","",IF(N(L1758)&gt;0,SUMIFS('GSC current'!$L$2:$L$2001,'GSC current'!$I$2:$I$2001,B1758)/L1758,""))</f>
        <v/>
      </c>
      <c r="O1758">
        <f>IF(A1758="","",IFERROR(SUMIFS('GSC previous'!$J$2:$J$2001,'GSC previous'!$I$2:$I$2001,B1758),0))</f>
        <v/>
      </c>
      <c r="P1758" s="22">
        <f>IF(A1758="","",IF(N(O1758)&gt;0,(K1758-O1758)/O1758,""))</f>
        <v/>
      </c>
      <c r="Q1758">
        <f>IF(A1758="","",IFERROR(SUMIFS(GA4!$P$2:$P$2001,GA4!$O$2:$O$2001,B1758),0))</f>
        <v/>
      </c>
      <c r="R1758" s="23">
        <f>IF(A1758="","",IF(N(Q1758)&gt;0,SUMIFS(GA4!$Q$2:$Q$2001,GA4!$O$2:$O$2001,B1758)/Q1758,""))</f>
        <v/>
      </c>
      <c r="S1758">
        <f>IF(A1758="","",IFERROR(SUMIFS(GA4!$R$2:$R$2001,GA4!$O$2:$O$2001,B1758),0))</f>
        <v/>
      </c>
      <c r="T1758">
        <f>IF(A1758="","",IF(AND(ISNUMBER(F1758),LEFT(C1758&amp;"",1)="2"),IF(F1758&lt;Rules!$B$9,"Yes","No"),"No"))</f>
        <v/>
      </c>
      <c r="U1758">
        <f>IF(A1758="","",IF(AND(N(O1758)&gt;=Rules!$B$8,ISNUMBER(P1758)),IF(P1758&lt;=-Rules!$B$7,"Yes","No"),"No"))</f>
        <v/>
      </c>
      <c r="V1758">
        <f>IF(A1758="","",IF(AND(N(L1758)&gt;=Rules!$B$6,ISNUMBER(N1758)),IF(AND(N1758&gt;=Rules!$B$10,N1758&lt;=Rules!$B$11),"Yes","No"),"No"))</f>
        <v/>
      </c>
      <c r="W1758">
        <f>IF(A1758="","",IF(I1758&lt;&gt;"","Yes","No"))</f>
        <v/>
      </c>
      <c r="X1758">
        <f>IF(I1758="","",IF(SUMIFS($K$3:$K$2002,$A$3:$A$2002,SUBSTITUTE(SUBSTITUTE(I1758,"?","~?"),"*","~*"))&gt;N(K1758),"Yes","No"))</f>
        <v/>
      </c>
      <c r="Y1758">
        <f>IF(A1758="","",IF(N(S1758)&gt;0,"Yes","No"))</f>
        <v/>
      </c>
      <c r="Z1758">
        <f>IF(A1758="","",IF(AND(N(K1758)&lt;Rules!$B$5,N(L1758)&lt;Rules!$B$6,N(Q1758)&lt;Rules!$B$13,Y1758="No"),"Yes","No"))</f>
        <v/>
      </c>
      <c r="AA1758">
        <f>IF(A1758="","",IF(LEFT(C1758&amp;"",1)="3","Redirect",IF(OR(LEFT(C1758&amp;"",1)="4",LEFT(C1758&amp;"",1)="5"),IF(OR(N(K1758)&gt;0,N(AC1758)&gt;=Rules!$B$14),"Redirect","Prune"),IF(D1758="Non-Indexable","Keep",IF(AND(W1758="Yes",X1758="Yes",Y1758="No"),"Merge",IF(OR(U1758="Yes",V1758="Yes",AND(T1758="Yes",N(L1758)&gt;=Rules!$B$6)),"Update",IF(Z1758="Yes",IF(N(AC1758)&gt;=Rules!$B$14,"Redirect","Prune"),"Keep")))))))</f>
        <v/>
      </c>
      <c r="AB1758">
        <f>IF(A1758="","",IF(LEFT(C1758&amp;"",1)="3","Already redirects ("&amp;C1758&amp;"). Update internal links to point at the final URL.",IF(OR(LEFT(C1758&amp;"",1)="4",LEFT(C1758&amp;"",1)="5"),IF(AA1758="Redirect","Returns "&amp;C1758&amp;" but still has "&amp;N(K1758)&amp;" clicks and "&amp;N(AC1758)&amp;" referring domains. 301 it to the closest live page.","Returns "&amp;C1758&amp;" with no clicks or links. Remove internal links and let it 404 or 410."),IF(D1758="Non-Indexable","Non-indexable ("&amp;E1758&amp;"). Keep if that is intentional; otherwise fix the canonical or noindex.",IF(AA1758="Merge","Overlaps with "&amp;I1758&amp;IF(N(J1758)&gt;0," (similarity "&amp;TEXT(J1758,"0.00")&amp;")","")&amp;", which gets more clicks. Merge the useful parts into it and 301 this URL.",IF(AA1758="Update",MID(IF(U1758="Yes","; Clicks down "&amp;TEXT(-P1758,"0%")&amp;" on the previous period","")&amp;IF(V1758="Yes","; Average position "&amp;TEXT(N1758,"0.0")&amp;" on "&amp;TEXT(L1758,"#,##0")&amp;" impressions (striking distance)","")&amp;IF(AND(T1758="Yes",N(L1758)&gt;=Rules!$B$6),"; Thin ("&amp;F1758&amp;" words) but has search demand",""),3,400),IF(AA1758="Prune","Low value: "&amp;N(K1758)&amp;" clicks, "&amp;N(L1758)&amp;" impressions, "&amp;N(Q1758)&amp;" sessions, no key events. Remove or noindex it and update internal links.",IF(AA1758="Redirect","Low value but "&amp;N(AC1758)&amp;" referring domains. 301 it to the closest relevant page to keep those links.",IF(AND(Z1758="No",Y1758="Yes",N(K1758)&lt;Rules!$B$5),"Low search traffic but it converts (key events: "&amp;S1758&amp;"). Keep it and link to it.",IF(W1758="Yes","Stronger than the page it overlaps ("&amp;I1758&amp;"). Keep; merge that page into this one.","Healthy: "&amp;N(K1758)&amp;" clicks"&amp;IF(ISNUMBER(N1758),", average position "&amp;TEXT(N1758,"0.0"),"")&amp;". Keep and monitor."))))))))))</f>
        <v/>
      </c>
      <c r="AE1758">
        <f>IF(A1758="","",IF(AD1758&lt;&gt;"",AD1758,AA1758))</f>
        <v/>
      </c>
    </row>
    <row r="1759">
      <c r="A1759">
        <f>IF(Crawl!A1758="","",Crawl!A1758)</f>
        <v/>
      </c>
      <c r="B1759">
        <f>IF(A1759="","",Crawl!EC1758)</f>
        <v/>
      </c>
      <c r="C1759">
        <f>IF(A1759="","",IFERROR(INDEX(Crawl!$A1758:$DZ1758,1,Rules!$H$6),""))</f>
        <v/>
      </c>
      <c r="D1759">
        <f>IF(A1759="","",IFERROR(INDEX(Crawl!$A1758:$DZ1758,1,Rules!$H$7),"")&amp;"")</f>
        <v/>
      </c>
      <c r="E1759">
        <f>IF(A1759="","",IFERROR(INDEX(Crawl!$A1758:$DZ1758,1,Rules!$H$8),"")&amp;"")</f>
        <v/>
      </c>
      <c r="F1759">
        <f>IF(A1759="","",IFERROR(INDEX(Crawl!$A1758:$DZ1758,1,Rules!$H$9),""))</f>
        <v/>
      </c>
      <c r="G1759">
        <f>IF(A1759="","",IFERROR(INDEX(Crawl!$A1758:$DZ1758,1,Rules!$H$10),""))</f>
        <v/>
      </c>
      <c r="H1759">
        <f>IF(A1759="","",IFERROR(INDEX(Crawl!$A1758:$DZ1758,1,Rules!$H$12),""))</f>
        <v/>
      </c>
      <c r="I1759">
        <f>IF(A1759="","",IF(AND(N(H1759)&gt;0,IFERROR(INDEX(Crawl!$A1758:$DZ1758,1,Rules!$H$11),"")&amp;""&lt;&gt;""),IFERROR(INDEX(Crawl!$A1758:$DZ1758,1,Rules!$H$11),"")&amp;"",IF(AND(ISNUMBER(J1759),N(J1759)&gt;=Rules!$B$12,IFERROR(INDEX(Crawl!$A1758:$DZ1758,1,Rules!$H$13),"")&amp;""&lt;&gt;""),IFERROR(INDEX(Crawl!$A1758:$DZ1758,1,Rules!$H$13),"")&amp;"","")))</f>
        <v/>
      </c>
      <c r="J1759" s="19">
        <f>IF(A1759="","",IF(IFERROR(INDEX(Crawl!$A1758:$DZ1758,1,Rules!$H$14),"")&amp;""="","",IFERROR(INDEX(Crawl!$A1758:$DZ1758,1,Rules!$H$14),"")))</f>
        <v/>
      </c>
      <c r="K1759">
        <f>IF(A1759="","",IFERROR(SUMIFS('GSC current'!$J$2:$J$2001,'GSC current'!$I$2:$I$2001,B1759),0))</f>
        <v/>
      </c>
      <c r="L1759">
        <f>IF(A1759="","",IFERROR(SUMIFS('GSC current'!$K$2:$K$2001,'GSC current'!$I$2:$I$2001,B1759),0))</f>
        <v/>
      </c>
      <c r="M1759" s="20">
        <f>IF(A1759="","",IF(N(L1759)&gt;0,K1759/L1759,""))</f>
        <v/>
      </c>
      <c r="N1759" s="21">
        <f>IF(A1759="","",IF(N(L1759)&gt;0,SUMIFS('GSC current'!$L$2:$L$2001,'GSC current'!$I$2:$I$2001,B1759)/L1759,""))</f>
        <v/>
      </c>
      <c r="O1759">
        <f>IF(A1759="","",IFERROR(SUMIFS('GSC previous'!$J$2:$J$2001,'GSC previous'!$I$2:$I$2001,B1759),0))</f>
        <v/>
      </c>
      <c r="P1759" s="22">
        <f>IF(A1759="","",IF(N(O1759)&gt;0,(K1759-O1759)/O1759,""))</f>
        <v/>
      </c>
      <c r="Q1759">
        <f>IF(A1759="","",IFERROR(SUMIFS(GA4!$P$2:$P$2001,GA4!$O$2:$O$2001,B1759),0))</f>
        <v/>
      </c>
      <c r="R1759" s="23">
        <f>IF(A1759="","",IF(N(Q1759)&gt;0,SUMIFS(GA4!$Q$2:$Q$2001,GA4!$O$2:$O$2001,B1759)/Q1759,""))</f>
        <v/>
      </c>
      <c r="S1759">
        <f>IF(A1759="","",IFERROR(SUMIFS(GA4!$R$2:$R$2001,GA4!$O$2:$O$2001,B1759),0))</f>
        <v/>
      </c>
      <c r="T1759">
        <f>IF(A1759="","",IF(AND(ISNUMBER(F1759),LEFT(C1759&amp;"",1)="2"),IF(F1759&lt;Rules!$B$9,"Yes","No"),"No"))</f>
        <v/>
      </c>
      <c r="U1759">
        <f>IF(A1759="","",IF(AND(N(O1759)&gt;=Rules!$B$8,ISNUMBER(P1759)),IF(P1759&lt;=-Rules!$B$7,"Yes","No"),"No"))</f>
        <v/>
      </c>
      <c r="V1759">
        <f>IF(A1759="","",IF(AND(N(L1759)&gt;=Rules!$B$6,ISNUMBER(N1759)),IF(AND(N1759&gt;=Rules!$B$10,N1759&lt;=Rules!$B$11),"Yes","No"),"No"))</f>
        <v/>
      </c>
      <c r="W1759">
        <f>IF(A1759="","",IF(I1759&lt;&gt;"","Yes","No"))</f>
        <v/>
      </c>
      <c r="X1759">
        <f>IF(I1759="","",IF(SUMIFS($K$3:$K$2002,$A$3:$A$2002,SUBSTITUTE(SUBSTITUTE(I1759,"?","~?"),"*","~*"))&gt;N(K1759),"Yes","No"))</f>
        <v/>
      </c>
      <c r="Y1759">
        <f>IF(A1759="","",IF(N(S1759)&gt;0,"Yes","No"))</f>
        <v/>
      </c>
      <c r="Z1759">
        <f>IF(A1759="","",IF(AND(N(K1759)&lt;Rules!$B$5,N(L1759)&lt;Rules!$B$6,N(Q1759)&lt;Rules!$B$13,Y1759="No"),"Yes","No"))</f>
        <v/>
      </c>
      <c r="AA1759">
        <f>IF(A1759="","",IF(LEFT(C1759&amp;"",1)="3","Redirect",IF(OR(LEFT(C1759&amp;"",1)="4",LEFT(C1759&amp;"",1)="5"),IF(OR(N(K1759)&gt;0,N(AC1759)&gt;=Rules!$B$14),"Redirect","Prune"),IF(D1759="Non-Indexable","Keep",IF(AND(W1759="Yes",X1759="Yes",Y1759="No"),"Merge",IF(OR(U1759="Yes",V1759="Yes",AND(T1759="Yes",N(L1759)&gt;=Rules!$B$6)),"Update",IF(Z1759="Yes",IF(N(AC1759)&gt;=Rules!$B$14,"Redirect","Prune"),"Keep")))))))</f>
        <v/>
      </c>
      <c r="AB1759">
        <f>IF(A1759="","",IF(LEFT(C1759&amp;"",1)="3","Already redirects ("&amp;C1759&amp;"). Update internal links to point at the final URL.",IF(OR(LEFT(C1759&amp;"",1)="4",LEFT(C1759&amp;"",1)="5"),IF(AA1759="Redirect","Returns "&amp;C1759&amp;" but still has "&amp;N(K1759)&amp;" clicks and "&amp;N(AC1759)&amp;" referring domains. 301 it to the closest live page.","Returns "&amp;C1759&amp;" with no clicks or links. Remove internal links and let it 404 or 410."),IF(D1759="Non-Indexable","Non-indexable ("&amp;E1759&amp;"). Keep if that is intentional; otherwise fix the canonical or noindex.",IF(AA1759="Merge","Overlaps with "&amp;I1759&amp;IF(N(J1759)&gt;0," (similarity "&amp;TEXT(J1759,"0.00")&amp;")","")&amp;", which gets more clicks. Merge the useful parts into it and 301 this URL.",IF(AA1759="Update",MID(IF(U1759="Yes","; Clicks down "&amp;TEXT(-P1759,"0%")&amp;" on the previous period","")&amp;IF(V1759="Yes","; Average position "&amp;TEXT(N1759,"0.0")&amp;" on "&amp;TEXT(L1759,"#,##0")&amp;" impressions (striking distance)","")&amp;IF(AND(T1759="Yes",N(L1759)&gt;=Rules!$B$6),"; Thin ("&amp;F1759&amp;" words) but has search demand",""),3,400),IF(AA1759="Prune","Low value: "&amp;N(K1759)&amp;" clicks, "&amp;N(L1759)&amp;" impressions, "&amp;N(Q1759)&amp;" sessions, no key events. Remove or noindex it and update internal links.",IF(AA1759="Redirect","Low value but "&amp;N(AC1759)&amp;" referring domains. 301 it to the closest relevant page to keep those links.",IF(AND(Z1759="No",Y1759="Yes",N(K1759)&lt;Rules!$B$5),"Low search traffic but it converts (key events: "&amp;S1759&amp;"). Keep it and link to it.",IF(W1759="Yes","Stronger than the page it overlaps ("&amp;I1759&amp;"). Keep; merge that page into this one.","Healthy: "&amp;N(K1759)&amp;" clicks"&amp;IF(ISNUMBER(N1759),", average position "&amp;TEXT(N1759,"0.0"),"")&amp;". Keep and monitor."))))))))))</f>
        <v/>
      </c>
      <c r="AE1759">
        <f>IF(A1759="","",IF(AD1759&lt;&gt;"",AD1759,AA1759))</f>
        <v/>
      </c>
    </row>
    <row r="1760">
      <c r="A1760">
        <f>IF(Crawl!A1759="","",Crawl!A1759)</f>
        <v/>
      </c>
      <c r="B1760">
        <f>IF(A1760="","",Crawl!EC1759)</f>
        <v/>
      </c>
      <c r="C1760">
        <f>IF(A1760="","",IFERROR(INDEX(Crawl!$A1759:$DZ1759,1,Rules!$H$6),""))</f>
        <v/>
      </c>
      <c r="D1760">
        <f>IF(A1760="","",IFERROR(INDEX(Crawl!$A1759:$DZ1759,1,Rules!$H$7),"")&amp;"")</f>
        <v/>
      </c>
      <c r="E1760">
        <f>IF(A1760="","",IFERROR(INDEX(Crawl!$A1759:$DZ1759,1,Rules!$H$8),"")&amp;"")</f>
        <v/>
      </c>
      <c r="F1760">
        <f>IF(A1760="","",IFERROR(INDEX(Crawl!$A1759:$DZ1759,1,Rules!$H$9),""))</f>
        <v/>
      </c>
      <c r="G1760">
        <f>IF(A1760="","",IFERROR(INDEX(Crawl!$A1759:$DZ1759,1,Rules!$H$10),""))</f>
        <v/>
      </c>
      <c r="H1760">
        <f>IF(A1760="","",IFERROR(INDEX(Crawl!$A1759:$DZ1759,1,Rules!$H$12),""))</f>
        <v/>
      </c>
      <c r="I1760">
        <f>IF(A1760="","",IF(AND(N(H1760)&gt;0,IFERROR(INDEX(Crawl!$A1759:$DZ1759,1,Rules!$H$11),"")&amp;""&lt;&gt;""),IFERROR(INDEX(Crawl!$A1759:$DZ1759,1,Rules!$H$11),"")&amp;"",IF(AND(ISNUMBER(J1760),N(J1760)&gt;=Rules!$B$12,IFERROR(INDEX(Crawl!$A1759:$DZ1759,1,Rules!$H$13),"")&amp;""&lt;&gt;""),IFERROR(INDEX(Crawl!$A1759:$DZ1759,1,Rules!$H$13),"")&amp;"","")))</f>
        <v/>
      </c>
      <c r="J1760" s="19">
        <f>IF(A1760="","",IF(IFERROR(INDEX(Crawl!$A1759:$DZ1759,1,Rules!$H$14),"")&amp;""="","",IFERROR(INDEX(Crawl!$A1759:$DZ1759,1,Rules!$H$14),"")))</f>
        <v/>
      </c>
      <c r="K1760">
        <f>IF(A1760="","",IFERROR(SUMIFS('GSC current'!$J$2:$J$2001,'GSC current'!$I$2:$I$2001,B1760),0))</f>
        <v/>
      </c>
      <c r="L1760">
        <f>IF(A1760="","",IFERROR(SUMIFS('GSC current'!$K$2:$K$2001,'GSC current'!$I$2:$I$2001,B1760),0))</f>
        <v/>
      </c>
      <c r="M1760" s="20">
        <f>IF(A1760="","",IF(N(L1760)&gt;0,K1760/L1760,""))</f>
        <v/>
      </c>
      <c r="N1760" s="21">
        <f>IF(A1760="","",IF(N(L1760)&gt;0,SUMIFS('GSC current'!$L$2:$L$2001,'GSC current'!$I$2:$I$2001,B1760)/L1760,""))</f>
        <v/>
      </c>
      <c r="O1760">
        <f>IF(A1760="","",IFERROR(SUMIFS('GSC previous'!$J$2:$J$2001,'GSC previous'!$I$2:$I$2001,B1760),0))</f>
        <v/>
      </c>
      <c r="P1760" s="22">
        <f>IF(A1760="","",IF(N(O1760)&gt;0,(K1760-O1760)/O1760,""))</f>
        <v/>
      </c>
      <c r="Q1760">
        <f>IF(A1760="","",IFERROR(SUMIFS(GA4!$P$2:$P$2001,GA4!$O$2:$O$2001,B1760),0))</f>
        <v/>
      </c>
      <c r="R1760" s="23">
        <f>IF(A1760="","",IF(N(Q1760)&gt;0,SUMIFS(GA4!$Q$2:$Q$2001,GA4!$O$2:$O$2001,B1760)/Q1760,""))</f>
        <v/>
      </c>
      <c r="S1760">
        <f>IF(A1760="","",IFERROR(SUMIFS(GA4!$R$2:$R$2001,GA4!$O$2:$O$2001,B1760),0))</f>
        <v/>
      </c>
      <c r="T1760">
        <f>IF(A1760="","",IF(AND(ISNUMBER(F1760),LEFT(C1760&amp;"",1)="2"),IF(F1760&lt;Rules!$B$9,"Yes","No"),"No"))</f>
        <v/>
      </c>
      <c r="U1760">
        <f>IF(A1760="","",IF(AND(N(O1760)&gt;=Rules!$B$8,ISNUMBER(P1760)),IF(P1760&lt;=-Rules!$B$7,"Yes","No"),"No"))</f>
        <v/>
      </c>
      <c r="V1760">
        <f>IF(A1760="","",IF(AND(N(L1760)&gt;=Rules!$B$6,ISNUMBER(N1760)),IF(AND(N1760&gt;=Rules!$B$10,N1760&lt;=Rules!$B$11),"Yes","No"),"No"))</f>
        <v/>
      </c>
      <c r="W1760">
        <f>IF(A1760="","",IF(I1760&lt;&gt;"","Yes","No"))</f>
        <v/>
      </c>
      <c r="X1760">
        <f>IF(I1760="","",IF(SUMIFS($K$3:$K$2002,$A$3:$A$2002,SUBSTITUTE(SUBSTITUTE(I1760,"?","~?"),"*","~*"))&gt;N(K1760),"Yes","No"))</f>
        <v/>
      </c>
      <c r="Y1760">
        <f>IF(A1760="","",IF(N(S1760)&gt;0,"Yes","No"))</f>
        <v/>
      </c>
      <c r="Z1760">
        <f>IF(A1760="","",IF(AND(N(K1760)&lt;Rules!$B$5,N(L1760)&lt;Rules!$B$6,N(Q1760)&lt;Rules!$B$13,Y1760="No"),"Yes","No"))</f>
        <v/>
      </c>
      <c r="AA1760">
        <f>IF(A1760="","",IF(LEFT(C1760&amp;"",1)="3","Redirect",IF(OR(LEFT(C1760&amp;"",1)="4",LEFT(C1760&amp;"",1)="5"),IF(OR(N(K1760)&gt;0,N(AC1760)&gt;=Rules!$B$14),"Redirect","Prune"),IF(D1760="Non-Indexable","Keep",IF(AND(W1760="Yes",X1760="Yes",Y1760="No"),"Merge",IF(OR(U1760="Yes",V1760="Yes",AND(T1760="Yes",N(L1760)&gt;=Rules!$B$6)),"Update",IF(Z1760="Yes",IF(N(AC1760)&gt;=Rules!$B$14,"Redirect","Prune"),"Keep")))))))</f>
        <v/>
      </c>
      <c r="AB1760">
        <f>IF(A1760="","",IF(LEFT(C1760&amp;"",1)="3","Already redirects ("&amp;C1760&amp;"). Update internal links to point at the final URL.",IF(OR(LEFT(C1760&amp;"",1)="4",LEFT(C1760&amp;"",1)="5"),IF(AA1760="Redirect","Returns "&amp;C1760&amp;" but still has "&amp;N(K1760)&amp;" clicks and "&amp;N(AC1760)&amp;" referring domains. 301 it to the closest live page.","Returns "&amp;C1760&amp;" with no clicks or links. Remove internal links and let it 404 or 410."),IF(D1760="Non-Indexable","Non-indexable ("&amp;E1760&amp;"). Keep if that is intentional; otherwise fix the canonical or noindex.",IF(AA1760="Merge","Overlaps with "&amp;I1760&amp;IF(N(J1760)&gt;0," (similarity "&amp;TEXT(J1760,"0.00")&amp;")","")&amp;", which gets more clicks. Merge the useful parts into it and 301 this URL.",IF(AA1760="Update",MID(IF(U1760="Yes","; Clicks down "&amp;TEXT(-P1760,"0%")&amp;" on the previous period","")&amp;IF(V1760="Yes","; Average position "&amp;TEXT(N1760,"0.0")&amp;" on "&amp;TEXT(L1760,"#,##0")&amp;" impressions (striking distance)","")&amp;IF(AND(T1760="Yes",N(L1760)&gt;=Rules!$B$6),"; Thin ("&amp;F1760&amp;" words) but has search demand",""),3,400),IF(AA1760="Prune","Low value: "&amp;N(K1760)&amp;" clicks, "&amp;N(L1760)&amp;" impressions, "&amp;N(Q1760)&amp;" sessions, no key events. Remove or noindex it and update internal links.",IF(AA1760="Redirect","Low value but "&amp;N(AC1760)&amp;" referring domains. 301 it to the closest relevant page to keep those links.",IF(AND(Z1760="No",Y1760="Yes",N(K1760)&lt;Rules!$B$5),"Low search traffic but it converts (key events: "&amp;S1760&amp;"). Keep it and link to it.",IF(W1760="Yes","Stronger than the page it overlaps ("&amp;I1760&amp;"). Keep; merge that page into this one.","Healthy: "&amp;N(K1760)&amp;" clicks"&amp;IF(ISNUMBER(N1760),", average position "&amp;TEXT(N1760,"0.0"),"")&amp;". Keep and monitor."))))))))))</f>
        <v/>
      </c>
      <c r="AE1760">
        <f>IF(A1760="","",IF(AD1760&lt;&gt;"",AD1760,AA1760))</f>
        <v/>
      </c>
    </row>
    <row r="1761">
      <c r="A1761">
        <f>IF(Crawl!A1760="","",Crawl!A1760)</f>
        <v/>
      </c>
      <c r="B1761">
        <f>IF(A1761="","",Crawl!EC1760)</f>
        <v/>
      </c>
      <c r="C1761">
        <f>IF(A1761="","",IFERROR(INDEX(Crawl!$A1760:$DZ1760,1,Rules!$H$6),""))</f>
        <v/>
      </c>
      <c r="D1761">
        <f>IF(A1761="","",IFERROR(INDEX(Crawl!$A1760:$DZ1760,1,Rules!$H$7),"")&amp;"")</f>
        <v/>
      </c>
      <c r="E1761">
        <f>IF(A1761="","",IFERROR(INDEX(Crawl!$A1760:$DZ1760,1,Rules!$H$8),"")&amp;"")</f>
        <v/>
      </c>
      <c r="F1761">
        <f>IF(A1761="","",IFERROR(INDEX(Crawl!$A1760:$DZ1760,1,Rules!$H$9),""))</f>
        <v/>
      </c>
      <c r="G1761">
        <f>IF(A1761="","",IFERROR(INDEX(Crawl!$A1760:$DZ1760,1,Rules!$H$10),""))</f>
        <v/>
      </c>
      <c r="H1761">
        <f>IF(A1761="","",IFERROR(INDEX(Crawl!$A1760:$DZ1760,1,Rules!$H$12),""))</f>
        <v/>
      </c>
      <c r="I1761">
        <f>IF(A1761="","",IF(AND(N(H1761)&gt;0,IFERROR(INDEX(Crawl!$A1760:$DZ1760,1,Rules!$H$11),"")&amp;""&lt;&gt;""),IFERROR(INDEX(Crawl!$A1760:$DZ1760,1,Rules!$H$11),"")&amp;"",IF(AND(ISNUMBER(J1761),N(J1761)&gt;=Rules!$B$12,IFERROR(INDEX(Crawl!$A1760:$DZ1760,1,Rules!$H$13),"")&amp;""&lt;&gt;""),IFERROR(INDEX(Crawl!$A1760:$DZ1760,1,Rules!$H$13),"")&amp;"","")))</f>
        <v/>
      </c>
      <c r="J1761" s="19">
        <f>IF(A1761="","",IF(IFERROR(INDEX(Crawl!$A1760:$DZ1760,1,Rules!$H$14),"")&amp;""="","",IFERROR(INDEX(Crawl!$A1760:$DZ1760,1,Rules!$H$14),"")))</f>
        <v/>
      </c>
      <c r="K1761">
        <f>IF(A1761="","",IFERROR(SUMIFS('GSC current'!$J$2:$J$2001,'GSC current'!$I$2:$I$2001,B1761),0))</f>
        <v/>
      </c>
      <c r="L1761">
        <f>IF(A1761="","",IFERROR(SUMIFS('GSC current'!$K$2:$K$2001,'GSC current'!$I$2:$I$2001,B1761),0))</f>
        <v/>
      </c>
      <c r="M1761" s="20">
        <f>IF(A1761="","",IF(N(L1761)&gt;0,K1761/L1761,""))</f>
        <v/>
      </c>
      <c r="N1761" s="21">
        <f>IF(A1761="","",IF(N(L1761)&gt;0,SUMIFS('GSC current'!$L$2:$L$2001,'GSC current'!$I$2:$I$2001,B1761)/L1761,""))</f>
        <v/>
      </c>
      <c r="O1761">
        <f>IF(A1761="","",IFERROR(SUMIFS('GSC previous'!$J$2:$J$2001,'GSC previous'!$I$2:$I$2001,B1761),0))</f>
        <v/>
      </c>
      <c r="P1761" s="22">
        <f>IF(A1761="","",IF(N(O1761)&gt;0,(K1761-O1761)/O1761,""))</f>
        <v/>
      </c>
      <c r="Q1761">
        <f>IF(A1761="","",IFERROR(SUMIFS(GA4!$P$2:$P$2001,GA4!$O$2:$O$2001,B1761),0))</f>
        <v/>
      </c>
      <c r="R1761" s="23">
        <f>IF(A1761="","",IF(N(Q1761)&gt;0,SUMIFS(GA4!$Q$2:$Q$2001,GA4!$O$2:$O$2001,B1761)/Q1761,""))</f>
        <v/>
      </c>
      <c r="S1761">
        <f>IF(A1761="","",IFERROR(SUMIFS(GA4!$R$2:$R$2001,GA4!$O$2:$O$2001,B1761),0))</f>
        <v/>
      </c>
      <c r="T1761">
        <f>IF(A1761="","",IF(AND(ISNUMBER(F1761),LEFT(C1761&amp;"",1)="2"),IF(F1761&lt;Rules!$B$9,"Yes","No"),"No"))</f>
        <v/>
      </c>
      <c r="U1761">
        <f>IF(A1761="","",IF(AND(N(O1761)&gt;=Rules!$B$8,ISNUMBER(P1761)),IF(P1761&lt;=-Rules!$B$7,"Yes","No"),"No"))</f>
        <v/>
      </c>
      <c r="V1761">
        <f>IF(A1761="","",IF(AND(N(L1761)&gt;=Rules!$B$6,ISNUMBER(N1761)),IF(AND(N1761&gt;=Rules!$B$10,N1761&lt;=Rules!$B$11),"Yes","No"),"No"))</f>
        <v/>
      </c>
      <c r="W1761">
        <f>IF(A1761="","",IF(I1761&lt;&gt;"","Yes","No"))</f>
        <v/>
      </c>
      <c r="X1761">
        <f>IF(I1761="","",IF(SUMIFS($K$3:$K$2002,$A$3:$A$2002,SUBSTITUTE(SUBSTITUTE(I1761,"?","~?"),"*","~*"))&gt;N(K1761),"Yes","No"))</f>
        <v/>
      </c>
      <c r="Y1761">
        <f>IF(A1761="","",IF(N(S1761)&gt;0,"Yes","No"))</f>
        <v/>
      </c>
      <c r="Z1761">
        <f>IF(A1761="","",IF(AND(N(K1761)&lt;Rules!$B$5,N(L1761)&lt;Rules!$B$6,N(Q1761)&lt;Rules!$B$13,Y1761="No"),"Yes","No"))</f>
        <v/>
      </c>
      <c r="AA1761">
        <f>IF(A1761="","",IF(LEFT(C1761&amp;"",1)="3","Redirect",IF(OR(LEFT(C1761&amp;"",1)="4",LEFT(C1761&amp;"",1)="5"),IF(OR(N(K1761)&gt;0,N(AC1761)&gt;=Rules!$B$14),"Redirect","Prune"),IF(D1761="Non-Indexable","Keep",IF(AND(W1761="Yes",X1761="Yes",Y1761="No"),"Merge",IF(OR(U1761="Yes",V1761="Yes",AND(T1761="Yes",N(L1761)&gt;=Rules!$B$6)),"Update",IF(Z1761="Yes",IF(N(AC1761)&gt;=Rules!$B$14,"Redirect","Prune"),"Keep")))))))</f>
        <v/>
      </c>
      <c r="AB1761">
        <f>IF(A1761="","",IF(LEFT(C1761&amp;"",1)="3","Already redirects ("&amp;C1761&amp;"). Update internal links to point at the final URL.",IF(OR(LEFT(C1761&amp;"",1)="4",LEFT(C1761&amp;"",1)="5"),IF(AA1761="Redirect","Returns "&amp;C1761&amp;" but still has "&amp;N(K1761)&amp;" clicks and "&amp;N(AC1761)&amp;" referring domains. 301 it to the closest live page.","Returns "&amp;C1761&amp;" with no clicks or links. Remove internal links and let it 404 or 410."),IF(D1761="Non-Indexable","Non-indexable ("&amp;E1761&amp;"). Keep if that is intentional; otherwise fix the canonical or noindex.",IF(AA1761="Merge","Overlaps with "&amp;I1761&amp;IF(N(J1761)&gt;0," (similarity "&amp;TEXT(J1761,"0.00")&amp;")","")&amp;", which gets more clicks. Merge the useful parts into it and 301 this URL.",IF(AA1761="Update",MID(IF(U1761="Yes","; Clicks down "&amp;TEXT(-P1761,"0%")&amp;" on the previous period","")&amp;IF(V1761="Yes","; Average position "&amp;TEXT(N1761,"0.0")&amp;" on "&amp;TEXT(L1761,"#,##0")&amp;" impressions (striking distance)","")&amp;IF(AND(T1761="Yes",N(L1761)&gt;=Rules!$B$6),"; Thin ("&amp;F1761&amp;" words) but has search demand",""),3,400),IF(AA1761="Prune","Low value: "&amp;N(K1761)&amp;" clicks, "&amp;N(L1761)&amp;" impressions, "&amp;N(Q1761)&amp;" sessions, no key events. Remove or noindex it and update internal links.",IF(AA1761="Redirect","Low value but "&amp;N(AC1761)&amp;" referring domains. 301 it to the closest relevant page to keep those links.",IF(AND(Z1761="No",Y1761="Yes",N(K1761)&lt;Rules!$B$5),"Low search traffic but it converts (key events: "&amp;S1761&amp;"). Keep it and link to it.",IF(W1761="Yes","Stronger than the page it overlaps ("&amp;I1761&amp;"). Keep; merge that page into this one.","Healthy: "&amp;N(K1761)&amp;" clicks"&amp;IF(ISNUMBER(N1761),", average position "&amp;TEXT(N1761,"0.0"),"")&amp;". Keep and monitor."))))))))))</f>
        <v/>
      </c>
      <c r="AE1761">
        <f>IF(A1761="","",IF(AD1761&lt;&gt;"",AD1761,AA1761))</f>
        <v/>
      </c>
    </row>
    <row r="1762">
      <c r="A1762">
        <f>IF(Crawl!A1761="","",Crawl!A1761)</f>
        <v/>
      </c>
      <c r="B1762">
        <f>IF(A1762="","",Crawl!EC1761)</f>
        <v/>
      </c>
      <c r="C1762">
        <f>IF(A1762="","",IFERROR(INDEX(Crawl!$A1761:$DZ1761,1,Rules!$H$6),""))</f>
        <v/>
      </c>
      <c r="D1762">
        <f>IF(A1762="","",IFERROR(INDEX(Crawl!$A1761:$DZ1761,1,Rules!$H$7),"")&amp;"")</f>
        <v/>
      </c>
      <c r="E1762">
        <f>IF(A1762="","",IFERROR(INDEX(Crawl!$A1761:$DZ1761,1,Rules!$H$8),"")&amp;"")</f>
        <v/>
      </c>
      <c r="F1762">
        <f>IF(A1762="","",IFERROR(INDEX(Crawl!$A1761:$DZ1761,1,Rules!$H$9),""))</f>
        <v/>
      </c>
      <c r="G1762">
        <f>IF(A1762="","",IFERROR(INDEX(Crawl!$A1761:$DZ1761,1,Rules!$H$10),""))</f>
        <v/>
      </c>
      <c r="H1762">
        <f>IF(A1762="","",IFERROR(INDEX(Crawl!$A1761:$DZ1761,1,Rules!$H$12),""))</f>
        <v/>
      </c>
      <c r="I1762">
        <f>IF(A1762="","",IF(AND(N(H1762)&gt;0,IFERROR(INDEX(Crawl!$A1761:$DZ1761,1,Rules!$H$11),"")&amp;""&lt;&gt;""),IFERROR(INDEX(Crawl!$A1761:$DZ1761,1,Rules!$H$11),"")&amp;"",IF(AND(ISNUMBER(J1762),N(J1762)&gt;=Rules!$B$12,IFERROR(INDEX(Crawl!$A1761:$DZ1761,1,Rules!$H$13),"")&amp;""&lt;&gt;""),IFERROR(INDEX(Crawl!$A1761:$DZ1761,1,Rules!$H$13),"")&amp;"","")))</f>
        <v/>
      </c>
      <c r="J1762" s="19">
        <f>IF(A1762="","",IF(IFERROR(INDEX(Crawl!$A1761:$DZ1761,1,Rules!$H$14),"")&amp;""="","",IFERROR(INDEX(Crawl!$A1761:$DZ1761,1,Rules!$H$14),"")))</f>
        <v/>
      </c>
      <c r="K1762">
        <f>IF(A1762="","",IFERROR(SUMIFS('GSC current'!$J$2:$J$2001,'GSC current'!$I$2:$I$2001,B1762),0))</f>
        <v/>
      </c>
      <c r="L1762">
        <f>IF(A1762="","",IFERROR(SUMIFS('GSC current'!$K$2:$K$2001,'GSC current'!$I$2:$I$2001,B1762),0))</f>
        <v/>
      </c>
      <c r="M1762" s="20">
        <f>IF(A1762="","",IF(N(L1762)&gt;0,K1762/L1762,""))</f>
        <v/>
      </c>
      <c r="N1762" s="21">
        <f>IF(A1762="","",IF(N(L1762)&gt;0,SUMIFS('GSC current'!$L$2:$L$2001,'GSC current'!$I$2:$I$2001,B1762)/L1762,""))</f>
        <v/>
      </c>
      <c r="O1762">
        <f>IF(A1762="","",IFERROR(SUMIFS('GSC previous'!$J$2:$J$2001,'GSC previous'!$I$2:$I$2001,B1762),0))</f>
        <v/>
      </c>
      <c r="P1762" s="22">
        <f>IF(A1762="","",IF(N(O1762)&gt;0,(K1762-O1762)/O1762,""))</f>
        <v/>
      </c>
      <c r="Q1762">
        <f>IF(A1762="","",IFERROR(SUMIFS(GA4!$P$2:$P$2001,GA4!$O$2:$O$2001,B1762),0))</f>
        <v/>
      </c>
      <c r="R1762" s="23">
        <f>IF(A1762="","",IF(N(Q1762)&gt;0,SUMIFS(GA4!$Q$2:$Q$2001,GA4!$O$2:$O$2001,B1762)/Q1762,""))</f>
        <v/>
      </c>
      <c r="S1762">
        <f>IF(A1762="","",IFERROR(SUMIFS(GA4!$R$2:$R$2001,GA4!$O$2:$O$2001,B1762),0))</f>
        <v/>
      </c>
      <c r="T1762">
        <f>IF(A1762="","",IF(AND(ISNUMBER(F1762),LEFT(C1762&amp;"",1)="2"),IF(F1762&lt;Rules!$B$9,"Yes","No"),"No"))</f>
        <v/>
      </c>
      <c r="U1762">
        <f>IF(A1762="","",IF(AND(N(O1762)&gt;=Rules!$B$8,ISNUMBER(P1762)),IF(P1762&lt;=-Rules!$B$7,"Yes","No"),"No"))</f>
        <v/>
      </c>
      <c r="V1762">
        <f>IF(A1762="","",IF(AND(N(L1762)&gt;=Rules!$B$6,ISNUMBER(N1762)),IF(AND(N1762&gt;=Rules!$B$10,N1762&lt;=Rules!$B$11),"Yes","No"),"No"))</f>
        <v/>
      </c>
      <c r="W1762">
        <f>IF(A1762="","",IF(I1762&lt;&gt;"","Yes","No"))</f>
        <v/>
      </c>
      <c r="X1762">
        <f>IF(I1762="","",IF(SUMIFS($K$3:$K$2002,$A$3:$A$2002,SUBSTITUTE(SUBSTITUTE(I1762,"?","~?"),"*","~*"))&gt;N(K1762),"Yes","No"))</f>
        <v/>
      </c>
      <c r="Y1762">
        <f>IF(A1762="","",IF(N(S1762)&gt;0,"Yes","No"))</f>
        <v/>
      </c>
      <c r="Z1762">
        <f>IF(A1762="","",IF(AND(N(K1762)&lt;Rules!$B$5,N(L1762)&lt;Rules!$B$6,N(Q1762)&lt;Rules!$B$13,Y1762="No"),"Yes","No"))</f>
        <v/>
      </c>
      <c r="AA1762">
        <f>IF(A1762="","",IF(LEFT(C1762&amp;"",1)="3","Redirect",IF(OR(LEFT(C1762&amp;"",1)="4",LEFT(C1762&amp;"",1)="5"),IF(OR(N(K1762)&gt;0,N(AC1762)&gt;=Rules!$B$14),"Redirect","Prune"),IF(D1762="Non-Indexable","Keep",IF(AND(W1762="Yes",X1762="Yes",Y1762="No"),"Merge",IF(OR(U1762="Yes",V1762="Yes",AND(T1762="Yes",N(L1762)&gt;=Rules!$B$6)),"Update",IF(Z1762="Yes",IF(N(AC1762)&gt;=Rules!$B$14,"Redirect","Prune"),"Keep")))))))</f>
        <v/>
      </c>
      <c r="AB1762">
        <f>IF(A1762="","",IF(LEFT(C1762&amp;"",1)="3","Already redirects ("&amp;C1762&amp;"). Update internal links to point at the final URL.",IF(OR(LEFT(C1762&amp;"",1)="4",LEFT(C1762&amp;"",1)="5"),IF(AA1762="Redirect","Returns "&amp;C1762&amp;" but still has "&amp;N(K1762)&amp;" clicks and "&amp;N(AC1762)&amp;" referring domains. 301 it to the closest live page.","Returns "&amp;C1762&amp;" with no clicks or links. Remove internal links and let it 404 or 410."),IF(D1762="Non-Indexable","Non-indexable ("&amp;E1762&amp;"). Keep if that is intentional; otherwise fix the canonical or noindex.",IF(AA1762="Merge","Overlaps with "&amp;I1762&amp;IF(N(J1762)&gt;0," (similarity "&amp;TEXT(J1762,"0.00")&amp;")","")&amp;", which gets more clicks. Merge the useful parts into it and 301 this URL.",IF(AA1762="Update",MID(IF(U1762="Yes","; Clicks down "&amp;TEXT(-P1762,"0%")&amp;" on the previous period","")&amp;IF(V1762="Yes","; Average position "&amp;TEXT(N1762,"0.0")&amp;" on "&amp;TEXT(L1762,"#,##0")&amp;" impressions (striking distance)","")&amp;IF(AND(T1762="Yes",N(L1762)&gt;=Rules!$B$6),"; Thin ("&amp;F1762&amp;" words) but has search demand",""),3,400),IF(AA1762="Prune","Low value: "&amp;N(K1762)&amp;" clicks, "&amp;N(L1762)&amp;" impressions, "&amp;N(Q1762)&amp;" sessions, no key events. Remove or noindex it and update internal links.",IF(AA1762="Redirect","Low value but "&amp;N(AC1762)&amp;" referring domains. 301 it to the closest relevant page to keep those links.",IF(AND(Z1762="No",Y1762="Yes",N(K1762)&lt;Rules!$B$5),"Low search traffic but it converts (key events: "&amp;S1762&amp;"). Keep it and link to it.",IF(W1762="Yes","Stronger than the page it overlaps ("&amp;I1762&amp;"). Keep; merge that page into this one.","Healthy: "&amp;N(K1762)&amp;" clicks"&amp;IF(ISNUMBER(N1762),", average position "&amp;TEXT(N1762,"0.0"),"")&amp;". Keep and monitor."))))))))))</f>
        <v/>
      </c>
      <c r="AE1762">
        <f>IF(A1762="","",IF(AD1762&lt;&gt;"",AD1762,AA1762))</f>
        <v/>
      </c>
    </row>
    <row r="1763">
      <c r="A1763">
        <f>IF(Crawl!A1762="","",Crawl!A1762)</f>
        <v/>
      </c>
      <c r="B1763">
        <f>IF(A1763="","",Crawl!EC1762)</f>
        <v/>
      </c>
      <c r="C1763">
        <f>IF(A1763="","",IFERROR(INDEX(Crawl!$A1762:$DZ1762,1,Rules!$H$6),""))</f>
        <v/>
      </c>
      <c r="D1763">
        <f>IF(A1763="","",IFERROR(INDEX(Crawl!$A1762:$DZ1762,1,Rules!$H$7),"")&amp;"")</f>
        <v/>
      </c>
      <c r="E1763">
        <f>IF(A1763="","",IFERROR(INDEX(Crawl!$A1762:$DZ1762,1,Rules!$H$8),"")&amp;"")</f>
        <v/>
      </c>
      <c r="F1763">
        <f>IF(A1763="","",IFERROR(INDEX(Crawl!$A1762:$DZ1762,1,Rules!$H$9),""))</f>
        <v/>
      </c>
      <c r="G1763">
        <f>IF(A1763="","",IFERROR(INDEX(Crawl!$A1762:$DZ1762,1,Rules!$H$10),""))</f>
        <v/>
      </c>
      <c r="H1763">
        <f>IF(A1763="","",IFERROR(INDEX(Crawl!$A1762:$DZ1762,1,Rules!$H$12),""))</f>
        <v/>
      </c>
      <c r="I1763">
        <f>IF(A1763="","",IF(AND(N(H1763)&gt;0,IFERROR(INDEX(Crawl!$A1762:$DZ1762,1,Rules!$H$11),"")&amp;""&lt;&gt;""),IFERROR(INDEX(Crawl!$A1762:$DZ1762,1,Rules!$H$11),"")&amp;"",IF(AND(ISNUMBER(J1763),N(J1763)&gt;=Rules!$B$12,IFERROR(INDEX(Crawl!$A1762:$DZ1762,1,Rules!$H$13),"")&amp;""&lt;&gt;""),IFERROR(INDEX(Crawl!$A1762:$DZ1762,1,Rules!$H$13),"")&amp;"","")))</f>
        <v/>
      </c>
      <c r="J1763" s="19">
        <f>IF(A1763="","",IF(IFERROR(INDEX(Crawl!$A1762:$DZ1762,1,Rules!$H$14),"")&amp;""="","",IFERROR(INDEX(Crawl!$A1762:$DZ1762,1,Rules!$H$14),"")))</f>
        <v/>
      </c>
      <c r="K1763">
        <f>IF(A1763="","",IFERROR(SUMIFS('GSC current'!$J$2:$J$2001,'GSC current'!$I$2:$I$2001,B1763),0))</f>
        <v/>
      </c>
      <c r="L1763">
        <f>IF(A1763="","",IFERROR(SUMIFS('GSC current'!$K$2:$K$2001,'GSC current'!$I$2:$I$2001,B1763),0))</f>
        <v/>
      </c>
      <c r="M1763" s="20">
        <f>IF(A1763="","",IF(N(L1763)&gt;0,K1763/L1763,""))</f>
        <v/>
      </c>
      <c r="N1763" s="21">
        <f>IF(A1763="","",IF(N(L1763)&gt;0,SUMIFS('GSC current'!$L$2:$L$2001,'GSC current'!$I$2:$I$2001,B1763)/L1763,""))</f>
        <v/>
      </c>
      <c r="O1763">
        <f>IF(A1763="","",IFERROR(SUMIFS('GSC previous'!$J$2:$J$2001,'GSC previous'!$I$2:$I$2001,B1763),0))</f>
        <v/>
      </c>
      <c r="P1763" s="22">
        <f>IF(A1763="","",IF(N(O1763)&gt;0,(K1763-O1763)/O1763,""))</f>
        <v/>
      </c>
      <c r="Q1763">
        <f>IF(A1763="","",IFERROR(SUMIFS(GA4!$P$2:$P$2001,GA4!$O$2:$O$2001,B1763),0))</f>
        <v/>
      </c>
      <c r="R1763" s="23">
        <f>IF(A1763="","",IF(N(Q1763)&gt;0,SUMIFS(GA4!$Q$2:$Q$2001,GA4!$O$2:$O$2001,B1763)/Q1763,""))</f>
        <v/>
      </c>
      <c r="S1763">
        <f>IF(A1763="","",IFERROR(SUMIFS(GA4!$R$2:$R$2001,GA4!$O$2:$O$2001,B1763),0))</f>
        <v/>
      </c>
      <c r="T1763">
        <f>IF(A1763="","",IF(AND(ISNUMBER(F1763),LEFT(C1763&amp;"",1)="2"),IF(F1763&lt;Rules!$B$9,"Yes","No"),"No"))</f>
        <v/>
      </c>
      <c r="U1763">
        <f>IF(A1763="","",IF(AND(N(O1763)&gt;=Rules!$B$8,ISNUMBER(P1763)),IF(P1763&lt;=-Rules!$B$7,"Yes","No"),"No"))</f>
        <v/>
      </c>
      <c r="V1763">
        <f>IF(A1763="","",IF(AND(N(L1763)&gt;=Rules!$B$6,ISNUMBER(N1763)),IF(AND(N1763&gt;=Rules!$B$10,N1763&lt;=Rules!$B$11),"Yes","No"),"No"))</f>
        <v/>
      </c>
      <c r="W1763">
        <f>IF(A1763="","",IF(I1763&lt;&gt;"","Yes","No"))</f>
        <v/>
      </c>
      <c r="X1763">
        <f>IF(I1763="","",IF(SUMIFS($K$3:$K$2002,$A$3:$A$2002,SUBSTITUTE(SUBSTITUTE(I1763,"?","~?"),"*","~*"))&gt;N(K1763),"Yes","No"))</f>
        <v/>
      </c>
      <c r="Y1763">
        <f>IF(A1763="","",IF(N(S1763)&gt;0,"Yes","No"))</f>
        <v/>
      </c>
      <c r="Z1763">
        <f>IF(A1763="","",IF(AND(N(K1763)&lt;Rules!$B$5,N(L1763)&lt;Rules!$B$6,N(Q1763)&lt;Rules!$B$13,Y1763="No"),"Yes","No"))</f>
        <v/>
      </c>
      <c r="AA1763">
        <f>IF(A1763="","",IF(LEFT(C1763&amp;"",1)="3","Redirect",IF(OR(LEFT(C1763&amp;"",1)="4",LEFT(C1763&amp;"",1)="5"),IF(OR(N(K1763)&gt;0,N(AC1763)&gt;=Rules!$B$14),"Redirect","Prune"),IF(D1763="Non-Indexable","Keep",IF(AND(W1763="Yes",X1763="Yes",Y1763="No"),"Merge",IF(OR(U1763="Yes",V1763="Yes",AND(T1763="Yes",N(L1763)&gt;=Rules!$B$6)),"Update",IF(Z1763="Yes",IF(N(AC1763)&gt;=Rules!$B$14,"Redirect","Prune"),"Keep")))))))</f>
        <v/>
      </c>
      <c r="AB1763">
        <f>IF(A1763="","",IF(LEFT(C1763&amp;"",1)="3","Already redirects ("&amp;C1763&amp;"). Update internal links to point at the final URL.",IF(OR(LEFT(C1763&amp;"",1)="4",LEFT(C1763&amp;"",1)="5"),IF(AA1763="Redirect","Returns "&amp;C1763&amp;" but still has "&amp;N(K1763)&amp;" clicks and "&amp;N(AC1763)&amp;" referring domains. 301 it to the closest live page.","Returns "&amp;C1763&amp;" with no clicks or links. Remove internal links and let it 404 or 410."),IF(D1763="Non-Indexable","Non-indexable ("&amp;E1763&amp;"). Keep if that is intentional; otherwise fix the canonical or noindex.",IF(AA1763="Merge","Overlaps with "&amp;I1763&amp;IF(N(J1763)&gt;0," (similarity "&amp;TEXT(J1763,"0.00")&amp;")","")&amp;", which gets more clicks. Merge the useful parts into it and 301 this URL.",IF(AA1763="Update",MID(IF(U1763="Yes","; Clicks down "&amp;TEXT(-P1763,"0%")&amp;" on the previous period","")&amp;IF(V1763="Yes","; Average position "&amp;TEXT(N1763,"0.0")&amp;" on "&amp;TEXT(L1763,"#,##0")&amp;" impressions (striking distance)","")&amp;IF(AND(T1763="Yes",N(L1763)&gt;=Rules!$B$6),"; Thin ("&amp;F1763&amp;" words) but has search demand",""),3,400),IF(AA1763="Prune","Low value: "&amp;N(K1763)&amp;" clicks, "&amp;N(L1763)&amp;" impressions, "&amp;N(Q1763)&amp;" sessions, no key events. Remove or noindex it and update internal links.",IF(AA1763="Redirect","Low value but "&amp;N(AC1763)&amp;" referring domains. 301 it to the closest relevant page to keep those links.",IF(AND(Z1763="No",Y1763="Yes",N(K1763)&lt;Rules!$B$5),"Low search traffic but it converts (key events: "&amp;S1763&amp;"). Keep it and link to it.",IF(W1763="Yes","Stronger than the page it overlaps ("&amp;I1763&amp;"). Keep; merge that page into this one.","Healthy: "&amp;N(K1763)&amp;" clicks"&amp;IF(ISNUMBER(N1763),", average position "&amp;TEXT(N1763,"0.0"),"")&amp;". Keep and monitor."))))))))))</f>
        <v/>
      </c>
      <c r="AE1763">
        <f>IF(A1763="","",IF(AD1763&lt;&gt;"",AD1763,AA1763))</f>
        <v/>
      </c>
    </row>
    <row r="1764">
      <c r="A1764">
        <f>IF(Crawl!A1763="","",Crawl!A1763)</f>
        <v/>
      </c>
      <c r="B1764">
        <f>IF(A1764="","",Crawl!EC1763)</f>
        <v/>
      </c>
      <c r="C1764">
        <f>IF(A1764="","",IFERROR(INDEX(Crawl!$A1763:$DZ1763,1,Rules!$H$6),""))</f>
        <v/>
      </c>
      <c r="D1764">
        <f>IF(A1764="","",IFERROR(INDEX(Crawl!$A1763:$DZ1763,1,Rules!$H$7),"")&amp;"")</f>
        <v/>
      </c>
      <c r="E1764">
        <f>IF(A1764="","",IFERROR(INDEX(Crawl!$A1763:$DZ1763,1,Rules!$H$8),"")&amp;"")</f>
        <v/>
      </c>
      <c r="F1764">
        <f>IF(A1764="","",IFERROR(INDEX(Crawl!$A1763:$DZ1763,1,Rules!$H$9),""))</f>
        <v/>
      </c>
      <c r="G1764">
        <f>IF(A1764="","",IFERROR(INDEX(Crawl!$A1763:$DZ1763,1,Rules!$H$10),""))</f>
        <v/>
      </c>
      <c r="H1764">
        <f>IF(A1764="","",IFERROR(INDEX(Crawl!$A1763:$DZ1763,1,Rules!$H$12),""))</f>
        <v/>
      </c>
      <c r="I1764">
        <f>IF(A1764="","",IF(AND(N(H1764)&gt;0,IFERROR(INDEX(Crawl!$A1763:$DZ1763,1,Rules!$H$11),"")&amp;""&lt;&gt;""),IFERROR(INDEX(Crawl!$A1763:$DZ1763,1,Rules!$H$11),"")&amp;"",IF(AND(ISNUMBER(J1764),N(J1764)&gt;=Rules!$B$12,IFERROR(INDEX(Crawl!$A1763:$DZ1763,1,Rules!$H$13),"")&amp;""&lt;&gt;""),IFERROR(INDEX(Crawl!$A1763:$DZ1763,1,Rules!$H$13),"")&amp;"","")))</f>
        <v/>
      </c>
      <c r="J1764" s="19">
        <f>IF(A1764="","",IF(IFERROR(INDEX(Crawl!$A1763:$DZ1763,1,Rules!$H$14),"")&amp;""="","",IFERROR(INDEX(Crawl!$A1763:$DZ1763,1,Rules!$H$14),"")))</f>
        <v/>
      </c>
      <c r="K1764">
        <f>IF(A1764="","",IFERROR(SUMIFS('GSC current'!$J$2:$J$2001,'GSC current'!$I$2:$I$2001,B1764),0))</f>
        <v/>
      </c>
      <c r="L1764">
        <f>IF(A1764="","",IFERROR(SUMIFS('GSC current'!$K$2:$K$2001,'GSC current'!$I$2:$I$2001,B1764),0))</f>
        <v/>
      </c>
      <c r="M1764" s="20">
        <f>IF(A1764="","",IF(N(L1764)&gt;0,K1764/L1764,""))</f>
        <v/>
      </c>
      <c r="N1764" s="21">
        <f>IF(A1764="","",IF(N(L1764)&gt;0,SUMIFS('GSC current'!$L$2:$L$2001,'GSC current'!$I$2:$I$2001,B1764)/L1764,""))</f>
        <v/>
      </c>
      <c r="O1764">
        <f>IF(A1764="","",IFERROR(SUMIFS('GSC previous'!$J$2:$J$2001,'GSC previous'!$I$2:$I$2001,B1764),0))</f>
        <v/>
      </c>
      <c r="P1764" s="22">
        <f>IF(A1764="","",IF(N(O1764)&gt;0,(K1764-O1764)/O1764,""))</f>
        <v/>
      </c>
      <c r="Q1764">
        <f>IF(A1764="","",IFERROR(SUMIFS(GA4!$P$2:$P$2001,GA4!$O$2:$O$2001,B1764),0))</f>
        <v/>
      </c>
      <c r="R1764" s="23">
        <f>IF(A1764="","",IF(N(Q1764)&gt;0,SUMIFS(GA4!$Q$2:$Q$2001,GA4!$O$2:$O$2001,B1764)/Q1764,""))</f>
        <v/>
      </c>
      <c r="S1764">
        <f>IF(A1764="","",IFERROR(SUMIFS(GA4!$R$2:$R$2001,GA4!$O$2:$O$2001,B1764),0))</f>
        <v/>
      </c>
      <c r="T1764">
        <f>IF(A1764="","",IF(AND(ISNUMBER(F1764),LEFT(C1764&amp;"",1)="2"),IF(F1764&lt;Rules!$B$9,"Yes","No"),"No"))</f>
        <v/>
      </c>
      <c r="U1764">
        <f>IF(A1764="","",IF(AND(N(O1764)&gt;=Rules!$B$8,ISNUMBER(P1764)),IF(P1764&lt;=-Rules!$B$7,"Yes","No"),"No"))</f>
        <v/>
      </c>
      <c r="V1764">
        <f>IF(A1764="","",IF(AND(N(L1764)&gt;=Rules!$B$6,ISNUMBER(N1764)),IF(AND(N1764&gt;=Rules!$B$10,N1764&lt;=Rules!$B$11),"Yes","No"),"No"))</f>
        <v/>
      </c>
      <c r="W1764">
        <f>IF(A1764="","",IF(I1764&lt;&gt;"","Yes","No"))</f>
        <v/>
      </c>
      <c r="X1764">
        <f>IF(I1764="","",IF(SUMIFS($K$3:$K$2002,$A$3:$A$2002,SUBSTITUTE(SUBSTITUTE(I1764,"?","~?"),"*","~*"))&gt;N(K1764),"Yes","No"))</f>
        <v/>
      </c>
      <c r="Y1764">
        <f>IF(A1764="","",IF(N(S1764)&gt;0,"Yes","No"))</f>
        <v/>
      </c>
      <c r="Z1764">
        <f>IF(A1764="","",IF(AND(N(K1764)&lt;Rules!$B$5,N(L1764)&lt;Rules!$B$6,N(Q1764)&lt;Rules!$B$13,Y1764="No"),"Yes","No"))</f>
        <v/>
      </c>
      <c r="AA1764">
        <f>IF(A1764="","",IF(LEFT(C1764&amp;"",1)="3","Redirect",IF(OR(LEFT(C1764&amp;"",1)="4",LEFT(C1764&amp;"",1)="5"),IF(OR(N(K1764)&gt;0,N(AC1764)&gt;=Rules!$B$14),"Redirect","Prune"),IF(D1764="Non-Indexable","Keep",IF(AND(W1764="Yes",X1764="Yes",Y1764="No"),"Merge",IF(OR(U1764="Yes",V1764="Yes",AND(T1764="Yes",N(L1764)&gt;=Rules!$B$6)),"Update",IF(Z1764="Yes",IF(N(AC1764)&gt;=Rules!$B$14,"Redirect","Prune"),"Keep")))))))</f>
        <v/>
      </c>
      <c r="AB1764">
        <f>IF(A1764="","",IF(LEFT(C1764&amp;"",1)="3","Already redirects ("&amp;C1764&amp;"). Update internal links to point at the final URL.",IF(OR(LEFT(C1764&amp;"",1)="4",LEFT(C1764&amp;"",1)="5"),IF(AA1764="Redirect","Returns "&amp;C1764&amp;" but still has "&amp;N(K1764)&amp;" clicks and "&amp;N(AC1764)&amp;" referring domains. 301 it to the closest live page.","Returns "&amp;C1764&amp;" with no clicks or links. Remove internal links and let it 404 or 410."),IF(D1764="Non-Indexable","Non-indexable ("&amp;E1764&amp;"). Keep if that is intentional; otherwise fix the canonical or noindex.",IF(AA1764="Merge","Overlaps with "&amp;I1764&amp;IF(N(J1764)&gt;0," (similarity "&amp;TEXT(J1764,"0.00")&amp;")","")&amp;", which gets more clicks. Merge the useful parts into it and 301 this URL.",IF(AA1764="Update",MID(IF(U1764="Yes","; Clicks down "&amp;TEXT(-P1764,"0%")&amp;" on the previous period","")&amp;IF(V1764="Yes","; Average position "&amp;TEXT(N1764,"0.0")&amp;" on "&amp;TEXT(L1764,"#,##0")&amp;" impressions (striking distance)","")&amp;IF(AND(T1764="Yes",N(L1764)&gt;=Rules!$B$6),"; Thin ("&amp;F1764&amp;" words) but has search demand",""),3,400),IF(AA1764="Prune","Low value: "&amp;N(K1764)&amp;" clicks, "&amp;N(L1764)&amp;" impressions, "&amp;N(Q1764)&amp;" sessions, no key events. Remove or noindex it and update internal links.",IF(AA1764="Redirect","Low value but "&amp;N(AC1764)&amp;" referring domains. 301 it to the closest relevant page to keep those links.",IF(AND(Z1764="No",Y1764="Yes",N(K1764)&lt;Rules!$B$5),"Low search traffic but it converts (key events: "&amp;S1764&amp;"). Keep it and link to it.",IF(W1764="Yes","Stronger than the page it overlaps ("&amp;I1764&amp;"). Keep; merge that page into this one.","Healthy: "&amp;N(K1764)&amp;" clicks"&amp;IF(ISNUMBER(N1764),", average position "&amp;TEXT(N1764,"0.0"),"")&amp;". Keep and monitor."))))))))))</f>
        <v/>
      </c>
      <c r="AE1764">
        <f>IF(A1764="","",IF(AD1764&lt;&gt;"",AD1764,AA1764))</f>
        <v/>
      </c>
    </row>
    <row r="1765">
      <c r="A1765">
        <f>IF(Crawl!A1764="","",Crawl!A1764)</f>
        <v/>
      </c>
      <c r="B1765">
        <f>IF(A1765="","",Crawl!EC1764)</f>
        <v/>
      </c>
      <c r="C1765">
        <f>IF(A1765="","",IFERROR(INDEX(Crawl!$A1764:$DZ1764,1,Rules!$H$6),""))</f>
        <v/>
      </c>
      <c r="D1765">
        <f>IF(A1765="","",IFERROR(INDEX(Crawl!$A1764:$DZ1764,1,Rules!$H$7),"")&amp;"")</f>
        <v/>
      </c>
      <c r="E1765">
        <f>IF(A1765="","",IFERROR(INDEX(Crawl!$A1764:$DZ1764,1,Rules!$H$8),"")&amp;"")</f>
        <v/>
      </c>
      <c r="F1765">
        <f>IF(A1765="","",IFERROR(INDEX(Crawl!$A1764:$DZ1764,1,Rules!$H$9),""))</f>
        <v/>
      </c>
      <c r="G1765">
        <f>IF(A1765="","",IFERROR(INDEX(Crawl!$A1764:$DZ1764,1,Rules!$H$10),""))</f>
        <v/>
      </c>
      <c r="H1765">
        <f>IF(A1765="","",IFERROR(INDEX(Crawl!$A1764:$DZ1764,1,Rules!$H$12),""))</f>
        <v/>
      </c>
      <c r="I1765">
        <f>IF(A1765="","",IF(AND(N(H1765)&gt;0,IFERROR(INDEX(Crawl!$A1764:$DZ1764,1,Rules!$H$11),"")&amp;""&lt;&gt;""),IFERROR(INDEX(Crawl!$A1764:$DZ1764,1,Rules!$H$11),"")&amp;"",IF(AND(ISNUMBER(J1765),N(J1765)&gt;=Rules!$B$12,IFERROR(INDEX(Crawl!$A1764:$DZ1764,1,Rules!$H$13),"")&amp;""&lt;&gt;""),IFERROR(INDEX(Crawl!$A1764:$DZ1764,1,Rules!$H$13),"")&amp;"","")))</f>
        <v/>
      </c>
      <c r="J1765" s="19">
        <f>IF(A1765="","",IF(IFERROR(INDEX(Crawl!$A1764:$DZ1764,1,Rules!$H$14),"")&amp;""="","",IFERROR(INDEX(Crawl!$A1764:$DZ1764,1,Rules!$H$14),"")))</f>
        <v/>
      </c>
      <c r="K1765">
        <f>IF(A1765="","",IFERROR(SUMIFS('GSC current'!$J$2:$J$2001,'GSC current'!$I$2:$I$2001,B1765),0))</f>
        <v/>
      </c>
      <c r="L1765">
        <f>IF(A1765="","",IFERROR(SUMIFS('GSC current'!$K$2:$K$2001,'GSC current'!$I$2:$I$2001,B1765),0))</f>
        <v/>
      </c>
      <c r="M1765" s="20">
        <f>IF(A1765="","",IF(N(L1765)&gt;0,K1765/L1765,""))</f>
        <v/>
      </c>
      <c r="N1765" s="21">
        <f>IF(A1765="","",IF(N(L1765)&gt;0,SUMIFS('GSC current'!$L$2:$L$2001,'GSC current'!$I$2:$I$2001,B1765)/L1765,""))</f>
        <v/>
      </c>
      <c r="O1765">
        <f>IF(A1765="","",IFERROR(SUMIFS('GSC previous'!$J$2:$J$2001,'GSC previous'!$I$2:$I$2001,B1765),0))</f>
        <v/>
      </c>
      <c r="P1765" s="22">
        <f>IF(A1765="","",IF(N(O1765)&gt;0,(K1765-O1765)/O1765,""))</f>
        <v/>
      </c>
      <c r="Q1765">
        <f>IF(A1765="","",IFERROR(SUMIFS(GA4!$P$2:$P$2001,GA4!$O$2:$O$2001,B1765),0))</f>
        <v/>
      </c>
      <c r="R1765" s="23">
        <f>IF(A1765="","",IF(N(Q1765)&gt;0,SUMIFS(GA4!$Q$2:$Q$2001,GA4!$O$2:$O$2001,B1765)/Q1765,""))</f>
        <v/>
      </c>
      <c r="S1765">
        <f>IF(A1765="","",IFERROR(SUMIFS(GA4!$R$2:$R$2001,GA4!$O$2:$O$2001,B1765),0))</f>
        <v/>
      </c>
      <c r="T1765">
        <f>IF(A1765="","",IF(AND(ISNUMBER(F1765),LEFT(C1765&amp;"",1)="2"),IF(F1765&lt;Rules!$B$9,"Yes","No"),"No"))</f>
        <v/>
      </c>
      <c r="U1765">
        <f>IF(A1765="","",IF(AND(N(O1765)&gt;=Rules!$B$8,ISNUMBER(P1765)),IF(P1765&lt;=-Rules!$B$7,"Yes","No"),"No"))</f>
        <v/>
      </c>
      <c r="V1765">
        <f>IF(A1765="","",IF(AND(N(L1765)&gt;=Rules!$B$6,ISNUMBER(N1765)),IF(AND(N1765&gt;=Rules!$B$10,N1765&lt;=Rules!$B$11),"Yes","No"),"No"))</f>
        <v/>
      </c>
      <c r="W1765">
        <f>IF(A1765="","",IF(I1765&lt;&gt;"","Yes","No"))</f>
        <v/>
      </c>
      <c r="X1765">
        <f>IF(I1765="","",IF(SUMIFS($K$3:$K$2002,$A$3:$A$2002,SUBSTITUTE(SUBSTITUTE(I1765,"?","~?"),"*","~*"))&gt;N(K1765),"Yes","No"))</f>
        <v/>
      </c>
      <c r="Y1765">
        <f>IF(A1765="","",IF(N(S1765)&gt;0,"Yes","No"))</f>
        <v/>
      </c>
      <c r="Z1765">
        <f>IF(A1765="","",IF(AND(N(K1765)&lt;Rules!$B$5,N(L1765)&lt;Rules!$B$6,N(Q1765)&lt;Rules!$B$13,Y1765="No"),"Yes","No"))</f>
        <v/>
      </c>
      <c r="AA1765">
        <f>IF(A1765="","",IF(LEFT(C1765&amp;"",1)="3","Redirect",IF(OR(LEFT(C1765&amp;"",1)="4",LEFT(C1765&amp;"",1)="5"),IF(OR(N(K1765)&gt;0,N(AC1765)&gt;=Rules!$B$14),"Redirect","Prune"),IF(D1765="Non-Indexable","Keep",IF(AND(W1765="Yes",X1765="Yes",Y1765="No"),"Merge",IF(OR(U1765="Yes",V1765="Yes",AND(T1765="Yes",N(L1765)&gt;=Rules!$B$6)),"Update",IF(Z1765="Yes",IF(N(AC1765)&gt;=Rules!$B$14,"Redirect","Prune"),"Keep")))))))</f>
        <v/>
      </c>
      <c r="AB1765">
        <f>IF(A1765="","",IF(LEFT(C1765&amp;"",1)="3","Already redirects ("&amp;C1765&amp;"). Update internal links to point at the final URL.",IF(OR(LEFT(C1765&amp;"",1)="4",LEFT(C1765&amp;"",1)="5"),IF(AA1765="Redirect","Returns "&amp;C1765&amp;" but still has "&amp;N(K1765)&amp;" clicks and "&amp;N(AC1765)&amp;" referring domains. 301 it to the closest live page.","Returns "&amp;C1765&amp;" with no clicks or links. Remove internal links and let it 404 or 410."),IF(D1765="Non-Indexable","Non-indexable ("&amp;E1765&amp;"). Keep if that is intentional; otherwise fix the canonical or noindex.",IF(AA1765="Merge","Overlaps with "&amp;I1765&amp;IF(N(J1765)&gt;0," (similarity "&amp;TEXT(J1765,"0.00")&amp;")","")&amp;", which gets more clicks. Merge the useful parts into it and 301 this URL.",IF(AA1765="Update",MID(IF(U1765="Yes","; Clicks down "&amp;TEXT(-P1765,"0%")&amp;" on the previous period","")&amp;IF(V1765="Yes","; Average position "&amp;TEXT(N1765,"0.0")&amp;" on "&amp;TEXT(L1765,"#,##0")&amp;" impressions (striking distance)","")&amp;IF(AND(T1765="Yes",N(L1765)&gt;=Rules!$B$6),"; Thin ("&amp;F1765&amp;" words) but has search demand",""),3,400),IF(AA1765="Prune","Low value: "&amp;N(K1765)&amp;" clicks, "&amp;N(L1765)&amp;" impressions, "&amp;N(Q1765)&amp;" sessions, no key events. Remove or noindex it and update internal links.",IF(AA1765="Redirect","Low value but "&amp;N(AC1765)&amp;" referring domains. 301 it to the closest relevant page to keep those links.",IF(AND(Z1765="No",Y1765="Yes",N(K1765)&lt;Rules!$B$5),"Low search traffic but it converts (key events: "&amp;S1765&amp;"). Keep it and link to it.",IF(W1765="Yes","Stronger than the page it overlaps ("&amp;I1765&amp;"). Keep; merge that page into this one.","Healthy: "&amp;N(K1765)&amp;" clicks"&amp;IF(ISNUMBER(N1765),", average position "&amp;TEXT(N1765,"0.0"),"")&amp;". Keep and monitor."))))))))))</f>
        <v/>
      </c>
      <c r="AE1765">
        <f>IF(A1765="","",IF(AD1765&lt;&gt;"",AD1765,AA1765))</f>
        <v/>
      </c>
    </row>
    <row r="1766">
      <c r="A1766">
        <f>IF(Crawl!A1765="","",Crawl!A1765)</f>
        <v/>
      </c>
      <c r="B1766">
        <f>IF(A1766="","",Crawl!EC1765)</f>
        <v/>
      </c>
      <c r="C1766">
        <f>IF(A1766="","",IFERROR(INDEX(Crawl!$A1765:$DZ1765,1,Rules!$H$6),""))</f>
        <v/>
      </c>
      <c r="D1766">
        <f>IF(A1766="","",IFERROR(INDEX(Crawl!$A1765:$DZ1765,1,Rules!$H$7),"")&amp;"")</f>
        <v/>
      </c>
      <c r="E1766">
        <f>IF(A1766="","",IFERROR(INDEX(Crawl!$A1765:$DZ1765,1,Rules!$H$8),"")&amp;"")</f>
        <v/>
      </c>
      <c r="F1766">
        <f>IF(A1766="","",IFERROR(INDEX(Crawl!$A1765:$DZ1765,1,Rules!$H$9),""))</f>
        <v/>
      </c>
      <c r="G1766">
        <f>IF(A1766="","",IFERROR(INDEX(Crawl!$A1765:$DZ1765,1,Rules!$H$10),""))</f>
        <v/>
      </c>
      <c r="H1766">
        <f>IF(A1766="","",IFERROR(INDEX(Crawl!$A1765:$DZ1765,1,Rules!$H$12),""))</f>
        <v/>
      </c>
      <c r="I1766">
        <f>IF(A1766="","",IF(AND(N(H1766)&gt;0,IFERROR(INDEX(Crawl!$A1765:$DZ1765,1,Rules!$H$11),"")&amp;""&lt;&gt;""),IFERROR(INDEX(Crawl!$A1765:$DZ1765,1,Rules!$H$11),"")&amp;"",IF(AND(ISNUMBER(J1766),N(J1766)&gt;=Rules!$B$12,IFERROR(INDEX(Crawl!$A1765:$DZ1765,1,Rules!$H$13),"")&amp;""&lt;&gt;""),IFERROR(INDEX(Crawl!$A1765:$DZ1765,1,Rules!$H$13),"")&amp;"","")))</f>
        <v/>
      </c>
      <c r="J1766" s="19">
        <f>IF(A1766="","",IF(IFERROR(INDEX(Crawl!$A1765:$DZ1765,1,Rules!$H$14),"")&amp;""="","",IFERROR(INDEX(Crawl!$A1765:$DZ1765,1,Rules!$H$14),"")))</f>
        <v/>
      </c>
      <c r="K1766">
        <f>IF(A1766="","",IFERROR(SUMIFS('GSC current'!$J$2:$J$2001,'GSC current'!$I$2:$I$2001,B1766),0))</f>
        <v/>
      </c>
      <c r="L1766">
        <f>IF(A1766="","",IFERROR(SUMIFS('GSC current'!$K$2:$K$2001,'GSC current'!$I$2:$I$2001,B1766),0))</f>
        <v/>
      </c>
      <c r="M1766" s="20">
        <f>IF(A1766="","",IF(N(L1766)&gt;0,K1766/L1766,""))</f>
        <v/>
      </c>
      <c r="N1766" s="21">
        <f>IF(A1766="","",IF(N(L1766)&gt;0,SUMIFS('GSC current'!$L$2:$L$2001,'GSC current'!$I$2:$I$2001,B1766)/L1766,""))</f>
        <v/>
      </c>
      <c r="O1766">
        <f>IF(A1766="","",IFERROR(SUMIFS('GSC previous'!$J$2:$J$2001,'GSC previous'!$I$2:$I$2001,B1766),0))</f>
        <v/>
      </c>
      <c r="P1766" s="22">
        <f>IF(A1766="","",IF(N(O1766)&gt;0,(K1766-O1766)/O1766,""))</f>
        <v/>
      </c>
      <c r="Q1766">
        <f>IF(A1766="","",IFERROR(SUMIFS(GA4!$P$2:$P$2001,GA4!$O$2:$O$2001,B1766),0))</f>
        <v/>
      </c>
      <c r="R1766" s="23">
        <f>IF(A1766="","",IF(N(Q1766)&gt;0,SUMIFS(GA4!$Q$2:$Q$2001,GA4!$O$2:$O$2001,B1766)/Q1766,""))</f>
        <v/>
      </c>
      <c r="S1766">
        <f>IF(A1766="","",IFERROR(SUMIFS(GA4!$R$2:$R$2001,GA4!$O$2:$O$2001,B1766),0))</f>
        <v/>
      </c>
      <c r="T1766">
        <f>IF(A1766="","",IF(AND(ISNUMBER(F1766),LEFT(C1766&amp;"",1)="2"),IF(F1766&lt;Rules!$B$9,"Yes","No"),"No"))</f>
        <v/>
      </c>
      <c r="U1766">
        <f>IF(A1766="","",IF(AND(N(O1766)&gt;=Rules!$B$8,ISNUMBER(P1766)),IF(P1766&lt;=-Rules!$B$7,"Yes","No"),"No"))</f>
        <v/>
      </c>
      <c r="V1766">
        <f>IF(A1766="","",IF(AND(N(L1766)&gt;=Rules!$B$6,ISNUMBER(N1766)),IF(AND(N1766&gt;=Rules!$B$10,N1766&lt;=Rules!$B$11),"Yes","No"),"No"))</f>
        <v/>
      </c>
      <c r="W1766">
        <f>IF(A1766="","",IF(I1766&lt;&gt;"","Yes","No"))</f>
        <v/>
      </c>
      <c r="X1766">
        <f>IF(I1766="","",IF(SUMIFS($K$3:$K$2002,$A$3:$A$2002,SUBSTITUTE(SUBSTITUTE(I1766,"?","~?"),"*","~*"))&gt;N(K1766),"Yes","No"))</f>
        <v/>
      </c>
      <c r="Y1766">
        <f>IF(A1766="","",IF(N(S1766)&gt;0,"Yes","No"))</f>
        <v/>
      </c>
      <c r="Z1766">
        <f>IF(A1766="","",IF(AND(N(K1766)&lt;Rules!$B$5,N(L1766)&lt;Rules!$B$6,N(Q1766)&lt;Rules!$B$13,Y1766="No"),"Yes","No"))</f>
        <v/>
      </c>
      <c r="AA1766">
        <f>IF(A1766="","",IF(LEFT(C1766&amp;"",1)="3","Redirect",IF(OR(LEFT(C1766&amp;"",1)="4",LEFT(C1766&amp;"",1)="5"),IF(OR(N(K1766)&gt;0,N(AC1766)&gt;=Rules!$B$14),"Redirect","Prune"),IF(D1766="Non-Indexable","Keep",IF(AND(W1766="Yes",X1766="Yes",Y1766="No"),"Merge",IF(OR(U1766="Yes",V1766="Yes",AND(T1766="Yes",N(L1766)&gt;=Rules!$B$6)),"Update",IF(Z1766="Yes",IF(N(AC1766)&gt;=Rules!$B$14,"Redirect","Prune"),"Keep")))))))</f>
        <v/>
      </c>
      <c r="AB1766">
        <f>IF(A1766="","",IF(LEFT(C1766&amp;"",1)="3","Already redirects ("&amp;C1766&amp;"). Update internal links to point at the final URL.",IF(OR(LEFT(C1766&amp;"",1)="4",LEFT(C1766&amp;"",1)="5"),IF(AA1766="Redirect","Returns "&amp;C1766&amp;" but still has "&amp;N(K1766)&amp;" clicks and "&amp;N(AC1766)&amp;" referring domains. 301 it to the closest live page.","Returns "&amp;C1766&amp;" with no clicks or links. Remove internal links and let it 404 or 410."),IF(D1766="Non-Indexable","Non-indexable ("&amp;E1766&amp;"). Keep if that is intentional; otherwise fix the canonical or noindex.",IF(AA1766="Merge","Overlaps with "&amp;I1766&amp;IF(N(J1766)&gt;0," (similarity "&amp;TEXT(J1766,"0.00")&amp;")","")&amp;", which gets more clicks. Merge the useful parts into it and 301 this URL.",IF(AA1766="Update",MID(IF(U1766="Yes","; Clicks down "&amp;TEXT(-P1766,"0%")&amp;" on the previous period","")&amp;IF(V1766="Yes","; Average position "&amp;TEXT(N1766,"0.0")&amp;" on "&amp;TEXT(L1766,"#,##0")&amp;" impressions (striking distance)","")&amp;IF(AND(T1766="Yes",N(L1766)&gt;=Rules!$B$6),"; Thin ("&amp;F1766&amp;" words) but has search demand",""),3,400),IF(AA1766="Prune","Low value: "&amp;N(K1766)&amp;" clicks, "&amp;N(L1766)&amp;" impressions, "&amp;N(Q1766)&amp;" sessions, no key events. Remove or noindex it and update internal links.",IF(AA1766="Redirect","Low value but "&amp;N(AC1766)&amp;" referring domains. 301 it to the closest relevant page to keep those links.",IF(AND(Z1766="No",Y1766="Yes",N(K1766)&lt;Rules!$B$5),"Low search traffic but it converts (key events: "&amp;S1766&amp;"). Keep it and link to it.",IF(W1766="Yes","Stronger than the page it overlaps ("&amp;I1766&amp;"). Keep; merge that page into this one.","Healthy: "&amp;N(K1766)&amp;" clicks"&amp;IF(ISNUMBER(N1766),", average position "&amp;TEXT(N1766,"0.0"),"")&amp;". Keep and monitor."))))))))))</f>
        <v/>
      </c>
      <c r="AE1766">
        <f>IF(A1766="","",IF(AD1766&lt;&gt;"",AD1766,AA1766))</f>
        <v/>
      </c>
    </row>
    <row r="1767">
      <c r="A1767">
        <f>IF(Crawl!A1766="","",Crawl!A1766)</f>
        <v/>
      </c>
      <c r="B1767">
        <f>IF(A1767="","",Crawl!EC1766)</f>
        <v/>
      </c>
      <c r="C1767">
        <f>IF(A1767="","",IFERROR(INDEX(Crawl!$A1766:$DZ1766,1,Rules!$H$6),""))</f>
        <v/>
      </c>
      <c r="D1767">
        <f>IF(A1767="","",IFERROR(INDEX(Crawl!$A1766:$DZ1766,1,Rules!$H$7),"")&amp;"")</f>
        <v/>
      </c>
      <c r="E1767">
        <f>IF(A1767="","",IFERROR(INDEX(Crawl!$A1766:$DZ1766,1,Rules!$H$8),"")&amp;"")</f>
        <v/>
      </c>
      <c r="F1767">
        <f>IF(A1767="","",IFERROR(INDEX(Crawl!$A1766:$DZ1766,1,Rules!$H$9),""))</f>
        <v/>
      </c>
      <c r="G1767">
        <f>IF(A1767="","",IFERROR(INDEX(Crawl!$A1766:$DZ1766,1,Rules!$H$10),""))</f>
        <v/>
      </c>
      <c r="H1767">
        <f>IF(A1767="","",IFERROR(INDEX(Crawl!$A1766:$DZ1766,1,Rules!$H$12),""))</f>
        <v/>
      </c>
      <c r="I1767">
        <f>IF(A1767="","",IF(AND(N(H1767)&gt;0,IFERROR(INDEX(Crawl!$A1766:$DZ1766,1,Rules!$H$11),"")&amp;""&lt;&gt;""),IFERROR(INDEX(Crawl!$A1766:$DZ1766,1,Rules!$H$11),"")&amp;"",IF(AND(ISNUMBER(J1767),N(J1767)&gt;=Rules!$B$12,IFERROR(INDEX(Crawl!$A1766:$DZ1766,1,Rules!$H$13),"")&amp;""&lt;&gt;""),IFERROR(INDEX(Crawl!$A1766:$DZ1766,1,Rules!$H$13),"")&amp;"","")))</f>
        <v/>
      </c>
      <c r="J1767" s="19">
        <f>IF(A1767="","",IF(IFERROR(INDEX(Crawl!$A1766:$DZ1766,1,Rules!$H$14),"")&amp;""="","",IFERROR(INDEX(Crawl!$A1766:$DZ1766,1,Rules!$H$14),"")))</f>
        <v/>
      </c>
      <c r="K1767">
        <f>IF(A1767="","",IFERROR(SUMIFS('GSC current'!$J$2:$J$2001,'GSC current'!$I$2:$I$2001,B1767),0))</f>
        <v/>
      </c>
      <c r="L1767">
        <f>IF(A1767="","",IFERROR(SUMIFS('GSC current'!$K$2:$K$2001,'GSC current'!$I$2:$I$2001,B1767),0))</f>
        <v/>
      </c>
      <c r="M1767" s="20">
        <f>IF(A1767="","",IF(N(L1767)&gt;0,K1767/L1767,""))</f>
        <v/>
      </c>
      <c r="N1767" s="21">
        <f>IF(A1767="","",IF(N(L1767)&gt;0,SUMIFS('GSC current'!$L$2:$L$2001,'GSC current'!$I$2:$I$2001,B1767)/L1767,""))</f>
        <v/>
      </c>
      <c r="O1767">
        <f>IF(A1767="","",IFERROR(SUMIFS('GSC previous'!$J$2:$J$2001,'GSC previous'!$I$2:$I$2001,B1767),0))</f>
        <v/>
      </c>
      <c r="P1767" s="22">
        <f>IF(A1767="","",IF(N(O1767)&gt;0,(K1767-O1767)/O1767,""))</f>
        <v/>
      </c>
      <c r="Q1767">
        <f>IF(A1767="","",IFERROR(SUMIFS(GA4!$P$2:$P$2001,GA4!$O$2:$O$2001,B1767),0))</f>
        <v/>
      </c>
      <c r="R1767" s="23">
        <f>IF(A1767="","",IF(N(Q1767)&gt;0,SUMIFS(GA4!$Q$2:$Q$2001,GA4!$O$2:$O$2001,B1767)/Q1767,""))</f>
        <v/>
      </c>
      <c r="S1767">
        <f>IF(A1767="","",IFERROR(SUMIFS(GA4!$R$2:$R$2001,GA4!$O$2:$O$2001,B1767),0))</f>
        <v/>
      </c>
      <c r="T1767">
        <f>IF(A1767="","",IF(AND(ISNUMBER(F1767),LEFT(C1767&amp;"",1)="2"),IF(F1767&lt;Rules!$B$9,"Yes","No"),"No"))</f>
        <v/>
      </c>
      <c r="U1767">
        <f>IF(A1767="","",IF(AND(N(O1767)&gt;=Rules!$B$8,ISNUMBER(P1767)),IF(P1767&lt;=-Rules!$B$7,"Yes","No"),"No"))</f>
        <v/>
      </c>
      <c r="V1767">
        <f>IF(A1767="","",IF(AND(N(L1767)&gt;=Rules!$B$6,ISNUMBER(N1767)),IF(AND(N1767&gt;=Rules!$B$10,N1767&lt;=Rules!$B$11),"Yes","No"),"No"))</f>
        <v/>
      </c>
      <c r="W1767">
        <f>IF(A1767="","",IF(I1767&lt;&gt;"","Yes","No"))</f>
        <v/>
      </c>
      <c r="X1767">
        <f>IF(I1767="","",IF(SUMIFS($K$3:$K$2002,$A$3:$A$2002,SUBSTITUTE(SUBSTITUTE(I1767,"?","~?"),"*","~*"))&gt;N(K1767),"Yes","No"))</f>
        <v/>
      </c>
      <c r="Y1767">
        <f>IF(A1767="","",IF(N(S1767)&gt;0,"Yes","No"))</f>
        <v/>
      </c>
      <c r="Z1767">
        <f>IF(A1767="","",IF(AND(N(K1767)&lt;Rules!$B$5,N(L1767)&lt;Rules!$B$6,N(Q1767)&lt;Rules!$B$13,Y1767="No"),"Yes","No"))</f>
        <v/>
      </c>
      <c r="AA1767">
        <f>IF(A1767="","",IF(LEFT(C1767&amp;"",1)="3","Redirect",IF(OR(LEFT(C1767&amp;"",1)="4",LEFT(C1767&amp;"",1)="5"),IF(OR(N(K1767)&gt;0,N(AC1767)&gt;=Rules!$B$14),"Redirect","Prune"),IF(D1767="Non-Indexable","Keep",IF(AND(W1767="Yes",X1767="Yes",Y1767="No"),"Merge",IF(OR(U1767="Yes",V1767="Yes",AND(T1767="Yes",N(L1767)&gt;=Rules!$B$6)),"Update",IF(Z1767="Yes",IF(N(AC1767)&gt;=Rules!$B$14,"Redirect","Prune"),"Keep")))))))</f>
        <v/>
      </c>
      <c r="AB1767">
        <f>IF(A1767="","",IF(LEFT(C1767&amp;"",1)="3","Already redirects ("&amp;C1767&amp;"). Update internal links to point at the final URL.",IF(OR(LEFT(C1767&amp;"",1)="4",LEFT(C1767&amp;"",1)="5"),IF(AA1767="Redirect","Returns "&amp;C1767&amp;" but still has "&amp;N(K1767)&amp;" clicks and "&amp;N(AC1767)&amp;" referring domains. 301 it to the closest live page.","Returns "&amp;C1767&amp;" with no clicks or links. Remove internal links and let it 404 or 410."),IF(D1767="Non-Indexable","Non-indexable ("&amp;E1767&amp;"). Keep if that is intentional; otherwise fix the canonical or noindex.",IF(AA1767="Merge","Overlaps with "&amp;I1767&amp;IF(N(J1767)&gt;0," (similarity "&amp;TEXT(J1767,"0.00")&amp;")","")&amp;", which gets more clicks. Merge the useful parts into it and 301 this URL.",IF(AA1767="Update",MID(IF(U1767="Yes","; Clicks down "&amp;TEXT(-P1767,"0%")&amp;" on the previous period","")&amp;IF(V1767="Yes","; Average position "&amp;TEXT(N1767,"0.0")&amp;" on "&amp;TEXT(L1767,"#,##0")&amp;" impressions (striking distance)","")&amp;IF(AND(T1767="Yes",N(L1767)&gt;=Rules!$B$6),"; Thin ("&amp;F1767&amp;" words) but has search demand",""),3,400),IF(AA1767="Prune","Low value: "&amp;N(K1767)&amp;" clicks, "&amp;N(L1767)&amp;" impressions, "&amp;N(Q1767)&amp;" sessions, no key events. Remove or noindex it and update internal links.",IF(AA1767="Redirect","Low value but "&amp;N(AC1767)&amp;" referring domains. 301 it to the closest relevant page to keep those links.",IF(AND(Z1767="No",Y1767="Yes",N(K1767)&lt;Rules!$B$5),"Low search traffic but it converts (key events: "&amp;S1767&amp;"). Keep it and link to it.",IF(W1767="Yes","Stronger than the page it overlaps ("&amp;I1767&amp;"). Keep; merge that page into this one.","Healthy: "&amp;N(K1767)&amp;" clicks"&amp;IF(ISNUMBER(N1767),", average position "&amp;TEXT(N1767,"0.0"),"")&amp;". Keep and monitor."))))))))))</f>
        <v/>
      </c>
      <c r="AE1767">
        <f>IF(A1767="","",IF(AD1767&lt;&gt;"",AD1767,AA1767))</f>
        <v/>
      </c>
    </row>
    <row r="1768">
      <c r="A1768">
        <f>IF(Crawl!A1767="","",Crawl!A1767)</f>
        <v/>
      </c>
      <c r="B1768">
        <f>IF(A1768="","",Crawl!EC1767)</f>
        <v/>
      </c>
      <c r="C1768">
        <f>IF(A1768="","",IFERROR(INDEX(Crawl!$A1767:$DZ1767,1,Rules!$H$6),""))</f>
        <v/>
      </c>
      <c r="D1768">
        <f>IF(A1768="","",IFERROR(INDEX(Crawl!$A1767:$DZ1767,1,Rules!$H$7),"")&amp;"")</f>
        <v/>
      </c>
      <c r="E1768">
        <f>IF(A1768="","",IFERROR(INDEX(Crawl!$A1767:$DZ1767,1,Rules!$H$8),"")&amp;"")</f>
        <v/>
      </c>
      <c r="F1768">
        <f>IF(A1768="","",IFERROR(INDEX(Crawl!$A1767:$DZ1767,1,Rules!$H$9),""))</f>
        <v/>
      </c>
      <c r="G1768">
        <f>IF(A1768="","",IFERROR(INDEX(Crawl!$A1767:$DZ1767,1,Rules!$H$10),""))</f>
        <v/>
      </c>
      <c r="H1768">
        <f>IF(A1768="","",IFERROR(INDEX(Crawl!$A1767:$DZ1767,1,Rules!$H$12),""))</f>
        <v/>
      </c>
      <c r="I1768">
        <f>IF(A1768="","",IF(AND(N(H1768)&gt;0,IFERROR(INDEX(Crawl!$A1767:$DZ1767,1,Rules!$H$11),"")&amp;""&lt;&gt;""),IFERROR(INDEX(Crawl!$A1767:$DZ1767,1,Rules!$H$11),"")&amp;"",IF(AND(ISNUMBER(J1768),N(J1768)&gt;=Rules!$B$12,IFERROR(INDEX(Crawl!$A1767:$DZ1767,1,Rules!$H$13),"")&amp;""&lt;&gt;""),IFERROR(INDEX(Crawl!$A1767:$DZ1767,1,Rules!$H$13),"")&amp;"","")))</f>
        <v/>
      </c>
      <c r="J1768" s="19">
        <f>IF(A1768="","",IF(IFERROR(INDEX(Crawl!$A1767:$DZ1767,1,Rules!$H$14),"")&amp;""="","",IFERROR(INDEX(Crawl!$A1767:$DZ1767,1,Rules!$H$14),"")))</f>
        <v/>
      </c>
      <c r="K1768">
        <f>IF(A1768="","",IFERROR(SUMIFS('GSC current'!$J$2:$J$2001,'GSC current'!$I$2:$I$2001,B1768),0))</f>
        <v/>
      </c>
      <c r="L1768">
        <f>IF(A1768="","",IFERROR(SUMIFS('GSC current'!$K$2:$K$2001,'GSC current'!$I$2:$I$2001,B1768),0))</f>
        <v/>
      </c>
      <c r="M1768" s="20">
        <f>IF(A1768="","",IF(N(L1768)&gt;0,K1768/L1768,""))</f>
        <v/>
      </c>
      <c r="N1768" s="21">
        <f>IF(A1768="","",IF(N(L1768)&gt;0,SUMIFS('GSC current'!$L$2:$L$2001,'GSC current'!$I$2:$I$2001,B1768)/L1768,""))</f>
        <v/>
      </c>
      <c r="O1768">
        <f>IF(A1768="","",IFERROR(SUMIFS('GSC previous'!$J$2:$J$2001,'GSC previous'!$I$2:$I$2001,B1768),0))</f>
        <v/>
      </c>
      <c r="P1768" s="22">
        <f>IF(A1768="","",IF(N(O1768)&gt;0,(K1768-O1768)/O1768,""))</f>
        <v/>
      </c>
      <c r="Q1768">
        <f>IF(A1768="","",IFERROR(SUMIFS(GA4!$P$2:$P$2001,GA4!$O$2:$O$2001,B1768),0))</f>
        <v/>
      </c>
      <c r="R1768" s="23">
        <f>IF(A1768="","",IF(N(Q1768)&gt;0,SUMIFS(GA4!$Q$2:$Q$2001,GA4!$O$2:$O$2001,B1768)/Q1768,""))</f>
        <v/>
      </c>
      <c r="S1768">
        <f>IF(A1768="","",IFERROR(SUMIFS(GA4!$R$2:$R$2001,GA4!$O$2:$O$2001,B1768),0))</f>
        <v/>
      </c>
      <c r="T1768">
        <f>IF(A1768="","",IF(AND(ISNUMBER(F1768),LEFT(C1768&amp;"",1)="2"),IF(F1768&lt;Rules!$B$9,"Yes","No"),"No"))</f>
        <v/>
      </c>
      <c r="U1768">
        <f>IF(A1768="","",IF(AND(N(O1768)&gt;=Rules!$B$8,ISNUMBER(P1768)),IF(P1768&lt;=-Rules!$B$7,"Yes","No"),"No"))</f>
        <v/>
      </c>
      <c r="V1768">
        <f>IF(A1768="","",IF(AND(N(L1768)&gt;=Rules!$B$6,ISNUMBER(N1768)),IF(AND(N1768&gt;=Rules!$B$10,N1768&lt;=Rules!$B$11),"Yes","No"),"No"))</f>
        <v/>
      </c>
      <c r="W1768">
        <f>IF(A1768="","",IF(I1768&lt;&gt;"","Yes","No"))</f>
        <v/>
      </c>
      <c r="X1768">
        <f>IF(I1768="","",IF(SUMIFS($K$3:$K$2002,$A$3:$A$2002,SUBSTITUTE(SUBSTITUTE(I1768,"?","~?"),"*","~*"))&gt;N(K1768),"Yes","No"))</f>
        <v/>
      </c>
      <c r="Y1768">
        <f>IF(A1768="","",IF(N(S1768)&gt;0,"Yes","No"))</f>
        <v/>
      </c>
      <c r="Z1768">
        <f>IF(A1768="","",IF(AND(N(K1768)&lt;Rules!$B$5,N(L1768)&lt;Rules!$B$6,N(Q1768)&lt;Rules!$B$13,Y1768="No"),"Yes","No"))</f>
        <v/>
      </c>
      <c r="AA1768">
        <f>IF(A1768="","",IF(LEFT(C1768&amp;"",1)="3","Redirect",IF(OR(LEFT(C1768&amp;"",1)="4",LEFT(C1768&amp;"",1)="5"),IF(OR(N(K1768)&gt;0,N(AC1768)&gt;=Rules!$B$14),"Redirect","Prune"),IF(D1768="Non-Indexable","Keep",IF(AND(W1768="Yes",X1768="Yes",Y1768="No"),"Merge",IF(OR(U1768="Yes",V1768="Yes",AND(T1768="Yes",N(L1768)&gt;=Rules!$B$6)),"Update",IF(Z1768="Yes",IF(N(AC1768)&gt;=Rules!$B$14,"Redirect","Prune"),"Keep")))))))</f>
        <v/>
      </c>
      <c r="AB1768">
        <f>IF(A1768="","",IF(LEFT(C1768&amp;"",1)="3","Already redirects ("&amp;C1768&amp;"). Update internal links to point at the final URL.",IF(OR(LEFT(C1768&amp;"",1)="4",LEFT(C1768&amp;"",1)="5"),IF(AA1768="Redirect","Returns "&amp;C1768&amp;" but still has "&amp;N(K1768)&amp;" clicks and "&amp;N(AC1768)&amp;" referring domains. 301 it to the closest live page.","Returns "&amp;C1768&amp;" with no clicks or links. Remove internal links and let it 404 or 410."),IF(D1768="Non-Indexable","Non-indexable ("&amp;E1768&amp;"). Keep if that is intentional; otherwise fix the canonical or noindex.",IF(AA1768="Merge","Overlaps with "&amp;I1768&amp;IF(N(J1768)&gt;0," (similarity "&amp;TEXT(J1768,"0.00")&amp;")","")&amp;", which gets more clicks. Merge the useful parts into it and 301 this URL.",IF(AA1768="Update",MID(IF(U1768="Yes","; Clicks down "&amp;TEXT(-P1768,"0%")&amp;" on the previous period","")&amp;IF(V1768="Yes","; Average position "&amp;TEXT(N1768,"0.0")&amp;" on "&amp;TEXT(L1768,"#,##0")&amp;" impressions (striking distance)","")&amp;IF(AND(T1768="Yes",N(L1768)&gt;=Rules!$B$6),"; Thin ("&amp;F1768&amp;" words) but has search demand",""),3,400),IF(AA1768="Prune","Low value: "&amp;N(K1768)&amp;" clicks, "&amp;N(L1768)&amp;" impressions, "&amp;N(Q1768)&amp;" sessions, no key events. Remove or noindex it and update internal links.",IF(AA1768="Redirect","Low value but "&amp;N(AC1768)&amp;" referring domains. 301 it to the closest relevant page to keep those links.",IF(AND(Z1768="No",Y1768="Yes",N(K1768)&lt;Rules!$B$5),"Low search traffic but it converts (key events: "&amp;S1768&amp;"). Keep it and link to it.",IF(W1768="Yes","Stronger than the page it overlaps ("&amp;I1768&amp;"). Keep; merge that page into this one.","Healthy: "&amp;N(K1768)&amp;" clicks"&amp;IF(ISNUMBER(N1768),", average position "&amp;TEXT(N1768,"0.0"),"")&amp;". Keep and monitor."))))))))))</f>
        <v/>
      </c>
      <c r="AE1768">
        <f>IF(A1768="","",IF(AD1768&lt;&gt;"",AD1768,AA1768))</f>
        <v/>
      </c>
    </row>
    <row r="1769">
      <c r="A1769">
        <f>IF(Crawl!A1768="","",Crawl!A1768)</f>
        <v/>
      </c>
      <c r="B1769">
        <f>IF(A1769="","",Crawl!EC1768)</f>
        <v/>
      </c>
      <c r="C1769">
        <f>IF(A1769="","",IFERROR(INDEX(Crawl!$A1768:$DZ1768,1,Rules!$H$6),""))</f>
        <v/>
      </c>
      <c r="D1769">
        <f>IF(A1769="","",IFERROR(INDEX(Crawl!$A1768:$DZ1768,1,Rules!$H$7),"")&amp;"")</f>
        <v/>
      </c>
      <c r="E1769">
        <f>IF(A1769="","",IFERROR(INDEX(Crawl!$A1768:$DZ1768,1,Rules!$H$8),"")&amp;"")</f>
        <v/>
      </c>
      <c r="F1769">
        <f>IF(A1769="","",IFERROR(INDEX(Crawl!$A1768:$DZ1768,1,Rules!$H$9),""))</f>
        <v/>
      </c>
      <c r="G1769">
        <f>IF(A1769="","",IFERROR(INDEX(Crawl!$A1768:$DZ1768,1,Rules!$H$10),""))</f>
        <v/>
      </c>
      <c r="H1769">
        <f>IF(A1769="","",IFERROR(INDEX(Crawl!$A1768:$DZ1768,1,Rules!$H$12),""))</f>
        <v/>
      </c>
      <c r="I1769">
        <f>IF(A1769="","",IF(AND(N(H1769)&gt;0,IFERROR(INDEX(Crawl!$A1768:$DZ1768,1,Rules!$H$11),"")&amp;""&lt;&gt;""),IFERROR(INDEX(Crawl!$A1768:$DZ1768,1,Rules!$H$11),"")&amp;"",IF(AND(ISNUMBER(J1769),N(J1769)&gt;=Rules!$B$12,IFERROR(INDEX(Crawl!$A1768:$DZ1768,1,Rules!$H$13),"")&amp;""&lt;&gt;""),IFERROR(INDEX(Crawl!$A1768:$DZ1768,1,Rules!$H$13),"")&amp;"","")))</f>
        <v/>
      </c>
      <c r="J1769" s="19">
        <f>IF(A1769="","",IF(IFERROR(INDEX(Crawl!$A1768:$DZ1768,1,Rules!$H$14),"")&amp;""="","",IFERROR(INDEX(Crawl!$A1768:$DZ1768,1,Rules!$H$14),"")))</f>
        <v/>
      </c>
      <c r="K1769">
        <f>IF(A1769="","",IFERROR(SUMIFS('GSC current'!$J$2:$J$2001,'GSC current'!$I$2:$I$2001,B1769),0))</f>
        <v/>
      </c>
      <c r="L1769">
        <f>IF(A1769="","",IFERROR(SUMIFS('GSC current'!$K$2:$K$2001,'GSC current'!$I$2:$I$2001,B1769),0))</f>
        <v/>
      </c>
      <c r="M1769" s="20">
        <f>IF(A1769="","",IF(N(L1769)&gt;0,K1769/L1769,""))</f>
        <v/>
      </c>
      <c r="N1769" s="21">
        <f>IF(A1769="","",IF(N(L1769)&gt;0,SUMIFS('GSC current'!$L$2:$L$2001,'GSC current'!$I$2:$I$2001,B1769)/L1769,""))</f>
        <v/>
      </c>
      <c r="O1769">
        <f>IF(A1769="","",IFERROR(SUMIFS('GSC previous'!$J$2:$J$2001,'GSC previous'!$I$2:$I$2001,B1769),0))</f>
        <v/>
      </c>
      <c r="P1769" s="22">
        <f>IF(A1769="","",IF(N(O1769)&gt;0,(K1769-O1769)/O1769,""))</f>
        <v/>
      </c>
      <c r="Q1769">
        <f>IF(A1769="","",IFERROR(SUMIFS(GA4!$P$2:$P$2001,GA4!$O$2:$O$2001,B1769),0))</f>
        <v/>
      </c>
      <c r="R1769" s="23">
        <f>IF(A1769="","",IF(N(Q1769)&gt;0,SUMIFS(GA4!$Q$2:$Q$2001,GA4!$O$2:$O$2001,B1769)/Q1769,""))</f>
        <v/>
      </c>
      <c r="S1769">
        <f>IF(A1769="","",IFERROR(SUMIFS(GA4!$R$2:$R$2001,GA4!$O$2:$O$2001,B1769),0))</f>
        <v/>
      </c>
      <c r="T1769">
        <f>IF(A1769="","",IF(AND(ISNUMBER(F1769),LEFT(C1769&amp;"",1)="2"),IF(F1769&lt;Rules!$B$9,"Yes","No"),"No"))</f>
        <v/>
      </c>
      <c r="U1769">
        <f>IF(A1769="","",IF(AND(N(O1769)&gt;=Rules!$B$8,ISNUMBER(P1769)),IF(P1769&lt;=-Rules!$B$7,"Yes","No"),"No"))</f>
        <v/>
      </c>
      <c r="V1769">
        <f>IF(A1769="","",IF(AND(N(L1769)&gt;=Rules!$B$6,ISNUMBER(N1769)),IF(AND(N1769&gt;=Rules!$B$10,N1769&lt;=Rules!$B$11),"Yes","No"),"No"))</f>
        <v/>
      </c>
      <c r="W1769">
        <f>IF(A1769="","",IF(I1769&lt;&gt;"","Yes","No"))</f>
        <v/>
      </c>
      <c r="X1769">
        <f>IF(I1769="","",IF(SUMIFS($K$3:$K$2002,$A$3:$A$2002,SUBSTITUTE(SUBSTITUTE(I1769,"?","~?"),"*","~*"))&gt;N(K1769),"Yes","No"))</f>
        <v/>
      </c>
      <c r="Y1769">
        <f>IF(A1769="","",IF(N(S1769)&gt;0,"Yes","No"))</f>
        <v/>
      </c>
      <c r="Z1769">
        <f>IF(A1769="","",IF(AND(N(K1769)&lt;Rules!$B$5,N(L1769)&lt;Rules!$B$6,N(Q1769)&lt;Rules!$B$13,Y1769="No"),"Yes","No"))</f>
        <v/>
      </c>
      <c r="AA1769">
        <f>IF(A1769="","",IF(LEFT(C1769&amp;"",1)="3","Redirect",IF(OR(LEFT(C1769&amp;"",1)="4",LEFT(C1769&amp;"",1)="5"),IF(OR(N(K1769)&gt;0,N(AC1769)&gt;=Rules!$B$14),"Redirect","Prune"),IF(D1769="Non-Indexable","Keep",IF(AND(W1769="Yes",X1769="Yes",Y1769="No"),"Merge",IF(OR(U1769="Yes",V1769="Yes",AND(T1769="Yes",N(L1769)&gt;=Rules!$B$6)),"Update",IF(Z1769="Yes",IF(N(AC1769)&gt;=Rules!$B$14,"Redirect","Prune"),"Keep")))))))</f>
        <v/>
      </c>
      <c r="AB1769">
        <f>IF(A1769="","",IF(LEFT(C1769&amp;"",1)="3","Already redirects ("&amp;C1769&amp;"). Update internal links to point at the final URL.",IF(OR(LEFT(C1769&amp;"",1)="4",LEFT(C1769&amp;"",1)="5"),IF(AA1769="Redirect","Returns "&amp;C1769&amp;" but still has "&amp;N(K1769)&amp;" clicks and "&amp;N(AC1769)&amp;" referring domains. 301 it to the closest live page.","Returns "&amp;C1769&amp;" with no clicks or links. Remove internal links and let it 404 or 410."),IF(D1769="Non-Indexable","Non-indexable ("&amp;E1769&amp;"). Keep if that is intentional; otherwise fix the canonical or noindex.",IF(AA1769="Merge","Overlaps with "&amp;I1769&amp;IF(N(J1769)&gt;0," (similarity "&amp;TEXT(J1769,"0.00")&amp;")","")&amp;", which gets more clicks. Merge the useful parts into it and 301 this URL.",IF(AA1769="Update",MID(IF(U1769="Yes","; Clicks down "&amp;TEXT(-P1769,"0%")&amp;" on the previous period","")&amp;IF(V1769="Yes","; Average position "&amp;TEXT(N1769,"0.0")&amp;" on "&amp;TEXT(L1769,"#,##0")&amp;" impressions (striking distance)","")&amp;IF(AND(T1769="Yes",N(L1769)&gt;=Rules!$B$6),"; Thin ("&amp;F1769&amp;" words) but has search demand",""),3,400),IF(AA1769="Prune","Low value: "&amp;N(K1769)&amp;" clicks, "&amp;N(L1769)&amp;" impressions, "&amp;N(Q1769)&amp;" sessions, no key events. Remove or noindex it and update internal links.",IF(AA1769="Redirect","Low value but "&amp;N(AC1769)&amp;" referring domains. 301 it to the closest relevant page to keep those links.",IF(AND(Z1769="No",Y1769="Yes",N(K1769)&lt;Rules!$B$5),"Low search traffic but it converts (key events: "&amp;S1769&amp;"). Keep it and link to it.",IF(W1769="Yes","Stronger than the page it overlaps ("&amp;I1769&amp;"). Keep; merge that page into this one.","Healthy: "&amp;N(K1769)&amp;" clicks"&amp;IF(ISNUMBER(N1769),", average position "&amp;TEXT(N1769,"0.0"),"")&amp;". Keep and monitor."))))))))))</f>
        <v/>
      </c>
      <c r="AE1769">
        <f>IF(A1769="","",IF(AD1769&lt;&gt;"",AD1769,AA1769))</f>
        <v/>
      </c>
    </row>
    <row r="1770">
      <c r="A1770">
        <f>IF(Crawl!A1769="","",Crawl!A1769)</f>
        <v/>
      </c>
      <c r="B1770">
        <f>IF(A1770="","",Crawl!EC1769)</f>
        <v/>
      </c>
      <c r="C1770">
        <f>IF(A1770="","",IFERROR(INDEX(Crawl!$A1769:$DZ1769,1,Rules!$H$6),""))</f>
        <v/>
      </c>
      <c r="D1770">
        <f>IF(A1770="","",IFERROR(INDEX(Crawl!$A1769:$DZ1769,1,Rules!$H$7),"")&amp;"")</f>
        <v/>
      </c>
      <c r="E1770">
        <f>IF(A1770="","",IFERROR(INDEX(Crawl!$A1769:$DZ1769,1,Rules!$H$8),"")&amp;"")</f>
        <v/>
      </c>
      <c r="F1770">
        <f>IF(A1770="","",IFERROR(INDEX(Crawl!$A1769:$DZ1769,1,Rules!$H$9),""))</f>
        <v/>
      </c>
      <c r="G1770">
        <f>IF(A1770="","",IFERROR(INDEX(Crawl!$A1769:$DZ1769,1,Rules!$H$10),""))</f>
        <v/>
      </c>
      <c r="H1770">
        <f>IF(A1770="","",IFERROR(INDEX(Crawl!$A1769:$DZ1769,1,Rules!$H$12),""))</f>
        <v/>
      </c>
      <c r="I1770">
        <f>IF(A1770="","",IF(AND(N(H1770)&gt;0,IFERROR(INDEX(Crawl!$A1769:$DZ1769,1,Rules!$H$11),"")&amp;""&lt;&gt;""),IFERROR(INDEX(Crawl!$A1769:$DZ1769,1,Rules!$H$11),"")&amp;"",IF(AND(ISNUMBER(J1770),N(J1770)&gt;=Rules!$B$12,IFERROR(INDEX(Crawl!$A1769:$DZ1769,1,Rules!$H$13),"")&amp;""&lt;&gt;""),IFERROR(INDEX(Crawl!$A1769:$DZ1769,1,Rules!$H$13),"")&amp;"","")))</f>
        <v/>
      </c>
      <c r="J1770" s="19">
        <f>IF(A1770="","",IF(IFERROR(INDEX(Crawl!$A1769:$DZ1769,1,Rules!$H$14),"")&amp;""="","",IFERROR(INDEX(Crawl!$A1769:$DZ1769,1,Rules!$H$14),"")))</f>
        <v/>
      </c>
      <c r="K1770">
        <f>IF(A1770="","",IFERROR(SUMIFS('GSC current'!$J$2:$J$2001,'GSC current'!$I$2:$I$2001,B1770),0))</f>
        <v/>
      </c>
      <c r="L1770">
        <f>IF(A1770="","",IFERROR(SUMIFS('GSC current'!$K$2:$K$2001,'GSC current'!$I$2:$I$2001,B1770),0))</f>
        <v/>
      </c>
      <c r="M1770" s="20">
        <f>IF(A1770="","",IF(N(L1770)&gt;0,K1770/L1770,""))</f>
        <v/>
      </c>
      <c r="N1770" s="21">
        <f>IF(A1770="","",IF(N(L1770)&gt;0,SUMIFS('GSC current'!$L$2:$L$2001,'GSC current'!$I$2:$I$2001,B1770)/L1770,""))</f>
        <v/>
      </c>
      <c r="O1770">
        <f>IF(A1770="","",IFERROR(SUMIFS('GSC previous'!$J$2:$J$2001,'GSC previous'!$I$2:$I$2001,B1770),0))</f>
        <v/>
      </c>
      <c r="P1770" s="22">
        <f>IF(A1770="","",IF(N(O1770)&gt;0,(K1770-O1770)/O1770,""))</f>
        <v/>
      </c>
      <c r="Q1770">
        <f>IF(A1770="","",IFERROR(SUMIFS(GA4!$P$2:$P$2001,GA4!$O$2:$O$2001,B1770),0))</f>
        <v/>
      </c>
      <c r="R1770" s="23">
        <f>IF(A1770="","",IF(N(Q1770)&gt;0,SUMIFS(GA4!$Q$2:$Q$2001,GA4!$O$2:$O$2001,B1770)/Q1770,""))</f>
        <v/>
      </c>
      <c r="S1770">
        <f>IF(A1770="","",IFERROR(SUMIFS(GA4!$R$2:$R$2001,GA4!$O$2:$O$2001,B1770),0))</f>
        <v/>
      </c>
      <c r="T1770">
        <f>IF(A1770="","",IF(AND(ISNUMBER(F1770),LEFT(C1770&amp;"",1)="2"),IF(F1770&lt;Rules!$B$9,"Yes","No"),"No"))</f>
        <v/>
      </c>
      <c r="U1770">
        <f>IF(A1770="","",IF(AND(N(O1770)&gt;=Rules!$B$8,ISNUMBER(P1770)),IF(P1770&lt;=-Rules!$B$7,"Yes","No"),"No"))</f>
        <v/>
      </c>
      <c r="V1770">
        <f>IF(A1770="","",IF(AND(N(L1770)&gt;=Rules!$B$6,ISNUMBER(N1770)),IF(AND(N1770&gt;=Rules!$B$10,N1770&lt;=Rules!$B$11),"Yes","No"),"No"))</f>
        <v/>
      </c>
      <c r="W1770">
        <f>IF(A1770="","",IF(I1770&lt;&gt;"","Yes","No"))</f>
        <v/>
      </c>
      <c r="X1770">
        <f>IF(I1770="","",IF(SUMIFS($K$3:$K$2002,$A$3:$A$2002,SUBSTITUTE(SUBSTITUTE(I1770,"?","~?"),"*","~*"))&gt;N(K1770),"Yes","No"))</f>
        <v/>
      </c>
      <c r="Y1770">
        <f>IF(A1770="","",IF(N(S1770)&gt;0,"Yes","No"))</f>
        <v/>
      </c>
      <c r="Z1770">
        <f>IF(A1770="","",IF(AND(N(K1770)&lt;Rules!$B$5,N(L1770)&lt;Rules!$B$6,N(Q1770)&lt;Rules!$B$13,Y1770="No"),"Yes","No"))</f>
        <v/>
      </c>
      <c r="AA1770">
        <f>IF(A1770="","",IF(LEFT(C1770&amp;"",1)="3","Redirect",IF(OR(LEFT(C1770&amp;"",1)="4",LEFT(C1770&amp;"",1)="5"),IF(OR(N(K1770)&gt;0,N(AC1770)&gt;=Rules!$B$14),"Redirect","Prune"),IF(D1770="Non-Indexable","Keep",IF(AND(W1770="Yes",X1770="Yes",Y1770="No"),"Merge",IF(OR(U1770="Yes",V1770="Yes",AND(T1770="Yes",N(L1770)&gt;=Rules!$B$6)),"Update",IF(Z1770="Yes",IF(N(AC1770)&gt;=Rules!$B$14,"Redirect","Prune"),"Keep")))))))</f>
        <v/>
      </c>
      <c r="AB1770">
        <f>IF(A1770="","",IF(LEFT(C1770&amp;"",1)="3","Already redirects ("&amp;C1770&amp;"). Update internal links to point at the final URL.",IF(OR(LEFT(C1770&amp;"",1)="4",LEFT(C1770&amp;"",1)="5"),IF(AA1770="Redirect","Returns "&amp;C1770&amp;" but still has "&amp;N(K1770)&amp;" clicks and "&amp;N(AC1770)&amp;" referring domains. 301 it to the closest live page.","Returns "&amp;C1770&amp;" with no clicks or links. Remove internal links and let it 404 or 410."),IF(D1770="Non-Indexable","Non-indexable ("&amp;E1770&amp;"). Keep if that is intentional; otherwise fix the canonical or noindex.",IF(AA1770="Merge","Overlaps with "&amp;I1770&amp;IF(N(J1770)&gt;0," (similarity "&amp;TEXT(J1770,"0.00")&amp;")","")&amp;", which gets more clicks. Merge the useful parts into it and 301 this URL.",IF(AA1770="Update",MID(IF(U1770="Yes","; Clicks down "&amp;TEXT(-P1770,"0%")&amp;" on the previous period","")&amp;IF(V1770="Yes","; Average position "&amp;TEXT(N1770,"0.0")&amp;" on "&amp;TEXT(L1770,"#,##0")&amp;" impressions (striking distance)","")&amp;IF(AND(T1770="Yes",N(L1770)&gt;=Rules!$B$6),"; Thin ("&amp;F1770&amp;" words) but has search demand",""),3,400),IF(AA1770="Prune","Low value: "&amp;N(K1770)&amp;" clicks, "&amp;N(L1770)&amp;" impressions, "&amp;N(Q1770)&amp;" sessions, no key events. Remove or noindex it and update internal links.",IF(AA1770="Redirect","Low value but "&amp;N(AC1770)&amp;" referring domains. 301 it to the closest relevant page to keep those links.",IF(AND(Z1770="No",Y1770="Yes",N(K1770)&lt;Rules!$B$5),"Low search traffic but it converts (key events: "&amp;S1770&amp;"). Keep it and link to it.",IF(W1770="Yes","Stronger than the page it overlaps ("&amp;I1770&amp;"). Keep; merge that page into this one.","Healthy: "&amp;N(K1770)&amp;" clicks"&amp;IF(ISNUMBER(N1770),", average position "&amp;TEXT(N1770,"0.0"),"")&amp;". Keep and monitor."))))))))))</f>
        <v/>
      </c>
      <c r="AE1770">
        <f>IF(A1770="","",IF(AD1770&lt;&gt;"",AD1770,AA1770))</f>
        <v/>
      </c>
    </row>
    <row r="1771">
      <c r="A1771">
        <f>IF(Crawl!A1770="","",Crawl!A1770)</f>
        <v/>
      </c>
      <c r="B1771">
        <f>IF(A1771="","",Crawl!EC1770)</f>
        <v/>
      </c>
      <c r="C1771">
        <f>IF(A1771="","",IFERROR(INDEX(Crawl!$A1770:$DZ1770,1,Rules!$H$6),""))</f>
        <v/>
      </c>
      <c r="D1771">
        <f>IF(A1771="","",IFERROR(INDEX(Crawl!$A1770:$DZ1770,1,Rules!$H$7),"")&amp;"")</f>
        <v/>
      </c>
      <c r="E1771">
        <f>IF(A1771="","",IFERROR(INDEX(Crawl!$A1770:$DZ1770,1,Rules!$H$8),"")&amp;"")</f>
        <v/>
      </c>
      <c r="F1771">
        <f>IF(A1771="","",IFERROR(INDEX(Crawl!$A1770:$DZ1770,1,Rules!$H$9),""))</f>
        <v/>
      </c>
      <c r="G1771">
        <f>IF(A1771="","",IFERROR(INDEX(Crawl!$A1770:$DZ1770,1,Rules!$H$10),""))</f>
        <v/>
      </c>
      <c r="H1771">
        <f>IF(A1771="","",IFERROR(INDEX(Crawl!$A1770:$DZ1770,1,Rules!$H$12),""))</f>
        <v/>
      </c>
      <c r="I1771">
        <f>IF(A1771="","",IF(AND(N(H1771)&gt;0,IFERROR(INDEX(Crawl!$A1770:$DZ1770,1,Rules!$H$11),"")&amp;""&lt;&gt;""),IFERROR(INDEX(Crawl!$A1770:$DZ1770,1,Rules!$H$11),"")&amp;"",IF(AND(ISNUMBER(J1771),N(J1771)&gt;=Rules!$B$12,IFERROR(INDEX(Crawl!$A1770:$DZ1770,1,Rules!$H$13),"")&amp;""&lt;&gt;""),IFERROR(INDEX(Crawl!$A1770:$DZ1770,1,Rules!$H$13),"")&amp;"","")))</f>
        <v/>
      </c>
      <c r="J1771" s="19">
        <f>IF(A1771="","",IF(IFERROR(INDEX(Crawl!$A1770:$DZ1770,1,Rules!$H$14),"")&amp;""="","",IFERROR(INDEX(Crawl!$A1770:$DZ1770,1,Rules!$H$14),"")))</f>
        <v/>
      </c>
      <c r="K1771">
        <f>IF(A1771="","",IFERROR(SUMIFS('GSC current'!$J$2:$J$2001,'GSC current'!$I$2:$I$2001,B1771),0))</f>
        <v/>
      </c>
      <c r="L1771">
        <f>IF(A1771="","",IFERROR(SUMIFS('GSC current'!$K$2:$K$2001,'GSC current'!$I$2:$I$2001,B1771),0))</f>
        <v/>
      </c>
      <c r="M1771" s="20">
        <f>IF(A1771="","",IF(N(L1771)&gt;0,K1771/L1771,""))</f>
        <v/>
      </c>
      <c r="N1771" s="21">
        <f>IF(A1771="","",IF(N(L1771)&gt;0,SUMIFS('GSC current'!$L$2:$L$2001,'GSC current'!$I$2:$I$2001,B1771)/L1771,""))</f>
        <v/>
      </c>
      <c r="O1771">
        <f>IF(A1771="","",IFERROR(SUMIFS('GSC previous'!$J$2:$J$2001,'GSC previous'!$I$2:$I$2001,B1771),0))</f>
        <v/>
      </c>
      <c r="P1771" s="22">
        <f>IF(A1771="","",IF(N(O1771)&gt;0,(K1771-O1771)/O1771,""))</f>
        <v/>
      </c>
      <c r="Q1771">
        <f>IF(A1771="","",IFERROR(SUMIFS(GA4!$P$2:$P$2001,GA4!$O$2:$O$2001,B1771),0))</f>
        <v/>
      </c>
      <c r="R1771" s="23">
        <f>IF(A1771="","",IF(N(Q1771)&gt;0,SUMIFS(GA4!$Q$2:$Q$2001,GA4!$O$2:$O$2001,B1771)/Q1771,""))</f>
        <v/>
      </c>
      <c r="S1771">
        <f>IF(A1771="","",IFERROR(SUMIFS(GA4!$R$2:$R$2001,GA4!$O$2:$O$2001,B1771),0))</f>
        <v/>
      </c>
      <c r="T1771">
        <f>IF(A1771="","",IF(AND(ISNUMBER(F1771),LEFT(C1771&amp;"",1)="2"),IF(F1771&lt;Rules!$B$9,"Yes","No"),"No"))</f>
        <v/>
      </c>
      <c r="U1771">
        <f>IF(A1771="","",IF(AND(N(O1771)&gt;=Rules!$B$8,ISNUMBER(P1771)),IF(P1771&lt;=-Rules!$B$7,"Yes","No"),"No"))</f>
        <v/>
      </c>
      <c r="V1771">
        <f>IF(A1771="","",IF(AND(N(L1771)&gt;=Rules!$B$6,ISNUMBER(N1771)),IF(AND(N1771&gt;=Rules!$B$10,N1771&lt;=Rules!$B$11),"Yes","No"),"No"))</f>
        <v/>
      </c>
      <c r="W1771">
        <f>IF(A1771="","",IF(I1771&lt;&gt;"","Yes","No"))</f>
        <v/>
      </c>
      <c r="X1771">
        <f>IF(I1771="","",IF(SUMIFS($K$3:$K$2002,$A$3:$A$2002,SUBSTITUTE(SUBSTITUTE(I1771,"?","~?"),"*","~*"))&gt;N(K1771),"Yes","No"))</f>
        <v/>
      </c>
      <c r="Y1771">
        <f>IF(A1771="","",IF(N(S1771)&gt;0,"Yes","No"))</f>
        <v/>
      </c>
      <c r="Z1771">
        <f>IF(A1771="","",IF(AND(N(K1771)&lt;Rules!$B$5,N(L1771)&lt;Rules!$B$6,N(Q1771)&lt;Rules!$B$13,Y1771="No"),"Yes","No"))</f>
        <v/>
      </c>
      <c r="AA1771">
        <f>IF(A1771="","",IF(LEFT(C1771&amp;"",1)="3","Redirect",IF(OR(LEFT(C1771&amp;"",1)="4",LEFT(C1771&amp;"",1)="5"),IF(OR(N(K1771)&gt;0,N(AC1771)&gt;=Rules!$B$14),"Redirect","Prune"),IF(D1771="Non-Indexable","Keep",IF(AND(W1771="Yes",X1771="Yes",Y1771="No"),"Merge",IF(OR(U1771="Yes",V1771="Yes",AND(T1771="Yes",N(L1771)&gt;=Rules!$B$6)),"Update",IF(Z1771="Yes",IF(N(AC1771)&gt;=Rules!$B$14,"Redirect","Prune"),"Keep")))))))</f>
        <v/>
      </c>
      <c r="AB1771">
        <f>IF(A1771="","",IF(LEFT(C1771&amp;"",1)="3","Already redirects ("&amp;C1771&amp;"). Update internal links to point at the final URL.",IF(OR(LEFT(C1771&amp;"",1)="4",LEFT(C1771&amp;"",1)="5"),IF(AA1771="Redirect","Returns "&amp;C1771&amp;" but still has "&amp;N(K1771)&amp;" clicks and "&amp;N(AC1771)&amp;" referring domains. 301 it to the closest live page.","Returns "&amp;C1771&amp;" with no clicks or links. Remove internal links and let it 404 or 410."),IF(D1771="Non-Indexable","Non-indexable ("&amp;E1771&amp;"). Keep if that is intentional; otherwise fix the canonical or noindex.",IF(AA1771="Merge","Overlaps with "&amp;I1771&amp;IF(N(J1771)&gt;0," (similarity "&amp;TEXT(J1771,"0.00")&amp;")","")&amp;", which gets more clicks. Merge the useful parts into it and 301 this URL.",IF(AA1771="Update",MID(IF(U1771="Yes","; Clicks down "&amp;TEXT(-P1771,"0%")&amp;" on the previous period","")&amp;IF(V1771="Yes","; Average position "&amp;TEXT(N1771,"0.0")&amp;" on "&amp;TEXT(L1771,"#,##0")&amp;" impressions (striking distance)","")&amp;IF(AND(T1771="Yes",N(L1771)&gt;=Rules!$B$6),"; Thin ("&amp;F1771&amp;" words) but has search demand",""),3,400),IF(AA1771="Prune","Low value: "&amp;N(K1771)&amp;" clicks, "&amp;N(L1771)&amp;" impressions, "&amp;N(Q1771)&amp;" sessions, no key events. Remove or noindex it and update internal links.",IF(AA1771="Redirect","Low value but "&amp;N(AC1771)&amp;" referring domains. 301 it to the closest relevant page to keep those links.",IF(AND(Z1771="No",Y1771="Yes",N(K1771)&lt;Rules!$B$5),"Low search traffic but it converts (key events: "&amp;S1771&amp;"). Keep it and link to it.",IF(W1771="Yes","Stronger than the page it overlaps ("&amp;I1771&amp;"). Keep; merge that page into this one.","Healthy: "&amp;N(K1771)&amp;" clicks"&amp;IF(ISNUMBER(N1771),", average position "&amp;TEXT(N1771,"0.0"),"")&amp;". Keep and monitor."))))))))))</f>
        <v/>
      </c>
      <c r="AE1771">
        <f>IF(A1771="","",IF(AD1771&lt;&gt;"",AD1771,AA1771))</f>
        <v/>
      </c>
    </row>
    <row r="1772">
      <c r="A1772">
        <f>IF(Crawl!A1771="","",Crawl!A1771)</f>
        <v/>
      </c>
      <c r="B1772">
        <f>IF(A1772="","",Crawl!EC1771)</f>
        <v/>
      </c>
      <c r="C1772">
        <f>IF(A1772="","",IFERROR(INDEX(Crawl!$A1771:$DZ1771,1,Rules!$H$6),""))</f>
        <v/>
      </c>
      <c r="D1772">
        <f>IF(A1772="","",IFERROR(INDEX(Crawl!$A1771:$DZ1771,1,Rules!$H$7),"")&amp;"")</f>
        <v/>
      </c>
      <c r="E1772">
        <f>IF(A1772="","",IFERROR(INDEX(Crawl!$A1771:$DZ1771,1,Rules!$H$8),"")&amp;"")</f>
        <v/>
      </c>
      <c r="F1772">
        <f>IF(A1772="","",IFERROR(INDEX(Crawl!$A1771:$DZ1771,1,Rules!$H$9),""))</f>
        <v/>
      </c>
      <c r="G1772">
        <f>IF(A1772="","",IFERROR(INDEX(Crawl!$A1771:$DZ1771,1,Rules!$H$10),""))</f>
        <v/>
      </c>
      <c r="H1772">
        <f>IF(A1772="","",IFERROR(INDEX(Crawl!$A1771:$DZ1771,1,Rules!$H$12),""))</f>
        <v/>
      </c>
      <c r="I1772">
        <f>IF(A1772="","",IF(AND(N(H1772)&gt;0,IFERROR(INDEX(Crawl!$A1771:$DZ1771,1,Rules!$H$11),"")&amp;""&lt;&gt;""),IFERROR(INDEX(Crawl!$A1771:$DZ1771,1,Rules!$H$11),"")&amp;"",IF(AND(ISNUMBER(J1772),N(J1772)&gt;=Rules!$B$12,IFERROR(INDEX(Crawl!$A1771:$DZ1771,1,Rules!$H$13),"")&amp;""&lt;&gt;""),IFERROR(INDEX(Crawl!$A1771:$DZ1771,1,Rules!$H$13),"")&amp;"","")))</f>
        <v/>
      </c>
      <c r="J1772" s="19">
        <f>IF(A1772="","",IF(IFERROR(INDEX(Crawl!$A1771:$DZ1771,1,Rules!$H$14),"")&amp;""="","",IFERROR(INDEX(Crawl!$A1771:$DZ1771,1,Rules!$H$14),"")))</f>
        <v/>
      </c>
      <c r="K1772">
        <f>IF(A1772="","",IFERROR(SUMIFS('GSC current'!$J$2:$J$2001,'GSC current'!$I$2:$I$2001,B1772),0))</f>
        <v/>
      </c>
      <c r="L1772">
        <f>IF(A1772="","",IFERROR(SUMIFS('GSC current'!$K$2:$K$2001,'GSC current'!$I$2:$I$2001,B1772),0))</f>
        <v/>
      </c>
      <c r="M1772" s="20">
        <f>IF(A1772="","",IF(N(L1772)&gt;0,K1772/L1772,""))</f>
        <v/>
      </c>
      <c r="N1772" s="21">
        <f>IF(A1772="","",IF(N(L1772)&gt;0,SUMIFS('GSC current'!$L$2:$L$2001,'GSC current'!$I$2:$I$2001,B1772)/L1772,""))</f>
        <v/>
      </c>
      <c r="O1772">
        <f>IF(A1772="","",IFERROR(SUMIFS('GSC previous'!$J$2:$J$2001,'GSC previous'!$I$2:$I$2001,B1772),0))</f>
        <v/>
      </c>
      <c r="P1772" s="22">
        <f>IF(A1772="","",IF(N(O1772)&gt;0,(K1772-O1772)/O1772,""))</f>
        <v/>
      </c>
      <c r="Q1772">
        <f>IF(A1772="","",IFERROR(SUMIFS(GA4!$P$2:$P$2001,GA4!$O$2:$O$2001,B1772),0))</f>
        <v/>
      </c>
      <c r="R1772" s="23">
        <f>IF(A1772="","",IF(N(Q1772)&gt;0,SUMIFS(GA4!$Q$2:$Q$2001,GA4!$O$2:$O$2001,B1772)/Q1772,""))</f>
        <v/>
      </c>
      <c r="S1772">
        <f>IF(A1772="","",IFERROR(SUMIFS(GA4!$R$2:$R$2001,GA4!$O$2:$O$2001,B1772),0))</f>
        <v/>
      </c>
      <c r="T1772">
        <f>IF(A1772="","",IF(AND(ISNUMBER(F1772),LEFT(C1772&amp;"",1)="2"),IF(F1772&lt;Rules!$B$9,"Yes","No"),"No"))</f>
        <v/>
      </c>
      <c r="U1772">
        <f>IF(A1772="","",IF(AND(N(O1772)&gt;=Rules!$B$8,ISNUMBER(P1772)),IF(P1772&lt;=-Rules!$B$7,"Yes","No"),"No"))</f>
        <v/>
      </c>
      <c r="V1772">
        <f>IF(A1772="","",IF(AND(N(L1772)&gt;=Rules!$B$6,ISNUMBER(N1772)),IF(AND(N1772&gt;=Rules!$B$10,N1772&lt;=Rules!$B$11),"Yes","No"),"No"))</f>
        <v/>
      </c>
      <c r="W1772">
        <f>IF(A1772="","",IF(I1772&lt;&gt;"","Yes","No"))</f>
        <v/>
      </c>
      <c r="X1772">
        <f>IF(I1772="","",IF(SUMIFS($K$3:$K$2002,$A$3:$A$2002,SUBSTITUTE(SUBSTITUTE(I1772,"?","~?"),"*","~*"))&gt;N(K1772),"Yes","No"))</f>
        <v/>
      </c>
      <c r="Y1772">
        <f>IF(A1772="","",IF(N(S1772)&gt;0,"Yes","No"))</f>
        <v/>
      </c>
      <c r="Z1772">
        <f>IF(A1772="","",IF(AND(N(K1772)&lt;Rules!$B$5,N(L1772)&lt;Rules!$B$6,N(Q1772)&lt;Rules!$B$13,Y1772="No"),"Yes","No"))</f>
        <v/>
      </c>
      <c r="AA1772">
        <f>IF(A1772="","",IF(LEFT(C1772&amp;"",1)="3","Redirect",IF(OR(LEFT(C1772&amp;"",1)="4",LEFT(C1772&amp;"",1)="5"),IF(OR(N(K1772)&gt;0,N(AC1772)&gt;=Rules!$B$14),"Redirect","Prune"),IF(D1772="Non-Indexable","Keep",IF(AND(W1772="Yes",X1772="Yes",Y1772="No"),"Merge",IF(OR(U1772="Yes",V1772="Yes",AND(T1772="Yes",N(L1772)&gt;=Rules!$B$6)),"Update",IF(Z1772="Yes",IF(N(AC1772)&gt;=Rules!$B$14,"Redirect","Prune"),"Keep")))))))</f>
        <v/>
      </c>
      <c r="AB1772">
        <f>IF(A1772="","",IF(LEFT(C1772&amp;"",1)="3","Already redirects ("&amp;C1772&amp;"). Update internal links to point at the final URL.",IF(OR(LEFT(C1772&amp;"",1)="4",LEFT(C1772&amp;"",1)="5"),IF(AA1772="Redirect","Returns "&amp;C1772&amp;" but still has "&amp;N(K1772)&amp;" clicks and "&amp;N(AC1772)&amp;" referring domains. 301 it to the closest live page.","Returns "&amp;C1772&amp;" with no clicks or links. Remove internal links and let it 404 or 410."),IF(D1772="Non-Indexable","Non-indexable ("&amp;E1772&amp;"). Keep if that is intentional; otherwise fix the canonical or noindex.",IF(AA1772="Merge","Overlaps with "&amp;I1772&amp;IF(N(J1772)&gt;0," (similarity "&amp;TEXT(J1772,"0.00")&amp;")","")&amp;", which gets more clicks. Merge the useful parts into it and 301 this URL.",IF(AA1772="Update",MID(IF(U1772="Yes","; Clicks down "&amp;TEXT(-P1772,"0%")&amp;" on the previous period","")&amp;IF(V1772="Yes","; Average position "&amp;TEXT(N1772,"0.0")&amp;" on "&amp;TEXT(L1772,"#,##0")&amp;" impressions (striking distance)","")&amp;IF(AND(T1772="Yes",N(L1772)&gt;=Rules!$B$6),"; Thin ("&amp;F1772&amp;" words) but has search demand",""),3,400),IF(AA1772="Prune","Low value: "&amp;N(K1772)&amp;" clicks, "&amp;N(L1772)&amp;" impressions, "&amp;N(Q1772)&amp;" sessions, no key events. Remove or noindex it and update internal links.",IF(AA1772="Redirect","Low value but "&amp;N(AC1772)&amp;" referring domains. 301 it to the closest relevant page to keep those links.",IF(AND(Z1772="No",Y1772="Yes",N(K1772)&lt;Rules!$B$5),"Low search traffic but it converts (key events: "&amp;S1772&amp;"). Keep it and link to it.",IF(W1772="Yes","Stronger than the page it overlaps ("&amp;I1772&amp;"). Keep; merge that page into this one.","Healthy: "&amp;N(K1772)&amp;" clicks"&amp;IF(ISNUMBER(N1772),", average position "&amp;TEXT(N1772,"0.0"),"")&amp;". Keep and monitor."))))))))))</f>
        <v/>
      </c>
      <c r="AE1772">
        <f>IF(A1772="","",IF(AD1772&lt;&gt;"",AD1772,AA1772))</f>
        <v/>
      </c>
    </row>
    <row r="1773">
      <c r="A1773">
        <f>IF(Crawl!A1772="","",Crawl!A1772)</f>
        <v/>
      </c>
      <c r="B1773">
        <f>IF(A1773="","",Crawl!EC1772)</f>
        <v/>
      </c>
      <c r="C1773">
        <f>IF(A1773="","",IFERROR(INDEX(Crawl!$A1772:$DZ1772,1,Rules!$H$6),""))</f>
        <v/>
      </c>
      <c r="D1773">
        <f>IF(A1773="","",IFERROR(INDEX(Crawl!$A1772:$DZ1772,1,Rules!$H$7),"")&amp;"")</f>
        <v/>
      </c>
      <c r="E1773">
        <f>IF(A1773="","",IFERROR(INDEX(Crawl!$A1772:$DZ1772,1,Rules!$H$8),"")&amp;"")</f>
        <v/>
      </c>
      <c r="F1773">
        <f>IF(A1773="","",IFERROR(INDEX(Crawl!$A1772:$DZ1772,1,Rules!$H$9),""))</f>
        <v/>
      </c>
      <c r="G1773">
        <f>IF(A1773="","",IFERROR(INDEX(Crawl!$A1772:$DZ1772,1,Rules!$H$10),""))</f>
        <v/>
      </c>
      <c r="H1773">
        <f>IF(A1773="","",IFERROR(INDEX(Crawl!$A1772:$DZ1772,1,Rules!$H$12),""))</f>
        <v/>
      </c>
      <c r="I1773">
        <f>IF(A1773="","",IF(AND(N(H1773)&gt;0,IFERROR(INDEX(Crawl!$A1772:$DZ1772,1,Rules!$H$11),"")&amp;""&lt;&gt;""),IFERROR(INDEX(Crawl!$A1772:$DZ1772,1,Rules!$H$11),"")&amp;"",IF(AND(ISNUMBER(J1773),N(J1773)&gt;=Rules!$B$12,IFERROR(INDEX(Crawl!$A1772:$DZ1772,1,Rules!$H$13),"")&amp;""&lt;&gt;""),IFERROR(INDEX(Crawl!$A1772:$DZ1772,1,Rules!$H$13),"")&amp;"","")))</f>
        <v/>
      </c>
      <c r="J1773" s="19">
        <f>IF(A1773="","",IF(IFERROR(INDEX(Crawl!$A1772:$DZ1772,1,Rules!$H$14),"")&amp;""="","",IFERROR(INDEX(Crawl!$A1772:$DZ1772,1,Rules!$H$14),"")))</f>
        <v/>
      </c>
      <c r="K1773">
        <f>IF(A1773="","",IFERROR(SUMIFS('GSC current'!$J$2:$J$2001,'GSC current'!$I$2:$I$2001,B1773),0))</f>
        <v/>
      </c>
      <c r="L1773">
        <f>IF(A1773="","",IFERROR(SUMIFS('GSC current'!$K$2:$K$2001,'GSC current'!$I$2:$I$2001,B1773),0))</f>
        <v/>
      </c>
      <c r="M1773" s="20">
        <f>IF(A1773="","",IF(N(L1773)&gt;0,K1773/L1773,""))</f>
        <v/>
      </c>
      <c r="N1773" s="21">
        <f>IF(A1773="","",IF(N(L1773)&gt;0,SUMIFS('GSC current'!$L$2:$L$2001,'GSC current'!$I$2:$I$2001,B1773)/L1773,""))</f>
        <v/>
      </c>
      <c r="O1773">
        <f>IF(A1773="","",IFERROR(SUMIFS('GSC previous'!$J$2:$J$2001,'GSC previous'!$I$2:$I$2001,B1773),0))</f>
        <v/>
      </c>
      <c r="P1773" s="22">
        <f>IF(A1773="","",IF(N(O1773)&gt;0,(K1773-O1773)/O1773,""))</f>
        <v/>
      </c>
      <c r="Q1773">
        <f>IF(A1773="","",IFERROR(SUMIFS(GA4!$P$2:$P$2001,GA4!$O$2:$O$2001,B1773),0))</f>
        <v/>
      </c>
      <c r="R1773" s="23">
        <f>IF(A1773="","",IF(N(Q1773)&gt;0,SUMIFS(GA4!$Q$2:$Q$2001,GA4!$O$2:$O$2001,B1773)/Q1773,""))</f>
        <v/>
      </c>
      <c r="S1773">
        <f>IF(A1773="","",IFERROR(SUMIFS(GA4!$R$2:$R$2001,GA4!$O$2:$O$2001,B1773),0))</f>
        <v/>
      </c>
      <c r="T1773">
        <f>IF(A1773="","",IF(AND(ISNUMBER(F1773),LEFT(C1773&amp;"",1)="2"),IF(F1773&lt;Rules!$B$9,"Yes","No"),"No"))</f>
        <v/>
      </c>
      <c r="U1773">
        <f>IF(A1773="","",IF(AND(N(O1773)&gt;=Rules!$B$8,ISNUMBER(P1773)),IF(P1773&lt;=-Rules!$B$7,"Yes","No"),"No"))</f>
        <v/>
      </c>
      <c r="V1773">
        <f>IF(A1773="","",IF(AND(N(L1773)&gt;=Rules!$B$6,ISNUMBER(N1773)),IF(AND(N1773&gt;=Rules!$B$10,N1773&lt;=Rules!$B$11),"Yes","No"),"No"))</f>
        <v/>
      </c>
      <c r="W1773">
        <f>IF(A1773="","",IF(I1773&lt;&gt;"","Yes","No"))</f>
        <v/>
      </c>
      <c r="X1773">
        <f>IF(I1773="","",IF(SUMIFS($K$3:$K$2002,$A$3:$A$2002,SUBSTITUTE(SUBSTITUTE(I1773,"?","~?"),"*","~*"))&gt;N(K1773),"Yes","No"))</f>
        <v/>
      </c>
      <c r="Y1773">
        <f>IF(A1773="","",IF(N(S1773)&gt;0,"Yes","No"))</f>
        <v/>
      </c>
      <c r="Z1773">
        <f>IF(A1773="","",IF(AND(N(K1773)&lt;Rules!$B$5,N(L1773)&lt;Rules!$B$6,N(Q1773)&lt;Rules!$B$13,Y1773="No"),"Yes","No"))</f>
        <v/>
      </c>
      <c r="AA1773">
        <f>IF(A1773="","",IF(LEFT(C1773&amp;"",1)="3","Redirect",IF(OR(LEFT(C1773&amp;"",1)="4",LEFT(C1773&amp;"",1)="5"),IF(OR(N(K1773)&gt;0,N(AC1773)&gt;=Rules!$B$14),"Redirect","Prune"),IF(D1773="Non-Indexable","Keep",IF(AND(W1773="Yes",X1773="Yes",Y1773="No"),"Merge",IF(OR(U1773="Yes",V1773="Yes",AND(T1773="Yes",N(L1773)&gt;=Rules!$B$6)),"Update",IF(Z1773="Yes",IF(N(AC1773)&gt;=Rules!$B$14,"Redirect","Prune"),"Keep")))))))</f>
        <v/>
      </c>
      <c r="AB1773">
        <f>IF(A1773="","",IF(LEFT(C1773&amp;"",1)="3","Already redirects ("&amp;C1773&amp;"). Update internal links to point at the final URL.",IF(OR(LEFT(C1773&amp;"",1)="4",LEFT(C1773&amp;"",1)="5"),IF(AA1773="Redirect","Returns "&amp;C1773&amp;" but still has "&amp;N(K1773)&amp;" clicks and "&amp;N(AC1773)&amp;" referring domains. 301 it to the closest live page.","Returns "&amp;C1773&amp;" with no clicks or links. Remove internal links and let it 404 or 410."),IF(D1773="Non-Indexable","Non-indexable ("&amp;E1773&amp;"). Keep if that is intentional; otherwise fix the canonical or noindex.",IF(AA1773="Merge","Overlaps with "&amp;I1773&amp;IF(N(J1773)&gt;0," (similarity "&amp;TEXT(J1773,"0.00")&amp;")","")&amp;", which gets more clicks. Merge the useful parts into it and 301 this URL.",IF(AA1773="Update",MID(IF(U1773="Yes","; Clicks down "&amp;TEXT(-P1773,"0%")&amp;" on the previous period","")&amp;IF(V1773="Yes","; Average position "&amp;TEXT(N1773,"0.0")&amp;" on "&amp;TEXT(L1773,"#,##0")&amp;" impressions (striking distance)","")&amp;IF(AND(T1773="Yes",N(L1773)&gt;=Rules!$B$6),"; Thin ("&amp;F1773&amp;" words) but has search demand",""),3,400),IF(AA1773="Prune","Low value: "&amp;N(K1773)&amp;" clicks, "&amp;N(L1773)&amp;" impressions, "&amp;N(Q1773)&amp;" sessions, no key events. Remove or noindex it and update internal links.",IF(AA1773="Redirect","Low value but "&amp;N(AC1773)&amp;" referring domains. 301 it to the closest relevant page to keep those links.",IF(AND(Z1773="No",Y1773="Yes",N(K1773)&lt;Rules!$B$5),"Low search traffic but it converts (key events: "&amp;S1773&amp;"). Keep it and link to it.",IF(W1773="Yes","Stronger than the page it overlaps ("&amp;I1773&amp;"). Keep; merge that page into this one.","Healthy: "&amp;N(K1773)&amp;" clicks"&amp;IF(ISNUMBER(N1773),", average position "&amp;TEXT(N1773,"0.0"),"")&amp;". Keep and monitor."))))))))))</f>
        <v/>
      </c>
      <c r="AE1773">
        <f>IF(A1773="","",IF(AD1773&lt;&gt;"",AD1773,AA1773))</f>
        <v/>
      </c>
    </row>
    <row r="1774">
      <c r="A1774">
        <f>IF(Crawl!A1773="","",Crawl!A1773)</f>
        <v/>
      </c>
      <c r="B1774">
        <f>IF(A1774="","",Crawl!EC1773)</f>
        <v/>
      </c>
      <c r="C1774">
        <f>IF(A1774="","",IFERROR(INDEX(Crawl!$A1773:$DZ1773,1,Rules!$H$6),""))</f>
        <v/>
      </c>
      <c r="D1774">
        <f>IF(A1774="","",IFERROR(INDEX(Crawl!$A1773:$DZ1773,1,Rules!$H$7),"")&amp;"")</f>
        <v/>
      </c>
      <c r="E1774">
        <f>IF(A1774="","",IFERROR(INDEX(Crawl!$A1773:$DZ1773,1,Rules!$H$8),"")&amp;"")</f>
        <v/>
      </c>
      <c r="F1774">
        <f>IF(A1774="","",IFERROR(INDEX(Crawl!$A1773:$DZ1773,1,Rules!$H$9),""))</f>
        <v/>
      </c>
      <c r="G1774">
        <f>IF(A1774="","",IFERROR(INDEX(Crawl!$A1773:$DZ1773,1,Rules!$H$10),""))</f>
        <v/>
      </c>
      <c r="H1774">
        <f>IF(A1774="","",IFERROR(INDEX(Crawl!$A1773:$DZ1773,1,Rules!$H$12),""))</f>
        <v/>
      </c>
      <c r="I1774">
        <f>IF(A1774="","",IF(AND(N(H1774)&gt;0,IFERROR(INDEX(Crawl!$A1773:$DZ1773,1,Rules!$H$11),"")&amp;""&lt;&gt;""),IFERROR(INDEX(Crawl!$A1773:$DZ1773,1,Rules!$H$11),"")&amp;"",IF(AND(ISNUMBER(J1774),N(J1774)&gt;=Rules!$B$12,IFERROR(INDEX(Crawl!$A1773:$DZ1773,1,Rules!$H$13),"")&amp;""&lt;&gt;""),IFERROR(INDEX(Crawl!$A1773:$DZ1773,1,Rules!$H$13),"")&amp;"","")))</f>
        <v/>
      </c>
      <c r="J1774" s="19">
        <f>IF(A1774="","",IF(IFERROR(INDEX(Crawl!$A1773:$DZ1773,1,Rules!$H$14),"")&amp;""="","",IFERROR(INDEX(Crawl!$A1773:$DZ1773,1,Rules!$H$14),"")))</f>
        <v/>
      </c>
      <c r="K1774">
        <f>IF(A1774="","",IFERROR(SUMIFS('GSC current'!$J$2:$J$2001,'GSC current'!$I$2:$I$2001,B1774),0))</f>
        <v/>
      </c>
      <c r="L1774">
        <f>IF(A1774="","",IFERROR(SUMIFS('GSC current'!$K$2:$K$2001,'GSC current'!$I$2:$I$2001,B1774),0))</f>
        <v/>
      </c>
      <c r="M1774" s="20">
        <f>IF(A1774="","",IF(N(L1774)&gt;0,K1774/L1774,""))</f>
        <v/>
      </c>
      <c r="N1774" s="21">
        <f>IF(A1774="","",IF(N(L1774)&gt;0,SUMIFS('GSC current'!$L$2:$L$2001,'GSC current'!$I$2:$I$2001,B1774)/L1774,""))</f>
        <v/>
      </c>
      <c r="O1774">
        <f>IF(A1774="","",IFERROR(SUMIFS('GSC previous'!$J$2:$J$2001,'GSC previous'!$I$2:$I$2001,B1774),0))</f>
        <v/>
      </c>
      <c r="P1774" s="22">
        <f>IF(A1774="","",IF(N(O1774)&gt;0,(K1774-O1774)/O1774,""))</f>
        <v/>
      </c>
      <c r="Q1774">
        <f>IF(A1774="","",IFERROR(SUMIFS(GA4!$P$2:$P$2001,GA4!$O$2:$O$2001,B1774),0))</f>
        <v/>
      </c>
      <c r="R1774" s="23">
        <f>IF(A1774="","",IF(N(Q1774)&gt;0,SUMIFS(GA4!$Q$2:$Q$2001,GA4!$O$2:$O$2001,B1774)/Q1774,""))</f>
        <v/>
      </c>
      <c r="S1774">
        <f>IF(A1774="","",IFERROR(SUMIFS(GA4!$R$2:$R$2001,GA4!$O$2:$O$2001,B1774),0))</f>
        <v/>
      </c>
      <c r="T1774">
        <f>IF(A1774="","",IF(AND(ISNUMBER(F1774),LEFT(C1774&amp;"",1)="2"),IF(F1774&lt;Rules!$B$9,"Yes","No"),"No"))</f>
        <v/>
      </c>
      <c r="U1774">
        <f>IF(A1774="","",IF(AND(N(O1774)&gt;=Rules!$B$8,ISNUMBER(P1774)),IF(P1774&lt;=-Rules!$B$7,"Yes","No"),"No"))</f>
        <v/>
      </c>
      <c r="V1774">
        <f>IF(A1774="","",IF(AND(N(L1774)&gt;=Rules!$B$6,ISNUMBER(N1774)),IF(AND(N1774&gt;=Rules!$B$10,N1774&lt;=Rules!$B$11),"Yes","No"),"No"))</f>
        <v/>
      </c>
      <c r="W1774">
        <f>IF(A1774="","",IF(I1774&lt;&gt;"","Yes","No"))</f>
        <v/>
      </c>
      <c r="X1774">
        <f>IF(I1774="","",IF(SUMIFS($K$3:$K$2002,$A$3:$A$2002,SUBSTITUTE(SUBSTITUTE(I1774,"?","~?"),"*","~*"))&gt;N(K1774),"Yes","No"))</f>
        <v/>
      </c>
      <c r="Y1774">
        <f>IF(A1774="","",IF(N(S1774)&gt;0,"Yes","No"))</f>
        <v/>
      </c>
      <c r="Z1774">
        <f>IF(A1774="","",IF(AND(N(K1774)&lt;Rules!$B$5,N(L1774)&lt;Rules!$B$6,N(Q1774)&lt;Rules!$B$13,Y1774="No"),"Yes","No"))</f>
        <v/>
      </c>
      <c r="AA1774">
        <f>IF(A1774="","",IF(LEFT(C1774&amp;"",1)="3","Redirect",IF(OR(LEFT(C1774&amp;"",1)="4",LEFT(C1774&amp;"",1)="5"),IF(OR(N(K1774)&gt;0,N(AC1774)&gt;=Rules!$B$14),"Redirect","Prune"),IF(D1774="Non-Indexable","Keep",IF(AND(W1774="Yes",X1774="Yes",Y1774="No"),"Merge",IF(OR(U1774="Yes",V1774="Yes",AND(T1774="Yes",N(L1774)&gt;=Rules!$B$6)),"Update",IF(Z1774="Yes",IF(N(AC1774)&gt;=Rules!$B$14,"Redirect","Prune"),"Keep")))))))</f>
        <v/>
      </c>
      <c r="AB1774">
        <f>IF(A1774="","",IF(LEFT(C1774&amp;"",1)="3","Already redirects ("&amp;C1774&amp;"). Update internal links to point at the final URL.",IF(OR(LEFT(C1774&amp;"",1)="4",LEFT(C1774&amp;"",1)="5"),IF(AA1774="Redirect","Returns "&amp;C1774&amp;" but still has "&amp;N(K1774)&amp;" clicks and "&amp;N(AC1774)&amp;" referring domains. 301 it to the closest live page.","Returns "&amp;C1774&amp;" with no clicks or links. Remove internal links and let it 404 or 410."),IF(D1774="Non-Indexable","Non-indexable ("&amp;E1774&amp;"). Keep if that is intentional; otherwise fix the canonical or noindex.",IF(AA1774="Merge","Overlaps with "&amp;I1774&amp;IF(N(J1774)&gt;0," (similarity "&amp;TEXT(J1774,"0.00")&amp;")","")&amp;", which gets more clicks. Merge the useful parts into it and 301 this URL.",IF(AA1774="Update",MID(IF(U1774="Yes","; Clicks down "&amp;TEXT(-P1774,"0%")&amp;" on the previous period","")&amp;IF(V1774="Yes","; Average position "&amp;TEXT(N1774,"0.0")&amp;" on "&amp;TEXT(L1774,"#,##0")&amp;" impressions (striking distance)","")&amp;IF(AND(T1774="Yes",N(L1774)&gt;=Rules!$B$6),"; Thin ("&amp;F1774&amp;" words) but has search demand",""),3,400),IF(AA1774="Prune","Low value: "&amp;N(K1774)&amp;" clicks, "&amp;N(L1774)&amp;" impressions, "&amp;N(Q1774)&amp;" sessions, no key events. Remove or noindex it and update internal links.",IF(AA1774="Redirect","Low value but "&amp;N(AC1774)&amp;" referring domains. 301 it to the closest relevant page to keep those links.",IF(AND(Z1774="No",Y1774="Yes",N(K1774)&lt;Rules!$B$5),"Low search traffic but it converts (key events: "&amp;S1774&amp;"). Keep it and link to it.",IF(W1774="Yes","Stronger than the page it overlaps ("&amp;I1774&amp;"). Keep; merge that page into this one.","Healthy: "&amp;N(K1774)&amp;" clicks"&amp;IF(ISNUMBER(N1774),", average position "&amp;TEXT(N1774,"0.0"),"")&amp;". Keep and monitor."))))))))))</f>
        <v/>
      </c>
      <c r="AE1774">
        <f>IF(A1774="","",IF(AD1774&lt;&gt;"",AD1774,AA1774))</f>
        <v/>
      </c>
    </row>
    <row r="1775">
      <c r="A1775">
        <f>IF(Crawl!A1774="","",Crawl!A1774)</f>
        <v/>
      </c>
      <c r="B1775">
        <f>IF(A1775="","",Crawl!EC1774)</f>
        <v/>
      </c>
      <c r="C1775">
        <f>IF(A1775="","",IFERROR(INDEX(Crawl!$A1774:$DZ1774,1,Rules!$H$6),""))</f>
        <v/>
      </c>
      <c r="D1775">
        <f>IF(A1775="","",IFERROR(INDEX(Crawl!$A1774:$DZ1774,1,Rules!$H$7),"")&amp;"")</f>
        <v/>
      </c>
      <c r="E1775">
        <f>IF(A1775="","",IFERROR(INDEX(Crawl!$A1774:$DZ1774,1,Rules!$H$8),"")&amp;"")</f>
        <v/>
      </c>
      <c r="F1775">
        <f>IF(A1775="","",IFERROR(INDEX(Crawl!$A1774:$DZ1774,1,Rules!$H$9),""))</f>
        <v/>
      </c>
      <c r="G1775">
        <f>IF(A1775="","",IFERROR(INDEX(Crawl!$A1774:$DZ1774,1,Rules!$H$10),""))</f>
        <v/>
      </c>
      <c r="H1775">
        <f>IF(A1775="","",IFERROR(INDEX(Crawl!$A1774:$DZ1774,1,Rules!$H$12),""))</f>
        <v/>
      </c>
      <c r="I1775">
        <f>IF(A1775="","",IF(AND(N(H1775)&gt;0,IFERROR(INDEX(Crawl!$A1774:$DZ1774,1,Rules!$H$11),"")&amp;""&lt;&gt;""),IFERROR(INDEX(Crawl!$A1774:$DZ1774,1,Rules!$H$11),"")&amp;"",IF(AND(ISNUMBER(J1775),N(J1775)&gt;=Rules!$B$12,IFERROR(INDEX(Crawl!$A1774:$DZ1774,1,Rules!$H$13),"")&amp;""&lt;&gt;""),IFERROR(INDEX(Crawl!$A1774:$DZ1774,1,Rules!$H$13),"")&amp;"","")))</f>
        <v/>
      </c>
      <c r="J1775" s="19">
        <f>IF(A1775="","",IF(IFERROR(INDEX(Crawl!$A1774:$DZ1774,1,Rules!$H$14),"")&amp;""="","",IFERROR(INDEX(Crawl!$A1774:$DZ1774,1,Rules!$H$14),"")))</f>
        <v/>
      </c>
      <c r="K1775">
        <f>IF(A1775="","",IFERROR(SUMIFS('GSC current'!$J$2:$J$2001,'GSC current'!$I$2:$I$2001,B1775),0))</f>
        <v/>
      </c>
      <c r="L1775">
        <f>IF(A1775="","",IFERROR(SUMIFS('GSC current'!$K$2:$K$2001,'GSC current'!$I$2:$I$2001,B1775),0))</f>
        <v/>
      </c>
      <c r="M1775" s="20">
        <f>IF(A1775="","",IF(N(L1775)&gt;0,K1775/L1775,""))</f>
        <v/>
      </c>
      <c r="N1775" s="21">
        <f>IF(A1775="","",IF(N(L1775)&gt;0,SUMIFS('GSC current'!$L$2:$L$2001,'GSC current'!$I$2:$I$2001,B1775)/L1775,""))</f>
        <v/>
      </c>
      <c r="O1775">
        <f>IF(A1775="","",IFERROR(SUMIFS('GSC previous'!$J$2:$J$2001,'GSC previous'!$I$2:$I$2001,B1775),0))</f>
        <v/>
      </c>
      <c r="P1775" s="22">
        <f>IF(A1775="","",IF(N(O1775)&gt;0,(K1775-O1775)/O1775,""))</f>
        <v/>
      </c>
      <c r="Q1775">
        <f>IF(A1775="","",IFERROR(SUMIFS(GA4!$P$2:$P$2001,GA4!$O$2:$O$2001,B1775),0))</f>
        <v/>
      </c>
      <c r="R1775" s="23">
        <f>IF(A1775="","",IF(N(Q1775)&gt;0,SUMIFS(GA4!$Q$2:$Q$2001,GA4!$O$2:$O$2001,B1775)/Q1775,""))</f>
        <v/>
      </c>
      <c r="S1775">
        <f>IF(A1775="","",IFERROR(SUMIFS(GA4!$R$2:$R$2001,GA4!$O$2:$O$2001,B1775),0))</f>
        <v/>
      </c>
      <c r="T1775">
        <f>IF(A1775="","",IF(AND(ISNUMBER(F1775),LEFT(C1775&amp;"",1)="2"),IF(F1775&lt;Rules!$B$9,"Yes","No"),"No"))</f>
        <v/>
      </c>
      <c r="U1775">
        <f>IF(A1775="","",IF(AND(N(O1775)&gt;=Rules!$B$8,ISNUMBER(P1775)),IF(P1775&lt;=-Rules!$B$7,"Yes","No"),"No"))</f>
        <v/>
      </c>
      <c r="V1775">
        <f>IF(A1775="","",IF(AND(N(L1775)&gt;=Rules!$B$6,ISNUMBER(N1775)),IF(AND(N1775&gt;=Rules!$B$10,N1775&lt;=Rules!$B$11),"Yes","No"),"No"))</f>
        <v/>
      </c>
      <c r="W1775">
        <f>IF(A1775="","",IF(I1775&lt;&gt;"","Yes","No"))</f>
        <v/>
      </c>
      <c r="X1775">
        <f>IF(I1775="","",IF(SUMIFS($K$3:$K$2002,$A$3:$A$2002,SUBSTITUTE(SUBSTITUTE(I1775,"?","~?"),"*","~*"))&gt;N(K1775),"Yes","No"))</f>
        <v/>
      </c>
      <c r="Y1775">
        <f>IF(A1775="","",IF(N(S1775)&gt;0,"Yes","No"))</f>
        <v/>
      </c>
      <c r="Z1775">
        <f>IF(A1775="","",IF(AND(N(K1775)&lt;Rules!$B$5,N(L1775)&lt;Rules!$B$6,N(Q1775)&lt;Rules!$B$13,Y1775="No"),"Yes","No"))</f>
        <v/>
      </c>
      <c r="AA1775">
        <f>IF(A1775="","",IF(LEFT(C1775&amp;"",1)="3","Redirect",IF(OR(LEFT(C1775&amp;"",1)="4",LEFT(C1775&amp;"",1)="5"),IF(OR(N(K1775)&gt;0,N(AC1775)&gt;=Rules!$B$14),"Redirect","Prune"),IF(D1775="Non-Indexable","Keep",IF(AND(W1775="Yes",X1775="Yes",Y1775="No"),"Merge",IF(OR(U1775="Yes",V1775="Yes",AND(T1775="Yes",N(L1775)&gt;=Rules!$B$6)),"Update",IF(Z1775="Yes",IF(N(AC1775)&gt;=Rules!$B$14,"Redirect","Prune"),"Keep")))))))</f>
        <v/>
      </c>
      <c r="AB1775">
        <f>IF(A1775="","",IF(LEFT(C1775&amp;"",1)="3","Already redirects ("&amp;C1775&amp;"). Update internal links to point at the final URL.",IF(OR(LEFT(C1775&amp;"",1)="4",LEFT(C1775&amp;"",1)="5"),IF(AA1775="Redirect","Returns "&amp;C1775&amp;" but still has "&amp;N(K1775)&amp;" clicks and "&amp;N(AC1775)&amp;" referring domains. 301 it to the closest live page.","Returns "&amp;C1775&amp;" with no clicks or links. Remove internal links and let it 404 or 410."),IF(D1775="Non-Indexable","Non-indexable ("&amp;E1775&amp;"). Keep if that is intentional; otherwise fix the canonical or noindex.",IF(AA1775="Merge","Overlaps with "&amp;I1775&amp;IF(N(J1775)&gt;0," (similarity "&amp;TEXT(J1775,"0.00")&amp;")","")&amp;", which gets more clicks. Merge the useful parts into it and 301 this URL.",IF(AA1775="Update",MID(IF(U1775="Yes","; Clicks down "&amp;TEXT(-P1775,"0%")&amp;" on the previous period","")&amp;IF(V1775="Yes","; Average position "&amp;TEXT(N1775,"0.0")&amp;" on "&amp;TEXT(L1775,"#,##0")&amp;" impressions (striking distance)","")&amp;IF(AND(T1775="Yes",N(L1775)&gt;=Rules!$B$6),"; Thin ("&amp;F1775&amp;" words) but has search demand",""),3,400),IF(AA1775="Prune","Low value: "&amp;N(K1775)&amp;" clicks, "&amp;N(L1775)&amp;" impressions, "&amp;N(Q1775)&amp;" sessions, no key events. Remove or noindex it and update internal links.",IF(AA1775="Redirect","Low value but "&amp;N(AC1775)&amp;" referring domains. 301 it to the closest relevant page to keep those links.",IF(AND(Z1775="No",Y1775="Yes",N(K1775)&lt;Rules!$B$5),"Low search traffic but it converts (key events: "&amp;S1775&amp;"). Keep it and link to it.",IF(W1775="Yes","Stronger than the page it overlaps ("&amp;I1775&amp;"). Keep; merge that page into this one.","Healthy: "&amp;N(K1775)&amp;" clicks"&amp;IF(ISNUMBER(N1775),", average position "&amp;TEXT(N1775,"0.0"),"")&amp;". Keep and monitor."))))))))))</f>
        <v/>
      </c>
      <c r="AE1775">
        <f>IF(A1775="","",IF(AD1775&lt;&gt;"",AD1775,AA1775))</f>
        <v/>
      </c>
    </row>
    <row r="1776">
      <c r="A1776">
        <f>IF(Crawl!A1775="","",Crawl!A1775)</f>
        <v/>
      </c>
      <c r="B1776">
        <f>IF(A1776="","",Crawl!EC1775)</f>
        <v/>
      </c>
      <c r="C1776">
        <f>IF(A1776="","",IFERROR(INDEX(Crawl!$A1775:$DZ1775,1,Rules!$H$6),""))</f>
        <v/>
      </c>
      <c r="D1776">
        <f>IF(A1776="","",IFERROR(INDEX(Crawl!$A1775:$DZ1775,1,Rules!$H$7),"")&amp;"")</f>
        <v/>
      </c>
      <c r="E1776">
        <f>IF(A1776="","",IFERROR(INDEX(Crawl!$A1775:$DZ1775,1,Rules!$H$8),"")&amp;"")</f>
        <v/>
      </c>
      <c r="F1776">
        <f>IF(A1776="","",IFERROR(INDEX(Crawl!$A1775:$DZ1775,1,Rules!$H$9),""))</f>
        <v/>
      </c>
      <c r="G1776">
        <f>IF(A1776="","",IFERROR(INDEX(Crawl!$A1775:$DZ1775,1,Rules!$H$10),""))</f>
        <v/>
      </c>
      <c r="H1776">
        <f>IF(A1776="","",IFERROR(INDEX(Crawl!$A1775:$DZ1775,1,Rules!$H$12),""))</f>
        <v/>
      </c>
      <c r="I1776">
        <f>IF(A1776="","",IF(AND(N(H1776)&gt;0,IFERROR(INDEX(Crawl!$A1775:$DZ1775,1,Rules!$H$11),"")&amp;""&lt;&gt;""),IFERROR(INDEX(Crawl!$A1775:$DZ1775,1,Rules!$H$11),"")&amp;"",IF(AND(ISNUMBER(J1776),N(J1776)&gt;=Rules!$B$12,IFERROR(INDEX(Crawl!$A1775:$DZ1775,1,Rules!$H$13),"")&amp;""&lt;&gt;""),IFERROR(INDEX(Crawl!$A1775:$DZ1775,1,Rules!$H$13),"")&amp;"","")))</f>
        <v/>
      </c>
      <c r="J1776" s="19">
        <f>IF(A1776="","",IF(IFERROR(INDEX(Crawl!$A1775:$DZ1775,1,Rules!$H$14),"")&amp;""="","",IFERROR(INDEX(Crawl!$A1775:$DZ1775,1,Rules!$H$14),"")))</f>
        <v/>
      </c>
      <c r="K1776">
        <f>IF(A1776="","",IFERROR(SUMIFS('GSC current'!$J$2:$J$2001,'GSC current'!$I$2:$I$2001,B1776),0))</f>
        <v/>
      </c>
      <c r="L1776">
        <f>IF(A1776="","",IFERROR(SUMIFS('GSC current'!$K$2:$K$2001,'GSC current'!$I$2:$I$2001,B1776),0))</f>
        <v/>
      </c>
      <c r="M1776" s="20">
        <f>IF(A1776="","",IF(N(L1776)&gt;0,K1776/L1776,""))</f>
        <v/>
      </c>
      <c r="N1776" s="21">
        <f>IF(A1776="","",IF(N(L1776)&gt;0,SUMIFS('GSC current'!$L$2:$L$2001,'GSC current'!$I$2:$I$2001,B1776)/L1776,""))</f>
        <v/>
      </c>
      <c r="O1776">
        <f>IF(A1776="","",IFERROR(SUMIFS('GSC previous'!$J$2:$J$2001,'GSC previous'!$I$2:$I$2001,B1776),0))</f>
        <v/>
      </c>
      <c r="P1776" s="22">
        <f>IF(A1776="","",IF(N(O1776)&gt;0,(K1776-O1776)/O1776,""))</f>
        <v/>
      </c>
      <c r="Q1776">
        <f>IF(A1776="","",IFERROR(SUMIFS(GA4!$P$2:$P$2001,GA4!$O$2:$O$2001,B1776),0))</f>
        <v/>
      </c>
      <c r="R1776" s="23">
        <f>IF(A1776="","",IF(N(Q1776)&gt;0,SUMIFS(GA4!$Q$2:$Q$2001,GA4!$O$2:$O$2001,B1776)/Q1776,""))</f>
        <v/>
      </c>
      <c r="S1776">
        <f>IF(A1776="","",IFERROR(SUMIFS(GA4!$R$2:$R$2001,GA4!$O$2:$O$2001,B1776),0))</f>
        <v/>
      </c>
      <c r="T1776">
        <f>IF(A1776="","",IF(AND(ISNUMBER(F1776),LEFT(C1776&amp;"",1)="2"),IF(F1776&lt;Rules!$B$9,"Yes","No"),"No"))</f>
        <v/>
      </c>
      <c r="U1776">
        <f>IF(A1776="","",IF(AND(N(O1776)&gt;=Rules!$B$8,ISNUMBER(P1776)),IF(P1776&lt;=-Rules!$B$7,"Yes","No"),"No"))</f>
        <v/>
      </c>
      <c r="V1776">
        <f>IF(A1776="","",IF(AND(N(L1776)&gt;=Rules!$B$6,ISNUMBER(N1776)),IF(AND(N1776&gt;=Rules!$B$10,N1776&lt;=Rules!$B$11),"Yes","No"),"No"))</f>
        <v/>
      </c>
      <c r="W1776">
        <f>IF(A1776="","",IF(I1776&lt;&gt;"","Yes","No"))</f>
        <v/>
      </c>
      <c r="X1776">
        <f>IF(I1776="","",IF(SUMIFS($K$3:$K$2002,$A$3:$A$2002,SUBSTITUTE(SUBSTITUTE(I1776,"?","~?"),"*","~*"))&gt;N(K1776),"Yes","No"))</f>
        <v/>
      </c>
      <c r="Y1776">
        <f>IF(A1776="","",IF(N(S1776)&gt;0,"Yes","No"))</f>
        <v/>
      </c>
      <c r="Z1776">
        <f>IF(A1776="","",IF(AND(N(K1776)&lt;Rules!$B$5,N(L1776)&lt;Rules!$B$6,N(Q1776)&lt;Rules!$B$13,Y1776="No"),"Yes","No"))</f>
        <v/>
      </c>
      <c r="AA1776">
        <f>IF(A1776="","",IF(LEFT(C1776&amp;"",1)="3","Redirect",IF(OR(LEFT(C1776&amp;"",1)="4",LEFT(C1776&amp;"",1)="5"),IF(OR(N(K1776)&gt;0,N(AC1776)&gt;=Rules!$B$14),"Redirect","Prune"),IF(D1776="Non-Indexable","Keep",IF(AND(W1776="Yes",X1776="Yes",Y1776="No"),"Merge",IF(OR(U1776="Yes",V1776="Yes",AND(T1776="Yes",N(L1776)&gt;=Rules!$B$6)),"Update",IF(Z1776="Yes",IF(N(AC1776)&gt;=Rules!$B$14,"Redirect","Prune"),"Keep")))))))</f>
        <v/>
      </c>
      <c r="AB1776">
        <f>IF(A1776="","",IF(LEFT(C1776&amp;"",1)="3","Already redirects ("&amp;C1776&amp;"). Update internal links to point at the final URL.",IF(OR(LEFT(C1776&amp;"",1)="4",LEFT(C1776&amp;"",1)="5"),IF(AA1776="Redirect","Returns "&amp;C1776&amp;" but still has "&amp;N(K1776)&amp;" clicks and "&amp;N(AC1776)&amp;" referring domains. 301 it to the closest live page.","Returns "&amp;C1776&amp;" with no clicks or links. Remove internal links and let it 404 or 410."),IF(D1776="Non-Indexable","Non-indexable ("&amp;E1776&amp;"). Keep if that is intentional; otherwise fix the canonical or noindex.",IF(AA1776="Merge","Overlaps with "&amp;I1776&amp;IF(N(J1776)&gt;0," (similarity "&amp;TEXT(J1776,"0.00")&amp;")","")&amp;", which gets more clicks. Merge the useful parts into it and 301 this URL.",IF(AA1776="Update",MID(IF(U1776="Yes","; Clicks down "&amp;TEXT(-P1776,"0%")&amp;" on the previous period","")&amp;IF(V1776="Yes","; Average position "&amp;TEXT(N1776,"0.0")&amp;" on "&amp;TEXT(L1776,"#,##0")&amp;" impressions (striking distance)","")&amp;IF(AND(T1776="Yes",N(L1776)&gt;=Rules!$B$6),"; Thin ("&amp;F1776&amp;" words) but has search demand",""),3,400),IF(AA1776="Prune","Low value: "&amp;N(K1776)&amp;" clicks, "&amp;N(L1776)&amp;" impressions, "&amp;N(Q1776)&amp;" sessions, no key events. Remove or noindex it and update internal links.",IF(AA1776="Redirect","Low value but "&amp;N(AC1776)&amp;" referring domains. 301 it to the closest relevant page to keep those links.",IF(AND(Z1776="No",Y1776="Yes",N(K1776)&lt;Rules!$B$5),"Low search traffic but it converts (key events: "&amp;S1776&amp;"). Keep it and link to it.",IF(W1776="Yes","Stronger than the page it overlaps ("&amp;I1776&amp;"). Keep; merge that page into this one.","Healthy: "&amp;N(K1776)&amp;" clicks"&amp;IF(ISNUMBER(N1776),", average position "&amp;TEXT(N1776,"0.0"),"")&amp;". Keep and monitor."))))))))))</f>
        <v/>
      </c>
      <c r="AE1776">
        <f>IF(A1776="","",IF(AD1776&lt;&gt;"",AD1776,AA1776))</f>
        <v/>
      </c>
    </row>
    <row r="1777">
      <c r="A1777">
        <f>IF(Crawl!A1776="","",Crawl!A1776)</f>
        <v/>
      </c>
      <c r="B1777">
        <f>IF(A1777="","",Crawl!EC1776)</f>
        <v/>
      </c>
      <c r="C1777">
        <f>IF(A1777="","",IFERROR(INDEX(Crawl!$A1776:$DZ1776,1,Rules!$H$6),""))</f>
        <v/>
      </c>
      <c r="D1777">
        <f>IF(A1777="","",IFERROR(INDEX(Crawl!$A1776:$DZ1776,1,Rules!$H$7),"")&amp;"")</f>
        <v/>
      </c>
      <c r="E1777">
        <f>IF(A1777="","",IFERROR(INDEX(Crawl!$A1776:$DZ1776,1,Rules!$H$8),"")&amp;"")</f>
        <v/>
      </c>
      <c r="F1777">
        <f>IF(A1777="","",IFERROR(INDEX(Crawl!$A1776:$DZ1776,1,Rules!$H$9),""))</f>
        <v/>
      </c>
      <c r="G1777">
        <f>IF(A1777="","",IFERROR(INDEX(Crawl!$A1776:$DZ1776,1,Rules!$H$10),""))</f>
        <v/>
      </c>
      <c r="H1777">
        <f>IF(A1777="","",IFERROR(INDEX(Crawl!$A1776:$DZ1776,1,Rules!$H$12),""))</f>
        <v/>
      </c>
      <c r="I1777">
        <f>IF(A1777="","",IF(AND(N(H1777)&gt;0,IFERROR(INDEX(Crawl!$A1776:$DZ1776,1,Rules!$H$11),"")&amp;""&lt;&gt;""),IFERROR(INDEX(Crawl!$A1776:$DZ1776,1,Rules!$H$11),"")&amp;"",IF(AND(ISNUMBER(J1777),N(J1777)&gt;=Rules!$B$12,IFERROR(INDEX(Crawl!$A1776:$DZ1776,1,Rules!$H$13),"")&amp;""&lt;&gt;""),IFERROR(INDEX(Crawl!$A1776:$DZ1776,1,Rules!$H$13),"")&amp;"","")))</f>
        <v/>
      </c>
      <c r="J1777" s="19">
        <f>IF(A1777="","",IF(IFERROR(INDEX(Crawl!$A1776:$DZ1776,1,Rules!$H$14),"")&amp;""="","",IFERROR(INDEX(Crawl!$A1776:$DZ1776,1,Rules!$H$14),"")))</f>
        <v/>
      </c>
      <c r="K1777">
        <f>IF(A1777="","",IFERROR(SUMIFS('GSC current'!$J$2:$J$2001,'GSC current'!$I$2:$I$2001,B1777),0))</f>
        <v/>
      </c>
      <c r="L1777">
        <f>IF(A1777="","",IFERROR(SUMIFS('GSC current'!$K$2:$K$2001,'GSC current'!$I$2:$I$2001,B1777),0))</f>
        <v/>
      </c>
      <c r="M1777" s="20">
        <f>IF(A1777="","",IF(N(L1777)&gt;0,K1777/L1777,""))</f>
        <v/>
      </c>
      <c r="N1777" s="21">
        <f>IF(A1777="","",IF(N(L1777)&gt;0,SUMIFS('GSC current'!$L$2:$L$2001,'GSC current'!$I$2:$I$2001,B1777)/L1777,""))</f>
        <v/>
      </c>
      <c r="O1777">
        <f>IF(A1777="","",IFERROR(SUMIFS('GSC previous'!$J$2:$J$2001,'GSC previous'!$I$2:$I$2001,B1777),0))</f>
        <v/>
      </c>
      <c r="P1777" s="22">
        <f>IF(A1777="","",IF(N(O1777)&gt;0,(K1777-O1777)/O1777,""))</f>
        <v/>
      </c>
      <c r="Q1777">
        <f>IF(A1777="","",IFERROR(SUMIFS(GA4!$P$2:$P$2001,GA4!$O$2:$O$2001,B1777),0))</f>
        <v/>
      </c>
      <c r="R1777" s="23">
        <f>IF(A1777="","",IF(N(Q1777)&gt;0,SUMIFS(GA4!$Q$2:$Q$2001,GA4!$O$2:$O$2001,B1777)/Q1777,""))</f>
        <v/>
      </c>
      <c r="S1777">
        <f>IF(A1777="","",IFERROR(SUMIFS(GA4!$R$2:$R$2001,GA4!$O$2:$O$2001,B1777),0))</f>
        <v/>
      </c>
      <c r="T1777">
        <f>IF(A1777="","",IF(AND(ISNUMBER(F1777),LEFT(C1777&amp;"",1)="2"),IF(F1777&lt;Rules!$B$9,"Yes","No"),"No"))</f>
        <v/>
      </c>
      <c r="U1777">
        <f>IF(A1777="","",IF(AND(N(O1777)&gt;=Rules!$B$8,ISNUMBER(P1777)),IF(P1777&lt;=-Rules!$B$7,"Yes","No"),"No"))</f>
        <v/>
      </c>
      <c r="V1777">
        <f>IF(A1777="","",IF(AND(N(L1777)&gt;=Rules!$B$6,ISNUMBER(N1777)),IF(AND(N1777&gt;=Rules!$B$10,N1777&lt;=Rules!$B$11),"Yes","No"),"No"))</f>
        <v/>
      </c>
      <c r="W1777">
        <f>IF(A1777="","",IF(I1777&lt;&gt;"","Yes","No"))</f>
        <v/>
      </c>
      <c r="X1777">
        <f>IF(I1777="","",IF(SUMIFS($K$3:$K$2002,$A$3:$A$2002,SUBSTITUTE(SUBSTITUTE(I1777,"?","~?"),"*","~*"))&gt;N(K1777),"Yes","No"))</f>
        <v/>
      </c>
      <c r="Y1777">
        <f>IF(A1777="","",IF(N(S1777)&gt;0,"Yes","No"))</f>
        <v/>
      </c>
      <c r="Z1777">
        <f>IF(A1777="","",IF(AND(N(K1777)&lt;Rules!$B$5,N(L1777)&lt;Rules!$B$6,N(Q1777)&lt;Rules!$B$13,Y1777="No"),"Yes","No"))</f>
        <v/>
      </c>
      <c r="AA1777">
        <f>IF(A1777="","",IF(LEFT(C1777&amp;"",1)="3","Redirect",IF(OR(LEFT(C1777&amp;"",1)="4",LEFT(C1777&amp;"",1)="5"),IF(OR(N(K1777)&gt;0,N(AC1777)&gt;=Rules!$B$14),"Redirect","Prune"),IF(D1777="Non-Indexable","Keep",IF(AND(W1777="Yes",X1777="Yes",Y1777="No"),"Merge",IF(OR(U1777="Yes",V1777="Yes",AND(T1777="Yes",N(L1777)&gt;=Rules!$B$6)),"Update",IF(Z1777="Yes",IF(N(AC1777)&gt;=Rules!$B$14,"Redirect","Prune"),"Keep")))))))</f>
        <v/>
      </c>
      <c r="AB1777">
        <f>IF(A1777="","",IF(LEFT(C1777&amp;"",1)="3","Already redirects ("&amp;C1777&amp;"). Update internal links to point at the final URL.",IF(OR(LEFT(C1777&amp;"",1)="4",LEFT(C1777&amp;"",1)="5"),IF(AA1777="Redirect","Returns "&amp;C1777&amp;" but still has "&amp;N(K1777)&amp;" clicks and "&amp;N(AC1777)&amp;" referring domains. 301 it to the closest live page.","Returns "&amp;C1777&amp;" with no clicks or links. Remove internal links and let it 404 or 410."),IF(D1777="Non-Indexable","Non-indexable ("&amp;E1777&amp;"). Keep if that is intentional; otherwise fix the canonical or noindex.",IF(AA1777="Merge","Overlaps with "&amp;I1777&amp;IF(N(J1777)&gt;0," (similarity "&amp;TEXT(J1777,"0.00")&amp;")","")&amp;", which gets more clicks. Merge the useful parts into it and 301 this URL.",IF(AA1777="Update",MID(IF(U1777="Yes","; Clicks down "&amp;TEXT(-P1777,"0%")&amp;" on the previous period","")&amp;IF(V1777="Yes","; Average position "&amp;TEXT(N1777,"0.0")&amp;" on "&amp;TEXT(L1777,"#,##0")&amp;" impressions (striking distance)","")&amp;IF(AND(T1777="Yes",N(L1777)&gt;=Rules!$B$6),"; Thin ("&amp;F1777&amp;" words) but has search demand",""),3,400),IF(AA1777="Prune","Low value: "&amp;N(K1777)&amp;" clicks, "&amp;N(L1777)&amp;" impressions, "&amp;N(Q1777)&amp;" sessions, no key events. Remove or noindex it and update internal links.",IF(AA1777="Redirect","Low value but "&amp;N(AC1777)&amp;" referring domains. 301 it to the closest relevant page to keep those links.",IF(AND(Z1777="No",Y1777="Yes",N(K1777)&lt;Rules!$B$5),"Low search traffic but it converts (key events: "&amp;S1777&amp;"). Keep it and link to it.",IF(W1777="Yes","Stronger than the page it overlaps ("&amp;I1777&amp;"). Keep; merge that page into this one.","Healthy: "&amp;N(K1777)&amp;" clicks"&amp;IF(ISNUMBER(N1777),", average position "&amp;TEXT(N1777,"0.0"),"")&amp;". Keep and monitor."))))))))))</f>
        <v/>
      </c>
      <c r="AE1777">
        <f>IF(A1777="","",IF(AD1777&lt;&gt;"",AD1777,AA1777))</f>
        <v/>
      </c>
    </row>
    <row r="1778">
      <c r="A1778">
        <f>IF(Crawl!A1777="","",Crawl!A1777)</f>
        <v/>
      </c>
      <c r="B1778">
        <f>IF(A1778="","",Crawl!EC1777)</f>
        <v/>
      </c>
      <c r="C1778">
        <f>IF(A1778="","",IFERROR(INDEX(Crawl!$A1777:$DZ1777,1,Rules!$H$6),""))</f>
        <v/>
      </c>
      <c r="D1778">
        <f>IF(A1778="","",IFERROR(INDEX(Crawl!$A1777:$DZ1777,1,Rules!$H$7),"")&amp;"")</f>
        <v/>
      </c>
      <c r="E1778">
        <f>IF(A1778="","",IFERROR(INDEX(Crawl!$A1777:$DZ1777,1,Rules!$H$8),"")&amp;"")</f>
        <v/>
      </c>
      <c r="F1778">
        <f>IF(A1778="","",IFERROR(INDEX(Crawl!$A1777:$DZ1777,1,Rules!$H$9),""))</f>
        <v/>
      </c>
      <c r="G1778">
        <f>IF(A1778="","",IFERROR(INDEX(Crawl!$A1777:$DZ1777,1,Rules!$H$10),""))</f>
        <v/>
      </c>
      <c r="H1778">
        <f>IF(A1778="","",IFERROR(INDEX(Crawl!$A1777:$DZ1777,1,Rules!$H$12),""))</f>
        <v/>
      </c>
      <c r="I1778">
        <f>IF(A1778="","",IF(AND(N(H1778)&gt;0,IFERROR(INDEX(Crawl!$A1777:$DZ1777,1,Rules!$H$11),"")&amp;""&lt;&gt;""),IFERROR(INDEX(Crawl!$A1777:$DZ1777,1,Rules!$H$11),"")&amp;"",IF(AND(ISNUMBER(J1778),N(J1778)&gt;=Rules!$B$12,IFERROR(INDEX(Crawl!$A1777:$DZ1777,1,Rules!$H$13),"")&amp;""&lt;&gt;""),IFERROR(INDEX(Crawl!$A1777:$DZ1777,1,Rules!$H$13),"")&amp;"","")))</f>
        <v/>
      </c>
      <c r="J1778" s="19">
        <f>IF(A1778="","",IF(IFERROR(INDEX(Crawl!$A1777:$DZ1777,1,Rules!$H$14),"")&amp;""="","",IFERROR(INDEX(Crawl!$A1777:$DZ1777,1,Rules!$H$14),"")))</f>
        <v/>
      </c>
      <c r="K1778">
        <f>IF(A1778="","",IFERROR(SUMIFS('GSC current'!$J$2:$J$2001,'GSC current'!$I$2:$I$2001,B1778),0))</f>
        <v/>
      </c>
      <c r="L1778">
        <f>IF(A1778="","",IFERROR(SUMIFS('GSC current'!$K$2:$K$2001,'GSC current'!$I$2:$I$2001,B1778),0))</f>
        <v/>
      </c>
      <c r="M1778" s="20">
        <f>IF(A1778="","",IF(N(L1778)&gt;0,K1778/L1778,""))</f>
        <v/>
      </c>
      <c r="N1778" s="21">
        <f>IF(A1778="","",IF(N(L1778)&gt;0,SUMIFS('GSC current'!$L$2:$L$2001,'GSC current'!$I$2:$I$2001,B1778)/L1778,""))</f>
        <v/>
      </c>
      <c r="O1778">
        <f>IF(A1778="","",IFERROR(SUMIFS('GSC previous'!$J$2:$J$2001,'GSC previous'!$I$2:$I$2001,B1778),0))</f>
        <v/>
      </c>
      <c r="P1778" s="22">
        <f>IF(A1778="","",IF(N(O1778)&gt;0,(K1778-O1778)/O1778,""))</f>
        <v/>
      </c>
      <c r="Q1778">
        <f>IF(A1778="","",IFERROR(SUMIFS(GA4!$P$2:$P$2001,GA4!$O$2:$O$2001,B1778),0))</f>
        <v/>
      </c>
      <c r="R1778" s="23">
        <f>IF(A1778="","",IF(N(Q1778)&gt;0,SUMIFS(GA4!$Q$2:$Q$2001,GA4!$O$2:$O$2001,B1778)/Q1778,""))</f>
        <v/>
      </c>
      <c r="S1778">
        <f>IF(A1778="","",IFERROR(SUMIFS(GA4!$R$2:$R$2001,GA4!$O$2:$O$2001,B1778),0))</f>
        <v/>
      </c>
      <c r="T1778">
        <f>IF(A1778="","",IF(AND(ISNUMBER(F1778),LEFT(C1778&amp;"",1)="2"),IF(F1778&lt;Rules!$B$9,"Yes","No"),"No"))</f>
        <v/>
      </c>
      <c r="U1778">
        <f>IF(A1778="","",IF(AND(N(O1778)&gt;=Rules!$B$8,ISNUMBER(P1778)),IF(P1778&lt;=-Rules!$B$7,"Yes","No"),"No"))</f>
        <v/>
      </c>
      <c r="V1778">
        <f>IF(A1778="","",IF(AND(N(L1778)&gt;=Rules!$B$6,ISNUMBER(N1778)),IF(AND(N1778&gt;=Rules!$B$10,N1778&lt;=Rules!$B$11),"Yes","No"),"No"))</f>
        <v/>
      </c>
      <c r="W1778">
        <f>IF(A1778="","",IF(I1778&lt;&gt;"","Yes","No"))</f>
        <v/>
      </c>
      <c r="X1778">
        <f>IF(I1778="","",IF(SUMIFS($K$3:$K$2002,$A$3:$A$2002,SUBSTITUTE(SUBSTITUTE(I1778,"?","~?"),"*","~*"))&gt;N(K1778),"Yes","No"))</f>
        <v/>
      </c>
      <c r="Y1778">
        <f>IF(A1778="","",IF(N(S1778)&gt;0,"Yes","No"))</f>
        <v/>
      </c>
      <c r="Z1778">
        <f>IF(A1778="","",IF(AND(N(K1778)&lt;Rules!$B$5,N(L1778)&lt;Rules!$B$6,N(Q1778)&lt;Rules!$B$13,Y1778="No"),"Yes","No"))</f>
        <v/>
      </c>
      <c r="AA1778">
        <f>IF(A1778="","",IF(LEFT(C1778&amp;"",1)="3","Redirect",IF(OR(LEFT(C1778&amp;"",1)="4",LEFT(C1778&amp;"",1)="5"),IF(OR(N(K1778)&gt;0,N(AC1778)&gt;=Rules!$B$14),"Redirect","Prune"),IF(D1778="Non-Indexable","Keep",IF(AND(W1778="Yes",X1778="Yes",Y1778="No"),"Merge",IF(OR(U1778="Yes",V1778="Yes",AND(T1778="Yes",N(L1778)&gt;=Rules!$B$6)),"Update",IF(Z1778="Yes",IF(N(AC1778)&gt;=Rules!$B$14,"Redirect","Prune"),"Keep")))))))</f>
        <v/>
      </c>
      <c r="AB1778">
        <f>IF(A1778="","",IF(LEFT(C1778&amp;"",1)="3","Already redirects ("&amp;C1778&amp;"). Update internal links to point at the final URL.",IF(OR(LEFT(C1778&amp;"",1)="4",LEFT(C1778&amp;"",1)="5"),IF(AA1778="Redirect","Returns "&amp;C1778&amp;" but still has "&amp;N(K1778)&amp;" clicks and "&amp;N(AC1778)&amp;" referring domains. 301 it to the closest live page.","Returns "&amp;C1778&amp;" with no clicks or links. Remove internal links and let it 404 or 410."),IF(D1778="Non-Indexable","Non-indexable ("&amp;E1778&amp;"). Keep if that is intentional; otherwise fix the canonical or noindex.",IF(AA1778="Merge","Overlaps with "&amp;I1778&amp;IF(N(J1778)&gt;0," (similarity "&amp;TEXT(J1778,"0.00")&amp;")","")&amp;", which gets more clicks. Merge the useful parts into it and 301 this URL.",IF(AA1778="Update",MID(IF(U1778="Yes","; Clicks down "&amp;TEXT(-P1778,"0%")&amp;" on the previous period","")&amp;IF(V1778="Yes","; Average position "&amp;TEXT(N1778,"0.0")&amp;" on "&amp;TEXT(L1778,"#,##0")&amp;" impressions (striking distance)","")&amp;IF(AND(T1778="Yes",N(L1778)&gt;=Rules!$B$6),"; Thin ("&amp;F1778&amp;" words) but has search demand",""),3,400),IF(AA1778="Prune","Low value: "&amp;N(K1778)&amp;" clicks, "&amp;N(L1778)&amp;" impressions, "&amp;N(Q1778)&amp;" sessions, no key events. Remove or noindex it and update internal links.",IF(AA1778="Redirect","Low value but "&amp;N(AC1778)&amp;" referring domains. 301 it to the closest relevant page to keep those links.",IF(AND(Z1778="No",Y1778="Yes",N(K1778)&lt;Rules!$B$5),"Low search traffic but it converts (key events: "&amp;S1778&amp;"). Keep it and link to it.",IF(W1778="Yes","Stronger than the page it overlaps ("&amp;I1778&amp;"). Keep; merge that page into this one.","Healthy: "&amp;N(K1778)&amp;" clicks"&amp;IF(ISNUMBER(N1778),", average position "&amp;TEXT(N1778,"0.0"),"")&amp;". Keep and monitor."))))))))))</f>
        <v/>
      </c>
      <c r="AE1778">
        <f>IF(A1778="","",IF(AD1778&lt;&gt;"",AD1778,AA1778))</f>
        <v/>
      </c>
    </row>
    <row r="1779">
      <c r="A1779">
        <f>IF(Crawl!A1778="","",Crawl!A1778)</f>
        <v/>
      </c>
      <c r="B1779">
        <f>IF(A1779="","",Crawl!EC1778)</f>
        <v/>
      </c>
      <c r="C1779">
        <f>IF(A1779="","",IFERROR(INDEX(Crawl!$A1778:$DZ1778,1,Rules!$H$6),""))</f>
        <v/>
      </c>
      <c r="D1779">
        <f>IF(A1779="","",IFERROR(INDEX(Crawl!$A1778:$DZ1778,1,Rules!$H$7),"")&amp;"")</f>
        <v/>
      </c>
      <c r="E1779">
        <f>IF(A1779="","",IFERROR(INDEX(Crawl!$A1778:$DZ1778,1,Rules!$H$8),"")&amp;"")</f>
        <v/>
      </c>
      <c r="F1779">
        <f>IF(A1779="","",IFERROR(INDEX(Crawl!$A1778:$DZ1778,1,Rules!$H$9),""))</f>
        <v/>
      </c>
      <c r="G1779">
        <f>IF(A1779="","",IFERROR(INDEX(Crawl!$A1778:$DZ1778,1,Rules!$H$10),""))</f>
        <v/>
      </c>
      <c r="H1779">
        <f>IF(A1779="","",IFERROR(INDEX(Crawl!$A1778:$DZ1778,1,Rules!$H$12),""))</f>
        <v/>
      </c>
      <c r="I1779">
        <f>IF(A1779="","",IF(AND(N(H1779)&gt;0,IFERROR(INDEX(Crawl!$A1778:$DZ1778,1,Rules!$H$11),"")&amp;""&lt;&gt;""),IFERROR(INDEX(Crawl!$A1778:$DZ1778,1,Rules!$H$11),"")&amp;"",IF(AND(ISNUMBER(J1779),N(J1779)&gt;=Rules!$B$12,IFERROR(INDEX(Crawl!$A1778:$DZ1778,1,Rules!$H$13),"")&amp;""&lt;&gt;""),IFERROR(INDEX(Crawl!$A1778:$DZ1778,1,Rules!$H$13),"")&amp;"","")))</f>
        <v/>
      </c>
      <c r="J1779" s="19">
        <f>IF(A1779="","",IF(IFERROR(INDEX(Crawl!$A1778:$DZ1778,1,Rules!$H$14),"")&amp;""="","",IFERROR(INDEX(Crawl!$A1778:$DZ1778,1,Rules!$H$14),"")))</f>
        <v/>
      </c>
      <c r="K1779">
        <f>IF(A1779="","",IFERROR(SUMIFS('GSC current'!$J$2:$J$2001,'GSC current'!$I$2:$I$2001,B1779),0))</f>
        <v/>
      </c>
      <c r="L1779">
        <f>IF(A1779="","",IFERROR(SUMIFS('GSC current'!$K$2:$K$2001,'GSC current'!$I$2:$I$2001,B1779),0))</f>
        <v/>
      </c>
      <c r="M1779" s="20">
        <f>IF(A1779="","",IF(N(L1779)&gt;0,K1779/L1779,""))</f>
        <v/>
      </c>
      <c r="N1779" s="21">
        <f>IF(A1779="","",IF(N(L1779)&gt;0,SUMIFS('GSC current'!$L$2:$L$2001,'GSC current'!$I$2:$I$2001,B1779)/L1779,""))</f>
        <v/>
      </c>
      <c r="O1779">
        <f>IF(A1779="","",IFERROR(SUMIFS('GSC previous'!$J$2:$J$2001,'GSC previous'!$I$2:$I$2001,B1779),0))</f>
        <v/>
      </c>
      <c r="P1779" s="22">
        <f>IF(A1779="","",IF(N(O1779)&gt;0,(K1779-O1779)/O1779,""))</f>
        <v/>
      </c>
      <c r="Q1779">
        <f>IF(A1779="","",IFERROR(SUMIFS(GA4!$P$2:$P$2001,GA4!$O$2:$O$2001,B1779),0))</f>
        <v/>
      </c>
      <c r="R1779" s="23">
        <f>IF(A1779="","",IF(N(Q1779)&gt;0,SUMIFS(GA4!$Q$2:$Q$2001,GA4!$O$2:$O$2001,B1779)/Q1779,""))</f>
        <v/>
      </c>
      <c r="S1779">
        <f>IF(A1779="","",IFERROR(SUMIFS(GA4!$R$2:$R$2001,GA4!$O$2:$O$2001,B1779),0))</f>
        <v/>
      </c>
      <c r="T1779">
        <f>IF(A1779="","",IF(AND(ISNUMBER(F1779),LEFT(C1779&amp;"",1)="2"),IF(F1779&lt;Rules!$B$9,"Yes","No"),"No"))</f>
        <v/>
      </c>
      <c r="U1779">
        <f>IF(A1779="","",IF(AND(N(O1779)&gt;=Rules!$B$8,ISNUMBER(P1779)),IF(P1779&lt;=-Rules!$B$7,"Yes","No"),"No"))</f>
        <v/>
      </c>
      <c r="V1779">
        <f>IF(A1779="","",IF(AND(N(L1779)&gt;=Rules!$B$6,ISNUMBER(N1779)),IF(AND(N1779&gt;=Rules!$B$10,N1779&lt;=Rules!$B$11),"Yes","No"),"No"))</f>
        <v/>
      </c>
      <c r="W1779">
        <f>IF(A1779="","",IF(I1779&lt;&gt;"","Yes","No"))</f>
        <v/>
      </c>
      <c r="X1779">
        <f>IF(I1779="","",IF(SUMIFS($K$3:$K$2002,$A$3:$A$2002,SUBSTITUTE(SUBSTITUTE(I1779,"?","~?"),"*","~*"))&gt;N(K1779),"Yes","No"))</f>
        <v/>
      </c>
      <c r="Y1779">
        <f>IF(A1779="","",IF(N(S1779)&gt;0,"Yes","No"))</f>
        <v/>
      </c>
      <c r="Z1779">
        <f>IF(A1779="","",IF(AND(N(K1779)&lt;Rules!$B$5,N(L1779)&lt;Rules!$B$6,N(Q1779)&lt;Rules!$B$13,Y1779="No"),"Yes","No"))</f>
        <v/>
      </c>
      <c r="AA1779">
        <f>IF(A1779="","",IF(LEFT(C1779&amp;"",1)="3","Redirect",IF(OR(LEFT(C1779&amp;"",1)="4",LEFT(C1779&amp;"",1)="5"),IF(OR(N(K1779)&gt;0,N(AC1779)&gt;=Rules!$B$14),"Redirect","Prune"),IF(D1779="Non-Indexable","Keep",IF(AND(W1779="Yes",X1779="Yes",Y1779="No"),"Merge",IF(OR(U1779="Yes",V1779="Yes",AND(T1779="Yes",N(L1779)&gt;=Rules!$B$6)),"Update",IF(Z1779="Yes",IF(N(AC1779)&gt;=Rules!$B$14,"Redirect","Prune"),"Keep")))))))</f>
        <v/>
      </c>
      <c r="AB1779">
        <f>IF(A1779="","",IF(LEFT(C1779&amp;"",1)="3","Already redirects ("&amp;C1779&amp;"). Update internal links to point at the final URL.",IF(OR(LEFT(C1779&amp;"",1)="4",LEFT(C1779&amp;"",1)="5"),IF(AA1779="Redirect","Returns "&amp;C1779&amp;" but still has "&amp;N(K1779)&amp;" clicks and "&amp;N(AC1779)&amp;" referring domains. 301 it to the closest live page.","Returns "&amp;C1779&amp;" with no clicks or links. Remove internal links and let it 404 or 410."),IF(D1779="Non-Indexable","Non-indexable ("&amp;E1779&amp;"). Keep if that is intentional; otherwise fix the canonical or noindex.",IF(AA1779="Merge","Overlaps with "&amp;I1779&amp;IF(N(J1779)&gt;0," (similarity "&amp;TEXT(J1779,"0.00")&amp;")","")&amp;", which gets more clicks. Merge the useful parts into it and 301 this URL.",IF(AA1779="Update",MID(IF(U1779="Yes","; Clicks down "&amp;TEXT(-P1779,"0%")&amp;" on the previous period","")&amp;IF(V1779="Yes","; Average position "&amp;TEXT(N1779,"0.0")&amp;" on "&amp;TEXT(L1779,"#,##0")&amp;" impressions (striking distance)","")&amp;IF(AND(T1779="Yes",N(L1779)&gt;=Rules!$B$6),"; Thin ("&amp;F1779&amp;" words) but has search demand",""),3,400),IF(AA1779="Prune","Low value: "&amp;N(K1779)&amp;" clicks, "&amp;N(L1779)&amp;" impressions, "&amp;N(Q1779)&amp;" sessions, no key events. Remove or noindex it and update internal links.",IF(AA1779="Redirect","Low value but "&amp;N(AC1779)&amp;" referring domains. 301 it to the closest relevant page to keep those links.",IF(AND(Z1779="No",Y1779="Yes",N(K1779)&lt;Rules!$B$5),"Low search traffic but it converts (key events: "&amp;S1779&amp;"). Keep it and link to it.",IF(W1779="Yes","Stronger than the page it overlaps ("&amp;I1779&amp;"). Keep; merge that page into this one.","Healthy: "&amp;N(K1779)&amp;" clicks"&amp;IF(ISNUMBER(N1779),", average position "&amp;TEXT(N1779,"0.0"),"")&amp;". Keep and monitor."))))))))))</f>
        <v/>
      </c>
      <c r="AE1779">
        <f>IF(A1779="","",IF(AD1779&lt;&gt;"",AD1779,AA1779))</f>
        <v/>
      </c>
    </row>
    <row r="1780">
      <c r="A1780">
        <f>IF(Crawl!A1779="","",Crawl!A1779)</f>
        <v/>
      </c>
      <c r="B1780">
        <f>IF(A1780="","",Crawl!EC1779)</f>
        <v/>
      </c>
      <c r="C1780">
        <f>IF(A1780="","",IFERROR(INDEX(Crawl!$A1779:$DZ1779,1,Rules!$H$6),""))</f>
        <v/>
      </c>
      <c r="D1780">
        <f>IF(A1780="","",IFERROR(INDEX(Crawl!$A1779:$DZ1779,1,Rules!$H$7),"")&amp;"")</f>
        <v/>
      </c>
      <c r="E1780">
        <f>IF(A1780="","",IFERROR(INDEX(Crawl!$A1779:$DZ1779,1,Rules!$H$8),"")&amp;"")</f>
        <v/>
      </c>
      <c r="F1780">
        <f>IF(A1780="","",IFERROR(INDEX(Crawl!$A1779:$DZ1779,1,Rules!$H$9),""))</f>
        <v/>
      </c>
      <c r="G1780">
        <f>IF(A1780="","",IFERROR(INDEX(Crawl!$A1779:$DZ1779,1,Rules!$H$10),""))</f>
        <v/>
      </c>
      <c r="H1780">
        <f>IF(A1780="","",IFERROR(INDEX(Crawl!$A1779:$DZ1779,1,Rules!$H$12),""))</f>
        <v/>
      </c>
      <c r="I1780">
        <f>IF(A1780="","",IF(AND(N(H1780)&gt;0,IFERROR(INDEX(Crawl!$A1779:$DZ1779,1,Rules!$H$11),"")&amp;""&lt;&gt;""),IFERROR(INDEX(Crawl!$A1779:$DZ1779,1,Rules!$H$11),"")&amp;"",IF(AND(ISNUMBER(J1780),N(J1780)&gt;=Rules!$B$12,IFERROR(INDEX(Crawl!$A1779:$DZ1779,1,Rules!$H$13),"")&amp;""&lt;&gt;""),IFERROR(INDEX(Crawl!$A1779:$DZ1779,1,Rules!$H$13),"")&amp;"","")))</f>
        <v/>
      </c>
      <c r="J1780" s="19">
        <f>IF(A1780="","",IF(IFERROR(INDEX(Crawl!$A1779:$DZ1779,1,Rules!$H$14),"")&amp;""="","",IFERROR(INDEX(Crawl!$A1779:$DZ1779,1,Rules!$H$14),"")))</f>
        <v/>
      </c>
      <c r="K1780">
        <f>IF(A1780="","",IFERROR(SUMIFS('GSC current'!$J$2:$J$2001,'GSC current'!$I$2:$I$2001,B1780),0))</f>
        <v/>
      </c>
      <c r="L1780">
        <f>IF(A1780="","",IFERROR(SUMIFS('GSC current'!$K$2:$K$2001,'GSC current'!$I$2:$I$2001,B1780),0))</f>
        <v/>
      </c>
      <c r="M1780" s="20">
        <f>IF(A1780="","",IF(N(L1780)&gt;0,K1780/L1780,""))</f>
        <v/>
      </c>
      <c r="N1780" s="21">
        <f>IF(A1780="","",IF(N(L1780)&gt;0,SUMIFS('GSC current'!$L$2:$L$2001,'GSC current'!$I$2:$I$2001,B1780)/L1780,""))</f>
        <v/>
      </c>
      <c r="O1780">
        <f>IF(A1780="","",IFERROR(SUMIFS('GSC previous'!$J$2:$J$2001,'GSC previous'!$I$2:$I$2001,B1780),0))</f>
        <v/>
      </c>
      <c r="P1780" s="22">
        <f>IF(A1780="","",IF(N(O1780)&gt;0,(K1780-O1780)/O1780,""))</f>
        <v/>
      </c>
      <c r="Q1780">
        <f>IF(A1780="","",IFERROR(SUMIFS(GA4!$P$2:$P$2001,GA4!$O$2:$O$2001,B1780),0))</f>
        <v/>
      </c>
      <c r="R1780" s="23">
        <f>IF(A1780="","",IF(N(Q1780)&gt;0,SUMIFS(GA4!$Q$2:$Q$2001,GA4!$O$2:$O$2001,B1780)/Q1780,""))</f>
        <v/>
      </c>
      <c r="S1780">
        <f>IF(A1780="","",IFERROR(SUMIFS(GA4!$R$2:$R$2001,GA4!$O$2:$O$2001,B1780),0))</f>
        <v/>
      </c>
      <c r="T1780">
        <f>IF(A1780="","",IF(AND(ISNUMBER(F1780),LEFT(C1780&amp;"",1)="2"),IF(F1780&lt;Rules!$B$9,"Yes","No"),"No"))</f>
        <v/>
      </c>
      <c r="U1780">
        <f>IF(A1780="","",IF(AND(N(O1780)&gt;=Rules!$B$8,ISNUMBER(P1780)),IF(P1780&lt;=-Rules!$B$7,"Yes","No"),"No"))</f>
        <v/>
      </c>
      <c r="V1780">
        <f>IF(A1780="","",IF(AND(N(L1780)&gt;=Rules!$B$6,ISNUMBER(N1780)),IF(AND(N1780&gt;=Rules!$B$10,N1780&lt;=Rules!$B$11),"Yes","No"),"No"))</f>
        <v/>
      </c>
      <c r="W1780">
        <f>IF(A1780="","",IF(I1780&lt;&gt;"","Yes","No"))</f>
        <v/>
      </c>
      <c r="X1780">
        <f>IF(I1780="","",IF(SUMIFS($K$3:$K$2002,$A$3:$A$2002,SUBSTITUTE(SUBSTITUTE(I1780,"?","~?"),"*","~*"))&gt;N(K1780),"Yes","No"))</f>
        <v/>
      </c>
      <c r="Y1780">
        <f>IF(A1780="","",IF(N(S1780)&gt;0,"Yes","No"))</f>
        <v/>
      </c>
      <c r="Z1780">
        <f>IF(A1780="","",IF(AND(N(K1780)&lt;Rules!$B$5,N(L1780)&lt;Rules!$B$6,N(Q1780)&lt;Rules!$B$13,Y1780="No"),"Yes","No"))</f>
        <v/>
      </c>
      <c r="AA1780">
        <f>IF(A1780="","",IF(LEFT(C1780&amp;"",1)="3","Redirect",IF(OR(LEFT(C1780&amp;"",1)="4",LEFT(C1780&amp;"",1)="5"),IF(OR(N(K1780)&gt;0,N(AC1780)&gt;=Rules!$B$14),"Redirect","Prune"),IF(D1780="Non-Indexable","Keep",IF(AND(W1780="Yes",X1780="Yes",Y1780="No"),"Merge",IF(OR(U1780="Yes",V1780="Yes",AND(T1780="Yes",N(L1780)&gt;=Rules!$B$6)),"Update",IF(Z1780="Yes",IF(N(AC1780)&gt;=Rules!$B$14,"Redirect","Prune"),"Keep")))))))</f>
        <v/>
      </c>
      <c r="AB1780">
        <f>IF(A1780="","",IF(LEFT(C1780&amp;"",1)="3","Already redirects ("&amp;C1780&amp;"). Update internal links to point at the final URL.",IF(OR(LEFT(C1780&amp;"",1)="4",LEFT(C1780&amp;"",1)="5"),IF(AA1780="Redirect","Returns "&amp;C1780&amp;" but still has "&amp;N(K1780)&amp;" clicks and "&amp;N(AC1780)&amp;" referring domains. 301 it to the closest live page.","Returns "&amp;C1780&amp;" with no clicks or links. Remove internal links and let it 404 or 410."),IF(D1780="Non-Indexable","Non-indexable ("&amp;E1780&amp;"). Keep if that is intentional; otherwise fix the canonical or noindex.",IF(AA1780="Merge","Overlaps with "&amp;I1780&amp;IF(N(J1780)&gt;0," (similarity "&amp;TEXT(J1780,"0.00")&amp;")","")&amp;", which gets more clicks. Merge the useful parts into it and 301 this URL.",IF(AA1780="Update",MID(IF(U1780="Yes","; Clicks down "&amp;TEXT(-P1780,"0%")&amp;" on the previous period","")&amp;IF(V1780="Yes","; Average position "&amp;TEXT(N1780,"0.0")&amp;" on "&amp;TEXT(L1780,"#,##0")&amp;" impressions (striking distance)","")&amp;IF(AND(T1780="Yes",N(L1780)&gt;=Rules!$B$6),"; Thin ("&amp;F1780&amp;" words) but has search demand",""),3,400),IF(AA1780="Prune","Low value: "&amp;N(K1780)&amp;" clicks, "&amp;N(L1780)&amp;" impressions, "&amp;N(Q1780)&amp;" sessions, no key events. Remove or noindex it and update internal links.",IF(AA1780="Redirect","Low value but "&amp;N(AC1780)&amp;" referring domains. 301 it to the closest relevant page to keep those links.",IF(AND(Z1780="No",Y1780="Yes",N(K1780)&lt;Rules!$B$5),"Low search traffic but it converts (key events: "&amp;S1780&amp;"). Keep it and link to it.",IF(W1780="Yes","Stronger than the page it overlaps ("&amp;I1780&amp;"). Keep; merge that page into this one.","Healthy: "&amp;N(K1780)&amp;" clicks"&amp;IF(ISNUMBER(N1780),", average position "&amp;TEXT(N1780,"0.0"),"")&amp;". Keep and monitor."))))))))))</f>
        <v/>
      </c>
      <c r="AE1780">
        <f>IF(A1780="","",IF(AD1780&lt;&gt;"",AD1780,AA1780))</f>
        <v/>
      </c>
    </row>
    <row r="1781">
      <c r="A1781">
        <f>IF(Crawl!A1780="","",Crawl!A1780)</f>
        <v/>
      </c>
      <c r="B1781">
        <f>IF(A1781="","",Crawl!EC1780)</f>
        <v/>
      </c>
      <c r="C1781">
        <f>IF(A1781="","",IFERROR(INDEX(Crawl!$A1780:$DZ1780,1,Rules!$H$6),""))</f>
        <v/>
      </c>
      <c r="D1781">
        <f>IF(A1781="","",IFERROR(INDEX(Crawl!$A1780:$DZ1780,1,Rules!$H$7),"")&amp;"")</f>
        <v/>
      </c>
      <c r="E1781">
        <f>IF(A1781="","",IFERROR(INDEX(Crawl!$A1780:$DZ1780,1,Rules!$H$8),"")&amp;"")</f>
        <v/>
      </c>
      <c r="F1781">
        <f>IF(A1781="","",IFERROR(INDEX(Crawl!$A1780:$DZ1780,1,Rules!$H$9),""))</f>
        <v/>
      </c>
      <c r="G1781">
        <f>IF(A1781="","",IFERROR(INDEX(Crawl!$A1780:$DZ1780,1,Rules!$H$10),""))</f>
        <v/>
      </c>
      <c r="H1781">
        <f>IF(A1781="","",IFERROR(INDEX(Crawl!$A1780:$DZ1780,1,Rules!$H$12),""))</f>
        <v/>
      </c>
      <c r="I1781">
        <f>IF(A1781="","",IF(AND(N(H1781)&gt;0,IFERROR(INDEX(Crawl!$A1780:$DZ1780,1,Rules!$H$11),"")&amp;""&lt;&gt;""),IFERROR(INDEX(Crawl!$A1780:$DZ1780,1,Rules!$H$11),"")&amp;"",IF(AND(ISNUMBER(J1781),N(J1781)&gt;=Rules!$B$12,IFERROR(INDEX(Crawl!$A1780:$DZ1780,1,Rules!$H$13),"")&amp;""&lt;&gt;""),IFERROR(INDEX(Crawl!$A1780:$DZ1780,1,Rules!$H$13),"")&amp;"","")))</f>
        <v/>
      </c>
      <c r="J1781" s="19">
        <f>IF(A1781="","",IF(IFERROR(INDEX(Crawl!$A1780:$DZ1780,1,Rules!$H$14),"")&amp;""="","",IFERROR(INDEX(Crawl!$A1780:$DZ1780,1,Rules!$H$14),"")))</f>
        <v/>
      </c>
      <c r="K1781">
        <f>IF(A1781="","",IFERROR(SUMIFS('GSC current'!$J$2:$J$2001,'GSC current'!$I$2:$I$2001,B1781),0))</f>
        <v/>
      </c>
      <c r="L1781">
        <f>IF(A1781="","",IFERROR(SUMIFS('GSC current'!$K$2:$K$2001,'GSC current'!$I$2:$I$2001,B1781),0))</f>
        <v/>
      </c>
      <c r="M1781" s="20">
        <f>IF(A1781="","",IF(N(L1781)&gt;0,K1781/L1781,""))</f>
        <v/>
      </c>
      <c r="N1781" s="21">
        <f>IF(A1781="","",IF(N(L1781)&gt;0,SUMIFS('GSC current'!$L$2:$L$2001,'GSC current'!$I$2:$I$2001,B1781)/L1781,""))</f>
        <v/>
      </c>
      <c r="O1781">
        <f>IF(A1781="","",IFERROR(SUMIFS('GSC previous'!$J$2:$J$2001,'GSC previous'!$I$2:$I$2001,B1781),0))</f>
        <v/>
      </c>
      <c r="P1781" s="22">
        <f>IF(A1781="","",IF(N(O1781)&gt;0,(K1781-O1781)/O1781,""))</f>
        <v/>
      </c>
      <c r="Q1781">
        <f>IF(A1781="","",IFERROR(SUMIFS(GA4!$P$2:$P$2001,GA4!$O$2:$O$2001,B1781),0))</f>
        <v/>
      </c>
      <c r="R1781" s="23">
        <f>IF(A1781="","",IF(N(Q1781)&gt;0,SUMIFS(GA4!$Q$2:$Q$2001,GA4!$O$2:$O$2001,B1781)/Q1781,""))</f>
        <v/>
      </c>
      <c r="S1781">
        <f>IF(A1781="","",IFERROR(SUMIFS(GA4!$R$2:$R$2001,GA4!$O$2:$O$2001,B1781),0))</f>
        <v/>
      </c>
      <c r="T1781">
        <f>IF(A1781="","",IF(AND(ISNUMBER(F1781),LEFT(C1781&amp;"",1)="2"),IF(F1781&lt;Rules!$B$9,"Yes","No"),"No"))</f>
        <v/>
      </c>
      <c r="U1781">
        <f>IF(A1781="","",IF(AND(N(O1781)&gt;=Rules!$B$8,ISNUMBER(P1781)),IF(P1781&lt;=-Rules!$B$7,"Yes","No"),"No"))</f>
        <v/>
      </c>
      <c r="V1781">
        <f>IF(A1781="","",IF(AND(N(L1781)&gt;=Rules!$B$6,ISNUMBER(N1781)),IF(AND(N1781&gt;=Rules!$B$10,N1781&lt;=Rules!$B$11),"Yes","No"),"No"))</f>
        <v/>
      </c>
      <c r="W1781">
        <f>IF(A1781="","",IF(I1781&lt;&gt;"","Yes","No"))</f>
        <v/>
      </c>
      <c r="X1781">
        <f>IF(I1781="","",IF(SUMIFS($K$3:$K$2002,$A$3:$A$2002,SUBSTITUTE(SUBSTITUTE(I1781,"?","~?"),"*","~*"))&gt;N(K1781),"Yes","No"))</f>
        <v/>
      </c>
      <c r="Y1781">
        <f>IF(A1781="","",IF(N(S1781)&gt;0,"Yes","No"))</f>
        <v/>
      </c>
      <c r="Z1781">
        <f>IF(A1781="","",IF(AND(N(K1781)&lt;Rules!$B$5,N(L1781)&lt;Rules!$B$6,N(Q1781)&lt;Rules!$B$13,Y1781="No"),"Yes","No"))</f>
        <v/>
      </c>
      <c r="AA1781">
        <f>IF(A1781="","",IF(LEFT(C1781&amp;"",1)="3","Redirect",IF(OR(LEFT(C1781&amp;"",1)="4",LEFT(C1781&amp;"",1)="5"),IF(OR(N(K1781)&gt;0,N(AC1781)&gt;=Rules!$B$14),"Redirect","Prune"),IF(D1781="Non-Indexable","Keep",IF(AND(W1781="Yes",X1781="Yes",Y1781="No"),"Merge",IF(OR(U1781="Yes",V1781="Yes",AND(T1781="Yes",N(L1781)&gt;=Rules!$B$6)),"Update",IF(Z1781="Yes",IF(N(AC1781)&gt;=Rules!$B$14,"Redirect","Prune"),"Keep")))))))</f>
        <v/>
      </c>
      <c r="AB1781">
        <f>IF(A1781="","",IF(LEFT(C1781&amp;"",1)="3","Already redirects ("&amp;C1781&amp;"). Update internal links to point at the final URL.",IF(OR(LEFT(C1781&amp;"",1)="4",LEFT(C1781&amp;"",1)="5"),IF(AA1781="Redirect","Returns "&amp;C1781&amp;" but still has "&amp;N(K1781)&amp;" clicks and "&amp;N(AC1781)&amp;" referring domains. 301 it to the closest live page.","Returns "&amp;C1781&amp;" with no clicks or links. Remove internal links and let it 404 or 410."),IF(D1781="Non-Indexable","Non-indexable ("&amp;E1781&amp;"). Keep if that is intentional; otherwise fix the canonical or noindex.",IF(AA1781="Merge","Overlaps with "&amp;I1781&amp;IF(N(J1781)&gt;0," (similarity "&amp;TEXT(J1781,"0.00")&amp;")","")&amp;", which gets more clicks. Merge the useful parts into it and 301 this URL.",IF(AA1781="Update",MID(IF(U1781="Yes","; Clicks down "&amp;TEXT(-P1781,"0%")&amp;" on the previous period","")&amp;IF(V1781="Yes","; Average position "&amp;TEXT(N1781,"0.0")&amp;" on "&amp;TEXT(L1781,"#,##0")&amp;" impressions (striking distance)","")&amp;IF(AND(T1781="Yes",N(L1781)&gt;=Rules!$B$6),"; Thin ("&amp;F1781&amp;" words) but has search demand",""),3,400),IF(AA1781="Prune","Low value: "&amp;N(K1781)&amp;" clicks, "&amp;N(L1781)&amp;" impressions, "&amp;N(Q1781)&amp;" sessions, no key events. Remove or noindex it and update internal links.",IF(AA1781="Redirect","Low value but "&amp;N(AC1781)&amp;" referring domains. 301 it to the closest relevant page to keep those links.",IF(AND(Z1781="No",Y1781="Yes",N(K1781)&lt;Rules!$B$5),"Low search traffic but it converts (key events: "&amp;S1781&amp;"). Keep it and link to it.",IF(W1781="Yes","Stronger than the page it overlaps ("&amp;I1781&amp;"). Keep; merge that page into this one.","Healthy: "&amp;N(K1781)&amp;" clicks"&amp;IF(ISNUMBER(N1781),", average position "&amp;TEXT(N1781,"0.0"),"")&amp;". Keep and monitor."))))))))))</f>
        <v/>
      </c>
      <c r="AE1781">
        <f>IF(A1781="","",IF(AD1781&lt;&gt;"",AD1781,AA1781))</f>
        <v/>
      </c>
    </row>
    <row r="1782">
      <c r="A1782">
        <f>IF(Crawl!A1781="","",Crawl!A1781)</f>
        <v/>
      </c>
      <c r="B1782">
        <f>IF(A1782="","",Crawl!EC1781)</f>
        <v/>
      </c>
      <c r="C1782">
        <f>IF(A1782="","",IFERROR(INDEX(Crawl!$A1781:$DZ1781,1,Rules!$H$6),""))</f>
        <v/>
      </c>
      <c r="D1782">
        <f>IF(A1782="","",IFERROR(INDEX(Crawl!$A1781:$DZ1781,1,Rules!$H$7),"")&amp;"")</f>
        <v/>
      </c>
      <c r="E1782">
        <f>IF(A1782="","",IFERROR(INDEX(Crawl!$A1781:$DZ1781,1,Rules!$H$8),"")&amp;"")</f>
        <v/>
      </c>
      <c r="F1782">
        <f>IF(A1782="","",IFERROR(INDEX(Crawl!$A1781:$DZ1781,1,Rules!$H$9),""))</f>
        <v/>
      </c>
      <c r="G1782">
        <f>IF(A1782="","",IFERROR(INDEX(Crawl!$A1781:$DZ1781,1,Rules!$H$10),""))</f>
        <v/>
      </c>
      <c r="H1782">
        <f>IF(A1782="","",IFERROR(INDEX(Crawl!$A1781:$DZ1781,1,Rules!$H$12),""))</f>
        <v/>
      </c>
      <c r="I1782">
        <f>IF(A1782="","",IF(AND(N(H1782)&gt;0,IFERROR(INDEX(Crawl!$A1781:$DZ1781,1,Rules!$H$11),"")&amp;""&lt;&gt;""),IFERROR(INDEX(Crawl!$A1781:$DZ1781,1,Rules!$H$11),"")&amp;"",IF(AND(ISNUMBER(J1782),N(J1782)&gt;=Rules!$B$12,IFERROR(INDEX(Crawl!$A1781:$DZ1781,1,Rules!$H$13),"")&amp;""&lt;&gt;""),IFERROR(INDEX(Crawl!$A1781:$DZ1781,1,Rules!$H$13),"")&amp;"","")))</f>
        <v/>
      </c>
      <c r="J1782" s="19">
        <f>IF(A1782="","",IF(IFERROR(INDEX(Crawl!$A1781:$DZ1781,1,Rules!$H$14),"")&amp;""="","",IFERROR(INDEX(Crawl!$A1781:$DZ1781,1,Rules!$H$14),"")))</f>
        <v/>
      </c>
      <c r="K1782">
        <f>IF(A1782="","",IFERROR(SUMIFS('GSC current'!$J$2:$J$2001,'GSC current'!$I$2:$I$2001,B1782),0))</f>
        <v/>
      </c>
      <c r="L1782">
        <f>IF(A1782="","",IFERROR(SUMIFS('GSC current'!$K$2:$K$2001,'GSC current'!$I$2:$I$2001,B1782),0))</f>
        <v/>
      </c>
      <c r="M1782" s="20">
        <f>IF(A1782="","",IF(N(L1782)&gt;0,K1782/L1782,""))</f>
        <v/>
      </c>
      <c r="N1782" s="21">
        <f>IF(A1782="","",IF(N(L1782)&gt;0,SUMIFS('GSC current'!$L$2:$L$2001,'GSC current'!$I$2:$I$2001,B1782)/L1782,""))</f>
        <v/>
      </c>
      <c r="O1782">
        <f>IF(A1782="","",IFERROR(SUMIFS('GSC previous'!$J$2:$J$2001,'GSC previous'!$I$2:$I$2001,B1782),0))</f>
        <v/>
      </c>
      <c r="P1782" s="22">
        <f>IF(A1782="","",IF(N(O1782)&gt;0,(K1782-O1782)/O1782,""))</f>
        <v/>
      </c>
      <c r="Q1782">
        <f>IF(A1782="","",IFERROR(SUMIFS(GA4!$P$2:$P$2001,GA4!$O$2:$O$2001,B1782),0))</f>
        <v/>
      </c>
      <c r="R1782" s="23">
        <f>IF(A1782="","",IF(N(Q1782)&gt;0,SUMIFS(GA4!$Q$2:$Q$2001,GA4!$O$2:$O$2001,B1782)/Q1782,""))</f>
        <v/>
      </c>
      <c r="S1782">
        <f>IF(A1782="","",IFERROR(SUMIFS(GA4!$R$2:$R$2001,GA4!$O$2:$O$2001,B1782),0))</f>
        <v/>
      </c>
      <c r="T1782">
        <f>IF(A1782="","",IF(AND(ISNUMBER(F1782),LEFT(C1782&amp;"",1)="2"),IF(F1782&lt;Rules!$B$9,"Yes","No"),"No"))</f>
        <v/>
      </c>
      <c r="U1782">
        <f>IF(A1782="","",IF(AND(N(O1782)&gt;=Rules!$B$8,ISNUMBER(P1782)),IF(P1782&lt;=-Rules!$B$7,"Yes","No"),"No"))</f>
        <v/>
      </c>
      <c r="V1782">
        <f>IF(A1782="","",IF(AND(N(L1782)&gt;=Rules!$B$6,ISNUMBER(N1782)),IF(AND(N1782&gt;=Rules!$B$10,N1782&lt;=Rules!$B$11),"Yes","No"),"No"))</f>
        <v/>
      </c>
      <c r="W1782">
        <f>IF(A1782="","",IF(I1782&lt;&gt;"","Yes","No"))</f>
        <v/>
      </c>
      <c r="X1782">
        <f>IF(I1782="","",IF(SUMIFS($K$3:$K$2002,$A$3:$A$2002,SUBSTITUTE(SUBSTITUTE(I1782,"?","~?"),"*","~*"))&gt;N(K1782),"Yes","No"))</f>
        <v/>
      </c>
      <c r="Y1782">
        <f>IF(A1782="","",IF(N(S1782)&gt;0,"Yes","No"))</f>
        <v/>
      </c>
      <c r="Z1782">
        <f>IF(A1782="","",IF(AND(N(K1782)&lt;Rules!$B$5,N(L1782)&lt;Rules!$B$6,N(Q1782)&lt;Rules!$B$13,Y1782="No"),"Yes","No"))</f>
        <v/>
      </c>
      <c r="AA1782">
        <f>IF(A1782="","",IF(LEFT(C1782&amp;"",1)="3","Redirect",IF(OR(LEFT(C1782&amp;"",1)="4",LEFT(C1782&amp;"",1)="5"),IF(OR(N(K1782)&gt;0,N(AC1782)&gt;=Rules!$B$14),"Redirect","Prune"),IF(D1782="Non-Indexable","Keep",IF(AND(W1782="Yes",X1782="Yes",Y1782="No"),"Merge",IF(OR(U1782="Yes",V1782="Yes",AND(T1782="Yes",N(L1782)&gt;=Rules!$B$6)),"Update",IF(Z1782="Yes",IF(N(AC1782)&gt;=Rules!$B$14,"Redirect","Prune"),"Keep")))))))</f>
        <v/>
      </c>
      <c r="AB1782">
        <f>IF(A1782="","",IF(LEFT(C1782&amp;"",1)="3","Already redirects ("&amp;C1782&amp;"). Update internal links to point at the final URL.",IF(OR(LEFT(C1782&amp;"",1)="4",LEFT(C1782&amp;"",1)="5"),IF(AA1782="Redirect","Returns "&amp;C1782&amp;" but still has "&amp;N(K1782)&amp;" clicks and "&amp;N(AC1782)&amp;" referring domains. 301 it to the closest live page.","Returns "&amp;C1782&amp;" with no clicks or links. Remove internal links and let it 404 or 410."),IF(D1782="Non-Indexable","Non-indexable ("&amp;E1782&amp;"). Keep if that is intentional; otherwise fix the canonical or noindex.",IF(AA1782="Merge","Overlaps with "&amp;I1782&amp;IF(N(J1782)&gt;0," (similarity "&amp;TEXT(J1782,"0.00")&amp;")","")&amp;", which gets more clicks. Merge the useful parts into it and 301 this URL.",IF(AA1782="Update",MID(IF(U1782="Yes","; Clicks down "&amp;TEXT(-P1782,"0%")&amp;" on the previous period","")&amp;IF(V1782="Yes","; Average position "&amp;TEXT(N1782,"0.0")&amp;" on "&amp;TEXT(L1782,"#,##0")&amp;" impressions (striking distance)","")&amp;IF(AND(T1782="Yes",N(L1782)&gt;=Rules!$B$6),"; Thin ("&amp;F1782&amp;" words) but has search demand",""),3,400),IF(AA1782="Prune","Low value: "&amp;N(K1782)&amp;" clicks, "&amp;N(L1782)&amp;" impressions, "&amp;N(Q1782)&amp;" sessions, no key events. Remove or noindex it and update internal links.",IF(AA1782="Redirect","Low value but "&amp;N(AC1782)&amp;" referring domains. 301 it to the closest relevant page to keep those links.",IF(AND(Z1782="No",Y1782="Yes",N(K1782)&lt;Rules!$B$5),"Low search traffic but it converts (key events: "&amp;S1782&amp;"). Keep it and link to it.",IF(W1782="Yes","Stronger than the page it overlaps ("&amp;I1782&amp;"). Keep; merge that page into this one.","Healthy: "&amp;N(K1782)&amp;" clicks"&amp;IF(ISNUMBER(N1782),", average position "&amp;TEXT(N1782,"0.0"),"")&amp;". Keep and monitor."))))))))))</f>
        <v/>
      </c>
      <c r="AE1782">
        <f>IF(A1782="","",IF(AD1782&lt;&gt;"",AD1782,AA1782))</f>
        <v/>
      </c>
    </row>
    <row r="1783">
      <c r="A1783">
        <f>IF(Crawl!A1782="","",Crawl!A1782)</f>
        <v/>
      </c>
      <c r="B1783">
        <f>IF(A1783="","",Crawl!EC1782)</f>
        <v/>
      </c>
      <c r="C1783">
        <f>IF(A1783="","",IFERROR(INDEX(Crawl!$A1782:$DZ1782,1,Rules!$H$6),""))</f>
        <v/>
      </c>
      <c r="D1783">
        <f>IF(A1783="","",IFERROR(INDEX(Crawl!$A1782:$DZ1782,1,Rules!$H$7),"")&amp;"")</f>
        <v/>
      </c>
      <c r="E1783">
        <f>IF(A1783="","",IFERROR(INDEX(Crawl!$A1782:$DZ1782,1,Rules!$H$8),"")&amp;"")</f>
        <v/>
      </c>
      <c r="F1783">
        <f>IF(A1783="","",IFERROR(INDEX(Crawl!$A1782:$DZ1782,1,Rules!$H$9),""))</f>
        <v/>
      </c>
      <c r="G1783">
        <f>IF(A1783="","",IFERROR(INDEX(Crawl!$A1782:$DZ1782,1,Rules!$H$10),""))</f>
        <v/>
      </c>
      <c r="H1783">
        <f>IF(A1783="","",IFERROR(INDEX(Crawl!$A1782:$DZ1782,1,Rules!$H$12),""))</f>
        <v/>
      </c>
      <c r="I1783">
        <f>IF(A1783="","",IF(AND(N(H1783)&gt;0,IFERROR(INDEX(Crawl!$A1782:$DZ1782,1,Rules!$H$11),"")&amp;""&lt;&gt;""),IFERROR(INDEX(Crawl!$A1782:$DZ1782,1,Rules!$H$11),"")&amp;"",IF(AND(ISNUMBER(J1783),N(J1783)&gt;=Rules!$B$12,IFERROR(INDEX(Crawl!$A1782:$DZ1782,1,Rules!$H$13),"")&amp;""&lt;&gt;""),IFERROR(INDEX(Crawl!$A1782:$DZ1782,1,Rules!$H$13),"")&amp;"","")))</f>
        <v/>
      </c>
      <c r="J1783" s="19">
        <f>IF(A1783="","",IF(IFERROR(INDEX(Crawl!$A1782:$DZ1782,1,Rules!$H$14),"")&amp;""="","",IFERROR(INDEX(Crawl!$A1782:$DZ1782,1,Rules!$H$14),"")))</f>
        <v/>
      </c>
      <c r="K1783">
        <f>IF(A1783="","",IFERROR(SUMIFS('GSC current'!$J$2:$J$2001,'GSC current'!$I$2:$I$2001,B1783),0))</f>
        <v/>
      </c>
      <c r="L1783">
        <f>IF(A1783="","",IFERROR(SUMIFS('GSC current'!$K$2:$K$2001,'GSC current'!$I$2:$I$2001,B1783),0))</f>
        <v/>
      </c>
      <c r="M1783" s="20">
        <f>IF(A1783="","",IF(N(L1783)&gt;0,K1783/L1783,""))</f>
        <v/>
      </c>
      <c r="N1783" s="21">
        <f>IF(A1783="","",IF(N(L1783)&gt;0,SUMIFS('GSC current'!$L$2:$L$2001,'GSC current'!$I$2:$I$2001,B1783)/L1783,""))</f>
        <v/>
      </c>
      <c r="O1783">
        <f>IF(A1783="","",IFERROR(SUMIFS('GSC previous'!$J$2:$J$2001,'GSC previous'!$I$2:$I$2001,B1783),0))</f>
        <v/>
      </c>
      <c r="P1783" s="22">
        <f>IF(A1783="","",IF(N(O1783)&gt;0,(K1783-O1783)/O1783,""))</f>
        <v/>
      </c>
      <c r="Q1783">
        <f>IF(A1783="","",IFERROR(SUMIFS(GA4!$P$2:$P$2001,GA4!$O$2:$O$2001,B1783),0))</f>
        <v/>
      </c>
      <c r="R1783" s="23">
        <f>IF(A1783="","",IF(N(Q1783)&gt;0,SUMIFS(GA4!$Q$2:$Q$2001,GA4!$O$2:$O$2001,B1783)/Q1783,""))</f>
        <v/>
      </c>
      <c r="S1783">
        <f>IF(A1783="","",IFERROR(SUMIFS(GA4!$R$2:$R$2001,GA4!$O$2:$O$2001,B1783),0))</f>
        <v/>
      </c>
      <c r="T1783">
        <f>IF(A1783="","",IF(AND(ISNUMBER(F1783),LEFT(C1783&amp;"",1)="2"),IF(F1783&lt;Rules!$B$9,"Yes","No"),"No"))</f>
        <v/>
      </c>
      <c r="U1783">
        <f>IF(A1783="","",IF(AND(N(O1783)&gt;=Rules!$B$8,ISNUMBER(P1783)),IF(P1783&lt;=-Rules!$B$7,"Yes","No"),"No"))</f>
        <v/>
      </c>
      <c r="V1783">
        <f>IF(A1783="","",IF(AND(N(L1783)&gt;=Rules!$B$6,ISNUMBER(N1783)),IF(AND(N1783&gt;=Rules!$B$10,N1783&lt;=Rules!$B$11),"Yes","No"),"No"))</f>
        <v/>
      </c>
      <c r="W1783">
        <f>IF(A1783="","",IF(I1783&lt;&gt;"","Yes","No"))</f>
        <v/>
      </c>
      <c r="X1783">
        <f>IF(I1783="","",IF(SUMIFS($K$3:$K$2002,$A$3:$A$2002,SUBSTITUTE(SUBSTITUTE(I1783,"?","~?"),"*","~*"))&gt;N(K1783),"Yes","No"))</f>
        <v/>
      </c>
      <c r="Y1783">
        <f>IF(A1783="","",IF(N(S1783)&gt;0,"Yes","No"))</f>
        <v/>
      </c>
      <c r="Z1783">
        <f>IF(A1783="","",IF(AND(N(K1783)&lt;Rules!$B$5,N(L1783)&lt;Rules!$B$6,N(Q1783)&lt;Rules!$B$13,Y1783="No"),"Yes","No"))</f>
        <v/>
      </c>
      <c r="AA1783">
        <f>IF(A1783="","",IF(LEFT(C1783&amp;"",1)="3","Redirect",IF(OR(LEFT(C1783&amp;"",1)="4",LEFT(C1783&amp;"",1)="5"),IF(OR(N(K1783)&gt;0,N(AC1783)&gt;=Rules!$B$14),"Redirect","Prune"),IF(D1783="Non-Indexable","Keep",IF(AND(W1783="Yes",X1783="Yes",Y1783="No"),"Merge",IF(OR(U1783="Yes",V1783="Yes",AND(T1783="Yes",N(L1783)&gt;=Rules!$B$6)),"Update",IF(Z1783="Yes",IF(N(AC1783)&gt;=Rules!$B$14,"Redirect","Prune"),"Keep")))))))</f>
        <v/>
      </c>
      <c r="AB1783">
        <f>IF(A1783="","",IF(LEFT(C1783&amp;"",1)="3","Already redirects ("&amp;C1783&amp;"). Update internal links to point at the final URL.",IF(OR(LEFT(C1783&amp;"",1)="4",LEFT(C1783&amp;"",1)="5"),IF(AA1783="Redirect","Returns "&amp;C1783&amp;" but still has "&amp;N(K1783)&amp;" clicks and "&amp;N(AC1783)&amp;" referring domains. 301 it to the closest live page.","Returns "&amp;C1783&amp;" with no clicks or links. Remove internal links and let it 404 or 410."),IF(D1783="Non-Indexable","Non-indexable ("&amp;E1783&amp;"). Keep if that is intentional; otherwise fix the canonical or noindex.",IF(AA1783="Merge","Overlaps with "&amp;I1783&amp;IF(N(J1783)&gt;0," (similarity "&amp;TEXT(J1783,"0.00")&amp;")","")&amp;", which gets more clicks. Merge the useful parts into it and 301 this URL.",IF(AA1783="Update",MID(IF(U1783="Yes","; Clicks down "&amp;TEXT(-P1783,"0%")&amp;" on the previous period","")&amp;IF(V1783="Yes","; Average position "&amp;TEXT(N1783,"0.0")&amp;" on "&amp;TEXT(L1783,"#,##0")&amp;" impressions (striking distance)","")&amp;IF(AND(T1783="Yes",N(L1783)&gt;=Rules!$B$6),"; Thin ("&amp;F1783&amp;" words) but has search demand",""),3,400),IF(AA1783="Prune","Low value: "&amp;N(K1783)&amp;" clicks, "&amp;N(L1783)&amp;" impressions, "&amp;N(Q1783)&amp;" sessions, no key events. Remove or noindex it and update internal links.",IF(AA1783="Redirect","Low value but "&amp;N(AC1783)&amp;" referring domains. 301 it to the closest relevant page to keep those links.",IF(AND(Z1783="No",Y1783="Yes",N(K1783)&lt;Rules!$B$5),"Low search traffic but it converts (key events: "&amp;S1783&amp;"). Keep it and link to it.",IF(W1783="Yes","Stronger than the page it overlaps ("&amp;I1783&amp;"). Keep; merge that page into this one.","Healthy: "&amp;N(K1783)&amp;" clicks"&amp;IF(ISNUMBER(N1783),", average position "&amp;TEXT(N1783,"0.0"),"")&amp;". Keep and monitor."))))))))))</f>
        <v/>
      </c>
      <c r="AE1783">
        <f>IF(A1783="","",IF(AD1783&lt;&gt;"",AD1783,AA1783))</f>
        <v/>
      </c>
    </row>
    <row r="1784">
      <c r="A1784">
        <f>IF(Crawl!A1783="","",Crawl!A1783)</f>
        <v/>
      </c>
      <c r="B1784">
        <f>IF(A1784="","",Crawl!EC1783)</f>
        <v/>
      </c>
      <c r="C1784">
        <f>IF(A1784="","",IFERROR(INDEX(Crawl!$A1783:$DZ1783,1,Rules!$H$6),""))</f>
        <v/>
      </c>
      <c r="D1784">
        <f>IF(A1784="","",IFERROR(INDEX(Crawl!$A1783:$DZ1783,1,Rules!$H$7),"")&amp;"")</f>
        <v/>
      </c>
      <c r="E1784">
        <f>IF(A1784="","",IFERROR(INDEX(Crawl!$A1783:$DZ1783,1,Rules!$H$8),"")&amp;"")</f>
        <v/>
      </c>
      <c r="F1784">
        <f>IF(A1784="","",IFERROR(INDEX(Crawl!$A1783:$DZ1783,1,Rules!$H$9),""))</f>
        <v/>
      </c>
      <c r="G1784">
        <f>IF(A1784="","",IFERROR(INDEX(Crawl!$A1783:$DZ1783,1,Rules!$H$10),""))</f>
        <v/>
      </c>
      <c r="H1784">
        <f>IF(A1784="","",IFERROR(INDEX(Crawl!$A1783:$DZ1783,1,Rules!$H$12),""))</f>
        <v/>
      </c>
      <c r="I1784">
        <f>IF(A1784="","",IF(AND(N(H1784)&gt;0,IFERROR(INDEX(Crawl!$A1783:$DZ1783,1,Rules!$H$11),"")&amp;""&lt;&gt;""),IFERROR(INDEX(Crawl!$A1783:$DZ1783,1,Rules!$H$11),"")&amp;"",IF(AND(ISNUMBER(J1784),N(J1784)&gt;=Rules!$B$12,IFERROR(INDEX(Crawl!$A1783:$DZ1783,1,Rules!$H$13),"")&amp;""&lt;&gt;""),IFERROR(INDEX(Crawl!$A1783:$DZ1783,1,Rules!$H$13),"")&amp;"","")))</f>
        <v/>
      </c>
      <c r="J1784" s="19">
        <f>IF(A1784="","",IF(IFERROR(INDEX(Crawl!$A1783:$DZ1783,1,Rules!$H$14),"")&amp;""="","",IFERROR(INDEX(Crawl!$A1783:$DZ1783,1,Rules!$H$14),"")))</f>
        <v/>
      </c>
      <c r="K1784">
        <f>IF(A1784="","",IFERROR(SUMIFS('GSC current'!$J$2:$J$2001,'GSC current'!$I$2:$I$2001,B1784),0))</f>
        <v/>
      </c>
      <c r="L1784">
        <f>IF(A1784="","",IFERROR(SUMIFS('GSC current'!$K$2:$K$2001,'GSC current'!$I$2:$I$2001,B1784),0))</f>
        <v/>
      </c>
      <c r="M1784" s="20">
        <f>IF(A1784="","",IF(N(L1784)&gt;0,K1784/L1784,""))</f>
        <v/>
      </c>
      <c r="N1784" s="21">
        <f>IF(A1784="","",IF(N(L1784)&gt;0,SUMIFS('GSC current'!$L$2:$L$2001,'GSC current'!$I$2:$I$2001,B1784)/L1784,""))</f>
        <v/>
      </c>
      <c r="O1784">
        <f>IF(A1784="","",IFERROR(SUMIFS('GSC previous'!$J$2:$J$2001,'GSC previous'!$I$2:$I$2001,B1784),0))</f>
        <v/>
      </c>
      <c r="P1784" s="22">
        <f>IF(A1784="","",IF(N(O1784)&gt;0,(K1784-O1784)/O1784,""))</f>
        <v/>
      </c>
      <c r="Q1784">
        <f>IF(A1784="","",IFERROR(SUMIFS(GA4!$P$2:$P$2001,GA4!$O$2:$O$2001,B1784),0))</f>
        <v/>
      </c>
      <c r="R1784" s="23">
        <f>IF(A1784="","",IF(N(Q1784)&gt;0,SUMIFS(GA4!$Q$2:$Q$2001,GA4!$O$2:$O$2001,B1784)/Q1784,""))</f>
        <v/>
      </c>
      <c r="S1784">
        <f>IF(A1784="","",IFERROR(SUMIFS(GA4!$R$2:$R$2001,GA4!$O$2:$O$2001,B1784),0))</f>
        <v/>
      </c>
      <c r="T1784">
        <f>IF(A1784="","",IF(AND(ISNUMBER(F1784),LEFT(C1784&amp;"",1)="2"),IF(F1784&lt;Rules!$B$9,"Yes","No"),"No"))</f>
        <v/>
      </c>
      <c r="U1784">
        <f>IF(A1784="","",IF(AND(N(O1784)&gt;=Rules!$B$8,ISNUMBER(P1784)),IF(P1784&lt;=-Rules!$B$7,"Yes","No"),"No"))</f>
        <v/>
      </c>
      <c r="V1784">
        <f>IF(A1784="","",IF(AND(N(L1784)&gt;=Rules!$B$6,ISNUMBER(N1784)),IF(AND(N1784&gt;=Rules!$B$10,N1784&lt;=Rules!$B$11),"Yes","No"),"No"))</f>
        <v/>
      </c>
      <c r="W1784">
        <f>IF(A1784="","",IF(I1784&lt;&gt;"","Yes","No"))</f>
        <v/>
      </c>
      <c r="X1784">
        <f>IF(I1784="","",IF(SUMIFS($K$3:$K$2002,$A$3:$A$2002,SUBSTITUTE(SUBSTITUTE(I1784,"?","~?"),"*","~*"))&gt;N(K1784),"Yes","No"))</f>
        <v/>
      </c>
      <c r="Y1784">
        <f>IF(A1784="","",IF(N(S1784)&gt;0,"Yes","No"))</f>
        <v/>
      </c>
      <c r="Z1784">
        <f>IF(A1784="","",IF(AND(N(K1784)&lt;Rules!$B$5,N(L1784)&lt;Rules!$B$6,N(Q1784)&lt;Rules!$B$13,Y1784="No"),"Yes","No"))</f>
        <v/>
      </c>
      <c r="AA1784">
        <f>IF(A1784="","",IF(LEFT(C1784&amp;"",1)="3","Redirect",IF(OR(LEFT(C1784&amp;"",1)="4",LEFT(C1784&amp;"",1)="5"),IF(OR(N(K1784)&gt;0,N(AC1784)&gt;=Rules!$B$14),"Redirect","Prune"),IF(D1784="Non-Indexable","Keep",IF(AND(W1784="Yes",X1784="Yes",Y1784="No"),"Merge",IF(OR(U1784="Yes",V1784="Yes",AND(T1784="Yes",N(L1784)&gt;=Rules!$B$6)),"Update",IF(Z1784="Yes",IF(N(AC1784)&gt;=Rules!$B$14,"Redirect","Prune"),"Keep")))))))</f>
        <v/>
      </c>
      <c r="AB1784">
        <f>IF(A1784="","",IF(LEFT(C1784&amp;"",1)="3","Already redirects ("&amp;C1784&amp;"). Update internal links to point at the final URL.",IF(OR(LEFT(C1784&amp;"",1)="4",LEFT(C1784&amp;"",1)="5"),IF(AA1784="Redirect","Returns "&amp;C1784&amp;" but still has "&amp;N(K1784)&amp;" clicks and "&amp;N(AC1784)&amp;" referring domains. 301 it to the closest live page.","Returns "&amp;C1784&amp;" with no clicks or links. Remove internal links and let it 404 or 410."),IF(D1784="Non-Indexable","Non-indexable ("&amp;E1784&amp;"). Keep if that is intentional; otherwise fix the canonical or noindex.",IF(AA1784="Merge","Overlaps with "&amp;I1784&amp;IF(N(J1784)&gt;0," (similarity "&amp;TEXT(J1784,"0.00")&amp;")","")&amp;", which gets more clicks. Merge the useful parts into it and 301 this URL.",IF(AA1784="Update",MID(IF(U1784="Yes","; Clicks down "&amp;TEXT(-P1784,"0%")&amp;" on the previous period","")&amp;IF(V1784="Yes","; Average position "&amp;TEXT(N1784,"0.0")&amp;" on "&amp;TEXT(L1784,"#,##0")&amp;" impressions (striking distance)","")&amp;IF(AND(T1784="Yes",N(L1784)&gt;=Rules!$B$6),"; Thin ("&amp;F1784&amp;" words) but has search demand",""),3,400),IF(AA1784="Prune","Low value: "&amp;N(K1784)&amp;" clicks, "&amp;N(L1784)&amp;" impressions, "&amp;N(Q1784)&amp;" sessions, no key events. Remove or noindex it and update internal links.",IF(AA1784="Redirect","Low value but "&amp;N(AC1784)&amp;" referring domains. 301 it to the closest relevant page to keep those links.",IF(AND(Z1784="No",Y1784="Yes",N(K1784)&lt;Rules!$B$5),"Low search traffic but it converts (key events: "&amp;S1784&amp;"). Keep it and link to it.",IF(W1784="Yes","Stronger than the page it overlaps ("&amp;I1784&amp;"). Keep; merge that page into this one.","Healthy: "&amp;N(K1784)&amp;" clicks"&amp;IF(ISNUMBER(N1784),", average position "&amp;TEXT(N1784,"0.0"),"")&amp;". Keep and monitor."))))))))))</f>
        <v/>
      </c>
      <c r="AE1784">
        <f>IF(A1784="","",IF(AD1784&lt;&gt;"",AD1784,AA1784))</f>
        <v/>
      </c>
    </row>
    <row r="1785">
      <c r="A1785">
        <f>IF(Crawl!A1784="","",Crawl!A1784)</f>
        <v/>
      </c>
      <c r="B1785">
        <f>IF(A1785="","",Crawl!EC1784)</f>
        <v/>
      </c>
      <c r="C1785">
        <f>IF(A1785="","",IFERROR(INDEX(Crawl!$A1784:$DZ1784,1,Rules!$H$6),""))</f>
        <v/>
      </c>
      <c r="D1785">
        <f>IF(A1785="","",IFERROR(INDEX(Crawl!$A1784:$DZ1784,1,Rules!$H$7),"")&amp;"")</f>
        <v/>
      </c>
      <c r="E1785">
        <f>IF(A1785="","",IFERROR(INDEX(Crawl!$A1784:$DZ1784,1,Rules!$H$8),"")&amp;"")</f>
        <v/>
      </c>
      <c r="F1785">
        <f>IF(A1785="","",IFERROR(INDEX(Crawl!$A1784:$DZ1784,1,Rules!$H$9),""))</f>
        <v/>
      </c>
      <c r="G1785">
        <f>IF(A1785="","",IFERROR(INDEX(Crawl!$A1784:$DZ1784,1,Rules!$H$10),""))</f>
        <v/>
      </c>
      <c r="H1785">
        <f>IF(A1785="","",IFERROR(INDEX(Crawl!$A1784:$DZ1784,1,Rules!$H$12),""))</f>
        <v/>
      </c>
      <c r="I1785">
        <f>IF(A1785="","",IF(AND(N(H1785)&gt;0,IFERROR(INDEX(Crawl!$A1784:$DZ1784,1,Rules!$H$11),"")&amp;""&lt;&gt;""),IFERROR(INDEX(Crawl!$A1784:$DZ1784,1,Rules!$H$11),"")&amp;"",IF(AND(ISNUMBER(J1785),N(J1785)&gt;=Rules!$B$12,IFERROR(INDEX(Crawl!$A1784:$DZ1784,1,Rules!$H$13),"")&amp;""&lt;&gt;""),IFERROR(INDEX(Crawl!$A1784:$DZ1784,1,Rules!$H$13),"")&amp;"","")))</f>
        <v/>
      </c>
      <c r="J1785" s="19">
        <f>IF(A1785="","",IF(IFERROR(INDEX(Crawl!$A1784:$DZ1784,1,Rules!$H$14),"")&amp;""="","",IFERROR(INDEX(Crawl!$A1784:$DZ1784,1,Rules!$H$14),"")))</f>
        <v/>
      </c>
      <c r="K1785">
        <f>IF(A1785="","",IFERROR(SUMIFS('GSC current'!$J$2:$J$2001,'GSC current'!$I$2:$I$2001,B1785),0))</f>
        <v/>
      </c>
      <c r="L1785">
        <f>IF(A1785="","",IFERROR(SUMIFS('GSC current'!$K$2:$K$2001,'GSC current'!$I$2:$I$2001,B1785),0))</f>
        <v/>
      </c>
      <c r="M1785" s="20">
        <f>IF(A1785="","",IF(N(L1785)&gt;0,K1785/L1785,""))</f>
        <v/>
      </c>
      <c r="N1785" s="21">
        <f>IF(A1785="","",IF(N(L1785)&gt;0,SUMIFS('GSC current'!$L$2:$L$2001,'GSC current'!$I$2:$I$2001,B1785)/L1785,""))</f>
        <v/>
      </c>
      <c r="O1785">
        <f>IF(A1785="","",IFERROR(SUMIFS('GSC previous'!$J$2:$J$2001,'GSC previous'!$I$2:$I$2001,B1785),0))</f>
        <v/>
      </c>
      <c r="P1785" s="22">
        <f>IF(A1785="","",IF(N(O1785)&gt;0,(K1785-O1785)/O1785,""))</f>
        <v/>
      </c>
      <c r="Q1785">
        <f>IF(A1785="","",IFERROR(SUMIFS(GA4!$P$2:$P$2001,GA4!$O$2:$O$2001,B1785),0))</f>
        <v/>
      </c>
      <c r="R1785" s="23">
        <f>IF(A1785="","",IF(N(Q1785)&gt;0,SUMIFS(GA4!$Q$2:$Q$2001,GA4!$O$2:$O$2001,B1785)/Q1785,""))</f>
        <v/>
      </c>
      <c r="S1785">
        <f>IF(A1785="","",IFERROR(SUMIFS(GA4!$R$2:$R$2001,GA4!$O$2:$O$2001,B1785),0))</f>
        <v/>
      </c>
      <c r="T1785">
        <f>IF(A1785="","",IF(AND(ISNUMBER(F1785),LEFT(C1785&amp;"",1)="2"),IF(F1785&lt;Rules!$B$9,"Yes","No"),"No"))</f>
        <v/>
      </c>
      <c r="U1785">
        <f>IF(A1785="","",IF(AND(N(O1785)&gt;=Rules!$B$8,ISNUMBER(P1785)),IF(P1785&lt;=-Rules!$B$7,"Yes","No"),"No"))</f>
        <v/>
      </c>
      <c r="V1785">
        <f>IF(A1785="","",IF(AND(N(L1785)&gt;=Rules!$B$6,ISNUMBER(N1785)),IF(AND(N1785&gt;=Rules!$B$10,N1785&lt;=Rules!$B$11),"Yes","No"),"No"))</f>
        <v/>
      </c>
      <c r="W1785">
        <f>IF(A1785="","",IF(I1785&lt;&gt;"","Yes","No"))</f>
        <v/>
      </c>
      <c r="X1785">
        <f>IF(I1785="","",IF(SUMIFS($K$3:$K$2002,$A$3:$A$2002,SUBSTITUTE(SUBSTITUTE(I1785,"?","~?"),"*","~*"))&gt;N(K1785),"Yes","No"))</f>
        <v/>
      </c>
      <c r="Y1785">
        <f>IF(A1785="","",IF(N(S1785)&gt;0,"Yes","No"))</f>
        <v/>
      </c>
      <c r="Z1785">
        <f>IF(A1785="","",IF(AND(N(K1785)&lt;Rules!$B$5,N(L1785)&lt;Rules!$B$6,N(Q1785)&lt;Rules!$B$13,Y1785="No"),"Yes","No"))</f>
        <v/>
      </c>
      <c r="AA1785">
        <f>IF(A1785="","",IF(LEFT(C1785&amp;"",1)="3","Redirect",IF(OR(LEFT(C1785&amp;"",1)="4",LEFT(C1785&amp;"",1)="5"),IF(OR(N(K1785)&gt;0,N(AC1785)&gt;=Rules!$B$14),"Redirect","Prune"),IF(D1785="Non-Indexable","Keep",IF(AND(W1785="Yes",X1785="Yes",Y1785="No"),"Merge",IF(OR(U1785="Yes",V1785="Yes",AND(T1785="Yes",N(L1785)&gt;=Rules!$B$6)),"Update",IF(Z1785="Yes",IF(N(AC1785)&gt;=Rules!$B$14,"Redirect","Prune"),"Keep")))))))</f>
        <v/>
      </c>
      <c r="AB1785">
        <f>IF(A1785="","",IF(LEFT(C1785&amp;"",1)="3","Already redirects ("&amp;C1785&amp;"). Update internal links to point at the final URL.",IF(OR(LEFT(C1785&amp;"",1)="4",LEFT(C1785&amp;"",1)="5"),IF(AA1785="Redirect","Returns "&amp;C1785&amp;" but still has "&amp;N(K1785)&amp;" clicks and "&amp;N(AC1785)&amp;" referring domains. 301 it to the closest live page.","Returns "&amp;C1785&amp;" with no clicks or links. Remove internal links and let it 404 or 410."),IF(D1785="Non-Indexable","Non-indexable ("&amp;E1785&amp;"). Keep if that is intentional; otherwise fix the canonical or noindex.",IF(AA1785="Merge","Overlaps with "&amp;I1785&amp;IF(N(J1785)&gt;0," (similarity "&amp;TEXT(J1785,"0.00")&amp;")","")&amp;", which gets more clicks. Merge the useful parts into it and 301 this URL.",IF(AA1785="Update",MID(IF(U1785="Yes","; Clicks down "&amp;TEXT(-P1785,"0%")&amp;" on the previous period","")&amp;IF(V1785="Yes","; Average position "&amp;TEXT(N1785,"0.0")&amp;" on "&amp;TEXT(L1785,"#,##0")&amp;" impressions (striking distance)","")&amp;IF(AND(T1785="Yes",N(L1785)&gt;=Rules!$B$6),"; Thin ("&amp;F1785&amp;" words) but has search demand",""),3,400),IF(AA1785="Prune","Low value: "&amp;N(K1785)&amp;" clicks, "&amp;N(L1785)&amp;" impressions, "&amp;N(Q1785)&amp;" sessions, no key events. Remove or noindex it and update internal links.",IF(AA1785="Redirect","Low value but "&amp;N(AC1785)&amp;" referring domains. 301 it to the closest relevant page to keep those links.",IF(AND(Z1785="No",Y1785="Yes",N(K1785)&lt;Rules!$B$5),"Low search traffic but it converts (key events: "&amp;S1785&amp;"). Keep it and link to it.",IF(W1785="Yes","Stronger than the page it overlaps ("&amp;I1785&amp;"). Keep; merge that page into this one.","Healthy: "&amp;N(K1785)&amp;" clicks"&amp;IF(ISNUMBER(N1785),", average position "&amp;TEXT(N1785,"0.0"),"")&amp;". Keep and monitor."))))))))))</f>
        <v/>
      </c>
      <c r="AE1785">
        <f>IF(A1785="","",IF(AD1785&lt;&gt;"",AD1785,AA1785))</f>
        <v/>
      </c>
    </row>
    <row r="1786">
      <c r="A1786">
        <f>IF(Crawl!A1785="","",Crawl!A1785)</f>
        <v/>
      </c>
      <c r="B1786">
        <f>IF(A1786="","",Crawl!EC1785)</f>
        <v/>
      </c>
      <c r="C1786">
        <f>IF(A1786="","",IFERROR(INDEX(Crawl!$A1785:$DZ1785,1,Rules!$H$6),""))</f>
        <v/>
      </c>
      <c r="D1786">
        <f>IF(A1786="","",IFERROR(INDEX(Crawl!$A1785:$DZ1785,1,Rules!$H$7),"")&amp;"")</f>
        <v/>
      </c>
      <c r="E1786">
        <f>IF(A1786="","",IFERROR(INDEX(Crawl!$A1785:$DZ1785,1,Rules!$H$8),"")&amp;"")</f>
        <v/>
      </c>
      <c r="F1786">
        <f>IF(A1786="","",IFERROR(INDEX(Crawl!$A1785:$DZ1785,1,Rules!$H$9),""))</f>
        <v/>
      </c>
      <c r="G1786">
        <f>IF(A1786="","",IFERROR(INDEX(Crawl!$A1785:$DZ1785,1,Rules!$H$10),""))</f>
        <v/>
      </c>
      <c r="H1786">
        <f>IF(A1786="","",IFERROR(INDEX(Crawl!$A1785:$DZ1785,1,Rules!$H$12),""))</f>
        <v/>
      </c>
      <c r="I1786">
        <f>IF(A1786="","",IF(AND(N(H1786)&gt;0,IFERROR(INDEX(Crawl!$A1785:$DZ1785,1,Rules!$H$11),"")&amp;""&lt;&gt;""),IFERROR(INDEX(Crawl!$A1785:$DZ1785,1,Rules!$H$11),"")&amp;"",IF(AND(ISNUMBER(J1786),N(J1786)&gt;=Rules!$B$12,IFERROR(INDEX(Crawl!$A1785:$DZ1785,1,Rules!$H$13),"")&amp;""&lt;&gt;""),IFERROR(INDEX(Crawl!$A1785:$DZ1785,1,Rules!$H$13),"")&amp;"","")))</f>
        <v/>
      </c>
      <c r="J1786" s="19">
        <f>IF(A1786="","",IF(IFERROR(INDEX(Crawl!$A1785:$DZ1785,1,Rules!$H$14),"")&amp;""="","",IFERROR(INDEX(Crawl!$A1785:$DZ1785,1,Rules!$H$14),"")))</f>
        <v/>
      </c>
      <c r="K1786">
        <f>IF(A1786="","",IFERROR(SUMIFS('GSC current'!$J$2:$J$2001,'GSC current'!$I$2:$I$2001,B1786),0))</f>
        <v/>
      </c>
      <c r="L1786">
        <f>IF(A1786="","",IFERROR(SUMIFS('GSC current'!$K$2:$K$2001,'GSC current'!$I$2:$I$2001,B1786),0))</f>
        <v/>
      </c>
      <c r="M1786" s="20">
        <f>IF(A1786="","",IF(N(L1786)&gt;0,K1786/L1786,""))</f>
        <v/>
      </c>
      <c r="N1786" s="21">
        <f>IF(A1786="","",IF(N(L1786)&gt;0,SUMIFS('GSC current'!$L$2:$L$2001,'GSC current'!$I$2:$I$2001,B1786)/L1786,""))</f>
        <v/>
      </c>
      <c r="O1786">
        <f>IF(A1786="","",IFERROR(SUMIFS('GSC previous'!$J$2:$J$2001,'GSC previous'!$I$2:$I$2001,B1786),0))</f>
        <v/>
      </c>
      <c r="P1786" s="22">
        <f>IF(A1786="","",IF(N(O1786)&gt;0,(K1786-O1786)/O1786,""))</f>
        <v/>
      </c>
      <c r="Q1786">
        <f>IF(A1786="","",IFERROR(SUMIFS(GA4!$P$2:$P$2001,GA4!$O$2:$O$2001,B1786),0))</f>
        <v/>
      </c>
      <c r="R1786" s="23">
        <f>IF(A1786="","",IF(N(Q1786)&gt;0,SUMIFS(GA4!$Q$2:$Q$2001,GA4!$O$2:$O$2001,B1786)/Q1786,""))</f>
        <v/>
      </c>
      <c r="S1786">
        <f>IF(A1786="","",IFERROR(SUMIFS(GA4!$R$2:$R$2001,GA4!$O$2:$O$2001,B1786),0))</f>
        <v/>
      </c>
      <c r="T1786">
        <f>IF(A1786="","",IF(AND(ISNUMBER(F1786),LEFT(C1786&amp;"",1)="2"),IF(F1786&lt;Rules!$B$9,"Yes","No"),"No"))</f>
        <v/>
      </c>
      <c r="U1786">
        <f>IF(A1786="","",IF(AND(N(O1786)&gt;=Rules!$B$8,ISNUMBER(P1786)),IF(P1786&lt;=-Rules!$B$7,"Yes","No"),"No"))</f>
        <v/>
      </c>
      <c r="V1786">
        <f>IF(A1786="","",IF(AND(N(L1786)&gt;=Rules!$B$6,ISNUMBER(N1786)),IF(AND(N1786&gt;=Rules!$B$10,N1786&lt;=Rules!$B$11),"Yes","No"),"No"))</f>
        <v/>
      </c>
      <c r="W1786">
        <f>IF(A1786="","",IF(I1786&lt;&gt;"","Yes","No"))</f>
        <v/>
      </c>
      <c r="X1786">
        <f>IF(I1786="","",IF(SUMIFS($K$3:$K$2002,$A$3:$A$2002,SUBSTITUTE(SUBSTITUTE(I1786,"?","~?"),"*","~*"))&gt;N(K1786),"Yes","No"))</f>
        <v/>
      </c>
      <c r="Y1786">
        <f>IF(A1786="","",IF(N(S1786)&gt;0,"Yes","No"))</f>
        <v/>
      </c>
      <c r="Z1786">
        <f>IF(A1786="","",IF(AND(N(K1786)&lt;Rules!$B$5,N(L1786)&lt;Rules!$B$6,N(Q1786)&lt;Rules!$B$13,Y1786="No"),"Yes","No"))</f>
        <v/>
      </c>
      <c r="AA1786">
        <f>IF(A1786="","",IF(LEFT(C1786&amp;"",1)="3","Redirect",IF(OR(LEFT(C1786&amp;"",1)="4",LEFT(C1786&amp;"",1)="5"),IF(OR(N(K1786)&gt;0,N(AC1786)&gt;=Rules!$B$14),"Redirect","Prune"),IF(D1786="Non-Indexable","Keep",IF(AND(W1786="Yes",X1786="Yes",Y1786="No"),"Merge",IF(OR(U1786="Yes",V1786="Yes",AND(T1786="Yes",N(L1786)&gt;=Rules!$B$6)),"Update",IF(Z1786="Yes",IF(N(AC1786)&gt;=Rules!$B$14,"Redirect","Prune"),"Keep")))))))</f>
        <v/>
      </c>
      <c r="AB1786">
        <f>IF(A1786="","",IF(LEFT(C1786&amp;"",1)="3","Already redirects ("&amp;C1786&amp;"). Update internal links to point at the final URL.",IF(OR(LEFT(C1786&amp;"",1)="4",LEFT(C1786&amp;"",1)="5"),IF(AA1786="Redirect","Returns "&amp;C1786&amp;" but still has "&amp;N(K1786)&amp;" clicks and "&amp;N(AC1786)&amp;" referring domains. 301 it to the closest live page.","Returns "&amp;C1786&amp;" with no clicks or links. Remove internal links and let it 404 or 410."),IF(D1786="Non-Indexable","Non-indexable ("&amp;E1786&amp;"). Keep if that is intentional; otherwise fix the canonical or noindex.",IF(AA1786="Merge","Overlaps with "&amp;I1786&amp;IF(N(J1786)&gt;0," (similarity "&amp;TEXT(J1786,"0.00")&amp;")","")&amp;", which gets more clicks. Merge the useful parts into it and 301 this URL.",IF(AA1786="Update",MID(IF(U1786="Yes","; Clicks down "&amp;TEXT(-P1786,"0%")&amp;" on the previous period","")&amp;IF(V1786="Yes","; Average position "&amp;TEXT(N1786,"0.0")&amp;" on "&amp;TEXT(L1786,"#,##0")&amp;" impressions (striking distance)","")&amp;IF(AND(T1786="Yes",N(L1786)&gt;=Rules!$B$6),"; Thin ("&amp;F1786&amp;" words) but has search demand",""),3,400),IF(AA1786="Prune","Low value: "&amp;N(K1786)&amp;" clicks, "&amp;N(L1786)&amp;" impressions, "&amp;N(Q1786)&amp;" sessions, no key events. Remove or noindex it and update internal links.",IF(AA1786="Redirect","Low value but "&amp;N(AC1786)&amp;" referring domains. 301 it to the closest relevant page to keep those links.",IF(AND(Z1786="No",Y1786="Yes",N(K1786)&lt;Rules!$B$5),"Low search traffic but it converts (key events: "&amp;S1786&amp;"). Keep it and link to it.",IF(W1786="Yes","Stronger than the page it overlaps ("&amp;I1786&amp;"). Keep; merge that page into this one.","Healthy: "&amp;N(K1786)&amp;" clicks"&amp;IF(ISNUMBER(N1786),", average position "&amp;TEXT(N1786,"0.0"),"")&amp;". Keep and monitor."))))))))))</f>
        <v/>
      </c>
      <c r="AE1786">
        <f>IF(A1786="","",IF(AD1786&lt;&gt;"",AD1786,AA1786))</f>
        <v/>
      </c>
    </row>
    <row r="1787">
      <c r="A1787">
        <f>IF(Crawl!A1786="","",Crawl!A1786)</f>
        <v/>
      </c>
      <c r="B1787">
        <f>IF(A1787="","",Crawl!EC1786)</f>
        <v/>
      </c>
      <c r="C1787">
        <f>IF(A1787="","",IFERROR(INDEX(Crawl!$A1786:$DZ1786,1,Rules!$H$6),""))</f>
        <v/>
      </c>
      <c r="D1787">
        <f>IF(A1787="","",IFERROR(INDEX(Crawl!$A1786:$DZ1786,1,Rules!$H$7),"")&amp;"")</f>
        <v/>
      </c>
      <c r="E1787">
        <f>IF(A1787="","",IFERROR(INDEX(Crawl!$A1786:$DZ1786,1,Rules!$H$8),"")&amp;"")</f>
        <v/>
      </c>
      <c r="F1787">
        <f>IF(A1787="","",IFERROR(INDEX(Crawl!$A1786:$DZ1786,1,Rules!$H$9),""))</f>
        <v/>
      </c>
      <c r="G1787">
        <f>IF(A1787="","",IFERROR(INDEX(Crawl!$A1786:$DZ1786,1,Rules!$H$10),""))</f>
        <v/>
      </c>
      <c r="H1787">
        <f>IF(A1787="","",IFERROR(INDEX(Crawl!$A1786:$DZ1786,1,Rules!$H$12),""))</f>
        <v/>
      </c>
      <c r="I1787">
        <f>IF(A1787="","",IF(AND(N(H1787)&gt;0,IFERROR(INDEX(Crawl!$A1786:$DZ1786,1,Rules!$H$11),"")&amp;""&lt;&gt;""),IFERROR(INDEX(Crawl!$A1786:$DZ1786,1,Rules!$H$11),"")&amp;"",IF(AND(ISNUMBER(J1787),N(J1787)&gt;=Rules!$B$12,IFERROR(INDEX(Crawl!$A1786:$DZ1786,1,Rules!$H$13),"")&amp;""&lt;&gt;""),IFERROR(INDEX(Crawl!$A1786:$DZ1786,1,Rules!$H$13),"")&amp;"","")))</f>
        <v/>
      </c>
      <c r="J1787" s="19">
        <f>IF(A1787="","",IF(IFERROR(INDEX(Crawl!$A1786:$DZ1786,1,Rules!$H$14),"")&amp;""="","",IFERROR(INDEX(Crawl!$A1786:$DZ1786,1,Rules!$H$14),"")))</f>
        <v/>
      </c>
      <c r="K1787">
        <f>IF(A1787="","",IFERROR(SUMIFS('GSC current'!$J$2:$J$2001,'GSC current'!$I$2:$I$2001,B1787),0))</f>
        <v/>
      </c>
      <c r="L1787">
        <f>IF(A1787="","",IFERROR(SUMIFS('GSC current'!$K$2:$K$2001,'GSC current'!$I$2:$I$2001,B1787),0))</f>
        <v/>
      </c>
      <c r="M1787" s="20">
        <f>IF(A1787="","",IF(N(L1787)&gt;0,K1787/L1787,""))</f>
        <v/>
      </c>
      <c r="N1787" s="21">
        <f>IF(A1787="","",IF(N(L1787)&gt;0,SUMIFS('GSC current'!$L$2:$L$2001,'GSC current'!$I$2:$I$2001,B1787)/L1787,""))</f>
        <v/>
      </c>
      <c r="O1787">
        <f>IF(A1787="","",IFERROR(SUMIFS('GSC previous'!$J$2:$J$2001,'GSC previous'!$I$2:$I$2001,B1787),0))</f>
        <v/>
      </c>
      <c r="P1787" s="22">
        <f>IF(A1787="","",IF(N(O1787)&gt;0,(K1787-O1787)/O1787,""))</f>
        <v/>
      </c>
      <c r="Q1787">
        <f>IF(A1787="","",IFERROR(SUMIFS(GA4!$P$2:$P$2001,GA4!$O$2:$O$2001,B1787),0))</f>
        <v/>
      </c>
      <c r="R1787" s="23">
        <f>IF(A1787="","",IF(N(Q1787)&gt;0,SUMIFS(GA4!$Q$2:$Q$2001,GA4!$O$2:$O$2001,B1787)/Q1787,""))</f>
        <v/>
      </c>
      <c r="S1787">
        <f>IF(A1787="","",IFERROR(SUMIFS(GA4!$R$2:$R$2001,GA4!$O$2:$O$2001,B1787),0))</f>
        <v/>
      </c>
      <c r="T1787">
        <f>IF(A1787="","",IF(AND(ISNUMBER(F1787),LEFT(C1787&amp;"",1)="2"),IF(F1787&lt;Rules!$B$9,"Yes","No"),"No"))</f>
        <v/>
      </c>
      <c r="U1787">
        <f>IF(A1787="","",IF(AND(N(O1787)&gt;=Rules!$B$8,ISNUMBER(P1787)),IF(P1787&lt;=-Rules!$B$7,"Yes","No"),"No"))</f>
        <v/>
      </c>
      <c r="V1787">
        <f>IF(A1787="","",IF(AND(N(L1787)&gt;=Rules!$B$6,ISNUMBER(N1787)),IF(AND(N1787&gt;=Rules!$B$10,N1787&lt;=Rules!$B$11),"Yes","No"),"No"))</f>
        <v/>
      </c>
      <c r="W1787">
        <f>IF(A1787="","",IF(I1787&lt;&gt;"","Yes","No"))</f>
        <v/>
      </c>
      <c r="X1787">
        <f>IF(I1787="","",IF(SUMIFS($K$3:$K$2002,$A$3:$A$2002,SUBSTITUTE(SUBSTITUTE(I1787,"?","~?"),"*","~*"))&gt;N(K1787),"Yes","No"))</f>
        <v/>
      </c>
      <c r="Y1787">
        <f>IF(A1787="","",IF(N(S1787)&gt;0,"Yes","No"))</f>
        <v/>
      </c>
      <c r="Z1787">
        <f>IF(A1787="","",IF(AND(N(K1787)&lt;Rules!$B$5,N(L1787)&lt;Rules!$B$6,N(Q1787)&lt;Rules!$B$13,Y1787="No"),"Yes","No"))</f>
        <v/>
      </c>
      <c r="AA1787">
        <f>IF(A1787="","",IF(LEFT(C1787&amp;"",1)="3","Redirect",IF(OR(LEFT(C1787&amp;"",1)="4",LEFT(C1787&amp;"",1)="5"),IF(OR(N(K1787)&gt;0,N(AC1787)&gt;=Rules!$B$14),"Redirect","Prune"),IF(D1787="Non-Indexable","Keep",IF(AND(W1787="Yes",X1787="Yes",Y1787="No"),"Merge",IF(OR(U1787="Yes",V1787="Yes",AND(T1787="Yes",N(L1787)&gt;=Rules!$B$6)),"Update",IF(Z1787="Yes",IF(N(AC1787)&gt;=Rules!$B$14,"Redirect","Prune"),"Keep")))))))</f>
        <v/>
      </c>
      <c r="AB1787">
        <f>IF(A1787="","",IF(LEFT(C1787&amp;"",1)="3","Already redirects ("&amp;C1787&amp;"). Update internal links to point at the final URL.",IF(OR(LEFT(C1787&amp;"",1)="4",LEFT(C1787&amp;"",1)="5"),IF(AA1787="Redirect","Returns "&amp;C1787&amp;" but still has "&amp;N(K1787)&amp;" clicks and "&amp;N(AC1787)&amp;" referring domains. 301 it to the closest live page.","Returns "&amp;C1787&amp;" with no clicks or links. Remove internal links and let it 404 or 410."),IF(D1787="Non-Indexable","Non-indexable ("&amp;E1787&amp;"). Keep if that is intentional; otherwise fix the canonical or noindex.",IF(AA1787="Merge","Overlaps with "&amp;I1787&amp;IF(N(J1787)&gt;0," (similarity "&amp;TEXT(J1787,"0.00")&amp;")","")&amp;", which gets more clicks. Merge the useful parts into it and 301 this URL.",IF(AA1787="Update",MID(IF(U1787="Yes","; Clicks down "&amp;TEXT(-P1787,"0%")&amp;" on the previous period","")&amp;IF(V1787="Yes","; Average position "&amp;TEXT(N1787,"0.0")&amp;" on "&amp;TEXT(L1787,"#,##0")&amp;" impressions (striking distance)","")&amp;IF(AND(T1787="Yes",N(L1787)&gt;=Rules!$B$6),"; Thin ("&amp;F1787&amp;" words) but has search demand",""),3,400),IF(AA1787="Prune","Low value: "&amp;N(K1787)&amp;" clicks, "&amp;N(L1787)&amp;" impressions, "&amp;N(Q1787)&amp;" sessions, no key events. Remove or noindex it and update internal links.",IF(AA1787="Redirect","Low value but "&amp;N(AC1787)&amp;" referring domains. 301 it to the closest relevant page to keep those links.",IF(AND(Z1787="No",Y1787="Yes",N(K1787)&lt;Rules!$B$5),"Low search traffic but it converts (key events: "&amp;S1787&amp;"). Keep it and link to it.",IF(W1787="Yes","Stronger than the page it overlaps ("&amp;I1787&amp;"). Keep; merge that page into this one.","Healthy: "&amp;N(K1787)&amp;" clicks"&amp;IF(ISNUMBER(N1787),", average position "&amp;TEXT(N1787,"0.0"),"")&amp;". Keep and monitor."))))))))))</f>
        <v/>
      </c>
      <c r="AE1787">
        <f>IF(A1787="","",IF(AD1787&lt;&gt;"",AD1787,AA1787))</f>
        <v/>
      </c>
    </row>
    <row r="1788">
      <c r="A1788">
        <f>IF(Crawl!A1787="","",Crawl!A1787)</f>
        <v/>
      </c>
      <c r="B1788">
        <f>IF(A1788="","",Crawl!EC1787)</f>
        <v/>
      </c>
      <c r="C1788">
        <f>IF(A1788="","",IFERROR(INDEX(Crawl!$A1787:$DZ1787,1,Rules!$H$6),""))</f>
        <v/>
      </c>
      <c r="D1788">
        <f>IF(A1788="","",IFERROR(INDEX(Crawl!$A1787:$DZ1787,1,Rules!$H$7),"")&amp;"")</f>
        <v/>
      </c>
      <c r="E1788">
        <f>IF(A1788="","",IFERROR(INDEX(Crawl!$A1787:$DZ1787,1,Rules!$H$8),"")&amp;"")</f>
        <v/>
      </c>
      <c r="F1788">
        <f>IF(A1788="","",IFERROR(INDEX(Crawl!$A1787:$DZ1787,1,Rules!$H$9),""))</f>
        <v/>
      </c>
      <c r="G1788">
        <f>IF(A1788="","",IFERROR(INDEX(Crawl!$A1787:$DZ1787,1,Rules!$H$10),""))</f>
        <v/>
      </c>
      <c r="H1788">
        <f>IF(A1788="","",IFERROR(INDEX(Crawl!$A1787:$DZ1787,1,Rules!$H$12),""))</f>
        <v/>
      </c>
      <c r="I1788">
        <f>IF(A1788="","",IF(AND(N(H1788)&gt;0,IFERROR(INDEX(Crawl!$A1787:$DZ1787,1,Rules!$H$11),"")&amp;""&lt;&gt;""),IFERROR(INDEX(Crawl!$A1787:$DZ1787,1,Rules!$H$11),"")&amp;"",IF(AND(ISNUMBER(J1788),N(J1788)&gt;=Rules!$B$12,IFERROR(INDEX(Crawl!$A1787:$DZ1787,1,Rules!$H$13),"")&amp;""&lt;&gt;""),IFERROR(INDEX(Crawl!$A1787:$DZ1787,1,Rules!$H$13),"")&amp;"","")))</f>
        <v/>
      </c>
      <c r="J1788" s="19">
        <f>IF(A1788="","",IF(IFERROR(INDEX(Crawl!$A1787:$DZ1787,1,Rules!$H$14),"")&amp;""="","",IFERROR(INDEX(Crawl!$A1787:$DZ1787,1,Rules!$H$14),"")))</f>
        <v/>
      </c>
      <c r="K1788">
        <f>IF(A1788="","",IFERROR(SUMIFS('GSC current'!$J$2:$J$2001,'GSC current'!$I$2:$I$2001,B1788),0))</f>
        <v/>
      </c>
      <c r="L1788">
        <f>IF(A1788="","",IFERROR(SUMIFS('GSC current'!$K$2:$K$2001,'GSC current'!$I$2:$I$2001,B1788),0))</f>
        <v/>
      </c>
      <c r="M1788" s="20">
        <f>IF(A1788="","",IF(N(L1788)&gt;0,K1788/L1788,""))</f>
        <v/>
      </c>
      <c r="N1788" s="21">
        <f>IF(A1788="","",IF(N(L1788)&gt;0,SUMIFS('GSC current'!$L$2:$L$2001,'GSC current'!$I$2:$I$2001,B1788)/L1788,""))</f>
        <v/>
      </c>
      <c r="O1788">
        <f>IF(A1788="","",IFERROR(SUMIFS('GSC previous'!$J$2:$J$2001,'GSC previous'!$I$2:$I$2001,B1788),0))</f>
        <v/>
      </c>
      <c r="P1788" s="22">
        <f>IF(A1788="","",IF(N(O1788)&gt;0,(K1788-O1788)/O1788,""))</f>
        <v/>
      </c>
      <c r="Q1788">
        <f>IF(A1788="","",IFERROR(SUMIFS(GA4!$P$2:$P$2001,GA4!$O$2:$O$2001,B1788),0))</f>
        <v/>
      </c>
      <c r="R1788" s="23">
        <f>IF(A1788="","",IF(N(Q1788)&gt;0,SUMIFS(GA4!$Q$2:$Q$2001,GA4!$O$2:$O$2001,B1788)/Q1788,""))</f>
        <v/>
      </c>
      <c r="S1788">
        <f>IF(A1788="","",IFERROR(SUMIFS(GA4!$R$2:$R$2001,GA4!$O$2:$O$2001,B1788),0))</f>
        <v/>
      </c>
      <c r="T1788">
        <f>IF(A1788="","",IF(AND(ISNUMBER(F1788),LEFT(C1788&amp;"",1)="2"),IF(F1788&lt;Rules!$B$9,"Yes","No"),"No"))</f>
        <v/>
      </c>
      <c r="U1788">
        <f>IF(A1788="","",IF(AND(N(O1788)&gt;=Rules!$B$8,ISNUMBER(P1788)),IF(P1788&lt;=-Rules!$B$7,"Yes","No"),"No"))</f>
        <v/>
      </c>
      <c r="V1788">
        <f>IF(A1788="","",IF(AND(N(L1788)&gt;=Rules!$B$6,ISNUMBER(N1788)),IF(AND(N1788&gt;=Rules!$B$10,N1788&lt;=Rules!$B$11),"Yes","No"),"No"))</f>
        <v/>
      </c>
      <c r="W1788">
        <f>IF(A1788="","",IF(I1788&lt;&gt;"","Yes","No"))</f>
        <v/>
      </c>
      <c r="X1788">
        <f>IF(I1788="","",IF(SUMIFS($K$3:$K$2002,$A$3:$A$2002,SUBSTITUTE(SUBSTITUTE(I1788,"?","~?"),"*","~*"))&gt;N(K1788),"Yes","No"))</f>
        <v/>
      </c>
      <c r="Y1788">
        <f>IF(A1788="","",IF(N(S1788)&gt;0,"Yes","No"))</f>
        <v/>
      </c>
      <c r="Z1788">
        <f>IF(A1788="","",IF(AND(N(K1788)&lt;Rules!$B$5,N(L1788)&lt;Rules!$B$6,N(Q1788)&lt;Rules!$B$13,Y1788="No"),"Yes","No"))</f>
        <v/>
      </c>
      <c r="AA1788">
        <f>IF(A1788="","",IF(LEFT(C1788&amp;"",1)="3","Redirect",IF(OR(LEFT(C1788&amp;"",1)="4",LEFT(C1788&amp;"",1)="5"),IF(OR(N(K1788)&gt;0,N(AC1788)&gt;=Rules!$B$14),"Redirect","Prune"),IF(D1788="Non-Indexable","Keep",IF(AND(W1788="Yes",X1788="Yes",Y1788="No"),"Merge",IF(OR(U1788="Yes",V1788="Yes",AND(T1788="Yes",N(L1788)&gt;=Rules!$B$6)),"Update",IF(Z1788="Yes",IF(N(AC1788)&gt;=Rules!$B$14,"Redirect","Prune"),"Keep")))))))</f>
        <v/>
      </c>
      <c r="AB1788">
        <f>IF(A1788="","",IF(LEFT(C1788&amp;"",1)="3","Already redirects ("&amp;C1788&amp;"). Update internal links to point at the final URL.",IF(OR(LEFT(C1788&amp;"",1)="4",LEFT(C1788&amp;"",1)="5"),IF(AA1788="Redirect","Returns "&amp;C1788&amp;" but still has "&amp;N(K1788)&amp;" clicks and "&amp;N(AC1788)&amp;" referring domains. 301 it to the closest live page.","Returns "&amp;C1788&amp;" with no clicks or links. Remove internal links and let it 404 or 410."),IF(D1788="Non-Indexable","Non-indexable ("&amp;E1788&amp;"). Keep if that is intentional; otherwise fix the canonical or noindex.",IF(AA1788="Merge","Overlaps with "&amp;I1788&amp;IF(N(J1788)&gt;0," (similarity "&amp;TEXT(J1788,"0.00")&amp;")","")&amp;", which gets more clicks. Merge the useful parts into it and 301 this URL.",IF(AA1788="Update",MID(IF(U1788="Yes","; Clicks down "&amp;TEXT(-P1788,"0%")&amp;" on the previous period","")&amp;IF(V1788="Yes","; Average position "&amp;TEXT(N1788,"0.0")&amp;" on "&amp;TEXT(L1788,"#,##0")&amp;" impressions (striking distance)","")&amp;IF(AND(T1788="Yes",N(L1788)&gt;=Rules!$B$6),"; Thin ("&amp;F1788&amp;" words) but has search demand",""),3,400),IF(AA1788="Prune","Low value: "&amp;N(K1788)&amp;" clicks, "&amp;N(L1788)&amp;" impressions, "&amp;N(Q1788)&amp;" sessions, no key events. Remove or noindex it and update internal links.",IF(AA1788="Redirect","Low value but "&amp;N(AC1788)&amp;" referring domains. 301 it to the closest relevant page to keep those links.",IF(AND(Z1788="No",Y1788="Yes",N(K1788)&lt;Rules!$B$5),"Low search traffic but it converts (key events: "&amp;S1788&amp;"). Keep it and link to it.",IF(W1788="Yes","Stronger than the page it overlaps ("&amp;I1788&amp;"). Keep; merge that page into this one.","Healthy: "&amp;N(K1788)&amp;" clicks"&amp;IF(ISNUMBER(N1788),", average position "&amp;TEXT(N1788,"0.0"),"")&amp;". Keep and monitor."))))))))))</f>
        <v/>
      </c>
      <c r="AE1788">
        <f>IF(A1788="","",IF(AD1788&lt;&gt;"",AD1788,AA1788))</f>
        <v/>
      </c>
    </row>
    <row r="1789">
      <c r="A1789">
        <f>IF(Crawl!A1788="","",Crawl!A1788)</f>
        <v/>
      </c>
      <c r="B1789">
        <f>IF(A1789="","",Crawl!EC1788)</f>
        <v/>
      </c>
      <c r="C1789">
        <f>IF(A1789="","",IFERROR(INDEX(Crawl!$A1788:$DZ1788,1,Rules!$H$6),""))</f>
        <v/>
      </c>
      <c r="D1789">
        <f>IF(A1789="","",IFERROR(INDEX(Crawl!$A1788:$DZ1788,1,Rules!$H$7),"")&amp;"")</f>
        <v/>
      </c>
      <c r="E1789">
        <f>IF(A1789="","",IFERROR(INDEX(Crawl!$A1788:$DZ1788,1,Rules!$H$8),"")&amp;"")</f>
        <v/>
      </c>
      <c r="F1789">
        <f>IF(A1789="","",IFERROR(INDEX(Crawl!$A1788:$DZ1788,1,Rules!$H$9),""))</f>
        <v/>
      </c>
      <c r="G1789">
        <f>IF(A1789="","",IFERROR(INDEX(Crawl!$A1788:$DZ1788,1,Rules!$H$10),""))</f>
        <v/>
      </c>
      <c r="H1789">
        <f>IF(A1789="","",IFERROR(INDEX(Crawl!$A1788:$DZ1788,1,Rules!$H$12),""))</f>
        <v/>
      </c>
      <c r="I1789">
        <f>IF(A1789="","",IF(AND(N(H1789)&gt;0,IFERROR(INDEX(Crawl!$A1788:$DZ1788,1,Rules!$H$11),"")&amp;""&lt;&gt;""),IFERROR(INDEX(Crawl!$A1788:$DZ1788,1,Rules!$H$11),"")&amp;"",IF(AND(ISNUMBER(J1789),N(J1789)&gt;=Rules!$B$12,IFERROR(INDEX(Crawl!$A1788:$DZ1788,1,Rules!$H$13),"")&amp;""&lt;&gt;""),IFERROR(INDEX(Crawl!$A1788:$DZ1788,1,Rules!$H$13),"")&amp;"","")))</f>
        <v/>
      </c>
      <c r="J1789" s="19">
        <f>IF(A1789="","",IF(IFERROR(INDEX(Crawl!$A1788:$DZ1788,1,Rules!$H$14),"")&amp;""="","",IFERROR(INDEX(Crawl!$A1788:$DZ1788,1,Rules!$H$14),"")))</f>
        <v/>
      </c>
      <c r="K1789">
        <f>IF(A1789="","",IFERROR(SUMIFS('GSC current'!$J$2:$J$2001,'GSC current'!$I$2:$I$2001,B1789),0))</f>
        <v/>
      </c>
      <c r="L1789">
        <f>IF(A1789="","",IFERROR(SUMIFS('GSC current'!$K$2:$K$2001,'GSC current'!$I$2:$I$2001,B1789),0))</f>
        <v/>
      </c>
      <c r="M1789" s="20">
        <f>IF(A1789="","",IF(N(L1789)&gt;0,K1789/L1789,""))</f>
        <v/>
      </c>
      <c r="N1789" s="21">
        <f>IF(A1789="","",IF(N(L1789)&gt;0,SUMIFS('GSC current'!$L$2:$L$2001,'GSC current'!$I$2:$I$2001,B1789)/L1789,""))</f>
        <v/>
      </c>
      <c r="O1789">
        <f>IF(A1789="","",IFERROR(SUMIFS('GSC previous'!$J$2:$J$2001,'GSC previous'!$I$2:$I$2001,B1789),0))</f>
        <v/>
      </c>
      <c r="P1789" s="22">
        <f>IF(A1789="","",IF(N(O1789)&gt;0,(K1789-O1789)/O1789,""))</f>
        <v/>
      </c>
      <c r="Q1789">
        <f>IF(A1789="","",IFERROR(SUMIFS(GA4!$P$2:$P$2001,GA4!$O$2:$O$2001,B1789),0))</f>
        <v/>
      </c>
      <c r="R1789" s="23">
        <f>IF(A1789="","",IF(N(Q1789)&gt;0,SUMIFS(GA4!$Q$2:$Q$2001,GA4!$O$2:$O$2001,B1789)/Q1789,""))</f>
        <v/>
      </c>
      <c r="S1789">
        <f>IF(A1789="","",IFERROR(SUMIFS(GA4!$R$2:$R$2001,GA4!$O$2:$O$2001,B1789),0))</f>
        <v/>
      </c>
      <c r="T1789">
        <f>IF(A1789="","",IF(AND(ISNUMBER(F1789),LEFT(C1789&amp;"",1)="2"),IF(F1789&lt;Rules!$B$9,"Yes","No"),"No"))</f>
        <v/>
      </c>
      <c r="U1789">
        <f>IF(A1789="","",IF(AND(N(O1789)&gt;=Rules!$B$8,ISNUMBER(P1789)),IF(P1789&lt;=-Rules!$B$7,"Yes","No"),"No"))</f>
        <v/>
      </c>
      <c r="V1789">
        <f>IF(A1789="","",IF(AND(N(L1789)&gt;=Rules!$B$6,ISNUMBER(N1789)),IF(AND(N1789&gt;=Rules!$B$10,N1789&lt;=Rules!$B$11),"Yes","No"),"No"))</f>
        <v/>
      </c>
      <c r="W1789">
        <f>IF(A1789="","",IF(I1789&lt;&gt;"","Yes","No"))</f>
        <v/>
      </c>
      <c r="X1789">
        <f>IF(I1789="","",IF(SUMIFS($K$3:$K$2002,$A$3:$A$2002,SUBSTITUTE(SUBSTITUTE(I1789,"?","~?"),"*","~*"))&gt;N(K1789),"Yes","No"))</f>
        <v/>
      </c>
      <c r="Y1789">
        <f>IF(A1789="","",IF(N(S1789)&gt;0,"Yes","No"))</f>
        <v/>
      </c>
      <c r="Z1789">
        <f>IF(A1789="","",IF(AND(N(K1789)&lt;Rules!$B$5,N(L1789)&lt;Rules!$B$6,N(Q1789)&lt;Rules!$B$13,Y1789="No"),"Yes","No"))</f>
        <v/>
      </c>
      <c r="AA1789">
        <f>IF(A1789="","",IF(LEFT(C1789&amp;"",1)="3","Redirect",IF(OR(LEFT(C1789&amp;"",1)="4",LEFT(C1789&amp;"",1)="5"),IF(OR(N(K1789)&gt;0,N(AC1789)&gt;=Rules!$B$14),"Redirect","Prune"),IF(D1789="Non-Indexable","Keep",IF(AND(W1789="Yes",X1789="Yes",Y1789="No"),"Merge",IF(OR(U1789="Yes",V1789="Yes",AND(T1789="Yes",N(L1789)&gt;=Rules!$B$6)),"Update",IF(Z1789="Yes",IF(N(AC1789)&gt;=Rules!$B$14,"Redirect","Prune"),"Keep")))))))</f>
        <v/>
      </c>
      <c r="AB1789">
        <f>IF(A1789="","",IF(LEFT(C1789&amp;"",1)="3","Already redirects ("&amp;C1789&amp;"). Update internal links to point at the final URL.",IF(OR(LEFT(C1789&amp;"",1)="4",LEFT(C1789&amp;"",1)="5"),IF(AA1789="Redirect","Returns "&amp;C1789&amp;" but still has "&amp;N(K1789)&amp;" clicks and "&amp;N(AC1789)&amp;" referring domains. 301 it to the closest live page.","Returns "&amp;C1789&amp;" with no clicks or links. Remove internal links and let it 404 or 410."),IF(D1789="Non-Indexable","Non-indexable ("&amp;E1789&amp;"). Keep if that is intentional; otherwise fix the canonical or noindex.",IF(AA1789="Merge","Overlaps with "&amp;I1789&amp;IF(N(J1789)&gt;0," (similarity "&amp;TEXT(J1789,"0.00")&amp;")","")&amp;", which gets more clicks. Merge the useful parts into it and 301 this URL.",IF(AA1789="Update",MID(IF(U1789="Yes","; Clicks down "&amp;TEXT(-P1789,"0%")&amp;" on the previous period","")&amp;IF(V1789="Yes","; Average position "&amp;TEXT(N1789,"0.0")&amp;" on "&amp;TEXT(L1789,"#,##0")&amp;" impressions (striking distance)","")&amp;IF(AND(T1789="Yes",N(L1789)&gt;=Rules!$B$6),"; Thin ("&amp;F1789&amp;" words) but has search demand",""),3,400),IF(AA1789="Prune","Low value: "&amp;N(K1789)&amp;" clicks, "&amp;N(L1789)&amp;" impressions, "&amp;N(Q1789)&amp;" sessions, no key events. Remove or noindex it and update internal links.",IF(AA1789="Redirect","Low value but "&amp;N(AC1789)&amp;" referring domains. 301 it to the closest relevant page to keep those links.",IF(AND(Z1789="No",Y1789="Yes",N(K1789)&lt;Rules!$B$5),"Low search traffic but it converts (key events: "&amp;S1789&amp;"). Keep it and link to it.",IF(W1789="Yes","Stronger than the page it overlaps ("&amp;I1789&amp;"). Keep; merge that page into this one.","Healthy: "&amp;N(K1789)&amp;" clicks"&amp;IF(ISNUMBER(N1789),", average position "&amp;TEXT(N1789,"0.0"),"")&amp;". Keep and monitor."))))))))))</f>
        <v/>
      </c>
      <c r="AE1789">
        <f>IF(A1789="","",IF(AD1789&lt;&gt;"",AD1789,AA1789))</f>
        <v/>
      </c>
    </row>
    <row r="1790">
      <c r="A1790">
        <f>IF(Crawl!A1789="","",Crawl!A1789)</f>
        <v/>
      </c>
      <c r="B1790">
        <f>IF(A1790="","",Crawl!EC1789)</f>
        <v/>
      </c>
      <c r="C1790">
        <f>IF(A1790="","",IFERROR(INDEX(Crawl!$A1789:$DZ1789,1,Rules!$H$6),""))</f>
        <v/>
      </c>
      <c r="D1790">
        <f>IF(A1790="","",IFERROR(INDEX(Crawl!$A1789:$DZ1789,1,Rules!$H$7),"")&amp;"")</f>
        <v/>
      </c>
      <c r="E1790">
        <f>IF(A1790="","",IFERROR(INDEX(Crawl!$A1789:$DZ1789,1,Rules!$H$8),"")&amp;"")</f>
        <v/>
      </c>
      <c r="F1790">
        <f>IF(A1790="","",IFERROR(INDEX(Crawl!$A1789:$DZ1789,1,Rules!$H$9),""))</f>
        <v/>
      </c>
      <c r="G1790">
        <f>IF(A1790="","",IFERROR(INDEX(Crawl!$A1789:$DZ1789,1,Rules!$H$10),""))</f>
        <v/>
      </c>
      <c r="H1790">
        <f>IF(A1790="","",IFERROR(INDEX(Crawl!$A1789:$DZ1789,1,Rules!$H$12),""))</f>
        <v/>
      </c>
      <c r="I1790">
        <f>IF(A1790="","",IF(AND(N(H1790)&gt;0,IFERROR(INDEX(Crawl!$A1789:$DZ1789,1,Rules!$H$11),"")&amp;""&lt;&gt;""),IFERROR(INDEX(Crawl!$A1789:$DZ1789,1,Rules!$H$11),"")&amp;"",IF(AND(ISNUMBER(J1790),N(J1790)&gt;=Rules!$B$12,IFERROR(INDEX(Crawl!$A1789:$DZ1789,1,Rules!$H$13),"")&amp;""&lt;&gt;""),IFERROR(INDEX(Crawl!$A1789:$DZ1789,1,Rules!$H$13),"")&amp;"","")))</f>
        <v/>
      </c>
      <c r="J1790" s="19">
        <f>IF(A1790="","",IF(IFERROR(INDEX(Crawl!$A1789:$DZ1789,1,Rules!$H$14),"")&amp;""="","",IFERROR(INDEX(Crawl!$A1789:$DZ1789,1,Rules!$H$14),"")))</f>
        <v/>
      </c>
      <c r="K1790">
        <f>IF(A1790="","",IFERROR(SUMIFS('GSC current'!$J$2:$J$2001,'GSC current'!$I$2:$I$2001,B1790),0))</f>
        <v/>
      </c>
      <c r="L1790">
        <f>IF(A1790="","",IFERROR(SUMIFS('GSC current'!$K$2:$K$2001,'GSC current'!$I$2:$I$2001,B1790),0))</f>
        <v/>
      </c>
      <c r="M1790" s="20">
        <f>IF(A1790="","",IF(N(L1790)&gt;0,K1790/L1790,""))</f>
        <v/>
      </c>
      <c r="N1790" s="21">
        <f>IF(A1790="","",IF(N(L1790)&gt;0,SUMIFS('GSC current'!$L$2:$L$2001,'GSC current'!$I$2:$I$2001,B1790)/L1790,""))</f>
        <v/>
      </c>
      <c r="O1790">
        <f>IF(A1790="","",IFERROR(SUMIFS('GSC previous'!$J$2:$J$2001,'GSC previous'!$I$2:$I$2001,B1790),0))</f>
        <v/>
      </c>
      <c r="P1790" s="22">
        <f>IF(A1790="","",IF(N(O1790)&gt;0,(K1790-O1790)/O1790,""))</f>
        <v/>
      </c>
      <c r="Q1790">
        <f>IF(A1790="","",IFERROR(SUMIFS(GA4!$P$2:$P$2001,GA4!$O$2:$O$2001,B1790),0))</f>
        <v/>
      </c>
      <c r="R1790" s="23">
        <f>IF(A1790="","",IF(N(Q1790)&gt;0,SUMIFS(GA4!$Q$2:$Q$2001,GA4!$O$2:$O$2001,B1790)/Q1790,""))</f>
        <v/>
      </c>
      <c r="S1790">
        <f>IF(A1790="","",IFERROR(SUMIFS(GA4!$R$2:$R$2001,GA4!$O$2:$O$2001,B1790),0))</f>
        <v/>
      </c>
      <c r="T1790">
        <f>IF(A1790="","",IF(AND(ISNUMBER(F1790),LEFT(C1790&amp;"",1)="2"),IF(F1790&lt;Rules!$B$9,"Yes","No"),"No"))</f>
        <v/>
      </c>
      <c r="U1790">
        <f>IF(A1790="","",IF(AND(N(O1790)&gt;=Rules!$B$8,ISNUMBER(P1790)),IF(P1790&lt;=-Rules!$B$7,"Yes","No"),"No"))</f>
        <v/>
      </c>
      <c r="V1790">
        <f>IF(A1790="","",IF(AND(N(L1790)&gt;=Rules!$B$6,ISNUMBER(N1790)),IF(AND(N1790&gt;=Rules!$B$10,N1790&lt;=Rules!$B$11),"Yes","No"),"No"))</f>
        <v/>
      </c>
      <c r="W1790">
        <f>IF(A1790="","",IF(I1790&lt;&gt;"","Yes","No"))</f>
        <v/>
      </c>
      <c r="X1790">
        <f>IF(I1790="","",IF(SUMIFS($K$3:$K$2002,$A$3:$A$2002,SUBSTITUTE(SUBSTITUTE(I1790,"?","~?"),"*","~*"))&gt;N(K1790),"Yes","No"))</f>
        <v/>
      </c>
      <c r="Y1790">
        <f>IF(A1790="","",IF(N(S1790)&gt;0,"Yes","No"))</f>
        <v/>
      </c>
      <c r="Z1790">
        <f>IF(A1790="","",IF(AND(N(K1790)&lt;Rules!$B$5,N(L1790)&lt;Rules!$B$6,N(Q1790)&lt;Rules!$B$13,Y1790="No"),"Yes","No"))</f>
        <v/>
      </c>
      <c r="AA1790">
        <f>IF(A1790="","",IF(LEFT(C1790&amp;"",1)="3","Redirect",IF(OR(LEFT(C1790&amp;"",1)="4",LEFT(C1790&amp;"",1)="5"),IF(OR(N(K1790)&gt;0,N(AC1790)&gt;=Rules!$B$14),"Redirect","Prune"),IF(D1790="Non-Indexable","Keep",IF(AND(W1790="Yes",X1790="Yes",Y1790="No"),"Merge",IF(OR(U1790="Yes",V1790="Yes",AND(T1790="Yes",N(L1790)&gt;=Rules!$B$6)),"Update",IF(Z1790="Yes",IF(N(AC1790)&gt;=Rules!$B$14,"Redirect","Prune"),"Keep")))))))</f>
        <v/>
      </c>
      <c r="AB1790">
        <f>IF(A1790="","",IF(LEFT(C1790&amp;"",1)="3","Already redirects ("&amp;C1790&amp;"). Update internal links to point at the final URL.",IF(OR(LEFT(C1790&amp;"",1)="4",LEFT(C1790&amp;"",1)="5"),IF(AA1790="Redirect","Returns "&amp;C1790&amp;" but still has "&amp;N(K1790)&amp;" clicks and "&amp;N(AC1790)&amp;" referring domains. 301 it to the closest live page.","Returns "&amp;C1790&amp;" with no clicks or links. Remove internal links and let it 404 or 410."),IF(D1790="Non-Indexable","Non-indexable ("&amp;E1790&amp;"). Keep if that is intentional; otherwise fix the canonical or noindex.",IF(AA1790="Merge","Overlaps with "&amp;I1790&amp;IF(N(J1790)&gt;0," (similarity "&amp;TEXT(J1790,"0.00")&amp;")","")&amp;", which gets more clicks. Merge the useful parts into it and 301 this URL.",IF(AA1790="Update",MID(IF(U1790="Yes","; Clicks down "&amp;TEXT(-P1790,"0%")&amp;" on the previous period","")&amp;IF(V1790="Yes","; Average position "&amp;TEXT(N1790,"0.0")&amp;" on "&amp;TEXT(L1790,"#,##0")&amp;" impressions (striking distance)","")&amp;IF(AND(T1790="Yes",N(L1790)&gt;=Rules!$B$6),"; Thin ("&amp;F1790&amp;" words) but has search demand",""),3,400),IF(AA1790="Prune","Low value: "&amp;N(K1790)&amp;" clicks, "&amp;N(L1790)&amp;" impressions, "&amp;N(Q1790)&amp;" sessions, no key events. Remove or noindex it and update internal links.",IF(AA1790="Redirect","Low value but "&amp;N(AC1790)&amp;" referring domains. 301 it to the closest relevant page to keep those links.",IF(AND(Z1790="No",Y1790="Yes",N(K1790)&lt;Rules!$B$5),"Low search traffic but it converts (key events: "&amp;S1790&amp;"). Keep it and link to it.",IF(W1790="Yes","Stronger than the page it overlaps ("&amp;I1790&amp;"). Keep; merge that page into this one.","Healthy: "&amp;N(K1790)&amp;" clicks"&amp;IF(ISNUMBER(N1790),", average position "&amp;TEXT(N1790,"0.0"),"")&amp;". Keep and monitor."))))))))))</f>
        <v/>
      </c>
      <c r="AE1790">
        <f>IF(A1790="","",IF(AD1790&lt;&gt;"",AD1790,AA1790))</f>
        <v/>
      </c>
    </row>
    <row r="1791">
      <c r="A1791">
        <f>IF(Crawl!A1790="","",Crawl!A1790)</f>
        <v/>
      </c>
      <c r="B1791">
        <f>IF(A1791="","",Crawl!EC1790)</f>
        <v/>
      </c>
      <c r="C1791">
        <f>IF(A1791="","",IFERROR(INDEX(Crawl!$A1790:$DZ1790,1,Rules!$H$6),""))</f>
        <v/>
      </c>
      <c r="D1791">
        <f>IF(A1791="","",IFERROR(INDEX(Crawl!$A1790:$DZ1790,1,Rules!$H$7),"")&amp;"")</f>
        <v/>
      </c>
      <c r="E1791">
        <f>IF(A1791="","",IFERROR(INDEX(Crawl!$A1790:$DZ1790,1,Rules!$H$8),"")&amp;"")</f>
        <v/>
      </c>
      <c r="F1791">
        <f>IF(A1791="","",IFERROR(INDEX(Crawl!$A1790:$DZ1790,1,Rules!$H$9),""))</f>
        <v/>
      </c>
      <c r="G1791">
        <f>IF(A1791="","",IFERROR(INDEX(Crawl!$A1790:$DZ1790,1,Rules!$H$10),""))</f>
        <v/>
      </c>
      <c r="H1791">
        <f>IF(A1791="","",IFERROR(INDEX(Crawl!$A1790:$DZ1790,1,Rules!$H$12),""))</f>
        <v/>
      </c>
      <c r="I1791">
        <f>IF(A1791="","",IF(AND(N(H1791)&gt;0,IFERROR(INDEX(Crawl!$A1790:$DZ1790,1,Rules!$H$11),"")&amp;""&lt;&gt;""),IFERROR(INDEX(Crawl!$A1790:$DZ1790,1,Rules!$H$11),"")&amp;"",IF(AND(ISNUMBER(J1791),N(J1791)&gt;=Rules!$B$12,IFERROR(INDEX(Crawl!$A1790:$DZ1790,1,Rules!$H$13),"")&amp;""&lt;&gt;""),IFERROR(INDEX(Crawl!$A1790:$DZ1790,1,Rules!$H$13),"")&amp;"","")))</f>
        <v/>
      </c>
      <c r="J1791" s="19">
        <f>IF(A1791="","",IF(IFERROR(INDEX(Crawl!$A1790:$DZ1790,1,Rules!$H$14),"")&amp;""="","",IFERROR(INDEX(Crawl!$A1790:$DZ1790,1,Rules!$H$14),"")))</f>
        <v/>
      </c>
      <c r="K1791">
        <f>IF(A1791="","",IFERROR(SUMIFS('GSC current'!$J$2:$J$2001,'GSC current'!$I$2:$I$2001,B1791),0))</f>
        <v/>
      </c>
      <c r="L1791">
        <f>IF(A1791="","",IFERROR(SUMIFS('GSC current'!$K$2:$K$2001,'GSC current'!$I$2:$I$2001,B1791),0))</f>
        <v/>
      </c>
      <c r="M1791" s="20">
        <f>IF(A1791="","",IF(N(L1791)&gt;0,K1791/L1791,""))</f>
        <v/>
      </c>
      <c r="N1791" s="21">
        <f>IF(A1791="","",IF(N(L1791)&gt;0,SUMIFS('GSC current'!$L$2:$L$2001,'GSC current'!$I$2:$I$2001,B1791)/L1791,""))</f>
        <v/>
      </c>
      <c r="O1791">
        <f>IF(A1791="","",IFERROR(SUMIFS('GSC previous'!$J$2:$J$2001,'GSC previous'!$I$2:$I$2001,B1791),0))</f>
        <v/>
      </c>
      <c r="P1791" s="22">
        <f>IF(A1791="","",IF(N(O1791)&gt;0,(K1791-O1791)/O1791,""))</f>
        <v/>
      </c>
      <c r="Q1791">
        <f>IF(A1791="","",IFERROR(SUMIFS(GA4!$P$2:$P$2001,GA4!$O$2:$O$2001,B1791),0))</f>
        <v/>
      </c>
      <c r="R1791" s="23">
        <f>IF(A1791="","",IF(N(Q1791)&gt;0,SUMIFS(GA4!$Q$2:$Q$2001,GA4!$O$2:$O$2001,B1791)/Q1791,""))</f>
        <v/>
      </c>
      <c r="S1791">
        <f>IF(A1791="","",IFERROR(SUMIFS(GA4!$R$2:$R$2001,GA4!$O$2:$O$2001,B1791),0))</f>
        <v/>
      </c>
      <c r="T1791">
        <f>IF(A1791="","",IF(AND(ISNUMBER(F1791),LEFT(C1791&amp;"",1)="2"),IF(F1791&lt;Rules!$B$9,"Yes","No"),"No"))</f>
        <v/>
      </c>
      <c r="U1791">
        <f>IF(A1791="","",IF(AND(N(O1791)&gt;=Rules!$B$8,ISNUMBER(P1791)),IF(P1791&lt;=-Rules!$B$7,"Yes","No"),"No"))</f>
        <v/>
      </c>
      <c r="V1791">
        <f>IF(A1791="","",IF(AND(N(L1791)&gt;=Rules!$B$6,ISNUMBER(N1791)),IF(AND(N1791&gt;=Rules!$B$10,N1791&lt;=Rules!$B$11),"Yes","No"),"No"))</f>
        <v/>
      </c>
      <c r="W1791">
        <f>IF(A1791="","",IF(I1791&lt;&gt;"","Yes","No"))</f>
        <v/>
      </c>
      <c r="X1791">
        <f>IF(I1791="","",IF(SUMIFS($K$3:$K$2002,$A$3:$A$2002,SUBSTITUTE(SUBSTITUTE(I1791,"?","~?"),"*","~*"))&gt;N(K1791),"Yes","No"))</f>
        <v/>
      </c>
      <c r="Y1791">
        <f>IF(A1791="","",IF(N(S1791)&gt;0,"Yes","No"))</f>
        <v/>
      </c>
      <c r="Z1791">
        <f>IF(A1791="","",IF(AND(N(K1791)&lt;Rules!$B$5,N(L1791)&lt;Rules!$B$6,N(Q1791)&lt;Rules!$B$13,Y1791="No"),"Yes","No"))</f>
        <v/>
      </c>
      <c r="AA1791">
        <f>IF(A1791="","",IF(LEFT(C1791&amp;"",1)="3","Redirect",IF(OR(LEFT(C1791&amp;"",1)="4",LEFT(C1791&amp;"",1)="5"),IF(OR(N(K1791)&gt;0,N(AC1791)&gt;=Rules!$B$14),"Redirect","Prune"),IF(D1791="Non-Indexable","Keep",IF(AND(W1791="Yes",X1791="Yes",Y1791="No"),"Merge",IF(OR(U1791="Yes",V1791="Yes",AND(T1791="Yes",N(L1791)&gt;=Rules!$B$6)),"Update",IF(Z1791="Yes",IF(N(AC1791)&gt;=Rules!$B$14,"Redirect","Prune"),"Keep")))))))</f>
        <v/>
      </c>
      <c r="AB1791">
        <f>IF(A1791="","",IF(LEFT(C1791&amp;"",1)="3","Already redirects ("&amp;C1791&amp;"). Update internal links to point at the final URL.",IF(OR(LEFT(C1791&amp;"",1)="4",LEFT(C1791&amp;"",1)="5"),IF(AA1791="Redirect","Returns "&amp;C1791&amp;" but still has "&amp;N(K1791)&amp;" clicks and "&amp;N(AC1791)&amp;" referring domains. 301 it to the closest live page.","Returns "&amp;C1791&amp;" with no clicks or links. Remove internal links and let it 404 or 410."),IF(D1791="Non-Indexable","Non-indexable ("&amp;E1791&amp;"). Keep if that is intentional; otherwise fix the canonical or noindex.",IF(AA1791="Merge","Overlaps with "&amp;I1791&amp;IF(N(J1791)&gt;0," (similarity "&amp;TEXT(J1791,"0.00")&amp;")","")&amp;", which gets more clicks. Merge the useful parts into it and 301 this URL.",IF(AA1791="Update",MID(IF(U1791="Yes","; Clicks down "&amp;TEXT(-P1791,"0%")&amp;" on the previous period","")&amp;IF(V1791="Yes","; Average position "&amp;TEXT(N1791,"0.0")&amp;" on "&amp;TEXT(L1791,"#,##0")&amp;" impressions (striking distance)","")&amp;IF(AND(T1791="Yes",N(L1791)&gt;=Rules!$B$6),"; Thin ("&amp;F1791&amp;" words) but has search demand",""),3,400),IF(AA1791="Prune","Low value: "&amp;N(K1791)&amp;" clicks, "&amp;N(L1791)&amp;" impressions, "&amp;N(Q1791)&amp;" sessions, no key events. Remove or noindex it and update internal links.",IF(AA1791="Redirect","Low value but "&amp;N(AC1791)&amp;" referring domains. 301 it to the closest relevant page to keep those links.",IF(AND(Z1791="No",Y1791="Yes",N(K1791)&lt;Rules!$B$5),"Low search traffic but it converts (key events: "&amp;S1791&amp;"). Keep it and link to it.",IF(W1791="Yes","Stronger than the page it overlaps ("&amp;I1791&amp;"). Keep; merge that page into this one.","Healthy: "&amp;N(K1791)&amp;" clicks"&amp;IF(ISNUMBER(N1791),", average position "&amp;TEXT(N1791,"0.0"),"")&amp;". Keep and monitor."))))))))))</f>
        <v/>
      </c>
      <c r="AE1791">
        <f>IF(A1791="","",IF(AD1791&lt;&gt;"",AD1791,AA1791))</f>
        <v/>
      </c>
    </row>
    <row r="1792">
      <c r="A1792">
        <f>IF(Crawl!A1791="","",Crawl!A1791)</f>
        <v/>
      </c>
      <c r="B1792">
        <f>IF(A1792="","",Crawl!EC1791)</f>
        <v/>
      </c>
      <c r="C1792">
        <f>IF(A1792="","",IFERROR(INDEX(Crawl!$A1791:$DZ1791,1,Rules!$H$6),""))</f>
        <v/>
      </c>
      <c r="D1792">
        <f>IF(A1792="","",IFERROR(INDEX(Crawl!$A1791:$DZ1791,1,Rules!$H$7),"")&amp;"")</f>
        <v/>
      </c>
      <c r="E1792">
        <f>IF(A1792="","",IFERROR(INDEX(Crawl!$A1791:$DZ1791,1,Rules!$H$8),"")&amp;"")</f>
        <v/>
      </c>
      <c r="F1792">
        <f>IF(A1792="","",IFERROR(INDEX(Crawl!$A1791:$DZ1791,1,Rules!$H$9),""))</f>
        <v/>
      </c>
      <c r="G1792">
        <f>IF(A1792="","",IFERROR(INDEX(Crawl!$A1791:$DZ1791,1,Rules!$H$10),""))</f>
        <v/>
      </c>
      <c r="H1792">
        <f>IF(A1792="","",IFERROR(INDEX(Crawl!$A1791:$DZ1791,1,Rules!$H$12),""))</f>
        <v/>
      </c>
      <c r="I1792">
        <f>IF(A1792="","",IF(AND(N(H1792)&gt;0,IFERROR(INDEX(Crawl!$A1791:$DZ1791,1,Rules!$H$11),"")&amp;""&lt;&gt;""),IFERROR(INDEX(Crawl!$A1791:$DZ1791,1,Rules!$H$11),"")&amp;"",IF(AND(ISNUMBER(J1792),N(J1792)&gt;=Rules!$B$12,IFERROR(INDEX(Crawl!$A1791:$DZ1791,1,Rules!$H$13),"")&amp;""&lt;&gt;""),IFERROR(INDEX(Crawl!$A1791:$DZ1791,1,Rules!$H$13),"")&amp;"","")))</f>
        <v/>
      </c>
      <c r="J1792" s="19">
        <f>IF(A1792="","",IF(IFERROR(INDEX(Crawl!$A1791:$DZ1791,1,Rules!$H$14),"")&amp;""="","",IFERROR(INDEX(Crawl!$A1791:$DZ1791,1,Rules!$H$14),"")))</f>
        <v/>
      </c>
      <c r="K1792">
        <f>IF(A1792="","",IFERROR(SUMIFS('GSC current'!$J$2:$J$2001,'GSC current'!$I$2:$I$2001,B1792),0))</f>
        <v/>
      </c>
      <c r="L1792">
        <f>IF(A1792="","",IFERROR(SUMIFS('GSC current'!$K$2:$K$2001,'GSC current'!$I$2:$I$2001,B1792),0))</f>
        <v/>
      </c>
      <c r="M1792" s="20">
        <f>IF(A1792="","",IF(N(L1792)&gt;0,K1792/L1792,""))</f>
        <v/>
      </c>
      <c r="N1792" s="21">
        <f>IF(A1792="","",IF(N(L1792)&gt;0,SUMIFS('GSC current'!$L$2:$L$2001,'GSC current'!$I$2:$I$2001,B1792)/L1792,""))</f>
        <v/>
      </c>
      <c r="O1792">
        <f>IF(A1792="","",IFERROR(SUMIFS('GSC previous'!$J$2:$J$2001,'GSC previous'!$I$2:$I$2001,B1792),0))</f>
        <v/>
      </c>
      <c r="P1792" s="22">
        <f>IF(A1792="","",IF(N(O1792)&gt;0,(K1792-O1792)/O1792,""))</f>
        <v/>
      </c>
      <c r="Q1792">
        <f>IF(A1792="","",IFERROR(SUMIFS(GA4!$P$2:$P$2001,GA4!$O$2:$O$2001,B1792),0))</f>
        <v/>
      </c>
      <c r="R1792" s="23">
        <f>IF(A1792="","",IF(N(Q1792)&gt;0,SUMIFS(GA4!$Q$2:$Q$2001,GA4!$O$2:$O$2001,B1792)/Q1792,""))</f>
        <v/>
      </c>
      <c r="S1792">
        <f>IF(A1792="","",IFERROR(SUMIFS(GA4!$R$2:$R$2001,GA4!$O$2:$O$2001,B1792),0))</f>
        <v/>
      </c>
      <c r="T1792">
        <f>IF(A1792="","",IF(AND(ISNUMBER(F1792),LEFT(C1792&amp;"",1)="2"),IF(F1792&lt;Rules!$B$9,"Yes","No"),"No"))</f>
        <v/>
      </c>
      <c r="U1792">
        <f>IF(A1792="","",IF(AND(N(O1792)&gt;=Rules!$B$8,ISNUMBER(P1792)),IF(P1792&lt;=-Rules!$B$7,"Yes","No"),"No"))</f>
        <v/>
      </c>
      <c r="V1792">
        <f>IF(A1792="","",IF(AND(N(L1792)&gt;=Rules!$B$6,ISNUMBER(N1792)),IF(AND(N1792&gt;=Rules!$B$10,N1792&lt;=Rules!$B$11),"Yes","No"),"No"))</f>
        <v/>
      </c>
      <c r="W1792">
        <f>IF(A1792="","",IF(I1792&lt;&gt;"","Yes","No"))</f>
        <v/>
      </c>
      <c r="X1792">
        <f>IF(I1792="","",IF(SUMIFS($K$3:$K$2002,$A$3:$A$2002,SUBSTITUTE(SUBSTITUTE(I1792,"?","~?"),"*","~*"))&gt;N(K1792),"Yes","No"))</f>
        <v/>
      </c>
      <c r="Y1792">
        <f>IF(A1792="","",IF(N(S1792)&gt;0,"Yes","No"))</f>
        <v/>
      </c>
      <c r="Z1792">
        <f>IF(A1792="","",IF(AND(N(K1792)&lt;Rules!$B$5,N(L1792)&lt;Rules!$B$6,N(Q1792)&lt;Rules!$B$13,Y1792="No"),"Yes","No"))</f>
        <v/>
      </c>
      <c r="AA1792">
        <f>IF(A1792="","",IF(LEFT(C1792&amp;"",1)="3","Redirect",IF(OR(LEFT(C1792&amp;"",1)="4",LEFT(C1792&amp;"",1)="5"),IF(OR(N(K1792)&gt;0,N(AC1792)&gt;=Rules!$B$14),"Redirect","Prune"),IF(D1792="Non-Indexable","Keep",IF(AND(W1792="Yes",X1792="Yes",Y1792="No"),"Merge",IF(OR(U1792="Yes",V1792="Yes",AND(T1792="Yes",N(L1792)&gt;=Rules!$B$6)),"Update",IF(Z1792="Yes",IF(N(AC1792)&gt;=Rules!$B$14,"Redirect","Prune"),"Keep")))))))</f>
        <v/>
      </c>
      <c r="AB1792">
        <f>IF(A1792="","",IF(LEFT(C1792&amp;"",1)="3","Already redirects ("&amp;C1792&amp;"). Update internal links to point at the final URL.",IF(OR(LEFT(C1792&amp;"",1)="4",LEFT(C1792&amp;"",1)="5"),IF(AA1792="Redirect","Returns "&amp;C1792&amp;" but still has "&amp;N(K1792)&amp;" clicks and "&amp;N(AC1792)&amp;" referring domains. 301 it to the closest live page.","Returns "&amp;C1792&amp;" with no clicks or links. Remove internal links and let it 404 or 410."),IF(D1792="Non-Indexable","Non-indexable ("&amp;E1792&amp;"). Keep if that is intentional; otherwise fix the canonical or noindex.",IF(AA1792="Merge","Overlaps with "&amp;I1792&amp;IF(N(J1792)&gt;0," (similarity "&amp;TEXT(J1792,"0.00")&amp;")","")&amp;", which gets more clicks. Merge the useful parts into it and 301 this URL.",IF(AA1792="Update",MID(IF(U1792="Yes","; Clicks down "&amp;TEXT(-P1792,"0%")&amp;" on the previous period","")&amp;IF(V1792="Yes","; Average position "&amp;TEXT(N1792,"0.0")&amp;" on "&amp;TEXT(L1792,"#,##0")&amp;" impressions (striking distance)","")&amp;IF(AND(T1792="Yes",N(L1792)&gt;=Rules!$B$6),"; Thin ("&amp;F1792&amp;" words) but has search demand",""),3,400),IF(AA1792="Prune","Low value: "&amp;N(K1792)&amp;" clicks, "&amp;N(L1792)&amp;" impressions, "&amp;N(Q1792)&amp;" sessions, no key events. Remove or noindex it and update internal links.",IF(AA1792="Redirect","Low value but "&amp;N(AC1792)&amp;" referring domains. 301 it to the closest relevant page to keep those links.",IF(AND(Z1792="No",Y1792="Yes",N(K1792)&lt;Rules!$B$5),"Low search traffic but it converts (key events: "&amp;S1792&amp;"). Keep it and link to it.",IF(W1792="Yes","Stronger than the page it overlaps ("&amp;I1792&amp;"). Keep; merge that page into this one.","Healthy: "&amp;N(K1792)&amp;" clicks"&amp;IF(ISNUMBER(N1792),", average position "&amp;TEXT(N1792,"0.0"),"")&amp;". Keep and monitor."))))))))))</f>
        <v/>
      </c>
      <c r="AE1792">
        <f>IF(A1792="","",IF(AD1792&lt;&gt;"",AD1792,AA1792))</f>
        <v/>
      </c>
    </row>
    <row r="1793">
      <c r="A1793">
        <f>IF(Crawl!A1792="","",Crawl!A1792)</f>
        <v/>
      </c>
      <c r="B1793">
        <f>IF(A1793="","",Crawl!EC1792)</f>
        <v/>
      </c>
      <c r="C1793">
        <f>IF(A1793="","",IFERROR(INDEX(Crawl!$A1792:$DZ1792,1,Rules!$H$6),""))</f>
        <v/>
      </c>
      <c r="D1793">
        <f>IF(A1793="","",IFERROR(INDEX(Crawl!$A1792:$DZ1792,1,Rules!$H$7),"")&amp;"")</f>
        <v/>
      </c>
      <c r="E1793">
        <f>IF(A1793="","",IFERROR(INDEX(Crawl!$A1792:$DZ1792,1,Rules!$H$8),"")&amp;"")</f>
        <v/>
      </c>
      <c r="F1793">
        <f>IF(A1793="","",IFERROR(INDEX(Crawl!$A1792:$DZ1792,1,Rules!$H$9),""))</f>
        <v/>
      </c>
      <c r="G1793">
        <f>IF(A1793="","",IFERROR(INDEX(Crawl!$A1792:$DZ1792,1,Rules!$H$10),""))</f>
        <v/>
      </c>
      <c r="H1793">
        <f>IF(A1793="","",IFERROR(INDEX(Crawl!$A1792:$DZ1792,1,Rules!$H$12),""))</f>
        <v/>
      </c>
      <c r="I1793">
        <f>IF(A1793="","",IF(AND(N(H1793)&gt;0,IFERROR(INDEX(Crawl!$A1792:$DZ1792,1,Rules!$H$11),"")&amp;""&lt;&gt;""),IFERROR(INDEX(Crawl!$A1792:$DZ1792,1,Rules!$H$11),"")&amp;"",IF(AND(ISNUMBER(J1793),N(J1793)&gt;=Rules!$B$12,IFERROR(INDEX(Crawl!$A1792:$DZ1792,1,Rules!$H$13),"")&amp;""&lt;&gt;""),IFERROR(INDEX(Crawl!$A1792:$DZ1792,1,Rules!$H$13),"")&amp;"","")))</f>
        <v/>
      </c>
      <c r="J1793" s="19">
        <f>IF(A1793="","",IF(IFERROR(INDEX(Crawl!$A1792:$DZ1792,1,Rules!$H$14),"")&amp;""="","",IFERROR(INDEX(Crawl!$A1792:$DZ1792,1,Rules!$H$14),"")))</f>
        <v/>
      </c>
      <c r="K1793">
        <f>IF(A1793="","",IFERROR(SUMIFS('GSC current'!$J$2:$J$2001,'GSC current'!$I$2:$I$2001,B1793),0))</f>
        <v/>
      </c>
      <c r="L1793">
        <f>IF(A1793="","",IFERROR(SUMIFS('GSC current'!$K$2:$K$2001,'GSC current'!$I$2:$I$2001,B1793),0))</f>
        <v/>
      </c>
      <c r="M1793" s="20">
        <f>IF(A1793="","",IF(N(L1793)&gt;0,K1793/L1793,""))</f>
        <v/>
      </c>
      <c r="N1793" s="21">
        <f>IF(A1793="","",IF(N(L1793)&gt;0,SUMIFS('GSC current'!$L$2:$L$2001,'GSC current'!$I$2:$I$2001,B1793)/L1793,""))</f>
        <v/>
      </c>
      <c r="O1793">
        <f>IF(A1793="","",IFERROR(SUMIFS('GSC previous'!$J$2:$J$2001,'GSC previous'!$I$2:$I$2001,B1793),0))</f>
        <v/>
      </c>
      <c r="P1793" s="22">
        <f>IF(A1793="","",IF(N(O1793)&gt;0,(K1793-O1793)/O1793,""))</f>
        <v/>
      </c>
      <c r="Q1793">
        <f>IF(A1793="","",IFERROR(SUMIFS(GA4!$P$2:$P$2001,GA4!$O$2:$O$2001,B1793),0))</f>
        <v/>
      </c>
      <c r="R1793" s="23">
        <f>IF(A1793="","",IF(N(Q1793)&gt;0,SUMIFS(GA4!$Q$2:$Q$2001,GA4!$O$2:$O$2001,B1793)/Q1793,""))</f>
        <v/>
      </c>
      <c r="S1793">
        <f>IF(A1793="","",IFERROR(SUMIFS(GA4!$R$2:$R$2001,GA4!$O$2:$O$2001,B1793),0))</f>
        <v/>
      </c>
      <c r="T1793">
        <f>IF(A1793="","",IF(AND(ISNUMBER(F1793),LEFT(C1793&amp;"",1)="2"),IF(F1793&lt;Rules!$B$9,"Yes","No"),"No"))</f>
        <v/>
      </c>
      <c r="U1793">
        <f>IF(A1793="","",IF(AND(N(O1793)&gt;=Rules!$B$8,ISNUMBER(P1793)),IF(P1793&lt;=-Rules!$B$7,"Yes","No"),"No"))</f>
        <v/>
      </c>
      <c r="V1793">
        <f>IF(A1793="","",IF(AND(N(L1793)&gt;=Rules!$B$6,ISNUMBER(N1793)),IF(AND(N1793&gt;=Rules!$B$10,N1793&lt;=Rules!$B$11),"Yes","No"),"No"))</f>
        <v/>
      </c>
      <c r="W1793">
        <f>IF(A1793="","",IF(I1793&lt;&gt;"","Yes","No"))</f>
        <v/>
      </c>
      <c r="X1793">
        <f>IF(I1793="","",IF(SUMIFS($K$3:$K$2002,$A$3:$A$2002,SUBSTITUTE(SUBSTITUTE(I1793,"?","~?"),"*","~*"))&gt;N(K1793),"Yes","No"))</f>
        <v/>
      </c>
      <c r="Y1793">
        <f>IF(A1793="","",IF(N(S1793)&gt;0,"Yes","No"))</f>
        <v/>
      </c>
      <c r="Z1793">
        <f>IF(A1793="","",IF(AND(N(K1793)&lt;Rules!$B$5,N(L1793)&lt;Rules!$B$6,N(Q1793)&lt;Rules!$B$13,Y1793="No"),"Yes","No"))</f>
        <v/>
      </c>
      <c r="AA1793">
        <f>IF(A1793="","",IF(LEFT(C1793&amp;"",1)="3","Redirect",IF(OR(LEFT(C1793&amp;"",1)="4",LEFT(C1793&amp;"",1)="5"),IF(OR(N(K1793)&gt;0,N(AC1793)&gt;=Rules!$B$14),"Redirect","Prune"),IF(D1793="Non-Indexable","Keep",IF(AND(W1793="Yes",X1793="Yes",Y1793="No"),"Merge",IF(OR(U1793="Yes",V1793="Yes",AND(T1793="Yes",N(L1793)&gt;=Rules!$B$6)),"Update",IF(Z1793="Yes",IF(N(AC1793)&gt;=Rules!$B$14,"Redirect","Prune"),"Keep")))))))</f>
        <v/>
      </c>
      <c r="AB1793">
        <f>IF(A1793="","",IF(LEFT(C1793&amp;"",1)="3","Already redirects ("&amp;C1793&amp;"). Update internal links to point at the final URL.",IF(OR(LEFT(C1793&amp;"",1)="4",LEFT(C1793&amp;"",1)="5"),IF(AA1793="Redirect","Returns "&amp;C1793&amp;" but still has "&amp;N(K1793)&amp;" clicks and "&amp;N(AC1793)&amp;" referring domains. 301 it to the closest live page.","Returns "&amp;C1793&amp;" with no clicks or links. Remove internal links and let it 404 or 410."),IF(D1793="Non-Indexable","Non-indexable ("&amp;E1793&amp;"). Keep if that is intentional; otherwise fix the canonical or noindex.",IF(AA1793="Merge","Overlaps with "&amp;I1793&amp;IF(N(J1793)&gt;0," (similarity "&amp;TEXT(J1793,"0.00")&amp;")","")&amp;", which gets more clicks. Merge the useful parts into it and 301 this URL.",IF(AA1793="Update",MID(IF(U1793="Yes","; Clicks down "&amp;TEXT(-P1793,"0%")&amp;" on the previous period","")&amp;IF(V1793="Yes","; Average position "&amp;TEXT(N1793,"0.0")&amp;" on "&amp;TEXT(L1793,"#,##0")&amp;" impressions (striking distance)","")&amp;IF(AND(T1793="Yes",N(L1793)&gt;=Rules!$B$6),"; Thin ("&amp;F1793&amp;" words) but has search demand",""),3,400),IF(AA1793="Prune","Low value: "&amp;N(K1793)&amp;" clicks, "&amp;N(L1793)&amp;" impressions, "&amp;N(Q1793)&amp;" sessions, no key events. Remove or noindex it and update internal links.",IF(AA1793="Redirect","Low value but "&amp;N(AC1793)&amp;" referring domains. 301 it to the closest relevant page to keep those links.",IF(AND(Z1793="No",Y1793="Yes",N(K1793)&lt;Rules!$B$5),"Low search traffic but it converts (key events: "&amp;S1793&amp;"). Keep it and link to it.",IF(W1793="Yes","Stronger than the page it overlaps ("&amp;I1793&amp;"). Keep; merge that page into this one.","Healthy: "&amp;N(K1793)&amp;" clicks"&amp;IF(ISNUMBER(N1793),", average position "&amp;TEXT(N1793,"0.0"),"")&amp;". Keep and monitor."))))))))))</f>
        <v/>
      </c>
      <c r="AE1793">
        <f>IF(A1793="","",IF(AD1793&lt;&gt;"",AD1793,AA1793))</f>
        <v/>
      </c>
    </row>
    <row r="1794">
      <c r="A1794">
        <f>IF(Crawl!A1793="","",Crawl!A1793)</f>
        <v/>
      </c>
      <c r="B1794">
        <f>IF(A1794="","",Crawl!EC1793)</f>
        <v/>
      </c>
      <c r="C1794">
        <f>IF(A1794="","",IFERROR(INDEX(Crawl!$A1793:$DZ1793,1,Rules!$H$6),""))</f>
        <v/>
      </c>
      <c r="D1794">
        <f>IF(A1794="","",IFERROR(INDEX(Crawl!$A1793:$DZ1793,1,Rules!$H$7),"")&amp;"")</f>
        <v/>
      </c>
      <c r="E1794">
        <f>IF(A1794="","",IFERROR(INDEX(Crawl!$A1793:$DZ1793,1,Rules!$H$8),"")&amp;"")</f>
        <v/>
      </c>
      <c r="F1794">
        <f>IF(A1794="","",IFERROR(INDEX(Crawl!$A1793:$DZ1793,1,Rules!$H$9),""))</f>
        <v/>
      </c>
      <c r="G1794">
        <f>IF(A1794="","",IFERROR(INDEX(Crawl!$A1793:$DZ1793,1,Rules!$H$10),""))</f>
        <v/>
      </c>
      <c r="H1794">
        <f>IF(A1794="","",IFERROR(INDEX(Crawl!$A1793:$DZ1793,1,Rules!$H$12),""))</f>
        <v/>
      </c>
      <c r="I1794">
        <f>IF(A1794="","",IF(AND(N(H1794)&gt;0,IFERROR(INDEX(Crawl!$A1793:$DZ1793,1,Rules!$H$11),"")&amp;""&lt;&gt;""),IFERROR(INDEX(Crawl!$A1793:$DZ1793,1,Rules!$H$11),"")&amp;"",IF(AND(ISNUMBER(J1794),N(J1794)&gt;=Rules!$B$12,IFERROR(INDEX(Crawl!$A1793:$DZ1793,1,Rules!$H$13),"")&amp;""&lt;&gt;""),IFERROR(INDEX(Crawl!$A1793:$DZ1793,1,Rules!$H$13),"")&amp;"","")))</f>
        <v/>
      </c>
      <c r="J1794" s="19">
        <f>IF(A1794="","",IF(IFERROR(INDEX(Crawl!$A1793:$DZ1793,1,Rules!$H$14),"")&amp;""="","",IFERROR(INDEX(Crawl!$A1793:$DZ1793,1,Rules!$H$14),"")))</f>
        <v/>
      </c>
      <c r="K1794">
        <f>IF(A1794="","",IFERROR(SUMIFS('GSC current'!$J$2:$J$2001,'GSC current'!$I$2:$I$2001,B1794),0))</f>
        <v/>
      </c>
      <c r="L1794">
        <f>IF(A1794="","",IFERROR(SUMIFS('GSC current'!$K$2:$K$2001,'GSC current'!$I$2:$I$2001,B1794),0))</f>
        <v/>
      </c>
      <c r="M1794" s="20">
        <f>IF(A1794="","",IF(N(L1794)&gt;0,K1794/L1794,""))</f>
        <v/>
      </c>
      <c r="N1794" s="21">
        <f>IF(A1794="","",IF(N(L1794)&gt;0,SUMIFS('GSC current'!$L$2:$L$2001,'GSC current'!$I$2:$I$2001,B1794)/L1794,""))</f>
        <v/>
      </c>
      <c r="O1794">
        <f>IF(A1794="","",IFERROR(SUMIFS('GSC previous'!$J$2:$J$2001,'GSC previous'!$I$2:$I$2001,B1794),0))</f>
        <v/>
      </c>
      <c r="P1794" s="22">
        <f>IF(A1794="","",IF(N(O1794)&gt;0,(K1794-O1794)/O1794,""))</f>
        <v/>
      </c>
      <c r="Q1794">
        <f>IF(A1794="","",IFERROR(SUMIFS(GA4!$P$2:$P$2001,GA4!$O$2:$O$2001,B1794),0))</f>
        <v/>
      </c>
      <c r="R1794" s="23">
        <f>IF(A1794="","",IF(N(Q1794)&gt;0,SUMIFS(GA4!$Q$2:$Q$2001,GA4!$O$2:$O$2001,B1794)/Q1794,""))</f>
        <v/>
      </c>
      <c r="S1794">
        <f>IF(A1794="","",IFERROR(SUMIFS(GA4!$R$2:$R$2001,GA4!$O$2:$O$2001,B1794),0))</f>
        <v/>
      </c>
      <c r="T1794">
        <f>IF(A1794="","",IF(AND(ISNUMBER(F1794),LEFT(C1794&amp;"",1)="2"),IF(F1794&lt;Rules!$B$9,"Yes","No"),"No"))</f>
        <v/>
      </c>
      <c r="U1794">
        <f>IF(A1794="","",IF(AND(N(O1794)&gt;=Rules!$B$8,ISNUMBER(P1794)),IF(P1794&lt;=-Rules!$B$7,"Yes","No"),"No"))</f>
        <v/>
      </c>
      <c r="V1794">
        <f>IF(A1794="","",IF(AND(N(L1794)&gt;=Rules!$B$6,ISNUMBER(N1794)),IF(AND(N1794&gt;=Rules!$B$10,N1794&lt;=Rules!$B$11),"Yes","No"),"No"))</f>
        <v/>
      </c>
      <c r="W1794">
        <f>IF(A1794="","",IF(I1794&lt;&gt;"","Yes","No"))</f>
        <v/>
      </c>
      <c r="X1794">
        <f>IF(I1794="","",IF(SUMIFS($K$3:$K$2002,$A$3:$A$2002,SUBSTITUTE(SUBSTITUTE(I1794,"?","~?"),"*","~*"))&gt;N(K1794),"Yes","No"))</f>
        <v/>
      </c>
      <c r="Y1794">
        <f>IF(A1794="","",IF(N(S1794)&gt;0,"Yes","No"))</f>
        <v/>
      </c>
      <c r="Z1794">
        <f>IF(A1794="","",IF(AND(N(K1794)&lt;Rules!$B$5,N(L1794)&lt;Rules!$B$6,N(Q1794)&lt;Rules!$B$13,Y1794="No"),"Yes","No"))</f>
        <v/>
      </c>
      <c r="AA1794">
        <f>IF(A1794="","",IF(LEFT(C1794&amp;"",1)="3","Redirect",IF(OR(LEFT(C1794&amp;"",1)="4",LEFT(C1794&amp;"",1)="5"),IF(OR(N(K1794)&gt;0,N(AC1794)&gt;=Rules!$B$14),"Redirect","Prune"),IF(D1794="Non-Indexable","Keep",IF(AND(W1794="Yes",X1794="Yes",Y1794="No"),"Merge",IF(OR(U1794="Yes",V1794="Yes",AND(T1794="Yes",N(L1794)&gt;=Rules!$B$6)),"Update",IF(Z1794="Yes",IF(N(AC1794)&gt;=Rules!$B$14,"Redirect","Prune"),"Keep")))))))</f>
        <v/>
      </c>
      <c r="AB1794">
        <f>IF(A1794="","",IF(LEFT(C1794&amp;"",1)="3","Already redirects ("&amp;C1794&amp;"). Update internal links to point at the final URL.",IF(OR(LEFT(C1794&amp;"",1)="4",LEFT(C1794&amp;"",1)="5"),IF(AA1794="Redirect","Returns "&amp;C1794&amp;" but still has "&amp;N(K1794)&amp;" clicks and "&amp;N(AC1794)&amp;" referring domains. 301 it to the closest live page.","Returns "&amp;C1794&amp;" with no clicks or links. Remove internal links and let it 404 or 410."),IF(D1794="Non-Indexable","Non-indexable ("&amp;E1794&amp;"). Keep if that is intentional; otherwise fix the canonical or noindex.",IF(AA1794="Merge","Overlaps with "&amp;I1794&amp;IF(N(J1794)&gt;0," (similarity "&amp;TEXT(J1794,"0.00")&amp;")","")&amp;", which gets more clicks. Merge the useful parts into it and 301 this URL.",IF(AA1794="Update",MID(IF(U1794="Yes","; Clicks down "&amp;TEXT(-P1794,"0%")&amp;" on the previous period","")&amp;IF(V1794="Yes","; Average position "&amp;TEXT(N1794,"0.0")&amp;" on "&amp;TEXT(L1794,"#,##0")&amp;" impressions (striking distance)","")&amp;IF(AND(T1794="Yes",N(L1794)&gt;=Rules!$B$6),"; Thin ("&amp;F1794&amp;" words) but has search demand",""),3,400),IF(AA1794="Prune","Low value: "&amp;N(K1794)&amp;" clicks, "&amp;N(L1794)&amp;" impressions, "&amp;N(Q1794)&amp;" sessions, no key events. Remove or noindex it and update internal links.",IF(AA1794="Redirect","Low value but "&amp;N(AC1794)&amp;" referring domains. 301 it to the closest relevant page to keep those links.",IF(AND(Z1794="No",Y1794="Yes",N(K1794)&lt;Rules!$B$5),"Low search traffic but it converts (key events: "&amp;S1794&amp;"). Keep it and link to it.",IF(W1794="Yes","Stronger than the page it overlaps ("&amp;I1794&amp;"). Keep; merge that page into this one.","Healthy: "&amp;N(K1794)&amp;" clicks"&amp;IF(ISNUMBER(N1794),", average position "&amp;TEXT(N1794,"0.0"),"")&amp;". Keep and monitor."))))))))))</f>
        <v/>
      </c>
      <c r="AE1794">
        <f>IF(A1794="","",IF(AD1794&lt;&gt;"",AD1794,AA1794))</f>
        <v/>
      </c>
    </row>
    <row r="1795">
      <c r="A1795">
        <f>IF(Crawl!A1794="","",Crawl!A1794)</f>
        <v/>
      </c>
      <c r="B1795">
        <f>IF(A1795="","",Crawl!EC1794)</f>
        <v/>
      </c>
      <c r="C1795">
        <f>IF(A1795="","",IFERROR(INDEX(Crawl!$A1794:$DZ1794,1,Rules!$H$6),""))</f>
        <v/>
      </c>
      <c r="D1795">
        <f>IF(A1795="","",IFERROR(INDEX(Crawl!$A1794:$DZ1794,1,Rules!$H$7),"")&amp;"")</f>
        <v/>
      </c>
      <c r="E1795">
        <f>IF(A1795="","",IFERROR(INDEX(Crawl!$A1794:$DZ1794,1,Rules!$H$8),"")&amp;"")</f>
        <v/>
      </c>
      <c r="F1795">
        <f>IF(A1795="","",IFERROR(INDEX(Crawl!$A1794:$DZ1794,1,Rules!$H$9),""))</f>
        <v/>
      </c>
      <c r="G1795">
        <f>IF(A1795="","",IFERROR(INDEX(Crawl!$A1794:$DZ1794,1,Rules!$H$10),""))</f>
        <v/>
      </c>
      <c r="H1795">
        <f>IF(A1795="","",IFERROR(INDEX(Crawl!$A1794:$DZ1794,1,Rules!$H$12),""))</f>
        <v/>
      </c>
      <c r="I1795">
        <f>IF(A1795="","",IF(AND(N(H1795)&gt;0,IFERROR(INDEX(Crawl!$A1794:$DZ1794,1,Rules!$H$11),"")&amp;""&lt;&gt;""),IFERROR(INDEX(Crawl!$A1794:$DZ1794,1,Rules!$H$11),"")&amp;"",IF(AND(ISNUMBER(J1795),N(J1795)&gt;=Rules!$B$12,IFERROR(INDEX(Crawl!$A1794:$DZ1794,1,Rules!$H$13),"")&amp;""&lt;&gt;""),IFERROR(INDEX(Crawl!$A1794:$DZ1794,1,Rules!$H$13),"")&amp;"","")))</f>
        <v/>
      </c>
      <c r="J1795" s="19">
        <f>IF(A1795="","",IF(IFERROR(INDEX(Crawl!$A1794:$DZ1794,1,Rules!$H$14),"")&amp;""="","",IFERROR(INDEX(Crawl!$A1794:$DZ1794,1,Rules!$H$14),"")))</f>
        <v/>
      </c>
      <c r="K1795">
        <f>IF(A1795="","",IFERROR(SUMIFS('GSC current'!$J$2:$J$2001,'GSC current'!$I$2:$I$2001,B1795),0))</f>
        <v/>
      </c>
      <c r="L1795">
        <f>IF(A1795="","",IFERROR(SUMIFS('GSC current'!$K$2:$K$2001,'GSC current'!$I$2:$I$2001,B1795),0))</f>
        <v/>
      </c>
      <c r="M1795" s="20">
        <f>IF(A1795="","",IF(N(L1795)&gt;0,K1795/L1795,""))</f>
        <v/>
      </c>
      <c r="N1795" s="21">
        <f>IF(A1795="","",IF(N(L1795)&gt;0,SUMIFS('GSC current'!$L$2:$L$2001,'GSC current'!$I$2:$I$2001,B1795)/L1795,""))</f>
        <v/>
      </c>
      <c r="O1795">
        <f>IF(A1795="","",IFERROR(SUMIFS('GSC previous'!$J$2:$J$2001,'GSC previous'!$I$2:$I$2001,B1795),0))</f>
        <v/>
      </c>
      <c r="P1795" s="22">
        <f>IF(A1795="","",IF(N(O1795)&gt;0,(K1795-O1795)/O1795,""))</f>
        <v/>
      </c>
      <c r="Q1795">
        <f>IF(A1795="","",IFERROR(SUMIFS(GA4!$P$2:$P$2001,GA4!$O$2:$O$2001,B1795),0))</f>
        <v/>
      </c>
      <c r="R1795" s="23">
        <f>IF(A1795="","",IF(N(Q1795)&gt;0,SUMIFS(GA4!$Q$2:$Q$2001,GA4!$O$2:$O$2001,B1795)/Q1795,""))</f>
        <v/>
      </c>
      <c r="S1795">
        <f>IF(A1795="","",IFERROR(SUMIFS(GA4!$R$2:$R$2001,GA4!$O$2:$O$2001,B1795),0))</f>
        <v/>
      </c>
      <c r="T1795">
        <f>IF(A1795="","",IF(AND(ISNUMBER(F1795),LEFT(C1795&amp;"",1)="2"),IF(F1795&lt;Rules!$B$9,"Yes","No"),"No"))</f>
        <v/>
      </c>
      <c r="U1795">
        <f>IF(A1795="","",IF(AND(N(O1795)&gt;=Rules!$B$8,ISNUMBER(P1795)),IF(P1795&lt;=-Rules!$B$7,"Yes","No"),"No"))</f>
        <v/>
      </c>
      <c r="V1795">
        <f>IF(A1795="","",IF(AND(N(L1795)&gt;=Rules!$B$6,ISNUMBER(N1795)),IF(AND(N1795&gt;=Rules!$B$10,N1795&lt;=Rules!$B$11),"Yes","No"),"No"))</f>
        <v/>
      </c>
      <c r="W1795">
        <f>IF(A1795="","",IF(I1795&lt;&gt;"","Yes","No"))</f>
        <v/>
      </c>
      <c r="X1795">
        <f>IF(I1795="","",IF(SUMIFS($K$3:$K$2002,$A$3:$A$2002,SUBSTITUTE(SUBSTITUTE(I1795,"?","~?"),"*","~*"))&gt;N(K1795),"Yes","No"))</f>
        <v/>
      </c>
      <c r="Y1795">
        <f>IF(A1795="","",IF(N(S1795)&gt;0,"Yes","No"))</f>
        <v/>
      </c>
      <c r="Z1795">
        <f>IF(A1795="","",IF(AND(N(K1795)&lt;Rules!$B$5,N(L1795)&lt;Rules!$B$6,N(Q1795)&lt;Rules!$B$13,Y1795="No"),"Yes","No"))</f>
        <v/>
      </c>
      <c r="AA1795">
        <f>IF(A1795="","",IF(LEFT(C1795&amp;"",1)="3","Redirect",IF(OR(LEFT(C1795&amp;"",1)="4",LEFT(C1795&amp;"",1)="5"),IF(OR(N(K1795)&gt;0,N(AC1795)&gt;=Rules!$B$14),"Redirect","Prune"),IF(D1795="Non-Indexable","Keep",IF(AND(W1795="Yes",X1795="Yes",Y1795="No"),"Merge",IF(OR(U1795="Yes",V1795="Yes",AND(T1795="Yes",N(L1795)&gt;=Rules!$B$6)),"Update",IF(Z1795="Yes",IF(N(AC1795)&gt;=Rules!$B$14,"Redirect","Prune"),"Keep")))))))</f>
        <v/>
      </c>
      <c r="AB1795">
        <f>IF(A1795="","",IF(LEFT(C1795&amp;"",1)="3","Already redirects ("&amp;C1795&amp;"). Update internal links to point at the final URL.",IF(OR(LEFT(C1795&amp;"",1)="4",LEFT(C1795&amp;"",1)="5"),IF(AA1795="Redirect","Returns "&amp;C1795&amp;" but still has "&amp;N(K1795)&amp;" clicks and "&amp;N(AC1795)&amp;" referring domains. 301 it to the closest live page.","Returns "&amp;C1795&amp;" with no clicks or links. Remove internal links and let it 404 or 410."),IF(D1795="Non-Indexable","Non-indexable ("&amp;E1795&amp;"). Keep if that is intentional; otherwise fix the canonical or noindex.",IF(AA1795="Merge","Overlaps with "&amp;I1795&amp;IF(N(J1795)&gt;0," (similarity "&amp;TEXT(J1795,"0.00")&amp;")","")&amp;", which gets more clicks. Merge the useful parts into it and 301 this URL.",IF(AA1795="Update",MID(IF(U1795="Yes","; Clicks down "&amp;TEXT(-P1795,"0%")&amp;" on the previous period","")&amp;IF(V1795="Yes","; Average position "&amp;TEXT(N1795,"0.0")&amp;" on "&amp;TEXT(L1795,"#,##0")&amp;" impressions (striking distance)","")&amp;IF(AND(T1795="Yes",N(L1795)&gt;=Rules!$B$6),"; Thin ("&amp;F1795&amp;" words) but has search demand",""),3,400),IF(AA1795="Prune","Low value: "&amp;N(K1795)&amp;" clicks, "&amp;N(L1795)&amp;" impressions, "&amp;N(Q1795)&amp;" sessions, no key events. Remove or noindex it and update internal links.",IF(AA1795="Redirect","Low value but "&amp;N(AC1795)&amp;" referring domains. 301 it to the closest relevant page to keep those links.",IF(AND(Z1795="No",Y1795="Yes",N(K1795)&lt;Rules!$B$5),"Low search traffic but it converts (key events: "&amp;S1795&amp;"). Keep it and link to it.",IF(W1795="Yes","Stronger than the page it overlaps ("&amp;I1795&amp;"). Keep; merge that page into this one.","Healthy: "&amp;N(K1795)&amp;" clicks"&amp;IF(ISNUMBER(N1795),", average position "&amp;TEXT(N1795,"0.0"),"")&amp;". Keep and monitor."))))))))))</f>
        <v/>
      </c>
      <c r="AE1795">
        <f>IF(A1795="","",IF(AD1795&lt;&gt;"",AD1795,AA1795))</f>
        <v/>
      </c>
    </row>
    <row r="1796">
      <c r="A1796">
        <f>IF(Crawl!A1795="","",Crawl!A1795)</f>
        <v/>
      </c>
      <c r="B1796">
        <f>IF(A1796="","",Crawl!EC1795)</f>
        <v/>
      </c>
      <c r="C1796">
        <f>IF(A1796="","",IFERROR(INDEX(Crawl!$A1795:$DZ1795,1,Rules!$H$6),""))</f>
        <v/>
      </c>
      <c r="D1796">
        <f>IF(A1796="","",IFERROR(INDEX(Crawl!$A1795:$DZ1795,1,Rules!$H$7),"")&amp;"")</f>
        <v/>
      </c>
      <c r="E1796">
        <f>IF(A1796="","",IFERROR(INDEX(Crawl!$A1795:$DZ1795,1,Rules!$H$8),"")&amp;"")</f>
        <v/>
      </c>
      <c r="F1796">
        <f>IF(A1796="","",IFERROR(INDEX(Crawl!$A1795:$DZ1795,1,Rules!$H$9),""))</f>
        <v/>
      </c>
      <c r="G1796">
        <f>IF(A1796="","",IFERROR(INDEX(Crawl!$A1795:$DZ1795,1,Rules!$H$10),""))</f>
        <v/>
      </c>
      <c r="H1796">
        <f>IF(A1796="","",IFERROR(INDEX(Crawl!$A1795:$DZ1795,1,Rules!$H$12),""))</f>
        <v/>
      </c>
      <c r="I1796">
        <f>IF(A1796="","",IF(AND(N(H1796)&gt;0,IFERROR(INDEX(Crawl!$A1795:$DZ1795,1,Rules!$H$11),"")&amp;""&lt;&gt;""),IFERROR(INDEX(Crawl!$A1795:$DZ1795,1,Rules!$H$11),"")&amp;"",IF(AND(ISNUMBER(J1796),N(J1796)&gt;=Rules!$B$12,IFERROR(INDEX(Crawl!$A1795:$DZ1795,1,Rules!$H$13),"")&amp;""&lt;&gt;""),IFERROR(INDEX(Crawl!$A1795:$DZ1795,1,Rules!$H$13),"")&amp;"","")))</f>
        <v/>
      </c>
      <c r="J1796" s="19">
        <f>IF(A1796="","",IF(IFERROR(INDEX(Crawl!$A1795:$DZ1795,1,Rules!$H$14),"")&amp;""="","",IFERROR(INDEX(Crawl!$A1795:$DZ1795,1,Rules!$H$14),"")))</f>
        <v/>
      </c>
      <c r="K1796">
        <f>IF(A1796="","",IFERROR(SUMIFS('GSC current'!$J$2:$J$2001,'GSC current'!$I$2:$I$2001,B1796),0))</f>
        <v/>
      </c>
      <c r="L1796">
        <f>IF(A1796="","",IFERROR(SUMIFS('GSC current'!$K$2:$K$2001,'GSC current'!$I$2:$I$2001,B1796),0))</f>
        <v/>
      </c>
      <c r="M1796" s="20">
        <f>IF(A1796="","",IF(N(L1796)&gt;0,K1796/L1796,""))</f>
        <v/>
      </c>
      <c r="N1796" s="21">
        <f>IF(A1796="","",IF(N(L1796)&gt;0,SUMIFS('GSC current'!$L$2:$L$2001,'GSC current'!$I$2:$I$2001,B1796)/L1796,""))</f>
        <v/>
      </c>
      <c r="O1796">
        <f>IF(A1796="","",IFERROR(SUMIFS('GSC previous'!$J$2:$J$2001,'GSC previous'!$I$2:$I$2001,B1796),0))</f>
        <v/>
      </c>
      <c r="P1796" s="22">
        <f>IF(A1796="","",IF(N(O1796)&gt;0,(K1796-O1796)/O1796,""))</f>
        <v/>
      </c>
      <c r="Q1796">
        <f>IF(A1796="","",IFERROR(SUMIFS(GA4!$P$2:$P$2001,GA4!$O$2:$O$2001,B1796),0))</f>
        <v/>
      </c>
      <c r="R1796" s="23">
        <f>IF(A1796="","",IF(N(Q1796)&gt;0,SUMIFS(GA4!$Q$2:$Q$2001,GA4!$O$2:$O$2001,B1796)/Q1796,""))</f>
        <v/>
      </c>
      <c r="S1796">
        <f>IF(A1796="","",IFERROR(SUMIFS(GA4!$R$2:$R$2001,GA4!$O$2:$O$2001,B1796),0))</f>
        <v/>
      </c>
      <c r="T1796">
        <f>IF(A1796="","",IF(AND(ISNUMBER(F1796),LEFT(C1796&amp;"",1)="2"),IF(F1796&lt;Rules!$B$9,"Yes","No"),"No"))</f>
        <v/>
      </c>
      <c r="U1796">
        <f>IF(A1796="","",IF(AND(N(O1796)&gt;=Rules!$B$8,ISNUMBER(P1796)),IF(P1796&lt;=-Rules!$B$7,"Yes","No"),"No"))</f>
        <v/>
      </c>
      <c r="V1796">
        <f>IF(A1796="","",IF(AND(N(L1796)&gt;=Rules!$B$6,ISNUMBER(N1796)),IF(AND(N1796&gt;=Rules!$B$10,N1796&lt;=Rules!$B$11),"Yes","No"),"No"))</f>
        <v/>
      </c>
      <c r="W1796">
        <f>IF(A1796="","",IF(I1796&lt;&gt;"","Yes","No"))</f>
        <v/>
      </c>
      <c r="X1796">
        <f>IF(I1796="","",IF(SUMIFS($K$3:$K$2002,$A$3:$A$2002,SUBSTITUTE(SUBSTITUTE(I1796,"?","~?"),"*","~*"))&gt;N(K1796),"Yes","No"))</f>
        <v/>
      </c>
      <c r="Y1796">
        <f>IF(A1796="","",IF(N(S1796)&gt;0,"Yes","No"))</f>
        <v/>
      </c>
      <c r="Z1796">
        <f>IF(A1796="","",IF(AND(N(K1796)&lt;Rules!$B$5,N(L1796)&lt;Rules!$B$6,N(Q1796)&lt;Rules!$B$13,Y1796="No"),"Yes","No"))</f>
        <v/>
      </c>
      <c r="AA1796">
        <f>IF(A1796="","",IF(LEFT(C1796&amp;"",1)="3","Redirect",IF(OR(LEFT(C1796&amp;"",1)="4",LEFT(C1796&amp;"",1)="5"),IF(OR(N(K1796)&gt;0,N(AC1796)&gt;=Rules!$B$14),"Redirect","Prune"),IF(D1796="Non-Indexable","Keep",IF(AND(W1796="Yes",X1796="Yes",Y1796="No"),"Merge",IF(OR(U1796="Yes",V1796="Yes",AND(T1796="Yes",N(L1796)&gt;=Rules!$B$6)),"Update",IF(Z1796="Yes",IF(N(AC1796)&gt;=Rules!$B$14,"Redirect","Prune"),"Keep")))))))</f>
        <v/>
      </c>
      <c r="AB1796">
        <f>IF(A1796="","",IF(LEFT(C1796&amp;"",1)="3","Already redirects ("&amp;C1796&amp;"). Update internal links to point at the final URL.",IF(OR(LEFT(C1796&amp;"",1)="4",LEFT(C1796&amp;"",1)="5"),IF(AA1796="Redirect","Returns "&amp;C1796&amp;" but still has "&amp;N(K1796)&amp;" clicks and "&amp;N(AC1796)&amp;" referring domains. 301 it to the closest live page.","Returns "&amp;C1796&amp;" with no clicks or links. Remove internal links and let it 404 or 410."),IF(D1796="Non-Indexable","Non-indexable ("&amp;E1796&amp;"). Keep if that is intentional; otherwise fix the canonical or noindex.",IF(AA1796="Merge","Overlaps with "&amp;I1796&amp;IF(N(J1796)&gt;0," (similarity "&amp;TEXT(J1796,"0.00")&amp;")","")&amp;", which gets more clicks. Merge the useful parts into it and 301 this URL.",IF(AA1796="Update",MID(IF(U1796="Yes","; Clicks down "&amp;TEXT(-P1796,"0%")&amp;" on the previous period","")&amp;IF(V1796="Yes","; Average position "&amp;TEXT(N1796,"0.0")&amp;" on "&amp;TEXT(L1796,"#,##0")&amp;" impressions (striking distance)","")&amp;IF(AND(T1796="Yes",N(L1796)&gt;=Rules!$B$6),"; Thin ("&amp;F1796&amp;" words) but has search demand",""),3,400),IF(AA1796="Prune","Low value: "&amp;N(K1796)&amp;" clicks, "&amp;N(L1796)&amp;" impressions, "&amp;N(Q1796)&amp;" sessions, no key events. Remove or noindex it and update internal links.",IF(AA1796="Redirect","Low value but "&amp;N(AC1796)&amp;" referring domains. 301 it to the closest relevant page to keep those links.",IF(AND(Z1796="No",Y1796="Yes",N(K1796)&lt;Rules!$B$5),"Low search traffic but it converts (key events: "&amp;S1796&amp;"). Keep it and link to it.",IF(W1796="Yes","Stronger than the page it overlaps ("&amp;I1796&amp;"). Keep; merge that page into this one.","Healthy: "&amp;N(K1796)&amp;" clicks"&amp;IF(ISNUMBER(N1796),", average position "&amp;TEXT(N1796,"0.0"),"")&amp;". Keep and monitor."))))))))))</f>
        <v/>
      </c>
      <c r="AE1796">
        <f>IF(A1796="","",IF(AD1796&lt;&gt;"",AD1796,AA1796))</f>
        <v/>
      </c>
    </row>
    <row r="1797">
      <c r="A1797">
        <f>IF(Crawl!A1796="","",Crawl!A1796)</f>
        <v/>
      </c>
      <c r="B1797">
        <f>IF(A1797="","",Crawl!EC1796)</f>
        <v/>
      </c>
      <c r="C1797">
        <f>IF(A1797="","",IFERROR(INDEX(Crawl!$A1796:$DZ1796,1,Rules!$H$6),""))</f>
        <v/>
      </c>
      <c r="D1797">
        <f>IF(A1797="","",IFERROR(INDEX(Crawl!$A1796:$DZ1796,1,Rules!$H$7),"")&amp;"")</f>
        <v/>
      </c>
      <c r="E1797">
        <f>IF(A1797="","",IFERROR(INDEX(Crawl!$A1796:$DZ1796,1,Rules!$H$8),"")&amp;"")</f>
        <v/>
      </c>
      <c r="F1797">
        <f>IF(A1797="","",IFERROR(INDEX(Crawl!$A1796:$DZ1796,1,Rules!$H$9),""))</f>
        <v/>
      </c>
      <c r="G1797">
        <f>IF(A1797="","",IFERROR(INDEX(Crawl!$A1796:$DZ1796,1,Rules!$H$10),""))</f>
        <v/>
      </c>
      <c r="H1797">
        <f>IF(A1797="","",IFERROR(INDEX(Crawl!$A1796:$DZ1796,1,Rules!$H$12),""))</f>
        <v/>
      </c>
      <c r="I1797">
        <f>IF(A1797="","",IF(AND(N(H1797)&gt;0,IFERROR(INDEX(Crawl!$A1796:$DZ1796,1,Rules!$H$11),"")&amp;""&lt;&gt;""),IFERROR(INDEX(Crawl!$A1796:$DZ1796,1,Rules!$H$11),"")&amp;"",IF(AND(ISNUMBER(J1797),N(J1797)&gt;=Rules!$B$12,IFERROR(INDEX(Crawl!$A1796:$DZ1796,1,Rules!$H$13),"")&amp;""&lt;&gt;""),IFERROR(INDEX(Crawl!$A1796:$DZ1796,1,Rules!$H$13),"")&amp;"","")))</f>
        <v/>
      </c>
      <c r="J1797" s="19">
        <f>IF(A1797="","",IF(IFERROR(INDEX(Crawl!$A1796:$DZ1796,1,Rules!$H$14),"")&amp;""="","",IFERROR(INDEX(Crawl!$A1796:$DZ1796,1,Rules!$H$14),"")))</f>
        <v/>
      </c>
      <c r="K1797">
        <f>IF(A1797="","",IFERROR(SUMIFS('GSC current'!$J$2:$J$2001,'GSC current'!$I$2:$I$2001,B1797),0))</f>
        <v/>
      </c>
      <c r="L1797">
        <f>IF(A1797="","",IFERROR(SUMIFS('GSC current'!$K$2:$K$2001,'GSC current'!$I$2:$I$2001,B1797),0))</f>
        <v/>
      </c>
      <c r="M1797" s="20">
        <f>IF(A1797="","",IF(N(L1797)&gt;0,K1797/L1797,""))</f>
        <v/>
      </c>
      <c r="N1797" s="21">
        <f>IF(A1797="","",IF(N(L1797)&gt;0,SUMIFS('GSC current'!$L$2:$L$2001,'GSC current'!$I$2:$I$2001,B1797)/L1797,""))</f>
        <v/>
      </c>
      <c r="O1797">
        <f>IF(A1797="","",IFERROR(SUMIFS('GSC previous'!$J$2:$J$2001,'GSC previous'!$I$2:$I$2001,B1797),0))</f>
        <v/>
      </c>
      <c r="P1797" s="22">
        <f>IF(A1797="","",IF(N(O1797)&gt;0,(K1797-O1797)/O1797,""))</f>
        <v/>
      </c>
      <c r="Q1797">
        <f>IF(A1797="","",IFERROR(SUMIFS(GA4!$P$2:$P$2001,GA4!$O$2:$O$2001,B1797),0))</f>
        <v/>
      </c>
      <c r="R1797" s="23">
        <f>IF(A1797="","",IF(N(Q1797)&gt;0,SUMIFS(GA4!$Q$2:$Q$2001,GA4!$O$2:$O$2001,B1797)/Q1797,""))</f>
        <v/>
      </c>
      <c r="S1797">
        <f>IF(A1797="","",IFERROR(SUMIFS(GA4!$R$2:$R$2001,GA4!$O$2:$O$2001,B1797),0))</f>
        <v/>
      </c>
      <c r="T1797">
        <f>IF(A1797="","",IF(AND(ISNUMBER(F1797),LEFT(C1797&amp;"",1)="2"),IF(F1797&lt;Rules!$B$9,"Yes","No"),"No"))</f>
        <v/>
      </c>
      <c r="U1797">
        <f>IF(A1797="","",IF(AND(N(O1797)&gt;=Rules!$B$8,ISNUMBER(P1797)),IF(P1797&lt;=-Rules!$B$7,"Yes","No"),"No"))</f>
        <v/>
      </c>
      <c r="V1797">
        <f>IF(A1797="","",IF(AND(N(L1797)&gt;=Rules!$B$6,ISNUMBER(N1797)),IF(AND(N1797&gt;=Rules!$B$10,N1797&lt;=Rules!$B$11),"Yes","No"),"No"))</f>
        <v/>
      </c>
      <c r="W1797">
        <f>IF(A1797="","",IF(I1797&lt;&gt;"","Yes","No"))</f>
        <v/>
      </c>
      <c r="X1797">
        <f>IF(I1797="","",IF(SUMIFS($K$3:$K$2002,$A$3:$A$2002,SUBSTITUTE(SUBSTITUTE(I1797,"?","~?"),"*","~*"))&gt;N(K1797),"Yes","No"))</f>
        <v/>
      </c>
      <c r="Y1797">
        <f>IF(A1797="","",IF(N(S1797)&gt;0,"Yes","No"))</f>
        <v/>
      </c>
      <c r="Z1797">
        <f>IF(A1797="","",IF(AND(N(K1797)&lt;Rules!$B$5,N(L1797)&lt;Rules!$B$6,N(Q1797)&lt;Rules!$B$13,Y1797="No"),"Yes","No"))</f>
        <v/>
      </c>
      <c r="AA1797">
        <f>IF(A1797="","",IF(LEFT(C1797&amp;"",1)="3","Redirect",IF(OR(LEFT(C1797&amp;"",1)="4",LEFT(C1797&amp;"",1)="5"),IF(OR(N(K1797)&gt;0,N(AC1797)&gt;=Rules!$B$14),"Redirect","Prune"),IF(D1797="Non-Indexable","Keep",IF(AND(W1797="Yes",X1797="Yes",Y1797="No"),"Merge",IF(OR(U1797="Yes",V1797="Yes",AND(T1797="Yes",N(L1797)&gt;=Rules!$B$6)),"Update",IF(Z1797="Yes",IF(N(AC1797)&gt;=Rules!$B$14,"Redirect","Prune"),"Keep")))))))</f>
        <v/>
      </c>
      <c r="AB1797">
        <f>IF(A1797="","",IF(LEFT(C1797&amp;"",1)="3","Already redirects ("&amp;C1797&amp;"). Update internal links to point at the final URL.",IF(OR(LEFT(C1797&amp;"",1)="4",LEFT(C1797&amp;"",1)="5"),IF(AA1797="Redirect","Returns "&amp;C1797&amp;" but still has "&amp;N(K1797)&amp;" clicks and "&amp;N(AC1797)&amp;" referring domains. 301 it to the closest live page.","Returns "&amp;C1797&amp;" with no clicks or links. Remove internal links and let it 404 or 410."),IF(D1797="Non-Indexable","Non-indexable ("&amp;E1797&amp;"). Keep if that is intentional; otherwise fix the canonical or noindex.",IF(AA1797="Merge","Overlaps with "&amp;I1797&amp;IF(N(J1797)&gt;0," (similarity "&amp;TEXT(J1797,"0.00")&amp;")","")&amp;", which gets more clicks. Merge the useful parts into it and 301 this URL.",IF(AA1797="Update",MID(IF(U1797="Yes","; Clicks down "&amp;TEXT(-P1797,"0%")&amp;" on the previous period","")&amp;IF(V1797="Yes","; Average position "&amp;TEXT(N1797,"0.0")&amp;" on "&amp;TEXT(L1797,"#,##0")&amp;" impressions (striking distance)","")&amp;IF(AND(T1797="Yes",N(L1797)&gt;=Rules!$B$6),"; Thin ("&amp;F1797&amp;" words) but has search demand",""),3,400),IF(AA1797="Prune","Low value: "&amp;N(K1797)&amp;" clicks, "&amp;N(L1797)&amp;" impressions, "&amp;N(Q1797)&amp;" sessions, no key events. Remove or noindex it and update internal links.",IF(AA1797="Redirect","Low value but "&amp;N(AC1797)&amp;" referring domains. 301 it to the closest relevant page to keep those links.",IF(AND(Z1797="No",Y1797="Yes",N(K1797)&lt;Rules!$B$5),"Low search traffic but it converts (key events: "&amp;S1797&amp;"). Keep it and link to it.",IF(W1797="Yes","Stronger than the page it overlaps ("&amp;I1797&amp;"). Keep; merge that page into this one.","Healthy: "&amp;N(K1797)&amp;" clicks"&amp;IF(ISNUMBER(N1797),", average position "&amp;TEXT(N1797,"0.0"),"")&amp;". Keep and monitor."))))))))))</f>
        <v/>
      </c>
      <c r="AE1797">
        <f>IF(A1797="","",IF(AD1797&lt;&gt;"",AD1797,AA1797))</f>
        <v/>
      </c>
    </row>
    <row r="1798">
      <c r="A1798">
        <f>IF(Crawl!A1797="","",Crawl!A1797)</f>
        <v/>
      </c>
      <c r="B1798">
        <f>IF(A1798="","",Crawl!EC1797)</f>
        <v/>
      </c>
      <c r="C1798">
        <f>IF(A1798="","",IFERROR(INDEX(Crawl!$A1797:$DZ1797,1,Rules!$H$6),""))</f>
        <v/>
      </c>
      <c r="D1798">
        <f>IF(A1798="","",IFERROR(INDEX(Crawl!$A1797:$DZ1797,1,Rules!$H$7),"")&amp;"")</f>
        <v/>
      </c>
      <c r="E1798">
        <f>IF(A1798="","",IFERROR(INDEX(Crawl!$A1797:$DZ1797,1,Rules!$H$8),"")&amp;"")</f>
        <v/>
      </c>
      <c r="F1798">
        <f>IF(A1798="","",IFERROR(INDEX(Crawl!$A1797:$DZ1797,1,Rules!$H$9),""))</f>
        <v/>
      </c>
      <c r="G1798">
        <f>IF(A1798="","",IFERROR(INDEX(Crawl!$A1797:$DZ1797,1,Rules!$H$10),""))</f>
        <v/>
      </c>
      <c r="H1798">
        <f>IF(A1798="","",IFERROR(INDEX(Crawl!$A1797:$DZ1797,1,Rules!$H$12),""))</f>
        <v/>
      </c>
      <c r="I1798">
        <f>IF(A1798="","",IF(AND(N(H1798)&gt;0,IFERROR(INDEX(Crawl!$A1797:$DZ1797,1,Rules!$H$11),"")&amp;""&lt;&gt;""),IFERROR(INDEX(Crawl!$A1797:$DZ1797,1,Rules!$H$11),"")&amp;"",IF(AND(ISNUMBER(J1798),N(J1798)&gt;=Rules!$B$12,IFERROR(INDEX(Crawl!$A1797:$DZ1797,1,Rules!$H$13),"")&amp;""&lt;&gt;""),IFERROR(INDEX(Crawl!$A1797:$DZ1797,1,Rules!$H$13),"")&amp;"","")))</f>
        <v/>
      </c>
      <c r="J1798" s="19">
        <f>IF(A1798="","",IF(IFERROR(INDEX(Crawl!$A1797:$DZ1797,1,Rules!$H$14),"")&amp;""="","",IFERROR(INDEX(Crawl!$A1797:$DZ1797,1,Rules!$H$14),"")))</f>
        <v/>
      </c>
      <c r="K1798">
        <f>IF(A1798="","",IFERROR(SUMIFS('GSC current'!$J$2:$J$2001,'GSC current'!$I$2:$I$2001,B1798),0))</f>
        <v/>
      </c>
      <c r="L1798">
        <f>IF(A1798="","",IFERROR(SUMIFS('GSC current'!$K$2:$K$2001,'GSC current'!$I$2:$I$2001,B1798),0))</f>
        <v/>
      </c>
      <c r="M1798" s="20">
        <f>IF(A1798="","",IF(N(L1798)&gt;0,K1798/L1798,""))</f>
        <v/>
      </c>
      <c r="N1798" s="21">
        <f>IF(A1798="","",IF(N(L1798)&gt;0,SUMIFS('GSC current'!$L$2:$L$2001,'GSC current'!$I$2:$I$2001,B1798)/L1798,""))</f>
        <v/>
      </c>
      <c r="O1798">
        <f>IF(A1798="","",IFERROR(SUMIFS('GSC previous'!$J$2:$J$2001,'GSC previous'!$I$2:$I$2001,B1798),0))</f>
        <v/>
      </c>
      <c r="P1798" s="22">
        <f>IF(A1798="","",IF(N(O1798)&gt;0,(K1798-O1798)/O1798,""))</f>
        <v/>
      </c>
      <c r="Q1798">
        <f>IF(A1798="","",IFERROR(SUMIFS(GA4!$P$2:$P$2001,GA4!$O$2:$O$2001,B1798),0))</f>
        <v/>
      </c>
      <c r="R1798" s="23">
        <f>IF(A1798="","",IF(N(Q1798)&gt;0,SUMIFS(GA4!$Q$2:$Q$2001,GA4!$O$2:$O$2001,B1798)/Q1798,""))</f>
        <v/>
      </c>
      <c r="S1798">
        <f>IF(A1798="","",IFERROR(SUMIFS(GA4!$R$2:$R$2001,GA4!$O$2:$O$2001,B1798),0))</f>
        <v/>
      </c>
      <c r="T1798">
        <f>IF(A1798="","",IF(AND(ISNUMBER(F1798),LEFT(C1798&amp;"",1)="2"),IF(F1798&lt;Rules!$B$9,"Yes","No"),"No"))</f>
        <v/>
      </c>
      <c r="U1798">
        <f>IF(A1798="","",IF(AND(N(O1798)&gt;=Rules!$B$8,ISNUMBER(P1798)),IF(P1798&lt;=-Rules!$B$7,"Yes","No"),"No"))</f>
        <v/>
      </c>
      <c r="V1798">
        <f>IF(A1798="","",IF(AND(N(L1798)&gt;=Rules!$B$6,ISNUMBER(N1798)),IF(AND(N1798&gt;=Rules!$B$10,N1798&lt;=Rules!$B$11),"Yes","No"),"No"))</f>
        <v/>
      </c>
      <c r="W1798">
        <f>IF(A1798="","",IF(I1798&lt;&gt;"","Yes","No"))</f>
        <v/>
      </c>
      <c r="X1798">
        <f>IF(I1798="","",IF(SUMIFS($K$3:$K$2002,$A$3:$A$2002,SUBSTITUTE(SUBSTITUTE(I1798,"?","~?"),"*","~*"))&gt;N(K1798),"Yes","No"))</f>
        <v/>
      </c>
      <c r="Y1798">
        <f>IF(A1798="","",IF(N(S1798)&gt;0,"Yes","No"))</f>
        <v/>
      </c>
      <c r="Z1798">
        <f>IF(A1798="","",IF(AND(N(K1798)&lt;Rules!$B$5,N(L1798)&lt;Rules!$B$6,N(Q1798)&lt;Rules!$B$13,Y1798="No"),"Yes","No"))</f>
        <v/>
      </c>
      <c r="AA1798">
        <f>IF(A1798="","",IF(LEFT(C1798&amp;"",1)="3","Redirect",IF(OR(LEFT(C1798&amp;"",1)="4",LEFT(C1798&amp;"",1)="5"),IF(OR(N(K1798)&gt;0,N(AC1798)&gt;=Rules!$B$14),"Redirect","Prune"),IF(D1798="Non-Indexable","Keep",IF(AND(W1798="Yes",X1798="Yes",Y1798="No"),"Merge",IF(OR(U1798="Yes",V1798="Yes",AND(T1798="Yes",N(L1798)&gt;=Rules!$B$6)),"Update",IF(Z1798="Yes",IF(N(AC1798)&gt;=Rules!$B$14,"Redirect","Prune"),"Keep")))))))</f>
        <v/>
      </c>
      <c r="AB1798">
        <f>IF(A1798="","",IF(LEFT(C1798&amp;"",1)="3","Already redirects ("&amp;C1798&amp;"). Update internal links to point at the final URL.",IF(OR(LEFT(C1798&amp;"",1)="4",LEFT(C1798&amp;"",1)="5"),IF(AA1798="Redirect","Returns "&amp;C1798&amp;" but still has "&amp;N(K1798)&amp;" clicks and "&amp;N(AC1798)&amp;" referring domains. 301 it to the closest live page.","Returns "&amp;C1798&amp;" with no clicks or links. Remove internal links and let it 404 or 410."),IF(D1798="Non-Indexable","Non-indexable ("&amp;E1798&amp;"). Keep if that is intentional; otherwise fix the canonical or noindex.",IF(AA1798="Merge","Overlaps with "&amp;I1798&amp;IF(N(J1798)&gt;0," (similarity "&amp;TEXT(J1798,"0.00")&amp;")","")&amp;", which gets more clicks. Merge the useful parts into it and 301 this URL.",IF(AA1798="Update",MID(IF(U1798="Yes","; Clicks down "&amp;TEXT(-P1798,"0%")&amp;" on the previous period","")&amp;IF(V1798="Yes","; Average position "&amp;TEXT(N1798,"0.0")&amp;" on "&amp;TEXT(L1798,"#,##0")&amp;" impressions (striking distance)","")&amp;IF(AND(T1798="Yes",N(L1798)&gt;=Rules!$B$6),"; Thin ("&amp;F1798&amp;" words) but has search demand",""),3,400),IF(AA1798="Prune","Low value: "&amp;N(K1798)&amp;" clicks, "&amp;N(L1798)&amp;" impressions, "&amp;N(Q1798)&amp;" sessions, no key events. Remove or noindex it and update internal links.",IF(AA1798="Redirect","Low value but "&amp;N(AC1798)&amp;" referring domains. 301 it to the closest relevant page to keep those links.",IF(AND(Z1798="No",Y1798="Yes",N(K1798)&lt;Rules!$B$5),"Low search traffic but it converts (key events: "&amp;S1798&amp;"). Keep it and link to it.",IF(W1798="Yes","Stronger than the page it overlaps ("&amp;I1798&amp;"). Keep; merge that page into this one.","Healthy: "&amp;N(K1798)&amp;" clicks"&amp;IF(ISNUMBER(N1798),", average position "&amp;TEXT(N1798,"0.0"),"")&amp;". Keep and monitor."))))))))))</f>
        <v/>
      </c>
      <c r="AE1798">
        <f>IF(A1798="","",IF(AD1798&lt;&gt;"",AD1798,AA1798))</f>
        <v/>
      </c>
    </row>
    <row r="1799">
      <c r="A1799">
        <f>IF(Crawl!A1798="","",Crawl!A1798)</f>
        <v/>
      </c>
      <c r="B1799">
        <f>IF(A1799="","",Crawl!EC1798)</f>
        <v/>
      </c>
      <c r="C1799">
        <f>IF(A1799="","",IFERROR(INDEX(Crawl!$A1798:$DZ1798,1,Rules!$H$6),""))</f>
        <v/>
      </c>
      <c r="D1799">
        <f>IF(A1799="","",IFERROR(INDEX(Crawl!$A1798:$DZ1798,1,Rules!$H$7),"")&amp;"")</f>
        <v/>
      </c>
      <c r="E1799">
        <f>IF(A1799="","",IFERROR(INDEX(Crawl!$A1798:$DZ1798,1,Rules!$H$8),"")&amp;"")</f>
        <v/>
      </c>
      <c r="F1799">
        <f>IF(A1799="","",IFERROR(INDEX(Crawl!$A1798:$DZ1798,1,Rules!$H$9),""))</f>
        <v/>
      </c>
      <c r="G1799">
        <f>IF(A1799="","",IFERROR(INDEX(Crawl!$A1798:$DZ1798,1,Rules!$H$10),""))</f>
        <v/>
      </c>
      <c r="H1799">
        <f>IF(A1799="","",IFERROR(INDEX(Crawl!$A1798:$DZ1798,1,Rules!$H$12),""))</f>
        <v/>
      </c>
      <c r="I1799">
        <f>IF(A1799="","",IF(AND(N(H1799)&gt;0,IFERROR(INDEX(Crawl!$A1798:$DZ1798,1,Rules!$H$11),"")&amp;""&lt;&gt;""),IFERROR(INDEX(Crawl!$A1798:$DZ1798,1,Rules!$H$11),"")&amp;"",IF(AND(ISNUMBER(J1799),N(J1799)&gt;=Rules!$B$12,IFERROR(INDEX(Crawl!$A1798:$DZ1798,1,Rules!$H$13),"")&amp;""&lt;&gt;""),IFERROR(INDEX(Crawl!$A1798:$DZ1798,1,Rules!$H$13),"")&amp;"","")))</f>
        <v/>
      </c>
      <c r="J1799" s="19">
        <f>IF(A1799="","",IF(IFERROR(INDEX(Crawl!$A1798:$DZ1798,1,Rules!$H$14),"")&amp;""="","",IFERROR(INDEX(Crawl!$A1798:$DZ1798,1,Rules!$H$14),"")))</f>
        <v/>
      </c>
      <c r="K1799">
        <f>IF(A1799="","",IFERROR(SUMIFS('GSC current'!$J$2:$J$2001,'GSC current'!$I$2:$I$2001,B1799),0))</f>
        <v/>
      </c>
      <c r="L1799">
        <f>IF(A1799="","",IFERROR(SUMIFS('GSC current'!$K$2:$K$2001,'GSC current'!$I$2:$I$2001,B1799),0))</f>
        <v/>
      </c>
      <c r="M1799" s="20">
        <f>IF(A1799="","",IF(N(L1799)&gt;0,K1799/L1799,""))</f>
        <v/>
      </c>
      <c r="N1799" s="21">
        <f>IF(A1799="","",IF(N(L1799)&gt;0,SUMIFS('GSC current'!$L$2:$L$2001,'GSC current'!$I$2:$I$2001,B1799)/L1799,""))</f>
        <v/>
      </c>
      <c r="O1799">
        <f>IF(A1799="","",IFERROR(SUMIFS('GSC previous'!$J$2:$J$2001,'GSC previous'!$I$2:$I$2001,B1799),0))</f>
        <v/>
      </c>
      <c r="P1799" s="22">
        <f>IF(A1799="","",IF(N(O1799)&gt;0,(K1799-O1799)/O1799,""))</f>
        <v/>
      </c>
      <c r="Q1799">
        <f>IF(A1799="","",IFERROR(SUMIFS(GA4!$P$2:$P$2001,GA4!$O$2:$O$2001,B1799),0))</f>
        <v/>
      </c>
      <c r="R1799" s="23">
        <f>IF(A1799="","",IF(N(Q1799)&gt;0,SUMIFS(GA4!$Q$2:$Q$2001,GA4!$O$2:$O$2001,B1799)/Q1799,""))</f>
        <v/>
      </c>
      <c r="S1799">
        <f>IF(A1799="","",IFERROR(SUMIFS(GA4!$R$2:$R$2001,GA4!$O$2:$O$2001,B1799),0))</f>
        <v/>
      </c>
      <c r="T1799">
        <f>IF(A1799="","",IF(AND(ISNUMBER(F1799),LEFT(C1799&amp;"",1)="2"),IF(F1799&lt;Rules!$B$9,"Yes","No"),"No"))</f>
        <v/>
      </c>
      <c r="U1799">
        <f>IF(A1799="","",IF(AND(N(O1799)&gt;=Rules!$B$8,ISNUMBER(P1799)),IF(P1799&lt;=-Rules!$B$7,"Yes","No"),"No"))</f>
        <v/>
      </c>
      <c r="V1799">
        <f>IF(A1799="","",IF(AND(N(L1799)&gt;=Rules!$B$6,ISNUMBER(N1799)),IF(AND(N1799&gt;=Rules!$B$10,N1799&lt;=Rules!$B$11),"Yes","No"),"No"))</f>
        <v/>
      </c>
      <c r="W1799">
        <f>IF(A1799="","",IF(I1799&lt;&gt;"","Yes","No"))</f>
        <v/>
      </c>
      <c r="X1799">
        <f>IF(I1799="","",IF(SUMIFS($K$3:$K$2002,$A$3:$A$2002,SUBSTITUTE(SUBSTITUTE(I1799,"?","~?"),"*","~*"))&gt;N(K1799),"Yes","No"))</f>
        <v/>
      </c>
      <c r="Y1799">
        <f>IF(A1799="","",IF(N(S1799)&gt;0,"Yes","No"))</f>
        <v/>
      </c>
      <c r="Z1799">
        <f>IF(A1799="","",IF(AND(N(K1799)&lt;Rules!$B$5,N(L1799)&lt;Rules!$B$6,N(Q1799)&lt;Rules!$B$13,Y1799="No"),"Yes","No"))</f>
        <v/>
      </c>
      <c r="AA1799">
        <f>IF(A1799="","",IF(LEFT(C1799&amp;"",1)="3","Redirect",IF(OR(LEFT(C1799&amp;"",1)="4",LEFT(C1799&amp;"",1)="5"),IF(OR(N(K1799)&gt;0,N(AC1799)&gt;=Rules!$B$14),"Redirect","Prune"),IF(D1799="Non-Indexable","Keep",IF(AND(W1799="Yes",X1799="Yes",Y1799="No"),"Merge",IF(OR(U1799="Yes",V1799="Yes",AND(T1799="Yes",N(L1799)&gt;=Rules!$B$6)),"Update",IF(Z1799="Yes",IF(N(AC1799)&gt;=Rules!$B$14,"Redirect","Prune"),"Keep")))))))</f>
        <v/>
      </c>
      <c r="AB1799">
        <f>IF(A1799="","",IF(LEFT(C1799&amp;"",1)="3","Already redirects ("&amp;C1799&amp;"). Update internal links to point at the final URL.",IF(OR(LEFT(C1799&amp;"",1)="4",LEFT(C1799&amp;"",1)="5"),IF(AA1799="Redirect","Returns "&amp;C1799&amp;" but still has "&amp;N(K1799)&amp;" clicks and "&amp;N(AC1799)&amp;" referring domains. 301 it to the closest live page.","Returns "&amp;C1799&amp;" with no clicks or links. Remove internal links and let it 404 or 410."),IF(D1799="Non-Indexable","Non-indexable ("&amp;E1799&amp;"). Keep if that is intentional; otherwise fix the canonical or noindex.",IF(AA1799="Merge","Overlaps with "&amp;I1799&amp;IF(N(J1799)&gt;0," (similarity "&amp;TEXT(J1799,"0.00")&amp;")","")&amp;", which gets more clicks. Merge the useful parts into it and 301 this URL.",IF(AA1799="Update",MID(IF(U1799="Yes","; Clicks down "&amp;TEXT(-P1799,"0%")&amp;" on the previous period","")&amp;IF(V1799="Yes","; Average position "&amp;TEXT(N1799,"0.0")&amp;" on "&amp;TEXT(L1799,"#,##0")&amp;" impressions (striking distance)","")&amp;IF(AND(T1799="Yes",N(L1799)&gt;=Rules!$B$6),"; Thin ("&amp;F1799&amp;" words) but has search demand",""),3,400),IF(AA1799="Prune","Low value: "&amp;N(K1799)&amp;" clicks, "&amp;N(L1799)&amp;" impressions, "&amp;N(Q1799)&amp;" sessions, no key events. Remove or noindex it and update internal links.",IF(AA1799="Redirect","Low value but "&amp;N(AC1799)&amp;" referring domains. 301 it to the closest relevant page to keep those links.",IF(AND(Z1799="No",Y1799="Yes",N(K1799)&lt;Rules!$B$5),"Low search traffic but it converts (key events: "&amp;S1799&amp;"). Keep it and link to it.",IF(W1799="Yes","Stronger than the page it overlaps ("&amp;I1799&amp;"). Keep; merge that page into this one.","Healthy: "&amp;N(K1799)&amp;" clicks"&amp;IF(ISNUMBER(N1799),", average position "&amp;TEXT(N1799,"0.0"),"")&amp;". Keep and monitor."))))))))))</f>
        <v/>
      </c>
      <c r="AE1799">
        <f>IF(A1799="","",IF(AD1799&lt;&gt;"",AD1799,AA1799))</f>
        <v/>
      </c>
    </row>
    <row r="1800">
      <c r="A1800">
        <f>IF(Crawl!A1799="","",Crawl!A1799)</f>
        <v/>
      </c>
      <c r="B1800">
        <f>IF(A1800="","",Crawl!EC1799)</f>
        <v/>
      </c>
      <c r="C1800">
        <f>IF(A1800="","",IFERROR(INDEX(Crawl!$A1799:$DZ1799,1,Rules!$H$6),""))</f>
        <v/>
      </c>
      <c r="D1800">
        <f>IF(A1800="","",IFERROR(INDEX(Crawl!$A1799:$DZ1799,1,Rules!$H$7),"")&amp;"")</f>
        <v/>
      </c>
      <c r="E1800">
        <f>IF(A1800="","",IFERROR(INDEX(Crawl!$A1799:$DZ1799,1,Rules!$H$8),"")&amp;"")</f>
        <v/>
      </c>
      <c r="F1800">
        <f>IF(A1800="","",IFERROR(INDEX(Crawl!$A1799:$DZ1799,1,Rules!$H$9),""))</f>
        <v/>
      </c>
      <c r="G1800">
        <f>IF(A1800="","",IFERROR(INDEX(Crawl!$A1799:$DZ1799,1,Rules!$H$10),""))</f>
        <v/>
      </c>
      <c r="H1800">
        <f>IF(A1800="","",IFERROR(INDEX(Crawl!$A1799:$DZ1799,1,Rules!$H$12),""))</f>
        <v/>
      </c>
      <c r="I1800">
        <f>IF(A1800="","",IF(AND(N(H1800)&gt;0,IFERROR(INDEX(Crawl!$A1799:$DZ1799,1,Rules!$H$11),"")&amp;""&lt;&gt;""),IFERROR(INDEX(Crawl!$A1799:$DZ1799,1,Rules!$H$11),"")&amp;"",IF(AND(ISNUMBER(J1800),N(J1800)&gt;=Rules!$B$12,IFERROR(INDEX(Crawl!$A1799:$DZ1799,1,Rules!$H$13),"")&amp;""&lt;&gt;""),IFERROR(INDEX(Crawl!$A1799:$DZ1799,1,Rules!$H$13),"")&amp;"","")))</f>
        <v/>
      </c>
      <c r="J1800" s="19">
        <f>IF(A1800="","",IF(IFERROR(INDEX(Crawl!$A1799:$DZ1799,1,Rules!$H$14),"")&amp;""="","",IFERROR(INDEX(Crawl!$A1799:$DZ1799,1,Rules!$H$14),"")))</f>
        <v/>
      </c>
      <c r="K1800">
        <f>IF(A1800="","",IFERROR(SUMIFS('GSC current'!$J$2:$J$2001,'GSC current'!$I$2:$I$2001,B1800),0))</f>
        <v/>
      </c>
      <c r="L1800">
        <f>IF(A1800="","",IFERROR(SUMIFS('GSC current'!$K$2:$K$2001,'GSC current'!$I$2:$I$2001,B1800),0))</f>
        <v/>
      </c>
      <c r="M1800" s="20">
        <f>IF(A1800="","",IF(N(L1800)&gt;0,K1800/L1800,""))</f>
        <v/>
      </c>
      <c r="N1800" s="21">
        <f>IF(A1800="","",IF(N(L1800)&gt;0,SUMIFS('GSC current'!$L$2:$L$2001,'GSC current'!$I$2:$I$2001,B1800)/L1800,""))</f>
        <v/>
      </c>
      <c r="O1800">
        <f>IF(A1800="","",IFERROR(SUMIFS('GSC previous'!$J$2:$J$2001,'GSC previous'!$I$2:$I$2001,B1800),0))</f>
        <v/>
      </c>
      <c r="P1800" s="22">
        <f>IF(A1800="","",IF(N(O1800)&gt;0,(K1800-O1800)/O1800,""))</f>
        <v/>
      </c>
      <c r="Q1800">
        <f>IF(A1800="","",IFERROR(SUMIFS(GA4!$P$2:$P$2001,GA4!$O$2:$O$2001,B1800),0))</f>
        <v/>
      </c>
      <c r="R1800" s="23">
        <f>IF(A1800="","",IF(N(Q1800)&gt;0,SUMIFS(GA4!$Q$2:$Q$2001,GA4!$O$2:$O$2001,B1800)/Q1800,""))</f>
        <v/>
      </c>
      <c r="S1800">
        <f>IF(A1800="","",IFERROR(SUMIFS(GA4!$R$2:$R$2001,GA4!$O$2:$O$2001,B1800),0))</f>
        <v/>
      </c>
      <c r="T1800">
        <f>IF(A1800="","",IF(AND(ISNUMBER(F1800),LEFT(C1800&amp;"",1)="2"),IF(F1800&lt;Rules!$B$9,"Yes","No"),"No"))</f>
        <v/>
      </c>
      <c r="U1800">
        <f>IF(A1800="","",IF(AND(N(O1800)&gt;=Rules!$B$8,ISNUMBER(P1800)),IF(P1800&lt;=-Rules!$B$7,"Yes","No"),"No"))</f>
        <v/>
      </c>
      <c r="V1800">
        <f>IF(A1800="","",IF(AND(N(L1800)&gt;=Rules!$B$6,ISNUMBER(N1800)),IF(AND(N1800&gt;=Rules!$B$10,N1800&lt;=Rules!$B$11),"Yes","No"),"No"))</f>
        <v/>
      </c>
      <c r="W1800">
        <f>IF(A1800="","",IF(I1800&lt;&gt;"","Yes","No"))</f>
        <v/>
      </c>
      <c r="X1800">
        <f>IF(I1800="","",IF(SUMIFS($K$3:$K$2002,$A$3:$A$2002,SUBSTITUTE(SUBSTITUTE(I1800,"?","~?"),"*","~*"))&gt;N(K1800),"Yes","No"))</f>
        <v/>
      </c>
      <c r="Y1800">
        <f>IF(A1800="","",IF(N(S1800)&gt;0,"Yes","No"))</f>
        <v/>
      </c>
      <c r="Z1800">
        <f>IF(A1800="","",IF(AND(N(K1800)&lt;Rules!$B$5,N(L1800)&lt;Rules!$B$6,N(Q1800)&lt;Rules!$B$13,Y1800="No"),"Yes","No"))</f>
        <v/>
      </c>
      <c r="AA1800">
        <f>IF(A1800="","",IF(LEFT(C1800&amp;"",1)="3","Redirect",IF(OR(LEFT(C1800&amp;"",1)="4",LEFT(C1800&amp;"",1)="5"),IF(OR(N(K1800)&gt;0,N(AC1800)&gt;=Rules!$B$14),"Redirect","Prune"),IF(D1800="Non-Indexable","Keep",IF(AND(W1800="Yes",X1800="Yes",Y1800="No"),"Merge",IF(OR(U1800="Yes",V1800="Yes",AND(T1800="Yes",N(L1800)&gt;=Rules!$B$6)),"Update",IF(Z1800="Yes",IF(N(AC1800)&gt;=Rules!$B$14,"Redirect","Prune"),"Keep")))))))</f>
        <v/>
      </c>
      <c r="AB1800">
        <f>IF(A1800="","",IF(LEFT(C1800&amp;"",1)="3","Already redirects ("&amp;C1800&amp;"). Update internal links to point at the final URL.",IF(OR(LEFT(C1800&amp;"",1)="4",LEFT(C1800&amp;"",1)="5"),IF(AA1800="Redirect","Returns "&amp;C1800&amp;" but still has "&amp;N(K1800)&amp;" clicks and "&amp;N(AC1800)&amp;" referring domains. 301 it to the closest live page.","Returns "&amp;C1800&amp;" with no clicks or links. Remove internal links and let it 404 or 410."),IF(D1800="Non-Indexable","Non-indexable ("&amp;E1800&amp;"). Keep if that is intentional; otherwise fix the canonical or noindex.",IF(AA1800="Merge","Overlaps with "&amp;I1800&amp;IF(N(J1800)&gt;0," (similarity "&amp;TEXT(J1800,"0.00")&amp;")","")&amp;", which gets more clicks. Merge the useful parts into it and 301 this URL.",IF(AA1800="Update",MID(IF(U1800="Yes","; Clicks down "&amp;TEXT(-P1800,"0%")&amp;" on the previous period","")&amp;IF(V1800="Yes","; Average position "&amp;TEXT(N1800,"0.0")&amp;" on "&amp;TEXT(L1800,"#,##0")&amp;" impressions (striking distance)","")&amp;IF(AND(T1800="Yes",N(L1800)&gt;=Rules!$B$6),"; Thin ("&amp;F1800&amp;" words) but has search demand",""),3,400),IF(AA1800="Prune","Low value: "&amp;N(K1800)&amp;" clicks, "&amp;N(L1800)&amp;" impressions, "&amp;N(Q1800)&amp;" sessions, no key events. Remove or noindex it and update internal links.",IF(AA1800="Redirect","Low value but "&amp;N(AC1800)&amp;" referring domains. 301 it to the closest relevant page to keep those links.",IF(AND(Z1800="No",Y1800="Yes",N(K1800)&lt;Rules!$B$5),"Low search traffic but it converts (key events: "&amp;S1800&amp;"). Keep it and link to it.",IF(W1800="Yes","Stronger than the page it overlaps ("&amp;I1800&amp;"). Keep; merge that page into this one.","Healthy: "&amp;N(K1800)&amp;" clicks"&amp;IF(ISNUMBER(N1800),", average position "&amp;TEXT(N1800,"0.0"),"")&amp;". Keep and monitor."))))))))))</f>
        <v/>
      </c>
      <c r="AE1800">
        <f>IF(A1800="","",IF(AD1800&lt;&gt;"",AD1800,AA1800))</f>
        <v/>
      </c>
    </row>
    <row r="1801">
      <c r="A1801">
        <f>IF(Crawl!A1800="","",Crawl!A1800)</f>
        <v/>
      </c>
      <c r="B1801">
        <f>IF(A1801="","",Crawl!EC1800)</f>
        <v/>
      </c>
      <c r="C1801">
        <f>IF(A1801="","",IFERROR(INDEX(Crawl!$A1800:$DZ1800,1,Rules!$H$6),""))</f>
        <v/>
      </c>
      <c r="D1801">
        <f>IF(A1801="","",IFERROR(INDEX(Crawl!$A1800:$DZ1800,1,Rules!$H$7),"")&amp;"")</f>
        <v/>
      </c>
      <c r="E1801">
        <f>IF(A1801="","",IFERROR(INDEX(Crawl!$A1800:$DZ1800,1,Rules!$H$8),"")&amp;"")</f>
        <v/>
      </c>
      <c r="F1801">
        <f>IF(A1801="","",IFERROR(INDEX(Crawl!$A1800:$DZ1800,1,Rules!$H$9),""))</f>
        <v/>
      </c>
      <c r="G1801">
        <f>IF(A1801="","",IFERROR(INDEX(Crawl!$A1800:$DZ1800,1,Rules!$H$10),""))</f>
        <v/>
      </c>
      <c r="H1801">
        <f>IF(A1801="","",IFERROR(INDEX(Crawl!$A1800:$DZ1800,1,Rules!$H$12),""))</f>
        <v/>
      </c>
      <c r="I1801">
        <f>IF(A1801="","",IF(AND(N(H1801)&gt;0,IFERROR(INDEX(Crawl!$A1800:$DZ1800,1,Rules!$H$11),"")&amp;""&lt;&gt;""),IFERROR(INDEX(Crawl!$A1800:$DZ1800,1,Rules!$H$11),"")&amp;"",IF(AND(ISNUMBER(J1801),N(J1801)&gt;=Rules!$B$12,IFERROR(INDEX(Crawl!$A1800:$DZ1800,1,Rules!$H$13),"")&amp;""&lt;&gt;""),IFERROR(INDEX(Crawl!$A1800:$DZ1800,1,Rules!$H$13),"")&amp;"","")))</f>
        <v/>
      </c>
      <c r="J1801" s="19">
        <f>IF(A1801="","",IF(IFERROR(INDEX(Crawl!$A1800:$DZ1800,1,Rules!$H$14),"")&amp;""="","",IFERROR(INDEX(Crawl!$A1800:$DZ1800,1,Rules!$H$14),"")))</f>
        <v/>
      </c>
      <c r="K1801">
        <f>IF(A1801="","",IFERROR(SUMIFS('GSC current'!$J$2:$J$2001,'GSC current'!$I$2:$I$2001,B1801),0))</f>
        <v/>
      </c>
      <c r="L1801">
        <f>IF(A1801="","",IFERROR(SUMIFS('GSC current'!$K$2:$K$2001,'GSC current'!$I$2:$I$2001,B1801),0))</f>
        <v/>
      </c>
      <c r="M1801" s="20">
        <f>IF(A1801="","",IF(N(L1801)&gt;0,K1801/L1801,""))</f>
        <v/>
      </c>
      <c r="N1801" s="21">
        <f>IF(A1801="","",IF(N(L1801)&gt;0,SUMIFS('GSC current'!$L$2:$L$2001,'GSC current'!$I$2:$I$2001,B1801)/L1801,""))</f>
        <v/>
      </c>
      <c r="O1801">
        <f>IF(A1801="","",IFERROR(SUMIFS('GSC previous'!$J$2:$J$2001,'GSC previous'!$I$2:$I$2001,B1801),0))</f>
        <v/>
      </c>
      <c r="P1801" s="22">
        <f>IF(A1801="","",IF(N(O1801)&gt;0,(K1801-O1801)/O1801,""))</f>
        <v/>
      </c>
      <c r="Q1801">
        <f>IF(A1801="","",IFERROR(SUMIFS(GA4!$P$2:$P$2001,GA4!$O$2:$O$2001,B1801),0))</f>
        <v/>
      </c>
      <c r="R1801" s="23">
        <f>IF(A1801="","",IF(N(Q1801)&gt;0,SUMIFS(GA4!$Q$2:$Q$2001,GA4!$O$2:$O$2001,B1801)/Q1801,""))</f>
        <v/>
      </c>
      <c r="S1801">
        <f>IF(A1801="","",IFERROR(SUMIFS(GA4!$R$2:$R$2001,GA4!$O$2:$O$2001,B1801),0))</f>
        <v/>
      </c>
      <c r="T1801">
        <f>IF(A1801="","",IF(AND(ISNUMBER(F1801),LEFT(C1801&amp;"",1)="2"),IF(F1801&lt;Rules!$B$9,"Yes","No"),"No"))</f>
        <v/>
      </c>
      <c r="U1801">
        <f>IF(A1801="","",IF(AND(N(O1801)&gt;=Rules!$B$8,ISNUMBER(P1801)),IF(P1801&lt;=-Rules!$B$7,"Yes","No"),"No"))</f>
        <v/>
      </c>
      <c r="V1801">
        <f>IF(A1801="","",IF(AND(N(L1801)&gt;=Rules!$B$6,ISNUMBER(N1801)),IF(AND(N1801&gt;=Rules!$B$10,N1801&lt;=Rules!$B$11),"Yes","No"),"No"))</f>
        <v/>
      </c>
      <c r="W1801">
        <f>IF(A1801="","",IF(I1801&lt;&gt;"","Yes","No"))</f>
        <v/>
      </c>
      <c r="X1801">
        <f>IF(I1801="","",IF(SUMIFS($K$3:$K$2002,$A$3:$A$2002,SUBSTITUTE(SUBSTITUTE(I1801,"?","~?"),"*","~*"))&gt;N(K1801),"Yes","No"))</f>
        <v/>
      </c>
      <c r="Y1801">
        <f>IF(A1801="","",IF(N(S1801)&gt;0,"Yes","No"))</f>
        <v/>
      </c>
      <c r="Z1801">
        <f>IF(A1801="","",IF(AND(N(K1801)&lt;Rules!$B$5,N(L1801)&lt;Rules!$B$6,N(Q1801)&lt;Rules!$B$13,Y1801="No"),"Yes","No"))</f>
        <v/>
      </c>
      <c r="AA1801">
        <f>IF(A1801="","",IF(LEFT(C1801&amp;"",1)="3","Redirect",IF(OR(LEFT(C1801&amp;"",1)="4",LEFT(C1801&amp;"",1)="5"),IF(OR(N(K1801)&gt;0,N(AC1801)&gt;=Rules!$B$14),"Redirect","Prune"),IF(D1801="Non-Indexable","Keep",IF(AND(W1801="Yes",X1801="Yes",Y1801="No"),"Merge",IF(OR(U1801="Yes",V1801="Yes",AND(T1801="Yes",N(L1801)&gt;=Rules!$B$6)),"Update",IF(Z1801="Yes",IF(N(AC1801)&gt;=Rules!$B$14,"Redirect","Prune"),"Keep")))))))</f>
        <v/>
      </c>
      <c r="AB1801">
        <f>IF(A1801="","",IF(LEFT(C1801&amp;"",1)="3","Already redirects ("&amp;C1801&amp;"). Update internal links to point at the final URL.",IF(OR(LEFT(C1801&amp;"",1)="4",LEFT(C1801&amp;"",1)="5"),IF(AA1801="Redirect","Returns "&amp;C1801&amp;" but still has "&amp;N(K1801)&amp;" clicks and "&amp;N(AC1801)&amp;" referring domains. 301 it to the closest live page.","Returns "&amp;C1801&amp;" with no clicks or links. Remove internal links and let it 404 or 410."),IF(D1801="Non-Indexable","Non-indexable ("&amp;E1801&amp;"). Keep if that is intentional; otherwise fix the canonical or noindex.",IF(AA1801="Merge","Overlaps with "&amp;I1801&amp;IF(N(J1801)&gt;0," (similarity "&amp;TEXT(J1801,"0.00")&amp;")","")&amp;", which gets more clicks. Merge the useful parts into it and 301 this URL.",IF(AA1801="Update",MID(IF(U1801="Yes","; Clicks down "&amp;TEXT(-P1801,"0%")&amp;" on the previous period","")&amp;IF(V1801="Yes","; Average position "&amp;TEXT(N1801,"0.0")&amp;" on "&amp;TEXT(L1801,"#,##0")&amp;" impressions (striking distance)","")&amp;IF(AND(T1801="Yes",N(L1801)&gt;=Rules!$B$6),"; Thin ("&amp;F1801&amp;" words) but has search demand",""),3,400),IF(AA1801="Prune","Low value: "&amp;N(K1801)&amp;" clicks, "&amp;N(L1801)&amp;" impressions, "&amp;N(Q1801)&amp;" sessions, no key events. Remove or noindex it and update internal links.",IF(AA1801="Redirect","Low value but "&amp;N(AC1801)&amp;" referring domains. 301 it to the closest relevant page to keep those links.",IF(AND(Z1801="No",Y1801="Yes",N(K1801)&lt;Rules!$B$5),"Low search traffic but it converts (key events: "&amp;S1801&amp;"). Keep it and link to it.",IF(W1801="Yes","Stronger than the page it overlaps ("&amp;I1801&amp;"). Keep; merge that page into this one.","Healthy: "&amp;N(K1801)&amp;" clicks"&amp;IF(ISNUMBER(N1801),", average position "&amp;TEXT(N1801,"0.0"),"")&amp;". Keep and monitor."))))))))))</f>
        <v/>
      </c>
      <c r="AE1801">
        <f>IF(A1801="","",IF(AD1801&lt;&gt;"",AD1801,AA1801))</f>
        <v/>
      </c>
    </row>
    <row r="1802">
      <c r="A1802">
        <f>IF(Crawl!A1801="","",Crawl!A1801)</f>
        <v/>
      </c>
      <c r="B1802">
        <f>IF(A1802="","",Crawl!EC1801)</f>
        <v/>
      </c>
      <c r="C1802">
        <f>IF(A1802="","",IFERROR(INDEX(Crawl!$A1801:$DZ1801,1,Rules!$H$6),""))</f>
        <v/>
      </c>
      <c r="D1802">
        <f>IF(A1802="","",IFERROR(INDEX(Crawl!$A1801:$DZ1801,1,Rules!$H$7),"")&amp;"")</f>
        <v/>
      </c>
      <c r="E1802">
        <f>IF(A1802="","",IFERROR(INDEX(Crawl!$A1801:$DZ1801,1,Rules!$H$8),"")&amp;"")</f>
        <v/>
      </c>
      <c r="F1802">
        <f>IF(A1802="","",IFERROR(INDEX(Crawl!$A1801:$DZ1801,1,Rules!$H$9),""))</f>
        <v/>
      </c>
      <c r="G1802">
        <f>IF(A1802="","",IFERROR(INDEX(Crawl!$A1801:$DZ1801,1,Rules!$H$10),""))</f>
        <v/>
      </c>
      <c r="H1802">
        <f>IF(A1802="","",IFERROR(INDEX(Crawl!$A1801:$DZ1801,1,Rules!$H$12),""))</f>
        <v/>
      </c>
      <c r="I1802">
        <f>IF(A1802="","",IF(AND(N(H1802)&gt;0,IFERROR(INDEX(Crawl!$A1801:$DZ1801,1,Rules!$H$11),"")&amp;""&lt;&gt;""),IFERROR(INDEX(Crawl!$A1801:$DZ1801,1,Rules!$H$11),"")&amp;"",IF(AND(ISNUMBER(J1802),N(J1802)&gt;=Rules!$B$12,IFERROR(INDEX(Crawl!$A1801:$DZ1801,1,Rules!$H$13),"")&amp;""&lt;&gt;""),IFERROR(INDEX(Crawl!$A1801:$DZ1801,1,Rules!$H$13),"")&amp;"","")))</f>
        <v/>
      </c>
      <c r="J1802" s="19">
        <f>IF(A1802="","",IF(IFERROR(INDEX(Crawl!$A1801:$DZ1801,1,Rules!$H$14),"")&amp;""="","",IFERROR(INDEX(Crawl!$A1801:$DZ1801,1,Rules!$H$14),"")))</f>
        <v/>
      </c>
      <c r="K1802">
        <f>IF(A1802="","",IFERROR(SUMIFS('GSC current'!$J$2:$J$2001,'GSC current'!$I$2:$I$2001,B1802),0))</f>
        <v/>
      </c>
      <c r="L1802">
        <f>IF(A1802="","",IFERROR(SUMIFS('GSC current'!$K$2:$K$2001,'GSC current'!$I$2:$I$2001,B1802),0))</f>
        <v/>
      </c>
      <c r="M1802" s="20">
        <f>IF(A1802="","",IF(N(L1802)&gt;0,K1802/L1802,""))</f>
        <v/>
      </c>
      <c r="N1802" s="21">
        <f>IF(A1802="","",IF(N(L1802)&gt;0,SUMIFS('GSC current'!$L$2:$L$2001,'GSC current'!$I$2:$I$2001,B1802)/L1802,""))</f>
        <v/>
      </c>
      <c r="O1802">
        <f>IF(A1802="","",IFERROR(SUMIFS('GSC previous'!$J$2:$J$2001,'GSC previous'!$I$2:$I$2001,B1802),0))</f>
        <v/>
      </c>
      <c r="P1802" s="22">
        <f>IF(A1802="","",IF(N(O1802)&gt;0,(K1802-O1802)/O1802,""))</f>
        <v/>
      </c>
      <c r="Q1802">
        <f>IF(A1802="","",IFERROR(SUMIFS(GA4!$P$2:$P$2001,GA4!$O$2:$O$2001,B1802),0))</f>
        <v/>
      </c>
      <c r="R1802" s="23">
        <f>IF(A1802="","",IF(N(Q1802)&gt;0,SUMIFS(GA4!$Q$2:$Q$2001,GA4!$O$2:$O$2001,B1802)/Q1802,""))</f>
        <v/>
      </c>
      <c r="S1802">
        <f>IF(A1802="","",IFERROR(SUMIFS(GA4!$R$2:$R$2001,GA4!$O$2:$O$2001,B1802),0))</f>
        <v/>
      </c>
      <c r="T1802">
        <f>IF(A1802="","",IF(AND(ISNUMBER(F1802),LEFT(C1802&amp;"",1)="2"),IF(F1802&lt;Rules!$B$9,"Yes","No"),"No"))</f>
        <v/>
      </c>
      <c r="U1802">
        <f>IF(A1802="","",IF(AND(N(O1802)&gt;=Rules!$B$8,ISNUMBER(P1802)),IF(P1802&lt;=-Rules!$B$7,"Yes","No"),"No"))</f>
        <v/>
      </c>
      <c r="V1802">
        <f>IF(A1802="","",IF(AND(N(L1802)&gt;=Rules!$B$6,ISNUMBER(N1802)),IF(AND(N1802&gt;=Rules!$B$10,N1802&lt;=Rules!$B$11),"Yes","No"),"No"))</f>
        <v/>
      </c>
      <c r="W1802">
        <f>IF(A1802="","",IF(I1802&lt;&gt;"","Yes","No"))</f>
        <v/>
      </c>
      <c r="X1802">
        <f>IF(I1802="","",IF(SUMIFS($K$3:$K$2002,$A$3:$A$2002,SUBSTITUTE(SUBSTITUTE(I1802,"?","~?"),"*","~*"))&gt;N(K1802),"Yes","No"))</f>
        <v/>
      </c>
      <c r="Y1802">
        <f>IF(A1802="","",IF(N(S1802)&gt;0,"Yes","No"))</f>
        <v/>
      </c>
      <c r="Z1802">
        <f>IF(A1802="","",IF(AND(N(K1802)&lt;Rules!$B$5,N(L1802)&lt;Rules!$B$6,N(Q1802)&lt;Rules!$B$13,Y1802="No"),"Yes","No"))</f>
        <v/>
      </c>
      <c r="AA1802">
        <f>IF(A1802="","",IF(LEFT(C1802&amp;"",1)="3","Redirect",IF(OR(LEFT(C1802&amp;"",1)="4",LEFT(C1802&amp;"",1)="5"),IF(OR(N(K1802)&gt;0,N(AC1802)&gt;=Rules!$B$14),"Redirect","Prune"),IF(D1802="Non-Indexable","Keep",IF(AND(W1802="Yes",X1802="Yes",Y1802="No"),"Merge",IF(OR(U1802="Yes",V1802="Yes",AND(T1802="Yes",N(L1802)&gt;=Rules!$B$6)),"Update",IF(Z1802="Yes",IF(N(AC1802)&gt;=Rules!$B$14,"Redirect","Prune"),"Keep")))))))</f>
        <v/>
      </c>
      <c r="AB1802">
        <f>IF(A1802="","",IF(LEFT(C1802&amp;"",1)="3","Already redirects ("&amp;C1802&amp;"). Update internal links to point at the final URL.",IF(OR(LEFT(C1802&amp;"",1)="4",LEFT(C1802&amp;"",1)="5"),IF(AA1802="Redirect","Returns "&amp;C1802&amp;" but still has "&amp;N(K1802)&amp;" clicks and "&amp;N(AC1802)&amp;" referring domains. 301 it to the closest live page.","Returns "&amp;C1802&amp;" with no clicks or links. Remove internal links and let it 404 or 410."),IF(D1802="Non-Indexable","Non-indexable ("&amp;E1802&amp;"). Keep if that is intentional; otherwise fix the canonical or noindex.",IF(AA1802="Merge","Overlaps with "&amp;I1802&amp;IF(N(J1802)&gt;0," (similarity "&amp;TEXT(J1802,"0.00")&amp;")","")&amp;", which gets more clicks. Merge the useful parts into it and 301 this URL.",IF(AA1802="Update",MID(IF(U1802="Yes","; Clicks down "&amp;TEXT(-P1802,"0%")&amp;" on the previous period","")&amp;IF(V1802="Yes","; Average position "&amp;TEXT(N1802,"0.0")&amp;" on "&amp;TEXT(L1802,"#,##0")&amp;" impressions (striking distance)","")&amp;IF(AND(T1802="Yes",N(L1802)&gt;=Rules!$B$6),"; Thin ("&amp;F1802&amp;" words) but has search demand",""),3,400),IF(AA1802="Prune","Low value: "&amp;N(K1802)&amp;" clicks, "&amp;N(L1802)&amp;" impressions, "&amp;N(Q1802)&amp;" sessions, no key events. Remove or noindex it and update internal links.",IF(AA1802="Redirect","Low value but "&amp;N(AC1802)&amp;" referring domains. 301 it to the closest relevant page to keep those links.",IF(AND(Z1802="No",Y1802="Yes",N(K1802)&lt;Rules!$B$5),"Low search traffic but it converts (key events: "&amp;S1802&amp;"). Keep it and link to it.",IF(W1802="Yes","Stronger than the page it overlaps ("&amp;I1802&amp;"). Keep; merge that page into this one.","Healthy: "&amp;N(K1802)&amp;" clicks"&amp;IF(ISNUMBER(N1802),", average position "&amp;TEXT(N1802,"0.0"),"")&amp;". Keep and monitor."))))))))))</f>
        <v/>
      </c>
      <c r="AE1802">
        <f>IF(A1802="","",IF(AD1802&lt;&gt;"",AD1802,AA1802))</f>
        <v/>
      </c>
    </row>
    <row r="1803">
      <c r="A1803">
        <f>IF(Crawl!A1802="","",Crawl!A1802)</f>
        <v/>
      </c>
      <c r="B1803">
        <f>IF(A1803="","",Crawl!EC1802)</f>
        <v/>
      </c>
      <c r="C1803">
        <f>IF(A1803="","",IFERROR(INDEX(Crawl!$A1802:$DZ1802,1,Rules!$H$6),""))</f>
        <v/>
      </c>
      <c r="D1803">
        <f>IF(A1803="","",IFERROR(INDEX(Crawl!$A1802:$DZ1802,1,Rules!$H$7),"")&amp;"")</f>
        <v/>
      </c>
      <c r="E1803">
        <f>IF(A1803="","",IFERROR(INDEX(Crawl!$A1802:$DZ1802,1,Rules!$H$8),"")&amp;"")</f>
        <v/>
      </c>
      <c r="F1803">
        <f>IF(A1803="","",IFERROR(INDEX(Crawl!$A1802:$DZ1802,1,Rules!$H$9),""))</f>
        <v/>
      </c>
      <c r="G1803">
        <f>IF(A1803="","",IFERROR(INDEX(Crawl!$A1802:$DZ1802,1,Rules!$H$10),""))</f>
        <v/>
      </c>
      <c r="H1803">
        <f>IF(A1803="","",IFERROR(INDEX(Crawl!$A1802:$DZ1802,1,Rules!$H$12),""))</f>
        <v/>
      </c>
      <c r="I1803">
        <f>IF(A1803="","",IF(AND(N(H1803)&gt;0,IFERROR(INDEX(Crawl!$A1802:$DZ1802,1,Rules!$H$11),"")&amp;""&lt;&gt;""),IFERROR(INDEX(Crawl!$A1802:$DZ1802,1,Rules!$H$11),"")&amp;"",IF(AND(ISNUMBER(J1803),N(J1803)&gt;=Rules!$B$12,IFERROR(INDEX(Crawl!$A1802:$DZ1802,1,Rules!$H$13),"")&amp;""&lt;&gt;""),IFERROR(INDEX(Crawl!$A1802:$DZ1802,1,Rules!$H$13),"")&amp;"","")))</f>
        <v/>
      </c>
      <c r="J1803" s="19">
        <f>IF(A1803="","",IF(IFERROR(INDEX(Crawl!$A1802:$DZ1802,1,Rules!$H$14),"")&amp;""="","",IFERROR(INDEX(Crawl!$A1802:$DZ1802,1,Rules!$H$14),"")))</f>
        <v/>
      </c>
      <c r="K1803">
        <f>IF(A1803="","",IFERROR(SUMIFS('GSC current'!$J$2:$J$2001,'GSC current'!$I$2:$I$2001,B1803),0))</f>
        <v/>
      </c>
      <c r="L1803">
        <f>IF(A1803="","",IFERROR(SUMIFS('GSC current'!$K$2:$K$2001,'GSC current'!$I$2:$I$2001,B1803),0))</f>
        <v/>
      </c>
      <c r="M1803" s="20">
        <f>IF(A1803="","",IF(N(L1803)&gt;0,K1803/L1803,""))</f>
        <v/>
      </c>
      <c r="N1803" s="21">
        <f>IF(A1803="","",IF(N(L1803)&gt;0,SUMIFS('GSC current'!$L$2:$L$2001,'GSC current'!$I$2:$I$2001,B1803)/L1803,""))</f>
        <v/>
      </c>
      <c r="O1803">
        <f>IF(A1803="","",IFERROR(SUMIFS('GSC previous'!$J$2:$J$2001,'GSC previous'!$I$2:$I$2001,B1803),0))</f>
        <v/>
      </c>
      <c r="P1803" s="22">
        <f>IF(A1803="","",IF(N(O1803)&gt;0,(K1803-O1803)/O1803,""))</f>
        <v/>
      </c>
      <c r="Q1803">
        <f>IF(A1803="","",IFERROR(SUMIFS(GA4!$P$2:$P$2001,GA4!$O$2:$O$2001,B1803),0))</f>
        <v/>
      </c>
      <c r="R1803" s="23">
        <f>IF(A1803="","",IF(N(Q1803)&gt;0,SUMIFS(GA4!$Q$2:$Q$2001,GA4!$O$2:$O$2001,B1803)/Q1803,""))</f>
        <v/>
      </c>
      <c r="S1803">
        <f>IF(A1803="","",IFERROR(SUMIFS(GA4!$R$2:$R$2001,GA4!$O$2:$O$2001,B1803),0))</f>
        <v/>
      </c>
      <c r="T1803">
        <f>IF(A1803="","",IF(AND(ISNUMBER(F1803),LEFT(C1803&amp;"",1)="2"),IF(F1803&lt;Rules!$B$9,"Yes","No"),"No"))</f>
        <v/>
      </c>
      <c r="U1803">
        <f>IF(A1803="","",IF(AND(N(O1803)&gt;=Rules!$B$8,ISNUMBER(P1803)),IF(P1803&lt;=-Rules!$B$7,"Yes","No"),"No"))</f>
        <v/>
      </c>
      <c r="V1803">
        <f>IF(A1803="","",IF(AND(N(L1803)&gt;=Rules!$B$6,ISNUMBER(N1803)),IF(AND(N1803&gt;=Rules!$B$10,N1803&lt;=Rules!$B$11),"Yes","No"),"No"))</f>
        <v/>
      </c>
      <c r="W1803">
        <f>IF(A1803="","",IF(I1803&lt;&gt;"","Yes","No"))</f>
        <v/>
      </c>
      <c r="X1803">
        <f>IF(I1803="","",IF(SUMIFS($K$3:$K$2002,$A$3:$A$2002,SUBSTITUTE(SUBSTITUTE(I1803,"?","~?"),"*","~*"))&gt;N(K1803),"Yes","No"))</f>
        <v/>
      </c>
      <c r="Y1803">
        <f>IF(A1803="","",IF(N(S1803)&gt;0,"Yes","No"))</f>
        <v/>
      </c>
      <c r="Z1803">
        <f>IF(A1803="","",IF(AND(N(K1803)&lt;Rules!$B$5,N(L1803)&lt;Rules!$B$6,N(Q1803)&lt;Rules!$B$13,Y1803="No"),"Yes","No"))</f>
        <v/>
      </c>
      <c r="AA1803">
        <f>IF(A1803="","",IF(LEFT(C1803&amp;"",1)="3","Redirect",IF(OR(LEFT(C1803&amp;"",1)="4",LEFT(C1803&amp;"",1)="5"),IF(OR(N(K1803)&gt;0,N(AC1803)&gt;=Rules!$B$14),"Redirect","Prune"),IF(D1803="Non-Indexable","Keep",IF(AND(W1803="Yes",X1803="Yes",Y1803="No"),"Merge",IF(OR(U1803="Yes",V1803="Yes",AND(T1803="Yes",N(L1803)&gt;=Rules!$B$6)),"Update",IF(Z1803="Yes",IF(N(AC1803)&gt;=Rules!$B$14,"Redirect","Prune"),"Keep")))))))</f>
        <v/>
      </c>
      <c r="AB1803">
        <f>IF(A1803="","",IF(LEFT(C1803&amp;"",1)="3","Already redirects ("&amp;C1803&amp;"). Update internal links to point at the final URL.",IF(OR(LEFT(C1803&amp;"",1)="4",LEFT(C1803&amp;"",1)="5"),IF(AA1803="Redirect","Returns "&amp;C1803&amp;" but still has "&amp;N(K1803)&amp;" clicks and "&amp;N(AC1803)&amp;" referring domains. 301 it to the closest live page.","Returns "&amp;C1803&amp;" with no clicks or links. Remove internal links and let it 404 or 410."),IF(D1803="Non-Indexable","Non-indexable ("&amp;E1803&amp;"). Keep if that is intentional; otherwise fix the canonical or noindex.",IF(AA1803="Merge","Overlaps with "&amp;I1803&amp;IF(N(J1803)&gt;0," (similarity "&amp;TEXT(J1803,"0.00")&amp;")","")&amp;", which gets more clicks. Merge the useful parts into it and 301 this URL.",IF(AA1803="Update",MID(IF(U1803="Yes","; Clicks down "&amp;TEXT(-P1803,"0%")&amp;" on the previous period","")&amp;IF(V1803="Yes","; Average position "&amp;TEXT(N1803,"0.0")&amp;" on "&amp;TEXT(L1803,"#,##0")&amp;" impressions (striking distance)","")&amp;IF(AND(T1803="Yes",N(L1803)&gt;=Rules!$B$6),"; Thin ("&amp;F1803&amp;" words) but has search demand",""),3,400),IF(AA1803="Prune","Low value: "&amp;N(K1803)&amp;" clicks, "&amp;N(L1803)&amp;" impressions, "&amp;N(Q1803)&amp;" sessions, no key events. Remove or noindex it and update internal links.",IF(AA1803="Redirect","Low value but "&amp;N(AC1803)&amp;" referring domains. 301 it to the closest relevant page to keep those links.",IF(AND(Z1803="No",Y1803="Yes",N(K1803)&lt;Rules!$B$5),"Low search traffic but it converts (key events: "&amp;S1803&amp;"). Keep it and link to it.",IF(W1803="Yes","Stronger than the page it overlaps ("&amp;I1803&amp;"). Keep; merge that page into this one.","Healthy: "&amp;N(K1803)&amp;" clicks"&amp;IF(ISNUMBER(N1803),", average position "&amp;TEXT(N1803,"0.0"),"")&amp;". Keep and monitor."))))))))))</f>
        <v/>
      </c>
      <c r="AE1803">
        <f>IF(A1803="","",IF(AD1803&lt;&gt;"",AD1803,AA1803))</f>
        <v/>
      </c>
    </row>
    <row r="1804">
      <c r="A1804">
        <f>IF(Crawl!A1803="","",Crawl!A1803)</f>
        <v/>
      </c>
      <c r="B1804">
        <f>IF(A1804="","",Crawl!EC1803)</f>
        <v/>
      </c>
      <c r="C1804">
        <f>IF(A1804="","",IFERROR(INDEX(Crawl!$A1803:$DZ1803,1,Rules!$H$6),""))</f>
        <v/>
      </c>
      <c r="D1804">
        <f>IF(A1804="","",IFERROR(INDEX(Crawl!$A1803:$DZ1803,1,Rules!$H$7),"")&amp;"")</f>
        <v/>
      </c>
      <c r="E1804">
        <f>IF(A1804="","",IFERROR(INDEX(Crawl!$A1803:$DZ1803,1,Rules!$H$8),"")&amp;"")</f>
        <v/>
      </c>
      <c r="F1804">
        <f>IF(A1804="","",IFERROR(INDEX(Crawl!$A1803:$DZ1803,1,Rules!$H$9),""))</f>
        <v/>
      </c>
      <c r="G1804">
        <f>IF(A1804="","",IFERROR(INDEX(Crawl!$A1803:$DZ1803,1,Rules!$H$10),""))</f>
        <v/>
      </c>
      <c r="H1804">
        <f>IF(A1804="","",IFERROR(INDEX(Crawl!$A1803:$DZ1803,1,Rules!$H$12),""))</f>
        <v/>
      </c>
      <c r="I1804">
        <f>IF(A1804="","",IF(AND(N(H1804)&gt;0,IFERROR(INDEX(Crawl!$A1803:$DZ1803,1,Rules!$H$11),"")&amp;""&lt;&gt;""),IFERROR(INDEX(Crawl!$A1803:$DZ1803,1,Rules!$H$11),"")&amp;"",IF(AND(ISNUMBER(J1804),N(J1804)&gt;=Rules!$B$12,IFERROR(INDEX(Crawl!$A1803:$DZ1803,1,Rules!$H$13),"")&amp;""&lt;&gt;""),IFERROR(INDEX(Crawl!$A1803:$DZ1803,1,Rules!$H$13),"")&amp;"","")))</f>
        <v/>
      </c>
      <c r="J1804" s="19">
        <f>IF(A1804="","",IF(IFERROR(INDEX(Crawl!$A1803:$DZ1803,1,Rules!$H$14),"")&amp;""="","",IFERROR(INDEX(Crawl!$A1803:$DZ1803,1,Rules!$H$14),"")))</f>
        <v/>
      </c>
      <c r="K1804">
        <f>IF(A1804="","",IFERROR(SUMIFS('GSC current'!$J$2:$J$2001,'GSC current'!$I$2:$I$2001,B1804),0))</f>
        <v/>
      </c>
      <c r="L1804">
        <f>IF(A1804="","",IFERROR(SUMIFS('GSC current'!$K$2:$K$2001,'GSC current'!$I$2:$I$2001,B1804),0))</f>
        <v/>
      </c>
      <c r="M1804" s="20">
        <f>IF(A1804="","",IF(N(L1804)&gt;0,K1804/L1804,""))</f>
        <v/>
      </c>
      <c r="N1804" s="21">
        <f>IF(A1804="","",IF(N(L1804)&gt;0,SUMIFS('GSC current'!$L$2:$L$2001,'GSC current'!$I$2:$I$2001,B1804)/L1804,""))</f>
        <v/>
      </c>
      <c r="O1804">
        <f>IF(A1804="","",IFERROR(SUMIFS('GSC previous'!$J$2:$J$2001,'GSC previous'!$I$2:$I$2001,B1804),0))</f>
        <v/>
      </c>
      <c r="P1804" s="22">
        <f>IF(A1804="","",IF(N(O1804)&gt;0,(K1804-O1804)/O1804,""))</f>
        <v/>
      </c>
      <c r="Q1804">
        <f>IF(A1804="","",IFERROR(SUMIFS(GA4!$P$2:$P$2001,GA4!$O$2:$O$2001,B1804),0))</f>
        <v/>
      </c>
      <c r="R1804" s="23">
        <f>IF(A1804="","",IF(N(Q1804)&gt;0,SUMIFS(GA4!$Q$2:$Q$2001,GA4!$O$2:$O$2001,B1804)/Q1804,""))</f>
        <v/>
      </c>
      <c r="S1804">
        <f>IF(A1804="","",IFERROR(SUMIFS(GA4!$R$2:$R$2001,GA4!$O$2:$O$2001,B1804),0))</f>
        <v/>
      </c>
      <c r="T1804">
        <f>IF(A1804="","",IF(AND(ISNUMBER(F1804),LEFT(C1804&amp;"",1)="2"),IF(F1804&lt;Rules!$B$9,"Yes","No"),"No"))</f>
        <v/>
      </c>
      <c r="U1804">
        <f>IF(A1804="","",IF(AND(N(O1804)&gt;=Rules!$B$8,ISNUMBER(P1804)),IF(P1804&lt;=-Rules!$B$7,"Yes","No"),"No"))</f>
        <v/>
      </c>
      <c r="V1804">
        <f>IF(A1804="","",IF(AND(N(L1804)&gt;=Rules!$B$6,ISNUMBER(N1804)),IF(AND(N1804&gt;=Rules!$B$10,N1804&lt;=Rules!$B$11),"Yes","No"),"No"))</f>
        <v/>
      </c>
      <c r="W1804">
        <f>IF(A1804="","",IF(I1804&lt;&gt;"","Yes","No"))</f>
        <v/>
      </c>
      <c r="X1804">
        <f>IF(I1804="","",IF(SUMIFS($K$3:$K$2002,$A$3:$A$2002,SUBSTITUTE(SUBSTITUTE(I1804,"?","~?"),"*","~*"))&gt;N(K1804),"Yes","No"))</f>
        <v/>
      </c>
      <c r="Y1804">
        <f>IF(A1804="","",IF(N(S1804)&gt;0,"Yes","No"))</f>
        <v/>
      </c>
      <c r="Z1804">
        <f>IF(A1804="","",IF(AND(N(K1804)&lt;Rules!$B$5,N(L1804)&lt;Rules!$B$6,N(Q1804)&lt;Rules!$B$13,Y1804="No"),"Yes","No"))</f>
        <v/>
      </c>
      <c r="AA1804">
        <f>IF(A1804="","",IF(LEFT(C1804&amp;"",1)="3","Redirect",IF(OR(LEFT(C1804&amp;"",1)="4",LEFT(C1804&amp;"",1)="5"),IF(OR(N(K1804)&gt;0,N(AC1804)&gt;=Rules!$B$14),"Redirect","Prune"),IF(D1804="Non-Indexable","Keep",IF(AND(W1804="Yes",X1804="Yes",Y1804="No"),"Merge",IF(OR(U1804="Yes",V1804="Yes",AND(T1804="Yes",N(L1804)&gt;=Rules!$B$6)),"Update",IF(Z1804="Yes",IF(N(AC1804)&gt;=Rules!$B$14,"Redirect","Prune"),"Keep")))))))</f>
        <v/>
      </c>
      <c r="AB1804">
        <f>IF(A1804="","",IF(LEFT(C1804&amp;"",1)="3","Already redirects ("&amp;C1804&amp;"). Update internal links to point at the final URL.",IF(OR(LEFT(C1804&amp;"",1)="4",LEFT(C1804&amp;"",1)="5"),IF(AA1804="Redirect","Returns "&amp;C1804&amp;" but still has "&amp;N(K1804)&amp;" clicks and "&amp;N(AC1804)&amp;" referring domains. 301 it to the closest live page.","Returns "&amp;C1804&amp;" with no clicks or links. Remove internal links and let it 404 or 410."),IF(D1804="Non-Indexable","Non-indexable ("&amp;E1804&amp;"). Keep if that is intentional; otherwise fix the canonical or noindex.",IF(AA1804="Merge","Overlaps with "&amp;I1804&amp;IF(N(J1804)&gt;0," (similarity "&amp;TEXT(J1804,"0.00")&amp;")","")&amp;", which gets more clicks. Merge the useful parts into it and 301 this URL.",IF(AA1804="Update",MID(IF(U1804="Yes","; Clicks down "&amp;TEXT(-P1804,"0%")&amp;" on the previous period","")&amp;IF(V1804="Yes","; Average position "&amp;TEXT(N1804,"0.0")&amp;" on "&amp;TEXT(L1804,"#,##0")&amp;" impressions (striking distance)","")&amp;IF(AND(T1804="Yes",N(L1804)&gt;=Rules!$B$6),"; Thin ("&amp;F1804&amp;" words) but has search demand",""),3,400),IF(AA1804="Prune","Low value: "&amp;N(K1804)&amp;" clicks, "&amp;N(L1804)&amp;" impressions, "&amp;N(Q1804)&amp;" sessions, no key events. Remove or noindex it and update internal links.",IF(AA1804="Redirect","Low value but "&amp;N(AC1804)&amp;" referring domains. 301 it to the closest relevant page to keep those links.",IF(AND(Z1804="No",Y1804="Yes",N(K1804)&lt;Rules!$B$5),"Low search traffic but it converts (key events: "&amp;S1804&amp;"). Keep it and link to it.",IF(W1804="Yes","Stronger than the page it overlaps ("&amp;I1804&amp;"). Keep; merge that page into this one.","Healthy: "&amp;N(K1804)&amp;" clicks"&amp;IF(ISNUMBER(N1804),", average position "&amp;TEXT(N1804,"0.0"),"")&amp;". Keep and monitor."))))))))))</f>
        <v/>
      </c>
      <c r="AE1804">
        <f>IF(A1804="","",IF(AD1804&lt;&gt;"",AD1804,AA1804))</f>
        <v/>
      </c>
    </row>
    <row r="1805">
      <c r="A1805">
        <f>IF(Crawl!A1804="","",Crawl!A1804)</f>
        <v/>
      </c>
      <c r="B1805">
        <f>IF(A1805="","",Crawl!EC1804)</f>
        <v/>
      </c>
      <c r="C1805">
        <f>IF(A1805="","",IFERROR(INDEX(Crawl!$A1804:$DZ1804,1,Rules!$H$6),""))</f>
        <v/>
      </c>
      <c r="D1805">
        <f>IF(A1805="","",IFERROR(INDEX(Crawl!$A1804:$DZ1804,1,Rules!$H$7),"")&amp;"")</f>
        <v/>
      </c>
      <c r="E1805">
        <f>IF(A1805="","",IFERROR(INDEX(Crawl!$A1804:$DZ1804,1,Rules!$H$8),"")&amp;"")</f>
        <v/>
      </c>
      <c r="F1805">
        <f>IF(A1805="","",IFERROR(INDEX(Crawl!$A1804:$DZ1804,1,Rules!$H$9),""))</f>
        <v/>
      </c>
      <c r="G1805">
        <f>IF(A1805="","",IFERROR(INDEX(Crawl!$A1804:$DZ1804,1,Rules!$H$10),""))</f>
        <v/>
      </c>
      <c r="H1805">
        <f>IF(A1805="","",IFERROR(INDEX(Crawl!$A1804:$DZ1804,1,Rules!$H$12),""))</f>
        <v/>
      </c>
      <c r="I1805">
        <f>IF(A1805="","",IF(AND(N(H1805)&gt;0,IFERROR(INDEX(Crawl!$A1804:$DZ1804,1,Rules!$H$11),"")&amp;""&lt;&gt;""),IFERROR(INDEX(Crawl!$A1804:$DZ1804,1,Rules!$H$11),"")&amp;"",IF(AND(ISNUMBER(J1805),N(J1805)&gt;=Rules!$B$12,IFERROR(INDEX(Crawl!$A1804:$DZ1804,1,Rules!$H$13),"")&amp;""&lt;&gt;""),IFERROR(INDEX(Crawl!$A1804:$DZ1804,1,Rules!$H$13),"")&amp;"","")))</f>
        <v/>
      </c>
      <c r="J1805" s="19">
        <f>IF(A1805="","",IF(IFERROR(INDEX(Crawl!$A1804:$DZ1804,1,Rules!$H$14),"")&amp;""="","",IFERROR(INDEX(Crawl!$A1804:$DZ1804,1,Rules!$H$14),"")))</f>
        <v/>
      </c>
      <c r="K1805">
        <f>IF(A1805="","",IFERROR(SUMIFS('GSC current'!$J$2:$J$2001,'GSC current'!$I$2:$I$2001,B1805),0))</f>
        <v/>
      </c>
      <c r="L1805">
        <f>IF(A1805="","",IFERROR(SUMIFS('GSC current'!$K$2:$K$2001,'GSC current'!$I$2:$I$2001,B1805),0))</f>
        <v/>
      </c>
      <c r="M1805" s="20">
        <f>IF(A1805="","",IF(N(L1805)&gt;0,K1805/L1805,""))</f>
        <v/>
      </c>
      <c r="N1805" s="21">
        <f>IF(A1805="","",IF(N(L1805)&gt;0,SUMIFS('GSC current'!$L$2:$L$2001,'GSC current'!$I$2:$I$2001,B1805)/L1805,""))</f>
        <v/>
      </c>
      <c r="O1805">
        <f>IF(A1805="","",IFERROR(SUMIFS('GSC previous'!$J$2:$J$2001,'GSC previous'!$I$2:$I$2001,B1805),0))</f>
        <v/>
      </c>
      <c r="P1805" s="22">
        <f>IF(A1805="","",IF(N(O1805)&gt;0,(K1805-O1805)/O1805,""))</f>
        <v/>
      </c>
      <c r="Q1805">
        <f>IF(A1805="","",IFERROR(SUMIFS(GA4!$P$2:$P$2001,GA4!$O$2:$O$2001,B1805),0))</f>
        <v/>
      </c>
      <c r="R1805" s="23">
        <f>IF(A1805="","",IF(N(Q1805)&gt;0,SUMIFS(GA4!$Q$2:$Q$2001,GA4!$O$2:$O$2001,B1805)/Q1805,""))</f>
        <v/>
      </c>
      <c r="S1805">
        <f>IF(A1805="","",IFERROR(SUMIFS(GA4!$R$2:$R$2001,GA4!$O$2:$O$2001,B1805),0))</f>
        <v/>
      </c>
      <c r="T1805">
        <f>IF(A1805="","",IF(AND(ISNUMBER(F1805),LEFT(C1805&amp;"",1)="2"),IF(F1805&lt;Rules!$B$9,"Yes","No"),"No"))</f>
        <v/>
      </c>
      <c r="U1805">
        <f>IF(A1805="","",IF(AND(N(O1805)&gt;=Rules!$B$8,ISNUMBER(P1805)),IF(P1805&lt;=-Rules!$B$7,"Yes","No"),"No"))</f>
        <v/>
      </c>
      <c r="V1805">
        <f>IF(A1805="","",IF(AND(N(L1805)&gt;=Rules!$B$6,ISNUMBER(N1805)),IF(AND(N1805&gt;=Rules!$B$10,N1805&lt;=Rules!$B$11),"Yes","No"),"No"))</f>
        <v/>
      </c>
      <c r="W1805">
        <f>IF(A1805="","",IF(I1805&lt;&gt;"","Yes","No"))</f>
        <v/>
      </c>
      <c r="X1805">
        <f>IF(I1805="","",IF(SUMIFS($K$3:$K$2002,$A$3:$A$2002,SUBSTITUTE(SUBSTITUTE(I1805,"?","~?"),"*","~*"))&gt;N(K1805),"Yes","No"))</f>
        <v/>
      </c>
      <c r="Y1805">
        <f>IF(A1805="","",IF(N(S1805)&gt;0,"Yes","No"))</f>
        <v/>
      </c>
      <c r="Z1805">
        <f>IF(A1805="","",IF(AND(N(K1805)&lt;Rules!$B$5,N(L1805)&lt;Rules!$B$6,N(Q1805)&lt;Rules!$B$13,Y1805="No"),"Yes","No"))</f>
        <v/>
      </c>
      <c r="AA1805">
        <f>IF(A1805="","",IF(LEFT(C1805&amp;"",1)="3","Redirect",IF(OR(LEFT(C1805&amp;"",1)="4",LEFT(C1805&amp;"",1)="5"),IF(OR(N(K1805)&gt;0,N(AC1805)&gt;=Rules!$B$14),"Redirect","Prune"),IF(D1805="Non-Indexable","Keep",IF(AND(W1805="Yes",X1805="Yes",Y1805="No"),"Merge",IF(OR(U1805="Yes",V1805="Yes",AND(T1805="Yes",N(L1805)&gt;=Rules!$B$6)),"Update",IF(Z1805="Yes",IF(N(AC1805)&gt;=Rules!$B$14,"Redirect","Prune"),"Keep")))))))</f>
        <v/>
      </c>
      <c r="AB1805">
        <f>IF(A1805="","",IF(LEFT(C1805&amp;"",1)="3","Already redirects ("&amp;C1805&amp;"). Update internal links to point at the final URL.",IF(OR(LEFT(C1805&amp;"",1)="4",LEFT(C1805&amp;"",1)="5"),IF(AA1805="Redirect","Returns "&amp;C1805&amp;" but still has "&amp;N(K1805)&amp;" clicks and "&amp;N(AC1805)&amp;" referring domains. 301 it to the closest live page.","Returns "&amp;C1805&amp;" with no clicks or links. Remove internal links and let it 404 or 410."),IF(D1805="Non-Indexable","Non-indexable ("&amp;E1805&amp;"). Keep if that is intentional; otherwise fix the canonical or noindex.",IF(AA1805="Merge","Overlaps with "&amp;I1805&amp;IF(N(J1805)&gt;0," (similarity "&amp;TEXT(J1805,"0.00")&amp;")","")&amp;", which gets more clicks. Merge the useful parts into it and 301 this URL.",IF(AA1805="Update",MID(IF(U1805="Yes","; Clicks down "&amp;TEXT(-P1805,"0%")&amp;" on the previous period","")&amp;IF(V1805="Yes","; Average position "&amp;TEXT(N1805,"0.0")&amp;" on "&amp;TEXT(L1805,"#,##0")&amp;" impressions (striking distance)","")&amp;IF(AND(T1805="Yes",N(L1805)&gt;=Rules!$B$6),"; Thin ("&amp;F1805&amp;" words) but has search demand",""),3,400),IF(AA1805="Prune","Low value: "&amp;N(K1805)&amp;" clicks, "&amp;N(L1805)&amp;" impressions, "&amp;N(Q1805)&amp;" sessions, no key events. Remove or noindex it and update internal links.",IF(AA1805="Redirect","Low value but "&amp;N(AC1805)&amp;" referring domains. 301 it to the closest relevant page to keep those links.",IF(AND(Z1805="No",Y1805="Yes",N(K1805)&lt;Rules!$B$5),"Low search traffic but it converts (key events: "&amp;S1805&amp;"). Keep it and link to it.",IF(W1805="Yes","Stronger than the page it overlaps ("&amp;I1805&amp;"). Keep; merge that page into this one.","Healthy: "&amp;N(K1805)&amp;" clicks"&amp;IF(ISNUMBER(N1805),", average position "&amp;TEXT(N1805,"0.0"),"")&amp;". Keep and monitor."))))))))))</f>
        <v/>
      </c>
      <c r="AE1805">
        <f>IF(A1805="","",IF(AD1805&lt;&gt;"",AD1805,AA1805))</f>
        <v/>
      </c>
    </row>
    <row r="1806">
      <c r="A1806">
        <f>IF(Crawl!A1805="","",Crawl!A1805)</f>
        <v/>
      </c>
      <c r="B1806">
        <f>IF(A1806="","",Crawl!EC1805)</f>
        <v/>
      </c>
      <c r="C1806">
        <f>IF(A1806="","",IFERROR(INDEX(Crawl!$A1805:$DZ1805,1,Rules!$H$6),""))</f>
        <v/>
      </c>
      <c r="D1806">
        <f>IF(A1806="","",IFERROR(INDEX(Crawl!$A1805:$DZ1805,1,Rules!$H$7),"")&amp;"")</f>
        <v/>
      </c>
      <c r="E1806">
        <f>IF(A1806="","",IFERROR(INDEX(Crawl!$A1805:$DZ1805,1,Rules!$H$8),"")&amp;"")</f>
        <v/>
      </c>
      <c r="F1806">
        <f>IF(A1806="","",IFERROR(INDEX(Crawl!$A1805:$DZ1805,1,Rules!$H$9),""))</f>
        <v/>
      </c>
      <c r="G1806">
        <f>IF(A1806="","",IFERROR(INDEX(Crawl!$A1805:$DZ1805,1,Rules!$H$10),""))</f>
        <v/>
      </c>
      <c r="H1806">
        <f>IF(A1806="","",IFERROR(INDEX(Crawl!$A1805:$DZ1805,1,Rules!$H$12),""))</f>
        <v/>
      </c>
      <c r="I1806">
        <f>IF(A1806="","",IF(AND(N(H1806)&gt;0,IFERROR(INDEX(Crawl!$A1805:$DZ1805,1,Rules!$H$11),"")&amp;""&lt;&gt;""),IFERROR(INDEX(Crawl!$A1805:$DZ1805,1,Rules!$H$11),"")&amp;"",IF(AND(ISNUMBER(J1806),N(J1806)&gt;=Rules!$B$12,IFERROR(INDEX(Crawl!$A1805:$DZ1805,1,Rules!$H$13),"")&amp;""&lt;&gt;""),IFERROR(INDEX(Crawl!$A1805:$DZ1805,1,Rules!$H$13),"")&amp;"","")))</f>
        <v/>
      </c>
      <c r="J1806" s="19">
        <f>IF(A1806="","",IF(IFERROR(INDEX(Crawl!$A1805:$DZ1805,1,Rules!$H$14),"")&amp;""="","",IFERROR(INDEX(Crawl!$A1805:$DZ1805,1,Rules!$H$14),"")))</f>
        <v/>
      </c>
      <c r="K1806">
        <f>IF(A1806="","",IFERROR(SUMIFS('GSC current'!$J$2:$J$2001,'GSC current'!$I$2:$I$2001,B1806),0))</f>
        <v/>
      </c>
      <c r="L1806">
        <f>IF(A1806="","",IFERROR(SUMIFS('GSC current'!$K$2:$K$2001,'GSC current'!$I$2:$I$2001,B1806),0))</f>
        <v/>
      </c>
      <c r="M1806" s="20">
        <f>IF(A1806="","",IF(N(L1806)&gt;0,K1806/L1806,""))</f>
        <v/>
      </c>
      <c r="N1806" s="21">
        <f>IF(A1806="","",IF(N(L1806)&gt;0,SUMIFS('GSC current'!$L$2:$L$2001,'GSC current'!$I$2:$I$2001,B1806)/L1806,""))</f>
        <v/>
      </c>
      <c r="O1806">
        <f>IF(A1806="","",IFERROR(SUMIFS('GSC previous'!$J$2:$J$2001,'GSC previous'!$I$2:$I$2001,B1806),0))</f>
        <v/>
      </c>
      <c r="P1806" s="22">
        <f>IF(A1806="","",IF(N(O1806)&gt;0,(K1806-O1806)/O1806,""))</f>
        <v/>
      </c>
      <c r="Q1806">
        <f>IF(A1806="","",IFERROR(SUMIFS(GA4!$P$2:$P$2001,GA4!$O$2:$O$2001,B1806),0))</f>
        <v/>
      </c>
      <c r="R1806" s="23">
        <f>IF(A1806="","",IF(N(Q1806)&gt;0,SUMIFS(GA4!$Q$2:$Q$2001,GA4!$O$2:$O$2001,B1806)/Q1806,""))</f>
        <v/>
      </c>
      <c r="S1806">
        <f>IF(A1806="","",IFERROR(SUMIFS(GA4!$R$2:$R$2001,GA4!$O$2:$O$2001,B1806),0))</f>
        <v/>
      </c>
      <c r="T1806">
        <f>IF(A1806="","",IF(AND(ISNUMBER(F1806),LEFT(C1806&amp;"",1)="2"),IF(F1806&lt;Rules!$B$9,"Yes","No"),"No"))</f>
        <v/>
      </c>
      <c r="U1806">
        <f>IF(A1806="","",IF(AND(N(O1806)&gt;=Rules!$B$8,ISNUMBER(P1806)),IF(P1806&lt;=-Rules!$B$7,"Yes","No"),"No"))</f>
        <v/>
      </c>
      <c r="V1806">
        <f>IF(A1806="","",IF(AND(N(L1806)&gt;=Rules!$B$6,ISNUMBER(N1806)),IF(AND(N1806&gt;=Rules!$B$10,N1806&lt;=Rules!$B$11),"Yes","No"),"No"))</f>
        <v/>
      </c>
      <c r="W1806">
        <f>IF(A1806="","",IF(I1806&lt;&gt;"","Yes","No"))</f>
        <v/>
      </c>
      <c r="X1806">
        <f>IF(I1806="","",IF(SUMIFS($K$3:$K$2002,$A$3:$A$2002,SUBSTITUTE(SUBSTITUTE(I1806,"?","~?"),"*","~*"))&gt;N(K1806),"Yes","No"))</f>
        <v/>
      </c>
      <c r="Y1806">
        <f>IF(A1806="","",IF(N(S1806)&gt;0,"Yes","No"))</f>
        <v/>
      </c>
      <c r="Z1806">
        <f>IF(A1806="","",IF(AND(N(K1806)&lt;Rules!$B$5,N(L1806)&lt;Rules!$B$6,N(Q1806)&lt;Rules!$B$13,Y1806="No"),"Yes","No"))</f>
        <v/>
      </c>
      <c r="AA1806">
        <f>IF(A1806="","",IF(LEFT(C1806&amp;"",1)="3","Redirect",IF(OR(LEFT(C1806&amp;"",1)="4",LEFT(C1806&amp;"",1)="5"),IF(OR(N(K1806)&gt;0,N(AC1806)&gt;=Rules!$B$14),"Redirect","Prune"),IF(D1806="Non-Indexable","Keep",IF(AND(W1806="Yes",X1806="Yes",Y1806="No"),"Merge",IF(OR(U1806="Yes",V1806="Yes",AND(T1806="Yes",N(L1806)&gt;=Rules!$B$6)),"Update",IF(Z1806="Yes",IF(N(AC1806)&gt;=Rules!$B$14,"Redirect","Prune"),"Keep")))))))</f>
        <v/>
      </c>
      <c r="AB1806">
        <f>IF(A1806="","",IF(LEFT(C1806&amp;"",1)="3","Already redirects ("&amp;C1806&amp;"). Update internal links to point at the final URL.",IF(OR(LEFT(C1806&amp;"",1)="4",LEFT(C1806&amp;"",1)="5"),IF(AA1806="Redirect","Returns "&amp;C1806&amp;" but still has "&amp;N(K1806)&amp;" clicks and "&amp;N(AC1806)&amp;" referring domains. 301 it to the closest live page.","Returns "&amp;C1806&amp;" with no clicks or links. Remove internal links and let it 404 or 410."),IF(D1806="Non-Indexable","Non-indexable ("&amp;E1806&amp;"). Keep if that is intentional; otherwise fix the canonical or noindex.",IF(AA1806="Merge","Overlaps with "&amp;I1806&amp;IF(N(J1806)&gt;0," (similarity "&amp;TEXT(J1806,"0.00")&amp;")","")&amp;", which gets more clicks. Merge the useful parts into it and 301 this URL.",IF(AA1806="Update",MID(IF(U1806="Yes","; Clicks down "&amp;TEXT(-P1806,"0%")&amp;" on the previous period","")&amp;IF(V1806="Yes","; Average position "&amp;TEXT(N1806,"0.0")&amp;" on "&amp;TEXT(L1806,"#,##0")&amp;" impressions (striking distance)","")&amp;IF(AND(T1806="Yes",N(L1806)&gt;=Rules!$B$6),"; Thin ("&amp;F1806&amp;" words) but has search demand",""),3,400),IF(AA1806="Prune","Low value: "&amp;N(K1806)&amp;" clicks, "&amp;N(L1806)&amp;" impressions, "&amp;N(Q1806)&amp;" sessions, no key events. Remove or noindex it and update internal links.",IF(AA1806="Redirect","Low value but "&amp;N(AC1806)&amp;" referring domains. 301 it to the closest relevant page to keep those links.",IF(AND(Z1806="No",Y1806="Yes",N(K1806)&lt;Rules!$B$5),"Low search traffic but it converts (key events: "&amp;S1806&amp;"). Keep it and link to it.",IF(W1806="Yes","Stronger than the page it overlaps ("&amp;I1806&amp;"). Keep; merge that page into this one.","Healthy: "&amp;N(K1806)&amp;" clicks"&amp;IF(ISNUMBER(N1806),", average position "&amp;TEXT(N1806,"0.0"),"")&amp;". Keep and monitor."))))))))))</f>
        <v/>
      </c>
      <c r="AE1806">
        <f>IF(A1806="","",IF(AD1806&lt;&gt;"",AD1806,AA1806))</f>
        <v/>
      </c>
    </row>
    <row r="1807">
      <c r="A1807">
        <f>IF(Crawl!A1806="","",Crawl!A1806)</f>
        <v/>
      </c>
      <c r="B1807">
        <f>IF(A1807="","",Crawl!EC1806)</f>
        <v/>
      </c>
      <c r="C1807">
        <f>IF(A1807="","",IFERROR(INDEX(Crawl!$A1806:$DZ1806,1,Rules!$H$6),""))</f>
        <v/>
      </c>
      <c r="D1807">
        <f>IF(A1807="","",IFERROR(INDEX(Crawl!$A1806:$DZ1806,1,Rules!$H$7),"")&amp;"")</f>
        <v/>
      </c>
      <c r="E1807">
        <f>IF(A1807="","",IFERROR(INDEX(Crawl!$A1806:$DZ1806,1,Rules!$H$8),"")&amp;"")</f>
        <v/>
      </c>
      <c r="F1807">
        <f>IF(A1807="","",IFERROR(INDEX(Crawl!$A1806:$DZ1806,1,Rules!$H$9),""))</f>
        <v/>
      </c>
      <c r="G1807">
        <f>IF(A1807="","",IFERROR(INDEX(Crawl!$A1806:$DZ1806,1,Rules!$H$10),""))</f>
        <v/>
      </c>
      <c r="H1807">
        <f>IF(A1807="","",IFERROR(INDEX(Crawl!$A1806:$DZ1806,1,Rules!$H$12),""))</f>
        <v/>
      </c>
      <c r="I1807">
        <f>IF(A1807="","",IF(AND(N(H1807)&gt;0,IFERROR(INDEX(Crawl!$A1806:$DZ1806,1,Rules!$H$11),"")&amp;""&lt;&gt;""),IFERROR(INDEX(Crawl!$A1806:$DZ1806,1,Rules!$H$11),"")&amp;"",IF(AND(ISNUMBER(J1807),N(J1807)&gt;=Rules!$B$12,IFERROR(INDEX(Crawl!$A1806:$DZ1806,1,Rules!$H$13),"")&amp;""&lt;&gt;""),IFERROR(INDEX(Crawl!$A1806:$DZ1806,1,Rules!$H$13),"")&amp;"","")))</f>
        <v/>
      </c>
      <c r="J1807" s="19">
        <f>IF(A1807="","",IF(IFERROR(INDEX(Crawl!$A1806:$DZ1806,1,Rules!$H$14),"")&amp;""="","",IFERROR(INDEX(Crawl!$A1806:$DZ1806,1,Rules!$H$14),"")))</f>
        <v/>
      </c>
      <c r="K1807">
        <f>IF(A1807="","",IFERROR(SUMIFS('GSC current'!$J$2:$J$2001,'GSC current'!$I$2:$I$2001,B1807),0))</f>
        <v/>
      </c>
      <c r="L1807">
        <f>IF(A1807="","",IFERROR(SUMIFS('GSC current'!$K$2:$K$2001,'GSC current'!$I$2:$I$2001,B1807),0))</f>
        <v/>
      </c>
      <c r="M1807" s="20">
        <f>IF(A1807="","",IF(N(L1807)&gt;0,K1807/L1807,""))</f>
        <v/>
      </c>
      <c r="N1807" s="21">
        <f>IF(A1807="","",IF(N(L1807)&gt;0,SUMIFS('GSC current'!$L$2:$L$2001,'GSC current'!$I$2:$I$2001,B1807)/L1807,""))</f>
        <v/>
      </c>
      <c r="O1807">
        <f>IF(A1807="","",IFERROR(SUMIFS('GSC previous'!$J$2:$J$2001,'GSC previous'!$I$2:$I$2001,B1807),0))</f>
        <v/>
      </c>
      <c r="P1807" s="22">
        <f>IF(A1807="","",IF(N(O1807)&gt;0,(K1807-O1807)/O1807,""))</f>
        <v/>
      </c>
      <c r="Q1807">
        <f>IF(A1807="","",IFERROR(SUMIFS(GA4!$P$2:$P$2001,GA4!$O$2:$O$2001,B1807),0))</f>
        <v/>
      </c>
      <c r="R1807" s="23">
        <f>IF(A1807="","",IF(N(Q1807)&gt;0,SUMIFS(GA4!$Q$2:$Q$2001,GA4!$O$2:$O$2001,B1807)/Q1807,""))</f>
        <v/>
      </c>
      <c r="S1807">
        <f>IF(A1807="","",IFERROR(SUMIFS(GA4!$R$2:$R$2001,GA4!$O$2:$O$2001,B1807),0))</f>
        <v/>
      </c>
      <c r="T1807">
        <f>IF(A1807="","",IF(AND(ISNUMBER(F1807),LEFT(C1807&amp;"",1)="2"),IF(F1807&lt;Rules!$B$9,"Yes","No"),"No"))</f>
        <v/>
      </c>
      <c r="U1807">
        <f>IF(A1807="","",IF(AND(N(O1807)&gt;=Rules!$B$8,ISNUMBER(P1807)),IF(P1807&lt;=-Rules!$B$7,"Yes","No"),"No"))</f>
        <v/>
      </c>
      <c r="V1807">
        <f>IF(A1807="","",IF(AND(N(L1807)&gt;=Rules!$B$6,ISNUMBER(N1807)),IF(AND(N1807&gt;=Rules!$B$10,N1807&lt;=Rules!$B$11),"Yes","No"),"No"))</f>
        <v/>
      </c>
      <c r="W1807">
        <f>IF(A1807="","",IF(I1807&lt;&gt;"","Yes","No"))</f>
        <v/>
      </c>
      <c r="X1807">
        <f>IF(I1807="","",IF(SUMIFS($K$3:$K$2002,$A$3:$A$2002,SUBSTITUTE(SUBSTITUTE(I1807,"?","~?"),"*","~*"))&gt;N(K1807),"Yes","No"))</f>
        <v/>
      </c>
      <c r="Y1807">
        <f>IF(A1807="","",IF(N(S1807)&gt;0,"Yes","No"))</f>
        <v/>
      </c>
      <c r="Z1807">
        <f>IF(A1807="","",IF(AND(N(K1807)&lt;Rules!$B$5,N(L1807)&lt;Rules!$B$6,N(Q1807)&lt;Rules!$B$13,Y1807="No"),"Yes","No"))</f>
        <v/>
      </c>
      <c r="AA1807">
        <f>IF(A1807="","",IF(LEFT(C1807&amp;"",1)="3","Redirect",IF(OR(LEFT(C1807&amp;"",1)="4",LEFT(C1807&amp;"",1)="5"),IF(OR(N(K1807)&gt;0,N(AC1807)&gt;=Rules!$B$14),"Redirect","Prune"),IF(D1807="Non-Indexable","Keep",IF(AND(W1807="Yes",X1807="Yes",Y1807="No"),"Merge",IF(OR(U1807="Yes",V1807="Yes",AND(T1807="Yes",N(L1807)&gt;=Rules!$B$6)),"Update",IF(Z1807="Yes",IF(N(AC1807)&gt;=Rules!$B$14,"Redirect","Prune"),"Keep")))))))</f>
        <v/>
      </c>
      <c r="AB1807">
        <f>IF(A1807="","",IF(LEFT(C1807&amp;"",1)="3","Already redirects ("&amp;C1807&amp;"). Update internal links to point at the final URL.",IF(OR(LEFT(C1807&amp;"",1)="4",LEFT(C1807&amp;"",1)="5"),IF(AA1807="Redirect","Returns "&amp;C1807&amp;" but still has "&amp;N(K1807)&amp;" clicks and "&amp;N(AC1807)&amp;" referring domains. 301 it to the closest live page.","Returns "&amp;C1807&amp;" with no clicks or links. Remove internal links and let it 404 or 410."),IF(D1807="Non-Indexable","Non-indexable ("&amp;E1807&amp;"). Keep if that is intentional; otherwise fix the canonical or noindex.",IF(AA1807="Merge","Overlaps with "&amp;I1807&amp;IF(N(J1807)&gt;0," (similarity "&amp;TEXT(J1807,"0.00")&amp;")","")&amp;", which gets more clicks. Merge the useful parts into it and 301 this URL.",IF(AA1807="Update",MID(IF(U1807="Yes","; Clicks down "&amp;TEXT(-P1807,"0%")&amp;" on the previous period","")&amp;IF(V1807="Yes","; Average position "&amp;TEXT(N1807,"0.0")&amp;" on "&amp;TEXT(L1807,"#,##0")&amp;" impressions (striking distance)","")&amp;IF(AND(T1807="Yes",N(L1807)&gt;=Rules!$B$6),"; Thin ("&amp;F1807&amp;" words) but has search demand",""),3,400),IF(AA1807="Prune","Low value: "&amp;N(K1807)&amp;" clicks, "&amp;N(L1807)&amp;" impressions, "&amp;N(Q1807)&amp;" sessions, no key events. Remove or noindex it and update internal links.",IF(AA1807="Redirect","Low value but "&amp;N(AC1807)&amp;" referring domains. 301 it to the closest relevant page to keep those links.",IF(AND(Z1807="No",Y1807="Yes",N(K1807)&lt;Rules!$B$5),"Low search traffic but it converts (key events: "&amp;S1807&amp;"). Keep it and link to it.",IF(W1807="Yes","Stronger than the page it overlaps ("&amp;I1807&amp;"). Keep; merge that page into this one.","Healthy: "&amp;N(K1807)&amp;" clicks"&amp;IF(ISNUMBER(N1807),", average position "&amp;TEXT(N1807,"0.0"),"")&amp;". Keep and monitor."))))))))))</f>
        <v/>
      </c>
      <c r="AE1807">
        <f>IF(A1807="","",IF(AD1807&lt;&gt;"",AD1807,AA1807))</f>
        <v/>
      </c>
    </row>
    <row r="1808">
      <c r="A1808">
        <f>IF(Crawl!A1807="","",Crawl!A1807)</f>
        <v/>
      </c>
      <c r="B1808">
        <f>IF(A1808="","",Crawl!EC1807)</f>
        <v/>
      </c>
      <c r="C1808">
        <f>IF(A1808="","",IFERROR(INDEX(Crawl!$A1807:$DZ1807,1,Rules!$H$6),""))</f>
        <v/>
      </c>
      <c r="D1808">
        <f>IF(A1808="","",IFERROR(INDEX(Crawl!$A1807:$DZ1807,1,Rules!$H$7),"")&amp;"")</f>
        <v/>
      </c>
      <c r="E1808">
        <f>IF(A1808="","",IFERROR(INDEX(Crawl!$A1807:$DZ1807,1,Rules!$H$8),"")&amp;"")</f>
        <v/>
      </c>
      <c r="F1808">
        <f>IF(A1808="","",IFERROR(INDEX(Crawl!$A1807:$DZ1807,1,Rules!$H$9),""))</f>
        <v/>
      </c>
      <c r="G1808">
        <f>IF(A1808="","",IFERROR(INDEX(Crawl!$A1807:$DZ1807,1,Rules!$H$10),""))</f>
        <v/>
      </c>
      <c r="H1808">
        <f>IF(A1808="","",IFERROR(INDEX(Crawl!$A1807:$DZ1807,1,Rules!$H$12),""))</f>
        <v/>
      </c>
      <c r="I1808">
        <f>IF(A1808="","",IF(AND(N(H1808)&gt;0,IFERROR(INDEX(Crawl!$A1807:$DZ1807,1,Rules!$H$11),"")&amp;""&lt;&gt;""),IFERROR(INDEX(Crawl!$A1807:$DZ1807,1,Rules!$H$11),"")&amp;"",IF(AND(ISNUMBER(J1808),N(J1808)&gt;=Rules!$B$12,IFERROR(INDEX(Crawl!$A1807:$DZ1807,1,Rules!$H$13),"")&amp;""&lt;&gt;""),IFERROR(INDEX(Crawl!$A1807:$DZ1807,1,Rules!$H$13),"")&amp;"","")))</f>
        <v/>
      </c>
      <c r="J1808" s="19">
        <f>IF(A1808="","",IF(IFERROR(INDEX(Crawl!$A1807:$DZ1807,1,Rules!$H$14),"")&amp;""="","",IFERROR(INDEX(Crawl!$A1807:$DZ1807,1,Rules!$H$14),"")))</f>
        <v/>
      </c>
      <c r="K1808">
        <f>IF(A1808="","",IFERROR(SUMIFS('GSC current'!$J$2:$J$2001,'GSC current'!$I$2:$I$2001,B1808),0))</f>
        <v/>
      </c>
      <c r="L1808">
        <f>IF(A1808="","",IFERROR(SUMIFS('GSC current'!$K$2:$K$2001,'GSC current'!$I$2:$I$2001,B1808),0))</f>
        <v/>
      </c>
      <c r="M1808" s="20">
        <f>IF(A1808="","",IF(N(L1808)&gt;0,K1808/L1808,""))</f>
        <v/>
      </c>
      <c r="N1808" s="21">
        <f>IF(A1808="","",IF(N(L1808)&gt;0,SUMIFS('GSC current'!$L$2:$L$2001,'GSC current'!$I$2:$I$2001,B1808)/L1808,""))</f>
        <v/>
      </c>
      <c r="O1808">
        <f>IF(A1808="","",IFERROR(SUMIFS('GSC previous'!$J$2:$J$2001,'GSC previous'!$I$2:$I$2001,B1808),0))</f>
        <v/>
      </c>
      <c r="P1808" s="22">
        <f>IF(A1808="","",IF(N(O1808)&gt;0,(K1808-O1808)/O1808,""))</f>
        <v/>
      </c>
      <c r="Q1808">
        <f>IF(A1808="","",IFERROR(SUMIFS(GA4!$P$2:$P$2001,GA4!$O$2:$O$2001,B1808),0))</f>
        <v/>
      </c>
      <c r="R1808" s="23">
        <f>IF(A1808="","",IF(N(Q1808)&gt;0,SUMIFS(GA4!$Q$2:$Q$2001,GA4!$O$2:$O$2001,B1808)/Q1808,""))</f>
        <v/>
      </c>
      <c r="S1808">
        <f>IF(A1808="","",IFERROR(SUMIFS(GA4!$R$2:$R$2001,GA4!$O$2:$O$2001,B1808),0))</f>
        <v/>
      </c>
      <c r="T1808">
        <f>IF(A1808="","",IF(AND(ISNUMBER(F1808),LEFT(C1808&amp;"",1)="2"),IF(F1808&lt;Rules!$B$9,"Yes","No"),"No"))</f>
        <v/>
      </c>
      <c r="U1808">
        <f>IF(A1808="","",IF(AND(N(O1808)&gt;=Rules!$B$8,ISNUMBER(P1808)),IF(P1808&lt;=-Rules!$B$7,"Yes","No"),"No"))</f>
        <v/>
      </c>
      <c r="V1808">
        <f>IF(A1808="","",IF(AND(N(L1808)&gt;=Rules!$B$6,ISNUMBER(N1808)),IF(AND(N1808&gt;=Rules!$B$10,N1808&lt;=Rules!$B$11),"Yes","No"),"No"))</f>
        <v/>
      </c>
      <c r="W1808">
        <f>IF(A1808="","",IF(I1808&lt;&gt;"","Yes","No"))</f>
        <v/>
      </c>
      <c r="X1808">
        <f>IF(I1808="","",IF(SUMIFS($K$3:$K$2002,$A$3:$A$2002,SUBSTITUTE(SUBSTITUTE(I1808,"?","~?"),"*","~*"))&gt;N(K1808),"Yes","No"))</f>
        <v/>
      </c>
      <c r="Y1808">
        <f>IF(A1808="","",IF(N(S1808)&gt;0,"Yes","No"))</f>
        <v/>
      </c>
      <c r="Z1808">
        <f>IF(A1808="","",IF(AND(N(K1808)&lt;Rules!$B$5,N(L1808)&lt;Rules!$B$6,N(Q1808)&lt;Rules!$B$13,Y1808="No"),"Yes","No"))</f>
        <v/>
      </c>
      <c r="AA1808">
        <f>IF(A1808="","",IF(LEFT(C1808&amp;"",1)="3","Redirect",IF(OR(LEFT(C1808&amp;"",1)="4",LEFT(C1808&amp;"",1)="5"),IF(OR(N(K1808)&gt;0,N(AC1808)&gt;=Rules!$B$14),"Redirect","Prune"),IF(D1808="Non-Indexable","Keep",IF(AND(W1808="Yes",X1808="Yes",Y1808="No"),"Merge",IF(OR(U1808="Yes",V1808="Yes",AND(T1808="Yes",N(L1808)&gt;=Rules!$B$6)),"Update",IF(Z1808="Yes",IF(N(AC1808)&gt;=Rules!$B$14,"Redirect","Prune"),"Keep")))))))</f>
        <v/>
      </c>
      <c r="AB1808">
        <f>IF(A1808="","",IF(LEFT(C1808&amp;"",1)="3","Already redirects ("&amp;C1808&amp;"). Update internal links to point at the final URL.",IF(OR(LEFT(C1808&amp;"",1)="4",LEFT(C1808&amp;"",1)="5"),IF(AA1808="Redirect","Returns "&amp;C1808&amp;" but still has "&amp;N(K1808)&amp;" clicks and "&amp;N(AC1808)&amp;" referring domains. 301 it to the closest live page.","Returns "&amp;C1808&amp;" with no clicks or links. Remove internal links and let it 404 or 410."),IF(D1808="Non-Indexable","Non-indexable ("&amp;E1808&amp;"). Keep if that is intentional; otherwise fix the canonical or noindex.",IF(AA1808="Merge","Overlaps with "&amp;I1808&amp;IF(N(J1808)&gt;0," (similarity "&amp;TEXT(J1808,"0.00")&amp;")","")&amp;", which gets more clicks. Merge the useful parts into it and 301 this URL.",IF(AA1808="Update",MID(IF(U1808="Yes","; Clicks down "&amp;TEXT(-P1808,"0%")&amp;" on the previous period","")&amp;IF(V1808="Yes","; Average position "&amp;TEXT(N1808,"0.0")&amp;" on "&amp;TEXT(L1808,"#,##0")&amp;" impressions (striking distance)","")&amp;IF(AND(T1808="Yes",N(L1808)&gt;=Rules!$B$6),"; Thin ("&amp;F1808&amp;" words) but has search demand",""),3,400),IF(AA1808="Prune","Low value: "&amp;N(K1808)&amp;" clicks, "&amp;N(L1808)&amp;" impressions, "&amp;N(Q1808)&amp;" sessions, no key events. Remove or noindex it and update internal links.",IF(AA1808="Redirect","Low value but "&amp;N(AC1808)&amp;" referring domains. 301 it to the closest relevant page to keep those links.",IF(AND(Z1808="No",Y1808="Yes",N(K1808)&lt;Rules!$B$5),"Low search traffic but it converts (key events: "&amp;S1808&amp;"). Keep it and link to it.",IF(W1808="Yes","Stronger than the page it overlaps ("&amp;I1808&amp;"). Keep; merge that page into this one.","Healthy: "&amp;N(K1808)&amp;" clicks"&amp;IF(ISNUMBER(N1808),", average position "&amp;TEXT(N1808,"0.0"),"")&amp;". Keep and monitor."))))))))))</f>
        <v/>
      </c>
      <c r="AE1808">
        <f>IF(A1808="","",IF(AD1808&lt;&gt;"",AD1808,AA1808))</f>
        <v/>
      </c>
    </row>
    <row r="1809">
      <c r="A1809">
        <f>IF(Crawl!A1808="","",Crawl!A1808)</f>
        <v/>
      </c>
      <c r="B1809">
        <f>IF(A1809="","",Crawl!EC1808)</f>
        <v/>
      </c>
      <c r="C1809">
        <f>IF(A1809="","",IFERROR(INDEX(Crawl!$A1808:$DZ1808,1,Rules!$H$6),""))</f>
        <v/>
      </c>
      <c r="D1809">
        <f>IF(A1809="","",IFERROR(INDEX(Crawl!$A1808:$DZ1808,1,Rules!$H$7),"")&amp;"")</f>
        <v/>
      </c>
      <c r="E1809">
        <f>IF(A1809="","",IFERROR(INDEX(Crawl!$A1808:$DZ1808,1,Rules!$H$8),"")&amp;"")</f>
        <v/>
      </c>
      <c r="F1809">
        <f>IF(A1809="","",IFERROR(INDEX(Crawl!$A1808:$DZ1808,1,Rules!$H$9),""))</f>
        <v/>
      </c>
      <c r="G1809">
        <f>IF(A1809="","",IFERROR(INDEX(Crawl!$A1808:$DZ1808,1,Rules!$H$10),""))</f>
        <v/>
      </c>
      <c r="H1809">
        <f>IF(A1809="","",IFERROR(INDEX(Crawl!$A1808:$DZ1808,1,Rules!$H$12),""))</f>
        <v/>
      </c>
      <c r="I1809">
        <f>IF(A1809="","",IF(AND(N(H1809)&gt;0,IFERROR(INDEX(Crawl!$A1808:$DZ1808,1,Rules!$H$11),"")&amp;""&lt;&gt;""),IFERROR(INDEX(Crawl!$A1808:$DZ1808,1,Rules!$H$11),"")&amp;"",IF(AND(ISNUMBER(J1809),N(J1809)&gt;=Rules!$B$12,IFERROR(INDEX(Crawl!$A1808:$DZ1808,1,Rules!$H$13),"")&amp;""&lt;&gt;""),IFERROR(INDEX(Crawl!$A1808:$DZ1808,1,Rules!$H$13),"")&amp;"","")))</f>
        <v/>
      </c>
      <c r="J1809" s="19">
        <f>IF(A1809="","",IF(IFERROR(INDEX(Crawl!$A1808:$DZ1808,1,Rules!$H$14),"")&amp;""="","",IFERROR(INDEX(Crawl!$A1808:$DZ1808,1,Rules!$H$14),"")))</f>
        <v/>
      </c>
      <c r="K1809">
        <f>IF(A1809="","",IFERROR(SUMIFS('GSC current'!$J$2:$J$2001,'GSC current'!$I$2:$I$2001,B1809),0))</f>
        <v/>
      </c>
      <c r="L1809">
        <f>IF(A1809="","",IFERROR(SUMIFS('GSC current'!$K$2:$K$2001,'GSC current'!$I$2:$I$2001,B1809),0))</f>
        <v/>
      </c>
      <c r="M1809" s="20">
        <f>IF(A1809="","",IF(N(L1809)&gt;0,K1809/L1809,""))</f>
        <v/>
      </c>
      <c r="N1809" s="21">
        <f>IF(A1809="","",IF(N(L1809)&gt;0,SUMIFS('GSC current'!$L$2:$L$2001,'GSC current'!$I$2:$I$2001,B1809)/L1809,""))</f>
        <v/>
      </c>
      <c r="O1809">
        <f>IF(A1809="","",IFERROR(SUMIFS('GSC previous'!$J$2:$J$2001,'GSC previous'!$I$2:$I$2001,B1809),0))</f>
        <v/>
      </c>
      <c r="P1809" s="22">
        <f>IF(A1809="","",IF(N(O1809)&gt;0,(K1809-O1809)/O1809,""))</f>
        <v/>
      </c>
      <c r="Q1809">
        <f>IF(A1809="","",IFERROR(SUMIFS(GA4!$P$2:$P$2001,GA4!$O$2:$O$2001,B1809),0))</f>
        <v/>
      </c>
      <c r="R1809" s="23">
        <f>IF(A1809="","",IF(N(Q1809)&gt;0,SUMIFS(GA4!$Q$2:$Q$2001,GA4!$O$2:$O$2001,B1809)/Q1809,""))</f>
        <v/>
      </c>
      <c r="S1809">
        <f>IF(A1809="","",IFERROR(SUMIFS(GA4!$R$2:$R$2001,GA4!$O$2:$O$2001,B1809),0))</f>
        <v/>
      </c>
      <c r="T1809">
        <f>IF(A1809="","",IF(AND(ISNUMBER(F1809),LEFT(C1809&amp;"",1)="2"),IF(F1809&lt;Rules!$B$9,"Yes","No"),"No"))</f>
        <v/>
      </c>
      <c r="U1809">
        <f>IF(A1809="","",IF(AND(N(O1809)&gt;=Rules!$B$8,ISNUMBER(P1809)),IF(P1809&lt;=-Rules!$B$7,"Yes","No"),"No"))</f>
        <v/>
      </c>
      <c r="V1809">
        <f>IF(A1809="","",IF(AND(N(L1809)&gt;=Rules!$B$6,ISNUMBER(N1809)),IF(AND(N1809&gt;=Rules!$B$10,N1809&lt;=Rules!$B$11),"Yes","No"),"No"))</f>
        <v/>
      </c>
      <c r="W1809">
        <f>IF(A1809="","",IF(I1809&lt;&gt;"","Yes","No"))</f>
        <v/>
      </c>
      <c r="X1809">
        <f>IF(I1809="","",IF(SUMIFS($K$3:$K$2002,$A$3:$A$2002,SUBSTITUTE(SUBSTITUTE(I1809,"?","~?"),"*","~*"))&gt;N(K1809),"Yes","No"))</f>
        <v/>
      </c>
      <c r="Y1809">
        <f>IF(A1809="","",IF(N(S1809)&gt;0,"Yes","No"))</f>
        <v/>
      </c>
      <c r="Z1809">
        <f>IF(A1809="","",IF(AND(N(K1809)&lt;Rules!$B$5,N(L1809)&lt;Rules!$B$6,N(Q1809)&lt;Rules!$B$13,Y1809="No"),"Yes","No"))</f>
        <v/>
      </c>
      <c r="AA1809">
        <f>IF(A1809="","",IF(LEFT(C1809&amp;"",1)="3","Redirect",IF(OR(LEFT(C1809&amp;"",1)="4",LEFT(C1809&amp;"",1)="5"),IF(OR(N(K1809)&gt;0,N(AC1809)&gt;=Rules!$B$14),"Redirect","Prune"),IF(D1809="Non-Indexable","Keep",IF(AND(W1809="Yes",X1809="Yes",Y1809="No"),"Merge",IF(OR(U1809="Yes",V1809="Yes",AND(T1809="Yes",N(L1809)&gt;=Rules!$B$6)),"Update",IF(Z1809="Yes",IF(N(AC1809)&gt;=Rules!$B$14,"Redirect","Prune"),"Keep")))))))</f>
        <v/>
      </c>
      <c r="AB1809">
        <f>IF(A1809="","",IF(LEFT(C1809&amp;"",1)="3","Already redirects ("&amp;C1809&amp;"). Update internal links to point at the final URL.",IF(OR(LEFT(C1809&amp;"",1)="4",LEFT(C1809&amp;"",1)="5"),IF(AA1809="Redirect","Returns "&amp;C1809&amp;" but still has "&amp;N(K1809)&amp;" clicks and "&amp;N(AC1809)&amp;" referring domains. 301 it to the closest live page.","Returns "&amp;C1809&amp;" with no clicks or links. Remove internal links and let it 404 or 410."),IF(D1809="Non-Indexable","Non-indexable ("&amp;E1809&amp;"). Keep if that is intentional; otherwise fix the canonical or noindex.",IF(AA1809="Merge","Overlaps with "&amp;I1809&amp;IF(N(J1809)&gt;0," (similarity "&amp;TEXT(J1809,"0.00")&amp;")","")&amp;", which gets more clicks. Merge the useful parts into it and 301 this URL.",IF(AA1809="Update",MID(IF(U1809="Yes","; Clicks down "&amp;TEXT(-P1809,"0%")&amp;" on the previous period","")&amp;IF(V1809="Yes","; Average position "&amp;TEXT(N1809,"0.0")&amp;" on "&amp;TEXT(L1809,"#,##0")&amp;" impressions (striking distance)","")&amp;IF(AND(T1809="Yes",N(L1809)&gt;=Rules!$B$6),"; Thin ("&amp;F1809&amp;" words) but has search demand",""),3,400),IF(AA1809="Prune","Low value: "&amp;N(K1809)&amp;" clicks, "&amp;N(L1809)&amp;" impressions, "&amp;N(Q1809)&amp;" sessions, no key events. Remove or noindex it and update internal links.",IF(AA1809="Redirect","Low value but "&amp;N(AC1809)&amp;" referring domains. 301 it to the closest relevant page to keep those links.",IF(AND(Z1809="No",Y1809="Yes",N(K1809)&lt;Rules!$B$5),"Low search traffic but it converts (key events: "&amp;S1809&amp;"). Keep it and link to it.",IF(W1809="Yes","Stronger than the page it overlaps ("&amp;I1809&amp;"). Keep; merge that page into this one.","Healthy: "&amp;N(K1809)&amp;" clicks"&amp;IF(ISNUMBER(N1809),", average position "&amp;TEXT(N1809,"0.0"),"")&amp;". Keep and monitor."))))))))))</f>
        <v/>
      </c>
      <c r="AE1809">
        <f>IF(A1809="","",IF(AD1809&lt;&gt;"",AD1809,AA1809))</f>
        <v/>
      </c>
    </row>
    <row r="1810">
      <c r="A1810">
        <f>IF(Crawl!A1809="","",Crawl!A1809)</f>
        <v/>
      </c>
      <c r="B1810">
        <f>IF(A1810="","",Crawl!EC1809)</f>
        <v/>
      </c>
      <c r="C1810">
        <f>IF(A1810="","",IFERROR(INDEX(Crawl!$A1809:$DZ1809,1,Rules!$H$6),""))</f>
        <v/>
      </c>
      <c r="D1810">
        <f>IF(A1810="","",IFERROR(INDEX(Crawl!$A1809:$DZ1809,1,Rules!$H$7),"")&amp;"")</f>
        <v/>
      </c>
      <c r="E1810">
        <f>IF(A1810="","",IFERROR(INDEX(Crawl!$A1809:$DZ1809,1,Rules!$H$8),"")&amp;"")</f>
        <v/>
      </c>
      <c r="F1810">
        <f>IF(A1810="","",IFERROR(INDEX(Crawl!$A1809:$DZ1809,1,Rules!$H$9),""))</f>
        <v/>
      </c>
      <c r="G1810">
        <f>IF(A1810="","",IFERROR(INDEX(Crawl!$A1809:$DZ1809,1,Rules!$H$10),""))</f>
        <v/>
      </c>
      <c r="H1810">
        <f>IF(A1810="","",IFERROR(INDEX(Crawl!$A1809:$DZ1809,1,Rules!$H$12),""))</f>
        <v/>
      </c>
      <c r="I1810">
        <f>IF(A1810="","",IF(AND(N(H1810)&gt;0,IFERROR(INDEX(Crawl!$A1809:$DZ1809,1,Rules!$H$11),"")&amp;""&lt;&gt;""),IFERROR(INDEX(Crawl!$A1809:$DZ1809,1,Rules!$H$11),"")&amp;"",IF(AND(ISNUMBER(J1810),N(J1810)&gt;=Rules!$B$12,IFERROR(INDEX(Crawl!$A1809:$DZ1809,1,Rules!$H$13),"")&amp;""&lt;&gt;""),IFERROR(INDEX(Crawl!$A1809:$DZ1809,1,Rules!$H$13),"")&amp;"","")))</f>
        <v/>
      </c>
      <c r="J1810" s="19">
        <f>IF(A1810="","",IF(IFERROR(INDEX(Crawl!$A1809:$DZ1809,1,Rules!$H$14),"")&amp;""="","",IFERROR(INDEX(Crawl!$A1809:$DZ1809,1,Rules!$H$14),"")))</f>
        <v/>
      </c>
      <c r="K1810">
        <f>IF(A1810="","",IFERROR(SUMIFS('GSC current'!$J$2:$J$2001,'GSC current'!$I$2:$I$2001,B1810),0))</f>
        <v/>
      </c>
      <c r="L1810">
        <f>IF(A1810="","",IFERROR(SUMIFS('GSC current'!$K$2:$K$2001,'GSC current'!$I$2:$I$2001,B1810),0))</f>
        <v/>
      </c>
      <c r="M1810" s="20">
        <f>IF(A1810="","",IF(N(L1810)&gt;0,K1810/L1810,""))</f>
        <v/>
      </c>
      <c r="N1810" s="21">
        <f>IF(A1810="","",IF(N(L1810)&gt;0,SUMIFS('GSC current'!$L$2:$L$2001,'GSC current'!$I$2:$I$2001,B1810)/L1810,""))</f>
        <v/>
      </c>
      <c r="O1810">
        <f>IF(A1810="","",IFERROR(SUMIFS('GSC previous'!$J$2:$J$2001,'GSC previous'!$I$2:$I$2001,B1810),0))</f>
        <v/>
      </c>
      <c r="P1810" s="22">
        <f>IF(A1810="","",IF(N(O1810)&gt;0,(K1810-O1810)/O1810,""))</f>
        <v/>
      </c>
      <c r="Q1810">
        <f>IF(A1810="","",IFERROR(SUMIFS(GA4!$P$2:$P$2001,GA4!$O$2:$O$2001,B1810),0))</f>
        <v/>
      </c>
      <c r="R1810" s="23">
        <f>IF(A1810="","",IF(N(Q1810)&gt;0,SUMIFS(GA4!$Q$2:$Q$2001,GA4!$O$2:$O$2001,B1810)/Q1810,""))</f>
        <v/>
      </c>
      <c r="S1810">
        <f>IF(A1810="","",IFERROR(SUMIFS(GA4!$R$2:$R$2001,GA4!$O$2:$O$2001,B1810),0))</f>
        <v/>
      </c>
      <c r="T1810">
        <f>IF(A1810="","",IF(AND(ISNUMBER(F1810),LEFT(C1810&amp;"",1)="2"),IF(F1810&lt;Rules!$B$9,"Yes","No"),"No"))</f>
        <v/>
      </c>
      <c r="U1810">
        <f>IF(A1810="","",IF(AND(N(O1810)&gt;=Rules!$B$8,ISNUMBER(P1810)),IF(P1810&lt;=-Rules!$B$7,"Yes","No"),"No"))</f>
        <v/>
      </c>
      <c r="V1810">
        <f>IF(A1810="","",IF(AND(N(L1810)&gt;=Rules!$B$6,ISNUMBER(N1810)),IF(AND(N1810&gt;=Rules!$B$10,N1810&lt;=Rules!$B$11),"Yes","No"),"No"))</f>
        <v/>
      </c>
      <c r="W1810">
        <f>IF(A1810="","",IF(I1810&lt;&gt;"","Yes","No"))</f>
        <v/>
      </c>
      <c r="X1810">
        <f>IF(I1810="","",IF(SUMIFS($K$3:$K$2002,$A$3:$A$2002,SUBSTITUTE(SUBSTITUTE(I1810,"?","~?"),"*","~*"))&gt;N(K1810),"Yes","No"))</f>
        <v/>
      </c>
      <c r="Y1810">
        <f>IF(A1810="","",IF(N(S1810)&gt;0,"Yes","No"))</f>
        <v/>
      </c>
      <c r="Z1810">
        <f>IF(A1810="","",IF(AND(N(K1810)&lt;Rules!$B$5,N(L1810)&lt;Rules!$B$6,N(Q1810)&lt;Rules!$B$13,Y1810="No"),"Yes","No"))</f>
        <v/>
      </c>
      <c r="AA1810">
        <f>IF(A1810="","",IF(LEFT(C1810&amp;"",1)="3","Redirect",IF(OR(LEFT(C1810&amp;"",1)="4",LEFT(C1810&amp;"",1)="5"),IF(OR(N(K1810)&gt;0,N(AC1810)&gt;=Rules!$B$14),"Redirect","Prune"),IF(D1810="Non-Indexable","Keep",IF(AND(W1810="Yes",X1810="Yes",Y1810="No"),"Merge",IF(OR(U1810="Yes",V1810="Yes",AND(T1810="Yes",N(L1810)&gt;=Rules!$B$6)),"Update",IF(Z1810="Yes",IF(N(AC1810)&gt;=Rules!$B$14,"Redirect","Prune"),"Keep")))))))</f>
        <v/>
      </c>
      <c r="AB1810">
        <f>IF(A1810="","",IF(LEFT(C1810&amp;"",1)="3","Already redirects ("&amp;C1810&amp;"). Update internal links to point at the final URL.",IF(OR(LEFT(C1810&amp;"",1)="4",LEFT(C1810&amp;"",1)="5"),IF(AA1810="Redirect","Returns "&amp;C1810&amp;" but still has "&amp;N(K1810)&amp;" clicks and "&amp;N(AC1810)&amp;" referring domains. 301 it to the closest live page.","Returns "&amp;C1810&amp;" with no clicks or links. Remove internal links and let it 404 or 410."),IF(D1810="Non-Indexable","Non-indexable ("&amp;E1810&amp;"). Keep if that is intentional; otherwise fix the canonical or noindex.",IF(AA1810="Merge","Overlaps with "&amp;I1810&amp;IF(N(J1810)&gt;0," (similarity "&amp;TEXT(J1810,"0.00")&amp;")","")&amp;", which gets more clicks. Merge the useful parts into it and 301 this URL.",IF(AA1810="Update",MID(IF(U1810="Yes","; Clicks down "&amp;TEXT(-P1810,"0%")&amp;" on the previous period","")&amp;IF(V1810="Yes","; Average position "&amp;TEXT(N1810,"0.0")&amp;" on "&amp;TEXT(L1810,"#,##0")&amp;" impressions (striking distance)","")&amp;IF(AND(T1810="Yes",N(L1810)&gt;=Rules!$B$6),"; Thin ("&amp;F1810&amp;" words) but has search demand",""),3,400),IF(AA1810="Prune","Low value: "&amp;N(K1810)&amp;" clicks, "&amp;N(L1810)&amp;" impressions, "&amp;N(Q1810)&amp;" sessions, no key events. Remove or noindex it and update internal links.",IF(AA1810="Redirect","Low value but "&amp;N(AC1810)&amp;" referring domains. 301 it to the closest relevant page to keep those links.",IF(AND(Z1810="No",Y1810="Yes",N(K1810)&lt;Rules!$B$5),"Low search traffic but it converts (key events: "&amp;S1810&amp;"). Keep it and link to it.",IF(W1810="Yes","Stronger than the page it overlaps ("&amp;I1810&amp;"). Keep; merge that page into this one.","Healthy: "&amp;N(K1810)&amp;" clicks"&amp;IF(ISNUMBER(N1810),", average position "&amp;TEXT(N1810,"0.0"),"")&amp;". Keep and monitor."))))))))))</f>
        <v/>
      </c>
      <c r="AE1810">
        <f>IF(A1810="","",IF(AD1810&lt;&gt;"",AD1810,AA1810))</f>
        <v/>
      </c>
    </row>
    <row r="1811">
      <c r="A1811">
        <f>IF(Crawl!A1810="","",Crawl!A1810)</f>
        <v/>
      </c>
      <c r="B1811">
        <f>IF(A1811="","",Crawl!EC1810)</f>
        <v/>
      </c>
      <c r="C1811">
        <f>IF(A1811="","",IFERROR(INDEX(Crawl!$A1810:$DZ1810,1,Rules!$H$6),""))</f>
        <v/>
      </c>
      <c r="D1811">
        <f>IF(A1811="","",IFERROR(INDEX(Crawl!$A1810:$DZ1810,1,Rules!$H$7),"")&amp;"")</f>
        <v/>
      </c>
      <c r="E1811">
        <f>IF(A1811="","",IFERROR(INDEX(Crawl!$A1810:$DZ1810,1,Rules!$H$8),"")&amp;"")</f>
        <v/>
      </c>
      <c r="F1811">
        <f>IF(A1811="","",IFERROR(INDEX(Crawl!$A1810:$DZ1810,1,Rules!$H$9),""))</f>
        <v/>
      </c>
      <c r="G1811">
        <f>IF(A1811="","",IFERROR(INDEX(Crawl!$A1810:$DZ1810,1,Rules!$H$10),""))</f>
        <v/>
      </c>
      <c r="H1811">
        <f>IF(A1811="","",IFERROR(INDEX(Crawl!$A1810:$DZ1810,1,Rules!$H$12),""))</f>
        <v/>
      </c>
      <c r="I1811">
        <f>IF(A1811="","",IF(AND(N(H1811)&gt;0,IFERROR(INDEX(Crawl!$A1810:$DZ1810,1,Rules!$H$11),"")&amp;""&lt;&gt;""),IFERROR(INDEX(Crawl!$A1810:$DZ1810,1,Rules!$H$11),"")&amp;"",IF(AND(ISNUMBER(J1811),N(J1811)&gt;=Rules!$B$12,IFERROR(INDEX(Crawl!$A1810:$DZ1810,1,Rules!$H$13),"")&amp;""&lt;&gt;""),IFERROR(INDEX(Crawl!$A1810:$DZ1810,1,Rules!$H$13),"")&amp;"","")))</f>
        <v/>
      </c>
      <c r="J1811" s="19">
        <f>IF(A1811="","",IF(IFERROR(INDEX(Crawl!$A1810:$DZ1810,1,Rules!$H$14),"")&amp;""="","",IFERROR(INDEX(Crawl!$A1810:$DZ1810,1,Rules!$H$14),"")))</f>
        <v/>
      </c>
      <c r="K1811">
        <f>IF(A1811="","",IFERROR(SUMIFS('GSC current'!$J$2:$J$2001,'GSC current'!$I$2:$I$2001,B1811),0))</f>
        <v/>
      </c>
      <c r="L1811">
        <f>IF(A1811="","",IFERROR(SUMIFS('GSC current'!$K$2:$K$2001,'GSC current'!$I$2:$I$2001,B1811),0))</f>
        <v/>
      </c>
      <c r="M1811" s="20">
        <f>IF(A1811="","",IF(N(L1811)&gt;0,K1811/L1811,""))</f>
        <v/>
      </c>
      <c r="N1811" s="21">
        <f>IF(A1811="","",IF(N(L1811)&gt;0,SUMIFS('GSC current'!$L$2:$L$2001,'GSC current'!$I$2:$I$2001,B1811)/L1811,""))</f>
        <v/>
      </c>
      <c r="O1811">
        <f>IF(A1811="","",IFERROR(SUMIFS('GSC previous'!$J$2:$J$2001,'GSC previous'!$I$2:$I$2001,B1811),0))</f>
        <v/>
      </c>
      <c r="P1811" s="22">
        <f>IF(A1811="","",IF(N(O1811)&gt;0,(K1811-O1811)/O1811,""))</f>
        <v/>
      </c>
      <c r="Q1811">
        <f>IF(A1811="","",IFERROR(SUMIFS(GA4!$P$2:$P$2001,GA4!$O$2:$O$2001,B1811),0))</f>
        <v/>
      </c>
      <c r="R1811" s="23">
        <f>IF(A1811="","",IF(N(Q1811)&gt;0,SUMIFS(GA4!$Q$2:$Q$2001,GA4!$O$2:$O$2001,B1811)/Q1811,""))</f>
        <v/>
      </c>
      <c r="S1811">
        <f>IF(A1811="","",IFERROR(SUMIFS(GA4!$R$2:$R$2001,GA4!$O$2:$O$2001,B1811),0))</f>
        <v/>
      </c>
      <c r="T1811">
        <f>IF(A1811="","",IF(AND(ISNUMBER(F1811),LEFT(C1811&amp;"",1)="2"),IF(F1811&lt;Rules!$B$9,"Yes","No"),"No"))</f>
        <v/>
      </c>
      <c r="U1811">
        <f>IF(A1811="","",IF(AND(N(O1811)&gt;=Rules!$B$8,ISNUMBER(P1811)),IF(P1811&lt;=-Rules!$B$7,"Yes","No"),"No"))</f>
        <v/>
      </c>
      <c r="V1811">
        <f>IF(A1811="","",IF(AND(N(L1811)&gt;=Rules!$B$6,ISNUMBER(N1811)),IF(AND(N1811&gt;=Rules!$B$10,N1811&lt;=Rules!$B$11),"Yes","No"),"No"))</f>
        <v/>
      </c>
      <c r="W1811">
        <f>IF(A1811="","",IF(I1811&lt;&gt;"","Yes","No"))</f>
        <v/>
      </c>
      <c r="X1811">
        <f>IF(I1811="","",IF(SUMIFS($K$3:$K$2002,$A$3:$A$2002,SUBSTITUTE(SUBSTITUTE(I1811,"?","~?"),"*","~*"))&gt;N(K1811),"Yes","No"))</f>
        <v/>
      </c>
      <c r="Y1811">
        <f>IF(A1811="","",IF(N(S1811)&gt;0,"Yes","No"))</f>
        <v/>
      </c>
      <c r="Z1811">
        <f>IF(A1811="","",IF(AND(N(K1811)&lt;Rules!$B$5,N(L1811)&lt;Rules!$B$6,N(Q1811)&lt;Rules!$B$13,Y1811="No"),"Yes","No"))</f>
        <v/>
      </c>
      <c r="AA1811">
        <f>IF(A1811="","",IF(LEFT(C1811&amp;"",1)="3","Redirect",IF(OR(LEFT(C1811&amp;"",1)="4",LEFT(C1811&amp;"",1)="5"),IF(OR(N(K1811)&gt;0,N(AC1811)&gt;=Rules!$B$14),"Redirect","Prune"),IF(D1811="Non-Indexable","Keep",IF(AND(W1811="Yes",X1811="Yes",Y1811="No"),"Merge",IF(OR(U1811="Yes",V1811="Yes",AND(T1811="Yes",N(L1811)&gt;=Rules!$B$6)),"Update",IF(Z1811="Yes",IF(N(AC1811)&gt;=Rules!$B$14,"Redirect","Prune"),"Keep")))))))</f>
        <v/>
      </c>
      <c r="AB1811">
        <f>IF(A1811="","",IF(LEFT(C1811&amp;"",1)="3","Already redirects ("&amp;C1811&amp;"). Update internal links to point at the final URL.",IF(OR(LEFT(C1811&amp;"",1)="4",LEFT(C1811&amp;"",1)="5"),IF(AA1811="Redirect","Returns "&amp;C1811&amp;" but still has "&amp;N(K1811)&amp;" clicks and "&amp;N(AC1811)&amp;" referring domains. 301 it to the closest live page.","Returns "&amp;C1811&amp;" with no clicks or links. Remove internal links and let it 404 or 410."),IF(D1811="Non-Indexable","Non-indexable ("&amp;E1811&amp;"). Keep if that is intentional; otherwise fix the canonical or noindex.",IF(AA1811="Merge","Overlaps with "&amp;I1811&amp;IF(N(J1811)&gt;0," (similarity "&amp;TEXT(J1811,"0.00")&amp;")","")&amp;", which gets more clicks. Merge the useful parts into it and 301 this URL.",IF(AA1811="Update",MID(IF(U1811="Yes","; Clicks down "&amp;TEXT(-P1811,"0%")&amp;" on the previous period","")&amp;IF(V1811="Yes","; Average position "&amp;TEXT(N1811,"0.0")&amp;" on "&amp;TEXT(L1811,"#,##0")&amp;" impressions (striking distance)","")&amp;IF(AND(T1811="Yes",N(L1811)&gt;=Rules!$B$6),"; Thin ("&amp;F1811&amp;" words) but has search demand",""),3,400),IF(AA1811="Prune","Low value: "&amp;N(K1811)&amp;" clicks, "&amp;N(L1811)&amp;" impressions, "&amp;N(Q1811)&amp;" sessions, no key events. Remove or noindex it and update internal links.",IF(AA1811="Redirect","Low value but "&amp;N(AC1811)&amp;" referring domains. 301 it to the closest relevant page to keep those links.",IF(AND(Z1811="No",Y1811="Yes",N(K1811)&lt;Rules!$B$5),"Low search traffic but it converts (key events: "&amp;S1811&amp;"). Keep it and link to it.",IF(W1811="Yes","Stronger than the page it overlaps ("&amp;I1811&amp;"). Keep; merge that page into this one.","Healthy: "&amp;N(K1811)&amp;" clicks"&amp;IF(ISNUMBER(N1811),", average position "&amp;TEXT(N1811,"0.0"),"")&amp;". Keep and monitor."))))))))))</f>
        <v/>
      </c>
      <c r="AE1811">
        <f>IF(A1811="","",IF(AD1811&lt;&gt;"",AD1811,AA1811))</f>
        <v/>
      </c>
    </row>
    <row r="1812">
      <c r="A1812">
        <f>IF(Crawl!A1811="","",Crawl!A1811)</f>
        <v/>
      </c>
      <c r="B1812">
        <f>IF(A1812="","",Crawl!EC1811)</f>
        <v/>
      </c>
      <c r="C1812">
        <f>IF(A1812="","",IFERROR(INDEX(Crawl!$A1811:$DZ1811,1,Rules!$H$6),""))</f>
        <v/>
      </c>
      <c r="D1812">
        <f>IF(A1812="","",IFERROR(INDEX(Crawl!$A1811:$DZ1811,1,Rules!$H$7),"")&amp;"")</f>
        <v/>
      </c>
      <c r="E1812">
        <f>IF(A1812="","",IFERROR(INDEX(Crawl!$A1811:$DZ1811,1,Rules!$H$8),"")&amp;"")</f>
        <v/>
      </c>
      <c r="F1812">
        <f>IF(A1812="","",IFERROR(INDEX(Crawl!$A1811:$DZ1811,1,Rules!$H$9),""))</f>
        <v/>
      </c>
      <c r="G1812">
        <f>IF(A1812="","",IFERROR(INDEX(Crawl!$A1811:$DZ1811,1,Rules!$H$10),""))</f>
        <v/>
      </c>
      <c r="H1812">
        <f>IF(A1812="","",IFERROR(INDEX(Crawl!$A1811:$DZ1811,1,Rules!$H$12),""))</f>
        <v/>
      </c>
      <c r="I1812">
        <f>IF(A1812="","",IF(AND(N(H1812)&gt;0,IFERROR(INDEX(Crawl!$A1811:$DZ1811,1,Rules!$H$11),"")&amp;""&lt;&gt;""),IFERROR(INDEX(Crawl!$A1811:$DZ1811,1,Rules!$H$11),"")&amp;"",IF(AND(ISNUMBER(J1812),N(J1812)&gt;=Rules!$B$12,IFERROR(INDEX(Crawl!$A1811:$DZ1811,1,Rules!$H$13),"")&amp;""&lt;&gt;""),IFERROR(INDEX(Crawl!$A1811:$DZ1811,1,Rules!$H$13),"")&amp;"","")))</f>
        <v/>
      </c>
      <c r="J1812" s="19">
        <f>IF(A1812="","",IF(IFERROR(INDEX(Crawl!$A1811:$DZ1811,1,Rules!$H$14),"")&amp;""="","",IFERROR(INDEX(Crawl!$A1811:$DZ1811,1,Rules!$H$14),"")))</f>
        <v/>
      </c>
      <c r="K1812">
        <f>IF(A1812="","",IFERROR(SUMIFS('GSC current'!$J$2:$J$2001,'GSC current'!$I$2:$I$2001,B1812),0))</f>
        <v/>
      </c>
      <c r="L1812">
        <f>IF(A1812="","",IFERROR(SUMIFS('GSC current'!$K$2:$K$2001,'GSC current'!$I$2:$I$2001,B1812),0))</f>
        <v/>
      </c>
      <c r="M1812" s="20">
        <f>IF(A1812="","",IF(N(L1812)&gt;0,K1812/L1812,""))</f>
        <v/>
      </c>
      <c r="N1812" s="21">
        <f>IF(A1812="","",IF(N(L1812)&gt;0,SUMIFS('GSC current'!$L$2:$L$2001,'GSC current'!$I$2:$I$2001,B1812)/L1812,""))</f>
        <v/>
      </c>
      <c r="O1812">
        <f>IF(A1812="","",IFERROR(SUMIFS('GSC previous'!$J$2:$J$2001,'GSC previous'!$I$2:$I$2001,B1812),0))</f>
        <v/>
      </c>
      <c r="P1812" s="22">
        <f>IF(A1812="","",IF(N(O1812)&gt;0,(K1812-O1812)/O1812,""))</f>
        <v/>
      </c>
      <c r="Q1812">
        <f>IF(A1812="","",IFERROR(SUMIFS(GA4!$P$2:$P$2001,GA4!$O$2:$O$2001,B1812),0))</f>
        <v/>
      </c>
      <c r="R1812" s="23">
        <f>IF(A1812="","",IF(N(Q1812)&gt;0,SUMIFS(GA4!$Q$2:$Q$2001,GA4!$O$2:$O$2001,B1812)/Q1812,""))</f>
        <v/>
      </c>
      <c r="S1812">
        <f>IF(A1812="","",IFERROR(SUMIFS(GA4!$R$2:$R$2001,GA4!$O$2:$O$2001,B1812),0))</f>
        <v/>
      </c>
      <c r="T1812">
        <f>IF(A1812="","",IF(AND(ISNUMBER(F1812),LEFT(C1812&amp;"",1)="2"),IF(F1812&lt;Rules!$B$9,"Yes","No"),"No"))</f>
        <v/>
      </c>
      <c r="U1812">
        <f>IF(A1812="","",IF(AND(N(O1812)&gt;=Rules!$B$8,ISNUMBER(P1812)),IF(P1812&lt;=-Rules!$B$7,"Yes","No"),"No"))</f>
        <v/>
      </c>
      <c r="V1812">
        <f>IF(A1812="","",IF(AND(N(L1812)&gt;=Rules!$B$6,ISNUMBER(N1812)),IF(AND(N1812&gt;=Rules!$B$10,N1812&lt;=Rules!$B$11),"Yes","No"),"No"))</f>
        <v/>
      </c>
      <c r="W1812">
        <f>IF(A1812="","",IF(I1812&lt;&gt;"","Yes","No"))</f>
        <v/>
      </c>
      <c r="X1812">
        <f>IF(I1812="","",IF(SUMIFS($K$3:$K$2002,$A$3:$A$2002,SUBSTITUTE(SUBSTITUTE(I1812,"?","~?"),"*","~*"))&gt;N(K1812),"Yes","No"))</f>
        <v/>
      </c>
      <c r="Y1812">
        <f>IF(A1812="","",IF(N(S1812)&gt;0,"Yes","No"))</f>
        <v/>
      </c>
      <c r="Z1812">
        <f>IF(A1812="","",IF(AND(N(K1812)&lt;Rules!$B$5,N(L1812)&lt;Rules!$B$6,N(Q1812)&lt;Rules!$B$13,Y1812="No"),"Yes","No"))</f>
        <v/>
      </c>
      <c r="AA1812">
        <f>IF(A1812="","",IF(LEFT(C1812&amp;"",1)="3","Redirect",IF(OR(LEFT(C1812&amp;"",1)="4",LEFT(C1812&amp;"",1)="5"),IF(OR(N(K1812)&gt;0,N(AC1812)&gt;=Rules!$B$14),"Redirect","Prune"),IF(D1812="Non-Indexable","Keep",IF(AND(W1812="Yes",X1812="Yes",Y1812="No"),"Merge",IF(OR(U1812="Yes",V1812="Yes",AND(T1812="Yes",N(L1812)&gt;=Rules!$B$6)),"Update",IF(Z1812="Yes",IF(N(AC1812)&gt;=Rules!$B$14,"Redirect","Prune"),"Keep")))))))</f>
        <v/>
      </c>
      <c r="AB1812">
        <f>IF(A1812="","",IF(LEFT(C1812&amp;"",1)="3","Already redirects ("&amp;C1812&amp;"). Update internal links to point at the final URL.",IF(OR(LEFT(C1812&amp;"",1)="4",LEFT(C1812&amp;"",1)="5"),IF(AA1812="Redirect","Returns "&amp;C1812&amp;" but still has "&amp;N(K1812)&amp;" clicks and "&amp;N(AC1812)&amp;" referring domains. 301 it to the closest live page.","Returns "&amp;C1812&amp;" with no clicks or links. Remove internal links and let it 404 or 410."),IF(D1812="Non-Indexable","Non-indexable ("&amp;E1812&amp;"). Keep if that is intentional; otherwise fix the canonical or noindex.",IF(AA1812="Merge","Overlaps with "&amp;I1812&amp;IF(N(J1812)&gt;0," (similarity "&amp;TEXT(J1812,"0.00")&amp;")","")&amp;", which gets more clicks. Merge the useful parts into it and 301 this URL.",IF(AA1812="Update",MID(IF(U1812="Yes","; Clicks down "&amp;TEXT(-P1812,"0%")&amp;" on the previous period","")&amp;IF(V1812="Yes","; Average position "&amp;TEXT(N1812,"0.0")&amp;" on "&amp;TEXT(L1812,"#,##0")&amp;" impressions (striking distance)","")&amp;IF(AND(T1812="Yes",N(L1812)&gt;=Rules!$B$6),"; Thin ("&amp;F1812&amp;" words) but has search demand",""),3,400),IF(AA1812="Prune","Low value: "&amp;N(K1812)&amp;" clicks, "&amp;N(L1812)&amp;" impressions, "&amp;N(Q1812)&amp;" sessions, no key events. Remove or noindex it and update internal links.",IF(AA1812="Redirect","Low value but "&amp;N(AC1812)&amp;" referring domains. 301 it to the closest relevant page to keep those links.",IF(AND(Z1812="No",Y1812="Yes",N(K1812)&lt;Rules!$B$5),"Low search traffic but it converts (key events: "&amp;S1812&amp;"). Keep it and link to it.",IF(W1812="Yes","Stronger than the page it overlaps ("&amp;I1812&amp;"). Keep; merge that page into this one.","Healthy: "&amp;N(K1812)&amp;" clicks"&amp;IF(ISNUMBER(N1812),", average position "&amp;TEXT(N1812,"0.0"),"")&amp;". Keep and monitor."))))))))))</f>
        <v/>
      </c>
      <c r="AE1812">
        <f>IF(A1812="","",IF(AD1812&lt;&gt;"",AD1812,AA1812))</f>
        <v/>
      </c>
    </row>
    <row r="1813">
      <c r="A1813">
        <f>IF(Crawl!A1812="","",Crawl!A1812)</f>
        <v/>
      </c>
      <c r="B1813">
        <f>IF(A1813="","",Crawl!EC1812)</f>
        <v/>
      </c>
      <c r="C1813">
        <f>IF(A1813="","",IFERROR(INDEX(Crawl!$A1812:$DZ1812,1,Rules!$H$6),""))</f>
        <v/>
      </c>
      <c r="D1813">
        <f>IF(A1813="","",IFERROR(INDEX(Crawl!$A1812:$DZ1812,1,Rules!$H$7),"")&amp;"")</f>
        <v/>
      </c>
      <c r="E1813">
        <f>IF(A1813="","",IFERROR(INDEX(Crawl!$A1812:$DZ1812,1,Rules!$H$8),"")&amp;"")</f>
        <v/>
      </c>
      <c r="F1813">
        <f>IF(A1813="","",IFERROR(INDEX(Crawl!$A1812:$DZ1812,1,Rules!$H$9),""))</f>
        <v/>
      </c>
      <c r="G1813">
        <f>IF(A1813="","",IFERROR(INDEX(Crawl!$A1812:$DZ1812,1,Rules!$H$10),""))</f>
        <v/>
      </c>
      <c r="H1813">
        <f>IF(A1813="","",IFERROR(INDEX(Crawl!$A1812:$DZ1812,1,Rules!$H$12),""))</f>
        <v/>
      </c>
      <c r="I1813">
        <f>IF(A1813="","",IF(AND(N(H1813)&gt;0,IFERROR(INDEX(Crawl!$A1812:$DZ1812,1,Rules!$H$11),"")&amp;""&lt;&gt;""),IFERROR(INDEX(Crawl!$A1812:$DZ1812,1,Rules!$H$11),"")&amp;"",IF(AND(ISNUMBER(J1813),N(J1813)&gt;=Rules!$B$12,IFERROR(INDEX(Crawl!$A1812:$DZ1812,1,Rules!$H$13),"")&amp;""&lt;&gt;""),IFERROR(INDEX(Crawl!$A1812:$DZ1812,1,Rules!$H$13),"")&amp;"","")))</f>
        <v/>
      </c>
      <c r="J1813" s="19">
        <f>IF(A1813="","",IF(IFERROR(INDEX(Crawl!$A1812:$DZ1812,1,Rules!$H$14),"")&amp;""="","",IFERROR(INDEX(Crawl!$A1812:$DZ1812,1,Rules!$H$14),"")))</f>
        <v/>
      </c>
      <c r="K1813">
        <f>IF(A1813="","",IFERROR(SUMIFS('GSC current'!$J$2:$J$2001,'GSC current'!$I$2:$I$2001,B1813),0))</f>
        <v/>
      </c>
      <c r="L1813">
        <f>IF(A1813="","",IFERROR(SUMIFS('GSC current'!$K$2:$K$2001,'GSC current'!$I$2:$I$2001,B1813),0))</f>
        <v/>
      </c>
      <c r="M1813" s="20">
        <f>IF(A1813="","",IF(N(L1813)&gt;0,K1813/L1813,""))</f>
        <v/>
      </c>
      <c r="N1813" s="21">
        <f>IF(A1813="","",IF(N(L1813)&gt;0,SUMIFS('GSC current'!$L$2:$L$2001,'GSC current'!$I$2:$I$2001,B1813)/L1813,""))</f>
        <v/>
      </c>
      <c r="O1813">
        <f>IF(A1813="","",IFERROR(SUMIFS('GSC previous'!$J$2:$J$2001,'GSC previous'!$I$2:$I$2001,B1813),0))</f>
        <v/>
      </c>
      <c r="P1813" s="22">
        <f>IF(A1813="","",IF(N(O1813)&gt;0,(K1813-O1813)/O1813,""))</f>
        <v/>
      </c>
      <c r="Q1813">
        <f>IF(A1813="","",IFERROR(SUMIFS(GA4!$P$2:$P$2001,GA4!$O$2:$O$2001,B1813),0))</f>
        <v/>
      </c>
      <c r="R1813" s="23">
        <f>IF(A1813="","",IF(N(Q1813)&gt;0,SUMIFS(GA4!$Q$2:$Q$2001,GA4!$O$2:$O$2001,B1813)/Q1813,""))</f>
        <v/>
      </c>
      <c r="S1813">
        <f>IF(A1813="","",IFERROR(SUMIFS(GA4!$R$2:$R$2001,GA4!$O$2:$O$2001,B1813),0))</f>
        <v/>
      </c>
      <c r="T1813">
        <f>IF(A1813="","",IF(AND(ISNUMBER(F1813),LEFT(C1813&amp;"",1)="2"),IF(F1813&lt;Rules!$B$9,"Yes","No"),"No"))</f>
        <v/>
      </c>
      <c r="U1813">
        <f>IF(A1813="","",IF(AND(N(O1813)&gt;=Rules!$B$8,ISNUMBER(P1813)),IF(P1813&lt;=-Rules!$B$7,"Yes","No"),"No"))</f>
        <v/>
      </c>
      <c r="V1813">
        <f>IF(A1813="","",IF(AND(N(L1813)&gt;=Rules!$B$6,ISNUMBER(N1813)),IF(AND(N1813&gt;=Rules!$B$10,N1813&lt;=Rules!$B$11),"Yes","No"),"No"))</f>
        <v/>
      </c>
      <c r="W1813">
        <f>IF(A1813="","",IF(I1813&lt;&gt;"","Yes","No"))</f>
        <v/>
      </c>
      <c r="X1813">
        <f>IF(I1813="","",IF(SUMIFS($K$3:$K$2002,$A$3:$A$2002,SUBSTITUTE(SUBSTITUTE(I1813,"?","~?"),"*","~*"))&gt;N(K1813),"Yes","No"))</f>
        <v/>
      </c>
      <c r="Y1813">
        <f>IF(A1813="","",IF(N(S1813)&gt;0,"Yes","No"))</f>
        <v/>
      </c>
      <c r="Z1813">
        <f>IF(A1813="","",IF(AND(N(K1813)&lt;Rules!$B$5,N(L1813)&lt;Rules!$B$6,N(Q1813)&lt;Rules!$B$13,Y1813="No"),"Yes","No"))</f>
        <v/>
      </c>
      <c r="AA1813">
        <f>IF(A1813="","",IF(LEFT(C1813&amp;"",1)="3","Redirect",IF(OR(LEFT(C1813&amp;"",1)="4",LEFT(C1813&amp;"",1)="5"),IF(OR(N(K1813)&gt;0,N(AC1813)&gt;=Rules!$B$14),"Redirect","Prune"),IF(D1813="Non-Indexable","Keep",IF(AND(W1813="Yes",X1813="Yes",Y1813="No"),"Merge",IF(OR(U1813="Yes",V1813="Yes",AND(T1813="Yes",N(L1813)&gt;=Rules!$B$6)),"Update",IF(Z1813="Yes",IF(N(AC1813)&gt;=Rules!$B$14,"Redirect","Prune"),"Keep")))))))</f>
        <v/>
      </c>
      <c r="AB1813">
        <f>IF(A1813="","",IF(LEFT(C1813&amp;"",1)="3","Already redirects ("&amp;C1813&amp;"). Update internal links to point at the final URL.",IF(OR(LEFT(C1813&amp;"",1)="4",LEFT(C1813&amp;"",1)="5"),IF(AA1813="Redirect","Returns "&amp;C1813&amp;" but still has "&amp;N(K1813)&amp;" clicks and "&amp;N(AC1813)&amp;" referring domains. 301 it to the closest live page.","Returns "&amp;C1813&amp;" with no clicks or links. Remove internal links and let it 404 or 410."),IF(D1813="Non-Indexable","Non-indexable ("&amp;E1813&amp;"). Keep if that is intentional; otherwise fix the canonical or noindex.",IF(AA1813="Merge","Overlaps with "&amp;I1813&amp;IF(N(J1813)&gt;0," (similarity "&amp;TEXT(J1813,"0.00")&amp;")","")&amp;", which gets more clicks. Merge the useful parts into it and 301 this URL.",IF(AA1813="Update",MID(IF(U1813="Yes","; Clicks down "&amp;TEXT(-P1813,"0%")&amp;" on the previous period","")&amp;IF(V1813="Yes","; Average position "&amp;TEXT(N1813,"0.0")&amp;" on "&amp;TEXT(L1813,"#,##0")&amp;" impressions (striking distance)","")&amp;IF(AND(T1813="Yes",N(L1813)&gt;=Rules!$B$6),"; Thin ("&amp;F1813&amp;" words) but has search demand",""),3,400),IF(AA1813="Prune","Low value: "&amp;N(K1813)&amp;" clicks, "&amp;N(L1813)&amp;" impressions, "&amp;N(Q1813)&amp;" sessions, no key events. Remove or noindex it and update internal links.",IF(AA1813="Redirect","Low value but "&amp;N(AC1813)&amp;" referring domains. 301 it to the closest relevant page to keep those links.",IF(AND(Z1813="No",Y1813="Yes",N(K1813)&lt;Rules!$B$5),"Low search traffic but it converts (key events: "&amp;S1813&amp;"). Keep it and link to it.",IF(W1813="Yes","Stronger than the page it overlaps ("&amp;I1813&amp;"). Keep; merge that page into this one.","Healthy: "&amp;N(K1813)&amp;" clicks"&amp;IF(ISNUMBER(N1813),", average position "&amp;TEXT(N1813,"0.0"),"")&amp;". Keep and monitor."))))))))))</f>
        <v/>
      </c>
      <c r="AE1813">
        <f>IF(A1813="","",IF(AD1813&lt;&gt;"",AD1813,AA1813))</f>
        <v/>
      </c>
    </row>
    <row r="1814">
      <c r="A1814">
        <f>IF(Crawl!A1813="","",Crawl!A1813)</f>
        <v/>
      </c>
      <c r="B1814">
        <f>IF(A1814="","",Crawl!EC1813)</f>
        <v/>
      </c>
      <c r="C1814">
        <f>IF(A1814="","",IFERROR(INDEX(Crawl!$A1813:$DZ1813,1,Rules!$H$6),""))</f>
        <v/>
      </c>
      <c r="D1814">
        <f>IF(A1814="","",IFERROR(INDEX(Crawl!$A1813:$DZ1813,1,Rules!$H$7),"")&amp;"")</f>
        <v/>
      </c>
      <c r="E1814">
        <f>IF(A1814="","",IFERROR(INDEX(Crawl!$A1813:$DZ1813,1,Rules!$H$8),"")&amp;"")</f>
        <v/>
      </c>
      <c r="F1814">
        <f>IF(A1814="","",IFERROR(INDEX(Crawl!$A1813:$DZ1813,1,Rules!$H$9),""))</f>
        <v/>
      </c>
      <c r="G1814">
        <f>IF(A1814="","",IFERROR(INDEX(Crawl!$A1813:$DZ1813,1,Rules!$H$10),""))</f>
        <v/>
      </c>
      <c r="H1814">
        <f>IF(A1814="","",IFERROR(INDEX(Crawl!$A1813:$DZ1813,1,Rules!$H$12),""))</f>
        <v/>
      </c>
      <c r="I1814">
        <f>IF(A1814="","",IF(AND(N(H1814)&gt;0,IFERROR(INDEX(Crawl!$A1813:$DZ1813,1,Rules!$H$11),"")&amp;""&lt;&gt;""),IFERROR(INDEX(Crawl!$A1813:$DZ1813,1,Rules!$H$11),"")&amp;"",IF(AND(ISNUMBER(J1814),N(J1814)&gt;=Rules!$B$12,IFERROR(INDEX(Crawl!$A1813:$DZ1813,1,Rules!$H$13),"")&amp;""&lt;&gt;""),IFERROR(INDEX(Crawl!$A1813:$DZ1813,1,Rules!$H$13),"")&amp;"","")))</f>
        <v/>
      </c>
      <c r="J1814" s="19">
        <f>IF(A1814="","",IF(IFERROR(INDEX(Crawl!$A1813:$DZ1813,1,Rules!$H$14),"")&amp;""="","",IFERROR(INDEX(Crawl!$A1813:$DZ1813,1,Rules!$H$14),"")))</f>
        <v/>
      </c>
      <c r="K1814">
        <f>IF(A1814="","",IFERROR(SUMIFS('GSC current'!$J$2:$J$2001,'GSC current'!$I$2:$I$2001,B1814),0))</f>
        <v/>
      </c>
      <c r="L1814">
        <f>IF(A1814="","",IFERROR(SUMIFS('GSC current'!$K$2:$K$2001,'GSC current'!$I$2:$I$2001,B1814),0))</f>
        <v/>
      </c>
      <c r="M1814" s="20">
        <f>IF(A1814="","",IF(N(L1814)&gt;0,K1814/L1814,""))</f>
        <v/>
      </c>
      <c r="N1814" s="21">
        <f>IF(A1814="","",IF(N(L1814)&gt;0,SUMIFS('GSC current'!$L$2:$L$2001,'GSC current'!$I$2:$I$2001,B1814)/L1814,""))</f>
        <v/>
      </c>
      <c r="O1814">
        <f>IF(A1814="","",IFERROR(SUMIFS('GSC previous'!$J$2:$J$2001,'GSC previous'!$I$2:$I$2001,B1814),0))</f>
        <v/>
      </c>
      <c r="P1814" s="22">
        <f>IF(A1814="","",IF(N(O1814)&gt;0,(K1814-O1814)/O1814,""))</f>
        <v/>
      </c>
      <c r="Q1814">
        <f>IF(A1814="","",IFERROR(SUMIFS(GA4!$P$2:$P$2001,GA4!$O$2:$O$2001,B1814),0))</f>
        <v/>
      </c>
      <c r="R1814" s="23">
        <f>IF(A1814="","",IF(N(Q1814)&gt;0,SUMIFS(GA4!$Q$2:$Q$2001,GA4!$O$2:$O$2001,B1814)/Q1814,""))</f>
        <v/>
      </c>
      <c r="S1814">
        <f>IF(A1814="","",IFERROR(SUMIFS(GA4!$R$2:$R$2001,GA4!$O$2:$O$2001,B1814),0))</f>
        <v/>
      </c>
      <c r="T1814">
        <f>IF(A1814="","",IF(AND(ISNUMBER(F1814),LEFT(C1814&amp;"",1)="2"),IF(F1814&lt;Rules!$B$9,"Yes","No"),"No"))</f>
        <v/>
      </c>
      <c r="U1814">
        <f>IF(A1814="","",IF(AND(N(O1814)&gt;=Rules!$B$8,ISNUMBER(P1814)),IF(P1814&lt;=-Rules!$B$7,"Yes","No"),"No"))</f>
        <v/>
      </c>
      <c r="V1814">
        <f>IF(A1814="","",IF(AND(N(L1814)&gt;=Rules!$B$6,ISNUMBER(N1814)),IF(AND(N1814&gt;=Rules!$B$10,N1814&lt;=Rules!$B$11),"Yes","No"),"No"))</f>
        <v/>
      </c>
      <c r="W1814">
        <f>IF(A1814="","",IF(I1814&lt;&gt;"","Yes","No"))</f>
        <v/>
      </c>
      <c r="X1814">
        <f>IF(I1814="","",IF(SUMIFS($K$3:$K$2002,$A$3:$A$2002,SUBSTITUTE(SUBSTITUTE(I1814,"?","~?"),"*","~*"))&gt;N(K1814),"Yes","No"))</f>
        <v/>
      </c>
      <c r="Y1814">
        <f>IF(A1814="","",IF(N(S1814)&gt;0,"Yes","No"))</f>
        <v/>
      </c>
      <c r="Z1814">
        <f>IF(A1814="","",IF(AND(N(K1814)&lt;Rules!$B$5,N(L1814)&lt;Rules!$B$6,N(Q1814)&lt;Rules!$B$13,Y1814="No"),"Yes","No"))</f>
        <v/>
      </c>
      <c r="AA1814">
        <f>IF(A1814="","",IF(LEFT(C1814&amp;"",1)="3","Redirect",IF(OR(LEFT(C1814&amp;"",1)="4",LEFT(C1814&amp;"",1)="5"),IF(OR(N(K1814)&gt;0,N(AC1814)&gt;=Rules!$B$14),"Redirect","Prune"),IF(D1814="Non-Indexable","Keep",IF(AND(W1814="Yes",X1814="Yes",Y1814="No"),"Merge",IF(OR(U1814="Yes",V1814="Yes",AND(T1814="Yes",N(L1814)&gt;=Rules!$B$6)),"Update",IF(Z1814="Yes",IF(N(AC1814)&gt;=Rules!$B$14,"Redirect","Prune"),"Keep")))))))</f>
        <v/>
      </c>
      <c r="AB1814">
        <f>IF(A1814="","",IF(LEFT(C1814&amp;"",1)="3","Already redirects ("&amp;C1814&amp;"). Update internal links to point at the final URL.",IF(OR(LEFT(C1814&amp;"",1)="4",LEFT(C1814&amp;"",1)="5"),IF(AA1814="Redirect","Returns "&amp;C1814&amp;" but still has "&amp;N(K1814)&amp;" clicks and "&amp;N(AC1814)&amp;" referring domains. 301 it to the closest live page.","Returns "&amp;C1814&amp;" with no clicks or links. Remove internal links and let it 404 or 410."),IF(D1814="Non-Indexable","Non-indexable ("&amp;E1814&amp;"). Keep if that is intentional; otherwise fix the canonical or noindex.",IF(AA1814="Merge","Overlaps with "&amp;I1814&amp;IF(N(J1814)&gt;0," (similarity "&amp;TEXT(J1814,"0.00")&amp;")","")&amp;", which gets more clicks. Merge the useful parts into it and 301 this URL.",IF(AA1814="Update",MID(IF(U1814="Yes","; Clicks down "&amp;TEXT(-P1814,"0%")&amp;" on the previous period","")&amp;IF(V1814="Yes","; Average position "&amp;TEXT(N1814,"0.0")&amp;" on "&amp;TEXT(L1814,"#,##0")&amp;" impressions (striking distance)","")&amp;IF(AND(T1814="Yes",N(L1814)&gt;=Rules!$B$6),"; Thin ("&amp;F1814&amp;" words) but has search demand",""),3,400),IF(AA1814="Prune","Low value: "&amp;N(K1814)&amp;" clicks, "&amp;N(L1814)&amp;" impressions, "&amp;N(Q1814)&amp;" sessions, no key events. Remove or noindex it and update internal links.",IF(AA1814="Redirect","Low value but "&amp;N(AC1814)&amp;" referring domains. 301 it to the closest relevant page to keep those links.",IF(AND(Z1814="No",Y1814="Yes",N(K1814)&lt;Rules!$B$5),"Low search traffic but it converts (key events: "&amp;S1814&amp;"). Keep it and link to it.",IF(W1814="Yes","Stronger than the page it overlaps ("&amp;I1814&amp;"). Keep; merge that page into this one.","Healthy: "&amp;N(K1814)&amp;" clicks"&amp;IF(ISNUMBER(N1814),", average position "&amp;TEXT(N1814,"0.0"),"")&amp;". Keep and monitor."))))))))))</f>
        <v/>
      </c>
      <c r="AE1814">
        <f>IF(A1814="","",IF(AD1814&lt;&gt;"",AD1814,AA1814))</f>
        <v/>
      </c>
    </row>
    <row r="1815">
      <c r="A1815">
        <f>IF(Crawl!A1814="","",Crawl!A1814)</f>
        <v/>
      </c>
      <c r="B1815">
        <f>IF(A1815="","",Crawl!EC1814)</f>
        <v/>
      </c>
      <c r="C1815">
        <f>IF(A1815="","",IFERROR(INDEX(Crawl!$A1814:$DZ1814,1,Rules!$H$6),""))</f>
        <v/>
      </c>
      <c r="D1815">
        <f>IF(A1815="","",IFERROR(INDEX(Crawl!$A1814:$DZ1814,1,Rules!$H$7),"")&amp;"")</f>
        <v/>
      </c>
      <c r="E1815">
        <f>IF(A1815="","",IFERROR(INDEX(Crawl!$A1814:$DZ1814,1,Rules!$H$8),"")&amp;"")</f>
        <v/>
      </c>
      <c r="F1815">
        <f>IF(A1815="","",IFERROR(INDEX(Crawl!$A1814:$DZ1814,1,Rules!$H$9),""))</f>
        <v/>
      </c>
      <c r="G1815">
        <f>IF(A1815="","",IFERROR(INDEX(Crawl!$A1814:$DZ1814,1,Rules!$H$10),""))</f>
        <v/>
      </c>
      <c r="H1815">
        <f>IF(A1815="","",IFERROR(INDEX(Crawl!$A1814:$DZ1814,1,Rules!$H$12),""))</f>
        <v/>
      </c>
      <c r="I1815">
        <f>IF(A1815="","",IF(AND(N(H1815)&gt;0,IFERROR(INDEX(Crawl!$A1814:$DZ1814,1,Rules!$H$11),"")&amp;""&lt;&gt;""),IFERROR(INDEX(Crawl!$A1814:$DZ1814,1,Rules!$H$11),"")&amp;"",IF(AND(ISNUMBER(J1815),N(J1815)&gt;=Rules!$B$12,IFERROR(INDEX(Crawl!$A1814:$DZ1814,1,Rules!$H$13),"")&amp;""&lt;&gt;""),IFERROR(INDEX(Crawl!$A1814:$DZ1814,1,Rules!$H$13),"")&amp;"","")))</f>
        <v/>
      </c>
      <c r="J1815" s="19">
        <f>IF(A1815="","",IF(IFERROR(INDEX(Crawl!$A1814:$DZ1814,1,Rules!$H$14),"")&amp;""="","",IFERROR(INDEX(Crawl!$A1814:$DZ1814,1,Rules!$H$14),"")))</f>
        <v/>
      </c>
      <c r="K1815">
        <f>IF(A1815="","",IFERROR(SUMIFS('GSC current'!$J$2:$J$2001,'GSC current'!$I$2:$I$2001,B1815),0))</f>
        <v/>
      </c>
      <c r="L1815">
        <f>IF(A1815="","",IFERROR(SUMIFS('GSC current'!$K$2:$K$2001,'GSC current'!$I$2:$I$2001,B1815),0))</f>
        <v/>
      </c>
      <c r="M1815" s="20">
        <f>IF(A1815="","",IF(N(L1815)&gt;0,K1815/L1815,""))</f>
        <v/>
      </c>
      <c r="N1815" s="21">
        <f>IF(A1815="","",IF(N(L1815)&gt;0,SUMIFS('GSC current'!$L$2:$L$2001,'GSC current'!$I$2:$I$2001,B1815)/L1815,""))</f>
        <v/>
      </c>
      <c r="O1815">
        <f>IF(A1815="","",IFERROR(SUMIFS('GSC previous'!$J$2:$J$2001,'GSC previous'!$I$2:$I$2001,B1815),0))</f>
        <v/>
      </c>
      <c r="P1815" s="22">
        <f>IF(A1815="","",IF(N(O1815)&gt;0,(K1815-O1815)/O1815,""))</f>
        <v/>
      </c>
      <c r="Q1815">
        <f>IF(A1815="","",IFERROR(SUMIFS(GA4!$P$2:$P$2001,GA4!$O$2:$O$2001,B1815),0))</f>
        <v/>
      </c>
      <c r="R1815" s="23">
        <f>IF(A1815="","",IF(N(Q1815)&gt;0,SUMIFS(GA4!$Q$2:$Q$2001,GA4!$O$2:$O$2001,B1815)/Q1815,""))</f>
        <v/>
      </c>
      <c r="S1815">
        <f>IF(A1815="","",IFERROR(SUMIFS(GA4!$R$2:$R$2001,GA4!$O$2:$O$2001,B1815),0))</f>
        <v/>
      </c>
      <c r="T1815">
        <f>IF(A1815="","",IF(AND(ISNUMBER(F1815),LEFT(C1815&amp;"",1)="2"),IF(F1815&lt;Rules!$B$9,"Yes","No"),"No"))</f>
        <v/>
      </c>
      <c r="U1815">
        <f>IF(A1815="","",IF(AND(N(O1815)&gt;=Rules!$B$8,ISNUMBER(P1815)),IF(P1815&lt;=-Rules!$B$7,"Yes","No"),"No"))</f>
        <v/>
      </c>
      <c r="V1815">
        <f>IF(A1815="","",IF(AND(N(L1815)&gt;=Rules!$B$6,ISNUMBER(N1815)),IF(AND(N1815&gt;=Rules!$B$10,N1815&lt;=Rules!$B$11),"Yes","No"),"No"))</f>
        <v/>
      </c>
      <c r="W1815">
        <f>IF(A1815="","",IF(I1815&lt;&gt;"","Yes","No"))</f>
        <v/>
      </c>
      <c r="X1815">
        <f>IF(I1815="","",IF(SUMIFS($K$3:$K$2002,$A$3:$A$2002,SUBSTITUTE(SUBSTITUTE(I1815,"?","~?"),"*","~*"))&gt;N(K1815),"Yes","No"))</f>
        <v/>
      </c>
      <c r="Y1815">
        <f>IF(A1815="","",IF(N(S1815)&gt;0,"Yes","No"))</f>
        <v/>
      </c>
      <c r="Z1815">
        <f>IF(A1815="","",IF(AND(N(K1815)&lt;Rules!$B$5,N(L1815)&lt;Rules!$B$6,N(Q1815)&lt;Rules!$B$13,Y1815="No"),"Yes","No"))</f>
        <v/>
      </c>
      <c r="AA1815">
        <f>IF(A1815="","",IF(LEFT(C1815&amp;"",1)="3","Redirect",IF(OR(LEFT(C1815&amp;"",1)="4",LEFT(C1815&amp;"",1)="5"),IF(OR(N(K1815)&gt;0,N(AC1815)&gt;=Rules!$B$14),"Redirect","Prune"),IF(D1815="Non-Indexable","Keep",IF(AND(W1815="Yes",X1815="Yes",Y1815="No"),"Merge",IF(OR(U1815="Yes",V1815="Yes",AND(T1815="Yes",N(L1815)&gt;=Rules!$B$6)),"Update",IF(Z1815="Yes",IF(N(AC1815)&gt;=Rules!$B$14,"Redirect","Prune"),"Keep")))))))</f>
        <v/>
      </c>
      <c r="AB1815">
        <f>IF(A1815="","",IF(LEFT(C1815&amp;"",1)="3","Already redirects ("&amp;C1815&amp;"). Update internal links to point at the final URL.",IF(OR(LEFT(C1815&amp;"",1)="4",LEFT(C1815&amp;"",1)="5"),IF(AA1815="Redirect","Returns "&amp;C1815&amp;" but still has "&amp;N(K1815)&amp;" clicks and "&amp;N(AC1815)&amp;" referring domains. 301 it to the closest live page.","Returns "&amp;C1815&amp;" with no clicks or links. Remove internal links and let it 404 or 410."),IF(D1815="Non-Indexable","Non-indexable ("&amp;E1815&amp;"). Keep if that is intentional; otherwise fix the canonical or noindex.",IF(AA1815="Merge","Overlaps with "&amp;I1815&amp;IF(N(J1815)&gt;0," (similarity "&amp;TEXT(J1815,"0.00")&amp;")","")&amp;", which gets more clicks. Merge the useful parts into it and 301 this URL.",IF(AA1815="Update",MID(IF(U1815="Yes","; Clicks down "&amp;TEXT(-P1815,"0%")&amp;" on the previous period","")&amp;IF(V1815="Yes","; Average position "&amp;TEXT(N1815,"0.0")&amp;" on "&amp;TEXT(L1815,"#,##0")&amp;" impressions (striking distance)","")&amp;IF(AND(T1815="Yes",N(L1815)&gt;=Rules!$B$6),"; Thin ("&amp;F1815&amp;" words) but has search demand",""),3,400),IF(AA1815="Prune","Low value: "&amp;N(K1815)&amp;" clicks, "&amp;N(L1815)&amp;" impressions, "&amp;N(Q1815)&amp;" sessions, no key events. Remove or noindex it and update internal links.",IF(AA1815="Redirect","Low value but "&amp;N(AC1815)&amp;" referring domains. 301 it to the closest relevant page to keep those links.",IF(AND(Z1815="No",Y1815="Yes",N(K1815)&lt;Rules!$B$5),"Low search traffic but it converts (key events: "&amp;S1815&amp;"). Keep it and link to it.",IF(W1815="Yes","Stronger than the page it overlaps ("&amp;I1815&amp;"). Keep; merge that page into this one.","Healthy: "&amp;N(K1815)&amp;" clicks"&amp;IF(ISNUMBER(N1815),", average position "&amp;TEXT(N1815,"0.0"),"")&amp;". Keep and monitor."))))))))))</f>
        <v/>
      </c>
      <c r="AE1815">
        <f>IF(A1815="","",IF(AD1815&lt;&gt;"",AD1815,AA1815))</f>
        <v/>
      </c>
    </row>
    <row r="1816">
      <c r="A1816">
        <f>IF(Crawl!A1815="","",Crawl!A1815)</f>
        <v/>
      </c>
      <c r="B1816">
        <f>IF(A1816="","",Crawl!EC1815)</f>
        <v/>
      </c>
      <c r="C1816">
        <f>IF(A1816="","",IFERROR(INDEX(Crawl!$A1815:$DZ1815,1,Rules!$H$6),""))</f>
        <v/>
      </c>
      <c r="D1816">
        <f>IF(A1816="","",IFERROR(INDEX(Crawl!$A1815:$DZ1815,1,Rules!$H$7),"")&amp;"")</f>
        <v/>
      </c>
      <c r="E1816">
        <f>IF(A1816="","",IFERROR(INDEX(Crawl!$A1815:$DZ1815,1,Rules!$H$8),"")&amp;"")</f>
        <v/>
      </c>
      <c r="F1816">
        <f>IF(A1816="","",IFERROR(INDEX(Crawl!$A1815:$DZ1815,1,Rules!$H$9),""))</f>
        <v/>
      </c>
      <c r="G1816">
        <f>IF(A1816="","",IFERROR(INDEX(Crawl!$A1815:$DZ1815,1,Rules!$H$10),""))</f>
        <v/>
      </c>
      <c r="H1816">
        <f>IF(A1816="","",IFERROR(INDEX(Crawl!$A1815:$DZ1815,1,Rules!$H$12),""))</f>
        <v/>
      </c>
      <c r="I1816">
        <f>IF(A1816="","",IF(AND(N(H1816)&gt;0,IFERROR(INDEX(Crawl!$A1815:$DZ1815,1,Rules!$H$11),"")&amp;""&lt;&gt;""),IFERROR(INDEX(Crawl!$A1815:$DZ1815,1,Rules!$H$11),"")&amp;"",IF(AND(ISNUMBER(J1816),N(J1816)&gt;=Rules!$B$12,IFERROR(INDEX(Crawl!$A1815:$DZ1815,1,Rules!$H$13),"")&amp;""&lt;&gt;""),IFERROR(INDEX(Crawl!$A1815:$DZ1815,1,Rules!$H$13),"")&amp;"","")))</f>
        <v/>
      </c>
      <c r="J1816" s="19">
        <f>IF(A1816="","",IF(IFERROR(INDEX(Crawl!$A1815:$DZ1815,1,Rules!$H$14),"")&amp;""="","",IFERROR(INDEX(Crawl!$A1815:$DZ1815,1,Rules!$H$14),"")))</f>
        <v/>
      </c>
      <c r="K1816">
        <f>IF(A1816="","",IFERROR(SUMIFS('GSC current'!$J$2:$J$2001,'GSC current'!$I$2:$I$2001,B1816),0))</f>
        <v/>
      </c>
      <c r="L1816">
        <f>IF(A1816="","",IFERROR(SUMIFS('GSC current'!$K$2:$K$2001,'GSC current'!$I$2:$I$2001,B1816),0))</f>
        <v/>
      </c>
      <c r="M1816" s="20">
        <f>IF(A1816="","",IF(N(L1816)&gt;0,K1816/L1816,""))</f>
        <v/>
      </c>
      <c r="N1816" s="21">
        <f>IF(A1816="","",IF(N(L1816)&gt;0,SUMIFS('GSC current'!$L$2:$L$2001,'GSC current'!$I$2:$I$2001,B1816)/L1816,""))</f>
        <v/>
      </c>
      <c r="O1816">
        <f>IF(A1816="","",IFERROR(SUMIFS('GSC previous'!$J$2:$J$2001,'GSC previous'!$I$2:$I$2001,B1816),0))</f>
        <v/>
      </c>
      <c r="P1816" s="22">
        <f>IF(A1816="","",IF(N(O1816)&gt;0,(K1816-O1816)/O1816,""))</f>
        <v/>
      </c>
      <c r="Q1816">
        <f>IF(A1816="","",IFERROR(SUMIFS(GA4!$P$2:$P$2001,GA4!$O$2:$O$2001,B1816),0))</f>
        <v/>
      </c>
      <c r="R1816" s="23">
        <f>IF(A1816="","",IF(N(Q1816)&gt;0,SUMIFS(GA4!$Q$2:$Q$2001,GA4!$O$2:$O$2001,B1816)/Q1816,""))</f>
        <v/>
      </c>
      <c r="S1816">
        <f>IF(A1816="","",IFERROR(SUMIFS(GA4!$R$2:$R$2001,GA4!$O$2:$O$2001,B1816),0))</f>
        <v/>
      </c>
      <c r="T1816">
        <f>IF(A1816="","",IF(AND(ISNUMBER(F1816),LEFT(C1816&amp;"",1)="2"),IF(F1816&lt;Rules!$B$9,"Yes","No"),"No"))</f>
        <v/>
      </c>
      <c r="U1816">
        <f>IF(A1816="","",IF(AND(N(O1816)&gt;=Rules!$B$8,ISNUMBER(P1816)),IF(P1816&lt;=-Rules!$B$7,"Yes","No"),"No"))</f>
        <v/>
      </c>
      <c r="V1816">
        <f>IF(A1816="","",IF(AND(N(L1816)&gt;=Rules!$B$6,ISNUMBER(N1816)),IF(AND(N1816&gt;=Rules!$B$10,N1816&lt;=Rules!$B$11),"Yes","No"),"No"))</f>
        <v/>
      </c>
      <c r="W1816">
        <f>IF(A1816="","",IF(I1816&lt;&gt;"","Yes","No"))</f>
        <v/>
      </c>
      <c r="X1816">
        <f>IF(I1816="","",IF(SUMIFS($K$3:$K$2002,$A$3:$A$2002,SUBSTITUTE(SUBSTITUTE(I1816,"?","~?"),"*","~*"))&gt;N(K1816),"Yes","No"))</f>
        <v/>
      </c>
      <c r="Y1816">
        <f>IF(A1816="","",IF(N(S1816)&gt;0,"Yes","No"))</f>
        <v/>
      </c>
      <c r="Z1816">
        <f>IF(A1816="","",IF(AND(N(K1816)&lt;Rules!$B$5,N(L1816)&lt;Rules!$B$6,N(Q1816)&lt;Rules!$B$13,Y1816="No"),"Yes","No"))</f>
        <v/>
      </c>
      <c r="AA1816">
        <f>IF(A1816="","",IF(LEFT(C1816&amp;"",1)="3","Redirect",IF(OR(LEFT(C1816&amp;"",1)="4",LEFT(C1816&amp;"",1)="5"),IF(OR(N(K1816)&gt;0,N(AC1816)&gt;=Rules!$B$14),"Redirect","Prune"),IF(D1816="Non-Indexable","Keep",IF(AND(W1816="Yes",X1816="Yes",Y1816="No"),"Merge",IF(OR(U1816="Yes",V1816="Yes",AND(T1816="Yes",N(L1816)&gt;=Rules!$B$6)),"Update",IF(Z1816="Yes",IF(N(AC1816)&gt;=Rules!$B$14,"Redirect","Prune"),"Keep")))))))</f>
        <v/>
      </c>
      <c r="AB1816">
        <f>IF(A1816="","",IF(LEFT(C1816&amp;"",1)="3","Already redirects ("&amp;C1816&amp;"). Update internal links to point at the final URL.",IF(OR(LEFT(C1816&amp;"",1)="4",LEFT(C1816&amp;"",1)="5"),IF(AA1816="Redirect","Returns "&amp;C1816&amp;" but still has "&amp;N(K1816)&amp;" clicks and "&amp;N(AC1816)&amp;" referring domains. 301 it to the closest live page.","Returns "&amp;C1816&amp;" with no clicks or links. Remove internal links and let it 404 or 410."),IF(D1816="Non-Indexable","Non-indexable ("&amp;E1816&amp;"). Keep if that is intentional; otherwise fix the canonical or noindex.",IF(AA1816="Merge","Overlaps with "&amp;I1816&amp;IF(N(J1816)&gt;0," (similarity "&amp;TEXT(J1816,"0.00")&amp;")","")&amp;", which gets more clicks. Merge the useful parts into it and 301 this URL.",IF(AA1816="Update",MID(IF(U1816="Yes","; Clicks down "&amp;TEXT(-P1816,"0%")&amp;" on the previous period","")&amp;IF(V1816="Yes","; Average position "&amp;TEXT(N1816,"0.0")&amp;" on "&amp;TEXT(L1816,"#,##0")&amp;" impressions (striking distance)","")&amp;IF(AND(T1816="Yes",N(L1816)&gt;=Rules!$B$6),"; Thin ("&amp;F1816&amp;" words) but has search demand",""),3,400),IF(AA1816="Prune","Low value: "&amp;N(K1816)&amp;" clicks, "&amp;N(L1816)&amp;" impressions, "&amp;N(Q1816)&amp;" sessions, no key events. Remove or noindex it and update internal links.",IF(AA1816="Redirect","Low value but "&amp;N(AC1816)&amp;" referring domains. 301 it to the closest relevant page to keep those links.",IF(AND(Z1816="No",Y1816="Yes",N(K1816)&lt;Rules!$B$5),"Low search traffic but it converts (key events: "&amp;S1816&amp;"). Keep it and link to it.",IF(W1816="Yes","Stronger than the page it overlaps ("&amp;I1816&amp;"). Keep; merge that page into this one.","Healthy: "&amp;N(K1816)&amp;" clicks"&amp;IF(ISNUMBER(N1816),", average position "&amp;TEXT(N1816,"0.0"),"")&amp;". Keep and monitor."))))))))))</f>
        <v/>
      </c>
      <c r="AE1816">
        <f>IF(A1816="","",IF(AD1816&lt;&gt;"",AD1816,AA1816))</f>
        <v/>
      </c>
    </row>
    <row r="1817">
      <c r="A1817">
        <f>IF(Crawl!A1816="","",Crawl!A1816)</f>
        <v/>
      </c>
      <c r="B1817">
        <f>IF(A1817="","",Crawl!EC1816)</f>
        <v/>
      </c>
      <c r="C1817">
        <f>IF(A1817="","",IFERROR(INDEX(Crawl!$A1816:$DZ1816,1,Rules!$H$6),""))</f>
        <v/>
      </c>
      <c r="D1817">
        <f>IF(A1817="","",IFERROR(INDEX(Crawl!$A1816:$DZ1816,1,Rules!$H$7),"")&amp;"")</f>
        <v/>
      </c>
      <c r="E1817">
        <f>IF(A1817="","",IFERROR(INDEX(Crawl!$A1816:$DZ1816,1,Rules!$H$8),"")&amp;"")</f>
        <v/>
      </c>
      <c r="F1817">
        <f>IF(A1817="","",IFERROR(INDEX(Crawl!$A1816:$DZ1816,1,Rules!$H$9),""))</f>
        <v/>
      </c>
      <c r="G1817">
        <f>IF(A1817="","",IFERROR(INDEX(Crawl!$A1816:$DZ1816,1,Rules!$H$10),""))</f>
        <v/>
      </c>
      <c r="H1817">
        <f>IF(A1817="","",IFERROR(INDEX(Crawl!$A1816:$DZ1816,1,Rules!$H$12),""))</f>
        <v/>
      </c>
      <c r="I1817">
        <f>IF(A1817="","",IF(AND(N(H1817)&gt;0,IFERROR(INDEX(Crawl!$A1816:$DZ1816,1,Rules!$H$11),"")&amp;""&lt;&gt;""),IFERROR(INDEX(Crawl!$A1816:$DZ1816,1,Rules!$H$11),"")&amp;"",IF(AND(ISNUMBER(J1817),N(J1817)&gt;=Rules!$B$12,IFERROR(INDEX(Crawl!$A1816:$DZ1816,1,Rules!$H$13),"")&amp;""&lt;&gt;""),IFERROR(INDEX(Crawl!$A1816:$DZ1816,1,Rules!$H$13),"")&amp;"","")))</f>
        <v/>
      </c>
      <c r="J1817" s="19">
        <f>IF(A1817="","",IF(IFERROR(INDEX(Crawl!$A1816:$DZ1816,1,Rules!$H$14),"")&amp;""="","",IFERROR(INDEX(Crawl!$A1816:$DZ1816,1,Rules!$H$14),"")))</f>
        <v/>
      </c>
      <c r="K1817">
        <f>IF(A1817="","",IFERROR(SUMIFS('GSC current'!$J$2:$J$2001,'GSC current'!$I$2:$I$2001,B1817),0))</f>
        <v/>
      </c>
      <c r="L1817">
        <f>IF(A1817="","",IFERROR(SUMIFS('GSC current'!$K$2:$K$2001,'GSC current'!$I$2:$I$2001,B1817),0))</f>
        <v/>
      </c>
      <c r="M1817" s="20">
        <f>IF(A1817="","",IF(N(L1817)&gt;0,K1817/L1817,""))</f>
        <v/>
      </c>
      <c r="N1817" s="21">
        <f>IF(A1817="","",IF(N(L1817)&gt;0,SUMIFS('GSC current'!$L$2:$L$2001,'GSC current'!$I$2:$I$2001,B1817)/L1817,""))</f>
        <v/>
      </c>
      <c r="O1817">
        <f>IF(A1817="","",IFERROR(SUMIFS('GSC previous'!$J$2:$J$2001,'GSC previous'!$I$2:$I$2001,B1817),0))</f>
        <v/>
      </c>
      <c r="P1817" s="22">
        <f>IF(A1817="","",IF(N(O1817)&gt;0,(K1817-O1817)/O1817,""))</f>
        <v/>
      </c>
      <c r="Q1817">
        <f>IF(A1817="","",IFERROR(SUMIFS(GA4!$P$2:$P$2001,GA4!$O$2:$O$2001,B1817),0))</f>
        <v/>
      </c>
      <c r="R1817" s="23">
        <f>IF(A1817="","",IF(N(Q1817)&gt;0,SUMIFS(GA4!$Q$2:$Q$2001,GA4!$O$2:$O$2001,B1817)/Q1817,""))</f>
        <v/>
      </c>
      <c r="S1817">
        <f>IF(A1817="","",IFERROR(SUMIFS(GA4!$R$2:$R$2001,GA4!$O$2:$O$2001,B1817),0))</f>
        <v/>
      </c>
      <c r="T1817">
        <f>IF(A1817="","",IF(AND(ISNUMBER(F1817),LEFT(C1817&amp;"",1)="2"),IF(F1817&lt;Rules!$B$9,"Yes","No"),"No"))</f>
        <v/>
      </c>
      <c r="U1817">
        <f>IF(A1817="","",IF(AND(N(O1817)&gt;=Rules!$B$8,ISNUMBER(P1817)),IF(P1817&lt;=-Rules!$B$7,"Yes","No"),"No"))</f>
        <v/>
      </c>
      <c r="V1817">
        <f>IF(A1817="","",IF(AND(N(L1817)&gt;=Rules!$B$6,ISNUMBER(N1817)),IF(AND(N1817&gt;=Rules!$B$10,N1817&lt;=Rules!$B$11),"Yes","No"),"No"))</f>
        <v/>
      </c>
      <c r="W1817">
        <f>IF(A1817="","",IF(I1817&lt;&gt;"","Yes","No"))</f>
        <v/>
      </c>
      <c r="X1817">
        <f>IF(I1817="","",IF(SUMIFS($K$3:$K$2002,$A$3:$A$2002,SUBSTITUTE(SUBSTITUTE(I1817,"?","~?"),"*","~*"))&gt;N(K1817),"Yes","No"))</f>
        <v/>
      </c>
      <c r="Y1817">
        <f>IF(A1817="","",IF(N(S1817)&gt;0,"Yes","No"))</f>
        <v/>
      </c>
      <c r="Z1817">
        <f>IF(A1817="","",IF(AND(N(K1817)&lt;Rules!$B$5,N(L1817)&lt;Rules!$B$6,N(Q1817)&lt;Rules!$B$13,Y1817="No"),"Yes","No"))</f>
        <v/>
      </c>
      <c r="AA1817">
        <f>IF(A1817="","",IF(LEFT(C1817&amp;"",1)="3","Redirect",IF(OR(LEFT(C1817&amp;"",1)="4",LEFT(C1817&amp;"",1)="5"),IF(OR(N(K1817)&gt;0,N(AC1817)&gt;=Rules!$B$14),"Redirect","Prune"),IF(D1817="Non-Indexable","Keep",IF(AND(W1817="Yes",X1817="Yes",Y1817="No"),"Merge",IF(OR(U1817="Yes",V1817="Yes",AND(T1817="Yes",N(L1817)&gt;=Rules!$B$6)),"Update",IF(Z1817="Yes",IF(N(AC1817)&gt;=Rules!$B$14,"Redirect","Prune"),"Keep")))))))</f>
        <v/>
      </c>
      <c r="AB1817">
        <f>IF(A1817="","",IF(LEFT(C1817&amp;"",1)="3","Already redirects ("&amp;C1817&amp;"). Update internal links to point at the final URL.",IF(OR(LEFT(C1817&amp;"",1)="4",LEFT(C1817&amp;"",1)="5"),IF(AA1817="Redirect","Returns "&amp;C1817&amp;" but still has "&amp;N(K1817)&amp;" clicks and "&amp;N(AC1817)&amp;" referring domains. 301 it to the closest live page.","Returns "&amp;C1817&amp;" with no clicks or links. Remove internal links and let it 404 or 410."),IF(D1817="Non-Indexable","Non-indexable ("&amp;E1817&amp;"). Keep if that is intentional; otherwise fix the canonical or noindex.",IF(AA1817="Merge","Overlaps with "&amp;I1817&amp;IF(N(J1817)&gt;0," (similarity "&amp;TEXT(J1817,"0.00")&amp;")","")&amp;", which gets more clicks. Merge the useful parts into it and 301 this URL.",IF(AA1817="Update",MID(IF(U1817="Yes","; Clicks down "&amp;TEXT(-P1817,"0%")&amp;" on the previous period","")&amp;IF(V1817="Yes","; Average position "&amp;TEXT(N1817,"0.0")&amp;" on "&amp;TEXT(L1817,"#,##0")&amp;" impressions (striking distance)","")&amp;IF(AND(T1817="Yes",N(L1817)&gt;=Rules!$B$6),"; Thin ("&amp;F1817&amp;" words) but has search demand",""),3,400),IF(AA1817="Prune","Low value: "&amp;N(K1817)&amp;" clicks, "&amp;N(L1817)&amp;" impressions, "&amp;N(Q1817)&amp;" sessions, no key events. Remove or noindex it and update internal links.",IF(AA1817="Redirect","Low value but "&amp;N(AC1817)&amp;" referring domains. 301 it to the closest relevant page to keep those links.",IF(AND(Z1817="No",Y1817="Yes",N(K1817)&lt;Rules!$B$5),"Low search traffic but it converts (key events: "&amp;S1817&amp;"). Keep it and link to it.",IF(W1817="Yes","Stronger than the page it overlaps ("&amp;I1817&amp;"). Keep; merge that page into this one.","Healthy: "&amp;N(K1817)&amp;" clicks"&amp;IF(ISNUMBER(N1817),", average position "&amp;TEXT(N1817,"0.0"),"")&amp;". Keep and monitor."))))))))))</f>
        <v/>
      </c>
      <c r="AE1817">
        <f>IF(A1817="","",IF(AD1817&lt;&gt;"",AD1817,AA1817))</f>
        <v/>
      </c>
    </row>
    <row r="1818">
      <c r="A1818">
        <f>IF(Crawl!A1817="","",Crawl!A1817)</f>
        <v/>
      </c>
      <c r="B1818">
        <f>IF(A1818="","",Crawl!EC1817)</f>
        <v/>
      </c>
      <c r="C1818">
        <f>IF(A1818="","",IFERROR(INDEX(Crawl!$A1817:$DZ1817,1,Rules!$H$6),""))</f>
        <v/>
      </c>
      <c r="D1818">
        <f>IF(A1818="","",IFERROR(INDEX(Crawl!$A1817:$DZ1817,1,Rules!$H$7),"")&amp;"")</f>
        <v/>
      </c>
      <c r="E1818">
        <f>IF(A1818="","",IFERROR(INDEX(Crawl!$A1817:$DZ1817,1,Rules!$H$8),"")&amp;"")</f>
        <v/>
      </c>
      <c r="F1818">
        <f>IF(A1818="","",IFERROR(INDEX(Crawl!$A1817:$DZ1817,1,Rules!$H$9),""))</f>
        <v/>
      </c>
      <c r="G1818">
        <f>IF(A1818="","",IFERROR(INDEX(Crawl!$A1817:$DZ1817,1,Rules!$H$10),""))</f>
        <v/>
      </c>
      <c r="H1818">
        <f>IF(A1818="","",IFERROR(INDEX(Crawl!$A1817:$DZ1817,1,Rules!$H$12),""))</f>
        <v/>
      </c>
      <c r="I1818">
        <f>IF(A1818="","",IF(AND(N(H1818)&gt;0,IFERROR(INDEX(Crawl!$A1817:$DZ1817,1,Rules!$H$11),"")&amp;""&lt;&gt;""),IFERROR(INDEX(Crawl!$A1817:$DZ1817,1,Rules!$H$11),"")&amp;"",IF(AND(ISNUMBER(J1818),N(J1818)&gt;=Rules!$B$12,IFERROR(INDEX(Crawl!$A1817:$DZ1817,1,Rules!$H$13),"")&amp;""&lt;&gt;""),IFERROR(INDEX(Crawl!$A1817:$DZ1817,1,Rules!$H$13),"")&amp;"","")))</f>
        <v/>
      </c>
      <c r="J1818" s="19">
        <f>IF(A1818="","",IF(IFERROR(INDEX(Crawl!$A1817:$DZ1817,1,Rules!$H$14),"")&amp;""="","",IFERROR(INDEX(Crawl!$A1817:$DZ1817,1,Rules!$H$14),"")))</f>
        <v/>
      </c>
      <c r="K1818">
        <f>IF(A1818="","",IFERROR(SUMIFS('GSC current'!$J$2:$J$2001,'GSC current'!$I$2:$I$2001,B1818),0))</f>
        <v/>
      </c>
      <c r="L1818">
        <f>IF(A1818="","",IFERROR(SUMIFS('GSC current'!$K$2:$K$2001,'GSC current'!$I$2:$I$2001,B1818),0))</f>
        <v/>
      </c>
      <c r="M1818" s="20">
        <f>IF(A1818="","",IF(N(L1818)&gt;0,K1818/L1818,""))</f>
        <v/>
      </c>
      <c r="N1818" s="21">
        <f>IF(A1818="","",IF(N(L1818)&gt;0,SUMIFS('GSC current'!$L$2:$L$2001,'GSC current'!$I$2:$I$2001,B1818)/L1818,""))</f>
        <v/>
      </c>
      <c r="O1818">
        <f>IF(A1818="","",IFERROR(SUMIFS('GSC previous'!$J$2:$J$2001,'GSC previous'!$I$2:$I$2001,B1818),0))</f>
        <v/>
      </c>
      <c r="P1818" s="22">
        <f>IF(A1818="","",IF(N(O1818)&gt;0,(K1818-O1818)/O1818,""))</f>
        <v/>
      </c>
      <c r="Q1818">
        <f>IF(A1818="","",IFERROR(SUMIFS(GA4!$P$2:$P$2001,GA4!$O$2:$O$2001,B1818),0))</f>
        <v/>
      </c>
      <c r="R1818" s="23">
        <f>IF(A1818="","",IF(N(Q1818)&gt;0,SUMIFS(GA4!$Q$2:$Q$2001,GA4!$O$2:$O$2001,B1818)/Q1818,""))</f>
        <v/>
      </c>
      <c r="S1818">
        <f>IF(A1818="","",IFERROR(SUMIFS(GA4!$R$2:$R$2001,GA4!$O$2:$O$2001,B1818),0))</f>
        <v/>
      </c>
      <c r="T1818">
        <f>IF(A1818="","",IF(AND(ISNUMBER(F1818),LEFT(C1818&amp;"",1)="2"),IF(F1818&lt;Rules!$B$9,"Yes","No"),"No"))</f>
        <v/>
      </c>
      <c r="U1818">
        <f>IF(A1818="","",IF(AND(N(O1818)&gt;=Rules!$B$8,ISNUMBER(P1818)),IF(P1818&lt;=-Rules!$B$7,"Yes","No"),"No"))</f>
        <v/>
      </c>
      <c r="V1818">
        <f>IF(A1818="","",IF(AND(N(L1818)&gt;=Rules!$B$6,ISNUMBER(N1818)),IF(AND(N1818&gt;=Rules!$B$10,N1818&lt;=Rules!$B$11),"Yes","No"),"No"))</f>
        <v/>
      </c>
      <c r="W1818">
        <f>IF(A1818="","",IF(I1818&lt;&gt;"","Yes","No"))</f>
        <v/>
      </c>
      <c r="X1818">
        <f>IF(I1818="","",IF(SUMIFS($K$3:$K$2002,$A$3:$A$2002,SUBSTITUTE(SUBSTITUTE(I1818,"?","~?"),"*","~*"))&gt;N(K1818),"Yes","No"))</f>
        <v/>
      </c>
      <c r="Y1818">
        <f>IF(A1818="","",IF(N(S1818)&gt;0,"Yes","No"))</f>
        <v/>
      </c>
      <c r="Z1818">
        <f>IF(A1818="","",IF(AND(N(K1818)&lt;Rules!$B$5,N(L1818)&lt;Rules!$B$6,N(Q1818)&lt;Rules!$B$13,Y1818="No"),"Yes","No"))</f>
        <v/>
      </c>
      <c r="AA1818">
        <f>IF(A1818="","",IF(LEFT(C1818&amp;"",1)="3","Redirect",IF(OR(LEFT(C1818&amp;"",1)="4",LEFT(C1818&amp;"",1)="5"),IF(OR(N(K1818)&gt;0,N(AC1818)&gt;=Rules!$B$14),"Redirect","Prune"),IF(D1818="Non-Indexable","Keep",IF(AND(W1818="Yes",X1818="Yes",Y1818="No"),"Merge",IF(OR(U1818="Yes",V1818="Yes",AND(T1818="Yes",N(L1818)&gt;=Rules!$B$6)),"Update",IF(Z1818="Yes",IF(N(AC1818)&gt;=Rules!$B$14,"Redirect","Prune"),"Keep")))))))</f>
        <v/>
      </c>
      <c r="AB1818">
        <f>IF(A1818="","",IF(LEFT(C1818&amp;"",1)="3","Already redirects ("&amp;C1818&amp;"). Update internal links to point at the final URL.",IF(OR(LEFT(C1818&amp;"",1)="4",LEFT(C1818&amp;"",1)="5"),IF(AA1818="Redirect","Returns "&amp;C1818&amp;" but still has "&amp;N(K1818)&amp;" clicks and "&amp;N(AC1818)&amp;" referring domains. 301 it to the closest live page.","Returns "&amp;C1818&amp;" with no clicks or links. Remove internal links and let it 404 or 410."),IF(D1818="Non-Indexable","Non-indexable ("&amp;E1818&amp;"). Keep if that is intentional; otherwise fix the canonical or noindex.",IF(AA1818="Merge","Overlaps with "&amp;I1818&amp;IF(N(J1818)&gt;0," (similarity "&amp;TEXT(J1818,"0.00")&amp;")","")&amp;", which gets more clicks. Merge the useful parts into it and 301 this URL.",IF(AA1818="Update",MID(IF(U1818="Yes","; Clicks down "&amp;TEXT(-P1818,"0%")&amp;" on the previous period","")&amp;IF(V1818="Yes","; Average position "&amp;TEXT(N1818,"0.0")&amp;" on "&amp;TEXT(L1818,"#,##0")&amp;" impressions (striking distance)","")&amp;IF(AND(T1818="Yes",N(L1818)&gt;=Rules!$B$6),"; Thin ("&amp;F1818&amp;" words) but has search demand",""),3,400),IF(AA1818="Prune","Low value: "&amp;N(K1818)&amp;" clicks, "&amp;N(L1818)&amp;" impressions, "&amp;N(Q1818)&amp;" sessions, no key events. Remove or noindex it and update internal links.",IF(AA1818="Redirect","Low value but "&amp;N(AC1818)&amp;" referring domains. 301 it to the closest relevant page to keep those links.",IF(AND(Z1818="No",Y1818="Yes",N(K1818)&lt;Rules!$B$5),"Low search traffic but it converts (key events: "&amp;S1818&amp;"). Keep it and link to it.",IF(W1818="Yes","Stronger than the page it overlaps ("&amp;I1818&amp;"). Keep; merge that page into this one.","Healthy: "&amp;N(K1818)&amp;" clicks"&amp;IF(ISNUMBER(N1818),", average position "&amp;TEXT(N1818,"0.0"),"")&amp;". Keep and monitor."))))))))))</f>
        <v/>
      </c>
      <c r="AE1818">
        <f>IF(A1818="","",IF(AD1818&lt;&gt;"",AD1818,AA1818))</f>
        <v/>
      </c>
    </row>
    <row r="1819">
      <c r="A1819">
        <f>IF(Crawl!A1818="","",Crawl!A1818)</f>
        <v/>
      </c>
      <c r="B1819">
        <f>IF(A1819="","",Crawl!EC1818)</f>
        <v/>
      </c>
      <c r="C1819">
        <f>IF(A1819="","",IFERROR(INDEX(Crawl!$A1818:$DZ1818,1,Rules!$H$6),""))</f>
        <v/>
      </c>
      <c r="D1819">
        <f>IF(A1819="","",IFERROR(INDEX(Crawl!$A1818:$DZ1818,1,Rules!$H$7),"")&amp;"")</f>
        <v/>
      </c>
      <c r="E1819">
        <f>IF(A1819="","",IFERROR(INDEX(Crawl!$A1818:$DZ1818,1,Rules!$H$8),"")&amp;"")</f>
        <v/>
      </c>
      <c r="F1819">
        <f>IF(A1819="","",IFERROR(INDEX(Crawl!$A1818:$DZ1818,1,Rules!$H$9),""))</f>
        <v/>
      </c>
      <c r="G1819">
        <f>IF(A1819="","",IFERROR(INDEX(Crawl!$A1818:$DZ1818,1,Rules!$H$10),""))</f>
        <v/>
      </c>
      <c r="H1819">
        <f>IF(A1819="","",IFERROR(INDEX(Crawl!$A1818:$DZ1818,1,Rules!$H$12),""))</f>
        <v/>
      </c>
      <c r="I1819">
        <f>IF(A1819="","",IF(AND(N(H1819)&gt;0,IFERROR(INDEX(Crawl!$A1818:$DZ1818,1,Rules!$H$11),"")&amp;""&lt;&gt;""),IFERROR(INDEX(Crawl!$A1818:$DZ1818,1,Rules!$H$11),"")&amp;"",IF(AND(ISNUMBER(J1819),N(J1819)&gt;=Rules!$B$12,IFERROR(INDEX(Crawl!$A1818:$DZ1818,1,Rules!$H$13),"")&amp;""&lt;&gt;""),IFERROR(INDEX(Crawl!$A1818:$DZ1818,1,Rules!$H$13),"")&amp;"","")))</f>
        <v/>
      </c>
      <c r="J1819" s="19">
        <f>IF(A1819="","",IF(IFERROR(INDEX(Crawl!$A1818:$DZ1818,1,Rules!$H$14),"")&amp;""="","",IFERROR(INDEX(Crawl!$A1818:$DZ1818,1,Rules!$H$14),"")))</f>
        <v/>
      </c>
      <c r="K1819">
        <f>IF(A1819="","",IFERROR(SUMIFS('GSC current'!$J$2:$J$2001,'GSC current'!$I$2:$I$2001,B1819),0))</f>
        <v/>
      </c>
      <c r="L1819">
        <f>IF(A1819="","",IFERROR(SUMIFS('GSC current'!$K$2:$K$2001,'GSC current'!$I$2:$I$2001,B1819),0))</f>
        <v/>
      </c>
      <c r="M1819" s="20">
        <f>IF(A1819="","",IF(N(L1819)&gt;0,K1819/L1819,""))</f>
        <v/>
      </c>
      <c r="N1819" s="21">
        <f>IF(A1819="","",IF(N(L1819)&gt;0,SUMIFS('GSC current'!$L$2:$L$2001,'GSC current'!$I$2:$I$2001,B1819)/L1819,""))</f>
        <v/>
      </c>
      <c r="O1819">
        <f>IF(A1819="","",IFERROR(SUMIFS('GSC previous'!$J$2:$J$2001,'GSC previous'!$I$2:$I$2001,B1819),0))</f>
        <v/>
      </c>
      <c r="P1819" s="22">
        <f>IF(A1819="","",IF(N(O1819)&gt;0,(K1819-O1819)/O1819,""))</f>
        <v/>
      </c>
      <c r="Q1819">
        <f>IF(A1819="","",IFERROR(SUMIFS(GA4!$P$2:$P$2001,GA4!$O$2:$O$2001,B1819),0))</f>
        <v/>
      </c>
      <c r="R1819" s="23">
        <f>IF(A1819="","",IF(N(Q1819)&gt;0,SUMIFS(GA4!$Q$2:$Q$2001,GA4!$O$2:$O$2001,B1819)/Q1819,""))</f>
        <v/>
      </c>
      <c r="S1819">
        <f>IF(A1819="","",IFERROR(SUMIFS(GA4!$R$2:$R$2001,GA4!$O$2:$O$2001,B1819),0))</f>
        <v/>
      </c>
      <c r="T1819">
        <f>IF(A1819="","",IF(AND(ISNUMBER(F1819),LEFT(C1819&amp;"",1)="2"),IF(F1819&lt;Rules!$B$9,"Yes","No"),"No"))</f>
        <v/>
      </c>
      <c r="U1819">
        <f>IF(A1819="","",IF(AND(N(O1819)&gt;=Rules!$B$8,ISNUMBER(P1819)),IF(P1819&lt;=-Rules!$B$7,"Yes","No"),"No"))</f>
        <v/>
      </c>
      <c r="V1819">
        <f>IF(A1819="","",IF(AND(N(L1819)&gt;=Rules!$B$6,ISNUMBER(N1819)),IF(AND(N1819&gt;=Rules!$B$10,N1819&lt;=Rules!$B$11),"Yes","No"),"No"))</f>
        <v/>
      </c>
      <c r="W1819">
        <f>IF(A1819="","",IF(I1819&lt;&gt;"","Yes","No"))</f>
        <v/>
      </c>
      <c r="X1819">
        <f>IF(I1819="","",IF(SUMIFS($K$3:$K$2002,$A$3:$A$2002,SUBSTITUTE(SUBSTITUTE(I1819,"?","~?"),"*","~*"))&gt;N(K1819),"Yes","No"))</f>
        <v/>
      </c>
      <c r="Y1819">
        <f>IF(A1819="","",IF(N(S1819)&gt;0,"Yes","No"))</f>
        <v/>
      </c>
      <c r="Z1819">
        <f>IF(A1819="","",IF(AND(N(K1819)&lt;Rules!$B$5,N(L1819)&lt;Rules!$B$6,N(Q1819)&lt;Rules!$B$13,Y1819="No"),"Yes","No"))</f>
        <v/>
      </c>
      <c r="AA1819">
        <f>IF(A1819="","",IF(LEFT(C1819&amp;"",1)="3","Redirect",IF(OR(LEFT(C1819&amp;"",1)="4",LEFT(C1819&amp;"",1)="5"),IF(OR(N(K1819)&gt;0,N(AC1819)&gt;=Rules!$B$14),"Redirect","Prune"),IF(D1819="Non-Indexable","Keep",IF(AND(W1819="Yes",X1819="Yes",Y1819="No"),"Merge",IF(OR(U1819="Yes",V1819="Yes",AND(T1819="Yes",N(L1819)&gt;=Rules!$B$6)),"Update",IF(Z1819="Yes",IF(N(AC1819)&gt;=Rules!$B$14,"Redirect","Prune"),"Keep")))))))</f>
        <v/>
      </c>
      <c r="AB1819">
        <f>IF(A1819="","",IF(LEFT(C1819&amp;"",1)="3","Already redirects ("&amp;C1819&amp;"). Update internal links to point at the final URL.",IF(OR(LEFT(C1819&amp;"",1)="4",LEFT(C1819&amp;"",1)="5"),IF(AA1819="Redirect","Returns "&amp;C1819&amp;" but still has "&amp;N(K1819)&amp;" clicks and "&amp;N(AC1819)&amp;" referring domains. 301 it to the closest live page.","Returns "&amp;C1819&amp;" with no clicks or links. Remove internal links and let it 404 or 410."),IF(D1819="Non-Indexable","Non-indexable ("&amp;E1819&amp;"). Keep if that is intentional; otherwise fix the canonical or noindex.",IF(AA1819="Merge","Overlaps with "&amp;I1819&amp;IF(N(J1819)&gt;0," (similarity "&amp;TEXT(J1819,"0.00")&amp;")","")&amp;", which gets more clicks. Merge the useful parts into it and 301 this URL.",IF(AA1819="Update",MID(IF(U1819="Yes","; Clicks down "&amp;TEXT(-P1819,"0%")&amp;" on the previous period","")&amp;IF(V1819="Yes","; Average position "&amp;TEXT(N1819,"0.0")&amp;" on "&amp;TEXT(L1819,"#,##0")&amp;" impressions (striking distance)","")&amp;IF(AND(T1819="Yes",N(L1819)&gt;=Rules!$B$6),"; Thin ("&amp;F1819&amp;" words) but has search demand",""),3,400),IF(AA1819="Prune","Low value: "&amp;N(K1819)&amp;" clicks, "&amp;N(L1819)&amp;" impressions, "&amp;N(Q1819)&amp;" sessions, no key events. Remove or noindex it and update internal links.",IF(AA1819="Redirect","Low value but "&amp;N(AC1819)&amp;" referring domains. 301 it to the closest relevant page to keep those links.",IF(AND(Z1819="No",Y1819="Yes",N(K1819)&lt;Rules!$B$5),"Low search traffic but it converts (key events: "&amp;S1819&amp;"). Keep it and link to it.",IF(W1819="Yes","Stronger than the page it overlaps ("&amp;I1819&amp;"). Keep; merge that page into this one.","Healthy: "&amp;N(K1819)&amp;" clicks"&amp;IF(ISNUMBER(N1819),", average position "&amp;TEXT(N1819,"0.0"),"")&amp;". Keep and monitor."))))))))))</f>
        <v/>
      </c>
      <c r="AE1819">
        <f>IF(A1819="","",IF(AD1819&lt;&gt;"",AD1819,AA1819))</f>
        <v/>
      </c>
    </row>
    <row r="1820">
      <c r="A1820">
        <f>IF(Crawl!A1819="","",Crawl!A1819)</f>
        <v/>
      </c>
      <c r="B1820">
        <f>IF(A1820="","",Crawl!EC1819)</f>
        <v/>
      </c>
      <c r="C1820">
        <f>IF(A1820="","",IFERROR(INDEX(Crawl!$A1819:$DZ1819,1,Rules!$H$6),""))</f>
        <v/>
      </c>
      <c r="D1820">
        <f>IF(A1820="","",IFERROR(INDEX(Crawl!$A1819:$DZ1819,1,Rules!$H$7),"")&amp;"")</f>
        <v/>
      </c>
      <c r="E1820">
        <f>IF(A1820="","",IFERROR(INDEX(Crawl!$A1819:$DZ1819,1,Rules!$H$8),"")&amp;"")</f>
        <v/>
      </c>
      <c r="F1820">
        <f>IF(A1820="","",IFERROR(INDEX(Crawl!$A1819:$DZ1819,1,Rules!$H$9),""))</f>
        <v/>
      </c>
      <c r="G1820">
        <f>IF(A1820="","",IFERROR(INDEX(Crawl!$A1819:$DZ1819,1,Rules!$H$10),""))</f>
        <v/>
      </c>
      <c r="H1820">
        <f>IF(A1820="","",IFERROR(INDEX(Crawl!$A1819:$DZ1819,1,Rules!$H$12),""))</f>
        <v/>
      </c>
      <c r="I1820">
        <f>IF(A1820="","",IF(AND(N(H1820)&gt;0,IFERROR(INDEX(Crawl!$A1819:$DZ1819,1,Rules!$H$11),"")&amp;""&lt;&gt;""),IFERROR(INDEX(Crawl!$A1819:$DZ1819,1,Rules!$H$11),"")&amp;"",IF(AND(ISNUMBER(J1820),N(J1820)&gt;=Rules!$B$12,IFERROR(INDEX(Crawl!$A1819:$DZ1819,1,Rules!$H$13),"")&amp;""&lt;&gt;""),IFERROR(INDEX(Crawl!$A1819:$DZ1819,1,Rules!$H$13),"")&amp;"","")))</f>
        <v/>
      </c>
      <c r="J1820" s="19">
        <f>IF(A1820="","",IF(IFERROR(INDEX(Crawl!$A1819:$DZ1819,1,Rules!$H$14),"")&amp;""="","",IFERROR(INDEX(Crawl!$A1819:$DZ1819,1,Rules!$H$14),"")))</f>
        <v/>
      </c>
      <c r="K1820">
        <f>IF(A1820="","",IFERROR(SUMIFS('GSC current'!$J$2:$J$2001,'GSC current'!$I$2:$I$2001,B1820),0))</f>
        <v/>
      </c>
      <c r="L1820">
        <f>IF(A1820="","",IFERROR(SUMIFS('GSC current'!$K$2:$K$2001,'GSC current'!$I$2:$I$2001,B1820),0))</f>
        <v/>
      </c>
      <c r="M1820" s="20">
        <f>IF(A1820="","",IF(N(L1820)&gt;0,K1820/L1820,""))</f>
        <v/>
      </c>
      <c r="N1820" s="21">
        <f>IF(A1820="","",IF(N(L1820)&gt;0,SUMIFS('GSC current'!$L$2:$L$2001,'GSC current'!$I$2:$I$2001,B1820)/L1820,""))</f>
        <v/>
      </c>
      <c r="O1820">
        <f>IF(A1820="","",IFERROR(SUMIFS('GSC previous'!$J$2:$J$2001,'GSC previous'!$I$2:$I$2001,B1820),0))</f>
        <v/>
      </c>
      <c r="P1820" s="22">
        <f>IF(A1820="","",IF(N(O1820)&gt;0,(K1820-O1820)/O1820,""))</f>
        <v/>
      </c>
      <c r="Q1820">
        <f>IF(A1820="","",IFERROR(SUMIFS(GA4!$P$2:$P$2001,GA4!$O$2:$O$2001,B1820),0))</f>
        <v/>
      </c>
      <c r="R1820" s="23">
        <f>IF(A1820="","",IF(N(Q1820)&gt;0,SUMIFS(GA4!$Q$2:$Q$2001,GA4!$O$2:$O$2001,B1820)/Q1820,""))</f>
        <v/>
      </c>
      <c r="S1820">
        <f>IF(A1820="","",IFERROR(SUMIFS(GA4!$R$2:$R$2001,GA4!$O$2:$O$2001,B1820),0))</f>
        <v/>
      </c>
      <c r="T1820">
        <f>IF(A1820="","",IF(AND(ISNUMBER(F1820),LEFT(C1820&amp;"",1)="2"),IF(F1820&lt;Rules!$B$9,"Yes","No"),"No"))</f>
        <v/>
      </c>
      <c r="U1820">
        <f>IF(A1820="","",IF(AND(N(O1820)&gt;=Rules!$B$8,ISNUMBER(P1820)),IF(P1820&lt;=-Rules!$B$7,"Yes","No"),"No"))</f>
        <v/>
      </c>
      <c r="V1820">
        <f>IF(A1820="","",IF(AND(N(L1820)&gt;=Rules!$B$6,ISNUMBER(N1820)),IF(AND(N1820&gt;=Rules!$B$10,N1820&lt;=Rules!$B$11),"Yes","No"),"No"))</f>
        <v/>
      </c>
      <c r="W1820">
        <f>IF(A1820="","",IF(I1820&lt;&gt;"","Yes","No"))</f>
        <v/>
      </c>
      <c r="X1820">
        <f>IF(I1820="","",IF(SUMIFS($K$3:$K$2002,$A$3:$A$2002,SUBSTITUTE(SUBSTITUTE(I1820,"?","~?"),"*","~*"))&gt;N(K1820),"Yes","No"))</f>
        <v/>
      </c>
      <c r="Y1820">
        <f>IF(A1820="","",IF(N(S1820)&gt;0,"Yes","No"))</f>
        <v/>
      </c>
      <c r="Z1820">
        <f>IF(A1820="","",IF(AND(N(K1820)&lt;Rules!$B$5,N(L1820)&lt;Rules!$B$6,N(Q1820)&lt;Rules!$B$13,Y1820="No"),"Yes","No"))</f>
        <v/>
      </c>
      <c r="AA1820">
        <f>IF(A1820="","",IF(LEFT(C1820&amp;"",1)="3","Redirect",IF(OR(LEFT(C1820&amp;"",1)="4",LEFT(C1820&amp;"",1)="5"),IF(OR(N(K1820)&gt;0,N(AC1820)&gt;=Rules!$B$14),"Redirect","Prune"),IF(D1820="Non-Indexable","Keep",IF(AND(W1820="Yes",X1820="Yes",Y1820="No"),"Merge",IF(OR(U1820="Yes",V1820="Yes",AND(T1820="Yes",N(L1820)&gt;=Rules!$B$6)),"Update",IF(Z1820="Yes",IF(N(AC1820)&gt;=Rules!$B$14,"Redirect","Prune"),"Keep")))))))</f>
        <v/>
      </c>
      <c r="AB1820">
        <f>IF(A1820="","",IF(LEFT(C1820&amp;"",1)="3","Already redirects ("&amp;C1820&amp;"). Update internal links to point at the final URL.",IF(OR(LEFT(C1820&amp;"",1)="4",LEFT(C1820&amp;"",1)="5"),IF(AA1820="Redirect","Returns "&amp;C1820&amp;" but still has "&amp;N(K1820)&amp;" clicks and "&amp;N(AC1820)&amp;" referring domains. 301 it to the closest live page.","Returns "&amp;C1820&amp;" with no clicks or links. Remove internal links and let it 404 or 410."),IF(D1820="Non-Indexable","Non-indexable ("&amp;E1820&amp;"). Keep if that is intentional; otherwise fix the canonical or noindex.",IF(AA1820="Merge","Overlaps with "&amp;I1820&amp;IF(N(J1820)&gt;0," (similarity "&amp;TEXT(J1820,"0.00")&amp;")","")&amp;", which gets more clicks. Merge the useful parts into it and 301 this URL.",IF(AA1820="Update",MID(IF(U1820="Yes","; Clicks down "&amp;TEXT(-P1820,"0%")&amp;" on the previous period","")&amp;IF(V1820="Yes","; Average position "&amp;TEXT(N1820,"0.0")&amp;" on "&amp;TEXT(L1820,"#,##0")&amp;" impressions (striking distance)","")&amp;IF(AND(T1820="Yes",N(L1820)&gt;=Rules!$B$6),"; Thin ("&amp;F1820&amp;" words) but has search demand",""),3,400),IF(AA1820="Prune","Low value: "&amp;N(K1820)&amp;" clicks, "&amp;N(L1820)&amp;" impressions, "&amp;N(Q1820)&amp;" sessions, no key events. Remove or noindex it and update internal links.",IF(AA1820="Redirect","Low value but "&amp;N(AC1820)&amp;" referring domains. 301 it to the closest relevant page to keep those links.",IF(AND(Z1820="No",Y1820="Yes",N(K1820)&lt;Rules!$B$5),"Low search traffic but it converts (key events: "&amp;S1820&amp;"). Keep it and link to it.",IF(W1820="Yes","Stronger than the page it overlaps ("&amp;I1820&amp;"). Keep; merge that page into this one.","Healthy: "&amp;N(K1820)&amp;" clicks"&amp;IF(ISNUMBER(N1820),", average position "&amp;TEXT(N1820,"0.0"),"")&amp;". Keep and monitor."))))))))))</f>
        <v/>
      </c>
      <c r="AE1820">
        <f>IF(A1820="","",IF(AD1820&lt;&gt;"",AD1820,AA1820))</f>
        <v/>
      </c>
    </row>
    <row r="1821">
      <c r="A1821">
        <f>IF(Crawl!A1820="","",Crawl!A1820)</f>
        <v/>
      </c>
      <c r="B1821">
        <f>IF(A1821="","",Crawl!EC1820)</f>
        <v/>
      </c>
      <c r="C1821">
        <f>IF(A1821="","",IFERROR(INDEX(Crawl!$A1820:$DZ1820,1,Rules!$H$6),""))</f>
        <v/>
      </c>
      <c r="D1821">
        <f>IF(A1821="","",IFERROR(INDEX(Crawl!$A1820:$DZ1820,1,Rules!$H$7),"")&amp;"")</f>
        <v/>
      </c>
      <c r="E1821">
        <f>IF(A1821="","",IFERROR(INDEX(Crawl!$A1820:$DZ1820,1,Rules!$H$8),"")&amp;"")</f>
        <v/>
      </c>
      <c r="F1821">
        <f>IF(A1821="","",IFERROR(INDEX(Crawl!$A1820:$DZ1820,1,Rules!$H$9),""))</f>
        <v/>
      </c>
      <c r="G1821">
        <f>IF(A1821="","",IFERROR(INDEX(Crawl!$A1820:$DZ1820,1,Rules!$H$10),""))</f>
        <v/>
      </c>
      <c r="H1821">
        <f>IF(A1821="","",IFERROR(INDEX(Crawl!$A1820:$DZ1820,1,Rules!$H$12),""))</f>
        <v/>
      </c>
      <c r="I1821">
        <f>IF(A1821="","",IF(AND(N(H1821)&gt;0,IFERROR(INDEX(Crawl!$A1820:$DZ1820,1,Rules!$H$11),"")&amp;""&lt;&gt;""),IFERROR(INDEX(Crawl!$A1820:$DZ1820,1,Rules!$H$11),"")&amp;"",IF(AND(ISNUMBER(J1821),N(J1821)&gt;=Rules!$B$12,IFERROR(INDEX(Crawl!$A1820:$DZ1820,1,Rules!$H$13),"")&amp;""&lt;&gt;""),IFERROR(INDEX(Crawl!$A1820:$DZ1820,1,Rules!$H$13),"")&amp;"","")))</f>
        <v/>
      </c>
      <c r="J1821" s="19">
        <f>IF(A1821="","",IF(IFERROR(INDEX(Crawl!$A1820:$DZ1820,1,Rules!$H$14),"")&amp;""="","",IFERROR(INDEX(Crawl!$A1820:$DZ1820,1,Rules!$H$14),"")))</f>
        <v/>
      </c>
      <c r="K1821">
        <f>IF(A1821="","",IFERROR(SUMIFS('GSC current'!$J$2:$J$2001,'GSC current'!$I$2:$I$2001,B1821),0))</f>
        <v/>
      </c>
      <c r="L1821">
        <f>IF(A1821="","",IFERROR(SUMIFS('GSC current'!$K$2:$K$2001,'GSC current'!$I$2:$I$2001,B1821),0))</f>
        <v/>
      </c>
      <c r="M1821" s="20">
        <f>IF(A1821="","",IF(N(L1821)&gt;0,K1821/L1821,""))</f>
        <v/>
      </c>
      <c r="N1821" s="21">
        <f>IF(A1821="","",IF(N(L1821)&gt;0,SUMIFS('GSC current'!$L$2:$L$2001,'GSC current'!$I$2:$I$2001,B1821)/L1821,""))</f>
        <v/>
      </c>
      <c r="O1821">
        <f>IF(A1821="","",IFERROR(SUMIFS('GSC previous'!$J$2:$J$2001,'GSC previous'!$I$2:$I$2001,B1821),0))</f>
        <v/>
      </c>
      <c r="P1821" s="22">
        <f>IF(A1821="","",IF(N(O1821)&gt;0,(K1821-O1821)/O1821,""))</f>
        <v/>
      </c>
      <c r="Q1821">
        <f>IF(A1821="","",IFERROR(SUMIFS(GA4!$P$2:$P$2001,GA4!$O$2:$O$2001,B1821),0))</f>
        <v/>
      </c>
      <c r="R1821" s="23">
        <f>IF(A1821="","",IF(N(Q1821)&gt;0,SUMIFS(GA4!$Q$2:$Q$2001,GA4!$O$2:$O$2001,B1821)/Q1821,""))</f>
        <v/>
      </c>
      <c r="S1821">
        <f>IF(A1821="","",IFERROR(SUMIFS(GA4!$R$2:$R$2001,GA4!$O$2:$O$2001,B1821),0))</f>
        <v/>
      </c>
      <c r="T1821">
        <f>IF(A1821="","",IF(AND(ISNUMBER(F1821),LEFT(C1821&amp;"",1)="2"),IF(F1821&lt;Rules!$B$9,"Yes","No"),"No"))</f>
        <v/>
      </c>
      <c r="U1821">
        <f>IF(A1821="","",IF(AND(N(O1821)&gt;=Rules!$B$8,ISNUMBER(P1821)),IF(P1821&lt;=-Rules!$B$7,"Yes","No"),"No"))</f>
        <v/>
      </c>
      <c r="V1821">
        <f>IF(A1821="","",IF(AND(N(L1821)&gt;=Rules!$B$6,ISNUMBER(N1821)),IF(AND(N1821&gt;=Rules!$B$10,N1821&lt;=Rules!$B$11),"Yes","No"),"No"))</f>
        <v/>
      </c>
      <c r="W1821">
        <f>IF(A1821="","",IF(I1821&lt;&gt;"","Yes","No"))</f>
        <v/>
      </c>
      <c r="X1821">
        <f>IF(I1821="","",IF(SUMIFS($K$3:$K$2002,$A$3:$A$2002,SUBSTITUTE(SUBSTITUTE(I1821,"?","~?"),"*","~*"))&gt;N(K1821),"Yes","No"))</f>
        <v/>
      </c>
      <c r="Y1821">
        <f>IF(A1821="","",IF(N(S1821)&gt;0,"Yes","No"))</f>
        <v/>
      </c>
      <c r="Z1821">
        <f>IF(A1821="","",IF(AND(N(K1821)&lt;Rules!$B$5,N(L1821)&lt;Rules!$B$6,N(Q1821)&lt;Rules!$B$13,Y1821="No"),"Yes","No"))</f>
        <v/>
      </c>
      <c r="AA1821">
        <f>IF(A1821="","",IF(LEFT(C1821&amp;"",1)="3","Redirect",IF(OR(LEFT(C1821&amp;"",1)="4",LEFT(C1821&amp;"",1)="5"),IF(OR(N(K1821)&gt;0,N(AC1821)&gt;=Rules!$B$14),"Redirect","Prune"),IF(D1821="Non-Indexable","Keep",IF(AND(W1821="Yes",X1821="Yes",Y1821="No"),"Merge",IF(OR(U1821="Yes",V1821="Yes",AND(T1821="Yes",N(L1821)&gt;=Rules!$B$6)),"Update",IF(Z1821="Yes",IF(N(AC1821)&gt;=Rules!$B$14,"Redirect","Prune"),"Keep")))))))</f>
        <v/>
      </c>
      <c r="AB1821">
        <f>IF(A1821="","",IF(LEFT(C1821&amp;"",1)="3","Already redirects ("&amp;C1821&amp;"). Update internal links to point at the final URL.",IF(OR(LEFT(C1821&amp;"",1)="4",LEFT(C1821&amp;"",1)="5"),IF(AA1821="Redirect","Returns "&amp;C1821&amp;" but still has "&amp;N(K1821)&amp;" clicks and "&amp;N(AC1821)&amp;" referring domains. 301 it to the closest live page.","Returns "&amp;C1821&amp;" with no clicks or links. Remove internal links and let it 404 or 410."),IF(D1821="Non-Indexable","Non-indexable ("&amp;E1821&amp;"). Keep if that is intentional; otherwise fix the canonical or noindex.",IF(AA1821="Merge","Overlaps with "&amp;I1821&amp;IF(N(J1821)&gt;0," (similarity "&amp;TEXT(J1821,"0.00")&amp;")","")&amp;", which gets more clicks. Merge the useful parts into it and 301 this URL.",IF(AA1821="Update",MID(IF(U1821="Yes","; Clicks down "&amp;TEXT(-P1821,"0%")&amp;" on the previous period","")&amp;IF(V1821="Yes","; Average position "&amp;TEXT(N1821,"0.0")&amp;" on "&amp;TEXT(L1821,"#,##0")&amp;" impressions (striking distance)","")&amp;IF(AND(T1821="Yes",N(L1821)&gt;=Rules!$B$6),"; Thin ("&amp;F1821&amp;" words) but has search demand",""),3,400),IF(AA1821="Prune","Low value: "&amp;N(K1821)&amp;" clicks, "&amp;N(L1821)&amp;" impressions, "&amp;N(Q1821)&amp;" sessions, no key events. Remove or noindex it and update internal links.",IF(AA1821="Redirect","Low value but "&amp;N(AC1821)&amp;" referring domains. 301 it to the closest relevant page to keep those links.",IF(AND(Z1821="No",Y1821="Yes",N(K1821)&lt;Rules!$B$5),"Low search traffic but it converts (key events: "&amp;S1821&amp;"). Keep it and link to it.",IF(W1821="Yes","Stronger than the page it overlaps ("&amp;I1821&amp;"). Keep; merge that page into this one.","Healthy: "&amp;N(K1821)&amp;" clicks"&amp;IF(ISNUMBER(N1821),", average position "&amp;TEXT(N1821,"0.0"),"")&amp;". Keep and monitor."))))))))))</f>
        <v/>
      </c>
      <c r="AE1821">
        <f>IF(A1821="","",IF(AD1821&lt;&gt;"",AD1821,AA1821))</f>
        <v/>
      </c>
    </row>
    <row r="1822">
      <c r="A1822">
        <f>IF(Crawl!A1821="","",Crawl!A1821)</f>
        <v/>
      </c>
      <c r="B1822">
        <f>IF(A1822="","",Crawl!EC1821)</f>
        <v/>
      </c>
      <c r="C1822">
        <f>IF(A1822="","",IFERROR(INDEX(Crawl!$A1821:$DZ1821,1,Rules!$H$6),""))</f>
        <v/>
      </c>
      <c r="D1822">
        <f>IF(A1822="","",IFERROR(INDEX(Crawl!$A1821:$DZ1821,1,Rules!$H$7),"")&amp;"")</f>
        <v/>
      </c>
      <c r="E1822">
        <f>IF(A1822="","",IFERROR(INDEX(Crawl!$A1821:$DZ1821,1,Rules!$H$8),"")&amp;"")</f>
        <v/>
      </c>
      <c r="F1822">
        <f>IF(A1822="","",IFERROR(INDEX(Crawl!$A1821:$DZ1821,1,Rules!$H$9),""))</f>
        <v/>
      </c>
      <c r="G1822">
        <f>IF(A1822="","",IFERROR(INDEX(Crawl!$A1821:$DZ1821,1,Rules!$H$10),""))</f>
        <v/>
      </c>
      <c r="H1822">
        <f>IF(A1822="","",IFERROR(INDEX(Crawl!$A1821:$DZ1821,1,Rules!$H$12),""))</f>
        <v/>
      </c>
      <c r="I1822">
        <f>IF(A1822="","",IF(AND(N(H1822)&gt;0,IFERROR(INDEX(Crawl!$A1821:$DZ1821,1,Rules!$H$11),"")&amp;""&lt;&gt;""),IFERROR(INDEX(Crawl!$A1821:$DZ1821,1,Rules!$H$11),"")&amp;"",IF(AND(ISNUMBER(J1822),N(J1822)&gt;=Rules!$B$12,IFERROR(INDEX(Crawl!$A1821:$DZ1821,1,Rules!$H$13),"")&amp;""&lt;&gt;""),IFERROR(INDEX(Crawl!$A1821:$DZ1821,1,Rules!$H$13),"")&amp;"","")))</f>
        <v/>
      </c>
      <c r="J1822" s="19">
        <f>IF(A1822="","",IF(IFERROR(INDEX(Crawl!$A1821:$DZ1821,1,Rules!$H$14),"")&amp;""="","",IFERROR(INDEX(Crawl!$A1821:$DZ1821,1,Rules!$H$14),"")))</f>
        <v/>
      </c>
      <c r="K1822">
        <f>IF(A1822="","",IFERROR(SUMIFS('GSC current'!$J$2:$J$2001,'GSC current'!$I$2:$I$2001,B1822),0))</f>
        <v/>
      </c>
      <c r="L1822">
        <f>IF(A1822="","",IFERROR(SUMIFS('GSC current'!$K$2:$K$2001,'GSC current'!$I$2:$I$2001,B1822),0))</f>
        <v/>
      </c>
      <c r="M1822" s="20">
        <f>IF(A1822="","",IF(N(L1822)&gt;0,K1822/L1822,""))</f>
        <v/>
      </c>
      <c r="N1822" s="21">
        <f>IF(A1822="","",IF(N(L1822)&gt;0,SUMIFS('GSC current'!$L$2:$L$2001,'GSC current'!$I$2:$I$2001,B1822)/L1822,""))</f>
        <v/>
      </c>
      <c r="O1822">
        <f>IF(A1822="","",IFERROR(SUMIFS('GSC previous'!$J$2:$J$2001,'GSC previous'!$I$2:$I$2001,B1822),0))</f>
        <v/>
      </c>
      <c r="P1822" s="22">
        <f>IF(A1822="","",IF(N(O1822)&gt;0,(K1822-O1822)/O1822,""))</f>
        <v/>
      </c>
      <c r="Q1822">
        <f>IF(A1822="","",IFERROR(SUMIFS(GA4!$P$2:$P$2001,GA4!$O$2:$O$2001,B1822),0))</f>
        <v/>
      </c>
      <c r="R1822" s="23">
        <f>IF(A1822="","",IF(N(Q1822)&gt;0,SUMIFS(GA4!$Q$2:$Q$2001,GA4!$O$2:$O$2001,B1822)/Q1822,""))</f>
        <v/>
      </c>
      <c r="S1822">
        <f>IF(A1822="","",IFERROR(SUMIFS(GA4!$R$2:$R$2001,GA4!$O$2:$O$2001,B1822),0))</f>
        <v/>
      </c>
      <c r="T1822">
        <f>IF(A1822="","",IF(AND(ISNUMBER(F1822),LEFT(C1822&amp;"",1)="2"),IF(F1822&lt;Rules!$B$9,"Yes","No"),"No"))</f>
        <v/>
      </c>
      <c r="U1822">
        <f>IF(A1822="","",IF(AND(N(O1822)&gt;=Rules!$B$8,ISNUMBER(P1822)),IF(P1822&lt;=-Rules!$B$7,"Yes","No"),"No"))</f>
        <v/>
      </c>
      <c r="V1822">
        <f>IF(A1822="","",IF(AND(N(L1822)&gt;=Rules!$B$6,ISNUMBER(N1822)),IF(AND(N1822&gt;=Rules!$B$10,N1822&lt;=Rules!$B$11),"Yes","No"),"No"))</f>
        <v/>
      </c>
      <c r="W1822">
        <f>IF(A1822="","",IF(I1822&lt;&gt;"","Yes","No"))</f>
        <v/>
      </c>
      <c r="X1822">
        <f>IF(I1822="","",IF(SUMIFS($K$3:$K$2002,$A$3:$A$2002,SUBSTITUTE(SUBSTITUTE(I1822,"?","~?"),"*","~*"))&gt;N(K1822),"Yes","No"))</f>
        <v/>
      </c>
      <c r="Y1822">
        <f>IF(A1822="","",IF(N(S1822)&gt;0,"Yes","No"))</f>
        <v/>
      </c>
      <c r="Z1822">
        <f>IF(A1822="","",IF(AND(N(K1822)&lt;Rules!$B$5,N(L1822)&lt;Rules!$B$6,N(Q1822)&lt;Rules!$B$13,Y1822="No"),"Yes","No"))</f>
        <v/>
      </c>
      <c r="AA1822">
        <f>IF(A1822="","",IF(LEFT(C1822&amp;"",1)="3","Redirect",IF(OR(LEFT(C1822&amp;"",1)="4",LEFT(C1822&amp;"",1)="5"),IF(OR(N(K1822)&gt;0,N(AC1822)&gt;=Rules!$B$14),"Redirect","Prune"),IF(D1822="Non-Indexable","Keep",IF(AND(W1822="Yes",X1822="Yes",Y1822="No"),"Merge",IF(OR(U1822="Yes",V1822="Yes",AND(T1822="Yes",N(L1822)&gt;=Rules!$B$6)),"Update",IF(Z1822="Yes",IF(N(AC1822)&gt;=Rules!$B$14,"Redirect","Prune"),"Keep")))))))</f>
        <v/>
      </c>
      <c r="AB1822">
        <f>IF(A1822="","",IF(LEFT(C1822&amp;"",1)="3","Already redirects ("&amp;C1822&amp;"). Update internal links to point at the final URL.",IF(OR(LEFT(C1822&amp;"",1)="4",LEFT(C1822&amp;"",1)="5"),IF(AA1822="Redirect","Returns "&amp;C1822&amp;" but still has "&amp;N(K1822)&amp;" clicks and "&amp;N(AC1822)&amp;" referring domains. 301 it to the closest live page.","Returns "&amp;C1822&amp;" with no clicks or links. Remove internal links and let it 404 or 410."),IF(D1822="Non-Indexable","Non-indexable ("&amp;E1822&amp;"). Keep if that is intentional; otherwise fix the canonical or noindex.",IF(AA1822="Merge","Overlaps with "&amp;I1822&amp;IF(N(J1822)&gt;0," (similarity "&amp;TEXT(J1822,"0.00")&amp;")","")&amp;", which gets more clicks. Merge the useful parts into it and 301 this URL.",IF(AA1822="Update",MID(IF(U1822="Yes","; Clicks down "&amp;TEXT(-P1822,"0%")&amp;" on the previous period","")&amp;IF(V1822="Yes","; Average position "&amp;TEXT(N1822,"0.0")&amp;" on "&amp;TEXT(L1822,"#,##0")&amp;" impressions (striking distance)","")&amp;IF(AND(T1822="Yes",N(L1822)&gt;=Rules!$B$6),"; Thin ("&amp;F1822&amp;" words) but has search demand",""),3,400),IF(AA1822="Prune","Low value: "&amp;N(K1822)&amp;" clicks, "&amp;N(L1822)&amp;" impressions, "&amp;N(Q1822)&amp;" sessions, no key events. Remove or noindex it and update internal links.",IF(AA1822="Redirect","Low value but "&amp;N(AC1822)&amp;" referring domains. 301 it to the closest relevant page to keep those links.",IF(AND(Z1822="No",Y1822="Yes",N(K1822)&lt;Rules!$B$5),"Low search traffic but it converts (key events: "&amp;S1822&amp;"). Keep it and link to it.",IF(W1822="Yes","Stronger than the page it overlaps ("&amp;I1822&amp;"). Keep; merge that page into this one.","Healthy: "&amp;N(K1822)&amp;" clicks"&amp;IF(ISNUMBER(N1822),", average position "&amp;TEXT(N1822,"0.0"),"")&amp;". Keep and monitor."))))))))))</f>
        <v/>
      </c>
      <c r="AE1822">
        <f>IF(A1822="","",IF(AD1822&lt;&gt;"",AD1822,AA1822))</f>
        <v/>
      </c>
    </row>
    <row r="1823">
      <c r="A1823">
        <f>IF(Crawl!A1822="","",Crawl!A1822)</f>
        <v/>
      </c>
      <c r="B1823">
        <f>IF(A1823="","",Crawl!EC1822)</f>
        <v/>
      </c>
      <c r="C1823">
        <f>IF(A1823="","",IFERROR(INDEX(Crawl!$A1822:$DZ1822,1,Rules!$H$6),""))</f>
        <v/>
      </c>
      <c r="D1823">
        <f>IF(A1823="","",IFERROR(INDEX(Crawl!$A1822:$DZ1822,1,Rules!$H$7),"")&amp;"")</f>
        <v/>
      </c>
      <c r="E1823">
        <f>IF(A1823="","",IFERROR(INDEX(Crawl!$A1822:$DZ1822,1,Rules!$H$8),"")&amp;"")</f>
        <v/>
      </c>
      <c r="F1823">
        <f>IF(A1823="","",IFERROR(INDEX(Crawl!$A1822:$DZ1822,1,Rules!$H$9),""))</f>
        <v/>
      </c>
      <c r="G1823">
        <f>IF(A1823="","",IFERROR(INDEX(Crawl!$A1822:$DZ1822,1,Rules!$H$10),""))</f>
        <v/>
      </c>
      <c r="H1823">
        <f>IF(A1823="","",IFERROR(INDEX(Crawl!$A1822:$DZ1822,1,Rules!$H$12),""))</f>
        <v/>
      </c>
      <c r="I1823">
        <f>IF(A1823="","",IF(AND(N(H1823)&gt;0,IFERROR(INDEX(Crawl!$A1822:$DZ1822,1,Rules!$H$11),"")&amp;""&lt;&gt;""),IFERROR(INDEX(Crawl!$A1822:$DZ1822,1,Rules!$H$11),"")&amp;"",IF(AND(ISNUMBER(J1823),N(J1823)&gt;=Rules!$B$12,IFERROR(INDEX(Crawl!$A1822:$DZ1822,1,Rules!$H$13),"")&amp;""&lt;&gt;""),IFERROR(INDEX(Crawl!$A1822:$DZ1822,1,Rules!$H$13),"")&amp;"","")))</f>
        <v/>
      </c>
      <c r="J1823" s="19">
        <f>IF(A1823="","",IF(IFERROR(INDEX(Crawl!$A1822:$DZ1822,1,Rules!$H$14),"")&amp;""="","",IFERROR(INDEX(Crawl!$A1822:$DZ1822,1,Rules!$H$14),"")))</f>
        <v/>
      </c>
      <c r="K1823">
        <f>IF(A1823="","",IFERROR(SUMIFS('GSC current'!$J$2:$J$2001,'GSC current'!$I$2:$I$2001,B1823),0))</f>
        <v/>
      </c>
      <c r="L1823">
        <f>IF(A1823="","",IFERROR(SUMIFS('GSC current'!$K$2:$K$2001,'GSC current'!$I$2:$I$2001,B1823),0))</f>
        <v/>
      </c>
      <c r="M1823" s="20">
        <f>IF(A1823="","",IF(N(L1823)&gt;0,K1823/L1823,""))</f>
        <v/>
      </c>
      <c r="N1823" s="21">
        <f>IF(A1823="","",IF(N(L1823)&gt;0,SUMIFS('GSC current'!$L$2:$L$2001,'GSC current'!$I$2:$I$2001,B1823)/L1823,""))</f>
        <v/>
      </c>
      <c r="O1823">
        <f>IF(A1823="","",IFERROR(SUMIFS('GSC previous'!$J$2:$J$2001,'GSC previous'!$I$2:$I$2001,B1823),0))</f>
        <v/>
      </c>
      <c r="P1823" s="22">
        <f>IF(A1823="","",IF(N(O1823)&gt;0,(K1823-O1823)/O1823,""))</f>
        <v/>
      </c>
      <c r="Q1823">
        <f>IF(A1823="","",IFERROR(SUMIFS(GA4!$P$2:$P$2001,GA4!$O$2:$O$2001,B1823),0))</f>
        <v/>
      </c>
      <c r="R1823" s="23">
        <f>IF(A1823="","",IF(N(Q1823)&gt;0,SUMIFS(GA4!$Q$2:$Q$2001,GA4!$O$2:$O$2001,B1823)/Q1823,""))</f>
        <v/>
      </c>
      <c r="S1823">
        <f>IF(A1823="","",IFERROR(SUMIFS(GA4!$R$2:$R$2001,GA4!$O$2:$O$2001,B1823),0))</f>
        <v/>
      </c>
      <c r="T1823">
        <f>IF(A1823="","",IF(AND(ISNUMBER(F1823),LEFT(C1823&amp;"",1)="2"),IF(F1823&lt;Rules!$B$9,"Yes","No"),"No"))</f>
        <v/>
      </c>
      <c r="U1823">
        <f>IF(A1823="","",IF(AND(N(O1823)&gt;=Rules!$B$8,ISNUMBER(P1823)),IF(P1823&lt;=-Rules!$B$7,"Yes","No"),"No"))</f>
        <v/>
      </c>
      <c r="V1823">
        <f>IF(A1823="","",IF(AND(N(L1823)&gt;=Rules!$B$6,ISNUMBER(N1823)),IF(AND(N1823&gt;=Rules!$B$10,N1823&lt;=Rules!$B$11),"Yes","No"),"No"))</f>
        <v/>
      </c>
      <c r="W1823">
        <f>IF(A1823="","",IF(I1823&lt;&gt;"","Yes","No"))</f>
        <v/>
      </c>
      <c r="X1823">
        <f>IF(I1823="","",IF(SUMIFS($K$3:$K$2002,$A$3:$A$2002,SUBSTITUTE(SUBSTITUTE(I1823,"?","~?"),"*","~*"))&gt;N(K1823),"Yes","No"))</f>
        <v/>
      </c>
      <c r="Y1823">
        <f>IF(A1823="","",IF(N(S1823)&gt;0,"Yes","No"))</f>
        <v/>
      </c>
      <c r="Z1823">
        <f>IF(A1823="","",IF(AND(N(K1823)&lt;Rules!$B$5,N(L1823)&lt;Rules!$B$6,N(Q1823)&lt;Rules!$B$13,Y1823="No"),"Yes","No"))</f>
        <v/>
      </c>
      <c r="AA1823">
        <f>IF(A1823="","",IF(LEFT(C1823&amp;"",1)="3","Redirect",IF(OR(LEFT(C1823&amp;"",1)="4",LEFT(C1823&amp;"",1)="5"),IF(OR(N(K1823)&gt;0,N(AC1823)&gt;=Rules!$B$14),"Redirect","Prune"),IF(D1823="Non-Indexable","Keep",IF(AND(W1823="Yes",X1823="Yes",Y1823="No"),"Merge",IF(OR(U1823="Yes",V1823="Yes",AND(T1823="Yes",N(L1823)&gt;=Rules!$B$6)),"Update",IF(Z1823="Yes",IF(N(AC1823)&gt;=Rules!$B$14,"Redirect","Prune"),"Keep")))))))</f>
        <v/>
      </c>
      <c r="AB1823">
        <f>IF(A1823="","",IF(LEFT(C1823&amp;"",1)="3","Already redirects ("&amp;C1823&amp;"). Update internal links to point at the final URL.",IF(OR(LEFT(C1823&amp;"",1)="4",LEFT(C1823&amp;"",1)="5"),IF(AA1823="Redirect","Returns "&amp;C1823&amp;" but still has "&amp;N(K1823)&amp;" clicks and "&amp;N(AC1823)&amp;" referring domains. 301 it to the closest live page.","Returns "&amp;C1823&amp;" with no clicks or links. Remove internal links and let it 404 or 410."),IF(D1823="Non-Indexable","Non-indexable ("&amp;E1823&amp;"). Keep if that is intentional; otherwise fix the canonical or noindex.",IF(AA1823="Merge","Overlaps with "&amp;I1823&amp;IF(N(J1823)&gt;0," (similarity "&amp;TEXT(J1823,"0.00")&amp;")","")&amp;", which gets more clicks. Merge the useful parts into it and 301 this URL.",IF(AA1823="Update",MID(IF(U1823="Yes","; Clicks down "&amp;TEXT(-P1823,"0%")&amp;" on the previous period","")&amp;IF(V1823="Yes","; Average position "&amp;TEXT(N1823,"0.0")&amp;" on "&amp;TEXT(L1823,"#,##0")&amp;" impressions (striking distance)","")&amp;IF(AND(T1823="Yes",N(L1823)&gt;=Rules!$B$6),"; Thin ("&amp;F1823&amp;" words) but has search demand",""),3,400),IF(AA1823="Prune","Low value: "&amp;N(K1823)&amp;" clicks, "&amp;N(L1823)&amp;" impressions, "&amp;N(Q1823)&amp;" sessions, no key events. Remove or noindex it and update internal links.",IF(AA1823="Redirect","Low value but "&amp;N(AC1823)&amp;" referring domains. 301 it to the closest relevant page to keep those links.",IF(AND(Z1823="No",Y1823="Yes",N(K1823)&lt;Rules!$B$5),"Low search traffic but it converts (key events: "&amp;S1823&amp;"). Keep it and link to it.",IF(W1823="Yes","Stronger than the page it overlaps ("&amp;I1823&amp;"). Keep; merge that page into this one.","Healthy: "&amp;N(K1823)&amp;" clicks"&amp;IF(ISNUMBER(N1823),", average position "&amp;TEXT(N1823,"0.0"),"")&amp;". Keep and monitor."))))))))))</f>
        <v/>
      </c>
      <c r="AE1823">
        <f>IF(A1823="","",IF(AD1823&lt;&gt;"",AD1823,AA1823))</f>
        <v/>
      </c>
    </row>
    <row r="1824">
      <c r="A1824">
        <f>IF(Crawl!A1823="","",Crawl!A1823)</f>
        <v/>
      </c>
      <c r="B1824">
        <f>IF(A1824="","",Crawl!EC1823)</f>
        <v/>
      </c>
      <c r="C1824">
        <f>IF(A1824="","",IFERROR(INDEX(Crawl!$A1823:$DZ1823,1,Rules!$H$6),""))</f>
        <v/>
      </c>
      <c r="D1824">
        <f>IF(A1824="","",IFERROR(INDEX(Crawl!$A1823:$DZ1823,1,Rules!$H$7),"")&amp;"")</f>
        <v/>
      </c>
      <c r="E1824">
        <f>IF(A1824="","",IFERROR(INDEX(Crawl!$A1823:$DZ1823,1,Rules!$H$8),"")&amp;"")</f>
        <v/>
      </c>
      <c r="F1824">
        <f>IF(A1824="","",IFERROR(INDEX(Crawl!$A1823:$DZ1823,1,Rules!$H$9),""))</f>
        <v/>
      </c>
      <c r="G1824">
        <f>IF(A1824="","",IFERROR(INDEX(Crawl!$A1823:$DZ1823,1,Rules!$H$10),""))</f>
        <v/>
      </c>
      <c r="H1824">
        <f>IF(A1824="","",IFERROR(INDEX(Crawl!$A1823:$DZ1823,1,Rules!$H$12),""))</f>
        <v/>
      </c>
      <c r="I1824">
        <f>IF(A1824="","",IF(AND(N(H1824)&gt;0,IFERROR(INDEX(Crawl!$A1823:$DZ1823,1,Rules!$H$11),"")&amp;""&lt;&gt;""),IFERROR(INDEX(Crawl!$A1823:$DZ1823,1,Rules!$H$11),"")&amp;"",IF(AND(ISNUMBER(J1824),N(J1824)&gt;=Rules!$B$12,IFERROR(INDEX(Crawl!$A1823:$DZ1823,1,Rules!$H$13),"")&amp;""&lt;&gt;""),IFERROR(INDEX(Crawl!$A1823:$DZ1823,1,Rules!$H$13),"")&amp;"","")))</f>
        <v/>
      </c>
      <c r="J1824" s="19">
        <f>IF(A1824="","",IF(IFERROR(INDEX(Crawl!$A1823:$DZ1823,1,Rules!$H$14),"")&amp;""="","",IFERROR(INDEX(Crawl!$A1823:$DZ1823,1,Rules!$H$14),"")))</f>
        <v/>
      </c>
      <c r="K1824">
        <f>IF(A1824="","",IFERROR(SUMIFS('GSC current'!$J$2:$J$2001,'GSC current'!$I$2:$I$2001,B1824),0))</f>
        <v/>
      </c>
      <c r="L1824">
        <f>IF(A1824="","",IFERROR(SUMIFS('GSC current'!$K$2:$K$2001,'GSC current'!$I$2:$I$2001,B1824),0))</f>
        <v/>
      </c>
      <c r="M1824" s="20">
        <f>IF(A1824="","",IF(N(L1824)&gt;0,K1824/L1824,""))</f>
        <v/>
      </c>
      <c r="N1824" s="21">
        <f>IF(A1824="","",IF(N(L1824)&gt;0,SUMIFS('GSC current'!$L$2:$L$2001,'GSC current'!$I$2:$I$2001,B1824)/L1824,""))</f>
        <v/>
      </c>
      <c r="O1824">
        <f>IF(A1824="","",IFERROR(SUMIFS('GSC previous'!$J$2:$J$2001,'GSC previous'!$I$2:$I$2001,B1824),0))</f>
        <v/>
      </c>
      <c r="P1824" s="22">
        <f>IF(A1824="","",IF(N(O1824)&gt;0,(K1824-O1824)/O1824,""))</f>
        <v/>
      </c>
      <c r="Q1824">
        <f>IF(A1824="","",IFERROR(SUMIFS(GA4!$P$2:$P$2001,GA4!$O$2:$O$2001,B1824),0))</f>
        <v/>
      </c>
      <c r="R1824" s="23">
        <f>IF(A1824="","",IF(N(Q1824)&gt;0,SUMIFS(GA4!$Q$2:$Q$2001,GA4!$O$2:$O$2001,B1824)/Q1824,""))</f>
        <v/>
      </c>
      <c r="S1824">
        <f>IF(A1824="","",IFERROR(SUMIFS(GA4!$R$2:$R$2001,GA4!$O$2:$O$2001,B1824),0))</f>
        <v/>
      </c>
      <c r="T1824">
        <f>IF(A1824="","",IF(AND(ISNUMBER(F1824),LEFT(C1824&amp;"",1)="2"),IF(F1824&lt;Rules!$B$9,"Yes","No"),"No"))</f>
        <v/>
      </c>
      <c r="U1824">
        <f>IF(A1824="","",IF(AND(N(O1824)&gt;=Rules!$B$8,ISNUMBER(P1824)),IF(P1824&lt;=-Rules!$B$7,"Yes","No"),"No"))</f>
        <v/>
      </c>
      <c r="V1824">
        <f>IF(A1824="","",IF(AND(N(L1824)&gt;=Rules!$B$6,ISNUMBER(N1824)),IF(AND(N1824&gt;=Rules!$B$10,N1824&lt;=Rules!$B$11),"Yes","No"),"No"))</f>
        <v/>
      </c>
      <c r="W1824">
        <f>IF(A1824="","",IF(I1824&lt;&gt;"","Yes","No"))</f>
        <v/>
      </c>
      <c r="X1824">
        <f>IF(I1824="","",IF(SUMIFS($K$3:$K$2002,$A$3:$A$2002,SUBSTITUTE(SUBSTITUTE(I1824,"?","~?"),"*","~*"))&gt;N(K1824),"Yes","No"))</f>
        <v/>
      </c>
      <c r="Y1824">
        <f>IF(A1824="","",IF(N(S1824)&gt;0,"Yes","No"))</f>
        <v/>
      </c>
      <c r="Z1824">
        <f>IF(A1824="","",IF(AND(N(K1824)&lt;Rules!$B$5,N(L1824)&lt;Rules!$B$6,N(Q1824)&lt;Rules!$B$13,Y1824="No"),"Yes","No"))</f>
        <v/>
      </c>
      <c r="AA1824">
        <f>IF(A1824="","",IF(LEFT(C1824&amp;"",1)="3","Redirect",IF(OR(LEFT(C1824&amp;"",1)="4",LEFT(C1824&amp;"",1)="5"),IF(OR(N(K1824)&gt;0,N(AC1824)&gt;=Rules!$B$14),"Redirect","Prune"),IF(D1824="Non-Indexable","Keep",IF(AND(W1824="Yes",X1824="Yes",Y1824="No"),"Merge",IF(OR(U1824="Yes",V1824="Yes",AND(T1824="Yes",N(L1824)&gt;=Rules!$B$6)),"Update",IF(Z1824="Yes",IF(N(AC1824)&gt;=Rules!$B$14,"Redirect","Prune"),"Keep")))))))</f>
        <v/>
      </c>
      <c r="AB1824">
        <f>IF(A1824="","",IF(LEFT(C1824&amp;"",1)="3","Already redirects ("&amp;C1824&amp;"). Update internal links to point at the final URL.",IF(OR(LEFT(C1824&amp;"",1)="4",LEFT(C1824&amp;"",1)="5"),IF(AA1824="Redirect","Returns "&amp;C1824&amp;" but still has "&amp;N(K1824)&amp;" clicks and "&amp;N(AC1824)&amp;" referring domains. 301 it to the closest live page.","Returns "&amp;C1824&amp;" with no clicks or links. Remove internal links and let it 404 or 410."),IF(D1824="Non-Indexable","Non-indexable ("&amp;E1824&amp;"). Keep if that is intentional; otherwise fix the canonical or noindex.",IF(AA1824="Merge","Overlaps with "&amp;I1824&amp;IF(N(J1824)&gt;0," (similarity "&amp;TEXT(J1824,"0.00")&amp;")","")&amp;", which gets more clicks. Merge the useful parts into it and 301 this URL.",IF(AA1824="Update",MID(IF(U1824="Yes","; Clicks down "&amp;TEXT(-P1824,"0%")&amp;" on the previous period","")&amp;IF(V1824="Yes","; Average position "&amp;TEXT(N1824,"0.0")&amp;" on "&amp;TEXT(L1824,"#,##0")&amp;" impressions (striking distance)","")&amp;IF(AND(T1824="Yes",N(L1824)&gt;=Rules!$B$6),"; Thin ("&amp;F1824&amp;" words) but has search demand",""),3,400),IF(AA1824="Prune","Low value: "&amp;N(K1824)&amp;" clicks, "&amp;N(L1824)&amp;" impressions, "&amp;N(Q1824)&amp;" sessions, no key events. Remove or noindex it and update internal links.",IF(AA1824="Redirect","Low value but "&amp;N(AC1824)&amp;" referring domains. 301 it to the closest relevant page to keep those links.",IF(AND(Z1824="No",Y1824="Yes",N(K1824)&lt;Rules!$B$5),"Low search traffic but it converts (key events: "&amp;S1824&amp;"). Keep it and link to it.",IF(W1824="Yes","Stronger than the page it overlaps ("&amp;I1824&amp;"). Keep; merge that page into this one.","Healthy: "&amp;N(K1824)&amp;" clicks"&amp;IF(ISNUMBER(N1824),", average position "&amp;TEXT(N1824,"0.0"),"")&amp;". Keep and monitor."))))))))))</f>
        <v/>
      </c>
      <c r="AE1824">
        <f>IF(A1824="","",IF(AD1824&lt;&gt;"",AD1824,AA1824))</f>
        <v/>
      </c>
    </row>
    <row r="1825">
      <c r="A1825">
        <f>IF(Crawl!A1824="","",Crawl!A1824)</f>
        <v/>
      </c>
      <c r="B1825">
        <f>IF(A1825="","",Crawl!EC1824)</f>
        <v/>
      </c>
      <c r="C1825">
        <f>IF(A1825="","",IFERROR(INDEX(Crawl!$A1824:$DZ1824,1,Rules!$H$6),""))</f>
        <v/>
      </c>
      <c r="D1825">
        <f>IF(A1825="","",IFERROR(INDEX(Crawl!$A1824:$DZ1824,1,Rules!$H$7),"")&amp;"")</f>
        <v/>
      </c>
      <c r="E1825">
        <f>IF(A1825="","",IFERROR(INDEX(Crawl!$A1824:$DZ1824,1,Rules!$H$8),"")&amp;"")</f>
        <v/>
      </c>
      <c r="F1825">
        <f>IF(A1825="","",IFERROR(INDEX(Crawl!$A1824:$DZ1824,1,Rules!$H$9),""))</f>
        <v/>
      </c>
      <c r="G1825">
        <f>IF(A1825="","",IFERROR(INDEX(Crawl!$A1824:$DZ1824,1,Rules!$H$10),""))</f>
        <v/>
      </c>
      <c r="H1825">
        <f>IF(A1825="","",IFERROR(INDEX(Crawl!$A1824:$DZ1824,1,Rules!$H$12),""))</f>
        <v/>
      </c>
      <c r="I1825">
        <f>IF(A1825="","",IF(AND(N(H1825)&gt;0,IFERROR(INDEX(Crawl!$A1824:$DZ1824,1,Rules!$H$11),"")&amp;""&lt;&gt;""),IFERROR(INDEX(Crawl!$A1824:$DZ1824,1,Rules!$H$11),"")&amp;"",IF(AND(ISNUMBER(J1825),N(J1825)&gt;=Rules!$B$12,IFERROR(INDEX(Crawl!$A1824:$DZ1824,1,Rules!$H$13),"")&amp;""&lt;&gt;""),IFERROR(INDEX(Crawl!$A1824:$DZ1824,1,Rules!$H$13),"")&amp;"","")))</f>
        <v/>
      </c>
      <c r="J1825" s="19">
        <f>IF(A1825="","",IF(IFERROR(INDEX(Crawl!$A1824:$DZ1824,1,Rules!$H$14),"")&amp;""="","",IFERROR(INDEX(Crawl!$A1824:$DZ1824,1,Rules!$H$14),"")))</f>
        <v/>
      </c>
      <c r="K1825">
        <f>IF(A1825="","",IFERROR(SUMIFS('GSC current'!$J$2:$J$2001,'GSC current'!$I$2:$I$2001,B1825),0))</f>
        <v/>
      </c>
      <c r="L1825">
        <f>IF(A1825="","",IFERROR(SUMIFS('GSC current'!$K$2:$K$2001,'GSC current'!$I$2:$I$2001,B1825),0))</f>
        <v/>
      </c>
      <c r="M1825" s="20">
        <f>IF(A1825="","",IF(N(L1825)&gt;0,K1825/L1825,""))</f>
        <v/>
      </c>
      <c r="N1825" s="21">
        <f>IF(A1825="","",IF(N(L1825)&gt;0,SUMIFS('GSC current'!$L$2:$L$2001,'GSC current'!$I$2:$I$2001,B1825)/L1825,""))</f>
        <v/>
      </c>
      <c r="O1825">
        <f>IF(A1825="","",IFERROR(SUMIFS('GSC previous'!$J$2:$J$2001,'GSC previous'!$I$2:$I$2001,B1825),0))</f>
        <v/>
      </c>
      <c r="P1825" s="22">
        <f>IF(A1825="","",IF(N(O1825)&gt;0,(K1825-O1825)/O1825,""))</f>
        <v/>
      </c>
      <c r="Q1825">
        <f>IF(A1825="","",IFERROR(SUMIFS(GA4!$P$2:$P$2001,GA4!$O$2:$O$2001,B1825),0))</f>
        <v/>
      </c>
      <c r="R1825" s="23">
        <f>IF(A1825="","",IF(N(Q1825)&gt;0,SUMIFS(GA4!$Q$2:$Q$2001,GA4!$O$2:$O$2001,B1825)/Q1825,""))</f>
        <v/>
      </c>
      <c r="S1825">
        <f>IF(A1825="","",IFERROR(SUMIFS(GA4!$R$2:$R$2001,GA4!$O$2:$O$2001,B1825),0))</f>
        <v/>
      </c>
      <c r="T1825">
        <f>IF(A1825="","",IF(AND(ISNUMBER(F1825),LEFT(C1825&amp;"",1)="2"),IF(F1825&lt;Rules!$B$9,"Yes","No"),"No"))</f>
        <v/>
      </c>
      <c r="U1825">
        <f>IF(A1825="","",IF(AND(N(O1825)&gt;=Rules!$B$8,ISNUMBER(P1825)),IF(P1825&lt;=-Rules!$B$7,"Yes","No"),"No"))</f>
        <v/>
      </c>
      <c r="V1825">
        <f>IF(A1825="","",IF(AND(N(L1825)&gt;=Rules!$B$6,ISNUMBER(N1825)),IF(AND(N1825&gt;=Rules!$B$10,N1825&lt;=Rules!$B$11),"Yes","No"),"No"))</f>
        <v/>
      </c>
      <c r="W1825">
        <f>IF(A1825="","",IF(I1825&lt;&gt;"","Yes","No"))</f>
        <v/>
      </c>
      <c r="X1825">
        <f>IF(I1825="","",IF(SUMIFS($K$3:$K$2002,$A$3:$A$2002,SUBSTITUTE(SUBSTITUTE(I1825,"?","~?"),"*","~*"))&gt;N(K1825),"Yes","No"))</f>
        <v/>
      </c>
      <c r="Y1825">
        <f>IF(A1825="","",IF(N(S1825)&gt;0,"Yes","No"))</f>
        <v/>
      </c>
      <c r="Z1825">
        <f>IF(A1825="","",IF(AND(N(K1825)&lt;Rules!$B$5,N(L1825)&lt;Rules!$B$6,N(Q1825)&lt;Rules!$B$13,Y1825="No"),"Yes","No"))</f>
        <v/>
      </c>
      <c r="AA1825">
        <f>IF(A1825="","",IF(LEFT(C1825&amp;"",1)="3","Redirect",IF(OR(LEFT(C1825&amp;"",1)="4",LEFT(C1825&amp;"",1)="5"),IF(OR(N(K1825)&gt;0,N(AC1825)&gt;=Rules!$B$14),"Redirect","Prune"),IF(D1825="Non-Indexable","Keep",IF(AND(W1825="Yes",X1825="Yes",Y1825="No"),"Merge",IF(OR(U1825="Yes",V1825="Yes",AND(T1825="Yes",N(L1825)&gt;=Rules!$B$6)),"Update",IF(Z1825="Yes",IF(N(AC1825)&gt;=Rules!$B$14,"Redirect","Prune"),"Keep")))))))</f>
        <v/>
      </c>
      <c r="AB1825">
        <f>IF(A1825="","",IF(LEFT(C1825&amp;"",1)="3","Already redirects ("&amp;C1825&amp;"). Update internal links to point at the final URL.",IF(OR(LEFT(C1825&amp;"",1)="4",LEFT(C1825&amp;"",1)="5"),IF(AA1825="Redirect","Returns "&amp;C1825&amp;" but still has "&amp;N(K1825)&amp;" clicks and "&amp;N(AC1825)&amp;" referring domains. 301 it to the closest live page.","Returns "&amp;C1825&amp;" with no clicks or links. Remove internal links and let it 404 or 410."),IF(D1825="Non-Indexable","Non-indexable ("&amp;E1825&amp;"). Keep if that is intentional; otherwise fix the canonical or noindex.",IF(AA1825="Merge","Overlaps with "&amp;I1825&amp;IF(N(J1825)&gt;0," (similarity "&amp;TEXT(J1825,"0.00")&amp;")","")&amp;", which gets more clicks. Merge the useful parts into it and 301 this URL.",IF(AA1825="Update",MID(IF(U1825="Yes","; Clicks down "&amp;TEXT(-P1825,"0%")&amp;" on the previous period","")&amp;IF(V1825="Yes","; Average position "&amp;TEXT(N1825,"0.0")&amp;" on "&amp;TEXT(L1825,"#,##0")&amp;" impressions (striking distance)","")&amp;IF(AND(T1825="Yes",N(L1825)&gt;=Rules!$B$6),"; Thin ("&amp;F1825&amp;" words) but has search demand",""),3,400),IF(AA1825="Prune","Low value: "&amp;N(K1825)&amp;" clicks, "&amp;N(L1825)&amp;" impressions, "&amp;N(Q1825)&amp;" sessions, no key events. Remove or noindex it and update internal links.",IF(AA1825="Redirect","Low value but "&amp;N(AC1825)&amp;" referring domains. 301 it to the closest relevant page to keep those links.",IF(AND(Z1825="No",Y1825="Yes",N(K1825)&lt;Rules!$B$5),"Low search traffic but it converts (key events: "&amp;S1825&amp;"). Keep it and link to it.",IF(W1825="Yes","Stronger than the page it overlaps ("&amp;I1825&amp;"). Keep; merge that page into this one.","Healthy: "&amp;N(K1825)&amp;" clicks"&amp;IF(ISNUMBER(N1825),", average position "&amp;TEXT(N1825,"0.0"),"")&amp;". Keep and monitor."))))))))))</f>
        <v/>
      </c>
      <c r="AE1825">
        <f>IF(A1825="","",IF(AD1825&lt;&gt;"",AD1825,AA1825))</f>
        <v/>
      </c>
    </row>
    <row r="1826">
      <c r="A1826">
        <f>IF(Crawl!A1825="","",Crawl!A1825)</f>
        <v/>
      </c>
      <c r="B1826">
        <f>IF(A1826="","",Crawl!EC1825)</f>
        <v/>
      </c>
      <c r="C1826">
        <f>IF(A1826="","",IFERROR(INDEX(Crawl!$A1825:$DZ1825,1,Rules!$H$6),""))</f>
        <v/>
      </c>
      <c r="D1826">
        <f>IF(A1826="","",IFERROR(INDEX(Crawl!$A1825:$DZ1825,1,Rules!$H$7),"")&amp;"")</f>
        <v/>
      </c>
      <c r="E1826">
        <f>IF(A1826="","",IFERROR(INDEX(Crawl!$A1825:$DZ1825,1,Rules!$H$8),"")&amp;"")</f>
        <v/>
      </c>
      <c r="F1826">
        <f>IF(A1826="","",IFERROR(INDEX(Crawl!$A1825:$DZ1825,1,Rules!$H$9),""))</f>
        <v/>
      </c>
      <c r="G1826">
        <f>IF(A1826="","",IFERROR(INDEX(Crawl!$A1825:$DZ1825,1,Rules!$H$10),""))</f>
        <v/>
      </c>
      <c r="H1826">
        <f>IF(A1826="","",IFERROR(INDEX(Crawl!$A1825:$DZ1825,1,Rules!$H$12),""))</f>
        <v/>
      </c>
      <c r="I1826">
        <f>IF(A1826="","",IF(AND(N(H1826)&gt;0,IFERROR(INDEX(Crawl!$A1825:$DZ1825,1,Rules!$H$11),"")&amp;""&lt;&gt;""),IFERROR(INDEX(Crawl!$A1825:$DZ1825,1,Rules!$H$11),"")&amp;"",IF(AND(ISNUMBER(J1826),N(J1826)&gt;=Rules!$B$12,IFERROR(INDEX(Crawl!$A1825:$DZ1825,1,Rules!$H$13),"")&amp;""&lt;&gt;""),IFERROR(INDEX(Crawl!$A1825:$DZ1825,1,Rules!$H$13),"")&amp;"","")))</f>
        <v/>
      </c>
      <c r="J1826" s="19">
        <f>IF(A1826="","",IF(IFERROR(INDEX(Crawl!$A1825:$DZ1825,1,Rules!$H$14),"")&amp;""="","",IFERROR(INDEX(Crawl!$A1825:$DZ1825,1,Rules!$H$14),"")))</f>
        <v/>
      </c>
      <c r="K1826">
        <f>IF(A1826="","",IFERROR(SUMIFS('GSC current'!$J$2:$J$2001,'GSC current'!$I$2:$I$2001,B1826),0))</f>
        <v/>
      </c>
      <c r="L1826">
        <f>IF(A1826="","",IFERROR(SUMIFS('GSC current'!$K$2:$K$2001,'GSC current'!$I$2:$I$2001,B1826),0))</f>
        <v/>
      </c>
      <c r="M1826" s="20">
        <f>IF(A1826="","",IF(N(L1826)&gt;0,K1826/L1826,""))</f>
        <v/>
      </c>
      <c r="N1826" s="21">
        <f>IF(A1826="","",IF(N(L1826)&gt;0,SUMIFS('GSC current'!$L$2:$L$2001,'GSC current'!$I$2:$I$2001,B1826)/L1826,""))</f>
        <v/>
      </c>
      <c r="O1826">
        <f>IF(A1826="","",IFERROR(SUMIFS('GSC previous'!$J$2:$J$2001,'GSC previous'!$I$2:$I$2001,B1826),0))</f>
        <v/>
      </c>
      <c r="P1826" s="22">
        <f>IF(A1826="","",IF(N(O1826)&gt;0,(K1826-O1826)/O1826,""))</f>
        <v/>
      </c>
      <c r="Q1826">
        <f>IF(A1826="","",IFERROR(SUMIFS(GA4!$P$2:$P$2001,GA4!$O$2:$O$2001,B1826),0))</f>
        <v/>
      </c>
      <c r="R1826" s="23">
        <f>IF(A1826="","",IF(N(Q1826)&gt;0,SUMIFS(GA4!$Q$2:$Q$2001,GA4!$O$2:$O$2001,B1826)/Q1826,""))</f>
        <v/>
      </c>
      <c r="S1826">
        <f>IF(A1826="","",IFERROR(SUMIFS(GA4!$R$2:$R$2001,GA4!$O$2:$O$2001,B1826),0))</f>
        <v/>
      </c>
      <c r="T1826">
        <f>IF(A1826="","",IF(AND(ISNUMBER(F1826),LEFT(C1826&amp;"",1)="2"),IF(F1826&lt;Rules!$B$9,"Yes","No"),"No"))</f>
        <v/>
      </c>
      <c r="U1826">
        <f>IF(A1826="","",IF(AND(N(O1826)&gt;=Rules!$B$8,ISNUMBER(P1826)),IF(P1826&lt;=-Rules!$B$7,"Yes","No"),"No"))</f>
        <v/>
      </c>
      <c r="V1826">
        <f>IF(A1826="","",IF(AND(N(L1826)&gt;=Rules!$B$6,ISNUMBER(N1826)),IF(AND(N1826&gt;=Rules!$B$10,N1826&lt;=Rules!$B$11),"Yes","No"),"No"))</f>
        <v/>
      </c>
      <c r="W1826">
        <f>IF(A1826="","",IF(I1826&lt;&gt;"","Yes","No"))</f>
        <v/>
      </c>
      <c r="X1826">
        <f>IF(I1826="","",IF(SUMIFS($K$3:$K$2002,$A$3:$A$2002,SUBSTITUTE(SUBSTITUTE(I1826,"?","~?"),"*","~*"))&gt;N(K1826),"Yes","No"))</f>
        <v/>
      </c>
      <c r="Y1826">
        <f>IF(A1826="","",IF(N(S1826)&gt;0,"Yes","No"))</f>
        <v/>
      </c>
      <c r="Z1826">
        <f>IF(A1826="","",IF(AND(N(K1826)&lt;Rules!$B$5,N(L1826)&lt;Rules!$B$6,N(Q1826)&lt;Rules!$B$13,Y1826="No"),"Yes","No"))</f>
        <v/>
      </c>
      <c r="AA1826">
        <f>IF(A1826="","",IF(LEFT(C1826&amp;"",1)="3","Redirect",IF(OR(LEFT(C1826&amp;"",1)="4",LEFT(C1826&amp;"",1)="5"),IF(OR(N(K1826)&gt;0,N(AC1826)&gt;=Rules!$B$14),"Redirect","Prune"),IF(D1826="Non-Indexable","Keep",IF(AND(W1826="Yes",X1826="Yes",Y1826="No"),"Merge",IF(OR(U1826="Yes",V1826="Yes",AND(T1826="Yes",N(L1826)&gt;=Rules!$B$6)),"Update",IF(Z1826="Yes",IF(N(AC1826)&gt;=Rules!$B$14,"Redirect","Prune"),"Keep")))))))</f>
        <v/>
      </c>
      <c r="AB1826">
        <f>IF(A1826="","",IF(LEFT(C1826&amp;"",1)="3","Already redirects ("&amp;C1826&amp;"). Update internal links to point at the final URL.",IF(OR(LEFT(C1826&amp;"",1)="4",LEFT(C1826&amp;"",1)="5"),IF(AA1826="Redirect","Returns "&amp;C1826&amp;" but still has "&amp;N(K1826)&amp;" clicks and "&amp;N(AC1826)&amp;" referring domains. 301 it to the closest live page.","Returns "&amp;C1826&amp;" with no clicks or links. Remove internal links and let it 404 or 410."),IF(D1826="Non-Indexable","Non-indexable ("&amp;E1826&amp;"). Keep if that is intentional; otherwise fix the canonical or noindex.",IF(AA1826="Merge","Overlaps with "&amp;I1826&amp;IF(N(J1826)&gt;0," (similarity "&amp;TEXT(J1826,"0.00")&amp;")","")&amp;", which gets more clicks. Merge the useful parts into it and 301 this URL.",IF(AA1826="Update",MID(IF(U1826="Yes","; Clicks down "&amp;TEXT(-P1826,"0%")&amp;" on the previous period","")&amp;IF(V1826="Yes","; Average position "&amp;TEXT(N1826,"0.0")&amp;" on "&amp;TEXT(L1826,"#,##0")&amp;" impressions (striking distance)","")&amp;IF(AND(T1826="Yes",N(L1826)&gt;=Rules!$B$6),"; Thin ("&amp;F1826&amp;" words) but has search demand",""),3,400),IF(AA1826="Prune","Low value: "&amp;N(K1826)&amp;" clicks, "&amp;N(L1826)&amp;" impressions, "&amp;N(Q1826)&amp;" sessions, no key events. Remove or noindex it and update internal links.",IF(AA1826="Redirect","Low value but "&amp;N(AC1826)&amp;" referring domains. 301 it to the closest relevant page to keep those links.",IF(AND(Z1826="No",Y1826="Yes",N(K1826)&lt;Rules!$B$5),"Low search traffic but it converts (key events: "&amp;S1826&amp;"). Keep it and link to it.",IF(W1826="Yes","Stronger than the page it overlaps ("&amp;I1826&amp;"). Keep; merge that page into this one.","Healthy: "&amp;N(K1826)&amp;" clicks"&amp;IF(ISNUMBER(N1826),", average position "&amp;TEXT(N1826,"0.0"),"")&amp;". Keep and monitor."))))))))))</f>
        <v/>
      </c>
      <c r="AE1826">
        <f>IF(A1826="","",IF(AD1826&lt;&gt;"",AD1826,AA1826))</f>
        <v/>
      </c>
    </row>
    <row r="1827">
      <c r="A1827">
        <f>IF(Crawl!A1826="","",Crawl!A1826)</f>
        <v/>
      </c>
      <c r="B1827">
        <f>IF(A1827="","",Crawl!EC1826)</f>
        <v/>
      </c>
      <c r="C1827">
        <f>IF(A1827="","",IFERROR(INDEX(Crawl!$A1826:$DZ1826,1,Rules!$H$6),""))</f>
        <v/>
      </c>
      <c r="D1827">
        <f>IF(A1827="","",IFERROR(INDEX(Crawl!$A1826:$DZ1826,1,Rules!$H$7),"")&amp;"")</f>
        <v/>
      </c>
      <c r="E1827">
        <f>IF(A1827="","",IFERROR(INDEX(Crawl!$A1826:$DZ1826,1,Rules!$H$8),"")&amp;"")</f>
        <v/>
      </c>
      <c r="F1827">
        <f>IF(A1827="","",IFERROR(INDEX(Crawl!$A1826:$DZ1826,1,Rules!$H$9),""))</f>
        <v/>
      </c>
      <c r="G1827">
        <f>IF(A1827="","",IFERROR(INDEX(Crawl!$A1826:$DZ1826,1,Rules!$H$10),""))</f>
        <v/>
      </c>
      <c r="H1827">
        <f>IF(A1827="","",IFERROR(INDEX(Crawl!$A1826:$DZ1826,1,Rules!$H$12),""))</f>
        <v/>
      </c>
      <c r="I1827">
        <f>IF(A1827="","",IF(AND(N(H1827)&gt;0,IFERROR(INDEX(Crawl!$A1826:$DZ1826,1,Rules!$H$11),"")&amp;""&lt;&gt;""),IFERROR(INDEX(Crawl!$A1826:$DZ1826,1,Rules!$H$11),"")&amp;"",IF(AND(ISNUMBER(J1827),N(J1827)&gt;=Rules!$B$12,IFERROR(INDEX(Crawl!$A1826:$DZ1826,1,Rules!$H$13),"")&amp;""&lt;&gt;""),IFERROR(INDEX(Crawl!$A1826:$DZ1826,1,Rules!$H$13),"")&amp;"","")))</f>
        <v/>
      </c>
      <c r="J1827" s="19">
        <f>IF(A1827="","",IF(IFERROR(INDEX(Crawl!$A1826:$DZ1826,1,Rules!$H$14),"")&amp;""="","",IFERROR(INDEX(Crawl!$A1826:$DZ1826,1,Rules!$H$14),"")))</f>
        <v/>
      </c>
      <c r="K1827">
        <f>IF(A1827="","",IFERROR(SUMIFS('GSC current'!$J$2:$J$2001,'GSC current'!$I$2:$I$2001,B1827),0))</f>
        <v/>
      </c>
      <c r="L1827">
        <f>IF(A1827="","",IFERROR(SUMIFS('GSC current'!$K$2:$K$2001,'GSC current'!$I$2:$I$2001,B1827),0))</f>
        <v/>
      </c>
      <c r="M1827" s="20">
        <f>IF(A1827="","",IF(N(L1827)&gt;0,K1827/L1827,""))</f>
        <v/>
      </c>
      <c r="N1827" s="21">
        <f>IF(A1827="","",IF(N(L1827)&gt;0,SUMIFS('GSC current'!$L$2:$L$2001,'GSC current'!$I$2:$I$2001,B1827)/L1827,""))</f>
        <v/>
      </c>
      <c r="O1827">
        <f>IF(A1827="","",IFERROR(SUMIFS('GSC previous'!$J$2:$J$2001,'GSC previous'!$I$2:$I$2001,B1827),0))</f>
        <v/>
      </c>
      <c r="P1827" s="22">
        <f>IF(A1827="","",IF(N(O1827)&gt;0,(K1827-O1827)/O1827,""))</f>
        <v/>
      </c>
      <c r="Q1827">
        <f>IF(A1827="","",IFERROR(SUMIFS(GA4!$P$2:$P$2001,GA4!$O$2:$O$2001,B1827),0))</f>
        <v/>
      </c>
      <c r="R1827" s="23">
        <f>IF(A1827="","",IF(N(Q1827)&gt;0,SUMIFS(GA4!$Q$2:$Q$2001,GA4!$O$2:$O$2001,B1827)/Q1827,""))</f>
        <v/>
      </c>
      <c r="S1827">
        <f>IF(A1827="","",IFERROR(SUMIFS(GA4!$R$2:$R$2001,GA4!$O$2:$O$2001,B1827),0))</f>
        <v/>
      </c>
      <c r="T1827">
        <f>IF(A1827="","",IF(AND(ISNUMBER(F1827),LEFT(C1827&amp;"",1)="2"),IF(F1827&lt;Rules!$B$9,"Yes","No"),"No"))</f>
        <v/>
      </c>
      <c r="U1827">
        <f>IF(A1827="","",IF(AND(N(O1827)&gt;=Rules!$B$8,ISNUMBER(P1827)),IF(P1827&lt;=-Rules!$B$7,"Yes","No"),"No"))</f>
        <v/>
      </c>
      <c r="V1827">
        <f>IF(A1827="","",IF(AND(N(L1827)&gt;=Rules!$B$6,ISNUMBER(N1827)),IF(AND(N1827&gt;=Rules!$B$10,N1827&lt;=Rules!$B$11),"Yes","No"),"No"))</f>
        <v/>
      </c>
      <c r="W1827">
        <f>IF(A1827="","",IF(I1827&lt;&gt;"","Yes","No"))</f>
        <v/>
      </c>
      <c r="X1827">
        <f>IF(I1827="","",IF(SUMIFS($K$3:$K$2002,$A$3:$A$2002,SUBSTITUTE(SUBSTITUTE(I1827,"?","~?"),"*","~*"))&gt;N(K1827),"Yes","No"))</f>
        <v/>
      </c>
      <c r="Y1827">
        <f>IF(A1827="","",IF(N(S1827)&gt;0,"Yes","No"))</f>
        <v/>
      </c>
      <c r="Z1827">
        <f>IF(A1827="","",IF(AND(N(K1827)&lt;Rules!$B$5,N(L1827)&lt;Rules!$B$6,N(Q1827)&lt;Rules!$B$13,Y1827="No"),"Yes","No"))</f>
        <v/>
      </c>
      <c r="AA1827">
        <f>IF(A1827="","",IF(LEFT(C1827&amp;"",1)="3","Redirect",IF(OR(LEFT(C1827&amp;"",1)="4",LEFT(C1827&amp;"",1)="5"),IF(OR(N(K1827)&gt;0,N(AC1827)&gt;=Rules!$B$14),"Redirect","Prune"),IF(D1827="Non-Indexable","Keep",IF(AND(W1827="Yes",X1827="Yes",Y1827="No"),"Merge",IF(OR(U1827="Yes",V1827="Yes",AND(T1827="Yes",N(L1827)&gt;=Rules!$B$6)),"Update",IF(Z1827="Yes",IF(N(AC1827)&gt;=Rules!$B$14,"Redirect","Prune"),"Keep")))))))</f>
        <v/>
      </c>
      <c r="AB1827">
        <f>IF(A1827="","",IF(LEFT(C1827&amp;"",1)="3","Already redirects ("&amp;C1827&amp;"). Update internal links to point at the final URL.",IF(OR(LEFT(C1827&amp;"",1)="4",LEFT(C1827&amp;"",1)="5"),IF(AA1827="Redirect","Returns "&amp;C1827&amp;" but still has "&amp;N(K1827)&amp;" clicks and "&amp;N(AC1827)&amp;" referring domains. 301 it to the closest live page.","Returns "&amp;C1827&amp;" with no clicks or links. Remove internal links and let it 404 or 410."),IF(D1827="Non-Indexable","Non-indexable ("&amp;E1827&amp;"). Keep if that is intentional; otherwise fix the canonical or noindex.",IF(AA1827="Merge","Overlaps with "&amp;I1827&amp;IF(N(J1827)&gt;0," (similarity "&amp;TEXT(J1827,"0.00")&amp;")","")&amp;", which gets more clicks. Merge the useful parts into it and 301 this URL.",IF(AA1827="Update",MID(IF(U1827="Yes","; Clicks down "&amp;TEXT(-P1827,"0%")&amp;" on the previous period","")&amp;IF(V1827="Yes","; Average position "&amp;TEXT(N1827,"0.0")&amp;" on "&amp;TEXT(L1827,"#,##0")&amp;" impressions (striking distance)","")&amp;IF(AND(T1827="Yes",N(L1827)&gt;=Rules!$B$6),"; Thin ("&amp;F1827&amp;" words) but has search demand",""),3,400),IF(AA1827="Prune","Low value: "&amp;N(K1827)&amp;" clicks, "&amp;N(L1827)&amp;" impressions, "&amp;N(Q1827)&amp;" sessions, no key events. Remove or noindex it and update internal links.",IF(AA1827="Redirect","Low value but "&amp;N(AC1827)&amp;" referring domains. 301 it to the closest relevant page to keep those links.",IF(AND(Z1827="No",Y1827="Yes",N(K1827)&lt;Rules!$B$5),"Low search traffic but it converts (key events: "&amp;S1827&amp;"). Keep it and link to it.",IF(W1827="Yes","Stronger than the page it overlaps ("&amp;I1827&amp;"). Keep; merge that page into this one.","Healthy: "&amp;N(K1827)&amp;" clicks"&amp;IF(ISNUMBER(N1827),", average position "&amp;TEXT(N1827,"0.0"),"")&amp;". Keep and monitor."))))))))))</f>
        <v/>
      </c>
      <c r="AE1827">
        <f>IF(A1827="","",IF(AD1827&lt;&gt;"",AD1827,AA1827))</f>
        <v/>
      </c>
    </row>
    <row r="1828">
      <c r="A1828">
        <f>IF(Crawl!A1827="","",Crawl!A1827)</f>
        <v/>
      </c>
      <c r="B1828">
        <f>IF(A1828="","",Crawl!EC1827)</f>
        <v/>
      </c>
      <c r="C1828">
        <f>IF(A1828="","",IFERROR(INDEX(Crawl!$A1827:$DZ1827,1,Rules!$H$6),""))</f>
        <v/>
      </c>
      <c r="D1828">
        <f>IF(A1828="","",IFERROR(INDEX(Crawl!$A1827:$DZ1827,1,Rules!$H$7),"")&amp;"")</f>
        <v/>
      </c>
      <c r="E1828">
        <f>IF(A1828="","",IFERROR(INDEX(Crawl!$A1827:$DZ1827,1,Rules!$H$8),"")&amp;"")</f>
        <v/>
      </c>
      <c r="F1828">
        <f>IF(A1828="","",IFERROR(INDEX(Crawl!$A1827:$DZ1827,1,Rules!$H$9),""))</f>
        <v/>
      </c>
      <c r="G1828">
        <f>IF(A1828="","",IFERROR(INDEX(Crawl!$A1827:$DZ1827,1,Rules!$H$10),""))</f>
        <v/>
      </c>
      <c r="H1828">
        <f>IF(A1828="","",IFERROR(INDEX(Crawl!$A1827:$DZ1827,1,Rules!$H$12),""))</f>
        <v/>
      </c>
      <c r="I1828">
        <f>IF(A1828="","",IF(AND(N(H1828)&gt;0,IFERROR(INDEX(Crawl!$A1827:$DZ1827,1,Rules!$H$11),"")&amp;""&lt;&gt;""),IFERROR(INDEX(Crawl!$A1827:$DZ1827,1,Rules!$H$11),"")&amp;"",IF(AND(ISNUMBER(J1828),N(J1828)&gt;=Rules!$B$12,IFERROR(INDEX(Crawl!$A1827:$DZ1827,1,Rules!$H$13),"")&amp;""&lt;&gt;""),IFERROR(INDEX(Crawl!$A1827:$DZ1827,1,Rules!$H$13),"")&amp;"","")))</f>
        <v/>
      </c>
      <c r="J1828" s="19">
        <f>IF(A1828="","",IF(IFERROR(INDEX(Crawl!$A1827:$DZ1827,1,Rules!$H$14),"")&amp;""="","",IFERROR(INDEX(Crawl!$A1827:$DZ1827,1,Rules!$H$14),"")))</f>
        <v/>
      </c>
      <c r="K1828">
        <f>IF(A1828="","",IFERROR(SUMIFS('GSC current'!$J$2:$J$2001,'GSC current'!$I$2:$I$2001,B1828),0))</f>
        <v/>
      </c>
      <c r="L1828">
        <f>IF(A1828="","",IFERROR(SUMIFS('GSC current'!$K$2:$K$2001,'GSC current'!$I$2:$I$2001,B1828),0))</f>
        <v/>
      </c>
      <c r="M1828" s="20">
        <f>IF(A1828="","",IF(N(L1828)&gt;0,K1828/L1828,""))</f>
        <v/>
      </c>
      <c r="N1828" s="21">
        <f>IF(A1828="","",IF(N(L1828)&gt;0,SUMIFS('GSC current'!$L$2:$L$2001,'GSC current'!$I$2:$I$2001,B1828)/L1828,""))</f>
        <v/>
      </c>
      <c r="O1828">
        <f>IF(A1828="","",IFERROR(SUMIFS('GSC previous'!$J$2:$J$2001,'GSC previous'!$I$2:$I$2001,B1828),0))</f>
        <v/>
      </c>
      <c r="P1828" s="22">
        <f>IF(A1828="","",IF(N(O1828)&gt;0,(K1828-O1828)/O1828,""))</f>
        <v/>
      </c>
      <c r="Q1828">
        <f>IF(A1828="","",IFERROR(SUMIFS(GA4!$P$2:$P$2001,GA4!$O$2:$O$2001,B1828),0))</f>
        <v/>
      </c>
      <c r="R1828" s="23">
        <f>IF(A1828="","",IF(N(Q1828)&gt;0,SUMIFS(GA4!$Q$2:$Q$2001,GA4!$O$2:$O$2001,B1828)/Q1828,""))</f>
        <v/>
      </c>
      <c r="S1828">
        <f>IF(A1828="","",IFERROR(SUMIFS(GA4!$R$2:$R$2001,GA4!$O$2:$O$2001,B1828),0))</f>
        <v/>
      </c>
      <c r="T1828">
        <f>IF(A1828="","",IF(AND(ISNUMBER(F1828),LEFT(C1828&amp;"",1)="2"),IF(F1828&lt;Rules!$B$9,"Yes","No"),"No"))</f>
        <v/>
      </c>
      <c r="U1828">
        <f>IF(A1828="","",IF(AND(N(O1828)&gt;=Rules!$B$8,ISNUMBER(P1828)),IF(P1828&lt;=-Rules!$B$7,"Yes","No"),"No"))</f>
        <v/>
      </c>
      <c r="V1828">
        <f>IF(A1828="","",IF(AND(N(L1828)&gt;=Rules!$B$6,ISNUMBER(N1828)),IF(AND(N1828&gt;=Rules!$B$10,N1828&lt;=Rules!$B$11),"Yes","No"),"No"))</f>
        <v/>
      </c>
      <c r="W1828">
        <f>IF(A1828="","",IF(I1828&lt;&gt;"","Yes","No"))</f>
        <v/>
      </c>
      <c r="X1828">
        <f>IF(I1828="","",IF(SUMIFS($K$3:$K$2002,$A$3:$A$2002,SUBSTITUTE(SUBSTITUTE(I1828,"?","~?"),"*","~*"))&gt;N(K1828),"Yes","No"))</f>
        <v/>
      </c>
      <c r="Y1828">
        <f>IF(A1828="","",IF(N(S1828)&gt;0,"Yes","No"))</f>
        <v/>
      </c>
      <c r="Z1828">
        <f>IF(A1828="","",IF(AND(N(K1828)&lt;Rules!$B$5,N(L1828)&lt;Rules!$B$6,N(Q1828)&lt;Rules!$B$13,Y1828="No"),"Yes","No"))</f>
        <v/>
      </c>
      <c r="AA1828">
        <f>IF(A1828="","",IF(LEFT(C1828&amp;"",1)="3","Redirect",IF(OR(LEFT(C1828&amp;"",1)="4",LEFT(C1828&amp;"",1)="5"),IF(OR(N(K1828)&gt;0,N(AC1828)&gt;=Rules!$B$14),"Redirect","Prune"),IF(D1828="Non-Indexable","Keep",IF(AND(W1828="Yes",X1828="Yes",Y1828="No"),"Merge",IF(OR(U1828="Yes",V1828="Yes",AND(T1828="Yes",N(L1828)&gt;=Rules!$B$6)),"Update",IF(Z1828="Yes",IF(N(AC1828)&gt;=Rules!$B$14,"Redirect","Prune"),"Keep")))))))</f>
        <v/>
      </c>
      <c r="AB1828">
        <f>IF(A1828="","",IF(LEFT(C1828&amp;"",1)="3","Already redirects ("&amp;C1828&amp;"). Update internal links to point at the final URL.",IF(OR(LEFT(C1828&amp;"",1)="4",LEFT(C1828&amp;"",1)="5"),IF(AA1828="Redirect","Returns "&amp;C1828&amp;" but still has "&amp;N(K1828)&amp;" clicks and "&amp;N(AC1828)&amp;" referring domains. 301 it to the closest live page.","Returns "&amp;C1828&amp;" with no clicks or links. Remove internal links and let it 404 or 410."),IF(D1828="Non-Indexable","Non-indexable ("&amp;E1828&amp;"). Keep if that is intentional; otherwise fix the canonical or noindex.",IF(AA1828="Merge","Overlaps with "&amp;I1828&amp;IF(N(J1828)&gt;0," (similarity "&amp;TEXT(J1828,"0.00")&amp;")","")&amp;", which gets more clicks. Merge the useful parts into it and 301 this URL.",IF(AA1828="Update",MID(IF(U1828="Yes","; Clicks down "&amp;TEXT(-P1828,"0%")&amp;" on the previous period","")&amp;IF(V1828="Yes","; Average position "&amp;TEXT(N1828,"0.0")&amp;" on "&amp;TEXT(L1828,"#,##0")&amp;" impressions (striking distance)","")&amp;IF(AND(T1828="Yes",N(L1828)&gt;=Rules!$B$6),"; Thin ("&amp;F1828&amp;" words) but has search demand",""),3,400),IF(AA1828="Prune","Low value: "&amp;N(K1828)&amp;" clicks, "&amp;N(L1828)&amp;" impressions, "&amp;N(Q1828)&amp;" sessions, no key events. Remove or noindex it and update internal links.",IF(AA1828="Redirect","Low value but "&amp;N(AC1828)&amp;" referring domains. 301 it to the closest relevant page to keep those links.",IF(AND(Z1828="No",Y1828="Yes",N(K1828)&lt;Rules!$B$5),"Low search traffic but it converts (key events: "&amp;S1828&amp;"). Keep it and link to it.",IF(W1828="Yes","Stronger than the page it overlaps ("&amp;I1828&amp;"). Keep; merge that page into this one.","Healthy: "&amp;N(K1828)&amp;" clicks"&amp;IF(ISNUMBER(N1828),", average position "&amp;TEXT(N1828,"0.0"),"")&amp;". Keep and monitor."))))))))))</f>
        <v/>
      </c>
      <c r="AE1828">
        <f>IF(A1828="","",IF(AD1828&lt;&gt;"",AD1828,AA1828))</f>
        <v/>
      </c>
    </row>
    <row r="1829">
      <c r="A1829">
        <f>IF(Crawl!A1828="","",Crawl!A1828)</f>
        <v/>
      </c>
      <c r="B1829">
        <f>IF(A1829="","",Crawl!EC1828)</f>
        <v/>
      </c>
      <c r="C1829">
        <f>IF(A1829="","",IFERROR(INDEX(Crawl!$A1828:$DZ1828,1,Rules!$H$6),""))</f>
        <v/>
      </c>
      <c r="D1829">
        <f>IF(A1829="","",IFERROR(INDEX(Crawl!$A1828:$DZ1828,1,Rules!$H$7),"")&amp;"")</f>
        <v/>
      </c>
      <c r="E1829">
        <f>IF(A1829="","",IFERROR(INDEX(Crawl!$A1828:$DZ1828,1,Rules!$H$8),"")&amp;"")</f>
        <v/>
      </c>
      <c r="F1829">
        <f>IF(A1829="","",IFERROR(INDEX(Crawl!$A1828:$DZ1828,1,Rules!$H$9),""))</f>
        <v/>
      </c>
      <c r="G1829">
        <f>IF(A1829="","",IFERROR(INDEX(Crawl!$A1828:$DZ1828,1,Rules!$H$10),""))</f>
        <v/>
      </c>
      <c r="H1829">
        <f>IF(A1829="","",IFERROR(INDEX(Crawl!$A1828:$DZ1828,1,Rules!$H$12),""))</f>
        <v/>
      </c>
      <c r="I1829">
        <f>IF(A1829="","",IF(AND(N(H1829)&gt;0,IFERROR(INDEX(Crawl!$A1828:$DZ1828,1,Rules!$H$11),"")&amp;""&lt;&gt;""),IFERROR(INDEX(Crawl!$A1828:$DZ1828,1,Rules!$H$11),"")&amp;"",IF(AND(ISNUMBER(J1829),N(J1829)&gt;=Rules!$B$12,IFERROR(INDEX(Crawl!$A1828:$DZ1828,1,Rules!$H$13),"")&amp;""&lt;&gt;""),IFERROR(INDEX(Crawl!$A1828:$DZ1828,1,Rules!$H$13),"")&amp;"","")))</f>
        <v/>
      </c>
      <c r="J1829" s="19">
        <f>IF(A1829="","",IF(IFERROR(INDEX(Crawl!$A1828:$DZ1828,1,Rules!$H$14),"")&amp;""="","",IFERROR(INDEX(Crawl!$A1828:$DZ1828,1,Rules!$H$14),"")))</f>
        <v/>
      </c>
      <c r="K1829">
        <f>IF(A1829="","",IFERROR(SUMIFS('GSC current'!$J$2:$J$2001,'GSC current'!$I$2:$I$2001,B1829),0))</f>
        <v/>
      </c>
      <c r="L1829">
        <f>IF(A1829="","",IFERROR(SUMIFS('GSC current'!$K$2:$K$2001,'GSC current'!$I$2:$I$2001,B1829),0))</f>
        <v/>
      </c>
      <c r="M1829" s="20">
        <f>IF(A1829="","",IF(N(L1829)&gt;0,K1829/L1829,""))</f>
        <v/>
      </c>
      <c r="N1829" s="21">
        <f>IF(A1829="","",IF(N(L1829)&gt;0,SUMIFS('GSC current'!$L$2:$L$2001,'GSC current'!$I$2:$I$2001,B1829)/L1829,""))</f>
        <v/>
      </c>
      <c r="O1829">
        <f>IF(A1829="","",IFERROR(SUMIFS('GSC previous'!$J$2:$J$2001,'GSC previous'!$I$2:$I$2001,B1829),0))</f>
        <v/>
      </c>
      <c r="P1829" s="22">
        <f>IF(A1829="","",IF(N(O1829)&gt;0,(K1829-O1829)/O1829,""))</f>
        <v/>
      </c>
      <c r="Q1829">
        <f>IF(A1829="","",IFERROR(SUMIFS(GA4!$P$2:$P$2001,GA4!$O$2:$O$2001,B1829),0))</f>
        <v/>
      </c>
      <c r="R1829" s="23">
        <f>IF(A1829="","",IF(N(Q1829)&gt;0,SUMIFS(GA4!$Q$2:$Q$2001,GA4!$O$2:$O$2001,B1829)/Q1829,""))</f>
        <v/>
      </c>
      <c r="S1829">
        <f>IF(A1829="","",IFERROR(SUMIFS(GA4!$R$2:$R$2001,GA4!$O$2:$O$2001,B1829),0))</f>
        <v/>
      </c>
      <c r="T1829">
        <f>IF(A1829="","",IF(AND(ISNUMBER(F1829),LEFT(C1829&amp;"",1)="2"),IF(F1829&lt;Rules!$B$9,"Yes","No"),"No"))</f>
        <v/>
      </c>
      <c r="U1829">
        <f>IF(A1829="","",IF(AND(N(O1829)&gt;=Rules!$B$8,ISNUMBER(P1829)),IF(P1829&lt;=-Rules!$B$7,"Yes","No"),"No"))</f>
        <v/>
      </c>
      <c r="V1829">
        <f>IF(A1829="","",IF(AND(N(L1829)&gt;=Rules!$B$6,ISNUMBER(N1829)),IF(AND(N1829&gt;=Rules!$B$10,N1829&lt;=Rules!$B$11),"Yes","No"),"No"))</f>
        <v/>
      </c>
      <c r="W1829">
        <f>IF(A1829="","",IF(I1829&lt;&gt;"","Yes","No"))</f>
        <v/>
      </c>
      <c r="X1829">
        <f>IF(I1829="","",IF(SUMIFS($K$3:$K$2002,$A$3:$A$2002,SUBSTITUTE(SUBSTITUTE(I1829,"?","~?"),"*","~*"))&gt;N(K1829),"Yes","No"))</f>
        <v/>
      </c>
      <c r="Y1829">
        <f>IF(A1829="","",IF(N(S1829)&gt;0,"Yes","No"))</f>
        <v/>
      </c>
      <c r="Z1829">
        <f>IF(A1829="","",IF(AND(N(K1829)&lt;Rules!$B$5,N(L1829)&lt;Rules!$B$6,N(Q1829)&lt;Rules!$B$13,Y1829="No"),"Yes","No"))</f>
        <v/>
      </c>
      <c r="AA1829">
        <f>IF(A1829="","",IF(LEFT(C1829&amp;"",1)="3","Redirect",IF(OR(LEFT(C1829&amp;"",1)="4",LEFT(C1829&amp;"",1)="5"),IF(OR(N(K1829)&gt;0,N(AC1829)&gt;=Rules!$B$14),"Redirect","Prune"),IF(D1829="Non-Indexable","Keep",IF(AND(W1829="Yes",X1829="Yes",Y1829="No"),"Merge",IF(OR(U1829="Yes",V1829="Yes",AND(T1829="Yes",N(L1829)&gt;=Rules!$B$6)),"Update",IF(Z1829="Yes",IF(N(AC1829)&gt;=Rules!$B$14,"Redirect","Prune"),"Keep")))))))</f>
        <v/>
      </c>
      <c r="AB1829">
        <f>IF(A1829="","",IF(LEFT(C1829&amp;"",1)="3","Already redirects ("&amp;C1829&amp;"). Update internal links to point at the final URL.",IF(OR(LEFT(C1829&amp;"",1)="4",LEFT(C1829&amp;"",1)="5"),IF(AA1829="Redirect","Returns "&amp;C1829&amp;" but still has "&amp;N(K1829)&amp;" clicks and "&amp;N(AC1829)&amp;" referring domains. 301 it to the closest live page.","Returns "&amp;C1829&amp;" with no clicks or links. Remove internal links and let it 404 or 410."),IF(D1829="Non-Indexable","Non-indexable ("&amp;E1829&amp;"). Keep if that is intentional; otherwise fix the canonical or noindex.",IF(AA1829="Merge","Overlaps with "&amp;I1829&amp;IF(N(J1829)&gt;0," (similarity "&amp;TEXT(J1829,"0.00")&amp;")","")&amp;", which gets more clicks. Merge the useful parts into it and 301 this URL.",IF(AA1829="Update",MID(IF(U1829="Yes","; Clicks down "&amp;TEXT(-P1829,"0%")&amp;" on the previous period","")&amp;IF(V1829="Yes","; Average position "&amp;TEXT(N1829,"0.0")&amp;" on "&amp;TEXT(L1829,"#,##0")&amp;" impressions (striking distance)","")&amp;IF(AND(T1829="Yes",N(L1829)&gt;=Rules!$B$6),"; Thin ("&amp;F1829&amp;" words) but has search demand",""),3,400),IF(AA1829="Prune","Low value: "&amp;N(K1829)&amp;" clicks, "&amp;N(L1829)&amp;" impressions, "&amp;N(Q1829)&amp;" sessions, no key events. Remove or noindex it and update internal links.",IF(AA1829="Redirect","Low value but "&amp;N(AC1829)&amp;" referring domains. 301 it to the closest relevant page to keep those links.",IF(AND(Z1829="No",Y1829="Yes",N(K1829)&lt;Rules!$B$5),"Low search traffic but it converts (key events: "&amp;S1829&amp;"). Keep it and link to it.",IF(W1829="Yes","Stronger than the page it overlaps ("&amp;I1829&amp;"). Keep; merge that page into this one.","Healthy: "&amp;N(K1829)&amp;" clicks"&amp;IF(ISNUMBER(N1829),", average position "&amp;TEXT(N1829,"0.0"),"")&amp;". Keep and monitor."))))))))))</f>
        <v/>
      </c>
      <c r="AE1829">
        <f>IF(A1829="","",IF(AD1829&lt;&gt;"",AD1829,AA1829))</f>
        <v/>
      </c>
    </row>
    <row r="1830">
      <c r="A1830">
        <f>IF(Crawl!A1829="","",Crawl!A1829)</f>
        <v/>
      </c>
      <c r="B1830">
        <f>IF(A1830="","",Crawl!EC1829)</f>
        <v/>
      </c>
      <c r="C1830">
        <f>IF(A1830="","",IFERROR(INDEX(Crawl!$A1829:$DZ1829,1,Rules!$H$6),""))</f>
        <v/>
      </c>
      <c r="D1830">
        <f>IF(A1830="","",IFERROR(INDEX(Crawl!$A1829:$DZ1829,1,Rules!$H$7),"")&amp;"")</f>
        <v/>
      </c>
      <c r="E1830">
        <f>IF(A1830="","",IFERROR(INDEX(Crawl!$A1829:$DZ1829,1,Rules!$H$8),"")&amp;"")</f>
        <v/>
      </c>
      <c r="F1830">
        <f>IF(A1830="","",IFERROR(INDEX(Crawl!$A1829:$DZ1829,1,Rules!$H$9),""))</f>
        <v/>
      </c>
      <c r="G1830">
        <f>IF(A1830="","",IFERROR(INDEX(Crawl!$A1829:$DZ1829,1,Rules!$H$10),""))</f>
        <v/>
      </c>
      <c r="H1830">
        <f>IF(A1830="","",IFERROR(INDEX(Crawl!$A1829:$DZ1829,1,Rules!$H$12),""))</f>
        <v/>
      </c>
      <c r="I1830">
        <f>IF(A1830="","",IF(AND(N(H1830)&gt;0,IFERROR(INDEX(Crawl!$A1829:$DZ1829,1,Rules!$H$11),"")&amp;""&lt;&gt;""),IFERROR(INDEX(Crawl!$A1829:$DZ1829,1,Rules!$H$11),"")&amp;"",IF(AND(ISNUMBER(J1830),N(J1830)&gt;=Rules!$B$12,IFERROR(INDEX(Crawl!$A1829:$DZ1829,1,Rules!$H$13),"")&amp;""&lt;&gt;""),IFERROR(INDEX(Crawl!$A1829:$DZ1829,1,Rules!$H$13),"")&amp;"","")))</f>
        <v/>
      </c>
      <c r="J1830" s="19">
        <f>IF(A1830="","",IF(IFERROR(INDEX(Crawl!$A1829:$DZ1829,1,Rules!$H$14),"")&amp;""="","",IFERROR(INDEX(Crawl!$A1829:$DZ1829,1,Rules!$H$14),"")))</f>
        <v/>
      </c>
      <c r="K1830">
        <f>IF(A1830="","",IFERROR(SUMIFS('GSC current'!$J$2:$J$2001,'GSC current'!$I$2:$I$2001,B1830),0))</f>
        <v/>
      </c>
      <c r="L1830">
        <f>IF(A1830="","",IFERROR(SUMIFS('GSC current'!$K$2:$K$2001,'GSC current'!$I$2:$I$2001,B1830),0))</f>
        <v/>
      </c>
      <c r="M1830" s="20">
        <f>IF(A1830="","",IF(N(L1830)&gt;0,K1830/L1830,""))</f>
        <v/>
      </c>
      <c r="N1830" s="21">
        <f>IF(A1830="","",IF(N(L1830)&gt;0,SUMIFS('GSC current'!$L$2:$L$2001,'GSC current'!$I$2:$I$2001,B1830)/L1830,""))</f>
        <v/>
      </c>
      <c r="O1830">
        <f>IF(A1830="","",IFERROR(SUMIFS('GSC previous'!$J$2:$J$2001,'GSC previous'!$I$2:$I$2001,B1830),0))</f>
        <v/>
      </c>
      <c r="P1830" s="22">
        <f>IF(A1830="","",IF(N(O1830)&gt;0,(K1830-O1830)/O1830,""))</f>
        <v/>
      </c>
      <c r="Q1830">
        <f>IF(A1830="","",IFERROR(SUMIFS(GA4!$P$2:$P$2001,GA4!$O$2:$O$2001,B1830),0))</f>
        <v/>
      </c>
      <c r="R1830" s="23">
        <f>IF(A1830="","",IF(N(Q1830)&gt;0,SUMIFS(GA4!$Q$2:$Q$2001,GA4!$O$2:$O$2001,B1830)/Q1830,""))</f>
        <v/>
      </c>
      <c r="S1830">
        <f>IF(A1830="","",IFERROR(SUMIFS(GA4!$R$2:$R$2001,GA4!$O$2:$O$2001,B1830),0))</f>
        <v/>
      </c>
      <c r="T1830">
        <f>IF(A1830="","",IF(AND(ISNUMBER(F1830),LEFT(C1830&amp;"",1)="2"),IF(F1830&lt;Rules!$B$9,"Yes","No"),"No"))</f>
        <v/>
      </c>
      <c r="U1830">
        <f>IF(A1830="","",IF(AND(N(O1830)&gt;=Rules!$B$8,ISNUMBER(P1830)),IF(P1830&lt;=-Rules!$B$7,"Yes","No"),"No"))</f>
        <v/>
      </c>
      <c r="V1830">
        <f>IF(A1830="","",IF(AND(N(L1830)&gt;=Rules!$B$6,ISNUMBER(N1830)),IF(AND(N1830&gt;=Rules!$B$10,N1830&lt;=Rules!$B$11),"Yes","No"),"No"))</f>
        <v/>
      </c>
      <c r="W1830">
        <f>IF(A1830="","",IF(I1830&lt;&gt;"","Yes","No"))</f>
        <v/>
      </c>
      <c r="X1830">
        <f>IF(I1830="","",IF(SUMIFS($K$3:$K$2002,$A$3:$A$2002,SUBSTITUTE(SUBSTITUTE(I1830,"?","~?"),"*","~*"))&gt;N(K1830),"Yes","No"))</f>
        <v/>
      </c>
      <c r="Y1830">
        <f>IF(A1830="","",IF(N(S1830)&gt;0,"Yes","No"))</f>
        <v/>
      </c>
      <c r="Z1830">
        <f>IF(A1830="","",IF(AND(N(K1830)&lt;Rules!$B$5,N(L1830)&lt;Rules!$B$6,N(Q1830)&lt;Rules!$B$13,Y1830="No"),"Yes","No"))</f>
        <v/>
      </c>
      <c r="AA1830">
        <f>IF(A1830="","",IF(LEFT(C1830&amp;"",1)="3","Redirect",IF(OR(LEFT(C1830&amp;"",1)="4",LEFT(C1830&amp;"",1)="5"),IF(OR(N(K1830)&gt;0,N(AC1830)&gt;=Rules!$B$14),"Redirect","Prune"),IF(D1830="Non-Indexable","Keep",IF(AND(W1830="Yes",X1830="Yes",Y1830="No"),"Merge",IF(OR(U1830="Yes",V1830="Yes",AND(T1830="Yes",N(L1830)&gt;=Rules!$B$6)),"Update",IF(Z1830="Yes",IF(N(AC1830)&gt;=Rules!$B$14,"Redirect","Prune"),"Keep")))))))</f>
        <v/>
      </c>
      <c r="AB1830">
        <f>IF(A1830="","",IF(LEFT(C1830&amp;"",1)="3","Already redirects ("&amp;C1830&amp;"). Update internal links to point at the final URL.",IF(OR(LEFT(C1830&amp;"",1)="4",LEFT(C1830&amp;"",1)="5"),IF(AA1830="Redirect","Returns "&amp;C1830&amp;" but still has "&amp;N(K1830)&amp;" clicks and "&amp;N(AC1830)&amp;" referring domains. 301 it to the closest live page.","Returns "&amp;C1830&amp;" with no clicks or links. Remove internal links and let it 404 or 410."),IF(D1830="Non-Indexable","Non-indexable ("&amp;E1830&amp;"). Keep if that is intentional; otherwise fix the canonical or noindex.",IF(AA1830="Merge","Overlaps with "&amp;I1830&amp;IF(N(J1830)&gt;0," (similarity "&amp;TEXT(J1830,"0.00")&amp;")","")&amp;", which gets more clicks. Merge the useful parts into it and 301 this URL.",IF(AA1830="Update",MID(IF(U1830="Yes","; Clicks down "&amp;TEXT(-P1830,"0%")&amp;" on the previous period","")&amp;IF(V1830="Yes","; Average position "&amp;TEXT(N1830,"0.0")&amp;" on "&amp;TEXT(L1830,"#,##0")&amp;" impressions (striking distance)","")&amp;IF(AND(T1830="Yes",N(L1830)&gt;=Rules!$B$6),"; Thin ("&amp;F1830&amp;" words) but has search demand",""),3,400),IF(AA1830="Prune","Low value: "&amp;N(K1830)&amp;" clicks, "&amp;N(L1830)&amp;" impressions, "&amp;N(Q1830)&amp;" sessions, no key events. Remove or noindex it and update internal links.",IF(AA1830="Redirect","Low value but "&amp;N(AC1830)&amp;" referring domains. 301 it to the closest relevant page to keep those links.",IF(AND(Z1830="No",Y1830="Yes",N(K1830)&lt;Rules!$B$5),"Low search traffic but it converts (key events: "&amp;S1830&amp;"). Keep it and link to it.",IF(W1830="Yes","Stronger than the page it overlaps ("&amp;I1830&amp;"). Keep; merge that page into this one.","Healthy: "&amp;N(K1830)&amp;" clicks"&amp;IF(ISNUMBER(N1830),", average position "&amp;TEXT(N1830,"0.0"),"")&amp;". Keep and monitor."))))))))))</f>
        <v/>
      </c>
      <c r="AE1830">
        <f>IF(A1830="","",IF(AD1830&lt;&gt;"",AD1830,AA1830))</f>
        <v/>
      </c>
    </row>
    <row r="1831">
      <c r="A1831">
        <f>IF(Crawl!A1830="","",Crawl!A1830)</f>
        <v/>
      </c>
      <c r="B1831">
        <f>IF(A1831="","",Crawl!EC1830)</f>
        <v/>
      </c>
      <c r="C1831">
        <f>IF(A1831="","",IFERROR(INDEX(Crawl!$A1830:$DZ1830,1,Rules!$H$6),""))</f>
        <v/>
      </c>
      <c r="D1831">
        <f>IF(A1831="","",IFERROR(INDEX(Crawl!$A1830:$DZ1830,1,Rules!$H$7),"")&amp;"")</f>
        <v/>
      </c>
      <c r="E1831">
        <f>IF(A1831="","",IFERROR(INDEX(Crawl!$A1830:$DZ1830,1,Rules!$H$8),"")&amp;"")</f>
        <v/>
      </c>
      <c r="F1831">
        <f>IF(A1831="","",IFERROR(INDEX(Crawl!$A1830:$DZ1830,1,Rules!$H$9),""))</f>
        <v/>
      </c>
      <c r="G1831">
        <f>IF(A1831="","",IFERROR(INDEX(Crawl!$A1830:$DZ1830,1,Rules!$H$10),""))</f>
        <v/>
      </c>
      <c r="H1831">
        <f>IF(A1831="","",IFERROR(INDEX(Crawl!$A1830:$DZ1830,1,Rules!$H$12),""))</f>
        <v/>
      </c>
      <c r="I1831">
        <f>IF(A1831="","",IF(AND(N(H1831)&gt;0,IFERROR(INDEX(Crawl!$A1830:$DZ1830,1,Rules!$H$11),"")&amp;""&lt;&gt;""),IFERROR(INDEX(Crawl!$A1830:$DZ1830,1,Rules!$H$11),"")&amp;"",IF(AND(ISNUMBER(J1831),N(J1831)&gt;=Rules!$B$12,IFERROR(INDEX(Crawl!$A1830:$DZ1830,1,Rules!$H$13),"")&amp;""&lt;&gt;""),IFERROR(INDEX(Crawl!$A1830:$DZ1830,1,Rules!$H$13),"")&amp;"","")))</f>
        <v/>
      </c>
      <c r="J1831" s="19">
        <f>IF(A1831="","",IF(IFERROR(INDEX(Crawl!$A1830:$DZ1830,1,Rules!$H$14),"")&amp;""="","",IFERROR(INDEX(Crawl!$A1830:$DZ1830,1,Rules!$H$14),"")))</f>
        <v/>
      </c>
      <c r="K1831">
        <f>IF(A1831="","",IFERROR(SUMIFS('GSC current'!$J$2:$J$2001,'GSC current'!$I$2:$I$2001,B1831),0))</f>
        <v/>
      </c>
      <c r="L1831">
        <f>IF(A1831="","",IFERROR(SUMIFS('GSC current'!$K$2:$K$2001,'GSC current'!$I$2:$I$2001,B1831),0))</f>
        <v/>
      </c>
      <c r="M1831" s="20">
        <f>IF(A1831="","",IF(N(L1831)&gt;0,K1831/L1831,""))</f>
        <v/>
      </c>
      <c r="N1831" s="21">
        <f>IF(A1831="","",IF(N(L1831)&gt;0,SUMIFS('GSC current'!$L$2:$L$2001,'GSC current'!$I$2:$I$2001,B1831)/L1831,""))</f>
        <v/>
      </c>
      <c r="O1831">
        <f>IF(A1831="","",IFERROR(SUMIFS('GSC previous'!$J$2:$J$2001,'GSC previous'!$I$2:$I$2001,B1831),0))</f>
        <v/>
      </c>
      <c r="P1831" s="22">
        <f>IF(A1831="","",IF(N(O1831)&gt;0,(K1831-O1831)/O1831,""))</f>
        <v/>
      </c>
      <c r="Q1831">
        <f>IF(A1831="","",IFERROR(SUMIFS(GA4!$P$2:$P$2001,GA4!$O$2:$O$2001,B1831),0))</f>
        <v/>
      </c>
      <c r="R1831" s="23">
        <f>IF(A1831="","",IF(N(Q1831)&gt;0,SUMIFS(GA4!$Q$2:$Q$2001,GA4!$O$2:$O$2001,B1831)/Q1831,""))</f>
        <v/>
      </c>
      <c r="S1831">
        <f>IF(A1831="","",IFERROR(SUMIFS(GA4!$R$2:$R$2001,GA4!$O$2:$O$2001,B1831),0))</f>
        <v/>
      </c>
      <c r="T1831">
        <f>IF(A1831="","",IF(AND(ISNUMBER(F1831),LEFT(C1831&amp;"",1)="2"),IF(F1831&lt;Rules!$B$9,"Yes","No"),"No"))</f>
        <v/>
      </c>
      <c r="U1831">
        <f>IF(A1831="","",IF(AND(N(O1831)&gt;=Rules!$B$8,ISNUMBER(P1831)),IF(P1831&lt;=-Rules!$B$7,"Yes","No"),"No"))</f>
        <v/>
      </c>
      <c r="V1831">
        <f>IF(A1831="","",IF(AND(N(L1831)&gt;=Rules!$B$6,ISNUMBER(N1831)),IF(AND(N1831&gt;=Rules!$B$10,N1831&lt;=Rules!$B$11),"Yes","No"),"No"))</f>
        <v/>
      </c>
      <c r="W1831">
        <f>IF(A1831="","",IF(I1831&lt;&gt;"","Yes","No"))</f>
        <v/>
      </c>
      <c r="X1831">
        <f>IF(I1831="","",IF(SUMIFS($K$3:$K$2002,$A$3:$A$2002,SUBSTITUTE(SUBSTITUTE(I1831,"?","~?"),"*","~*"))&gt;N(K1831),"Yes","No"))</f>
        <v/>
      </c>
      <c r="Y1831">
        <f>IF(A1831="","",IF(N(S1831)&gt;0,"Yes","No"))</f>
        <v/>
      </c>
      <c r="Z1831">
        <f>IF(A1831="","",IF(AND(N(K1831)&lt;Rules!$B$5,N(L1831)&lt;Rules!$B$6,N(Q1831)&lt;Rules!$B$13,Y1831="No"),"Yes","No"))</f>
        <v/>
      </c>
      <c r="AA1831">
        <f>IF(A1831="","",IF(LEFT(C1831&amp;"",1)="3","Redirect",IF(OR(LEFT(C1831&amp;"",1)="4",LEFT(C1831&amp;"",1)="5"),IF(OR(N(K1831)&gt;0,N(AC1831)&gt;=Rules!$B$14),"Redirect","Prune"),IF(D1831="Non-Indexable","Keep",IF(AND(W1831="Yes",X1831="Yes",Y1831="No"),"Merge",IF(OR(U1831="Yes",V1831="Yes",AND(T1831="Yes",N(L1831)&gt;=Rules!$B$6)),"Update",IF(Z1831="Yes",IF(N(AC1831)&gt;=Rules!$B$14,"Redirect","Prune"),"Keep")))))))</f>
        <v/>
      </c>
      <c r="AB1831">
        <f>IF(A1831="","",IF(LEFT(C1831&amp;"",1)="3","Already redirects ("&amp;C1831&amp;"). Update internal links to point at the final URL.",IF(OR(LEFT(C1831&amp;"",1)="4",LEFT(C1831&amp;"",1)="5"),IF(AA1831="Redirect","Returns "&amp;C1831&amp;" but still has "&amp;N(K1831)&amp;" clicks and "&amp;N(AC1831)&amp;" referring domains. 301 it to the closest live page.","Returns "&amp;C1831&amp;" with no clicks or links. Remove internal links and let it 404 or 410."),IF(D1831="Non-Indexable","Non-indexable ("&amp;E1831&amp;"). Keep if that is intentional; otherwise fix the canonical or noindex.",IF(AA1831="Merge","Overlaps with "&amp;I1831&amp;IF(N(J1831)&gt;0," (similarity "&amp;TEXT(J1831,"0.00")&amp;")","")&amp;", which gets more clicks. Merge the useful parts into it and 301 this URL.",IF(AA1831="Update",MID(IF(U1831="Yes","; Clicks down "&amp;TEXT(-P1831,"0%")&amp;" on the previous period","")&amp;IF(V1831="Yes","; Average position "&amp;TEXT(N1831,"0.0")&amp;" on "&amp;TEXT(L1831,"#,##0")&amp;" impressions (striking distance)","")&amp;IF(AND(T1831="Yes",N(L1831)&gt;=Rules!$B$6),"; Thin ("&amp;F1831&amp;" words) but has search demand",""),3,400),IF(AA1831="Prune","Low value: "&amp;N(K1831)&amp;" clicks, "&amp;N(L1831)&amp;" impressions, "&amp;N(Q1831)&amp;" sessions, no key events. Remove or noindex it and update internal links.",IF(AA1831="Redirect","Low value but "&amp;N(AC1831)&amp;" referring domains. 301 it to the closest relevant page to keep those links.",IF(AND(Z1831="No",Y1831="Yes",N(K1831)&lt;Rules!$B$5),"Low search traffic but it converts (key events: "&amp;S1831&amp;"). Keep it and link to it.",IF(W1831="Yes","Stronger than the page it overlaps ("&amp;I1831&amp;"). Keep; merge that page into this one.","Healthy: "&amp;N(K1831)&amp;" clicks"&amp;IF(ISNUMBER(N1831),", average position "&amp;TEXT(N1831,"0.0"),"")&amp;". Keep and monitor."))))))))))</f>
        <v/>
      </c>
      <c r="AE1831">
        <f>IF(A1831="","",IF(AD1831&lt;&gt;"",AD1831,AA1831))</f>
        <v/>
      </c>
    </row>
    <row r="1832">
      <c r="A1832">
        <f>IF(Crawl!A1831="","",Crawl!A1831)</f>
        <v/>
      </c>
      <c r="B1832">
        <f>IF(A1832="","",Crawl!EC1831)</f>
        <v/>
      </c>
      <c r="C1832">
        <f>IF(A1832="","",IFERROR(INDEX(Crawl!$A1831:$DZ1831,1,Rules!$H$6),""))</f>
        <v/>
      </c>
      <c r="D1832">
        <f>IF(A1832="","",IFERROR(INDEX(Crawl!$A1831:$DZ1831,1,Rules!$H$7),"")&amp;"")</f>
        <v/>
      </c>
      <c r="E1832">
        <f>IF(A1832="","",IFERROR(INDEX(Crawl!$A1831:$DZ1831,1,Rules!$H$8),"")&amp;"")</f>
        <v/>
      </c>
      <c r="F1832">
        <f>IF(A1832="","",IFERROR(INDEX(Crawl!$A1831:$DZ1831,1,Rules!$H$9),""))</f>
        <v/>
      </c>
      <c r="G1832">
        <f>IF(A1832="","",IFERROR(INDEX(Crawl!$A1831:$DZ1831,1,Rules!$H$10),""))</f>
        <v/>
      </c>
      <c r="H1832">
        <f>IF(A1832="","",IFERROR(INDEX(Crawl!$A1831:$DZ1831,1,Rules!$H$12),""))</f>
        <v/>
      </c>
      <c r="I1832">
        <f>IF(A1832="","",IF(AND(N(H1832)&gt;0,IFERROR(INDEX(Crawl!$A1831:$DZ1831,1,Rules!$H$11),"")&amp;""&lt;&gt;""),IFERROR(INDEX(Crawl!$A1831:$DZ1831,1,Rules!$H$11),"")&amp;"",IF(AND(ISNUMBER(J1832),N(J1832)&gt;=Rules!$B$12,IFERROR(INDEX(Crawl!$A1831:$DZ1831,1,Rules!$H$13),"")&amp;""&lt;&gt;""),IFERROR(INDEX(Crawl!$A1831:$DZ1831,1,Rules!$H$13),"")&amp;"","")))</f>
        <v/>
      </c>
      <c r="J1832" s="19">
        <f>IF(A1832="","",IF(IFERROR(INDEX(Crawl!$A1831:$DZ1831,1,Rules!$H$14),"")&amp;""="","",IFERROR(INDEX(Crawl!$A1831:$DZ1831,1,Rules!$H$14),"")))</f>
        <v/>
      </c>
      <c r="K1832">
        <f>IF(A1832="","",IFERROR(SUMIFS('GSC current'!$J$2:$J$2001,'GSC current'!$I$2:$I$2001,B1832),0))</f>
        <v/>
      </c>
      <c r="L1832">
        <f>IF(A1832="","",IFERROR(SUMIFS('GSC current'!$K$2:$K$2001,'GSC current'!$I$2:$I$2001,B1832),0))</f>
        <v/>
      </c>
      <c r="M1832" s="20">
        <f>IF(A1832="","",IF(N(L1832)&gt;0,K1832/L1832,""))</f>
        <v/>
      </c>
      <c r="N1832" s="21">
        <f>IF(A1832="","",IF(N(L1832)&gt;0,SUMIFS('GSC current'!$L$2:$L$2001,'GSC current'!$I$2:$I$2001,B1832)/L1832,""))</f>
        <v/>
      </c>
      <c r="O1832">
        <f>IF(A1832="","",IFERROR(SUMIFS('GSC previous'!$J$2:$J$2001,'GSC previous'!$I$2:$I$2001,B1832),0))</f>
        <v/>
      </c>
      <c r="P1832" s="22">
        <f>IF(A1832="","",IF(N(O1832)&gt;0,(K1832-O1832)/O1832,""))</f>
        <v/>
      </c>
      <c r="Q1832">
        <f>IF(A1832="","",IFERROR(SUMIFS(GA4!$P$2:$P$2001,GA4!$O$2:$O$2001,B1832),0))</f>
        <v/>
      </c>
      <c r="R1832" s="23">
        <f>IF(A1832="","",IF(N(Q1832)&gt;0,SUMIFS(GA4!$Q$2:$Q$2001,GA4!$O$2:$O$2001,B1832)/Q1832,""))</f>
        <v/>
      </c>
      <c r="S1832">
        <f>IF(A1832="","",IFERROR(SUMIFS(GA4!$R$2:$R$2001,GA4!$O$2:$O$2001,B1832),0))</f>
        <v/>
      </c>
      <c r="T1832">
        <f>IF(A1832="","",IF(AND(ISNUMBER(F1832),LEFT(C1832&amp;"",1)="2"),IF(F1832&lt;Rules!$B$9,"Yes","No"),"No"))</f>
        <v/>
      </c>
      <c r="U1832">
        <f>IF(A1832="","",IF(AND(N(O1832)&gt;=Rules!$B$8,ISNUMBER(P1832)),IF(P1832&lt;=-Rules!$B$7,"Yes","No"),"No"))</f>
        <v/>
      </c>
      <c r="V1832">
        <f>IF(A1832="","",IF(AND(N(L1832)&gt;=Rules!$B$6,ISNUMBER(N1832)),IF(AND(N1832&gt;=Rules!$B$10,N1832&lt;=Rules!$B$11),"Yes","No"),"No"))</f>
        <v/>
      </c>
      <c r="W1832">
        <f>IF(A1832="","",IF(I1832&lt;&gt;"","Yes","No"))</f>
        <v/>
      </c>
      <c r="X1832">
        <f>IF(I1832="","",IF(SUMIFS($K$3:$K$2002,$A$3:$A$2002,SUBSTITUTE(SUBSTITUTE(I1832,"?","~?"),"*","~*"))&gt;N(K1832),"Yes","No"))</f>
        <v/>
      </c>
      <c r="Y1832">
        <f>IF(A1832="","",IF(N(S1832)&gt;0,"Yes","No"))</f>
        <v/>
      </c>
      <c r="Z1832">
        <f>IF(A1832="","",IF(AND(N(K1832)&lt;Rules!$B$5,N(L1832)&lt;Rules!$B$6,N(Q1832)&lt;Rules!$B$13,Y1832="No"),"Yes","No"))</f>
        <v/>
      </c>
      <c r="AA1832">
        <f>IF(A1832="","",IF(LEFT(C1832&amp;"",1)="3","Redirect",IF(OR(LEFT(C1832&amp;"",1)="4",LEFT(C1832&amp;"",1)="5"),IF(OR(N(K1832)&gt;0,N(AC1832)&gt;=Rules!$B$14),"Redirect","Prune"),IF(D1832="Non-Indexable","Keep",IF(AND(W1832="Yes",X1832="Yes",Y1832="No"),"Merge",IF(OR(U1832="Yes",V1832="Yes",AND(T1832="Yes",N(L1832)&gt;=Rules!$B$6)),"Update",IF(Z1832="Yes",IF(N(AC1832)&gt;=Rules!$B$14,"Redirect","Prune"),"Keep")))))))</f>
        <v/>
      </c>
      <c r="AB1832">
        <f>IF(A1832="","",IF(LEFT(C1832&amp;"",1)="3","Already redirects ("&amp;C1832&amp;"). Update internal links to point at the final URL.",IF(OR(LEFT(C1832&amp;"",1)="4",LEFT(C1832&amp;"",1)="5"),IF(AA1832="Redirect","Returns "&amp;C1832&amp;" but still has "&amp;N(K1832)&amp;" clicks and "&amp;N(AC1832)&amp;" referring domains. 301 it to the closest live page.","Returns "&amp;C1832&amp;" with no clicks or links. Remove internal links and let it 404 or 410."),IF(D1832="Non-Indexable","Non-indexable ("&amp;E1832&amp;"). Keep if that is intentional; otherwise fix the canonical or noindex.",IF(AA1832="Merge","Overlaps with "&amp;I1832&amp;IF(N(J1832)&gt;0," (similarity "&amp;TEXT(J1832,"0.00")&amp;")","")&amp;", which gets more clicks. Merge the useful parts into it and 301 this URL.",IF(AA1832="Update",MID(IF(U1832="Yes","; Clicks down "&amp;TEXT(-P1832,"0%")&amp;" on the previous period","")&amp;IF(V1832="Yes","; Average position "&amp;TEXT(N1832,"0.0")&amp;" on "&amp;TEXT(L1832,"#,##0")&amp;" impressions (striking distance)","")&amp;IF(AND(T1832="Yes",N(L1832)&gt;=Rules!$B$6),"; Thin ("&amp;F1832&amp;" words) but has search demand",""),3,400),IF(AA1832="Prune","Low value: "&amp;N(K1832)&amp;" clicks, "&amp;N(L1832)&amp;" impressions, "&amp;N(Q1832)&amp;" sessions, no key events. Remove or noindex it and update internal links.",IF(AA1832="Redirect","Low value but "&amp;N(AC1832)&amp;" referring domains. 301 it to the closest relevant page to keep those links.",IF(AND(Z1832="No",Y1832="Yes",N(K1832)&lt;Rules!$B$5),"Low search traffic but it converts (key events: "&amp;S1832&amp;"). Keep it and link to it.",IF(W1832="Yes","Stronger than the page it overlaps ("&amp;I1832&amp;"). Keep; merge that page into this one.","Healthy: "&amp;N(K1832)&amp;" clicks"&amp;IF(ISNUMBER(N1832),", average position "&amp;TEXT(N1832,"0.0"),"")&amp;". Keep and monitor."))))))))))</f>
        <v/>
      </c>
      <c r="AE1832">
        <f>IF(A1832="","",IF(AD1832&lt;&gt;"",AD1832,AA1832))</f>
        <v/>
      </c>
    </row>
    <row r="1833">
      <c r="A1833">
        <f>IF(Crawl!A1832="","",Crawl!A1832)</f>
        <v/>
      </c>
      <c r="B1833">
        <f>IF(A1833="","",Crawl!EC1832)</f>
        <v/>
      </c>
      <c r="C1833">
        <f>IF(A1833="","",IFERROR(INDEX(Crawl!$A1832:$DZ1832,1,Rules!$H$6),""))</f>
        <v/>
      </c>
      <c r="D1833">
        <f>IF(A1833="","",IFERROR(INDEX(Crawl!$A1832:$DZ1832,1,Rules!$H$7),"")&amp;"")</f>
        <v/>
      </c>
      <c r="E1833">
        <f>IF(A1833="","",IFERROR(INDEX(Crawl!$A1832:$DZ1832,1,Rules!$H$8),"")&amp;"")</f>
        <v/>
      </c>
      <c r="F1833">
        <f>IF(A1833="","",IFERROR(INDEX(Crawl!$A1832:$DZ1832,1,Rules!$H$9),""))</f>
        <v/>
      </c>
      <c r="G1833">
        <f>IF(A1833="","",IFERROR(INDEX(Crawl!$A1832:$DZ1832,1,Rules!$H$10),""))</f>
        <v/>
      </c>
      <c r="H1833">
        <f>IF(A1833="","",IFERROR(INDEX(Crawl!$A1832:$DZ1832,1,Rules!$H$12),""))</f>
        <v/>
      </c>
      <c r="I1833">
        <f>IF(A1833="","",IF(AND(N(H1833)&gt;0,IFERROR(INDEX(Crawl!$A1832:$DZ1832,1,Rules!$H$11),"")&amp;""&lt;&gt;""),IFERROR(INDEX(Crawl!$A1832:$DZ1832,1,Rules!$H$11),"")&amp;"",IF(AND(ISNUMBER(J1833),N(J1833)&gt;=Rules!$B$12,IFERROR(INDEX(Crawl!$A1832:$DZ1832,1,Rules!$H$13),"")&amp;""&lt;&gt;""),IFERROR(INDEX(Crawl!$A1832:$DZ1832,1,Rules!$H$13),"")&amp;"","")))</f>
        <v/>
      </c>
      <c r="J1833" s="19">
        <f>IF(A1833="","",IF(IFERROR(INDEX(Crawl!$A1832:$DZ1832,1,Rules!$H$14),"")&amp;""="","",IFERROR(INDEX(Crawl!$A1832:$DZ1832,1,Rules!$H$14),"")))</f>
        <v/>
      </c>
      <c r="K1833">
        <f>IF(A1833="","",IFERROR(SUMIFS('GSC current'!$J$2:$J$2001,'GSC current'!$I$2:$I$2001,B1833),0))</f>
        <v/>
      </c>
      <c r="L1833">
        <f>IF(A1833="","",IFERROR(SUMIFS('GSC current'!$K$2:$K$2001,'GSC current'!$I$2:$I$2001,B1833),0))</f>
        <v/>
      </c>
      <c r="M1833" s="20">
        <f>IF(A1833="","",IF(N(L1833)&gt;0,K1833/L1833,""))</f>
        <v/>
      </c>
      <c r="N1833" s="21">
        <f>IF(A1833="","",IF(N(L1833)&gt;0,SUMIFS('GSC current'!$L$2:$L$2001,'GSC current'!$I$2:$I$2001,B1833)/L1833,""))</f>
        <v/>
      </c>
      <c r="O1833">
        <f>IF(A1833="","",IFERROR(SUMIFS('GSC previous'!$J$2:$J$2001,'GSC previous'!$I$2:$I$2001,B1833),0))</f>
        <v/>
      </c>
      <c r="P1833" s="22">
        <f>IF(A1833="","",IF(N(O1833)&gt;0,(K1833-O1833)/O1833,""))</f>
        <v/>
      </c>
      <c r="Q1833">
        <f>IF(A1833="","",IFERROR(SUMIFS(GA4!$P$2:$P$2001,GA4!$O$2:$O$2001,B1833),0))</f>
        <v/>
      </c>
      <c r="R1833" s="23">
        <f>IF(A1833="","",IF(N(Q1833)&gt;0,SUMIFS(GA4!$Q$2:$Q$2001,GA4!$O$2:$O$2001,B1833)/Q1833,""))</f>
        <v/>
      </c>
      <c r="S1833">
        <f>IF(A1833="","",IFERROR(SUMIFS(GA4!$R$2:$R$2001,GA4!$O$2:$O$2001,B1833),0))</f>
        <v/>
      </c>
      <c r="T1833">
        <f>IF(A1833="","",IF(AND(ISNUMBER(F1833),LEFT(C1833&amp;"",1)="2"),IF(F1833&lt;Rules!$B$9,"Yes","No"),"No"))</f>
        <v/>
      </c>
      <c r="U1833">
        <f>IF(A1833="","",IF(AND(N(O1833)&gt;=Rules!$B$8,ISNUMBER(P1833)),IF(P1833&lt;=-Rules!$B$7,"Yes","No"),"No"))</f>
        <v/>
      </c>
      <c r="V1833">
        <f>IF(A1833="","",IF(AND(N(L1833)&gt;=Rules!$B$6,ISNUMBER(N1833)),IF(AND(N1833&gt;=Rules!$B$10,N1833&lt;=Rules!$B$11),"Yes","No"),"No"))</f>
        <v/>
      </c>
      <c r="W1833">
        <f>IF(A1833="","",IF(I1833&lt;&gt;"","Yes","No"))</f>
        <v/>
      </c>
      <c r="X1833">
        <f>IF(I1833="","",IF(SUMIFS($K$3:$K$2002,$A$3:$A$2002,SUBSTITUTE(SUBSTITUTE(I1833,"?","~?"),"*","~*"))&gt;N(K1833),"Yes","No"))</f>
        <v/>
      </c>
      <c r="Y1833">
        <f>IF(A1833="","",IF(N(S1833)&gt;0,"Yes","No"))</f>
        <v/>
      </c>
      <c r="Z1833">
        <f>IF(A1833="","",IF(AND(N(K1833)&lt;Rules!$B$5,N(L1833)&lt;Rules!$B$6,N(Q1833)&lt;Rules!$B$13,Y1833="No"),"Yes","No"))</f>
        <v/>
      </c>
      <c r="AA1833">
        <f>IF(A1833="","",IF(LEFT(C1833&amp;"",1)="3","Redirect",IF(OR(LEFT(C1833&amp;"",1)="4",LEFT(C1833&amp;"",1)="5"),IF(OR(N(K1833)&gt;0,N(AC1833)&gt;=Rules!$B$14),"Redirect","Prune"),IF(D1833="Non-Indexable","Keep",IF(AND(W1833="Yes",X1833="Yes",Y1833="No"),"Merge",IF(OR(U1833="Yes",V1833="Yes",AND(T1833="Yes",N(L1833)&gt;=Rules!$B$6)),"Update",IF(Z1833="Yes",IF(N(AC1833)&gt;=Rules!$B$14,"Redirect","Prune"),"Keep")))))))</f>
        <v/>
      </c>
      <c r="AB1833">
        <f>IF(A1833="","",IF(LEFT(C1833&amp;"",1)="3","Already redirects ("&amp;C1833&amp;"). Update internal links to point at the final URL.",IF(OR(LEFT(C1833&amp;"",1)="4",LEFT(C1833&amp;"",1)="5"),IF(AA1833="Redirect","Returns "&amp;C1833&amp;" but still has "&amp;N(K1833)&amp;" clicks and "&amp;N(AC1833)&amp;" referring domains. 301 it to the closest live page.","Returns "&amp;C1833&amp;" with no clicks or links. Remove internal links and let it 404 or 410."),IF(D1833="Non-Indexable","Non-indexable ("&amp;E1833&amp;"). Keep if that is intentional; otherwise fix the canonical or noindex.",IF(AA1833="Merge","Overlaps with "&amp;I1833&amp;IF(N(J1833)&gt;0," (similarity "&amp;TEXT(J1833,"0.00")&amp;")","")&amp;", which gets more clicks. Merge the useful parts into it and 301 this URL.",IF(AA1833="Update",MID(IF(U1833="Yes","; Clicks down "&amp;TEXT(-P1833,"0%")&amp;" on the previous period","")&amp;IF(V1833="Yes","; Average position "&amp;TEXT(N1833,"0.0")&amp;" on "&amp;TEXT(L1833,"#,##0")&amp;" impressions (striking distance)","")&amp;IF(AND(T1833="Yes",N(L1833)&gt;=Rules!$B$6),"; Thin ("&amp;F1833&amp;" words) but has search demand",""),3,400),IF(AA1833="Prune","Low value: "&amp;N(K1833)&amp;" clicks, "&amp;N(L1833)&amp;" impressions, "&amp;N(Q1833)&amp;" sessions, no key events. Remove or noindex it and update internal links.",IF(AA1833="Redirect","Low value but "&amp;N(AC1833)&amp;" referring domains. 301 it to the closest relevant page to keep those links.",IF(AND(Z1833="No",Y1833="Yes",N(K1833)&lt;Rules!$B$5),"Low search traffic but it converts (key events: "&amp;S1833&amp;"). Keep it and link to it.",IF(W1833="Yes","Stronger than the page it overlaps ("&amp;I1833&amp;"). Keep; merge that page into this one.","Healthy: "&amp;N(K1833)&amp;" clicks"&amp;IF(ISNUMBER(N1833),", average position "&amp;TEXT(N1833,"0.0"),"")&amp;". Keep and monitor."))))))))))</f>
        <v/>
      </c>
      <c r="AE1833">
        <f>IF(A1833="","",IF(AD1833&lt;&gt;"",AD1833,AA1833))</f>
        <v/>
      </c>
    </row>
    <row r="1834">
      <c r="A1834">
        <f>IF(Crawl!A1833="","",Crawl!A1833)</f>
        <v/>
      </c>
      <c r="B1834">
        <f>IF(A1834="","",Crawl!EC1833)</f>
        <v/>
      </c>
      <c r="C1834">
        <f>IF(A1834="","",IFERROR(INDEX(Crawl!$A1833:$DZ1833,1,Rules!$H$6),""))</f>
        <v/>
      </c>
      <c r="D1834">
        <f>IF(A1834="","",IFERROR(INDEX(Crawl!$A1833:$DZ1833,1,Rules!$H$7),"")&amp;"")</f>
        <v/>
      </c>
      <c r="E1834">
        <f>IF(A1834="","",IFERROR(INDEX(Crawl!$A1833:$DZ1833,1,Rules!$H$8),"")&amp;"")</f>
        <v/>
      </c>
      <c r="F1834">
        <f>IF(A1834="","",IFERROR(INDEX(Crawl!$A1833:$DZ1833,1,Rules!$H$9),""))</f>
        <v/>
      </c>
      <c r="G1834">
        <f>IF(A1834="","",IFERROR(INDEX(Crawl!$A1833:$DZ1833,1,Rules!$H$10),""))</f>
        <v/>
      </c>
      <c r="H1834">
        <f>IF(A1834="","",IFERROR(INDEX(Crawl!$A1833:$DZ1833,1,Rules!$H$12),""))</f>
        <v/>
      </c>
      <c r="I1834">
        <f>IF(A1834="","",IF(AND(N(H1834)&gt;0,IFERROR(INDEX(Crawl!$A1833:$DZ1833,1,Rules!$H$11),"")&amp;""&lt;&gt;""),IFERROR(INDEX(Crawl!$A1833:$DZ1833,1,Rules!$H$11),"")&amp;"",IF(AND(ISNUMBER(J1834),N(J1834)&gt;=Rules!$B$12,IFERROR(INDEX(Crawl!$A1833:$DZ1833,1,Rules!$H$13),"")&amp;""&lt;&gt;""),IFERROR(INDEX(Crawl!$A1833:$DZ1833,1,Rules!$H$13),"")&amp;"","")))</f>
        <v/>
      </c>
      <c r="J1834" s="19">
        <f>IF(A1834="","",IF(IFERROR(INDEX(Crawl!$A1833:$DZ1833,1,Rules!$H$14),"")&amp;""="","",IFERROR(INDEX(Crawl!$A1833:$DZ1833,1,Rules!$H$14),"")))</f>
        <v/>
      </c>
      <c r="K1834">
        <f>IF(A1834="","",IFERROR(SUMIFS('GSC current'!$J$2:$J$2001,'GSC current'!$I$2:$I$2001,B1834),0))</f>
        <v/>
      </c>
      <c r="L1834">
        <f>IF(A1834="","",IFERROR(SUMIFS('GSC current'!$K$2:$K$2001,'GSC current'!$I$2:$I$2001,B1834),0))</f>
        <v/>
      </c>
      <c r="M1834" s="20">
        <f>IF(A1834="","",IF(N(L1834)&gt;0,K1834/L1834,""))</f>
        <v/>
      </c>
      <c r="N1834" s="21">
        <f>IF(A1834="","",IF(N(L1834)&gt;0,SUMIFS('GSC current'!$L$2:$L$2001,'GSC current'!$I$2:$I$2001,B1834)/L1834,""))</f>
        <v/>
      </c>
      <c r="O1834">
        <f>IF(A1834="","",IFERROR(SUMIFS('GSC previous'!$J$2:$J$2001,'GSC previous'!$I$2:$I$2001,B1834),0))</f>
        <v/>
      </c>
      <c r="P1834" s="22">
        <f>IF(A1834="","",IF(N(O1834)&gt;0,(K1834-O1834)/O1834,""))</f>
        <v/>
      </c>
      <c r="Q1834">
        <f>IF(A1834="","",IFERROR(SUMIFS(GA4!$P$2:$P$2001,GA4!$O$2:$O$2001,B1834),0))</f>
        <v/>
      </c>
      <c r="R1834" s="23">
        <f>IF(A1834="","",IF(N(Q1834)&gt;0,SUMIFS(GA4!$Q$2:$Q$2001,GA4!$O$2:$O$2001,B1834)/Q1834,""))</f>
        <v/>
      </c>
      <c r="S1834">
        <f>IF(A1834="","",IFERROR(SUMIFS(GA4!$R$2:$R$2001,GA4!$O$2:$O$2001,B1834),0))</f>
        <v/>
      </c>
      <c r="T1834">
        <f>IF(A1834="","",IF(AND(ISNUMBER(F1834),LEFT(C1834&amp;"",1)="2"),IF(F1834&lt;Rules!$B$9,"Yes","No"),"No"))</f>
        <v/>
      </c>
      <c r="U1834">
        <f>IF(A1834="","",IF(AND(N(O1834)&gt;=Rules!$B$8,ISNUMBER(P1834)),IF(P1834&lt;=-Rules!$B$7,"Yes","No"),"No"))</f>
        <v/>
      </c>
      <c r="V1834">
        <f>IF(A1834="","",IF(AND(N(L1834)&gt;=Rules!$B$6,ISNUMBER(N1834)),IF(AND(N1834&gt;=Rules!$B$10,N1834&lt;=Rules!$B$11),"Yes","No"),"No"))</f>
        <v/>
      </c>
      <c r="W1834">
        <f>IF(A1834="","",IF(I1834&lt;&gt;"","Yes","No"))</f>
        <v/>
      </c>
      <c r="X1834">
        <f>IF(I1834="","",IF(SUMIFS($K$3:$K$2002,$A$3:$A$2002,SUBSTITUTE(SUBSTITUTE(I1834,"?","~?"),"*","~*"))&gt;N(K1834),"Yes","No"))</f>
        <v/>
      </c>
      <c r="Y1834">
        <f>IF(A1834="","",IF(N(S1834)&gt;0,"Yes","No"))</f>
        <v/>
      </c>
      <c r="Z1834">
        <f>IF(A1834="","",IF(AND(N(K1834)&lt;Rules!$B$5,N(L1834)&lt;Rules!$B$6,N(Q1834)&lt;Rules!$B$13,Y1834="No"),"Yes","No"))</f>
        <v/>
      </c>
      <c r="AA1834">
        <f>IF(A1834="","",IF(LEFT(C1834&amp;"",1)="3","Redirect",IF(OR(LEFT(C1834&amp;"",1)="4",LEFT(C1834&amp;"",1)="5"),IF(OR(N(K1834)&gt;0,N(AC1834)&gt;=Rules!$B$14),"Redirect","Prune"),IF(D1834="Non-Indexable","Keep",IF(AND(W1834="Yes",X1834="Yes",Y1834="No"),"Merge",IF(OR(U1834="Yes",V1834="Yes",AND(T1834="Yes",N(L1834)&gt;=Rules!$B$6)),"Update",IF(Z1834="Yes",IF(N(AC1834)&gt;=Rules!$B$14,"Redirect","Prune"),"Keep")))))))</f>
        <v/>
      </c>
      <c r="AB1834">
        <f>IF(A1834="","",IF(LEFT(C1834&amp;"",1)="3","Already redirects ("&amp;C1834&amp;"). Update internal links to point at the final URL.",IF(OR(LEFT(C1834&amp;"",1)="4",LEFT(C1834&amp;"",1)="5"),IF(AA1834="Redirect","Returns "&amp;C1834&amp;" but still has "&amp;N(K1834)&amp;" clicks and "&amp;N(AC1834)&amp;" referring domains. 301 it to the closest live page.","Returns "&amp;C1834&amp;" with no clicks or links. Remove internal links and let it 404 or 410."),IF(D1834="Non-Indexable","Non-indexable ("&amp;E1834&amp;"). Keep if that is intentional; otherwise fix the canonical or noindex.",IF(AA1834="Merge","Overlaps with "&amp;I1834&amp;IF(N(J1834)&gt;0," (similarity "&amp;TEXT(J1834,"0.00")&amp;")","")&amp;", which gets more clicks. Merge the useful parts into it and 301 this URL.",IF(AA1834="Update",MID(IF(U1834="Yes","; Clicks down "&amp;TEXT(-P1834,"0%")&amp;" on the previous period","")&amp;IF(V1834="Yes","; Average position "&amp;TEXT(N1834,"0.0")&amp;" on "&amp;TEXT(L1834,"#,##0")&amp;" impressions (striking distance)","")&amp;IF(AND(T1834="Yes",N(L1834)&gt;=Rules!$B$6),"; Thin ("&amp;F1834&amp;" words) but has search demand",""),3,400),IF(AA1834="Prune","Low value: "&amp;N(K1834)&amp;" clicks, "&amp;N(L1834)&amp;" impressions, "&amp;N(Q1834)&amp;" sessions, no key events. Remove or noindex it and update internal links.",IF(AA1834="Redirect","Low value but "&amp;N(AC1834)&amp;" referring domains. 301 it to the closest relevant page to keep those links.",IF(AND(Z1834="No",Y1834="Yes",N(K1834)&lt;Rules!$B$5),"Low search traffic but it converts (key events: "&amp;S1834&amp;"). Keep it and link to it.",IF(W1834="Yes","Stronger than the page it overlaps ("&amp;I1834&amp;"). Keep; merge that page into this one.","Healthy: "&amp;N(K1834)&amp;" clicks"&amp;IF(ISNUMBER(N1834),", average position "&amp;TEXT(N1834,"0.0"),"")&amp;". Keep and monitor."))))))))))</f>
        <v/>
      </c>
      <c r="AE1834">
        <f>IF(A1834="","",IF(AD1834&lt;&gt;"",AD1834,AA1834))</f>
        <v/>
      </c>
    </row>
    <row r="1835">
      <c r="A1835">
        <f>IF(Crawl!A1834="","",Crawl!A1834)</f>
        <v/>
      </c>
      <c r="B1835">
        <f>IF(A1835="","",Crawl!EC1834)</f>
        <v/>
      </c>
      <c r="C1835">
        <f>IF(A1835="","",IFERROR(INDEX(Crawl!$A1834:$DZ1834,1,Rules!$H$6),""))</f>
        <v/>
      </c>
      <c r="D1835">
        <f>IF(A1835="","",IFERROR(INDEX(Crawl!$A1834:$DZ1834,1,Rules!$H$7),"")&amp;"")</f>
        <v/>
      </c>
      <c r="E1835">
        <f>IF(A1835="","",IFERROR(INDEX(Crawl!$A1834:$DZ1834,1,Rules!$H$8),"")&amp;"")</f>
        <v/>
      </c>
      <c r="F1835">
        <f>IF(A1835="","",IFERROR(INDEX(Crawl!$A1834:$DZ1834,1,Rules!$H$9),""))</f>
        <v/>
      </c>
      <c r="G1835">
        <f>IF(A1835="","",IFERROR(INDEX(Crawl!$A1834:$DZ1834,1,Rules!$H$10),""))</f>
        <v/>
      </c>
      <c r="H1835">
        <f>IF(A1835="","",IFERROR(INDEX(Crawl!$A1834:$DZ1834,1,Rules!$H$12),""))</f>
        <v/>
      </c>
      <c r="I1835">
        <f>IF(A1835="","",IF(AND(N(H1835)&gt;0,IFERROR(INDEX(Crawl!$A1834:$DZ1834,1,Rules!$H$11),"")&amp;""&lt;&gt;""),IFERROR(INDEX(Crawl!$A1834:$DZ1834,1,Rules!$H$11),"")&amp;"",IF(AND(ISNUMBER(J1835),N(J1835)&gt;=Rules!$B$12,IFERROR(INDEX(Crawl!$A1834:$DZ1834,1,Rules!$H$13),"")&amp;""&lt;&gt;""),IFERROR(INDEX(Crawl!$A1834:$DZ1834,1,Rules!$H$13),"")&amp;"","")))</f>
        <v/>
      </c>
      <c r="J1835" s="19">
        <f>IF(A1835="","",IF(IFERROR(INDEX(Crawl!$A1834:$DZ1834,1,Rules!$H$14),"")&amp;""="","",IFERROR(INDEX(Crawl!$A1834:$DZ1834,1,Rules!$H$14),"")))</f>
        <v/>
      </c>
      <c r="K1835">
        <f>IF(A1835="","",IFERROR(SUMIFS('GSC current'!$J$2:$J$2001,'GSC current'!$I$2:$I$2001,B1835),0))</f>
        <v/>
      </c>
      <c r="L1835">
        <f>IF(A1835="","",IFERROR(SUMIFS('GSC current'!$K$2:$K$2001,'GSC current'!$I$2:$I$2001,B1835),0))</f>
        <v/>
      </c>
      <c r="M1835" s="20">
        <f>IF(A1835="","",IF(N(L1835)&gt;0,K1835/L1835,""))</f>
        <v/>
      </c>
      <c r="N1835" s="21">
        <f>IF(A1835="","",IF(N(L1835)&gt;0,SUMIFS('GSC current'!$L$2:$L$2001,'GSC current'!$I$2:$I$2001,B1835)/L1835,""))</f>
        <v/>
      </c>
      <c r="O1835">
        <f>IF(A1835="","",IFERROR(SUMIFS('GSC previous'!$J$2:$J$2001,'GSC previous'!$I$2:$I$2001,B1835),0))</f>
        <v/>
      </c>
      <c r="P1835" s="22">
        <f>IF(A1835="","",IF(N(O1835)&gt;0,(K1835-O1835)/O1835,""))</f>
        <v/>
      </c>
      <c r="Q1835">
        <f>IF(A1835="","",IFERROR(SUMIFS(GA4!$P$2:$P$2001,GA4!$O$2:$O$2001,B1835),0))</f>
        <v/>
      </c>
      <c r="R1835" s="23">
        <f>IF(A1835="","",IF(N(Q1835)&gt;0,SUMIFS(GA4!$Q$2:$Q$2001,GA4!$O$2:$O$2001,B1835)/Q1835,""))</f>
        <v/>
      </c>
      <c r="S1835">
        <f>IF(A1835="","",IFERROR(SUMIFS(GA4!$R$2:$R$2001,GA4!$O$2:$O$2001,B1835),0))</f>
        <v/>
      </c>
      <c r="T1835">
        <f>IF(A1835="","",IF(AND(ISNUMBER(F1835),LEFT(C1835&amp;"",1)="2"),IF(F1835&lt;Rules!$B$9,"Yes","No"),"No"))</f>
        <v/>
      </c>
      <c r="U1835">
        <f>IF(A1835="","",IF(AND(N(O1835)&gt;=Rules!$B$8,ISNUMBER(P1835)),IF(P1835&lt;=-Rules!$B$7,"Yes","No"),"No"))</f>
        <v/>
      </c>
      <c r="V1835">
        <f>IF(A1835="","",IF(AND(N(L1835)&gt;=Rules!$B$6,ISNUMBER(N1835)),IF(AND(N1835&gt;=Rules!$B$10,N1835&lt;=Rules!$B$11),"Yes","No"),"No"))</f>
        <v/>
      </c>
      <c r="W1835">
        <f>IF(A1835="","",IF(I1835&lt;&gt;"","Yes","No"))</f>
        <v/>
      </c>
      <c r="X1835">
        <f>IF(I1835="","",IF(SUMIFS($K$3:$K$2002,$A$3:$A$2002,SUBSTITUTE(SUBSTITUTE(I1835,"?","~?"),"*","~*"))&gt;N(K1835),"Yes","No"))</f>
        <v/>
      </c>
      <c r="Y1835">
        <f>IF(A1835="","",IF(N(S1835)&gt;0,"Yes","No"))</f>
        <v/>
      </c>
      <c r="Z1835">
        <f>IF(A1835="","",IF(AND(N(K1835)&lt;Rules!$B$5,N(L1835)&lt;Rules!$B$6,N(Q1835)&lt;Rules!$B$13,Y1835="No"),"Yes","No"))</f>
        <v/>
      </c>
      <c r="AA1835">
        <f>IF(A1835="","",IF(LEFT(C1835&amp;"",1)="3","Redirect",IF(OR(LEFT(C1835&amp;"",1)="4",LEFT(C1835&amp;"",1)="5"),IF(OR(N(K1835)&gt;0,N(AC1835)&gt;=Rules!$B$14),"Redirect","Prune"),IF(D1835="Non-Indexable","Keep",IF(AND(W1835="Yes",X1835="Yes",Y1835="No"),"Merge",IF(OR(U1835="Yes",V1835="Yes",AND(T1835="Yes",N(L1835)&gt;=Rules!$B$6)),"Update",IF(Z1835="Yes",IF(N(AC1835)&gt;=Rules!$B$14,"Redirect","Prune"),"Keep")))))))</f>
        <v/>
      </c>
      <c r="AB1835">
        <f>IF(A1835="","",IF(LEFT(C1835&amp;"",1)="3","Already redirects ("&amp;C1835&amp;"). Update internal links to point at the final URL.",IF(OR(LEFT(C1835&amp;"",1)="4",LEFT(C1835&amp;"",1)="5"),IF(AA1835="Redirect","Returns "&amp;C1835&amp;" but still has "&amp;N(K1835)&amp;" clicks and "&amp;N(AC1835)&amp;" referring domains. 301 it to the closest live page.","Returns "&amp;C1835&amp;" with no clicks or links. Remove internal links and let it 404 or 410."),IF(D1835="Non-Indexable","Non-indexable ("&amp;E1835&amp;"). Keep if that is intentional; otherwise fix the canonical or noindex.",IF(AA1835="Merge","Overlaps with "&amp;I1835&amp;IF(N(J1835)&gt;0," (similarity "&amp;TEXT(J1835,"0.00")&amp;")","")&amp;", which gets more clicks. Merge the useful parts into it and 301 this URL.",IF(AA1835="Update",MID(IF(U1835="Yes","; Clicks down "&amp;TEXT(-P1835,"0%")&amp;" on the previous period","")&amp;IF(V1835="Yes","; Average position "&amp;TEXT(N1835,"0.0")&amp;" on "&amp;TEXT(L1835,"#,##0")&amp;" impressions (striking distance)","")&amp;IF(AND(T1835="Yes",N(L1835)&gt;=Rules!$B$6),"; Thin ("&amp;F1835&amp;" words) but has search demand",""),3,400),IF(AA1835="Prune","Low value: "&amp;N(K1835)&amp;" clicks, "&amp;N(L1835)&amp;" impressions, "&amp;N(Q1835)&amp;" sessions, no key events. Remove or noindex it and update internal links.",IF(AA1835="Redirect","Low value but "&amp;N(AC1835)&amp;" referring domains. 301 it to the closest relevant page to keep those links.",IF(AND(Z1835="No",Y1835="Yes",N(K1835)&lt;Rules!$B$5),"Low search traffic but it converts (key events: "&amp;S1835&amp;"). Keep it and link to it.",IF(W1835="Yes","Stronger than the page it overlaps ("&amp;I1835&amp;"). Keep; merge that page into this one.","Healthy: "&amp;N(K1835)&amp;" clicks"&amp;IF(ISNUMBER(N1835),", average position "&amp;TEXT(N1835,"0.0"),"")&amp;". Keep and monitor."))))))))))</f>
        <v/>
      </c>
      <c r="AE1835">
        <f>IF(A1835="","",IF(AD1835&lt;&gt;"",AD1835,AA1835))</f>
        <v/>
      </c>
    </row>
    <row r="1836">
      <c r="A1836">
        <f>IF(Crawl!A1835="","",Crawl!A1835)</f>
        <v/>
      </c>
      <c r="B1836">
        <f>IF(A1836="","",Crawl!EC1835)</f>
        <v/>
      </c>
      <c r="C1836">
        <f>IF(A1836="","",IFERROR(INDEX(Crawl!$A1835:$DZ1835,1,Rules!$H$6),""))</f>
        <v/>
      </c>
      <c r="D1836">
        <f>IF(A1836="","",IFERROR(INDEX(Crawl!$A1835:$DZ1835,1,Rules!$H$7),"")&amp;"")</f>
        <v/>
      </c>
      <c r="E1836">
        <f>IF(A1836="","",IFERROR(INDEX(Crawl!$A1835:$DZ1835,1,Rules!$H$8),"")&amp;"")</f>
        <v/>
      </c>
      <c r="F1836">
        <f>IF(A1836="","",IFERROR(INDEX(Crawl!$A1835:$DZ1835,1,Rules!$H$9),""))</f>
        <v/>
      </c>
      <c r="G1836">
        <f>IF(A1836="","",IFERROR(INDEX(Crawl!$A1835:$DZ1835,1,Rules!$H$10),""))</f>
        <v/>
      </c>
      <c r="H1836">
        <f>IF(A1836="","",IFERROR(INDEX(Crawl!$A1835:$DZ1835,1,Rules!$H$12),""))</f>
        <v/>
      </c>
      <c r="I1836">
        <f>IF(A1836="","",IF(AND(N(H1836)&gt;0,IFERROR(INDEX(Crawl!$A1835:$DZ1835,1,Rules!$H$11),"")&amp;""&lt;&gt;""),IFERROR(INDEX(Crawl!$A1835:$DZ1835,1,Rules!$H$11),"")&amp;"",IF(AND(ISNUMBER(J1836),N(J1836)&gt;=Rules!$B$12,IFERROR(INDEX(Crawl!$A1835:$DZ1835,1,Rules!$H$13),"")&amp;""&lt;&gt;""),IFERROR(INDEX(Crawl!$A1835:$DZ1835,1,Rules!$H$13),"")&amp;"","")))</f>
        <v/>
      </c>
      <c r="J1836" s="19">
        <f>IF(A1836="","",IF(IFERROR(INDEX(Crawl!$A1835:$DZ1835,1,Rules!$H$14),"")&amp;""="","",IFERROR(INDEX(Crawl!$A1835:$DZ1835,1,Rules!$H$14),"")))</f>
        <v/>
      </c>
      <c r="K1836">
        <f>IF(A1836="","",IFERROR(SUMIFS('GSC current'!$J$2:$J$2001,'GSC current'!$I$2:$I$2001,B1836),0))</f>
        <v/>
      </c>
      <c r="L1836">
        <f>IF(A1836="","",IFERROR(SUMIFS('GSC current'!$K$2:$K$2001,'GSC current'!$I$2:$I$2001,B1836),0))</f>
        <v/>
      </c>
      <c r="M1836" s="20">
        <f>IF(A1836="","",IF(N(L1836)&gt;0,K1836/L1836,""))</f>
        <v/>
      </c>
      <c r="N1836" s="21">
        <f>IF(A1836="","",IF(N(L1836)&gt;0,SUMIFS('GSC current'!$L$2:$L$2001,'GSC current'!$I$2:$I$2001,B1836)/L1836,""))</f>
        <v/>
      </c>
      <c r="O1836">
        <f>IF(A1836="","",IFERROR(SUMIFS('GSC previous'!$J$2:$J$2001,'GSC previous'!$I$2:$I$2001,B1836),0))</f>
        <v/>
      </c>
      <c r="P1836" s="22">
        <f>IF(A1836="","",IF(N(O1836)&gt;0,(K1836-O1836)/O1836,""))</f>
        <v/>
      </c>
      <c r="Q1836">
        <f>IF(A1836="","",IFERROR(SUMIFS(GA4!$P$2:$P$2001,GA4!$O$2:$O$2001,B1836),0))</f>
        <v/>
      </c>
      <c r="R1836" s="23">
        <f>IF(A1836="","",IF(N(Q1836)&gt;0,SUMIFS(GA4!$Q$2:$Q$2001,GA4!$O$2:$O$2001,B1836)/Q1836,""))</f>
        <v/>
      </c>
      <c r="S1836">
        <f>IF(A1836="","",IFERROR(SUMIFS(GA4!$R$2:$R$2001,GA4!$O$2:$O$2001,B1836),0))</f>
        <v/>
      </c>
      <c r="T1836">
        <f>IF(A1836="","",IF(AND(ISNUMBER(F1836),LEFT(C1836&amp;"",1)="2"),IF(F1836&lt;Rules!$B$9,"Yes","No"),"No"))</f>
        <v/>
      </c>
      <c r="U1836">
        <f>IF(A1836="","",IF(AND(N(O1836)&gt;=Rules!$B$8,ISNUMBER(P1836)),IF(P1836&lt;=-Rules!$B$7,"Yes","No"),"No"))</f>
        <v/>
      </c>
      <c r="V1836">
        <f>IF(A1836="","",IF(AND(N(L1836)&gt;=Rules!$B$6,ISNUMBER(N1836)),IF(AND(N1836&gt;=Rules!$B$10,N1836&lt;=Rules!$B$11),"Yes","No"),"No"))</f>
        <v/>
      </c>
      <c r="W1836">
        <f>IF(A1836="","",IF(I1836&lt;&gt;"","Yes","No"))</f>
        <v/>
      </c>
      <c r="X1836">
        <f>IF(I1836="","",IF(SUMIFS($K$3:$K$2002,$A$3:$A$2002,SUBSTITUTE(SUBSTITUTE(I1836,"?","~?"),"*","~*"))&gt;N(K1836),"Yes","No"))</f>
        <v/>
      </c>
      <c r="Y1836">
        <f>IF(A1836="","",IF(N(S1836)&gt;0,"Yes","No"))</f>
        <v/>
      </c>
      <c r="Z1836">
        <f>IF(A1836="","",IF(AND(N(K1836)&lt;Rules!$B$5,N(L1836)&lt;Rules!$B$6,N(Q1836)&lt;Rules!$B$13,Y1836="No"),"Yes","No"))</f>
        <v/>
      </c>
      <c r="AA1836">
        <f>IF(A1836="","",IF(LEFT(C1836&amp;"",1)="3","Redirect",IF(OR(LEFT(C1836&amp;"",1)="4",LEFT(C1836&amp;"",1)="5"),IF(OR(N(K1836)&gt;0,N(AC1836)&gt;=Rules!$B$14),"Redirect","Prune"),IF(D1836="Non-Indexable","Keep",IF(AND(W1836="Yes",X1836="Yes",Y1836="No"),"Merge",IF(OR(U1836="Yes",V1836="Yes",AND(T1836="Yes",N(L1836)&gt;=Rules!$B$6)),"Update",IF(Z1836="Yes",IF(N(AC1836)&gt;=Rules!$B$14,"Redirect","Prune"),"Keep")))))))</f>
        <v/>
      </c>
      <c r="AB1836">
        <f>IF(A1836="","",IF(LEFT(C1836&amp;"",1)="3","Already redirects ("&amp;C1836&amp;"). Update internal links to point at the final URL.",IF(OR(LEFT(C1836&amp;"",1)="4",LEFT(C1836&amp;"",1)="5"),IF(AA1836="Redirect","Returns "&amp;C1836&amp;" but still has "&amp;N(K1836)&amp;" clicks and "&amp;N(AC1836)&amp;" referring domains. 301 it to the closest live page.","Returns "&amp;C1836&amp;" with no clicks or links. Remove internal links and let it 404 or 410."),IF(D1836="Non-Indexable","Non-indexable ("&amp;E1836&amp;"). Keep if that is intentional; otherwise fix the canonical or noindex.",IF(AA1836="Merge","Overlaps with "&amp;I1836&amp;IF(N(J1836)&gt;0," (similarity "&amp;TEXT(J1836,"0.00")&amp;")","")&amp;", which gets more clicks. Merge the useful parts into it and 301 this URL.",IF(AA1836="Update",MID(IF(U1836="Yes","; Clicks down "&amp;TEXT(-P1836,"0%")&amp;" on the previous period","")&amp;IF(V1836="Yes","; Average position "&amp;TEXT(N1836,"0.0")&amp;" on "&amp;TEXT(L1836,"#,##0")&amp;" impressions (striking distance)","")&amp;IF(AND(T1836="Yes",N(L1836)&gt;=Rules!$B$6),"; Thin ("&amp;F1836&amp;" words) but has search demand",""),3,400),IF(AA1836="Prune","Low value: "&amp;N(K1836)&amp;" clicks, "&amp;N(L1836)&amp;" impressions, "&amp;N(Q1836)&amp;" sessions, no key events. Remove or noindex it and update internal links.",IF(AA1836="Redirect","Low value but "&amp;N(AC1836)&amp;" referring domains. 301 it to the closest relevant page to keep those links.",IF(AND(Z1836="No",Y1836="Yes",N(K1836)&lt;Rules!$B$5),"Low search traffic but it converts (key events: "&amp;S1836&amp;"). Keep it and link to it.",IF(W1836="Yes","Stronger than the page it overlaps ("&amp;I1836&amp;"). Keep; merge that page into this one.","Healthy: "&amp;N(K1836)&amp;" clicks"&amp;IF(ISNUMBER(N1836),", average position "&amp;TEXT(N1836,"0.0"),"")&amp;". Keep and monitor."))))))))))</f>
        <v/>
      </c>
      <c r="AE1836">
        <f>IF(A1836="","",IF(AD1836&lt;&gt;"",AD1836,AA1836))</f>
        <v/>
      </c>
    </row>
    <row r="1837">
      <c r="A1837">
        <f>IF(Crawl!A1836="","",Crawl!A1836)</f>
        <v/>
      </c>
      <c r="B1837">
        <f>IF(A1837="","",Crawl!EC1836)</f>
        <v/>
      </c>
      <c r="C1837">
        <f>IF(A1837="","",IFERROR(INDEX(Crawl!$A1836:$DZ1836,1,Rules!$H$6),""))</f>
        <v/>
      </c>
      <c r="D1837">
        <f>IF(A1837="","",IFERROR(INDEX(Crawl!$A1836:$DZ1836,1,Rules!$H$7),"")&amp;"")</f>
        <v/>
      </c>
      <c r="E1837">
        <f>IF(A1837="","",IFERROR(INDEX(Crawl!$A1836:$DZ1836,1,Rules!$H$8),"")&amp;"")</f>
        <v/>
      </c>
      <c r="F1837">
        <f>IF(A1837="","",IFERROR(INDEX(Crawl!$A1836:$DZ1836,1,Rules!$H$9),""))</f>
        <v/>
      </c>
      <c r="G1837">
        <f>IF(A1837="","",IFERROR(INDEX(Crawl!$A1836:$DZ1836,1,Rules!$H$10),""))</f>
        <v/>
      </c>
      <c r="H1837">
        <f>IF(A1837="","",IFERROR(INDEX(Crawl!$A1836:$DZ1836,1,Rules!$H$12),""))</f>
        <v/>
      </c>
      <c r="I1837">
        <f>IF(A1837="","",IF(AND(N(H1837)&gt;0,IFERROR(INDEX(Crawl!$A1836:$DZ1836,1,Rules!$H$11),"")&amp;""&lt;&gt;""),IFERROR(INDEX(Crawl!$A1836:$DZ1836,1,Rules!$H$11),"")&amp;"",IF(AND(ISNUMBER(J1837),N(J1837)&gt;=Rules!$B$12,IFERROR(INDEX(Crawl!$A1836:$DZ1836,1,Rules!$H$13),"")&amp;""&lt;&gt;""),IFERROR(INDEX(Crawl!$A1836:$DZ1836,1,Rules!$H$13),"")&amp;"","")))</f>
        <v/>
      </c>
      <c r="J1837" s="19">
        <f>IF(A1837="","",IF(IFERROR(INDEX(Crawl!$A1836:$DZ1836,1,Rules!$H$14),"")&amp;""="","",IFERROR(INDEX(Crawl!$A1836:$DZ1836,1,Rules!$H$14),"")))</f>
        <v/>
      </c>
      <c r="K1837">
        <f>IF(A1837="","",IFERROR(SUMIFS('GSC current'!$J$2:$J$2001,'GSC current'!$I$2:$I$2001,B1837),0))</f>
        <v/>
      </c>
      <c r="L1837">
        <f>IF(A1837="","",IFERROR(SUMIFS('GSC current'!$K$2:$K$2001,'GSC current'!$I$2:$I$2001,B1837),0))</f>
        <v/>
      </c>
      <c r="M1837" s="20">
        <f>IF(A1837="","",IF(N(L1837)&gt;0,K1837/L1837,""))</f>
        <v/>
      </c>
      <c r="N1837" s="21">
        <f>IF(A1837="","",IF(N(L1837)&gt;0,SUMIFS('GSC current'!$L$2:$L$2001,'GSC current'!$I$2:$I$2001,B1837)/L1837,""))</f>
        <v/>
      </c>
      <c r="O1837">
        <f>IF(A1837="","",IFERROR(SUMIFS('GSC previous'!$J$2:$J$2001,'GSC previous'!$I$2:$I$2001,B1837),0))</f>
        <v/>
      </c>
      <c r="P1837" s="22">
        <f>IF(A1837="","",IF(N(O1837)&gt;0,(K1837-O1837)/O1837,""))</f>
        <v/>
      </c>
      <c r="Q1837">
        <f>IF(A1837="","",IFERROR(SUMIFS(GA4!$P$2:$P$2001,GA4!$O$2:$O$2001,B1837),0))</f>
        <v/>
      </c>
      <c r="R1837" s="23">
        <f>IF(A1837="","",IF(N(Q1837)&gt;0,SUMIFS(GA4!$Q$2:$Q$2001,GA4!$O$2:$O$2001,B1837)/Q1837,""))</f>
        <v/>
      </c>
      <c r="S1837">
        <f>IF(A1837="","",IFERROR(SUMIFS(GA4!$R$2:$R$2001,GA4!$O$2:$O$2001,B1837),0))</f>
        <v/>
      </c>
      <c r="T1837">
        <f>IF(A1837="","",IF(AND(ISNUMBER(F1837),LEFT(C1837&amp;"",1)="2"),IF(F1837&lt;Rules!$B$9,"Yes","No"),"No"))</f>
        <v/>
      </c>
      <c r="U1837">
        <f>IF(A1837="","",IF(AND(N(O1837)&gt;=Rules!$B$8,ISNUMBER(P1837)),IF(P1837&lt;=-Rules!$B$7,"Yes","No"),"No"))</f>
        <v/>
      </c>
      <c r="V1837">
        <f>IF(A1837="","",IF(AND(N(L1837)&gt;=Rules!$B$6,ISNUMBER(N1837)),IF(AND(N1837&gt;=Rules!$B$10,N1837&lt;=Rules!$B$11),"Yes","No"),"No"))</f>
        <v/>
      </c>
      <c r="W1837">
        <f>IF(A1837="","",IF(I1837&lt;&gt;"","Yes","No"))</f>
        <v/>
      </c>
      <c r="X1837">
        <f>IF(I1837="","",IF(SUMIFS($K$3:$K$2002,$A$3:$A$2002,SUBSTITUTE(SUBSTITUTE(I1837,"?","~?"),"*","~*"))&gt;N(K1837),"Yes","No"))</f>
        <v/>
      </c>
      <c r="Y1837">
        <f>IF(A1837="","",IF(N(S1837)&gt;0,"Yes","No"))</f>
        <v/>
      </c>
      <c r="Z1837">
        <f>IF(A1837="","",IF(AND(N(K1837)&lt;Rules!$B$5,N(L1837)&lt;Rules!$B$6,N(Q1837)&lt;Rules!$B$13,Y1837="No"),"Yes","No"))</f>
        <v/>
      </c>
      <c r="AA1837">
        <f>IF(A1837="","",IF(LEFT(C1837&amp;"",1)="3","Redirect",IF(OR(LEFT(C1837&amp;"",1)="4",LEFT(C1837&amp;"",1)="5"),IF(OR(N(K1837)&gt;0,N(AC1837)&gt;=Rules!$B$14),"Redirect","Prune"),IF(D1837="Non-Indexable","Keep",IF(AND(W1837="Yes",X1837="Yes",Y1837="No"),"Merge",IF(OR(U1837="Yes",V1837="Yes",AND(T1837="Yes",N(L1837)&gt;=Rules!$B$6)),"Update",IF(Z1837="Yes",IF(N(AC1837)&gt;=Rules!$B$14,"Redirect","Prune"),"Keep")))))))</f>
        <v/>
      </c>
      <c r="AB1837">
        <f>IF(A1837="","",IF(LEFT(C1837&amp;"",1)="3","Already redirects ("&amp;C1837&amp;"). Update internal links to point at the final URL.",IF(OR(LEFT(C1837&amp;"",1)="4",LEFT(C1837&amp;"",1)="5"),IF(AA1837="Redirect","Returns "&amp;C1837&amp;" but still has "&amp;N(K1837)&amp;" clicks and "&amp;N(AC1837)&amp;" referring domains. 301 it to the closest live page.","Returns "&amp;C1837&amp;" with no clicks or links. Remove internal links and let it 404 or 410."),IF(D1837="Non-Indexable","Non-indexable ("&amp;E1837&amp;"). Keep if that is intentional; otherwise fix the canonical or noindex.",IF(AA1837="Merge","Overlaps with "&amp;I1837&amp;IF(N(J1837)&gt;0," (similarity "&amp;TEXT(J1837,"0.00")&amp;")","")&amp;", which gets more clicks. Merge the useful parts into it and 301 this URL.",IF(AA1837="Update",MID(IF(U1837="Yes","; Clicks down "&amp;TEXT(-P1837,"0%")&amp;" on the previous period","")&amp;IF(V1837="Yes","; Average position "&amp;TEXT(N1837,"0.0")&amp;" on "&amp;TEXT(L1837,"#,##0")&amp;" impressions (striking distance)","")&amp;IF(AND(T1837="Yes",N(L1837)&gt;=Rules!$B$6),"; Thin ("&amp;F1837&amp;" words) but has search demand",""),3,400),IF(AA1837="Prune","Low value: "&amp;N(K1837)&amp;" clicks, "&amp;N(L1837)&amp;" impressions, "&amp;N(Q1837)&amp;" sessions, no key events. Remove or noindex it and update internal links.",IF(AA1837="Redirect","Low value but "&amp;N(AC1837)&amp;" referring domains. 301 it to the closest relevant page to keep those links.",IF(AND(Z1837="No",Y1837="Yes",N(K1837)&lt;Rules!$B$5),"Low search traffic but it converts (key events: "&amp;S1837&amp;"). Keep it and link to it.",IF(W1837="Yes","Stronger than the page it overlaps ("&amp;I1837&amp;"). Keep; merge that page into this one.","Healthy: "&amp;N(K1837)&amp;" clicks"&amp;IF(ISNUMBER(N1837),", average position "&amp;TEXT(N1837,"0.0"),"")&amp;". Keep and monitor."))))))))))</f>
        <v/>
      </c>
      <c r="AE1837">
        <f>IF(A1837="","",IF(AD1837&lt;&gt;"",AD1837,AA1837))</f>
        <v/>
      </c>
    </row>
    <row r="1838">
      <c r="A1838">
        <f>IF(Crawl!A1837="","",Crawl!A1837)</f>
        <v/>
      </c>
      <c r="B1838">
        <f>IF(A1838="","",Crawl!EC1837)</f>
        <v/>
      </c>
      <c r="C1838">
        <f>IF(A1838="","",IFERROR(INDEX(Crawl!$A1837:$DZ1837,1,Rules!$H$6),""))</f>
        <v/>
      </c>
      <c r="D1838">
        <f>IF(A1838="","",IFERROR(INDEX(Crawl!$A1837:$DZ1837,1,Rules!$H$7),"")&amp;"")</f>
        <v/>
      </c>
      <c r="E1838">
        <f>IF(A1838="","",IFERROR(INDEX(Crawl!$A1837:$DZ1837,1,Rules!$H$8),"")&amp;"")</f>
        <v/>
      </c>
      <c r="F1838">
        <f>IF(A1838="","",IFERROR(INDEX(Crawl!$A1837:$DZ1837,1,Rules!$H$9),""))</f>
        <v/>
      </c>
      <c r="G1838">
        <f>IF(A1838="","",IFERROR(INDEX(Crawl!$A1837:$DZ1837,1,Rules!$H$10),""))</f>
        <v/>
      </c>
      <c r="H1838">
        <f>IF(A1838="","",IFERROR(INDEX(Crawl!$A1837:$DZ1837,1,Rules!$H$12),""))</f>
        <v/>
      </c>
      <c r="I1838">
        <f>IF(A1838="","",IF(AND(N(H1838)&gt;0,IFERROR(INDEX(Crawl!$A1837:$DZ1837,1,Rules!$H$11),"")&amp;""&lt;&gt;""),IFERROR(INDEX(Crawl!$A1837:$DZ1837,1,Rules!$H$11),"")&amp;"",IF(AND(ISNUMBER(J1838),N(J1838)&gt;=Rules!$B$12,IFERROR(INDEX(Crawl!$A1837:$DZ1837,1,Rules!$H$13),"")&amp;""&lt;&gt;""),IFERROR(INDEX(Crawl!$A1837:$DZ1837,1,Rules!$H$13),"")&amp;"","")))</f>
        <v/>
      </c>
      <c r="J1838" s="19">
        <f>IF(A1838="","",IF(IFERROR(INDEX(Crawl!$A1837:$DZ1837,1,Rules!$H$14),"")&amp;""="","",IFERROR(INDEX(Crawl!$A1837:$DZ1837,1,Rules!$H$14),"")))</f>
        <v/>
      </c>
      <c r="K1838">
        <f>IF(A1838="","",IFERROR(SUMIFS('GSC current'!$J$2:$J$2001,'GSC current'!$I$2:$I$2001,B1838),0))</f>
        <v/>
      </c>
      <c r="L1838">
        <f>IF(A1838="","",IFERROR(SUMIFS('GSC current'!$K$2:$K$2001,'GSC current'!$I$2:$I$2001,B1838),0))</f>
        <v/>
      </c>
      <c r="M1838" s="20">
        <f>IF(A1838="","",IF(N(L1838)&gt;0,K1838/L1838,""))</f>
        <v/>
      </c>
      <c r="N1838" s="21">
        <f>IF(A1838="","",IF(N(L1838)&gt;0,SUMIFS('GSC current'!$L$2:$L$2001,'GSC current'!$I$2:$I$2001,B1838)/L1838,""))</f>
        <v/>
      </c>
      <c r="O1838">
        <f>IF(A1838="","",IFERROR(SUMIFS('GSC previous'!$J$2:$J$2001,'GSC previous'!$I$2:$I$2001,B1838),0))</f>
        <v/>
      </c>
      <c r="P1838" s="22">
        <f>IF(A1838="","",IF(N(O1838)&gt;0,(K1838-O1838)/O1838,""))</f>
        <v/>
      </c>
      <c r="Q1838">
        <f>IF(A1838="","",IFERROR(SUMIFS(GA4!$P$2:$P$2001,GA4!$O$2:$O$2001,B1838),0))</f>
        <v/>
      </c>
      <c r="R1838" s="23">
        <f>IF(A1838="","",IF(N(Q1838)&gt;0,SUMIFS(GA4!$Q$2:$Q$2001,GA4!$O$2:$O$2001,B1838)/Q1838,""))</f>
        <v/>
      </c>
      <c r="S1838">
        <f>IF(A1838="","",IFERROR(SUMIFS(GA4!$R$2:$R$2001,GA4!$O$2:$O$2001,B1838),0))</f>
        <v/>
      </c>
      <c r="T1838">
        <f>IF(A1838="","",IF(AND(ISNUMBER(F1838),LEFT(C1838&amp;"",1)="2"),IF(F1838&lt;Rules!$B$9,"Yes","No"),"No"))</f>
        <v/>
      </c>
      <c r="U1838">
        <f>IF(A1838="","",IF(AND(N(O1838)&gt;=Rules!$B$8,ISNUMBER(P1838)),IF(P1838&lt;=-Rules!$B$7,"Yes","No"),"No"))</f>
        <v/>
      </c>
      <c r="V1838">
        <f>IF(A1838="","",IF(AND(N(L1838)&gt;=Rules!$B$6,ISNUMBER(N1838)),IF(AND(N1838&gt;=Rules!$B$10,N1838&lt;=Rules!$B$11),"Yes","No"),"No"))</f>
        <v/>
      </c>
      <c r="W1838">
        <f>IF(A1838="","",IF(I1838&lt;&gt;"","Yes","No"))</f>
        <v/>
      </c>
      <c r="X1838">
        <f>IF(I1838="","",IF(SUMIFS($K$3:$K$2002,$A$3:$A$2002,SUBSTITUTE(SUBSTITUTE(I1838,"?","~?"),"*","~*"))&gt;N(K1838),"Yes","No"))</f>
        <v/>
      </c>
      <c r="Y1838">
        <f>IF(A1838="","",IF(N(S1838)&gt;0,"Yes","No"))</f>
        <v/>
      </c>
      <c r="Z1838">
        <f>IF(A1838="","",IF(AND(N(K1838)&lt;Rules!$B$5,N(L1838)&lt;Rules!$B$6,N(Q1838)&lt;Rules!$B$13,Y1838="No"),"Yes","No"))</f>
        <v/>
      </c>
      <c r="AA1838">
        <f>IF(A1838="","",IF(LEFT(C1838&amp;"",1)="3","Redirect",IF(OR(LEFT(C1838&amp;"",1)="4",LEFT(C1838&amp;"",1)="5"),IF(OR(N(K1838)&gt;0,N(AC1838)&gt;=Rules!$B$14),"Redirect","Prune"),IF(D1838="Non-Indexable","Keep",IF(AND(W1838="Yes",X1838="Yes",Y1838="No"),"Merge",IF(OR(U1838="Yes",V1838="Yes",AND(T1838="Yes",N(L1838)&gt;=Rules!$B$6)),"Update",IF(Z1838="Yes",IF(N(AC1838)&gt;=Rules!$B$14,"Redirect","Prune"),"Keep")))))))</f>
        <v/>
      </c>
      <c r="AB1838">
        <f>IF(A1838="","",IF(LEFT(C1838&amp;"",1)="3","Already redirects ("&amp;C1838&amp;"). Update internal links to point at the final URL.",IF(OR(LEFT(C1838&amp;"",1)="4",LEFT(C1838&amp;"",1)="5"),IF(AA1838="Redirect","Returns "&amp;C1838&amp;" but still has "&amp;N(K1838)&amp;" clicks and "&amp;N(AC1838)&amp;" referring domains. 301 it to the closest live page.","Returns "&amp;C1838&amp;" with no clicks or links. Remove internal links and let it 404 or 410."),IF(D1838="Non-Indexable","Non-indexable ("&amp;E1838&amp;"). Keep if that is intentional; otherwise fix the canonical or noindex.",IF(AA1838="Merge","Overlaps with "&amp;I1838&amp;IF(N(J1838)&gt;0," (similarity "&amp;TEXT(J1838,"0.00")&amp;")","")&amp;", which gets more clicks. Merge the useful parts into it and 301 this URL.",IF(AA1838="Update",MID(IF(U1838="Yes","; Clicks down "&amp;TEXT(-P1838,"0%")&amp;" on the previous period","")&amp;IF(V1838="Yes","; Average position "&amp;TEXT(N1838,"0.0")&amp;" on "&amp;TEXT(L1838,"#,##0")&amp;" impressions (striking distance)","")&amp;IF(AND(T1838="Yes",N(L1838)&gt;=Rules!$B$6),"; Thin ("&amp;F1838&amp;" words) but has search demand",""),3,400),IF(AA1838="Prune","Low value: "&amp;N(K1838)&amp;" clicks, "&amp;N(L1838)&amp;" impressions, "&amp;N(Q1838)&amp;" sessions, no key events. Remove or noindex it and update internal links.",IF(AA1838="Redirect","Low value but "&amp;N(AC1838)&amp;" referring domains. 301 it to the closest relevant page to keep those links.",IF(AND(Z1838="No",Y1838="Yes",N(K1838)&lt;Rules!$B$5),"Low search traffic but it converts (key events: "&amp;S1838&amp;"). Keep it and link to it.",IF(W1838="Yes","Stronger than the page it overlaps ("&amp;I1838&amp;"). Keep; merge that page into this one.","Healthy: "&amp;N(K1838)&amp;" clicks"&amp;IF(ISNUMBER(N1838),", average position "&amp;TEXT(N1838,"0.0"),"")&amp;". Keep and monitor."))))))))))</f>
        <v/>
      </c>
      <c r="AE1838">
        <f>IF(A1838="","",IF(AD1838&lt;&gt;"",AD1838,AA1838))</f>
        <v/>
      </c>
    </row>
    <row r="1839">
      <c r="A1839">
        <f>IF(Crawl!A1838="","",Crawl!A1838)</f>
        <v/>
      </c>
      <c r="B1839">
        <f>IF(A1839="","",Crawl!EC1838)</f>
        <v/>
      </c>
      <c r="C1839">
        <f>IF(A1839="","",IFERROR(INDEX(Crawl!$A1838:$DZ1838,1,Rules!$H$6),""))</f>
        <v/>
      </c>
      <c r="D1839">
        <f>IF(A1839="","",IFERROR(INDEX(Crawl!$A1838:$DZ1838,1,Rules!$H$7),"")&amp;"")</f>
        <v/>
      </c>
      <c r="E1839">
        <f>IF(A1839="","",IFERROR(INDEX(Crawl!$A1838:$DZ1838,1,Rules!$H$8),"")&amp;"")</f>
        <v/>
      </c>
      <c r="F1839">
        <f>IF(A1839="","",IFERROR(INDEX(Crawl!$A1838:$DZ1838,1,Rules!$H$9),""))</f>
        <v/>
      </c>
      <c r="G1839">
        <f>IF(A1839="","",IFERROR(INDEX(Crawl!$A1838:$DZ1838,1,Rules!$H$10),""))</f>
        <v/>
      </c>
      <c r="H1839">
        <f>IF(A1839="","",IFERROR(INDEX(Crawl!$A1838:$DZ1838,1,Rules!$H$12),""))</f>
        <v/>
      </c>
      <c r="I1839">
        <f>IF(A1839="","",IF(AND(N(H1839)&gt;0,IFERROR(INDEX(Crawl!$A1838:$DZ1838,1,Rules!$H$11),"")&amp;""&lt;&gt;""),IFERROR(INDEX(Crawl!$A1838:$DZ1838,1,Rules!$H$11),"")&amp;"",IF(AND(ISNUMBER(J1839),N(J1839)&gt;=Rules!$B$12,IFERROR(INDEX(Crawl!$A1838:$DZ1838,1,Rules!$H$13),"")&amp;""&lt;&gt;""),IFERROR(INDEX(Crawl!$A1838:$DZ1838,1,Rules!$H$13),"")&amp;"","")))</f>
        <v/>
      </c>
      <c r="J1839" s="19">
        <f>IF(A1839="","",IF(IFERROR(INDEX(Crawl!$A1838:$DZ1838,1,Rules!$H$14),"")&amp;""="","",IFERROR(INDEX(Crawl!$A1838:$DZ1838,1,Rules!$H$14),"")))</f>
        <v/>
      </c>
      <c r="K1839">
        <f>IF(A1839="","",IFERROR(SUMIFS('GSC current'!$J$2:$J$2001,'GSC current'!$I$2:$I$2001,B1839),0))</f>
        <v/>
      </c>
      <c r="L1839">
        <f>IF(A1839="","",IFERROR(SUMIFS('GSC current'!$K$2:$K$2001,'GSC current'!$I$2:$I$2001,B1839),0))</f>
        <v/>
      </c>
      <c r="M1839" s="20">
        <f>IF(A1839="","",IF(N(L1839)&gt;0,K1839/L1839,""))</f>
        <v/>
      </c>
      <c r="N1839" s="21">
        <f>IF(A1839="","",IF(N(L1839)&gt;0,SUMIFS('GSC current'!$L$2:$L$2001,'GSC current'!$I$2:$I$2001,B1839)/L1839,""))</f>
        <v/>
      </c>
      <c r="O1839">
        <f>IF(A1839="","",IFERROR(SUMIFS('GSC previous'!$J$2:$J$2001,'GSC previous'!$I$2:$I$2001,B1839),0))</f>
        <v/>
      </c>
      <c r="P1839" s="22">
        <f>IF(A1839="","",IF(N(O1839)&gt;0,(K1839-O1839)/O1839,""))</f>
        <v/>
      </c>
      <c r="Q1839">
        <f>IF(A1839="","",IFERROR(SUMIFS(GA4!$P$2:$P$2001,GA4!$O$2:$O$2001,B1839),0))</f>
        <v/>
      </c>
      <c r="R1839" s="23">
        <f>IF(A1839="","",IF(N(Q1839)&gt;0,SUMIFS(GA4!$Q$2:$Q$2001,GA4!$O$2:$O$2001,B1839)/Q1839,""))</f>
        <v/>
      </c>
      <c r="S1839">
        <f>IF(A1839="","",IFERROR(SUMIFS(GA4!$R$2:$R$2001,GA4!$O$2:$O$2001,B1839),0))</f>
        <v/>
      </c>
      <c r="T1839">
        <f>IF(A1839="","",IF(AND(ISNUMBER(F1839),LEFT(C1839&amp;"",1)="2"),IF(F1839&lt;Rules!$B$9,"Yes","No"),"No"))</f>
        <v/>
      </c>
      <c r="U1839">
        <f>IF(A1839="","",IF(AND(N(O1839)&gt;=Rules!$B$8,ISNUMBER(P1839)),IF(P1839&lt;=-Rules!$B$7,"Yes","No"),"No"))</f>
        <v/>
      </c>
      <c r="V1839">
        <f>IF(A1839="","",IF(AND(N(L1839)&gt;=Rules!$B$6,ISNUMBER(N1839)),IF(AND(N1839&gt;=Rules!$B$10,N1839&lt;=Rules!$B$11),"Yes","No"),"No"))</f>
        <v/>
      </c>
      <c r="W1839">
        <f>IF(A1839="","",IF(I1839&lt;&gt;"","Yes","No"))</f>
        <v/>
      </c>
      <c r="X1839">
        <f>IF(I1839="","",IF(SUMIFS($K$3:$K$2002,$A$3:$A$2002,SUBSTITUTE(SUBSTITUTE(I1839,"?","~?"),"*","~*"))&gt;N(K1839),"Yes","No"))</f>
        <v/>
      </c>
      <c r="Y1839">
        <f>IF(A1839="","",IF(N(S1839)&gt;0,"Yes","No"))</f>
        <v/>
      </c>
      <c r="Z1839">
        <f>IF(A1839="","",IF(AND(N(K1839)&lt;Rules!$B$5,N(L1839)&lt;Rules!$B$6,N(Q1839)&lt;Rules!$B$13,Y1839="No"),"Yes","No"))</f>
        <v/>
      </c>
      <c r="AA1839">
        <f>IF(A1839="","",IF(LEFT(C1839&amp;"",1)="3","Redirect",IF(OR(LEFT(C1839&amp;"",1)="4",LEFT(C1839&amp;"",1)="5"),IF(OR(N(K1839)&gt;0,N(AC1839)&gt;=Rules!$B$14),"Redirect","Prune"),IF(D1839="Non-Indexable","Keep",IF(AND(W1839="Yes",X1839="Yes",Y1839="No"),"Merge",IF(OR(U1839="Yes",V1839="Yes",AND(T1839="Yes",N(L1839)&gt;=Rules!$B$6)),"Update",IF(Z1839="Yes",IF(N(AC1839)&gt;=Rules!$B$14,"Redirect","Prune"),"Keep")))))))</f>
        <v/>
      </c>
      <c r="AB1839">
        <f>IF(A1839="","",IF(LEFT(C1839&amp;"",1)="3","Already redirects ("&amp;C1839&amp;"). Update internal links to point at the final URL.",IF(OR(LEFT(C1839&amp;"",1)="4",LEFT(C1839&amp;"",1)="5"),IF(AA1839="Redirect","Returns "&amp;C1839&amp;" but still has "&amp;N(K1839)&amp;" clicks and "&amp;N(AC1839)&amp;" referring domains. 301 it to the closest live page.","Returns "&amp;C1839&amp;" with no clicks or links. Remove internal links and let it 404 or 410."),IF(D1839="Non-Indexable","Non-indexable ("&amp;E1839&amp;"). Keep if that is intentional; otherwise fix the canonical or noindex.",IF(AA1839="Merge","Overlaps with "&amp;I1839&amp;IF(N(J1839)&gt;0," (similarity "&amp;TEXT(J1839,"0.00")&amp;")","")&amp;", which gets more clicks. Merge the useful parts into it and 301 this URL.",IF(AA1839="Update",MID(IF(U1839="Yes","; Clicks down "&amp;TEXT(-P1839,"0%")&amp;" on the previous period","")&amp;IF(V1839="Yes","; Average position "&amp;TEXT(N1839,"0.0")&amp;" on "&amp;TEXT(L1839,"#,##0")&amp;" impressions (striking distance)","")&amp;IF(AND(T1839="Yes",N(L1839)&gt;=Rules!$B$6),"; Thin ("&amp;F1839&amp;" words) but has search demand",""),3,400),IF(AA1839="Prune","Low value: "&amp;N(K1839)&amp;" clicks, "&amp;N(L1839)&amp;" impressions, "&amp;N(Q1839)&amp;" sessions, no key events. Remove or noindex it and update internal links.",IF(AA1839="Redirect","Low value but "&amp;N(AC1839)&amp;" referring domains. 301 it to the closest relevant page to keep those links.",IF(AND(Z1839="No",Y1839="Yes",N(K1839)&lt;Rules!$B$5),"Low search traffic but it converts (key events: "&amp;S1839&amp;"). Keep it and link to it.",IF(W1839="Yes","Stronger than the page it overlaps ("&amp;I1839&amp;"). Keep; merge that page into this one.","Healthy: "&amp;N(K1839)&amp;" clicks"&amp;IF(ISNUMBER(N1839),", average position "&amp;TEXT(N1839,"0.0"),"")&amp;". Keep and monitor."))))))))))</f>
        <v/>
      </c>
      <c r="AE1839">
        <f>IF(A1839="","",IF(AD1839&lt;&gt;"",AD1839,AA1839))</f>
        <v/>
      </c>
    </row>
    <row r="1840">
      <c r="A1840">
        <f>IF(Crawl!A1839="","",Crawl!A1839)</f>
        <v/>
      </c>
      <c r="B1840">
        <f>IF(A1840="","",Crawl!EC1839)</f>
        <v/>
      </c>
      <c r="C1840">
        <f>IF(A1840="","",IFERROR(INDEX(Crawl!$A1839:$DZ1839,1,Rules!$H$6),""))</f>
        <v/>
      </c>
      <c r="D1840">
        <f>IF(A1840="","",IFERROR(INDEX(Crawl!$A1839:$DZ1839,1,Rules!$H$7),"")&amp;"")</f>
        <v/>
      </c>
      <c r="E1840">
        <f>IF(A1840="","",IFERROR(INDEX(Crawl!$A1839:$DZ1839,1,Rules!$H$8),"")&amp;"")</f>
        <v/>
      </c>
      <c r="F1840">
        <f>IF(A1840="","",IFERROR(INDEX(Crawl!$A1839:$DZ1839,1,Rules!$H$9),""))</f>
        <v/>
      </c>
      <c r="G1840">
        <f>IF(A1840="","",IFERROR(INDEX(Crawl!$A1839:$DZ1839,1,Rules!$H$10),""))</f>
        <v/>
      </c>
      <c r="H1840">
        <f>IF(A1840="","",IFERROR(INDEX(Crawl!$A1839:$DZ1839,1,Rules!$H$12),""))</f>
        <v/>
      </c>
      <c r="I1840">
        <f>IF(A1840="","",IF(AND(N(H1840)&gt;0,IFERROR(INDEX(Crawl!$A1839:$DZ1839,1,Rules!$H$11),"")&amp;""&lt;&gt;""),IFERROR(INDEX(Crawl!$A1839:$DZ1839,1,Rules!$H$11),"")&amp;"",IF(AND(ISNUMBER(J1840),N(J1840)&gt;=Rules!$B$12,IFERROR(INDEX(Crawl!$A1839:$DZ1839,1,Rules!$H$13),"")&amp;""&lt;&gt;""),IFERROR(INDEX(Crawl!$A1839:$DZ1839,1,Rules!$H$13),"")&amp;"","")))</f>
        <v/>
      </c>
      <c r="J1840" s="19">
        <f>IF(A1840="","",IF(IFERROR(INDEX(Crawl!$A1839:$DZ1839,1,Rules!$H$14),"")&amp;""="","",IFERROR(INDEX(Crawl!$A1839:$DZ1839,1,Rules!$H$14),"")))</f>
        <v/>
      </c>
      <c r="K1840">
        <f>IF(A1840="","",IFERROR(SUMIFS('GSC current'!$J$2:$J$2001,'GSC current'!$I$2:$I$2001,B1840),0))</f>
        <v/>
      </c>
      <c r="L1840">
        <f>IF(A1840="","",IFERROR(SUMIFS('GSC current'!$K$2:$K$2001,'GSC current'!$I$2:$I$2001,B1840),0))</f>
        <v/>
      </c>
      <c r="M1840" s="20">
        <f>IF(A1840="","",IF(N(L1840)&gt;0,K1840/L1840,""))</f>
        <v/>
      </c>
      <c r="N1840" s="21">
        <f>IF(A1840="","",IF(N(L1840)&gt;0,SUMIFS('GSC current'!$L$2:$L$2001,'GSC current'!$I$2:$I$2001,B1840)/L1840,""))</f>
        <v/>
      </c>
      <c r="O1840">
        <f>IF(A1840="","",IFERROR(SUMIFS('GSC previous'!$J$2:$J$2001,'GSC previous'!$I$2:$I$2001,B1840),0))</f>
        <v/>
      </c>
      <c r="P1840" s="22">
        <f>IF(A1840="","",IF(N(O1840)&gt;0,(K1840-O1840)/O1840,""))</f>
        <v/>
      </c>
      <c r="Q1840">
        <f>IF(A1840="","",IFERROR(SUMIFS(GA4!$P$2:$P$2001,GA4!$O$2:$O$2001,B1840),0))</f>
        <v/>
      </c>
      <c r="R1840" s="23">
        <f>IF(A1840="","",IF(N(Q1840)&gt;0,SUMIFS(GA4!$Q$2:$Q$2001,GA4!$O$2:$O$2001,B1840)/Q1840,""))</f>
        <v/>
      </c>
      <c r="S1840">
        <f>IF(A1840="","",IFERROR(SUMIFS(GA4!$R$2:$R$2001,GA4!$O$2:$O$2001,B1840),0))</f>
        <v/>
      </c>
      <c r="T1840">
        <f>IF(A1840="","",IF(AND(ISNUMBER(F1840),LEFT(C1840&amp;"",1)="2"),IF(F1840&lt;Rules!$B$9,"Yes","No"),"No"))</f>
        <v/>
      </c>
      <c r="U1840">
        <f>IF(A1840="","",IF(AND(N(O1840)&gt;=Rules!$B$8,ISNUMBER(P1840)),IF(P1840&lt;=-Rules!$B$7,"Yes","No"),"No"))</f>
        <v/>
      </c>
      <c r="V1840">
        <f>IF(A1840="","",IF(AND(N(L1840)&gt;=Rules!$B$6,ISNUMBER(N1840)),IF(AND(N1840&gt;=Rules!$B$10,N1840&lt;=Rules!$B$11),"Yes","No"),"No"))</f>
        <v/>
      </c>
      <c r="W1840">
        <f>IF(A1840="","",IF(I1840&lt;&gt;"","Yes","No"))</f>
        <v/>
      </c>
      <c r="X1840">
        <f>IF(I1840="","",IF(SUMIFS($K$3:$K$2002,$A$3:$A$2002,SUBSTITUTE(SUBSTITUTE(I1840,"?","~?"),"*","~*"))&gt;N(K1840),"Yes","No"))</f>
        <v/>
      </c>
      <c r="Y1840">
        <f>IF(A1840="","",IF(N(S1840)&gt;0,"Yes","No"))</f>
        <v/>
      </c>
      <c r="Z1840">
        <f>IF(A1840="","",IF(AND(N(K1840)&lt;Rules!$B$5,N(L1840)&lt;Rules!$B$6,N(Q1840)&lt;Rules!$B$13,Y1840="No"),"Yes","No"))</f>
        <v/>
      </c>
      <c r="AA1840">
        <f>IF(A1840="","",IF(LEFT(C1840&amp;"",1)="3","Redirect",IF(OR(LEFT(C1840&amp;"",1)="4",LEFT(C1840&amp;"",1)="5"),IF(OR(N(K1840)&gt;0,N(AC1840)&gt;=Rules!$B$14),"Redirect","Prune"),IF(D1840="Non-Indexable","Keep",IF(AND(W1840="Yes",X1840="Yes",Y1840="No"),"Merge",IF(OR(U1840="Yes",V1840="Yes",AND(T1840="Yes",N(L1840)&gt;=Rules!$B$6)),"Update",IF(Z1840="Yes",IF(N(AC1840)&gt;=Rules!$B$14,"Redirect","Prune"),"Keep")))))))</f>
        <v/>
      </c>
      <c r="AB1840">
        <f>IF(A1840="","",IF(LEFT(C1840&amp;"",1)="3","Already redirects ("&amp;C1840&amp;"). Update internal links to point at the final URL.",IF(OR(LEFT(C1840&amp;"",1)="4",LEFT(C1840&amp;"",1)="5"),IF(AA1840="Redirect","Returns "&amp;C1840&amp;" but still has "&amp;N(K1840)&amp;" clicks and "&amp;N(AC1840)&amp;" referring domains. 301 it to the closest live page.","Returns "&amp;C1840&amp;" with no clicks or links. Remove internal links and let it 404 or 410."),IF(D1840="Non-Indexable","Non-indexable ("&amp;E1840&amp;"). Keep if that is intentional; otherwise fix the canonical or noindex.",IF(AA1840="Merge","Overlaps with "&amp;I1840&amp;IF(N(J1840)&gt;0," (similarity "&amp;TEXT(J1840,"0.00")&amp;")","")&amp;", which gets more clicks. Merge the useful parts into it and 301 this URL.",IF(AA1840="Update",MID(IF(U1840="Yes","; Clicks down "&amp;TEXT(-P1840,"0%")&amp;" on the previous period","")&amp;IF(V1840="Yes","; Average position "&amp;TEXT(N1840,"0.0")&amp;" on "&amp;TEXT(L1840,"#,##0")&amp;" impressions (striking distance)","")&amp;IF(AND(T1840="Yes",N(L1840)&gt;=Rules!$B$6),"; Thin ("&amp;F1840&amp;" words) but has search demand",""),3,400),IF(AA1840="Prune","Low value: "&amp;N(K1840)&amp;" clicks, "&amp;N(L1840)&amp;" impressions, "&amp;N(Q1840)&amp;" sessions, no key events. Remove or noindex it and update internal links.",IF(AA1840="Redirect","Low value but "&amp;N(AC1840)&amp;" referring domains. 301 it to the closest relevant page to keep those links.",IF(AND(Z1840="No",Y1840="Yes",N(K1840)&lt;Rules!$B$5),"Low search traffic but it converts (key events: "&amp;S1840&amp;"). Keep it and link to it.",IF(W1840="Yes","Stronger than the page it overlaps ("&amp;I1840&amp;"). Keep; merge that page into this one.","Healthy: "&amp;N(K1840)&amp;" clicks"&amp;IF(ISNUMBER(N1840),", average position "&amp;TEXT(N1840,"0.0"),"")&amp;". Keep and monitor."))))))))))</f>
        <v/>
      </c>
      <c r="AE1840">
        <f>IF(A1840="","",IF(AD1840&lt;&gt;"",AD1840,AA1840))</f>
        <v/>
      </c>
    </row>
    <row r="1841">
      <c r="A1841">
        <f>IF(Crawl!A1840="","",Crawl!A1840)</f>
        <v/>
      </c>
      <c r="B1841">
        <f>IF(A1841="","",Crawl!EC1840)</f>
        <v/>
      </c>
      <c r="C1841">
        <f>IF(A1841="","",IFERROR(INDEX(Crawl!$A1840:$DZ1840,1,Rules!$H$6),""))</f>
        <v/>
      </c>
      <c r="D1841">
        <f>IF(A1841="","",IFERROR(INDEX(Crawl!$A1840:$DZ1840,1,Rules!$H$7),"")&amp;"")</f>
        <v/>
      </c>
      <c r="E1841">
        <f>IF(A1841="","",IFERROR(INDEX(Crawl!$A1840:$DZ1840,1,Rules!$H$8),"")&amp;"")</f>
        <v/>
      </c>
      <c r="F1841">
        <f>IF(A1841="","",IFERROR(INDEX(Crawl!$A1840:$DZ1840,1,Rules!$H$9),""))</f>
        <v/>
      </c>
      <c r="G1841">
        <f>IF(A1841="","",IFERROR(INDEX(Crawl!$A1840:$DZ1840,1,Rules!$H$10),""))</f>
        <v/>
      </c>
      <c r="H1841">
        <f>IF(A1841="","",IFERROR(INDEX(Crawl!$A1840:$DZ1840,1,Rules!$H$12),""))</f>
        <v/>
      </c>
      <c r="I1841">
        <f>IF(A1841="","",IF(AND(N(H1841)&gt;0,IFERROR(INDEX(Crawl!$A1840:$DZ1840,1,Rules!$H$11),"")&amp;""&lt;&gt;""),IFERROR(INDEX(Crawl!$A1840:$DZ1840,1,Rules!$H$11),"")&amp;"",IF(AND(ISNUMBER(J1841),N(J1841)&gt;=Rules!$B$12,IFERROR(INDEX(Crawl!$A1840:$DZ1840,1,Rules!$H$13),"")&amp;""&lt;&gt;""),IFERROR(INDEX(Crawl!$A1840:$DZ1840,1,Rules!$H$13),"")&amp;"","")))</f>
        <v/>
      </c>
      <c r="J1841" s="19">
        <f>IF(A1841="","",IF(IFERROR(INDEX(Crawl!$A1840:$DZ1840,1,Rules!$H$14),"")&amp;""="","",IFERROR(INDEX(Crawl!$A1840:$DZ1840,1,Rules!$H$14),"")))</f>
        <v/>
      </c>
      <c r="K1841">
        <f>IF(A1841="","",IFERROR(SUMIFS('GSC current'!$J$2:$J$2001,'GSC current'!$I$2:$I$2001,B1841),0))</f>
        <v/>
      </c>
      <c r="L1841">
        <f>IF(A1841="","",IFERROR(SUMIFS('GSC current'!$K$2:$K$2001,'GSC current'!$I$2:$I$2001,B1841),0))</f>
        <v/>
      </c>
      <c r="M1841" s="20">
        <f>IF(A1841="","",IF(N(L1841)&gt;0,K1841/L1841,""))</f>
        <v/>
      </c>
      <c r="N1841" s="21">
        <f>IF(A1841="","",IF(N(L1841)&gt;0,SUMIFS('GSC current'!$L$2:$L$2001,'GSC current'!$I$2:$I$2001,B1841)/L1841,""))</f>
        <v/>
      </c>
      <c r="O1841">
        <f>IF(A1841="","",IFERROR(SUMIFS('GSC previous'!$J$2:$J$2001,'GSC previous'!$I$2:$I$2001,B1841),0))</f>
        <v/>
      </c>
      <c r="P1841" s="22">
        <f>IF(A1841="","",IF(N(O1841)&gt;0,(K1841-O1841)/O1841,""))</f>
        <v/>
      </c>
      <c r="Q1841">
        <f>IF(A1841="","",IFERROR(SUMIFS(GA4!$P$2:$P$2001,GA4!$O$2:$O$2001,B1841),0))</f>
        <v/>
      </c>
      <c r="R1841" s="23">
        <f>IF(A1841="","",IF(N(Q1841)&gt;0,SUMIFS(GA4!$Q$2:$Q$2001,GA4!$O$2:$O$2001,B1841)/Q1841,""))</f>
        <v/>
      </c>
      <c r="S1841">
        <f>IF(A1841="","",IFERROR(SUMIFS(GA4!$R$2:$R$2001,GA4!$O$2:$O$2001,B1841),0))</f>
        <v/>
      </c>
      <c r="T1841">
        <f>IF(A1841="","",IF(AND(ISNUMBER(F1841),LEFT(C1841&amp;"",1)="2"),IF(F1841&lt;Rules!$B$9,"Yes","No"),"No"))</f>
        <v/>
      </c>
      <c r="U1841">
        <f>IF(A1841="","",IF(AND(N(O1841)&gt;=Rules!$B$8,ISNUMBER(P1841)),IF(P1841&lt;=-Rules!$B$7,"Yes","No"),"No"))</f>
        <v/>
      </c>
      <c r="V1841">
        <f>IF(A1841="","",IF(AND(N(L1841)&gt;=Rules!$B$6,ISNUMBER(N1841)),IF(AND(N1841&gt;=Rules!$B$10,N1841&lt;=Rules!$B$11),"Yes","No"),"No"))</f>
        <v/>
      </c>
      <c r="W1841">
        <f>IF(A1841="","",IF(I1841&lt;&gt;"","Yes","No"))</f>
        <v/>
      </c>
      <c r="X1841">
        <f>IF(I1841="","",IF(SUMIFS($K$3:$K$2002,$A$3:$A$2002,SUBSTITUTE(SUBSTITUTE(I1841,"?","~?"),"*","~*"))&gt;N(K1841),"Yes","No"))</f>
        <v/>
      </c>
      <c r="Y1841">
        <f>IF(A1841="","",IF(N(S1841)&gt;0,"Yes","No"))</f>
        <v/>
      </c>
      <c r="Z1841">
        <f>IF(A1841="","",IF(AND(N(K1841)&lt;Rules!$B$5,N(L1841)&lt;Rules!$B$6,N(Q1841)&lt;Rules!$B$13,Y1841="No"),"Yes","No"))</f>
        <v/>
      </c>
      <c r="AA1841">
        <f>IF(A1841="","",IF(LEFT(C1841&amp;"",1)="3","Redirect",IF(OR(LEFT(C1841&amp;"",1)="4",LEFT(C1841&amp;"",1)="5"),IF(OR(N(K1841)&gt;0,N(AC1841)&gt;=Rules!$B$14),"Redirect","Prune"),IF(D1841="Non-Indexable","Keep",IF(AND(W1841="Yes",X1841="Yes",Y1841="No"),"Merge",IF(OR(U1841="Yes",V1841="Yes",AND(T1841="Yes",N(L1841)&gt;=Rules!$B$6)),"Update",IF(Z1841="Yes",IF(N(AC1841)&gt;=Rules!$B$14,"Redirect","Prune"),"Keep")))))))</f>
        <v/>
      </c>
      <c r="AB1841">
        <f>IF(A1841="","",IF(LEFT(C1841&amp;"",1)="3","Already redirects ("&amp;C1841&amp;"). Update internal links to point at the final URL.",IF(OR(LEFT(C1841&amp;"",1)="4",LEFT(C1841&amp;"",1)="5"),IF(AA1841="Redirect","Returns "&amp;C1841&amp;" but still has "&amp;N(K1841)&amp;" clicks and "&amp;N(AC1841)&amp;" referring domains. 301 it to the closest live page.","Returns "&amp;C1841&amp;" with no clicks or links. Remove internal links and let it 404 or 410."),IF(D1841="Non-Indexable","Non-indexable ("&amp;E1841&amp;"). Keep if that is intentional; otherwise fix the canonical or noindex.",IF(AA1841="Merge","Overlaps with "&amp;I1841&amp;IF(N(J1841)&gt;0," (similarity "&amp;TEXT(J1841,"0.00")&amp;")","")&amp;", which gets more clicks. Merge the useful parts into it and 301 this URL.",IF(AA1841="Update",MID(IF(U1841="Yes","; Clicks down "&amp;TEXT(-P1841,"0%")&amp;" on the previous period","")&amp;IF(V1841="Yes","; Average position "&amp;TEXT(N1841,"0.0")&amp;" on "&amp;TEXT(L1841,"#,##0")&amp;" impressions (striking distance)","")&amp;IF(AND(T1841="Yes",N(L1841)&gt;=Rules!$B$6),"; Thin ("&amp;F1841&amp;" words) but has search demand",""),3,400),IF(AA1841="Prune","Low value: "&amp;N(K1841)&amp;" clicks, "&amp;N(L1841)&amp;" impressions, "&amp;N(Q1841)&amp;" sessions, no key events. Remove or noindex it and update internal links.",IF(AA1841="Redirect","Low value but "&amp;N(AC1841)&amp;" referring domains. 301 it to the closest relevant page to keep those links.",IF(AND(Z1841="No",Y1841="Yes",N(K1841)&lt;Rules!$B$5),"Low search traffic but it converts (key events: "&amp;S1841&amp;"). Keep it and link to it.",IF(W1841="Yes","Stronger than the page it overlaps ("&amp;I1841&amp;"). Keep; merge that page into this one.","Healthy: "&amp;N(K1841)&amp;" clicks"&amp;IF(ISNUMBER(N1841),", average position "&amp;TEXT(N1841,"0.0"),"")&amp;". Keep and monitor."))))))))))</f>
        <v/>
      </c>
      <c r="AE1841">
        <f>IF(A1841="","",IF(AD1841&lt;&gt;"",AD1841,AA1841))</f>
        <v/>
      </c>
    </row>
    <row r="1842">
      <c r="A1842">
        <f>IF(Crawl!A1841="","",Crawl!A1841)</f>
        <v/>
      </c>
      <c r="B1842">
        <f>IF(A1842="","",Crawl!EC1841)</f>
        <v/>
      </c>
      <c r="C1842">
        <f>IF(A1842="","",IFERROR(INDEX(Crawl!$A1841:$DZ1841,1,Rules!$H$6),""))</f>
        <v/>
      </c>
      <c r="D1842">
        <f>IF(A1842="","",IFERROR(INDEX(Crawl!$A1841:$DZ1841,1,Rules!$H$7),"")&amp;"")</f>
        <v/>
      </c>
      <c r="E1842">
        <f>IF(A1842="","",IFERROR(INDEX(Crawl!$A1841:$DZ1841,1,Rules!$H$8),"")&amp;"")</f>
        <v/>
      </c>
      <c r="F1842">
        <f>IF(A1842="","",IFERROR(INDEX(Crawl!$A1841:$DZ1841,1,Rules!$H$9),""))</f>
        <v/>
      </c>
      <c r="G1842">
        <f>IF(A1842="","",IFERROR(INDEX(Crawl!$A1841:$DZ1841,1,Rules!$H$10),""))</f>
        <v/>
      </c>
      <c r="H1842">
        <f>IF(A1842="","",IFERROR(INDEX(Crawl!$A1841:$DZ1841,1,Rules!$H$12),""))</f>
        <v/>
      </c>
      <c r="I1842">
        <f>IF(A1842="","",IF(AND(N(H1842)&gt;0,IFERROR(INDEX(Crawl!$A1841:$DZ1841,1,Rules!$H$11),"")&amp;""&lt;&gt;""),IFERROR(INDEX(Crawl!$A1841:$DZ1841,1,Rules!$H$11),"")&amp;"",IF(AND(ISNUMBER(J1842),N(J1842)&gt;=Rules!$B$12,IFERROR(INDEX(Crawl!$A1841:$DZ1841,1,Rules!$H$13),"")&amp;""&lt;&gt;""),IFERROR(INDEX(Crawl!$A1841:$DZ1841,1,Rules!$H$13),"")&amp;"","")))</f>
        <v/>
      </c>
      <c r="J1842" s="19">
        <f>IF(A1842="","",IF(IFERROR(INDEX(Crawl!$A1841:$DZ1841,1,Rules!$H$14),"")&amp;""="","",IFERROR(INDEX(Crawl!$A1841:$DZ1841,1,Rules!$H$14),"")))</f>
        <v/>
      </c>
      <c r="K1842">
        <f>IF(A1842="","",IFERROR(SUMIFS('GSC current'!$J$2:$J$2001,'GSC current'!$I$2:$I$2001,B1842),0))</f>
        <v/>
      </c>
      <c r="L1842">
        <f>IF(A1842="","",IFERROR(SUMIFS('GSC current'!$K$2:$K$2001,'GSC current'!$I$2:$I$2001,B1842),0))</f>
        <v/>
      </c>
      <c r="M1842" s="20">
        <f>IF(A1842="","",IF(N(L1842)&gt;0,K1842/L1842,""))</f>
        <v/>
      </c>
      <c r="N1842" s="21">
        <f>IF(A1842="","",IF(N(L1842)&gt;0,SUMIFS('GSC current'!$L$2:$L$2001,'GSC current'!$I$2:$I$2001,B1842)/L1842,""))</f>
        <v/>
      </c>
      <c r="O1842">
        <f>IF(A1842="","",IFERROR(SUMIFS('GSC previous'!$J$2:$J$2001,'GSC previous'!$I$2:$I$2001,B1842),0))</f>
        <v/>
      </c>
      <c r="P1842" s="22">
        <f>IF(A1842="","",IF(N(O1842)&gt;0,(K1842-O1842)/O1842,""))</f>
        <v/>
      </c>
      <c r="Q1842">
        <f>IF(A1842="","",IFERROR(SUMIFS(GA4!$P$2:$P$2001,GA4!$O$2:$O$2001,B1842),0))</f>
        <v/>
      </c>
      <c r="R1842" s="23">
        <f>IF(A1842="","",IF(N(Q1842)&gt;0,SUMIFS(GA4!$Q$2:$Q$2001,GA4!$O$2:$O$2001,B1842)/Q1842,""))</f>
        <v/>
      </c>
      <c r="S1842">
        <f>IF(A1842="","",IFERROR(SUMIFS(GA4!$R$2:$R$2001,GA4!$O$2:$O$2001,B1842),0))</f>
        <v/>
      </c>
      <c r="T1842">
        <f>IF(A1842="","",IF(AND(ISNUMBER(F1842),LEFT(C1842&amp;"",1)="2"),IF(F1842&lt;Rules!$B$9,"Yes","No"),"No"))</f>
        <v/>
      </c>
      <c r="U1842">
        <f>IF(A1842="","",IF(AND(N(O1842)&gt;=Rules!$B$8,ISNUMBER(P1842)),IF(P1842&lt;=-Rules!$B$7,"Yes","No"),"No"))</f>
        <v/>
      </c>
      <c r="V1842">
        <f>IF(A1842="","",IF(AND(N(L1842)&gt;=Rules!$B$6,ISNUMBER(N1842)),IF(AND(N1842&gt;=Rules!$B$10,N1842&lt;=Rules!$B$11),"Yes","No"),"No"))</f>
        <v/>
      </c>
      <c r="W1842">
        <f>IF(A1842="","",IF(I1842&lt;&gt;"","Yes","No"))</f>
        <v/>
      </c>
      <c r="X1842">
        <f>IF(I1842="","",IF(SUMIFS($K$3:$K$2002,$A$3:$A$2002,SUBSTITUTE(SUBSTITUTE(I1842,"?","~?"),"*","~*"))&gt;N(K1842),"Yes","No"))</f>
        <v/>
      </c>
      <c r="Y1842">
        <f>IF(A1842="","",IF(N(S1842)&gt;0,"Yes","No"))</f>
        <v/>
      </c>
      <c r="Z1842">
        <f>IF(A1842="","",IF(AND(N(K1842)&lt;Rules!$B$5,N(L1842)&lt;Rules!$B$6,N(Q1842)&lt;Rules!$B$13,Y1842="No"),"Yes","No"))</f>
        <v/>
      </c>
      <c r="AA1842">
        <f>IF(A1842="","",IF(LEFT(C1842&amp;"",1)="3","Redirect",IF(OR(LEFT(C1842&amp;"",1)="4",LEFT(C1842&amp;"",1)="5"),IF(OR(N(K1842)&gt;0,N(AC1842)&gt;=Rules!$B$14),"Redirect","Prune"),IF(D1842="Non-Indexable","Keep",IF(AND(W1842="Yes",X1842="Yes",Y1842="No"),"Merge",IF(OR(U1842="Yes",V1842="Yes",AND(T1842="Yes",N(L1842)&gt;=Rules!$B$6)),"Update",IF(Z1842="Yes",IF(N(AC1842)&gt;=Rules!$B$14,"Redirect","Prune"),"Keep")))))))</f>
        <v/>
      </c>
      <c r="AB1842">
        <f>IF(A1842="","",IF(LEFT(C1842&amp;"",1)="3","Already redirects ("&amp;C1842&amp;"). Update internal links to point at the final URL.",IF(OR(LEFT(C1842&amp;"",1)="4",LEFT(C1842&amp;"",1)="5"),IF(AA1842="Redirect","Returns "&amp;C1842&amp;" but still has "&amp;N(K1842)&amp;" clicks and "&amp;N(AC1842)&amp;" referring domains. 301 it to the closest live page.","Returns "&amp;C1842&amp;" with no clicks or links. Remove internal links and let it 404 or 410."),IF(D1842="Non-Indexable","Non-indexable ("&amp;E1842&amp;"). Keep if that is intentional; otherwise fix the canonical or noindex.",IF(AA1842="Merge","Overlaps with "&amp;I1842&amp;IF(N(J1842)&gt;0," (similarity "&amp;TEXT(J1842,"0.00")&amp;")","")&amp;", which gets more clicks. Merge the useful parts into it and 301 this URL.",IF(AA1842="Update",MID(IF(U1842="Yes","; Clicks down "&amp;TEXT(-P1842,"0%")&amp;" on the previous period","")&amp;IF(V1842="Yes","; Average position "&amp;TEXT(N1842,"0.0")&amp;" on "&amp;TEXT(L1842,"#,##0")&amp;" impressions (striking distance)","")&amp;IF(AND(T1842="Yes",N(L1842)&gt;=Rules!$B$6),"; Thin ("&amp;F1842&amp;" words) but has search demand",""),3,400),IF(AA1842="Prune","Low value: "&amp;N(K1842)&amp;" clicks, "&amp;N(L1842)&amp;" impressions, "&amp;N(Q1842)&amp;" sessions, no key events. Remove or noindex it and update internal links.",IF(AA1842="Redirect","Low value but "&amp;N(AC1842)&amp;" referring domains. 301 it to the closest relevant page to keep those links.",IF(AND(Z1842="No",Y1842="Yes",N(K1842)&lt;Rules!$B$5),"Low search traffic but it converts (key events: "&amp;S1842&amp;"). Keep it and link to it.",IF(W1842="Yes","Stronger than the page it overlaps ("&amp;I1842&amp;"). Keep; merge that page into this one.","Healthy: "&amp;N(K1842)&amp;" clicks"&amp;IF(ISNUMBER(N1842),", average position "&amp;TEXT(N1842,"0.0"),"")&amp;". Keep and monitor."))))))))))</f>
        <v/>
      </c>
      <c r="AE1842">
        <f>IF(A1842="","",IF(AD1842&lt;&gt;"",AD1842,AA1842))</f>
        <v/>
      </c>
    </row>
    <row r="1843">
      <c r="A1843">
        <f>IF(Crawl!A1842="","",Crawl!A1842)</f>
        <v/>
      </c>
      <c r="B1843">
        <f>IF(A1843="","",Crawl!EC1842)</f>
        <v/>
      </c>
      <c r="C1843">
        <f>IF(A1843="","",IFERROR(INDEX(Crawl!$A1842:$DZ1842,1,Rules!$H$6),""))</f>
        <v/>
      </c>
      <c r="D1843">
        <f>IF(A1843="","",IFERROR(INDEX(Crawl!$A1842:$DZ1842,1,Rules!$H$7),"")&amp;"")</f>
        <v/>
      </c>
      <c r="E1843">
        <f>IF(A1843="","",IFERROR(INDEX(Crawl!$A1842:$DZ1842,1,Rules!$H$8),"")&amp;"")</f>
        <v/>
      </c>
      <c r="F1843">
        <f>IF(A1843="","",IFERROR(INDEX(Crawl!$A1842:$DZ1842,1,Rules!$H$9),""))</f>
        <v/>
      </c>
      <c r="G1843">
        <f>IF(A1843="","",IFERROR(INDEX(Crawl!$A1842:$DZ1842,1,Rules!$H$10),""))</f>
        <v/>
      </c>
      <c r="H1843">
        <f>IF(A1843="","",IFERROR(INDEX(Crawl!$A1842:$DZ1842,1,Rules!$H$12),""))</f>
        <v/>
      </c>
      <c r="I1843">
        <f>IF(A1843="","",IF(AND(N(H1843)&gt;0,IFERROR(INDEX(Crawl!$A1842:$DZ1842,1,Rules!$H$11),"")&amp;""&lt;&gt;""),IFERROR(INDEX(Crawl!$A1842:$DZ1842,1,Rules!$H$11),"")&amp;"",IF(AND(ISNUMBER(J1843),N(J1843)&gt;=Rules!$B$12,IFERROR(INDEX(Crawl!$A1842:$DZ1842,1,Rules!$H$13),"")&amp;""&lt;&gt;""),IFERROR(INDEX(Crawl!$A1842:$DZ1842,1,Rules!$H$13),"")&amp;"","")))</f>
        <v/>
      </c>
      <c r="J1843" s="19">
        <f>IF(A1843="","",IF(IFERROR(INDEX(Crawl!$A1842:$DZ1842,1,Rules!$H$14),"")&amp;""="","",IFERROR(INDEX(Crawl!$A1842:$DZ1842,1,Rules!$H$14),"")))</f>
        <v/>
      </c>
      <c r="K1843">
        <f>IF(A1843="","",IFERROR(SUMIFS('GSC current'!$J$2:$J$2001,'GSC current'!$I$2:$I$2001,B1843),0))</f>
        <v/>
      </c>
      <c r="L1843">
        <f>IF(A1843="","",IFERROR(SUMIFS('GSC current'!$K$2:$K$2001,'GSC current'!$I$2:$I$2001,B1843),0))</f>
        <v/>
      </c>
      <c r="M1843" s="20">
        <f>IF(A1843="","",IF(N(L1843)&gt;0,K1843/L1843,""))</f>
        <v/>
      </c>
      <c r="N1843" s="21">
        <f>IF(A1843="","",IF(N(L1843)&gt;0,SUMIFS('GSC current'!$L$2:$L$2001,'GSC current'!$I$2:$I$2001,B1843)/L1843,""))</f>
        <v/>
      </c>
      <c r="O1843">
        <f>IF(A1843="","",IFERROR(SUMIFS('GSC previous'!$J$2:$J$2001,'GSC previous'!$I$2:$I$2001,B1843),0))</f>
        <v/>
      </c>
      <c r="P1843" s="22">
        <f>IF(A1843="","",IF(N(O1843)&gt;0,(K1843-O1843)/O1843,""))</f>
        <v/>
      </c>
      <c r="Q1843">
        <f>IF(A1843="","",IFERROR(SUMIFS(GA4!$P$2:$P$2001,GA4!$O$2:$O$2001,B1843),0))</f>
        <v/>
      </c>
      <c r="R1843" s="23">
        <f>IF(A1843="","",IF(N(Q1843)&gt;0,SUMIFS(GA4!$Q$2:$Q$2001,GA4!$O$2:$O$2001,B1843)/Q1843,""))</f>
        <v/>
      </c>
      <c r="S1843">
        <f>IF(A1843="","",IFERROR(SUMIFS(GA4!$R$2:$R$2001,GA4!$O$2:$O$2001,B1843),0))</f>
        <v/>
      </c>
      <c r="T1843">
        <f>IF(A1843="","",IF(AND(ISNUMBER(F1843),LEFT(C1843&amp;"",1)="2"),IF(F1843&lt;Rules!$B$9,"Yes","No"),"No"))</f>
        <v/>
      </c>
      <c r="U1843">
        <f>IF(A1843="","",IF(AND(N(O1843)&gt;=Rules!$B$8,ISNUMBER(P1843)),IF(P1843&lt;=-Rules!$B$7,"Yes","No"),"No"))</f>
        <v/>
      </c>
      <c r="V1843">
        <f>IF(A1843="","",IF(AND(N(L1843)&gt;=Rules!$B$6,ISNUMBER(N1843)),IF(AND(N1843&gt;=Rules!$B$10,N1843&lt;=Rules!$B$11),"Yes","No"),"No"))</f>
        <v/>
      </c>
      <c r="W1843">
        <f>IF(A1843="","",IF(I1843&lt;&gt;"","Yes","No"))</f>
        <v/>
      </c>
      <c r="X1843">
        <f>IF(I1843="","",IF(SUMIFS($K$3:$K$2002,$A$3:$A$2002,SUBSTITUTE(SUBSTITUTE(I1843,"?","~?"),"*","~*"))&gt;N(K1843),"Yes","No"))</f>
        <v/>
      </c>
      <c r="Y1843">
        <f>IF(A1843="","",IF(N(S1843)&gt;0,"Yes","No"))</f>
        <v/>
      </c>
      <c r="Z1843">
        <f>IF(A1843="","",IF(AND(N(K1843)&lt;Rules!$B$5,N(L1843)&lt;Rules!$B$6,N(Q1843)&lt;Rules!$B$13,Y1843="No"),"Yes","No"))</f>
        <v/>
      </c>
      <c r="AA1843">
        <f>IF(A1843="","",IF(LEFT(C1843&amp;"",1)="3","Redirect",IF(OR(LEFT(C1843&amp;"",1)="4",LEFT(C1843&amp;"",1)="5"),IF(OR(N(K1843)&gt;0,N(AC1843)&gt;=Rules!$B$14),"Redirect","Prune"),IF(D1843="Non-Indexable","Keep",IF(AND(W1843="Yes",X1843="Yes",Y1843="No"),"Merge",IF(OR(U1843="Yes",V1843="Yes",AND(T1843="Yes",N(L1843)&gt;=Rules!$B$6)),"Update",IF(Z1843="Yes",IF(N(AC1843)&gt;=Rules!$B$14,"Redirect","Prune"),"Keep")))))))</f>
        <v/>
      </c>
      <c r="AB1843">
        <f>IF(A1843="","",IF(LEFT(C1843&amp;"",1)="3","Already redirects ("&amp;C1843&amp;"). Update internal links to point at the final URL.",IF(OR(LEFT(C1843&amp;"",1)="4",LEFT(C1843&amp;"",1)="5"),IF(AA1843="Redirect","Returns "&amp;C1843&amp;" but still has "&amp;N(K1843)&amp;" clicks and "&amp;N(AC1843)&amp;" referring domains. 301 it to the closest live page.","Returns "&amp;C1843&amp;" with no clicks or links. Remove internal links and let it 404 or 410."),IF(D1843="Non-Indexable","Non-indexable ("&amp;E1843&amp;"). Keep if that is intentional; otherwise fix the canonical or noindex.",IF(AA1843="Merge","Overlaps with "&amp;I1843&amp;IF(N(J1843)&gt;0," (similarity "&amp;TEXT(J1843,"0.00")&amp;")","")&amp;", which gets more clicks. Merge the useful parts into it and 301 this URL.",IF(AA1843="Update",MID(IF(U1843="Yes","; Clicks down "&amp;TEXT(-P1843,"0%")&amp;" on the previous period","")&amp;IF(V1843="Yes","; Average position "&amp;TEXT(N1843,"0.0")&amp;" on "&amp;TEXT(L1843,"#,##0")&amp;" impressions (striking distance)","")&amp;IF(AND(T1843="Yes",N(L1843)&gt;=Rules!$B$6),"; Thin ("&amp;F1843&amp;" words) but has search demand",""),3,400),IF(AA1843="Prune","Low value: "&amp;N(K1843)&amp;" clicks, "&amp;N(L1843)&amp;" impressions, "&amp;N(Q1843)&amp;" sessions, no key events. Remove or noindex it and update internal links.",IF(AA1843="Redirect","Low value but "&amp;N(AC1843)&amp;" referring domains. 301 it to the closest relevant page to keep those links.",IF(AND(Z1843="No",Y1843="Yes",N(K1843)&lt;Rules!$B$5),"Low search traffic but it converts (key events: "&amp;S1843&amp;"). Keep it and link to it.",IF(W1843="Yes","Stronger than the page it overlaps ("&amp;I1843&amp;"). Keep; merge that page into this one.","Healthy: "&amp;N(K1843)&amp;" clicks"&amp;IF(ISNUMBER(N1843),", average position "&amp;TEXT(N1843,"0.0"),"")&amp;". Keep and monitor."))))))))))</f>
        <v/>
      </c>
      <c r="AE1843">
        <f>IF(A1843="","",IF(AD1843&lt;&gt;"",AD1843,AA1843))</f>
        <v/>
      </c>
    </row>
    <row r="1844">
      <c r="A1844">
        <f>IF(Crawl!A1843="","",Crawl!A1843)</f>
        <v/>
      </c>
      <c r="B1844">
        <f>IF(A1844="","",Crawl!EC1843)</f>
        <v/>
      </c>
      <c r="C1844">
        <f>IF(A1844="","",IFERROR(INDEX(Crawl!$A1843:$DZ1843,1,Rules!$H$6),""))</f>
        <v/>
      </c>
      <c r="D1844">
        <f>IF(A1844="","",IFERROR(INDEX(Crawl!$A1843:$DZ1843,1,Rules!$H$7),"")&amp;"")</f>
        <v/>
      </c>
      <c r="E1844">
        <f>IF(A1844="","",IFERROR(INDEX(Crawl!$A1843:$DZ1843,1,Rules!$H$8),"")&amp;"")</f>
        <v/>
      </c>
      <c r="F1844">
        <f>IF(A1844="","",IFERROR(INDEX(Crawl!$A1843:$DZ1843,1,Rules!$H$9),""))</f>
        <v/>
      </c>
      <c r="G1844">
        <f>IF(A1844="","",IFERROR(INDEX(Crawl!$A1843:$DZ1843,1,Rules!$H$10),""))</f>
        <v/>
      </c>
      <c r="H1844">
        <f>IF(A1844="","",IFERROR(INDEX(Crawl!$A1843:$DZ1843,1,Rules!$H$12),""))</f>
        <v/>
      </c>
      <c r="I1844">
        <f>IF(A1844="","",IF(AND(N(H1844)&gt;0,IFERROR(INDEX(Crawl!$A1843:$DZ1843,1,Rules!$H$11),"")&amp;""&lt;&gt;""),IFERROR(INDEX(Crawl!$A1843:$DZ1843,1,Rules!$H$11),"")&amp;"",IF(AND(ISNUMBER(J1844),N(J1844)&gt;=Rules!$B$12,IFERROR(INDEX(Crawl!$A1843:$DZ1843,1,Rules!$H$13),"")&amp;""&lt;&gt;""),IFERROR(INDEX(Crawl!$A1843:$DZ1843,1,Rules!$H$13),"")&amp;"","")))</f>
        <v/>
      </c>
      <c r="J1844" s="19">
        <f>IF(A1844="","",IF(IFERROR(INDEX(Crawl!$A1843:$DZ1843,1,Rules!$H$14),"")&amp;""="","",IFERROR(INDEX(Crawl!$A1843:$DZ1843,1,Rules!$H$14),"")))</f>
        <v/>
      </c>
      <c r="K1844">
        <f>IF(A1844="","",IFERROR(SUMIFS('GSC current'!$J$2:$J$2001,'GSC current'!$I$2:$I$2001,B1844),0))</f>
        <v/>
      </c>
      <c r="L1844">
        <f>IF(A1844="","",IFERROR(SUMIFS('GSC current'!$K$2:$K$2001,'GSC current'!$I$2:$I$2001,B1844),0))</f>
        <v/>
      </c>
      <c r="M1844" s="20">
        <f>IF(A1844="","",IF(N(L1844)&gt;0,K1844/L1844,""))</f>
        <v/>
      </c>
      <c r="N1844" s="21">
        <f>IF(A1844="","",IF(N(L1844)&gt;0,SUMIFS('GSC current'!$L$2:$L$2001,'GSC current'!$I$2:$I$2001,B1844)/L1844,""))</f>
        <v/>
      </c>
      <c r="O1844">
        <f>IF(A1844="","",IFERROR(SUMIFS('GSC previous'!$J$2:$J$2001,'GSC previous'!$I$2:$I$2001,B1844),0))</f>
        <v/>
      </c>
      <c r="P1844" s="22">
        <f>IF(A1844="","",IF(N(O1844)&gt;0,(K1844-O1844)/O1844,""))</f>
        <v/>
      </c>
      <c r="Q1844">
        <f>IF(A1844="","",IFERROR(SUMIFS(GA4!$P$2:$P$2001,GA4!$O$2:$O$2001,B1844),0))</f>
        <v/>
      </c>
      <c r="R1844" s="23">
        <f>IF(A1844="","",IF(N(Q1844)&gt;0,SUMIFS(GA4!$Q$2:$Q$2001,GA4!$O$2:$O$2001,B1844)/Q1844,""))</f>
        <v/>
      </c>
      <c r="S1844">
        <f>IF(A1844="","",IFERROR(SUMIFS(GA4!$R$2:$R$2001,GA4!$O$2:$O$2001,B1844),0))</f>
        <v/>
      </c>
      <c r="T1844">
        <f>IF(A1844="","",IF(AND(ISNUMBER(F1844),LEFT(C1844&amp;"",1)="2"),IF(F1844&lt;Rules!$B$9,"Yes","No"),"No"))</f>
        <v/>
      </c>
      <c r="U1844">
        <f>IF(A1844="","",IF(AND(N(O1844)&gt;=Rules!$B$8,ISNUMBER(P1844)),IF(P1844&lt;=-Rules!$B$7,"Yes","No"),"No"))</f>
        <v/>
      </c>
      <c r="V1844">
        <f>IF(A1844="","",IF(AND(N(L1844)&gt;=Rules!$B$6,ISNUMBER(N1844)),IF(AND(N1844&gt;=Rules!$B$10,N1844&lt;=Rules!$B$11),"Yes","No"),"No"))</f>
        <v/>
      </c>
      <c r="W1844">
        <f>IF(A1844="","",IF(I1844&lt;&gt;"","Yes","No"))</f>
        <v/>
      </c>
      <c r="X1844">
        <f>IF(I1844="","",IF(SUMIFS($K$3:$K$2002,$A$3:$A$2002,SUBSTITUTE(SUBSTITUTE(I1844,"?","~?"),"*","~*"))&gt;N(K1844),"Yes","No"))</f>
        <v/>
      </c>
      <c r="Y1844">
        <f>IF(A1844="","",IF(N(S1844)&gt;0,"Yes","No"))</f>
        <v/>
      </c>
      <c r="Z1844">
        <f>IF(A1844="","",IF(AND(N(K1844)&lt;Rules!$B$5,N(L1844)&lt;Rules!$B$6,N(Q1844)&lt;Rules!$B$13,Y1844="No"),"Yes","No"))</f>
        <v/>
      </c>
      <c r="AA1844">
        <f>IF(A1844="","",IF(LEFT(C1844&amp;"",1)="3","Redirect",IF(OR(LEFT(C1844&amp;"",1)="4",LEFT(C1844&amp;"",1)="5"),IF(OR(N(K1844)&gt;0,N(AC1844)&gt;=Rules!$B$14),"Redirect","Prune"),IF(D1844="Non-Indexable","Keep",IF(AND(W1844="Yes",X1844="Yes",Y1844="No"),"Merge",IF(OR(U1844="Yes",V1844="Yes",AND(T1844="Yes",N(L1844)&gt;=Rules!$B$6)),"Update",IF(Z1844="Yes",IF(N(AC1844)&gt;=Rules!$B$14,"Redirect","Prune"),"Keep")))))))</f>
        <v/>
      </c>
      <c r="AB1844">
        <f>IF(A1844="","",IF(LEFT(C1844&amp;"",1)="3","Already redirects ("&amp;C1844&amp;"). Update internal links to point at the final URL.",IF(OR(LEFT(C1844&amp;"",1)="4",LEFT(C1844&amp;"",1)="5"),IF(AA1844="Redirect","Returns "&amp;C1844&amp;" but still has "&amp;N(K1844)&amp;" clicks and "&amp;N(AC1844)&amp;" referring domains. 301 it to the closest live page.","Returns "&amp;C1844&amp;" with no clicks or links. Remove internal links and let it 404 or 410."),IF(D1844="Non-Indexable","Non-indexable ("&amp;E1844&amp;"). Keep if that is intentional; otherwise fix the canonical or noindex.",IF(AA1844="Merge","Overlaps with "&amp;I1844&amp;IF(N(J1844)&gt;0," (similarity "&amp;TEXT(J1844,"0.00")&amp;")","")&amp;", which gets more clicks. Merge the useful parts into it and 301 this URL.",IF(AA1844="Update",MID(IF(U1844="Yes","; Clicks down "&amp;TEXT(-P1844,"0%")&amp;" on the previous period","")&amp;IF(V1844="Yes","; Average position "&amp;TEXT(N1844,"0.0")&amp;" on "&amp;TEXT(L1844,"#,##0")&amp;" impressions (striking distance)","")&amp;IF(AND(T1844="Yes",N(L1844)&gt;=Rules!$B$6),"; Thin ("&amp;F1844&amp;" words) but has search demand",""),3,400),IF(AA1844="Prune","Low value: "&amp;N(K1844)&amp;" clicks, "&amp;N(L1844)&amp;" impressions, "&amp;N(Q1844)&amp;" sessions, no key events. Remove or noindex it and update internal links.",IF(AA1844="Redirect","Low value but "&amp;N(AC1844)&amp;" referring domains. 301 it to the closest relevant page to keep those links.",IF(AND(Z1844="No",Y1844="Yes",N(K1844)&lt;Rules!$B$5),"Low search traffic but it converts (key events: "&amp;S1844&amp;"). Keep it and link to it.",IF(W1844="Yes","Stronger than the page it overlaps ("&amp;I1844&amp;"). Keep; merge that page into this one.","Healthy: "&amp;N(K1844)&amp;" clicks"&amp;IF(ISNUMBER(N1844),", average position "&amp;TEXT(N1844,"0.0"),"")&amp;". Keep and monitor."))))))))))</f>
        <v/>
      </c>
      <c r="AE1844">
        <f>IF(A1844="","",IF(AD1844&lt;&gt;"",AD1844,AA1844))</f>
        <v/>
      </c>
    </row>
    <row r="1845">
      <c r="A1845">
        <f>IF(Crawl!A1844="","",Crawl!A1844)</f>
        <v/>
      </c>
      <c r="B1845">
        <f>IF(A1845="","",Crawl!EC1844)</f>
        <v/>
      </c>
      <c r="C1845">
        <f>IF(A1845="","",IFERROR(INDEX(Crawl!$A1844:$DZ1844,1,Rules!$H$6),""))</f>
        <v/>
      </c>
      <c r="D1845">
        <f>IF(A1845="","",IFERROR(INDEX(Crawl!$A1844:$DZ1844,1,Rules!$H$7),"")&amp;"")</f>
        <v/>
      </c>
      <c r="E1845">
        <f>IF(A1845="","",IFERROR(INDEX(Crawl!$A1844:$DZ1844,1,Rules!$H$8),"")&amp;"")</f>
        <v/>
      </c>
      <c r="F1845">
        <f>IF(A1845="","",IFERROR(INDEX(Crawl!$A1844:$DZ1844,1,Rules!$H$9),""))</f>
        <v/>
      </c>
      <c r="G1845">
        <f>IF(A1845="","",IFERROR(INDEX(Crawl!$A1844:$DZ1844,1,Rules!$H$10),""))</f>
        <v/>
      </c>
      <c r="H1845">
        <f>IF(A1845="","",IFERROR(INDEX(Crawl!$A1844:$DZ1844,1,Rules!$H$12),""))</f>
        <v/>
      </c>
      <c r="I1845">
        <f>IF(A1845="","",IF(AND(N(H1845)&gt;0,IFERROR(INDEX(Crawl!$A1844:$DZ1844,1,Rules!$H$11),"")&amp;""&lt;&gt;""),IFERROR(INDEX(Crawl!$A1844:$DZ1844,1,Rules!$H$11),"")&amp;"",IF(AND(ISNUMBER(J1845),N(J1845)&gt;=Rules!$B$12,IFERROR(INDEX(Crawl!$A1844:$DZ1844,1,Rules!$H$13),"")&amp;""&lt;&gt;""),IFERROR(INDEX(Crawl!$A1844:$DZ1844,1,Rules!$H$13),"")&amp;"","")))</f>
        <v/>
      </c>
      <c r="J1845" s="19">
        <f>IF(A1845="","",IF(IFERROR(INDEX(Crawl!$A1844:$DZ1844,1,Rules!$H$14),"")&amp;""="","",IFERROR(INDEX(Crawl!$A1844:$DZ1844,1,Rules!$H$14),"")))</f>
        <v/>
      </c>
      <c r="K1845">
        <f>IF(A1845="","",IFERROR(SUMIFS('GSC current'!$J$2:$J$2001,'GSC current'!$I$2:$I$2001,B1845),0))</f>
        <v/>
      </c>
      <c r="L1845">
        <f>IF(A1845="","",IFERROR(SUMIFS('GSC current'!$K$2:$K$2001,'GSC current'!$I$2:$I$2001,B1845),0))</f>
        <v/>
      </c>
      <c r="M1845" s="20">
        <f>IF(A1845="","",IF(N(L1845)&gt;0,K1845/L1845,""))</f>
        <v/>
      </c>
      <c r="N1845" s="21">
        <f>IF(A1845="","",IF(N(L1845)&gt;0,SUMIFS('GSC current'!$L$2:$L$2001,'GSC current'!$I$2:$I$2001,B1845)/L1845,""))</f>
        <v/>
      </c>
      <c r="O1845">
        <f>IF(A1845="","",IFERROR(SUMIFS('GSC previous'!$J$2:$J$2001,'GSC previous'!$I$2:$I$2001,B1845),0))</f>
        <v/>
      </c>
      <c r="P1845" s="22">
        <f>IF(A1845="","",IF(N(O1845)&gt;0,(K1845-O1845)/O1845,""))</f>
        <v/>
      </c>
      <c r="Q1845">
        <f>IF(A1845="","",IFERROR(SUMIFS(GA4!$P$2:$P$2001,GA4!$O$2:$O$2001,B1845),0))</f>
        <v/>
      </c>
      <c r="R1845" s="23">
        <f>IF(A1845="","",IF(N(Q1845)&gt;0,SUMIFS(GA4!$Q$2:$Q$2001,GA4!$O$2:$O$2001,B1845)/Q1845,""))</f>
        <v/>
      </c>
      <c r="S1845">
        <f>IF(A1845="","",IFERROR(SUMIFS(GA4!$R$2:$R$2001,GA4!$O$2:$O$2001,B1845),0))</f>
        <v/>
      </c>
      <c r="T1845">
        <f>IF(A1845="","",IF(AND(ISNUMBER(F1845),LEFT(C1845&amp;"",1)="2"),IF(F1845&lt;Rules!$B$9,"Yes","No"),"No"))</f>
        <v/>
      </c>
      <c r="U1845">
        <f>IF(A1845="","",IF(AND(N(O1845)&gt;=Rules!$B$8,ISNUMBER(P1845)),IF(P1845&lt;=-Rules!$B$7,"Yes","No"),"No"))</f>
        <v/>
      </c>
      <c r="V1845">
        <f>IF(A1845="","",IF(AND(N(L1845)&gt;=Rules!$B$6,ISNUMBER(N1845)),IF(AND(N1845&gt;=Rules!$B$10,N1845&lt;=Rules!$B$11),"Yes","No"),"No"))</f>
        <v/>
      </c>
      <c r="W1845">
        <f>IF(A1845="","",IF(I1845&lt;&gt;"","Yes","No"))</f>
        <v/>
      </c>
      <c r="X1845">
        <f>IF(I1845="","",IF(SUMIFS($K$3:$K$2002,$A$3:$A$2002,SUBSTITUTE(SUBSTITUTE(I1845,"?","~?"),"*","~*"))&gt;N(K1845),"Yes","No"))</f>
        <v/>
      </c>
      <c r="Y1845">
        <f>IF(A1845="","",IF(N(S1845)&gt;0,"Yes","No"))</f>
        <v/>
      </c>
      <c r="Z1845">
        <f>IF(A1845="","",IF(AND(N(K1845)&lt;Rules!$B$5,N(L1845)&lt;Rules!$B$6,N(Q1845)&lt;Rules!$B$13,Y1845="No"),"Yes","No"))</f>
        <v/>
      </c>
      <c r="AA1845">
        <f>IF(A1845="","",IF(LEFT(C1845&amp;"",1)="3","Redirect",IF(OR(LEFT(C1845&amp;"",1)="4",LEFT(C1845&amp;"",1)="5"),IF(OR(N(K1845)&gt;0,N(AC1845)&gt;=Rules!$B$14),"Redirect","Prune"),IF(D1845="Non-Indexable","Keep",IF(AND(W1845="Yes",X1845="Yes",Y1845="No"),"Merge",IF(OR(U1845="Yes",V1845="Yes",AND(T1845="Yes",N(L1845)&gt;=Rules!$B$6)),"Update",IF(Z1845="Yes",IF(N(AC1845)&gt;=Rules!$B$14,"Redirect","Prune"),"Keep")))))))</f>
        <v/>
      </c>
      <c r="AB1845">
        <f>IF(A1845="","",IF(LEFT(C1845&amp;"",1)="3","Already redirects ("&amp;C1845&amp;"). Update internal links to point at the final URL.",IF(OR(LEFT(C1845&amp;"",1)="4",LEFT(C1845&amp;"",1)="5"),IF(AA1845="Redirect","Returns "&amp;C1845&amp;" but still has "&amp;N(K1845)&amp;" clicks and "&amp;N(AC1845)&amp;" referring domains. 301 it to the closest live page.","Returns "&amp;C1845&amp;" with no clicks or links. Remove internal links and let it 404 or 410."),IF(D1845="Non-Indexable","Non-indexable ("&amp;E1845&amp;"). Keep if that is intentional; otherwise fix the canonical or noindex.",IF(AA1845="Merge","Overlaps with "&amp;I1845&amp;IF(N(J1845)&gt;0," (similarity "&amp;TEXT(J1845,"0.00")&amp;")","")&amp;", which gets more clicks. Merge the useful parts into it and 301 this URL.",IF(AA1845="Update",MID(IF(U1845="Yes","; Clicks down "&amp;TEXT(-P1845,"0%")&amp;" on the previous period","")&amp;IF(V1845="Yes","; Average position "&amp;TEXT(N1845,"0.0")&amp;" on "&amp;TEXT(L1845,"#,##0")&amp;" impressions (striking distance)","")&amp;IF(AND(T1845="Yes",N(L1845)&gt;=Rules!$B$6),"; Thin ("&amp;F1845&amp;" words) but has search demand",""),3,400),IF(AA1845="Prune","Low value: "&amp;N(K1845)&amp;" clicks, "&amp;N(L1845)&amp;" impressions, "&amp;N(Q1845)&amp;" sessions, no key events. Remove or noindex it and update internal links.",IF(AA1845="Redirect","Low value but "&amp;N(AC1845)&amp;" referring domains. 301 it to the closest relevant page to keep those links.",IF(AND(Z1845="No",Y1845="Yes",N(K1845)&lt;Rules!$B$5),"Low search traffic but it converts (key events: "&amp;S1845&amp;"). Keep it and link to it.",IF(W1845="Yes","Stronger than the page it overlaps ("&amp;I1845&amp;"). Keep; merge that page into this one.","Healthy: "&amp;N(K1845)&amp;" clicks"&amp;IF(ISNUMBER(N1845),", average position "&amp;TEXT(N1845,"0.0"),"")&amp;". Keep and monitor."))))))))))</f>
        <v/>
      </c>
      <c r="AE1845">
        <f>IF(A1845="","",IF(AD1845&lt;&gt;"",AD1845,AA1845))</f>
        <v/>
      </c>
    </row>
    <row r="1846">
      <c r="A1846">
        <f>IF(Crawl!A1845="","",Crawl!A1845)</f>
        <v/>
      </c>
      <c r="B1846">
        <f>IF(A1846="","",Crawl!EC1845)</f>
        <v/>
      </c>
      <c r="C1846">
        <f>IF(A1846="","",IFERROR(INDEX(Crawl!$A1845:$DZ1845,1,Rules!$H$6),""))</f>
        <v/>
      </c>
      <c r="D1846">
        <f>IF(A1846="","",IFERROR(INDEX(Crawl!$A1845:$DZ1845,1,Rules!$H$7),"")&amp;"")</f>
        <v/>
      </c>
      <c r="E1846">
        <f>IF(A1846="","",IFERROR(INDEX(Crawl!$A1845:$DZ1845,1,Rules!$H$8),"")&amp;"")</f>
        <v/>
      </c>
      <c r="F1846">
        <f>IF(A1846="","",IFERROR(INDEX(Crawl!$A1845:$DZ1845,1,Rules!$H$9),""))</f>
        <v/>
      </c>
      <c r="G1846">
        <f>IF(A1846="","",IFERROR(INDEX(Crawl!$A1845:$DZ1845,1,Rules!$H$10),""))</f>
        <v/>
      </c>
      <c r="H1846">
        <f>IF(A1846="","",IFERROR(INDEX(Crawl!$A1845:$DZ1845,1,Rules!$H$12),""))</f>
        <v/>
      </c>
      <c r="I1846">
        <f>IF(A1846="","",IF(AND(N(H1846)&gt;0,IFERROR(INDEX(Crawl!$A1845:$DZ1845,1,Rules!$H$11),"")&amp;""&lt;&gt;""),IFERROR(INDEX(Crawl!$A1845:$DZ1845,1,Rules!$H$11),"")&amp;"",IF(AND(ISNUMBER(J1846),N(J1846)&gt;=Rules!$B$12,IFERROR(INDEX(Crawl!$A1845:$DZ1845,1,Rules!$H$13),"")&amp;""&lt;&gt;""),IFERROR(INDEX(Crawl!$A1845:$DZ1845,1,Rules!$H$13),"")&amp;"","")))</f>
        <v/>
      </c>
      <c r="J1846" s="19">
        <f>IF(A1846="","",IF(IFERROR(INDEX(Crawl!$A1845:$DZ1845,1,Rules!$H$14),"")&amp;""="","",IFERROR(INDEX(Crawl!$A1845:$DZ1845,1,Rules!$H$14),"")))</f>
        <v/>
      </c>
      <c r="K1846">
        <f>IF(A1846="","",IFERROR(SUMIFS('GSC current'!$J$2:$J$2001,'GSC current'!$I$2:$I$2001,B1846),0))</f>
        <v/>
      </c>
      <c r="L1846">
        <f>IF(A1846="","",IFERROR(SUMIFS('GSC current'!$K$2:$K$2001,'GSC current'!$I$2:$I$2001,B1846),0))</f>
        <v/>
      </c>
      <c r="M1846" s="20">
        <f>IF(A1846="","",IF(N(L1846)&gt;0,K1846/L1846,""))</f>
        <v/>
      </c>
      <c r="N1846" s="21">
        <f>IF(A1846="","",IF(N(L1846)&gt;0,SUMIFS('GSC current'!$L$2:$L$2001,'GSC current'!$I$2:$I$2001,B1846)/L1846,""))</f>
        <v/>
      </c>
      <c r="O1846">
        <f>IF(A1846="","",IFERROR(SUMIFS('GSC previous'!$J$2:$J$2001,'GSC previous'!$I$2:$I$2001,B1846),0))</f>
        <v/>
      </c>
      <c r="P1846" s="22">
        <f>IF(A1846="","",IF(N(O1846)&gt;0,(K1846-O1846)/O1846,""))</f>
        <v/>
      </c>
      <c r="Q1846">
        <f>IF(A1846="","",IFERROR(SUMIFS(GA4!$P$2:$P$2001,GA4!$O$2:$O$2001,B1846),0))</f>
        <v/>
      </c>
      <c r="R1846" s="23">
        <f>IF(A1846="","",IF(N(Q1846)&gt;0,SUMIFS(GA4!$Q$2:$Q$2001,GA4!$O$2:$O$2001,B1846)/Q1846,""))</f>
        <v/>
      </c>
      <c r="S1846">
        <f>IF(A1846="","",IFERROR(SUMIFS(GA4!$R$2:$R$2001,GA4!$O$2:$O$2001,B1846),0))</f>
        <v/>
      </c>
      <c r="T1846">
        <f>IF(A1846="","",IF(AND(ISNUMBER(F1846),LEFT(C1846&amp;"",1)="2"),IF(F1846&lt;Rules!$B$9,"Yes","No"),"No"))</f>
        <v/>
      </c>
      <c r="U1846">
        <f>IF(A1846="","",IF(AND(N(O1846)&gt;=Rules!$B$8,ISNUMBER(P1846)),IF(P1846&lt;=-Rules!$B$7,"Yes","No"),"No"))</f>
        <v/>
      </c>
      <c r="V1846">
        <f>IF(A1846="","",IF(AND(N(L1846)&gt;=Rules!$B$6,ISNUMBER(N1846)),IF(AND(N1846&gt;=Rules!$B$10,N1846&lt;=Rules!$B$11),"Yes","No"),"No"))</f>
        <v/>
      </c>
      <c r="W1846">
        <f>IF(A1846="","",IF(I1846&lt;&gt;"","Yes","No"))</f>
        <v/>
      </c>
      <c r="X1846">
        <f>IF(I1846="","",IF(SUMIFS($K$3:$K$2002,$A$3:$A$2002,SUBSTITUTE(SUBSTITUTE(I1846,"?","~?"),"*","~*"))&gt;N(K1846),"Yes","No"))</f>
        <v/>
      </c>
      <c r="Y1846">
        <f>IF(A1846="","",IF(N(S1846)&gt;0,"Yes","No"))</f>
        <v/>
      </c>
      <c r="Z1846">
        <f>IF(A1846="","",IF(AND(N(K1846)&lt;Rules!$B$5,N(L1846)&lt;Rules!$B$6,N(Q1846)&lt;Rules!$B$13,Y1846="No"),"Yes","No"))</f>
        <v/>
      </c>
      <c r="AA1846">
        <f>IF(A1846="","",IF(LEFT(C1846&amp;"",1)="3","Redirect",IF(OR(LEFT(C1846&amp;"",1)="4",LEFT(C1846&amp;"",1)="5"),IF(OR(N(K1846)&gt;0,N(AC1846)&gt;=Rules!$B$14),"Redirect","Prune"),IF(D1846="Non-Indexable","Keep",IF(AND(W1846="Yes",X1846="Yes",Y1846="No"),"Merge",IF(OR(U1846="Yes",V1846="Yes",AND(T1846="Yes",N(L1846)&gt;=Rules!$B$6)),"Update",IF(Z1846="Yes",IF(N(AC1846)&gt;=Rules!$B$14,"Redirect","Prune"),"Keep")))))))</f>
        <v/>
      </c>
      <c r="AB1846">
        <f>IF(A1846="","",IF(LEFT(C1846&amp;"",1)="3","Already redirects ("&amp;C1846&amp;"). Update internal links to point at the final URL.",IF(OR(LEFT(C1846&amp;"",1)="4",LEFT(C1846&amp;"",1)="5"),IF(AA1846="Redirect","Returns "&amp;C1846&amp;" but still has "&amp;N(K1846)&amp;" clicks and "&amp;N(AC1846)&amp;" referring domains. 301 it to the closest live page.","Returns "&amp;C1846&amp;" with no clicks or links. Remove internal links and let it 404 or 410."),IF(D1846="Non-Indexable","Non-indexable ("&amp;E1846&amp;"). Keep if that is intentional; otherwise fix the canonical or noindex.",IF(AA1846="Merge","Overlaps with "&amp;I1846&amp;IF(N(J1846)&gt;0," (similarity "&amp;TEXT(J1846,"0.00")&amp;")","")&amp;", which gets more clicks. Merge the useful parts into it and 301 this URL.",IF(AA1846="Update",MID(IF(U1846="Yes","; Clicks down "&amp;TEXT(-P1846,"0%")&amp;" on the previous period","")&amp;IF(V1846="Yes","; Average position "&amp;TEXT(N1846,"0.0")&amp;" on "&amp;TEXT(L1846,"#,##0")&amp;" impressions (striking distance)","")&amp;IF(AND(T1846="Yes",N(L1846)&gt;=Rules!$B$6),"; Thin ("&amp;F1846&amp;" words) but has search demand",""),3,400),IF(AA1846="Prune","Low value: "&amp;N(K1846)&amp;" clicks, "&amp;N(L1846)&amp;" impressions, "&amp;N(Q1846)&amp;" sessions, no key events. Remove or noindex it and update internal links.",IF(AA1846="Redirect","Low value but "&amp;N(AC1846)&amp;" referring domains. 301 it to the closest relevant page to keep those links.",IF(AND(Z1846="No",Y1846="Yes",N(K1846)&lt;Rules!$B$5),"Low search traffic but it converts (key events: "&amp;S1846&amp;"). Keep it and link to it.",IF(W1846="Yes","Stronger than the page it overlaps ("&amp;I1846&amp;"). Keep; merge that page into this one.","Healthy: "&amp;N(K1846)&amp;" clicks"&amp;IF(ISNUMBER(N1846),", average position "&amp;TEXT(N1846,"0.0"),"")&amp;". Keep and monitor."))))))))))</f>
        <v/>
      </c>
      <c r="AE1846">
        <f>IF(A1846="","",IF(AD1846&lt;&gt;"",AD1846,AA1846))</f>
        <v/>
      </c>
    </row>
    <row r="1847">
      <c r="A1847">
        <f>IF(Crawl!A1846="","",Crawl!A1846)</f>
        <v/>
      </c>
      <c r="B1847">
        <f>IF(A1847="","",Crawl!EC1846)</f>
        <v/>
      </c>
      <c r="C1847">
        <f>IF(A1847="","",IFERROR(INDEX(Crawl!$A1846:$DZ1846,1,Rules!$H$6),""))</f>
        <v/>
      </c>
      <c r="D1847">
        <f>IF(A1847="","",IFERROR(INDEX(Crawl!$A1846:$DZ1846,1,Rules!$H$7),"")&amp;"")</f>
        <v/>
      </c>
      <c r="E1847">
        <f>IF(A1847="","",IFERROR(INDEX(Crawl!$A1846:$DZ1846,1,Rules!$H$8),"")&amp;"")</f>
        <v/>
      </c>
      <c r="F1847">
        <f>IF(A1847="","",IFERROR(INDEX(Crawl!$A1846:$DZ1846,1,Rules!$H$9),""))</f>
        <v/>
      </c>
      <c r="G1847">
        <f>IF(A1847="","",IFERROR(INDEX(Crawl!$A1846:$DZ1846,1,Rules!$H$10),""))</f>
        <v/>
      </c>
      <c r="H1847">
        <f>IF(A1847="","",IFERROR(INDEX(Crawl!$A1846:$DZ1846,1,Rules!$H$12),""))</f>
        <v/>
      </c>
      <c r="I1847">
        <f>IF(A1847="","",IF(AND(N(H1847)&gt;0,IFERROR(INDEX(Crawl!$A1846:$DZ1846,1,Rules!$H$11),"")&amp;""&lt;&gt;""),IFERROR(INDEX(Crawl!$A1846:$DZ1846,1,Rules!$H$11),"")&amp;"",IF(AND(ISNUMBER(J1847),N(J1847)&gt;=Rules!$B$12,IFERROR(INDEX(Crawl!$A1846:$DZ1846,1,Rules!$H$13),"")&amp;""&lt;&gt;""),IFERROR(INDEX(Crawl!$A1846:$DZ1846,1,Rules!$H$13),"")&amp;"","")))</f>
        <v/>
      </c>
      <c r="J1847" s="19">
        <f>IF(A1847="","",IF(IFERROR(INDEX(Crawl!$A1846:$DZ1846,1,Rules!$H$14),"")&amp;""="","",IFERROR(INDEX(Crawl!$A1846:$DZ1846,1,Rules!$H$14),"")))</f>
        <v/>
      </c>
      <c r="K1847">
        <f>IF(A1847="","",IFERROR(SUMIFS('GSC current'!$J$2:$J$2001,'GSC current'!$I$2:$I$2001,B1847),0))</f>
        <v/>
      </c>
      <c r="L1847">
        <f>IF(A1847="","",IFERROR(SUMIFS('GSC current'!$K$2:$K$2001,'GSC current'!$I$2:$I$2001,B1847),0))</f>
        <v/>
      </c>
      <c r="M1847" s="20">
        <f>IF(A1847="","",IF(N(L1847)&gt;0,K1847/L1847,""))</f>
        <v/>
      </c>
      <c r="N1847" s="21">
        <f>IF(A1847="","",IF(N(L1847)&gt;0,SUMIFS('GSC current'!$L$2:$L$2001,'GSC current'!$I$2:$I$2001,B1847)/L1847,""))</f>
        <v/>
      </c>
      <c r="O1847">
        <f>IF(A1847="","",IFERROR(SUMIFS('GSC previous'!$J$2:$J$2001,'GSC previous'!$I$2:$I$2001,B1847),0))</f>
        <v/>
      </c>
      <c r="P1847" s="22">
        <f>IF(A1847="","",IF(N(O1847)&gt;0,(K1847-O1847)/O1847,""))</f>
        <v/>
      </c>
      <c r="Q1847">
        <f>IF(A1847="","",IFERROR(SUMIFS(GA4!$P$2:$P$2001,GA4!$O$2:$O$2001,B1847),0))</f>
        <v/>
      </c>
      <c r="R1847" s="23">
        <f>IF(A1847="","",IF(N(Q1847)&gt;0,SUMIFS(GA4!$Q$2:$Q$2001,GA4!$O$2:$O$2001,B1847)/Q1847,""))</f>
        <v/>
      </c>
      <c r="S1847">
        <f>IF(A1847="","",IFERROR(SUMIFS(GA4!$R$2:$R$2001,GA4!$O$2:$O$2001,B1847),0))</f>
        <v/>
      </c>
      <c r="T1847">
        <f>IF(A1847="","",IF(AND(ISNUMBER(F1847),LEFT(C1847&amp;"",1)="2"),IF(F1847&lt;Rules!$B$9,"Yes","No"),"No"))</f>
        <v/>
      </c>
      <c r="U1847">
        <f>IF(A1847="","",IF(AND(N(O1847)&gt;=Rules!$B$8,ISNUMBER(P1847)),IF(P1847&lt;=-Rules!$B$7,"Yes","No"),"No"))</f>
        <v/>
      </c>
      <c r="V1847">
        <f>IF(A1847="","",IF(AND(N(L1847)&gt;=Rules!$B$6,ISNUMBER(N1847)),IF(AND(N1847&gt;=Rules!$B$10,N1847&lt;=Rules!$B$11),"Yes","No"),"No"))</f>
        <v/>
      </c>
      <c r="W1847">
        <f>IF(A1847="","",IF(I1847&lt;&gt;"","Yes","No"))</f>
        <v/>
      </c>
      <c r="X1847">
        <f>IF(I1847="","",IF(SUMIFS($K$3:$K$2002,$A$3:$A$2002,SUBSTITUTE(SUBSTITUTE(I1847,"?","~?"),"*","~*"))&gt;N(K1847),"Yes","No"))</f>
        <v/>
      </c>
      <c r="Y1847">
        <f>IF(A1847="","",IF(N(S1847)&gt;0,"Yes","No"))</f>
        <v/>
      </c>
      <c r="Z1847">
        <f>IF(A1847="","",IF(AND(N(K1847)&lt;Rules!$B$5,N(L1847)&lt;Rules!$B$6,N(Q1847)&lt;Rules!$B$13,Y1847="No"),"Yes","No"))</f>
        <v/>
      </c>
      <c r="AA1847">
        <f>IF(A1847="","",IF(LEFT(C1847&amp;"",1)="3","Redirect",IF(OR(LEFT(C1847&amp;"",1)="4",LEFT(C1847&amp;"",1)="5"),IF(OR(N(K1847)&gt;0,N(AC1847)&gt;=Rules!$B$14),"Redirect","Prune"),IF(D1847="Non-Indexable","Keep",IF(AND(W1847="Yes",X1847="Yes",Y1847="No"),"Merge",IF(OR(U1847="Yes",V1847="Yes",AND(T1847="Yes",N(L1847)&gt;=Rules!$B$6)),"Update",IF(Z1847="Yes",IF(N(AC1847)&gt;=Rules!$B$14,"Redirect","Prune"),"Keep")))))))</f>
        <v/>
      </c>
      <c r="AB1847">
        <f>IF(A1847="","",IF(LEFT(C1847&amp;"",1)="3","Already redirects ("&amp;C1847&amp;"). Update internal links to point at the final URL.",IF(OR(LEFT(C1847&amp;"",1)="4",LEFT(C1847&amp;"",1)="5"),IF(AA1847="Redirect","Returns "&amp;C1847&amp;" but still has "&amp;N(K1847)&amp;" clicks and "&amp;N(AC1847)&amp;" referring domains. 301 it to the closest live page.","Returns "&amp;C1847&amp;" with no clicks or links. Remove internal links and let it 404 or 410."),IF(D1847="Non-Indexable","Non-indexable ("&amp;E1847&amp;"). Keep if that is intentional; otherwise fix the canonical or noindex.",IF(AA1847="Merge","Overlaps with "&amp;I1847&amp;IF(N(J1847)&gt;0," (similarity "&amp;TEXT(J1847,"0.00")&amp;")","")&amp;", which gets more clicks. Merge the useful parts into it and 301 this URL.",IF(AA1847="Update",MID(IF(U1847="Yes","; Clicks down "&amp;TEXT(-P1847,"0%")&amp;" on the previous period","")&amp;IF(V1847="Yes","; Average position "&amp;TEXT(N1847,"0.0")&amp;" on "&amp;TEXT(L1847,"#,##0")&amp;" impressions (striking distance)","")&amp;IF(AND(T1847="Yes",N(L1847)&gt;=Rules!$B$6),"; Thin ("&amp;F1847&amp;" words) but has search demand",""),3,400),IF(AA1847="Prune","Low value: "&amp;N(K1847)&amp;" clicks, "&amp;N(L1847)&amp;" impressions, "&amp;N(Q1847)&amp;" sessions, no key events. Remove or noindex it and update internal links.",IF(AA1847="Redirect","Low value but "&amp;N(AC1847)&amp;" referring domains. 301 it to the closest relevant page to keep those links.",IF(AND(Z1847="No",Y1847="Yes",N(K1847)&lt;Rules!$B$5),"Low search traffic but it converts (key events: "&amp;S1847&amp;"). Keep it and link to it.",IF(W1847="Yes","Stronger than the page it overlaps ("&amp;I1847&amp;"). Keep; merge that page into this one.","Healthy: "&amp;N(K1847)&amp;" clicks"&amp;IF(ISNUMBER(N1847),", average position "&amp;TEXT(N1847,"0.0"),"")&amp;". Keep and monitor."))))))))))</f>
        <v/>
      </c>
      <c r="AE1847">
        <f>IF(A1847="","",IF(AD1847&lt;&gt;"",AD1847,AA1847))</f>
        <v/>
      </c>
    </row>
    <row r="1848">
      <c r="A1848">
        <f>IF(Crawl!A1847="","",Crawl!A1847)</f>
        <v/>
      </c>
      <c r="B1848">
        <f>IF(A1848="","",Crawl!EC1847)</f>
        <v/>
      </c>
      <c r="C1848">
        <f>IF(A1848="","",IFERROR(INDEX(Crawl!$A1847:$DZ1847,1,Rules!$H$6),""))</f>
        <v/>
      </c>
      <c r="D1848">
        <f>IF(A1848="","",IFERROR(INDEX(Crawl!$A1847:$DZ1847,1,Rules!$H$7),"")&amp;"")</f>
        <v/>
      </c>
      <c r="E1848">
        <f>IF(A1848="","",IFERROR(INDEX(Crawl!$A1847:$DZ1847,1,Rules!$H$8),"")&amp;"")</f>
        <v/>
      </c>
      <c r="F1848">
        <f>IF(A1848="","",IFERROR(INDEX(Crawl!$A1847:$DZ1847,1,Rules!$H$9),""))</f>
        <v/>
      </c>
      <c r="G1848">
        <f>IF(A1848="","",IFERROR(INDEX(Crawl!$A1847:$DZ1847,1,Rules!$H$10),""))</f>
        <v/>
      </c>
      <c r="H1848">
        <f>IF(A1848="","",IFERROR(INDEX(Crawl!$A1847:$DZ1847,1,Rules!$H$12),""))</f>
        <v/>
      </c>
      <c r="I1848">
        <f>IF(A1848="","",IF(AND(N(H1848)&gt;0,IFERROR(INDEX(Crawl!$A1847:$DZ1847,1,Rules!$H$11),"")&amp;""&lt;&gt;""),IFERROR(INDEX(Crawl!$A1847:$DZ1847,1,Rules!$H$11),"")&amp;"",IF(AND(ISNUMBER(J1848),N(J1848)&gt;=Rules!$B$12,IFERROR(INDEX(Crawl!$A1847:$DZ1847,1,Rules!$H$13),"")&amp;""&lt;&gt;""),IFERROR(INDEX(Crawl!$A1847:$DZ1847,1,Rules!$H$13),"")&amp;"","")))</f>
        <v/>
      </c>
      <c r="J1848" s="19">
        <f>IF(A1848="","",IF(IFERROR(INDEX(Crawl!$A1847:$DZ1847,1,Rules!$H$14),"")&amp;""="","",IFERROR(INDEX(Crawl!$A1847:$DZ1847,1,Rules!$H$14),"")))</f>
        <v/>
      </c>
      <c r="K1848">
        <f>IF(A1848="","",IFERROR(SUMIFS('GSC current'!$J$2:$J$2001,'GSC current'!$I$2:$I$2001,B1848),0))</f>
        <v/>
      </c>
      <c r="L1848">
        <f>IF(A1848="","",IFERROR(SUMIFS('GSC current'!$K$2:$K$2001,'GSC current'!$I$2:$I$2001,B1848),0))</f>
        <v/>
      </c>
      <c r="M1848" s="20">
        <f>IF(A1848="","",IF(N(L1848)&gt;0,K1848/L1848,""))</f>
        <v/>
      </c>
      <c r="N1848" s="21">
        <f>IF(A1848="","",IF(N(L1848)&gt;0,SUMIFS('GSC current'!$L$2:$L$2001,'GSC current'!$I$2:$I$2001,B1848)/L1848,""))</f>
        <v/>
      </c>
      <c r="O1848">
        <f>IF(A1848="","",IFERROR(SUMIFS('GSC previous'!$J$2:$J$2001,'GSC previous'!$I$2:$I$2001,B1848),0))</f>
        <v/>
      </c>
      <c r="P1848" s="22">
        <f>IF(A1848="","",IF(N(O1848)&gt;0,(K1848-O1848)/O1848,""))</f>
        <v/>
      </c>
      <c r="Q1848">
        <f>IF(A1848="","",IFERROR(SUMIFS(GA4!$P$2:$P$2001,GA4!$O$2:$O$2001,B1848),0))</f>
        <v/>
      </c>
      <c r="R1848" s="23">
        <f>IF(A1848="","",IF(N(Q1848)&gt;0,SUMIFS(GA4!$Q$2:$Q$2001,GA4!$O$2:$O$2001,B1848)/Q1848,""))</f>
        <v/>
      </c>
      <c r="S1848">
        <f>IF(A1848="","",IFERROR(SUMIFS(GA4!$R$2:$R$2001,GA4!$O$2:$O$2001,B1848),0))</f>
        <v/>
      </c>
      <c r="T1848">
        <f>IF(A1848="","",IF(AND(ISNUMBER(F1848),LEFT(C1848&amp;"",1)="2"),IF(F1848&lt;Rules!$B$9,"Yes","No"),"No"))</f>
        <v/>
      </c>
      <c r="U1848">
        <f>IF(A1848="","",IF(AND(N(O1848)&gt;=Rules!$B$8,ISNUMBER(P1848)),IF(P1848&lt;=-Rules!$B$7,"Yes","No"),"No"))</f>
        <v/>
      </c>
      <c r="V1848">
        <f>IF(A1848="","",IF(AND(N(L1848)&gt;=Rules!$B$6,ISNUMBER(N1848)),IF(AND(N1848&gt;=Rules!$B$10,N1848&lt;=Rules!$B$11),"Yes","No"),"No"))</f>
        <v/>
      </c>
      <c r="W1848">
        <f>IF(A1848="","",IF(I1848&lt;&gt;"","Yes","No"))</f>
        <v/>
      </c>
      <c r="X1848">
        <f>IF(I1848="","",IF(SUMIFS($K$3:$K$2002,$A$3:$A$2002,SUBSTITUTE(SUBSTITUTE(I1848,"?","~?"),"*","~*"))&gt;N(K1848),"Yes","No"))</f>
        <v/>
      </c>
      <c r="Y1848">
        <f>IF(A1848="","",IF(N(S1848)&gt;0,"Yes","No"))</f>
        <v/>
      </c>
      <c r="Z1848">
        <f>IF(A1848="","",IF(AND(N(K1848)&lt;Rules!$B$5,N(L1848)&lt;Rules!$B$6,N(Q1848)&lt;Rules!$B$13,Y1848="No"),"Yes","No"))</f>
        <v/>
      </c>
      <c r="AA1848">
        <f>IF(A1848="","",IF(LEFT(C1848&amp;"",1)="3","Redirect",IF(OR(LEFT(C1848&amp;"",1)="4",LEFT(C1848&amp;"",1)="5"),IF(OR(N(K1848)&gt;0,N(AC1848)&gt;=Rules!$B$14),"Redirect","Prune"),IF(D1848="Non-Indexable","Keep",IF(AND(W1848="Yes",X1848="Yes",Y1848="No"),"Merge",IF(OR(U1848="Yes",V1848="Yes",AND(T1848="Yes",N(L1848)&gt;=Rules!$B$6)),"Update",IF(Z1848="Yes",IF(N(AC1848)&gt;=Rules!$B$14,"Redirect","Prune"),"Keep")))))))</f>
        <v/>
      </c>
      <c r="AB1848">
        <f>IF(A1848="","",IF(LEFT(C1848&amp;"",1)="3","Already redirects ("&amp;C1848&amp;"). Update internal links to point at the final URL.",IF(OR(LEFT(C1848&amp;"",1)="4",LEFT(C1848&amp;"",1)="5"),IF(AA1848="Redirect","Returns "&amp;C1848&amp;" but still has "&amp;N(K1848)&amp;" clicks and "&amp;N(AC1848)&amp;" referring domains. 301 it to the closest live page.","Returns "&amp;C1848&amp;" with no clicks or links. Remove internal links and let it 404 or 410."),IF(D1848="Non-Indexable","Non-indexable ("&amp;E1848&amp;"). Keep if that is intentional; otherwise fix the canonical or noindex.",IF(AA1848="Merge","Overlaps with "&amp;I1848&amp;IF(N(J1848)&gt;0," (similarity "&amp;TEXT(J1848,"0.00")&amp;")","")&amp;", which gets more clicks. Merge the useful parts into it and 301 this URL.",IF(AA1848="Update",MID(IF(U1848="Yes","; Clicks down "&amp;TEXT(-P1848,"0%")&amp;" on the previous period","")&amp;IF(V1848="Yes","; Average position "&amp;TEXT(N1848,"0.0")&amp;" on "&amp;TEXT(L1848,"#,##0")&amp;" impressions (striking distance)","")&amp;IF(AND(T1848="Yes",N(L1848)&gt;=Rules!$B$6),"; Thin ("&amp;F1848&amp;" words) but has search demand",""),3,400),IF(AA1848="Prune","Low value: "&amp;N(K1848)&amp;" clicks, "&amp;N(L1848)&amp;" impressions, "&amp;N(Q1848)&amp;" sessions, no key events. Remove or noindex it and update internal links.",IF(AA1848="Redirect","Low value but "&amp;N(AC1848)&amp;" referring domains. 301 it to the closest relevant page to keep those links.",IF(AND(Z1848="No",Y1848="Yes",N(K1848)&lt;Rules!$B$5),"Low search traffic but it converts (key events: "&amp;S1848&amp;"). Keep it and link to it.",IF(W1848="Yes","Stronger than the page it overlaps ("&amp;I1848&amp;"). Keep; merge that page into this one.","Healthy: "&amp;N(K1848)&amp;" clicks"&amp;IF(ISNUMBER(N1848),", average position "&amp;TEXT(N1848,"0.0"),"")&amp;". Keep and monitor."))))))))))</f>
        <v/>
      </c>
      <c r="AE1848">
        <f>IF(A1848="","",IF(AD1848&lt;&gt;"",AD1848,AA1848))</f>
        <v/>
      </c>
    </row>
    <row r="1849">
      <c r="A1849">
        <f>IF(Crawl!A1848="","",Crawl!A1848)</f>
        <v/>
      </c>
      <c r="B1849">
        <f>IF(A1849="","",Crawl!EC1848)</f>
        <v/>
      </c>
      <c r="C1849">
        <f>IF(A1849="","",IFERROR(INDEX(Crawl!$A1848:$DZ1848,1,Rules!$H$6),""))</f>
        <v/>
      </c>
      <c r="D1849">
        <f>IF(A1849="","",IFERROR(INDEX(Crawl!$A1848:$DZ1848,1,Rules!$H$7),"")&amp;"")</f>
        <v/>
      </c>
      <c r="E1849">
        <f>IF(A1849="","",IFERROR(INDEX(Crawl!$A1848:$DZ1848,1,Rules!$H$8),"")&amp;"")</f>
        <v/>
      </c>
      <c r="F1849">
        <f>IF(A1849="","",IFERROR(INDEX(Crawl!$A1848:$DZ1848,1,Rules!$H$9),""))</f>
        <v/>
      </c>
      <c r="G1849">
        <f>IF(A1849="","",IFERROR(INDEX(Crawl!$A1848:$DZ1848,1,Rules!$H$10),""))</f>
        <v/>
      </c>
      <c r="H1849">
        <f>IF(A1849="","",IFERROR(INDEX(Crawl!$A1848:$DZ1848,1,Rules!$H$12),""))</f>
        <v/>
      </c>
      <c r="I1849">
        <f>IF(A1849="","",IF(AND(N(H1849)&gt;0,IFERROR(INDEX(Crawl!$A1848:$DZ1848,1,Rules!$H$11),"")&amp;""&lt;&gt;""),IFERROR(INDEX(Crawl!$A1848:$DZ1848,1,Rules!$H$11),"")&amp;"",IF(AND(ISNUMBER(J1849),N(J1849)&gt;=Rules!$B$12,IFERROR(INDEX(Crawl!$A1848:$DZ1848,1,Rules!$H$13),"")&amp;""&lt;&gt;""),IFERROR(INDEX(Crawl!$A1848:$DZ1848,1,Rules!$H$13),"")&amp;"","")))</f>
        <v/>
      </c>
      <c r="J1849" s="19">
        <f>IF(A1849="","",IF(IFERROR(INDEX(Crawl!$A1848:$DZ1848,1,Rules!$H$14),"")&amp;""="","",IFERROR(INDEX(Crawl!$A1848:$DZ1848,1,Rules!$H$14),"")))</f>
        <v/>
      </c>
      <c r="K1849">
        <f>IF(A1849="","",IFERROR(SUMIFS('GSC current'!$J$2:$J$2001,'GSC current'!$I$2:$I$2001,B1849),0))</f>
        <v/>
      </c>
      <c r="L1849">
        <f>IF(A1849="","",IFERROR(SUMIFS('GSC current'!$K$2:$K$2001,'GSC current'!$I$2:$I$2001,B1849),0))</f>
        <v/>
      </c>
      <c r="M1849" s="20">
        <f>IF(A1849="","",IF(N(L1849)&gt;0,K1849/L1849,""))</f>
        <v/>
      </c>
      <c r="N1849" s="21">
        <f>IF(A1849="","",IF(N(L1849)&gt;0,SUMIFS('GSC current'!$L$2:$L$2001,'GSC current'!$I$2:$I$2001,B1849)/L1849,""))</f>
        <v/>
      </c>
      <c r="O1849">
        <f>IF(A1849="","",IFERROR(SUMIFS('GSC previous'!$J$2:$J$2001,'GSC previous'!$I$2:$I$2001,B1849),0))</f>
        <v/>
      </c>
      <c r="P1849" s="22">
        <f>IF(A1849="","",IF(N(O1849)&gt;0,(K1849-O1849)/O1849,""))</f>
        <v/>
      </c>
      <c r="Q1849">
        <f>IF(A1849="","",IFERROR(SUMIFS(GA4!$P$2:$P$2001,GA4!$O$2:$O$2001,B1849),0))</f>
        <v/>
      </c>
      <c r="R1849" s="23">
        <f>IF(A1849="","",IF(N(Q1849)&gt;0,SUMIFS(GA4!$Q$2:$Q$2001,GA4!$O$2:$O$2001,B1849)/Q1849,""))</f>
        <v/>
      </c>
      <c r="S1849">
        <f>IF(A1849="","",IFERROR(SUMIFS(GA4!$R$2:$R$2001,GA4!$O$2:$O$2001,B1849),0))</f>
        <v/>
      </c>
      <c r="T1849">
        <f>IF(A1849="","",IF(AND(ISNUMBER(F1849),LEFT(C1849&amp;"",1)="2"),IF(F1849&lt;Rules!$B$9,"Yes","No"),"No"))</f>
        <v/>
      </c>
      <c r="U1849">
        <f>IF(A1849="","",IF(AND(N(O1849)&gt;=Rules!$B$8,ISNUMBER(P1849)),IF(P1849&lt;=-Rules!$B$7,"Yes","No"),"No"))</f>
        <v/>
      </c>
      <c r="V1849">
        <f>IF(A1849="","",IF(AND(N(L1849)&gt;=Rules!$B$6,ISNUMBER(N1849)),IF(AND(N1849&gt;=Rules!$B$10,N1849&lt;=Rules!$B$11),"Yes","No"),"No"))</f>
        <v/>
      </c>
      <c r="W1849">
        <f>IF(A1849="","",IF(I1849&lt;&gt;"","Yes","No"))</f>
        <v/>
      </c>
      <c r="X1849">
        <f>IF(I1849="","",IF(SUMIFS($K$3:$K$2002,$A$3:$A$2002,SUBSTITUTE(SUBSTITUTE(I1849,"?","~?"),"*","~*"))&gt;N(K1849),"Yes","No"))</f>
        <v/>
      </c>
      <c r="Y1849">
        <f>IF(A1849="","",IF(N(S1849)&gt;0,"Yes","No"))</f>
        <v/>
      </c>
      <c r="Z1849">
        <f>IF(A1849="","",IF(AND(N(K1849)&lt;Rules!$B$5,N(L1849)&lt;Rules!$B$6,N(Q1849)&lt;Rules!$B$13,Y1849="No"),"Yes","No"))</f>
        <v/>
      </c>
      <c r="AA1849">
        <f>IF(A1849="","",IF(LEFT(C1849&amp;"",1)="3","Redirect",IF(OR(LEFT(C1849&amp;"",1)="4",LEFT(C1849&amp;"",1)="5"),IF(OR(N(K1849)&gt;0,N(AC1849)&gt;=Rules!$B$14),"Redirect","Prune"),IF(D1849="Non-Indexable","Keep",IF(AND(W1849="Yes",X1849="Yes",Y1849="No"),"Merge",IF(OR(U1849="Yes",V1849="Yes",AND(T1849="Yes",N(L1849)&gt;=Rules!$B$6)),"Update",IF(Z1849="Yes",IF(N(AC1849)&gt;=Rules!$B$14,"Redirect","Prune"),"Keep")))))))</f>
        <v/>
      </c>
      <c r="AB1849">
        <f>IF(A1849="","",IF(LEFT(C1849&amp;"",1)="3","Already redirects ("&amp;C1849&amp;"). Update internal links to point at the final URL.",IF(OR(LEFT(C1849&amp;"",1)="4",LEFT(C1849&amp;"",1)="5"),IF(AA1849="Redirect","Returns "&amp;C1849&amp;" but still has "&amp;N(K1849)&amp;" clicks and "&amp;N(AC1849)&amp;" referring domains. 301 it to the closest live page.","Returns "&amp;C1849&amp;" with no clicks or links. Remove internal links and let it 404 or 410."),IF(D1849="Non-Indexable","Non-indexable ("&amp;E1849&amp;"). Keep if that is intentional; otherwise fix the canonical or noindex.",IF(AA1849="Merge","Overlaps with "&amp;I1849&amp;IF(N(J1849)&gt;0," (similarity "&amp;TEXT(J1849,"0.00")&amp;")","")&amp;", which gets more clicks. Merge the useful parts into it and 301 this URL.",IF(AA1849="Update",MID(IF(U1849="Yes","; Clicks down "&amp;TEXT(-P1849,"0%")&amp;" on the previous period","")&amp;IF(V1849="Yes","; Average position "&amp;TEXT(N1849,"0.0")&amp;" on "&amp;TEXT(L1849,"#,##0")&amp;" impressions (striking distance)","")&amp;IF(AND(T1849="Yes",N(L1849)&gt;=Rules!$B$6),"; Thin ("&amp;F1849&amp;" words) but has search demand",""),3,400),IF(AA1849="Prune","Low value: "&amp;N(K1849)&amp;" clicks, "&amp;N(L1849)&amp;" impressions, "&amp;N(Q1849)&amp;" sessions, no key events. Remove or noindex it and update internal links.",IF(AA1849="Redirect","Low value but "&amp;N(AC1849)&amp;" referring domains. 301 it to the closest relevant page to keep those links.",IF(AND(Z1849="No",Y1849="Yes",N(K1849)&lt;Rules!$B$5),"Low search traffic but it converts (key events: "&amp;S1849&amp;"). Keep it and link to it.",IF(W1849="Yes","Stronger than the page it overlaps ("&amp;I1849&amp;"). Keep; merge that page into this one.","Healthy: "&amp;N(K1849)&amp;" clicks"&amp;IF(ISNUMBER(N1849),", average position "&amp;TEXT(N1849,"0.0"),"")&amp;". Keep and monitor."))))))))))</f>
        <v/>
      </c>
      <c r="AE1849">
        <f>IF(A1849="","",IF(AD1849&lt;&gt;"",AD1849,AA1849))</f>
        <v/>
      </c>
    </row>
    <row r="1850">
      <c r="A1850">
        <f>IF(Crawl!A1849="","",Crawl!A1849)</f>
        <v/>
      </c>
      <c r="B1850">
        <f>IF(A1850="","",Crawl!EC1849)</f>
        <v/>
      </c>
      <c r="C1850">
        <f>IF(A1850="","",IFERROR(INDEX(Crawl!$A1849:$DZ1849,1,Rules!$H$6),""))</f>
        <v/>
      </c>
      <c r="D1850">
        <f>IF(A1850="","",IFERROR(INDEX(Crawl!$A1849:$DZ1849,1,Rules!$H$7),"")&amp;"")</f>
        <v/>
      </c>
      <c r="E1850">
        <f>IF(A1850="","",IFERROR(INDEX(Crawl!$A1849:$DZ1849,1,Rules!$H$8),"")&amp;"")</f>
        <v/>
      </c>
      <c r="F1850">
        <f>IF(A1850="","",IFERROR(INDEX(Crawl!$A1849:$DZ1849,1,Rules!$H$9),""))</f>
        <v/>
      </c>
      <c r="G1850">
        <f>IF(A1850="","",IFERROR(INDEX(Crawl!$A1849:$DZ1849,1,Rules!$H$10),""))</f>
        <v/>
      </c>
      <c r="H1850">
        <f>IF(A1850="","",IFERROR(INDEX(Crawl!$A1849:$DZ1849,1,Rules!$H$12),""))</f>
        <v/>
      </c>
      <c r="I1850">
        <f>IF(A1850="","",IF(AND(N(H1850)&gt;0,IFERROR(INDEX(Crawl!$A1849:$DZ1849,1,Rules!$H$11),"")&amp;""&lt;&gt;""),IFERROR(INDEX(Crawl!$A1849:$DZ1849,1,Rules!$H$11),"")&amp;"",IF(AND(ISNUMBER(J1850),N(J1850)&gt;=Rules!$B$12,IFERROR(INDEX(Crawl!$A1849:$DZ1849,1,Rules!$H$13),"")&amp;""&lt;&gt;""),IFERROR(INDEX(Crawl!$A1849:$DZ1849,1,Rules!$H$13),"")&amp;"","")))</f>
        <v/>
      </c>
      <c r="J1850" s="19">
        <f>IF(A1850="","",IF(IFERROR(INDEX(Crawl!$A1849:$DZ1849,1,Rules!$H$14),"")&amp;""="","",IFERROR(INDEX(Crawl!$A1849:$DZ1849,1,Rules!$H$14),"")))</f>
        <v/>
      </c>
      <c r="K1850">
        <f>IF(A1850="","",IFERROR(SUMIFS('GSC current'!$J$2:$J$2001,'GSC current'!$I$2:$I$2001,B1850),0))</f>
        <v/>
      </c>
      <c r="L1850">
        <f>IF(A1850="","",IFERROR(SUMIFS('GSC current'!$K$2:$K$2001,'GSC current'!$I$2:$I$2001,B1850),0))</f>
        <v/>
      </c>
      <c r="M1850" s="20">
        <f>IF(A1850="","",IF(N(L1850)&gt;0,K1850/L1850,""))</f>
        <v/>
      </c>
      <c r="N1850" s="21">
        <f>IF(A1850="","",IF(N(L1850)&gt;0,SUMIFS('GSC current'!$L$2:$L$2001,'GSC current'!$I$2:$I$2001,B1850)/L1850,""))</f>
        <v/>
      </c>
      <c r="O1850">
        <f>IF(A1850="","",IFERROR(SUMIFS('GSC previous'!$J$2:$J$2001,'GSC previous'!$I$2:$I$2001,B1850),0))</f>
        <v/>
      </c>
      <c r="P1850" s="22">
        <f>IF(A1850="","",IF(N(O1850)&gt;0,(K1850-O1850)/O1850,""))</f>
        <v/>
      </c>
      <c r="Q1850">
        <f>IF(A1850="","",IFERROR(SUMIFS(GA4!$P$2:$P$2001,GA4!$O$2:$O$2001,B1850),0))</f>
        <v/>
      </c>
      <c r="R1850" s="23">
        <f>IF(A1850="","",IF(N(Q1850)&gt;0,SUMIFS(GA4!$Q$2:$Q$2001,GA4!$O$2:$O$2001,B1850)/Q1850,""))</f>
        <v/>
      </c>
      <c r="S1850">
        <f>IF(A1850="","",IFERROR(SUMIFS(GA4!$R$2:$R$2001,GA4!$O$2:$O$2001,B1850),0))</f>
        <v/>
      </c>
      <c r="T1850">
        <f>IF(A1850="","",IF(AND(ISNUMBER(F1850),LEFT(C1850&amp;"",1)="2"),IF(F1850&lt;Rules!$B$9,"Yes","No"),"No"))</f>
        <v/>
      </c>
      <c r="U1850">
        <f>IF(A1850="","",IF(AND(N(O1850)&gt;=Rules!$B$8,ISNUMBER(P1850)),IF(P1850&lt;=-Rules!$B$7,"Yes","No"),"No"))</f>
        <v/>
      </c>
      <c r="V1850">
        <f>IF(A1850="","",IF(AND(N(L1850)&gt;=Rules!$B$6,ISNUMBER(N1850)),IF(AND(N1850&gt;=Rules!$B$10,N1850&lt;=Rules!$B$11),"Yes","No"),"No"))</f>
        <v/>
      </c>
      <c r="W1850">
        <f>IF(A1850="","",IF(I1850&lt;&gt;"","Yes","No"))</f>
        <v/>
      </c>
      <c r="X1850">
        <f>IF(I1850="","",IF(SUMIFS($K$3:$K$2002,$A$3:$A$2002,SUBSTITUTE(SUBSTITUTE(I1850,"?","~?"),"*","~*"))&gt;N(K1850),"Yes","No"))</f>
        <v/>
      </c>
      <c r="Y1850">
        <f>IF(A1850="","",IF(N(S1850)&gt;0,"Yes","No"))</f>
        <v/>
      </c>
      <c r="Z1850">
        <f>IF(A1850="","",IF(AND(N(K1850)&lt;Rules!$B$5,N(L1850)&lt;Rules!$B$6,N(Q1850)&lt;Rules!$B$13,Y1850="No"),"Yes","No"))</f>
        <v/>
      </c>
      <c r="AA1850">
        <f>IF(A1850="","",IF(LEFT(C1850&amp;"",1)="3","Redirect",IF(OR(LEFT(C1850&amp;"",1)="4",LEFT(C1850&amp;"",1)="5"),IF(OR(N(K1850)&gt;0,N(AC1850)&gt;=Rules!$B$14),"Redirect","Prune"),IF(D1850="Non-Indexable","Keep",IF(AND(W1850="Yes",X1850="Yes",Y1850="No"),"Merge",IF(OR(U1850="Yes",V1850="Yes",AND(T1850="Yes",N(L1850)&gt;=Rules!$B$6)),"Update",IF(Z1850="Yes",IF(N(AC1850)&gt;=Rules!$B$14,"Redirect","Prune"),"Keep")))))))</f>
        <v/>
      </c>
      <c r="AB1850">
        <f>IF(A1850="","",IF(LEFT(C1850&amp;"",1)="3","Already redirects ("&amp;C1850&amp;"). Update internal links to point at the final URL.",IF(OR(LEFT(C1850&amp;"",1)="4",LEFT(C1850&amp;"",1)="5"),IF(AA1850="Redirect","Returns "&amp;C1850&amp;" but still has "&amp;N(K1850)&amp;" clicks and "&amp;N(AC1850)&amp;" referring domains. 301 it to the closest live page.","Returns "&amp;C1850&amp;" with no clicks or links. Remove internal links and let it 404 or 410."),IF(D1850="Non-Indexable","Non-indexable ("&amp;E1850&amp;"). Keep if that is intentional; otherwise fix the canonical or noindex.",IF(AA1850="Merge","Overlaps with "&amp;I1850&amp;IF(N(J1850)&gt;0," (similarity "&amp;TEXT(J1850,"0.00")&amp;")","")&amp;", which gets more clicks. Merge the useful parts into it and 301 this URL.",IF(AA1850="Update",MID(IF(U1850="Yes","; Clicks down "&amp;TEXT(-P1850,"0%")&amp;" on the previous period","")&amp;IF(V1850="Yes","; Average position "&amp;TEXT(N1850,"0.0")&amp;" on "&amp;TEXT(L1850,"#,##0")&amp;" impressions (striking distance)","")&amp;IF(AND(T1850="Yes",N(L1850)&gt;=Rules!$B$6),"; Thin ("&amp;F1850&amp;" words) but has search demand",""),3,400),IF(AA1850="Prune","Low value: "&amp;N(K1850)&amp;" clicks, "&amp;N(L1850)&amp;" impressions, "&amp;N(Q1850)&amp;" sessions, no key events. Remove or noindex it and update internal links.",IF(AA1850="Redirect","Low value but "&amp;N(AC1850)&amp;" referring domains. 301 it to the closest relevant page to keep those links.",IF(AND(Z1850="No",Y1850="Yes",N(K1850)&lt;Rules!$B$5),"Low search traffic but it converts (key events: "&amp;S1850&amp;"). Keep it and link to it.",IF(W1850="Yes","Stronger than the page it overlaps ("&amp;I1850&amp;"). Keep; merge that page into this one.","Healthy: "&amp;N(K1850)&amp;" clicks"&amp;IF(ISNUMBER(N1850),", average position "&amp;TEXT(N1850,"0.0"),"")&amp;". Keep and monitor."))))))))))</f>
        <v/>
      </c>
      <c r="AE1850">
        <f>IF(A1850="","",IF(AD1850&lt;&gt;"",AD1850,AA1850))</f>
        <v/>
      </c>
    </row>
    <row r="1851">
      <c r="A1851">
        <f>IF(Crawl!A1850="","",Crawl!A1850)</f>
        <v/>
      </c>
      <c r="B1851">
        <f>IF(A1851="","",Crawl!EC1850)</f>
        <v/>
      </c>
      <c r="C1851">
        <f>IF(A1851="","",IFERROR(INDEX(Crawl!$A1850:$DZ1850,1,Rules!$H$6),""))</f>
        <v/>
      </c>
      <c r="D1851">
        <f>IF(A1851="","",IFERROR(INDEX(Crawl!$A1850:$DZ1850,1,Rules!$H$7),"")&amp;"")</f>
        <v/>
      </c>
      <c r="E1851">
        <f>IF(A1851="","",IFERROR(INDEX(Crawl!$A1850:$DZ1850,1,Rules!$H$8),"")&amp;"")</f>
        <v/>
      </c>
      <c r="F1851">
        <f>IF(A1851="","",IFERROR(INDEX(Crawl!$A1850:$DZ1850,1,Rules!$H$9),""))</f>
        <v/>
      </c>
      <c r="G1851">
        <f>IF(A1851="","",IFERROR(INDEX(Crawl!$A1850:$DZ1850,1,Rules!$H$10),""))</f>
        <v/>
      </c>
      <c r="H1851">
        <f>IF(A1851="","",IFERROR(INDEX(Crawl!$A1850:$DZ1850,1,Rules!$H$12),""))</f>
        <v/>
      </c>
      <c r="I1851">
        <f>IF(A1851="","",IF(AND(N(H1851)&gt;0,IFERROR(INDEX(Crawl!$A1850:$DZ1850,1,Rules!$H$11),"")&amp;""&lt;&gt;""),IFERROR(INDEX(Crawl!$A1850:$DZ1850,1,Rules!$H$11),"")&amp;"",IF(AND(ISNUMBER(J1851),N(J1851)&gt;=Rules!$B$12,IFERROR(INDEX(Crawl!$A1850:$DZ1850,1,Rules!$H$13),"")&amp;""&lt;&gt;""),IFERROR(INDEX(Crawl!$A1850:$DZ1850,1,Rules!$H$13),"")&amp;"","")))</f>
        <v/>
      </c>
      <c r="J1851" s="19">
        <f>IF(A1851="","",IF(IFERROR(INDEX(Crawl!$A1850:$DZ1850,1,Rules!$H$14),"")&amp;""="","",IFERROR(INDEX(Crawl!$A1850:$DZ1850,1,Rules!$H$14),"")))</f>
        <v/>
      </c>
      <c r="K1851">
        <f>IF(A1851="","",IFERROR(SUMIFS('GSC current'!$J$2:$J$2001,'GSC current'!$I$2:$I$2001,B1851),0))</f>
        <v/>
      </c>
      <c r="L1851">
        <f>IF(A1851="","",IFERROR(SUMIFS('GSC current'!$K$2:$K$2001,'GSC current'!$I$2:$I$2001,B1851),0))</f>
        <v/>
      </c>
      <c r="M1851" s="20">
        <f>IF(A1851="","",IF(N(L1851)&gt;0,K1851/L1851,""))</f>
        <v/>
      </c>
      <c r="N1851" s="21">
        <f>IF(A1851="","",IF(N(L1851)&gt;0,SUMIFS('GSC current'!$L$2:$L$2001,'GSC current'!$I$2:$I$2001,B1851)/L1851,""))</f>
        <v/>
      </c>
      <c r="O1851">
        <f>IF(A1851="","",IFERROR(SUMIFS('GSC previous'!$J$2:$J$2001,'GSC previous'!$I$2:$I$2001,B1851),0))</f>
        <v/>
      </c>
      <c r="P1851" s="22">
        <f>IF(A1851="","",IF(N(O1851)&gt;0,(K1851-O1851)/O1851,""))</f>
        <v/>
      </c>
      <c r="Q1851">
        <f>IF(A1851="","",IFERROR(SUMIFS(GA4!$P$2:$P$2001,GA4!$O$2:$O$2001,B1851),0))</f>
        <v/>
      </c>
      <c r="R1851" s="23">
        <f>IF(A1851="","",IF(N(Q1851)&gt;0,SUMIFS(GA4!$Q$2:$Q$2001,GA4!$O$2:$O$2001,B1851)/Q1851,""))</f>
        <v/>
      </c>
      <c r="S1851">
        <f>IF(A1851="","",IFERROR(SUMIFS(GA4!$R$2:$R$2001,GA4!$O$2:$O$2001,B1851),0))</f>
        <v/>
      </c>
      <c r="T1851">
        <f>IF(A1851="","",IF(AND(ISNUMBER(F1851),LEFT(C1851&amp;"",1)="2"),IF(F1851&lt;Rules!$B$9,"Yes","No"),"No"))</f>
        <v/>
      </c>
      <c r="U1851">
        <f>IF(A1851="","",IF(AND(N(O1851)&gt;=Rules!$B$8,ISNUMBER(P1851)),IF(P1851&lt;=-Rules!$B$7,"Yes","No"),"No"))</f>
        <v/>
      </c>
      <c r="V1851">
        <f>IF(A1851="","",IF(AND(N(L1851)&gt;=Rules!$B$6,ISNUMBER(N1851)),IF(AND(N1851&gt;=Rules!$B$10,N1851&lt;=Rules!$B$11),"Yes","No"),"No"))</f>
        <v/>
      </c>
      <c r="W1851">
        <f>IF(A1851="","",IF(I1851&lt;&gt;"","Yes","No"))</f>
        <v/>
      </c>
      <c r="X1851">
        <f>IF(I1851="","",IF(SUMIFS($K$3:$K$2002,$A$3:$A$2002,SUBSTITUTE(SUBSTITUTE(I1851,"?","~?"),"*","~*"))&gt;N(K1851),"Yes","No"))</f>
        <v/>
      </c>
      <c r="Y1851">
        <f>IF(A1851="","",IF(N(S1851)&gt;0,"Yes","No"))</f>
        <v/>
      </c>
      <c r="Z1851">
        <f>IF(A1851="","",IF(AND(N(K1851)&lt;Rules!$B$5,N(L1851)&lt;Rules!$B$6,N(Q1851)&lt;Rules!$B$13,Y1851="No"),"Yes","No"))</f>
        <v/>
      </c>
      <c r="AA1851">
        <f>IF(A1851="","",IF(LEFT(C1851&amp;"",1)="3","Redirect",IF(OR(LEFT(C1851&amp;"",1)="4",LEFT(C1851&amp;"",1)="5"),IF(OR(N(K1851)&gt;0,N(AC1851)&gt;=Rules!$B$14),"Redirect","Prune"),IF(D1851="Non-Indexable","Keep",IF(AND(W1851="Yes",X1851="Yes",Y1851="No"),"Merge",IF(OR(U1851="Yes",V1851="Yes",AND(T1851="Yes",N(L1851)&gt;=Rules!$B$6)),"Update",IF(Z1851="Yes",IF(N(AC1851)&gt;=Rules!$B$14,"Redirect","Prune"),"Keep")))))))</f>
        <v/>
      </c>
      <c r="AB1851">
        <f>IF(A1851="","",IF(LEFT(C1851&amp;"",1)="3","Already redirects ("&amp;C1851&amp;"). Update internal links to point at the final URL.",IF(OR(LEFT(C1851&amp;"",1)="4",LEFT(C1851&amp;"",1)="5"),IF(AA1851="Redirect","Returns "&amp;C1851&amp;" but still has "&amp;N(K1851)&amp;" clicks and "&amp;N(AC1851)&amp;" referring domains. 301 it to the closest live page.","Returns "&amp;C1851&amp;" with no clicks or links. Remove internal links and let it 404 or 410."),IF(D1851="Non-Indexable","Non-indexable ("&amp;E1851&amp;"). Keep if that is intentional; otherwise fix the canonical or noindex.",IF(AA1851="Merge","Overlaps with "&amp;I1851&amp;IF(N(J1851)&gt;0," (similarity "&amp;TEXT(J1851,"0.00")&amp;")","")&amp;", which gets more clicks. Merge the useful parts into it and 301 this URL.",IF(AA1851="Update",MID(IF(U1851="Yes","; Clicks down "&amp;TEXT(-P1851,"0%")&amp;" on the previous period","")&amp;IF(V1851="Yes","; Average position "&amp;TEXT(N1851,"0.0")&amp;" on "&amp;TEXT(L1851,"#,##0")&amp;" impressions (striking distance)","")&amp;IF(AND(T1851="Yes",N(L1851)&gt;=Rules!$B$6),"; Thin ("&amp;F1851&amp;" words) but has search demand",""),3,400),IF(AA1851="Prune","Low value: "&amp;N(K1851)&amp;" clicks, "&amp;N(L1851)&amp;" impressions, "&amp;N(Q1851)&amp;" sessions, no key events. Remove or noindex it and update internal links.",IF(AA1851="Redirect","Low value but "&amp;N(AC1851)&amp;" referring domains. 301 it to the closest relevant page to keep those links.",IF(AND(Z1851="No",Y1851="Yes",N(K1851)&lt;Rules!$B$5),"Low search traffic but it converts (key events: "&amp;S1851&amp;"). Keep it and link to it.",IF(W1851="Yes","Stronger than the page it overlaps ("&amp;I1851&amp;"). Keep; merge that page into this one.","Healthy: "&amp;N(K1851)&amp;" clicks"&amp;IF(ISNUMBER(N1851),", average position "&amp;TEXT(N1851,"0.0"),"")&amp;". Keep and monitor."))))))))))</f>
        <v/>
      </c>
      <c r="AE1851">
        <f>IF(A1851="","",IF(AD1851&lt;&gt;"",AD1851,AA1851))</f>
        <v/>
      </c>
    </row>
    <row r="1852">
      <c r="A1852">
        <f>IF(Crawl!A1851="","",Crawl!A1851)</f>
        <v/>
      </c>
      <c r="B1852">
        <f>IF(A1852="","",Crawl!EC1851)</f>
        <v/>
      </c>
      <c r="C1852">
        <f>IF(A1852="","",IFERROR(INDEX(Crawl!$A1851:$DZ1851,1,Rules!$H$6),""))</f>
        <v/>
      </c>
      <c r="D1852">
        <f>IF(A1852="","",IFERROR(INDEX(Crawl!$A1851:$DZ1851,1,Rules!$H$7),"")&amp;"")</f>
        <v/>
      </c>
      <c r="E1852">
        <f>IF(A1852="","",IFERROR(INDEX(Crawl!$A1851:$DZ1851,1,Rules!$H$8),"")&amp;"")</f>
        <v/>
      </c>
      <c r="F1852">
        <f>IF(A1852="","",IFERROR(INDEX(Crawl!$A1851:$DZ1851,1,Rules!$H$9),""))</f>
        <v/>
      </c>
      <c r="G1852">
        <f>IF(A1852="","",IFERROR(INDEX(Crawl!$A1851:$DZ1851,1,Rules!$H$10),""))</f>
        <v/>
      </c>
      <c r="H1852">
        <f>IF(A1852="","",IFERROR(INDEX(Crawl!$A1851:$DZ1851,1,Rules!$H$12),""))</f>
        <v/>
      </c>
      <c r="I1852">
        <f>IF(A1852="","",IF(AND(N(H1852)&gt;0,IFERROR(INDEX(Crawl!$A1851:$DZ1851,1,Rules!$H$11),"")&amp;""&lt;&gt;""),IFERROR(INDEX(Crawl!$A1851:$DZ1851,1,Rules!$H$11),"")&amp;"",IF(AND(ISNUMBER(J1852),N(J1852)&gt;=Rules!$B$12,IFERROR(INDEX(Crawl!$A1851:$DZ1851,1,Rules!$H$13),"")&amp;""&lt;&gt;""),IFERROR(INDEX(Crawl!$A1851:$DZ1851,1,Rules!$H$13),"")&amp;"","")))</f>
        <v/>
      </c>
      <c r="J1852" s="19">
        <f>IF(A1852="","",IF(IFERROR(INDEX(Crawl!$A1851:$DZ1851,1,Rules!$H$14),"")&amp;""="","",IFERROR(INDEX(Crawl!$A1851:$DZ1851,1,Rules!$H$14),"")))</f>
        <v/>
      </c>
      <c r="K1852">
        <f>IF(A1852="","",IFERROR(SUMIFS('GSC current'!$J$2:$J$2001,'GSC current'!$I$2:$I$2001,B1852),0))</f>
        <v/>
      </c>
      <c r="L1852">
        <f>IF(A1852="","",IFERROR(SUMIFS('GSC current'!$K$2:$K$2001,'GSC current'!$I$2:$I$2001,B1852),0))</f>
        <v/>
      </c>
      <c r="M1852" s="20">
        <f>IF(A1852="","",IF(N(L1852)&gt;0,K1852/L1852,""))</f>
        <v/>
      </c>
      <c r="N1852" s="21">
        <f>IF(A1852="","",IF(N(L1852)&gt;0,SUMIFS('GSC current'!$L$2:$L$2001,'GSC current'!$I$2:$I$2001,B1852)/L1852,""))</f>
        <v/>
      </c>
      <c r="O1852">
        <f>IF(A1852="","",IFERROR(SUMIFS('GSC previous'!$J$2:$J$2001,'GSC previous'!$I$2:$I$2001,B1852),0))</f>
        <v/>
      </c>
      <c r="P1852" s="22">
        <f>IF(A1852="","",IF(N(O1852)&gt;0,(K1852-O1852)/O1852,""))</f>
        <v/>
      </c>
      <c r="Q1852">
        <f>IF(A1852="","",IFERROR(SUMIFS(GA4!$P$2:$P$2001,GA4!$O$2:$O$2001,B1852),0))</f>
        <v/>
      </c>
      <c r="R1852" s="23">
        <f>IF(A1852="","",IF(N(Q1852)&gt;0,SUMIFS(GA4!$Q$2:$Q$2001,GA4!$O$2:$O$2001,B1852)/Q1852,""))</f>
        <v/>
      </c>
      <c r="S1852">
        <f>IF(A1852="","",IFERROR(SUMIFS(GA4!$R$2:$R$2001,GA4!$O$2:$O$2001,B1852),0))</f>
        <v/>
      </c>
      <c r="T1852">
        <f>IF(A1852="","",IF(AND(ISNUMBER(F1852),LEFT(C1852&amp;"",1)="2"),IF(F1852&lt;Rules!$B$9,"Yes","No"),"No"))</f>
        <v/>
      </c>
      <c r="U1852">
        <f>IF(A1852="","",IF(AND(N(O1852)&gt;=Rules!$B$8,ISNUMBER(P1852)),IF(P1852&lt;=-Rules!$B$7,"Yes","No"),"No"))</f>
        <v/>
      </c>
      <c r="V1852">
        <f>IF(A1852="","",IF(AND(N(L1852)&gt;=Rules!$B$6,ISNUMBER(N1852)),IF(AND(N1852&gt;=Rules!$B$10,N1852&lt;=Rules!$B$11),"Yes","No"),"No"))</f>
        <v/>
      </c>
      <c r="W1852">
        <f>IF(A1852="","",IF(I1852&lt;&gt;"","Yes","No"))</f>
        <v/>
      </c>
      <c r="X1852">
        <f>IF(I1852="","",IF(SUMIFS($K$3:$K$2002,$A$3:$A$2002,SUBSTITUTE(SUBSTITUTE(I1852,"?","~?"),"*","~*"))&gt;N(K1852),"Yes","No"))</f>
        <v/>
      </c>
      <c r="Y1852">
        <f>IF(A1852="","",IF(N(S1852)&gt;0,"Yes","No"))</f>
        <v/>
      </c>
      <c r="Z1852">
        <f>IF(A1852="","",IF(AND(N(K1852)&lt;Rules!$B$5,N(L1852)&lt;Rules!$B$6,N(Q1852)&lt;Rules!$B$13,Y1852="No"),"Yes","No"))</f>
        <v/>
      </c>
      <c r="AA1852">
        <f>IF(A1852="","",IF(LEFT(C1852&amp;"",1)="3","Redirect",IF(OR(LEFT(C1852&amp;"",1)="4",LEFT(C1852&amp;"",1)="5"),IF(OR(N(K1852)&gt;0,N(AC1852)&gt;=Rules!$B$14),"Redirect","Prune"),IF(D1852="Non-Indexable","Keep",IF(AND(W1852="Yes",X1852="Yes",Y1852="No"),"Merge",IF(OR(U1852="Yes",V1852="Yes",AND(T1852="Yes",N(L1852)&gt;=Rules!$B$6)),"Update",IF(Z1852="Yes",IF(N(AC1852)&gt;=Rules!$B$14,"Redirect","Prune"),"Keep")))))))</f>
        <v/>
      </c>
      <c r="AB1852">
        <f>IF(A1852="","",IF(LEFT(C1852&amp;"",1)="3","Already redirects ("&amp;C1852&amp;"). Update internal links to point at the final URL.",IF(OR(LEFT(C1852&amp;"",1)="4",LEFT(C1852&amp;"",1)="5"),IF(AA1852="Redirect","Returns "&amp;C1852&amp;" but still has "&amp;N(K1852)&amp;" clicks and "&amp;N(AC1852)&amp;" referring domains. 301 it to the closest live page.","Returns "&amp;C1852&amp;" with no clicks or links. Remove internal links and let it 404 or 410."),IF(D1852="Non-Indexable","Non-indexable ("&amp;E1852&amp;"). Keep if that is intentional; otherwise fix the canonical or noindex.",IF(AA1852="Merge","Overlaps with "&amp;I1852&amp;IF(N(J1852)&gt;0," (similarity "&amp;TEXT(J1852,"0.00")&amp;")","")&amp;", which gets more clicks. Merge the useful parts into it and 301 this URL.",IF(AA1852="Update",MID(IF(U1852="Yes","; Clicks down "&amp;TEXT(-P1852,"0%")&amp;" on the previous period","")&amp;IF(V1852="Yes","; Average position "&amp;TEXT(N1852,"0.0")&amp;" on "&amp;TEXT(L1852,"#,##0")&amp;" impressions (striking distance)","")&amp;IF(AND(T1852="Yes",N(L1852)&gt;=Rules!$B$6),"; Thin ("&amp;F1852&amp;" words) but has search demand",""),3,400),IF(AA1852="Prune","Low value: "&amp;N(K1852)&amp;" clicks, "&amp;N(L1852)&amp;" impressions, "&amp;N(Q1852)&amp;" sessions, no key events. Remove or noindex it and update internal links.",IF(AA1852="Redirect","Low value but "&amp;N(AC1852)&amp;" referring domains. 301 it to the closest relevant page to keep those links.",IF(AND(Z1852="No",Y1852="Yes",N(K1852)&lt;Rules!$B$5),"Low search traffic but it converts (key events: "&amp;S1852&amp;"). Keep it and link to it.",IF(W1852="Yes","Stronger than the page it overlaps ("&amp;I1852&amp;"). Keep; merge that page into this one.","Healthy: "&amp;N(K1852)&amp;" clicks"&amp;IF(ISNUMBER(N1852),", average position "&amp;TEXT(N1852,"0.0"),"")&amp;". Keep and monitor."))))))))))</f>
        <v/>
      </c>
      <c r="AE1852">
        <f>IF(A1852="","",IF(AD1852&lt;&gt;"",AD1852,AA1852))</f>
        <v/>
      </c>
    </row>
    <row r="1853">
      <c r="A1853">
        <f>IF(Crawl!A1852="","",Crawl!A1852)</f>
        <v/>
      </c>
      <c r="B1853">
        <f>IF(A1853="","",Crawl!EC1852)</f>
        <v/>
      </c>
      <c r="C1853">
        <f>IF(A1853="","",IFERROR(INDEX(Crawl!$A1852:$DZ1852,1,Rules!$H$6),""))</f>
        <v/>
      </c>
      <c r="D1853">
        <f>IF(A1853="","",IFERROR(INDEX(Crawl!$A1852:$DZ1852,1,Rules!$H$7),"")&amp;"")</f>
        <v/>
      </c>
      <c r="E1853">
        <f>IF(A1853="","",IFERROR(INDEX(Crawl!$A1852:$DZ1852,1,Rules!$H$8),"")&amp;"")</f>
        <v/>
      </c>
      <c r="F1853">
        <f>IF(A1853="","",IFERROR(INDEX(Crawl!$A1852:$DZ1852,1,Rules!$H$9),""))</f>
        <v/>
      </c>
      <c r="G1853">
        <f>IF(A1853="","",IFERROR(INDEX(Crawl!$A1852:$DZ1852,1,Rules!$H$10),""))</f>
        <v/>
      </c>
      <c r="H1853">
        <f>IF(A1853="","",IFERROR(INDEX(Crawl!$A1852:$DZ1852,1,Rules!$H$12),""))</f>
        <v/>
      </c>
      <c r="I1853">
        <f>IF(A1853="","",IF(AND(N(H1853)&gt;0,IFERROR(INDEX(Crawl!$A1852:$DZ1852,1,Rules!$H$11),"")&amp;""&lt;&gt;""),IFERROR(INDEX(Crawl!$A1852:$DZ1852,1,Rules!$H$11),"")&amp;"",IF(AND(ISNUMBER(J1853),N(J1853)&gt;=Rules!$B$12,IFERROR(INDEX(Crawl!$A1852:$DZ1852,1,Rules!$H$13),"")&amp;""&lt;&gt;""),IFERROR(INDEX(Crawl!$A1852:$DZ1852,1,Rules!$H$13),"")&amp;"","")))</f>
        <v/>
      </c>
      <c r="J1853" s="19">
        <f>IF(A1853="","",IF(IFERROR(INDEX(Crawl!$A1852:$DZ1852,1,Rules!$H$14),"")&amp;""="","",IFERROR(INDEX(Crawl!$A1852:$DZ1852,1,Rules!$H$14),"")))</f>
        <v/>
      </c>
      <c r="K1853">
        <f>IF(A1853="","",IFERROR(SUMIFS('GSC current'!$J$2:$J$2001,'GSC current'!$I$2:$I$2001,B1853),0))</f>
        <v/>
      </c>
      <c r="L1853">
        <f>IF(A1853="","",IFERROR(SUMIFS('GSC current'!$K$2:$K$2001,'GSC current'!$I$2:$I$2001,B1853),0))</f>
        <v/>
      </c>
      <c r="M1853" s="20">
        <f>IF(A1853="","",IF(N(L1853)&gt;0,K1853/L1853,""))</f>
        <v/>
      </c>
      <c r="N1853" s="21">
        <f>IF(A1853="","",IF(N(L1853)&gt;0,SUMIFS('GSC current'!$L$2:$L$2001,'GSC current'!$I$2:$I$2001,B1853)/L1853,""))</f>
        <v/>
      </c>
      <c r="O1853">
        <f>IF(A1853="","",IFERROR(SUMIFS('GSC previous'!$J$2:$J$2001,'GSC previous'!$I$2:$I$2001,B1853),0))</f>
        <v/>
      </c>
      <c r="P1853" s="22">
        <f>IF(A1853="","",IF(N(O1853)&gt;0,(K1853-O1853)/O1853,""))</f>
        <v/>
      </c>
      <c r="Q1853">
        <f>IF(A1853="","",IFERROR(SUMIFS(GA4!$P$2:$P$2001,GA4!$O$2:$O$2001,B1853),0))</f>
        <v/>
      </c>
      <c r="R1853" s="23">
        <f>IF(A1853="","",IF(N(Q1853)&gt;0,SUMIFS(GA4!$Q$2:$Q$2001,GA4!$O$2:$O$2001,B1853)/Q1853,""))</f>
        <v/>
      </c>
      <c r="S1853">
        <f>IF(A1853="","",IFERROR(SUMIFS(GA4!$R$2:$R$2001,GA4!$O$2:$O$2001,B1853),0))</f>
        <v/>
      </c>
      <c r="T1853">
        <f>IF(A1853="","",IF(AND(ISNUMBER(F1853),LEFT(C1853&amp;"",1)="2"),IF(F1853&lt;Rules!$B$9,"Yes","No"),"No"))</f>
        <v/>
      </c>
      <c r="U1853">
        <f>IF(A1853="","",IF(AND(N(O1853)&gt;=Rules!$B$8,ISNUMBER(P1853)),IF(P1853&lt;=-Rules!$B$7,"Yes","No"),"No"))</f>
        <v/>
      </c>
      <c r="V1853">
        <f>IF(A1853="","",IF(AND(N(L1853)&gt;=Rules!$B$6,ISNUMBER(N1853)),IF(AND(N1853&gt;=Rules!$B$10,N1853&lt;=Rules!$B$11),"Yes","No"),"No"))</f>
        <v/>
      </c>
      <c r="W1853">
        <f>IF(A1853="","",IF(I1853&lt;&gt;"","Yes","No"))</f>
        <v/>
      </c>
      <c r="X1853">
        <f>IF(I1853="","",IF(SUMIFS($K$3:$K$2002,$A$3:$A$2002,SUBSTITUTE(SUBSTITUTE(I1853,"?","~?"),"*","~*"))&gt;N(K1853),"Yes","No"))</f>
        <v/>
      </c>
      <c r="Y1853">
        <f>IF(A1853="","",IF(N(S1853)&gt;0,"Yes","No"))</f>
        <v/>
      </c>
      <c r="Z1853">
        <f>IF(A1853="","",IF(AND(N(K1853)&lt;Rules!$B$5,N(L1853)&lt;Rules!$B$6,N(Q1853)&lt;Rules!$B$13,Y1853="No"),"Yes","No"))</f>
        <v/>
      </c>
      <c r="AA1853">
        <f>IF(A1853="","",IF(LEFT(C1853&amp;"",1)="3","Redirect",IF(OR(LEFT(C1853&amp;"",1)="4",LEFT(C1853&amp;"",1)="5"),IF(OR(N(K1853)&gt;0,N(AC1853)&gt;=Rules!$B$14),"Redirect","Prune"),IF(D1853="Non-Indexable","Keep",IF(AND(W1853="Yes",X1853="Yes",Y1853="No"),"Merge",IF(OR(U1853="Yes",V1853="Yes",AND(T1853="Yes",N(L1853)&gt;=Rules!$B$6)),"Update",IF(Z1853="Yes",IF(N(AC1853)&gt;=Rules!$B$14,"Redirect","Prune"),"Keep")))))))</f>
        <v/>
      </c>
      <c r="AB1853">
        <f>IF(A1853="","",IF(LEFT(C1853&amp;"",1)="3","Already redirects ("&amp;C1853&amp;"). Update internal links to point at the final URL.",IF(OR(LEFT(C1853&amp;"",1)="4",LEFT(C1853&amp;"",1)="5"),IF(AA1853="Redirect","Returns "&amp;C1853&amp;" but still has "&amp;N(K1853)&amp;" clicks and "&amp;N(AC1853)&amp;" referring domains. 301 it to the closest live page.","Returns "&amp;C1853&amp;" with no clicks or links. Remove internal links and let it 404 or 410."),IF(D1853="Non-Indexable","Non-indexable ("&amp;E1853&amp;"). Keep if that is intentional; otherwise fix the canonical or noindex.",IF(AA1853="Merge","Overlaps with "&amp;I1853&amp;IF(N(J1853)&gt;0," (similarity "&amp;TEXT(J1853,"0.00")&amp;")","")&amp;", which gets more clicks. Merge the useful parts into it and 301 this URL.",IF(AA1853="Update",MID(IF(U1853="Yes","; Clicks down "&amp;TEXT(-P1853,"0%")&amp;" on the previous period","")&amp;IF(V1853="Yes","; Average position "&amp;TEXT(N1853,"0.0")&amp;" on "&amp;TEXT(L1853,"#,##0")&amp;" impressions (striking distance)","")&amp;IF(AND(T1853="Yes",N(L1853)&gt;=Rules!$B$6),"; Thin ("&amp;F1853&amp;" words) but has search demand",""),3,400),IF(AA1853="Prune","Low value: "&amp;N(K1853)&amp;" clicks, "&amp;N(L1853)&amp;" impressions, "&amp;N(Q1853)&amp;" sessions, no key events. Remove or noindex it and update internal links.",IF(AA1853="Redirect","Low value but "&amp;N(AC1853)&amp;" referring domains. 301 it to the closest relevant page to keep those links.",IF(AND(Z1853="No",Y1853="Yes",N(K1853)&lt;Rules!$B$5),"Low search traffic but it converts (key events: "&amp;S1853&amp;"). Keep it and link to it.",IF(W1853="Yes","Stronger than the page it overlaps ("&amp;I1853&amp;"). Keep; merge that page into this one.","Healthy: "&amp;N(K1853)&amp;" clicks"&amp;IF(ISNUMBER(N1853),", average position "&amp;TEXT(N1853,"0.0"),"")&amp;". Keep and monitor."))))))))))</f>
        <v/>
      </c>
      <c r="AE1853">
        <f>IF(A1853="","",IF(AD1853&lt;&gt;"",AD1853,AA1853))</f>
        <v/>
      </c>
    </row>
    <row r="1854">
      <c r="A1854">
        <f>IF(Crawl!A1853="","",Crawl!A1853)</f>
        <v/>
      </c>
      <c r="B1854">
        <f>IF(A1854="","",Crawl!EC1853)</f>
        <v/>
      </c>
      <c r="C1854">
        <f>IF(A1854="","",IFERROR(INDEX(Crawl!$A1853:$DZ1853,1,Rules!$H$6),""))</f>
        <v/>
      </c>
      <c r="D1854">
        <f>IF(A1854="","",IFERROR(INDEX(Crawl!$A1853:$DZ1853,1,Rules!$H$7),"")&amp;"")</f>
        <v/>
      </c>
      <c r="E1854">
        <f>IF(A1854="","",IFERROR(INDEX(Crawl!$A1853:$DZ1853,1,Rules!$H$8),"")&amp;"")</f>
        <v/>
      </c>
      <c r="F1854">
        <f>IF(A1854="","",IFERROR(INDEX(Crawl!$A1853:$DZ1853,1,Rules!$H$9),""))</f>
        <v/>
      </c>
      <c r="G1854">
        <f>IF(A1854="","",IFERROR(INDEX(Crawl!$A1853:$DZ1853,1,Rules!$H$10),""))</f>
        <v/>
      </c>
      <c r="H1854">
        <f>IF(A1854="","",IFERROR(INDEX(Crawl!$A1853:$DZ1853,1,Rules!$H$12),""))</f>
        <v/>
      </c>
      <c r="I1854">
        <f>IF(A1854="","",IF(AND(N(H1854)&gt;0,IFERROR(INDEX(Crawl!$A1853:$DZ1853,1,Rules!$H$11),"")&amp;""&lt;&gt;""),IFERROR(INDEX(Crawl!$A1853:$DZ1853,1,Rules!$H$11),"")&amp;"",IF(AND(ISNUMBER(J1854),N(J1854)&gt;=Rules!$B$12,IFERROR(INDEX(Crawl!$A1853:$DZ1853,1,Rules!$H$13),"")&amp;""&lt;&gt;""),IFERROR(INDEX(Crawl!$A1853:$DZ1853,1,Rules!$H$13),"")&amp;"","")))</f>
        <v/>
      </c>
      <c r="J1854" s="19">
        <f>IF(A1854="","",IF(IFERROR(INDEX(Crawl!$A1853:$DZ1853,1,Rules!$H$14),"")&amp;""="","",IFERROR(INDEX(Crawl!$A1853:$DZ1853,1,Rules!$H$14),"")))</f>
        <v/>
      </c>
      <c r="K1854">
        <f>IF(A1854="","",IFERROR(SUMIFS('GSC current'!$J$2:$J$2001,'GSC current'!$I$2:$I$2001,B1854),0))</f>
        <v/>
      </c>
      <c r="L1854">
        <f>IF(A1854="","",IFERROR(SUMIFS('GSC current'!$K$2:$K$2001,'GSC current'!$I$2:$I$2001,B1854),0))</f>
        <v/>
      </c>
      <c r="M1854" s="20">
        <f>IF(A1854="","",IF(N(L1854)&gt;0,K1854/L1854,""))</f>
        <v/>
      </c>
      <c r="N1854" s="21">
        <f>IF(A1854="","",IF(N(L1854)&gt;0,SUMIFS('GSC current'!$L$2:$L$2001,'GSC current'!$I$2:$I$2001,B1854)/L1854,""))</f>
        <v/>
      </c>
      <c r="O1854">
        <f>IF(A1854="","",IFERROR(SUMIFS('GSC previous'!$J$2:$J$2001,'GSC previous'!$I$2:$I$2001,B1854),0))</f>
        <v/>
      </c>
      <c r="P1854" s="22">
        <f>IF(A1854="","",IF(N(O1854)&gt;0,(K1854-O1854)/O1854,""))</f>
        <v/>
      </c>
      <c r="Q1854">
        <f>IF(A1854="","",IFERROR(SUMIFS(GA4!$P$2:$P$2001,GA4!$O$2:$O$2001,B1854),0))</f>
        <v/>
      </c>
      <c r="R1854" s="23">
        <f>IF(A1854="","",IF(N(Q1854)&gt;0,SUMIFS(GA4!$Q$2:$Q$2001,GA4!$O$2:$O$2001,B1854)/Q1854,""))</f>
        <v/>
      </c>
      <c r="S1854">
        <f>IF(A1854="","",IFERROR(SUMIFS(GA4!$R$2:$R$2001,GA4!$O$2:$O$2001,B1854),0))</f>
        <v/>
      </c>
      <c r="T1854">
        <f>IF(A1854="","",IF(AND(ISNUMBER(F1854),LEFT(C1854&amp;"",1)="2"),IF(F1854&lt;Rules!$B$9,"Yes","No"),"No"))</f>
        <v/>
      </c>
      <c r="U1854">
        <f>IF(A1854="","",IF(AND(N(O1854)&gt;=Rules!$B$8,ISNUMBER(P1854)),IF(P1854&lt;=-Rules!$B$7,"Yes","No"),"No"))</f>
        <v/>
      </c>
      <c r="V1854">
        <f>IF(A1854="","",IF(AND(N(L1854)&gt;=Rules!$B$6,ISNUMBER(N1854)),IF(AND(N1854&gt;=Rules!$B$10,N1854&lt;=Rules!$B$11),"Yes","No"),"No"))</f>
        <v/>
      </c>
      <c r="W1854">
        <f>IF(A1854="","",IF(I1854&lt;&gt;"","Yes","No"))</f>
        <v/>
      </c>
      <c r="X1854">
        <f>IF(I1854="","",IF(SUMIFS($K$3:$K$2002,$A$3:$A$2002,SUBSTITUTE(SUBSTITUTE(I1854,"?","~?"),"*","~*"))&gt;N(K1854),"Yes","No"))</f>
        <v/>
      </c>
      <c r="Y1854">
        <f>IF(A1854="","",IF(N(S1854)&gt;0,"Yes","No"))</f>
        <v/>
      </c>
      <c r="Z1854">
        <f>IF(A1854="","",IF(AND(N(K1854)&lt;Rules!$B$5,N(L1854)&lt;Rules!$B$6,N(Q1854)&lt;Rules!$B$13,Y1854="No"),"Yes","No"))</f>
        <v/>
      </c>
      <c r="AA1854">
        <f>IF(A1854="","",IF(LEFT(C1854&amp;"",1)="3","Redirect",IF(OR(LEFT(C1854&amp;"",1)="4",LEFT(C1854&amp;"",1)="5"),IF(OR(N(K1854)&gt;0,N(AC1854)&gt;=Rules!$B$14),"Redirect","Prune"),IF(D1854="Non-Indexable","Keep",IF(AND(W1854="Yes",X1854="Yes",Y1854="No"),"Merge",IF(OR(U1854="Yes",V1854="Yes",AND(T1854="Yes",N(L1854)&gt;=Rules!$B$6)),"Update",IF(Z1854="Yes",IF(N(AC1854)&gt;=Rules!$B$14,"Redirect","Prune"),"Keep")))))))</f>
        <v/>
      </c>
      <c r="AB1854">
        <f>IF(A1854="","",IF(LEFT(C1854&amp;"",1)="3","Already redirects ("&amp;C1854&amp;"). Update internal links to point at the final URL.",IF(OR(LEFT(C1854&amp;"",1)="4",LEFT(C1854&amp;"",1)="5"),IF(AA1854="Redirect","Returns "&amp;C1854&amp;" but still has "&amp;N(K1854)&amp;" clicks and "&amp;N(AC1854)&amp;" referring domains. 301 it to the closest live page.","Returns "&amp;C1854&amp;" with no clicks or links. Remove internal links and let it 404 or 410."),IF(D1854="Non-Indexable","Non-indexable ("&amp;E1854&amp;"). Keep if that is intentional; otherwise fix the canonical or noindex.",IF(AA1854="Merge","Overlaps with "&amp;I1854&amp;IF(N(J1854)&gt;0," (similarity "&amp;TEXT(J1854,"0.00")&amp;")","")&amp;", which gets more clicks. Merge the useful parts into it and 301 this URL.",IF(AA1854="Update",MID(IF(U1854="Yes","; Clicks down "&amp;TEXT(-P1854,"0%")&amp;" on the previous period","")&amp;IF(V1854="Yes","; Average position "&amp;TEXT(N1854,"0.0")&amp;" on "&amp;TEXT(L1854,"#,##0")&amp;" impressions (striking distance)","")&amp;IF(AND(T1854="Yes",N(L1854)&gt;=Rules!$B$6),"; Thin ("&amp;F1854&amp;" words) but has search demand",""),3,400),IF(AA1854="Prune","Low value: "&amp;N(K1854)&amp;" clicks, "&amp;N(L1854)&amp;" impressions, "&amp;N(Q1854)&amp;" sessions, no key events. Remove or noindex it and update internal links.",IF(AA1854="Redirect","Low value but "&amp;N(AC1854)&amp;" referring domains. 301 it to the closest relevant page to keep those links.",IF(AND(Z1854="No",Y1854="Yes",N(K1854)&lt;Rules!$B$5),"Low search traffic but it converts (key events: "&amp;S1854&amp;"). Keep it and link to it.",IF(W1854="Yes","Stronger than the page it overlaps ("&amp;I1854&amp;"). Keep; merge that page into this one.","Healthy: "&amp;N(K1854)&amp;" clicks"&amp;IF(ISNUMBER(N1854),", average position "&amp;TEXT(N1854,"0.0"),"")&amp;". Keep and monitor."))))))))))</f>
        <v/>
      </c>
      <c r="AE1854">
        <f>IF(A1854="","",IF(AD1854&lt;&gt;"",AD1854,AA1854))</f>
        <v/>
      </c>
    </row>
    <row r="1855">
      <c r="A1855">
        <f>IF(Crawl!A1854="","",Crawl!A1854)</f>
        <v/>
      </c>
      <c r="B1855">
        <f>IF(A1855="","",Crawl!EC1854)</f>
        <v/>
      </c>
      <c r="C1855">
        <f>IF(A1855="","",IFERROR(INDEX(Crawl!$A1854:$DZ1854,1,Rules!$H$6),""))</f>
        <v/>
      </c>
      <c r="D1855">
        <f>IF(A1855="","",IFERROR(INDEX(Crawl!$A1854:$DZ1854,1,Rules!$H$7),"")&amp;"")</f>
        <v/>
      </c>
      <c r="E1855">
        <f>IF(A1855="","",IFERROR(INDEX(Crawl!$A1854:$DZ1854,1,Rules!$H$8),"")&amp;"")</f>
        <v/>
      </c>
      <c r="F1855">
        <f>IF(A1855="","",IFERROR(INDEX(Crawl!$A1854:$DZ1854,1,Rules!$H$9),""))</f>
        <v/>
      </c>
      <c r="G1855">
        <f>IF(A1855="","",IFERROR(INDEX(Crawl!$A1854:$DZ1854,1,Rules!$H$10),""))</f>
        <v/>
      </c>
      <c r="H1855">
        <f>IF(A1855="","",IFERROR(INDEX(Crawl!$A1854:$DZ1854,1,Rules!$H$12),""))</f>
        <v/>
      </c>
      <c r="I1855">
        <f>IF(A1855="","",IF(AND(N(H1855)&gt;0,IFERROR(INDEX(Crawl!$A1854:$DZ1854,1,Rules!$H$11),"")&amp;""&lt;&gt;""),IFERROR(INDEX(Crawl!$A1854:$DZ1854,1,Rules!$H$11),"")&amp;"",IF(AND(ISNUMBER(J1855),N(J1855)&gt;=Rules!$B$12,IFERROR(INDEX(Crawl!$A1854:$DZ1854,1,Rules!$H$13),"")&amp;""&lt;&gt;""),IFERROR(INDEX(Crawl!$A1854:$DZ1854,1,Rules!$H$13),"")&amp;"","")))</f>
        <v/>
      </c>
      <c r="J1855" s="19">
        <f>IF(A1855="","",IF(IFERROR(INDEX(Crawl!$A1854:$DZ1854,1,Rules!$H$14),"")&amp;""="","",IFERROR(INDEX(Crawl!$A1854:$DZ1854,1,Rules!$H$14),"")))</f>
        <v/>
      </c>
      <c r="K1855">
        <f>IF(A1855="","",IFERROR(SUMIFS('GSC current'!$J$2:$J$2001,'GSC current'!$I$2:$I$2001,B1855),0))</f>
        <v/>
      </c>
      <c r="L1855">
        <f>IF(A1855="","",IFERROR(SUMIFS('GSC current'!$K$2:$K$2001,'GSC current'!$I$2:$I$2001,B1855),0))</f>
        <v/>
      </c>
      <c r="M1855" s="20">
        <f>IF(A1855="","",IF(N(L1855)&gt;0,K1855/L1855,""))</f>
        <v/>
      </c>
      <c r="N1855" s="21">
        <f>IF(A1855="","",IF(N(L1855)&gt;0,SUMIFS('GSC current'!$L$2:$L$2001,'GSC current'!$I$2:$I$2001,B1855)/L1855,""))</f>
        <v/>
      </c>
      <c r="O1855">
        <f>IF(A1855="","",IFERROR(SUMIFS('GSC previous'!$J$2:$J$2001,'GSC previous'!$I$2:$I$2001,B1855),0))</f>
        <v/>
      </c>
      <c r="P1855" s="22">
        <f>IF(A1855="","",IF(N(O1855)&gt;0,(K1855-O1855)/O1855,""))</f>
        <v/>
      </c>
      <c r="Q1855">
        <f>IF(A1855="","",IFERROR(SUMIFS(GA4!$P$2:$P$2001,GA4!$O$2:$O$2001,B1855),0))</f>
        <v/>
      </c>
      <c r="R1855" s="23">
        <f>IF(A1855="","",IF(N(Q1855)&gt;0,SUMIFS(GA4!$Q$2:$Q$2001,GA4!$O$2:$O$2001,B1855)/Q1855,""))</f>
        <v/>
      </c>
      <c r="S1855">
        <f>IF(A1855="","",IFERROR(SUMIFS(GA4!$R$2:$R$2001,GA4!$O$2:$O$2001,B1855),0))</f>
        <v/>
      </c>
      <c r="T1855">
        <f>IF(A1855="","",IF(AND(ISNUMBER(F1855),LEFT(C1855&amp;"",1)="2"),IF(F1855&lt;Rules!$B$9,"Yes","No"),"No"))</f>
        <v/>
      </c>
      <c r="U1855">
        <f>IF(A1855="","",IF(AND(N(O1855)&gt;=Rules!$B$8,ISNUMBER(P1855)),IF(P1855&lt;=-Rules!$B$7,"Yes","No"),"No"))</f>
        <v/>
      </c>
      <c r="V1855">
        <f>IF(A1855="","",IF(AND(N(L1855)&gt;=Rules!$B$6,ISNUMBER(N1855)),IF(AND(N1855&gt;=Rules!$B$10,N1855&lt;=Rules!$B$11),"Yes","No"),"No"))</f>
        <v/>
      </c>
      <c r="W1855">
        <f>IF(A1855="","",IF(I1855&lt;&gt;"","Yes","No"))</f>
        <v/>
      </c>
      <c r="X1855">
        <f>IF(I1855="","",IF(SUMIFS($K$3:$K$2002,$A$3:$A$2002,SUBSTITUTE(SUBSTITUTE(I1855,"?","~?"),"*","~*"))&gt;N(K1855),"Yes","No"))</f>
        <v/>
      </c>
      <c r="Y1855">
        <f>IF(A1855="","",IF(N(S1855)&gt;0,"Yes","No"))</f>
        <v/>
      </c>
      <c r="Z1855">
        <f>IF(A1855="","",IF(AND(N(K1855)&lt;Rules!$B$5,N(L1855)&lt;Rules!$B$6,N(Q1855)&lt;Rules!$B$13,Y1855="No"),"Yes","No"))</f>
        <v/>
      </c>
      <c r="AA1855">
        <f>IF(A1855="","",IF(LEFT(C1855&amp;"",1)="3","Redirect",IF(OR(LEFT(C1855&amp;"",1)="4",LEFT(C1855&amp;"",1)="5"),IF(OR(N(K1855)&gt;0,N(AC1855)&gt;=Rules!$B$14),"Redirect","Prune"),IF(D1855="Non-Indexable","Keep",IF(AND(W1855="Yes",X1855="Yes",Y1855="No"),"Merge",IF(OR(U1855="Yes",V1855="Yes",AND(T1855="Yes",N(L1855)&gt;=Rules!$B$6)),"Update",IF(Z1855="Yes",IF(N(AC1855)&gt;=Rules!$B$14,"Redirect","Prune"),"Keep")))))))</f>
        <v/>
      </c>
      <c r="AB1855">
        <f>IF(A1855="","",IF(LEFT(C1855&amp;"",1)="3","Already redirects ("&amp;C1855&amp;"). Update internal links to point at the final URL.",IF(OR(LEFT(C1855&amp;"",1)="4",LEFT(C1855&amp;"",1)="5"),IF(AA1855="Redirect","Returns "&amp;C1855&amp;" but still has "&amp;N(K1855)&amp;" clicks and "&amp;N(AC1855)&amp;" referring domains. 301 it to the closest live page.","Returns "&amp;C1855&amp;" with no clicks or links. Remove internal links and let it 404 or 410."),IF(D1855="Non-Indexable","Non-indexable ("&amp;E1855&amp;"). Keep if that is intentional; otherwise fix the canonical or noindex.",IF(AA1855="Merge","Overlaps with "&amp;I1855&amp;IF(N(J1855)&gt;0," (similarity "&amp;TEXT(J1855,"0.00")&amp;")","")&amp;", which gets more clicks. Merge the useful parts into it and 301 this URL.",IF(AA1855="Update",MID(IF(U1855="Yes","; Clicks down "&amp;TEXT(-P1855,"0%")&amp;" on the previous period","")&amp;IF(V1855="Yes","; Average position "&amp;TEXT(N1855,"0.0")&amp;" on "&amp;TEXT(L1855,"#,##0")&amp;" impressions (striking distance)","")&amp;IF(AND(T1855="Yes",N(L1855)&gt;=Rules!$B$6),"; Thin ("&amp;F1855&amp;" words) but has search demand",""),3,400),IF(AA1855="Prune","Low value: "&amp;N(K1855)&amp;" clicks, "&amp;N(L1855)&amp;" impressions, "&amp;N(Q1855)&amp;" sessions, no key events. Remove or noindex it and update internal links.",IF(AA1855="Redirect","Low value but "&amp;N(AC1855)&amp;" referring domains. 301 it to the closest relevant page to keep those links.",IF(AND(Z1855="No",Y1855="Yes",N(K1855)&lt;Rules!$B$5),"Low search traffic but it converts (key events: "&amp;S1855&amp;"). Keep it and link to it.",IF(W1855="Yes","Stronger than the page it overlaps ("&amp;I1855&amp;"). Keep; merge that page into this one.","Healthy: "&amp;N(K1855)&amp;" clicks"&amp;IF(ISNUMBER(N1855),", average position "&amp;TEXT(N1855,"0.0"),"")&amp;". Keep and monitor."))))))))))</f>
        <v/>
      </c>
      <c r="AE1855">
        <f>IF(A1855="","",IF(AD1855&lt;&gt;"",AD1855,AA1855))</f>
        <v/>
      </c>
    </row>
    <row r="1856">
      <c r="A1856">
        <f>IF(Crawl!A1855="","",Crawl!A1855)</f>
        <v/>
      </c>
      <c r="B1856">
        <f>IF(A1856="","",Crawl!EC1855)</f>
        <v/>
      </c>
      <c r="C1856">
        <f>IF(A1856="","",IFERROR(INDEX(Crawl!$A1855:$DZ1855,1,Rules!$H$6),""))</f>
        <v/>
      </c>
      <c r="D1856">
        <f>IF(A1856="","",IFERROR(INDEX(Crawl!$A1855:$DZ1855,1,Rules!$H$7),"")&amp;"")</f>
        <v/>
      </c>
      <c r="E1856">
        <f>IF(A1856="","",IFERROR(INDEX(Crawl!$A1855:$DZ1855,1,Rules!$H$8),"")&amp;"")</f>
        <v/>
      </c>
      <c r="F1856">
        <f>IF(A1856="","",IFERROR(INDEX(Crawl!$A1855:$DZ1855,1,Rules!$H$9),""))</f>
        <v/>
      </c>
      <c r="G1856">
        <f>IF(A1856="","",IFERROR(INDEX(Crawl!$A1855:$DZ1855,1,Rules!$H$10),""))</f>
        <v/>
      </c>
      <c r="H1856">
        <f>IF(A1856="","",IFERROR(INDEX(Crawl!$A1855:$DZ1855,1,Rules!$H$12),""))</f>
        <v/>
      </c>
      <c r="I1856">
        <f>IF(A1856="","",IF(AND(N(H1856)&gt;0,IFERROR(INDEX(Crawl!$A1855:$DZ1855,1,Rules!$H$11),"")&amp;""&lt;&gt;""),IFERROR(INDEX(Crawl!$A1855:$DZ1855,1,Rules!$H$11),"")&amp;"",IF(AND(ISNUMBER(J1856),N(J1856)&gt;=Rules!$B$12,IFERROR(INDEX(Crawl!$A1855:$DZ1855,1,Rules!$H$13),"")&amp;""&lt;&gt;""),IFERROR(INDEX(Crawl!$A1855:$DZ1855,1,Rules!$H$13),"")&amp;"","")))</f>
        <v/>
      </c>
      <c r="J1856" s="19">
        <f>IF(A1856="","",IF(IFERROR(INDEX(Crawl!$A1855:$DZ1855,1,Rules!$H$14),"")&amp;""="","",IFERROR(INDEX(Crawl!$A1855:$DZ1855,1,Rules!$H$14),"")))</f>
        <v/>
      </c>
      <c r="K1856">
        <f>IF(A1856="","",IFERROR(SUMIFS('GSC current'!$J$2:$J$2001,'GSC current'!$I$2:$I$2001,B1856),0))</f>
        <v/>
      </c>
      <c r="L1856">
        <f>IF(A1856="","",IFERROR(SUMIFS('GSC current'!$K$2:$K$2001,'GSC current'!$I$2:$I$2001,B1856),0))</f>
        <v/>
      </c>
      <c r="M1856" s="20">
        <f>IF(A1856="","",IF(N(L1856)&gt;0,K1856/L1856,""))</f>
        <v/>
      </c>
      <c r="N1856" s="21">
        <f>IF(A1856="","",IF(N(L1856)&gt;0,SUMIFS('GSC current'!$L$2:$L$2001,'GSC current'!$I$2:$I$2001,B1856)/L1856,""))</f>
        <v/>
      </c>
      <c r="O1856">
        <f>IF(A1856="","",IFERROR(SUMIFS('GSC previous'!$J$2:$J$2001,'GSC previous'!$I$2:$I$2001,B1856),0))</f>
        <v/>
      </c>
      <c r="P1856" s="22">
        <f>IF(A1856="","",IF(N(O1856)&gt;0,(K1856-O1856)/O1856,""))</f>
        <v/>
      </c>
      <c r="Q1856">
        <f>IF(A1856="","",IFERROR(SUMIFS(GA4!$P$2:$P$2001,GA4!$O$2:$O$2001,B1856),0))</f>
        <v/>
      </c>
      <c r="R1856" s="23">
        <f>IF(A1856="","",IF(N(Q1856)&gt;0,SUMIFS(GA4!$Q$2:$Q$2001,GA4!$O$2:$O$2001,B1856)/Q1856,""))</f>
        <v/>
      </c>
      <c r="S1856">
        <f>IF(A1856="","",IFERROR(SUMIFS(GA4!$R$2:$R$2001,GA4!$O$2:$O$2001,B1856),0))</f>
        <v/>
      </c>
      <c r="T1856">
        <f>IF(A1856="","",IF(AND(ISNUMBER(F1856),LEFT(C1856&amp;"",1)="2"),IF(F1856&lt;Rules!$B$9,"Yes","No"),"No"))</f>
        <v/>
      </c>
      <c r="U1856">
        <f>IF(A1856="","",IF(AND(N(O1856)&gt;=Rules!$B$8,ISNUMBER(P1856)),IF(P1856&lt;=-Rules!$B$7,"Yes","No"),"No"))</f>
        <v/>
      </c>
      <c r="V1856">
        <f>IF(A1856="","",IF(AND(N(L1856)&gt;=Rules!$B$6,ISNUMBER(N1856)),IF(AND(N1856&gt;=Rules!$B$10,N1856&lt;=Rules!$B$11),"Yes","No"),"No"))</f>
        <v/>
      </c>
      <c r="W1856">
        <f>IF(A1856="","",IF(I1856&lt;&gt;"","Yes","No"))</f>
        <v/>
      </c>
      <c r="X1856">
        <f>IF(I1856="","",IF(SUMIFS($K$3:$K$2002,$A$3:$A$2002,SUBSTITUTE(SUBSTITUTE(I1856,"?","~?"),"*","~*"))&gt;N(K1856),"Yes","No"))</f>
        <v/>
      </c>
      <c r="Y1856">
        <f>IF(A1856="","",IF(N(S1856)&gt;0,"Yes","No"))</f>
        <v/>
      </c>
      <c r="Z1856">
        <f>IF(A1856="","",IF(AND(N(K1856)&lt;Rules!$B$5,N(L1856)&lt;Rules!$B$6,N(Q1856)&lt;Rules!$B$13,Y1856="No"),"Yes","No"))</f>
        <v/>
      </c>
      <c r="AA1856">
        <f>IF(A1856="","",IF(LEFT(C1856&amp;"",1)="3","Redirect",IF(OR(LEFT(C1856&amp;"",1)="4",LEFT(C1856&amp;"",1)="5"),IF(OR(N(K1856)&gt;0,N(AC1856)&gt;=Rules!$B$14),"Redirect","Prune"),IF(D1856="Non-Indexable","Keep",IF(AND(W1856="Yes",X1856="Yes",Y1856="No"),"Merge",IF(OR(U1856="Yes",V1856="Yes",AND(T1856="Yes",N(L1856)&gt;=Rules!$B$6)),"Update",IF(Z1856="Yes",IF(N(AC1856)&gt;=Rules!$B$14,"Redirect","Prune"),"Keep")))))))</f>
        <v/>
      </c>
      <c r="AB1856">
        <f>IF(A1856="","",IF(LEFT(C1856&amp;"",1)="3","Already redirects ("&amp;C1856&amp;"). Update internal links to point at the final URL.",IF(OR(LEFT(C1856&amp;"",1)="4",LEFT(C1856&amp;"",1)="5"),IF(AA1856="Redirect","Returns "&amp;C1856&amp;" but still has "&amp;N(K1856)&amp;" clicks and "&amp;N(AC1856)&amp;" referring domains. 301 it to the closest live page.","Returns "&amp;C1856&amp;" with no clicks or links. Remove internal links and let it 404 or 410."),IF(D1856="Non-Indexable","Non-indexable ("&amp;E1856&amp;"). Keep if that is intentional; otherwise fix the canonical or noindex.",IF(AA1856="Merge","Overlaps with "&amp;I1856&amp;IF(N(J1856)&gt;0," (similarity "&amp;TEXT(J1856,"0.00")&amp;")","")&amp;", which gets more clicks. Merge the useful parts into it and 301 this URL.",IF(AA1856="Update",MID(IF(U1856="Yes","; Clicks down "&amp;TEXT(-P1856,"0%")&amp;" on the previous period","")&amp;IF(V1856="Yes","; Average position "&amp;TEXT(N1856,"0.0")&amp;" on "&amp;TEXT(L1856,"#,##0")&amp;" impressions (striking distance)","")&amp;IF(AND(T1856="Yes",N(L1856)&gt;=Rules!$B$6),"; Thin ("&amp;F1856&amp;" words) but has search demand",""),3,400),IF(AA1856="Prune","Low value: "&amp;N(K1856)&amp;" clicks, "&amp;N(L1856)&amp;" impressions, "&amp;N(Q1856)&amp;" sessions, no key events. Remove or noindex it and update internal links.",IF(AA1856="Redirect","Low value but "&amp;N(AC1856)&amp;" referring domains. 301 it to the closest relevant page to keep those links.",IF(AND(Z1856="No",Y1856="Yes",N(K1856)&lt;Rules!$B$5),"Low search traffic but it converts (key events: "&amp;S1856&amp;"). Keep it and link to it.",IF(W1856="Yes","Stronger than the page it overlaps ("&amp;I1856&amp;"). Keep; merge that page into this one.","Healthy: "&amp;N(K1856)&amp;" clicks"&amp;IF(ISNUMBER(N1856),", average position "&amp;TEXT(N1856,"0.0"),"")&amp;". Keep and monitor."))))))))))</f>
        <v/>
      </c>
      <c r="AE1856">
        <f>IF(A1856="","",IF(AD1856&lt;&gt;"",AD1856,AA1856))</f>
        <v/>
      </c>
    </row>
    <row r="1857">
      <c r="A1857">
        <f>IF(Crawl!A1856="","",Crawl!A1856)</f>
        <v/>
      </c>
      <c r="B1857">
        <f>IF(A1857="","",Crawl!EC1856)</f>
        <v/>
      </c>
      <c r="C1857">
        <f>IF(A1857="","",IFERROR(INDEX(Crawl!$A1856:$DZ1856,1,Rules!$H$6),""))</f>
        <v/>
      </c>
      <c r="D1857">
        <f>IF(A1857="","",IFERROR(INDEX(Crawl!$A1856:$DZ1856,1,Rules!$H$7),"")&amp;"")</f>
        <v/>
      </c>
      <c r="E1857">
        <f>IF(A1857="","",IFERROR(INDEX(Crawl!$A1856:$DZ1856,1,Rules!$H$8),"")&amp;"")</f>
        <v/>
      </c>
      <c r="F1857">
        <f>IF(A1857="","",IFERROR(INDEX(Crawl!$A1856:$DZ1856,1,Rules!$H$9),""))</f>
        <v/>
      </c>
      <c r="G1857">
        <f>IF(A1857="","",IFERROR(INDEX(Crawl!$A1856:$DZ1856,1,Rules!$H$10),""))</f>
        <v/>
      </c>
      <c r="H1857">
        <f>IF(A1857="","",IFERROR(INDEX(Crawl!$A1856:$DZ1856,1,Rules!$H$12),""))</f>
        <v/>
      </c>
      <c r="I1857">
        <f>IF(A1857="","",IF(AND(N(H1857)&gt;0,IFERROR(INDEX(Crawl!$A1856:$DZ1856,1,Rules!$H$11),"")&amp;""&lt;&gt;""),IFERROR(INDEX(Crawl!$A1856:$DZ1856,1,Rules!$H$11),"")&amp;"",IF(AND(ISNUMBER(J1857),N(J1857)&gt;=Rules!$B$12,IFERROR(INDEX(Crawl!$A1856:$DZ1856,1,Rules!$H$13),"")&amp;""&lt;&gt;""),IFERROR(INDEX(Crawl!$A1856:$DZ1856,1,Rules!$H$13),"")&amp;"","")))</f>
        <v/>
      </c>
      <c r="J1857" s="19">
        <f>IF(A1857="","",IF(IFERROR(INDEX(Crawl!$A1856:$DZ1856,1,Rules!$H$14),"")&amp;""="","",IFERROR(INDEX(Crawl!$A1856:$DZ1856,1,Rules!$H$14),"")))</f>
        <v/>
      </c>
      <c r="K1857">
        <f>IF(A1857="","",IFERROR(SUMIFS('GSC current'!$J$2:$J$2001,'GSC current'!$I$2:$I$2001,B1857),0))</f>
        <v/>
      </c>
      <c r="L1857">
        <f>IF(A1857="","",IFERROR(SUMIFS('GSC current'!$K$2:$K$2001,'GSC current'!$I$2:$I$2001,B1857),0))</f>
        <v/>
      </c>
      <c r="M1857" s="20">
        <f>IF(A1857="","",IF(N(L1857)&gt;0,K1857/L1857,""))</f>
        <v/>
      </c>
      <c r="N1857" s="21">
        <f>IF(A1857="","",IF(N(L1857)&gt;0,SUMIFS('GSC current'!$L$2:$L$2001,'GSC current'!$I$2:$I$2001,B1857)/L1857,""))</f>
        <v/>
      </c>
      <c r="O1857">
        <f>IF(A1857="","",IFERROR(SUMIFS('GSC previous'!$J$2:$J$2001,'GSC previous'!$I$2:$I$2001,B1857),0))</f>
        <v/>
      </c>
      <c r="P1857" s="22">
        <f>IF(A1857="","",IF(N(O1857)&gt;0,(K1857-O1857)/O1857,""))</f>
        <v/>
      </c>
      <c r="Q1857">
        <f>IF(A1857="","",IFERROR(SUMIFS(GA4!$P$2:$P$2001,GA4!$O$2:$O$2001,B1857),0))</f>
        <v/>
      </c>
      <c r="R1857" s="23">
        <f>IF(A1857="","",IF(N(Q1857)&gt;0,SUMIFS(GA4!$Q$2:$Q$2001,GA4!$O$2:$O$2001,B1857)/Q1857,""))</f>
        <v/>
      </c>
      <c r="S1857">
        <f>IF(A1857="","",IFERROR(SUMIFS(GA4!$R$2:$R$2001,GA4!$O$2:$O$2001,B1857),0))</f>
        <v/>
      </c>
      <c r="T1857">
        <f>IF(A1857="","",IF(AND(ISNUMBER(F1857),LEFT(C1857&amp;"",1)="2"),IF(F1857&lt;Rules!$B$9,"Yes","No"),"No"))</f>
        <v/>
      </c>
      <c r="U1857">
        <f>IF(A1857="","",IF(AND(N(O1857)&gt;=Rules!$B$8,ISNUMBER(P1857)),IF(P1857&lt;=-Rules!$B$7,"Yes","No"),"No"))</f>
        <v/>
      </c>
      <c r="V1857">
        <f>IF(A1857="","",IF(AND(N(L1857)&gt;=Rules!$B$6,ISNUMBER(N1857)),IF(AND(N1857&gt;=Rules!$B$10,N1857&lt;=Rules!$B$11),"Yes","No"),"No"))</f>
        <v/>
      </c>
      <c r="W1857">
        <f>IF(A1857="","",IF(I1857&lt;&gt;"","Yes","No"))</f>
        <v/>
      </c>
      <c r="X1857">
        <f>IF(I1857="","",IF(SUMIFS($K$3:$K$2002,$A$3:$A$2002,SUBSTITUTE(SUBSTITUTE(I1857,"?","~?"),"*","~*"))&gt;N(K1857),"Yes","No"))</f>
        <v/>
      </c>
      <c r="Y1857">
        <f>IF(A1857="","",IF(N(S1857)&gt;0,"Yes","No"))</f>
        <v/>
      </c>
      <c r="Z1857">
        <f>IF(A1857="","",IF(AND(N(K1857)&lt;Rules!$B$5,N(L1857)&lt;Rules!$B$6,N(Q1857)&lt;Rules!$B$13,Y1857="No"),"Yes","No"))</f>
        <v/>
      </c>
      <c r="AA1857">
        <f>IF(A1857="","",IF(LEFT(C1857&amp;"",1)="3","Redirect",IF(OR(LEFT(C1857&amp;"",1)="4",LEFT(C1857&amp;"",1)="5"),IF(OR(N(K1857)&gt;0,N(AC1857)&gt;=Rules!$B$14),"Redirect","Prune"),IF(D1857="Non-Indexable","Keep",IF(AND(W1857="Yes",X1857="Yes",Y1857="No"),"Merge",IF(OR(U1857="Yes",V1857="Yes",AND(T1857="Yes",N(L1857)&gt;=Rules!$B$6)),"Update",IF(Z1857="Yes",IF(N(AC1857)&gt;=Rules!$B$14,"Redirect","Prune"),"Keep")))))))</f>
        <v/>
      </c>
      <c r="AB1857">
        <f>IF(A1857="","",IF(LEFT(C1857&amp;"",1)="3","Already redirects ("&amp;C1857&amp;"). Update internal links to point at the final URL.",IF(OR(LEFT(C1857&amp;"",1)="4",LEFT(C1857&amp;"",1)="5"),IF(AA1857="Redirect","Returns "&amp;C1857&amp;" but still has "&amp;N(K1857)&amp;" clicks and "&amp;N(AC1857)&amp;" referring domains. 301 it to the closest live page.","Returns "&amp;C1857&amp;" with no clicks or links. Remove internal links and let it 404 or 410."),IF(D1857="Non-Indexable","Non-indexable ("&amp;E1857&amp;"). Keep if that is intentional; otherwise fix the canonical or noindex.",IF(AA1857="Merge","Overlaps with "&amp;I1857&amp;IF(N(J1857)&gt;0," (similarity "&amp;TEXT(J1857,"0.00")&amp;")","")&amp;", which gets more clicks. Merge the useful parts into it and 301 this URL.",IF(AA1857="Update",MID(IF(U1857="Yes","; Clicks down "&amp;TEXT(-P1857,"0%")&amp;" on the previous period","")&amp;IF(V1857="Yes","; Average position "&amp;TEXT(N1857,"0.0")&amp;" on "&amp;TEXT(L1857,"#,##0")&amp;" impressions (striking distance)","")&amp;IF(AND(T1857="Yes",N(L1857)&gt;=Rules!$B$6),"; Thin ("&amp;F1857&amp;" words) but has search demand",""),3,400),IF(AA1857="Prune","Low value: "&amp;N(K1857)&amp;" clicks, "&amp;N(L1857)&amp;" impressions, "&amp;N(Q1857)&amp;" sessions, no key events. Remove or noindex it and update internal links.",IF(AA1857="Redirect","Low value but "&amp;N(AC1857)&amp;" referring domains. 301 it to the closest relevant page to keep those links.",IF(AND(Z1857="No",Y1857="Yes",N(K1857)&lt;Rules!$B$5),"Low search traffic but it converts (key events: "&amp;S1857&amp;"). Keep it and link to it.",IF(W1857="Yes","Stronger than the page it overlaps ("&amp;I1857&amp;"). Keep; merge that page into this one.","Healthy: "&amp;N(K1857)&amp;" clicks"&amp;IF(ISNUMBER(N1857),", average position "&amp;TEXT(N1857,"0.0"),"")&amp;". Keep and monitor."))))))))))</f>
        <v/>
      </c>
      <c r="AE1857">
        <f>IF(A1857="","",IF(AD1857&lt;&gt;"",AD1857,AA1857))</f>
        <v/>
      </c>
    </row>
    <row r="1858">
      <c r="A1858">
        <f>IF(Crawl!A1857="","",Crawl!A1857)</f>
        <v/>
      </c>
      <c r="B1858">
        <f>IF(A1858="","",Crawl!EC1857)</f>
        <v/>
      </c>
      <c r="C1858">
        <f>IF(A1858="","",IFERROR(INDEX(Crawl!$A1857:$DZ1857,1,Rules!$H$6),""))</f>
        <v/>
      </c>
      <c r="D1858">
        <f>IF(A1858="","",IFERROR(INDEX(Crawl!$A1857:$DZ1857,1,Rules!$H$7),"")&amp;"")</f>
        <v/>
      </c>
      <c r="E1858">
        <f>IF(A1858="","",IFERROR(INDEX(Crawl!$A1857:$DZ1857,1,Rules!$H$8),"")&amp;"")</f>
        <v/>
      </c>
      <c r="F1858">
        <f>IF(A1858="","",IFERROR(INDEX(Crawl!$A1857:$DZ1857,1,Rules!$H$9),""))</f>
        <v/>
      </c>
      <c r="G1858">
        <f>IF(A1858="","",IFERROR(INDEX(Crawl!$A1857:$DZ1857,1,Rules!$H$10),""))</f>
        <v/>
      </c>
      <c r="H1858">
        <f>IF(A1858="","",IFERROR(INDEX(Crawl!$A1857:$DZ1857,1,Rules!$H$12),""))</f>
        <v/>
      </c>
      <c r="I1858">
        <f>IF(A1858="","",IF(AND(N(H1858)&gt;0,IFERROR(INDEX(Crawl!$A1857:$DZ1857,1,Rules!$H$11),"")&amp;""&lt;&gt;""),IFERROR(INDEX(Crawl!$A1857:$DZ1857,1,Rules!$H$11),"")&amp;"",IF(AND(ISNUMBER(J1858),N(J1858)&gt;=Rules!$B$12,IFERROR(INDEX(Crawl!$A1857:$DZ1857,1,Rules!$H$13),"")&amp;""&lt;&gt;""),IFERROR(INDEX(Crawl!$A1857:$DZ1857,1,Rules!$H$13),"")&amp;"","")))</f>
        <v/>
      </c>
      <c r="J1858" s="19">
        <f>IF(A1858="","",IF(IFERROR(INDEX(Crawl!$A1857:$DZ1857,1,Rules!$H$14),"")&amp;""="","",IFERROR(INDEX(Crawl!$A1857:$DZ1857,1,Rules!$H$14),"")))</f>
        <v/>
      </c>
      <c r="K1858">
        <f>IF(A1858="","",IFERROR(SUMIFS('GSC current'!$J$2:$J$2001,'GSC current'!$I$2:$I$2001,B1858),0))</f>
        <v/>
      </c>
      <c r="L1858">
        <f>IF(A1858="","",IFERROR(SUMIFS('GSC current'!$K$2:$K$2001,'GSC current'!$I$2:$I$2001,B1858),0))</f>
        <v/>
      </c>
      <c r="M1858" s="20">
        <f>IF(A1858="","",IF(N(L1858)&gt;0,K1858/L1858,""))</f>
        <v/>
      </c>
      <c r="N1858" s="21">
        <f>IF(A1858="","",IF(N(L1858)&gt;0,SUMIFS('GSC current'!$L$2:$L$2001,'GSC current'!$I$2:$I$2001,B1858)/L1858,""))</f>
        <v/>
      </c>
      <c r="O1858">
        <f>IF(A1858="","",IFERROR(SUMIFS('GSC previous'!$J$2:$J$2001,'GSC previous'!$I$2:$I$2001,B1858),0))</f>
        <v/>
      </c>
      <c r="P1858" s="22">
        <f>IF(A1858="","",IF(N(O1858)&gt;0,(K1858-O1858)/O1858,""))</f>
        <v/>
      </c>
      <c r="Q1858">
        <f>IF(A1858="","",IFERROR(SUMIFS(GA4!$P$2:$P$2001,GA4!$O$2:$O$2001,B1858),0))</f>
        <v/>
      </c>
      <c r="R1858" s="23">
        <f>IF(A1858="","",IF(N(Q1858)&gt;0,SUMIFS(GA4!$Q$2:$Q$2001,GA4!$O$2:$O$2001,B1858)/Q1858,""))</f>
        <v/>
      </c>
      <c r="S1858">
        <f>IF(A1858="","",IFERROR(SUMIFS(GA4!$R$2:$R$2001,GA4!$O$2:$O$2001,B1858),0))</f>
        <v/>
      </c>
      <c r="T1858">
        <f>IF(A1858="","",IF(AND(ISNUMBER(F1858),LEFT(C1858&amp;"",1)="2"),IF(F1858&lt;Rules!$B$9,"Yes","No"),"No"))</f>
        <v/>
      </c>
      <c r="U1858">
        <f>IF(A1858="","",IF(AND(N(O1858)&gt;=Rules!$B$8,ISNUMBER(P1858)),IF(P1858&lt;=-Rules!$B$7,"Yes","No"),"No"))</f>
        <v/>
      </c>
      <c r="V1858">
        <f>IF(A1858="","",IF(AND(N(L1858)&gt;=Rules!$B$6,ISNUMBER(N1858)),IF(AND(N1858&gt;=Rules!$B$10,N1858&lt;=Rules!$B$11),"Yes","No"),"No"))</f>
        <v/>
      </c>
      <c r="W1858">
        <f>IF(A1858="","",IF(I1858&lt;&gt;"","Yes","No"))</f>
        <v/>
      </c>
      <c r="X1858">
        <f>IF(I1858="","",IF(SUMIFS($K$3:$K$2002,$A$3:$A$2002,SUBSTITUTE(SUBSTITUTE(I1858,"?","~?"),"*","~*"))&gt;N(K1858),"Yes","No"))</f>
        <v/>
      </c>
      <c r="Y1858">
        <f>IF(A1858="","",IF(N(S1858)&gt;0,"Yes","No"))</f>
        <v/>
      </c>
      <c r="Z1858">
        <f>IF(A1858="","",IF(AND(N(K1858)&lt;Rules!$B$5,N(L1858)&lt;Rules!$B$6,N(Q1858)&lt;Rules!$B$13,Y1858="No"),"Yes","No"))</f>
        <v/>
      </c>
      <c r="AA1858">
        <f>IF(A1858="","",IF(LEFT(C1858&amp;"",1)="3","Redirect",IF(OR(LEFT(C1858&amp;"",1)="4",LEFT(C1858&amp;"",1)="5"),IF(OR(N(K1858)&gt;0,N(AC1858)&gt;=Rules!$B$14),"Redirect","Prune"),IF(D1858="Non-Indexable","Keep",IF(AND(W1858="Yes",X1858="Yes",Y1858="No"),"Merge",IF(OR(U1858="Yes",V1858="Yes",AND(T1858="Yes",N(L1858)&gt;=Rules!$B$6)),"Update",IF(Z1858="Yes",IF(N(AC1858)&gt;=Rules!$B$14,"Redirect","Prune"),"Keep")))))))</f>
        <v/>
      </c>
      <c r="AB1858">
        <f>IF(A1858="","",IF(LEFT(C1858&amp;"",1)="3","Already redirects ("&amp;C1858&amp;"). Update internal links to point at the final URL.",IF(OR(LEFT(C1858&amp;"",1)="4",LEFT(C1858&amp;"",1)="5"),IF(AA1858="Redirect","Returns "&amp;C1858&amp;" but still has "&amp;N(K1858)&amp;" clicks and "&amp;N(AC1858)&amp;" referring domains. 301 it to the closest live page.","Returns "&amp;C1858&amp;" with no clicks or links. Remove internal links and let it 404 or 410."),IF(D1858="Non-Indexable","Non-indexable ("&amp;E1858&amp;"). Keep if that is intentional; otherwise fix the canonical or noindex.",IF(AA1858="Merge","Overlaps with "&amp;I1858&amp;IF(N(J1858)&gt;0," (similarity "&amp;TEXT(J1858,"0.00")&amp;")","")&amp;", which gets more clicks. Merge the useful parts into it and 301 this URL.",IF(AA1858="Update",MID(IF(U1858="Yes","; Clicks down "&amp;TEXT(-P1858,"0%")&amp;" on the previous period","")&amp;IF(V1858="Yes","; Average position "&amp;TEXT(N1858,"0.0")&amp;" on "&amp;TEXT(L1858,"#,##0")&amp;" impressions (striking distance)","")&amp;IF(AND(T1858="Yes",N(L1858)&gt;=Rules!$B$6),"; Thin ("&amp;F1858&amp;" words) but has search demand",""),3,400),IF(AA1858="Prune","Low value: "&amp;N(K1858)&amp;" clicks, "&amp;N(L1858)&amp;" impressions, "&amp;N(Q1858)&amp;" sessions, no key events. Remove or noindex it and update internal links.",IF(AA1858="Redirect","Low value but "&amp;N(AC1858)&amp;" referring domains. 301 it to the closest relevant page to keep those links.",IF(AND(Z1858="No",Y1858="Yes",N(K1858)&lt;Rules!$B$5),"Low search traffic but it converts (key events: "&amp;S1858&amp;"). Keep it and link to it.",IF(W1858="Yes","Stronger than the page it overlaps ("&amp;I1858&amp;"). Keep; merge that page into this one.","Healthy: "&amp;N(K1858)&amp;" clicks"&amp;IF(ISNUMBER(N1858),", average position "&amp;TEXT(N1858,"0.0"),"")&amp;". Keep and monitor."))))))))))</f>
        <v/>
      </c>
      <c r="AE1858">
        <f>IF(A1858="","",IF(AD1858&lt;&gt;"",AD1858,AA1858))</f>
        <v/>
      </c>
    </row>
    <row r="1859">
      <c r="A1859">
        <f>IF(Crawl!A1858="","",Crawl!A1858)</f>
        <v/>
      </c>
      <c r="B1859">
        <f>IF(A1859="","",Crawl!EC1858)</f>
        <v/>
      </c>
      <c r="C1859">
        <f>IF(A1859="","",IFERROR(INDEX(Crawl!$A1858:$DZ1858,1,Rules!$H$6),""))</f>
        <v/>
      </c>
      <c r="D1859">
        <f>IF(A1859="","",IFERROR(INDEX(Crawl!$A1858:$DZ1858,1,Rules!$H$7),"")&amp;"")</f>
        <v/>
      </c>
      <c r="E1859">
        <f>IF(A1859="","",IFERROR(INDEX(Crawl!$A1858:$DZ1858,1,Rules!$H$8),"")&amp;"")</f>
        <v/>
      </c>
      <c r="F1859">
        <f>IF(A1859="","",IFERROR(INDEX(Crawl!$A1858:$DZ1858,1,Rules!$H$9),""))</f>
        <v/>
      </c>
      <c r="G1859">
        <f>IF(A1859="","",IFERROR(INDEX(Crawl!$A1858:$DZ1858,1,Rules!$H$10),""))</f>
        <v/>
      </c>
      <c r="H1859">
        <f>IF(A1859="","",IFERROR(INDEX(Crawl!$A1858:$DZ1858,1,Rules!$H$12),""))</f>
        <v/>
      </c>
      <c r="I1859">
        <f>IF(A1859="","",IF(AND(N(H1859)&gt;0,IFERROR(INDEX(Crawl!$A1858:$DZ1858,1,Rules!$H$11),"")&amp;""&lt;&gt;""),IFERROR(INDEX(Crawl!$A1858:$DZ1858,1,Rules!$H$11),"")&amp;"",IF(AND(ISNUMBER(J1859),N(J1859)&gt;=Rules!$B$12,IFERROR(INDEX(Crawl!$A1858:$DZ1858,1,Rules!$H$13),"")&amp;""&lt;&gt;""),IFERROR(INDEX(Crawl!$A1858:$DZ1858,1,Rules!$H$13),"")&amp;"","")))</f>
        <v/>
      </c>
      <c r="J1859" s="19">
        <f>IF(A1859="","",IF(IFERROR(INDEX(Crawl!$A1858:$DZ1858,1,Rules!$H$14),"")&amp;""="","",IFERROR(INDEX(Crawl!$A1858:$DZ1858,1,Rules!$H$14),"")))</f>
        <v/>
      </c>
      <c r="K1859">
        <f>IF(A1859="","",IFERROR(SUMIFS('GSC current'!$J$2:$J$2001,'GSC current'!$I$2:$I$2001,B1859),0))</f>
        <v/>
      </c>
      <c r="L1859">
        <f>IF(A1859="","",IFERROR(SUMIFS('GSC current'!$K$2:$K$2001,'GSC current'!$I$2:$I$2001,B1859),0))</f>
        <v/>
      </c>
      <c r="M1859" s="20">
        <f>IF(A1859="","",IF(N(L1859)&gt;0,K1859/L1859,""))</f>
        <v/>
      </c>
      <c r="N1859" s="21">
        <f>IF(A1859="","",IF(N(L1859)&gt;0,SUMIFS('GSC current'!$L$2:$L$2001,'GSC current'!$I$2:$I$2001,B1859)/L1859,""))</f>
        <v/>
      </c>
      <c r="O1859">
        <f>IF(A1859="","",IFERROR(SUMIFS('GSC previous'!$J$2:$J$2001,'GSC previous'!$I$2:$I$2001,B1859),0))</f>
        <v/>
      </c>
      <c r="P1859" s="22">
        <f>IF(A1859="","",IF(N(O1859)&gt;0,(K1859-O1859)/O1859,""))</f>
        <v/>
      </c>
      <c r="Q1859">
        <f>IF(A1859="","",IFERROR(SUMIFS(GA4!$P$2:$P$2001,GA4!$O$2:$O$2001,B1859),0))</f>
        <v/>
      </c>
      <c r="R1859" s="23">
        <f>IF(A1859="","",IF(N(Q1859)&gt;0,SUMIFS(GA4!$Q$2:$Q$2001,GA4!$O$2:$O$2001,B1859)/Q1859,""))</f>
        <v/>
      </c>
      <c r="S1859">
        <f>IF(A1859="","",IFERROR(SUMIFS(GA4!$R$2:$R$2001,GA4!$O$2:$O$2001,B1859),0))</f>
        <v/>
      </c>
      <c r="T1859">
        <f>IF(A1859="","",IF(AND(ISNUMBER(F1859),LEFT(C1859&amp;"",1)="2"),IF(F1859&lt;Rules!$B$9,"Yes","No"),"No"))</f>
        <v/>
      </c>
      <c r="U1859">
        <f>IF(A1859="","",IF(AND(N(O1859)&gt;=Rules!$B$8,ISNUMBER(P1859)),IF(P1859&lt;=-Rules!$B$7,"Yes","No"),"No"))</f>
        <v/>
      </c>
      <c r="V1859">
        <f>IF(A1859="","",IF(AND(N(L1859)&gt;=Rules!$B$6,ISNUMBER(N1859)),IF(AND(N1859&gt;=Rules!$B$10,N1859&lt;=Rules!$B$11),"Yes","No"),"No"))</f>
        <v/>
      </c>
      <c r="W1859">
        <f>IF(A1859="","",IF(I1859&lt;&gt;"","Yes","No"))</f>
        <v/>
      </c>
      <c r="X1859">
        <f>IF(I1859="","",IF(SUMIFS($K$3:$K$2002,$A$3:$A$2002,SUBSTITUTE(SUBSTITUTE(I1859,"?","~?"),"*","~*"))&gt;N(K1859),"Yes","No"))</f>
        <v/>
      </c>
      <c r="Y1859">
        <f>IF(A1859="","",IF(N(S1859)&gt;0,"Yes","No"))</f>
        <v/>
      </c>
      <c r="Z1859">
        <f>IF(A1859="","",IF(AND(N(K1859)&lt;Rules!$B$5,N(L1859)&lt;Rules!$B$6,N(Q1859)&lt;Rules!$B$13,Y1859="No"),"Yes","No"))</f>
        <v/>
      </c>
      <c r="AA1859">
        <f>IF(A1859="","",IF(LEFT(C1859&amp;"",1)="3","Redirect",IF(OR(LEFT(C1859&amp;"",1)="4",LEFT(C1859&amp;"",1)="5"),IF(OR(N(K1859)&gt;0,N(AC1859)&gt;=Rules!$B$14),"Redirect","Prune"),IF(D1859="Non-Indexable","Keep",IF(AND(W1859="Yes",X1859="Yes",Y1859="No"),"Merge",IF(OR(U1859="Yes",V1859="Yes",AND(T1859="Yes",N(L1859)&gt;=Rules!$B$6)),"Update",IF(Z1859="Yes",IF(N(AC1859)&gt;=Rules!$B$14,"Redirect","Prune"),"Keep")))))))</f>
        <v/>
      </c>
      <c r="AB1859">
        <f>IF(A1859="","",IF(LEFT(C1859&amp;"",1)="3","Already redirects ("&amp;C1859&amp;"). Update internal links to point at the final URL.",IF(OR(LEFT(C1859&amp;"",1)="4",LEFT(C1859&amp;"",1)="5"),IF(AA1859="Redirect","Returns "&amp;C1859&amp;" but still has "&amp;N(K1859)&amp;" clicks and "&amp;N(AC1859)&amp;" referring domains. 301 it to the closest live page.","Returns "&amp;C1859&amp;" with no clicks or links. Remove internal links and let it 404 or 410."),IF(D1859="Non-Indexable","Non-indexable ("&amp;E1859&amp;"). Keep if that is intentional; otherwise fix the canonical or noindex.",IF(AA1859="Merge","Overlaps with "&amp;I1859&amp;IF(N(J1859)&gt;0," (similarity "&amp;TEXT(J1859,"0.00")&amp;")","")&amp;", which gets more clicks. Merge the useful parts into it and 301 this URL.",IF(AA1859="Update",MID(IF(U1859="Yes","; Clicks down "&amp;TEXT(-P1859,"0%")&amp;" on the previous period","")&amp;IF(V1859="Yes","; Average position "&amp;TEXT(N1859,"0.0")&amp;" on "&amp;TEXT(L1859,"#,##0")&amp;" impressions (striking distance)","")&amp;IF(AND(T1859="Yes",N(L1859)&gt;=Rules!$B$6),"; Thin ("&amp;F1859&amp;" words) but has search demand",""),3,400),IF(AA1859="Prune","Low value: "&amp;N(K1859)&amp;" clicks, "&amp;N(L1859)&amp;" impressions, "&amp;N(Q1859)&amp;" sessions, no key events. Remove or noindex it and update internal links.",IF(AA1859="Redirect","Low value but "&amp;N(AC1859)&amp;" referring domains. 301 it to the closest relevant page to keep those links.",IF(AND(Z1859="No",Y1859="Yes",N(K1859)&lt;Rules!$B$5),"Low search traffic but it converts (key events: "&amp;S1859&amp;"). Keep it and link to it.",IF(W1859="Yes","Stronger than the page it overlaps ("&amp;I1859&amp;"). Keep; merge that page into this one.","Healthy: "&amp;N(K1859)&amp;" clicks"&amp;IF(ISNUMBER(N1859),", average position "&amp;TEXT(N1859,"0.0"),"")&amp;". Keep and monitor."))))))))))</f>
        <v/>
      </c>
      <c r="AE1859">
        <f>IF(A1859="","",IF(AD1859&lt;&gt;"",AD1859,AA1859))</f>
        <v/>
      </c>
    </row>
    <row r="1860">
      <c r="A1860">
        <f>IF(Crawl!A1859="","",Crawl!A1859)</f>
        <v/>
      </c>
      <c r="B1860">
        <f>IF(A1860="","",Crawl!EC1859)</f>
        <v/>
      </c>
      <c r="C1860">
        <f>IF(A1860="","",IFERROR(INDEX(Crawl!$A1859:$DZ1859,1,Rules!$H$6),""))</f>
        <v/>
      </c>
      <c r="D1860">
        <f>IF(A1860="","",IFERROR(INDEX(Crawl!$A1859:$DZ1859,1,Rules!$H$7),"")&amp;"")</f>
        <v/>
      </c>
      <c r="E1860">
        <f>IF(A1860="","",IFERROR(INDEX(Crawl!$A1859:$DZ1859,1,Rules!$H$8),"")&amp;"")</f>
        <v/>
      </c>
      <c r="F1860">
        <f>IF(A1860="","",IFERROR(INDEX(Crawl!$A1859:$DZ1859,1,Rules!$H$9),""))</f>
        <v/>
      </c>
      <c r="G1860">
        <f>IF(A1860="","",IFERROR(INDEX(Crawl!$A1859:$DZ1859,1,Rules!$H$10),""))</f>
        <v/>
      </c>
      <c r="H1860">
        <f>IF(A1860="","",IFERROR(INDEX(Crawl!$A1859:$DZ1859,1,Rules!$H$12),""))</f>
        <v/>
      </c>
      <c r="I1860">
        <f>IF(A1860="","",IF(AND(N(H1860)&gt;0,IFERROR(INDEX(Crawl!$A1859:$DZ1859,1,Rules!$H$11),"")&amp;""&lt;&gt;""),IFERROR(INDEX(Crawl!$A1859:$DZ1859,1,Rules!$H$11),"")&amp;"",IF(AND(ISNUMBER(J1860),N(J1860)&gt;=Rules!$B$12,IFERROR(INDEX(Crawl!$A1859:$DZ1859,1,Rules!$H$13),"")&amp;""&lt;&gt;""),IFERROR(INDEX(Crawl!$A1859:$DZ1859,1,Rules!$H$13),"")&amp;"","")))</f>
        <v/>
      </c>
      <c r="J1860" s="19">
        <f>IF(A1860="","",IF(IFERROR(INDEX(Crawl!$A1859:$DZ1859,1,Rules!$H$14),"")&amp;""="","",IFERROR(INDEX(Crawl!$A1859:$DZ1859,1,Rules!$H$14),"")))</f>
        <v/>
      </c>
      <c r="K1860">
        <f>IF(A1860="","",IFERROR(SUMIFS('GSC current'!$J$2:$J$2001,'GSC current'!$I$2:$I$2001,B1860),0))</f>
        <v/>
      </c>
      <c r="L1860">
        <f>IF(A1860="","",IFERROR(SUMIFS('GSC current'!$K$2:$K$2001,'GSC current'!$I$2:$I$2001,B1860),0))</f>
        <v/>
      </c>
      <c r="M1860" s="20">
        <f>IF(A1860="","",IF(N(L1860)&gt;0,K1860/L1860,""))</f>
        <v/>
      </c>
      <c r="N1860" s="21">
        <f>IF(A1860="","",IF(N(L1860)&gt;0,SUMIFS('GSC current'!$L$2:$L$2001,'GSC current'!$I$2:$I$2001,B1860)/L1860,""))</f>
        <v/>
      </c>
      <c r="O1860">
        <f>IF(A1860="","",IFERROR(SUMIFS('GSC previous'!$J$2:$J$2001,'GSC previous'!$I$2:$I$2001,B1860),0))</f>
        <v/>
      </c>
      <c r="P1860" s="22">
        <f>IF(A1860="","",IF(N(O1860)&gt;0,(K1860-O1860)/O1860,""))</f>
        <v/>
      </c>
      <c r="Q1860">
        <f>IF(A1860="","",IFERROR(SUMIFS(GA4!$P$2:$P$2001,GA4!$O$2:$O$2001,B1860),0))</f>
        <v/>
      </c>
      <c r="R1860" s="23">
        <f>IF(A1860="","",IF(N(Q1860)&gt;0,SUMIFS(GA4!$Q$2:$Q$2001,GA4!$O$2:$O$2001,B1860)/Q1860,""))</f>
        <v/>
      </c>
      <c r="S1860">
        <f>IF(A1860="","",IFERROR(SUMIFS(GA4!$R$2:$R$2001,GA4!$O$2:$O$2001,B1860),0))</f>
        <v/>
      </c>
      <c r="T1860">
        <f>IF(A1860="","",IF(AND(ISNUMBER(F1860),LEFT(C1860&amp;"",1)="2"),IF(F1860&lt;Rules!$B$9,"Yes","No"),"No"))</f>
        <v/>
      </c>
      <c r="U1860">
        <f>IF(A1860="","",IF(AND(N(O1860)&gt;=Rules!$B$8,ISNUMBER(P1860)),IF(P1860&lt;=-Rules!$B$7,"Yes","No"),"No"))</f>
        <v/>
      </c>
      <c r="V1860">
        <f>IF(A1860="","",IF(AND(N(L1860)&gt;=Rules!$B$6,ISNUMBER(N1860)),IF(AND(N1860&gt;=Rules!$B$10,N1860&lt;=Rules!$B$11),"Yes","No"),"No"))</f>
        <v/>
      </c>
      <c r="W1860">
        <f>IF(A1860="","",IF(I1860&lt;&gt;"","Yes","No"))</f>
        <v/>
      </c>
      <c r="X1860">
        <f>IF(I1860="","",IF(SUMIFS($K$3:$K$2002,$A$3:$A$2002,SUBSTITUTE(SUBSTITUTE(I1860,"?","~?"),"*","~*"))&gt;N(K1860),"Yes","No"))</f>
        <v/>
      </c>
      <c r="Y1860">
        <f>IF(A1860="","",IF(N(S1860)&gt;0,"Yes","No"))</f>
        <v/>
      </c>
      <c r="Z1860">
        <f>IF(A1860="","",IF(AND(N(K1860)&lt;Rules!$B$5,N(L1860)&lt;Rules!$B$6,N(Q1860)&lt;Rules!$B$13,Y1860="No"),"Yes","No"))</f>
        <v/>
      </c>
      <c r="AA1860">
        <f>IF(A1860="","",IF(LEFT(C1860&amp;"",1)="3","Redirect",IF(OR(LEFT(C1860&amp;"",1)="4",LEFT(C1860&amp;"",1)="5"),IF(OR(N(K1860)&gt;0,N(AC1860)&gt;=Rules!$B$14),"Redirect","Prune"),IF(D1860="Non-Indexable","Keep",IF(AND(W1860="Yes",X1860="Yes",Y1860="No"),"Merge",IF(OR(U1860="Yes",V1860="Yes",AND(T1860="Yes",N(L1860)&gt;=Rules!$B$6)),"Update",IF(Z1860="Yes",IF(N(AC1860)&gt;=Rules!$B$14,"Redirect","Prune"),"Keep")))))))</f>
        <v/>
      </c>
      <c r="AB1860">
        <f>IF(A1860="","",IF(LEFT(C1860&amp;"",1)="3","Already redirects ("&amp;C1860&amp;"). Update internal links to point at the final URL.",IF(OR(LEFT(C1860&amp;"",1)="4",LEFT(C1860&amp;"",1)="5"),IF(AA1860="Redirect","Returns "&amp;C1860&amp;" but still has "&amp;N(K1860)&amp;" clicks and "&amp;N(AC1860)&amp;" referring domains. 301 it to the closest live page.","Returns "&amp;C1860&amp;" with no clicks or links. Remove internal links and let it 404 or 410."),IF(D1860="Non-Indexable","Non-indexable ("&amp;E1860&amp;"). Keep if that is intentional; otherwise fix the canonical or noindex.",IF(AA1860="Merge","Overlaps with "&amp;I1860&amp;IF(N(J1860)&gt;0," (similarity "&amp;TEXT(J1860,"0.00")&amp;")","")&amp;", which gets more clicks. Merge the useful parts into it and 301 this URL.",IF(AA1860="Update",MID(IF(U1860="Yes","; Clicks down "&amp;TEXT(-P1860,"0%")&amp;" on the previous period","")&amp;IF(V1860="Yes","; Average position "&amp;TEXT(N1860,"0.0")&amp;" on "&amp;TEXT(L1860,"#,##0")&amp;" impressions (striking distance)","")&amp;IF(AND(T1860="Yes",N(L1860)&gt;=Rules!$B$6),"; Thin ("&amp;F1860&amp;" words) but has search demand",""),3,400),IF(AA1860="Prune","Low value: "&amp;N(K1860)&amp;" clicks, "&amp;N(L1860)&amp;" impressions, "&amp;N(Q1860)&amp;" sessions, no key events. Remove or noindex it and update internal links.",IF(AA1860="Redirect","Low value but "&amp;N(AC1860)&amp;" referring domains. 301 it to the closest relevant page to keep those links.",IF(AND(Z1860="No",Y1860="Yes",N(K1860)&lt;Rules!$B$5),"Low search traffic but it converts (key events: "&amp;S1860&amp;"). Keep it and link to it.",IF(W1860="Yes","Stronger than the page it overlaps ("&amp;I1860&amp;"). Keep; merge that page into this one.","Healthy: "&amp;N(K1860)&amp;" clicks"&amp;IF(ISNUMBER(N1860),", average position "&amp;TEXT(N1860,"0.0"),"")&amp;". Keep and monitor."))))))))))</f>
        <v/>
      </c>
      <c r="AE1860">
        <f>IF(A1860="","",IF(AD1860&lt;&gt;"",AD1860,AA1860))</f>
        <v/>
      </c>
    </row>
    <row r="1861">
      <c r="A1861">
        <f>IF(Crawl!A1860="","",Crawl!A1860)</f>
        <v/>
      </c>
      <c r="B1861">
        <f>IF(A1861="","",Crawl!EC1860)</f>
        <v/>
      </c>
      <c r="C1861">
        <f>IF(A1861="","",IFERROR(INDEX(Crawl!$A1860:$DZ1860,1,Rules!$H$6),""))</f>
        <v/>
      </c>
      <c r="D1861">
        <f>IF(A1861="","",IFERROR(INDEX(Crawl!$A1860:$DZ1860,1,Rules!$H$7),"")&amp;"")</f>
        <v/>
      </c>
      <c r="E1861">
        <f>IF(A1861="","",IFERROR(INDEX(Crawl!$A1860:$DZ1860,1,Rules!$H$8),"")&amp;"")</f>
        <v/>
      </c>
      <c r="F1861">
        <f>IF(A1861="","",IFERROR(INDEX(Crawl!$A1860:$DZ1860,1,Rules!$H$9),""))</f>
        <v/>
      </c>
      <c r="G1861">
        <f>IF(A1861="","",IFERROR(INDEX(Crawl!$A1860:$DZ1860,1,Rules!$H$10),""))</f>
        <v/>
      </c>
      <c r="H1861">
        <f>IF(A1861="","",IFERROR(INDEX(Crawl!$A1860:$DZ1860,1,Rules!$H$12),""))</f>
        <v/>
      </c>
      <c r="I1861">
        <f>IF(A1861="","",IF(AND(N(H1861)&gt;0,IFERROR(INDEX(Crawl!$A1860:$DZ1860,1,Rules!$H$11),"")&amp;""&lt;&gt;""),IFERROR(INDEX(Crawl!$A1860:$DZ1860,1,Rules!$H$11),"")&amp;"",IF(AND(ISNUMBER(J1861),N(J1861)&gt;=Rules!$B$12,IFERROR(INDEX(Crawl!$A1860:$DZ1860,1,Rules!$H$13),"")&amp;""&lt;&gt;""),IFERROR(INDEX(Crawl!$A1860:$DZ1860,1,Rules!$H$13),"")&amp;"","")))</f>
        <v/>
      </c>
      <c r="J1861" s="19">
        <f>IF(A1861="","",IF(IFERROR(INDEX(Crawl!$A1860:$DZ1860,1,Rules!$H$14),"")&amp;""="","",IFERROR(INDEX(Crawl!$A1860:$DZ1860,1,Rules!$H$14),"")))</f>
        <v/>
      </c>
      <c r="K1861">
        <f>IF(A1861="","",IFERROR(SUMIFS('GSC current'!$J$2:$J$2001,'GSC current'!$I$2:$I$2001,B1861),0))</f>
        <v/>
      </c>
      <c r="L1861">
        <f>IF(A1861="","",IFERROR(SUMIFS('GSC current'!$K$2:$K$2001,'GSC current'!$I$2:$I$2001,B1861),0))</f>
        <v/>
      </c>
      <c r="M1861" s="20">
        <f>IF(A1861="","",IF(N(L1861)&gt;0,K1861/L1861,""))</f>
        <v/>
      </c>
      <c r="N1861" s="21">
        <f>IF(A1861="","",IF(N(L1861)&gt;0,SUMIFS('GSC current'!$L$2:$L$2001,'GSC current'!$I$2:$I$2001,B1861)/L1861,""))</f>
        <v/>
      </c>
      <c r="O1861">
        <f>IF(A1861="","",IFERROR(SUMIFS('GSC previous'!$J$2:$J$2001,'GSC previous'!$I$2:$I$2001,B1861),0))</f>
        <v/>
      </c>
      <c r="P1861" s="22">
        <f>IF(A1861="","",IF(N(O1861)&gt;0,(K1861-O1861)/O1861,""))</f>
        <v/>
      </c>
      <c r="Q1861">
        <f>IF(A1861="","",IFERROR(SUMIFS(GA4!$P$2:$P$2001,GA4!$O$2:$O$2001,B1861),0))</f>
        <v/>
      </c>
      <c r="R1861" s="23">
        <f>IF(A1861="","",IF(N(Q1861)&gt;0,SUMIFS(GA4!$Q$2:$Q$2001,GA4!$O$2:$O$2001,B1861)/Q1861,""))</f>
        <v/>
      </c>
      <c r="S1861">
        <f>IF(A1861="","",IFERROR(SUMIFS(GA4!$R$2:$R$2001,GA4!$O$2:$O$2001,B1861),0))</f>
        <v/>
      </c>
      <c r="T1861">
        <f>IF(A1861="","",IF(AND(ISNUMBER(F1861),LEFT(C1861&amp;"",1)="2"),IF(F1861&lt;Rules!$B$9,"Yes","No"),"No"))</f>
        <v/>
      </c>
      <c r="U1861">
        <f>IF(A1861="","",IF(AND(N(O1861)&gt;=Rules!$B$8,ISNUMBER(P1861)),IF(P1861&lt;=-Rules!$B$7,"Yes","No"),"No"))</f>
        <v/>
      </c>
      <c r="V1861">
        <f>IF(A1861="","",IF(AND(N(L1861)&gt;=Rules!$B$6,ISNUMBER(N1861)),IF(AND(N1861&gt;=Rules!$B$10,N1861&lt;=Rules!$B$11),"Yes","No"),"No"))</f>
        <v/>
      </c>
      <c r="W1861">
        <f>IF(A1861="","",IF(I1861&lt;&gt;"","Yes","No"))</f>
        <v/>
      </c>
      <c r="X1861">
        <f>IF(I1861="","",IF(SUMIFS($K$3:$K$2002,$A$3:$A$2002,SUBSTITUTE(SUBSTITUTE(I1861,"?","~?"),"*","~*"))&gt;N(K1861),"Yes","No"))</f>
        <v/>
      </c>
      <c r="Y1861">
        <f>IF(A1861="","",IF(N(S1861)&gt;0,"Yes","No"))</f>
        <v/>
      </c>
      <c r="Z1861">
        <f>IF(A1861="","",IF(AND(N(K1861)&lt;Rules!$B$5,N(L1861)&lt;Rules!$B$6,N(Q1861)&lt;Rules!$B$13,Y1861="No"),"Yes","No"))</f>
        <v/>
      </c>
      <c r="AA1861">
        <f>IF(A1861="","",IF(LEFT(C1861&amp;"",1)="3","Redirect",IF(OR(LEFT(C1861&amp;"",1)="4",LEFT(C1861&amp;"",1)="5"),IF(OR(N(K1861)&gt;0,N(AC1861)&gt;=Rules!$B$14),"Redirect","Prune"),IF(D1861="Non-Indexable","Keep",IF(AND(W1861="Yes",X1861="Yes",Y1861="No"),"Merge",IF(OR(U1861="Yes",V1861="Yes",AND(T1861="Yes",N(L1861)&gt;=Rules!$B$6)),"Update",IF(Z1861="Yes",IF(N(AC1861)&gt;=Rules!$B$14,"Redirect","Prune"),"Keep")))))))</f>
        <v/>
      </c>
      <c r="AB1861">
        <f>IF(A1861="","",IF(LEFT(C1861&amp;"",1)="3","Already redirects ("&amp;C1861&amp;"). Update internal links to point at the final URL.",IF(OR(LEFT(C1861&amp;"",1)="4",LEFT(C1861&amp;"",1)="5"),IF(AA1861="Redirect","Returns "&amp;C1861&amp;" but still has "&amp;N(K1861)&amp;" clicks and "&amp;N(AC1861)&amp;" referring domains. 301 it to the closest live page.","Returns "&amp;C1861&amp;" with no clicks or links. Remove internal links and let it 404 or 410."),IF(D1861="Non-Indexable","Non-indexable ("&amp;E1861&amp;"). Keep if that is intentional; otherwise fix the canonical or noindex.",IF(AA1861="Merge","Overlaps with "&amp;I1861&amp;IF(N(J1861)&gt;0," (similarity "&amp;TEXT(J1861,"0.00")&amp;")","")&amp;", which gets more clicks. Merge the useful parts into it and 301 this URL.",IF(AA1861="Update",MID(IF(U1861="Yes","; Clicks down "&amp;TEXT(-P1861,"0%")&amp;" on the previous period","")&amp;IF(V1861="Yes","; Average position "&amp;TEXT(N1861,"0.0")&amp;" on "&amp;TEXT(L1861,"#,##0")&amp;" impressions (striking distance)","")&amp;IF(AND(T1861="Yes",N(L1861)&gt;=Rules!$B$6),"; Thin ("&amp;F1861&amp;" words) but has search demand",""),3,400),IF(AA1861="Prune","Low value: "&amp;N(K1861)&amp;" clicks, "&amp;N(L1861)&amp;" impressions, "&amp;N(Q1861)&amp;" sessions, no key events. Remove or noindex it and update internal links.",IF(AA1861="Redirect","Low value but "&amp;N(AC1861)&amp;" referring domains. 301 it to the closest relevant page to keep those links.",IF(AND(Z1861="No",Y1861="Yes",N(K1861)&lt;Rules!$B$5),"Low search traffic but it converts (key events: "&amp;S1861&amp;"). Keep it and link to it.",IF(W1861="Yes","Stronger than the page it overlaps ("&amp;I1861&amp;"). Keep; merge that page into this one.","Healthy: "&amp;N(K1861)&amp;" clicks"&amp;IF(ISNUMBER(N1861),", average position "&amp;TEXT(N1861,"0.0"),"")&amp;". Keep and monitor."))))))))))</f>
        <v/>
      </c>
      <c r="AE1861">
        <f>IF(A1861="","",IF(AD1861&lt;&gt;"",AD1861,AA1861))</f>
        <v/>
      </c>
    </row>
    <row r="1862">
      <c r="A1862">
        <f>IF(Crawl!A1861="","",Crawl!A1861)</f>
        <v/>
      </c>
      <c r="B1862">
        <f>IF(A1862="","",Crawl!EC1861)</f>
        <v/>
      </c>
      <c r="C1862">
        <f>IF(A1862="","",IFERROR(INDEX(Crawl!$A1861:$DZ1861,1,Rules!$H$6),""))</f>
        <v/>
      </c>
      <c r="D1862">
        <f>IF(A1862="","",IFERROR(INDEX(Crawl!$A1861:$DZ1861,1,Rules!$H$7),"")&amp;"")</f>
        <v/>
      </c>
      <c r="E1862">
        <f>IF(A1862="","",IFERROR(INDEX(Crawl!$A1861:$DZ1861,1,Rules!$H$8),"")&amp;"")</f>
        <v/>
      </c>
      <c r="F1862">
        <f>IF(A1862="","",IFERROR(INDEX(Crawl!$A1861:$DZ1861,1,Rules!$H$9),""))</f>
        <v/>
      </c>
      <c r="G1862">
        <f>IF(A1862="","",IFERROR(INDEX(Crawl!$A1861:$DZ1861,1,Rules!$H$10),""))</f>
        <v/>
      </c>
      <c r="H1862">
        <f>IF(A1862="","",IFERROR(INDEX(Crawl!$A1861:$DZ1861,1,Rules!$H$12),""))</f>
        <v/>
      </c>
      <c r="I1862">
        <f>IF(A1862="","",IF(AND(N(H1862)&gt;0,IFERROR(INDEX(Crawl!$A1861:$DZ1861,1,Rules!$H$11),"")&amp;""&lt;&gt;""),IFERROR(INDEX(Crawl!$A1861:$DZ1861,1,Rules!$H$11),"")&amp;"",IF(AND(ISNUMBER(J1862),N(J1862)&gt;=Rules!$B$12,IFERROR(INDEX(Crawl!$A1861:$DZ1861,1,Rules!$H$13),"")&amp;""&lt;&gt;""),IFERROR(INDEX(Crawl!$A1861:$DZ1861,1,Rules!$H$13),"")&amp;"","")))</f>
        <v/>
      </c>
      <c r="J1862" s="19">
        <f>IF(A1862="","",IF(IFERROR(INDEX(Crawl!$A1861:$DZ1861,1,Rules!$H$14),"")&amp;""="","",IFERROR(INDEX(Crawl!$A1861:$DZ1861,1,Rules!$H$14),"")))</f>
        <v/>
      </c>
      <c r="K1862">
        <f>IF(A1862="","",IFERROR(SUMIFS('GSC current'!$J$2:$J$2001,'GSC current'!$I$2:$I$2001,B1862),0))</f>
        <v/>
      </c>
      <c r="L1862">
        <f>IF(A1862="","",IFERROR(SUMIFS('GSC current'!$K$2:$K$2001,'GSC current'!$I$2:$I$2001,B1862),0))</f>
        <v/>
      </c>
      <c r="M1862" s="20">
        <f>IF(A1862="","",IF(N(L1862)&gt;0,K1862/L1862,""))</f>
        <v/>
      </c>
      <c r="N1862" s="21">
        <f>IF(A1862="","",IF(N(L1862)&gt;0,SUMIFS('GSC current'!$L$2:$L$2001,'GSC current'!$I$2:$I$2001,B1862)/L1862,""))</f>
        <v/>
      </c>
      <c r="O1862">
        <f>IF(A1862="","",IFERROR(SUMIFS('GSC previous'!$J$2:$J$2001,'GSC previous'!$I$2:$I$2001,B1862),0))</f>
        <v/>
      </c>
      <c r="P1862" s="22">
        <f>IF(A1862="","",IF(N(O1862)&gt;0,(K1862-O1862)/O1862,""))</f>
        <v/>
      </c>
      <c r="Q1862">
        <f>IF(A1862="","",IFERROR(SUMIFS(GA4!$P$2:$P$2001,GA4!$O$2:$O$2001,B1862),0))</f>
        <v/>
      </c>
      <c r="R1862" s="23">
        <f>IF(A1862="","",IF(N(Q1862)&gt;0,SUMIFS(GA4!$Q$2:$Q$2001,GA4!$O$2:$O$2001,B1862)/Q1862,""))</f>
        <v/>
      </c>
      <c r="S1862">
        <f>IF(A1862="","",IFERROR(SUMIFS(GA4!$R$2:$R$2001,GA4!$O$2:$O$2001,B1862),0))</f>
        <v/>
      </c>
      <c r="T1862">
        <f>IF(A1862="","",IF(AND(ISNUMBER(F1862),LEFT(C1862&amp;"",1)="2"),IF(F1862&lt;Rules!$B$9,"Yes","No"),"No"))</f>
        <v/>
      </c>
      <c r="U1862">
        <f>IF(A1862="","",IF(AND(N(O1862)&gt;=Rules!$B$8,ISNUMBER(P1862)),IF(P1862&lt;=-Rules!$B$7,"Yes","No"),"No"))</f>
        <v/>
      </c>
      <c r="V1862">
        <f>IF(A1862="","",IF(AND(N(L1862)&gt;=Rules!$B$6,ISNUMBER(N1862)),IF(AND(N1862&gt;=Rules!$B$10,N1862&lt;=Rules!$B$11),"Yes","No"),"No"))</f>
        <v/>
      </c>
      <c r="W1862">
        <f>IF(A1862="","",IF(I1862&lt;&gt;"","Yes","No"))</f>
        <v/>
      </c>
      <c r="X1862">
        <f>IF(I1862="","",IF(SUMIFS($K$3:$K$2002,$A$3:$A$2002,SUBSTITUTE(SUBSTITUTE(I1862,"?","~?"),"*","~*"))&gt;N(K1862),"Yes","No"))</f>
        <v/>
      </c>
      <c r="Y1862">
        <f>IF(A1862="","",IF(N(S1862)&gt;0,"Yes","No"))</f>
        <v/>
      </c>
      <c r="Z1862">
        <f>IF(A1862="","",IF(AND(N(K1862)&lt;Rules!$B$5,N(L1862)&lt;Rules!$B$6,N(Q1862)&lt;Rules!$B$13,Y1862="No"),"Yes","No"))</f>
        <v/>
      </c>
      <c r="AA1862">
        <f>IF(A1862="","",IF(LEFT(C1862&amp;"",1)="3","Redirect",IF(OR(LEFT(C1862&amp;"",1)="4",LEFT(C1862&amp;"",1)="5"),IF(OR(N(K1862)&gt;0,N(AC1862)&gt;=Rules!$B$14),"Redirect","Prune"),IF(D1862="Non-Indexable","Keep",IF(AND(W1862="Yes",X1862="Yes",Y1862="No"),"Merge",IF(OR(U1862="Yes",V1862="Yes",AND(T1862="Yes",N(L1862)&gt;=Rules!$B$6)),"Update",IF(Z1862="Yes",IF(N(AC1862)&gt;=Rules!$B$14,"Redirect","Prune"),"Keep")))))))</f>
        <v/>
      </c>
      <c r="AB1862">
        <f>IF(A1862="","",IF(LEFT(C1862&amp;"",1)="3","Already redirects ("&amp;C1862&amp;"). Update internal links to point at the final URL.",IF(OR(LEFT(C1862&amp;"",1)="4",LEFT(C1862&amp;"",1)="5"),IF(AA1862="Redirect","Returns "&amp;C1862&amp;" but still has "&amp;N(K1862)&amp;" clicks and "&amp;N(AC1862)&amp;" referring domains. 301 it to the closest live page.","Returns "&amp;C1862&amp;" with no clicks or links. Remove internal links and let it 404 or 410."),IF(D1862="Non-Indexable","Non-indexable ("&amp;E1862&amp;"). Keep if that is intentional; otherwise fix the canonical or noindex.",IF(AA1862="Merge","Overlaps with "&amp;I1862&amp;IF(N(J1862)&gt;0," (similarity "&amp;TEXT(J1862,"0.00")&amp;")","")&amp;", which gets more clicks. Merge the useful parts into it and 301 this URL.",IF(AA1862="Update",MID(IF(U1862="Yes","; Clicks down "&amp;TEXT(-P1862,"0%")&amp;" on the previous period","")&amp;IF(V1862="Yes","; Average position "&amp;TEXT(N1862,"0.0")&amp;" on "&amp;TEXT(L1862,"#,##0")&amp;" impressions (striking distance)","")&amp;IF(AND(T1862="Yes",N(L1862)&gt;=Rules!$B$6),"; Thin ("&amp;F1862&amp;" words) but has search demand",""),3,400),IF(AA1862="Prune","Low value: "&amp;N(K1862)&amp;" clicks, "&amp;N(L1862)&amp;" impressions, "&amp;N(Q1862)&amp;" sessions, no key events. Remove or noindex it and update internal links.",IF(AA1862="Redirect","Low value but "&amp;N(AC1862)&amp;" referring domains. 301 it to the closest relevant page to keep those links.",IF(AND(Z1862="No",Y1862="Yes",N(K1862)&lt;Rules!$B$5),"Low search traffic but it converts (key events: "&amp;S1862&amp;"). Keep it and link to it.",IF(W1862="Yes","Stronger than the page it overlaps ("&amp;I1862&amp;"). Keep; merge that page into this one.","Healthy: "&amp;N(K1862)&amp;" clicks"&amp;IF(ISNUMBER(N1862),", average position "&amp;TEXT(N1862,"0.0"),"")&amp;". Keep and monitor."))))))))))</f>
        <v/>
      </c>
      <c r="AE1862">
        <f>IF(A1862="","",IF(AD1862&lt;&gt;"",AD1862,AA1862))</f>
        <v/>
      </c>
    </row>
    <row r="1863">
      <c r="A1863">
        <f>IF(Crawl!A1862="","",Crawl!A1862)</f>
        <v/>
      </c>
      <c r="B1863">
        <f>IF(A1863="","",Crawl!EC1862)</f>
        <v/>
      </c>
      <c r="C1863">
        <f>IF(A1863="","",IFERROR(INDEX(Crawl!$A1862:$DZ1862,1,Rules!$H$6),""))</f>
        <v/>
      </c>
      <c r="D1863">
        <f>IF(A1863="","",IFERROR(INDEX(Crawl!$A1862:$DZ1862,1,Rules!$H$7),"")&amp;"")</f>
        <v/>
      </c>
      <c r="E1863">
        <f>IF(A1863="","",IFERROR(INDEX(Crawl!$A1862:$DZ1862,1,Rules!$H$8),"")&amp;"")</f>
        <v/>
      </c>
      <c r="F1863">
        <f>IF(A1863="","",IFERROR(INDEX(Crawl!$A1862:$DZ1862,1,Rules!$H$9),""))</f>
        <v/>
      </c>
      <c r="G1863">
        <f>IF(A1863="","",IFERROR(INDEX(Crawl!$A1862:$DZ1862,1,Rules!$H$10),""))</f>
        <v/>
      </c>
      <c r="H1863">
        <f>IF(A1863="","",IFERROR(INDEX(Crawl!$A1862:$DZ1862,1,Rules!$H$12),""))</f>
        <v/>
      </c>
      <c r="I1863">
        <f>IF(A1863="","",IF(AND(N(H1863)&gt;0,IFERROR(INDEX(Crawl!$A1862:$DZ1862,1,Rules!$H$11),"")&amp;""&lt;&gt;""),IFERROR(INDEX(Crawl!$A1862:$DZ1862,1,Rules!$H$11),"")&amp;"",IF(AND(ISNUMBER(J1863),N(J1863)&gt;=Rules!$B$12,IFERROR(INDEX(Crawl!$A1862:$DZ1862,1,Rules!$H$13),"")&amp;""&lt;&gt;""),IFERROR(INDEX(Crawl!$A1862:$DZ1862,1,Rules!$H$13),"")&amp;"","")))</f>
        <v/>
      </c>
      <c r="J1863" s="19">
        <f>IF(A1863="","",IF(IFERROR(INDEX(Crawl!$A1862:$DZ1862,1,Rules!$H$14),"")&amp;""="","",IFERROR(INDEX(Crawl!$A1862:$DZ1862,1,Rules!$H$14),"")))</f>
        <v/>
      </c>
      <c r="K1863">
        <f>IF(A1863="","",IFERROR(SUMIFS('GSC current'!$J$2:$J$2001,'GSC current'!$I$2:$I$2001,B1863),0))</f>
        <v/>
      </c>
      <c r="L1863">
        <f>IF(A1863="","",IFERROR(SUMIFS('GSC current'!$K$2:$K$2001,'GSC current'!$I$2:$I$2001,B1863),0))</f>
        <v/>
      </c>
      <c r="M1863" s="20">
        <f>IF(A1863="","",IF(N(L1863)&gt;0,K1863/L1863,""))</f>
        <v/>
      </c>
      <c r="N1863" s="21">
        <f>IF(A1863="","",IF(N(L1863)&gt;0,SUMIFS('GSC current'!$L$2:$L$2001,'GSC current'!$I$2:$I$2001,B1863)/L1863,""))</f>
        <v/>
      </c>
      <c r="O1863">
        <f>IF(A1863="","",IFERROR(SUMIFS('GSC previous'!$J$2:$J$2001,'GSC previous'!$I$2:$I$2001,B1863),0))</f>
        <v/>
      </c>
      <c r="P1863" s="22">
        <f>IF(A1863="","",IF(N(O1863)&gt;0,(K1863-O1863)/O1863,""))</f>
        <v/>
      </c>
      <c r="Q1863">
        <f>IF(A1863="","",IFERROR(SUMIFS(GA4!$P$2:$P$2001,GA4!$O$2:$O$2001,B1863),0))</f>
        <v/>
      </c>
      <c r="R1863" s="23">
        <f>IF(A1863="","",IF(N(Q1863)&gt;0,SUMIFS(GA4!$Q$2:$Q$2001,GA4!$O$2:$O$2001,B1863)/Q1863,""))</f>
        <v/>
      </c>
      <c r="S1863">
        <f>IF(A1863="","",IFERROR(SUMIFS(GA4!$R$2:$R$2001,GA4!$O$2:$O$2001,B1863),0))</f>
        <v/>
      </c>
      <c r="T1863">
        <f>IF(A1863="","",IF(AND(ISNUMBER(F1863),LEFT(C1863&amp;"",1)="2"),IF(F1863&lt;Rules!$B$9,"Yes","No"),"No"))</f>
        <v/>
      </c>
      <c r="U1863">
        <f>IF(A1863="","",IF(AND(N(O1863)&gt;=Rules!$B$8,ISNUMBER(P1863)),IF(P1863&lt;=-Rules!$B$7,"Yes","No"),"No"))</f>
        <v/>
      </c>
      <c r="V1863">
        <f>IF(A1863="","",IF(AND(N(L1863)&gt;=Rules!$B$6,ISNUMBER(N1863)),IF(AND(N1863&gt;=Rules!$B$10,N1863&lt;=Rules!$B$11),"Yes","No"),"No"))</f>
        <v/>
      </c>
      <c r="W1863">
        <f>IF(A1863="","",IF(I1863&lt;&gt;"","Yes","No"))</f>
        <v/>
      </c>
      <c r="X1863">
        <f>IF(I1863="","",IF(SUMIFS($K$3:$K$2002,$A$3:$A$2002,SUBSTITUTE(SUBSTITUTE(I1863,"?","~?"),"*","~*"))&gt;N(K1863),"Yes","No"))</f>
        <v/>
      </c>
      <c r="Y1863">
        <f>IF(A1863="","",IF(N(S1863)&gt;0,"Yes","No"))</f>
        <v/>
      </c>
      <c r="Z1863">
        <f>IF(A1863="","",IF(AND(N(K1863)&lt;Rules!$B$5,N(L1863)&lt;Rules!$B$6,N(Q1863)&lt;Rules!$B$13,Y1863="No"),"Yes","No"))</f>
        <v/>
      </c>
      <c r="AA1863">
        <f>IF(A1863="","",IF(LEFT(C1863&amp;"",1)="3","Redirect",IF(OR(LEFT(C1863&amp;"",1)="4",LEFT(C1863&amp;"",1)="5"),IF(OR(N(K1863)&gt;0,N(AC1863)&gt;=Rules!$B$14),"Redirect","Prune"),IF(D1863="Non-Indexable","Keep",IF(AND(W1863="Yes",X1863="Yes",Y1863="No"),"Merge",IF(OR(U1863="Yes",V1863="Yes",AND(T1863="Yes",N(L1863)&gt;=Rules!$B$6)),"Update",IF(Z1863="Yes",IF(N(AC1863)&gt;=Rules!$B$14,"Redirect","Prune"),"Keep")))))))</f>
        <v/>
      </c>
      <c r="AB1863">
        <f>IF(A1863="","",IF(LEFT(C1863&amp;"",1)="3","Already redirects ("&amp;C1863&amp;"). Update internal links to point at the final URL.",IF(OR(LEFT(C1863&amp;"",1)="4",LEFT(C1863&amp;"",1)="5"),IF(AA1863="Redirect","Returns "&amp;C1863&amp;" but still has "&amp;N(K1863)&amp;" clicks and "&amp;N(AC1863)&amp;" referring domains. 301 it to the closest live page.","Returns "&amp;C1863&amp;" with no clicks or links. Remove internal links and let it 404 or 410."),IF(D1863="Non-Indexable","Non-indexable ("&amp;E1863&amp;"). Keep if that is intentional; otherwise fix the canonical or noindex.",IF(AA1863="Merge","Overlaps with "&amp;I1863&amp;IF(N(J1863)&gt;0," (similarity "&amp;TEXT(J1863,"0.00")&amp;")","")&amp;", which gets more clicks. Merge the useful parts into it and 301 this URL.",IF(AA1863="Update",MID(IF(U1863="Yes","; Clicks down "&amp;TEXT(-P1863,"0%")&amp;" on the previous period","")&amp;IF(V1863="Yes","; Average position "&amp;TEXT(N1863,"0.0")&amp;" on "&amp;TEXT(L1863,"#,##0")&amp;" impressions (striking distance)","")&amp;IF(AND(T1863="Yes",N(L1863)&gt;=Rules!$B$6),"; Thin ("&amp;F1863&amp;" words) but has search demand",""),3,400),IF(AA1863="Prune","Low value: "&amp;N(K1863)&amp;" clicks, "&amp;N(L1863)&amp;" impressions, "&amp;N(Q1863)&amp;" sessions, no key events. Remove or noindex it and update internal links.",IF(AA1863="Redirect","Low value but "&amp;N(AC1863)&amp;" referring domains. 301 it to the closest relevant page to keep those links.",IF(AND(Z1863="No",Y1863="Yes",N(K1863)&lt;Rules!$B$5),"Low search traffic but it converts (key events: "&amp;S1863&amp;"). Keep it and link to it.",IF(W1863="Yes","Stronger than the page it overlaps ("&amp;I1863&amp;"). Keep; merge that page into this one.","Healthy: "&amp;N(K1863)&amp;" clicks"&amp;IF(ISNUMBER(N1863),", average position "&amp;TEXT(N1863,"0.0"),"")&amp;". Keep and monitor."))))))))))</f>
        <v/>
      </c>
      <c r="AE1863">
        <f>IF(A1863="","",IF(AD1863&lt;&gt;"",AD1863,AA1863))</f>
        <v/>
      </c>
    </row>
    <row r="1864">
      <c r="A1864">
        <f>IF(Crawl!A1863="","",Crawl!A1863)</f>
        <v/>
      </c>
      <c r="B1864">
        <f>IF(A1864="","",Crawl!EC1863)</f>
        <v/>
      </c>
      <c r="C1864">
        <f>IF(A1864="","",IFERROR(INDEX(Crawl!$A1863:$DZ1863,1,Rules!$H$6),""))</f>
        <v/>
      </c>
      <c r="D1864">
        <f>IF(A1864="","",IFERROR(INDEX(Crawl!$A1863:$DZ1863,1,Rules!$H$7),"")&amp;"")</f>
        <v/>
      </c>
      <c r="E1864">
        <f>IF(A1864="","",IFERROR(INDEX(Crawl!$A1863:$DZ1863,1,Rules!$H$8),"")&amp;"")</f>
        <v/>
      </c>
      <c r="F1864">
        <f>IF(A1864="","",IFERROR(INDEX(Crawl!$A1863:$DZ1863,1,Rules!$H$9),""))</f>
        <v/>
      </c>
      <c r="G1864">
        <f>IF(A1864="","",IFERROR(INDEX(Crawl!$A1863:$DZ1863,1,Rules!$H$10),""))</f>
        <v/>
      </c>
      <c r="H1864">
        <f>IF(A1864="","",IFERROR(INDEX(Crawl!$A1863:$DZ1863,1,Rules!$H$12),""))</f>
        <v/>
      </c>
      <c r="I1864">
        <f>IF(A1864="","",IF(AND(N(H1864)&gt;0,IFERROR(INDEX(Crawl!$A1863:$DZ1863,1,Rules!$H$11),"")&amp;""&lt;&gt;""),IFERROR(INDEX(Crawl!$A1863:$DZ1863,1,Rules!$H$11),"")&amp;"",IF(AND(ISNUMBER(J1864),N(J1864)&gt;=Rules!$B$12,IFERROR(INDEX(Crawl!$A1863:$DZ1863,1,Rules!$H$13),"")&amp;""&lt;&gt;""),IFERROR(INDEX(Crawl!$A1863:$DZ1863,1,Rules!$H$13),"")&amp;"","")))</f>
        <v/>
      </c>
      <c r="J1864" s="19">
        <f>IF(A1864="","",IF(IFERROR(INDEX(Crawl!$A1863:$DZ1863,1,Rules!$H$14),"")&amp;""="","",IFERROR(INDEX(Crawl!$A1863:$DZ1863,1,Rules!$H$14),"")))</f>
        <v/>
      </c>
      <c r="K1864">
        <f>IF(A1864="","",IFERROR(SUMIFS('GSC current'!$J$2:$J$2001,'GSC current'!$I$2:$I$2001,B1864),0))</f>
        <v/>
      </c>
      <c r="L1864">
        <f>IF(A1864="","",IFERROR(SUMIFS('GSC current'!$K$2:$K$2001,'GSC current'!$I$2:$I$2001,B1864),0))</f>
        <v/>
      </c>
      <c r="M1864" s="20">
        <f>IF(A1864="","",IF(N(L1864)&gt;0,K1864/L1864,""))</f>
        <v/>
      </c>
      <c r="N1864" s="21">
        <f>IF(A1864="","",IF(N(L1864)&gt;0,SUMIFS('GSC current'!$L$2:$L$2001,'GSC current'!$I$2:$I$2001,B1864)/L1864,""))</f>
        <v/>
      </c>
      <c r="O1864">
        <f>IF(A1864="","",IFERROR(SUMIFS('GSC previous'!$J$2:$J$2001,'GSC previous'!$I$2:$I$2001,B1864),0))</f>
        <v/>
      </c>
      <c r="P1864" s="22">
        <f>IF(A1864="","",IF(N(O1864)&gt;0,(K1864-O1864)/O1864,""))</f>
        <v/>
      </c>
      <c r="Q1864">
        <f>IF(A1864="","",IFERROR(SUMIFS(GA4!$P$2:$P$2001,GA4!$O$2:$O$2001,B1864),0))</f>
        <v/>
      </c>
      <c r="R1864" s="23">
        <f>IF(A1864="","",IF(N(Q1864)&gt;0,SUMIFS(GA4!$Q$2:$Q$2001,GA4!$O$2:$O$2001,B1864)/Q1864,""))</f>
        <v/>
      </c>
      <c r="S1864">
        <f>IF(A1864="","",IFERROR(SUMIFS(GA4!$R$2:$R$2001,GA4!$O$2:$O$2001,B1864),0))</f>
        <v/>
      </c>
      <c r="T1864">
        <f>IF(A1864="","",IF(AND(ISNUMBER(F1864),LEFT(C1864&amp;"",1)="2"),IF(F1864&lt;Rules!$B$9,"Yes","No"),"No"))</f>
        <v/>
      </c>
      <c r="U1864">
        <f>IF(A1864="","",IF(AND(N(O1864)&gt;=Rules!$B$8,ISNUMBER(P1864)),IF(P1864&lt;=-Rules!$B$7,"Yes","No"),"No"))</f>
        <v/>
      </c>
      <c r="V1864">
        <f>IF(A1864="","",IF(AND(N(L1864)&gt;=Rules!$B$6,ISNUMBER(N1864)),IF(AND(N1864&gt;=Rules!$B$10,N1864&lt;=Rules!$B$11),"Yes","No"),"No"))</f>
        <v/>
      </c>
      <c r="W1864">
        <f>IF(A1864="","",IF(I1864&lt;&gt;"","Yes","No"))</f>
        <v/>
      </c>
      <c r="X1864">
        <f>IF(I1864="","",IF(SUMIFS($K$3:$K$2002,$A$3:$A$2002,SUBSTITUTE(SUBSTITUTE(I1864,"?","~?"),"*","~*"))&gt;N(K1864),"Yes","No"))</f>
        <v/>
      </c>
      <c r="Y1864">
        <f>IF(A1864="","",IF(N(S1864)&gt;0,"Yes","No"))</f>
        <v/>
      </c>
      <c r="Z1864">
        <f>IF(A1864="","",IF(AND(N(K1864)&lt;Rules!$B$5,N(L1864)&lt;Rules!$B$6,N(Q1864)&lt;Rules!$B$13,Y1864="No"),"Yes","No"))</f>
        <v/>
      </c>
      <c r="AA1864">
        <f>IF(A1864="","",IF(LEFT(C1864&amp;"",1)="3","Redirect",IF(OR(LEFT(C1864&amp;"",1)="4",LEFT(C1864&amp;"",1)="5"),IF(OR(N(K1864)&gt;0,N(AC1864)&gt;=Rules!$B$14),"Redirect","Prune"),IF(D1864="Non-Indexable","Keep",IF(AND(W1864="Yes",X1864="Yes",Y1864="No"),"Merge",IF(OR(U1864="Yes",V1864="Yes",AND(T1864="Yes",N(L1864)&gt;=Rules!$B$6)),"Update",IF(Z1864="Yes",IF(N(AC1864)&gt;=Rules!$B$14,"Redirect","Prune"),"Keep")))))))</f>
        <v/>
      </c>
      <c r="AB1864">
        <f>IF(A1864="","",IF(LEFT(C1864&amp;"",1)="3","Already redirects ("&amp;C1864&amp;"). Update internal links to point at the final URL.",IF(OR(LEFT(C1864&amp;"",1)="4",LEFT(C1864&amp;"",1)="5"),IF(AA1864="Redirect","Returns "&amp;C1864&amp;" but still has "&amp;N(K1864)&amp;" clicks and "&amp;N(AC1864)&amp;" referring domains. 301 it to the closest live page.","Returns "&amp;C1864&amp;" with no clicks or links. Remove internal links and let it 404 or 410."),IF(D1864="Non-Indexable","Non-indexable ("&amp;E1864&amp;"). Keep if that is intentional; otherwise fix the canonical or noindex.",IF(AA1864="Merge","Overlaps with "&amp;I1864&amp;IF(N(J1864)&gt;0," (similarity "&amp;TEXT(J1864,"0.00")&amp;")","")&amp;", which gets more clicks. Merge the useful parts into it and 301 this URL.",IF(AA1864="Update",MID(IF(U1864="Yes","; Clicks down "&amp;TEXT(-P1864,"0%")&amp;" on the previous period","")&amp;IF(V1864="Yes","; Average position "&amp;TEXT(N1864,"0.0")&amp;" on "&amp;TEXT(L1864,"#,##0")&amp;" impressions (striking distance)","")&amp;IF(AND(T1864="Yes",N(L1864)&gt;=Rules!$B$6),"; Thin ("&amp;F1864&amp;" words) but has search demand",""),3,400),IF(AA1864="Prune","Low value: "&amp;N(K1864)&amp;" clicks, "&amp;N(L1864)&amp;" impressions, "&amp;N(Q1864)&amp;" sessions, no key events. Remove or noindex it and update internal links.",IF(AA1864="Redirect","Low value but "&amp;N(AC1864)&amp;" referring domains. 301 it to the closest relevant page to keep those links.",IF(AND(Z1864="No",Y1864="Yes",N(K1864)&lt;Rules!$B$5),"Low search traffic but it converts (key events: "&amp;S1864&amp;"). Keep it and link to it.",IF(W1864="Yes","Stronger than the page it overlaps ("&amp;I1864&amp;"). Keep; merge that page into this one.","Healthy: "&amp;N(K1864)&amp;" clicks"&amp;IF(ISNUMBER(N1864),", average position "&amp;TEXT(N1864,"0.0"),"")&amp;". Keep and monitor."))))))))))</f>
        <v/>
      </c>
      <c r="AE1864">
        <f>IF(A1864="","",IF(AD1864&lt;&gt;"",AD1864,AA1864))</f>
        <v/>
      </c>
    </row>
    <row r="1865">
      <c r="A1865">
        <f>IF(Crawl!A1864="","",Crawl!A1864)</f>
        <v/>
      </c>
      <c r="B1865">
        <f>IF(A1865="","",Crawl!EC1864)</f>
        <v/>
      </c>
      <c r="C1865">
        <f>IF(A1865="","",IFERROR(INDEX(Crawl!$A1864:$DZ1864,1,Rules!$H$6),""))</f>
        <v/>
      </c>
      <c r="D1865">
        <f>IF(A1865="","",IFERROR(INDEX(Crawl!$A1864:$DZ1864,1,Rules!$H$7),"")&amp;"")</f>
        <v/>
      </c>
      <c r="E1865">
        <f>IF(A1865="","",IFERROR(INDEX(Crawl!$A1864:$DZ1864,1,Rules!$H$8),"")&amp;"")</f>
        <v/>
      </c>
      <c r="F1865">
        <f>IF(A1865="","",IFERROR(INDEX(Crawl!$A1864:$DZ1864,1,Rules!$H$9),""))</f>
        <v/>
      </c>
      <c r="G1865">
        <f>IF(A1865="","",IFERROR(INDEX(Crawl!$A1864:$DZ1864,1,Rules!$H$10),""))</f>
        <v/>
      </c>
      <c r="H1865">
        <f>IF(A1865="","",IFERROR(INDEX(Crawl!$A1864:$DZ1864,1,Rules!$H$12),""))</f>
        <v/>
      </c>
      <c r="I1865">
        <f>IF(A1865="","",IF(AND(N(H1865)&gt;0,IFERROR(INDEX(Crawl!$A1864:$DZ1864,1,Rules!$H$11),"")&amp;""&lt;&gt;""),IFERROR(INDEX(Crawl!$A1864:$DZ1864,1,Rules!$H$11),"")&amp;"",IF(AND(ISNUMBER(J1865),N(J1865)&gt;=Rules!$B$12,IFERROR(INDEX(Crawl!$A1864:$DZ1864,1,Rules!$H$13),"")&amp;""&lt;&gt;""),IFERROR(INDEX(Crawl!$A1864:$DZ1864,1,Rules!$H$13),"")&amp;"","")))</f>
        <v/>
      </c>
      <c r="J1865" s="19">
        <f>IF(A1865="","",IF(IFERROR(INDEX(Crawl!$A1864:$DZ1864,1,Rules!$H$14),"")&amp;""="","",IFERROR(INDEX(Crawl!$A1864:$DZ1864,1,Rules!$H$14),"")))</f>
        <v/>
      </c>
      <c r="K1865">
        <f>IF(A1865="","",IFERROR(SUMIFS('GSC current'!$J$2:$J$2001,'GSC current'!$I$2:$I$2001,B1865),0))</f>
        <v/>
      </c>
      <c r="L1865">
        <f>IF(A1865="","",IFERROR(SUMIFS('GSC current'!$K$2:$K$2001,'GSC current'!$I$2:$I$2001,B1865),0))</f>
        <v/>
      </c>
      <c r="M1865" s="20">
        <f>IF(A1865="","",IF(N(L1865)&gt;0,K1865/L1865,""))</f>
        <v/>
      </c>
      <c r="N1865" s="21">
        <f>IF(A1865="","",IF(N(L1865)&gt;0,SUMIFS('GSC current'!$L$2:$L$2001,'GSC current'!$I$2:$I$2001,B1865)/L1865,""))</f>
        <v/>
      </c>
      <c r="O1865">
        <f>IF(A1865="","",IFERROR(SUMIFS('GSC previous'!$J$2:$J$2001,'GSC previous'!$I$2:$I$2001,B1865),0))</f>
        <v/>
      </c>
      <c r="P1865" s="22">
        <f>IF(A1865="","",IF(N(O1865)&gt;0,(K1865-O1865)/O1865,""))</f>
        <v/>
      </c>
      <c r="Q1865">
        <f>IF(A1865="","",IFERROR(SUMIFS(GA4!$P$2:$P$2001,GA4!$O$2:$O$2001,B1865),0))</f>
        <v/>
      </c>
      <c r="R1865" s="23">
        <f>IF(A1865="","",IF(N(Q1865)&gt;0,SUMIFS(GA4!$Q$2:$Q$2001,GA4!$O$2:$O$2001,B1865)/Q1865,""))</f>
        <v/>
      </c>
      <c r="S1865">
        <f>IF(A1865="","",IFERROR(SUMIFS(GA4!$R$2:$R$2001,GA4!$O$2:$O$2001,B1865),0))</f>
        <v/>
      </c>
      <c r="T1865">
        <f>IF(A1865="","",IF(AND(ISNUMBER(F1865),LEFT(C1865&amp;"",1)="2"),IF(F1865&lt;Rules!$B$9,"Yes","No"),"No"))</f>
        <v/>
      </c>
      <c r="U1865">
        <f>IF(A1865="","",IF(AND(N(O1865)&gt;=Rules!$B$8,ISNUMBER(P1865)),IF(P1865&lt;=-Rules!$B$7,"Yes","No"),"No"))</f>
        <v/>
      </c>
      <c r="V1865">
        <f>IF(A1865="","",IF(AND(N(L1865)&gt;=Rules!$B$6,ISNUMBER(N1865)),IF(AND(N1865&gt;=Rules!$B$10,N1865&lt;=Rules!$B$11),"Yes","No"),"No"))</f>
        <v/>
      </c>
      <c r="W1865">
        <f>IF(A1865="","",IF(I1865&lt;&gt;"","Yes","No"))</f>
        <v/>
      </c>
      <c r="X1865">
        <f>IF(I1865="","",IF(SUMIFS($K$3:$K$2002,$A$3:$A$2002,SUBSTITUTE(SUBSTITUTE(I1865,"?","~?"),"*","~*"))&gt;N(K1865),"Yes","No"))</f>
        <v/>
      </c>
      <c r="Y1865">
        <f>IF(A1865="","",IF(N(S1865)&gt;0,"Yes","No"))</f>
        <v/>
      </c>
      <c r="Z1865">
        <f>IF(A1865="","",IF(AND(N(K1865)&lt;Rules!$B$5,N(L1865)&lt;Rules!$B$6,N(Q1865)&lt;Rules!$B$13,Y1865="No"),"Yes","No"))</f>
        <v/>
      </c>
      <c r="AA1865">
        <f>IF(A1865="","",IF(LEFT(C1865&amp;"",1)="3","Redirect",IF(OR(LEFT(C1865&amp;"",1)="4",LEFT(C1865&amp;"",1)="5"),IF(OR(N(K1865)&gt;0,N(AC1865)&gt;=Rules!$B$14),"Redirect","Prune"),IF(D1865="Non-Indexable","Keep",IF(AND(W1865="Yes",X1865="Yes",Y1865="No"),"Merge",IF(OR(U1865="Yes",V1865="Yes",AND(T1865="Yes",N(L1865)&gt;=Rules!$B$6)),"Update",IF(Z1865="Yes",IF(N(AC1865)&gt;=Rules!$B$14,"Redirect","Prune"),"Keep")))))))</f>
        <v/>
      </c>
      <c r="AB1865">
        <f>IF(A1865="","",IF(LEFT(C1865&amp;"",1)="3","Already redirects ("&amp;C1865&amp;"). Update internal links to point at the final URL.",IF(OR(LEFT(C1865&amp;"",1)="4",LEFT(C1865&amp;"",1)="5"),IF(AA1865="Redirect","Returns "&amp;C1865&amp;" but still has "&amp;N(K1865)&amp;" clicks and "&amp;N(AC1865)&amp;" referring domains. 301 it to the closest live page.","Returns "&amp;C1865&amp;" with no clicks or links. Remove internal links and let it 404 or 410."),IF(D1865="Non-Indexable","Non-indexable ("&amp;E1865&amp;"). Keep if that is intentional; otherwise fix the canonical or noindex.",IF(AA1865="Merge","Overlaps with "&amp;I1865&amp;IF(N(J1865)&gt;0," (similarity "&amp;TEXT(J1865,"0.00")&amp;")","")&amp;", which gets more clicks. Merge the useful parts into it and 301 this URL.",IF(AA1865="Update",MID(IF(U1865="Yes","; Clicks down "&amp;TEXT(-P1865,"0%")&amp;" on the previous period","")&amp;IF(V1865="Yes","; Average position "&amp;TEXT(N1865,"0.0")&amp;" on "&amp;TEXT(L1865,"#,##0")&amp;" impressions (striking distance)","")&amp;IF(AND(T1865="Yes",N(L1865)&gt;=Rules!$B$6),"; Thin ("&amp;F1865&amp;" words) but has search demand",""),3,400),IF(AA1865="Prune","Low value: "&amp;N(K1865)&amp;" clicks, "&amp;N(L1865)&amp;" impressions, "&amp;N(Q1865)&amp;" sessions, no key events. Remove or noindex it and update internal links.",IF(AA1865="Redirect","Low value but "&amp;N(AC1865)&amp;" referring domains. 301 it to the closest relevant page to keep those links.",IF(AND(Z1865="No",Y1865="Yes",N(K1865)&lt;Rules!$B$5),"Low search traffic but it converts (key events: "&amp;S1865&amp;"). Keep it and link to it.",IF(W1865="Yes","Stronger than the page it overlaps ("&amp;I1865&amp;"). Keep; merge that page into this one.","Healthy: "&amp;N(K1865)&amp;" clicks"&amp;IF(ISNUMBER(N1865),", average position "&amp;TEXT(N1865,"0.0"),"")&amp;". Keep and monitor."))))))))))</f>
        <v/>
      </c>
      <c r="AE1865">
        <f>IF(A1865="","",IF(AD1865&lt;&gt;"",AD1865,AA1865))</f>
        <v/>
      </c>
    </row>
    <row r="1866">
      <c r="A1866">
        <f>IF(Crawl!A1865="","",Crawl!A1865)</f>
        <v/>
      </c>
      <c r="B1866">
        <f>IF(A1866="","",Crawl!EC1865)</f>
        <v/>
      </c>
      <c r="C1866">
        <f>IF(A1866="","",IFERROR(INDEX(Crawl!$A1865:$DZ1865,1,Rules!$H$6),""))</f>
        <v/>
      </c>
      <c r="D1866">
        <f>IF(A1866="","",IFERROR(INDEX(Crawl!$A1865:$DZ1865,1,Rules!$H$7),"")&amp;"")</f>
        <v/>
      </c>
      <c r="E1866">
        <f>IF(A1866="","",IFERROR(INDEX(Crawl!$A1865:$DZ1865,1,Rules!$H$8),"")&amp;"")</f>
        <v/>
      </c>
      <c r="F1866">
        <f>IF(A1866="","",IFERROR(INDEX(Crawl!$A1865:$DZ1865,1,Rules!$H$9),""))</f>
        <v/>
      </c>
      <c r="G1866">
        <f>IF(A1866="","",IFERROR(INDEX(Crawl!$A1865:$DZ1865,1,Rules!$H$10),""))</f>
        <v/>
      </c>
      <c r="H1866">
        <f>IF(A1866="","",IFERROR(INDEX(Crawl!$A1865:$DZ1865,1,Rules!$H$12),""))</f>
        <v/>
      </c>
      <c r="I1866">
        <f>IF(A1866="","",IF(AND(N(H1866)&gt;0,IFERROR(INDEX(Crawl!$A1865:$DZ1865,1,Rules!$H$11),"")&amp;""&lt;&gt;""),IFERROR(INDEX(Crawl!$A1865:$DZ1865,1,Rules!$H$11),"")&amp;"",IF(AND(ISNUMBER(J1866),N(J1866)&gt;=Rules!$B$12,IFERROR(INDEX(Crawl!$A1865:$DZ1865,1,Rules!$H$13),"")&amp;""&lt;&gt;""),IFERROR(INDEX(Crawl!$A1865:$DZ1865,1,Rules!$H$13),"")&amp;"","")))</f>
        <v/>
      </c>
      <c r="J1866" s="19">
        <f>IF(A1866="","",IF(IFERROR(INDEX(Crawl!$A1865:$DZ1865,1,Rules!$H$14),"")&amp;""="","",IFERROR(INDEX(Crawl!$A1865:$DZ1865,1,Rules!$H$14),"")))</f>
        <v/>
      </c>
      <c r="K1866">
        <f>IF(A1866="","",IFERROR(SUMIFS('GSC current'!$J$2:$J$2001,'GSC current'!$I$2:$I$2001,B1866),0))</f>
        <v/>
      </c>
      <c r="L1866">
        <f>IF(A1866="","",IFERROR(SUMIFS('GSC current'!$K$2:$K$2001,'GSC current'!$I$2:$I$2001,B1866),0))</f>
        <v/>
      </c>
      <c r="M1866" s="20">
        <f>IF(A1866="","",IF(N(L1866)&gt;0,K1866/L1866,""))</f>
        <v/>
      </c>
      <c r="N1866" s="21">
        <f>IF(A1866="","",IF(N(L1866)&gt;0,SUMIFS('GSC current'!$L$2:$L$2001,'GSC current'!$I$2:$I$2001,B1866)/L1866,""))</f>
        <v/>
      </c>
      <c r="O1866">
        <f>IF(A1866="","",IFERROR(SUMIFS('GSC previous'!$J$2:$J$2001,'GSC previous'!$I$2:$I$2001,B1866),0))</f>
        <v/>
      </c>
      <c r="P1866" s="22">
        <f>IF(A1866="","",IF(N(O1866)&gt;0,(K1866-O1866)/O1866,""))</f>
        <v/>
      </c>
      <c r="Q1866">
        <f>IF(A1866="","",IFERROR(SUMIFS(GA4!$P$2:$P$2001,GA4!$O$2:$O$2001,B1866),0))</f>
        <v/>
      </c>
      <c r="R1866" s="23">
        <f>IF(A1866="","",IF(N(Q1866)&gt;0,SUMIFS(GA4!$Q$2:$Q$2001,GA4!$O$2:$O$2001,B1866)/Q1866,""))</f>
        <v/>
      </c>
      <c r="S1866">
        <f>IF(A1866="","",IFERROR(SUMIFS(GA4!$R$2:$R$2001,GA4!$O$2:$O$2001,B1866),0))</f>
        <v/>
      </c>
      <c r="T1866">
        <f>IF(A1866="","",IF(AND(ISNUMBER(F1866),LEFT(C1866&amp;"",1)="2"),IF(F1866&lt;Rules!$B$9,"Yes","No"),"No"))</f>
        <v/>
      </c>
      <c r="U1866">
        <f>IF(A1866="","",IF(AND(N(O1866)&gt;=Rules!$B$8,ISNUMBER(P1866)),IF(P1866&lt;=-Rules!$B$7,"Yes","No"),"No"))</f>
        <v/>
      </c>
      <c r="V1866">
        <f>IF(A1866="","",IF(AND(N(L1866)&gt;=Rules!$B$6,ISNUMBER(N1866)),IF(AND(N1866&gt;=Rules!$B$10,N1866&lt;=Rules!$B$11),"Yes","No"),"No"))</f>
        <v/>
      </c>
      <c r="W1866">
        <f>IF(A1866="","",IF(I1866&lt;&gt;"","Yes","No"))</f>
        <v/>
      </c>
      <c r="X1866">
        <f>IF(I1866="","",IF(SUMIFS($K$3:$K$2002,$A$3:$A$2002,SUBSTITUTE(SUBSTITUTE(I1866,"?","~?"),"*","~*"))&gt;N(K1866),"Yes","No"))</f>
        <v/>
      </c>
      <c r="Y1866">
        <f>IF(A1866="","",IF(N(S1866)&gt;0,"Yes","No"))</f>
        <v/>
      </c>
      <c r="Z1866">
        <f>IF(A1866="","",IF(AND(N(K1866)&lt;Rules!$B$5,N(L1866)&lt;Rules!$B$6,N(Q1866)&lt;Rules!$B$13,Y1866="No"),"Yes","No"))</f>
        <v/>
      </c>
      <c r="AA1866">
        <f>IF(A1866="","",IF(LEFT(C1866&amp;"",1)="3","Redirect",IF(OR(LEFT(C1866&amp;"",1)="4",LEFT(C1866&amp;"",1)="5"),IF(OR(N(K1866)&gt;0,N(AC1866)&gt;=Rules!$B$14),"Redirect","Prune"),IF(D1866="Non-Indexable","Keep",IF(AND(W1866="Yes",X1866="Yes",Y1866="No"),"Merge",IF(OR(U1866="Yes",V1866="Yes",AND(T1866="Yes",N(L1866)&gt;=Rules!$B$6)),"Update",IF(Z1866="Yes",IF(N(AC1866)&gt;=Rules!$B$14,"Redirect","Prune"),"Keep")))))))</f>
        <v/>
      </c>
      <c r="AB1866">
        <f>IF(A1866="","",IF(LEFT(C1866&amp;"",1)="3","Already redirects ("&amp;C1866&amp;"). Update internal links to point at the final URL.",IF(OR(LEFT(C1866&amp;"",1)="4",LEFT(C1866&amp;"",1)="5"),IF(AA1866="Redirect","Returns "&amp;C1866&amp;" but still has "&amp;N(K1866)&amp;" clicks and "&amp;N(AC1866)&amp;" referring domains. 301 it to the closest live page.","Returns "&amp;C1866&amp;" with no clicks or links. Remove internal links and let it 404 or 410."),IF(D1866="Non-Indexable","Non-indexable ("&amp;E1866&amp;"). Keep if that is intentional; otherwise fix the canonical or noindex.",IF(AA1866="Merge","Overlaps with "&amp;I1866&amp;IF(N(J1866)&gt;0," (similarity "&amp;TEXT(J1866,"0.00")&amp;")","")&amp;", which gets more clicks. Merge the useful parts into it and 301 this URL.",IF(AA1866="Update",MID(IF(U1866="Yes","; Clicks down "&amp;TEXT(-P1866,"0%")&amp;" on the previous period","")&amp;IF(V1866="Yes","; Average position "&amp;TEXT(N1866,"0.0")&amp;" on "&amp;TEXT(L1866,"#,##0")&amp;" impressions (striking distance)","")&amp;IF(AND(T1866="Yes",N(L1866)&gt;=Rules!$B$6),"; Thin ("&amp;F1866&amp;" words) but has search demand",""),3,400),IF(AA1866="Prune","Low value: "&amp;N(K1866)&amp;" clicks, "&amp;N(L1866)&amp;" impressions, "&amp;N(Q1866)&amp;" sessions, no key events. Remove or noindex it and update internal links.",IF(AA1866="Redirect","Low value but "&amp;N(AC1866)&amp;" referring domains. 301 it to the closest relevant page to keep those links.",IF(AND(Z1866="No",Y1866="Yes",N(K1866)&lt;Rules!$B$5),"Low search traffic but it converts (key events: "&amp;S1866&amp;"). Keep it and link to it.",IF(W1866="Yes","Stronger than the page it overlaps ("&amp;I1866&amp;"). Keep; merge that page into this one.","Healthy: "&amp;N(K1866)&amp;" clicks"&amp;IF(ISNUMBER(N1866),", average position "&amp;TEXT(N1866,"0.0"),"")&amp;". Keep and monitor."))))))))))</f>
        <v/>
      </c>
      <c r="AE1866">
        <f>IF(A1866="","",IF(AD1866&lt;&gt;"",AD1866,AA1866))</f>
        <v/>
      </c>
    </row>
    <row r="1867">
      <c r="A1867">
        <f>IF(Crawl!A1866="","",Crawl!A1866)</f>
        <v/>
      </c>
      <c r="B1867">
        <f>IF(A1867="","",Crawl!EC1866)</f>
        <v/>
      </c>
      <c r="C1867">
        <f>IF(A1867="","",IFERROR(INDEX(Crawl!$A1866:$DZ1866,1,Rules!$H$6),""))</f>
        <v/>
      </c>
      <c r="D1867">
        <f>IF(A1867="","",IFERROR(INDEX(Crawl!$A1866:$DZ1866,1,Rules!$H$7),"")&amp;"")</f>
        <v/>
      </c>
      <c r="E1867">
        <f>IF(A1867="","",IFERROR(INDEX(Crawl!$A1866:$DZ1866,1,Rules!$H$8),"")&amp;"")</f>
        <v/>
      </c>
      <c r="F1867">
        <f>IF(A1867="","",IFERROR(INDEX(Crawl!$A1866:$DZ1866,1,Rules!$H$9),""))</f>
        <v/>
      </c>
      <c r="G1867">
        <f>IF(A1867="","",IFERROR(INDEX(Crawl!$A1866:$DZ1866,1,Rules!$H$10),""))</f>
        <v/>
      </c>
      <c r="H1867">
        <f>IF(A1867="","",IFERROR(INDEX(Crawl!$A1866:$DZ1866,1,Rules!$H$12),""))</f>
        <v/>
      </c>
      <c r="I1867">
        <f>IF(A1867="","",IF(AND(N(H1867)&gt;0,IFERROR(INDEX(Crawl!$A1866:$DZ1866,1,Rules!$H$11),"")&amp;""&lt;&gt;""),IFERROR(INDEX(Crawl!$A1866:$DZ1866,1,Rules!$H$11),"")&amp;"",IF(AND(ISNUMBER(J1867),N(J1867)&gt;=Rules!$B$12,IFERROR(INDEX(Crawl!$A1866:$DZ1866,1,Rules!$H$13),"")&amp;""&lt;&gt;""),IFERROR(INDEX(Crawl!$A1866:$DZ1866,1,Rules!$H$13),"")&amp;"","")))</f>
        <v/>
      </c>
      <c r="J1867" s="19">
        <f>IF(A1867="","",IF(IFERROR(INDEX(Crawl!$A1866:$DZ1866,1,Rules!$H$14),"")&amp;""="","",IFERROR(INDEX(Crawl!$A1866:$DZ1866,1,Rules!$H$14),"")))</f>
        <v/>
      </c>
      <c r="K1867">
        <f>IF(A1867="","",IFERROR(SUMIFS('GSC current'!$J$2:$J$2001,'GSC current'!$I$2:$I$2001,B1867),0))</f>
        <v/>
      </c>
      <c r="L1867">
        <f>IF(A1867="","",IFERROR(SUMIFS('GSC current'!$K$2:$K$2001,'GSC current'!$I$2:$I$2001,B1867),0))</f>
        <v/>
      </c>
      <c r="M1867" s="20">
        <f>IF(A1867="","",IF(N(L1867)&gt;0,K1867/L1867,""))</f>
        <v/>
      </c>
      <c r="N1867" s="21">
        <f>IF(A1867="","",IF(N(L1867)&gt;0,SUMIFS('GSC current'!$L$2:$L$2001,'GSC current'!$I$2:$I$2001,B1867)/L1867,""))</f>
        <v/>
      </c>
      <c r="O1867">
        <f>IF(A1867="","",IFERROR(SUMIFS('GSC previous'!$J$2:$J$2001,'GSC previous'!$I$2:$I$2001,B1867),0))</f>
        <v/>
      </c>
      <c r="P1867" s="22">
        <f>IF(A1867="","",IF(N(O1867)&gt;0,(K1867-O1867)/O1867,""))</f>
        <v/>
      </c>
      <c r="Q1867">
        <f>IF(A1867="","",IFERROR(SUMIFS(GA4!$P$2:$P$2001,GA4!$O$2:$O$2001,B1867),0))</f>
        <v/>
      </c>
      <c r="R1867" s="23">
        <f>IF(A1867="","",IF(N(Q1867)&gt;0,SUMIFS(GA4!$Q$2:$Q$2001,GA4!$O$2:$O$2001,B1867)/Q1867,""))</f>
        <v/>
      </c>
      <c r="S1867">
        <f>IF(A1867="","",IFERROR(SUMIFS(GA4!$R$2:$R$2001,GA4!$O$2:$O$2001,B1867),0))</f>
        <v/>
      </c>
      <c r="T1867">
        <f>IF(A1867="","",IF(AND(ISNUMBER(F1867),LEFT(C1867&amp;"",1)="2"),IF(F1867&lt;Rules!$B$9,"Yes","No"),"No"))</f>
        <v/>
      </c>
      <c r="U1867">
        <f>IF(A1867="","",IF(AND(N(O1867)&gt;=Rules!$B$8,ISNUMBER(P1867)),IF(P1867&lt;=-Rules!$B$7,"Yes","No"),"No"))</f>
        <v/>
      </c>
      <c r="V1867">
        <f>IF(A1867="","",IF(AND(N(L1867)&gt;=Rules!$B$6,ISNUMBER(N1867)),IF(AND(N1867&gt;=Rules!$B$10,N1867&lt;=Rules!$B$11),"Yes","No"),"No"))</f>
        <v/>
      </c>
      <c r="W1867">
        <f>IF(A1867="","",IF(I1867&lt;&gt;"","Yes","No"))</f>
        <v/>
      </c>
      <c r="X1867">
        <f>IF(I1867="","",IF(SUMIFS($K$3:$K$2002,$A$3:$A$2002,SUBSTITUTE(SUBSTITUTE(I1867,"?","~?"),"*","~*"))&gt;N(K1867),"Yes","No"))</f>
        <v/>
      </c>
      <c r="Y1867">
        <f>IF(A1867="","",IF(N(S1867)&gt;0,"Yes","No"))</f>
        <v/>
      </c>
      <c r="Z1867">
        <f>IF(A1867="","",IF(AND(N(K1867)&lt;Rules!$B$5,N(L1867)&lt;Rules!$B$6,N(Q1867)&lt;Rules!$B$13,Y1867="No"),"Yes","No"))</f>
        <v/>
      </c>
      <c r="AA1867">
        <f>IF(A1867="","",IF(LEFT(C1867&amp;"",1)="3","Redirect",IF(OR(LEFT(C1867&amp;"",1)="4",LEFT(C1867&amp;"",1)="5"),IF(OR(N(K1867)&gt;0,N(AC1867)&gt;=Rules!$B$14),"Redirect","Prune"),IF(D1867="Non-Indexable","Keep",IF(AND(W1867="Yes",X1867="Yes",Y1867="No"),"Merge",IF(OR(U1867="Yes",V1867="Yes",AND(T1867="Yes",N(L1867)&gt;=Rules!$B$6)),"Update",IF(Z1867="Yes",IF(N(AC1867)&gt;=Rules!$B$14,"Redirect","Prune"),"Keep")))))))</f>
        <v/>
      </c>
      <c r="AB1867">
        <f>IF(A1867="","",IF(LEFT(C1867&amp;"",1)="3","Already redirects ("&amp;C1867&amp;"). Update internal links to point at the final URL.",IF(OR(LEFT(C1867&amp;"",1)="4",LEFT(C1867&amp;"",1)="5"),IF(AA1867="Redirect","Returns "&amp;C1867&amp;" but still has "&amp;N(K1867)&amp;" clicks and "&amp;N(AC1867)&amp;" referring domains. 301 it to the closest live page.","Returns "&amp;C1867&amp;" with no clicks or links. Remove internal links and let it 404 or 410."),IF(D1867="Non-Indexable","Non-indexable ("&amp;E1867&amp;"). Keep if that is intentional; otherwise fix the canonical or noindex.",IF(AA1867="Merge","Overlaps with "&amp;I1867&amp;IF(N(J1867)&gt;0," (similarity "&amp;TEXT(J1867,"0.00")&amp;")","")&amp;", which gets more clicks. Merge the useful parts into it and 301 this URL.",IF(AA1867="Update",MID(IF(U1867="Yes","; Clicks down "&amp;TEXT(-P1867,"0%")&amp;" on the previous period","")&amp;IF(V1867="Yes","; Average position "&amp;TEXT(N1867,"0.0")&amp;" on "&amp;TEXT(L1867,"#,##0")&amp;" impressions (striking distance)","")&amp;IF(AND(T1867="Yes",N(L1867)&gt;=Rules!$B$6),"; Thin ("&amp;F1867&amp;" words) but has search demand",""),3,400),IF(AA1867="Prune","Low value: "&amp;N(K1867)&amp;" clicks, "&amp;N(L1867)&amp;" impressions, "&amp;N(Q1867)&amp;" sessions, no key events. Remove or noindex it and update internal links.",IF(AA1867="Redirect","Low value but "&amp;N(AC1867)&amp;" referring domains. 301 it to the closest relevant page to keep those links.",IF(AND(Z1867="No",Y1867="Yes",N(K1867)&lt;Rules!$B$5),"Low search traffic but it converts (key events: "&amp;S1867&amp;"). Keep it and link to it.",IF(W1867="Yes","Stronger than the page it overlaps ("&amp;I1867&amp;"). Keep; merge that page into this one.","Healthy: "&amp;N(K1867)&amp;" clicks"&amp;IF(ISNUMBER(N1867),", average position "&amp;TEXT(N1867,"0.0"),"")&amp;". Keep and monitor."))))))))))</f>
        <v/>
      </c>
      <c r="AE1867">
        <f>IF(A1867="","",IF(AD1867&lt;&gt;"",AD1867,AA1867))</f>
        <v/>
      </c>
    </row>
    <row r="1868">
      <c r="A1868">
        <f>IF(Crawl!A1867="","",Crawl!A1867)</f>
        <v/>
      </c>
      <c r="B1868">
        <f>IF(A1868="","",Crawl!EC1867)</f>
        <v/>
      </c>
      <c r="C1868">
        <f>IF(A1868="","",IFERROR(INDEX(Crawl!$A1867:$DZ1867,1,Rules!$H$6),""))</f>
        <v/>
      </c>
      <c r="D1868">
        <f>IF(A1868="","",IFERROR(INDEX(Crawl!$A1867:$DZ1867,1,Rules!$H$7),"")&amp;"")</f>
        <v/>
      </c>
      <c r="E1868">
        <f>IF(A1868="","",IFERROR(INDEX(Crawl!$A1867:$DZ1867,1,Rules!$H$8),"")&amp;"")</f>
        <v/>
      </c>
      <c r="F1868">
        <f>IF(A1868="","",IFERROR(INDEX(Crawl!$A1867:$DZ1867,1,Rules!$H$9),""))</f>
        <v/>
      </c>
      <c r="G1868">
        <f>IF(A1868="","",IFERROR(INDEX(Crawl!$A1867:$DZ1867,1,Rules!$H$10),""))</f>
        <v/>
      </c>
      <c r="H1868">
        <f>IF(A1868="","",IFERROR(INDEX(Crawl!$A1867:$DZ1867,1,Rules!$H$12),""))</f>
        <v/>
      </c>
      <c r="I1868">
        <f>IF(A1868="","",IF(AND(N(H1868)&gt;0,IFERROR(INDEX(Crawl!$A1867:$DZ1867,1,Rules!$H$11),"")&amp;""&lt;&gt;""),IFERROR(INDEX(Crawl!$A1867:$DZ1867,1,Rules!$H$11),"")&amp;"",IF(AND(ISNUMBER(J1868),N(J1868)&gt;=Rules!$B$12,IFERROR(INDEX(Crawl!$A1867:$DZ1867,1,Rules!$H$13),"")&amp;""&lt;&gt;""),IFERROR(INDEX(Crawl!$A1867:$DZ1867,1,Rules!$H$13),"")&amp;"","")))</f>
        <v/>
      </c>
      <c r="J1868" s="19">
        <f>IF(A1868="","",IF(IFERROR(INDEX(Crawl!$A1867:$DZ1867,1,Rules!$H$14),"")&amp;""="","",IFERROR(INDEX(Crawl!$A1867:$DZ1867,1,Rules!$H$14),"")))</f>
        <v/>
      </c>
      <c r="K1868">
        <f>IF(A1868="","",IFERROR(SUMIFS('GSC current'!$J$2:$J$2001,'GSC current'!$I$2:$I$2001,B1868),0))</f>
        <v/>
      </c>
      <c r="L1868">
        <f>IF(A1868="","",IFERROR(SUMIFS('GSC current'!$K$2:$K$2001,'GSC current'!$I$2:$I$2001,B1868),0))</f>
        <v/>
      </c>
      <c r="M1868" s="20">
        <f>IF(A1868="","",IF(N(L1868)&gt;0,K1868/L1868,""))</f>
        <v/>
      </c>
      <c r="N1868" s="21">
        <f>IF(A1868="","",IF(N(L1868)&gt;0,SUMIFS('GSC current'!$L$2:$L$2001,'GSC current'!$I$2:$I$2001,B1868)/L1868,""))</f>
        <v/>
      </c>
      <c r="O1868">
        <f>IF(A1868="","",IFERROR(SUMIFS('GSC previous'!$J$2:$J$2001,'GSC previous'!$I$2:$I$2001,B1868),0))</f>
        <v/>
      </c>
      <c r="P1868" s="22">
        <f>IF(A1868="","",IF(N(O1868)&gt;0,(K1868-O1868)/O1868,""))</f>
        <v/>
      </c>
      <c r="Q1868">
        <f>IF(A1868="","",IFERROR(SUMIFS(GA4!$P$2:$P$2001,GA4!$O$2:$O$2001,B1868),0))</f>
        <v/>
      </c>
      <c r="R1868" s="23">
        <f>IF(A1868="","",IF(N(Q1868)&gt;0,SUMIFS(GA4!$Q$2:$Q$2001,GA4!$O$2:$O$2001,B1868)/Q1868,""))</f>
        <v/>
      </c>
      <c r="S1868">
        <f>IF(A1868="","",IFERROR(SUMIFS(GA4!$R$2:$R$2001,GA4!$O$2:$O$2001,B1868),0))</f>
        <v/>
      </c>
      <c r="T1868">
        <f>IF(A1868="","",IF(AND(ISNUMBER(F1868),LEFT(C1868&amp;"",1)="2"),IF(F1868&lt;Rules!$B$9,"Yes","No"),"No"))</f>
        <v/>
      </c>
      <c r="U1868">
        <f>IF(A1868="","",IF(AND(N(O1868)&gt;=Rules!$B$8,ISNUMBER(P1868)),IF(P1868&lt;=-Rules!$B$7,"Yes","No"),"No"))</f>
        <v/>
      </c>
      <c r="V1868">
        <f>IF(A1868="","",IF(AND(N(L1868)&gt;=Rules!$B$6,ISNUMBER(N1868)),IF(AND(N1868&gt;=Rules!$B$10,N1868&lt;=Rules!$B$11),"Yes","No"),"No"))</f>
        <v/>
      </c>
      <c r="W1868">
        <f>IF(A1868="","",IF(I1868&lt;&gt;"","Yes","No"))</f>
        <v/>
      </c>
      <c r="X1868">
        <f>IF(I1868="","",IF(SUMIFS($K$3:$K$2002,$A$3:$A$2002,SUBSTITUTE(SUBSTITUTE(I1868,"?","~?"),"*","~*"))&gt;N(K1868),"Yes","No"))</f>
        <v/>
      </c>
      <c r="Y1868">
        <f>IF(A1868="","",IF(N(S1868)&gt;0,"Yes","No"))</f>
        <v/>
      </c>
      <c r="Z1868">
        <f>IF(A1868="","",IF(AND(N(K1868)&lt;Rules!$B$5,N(L1868)&lt;Rules!$B$6,N(Q1868)&lt;Rules!$B$13,Y1868="No"),"Yes","No"))</f>
        <v/>
      </c>
      <c r="AA1868">
        <f>IF(A1868="","",IF(LEFT(C1868&amp;"",1)="3","Redirect",IF(OR(LEFT(C1868&amp;"",1)="4",LEFT(C1868&amp;"",1)="5"),IF(OR(N(K1868)&gt;0,N(AC1868)&gt;=Rules!$B$14),"Redirect","Prune"),IF(D1868="Non-Indexable","Keep",IF(AND(W1868="Yes",X1868="Yes",Y1868="No"),"Merge",IF(OR(U1868="Yes",V1868="Yes",AND(T1868="Yes",N(L1868)&gt;=Rules!$B$6)),"Update",IF(Z1868="Yes",IF(N(AC1868)&gt;=Rules!$B$14,"Redirect","Prune"),"Keep")))))))</f>
        <v/>
      </c>
      <c r="AB1868">
        <f>IF(A1868="","",IF(LEFT(C1868&amp;"",1)="3","Already redirects ("&amp;C1868&amp;"). Update internal links to point at the final URL.",IF(OR(LEFT(C1868&amp;"",1)="4",LEFT(C1868&amp;"",1)="5"),IF(AA1868="Redirect","Returns "&amp;C1868&amp;" but still has "&amp;N(K1868)&amp;" clicks and "&amp;N(AC1868)&amp;" referring domains. 301 it to the closest live page.","Returns "&amp;C1868&amp;" with no clicks or links. Remove internal links and let it 404 or 410."),IF(D1868="Non-Indexable","Non-indexable ("&amp;E1868&amp;"). Keep if that is intentional; otherwise fix the canonical or noindex.",IF(AA1868="Merge","Overlaps with "&amp;I1868&amp;IF(N(J1868)&gt;0," (similarity "&amp;TEXT(J1868,"0.00")&amp;")","")&amp;", which gets more clicks. Merge the useful parts into it and 301 this URL.",IF(AA1868="Update",MID(IF(U1868="Yes","; Clicks down "&amp;TEXT(-P1868,"0%")&amp;" on the previous period","")&amp;IF(V1868="Yes","; Average position "&amp;TEXT(N1868,"0.0")&amp;" on "&amp;TEXT(L1868,"#,##0")&amp;" impressions (striking distance)","")&amp;IF(AND(T1868="Yes",N(L1868)&gt;=Rules!$B$6),"; Thin ("&amp;F1868&amp;" words) but has search demand",""),3,400),IF(AA1868="Prune","Low value: "&amp;N(K1868)&amp;" clicks, "&amp;N(L1868)&amp;" impressions, "&amp;N(Q1868)&amp;" sessions, no key events. Remove or noindex it and update internal links.",IF(AA1868="Redirect","Low value but "&amp;N(AC1868)&amp;" referring domains. 301 it to the closest relevant page to keep those links.",IF(AND(Z1868="No",Y1868="Yes",N(K1868)&lt;Rules!$B$5),"Low search traffic but it converts (key events: "&amp;S1868&amp;"). Keep it and link to it.",IF(W1868="Yes","Stronger than the page it overlaps ("&amp;I1868&amp;"). Keep; merge that page into this one.","Healthy: "&amp;N(K1868)&amp;" clicks"&amp;IF(ISNUMBER(N1868),", average position "&amp;TEXT(N1868,"0.0"),"")&amp;". Keep and monitor."))))))))))</f>
        <v/>
      </c>
      <c r="AE1868">
        <f>IF(A1868="","",IF(AD1868&lt;&gt;"",AD1868,AA1868))</f>
        <v/>
      </c>
    </row>
    <row r="1869">
      <c r="A1869">
        <f>IF(Crawl!A1868="","",Crawl!A1868)</f>
        <v/>
      </c>
      <c r="B1869">
        <f>IF(A1869="","",Crawl!EC1868)</f>
        <v/>
      </c>
      <c r="C1869">
        <f>IF(A1869="","",IFERROR(INDEX(Crawl!$A1868:$DZ1868,1,Rules!$H$6),""))</f>
        <v/>
      </c>
      <c r="D1869">
        <f>IF(A1869="","",IFERROR(INDEX(Crawl!$A1868:$DZ1868,1,Rules!$H$7),"")&amp;"")</f>
        <v/>
      </c>
      <c r="E1869">
        <f>IF(A1869="","",IFERROR(INDEX(Crawl!$A1868:$DZ1868,1,Rules!$H$8),"")&amp;"")</f>
        <v/>
      </c>
      <c r="F1869">
        <f>IF(A1869="","",IFERROR(INDEX(Crawl!$A1868:$DZ1868,1,Rules!$H$9),""))</f>
        <v/>
      </c>
      <c r="G1869">
        <f>IF(A1869="","",IFERROR(INDEX(Crawl!$A1868:$DZ1868,1,Rules!$H$10),""))</f>
        <v/>
      </c>
      <c r="H1869">
        <f>IF(A1869="","",IFERROR(INDEX(Crawl!$A1868:$DZ1868,1,Rules!$H$12),""))</f>
        <v/>
      </c>
      <c r="I1869">
        <f>IF(A1869="","",IF(AND(N(H1869)&gt;0,IFERROR(INDEX(Crawl!$A1868:$DZ1868,1,Rules!$H$11),"")&amp;""&lt;&gt;""),IFERROR(INDEX(Crawl!$A1868:$DZ1868,1,Rules!$H$11),"")&amp;"",IF(AND(ISNUMBER(J1869),N(J1869)&gt;=Rules!$B$12,IFERROR(INDEX(Crawl!$A1868:$DZ1868,1,Rules!$H$13),"")&amp;""&lt;&gt;""),IFERROR(INDEX(Crawl!$A1868:$DZ1868,1,Rules!$H$13),"")&amp;"","")))</f>
        <v/>
      </c>
      <c r="J1869" s="19">
        <f>IF(A1869="","",IF(IFERROR(INDEX(Crawl!$A1868:$DZ1868,1,Rules!$H$14),"")&amp;""="","",IFERROR(INDEX(Crawl!$A1868:$DZ1868,1,Rules!$H$14),"")))</f>
        <v/>
      </c>
      <c r="K1869">
        <f>IF(A1869="","",IFERROR(SUMIFS('GSC current'!$J$2:$J$2001,'GSC current'!$I$2:$I$2001,B1869),0))</f>
        <v/>
      </c>
      <c r="L1869">
        <f>IF(A1869="","",IFERROR(SUMIFS('GSC current'!$K$2:$K$2001,'GSC current'!$I$2:$I$2001,B1869),0))</f>
        <v/>
      </c>
      <c r="M1869" s="20">
        <f>IF(A1869="","",IF(N(L1869)&gt;0,K1869/L1869,""))</f>
        <v/>
      </c>
      <c r="N1869" s="21">
        <f>IF(A1869="","",IF(N(L1869)&gt;0,SUMIFS('GSC current'!$L$2:$L$2001,'GSC current'!$I$2:$I$2001,B1869)/L1869,""))</f>
        <v/>
      </c>
      <c r="O1869">
        <f>IF(A1869="","",IFERROR(SUMIFS('GSC previous'!$J$2:$J$2001,'GSC previous'!$I$2:$I$2001,B1869),0))</f>
        <v/>
      </c>
      <c r="P1869" s="22">
        <f>IF(A1869="","",IF(N(O1869)&gt;0,(K1869-O1869)/O1869,""))</f>
        <v/>
      </c>
      <c r="Q1869">
        <f>IF(A1869="","",IFERROR(SUMIFS(GA4!$P$2:$P$2001,GA4!$O$2:$O$2001,B1869),0))</f>
        <v/>
      </c>
      <c r="R1869" s="23">
        <f>IF(A1869="","",IF(N(Q1869)&gt;0,SUMIFS(GA4!$Q$2:$Q$2001,GA4!$O$2:$O$2001,B1869)/Q1869,""))</f>
        <v/>
      </c>
      <c r="S1869">
        <f>IF(A1869="","",IFERROR(SUMIFS(GA4!$R$2:$R$2001,GA4!$O$2:$O$2001,B1869),0))</f>
        <v/>
      </c>
      <c r="T1869">
        <f>IF(A1869="","",IF(AND(ISNUMBER(F1869),LEFT(C1869&amp;"",1)="2"),IF(F1869&lt;Rules!$B$9,"Yes","No"),"No"))</f>
        <v/>
      </c>
      <c r="U1869">
        <f>IF(A1869="","",IF(AND(N(O1869)&gt;=Rules!$B$8,ISNUMBER(P1869)),IF(P1869&lt;=-Rules!$B$7,"Yes","No"),"No"))</f>
        <v/>
      </c>
      <c r="V1869">
        <f>IF(A1869="","",IF(AND(N(L1869)&gt;=Rules!$B$6,ISNUMBER(N1869)),IF(AND(N1869&gt;=Rules!$B$10,N1869&lt;=Rules!$B$11),"Yes","No"),"No"))</f>
        <v/>
      </c>
      <c r="W1869">
        <f>IF(A1869="","",IF(I1869&lt;&gt;"","Yes","No"))</f>
        <v/>
      </c>
      <c r="X1869">
        <f>IF(I1869="","",IF(SUMIFS($K$3:$K$2002,$A$3:$A$2002,SUBSTITUTE(SUBSTITUTE(I1869,"?","~?"),"*","~*"))&gt;N(K1869),"Yes","No"))</f>
        <v/>
      </c>
      <c r="Y1869">
        <f>IF(A1869="","",IF(N(S1869)&gt;0,"Yes","No"))</f>
        <v/>
      </c>
      <c r="Z1869">
        <f>IF(A1869="","",IF(AND(N(K1869)&lt;Rules!$B$5,N(L1869)&lt;Rules!$B$6,N(Q1869)&lt;Rules!$B$13,Y1869="No"),"Yes","No"))</f>
        <v/>
      </c>
      <c r="AA1869">
        <f>IF(A1869="","",IF(LEFT(C1869&amp;"",1)="3","Redirect",IF(OR(LEFT(C1869&amp;"",1)="4",LEFT(C1869&amp;"",1)="5"),IF(OR(N(K1869)&gt;0,N(AC1869)&gt;=Rules!$B$14),"Redirect","Prune"),IF(D1869="Non-Indexable","Keep",IF(AND(W1869="Yes",X1869="Yes",Y1869="No"),"Merge",IF(OR(U1869="Yes",V1869="Yes",AND(T1869="Yes",N(L1869)&gt;=Rules!$B$6)),"Update",IF(Z1869="Yes",IF(N(AC1869)&gt;=Rules!$B$14,"Redirect","Prune"),"Keep")))))))</f>
        <v/>
      </c>
      <c r="AB1869">
        <f>IF(A1869="","",IF(LEFT(C1869&amp;"",1)="3","Already redirects ("&amp;C1869&amp;"). Update internal links to point at the final URL.",IF(OR(LEFT(C1869&amp;"",1)="4",LEFT(C1869&amp;"",1)="5"),IF(AA1869="Redirect","Returns "&amp;C1869&amp;" but still has "&amp;N(K1869)&amp;" clicks and "&amp;N(AC1869)&amp;" referring domains. 301 it to the closest live page.","Returns "&amp;C1869&amp;" with no clicks or links. Remove internal links and let it 404 or 410."),IF(D1869="Non-Indexable","Non-indexable ("&amp;E1869&amp;"). Keep if that is intentional; otherwise fix the canonical or noindex.",IF(AA1869="Merge","Overlaps with "&amp;I1869&amp;IF(N(J1869)&gt;0," (similarity "&amp;TEXT(J1869,"0.00")&amp;")","")&amp;", which gets more clicks. Merge the useful parts into it and 301 this URL.",IF(AA1869="Update",MID(IF(U1869="Yes","; Clicks down "&amp;TEXT(-P1869,"0%")&amp;" on the previous period","")&amp;IF(V1869="Yes","; Average position "&amp;TEXT(N1869,"0.0")&amp;" on "&amp;TEXT(L1869,"#,##0")&amp;" impressions (striking distance)","")&amp;IF(AND(T1869="Yes",N(L1869)&gt;=Rules!$B$6),"; Thin ("&amp;F1869&amp;" words) but has search demand",""),3,400),IF(AA1869="Prune","Low value: "&amp;N(K1869)&amp;" clicks, "&amp;N(L1869)&amp;" impressions, "&amp;N(Q1869)&amp;" sessions, no key events. Remove or noindex it and update internal links.",IF(AA1869="Redirect","Low value but "&amp;N(AC1869)&amp;" referring domains. 301 it to the closest relevant page to keep those links.",IF(AND(Z1869="No",Y1869="Yes",N(K1869)&lt;Rules!$B$5),"Low search traffic but it converts (key events: "&amp;S1869&amp;"). Keep it and link to it.",IF(W1869="Yes","Stronger than the page it overlaps ("&amp;I1869&amp;"). Keep; merge that page into this one.","Healthy: "&amp;N(K1869)&amp;" clicks"&amp;IF(ISNUMBER(N1869),", average position "&amp;TEXT(N1869,"0.0"),"")&amp;". Keep and monitor."))))))))))</f>
        <v/>
      </c>
      <c r="AE1869">
        <f>IF(A1869="","",IF(AD1869&lt;&gt;"",AD1869,AA1869))</f>
        <v/>
      </c>
    </row>
    <row r="1870">
      <c r="A1870">
        <f>IF(Crawl!A1869="","",Crawl!A1869)</f>
        <v/>
      </c>
      <c r="B1870">
        <f>IF(A1870="","",Crawl!EC1869)</f>
        <v/>
      </c>
      <c r="C1870">
        <f>IF(A1870="","",IFERROR(INDEX(Crawl!$A1869:$DZ1869,1,Rules!$H$6),""))</f>
        <v/>
      </c>
      <c r="D1870">
        <f>IF(A1870="","",IFERROR(INDEX(Crawl!$A1869:$DZ1869,1,Rules!$H$7),"")&amp;"")</f>
        <v/>
      </c>
      <c r="E1870">
        <f>IF(A1870="","",IFERROR(INDEX(Crawl!$A1869:$DZ1869,1,Rules!$H$8),"")&amp;"")</f>
        <v/>
      </c>
      <c r="F1870">
        <f>IF(A1870="","",IFERROR(INDEX(Crawl!$A1869:$DZ1869,1,Rules!$H$9),""))</f>
        <v/>
      </c>
      <c r="G1870">
        <f>IF(A1870="","",IFERROR(INDEX(Crawl!$A1869:$DZ1869,1,Rules!$H$10),""))</f>
        <v/>
      </c>
      <c r="H1870">
        <f>IF(A1870="","",IFERROR(INDEX(Crawl!$A1869:$DZ1869,1,Rules!$H$12),""))</f>
        <v/>
      </c>
      <c r="I1870">
        <f>IF(A1870="","",IF(AND(N(H1870)&gt;0,IFERROR(INDEX(Crawl!$A1869:$DZ1869,1,Rules!$H$11),"")&amp;""&lt;&gt;""),IFERROR(INDEX(Crawl!$A1869:$DZ1869,1,Rules!$H$11),"")&amp;"",IF(AND(ISNUMBER(J1870),N(J1870)&gt;=Rules!$B$12,IFERROR(INDEX(Crawl!$A1869:$DZ1869,1,Rules!$H$13),"")&amp;""&lt;&gt;""),IFERROR(INDEX(Crawl!$A1869:$DZ1869,1,Rules!$H$13),"")&amp;"","")))</f>
        <v/>
      </c>
      <c r="J1870" s="19">
        <f>IF(A1870="","",IF(IFERROR(INDEX(Crawl!$A1869:$DZ1869,1,Rules!$H$14),"")&amp;""="","",IFERROR(INDEX(Crawl!$A1869:$DZ1869,1,Rules!$H$14),"")))</f>
        <v/>
      </c>
      <c r="K1870">
        <f>IF(A1870="","",IFERROR(SUMIFS('GSC current'!$J$2:$J$2001,'GSC current'!$I$2:$I$2001,B1870),0))</f>
        <v/>
      </c>
      <c r="L1870">
        <f>IF(A1870="","",IFERROR(SUMIFS('GSC current'!$K$2:$K$2001,'GSC current'!$I$2:$I$2001,B1870),0))</f>
        <v/>
      </c>
      <c r="M1870" s="20">
        <f>IF(A1870="","",IF(N(L1870)&gt;0,K1870/L1870,""))</f>
        <v/>
      </c>
      <c r="N1870" s="21">
        <f>IF(A1870="","",IF(N(L1870)&gt;0,SUMIFS('GSC current'!$L$2:$L$2001,'GSC current'!$I$2:$I$2001,B1870)/L1870,""))</f>
        <v/>
      </c>
      <c r="O1870">
        <f>IF(A1870="","",IFERROR(SUMIFS('GSC previous'!$J$2:$J$2001,'GSC previous'!$I$2:$I$2001,B1870),0))</f>
        <v/>
      </c>
      <c r="P1870" s="22">
        <f>IF(A1870="","",IF(N(O1870)&gt;0,(K1870-O1870)/O1870,""))</f>
        <v/>
      </c>
      <c r="Q1870">
        <f>IF(A1870="","",IFERROR(SUMIFS(GA4!$P$2:$P$2001,GA4!$O$2:$O$2001,B1870),0))</f>
        <v/>
      </c>
      <c r="R1870" s="23">
        <f>IF(A1870="","",IF(N(Q1870)&gt;0,SUMIFS(GA4!$Q$2:$Q$2001,GA4!$O$2:$O$2001,B1870)/Q1870,""))</f>
        <v/>
      </c>
      <c r="S1870">
        <f>IF(A1870="","",IFERROR(SUMIFS(GA4!$R$2:$R$2001,GA4!$O$2:$O$2001,B1870),0))</f>
        <v/>
      </c>
      <c r="T1870">
        <f>IF(A1870="","",IF(AND(ISNUMBER(F1870),LEFT(C1870&amp;"",1)="2"),IF(F1870&lt;Rules!$B$9,"Yes","No"),"No"))</f>
        <v/>
      </c>
      <c r="U1870">
        <f>IF(A1870="","",IF(AND(N(O1870)&gt;=Rules!$B$8,ISNUMBER(P1870)),IF(P1870&lt;=-Rules!$B$7,"Yes","No"),"No"))</f>
        <v/>
      </c>
      <c r="V1870">
        <f>IF(A1870="","",IF(AND(N(L1870)&gt;=Rules!$B$6,ISNUMBER(N1870)),IF(AND(N1870&gt;=Rules!$B$10,N1870&lt;=Rules!$B$11),"Yes","No"),"No"))</f>
        <v/>
      </c>
      <c r="W1870">
        <f>IF(A1870="","",IF(I1870&lt;&gt;"","Yes","No"))</f>
        <v/>
      </c>
      <c r="X1870">
        <f>IF(I1870="","",IF(SUMIFS($K$3:$K$2002,$A$3:$A$2002,SUBSTITUTE(SUBSTITUTE(I1870,"?","~?"),"*","~*"))&gt;N(K1870),"Yes","No"))</f>
        <v/>
      </c>
      <c r="Y1870">
        <f>IF(A1870="","",IF(N(S1870)&gt;0,"Yes","No"))</f>
        <v/>
      </c>
      <c r="Z1870">
        <f>IF(A1870="","",IF(AND(N(K1870)&lt;Rules!$B$5,N(L1870)&lt;Rules!$B$6,N(Q1870)&lt;Rules!$B$13,Y1870="No"),"Yes","No"))</f>
        <v/>
      </c>
      <c r="AA1870">
        <f>IF(A1870="","",IF(LEFT(C1870&amp;"",1)="3","Redirect",IF(OR(LEFT(C1870&amp;"",1)="4",LEFT(C1870&amp;"",1)="5"),IF(OR(N(K1870)&gt;0,N(AC1870)&gt;=Rules!$B$14),"Redirect","Prune"),IF(D1870="Non-Indexable","Keep",IF(AND(W1870="Yes",X1870="Yes",Y1870="No"),"Merge",IF(OR(U1870="Yes",V1870="Yes",AND(T1870="Yes",N(L1870)&gt;=Rules!$B$6)),"Update",IF(Z1870="Yes",IF(N(AC1870)&gt;=Rules!$B$14,"Redirect","Prune"),"Keep")))))))</f>
        <v/>
      </c>
      <c r="AB1870">
        <f>IF(A1870="","",IF(LEFT(C1870&amp;"",1)="3","Already redirects ("&amp;C1870&amp;"). Update internal links to point at the final URL.",IF(OR(LEFT(C1870&amp;"",1)="4",LEFT(C1870&amp;"",1)="5"),IF(AA1870="Redirect","Returns "&amp;C1870&amp;" but still has "&amp;N(K1870)&amp;" clicks and "&amp;N(AC1870)&amp;" referring domains. 301 it to the closest live page.","Returns "&amp;C1870&amp;" with no clicks or links. Remove internal links and let it 404 or 410."),IF(D1870="Non-Indexable","Non-indexable ("&amp;E1870&amp;"). Keep if that is intentional; otherwise fix the canonical or noindex.",IF(AA1870="Merge","Overlaps with "&amp;I1870&amp;IF(N(J1870)&gt;0," (similarity "&amp;TEXT(J1870,"0.00")&amp;")","")&amp;", which gets more clicks. Merge the useful parts into it and 301 this URL.",IF(AA1870="Update",MID(IF(U1870="Yes","; Clicks down "&amp;TEXT(-P1870,"0%")&amp;" on the previous period","")&amp;IF(V1870="Yes","; Average position "&amp;TEXT(N1870,"0.0")&amp;" on "&amp;TEXT(L1870,"#,##0")&amp;" impressions (striking distance)","")&amp;IF(AND(T1870="Yes",N(L1870)&gt;=Rules!$B$6),"; Thin ("&amp;F1870&amp;" words) but has search demand",""),3,400),IF(AA1870="Prune","Low value: "&amp;N(K1870)&amp;" clicks, "&amp;N(L1870)&amp;" impressions, "&amp;N(Q1870)&amp;" sessions, no key events. Remove or noindex it and update internal links.",IF(AA1870="Redirect","Low value but "&amp;N(AC1870)&amp;" referring domains. 301 it to the closest relevant page to keep those links.",IF(AND(Z1870="No",Y1870="Yes",N(K1870)&lt;Rules!$B$5),"Low search traffic but it converts (key events: "&amp;S1870&amp;"). Keep it and link to it.",IF(W1870="Yes","Stronger than the page it overlaps ("&amp;I1870&amp;"). Keep; merge that page into this one.","Healthy: "&amp;N(K1870)&amp;" clicks"&amp;IF(ISNUMBER(N1870),", average position "&amp;TEXT(N1870,"0.0"),"")&amp;". Keep and monitor."))))))))))</f>
        <v/>
      </c>
      <c r="AE1870">
        <f>IF(A1870="","",IF(AD1870&lt;&gt;"",AD1870,AA1870))</f>
        <v/>
      </c>
    </row>
    <row r="1871">
      <c r="A1871">
        <f>IF(Crawl!A1870="","",Crawl!A1870)</f>
        <v/>
      </c>
      <c r="B1871">
        <f>IF(A1871="","",Crawl!EC1870)</f>
        <v/>
      </c>
      <c r="C1871">
        <f>IF(A1871="","",IFERROR(INDEX(Crawl!$A1870:$DZ1870,1,Rules!$H$6),""))</f>
        <v/>
      </c>
      <c r="D1871">
        <f>IF(A1871="","",IFERROR(INDEX(Crawl!$A1870:$DZ1870,1,Rules!$H$7),"")&amp;"")</f>
        <v/>
      </c>
      <c r="E1871">
        <f>IF(A1871="","",IFERROR(INDEX(Crawl!$A1870:$DZ1870,1,Rules!$H$8),"")&amp;"")</f>
        <v/>
      </c>
      <c r="F1871">
        <f>IF(A1871="","",IFERROR(INDEX(Crawl!$A1870:$DZ1870,1,Rules!$H$9),""))</f>
        <v/>
      </c>
      <c r="G1871">
        <f>IF(A1871="","",IFERROR(INDEX(Crawl!$A1870:$DZ1870,1,Rules!$H$10),""))</f>
        <v/>
      </c>
      <c r="H1871">
        <f>IF(A1871="","",IFERROR(INDEX(Crawl!$A1870:$DZ1870,1,Rules!$H$12),""))</f>
        <v/>
      </c>
      <c r="I1871">
        <f>IF(A1871="","",IF(AND(N(H1871)&gt;0,IFERROR(INDEX(Crawl!$A1870:$DZ1870,1,Rules!$H$11),"")&amp;""&lt;&gt;""),IFERROR(INDEX(Crawl!$A1870:$DZ1870,1,Rules!$H$11),"")&amp;"",IF(AND(ISNUMBER(J1871),N(J1871)&gt;=Rules!$B$12,IFERROR(INDEX(Crawl!$A1870:$DZ1870,1,Rules!$H$13),"")&amp;""&lt;&gt;""),IFERROR(INDEX(Crawl!$A1870:$DZ1870,1,Rules!$H$13),"")&amp;"","")))</f>
        <v/>
      </c>
      <c r="J1871" s="19">
        <f>IF(A1871="","",IF(IFERROR(INDEX(Crawl!$A1870:$DZ1870,1,Rules!$H$14),"")&amp;""="","",IFERROR(INDEX(Crawl!$A1870:$DZ1870,1,Rules!$H$14),"")))</f>
        <v/>
      </c>
      <c r="K1871">
        <f>IF(A1871="","",IFERROR(SUMIFS('GSC current'!$J$2:$J$2001,'GSC current'!$I$2:$I$2001,B1871),0))</f>
        <v/>
      </c>
      <c r="L1871">
        <f>IF(A1871="","",IFERROR(SUMIFS('GSC current'!$K$2:$K$2001,'GSC current'!$I$2:$I$2001,B1871),0))</f>
        <v/>
      </c>
      <c r="M1871" s="20">
        <f>IF(A1871="","",IF(N(L1871)&gt;0,K1871/L1871,""))</f>
        <v/>
      </c>
      <c r="N1871" s="21">
        <f>IF(A1871="","",IF(N(L1871)&gt;0,SUMIFS('GSC current'!$L$2:$L$2001,'GSC current'!$I$2:$I$2001,B1871)/L1871,""))</f>
        <v/>
      </c>
      <c r="O1871">
        <f>IF(A1871="","",IFERROR(SUMIFS('GSC previous'!$J$2:$J$2001,'GSC previous'!$I$2:$I$2001,B1871),0))</f>
        <v/>
      </c>
      <c r="P1871" s="22">
        <f>IF(A1871="","",IF(N(O1871)&gt;0,(K1871-O1871)/O1871,""))</f>
        <v/>
      </c>
      <c r="Q1871">
        <f>IF(A1871="","",IFERROR(SUMIFS(GA4!$P$2:$P$2001,GA4!$O$2:$O$2001,B1871),0))</f>
        <v/>
      </c>
      <c r="R1871" s="23">
        <f>IF(A1871="","",IF(N(Q1871)&gt;0,SUMIFS(GA4!$Q$2:$Q$2001,GA4!$O$2:$O$2001,B1871)/Q1871,""))</f>
        <v/>
      </c>
      <c r="S1871">
        <f>IF(A1871="","",IFERROR(SUMIFS(GA4!$R$2:$R$2001,GA4!$O$2:$O$2001,B1871),0))</f>
        <v/>
      </c>
      <c r="T1871">
        <f>IF(A1871="","",IF(AND(ISNUMBER(F1871),LEFT(C1871&amp;"",1)="2"),IF(F1871&lt;Rules!$B$9,"Yes","No"),"No"))</f>
        <v/>
      </c>
      <c r="U1871">
        <f>IF(A1871="","",IF(AND(N(O1871)&gt;=Rules!$B$8,ISNUMBER(P1871)),IF(P1871&lt;=-Rules!$B$7,"Yes","No"),"No"))</f>
        <v/>
      </c>
      <c r="V1871">
        <f>IF(A1871="","",IF(AND(N(L1871)&gt;=Rules!$B$6,ISNUMBER(N1871)),IF(AND(N1871&gt;=Rules!$B$10,N1871&lt;=Rules!$B$11),"Yes","No"),"No"))</f>
        <v/>
      </c>
      <c r="W1871">
        <f>IF(A1871="","",IF(I1871&lt;&gt;"","Yes","No"))</f>
        <v/>
      </c>
      <c r="X1871">
        <f>IF(I1871="","",IF(SUMIFS($K$3:$K$2002,$A$3:$A$2002,SUBSTITUTE(SUBSTITUTE(I1871,"?","~?"),"*","~*"))&gt;N(K1871),"Yes","No"))</f>
        <v/>
      </c>
      <c r="Y1871">
        <f>IF(A1871="","",IF(N(S1871)&gt;0,"Yes","No"))</f>
        <v/>
      </c>
      <c r="Z1871">
        <f>IF(A1871="","",IF(AND(N(K1871)&lt;Rules!$B$5,N(L1871)&lt;Rules!$B$6,N(Q1871)&lt;Rules!$B$13,Y1871="No"),"Yes","No"))</f>
        <v/>
      </c>
      <c r="AA1871">
        <f>IF(A1871="","",IF(LEFT(C1871&amp;"",1)="3","Redirect",IF(OR(LEFT(C1871&amp;"",1)="4",LEFT(C1871&amp;"",1)="5"),IF(OR(N(K1871)&gt;0,N(AC1871)&gt;=Rules!$B$14),"Redirect","Prune"),IF(D1871="Non-Indexable","Keep",IF(AND(W1871="Yes",X1871="Yes",Y1871="No"),"Merge",IF(OR(U1871="Yes",V1871="Yes",AND(T1871="Yes",N(L1871)&gt;=Rules!$B$6)),"Update",IF(Z1871="Yes",IF(N(AC1871)&gt;=Rules!$B$14,"Redirect","Prune"),"Keep")))))))</f>
        <v/>
      </c>
      <c r="AB1871">
        <f>IF(A1871="","",IF(LEFT(C1871&amp;"",1)="3","Already redirects ("&amp;C1871&amp;"). Update internal links to point at the final URL.",IF(OR(LEFT(C1871&amp;"",1)="4",LEFT(C1871&amp;"",1)="5"),IF(AA1871="Redirect","Returns "&amp;C1871&amp;" but still has "&amp;N(K1871)&amp;" clicks and "&amp;N(AC1871)&amp;" referring domains. 301 it to the closest live page.","Returns "&amp;C1871&amp;" with no clicks or links. Remove internal links and let it 404 or 410."),IF(D1871="Non-Indexable","Non-indexable ("&amp;E1871&amp;"). Keep if that is intentional; otherwise fix the canonical or noindex.",IF(AA1871="Merge","Overlaps with "&amp;I1871&amp;IF(N(J1871)&gt;0," (similarity "&amp;TEXT(J1871,"0.00")&amp;")","")&amp;", which gets more clicks. Merge the useful parts into it and 301 this URL.",IF(AA1871="Update",MID(IF(U1871="Yes","; Clicks down "&amp;TEXT(-P1871,"0%")&amp;" on the previous period","")&amp;IF(V1871="Yes","; Average position "&amp;TEXT(N1871,"0.0")&amp;" on "&amp;TEXT(L1871,"#,##0")&amp;" impressions (striking distance)","")&amp;IF(AND(T1871="Yes",N(L1871)&gt;=Rules!$B$6),"; Thin ("&amp;F1871&amp;" words) but has search demand",""),3,400),IF(AA1871="Prune","Low value: "&amp;N(K1871)&amp;" clicks, "&amp;N(L1871)&amp;" impressions, "&amp;N(Q1871)&amp;" sessions, no key events. Remove or noindex it and update internal links.",IF(AA1871="Redirect","Low value but "&amp;N(AC1871)&amp;" referring domains. 301 it to the closest relevant page to keep those links.",IF(AND(Z1871="No",Y1871="Yes",N(K1871)&lt;Rules!$B$5),"Low search traffic but it converts (key events: "&amp;S1871&amp;"). Keep it and link to it.",IF(W1871="Yes","Stronger than the page it overlaps ("&amp;I1871&amp;"). Keep; merge that page into this one.","Healthy: "&amp;N(K1871)&amp;" clicks"&amp;IF(ISNUMBER(N1871),", average position "&amp;TEXT(N1871,"0.0"),"")&amp;". Keep and monitor."))))))))))</f>
        <v/>
      </c>
      <c r="AE1871">
        <f>IF(A1871="","",IF(AD1871&lt;&gt;"",AD1871,AA1871))</f>
        <v/>
      </c>
    </row>
    <row r="1872">
      <c r="A1872">
        <f>IF(Crawl!A1871="","",Crawl!A1871)</f>
        <v/>
      </c>
      <c r="B1872">
        <f>IF(A1872="","",Crawl!EC1871)</f>
        <v/>
      </c>
      <c r="C1872">
        <f>IF(A1872="","",IFERROR(INDEX(Crawl!$A1871:$DZ1871,1,Rules!$H$6),""))</f>
        <v/>
      </c>
      <c r="D1872">
        <f>IF(A1872="","",IFERROR(INDEX(Crawl!$A1871:$DZ1871,1,Rules!$H$7),"")&amp;"")</f>
        <v/>
      </c>
      <c r="E1872">
        <f>IF(A1872="","",IFERROR(INDEX(Crawl!$A1871:$DZ1871,1,Rules!$H$8),"")&amp;"")</f>
        <v/>
      </c>
      <c r="F1872">
        <f>IF(A1872="","",IFERROR(INDEX(Crawl!$A1871:$DZ1871,1,Rules!$H$9),""))</f>
        <v/>
      </c>
      <c r="G1872">
        <f>IF(A1872="","",IFERROR(INDEX(Crawl!$A1871:$DZ1871,1,Rules!$H$10),""))</f>
        <v/>
      </c>
      <c r="H1872">
        <f>IF(A1872="","",IFERROR(INDEX(Crawl!$A1871:$DZ1871,1,Rules!$H$12),""))</f>
        <v/>
      </c>
      <c r="I1872">
        <f>IF(A1872="","",IF(AND(N(H1872)&gt;0,IFERROR(INDEX(Crawl!$A1871:$DZ1871,1,Rules!$H$11),"")&amp;""&lt;&gt;""),IFERROR(INDEX(Crawl!$A1871:$DZ1871,1,Rules!$H$11),"")&amp;"",IF(AND(ISNUMBER(J1872),N(J1872)&gt;=Rules!$B$12,IFERROR(INDEX(Crawl!$A1871:$DZ1871,1,Rules!$H$13),"")&amp;""&lt;&gt;""),IFERROR(INDEX(Crawl!$A1871:$DZ1871,1,Rules!$H$13),"")&amp;"","")))</f>
        <v/>
      </c>
      <c r="J1872" s="19">
        <f>IF(A1872="","",IF(IFERROR(INDEX(Crawl!$A1871:$DZ1871,1,Rules!$H$14),"")&amp;""="","",IFERROR(INDEX(Crawl!$A1871:$DZ1871,1,Rules!$H$14),"")))</f>
        <v/>
      </c>
      <c r="K1872">
        <f>IF(A1872="","",IFERROR(SUMIFS('GSC current'!$J$2:$J$2001,'GSC current'!$I$2:$I$2001,B1872),0))</f>
        <v/>
      </c>
      <c r="L1872">
        <f>IF(A1872="","",IFERROR(SUMIFS('GSC current'!$K$2:$K$2001,'GSC current'!$I$2:$I$2001,B1872),0))</f>
        <v/>
      </c>
      <c r="M1872" s="20">
        <f>IF(A1872="","",IF(N(L1872)&gt;0,K1872/L1872,""))</f>
        <v/>
      </c>
      <c r="N1872" s="21">
        <f>IF(A1872="","",IF(N(L1872)&gt;0,SUMIFS('GSC current'!$L$2:$L$2001,'GSC current'!$I$2:$I$2001,B1872)/L1872,""))</f>
        <v/>
      </c>
      <c r="O1872">
        <f>IF(A1872="","",IFERROR(SUMIFS('GSC previous'!$J$2:$J$2001,'GSC previous'!$I$2:$I$2001,B1872),0))</f>
        <v/>
      </c>
      <c r="P1872" s="22">
        <f>IF(A1872="","",IF(N(O1872)&gt;0,(K1872-O1872)/O1872,""))</f>
        <v/>
      </c>
      <c r="Q1872">
        <f>IF(A1872="","",IFERROR(SUMIFS(GA4!$P$2:$P$2001,GA4!$O$2:$O$2001,B1872),0))</f>
        <v/>
      </c>
      <c r="R1872" s="23">
        <f>IF(A1872="","",IF(N(Q1872)&gt;0,SUMIFS(GA4!$Q$2:$Q$2001,GA4!$O$2:$O$2001,B1872)/Q1872,""))</f>
        <v/>
      </c>
      <c r="S1872">
        <f>IF(A1872="","",IFERROR(SUMIFS(GA4!$R$2:$R$2001,GA4!$O$2:$O$2001,B1872),0))</f>
        <v/>
      </c>
      <c r="T1872">
        <f>IF(A1872="","",IF(AND(ISNUMBER(F1872),LEFT(C1872&amp;"",1)="2"),IF(F1872&lt;Rules!$B$9,"Yes","No"),"No"))</f>
        <v/>
      </c>
      <c r="U1872">
        <f>IF(A1872="","",IF(AND(N(O1872)&gt;=Rules!$B$8,ISNUMBER(P1872)),IF(P1872&lt;=-Rules!$B$7,"Yes","No"),"No"))</f>
        <v/>
      </c>
      <c r="V1872">
        <f>IF(A1872="","",IF(AND(N(L1872)&gt;=Rules!$B$6,ISNUMBER(N1872)),IF(AND(N1872&gt;=Rules!$B$10,N1872&lt;=Rules!$B$11),"Yes","No"),"No"))</f>
        <v/>
      </c>
      <c r="W1872">
        <f>IF(A1872="","",IF(I1872&lt;&gt;"","Yes","No"))</f>
        <v/>
      </c>
      <c r="X1872">
        <f>IF(I1872="","",IF(SUMIFS($K$3:$K$2002,$A$3:$A$2002,SUBSTITUTE(SUBSTITUTE(I1872,"?","~?"),"*","~*"))&gt;N(K1872),"Yes","No"))</f>
        <v/>
      </c>
      <c r="Y1872">
        <f>IF(A1872="","",IF(N(S1872)&gt;0,"Yes","No"))</f>
        <v/>
      </c>
      <c r="Z1872">
        <f>IF(A1872="","",IF(AND(N(K1872)&lt;Rules!$B$5,N(L1872)&lt;Rules!$B$6,N(Q1872)&lt;Rules!$B$13,Y1872="No"),"Yes","No"))</f>
        <v/>
      </c>
      <c r="AA1872">
        <f>IF(A1872="","",IF(LEFT(C1872&amp;"",1)="3","Redirect",IF(OR(LEFT(C1872&amp;"",1)="4",LEFT(C1872&amp;"",1)="5"),IF(OR(N(K1872)&gt;0,N(AC1872)&gt;=Rules!$B$14),"Redirect","Prune"),IF(D1872="Non-Indexable","Keep",IF(AND(W1872="Yes",X1872="Yes",Y1872="No"),"Merge",IF(OR(U1872="Yes",V1872="Yes",AND(T1872="Yes",N(L1872)&gt;=Rules!$B$6)),"Update",IF(Z1872="Yes",IF(N(AC1872)&gt;=Rules!$B$14,"Redirect","Prune"),"Keep")))))))</f>
        <v/>
      </c>
      <c r="AB1872">
        <f>IF(A1872="","",IF(LEFT(C1872&amp;"",1)="3","Already redirects ("&amp;C1872&amp;"). Update internal links to point at the final URL.",IF(OR(LEFT(C1872&amp;"",1)="4",LEFT(C1872&amp;"",1)="5"),IF(AA1872="Redirect","Returns "&amp;C1872&amp;" but still has "&amp;N(K1872)&amp;" clicks and "&amp;N(AC1872)&amp;" referring domains. 301 it to the closest live page.","Returns "&amp;C1872&amp;" with no clicks or links. Remove internal links and let it 404 or 410."),IF(D1872="Non-Indexable","Non-indexable ("&amp;E1872&amp;"). Keep if that is intentional; otherwise fix the canonical or noindex.",IF(AA1872="Merge","Overlaps with "&amp;I1872&amp;IF(N(J1872)&gt;0," (similarity "&amp;TEXT(J1872,"0.00")&amp;")","")&amp;", which gets more clicks. Merge the useful parts into it and 301 this URL.",IF(AA1872="Update",MID(IF(U1872="Yes","; Clicks down "&amp;TEXT(-P1872,"0%")&amp;" on the previous period","")&amp;IF(V1872="Yes","; Average position "&amp;TEXT(N1872,"0.0")&amp;" on "&amp;TEXT(L1872,"#,##0")&amp;" impressions (striking distance)","")&amp;IF(AND(T1872="Yes",N(L1872)&gt;=Rules!$B$6),"; Thin ("&amp;F1872&amp;" words) but has search demand",""),3,400),IF(AA1872="Prune","Low value: "&amp;N(K1872)&amp;" clicks, "&amp;N(L1872)&amp;" impressions, "&amp;N(Q1872)&amp;" sessions, no key events. Remove or noindex it and update internal links.",IF(AA1872="Redirect","Low value but "&amp;N(AC1872)&amp;" referring domains. 301 it to the closest relevant page to keep those links.",IF(AND(Z1872="No",Y1872="Yes",N(K1872)&lt;Rules!$B$5),"Low search traffic but it converts (key events: "&amp;S1872&amp;"). Keep it and link to it.",IF(W1872="Yes","Stronger than the page it overlaps ("&amp;I1872&amp;"). Keep; merge that page into this one.","Healthy: "&amp;N(K1872)&amp;" clicks"&amp;IF(ISNUMBER(N1872),", average position "&amp;TEXT(N1872,"0.0"),"")&amp;". Keep and monitor."))))))))))</f>
        <v/>
      </c>
      <c r="AE1872">
        <f>IF(A1872="","",IF(AD1872&lt;&gt;"",AD1872,AA1872))</f>
        <v/>
      </c>
    </row>
    <row r="1873">
      <c r="A1873">
        <f>IF(Crawl!A1872="","",Crawl!A1872)</f>
        <v/>
      </c>
      <c r="B1873">
        <f>IF(A1873="","",Crawl!EC1872)</f>
        <v/>
      </c>
      <c r="C1873">
        <f>IF(A1873="","",IFERROR(INDEX(Crawl!$A1872:$DZ1872,1,Rules!$H$6),""))</f>
        <v/>
      </c>
      <c r="D1873">
        <f>IF(A1873="","",IFERROR(INDEX(Crawl!$A1872:$DZ1872,1,Rules!$H$7),"")&amp;"")</f>
        <v/>
      </c>
      <c r="E1873">
        <f>IF(A1873="","",IFERROR(INDEX(Crawl!$A1872:$DZ1872,1,Rules!$H$8),"")&amp;"")</f>
        <v/>
      </c>
      <c r="F1873">
        <f>IF(A1873="","",IFERROR(INDEX(Crawl!$A1872:$DZ1872,1,Rules!$H$9),""))</f>
        <v/>
      </c>
      <c r="G1873">
        <f>IF(A1873="","",IFERROR(INDEX(Crawl!$A1872:$DZ1872,1,Rules!$H$10),""))</f>
        <v/>
      </c>
      <c r="H1873">
        <f>IF(A1873="","",IFERROR(INDEX(Crawl!$A1872:$DZ1872,1,Rules!$H$12),""))</f>
        <v/>
      </c>
      <c r="I1873">
        <f>IF(A1873="","",IF(AND(N(H1873)&gt;0,IFERROR(INDEX(Crawl!$A1872:$DZ1872,1,Rules!$H$11),"")&amp;""&lt;&gt;""),IFERROR(INDEX(Crawl!$A1872:$DZ1872,1,Rules!$H$11),"")&amp;"",IF(AND(ISNUMBER(J1873),N(J1873)&gt;=Rules!$B$12,IFERROR(INDEX(Crawl!$A1872:$DZ1872,1,Rules!$H$13),"")&amp;""&lt;&gt;""),IFERROR(INDEX(Crawl!$A1872:$DZ1872,1,Rules!$H$13),"")&amp;"","")))</f>
        <v/>
      </c>
      <c r="J1873" s="19">
        <f>IF(A1873="","",IF(IFERROR(INDEX(Crawl!$A1872:$DZ1872,1,Rules!$H$14),"")&amp;""="","",IFERROR(INDEX(Crawl!$A1872:$DZ1872,1,Rules!$H$14),"")))</f>
        <v/>
      </c>
      <c r="K1873">
        <f>IF(A1873="","",IFERROR(SUMIFS('GSC current'!$J$2:$J$2001,'GSC current'!$I$2:$I$2001,B1873),0))</f>
        <v/>
      </c>
      <c r="L1873">
        <f>IF(A1873="","",IFERROR(SUMIFS('GSC current'!$K$2:$K$2001,'GSC current'!$I$2:$I$2001,B1873),0))</f>
        <v/>
      </c>
      <c r="M1873" s="20">
        <f>IF(A1873="","",IF(N(L1873)&gt;0,K1873/L1873,""))</f>
        <v/>
      </c>
      <c r="N1873" s="21">
        <f>IF(A1873="","",IF(N(L1873)&gt;0,SUMIFS('GSC current'!$L$2:$L$2001,'GSC current'!$I$2:$I$2001,B1873)/L1873,""))</f>
        <v/>
      </c>
      <c r="O1873">
        <f>IF(A1873="","",IFERROR(SUMIFS('GSC previous'!$J$2:$J$2001,'GSC previous'!$I$2:$I$2001,B1873),0))</f>
        <v/>
      </c>
      <c r="P1873" s="22">
        <f>IF(A1873="","",IF(N(O1873)&gt;0,(K1873-O1873)/O1873,""))</f>
        <v/>
      </c>
      <c r="Q1873">
        <f>IF(A1873="","",IFERROR(SUMIFS(GA4!$P$2:$P$2001,GA4!$O$2:$O$2001,B1873),0))</f>
        <v/>
      </c>
      <c r="R1873" s="23">
        <f>IF(A1873="","",IF(N(Q1873)&gt;0,SUMIFS(GA4!$Q$2:$Q$2001,GA4!$O$2:$O$2001,B1873)/Q1873,""))</f>
        <v/>
      </c>
      <c r="S1873">
        <f>IF(A1873="","",IFERROR(SUMIFS(GA4!$R$2:$R$2001,GA4!$O$2:$O$2001,B1873),0))</f>
        <v/>
      </c>
      <c r="T1873">
        <f>IF(A1873="","",IF(AND(ISNUMBER(F1873),LEFT(C1873&amp;"",1)="2"),IF(F1873&lt;Rules!$B$9,"Yes","No"),"No"))</f>
        <v/>
      </c>
      <c r="U1873">
        <f>IF(A1873="","",IF(AND(N(O1873)&gt;=Rules!$B$8,ISNUMBER(P1873)),IF(P1873&lt;=-Rules!$B$7,"Yes","No"),"No"))</f>
        <v/>
      </c>
      <c r="V1873">
        <f>IF(A1873="","",IF(AND(N(L1873)&gt;=Rules!$B$6,ISNUMBER(N1873)),IF(AND(N1873&gt;=Rules!$B$10,N1873&lt;=Rules!$B$11),"Yes","No"),"No"))</f>
        <v/>
      </c>
      <c r="W1873">
        <f>IF(A1873="","",IF(I1873&lt;&gt;"","Yes","No"))</f>
        <v/>
      </c>
      <c r="X1873">
        <f>IF(I1873="","",IF(SUMIFS($K$3:$K$2002,$A$3:$A$2002,SUBSTITUTE(SUBSTITUTE(I1873,"?","~?"),"*","~*"))&gt;N(K1873),"Yes","No"))</f>
        <v/>
      </c>
      <c r="Y1873">
        <f>IF(A1873="","",IF(N(S1873)&gt;0,"Yes","No"))</f>
        <v/>
      </c>
      <c r="Z1873">
        <f>IF(A1873="","",IF(AND(N(K1873)&lt;Rules!$B$5,N(L1873)&lt;Rules!$B$6,N(Q1873)&lt;Rules!$B$13,Y1873="No"),"Yes","No"))</f>
        <v/>
      </c>
      <c r="AA1873">
        <f>IF(A1873="","",IF(LEFT(C1873&amp;"",1)="3","Redirect",IF(OR(LEFT(C1873&amp;"",1)="4",LEFT(C1873&amp;"",1)="5"),IF(OR(N(K1873)&gt;0,N(AC1873)&gt;=Rules!$B$14),"Redirect","Prune"),IF(D1873="Non-Indexable","Keep",IF(AND(W1873="Yes",X1873="Yes",Y1873="No"),"Merge",IF(OR(U1873="Yes",V1873="Yes",AND(T1873="Yes",N(L1873)&gt;=Rules!$B$6)),"Update",IF(Z1873="Yes",IF(N(AC1873)&gt;=Rules!$B$14,"Redirect","Prune"),"Keep")))))))</f>
        <v/>
      </c>
      <c r="AB1873">
        <f>IF(A1873="","",IF(LEFT(C1873&amp;"",1)="3","Already redirects ("&amp;C1873&amp;"). Update internal links to point at the final URL.",IF(OR(LEFT(C1873&amp;"",1)="4",LEFT(C1873&amp;"",1)="5"),IF(AA1873="Redirect","Returns "&amp;C1873&amp;" but still has "&amp;N(K1873)&amp;" clicks and "&amp;N(AC1873)&amp;" referring domains. 301 it to the closest live page.","Returns "&amp;C1873&amp;" with no clicks or links. Remove internal links and let it 404 or 410."),IF(D1873="Non-Indexable","Non-indexable ("&amp;E1873&amp;"). Keep if that is intentional; otherwise fix the canonical or noindex.",IF(AA1873="Merge","Overlaps with "&amp;I1873&amp;IF(N(J1873)&gt;0," (similarity "&amp;TEXT(J1873,"0.00")&amp;")","")&amp;", which gets more clicks. Merge the useful parts into it and 301 this URL.",IF(AA1873="Update",MID(IF(U1873="Yes","; Clicks down "&amp;TEXT(-P1873,"0%")&amp;" on the previous period","")&amp;IF(V1873="Yes","; Average position "&amp;TEXT(N1873,"0.0")&amp;" on "&amp;TEXT(L1873,"#,##0")&amp;" impressions (striking distance)","")&amp;IF(AND(T1873="Yes",N(L1873)&gt;=Rules!$B$6),"; Thin ("&amp;F1873&amp;" words) but has search demand",""),3,400),IF(AA1873="Prune","Low value: "&amp;N(K1873)&amp;" clicks, "&amp;N(L1873)&amp;" impressions, "&amp;N(Q1873)&amp;" sessions, no key events. Remove or noindex it and update internal links.",IF(AA1873="Redirect","Low value but "&amp;N(AC1873)&amp;" referring domains. 301 it to the closest relevant page to keep those links.",IF(AND(Z1873="No",Y1873="Yes",N(K1873)&lt;Rules!$B$5),"Low search traffic but it converts (key events: "&amp;S1873&amp;"). Keep it and link to it.",IF(W1873="Yes","Stronger than the page it overlaps ("&amp;I1873&amp;"). Keep; merge that page into this one.","Healthy: "&amp;N(K1873)&amp;" clicks"&amp;IF(ISNUMBER(N1873),", average position "&amp;TEXT(N1873,"0.0"),"")&amp;". Keep and monitor."))))))))))</f>
        <v/>
      </c>
      <c r="AE1873">
        <f>IF(A1873="","",IF(AD1873&lt;&gt;"",AD1873,AA1873))</f>
        <v/>
      </c>
    </row>
    <row r="1874">
      <c r="A1874">
        <f>IF(Crawl!A1873="","",Crawl!A1873)</f>
        <v/>
      </c>
      <c r="B1874">
        <f>IF(A1874="","",Crawl!EC1873)</f>
        <v/>
      </c>
      <c r="C1874">
        <f>IF(A1874="","",IFERROR(INDEX(Crawl!$A1873:$DZ1873,1,Rules!$H$6),""))</f>
        <v/>
      </c>
      <c r="D1874">
        <f>IF(A1874="","",IFERROR(INDEX(Crawl!$A1873:$DZ1873,1,Rules!$H$7),"")&amp;"")</f>
        <v/>
      </c>
      <c r="E1874">
        <f>IF(A1874="","",IFERROR(INDEX(Crawl!$A1873:$DZ1873,1,Rules!$H$8),"")&amp;"")</f>
        <v/>
      </c>
      <c r="F1874">
        <f>IF(A1874="","",IFERROR(INDEX(Crawl!$A1873:$DZ1873,1,Rules!$H$9),""))</f>
        <v/>
      </c>
      <c r="G1874">
        <f>IF(A1874="","",IFERROR(INDEX(Crawl!$A1873:$DZ1873,1,Rules!$H$10),""))</f>
        <v/>
      </c>
      <c r="H1874">
        <f>IF(A1874="","",IFERROR(INDEX(Crawl!$A1873:$DZ1873,1,Rules!$H$12),""))</f>
        <v/>
      </c>
      <c r="I1874">
        <f>IF(A1874="","",IF(AND(N(H1874)&gt;0,IFERROR(INDEX(Crawl!$A1873:$DZ1873,1,Rules!$H$11),"")&amp;""&lt;&gt;""),IFERROR(INDEX(Crawl!$A1873:$DZ1873,1,Rules!$H$11),"")&amp;"",IF(AND(ISNUMBER(J1874),N(J1874)&gt;=Rules!$B$12,IFERROR(INDEX(Crawl!$A1873:$DZ1873,1,Rules!$H$13),"")&amp;""&lt;&gt;""),IFERROR(INDEX(Crawl!$A1873:$DZ1873,1,Rules!$H$13),"")&amp;"","")))</f>
        <v/>
      </c>
      <c r="J1874" s="19">
        <f>IF(A1874="","",IF(IFERROR(INDEX(Crawl!$A1873:$DZ1873,1,Rules!$H$14),"")&amp;""="","",IFERROR(INDEX(Crawl!$A1873:$DZ1873,1,Rules!$H$14),"")))</f>
        <v/>
      </c>
      <c r="K1874">
        <f>IF(A1874="","",IFERROR(SUMIFS('GSC current'!$J$2:$J$2001,'GSC current'!$I$2:$I$2001,B1874),0))</f>
        <v/>
      </c>
      <c r="L1874">
        <f>IF(A1874="","",IFERROR(SUMIFS('GSC current'!$K$2:$K$2001,'GSC current'!$I$2:$I$2001,B1874),0))</f>
        <v/>
      </c>
      <c r="M1874" s="20">
        <f>IF(A1874="","",IF(N(L1874)&gt;0,K1874/L1874,""))</f>
        <v/>
      </c>
      <c r="N1874" s="21">
        <f>IF(A1874="","",IF(N(L1874)&gt;0,SUMIFS('GSC current'!$L$2:$L$2001,'GSC current'!$I$2:$I$2001,B1874)/L1874,""))</f>
        <v/>
      </c>
      <c r="O1874">
        <f>IF(A1874="","",IFERROR(SUMIFS('GSC previous'!$J$2:$J$2001,'GSC previous'!$I$2:$I$2001,B1874),0))</f>
        <v/>
      </c>
      <c r="P1874" s="22">
        <f>IF(A1874="","",IF(N(O1874)&gt;0,(K1874-O1874)/O1874,""))</f>
        <v/>
      </c>
      <c r="Q1874">
        <f>IF(A1874="","",IFERROR(SUMIFS(GA4!$P$2:$P$2001,GA4!$O$2:$O$2001,B1874),0))</f>
        <v/>
      </c>
      <c r="R1874" s="23">
        <f>IF(A1874="","",IF(N(Q1874)&gt;0,SUMIFS(GA4!$Q$2:$Q$2001,GA4!$O$2:$O$2001,B1874)/Q1874,""))</f>
        <v/>
      </c>
      <c r="S1874">
        <f>IF(A1874="","",IFERROR(SUMIFS(GA4!$R$2:$R$2001,GA4!$O$2:$O$2001,B1874),0))</f>
        <v/>
      </c>
      <c r="T1874">
        <f>IF(A1874="","",IF(AND(ISNUMBER(F1874),LEFT(C1874&amp;"",1)="2"),IF(F1874&lt;Rules!$B$9,"Yes","No"),"No"))</f>
        <v/>
      </c>
      <c r="U1874">
        <f>IF(A1874="","",IF(AND(N(O1874)&gt;=Rules!$B$8,ISNUMBER(P1874)),IF(P1874&lt;=-Rules!$B$7,"Yes","No"),"No"))</f>
        <v/>
      </c>
      <c r="V1874">
        <f>IF(A1874="","",IF(AND(N(L1874)&gt;=Rules!$B$6,ISNUMBER(N1874)),IF(AND(N1874&gt;=Rules!$B$10,N1874&lt;=Rules!$B$11),"Yes","No"),"No"))</f>
        <v/>
      </c>
      <c r="W1874">
        <f>IF(A1874="","",IF(I1874&lt;&gt;"","Yes","No"))</f>
        <v/>
      </c>
      <c r="X1874">
        <f>IF(I1874="","",IF(SUMIFS($K$3:$K$2002,$A$3:$A$2002,SUBSTITUTE(SUBSTITUTE(I1874,"?","~?"),"*","~*"))&gt;N(K1874),"Yes","No"))</f>
        <v/>
      </c>
      <c r="Y1874">
        <f>IF(A1874="","",IF(N(S1874)&gt;0,"Yes","No"))</f>
        <v/>
      </c>
      <c r="Z1874">
        <f>IF(A1874="","",IF(AND(N(K1874)&lt;Rules!$B$5,N(L1874)&lt;Rules!$B$6,N(Q1874)&lt;Rules!$B$13,Y1874="No"),"Yes","No"))</f>
        <v/>
      </c>
      <c r="AA1874">
        <f>IF(A1874="","",IF(LEFT(C1874&amp;"",1)="3","Redirect",IF(OR(LEFT(C1874&amp;"",1)="4",LEFT(C1874&amp;"",1)="5"),IF(OR(N(K1874)&gt;0,N(AC1874)&gt;=Rules!$B$14),"Redirect","Prune"),IF(D1874="Non-Indexable","Keep",IF(AND(W1874="Yes",X1874="Yes",Y1874="No"),"Merge",IF(OR(U1874="Yes",V1874="Yes",AND(T1874="Yes",N(L1874)&gt;=Rules!$B$6)),"Update",IF(Z1874="Yes",IF(N(AC1874)&gt;=Rules!$B$14,"Redirect","Prune"),"Keep")))))))</f>
        <v/>
      </c>
      <c r="AB1874">
        <f>IF(A1874="","",IF(LEFT(C1874&amp;"",1)="3","Already redirects ("&amp;C1874&amp;"). Update internal links to point at the final URL.",IF(OR(LEFT(C1874&amp;"",1)="4",LEFT(C1874&amp;"",1)="5"),IF(AA1874="Redirect","Returns "&amp;C1874&amp;" but still has "&amp;N(K1874)&amp;" clicks and "&amp;N(AC1874)&amp;" referring domains. 301 it to the closest live page.","Returns "&amp;C1874&amp;" with no clicks or links. Remove internal links and let it 404 or 410."),IF(D1874="Non-Indexable","Non-indexable ("&amp;E1874&amp;"). Keep if that is intentional; otherwise fix the canonical or noindex.",IF(AA1874="Merge","Overlaps with "&amp;I1874&amp;IF(N(J1874)&gt;0," (similarity "&amp;TEXT(J1874,"0.00")&amp;")","")&amp;", which gets more clicks. Merge the useful parts into it and 301 this URL.",IF(AA1874="Update",MID(IF(U1874="Yes","; Clicks down "&amp;TEXT(-P1874,"0%")&amp;" on the previous period","")&amp;IF(V1874="Yes","; Average position "&amp;TEXT(N1874,"0.0")&amp;" on "&amp;TEXT(L1874,"#,##0")&amp;" impressions (striking distance)","")&amp;IF(AND(T1874="Yes",N(L1874)&gt;=Rules!$B$6),"; Thin ("&amp;F1874&amp;" words) but has search demand",""),3,400),IF(AA1874="Prune","Low value: "&amp;N(K1874)&amp;" clicks, "&amp;N(L1874)&amp;" impressions, "&amp;N(Q1874)&amp;" sessions, no key events. Remove or noindex it and update internal links.",IF(AA1874="Redirect","Low value but "&amp;N(AC1874)&amp;" referring domains. 301 it to the closest relevant page to keep those links.",IF(AND(Z1874="No",Y1874="Yes",N(K1874)&lt;Rules!$B$5),"Low search traffic but it converts (key events: "&amp;S1874&amp;"). Keep it and link to it.",IF(W1874="Yes","Stronger than the page it overlaps ("&amp;I1874&amp;"). Keep; merge that page into this one.","Healthy: "&amp;N(K1874)&amp;" clicks"&amp;IF(ISNUMBER(N1874),", average position "&amp;TEXT(N1874,"0.0"),"")&amp;". Keep and monitor."))))))))))</f>
        <v/>
      </c>
      <c r="AE1874">
        <f>IF(A1874="","",IF(AD1874&lt;&gt;"",AD1874,AA1874))</f>
        <v/>
      </c>
    </row>
    <row r="1875">
      <c r="A1875">
        <f>IF(Crawl!A1874="","",Crawl!A1874)</f>
        <v/>
      </c>
      <c r="B1875">
        <f>IF(A1875="","",Crawl!EC1874)</f>
        <v/>
      </c>
      <c r="C1875">
        <f>IF(A1875="","",IFERROR(INDEX(Crawl!$A1874:$DZ1874,1,Rules!$H$6),""))</f>
        <v/>
      </c>
      <c r="D1875">
        <f>IF(A1875="","",IFERROR(INDEX(Crawl!$A1874:$DZ1874,1,Rules!$H$7),"")&amp;"")</f>
        <v/>
      </c>
      <c r="E1875">
        <f>IF(A1875="","",IFERROR(INDEX(Crawl!$A1874:$DZ1874,1,Rules!$H$8),"")&amp;"")</f>
        <v/>
      </c>
      <c r="F1875">
        <f>IF(A1875="","",IFERROR(INDEX(Crawl!$A1874:$DZ1874,1,Rules!$H$9),""))</f>
        <v/>
      </c>
      <c r="G1875">
        <f>IF(A1875="","",IFERROR(INDEX(Crawl!$A1874:$DZ1874,1,Rules!$H$10),""))</f>
        <v/>
      </c>
      <c r="H1875">
        <f>IF(A1875="","",IFERROR(INDEX(Crawl!$A1874:$DZ1874,1,Rules!$H$12),""))</f>
        <v/>
      </c>
      <c r="I1875">
        <f>IF(A1875="","",IF(AND(N(H1875)&gt;0,IFERROR(INDEX(Crawl!$A1874:$DZ1874,1,Rules!$H$11),"")&amp;""&lt;&gt;""),IFERROR(INDEX(Crawl!$A1874:$DZ1874,1,Rules!$H$11),"")&amp;"",IF(AND(ISNUMBER(J1875),N(J1875)&gt;=Rules!$B$12,IFERROR(INDEX(Crawl!$A1874:$DZ1874,1,Rules!$H$13),"")&amp;""&lt;&gt;""),IFERROR(INDEX(Crawl!$A1874:$DZ1874,1,Rules!$H$13),"")&amp;"","")))</f>
        <v/>
      </c>
      <c r="J1875" s="19">
        <f>IF(A1875="","",IF(IFERROR(INDEX(Crawl!$A1874:$DZ1874,1,Rules!$H$14),"")&amp;""="","",IFERROR(INDEX(Crawl!$A1874:$DZ1874,1,Rules!$H$14),"")))</f>
        <v/>
      </c>
      <c r="K1875">
        <f>IF(A1875="","",IFERROR(SUMIFS('GSC current'!$J$2:$J$2001,'GSC current'!$I$2:$I$2001,B1875),0))</f>
        <v/>
      </c>
      <c r="L1875">
        <f>IF(A1875="","",IFERROR(SUMIFS('GSC current'!$K$2:$K$2001,'GSC current'!$I$2:$I$2001,B1875),0))</f>
        <v/>
      </c>
      <c r="M1875" s="20">
        <f>IF(A1875="","",IF(N(L1875)&gt;0,K1875/L1875,""))</f>
        <v/>
      </c>
      <c r="N1875" s="21">
        <f>IF(A1875="","",IF(N(L1875)&gt;0,SUMIFS('GSC current'!$L$2:$L$2001,'GSC current'!$I$2:$I$2001,B1875)/L1875,""))</f>
        <v/>
      </c>
      <c r="O1875">
        <f>IF(A1875="","",IFERROR(SUMIFS('GSC previous'!$J$2:$J$2001,'GSC previous'!$I$2:$I$2001,B1875),0))</f>
        <v/>
      </c>
      <c r="P1875" s="22">
        <f>IF(A1875="","",IF(N(O1875)&gt;0,(K1875-O1875)/O1875,""))</f>
        <v/>
      </c>
      <c r="Q1875">
        <f>IF(A1875="","",IFERROR(SUMIFS(GA4!$P$2:$P$2001,GA4!$O$2:$O$2001,B1875),0))</f>
        <v/>
      </c>
      <c r="R1875" s="23">
        <f>IF(A1875="","",IF(N(Q1875)&gt;0,SUMIFS(GA4!$Q$2:$Q$2001,GA4!$O$2:$O$2001,B1875)/Q1875,""))</f>
        <v/>
      </c>
      <c r="S1875">
        <f>IF(A1875="","",IFERROR(SUMIFS(GA4!$R$2:$R$2001,GA4!$O$2:$O$2001,B1875),0))</f>
        <v/>
      </c>
      <c r="T1875">
        <f>IF(A1875="","",IF(AND(ISNUMBER(F1875),LEFT(C1875&amp;"",1)="2"),IF(F1875&lt;Rules!$B$9,"Yes","No"),"No"))</f>
        <v/>
      </c>
      <c r="U1875">
        <f>IF(A1875="","",IF(AND(N(O1875)&gt;=Rules!$B$8,ISNUMBER(P1875)),IF(P1875&lt;=-Rules!$B$7,"Yes","No"),"No"))</f>
        <v/>
      </c>
      <c r="V1875">
        <f>IF(A1875="","",IF(AND(N(L1875)&gt;=Rules!$B$6,ISNUMBER(N1875)),IF(AND(N1875&gt;=Rules!$B$10,N1875&lt;=Rules!$B$11),"Yes","No"),"No"))</f>
        <v/>
      </c>
      <c r="W1875">
        <f>IF(A1875="","",IF(I1875&lt;&gt;"","Yes","No"))</f>
        <v/>
      </c>
      <c r="X1875">
        <f>IF(I1875="","",IF(SUMIFS($K$3:$K$2002,$A$3:$A$2002,SUBSTITUTE(SUBSTITUTE(I1875,"?","~?"),"*","~*"))&gt;N(K1875),"Yes","No"))</f>
        <v/>
      </c>
      <c r="Y1875">
        <f>IF(A1875="","",IF(N(S1875)&gt;0,"Yes","No"))</f>
        <v/>
      </c>
      <c r="Z1875">
        <f>IF(A1875="","",IF(AND(N(K1875)&lt;Rules!$B$5,N(L1875)&lt;Rules!$B$6,N(Q1875)&lt;Rules!$B$13,Y1875="No"),"Yes","No"))</f>
        <v/>
      </c>
      <c r="AA1875">
        <f>IF(A1875="","",IF(LEFT(C1875&amp;"",1)="3","Redirect",IF(OR(LEFT(C1875&amp;"",1)="4",LEFT(C1875&amp;"",1)="5"),IF(OR(N(K1875)&gt;0,N(AC1875)&gt;=Rules!$B$14),"Redirect","Prune"),IF(D1875="Non-Indexable","Keep",IF(AND(W1875="Yes",X1875="Yes",Y1875="No"),"Merge",IF(OR(U1875="Yes",V1875="Yes",AND(T1875="Yes",N(L1875)&gt;=Rules!$B$6)),"Update",IF(Z1875="Yes",IF(N(AC1875)&gt;=Rules!$B$14,"Redirect","Prune"),"Keep")))))))</f>
        <v/>
      </c>
      <c r="AB1875">
        <f>IF(A1875="","",IF(LEFT(C1875&amp;"",1)="3","Already redirects ("&amp;C1875&amp;"). Update internal links to point at the final URL.",IF(OR(LEFT(C1875&amp;"",1)="4",LEFT(C1875&amp;"",1)="5"),IF(AA1875="Redirect","Returns "&amp;C1875&amp;" but still has "&amp;N(K1875)&amp;" clicks and "&amp;N(AC1875)&amp;" referring domains. 301 it to the closest live page.","Returns "&amp;C1875&amp;" with no clicks or links. Remove internal links and let it 404 or 410."),IF(D1875="Non-Indexable","Non-indexable ("&amp;E1875&amp;"). Keep if that is intentional; otherwise fix the canonical or noindex.",IF(AA1875="Merge","Overlaps with "&amp;I1875&amp;IF(N(J1875)&gt;0," (similarity "&amp;TEXT(J1875,"0.00")&amp;")","")&amp;", which gets more clicks. Merge the useful parts into it and 301 this URL.",IF(AA1875="Update",MID(IF(U1875="Yes","; Clicks down "&amp;TEXT(-P1875,"0%")&amp;" on the previous period","")&amp;IF(V1875="Yes","; Average position "&amp;TEXT(N1875,"0.0")&amp;" on "&amp;TEXT(L1875,"#,##0")&amp;" impressions (striking distance)","")&amp;IF(AND(T1875="Yes",N(L1875)&gt;=Rules!$B$6),"; Thin ("&amp;F1875&amp;" words) but has search demand",""),3,400),IF(AA1875="Prune","Low value: "&amp;N(K1875)&amp;" clicks, "&amp;N(L1875)&amp;" impressions, "&amp;N(Q1875)&amp;" sessions, no key events. Remove or noindex it and update internal links.",IF(AA1875="Redirect","Low value but "&amp;N(AC1875)&amp;" referring domains. 301 it to the closest relevant page to keep those links.",IF(AND(Z1875="No",Y1875="Yes",N(K1875)&lt;Rules!$B$5),"Low search traffic but it converts (key events: "&amp;S1875&amp;"). Keep it and link to it.",IF(W1875="Yes","Stronger than the page it overlaps ("&amp;I1875&amp;"). Keep; merge that page into this one.","Healthy: "&amp;N(K1875)&amp;" clicks"&amp;IF(ISNUMBER(N1875),", average position "&amp;TEXT(N1875,"0.0"),"")&amp;". Keep and monitor."))))))))))</f>
        <v/>
      </c>
      <c r="AE1875">
        <f>IF(A1875="","",IF(AD1875&lt;&gt;"",AD1875,AA1875))</f>
        <v/>
      </c>
    </row>
    <row r="1876">
      <c r="A1876">
        <f>IF(Crawl!A1875="","",Crawl!A1875)</f>
        <v/>
      </c>
      <c r="B1876">
        <f>IF(A1876="","",Crawl!EC1875)</f>
        <v/>
      </c>
      <c r="C1876">
        <f>IF(A1876="","",IFERROR(INDEX(Crawl!$A1875:$DZ1875,1,Rules!$H$6),""))</f>
        <v/>
      </c>
      <c r="D1876">
        <f>IF(A1876="","",IFERROR(INDEX(Crawl!$A1875:$DZ1875,1,Rules!$H$7),"")&amp;"")</f>
        <v/>
      </c>
      <c r="E1876">
        <f>IF(A1876="","",IFERROR(INDEX(Crawl!$A1875:$DZ1875,1,Rules!$H$8),"")&amp;"")</f>
        <v/>
      </c>
      <c r="F1876">
        <f>IF(A1876="","",IFERROR(INDEX(Crawl!$A1875:$DZ1875,1,Rules!$H$9),""))</f>
        <v/>
      </c>
      <c r="G1876">
        <f>IF(A1876="","",IFERROR(INDEX(Crawl!$A1875:$DZ1875,1,Rules!$H$10),""))</f>
        <v/>
      </c>
      <c r="H1876">
        <f>IF(A1876="","",IFERROR(INDEX(Crawl!$A1875:$DZ1875,1,Rules!$H$12),""))</f>
        <v/>
      </c>
      <c r="I1876">
        <f>IF(A1876="","",IF(AND(N(H1876)&gt;0,IFERROR(INDEX(Crawl!$A1875:$DZ1875,1,Rules!$H$11),"")&amp;""&lt;&gt;""),IFERROR(INDEX(Crawl!$A1875:$DZ1875,1,Rules!$H$11),"")&amp;"",IF(AND(ISNUMBER(J1876),N(J1876)&gt;=Rules!$B$12,IFERROR(INDEX(Crawl!$A1875:$DZ1875,1,Rules!$H$13),"")&amp;""&lt;&gt;""),IFERROR(INDEX(Crawl!$A1875:$DZ1875,1,Rules!$H$13),"")&amp;"","")))</f>
        <v/>
      </c>
      <c r="J1876" s="19">
        <f>IF(A1876="","",IF(IFERROR(INDEX(Crawl!$A1875:$DZ1875,1,Rules!$H$14),"")&amp;""="","",IFERROR(INDEX(Crawl!$A1875:$DZ1875,1,Rules!$H$14),"")))</f>
        <v/>
      </c>
      <c r="K1876">
        <f>IF(A1876="","",IFERROR(SUMIFS('GSC current'!$J$2:$J$2001,'GSC current'!$I$2:$I$2001,B1876),0))</f>
        <v/>
      </c>
      <c r="L1876">
        <f>IF(A1876="","",IFERROR(SUMIFS('GSC current'!$K$2:$K$2001,'GSC current'!$I$2:$I$2001,B1876),0))</f>
        <v/>
      </c>
      <c r="M1876" s="20">
        <f>IF(A1876="","",IF(N(L1876)&gt;0,K1876/L1876,""))</f>
        <v/>
      </c>
      <c r="N1876" s="21">
        <f>IF(A1876="","",IF(N(L1876)&gt;0,SUMIFS('GSC current'!$L$2:$L$2001,'GSC current'!$I$2:$I$2001,B1876)/L1876,""))</f>
        <v/>
      </c>
      <c r="O1876">
        <f>IF(A1876="","",IFERROR(SUMIFS('GSC previous'!$J$2:$J$2001,'GSC previous'!$I$2:$I$2001,B1876),0))</f>
        <v/>
      </c>
      <c r="P1876" s="22">
        <f>IF(A1876="","",IF(N(O1876)&gt;0,(K1876-O1876)/O1876,""))</f>
        <v/>
      </c>
      <c r="Q1876">
        <f>IF(A1876="","",IFERROR(SUMIFS(GA4!$P$2:$P$2001,GA4!$O$2:$O$2001,B1876),0))</f>
        <v/>
      </c>
      <c r="R1876" s="23">
        <f>IF(A1876="","",IF(N(Q1876)&gt;0,SUMIFS(GA4!$Q$2:$Q$2001,GA4!$O$2:$O$2001,B1876)/Q1876,""))</f>
        <v/>
      </c>
      <c r="S1876">
        <f>IF(A1876="","",IFERROR(SUMIFS(GA4!$R$2:$R$2001,GA4!$O$2:$O$2001,B1876),0))</f>
        <v/>
      </c>
      <c r="T1876">
        <f>IF(A1876="","",IF(AND(ISNUMBER(F1876),LEFT(C1876&amp;"",1)="2"),IF(F1876&lt;Rules!$B$9,"Yes","No"),"No"))</f>
        <v/>
      </c>
      <c r="U1876">
        <f>IF(A1876="","",IF(AND(N(O1876)&gt;=Rules!$B$8,ISNUMBER(P1876)),IF(P1876&lt;=-Rules!$B$7,"Yes","No"),"No"))</f>
        <v/>
      </c>
      <c r="V1876">
        <f>IF(A1876="","",IF(AND(N(L1876)&gt;=Rules!$B$6,ISNUMBER(N1876)),IF(AND(N1876&gt;=Rules!$B$10,N1876&lt;=Rules!$B$11),"Yes","No"),"No"))</f>
        <v/>
      </c>
      <c r="W1876">
        <f>IF(A1876="","",IF(I1876&lt;&gt;"","Yes","No"))</f>
        <v/>
      </c>
      <c r="X1876">
        <f>IF(I1876="","",IF(SUMIFS($K$3:$K$2002,$A$3:$A$2002,SUBSTITUTE(SUBSTITUTE(I1876,"?","~?"),"*","~*"))&gt;N(K1876),"Yes","No"))</f>
        <v/>
      </c>
      <c r="Y1876">
        <f>IF(A1876="","",IF(N(S1876)&gt;0,"Yes","No"))</f>
        <v/>
      </c>
      <c r="Z1876">
        <f>IF(A1876="","",IF(AND(N(K1876)&lt;Rules!$B$5,N(L1876)&lt;Rules!$B$6,N(Q1876)&lt;Rules!$B$13,Y1876="No"),"Yes","No"))</f>
        <v/>
      </c>
      <c r="AA1876">
        <f>IF(A1876="","",IF(LEFT(C1876&amp;"",1)="3","Redirect",IF(OR(LEFT(C1876&amp;"",1)="4",LEFT(C1876&amp;"",1)="5"),IF(OR(N(K1876)&gt;0,N(AC1876)&gt;=Rules!$B$14),"Redirect","Prune"),IF(D1876="Non-Indexable","Keep",IF(AND(W1876="Yes",X1876="Yes",Y1876="No"),"Merge",IF(OR(U1876="Yes",V1876="Yes",AND(T1876="Yes",N(L1876)&gt;=Rules!$B$6)),"Update",IF(Z1876="Yes",IF(N(AC1876)&gt;=Rules!$B$14,"Redirect","Prune"),"Keep")))))))</f>
        <v/>
      </c>
      <c r="AB1876">
        <f>IF(A1876="","",IF(LEFT(C1876&amp;"",1)="3","Already redirects ("&amp;C1876&amp;"). Update internal links to point at the final URL.",IF(OR(LEFT(C1876&amp;"",1)="4",LEFT(C1876&amp;"",1)="5"),IF(AA1876="Redirect","Returns "&amp;C1876&amp;" but still has "&amp;N(K1876)&amp;" clicks and "&amp;N(AC1876)&amp;" referring domains. 301 it to the closest live page.","Returns "&amp;C1876&amp;" with no clicks or links. Remove internal links and let it 404 or 410."),IF(D1876="Non-Indexable","Non-indexable ("&amp;E1876&amp;"). Keep if that is intentional; otherwise fix the canonical or noindex.",IF(AA1876="Merge","Overlaps with "&amp;I1876&amp;IF(N(J1876)&gt;0," (similarity "&amp;TEXT(J1876,"0.00")&amp;")","")&amp;", which gets more clicks. Merge the useful parts into it and 301 this URL.",IF(AA1876="Update",MID(IF(U1876="Yes","; Clicks down "&amp;TEXT(-P1876,"0%")&amp;" on the previous period","")&amp;IF(V1876="Yes","; Average position "&amp;TEXT(N1876,"0.0")&amp;" on "&amp;TEXT(L1876,"#,##0")&amp;" impressions (striking distance)","")&amp;IF(AND(T1876="Yes",N(L1876)&gt;=Rules!$B$6),"; Thin ("&amp;F1876&amp;" words) but has search demand",""),3,400),IF(AA1876="Prune","Low value: "&amp;N(K1876)&amp;" clicks, "&amp;N(L1876)&amp;" impressions, "&amp;N(Q1876)&amp;" sessions, no key events. Remove or noindex it and update internal links.",IF(AA1876="Redirect","Low value but "&amp;N(AC1876)&amp;" referring domains. 301 it to the closest relevant page to keep those links.",IF(AND(Z1876="No",Y1876="Yes",N(K1876)&lt;Rules!$B$5),"Low search traffic but it converts (key events: "&amp;S1876&amp;"). Keep it and link to it.",IF(W1876="Yes","Stronger than the page it overlaps ("&amp;I1876&amp;"). Keep; merge that page into this one.","Healthy: "&amp;N(K1876)&amp;" clicks"&amp;IF(ISNUMBER(N1876),", average position "&amp;TEXT(N1876,"0.0"),"")&amp;". Keep and monitor."))))))))))</f>
        <v/>
      </c>
      <c r="AE1876">
        <f>IF(A1876="","",IF(AD1876&lt;&gt;"",AD1876,AA1876))</f>
        <v/>
      </c>
    </row>
    <row r="1877">
      <c r="A1877">
        <f>IF(Crawl!A1876="","",Crawl!A1876)</f>
        <v/>
      </c>
      <c r="B1877">
        <f>IF(A1877="","",Crawl!EC1876)</f>
        <v/>
      </c>
      <c r="C1877">
        <f>IF(A1877="","",IFERROR(INDEX(Crawl!$A1876:$DZ1876,1,Rules!$H$6),""))</f>
        <v/>
      </c>
      <c r="D1877">
        <f>IF(A1877="","",IFERROR(INDEX(Crawl!$A1876:$DZ1876,1,Rules!$H$7),"")&amp;"")</f>
        <v/>
      </c>
      <c r="E1877">
        <f>IF(A1877="","",IFERROR(INDEX(Crawl!$A1876:$DZ1876,1,Rules!$H$8),"")&amp;"")</f>
        <v/>
      </c>
      <c r="F1877">
        <f>IF(A1877="","",IFERROR(INDEX(Crawl!$A1876:$DZ1876,1,Rules!$H$9),""))</f>
        <v/>
      </c>
      <c r="G1877">
        <f>IF(A1877="","",IFERROR(INDEX(Crawl!$A1876:$DZ1876,1,Rules!$H$10),""))</f>
        <v/>
      </c>
      <c r="H1877">
        <f>IF(A1877="","",IFERROR(INDEX(Crawl!$A1876:$DZ1876,1,Rules!$H$12),""))</f>
        <v/>
      </c>
      <c r="I1877">
        <f>IF(A1877="","",IF(AND(N(H1877)&gt;0,IFERROR(INDEX(Crawl!$A1876:$DZ1876,1,Rules!$H$11),"")&amp;""&lt;&gt;""),IFERROR(INDEX(Crawl!$A1876:$DZ1876,1,Rules!$H$11),"")&amp;"",IF(AND(ISNUMBER(J1877),N(J1877)&gt;=Rules!$B$12,IFERROR(INDEX(Crawl!$A1876:$DZ1876,1,Rules!$H$13),"")&amp;""&lt;&gt;""),IFERROR(INDEX(Crawl!$A1876:$DZ1876,1,Rules!$H$13),"")&amp;"","")))</f>
        <v/>
      </c>
      <c r="J1877" s="19">
        <f>IF(A1877="","",IF(IFERROR(INDEX(Crawl!$A1876:$DZ1876,1,Rules!$H$14),"")&amp;""="","",IFERROR(INDEX(Crawl!$A1876:$DZ1876,1,Rules!$H$14),"")))</f>
        <v/>
      </c>
      <c r="K1877">
        <f>IF(A1877="","",IFERROR(SUMIFS('GSC current'!$J$2:$J$2001,'GSC current'!$I$2:$I$2001,B1877),0))</f>
        <v/>
      </c>
      <c r="L1877">
        <f>IF(A1877="","",IFERROR(SUMIFS('GSC current'!$K$2:$K$2001,'GSC current'!$I$2:$I$2001,B1877),0))</f>
        <v/>
      </c>
      <c r="M1877" s="20">
        <f>IF(A1877="","",IF(N(L1877)&gt;0,K1877/L1877,""))</f>
        <v/>
      </c>
      <c r="N1877" s="21">
        <f>IF(A1877="","",IF(N(L1877)&gt;0,SUMIFS('GSC current'!$L$2:$L$2001,'GSC current'!$I$2:$I$2001,B1877)/L1877,""))</f>
        <v/>
      </c>
      <c r="O1877">
        <f>IF(A1877="","",IFERROR(SUMIFS('GSC previous'!$J$2:$J$2001,'GSC previous'!$I$2:$I$2001,B1877),0))</f>
        <v/>
      </c>
      <c r="P1877" s="22">
        <f>IF(A1877="","",IF(N(O1877)&gt;0,(K1877-O1877)/O1877,""))</f>
        <v/>
      </c>
      <c r="Q1877">
        <f>IF(A1877="","",IFERROR(SUMIFS(GA4!$P$2:$P$2001,GA4!$O$2:$O$2001,B1877),0))</f>
        <v/>
      </c>
      <c r="R1877" s="23">
        <f>IF(A1877="","",IF(N(Q1877)&gt;0,SUMIFS(GA4!$Q$2:$Q$2001,GA4!$O$2:$O$2001,B1877)/Q1877,""))</f>
        <v/>
      </c>
      <c r="S1877">
        <f>IF(A1877="","",IFERROR(SUMIFS(GA4!$R$2:$R$2001,GA4!$O$2:$O$2001,B1877),0))</f>
        <v/>
      </c>
      <c r="T1877">
        <f>IF(A1877="","",IF(AND(ISNUMBER(F1877),LEFT(C1877&amp;"",1)="2"),IF(F1877&lt;Rules!$B$9,"Yes","No"),"No"))</f>
        <v/>
      </c>
      <c r="U1877">
        <f>IF(A1877="","",IF(AND(N(O1877)&gt;=Rules!$B$8,ISNUMBER(P1877)),IF(P1877&lt;=-Rules!$B$7,"Yes","No"),"No"))</f>
        <v/>
      </c>
      <c r="V1877">
        <f>IF(A1877="","",IF(AND(N(L1877)&gt;=Rules!$B$6,ISNUMBER(N1877)),IF(AND(N1877&gt;=Rules!$B$10,N1877&lt;=Rules!$B$11),"Yes","No"),"No"))</f>
        <v/>
      </c>
      <c r="W1877">
        <f>IF(A1877="","",IF(I1877&lt;&gt;"","Yes","No"))</f>
        <v/>
      </c>
      <c r="X1877">
        <f>IF(I1877="","",IF(SUMIFS($K$3:$K$2002,$A$3:$A$2002,SUBSTITUTE(SUBSTITUTE(I1877,"?","~?"),"*","~*"))&gt;N(K1877),"Yes","No"))</f>
        <v/>
      </c>
      <c r="Y1877">
        <f>IF(A1877="","",IF(N(S1877)&gt;0,"Yes","No"))</f>
        <v/>
      </c>
      <c r="Z1877">
        <f>IF(A1877="","",IF(AND(N(K1877)&lt;Rules!$B$5,N(L1877)&lt;Rules!$B$6,N(Q1877)&lt;Rules!$B$13,Y1877="No"),"Yes","No"))</f>
        <v/>
      </c>
      <c r="AA1877">
        <f>IF(A1877="","",IF(LEFT(C1877&amp;"",1)="3","Redirect",IF(OR(LEFT(C1877&amp;"",1)="4",LEFT(C1877&amp;"",1)="5"),IF(OR(N(K1877)&gt;0,N(AC1877)&gt;=Rules!$B$14),"Redirect","Prune"),IF(D1877="Non-Indexable","Keep",IF(AND(W1877="Yes",X1877="Yes",Y1877="No"),"Merge",IF(OR(U1877="Yes",V1877="Yes",AND(T1877="Yes",N(L1877)&gt;=Rules!$B$6)),"Update",IF(Z1877="Yes",IF(N(AC1877)&gt;=Rules!$B$14,"Redirect","Prune"),"Keep")))))))</f>
        <v/>
      </c>
      <c r="AB1877">
        <f>IF(A1877="","",IF(LEFT(C1877&amp;"",1)="3","Already redirects ("&amp;C1877&amp;"). Update internal links to point at the final URL.",IF(OR(LEFT(C1877&amp;"",1)="4",LEFT(C1877&amp;"",1)="5"),IF(AA1877="Redirect","Returns "&amp;C1877&amp;" but still has "&amp;N(K1877)&amp;" clicks and "&amp;N(AC1877)&amp;" referring domains. 301 it to the closest live page.","Returns "&amp;C1877&amp;" with no clicks or links. Remove internal links and let it 404 or 410."),IF(D1877="Non-Indexable","Non-indexable ("&amp;E1877&amp;"). Keep if that is intentional; otherwise fix the canonical or noindex.",IF(AA1877="Merge","Overlaps with "&amp;I1877&amp;IF(N(J1877)&gt;0," (similarity "&amp;TEXT(J1877,"0.00")&amp;")","")&amp;", which gets more clicks. Merge the useful parts into it and 301 this URL.",IF(AA1877="Update",MID(IF(U1877="Yes","; Clicks down "&amp;TEXT(-P1877,"0%")&amp;" on the previous period","")&amp;IF(V1877="Yes","; Average position "&amp;TEXT(N1877,"0.0")&amp;" on "&amp;TEXT(L1877,"#,##0")&amp;" impressions (striking distance)","")&amp;IF(AND(T1877="Yes",N(L1877)&gt;=Rules!$B$6),"; Thin ("&amp;F1877&amp;" words) but has search demand",""),3,400),IF(AA1877="Prune","Low value: "&amp;N(K1877)&amp;" clicks, "&amp;N(L1877)&amp;" impressions, "&amp;N(Q1877)&amp;" sessions, no key events. Remove or noindex it and update internal links.",IF(AA1877="Redirect","Low value but "&amp;N(AC1877)&amp;" referring domains. 301 it to the closest relevant page to keep those links.",IF(AND(Z1877="No",Y1877="Yes",N(K1877)&lt;Rules!$B$5),"Low search traffic but it converts (key events: "&amp;S1877&amp;"). Keep it and link to it.",IF(W1877="Yes","Stronger than the page it overlaps ("&amp;I1877&amp;"). Keep; merge that page into this one.","Healthy: "&amp;N(K1877)&amp;" clicks"&amp;IF(ISNUMBER(N1877),", average position "&amp;TEXT(N1877,"0.0"),"")&amp;". Keep and monitor."))))))))))</f>
        <v/>
      </c>
      <c r="AE1877">
        <f>IF(A1877="","",IF(AD1877&lt;&gt;"",AD1877,AA1877))</f>
        <v/>
      </c>
    </row>
    <row r="1878">
      <c r="A1878">
        <f>IF(Crawl!A1877="","",Crawl!A1877)</f>
        <v/>
      </c>
      <c r="B1878">
        <f>IF(A1878="","",Crawl!EC1877)</f>
        <v/>
      </c>
      <c r="C1878">
        <f>IF(A1878="","",IFERROR(INDEX(Crawl!$A1877:$DZ1877,1,Rules!$H$6),""))</f>
        <v/>
      </c>
      <c r="D1878">
        <f>IF(A1878="","",IFERROR(INDEX(Crawl!$A1877:$DZ1877,1,Rules!$H$7),"")&amp;"")</f>
        <v/>
      </c>
      <c r="E1878">
        <f>IF(A1878="","",IFERROR(INDEX(Crawl!$A1877:$DZ1877,1,Rules!$H$8),"")&amp;"")</f>
        <v/>
      </c>
      <c r="F1878">
        <f>IF(A1878="","",IFERROR(INDEX(Crawl!$A1877:$DZ1877,1,Rules!$H$9),""))</f>
        <v/>
      </c>
      <c r="G1878">
        <f>IF(A1878="","",IFERROR(INDEX(Crawl!$A1877:$DZ1877,1,Rules!$H$10),""))</f>
        <v/>
      </c>
      <c r="H1878">
        <f>IF(A1878="","",IFERROR(INDEX(Crawl!$A1877:$DZ1877,1,Rules!$H$12),""))</f>
        <v/>
      </c>
      <c r="I1878">
        <f>IF(A1878="","",IF(AND(N(H1878)&gt;0,IFERROR(INDEX(Crawl!$A1877:$DZ1877,1,Rules!$H$11),"")&amp;""&lt;&gt;""),IFERROR(INDEX(Crawl!$A1877:$DZ1877,1,Rules!$H$11),"")&amp;"",IF(AND(ISNUMBER(J1878),N(J1878)&gt;=Rules!$B$12,IFERROR(INDEX(Crawl!$A1877:$DZ1877,1,Rules!$H$13),"")&amp;""&lt;&gt;""),IFERROR(INDEX(Crawl!$A1877:$DZ1877,1,Rules!$H$13),"")&amp;"","")))</f>
        <v/>
      </c>
      <c r="J1878" s="19">
        <f>IF(A1878="","",IF(IFERROR(INDEX(Crawl!$A1877:$DZ1877,1,Rules!$H$14),"")&amp;""="","",IFERROR(INDEX(Crawl!$A1877:$DZ1877,1,Rules!$H$14),"")))</f>
        <v/>
      </c>
      <c r="K1878">
        <f>IF(A1878="","",IFERROR(SUMIFS('GSC current'!$J$2:$J$2001,'GSC current'!$I$2:$I$2001,B1878),0))</f>
        <v/>
      </c>
      <c r="L1878">
        <f>IF(A1878="","",IFERROR(SUMIFS('GSC current'!$K$2:$K$2001,'GSC current'!$I$2:$I$2001,B1878),0))</f>
        <v/>
      </c>
      <c r="M1878" s="20">
        <f>IF(A1878="","",IF(N(L1878)&gt;0,K1878/L1878,""))</f>
        <v/>
      </c>
      <c r="N1878" s="21">
        <f>IF(A1878="","",IF(N(L1878)&gt;0,SUMIFS('GSC current'!$L$2:$L$2001,'GSC current'!$I$2:$I$2001,B1878)/L1878,""))</f>
        <v/>
      </c>
      <c r="O1878">
        <f>IF(A1878="","",IFERROR(SUMIFS('GSC previous'!$J$2:$J$2001,'GSC previous'!$I$2:$I$2001,B1878),0))</f>
        <v/>
      </c>
      <c r="P1878" s="22">
        <f>IF(A1878="","",IF(N(O1878)&gt;0,(K1878-O1878)/O1878,""))</f>
        <v/>
      </c>
      <c r="Q1878">
        <f>IF(A1878="","",IFERROR(SUMIFS(GA4!$P$2:$P$2001,GA4!$O$2:$O$2001,B1878),0))</f>
        <v/>
      </c>
      <c r="R1878" s="23">
        <f>IF(A1878="","",IF(N(Q1878)&gt;0,SUMIFS(GA4!$Q$2:$Q$2001,GA4!$O$2:$O$2001,B1878)/Q1878,""))</f>
        <v/>
      </c>
      <c r="S1878">
        <f>IF(A1878="","",IFERROR(SUMIFS(GA4!$R$2:$R$2001,GA4!$O$2:$O$2001,B1878),0))</f>
        <v/>
      </c>
      <c r="T1878">
        <f>IF(A1878="","",IF(AND(ISNUMBER(F1878),LEFT(C1878&amp;"",1)="2"),IF(F1878&lt;Rules!$B$9,"Yes","No"),"No"))</f>
        <v/>
      </c>
      <c r="U1878">
        <f>IF(A1878="","",IF(AND(N(O1878)&gt;=Rules!$B$8,ISNUMBER(P1878)),IF(P1878&lt;=-Rules!$B$7,"Yes","No"),"No"))</f>
        <v/>
      </c>
      <c r="V1878">
        <f>IF(A1878="","",IF(AND(N(L1878)&gt;=Rules!$B$6,ISNUMBER(N1878)),IF(AND(N1878&gt;=Rules!$B$10,N1878&lt;=Rules!$B$11),"Yes","No"),"No"))</f>
        <v/>
      </c>
      <c r="W1878">
        <f>IF(A1878="","",IF(I1878&lt;&gt;"","Yes","No"))</f>
        <v/>
      </c>
      <c r="X1878">
        <f>IF(I1878="","",IF(SUMIFS($K$3:$K$2002,$A$3:$A$2002,SUBSTITUTE(SUBSTITUTE(I1878,"?","~?"),"*","~*"))&gt;N(K1878),"Yes","No"))</f>
        <v/>
      </c>
      <c r="Y1878">
        <f>IF(A1878="","",IF(N(S1878)&gt;0,"Yes","No"))</f>
        <v/>
      </c>
      <c r="Z1878">
        <f>IF(A1878="","",IF(AND(N(K1878)&lt;Rules!$B$5,N(L1878)&lt;Rules!$B$6,N(Q1878)&lt;Rules!$B$13,Y1878="No"),"Yes","No"))</f>
        <v/>
      </c>
      <c r="AA1878">
        <f>IF(A1878="","",IF(LEFT(C1878&amp;"",1)="3","Redirect",IF(OR(LEFT(C1878&amp;"",1)="4",LEFT(C1878&amp;"",1)="5"),IF(OR(N(K1878)&gt;0,N(AC1878)&gt;=Rules!$B$14),"Redirect","Prune"),IF(D1878="Non-Indexable","Keep",IF(AND(W1878="Yes",X1878="Yes",Y1878="No"),"Merge",IF(OR(U1878="Yes",V1878="Yes",AND(T1878="Yes",N(L1878)&gt;=Rules!$B$6)),"Update",IF(Z1878="Yes",IF(N(AC1878)&gt;=Rules!$B$14,"Redirect","Prune"),"Keep")))))))</f>
        <v/>
      </c>
      <c r="AB1878">
        <f>IF(A1878="","",IF(LEFT(C1878&amp;"",1)="3","Already redirects ("&amp;C1878&amp;"). Update internal links to point at the final URL.",IF(OR(LEFT(C1878&amp;"",1)="4",LEFT(C1878&amp;"",1)="5"),IF(AA1878="Redirect","Returns "&amp;C1878&amp;" but still has "&amp;N(K1878)&amp;" clicks and "&amp;N(AC1878)&amp;" referring domains. 301 it to the closest live page.","Returns "&amp;C1878&amp;" with no clicks or links. Remove internal links and let it 404 or 410."),IF(D1878="Non-Indexable","Non-indexable ("&amp;E1878&amp;"). Keep if that is intentional; otherwise fix the canonical or noindex.",IF(AA1878="Merge","Overlaps with "&amp;I1878&amp;IF(N(J1878)&gt;0," (similarity "&amp;TEXT(J1878,"0.00")&amp;")","")&amp;", which gets more clicks. Merge the useful parts into it and 301 this URL.",IF(AA1878="Update",MID(IF(U1878="Yes","; Clicks down "&amp;TEXT(-P1878,"0%")&amp;" on the previous period","")&amp;IF(V1878="Yes","; Average position "&amp;TEXT(N1878,"0.0")&amp;" on "&amp;TEXT(L1878,"#,##0")&amp;" impressions (striking distance)","")&amp;IF(AND(T1878="Yes",N(L1878)&gt;=Rules!$B$6),"; Thin ("&amp;F1878&amp;" words) but has search demand",""),3,400),IF(AA1878="Prune","Low value: "&amp;N(K1878)&amp;" clicks, "&amp;N(L1878)&amp;" impressions, "&amp;N(Q1878)&amp;" sessions, no key events. Remove or noindex it and update internal links.",IF(AA1878="Redirect","Low value but "&amp;N(AC1878)&amp;" referring domains. 301 it to the closest relevant page to keep those links.",IF(AND(Z1878="No",Y1878="Yes",N(K1878)&lt;Rules!$B$5),"Low search traffic but it converts (key events: "&amp;S1878&amp;"). Keep it and link to it.",IF(W1878="Yes","Stronger than the page it overlaps ("&amp;I1878&amp;"). Keep; merge that page into this one.","Healthy: "&amp;N(K1878)&amp;" clicks"&amp;IF(ISNUMBER(N1878),", average position "&amp;TEXT(N1878,"0.0"),"")&amp;". Keep and monitor."))))))))))</f>
        <v/>
      </c>
      <c r="AE1878">
        <f>IF(A1878="","",IF(AD1878&lt;&gt;"",AD1878,AA1878))</f>
        <v/>
      </c>
    </row>
    <row r="1879">
      <c r="A1879">
        <f>IF(Crawl!A1878="","",Crawl!A1878)</f>
        <v/>
      </c>
      <c r="B1879">
        <f>IF(A1879="","",Crawl!EC1878)</f>
        <v/>
      </c>
      <c r="C1879">
        <f>IF(A1879="","",IFERROR(INDEX(Crawl!$A1878:$DZ1878,1,Rules!$H$6),""))</f>
        <v/>
      </c>
      <c r="D1879">
        <f>IF(A1879="","",IFERROR(INDEX(Crawl!$A1878:$DZ1878,1,Rules!$H$7),"")&amp;"")</f>
        <v/>
      </c>
      <c r="E1879">
        <f>IF(A1879="","",IFERROR(INDEX(Crawl!$A1878:$DZ1878,1,Rules!$H$8),"")&amp;"")</f>
        <v/>
      </c>
      <c r="F1879">
        <f>IF(A1879="","",IFERROR(INDEX(Crawl!$A1878:$DZ1878,1,Rules!$H$9),""))</f>
        <v/>
      </c>
      <c r="G1879">
        <f>IF(A1879="","",IFERROR(INDEX(Crawl!$A1878:$DZ1878,1,Rules!$H$10),""))</f>
        <v/>
      </c>
      <c r="H1879">
        <f>IF(A1879="","",IFERROR(INDEX(Crawl!$A1878:$DZ1878,1,Rules!$H$12),""))</f>
        <v/>
      </c>
      <c r="I1879">
        <f>IF(A1879="","",IF(AND(N(H1879)&gt;0,IFERROR(INDEX(Crawl!$A1878:$DZ1878,1,Rules!$H$11),"")&amp;""&lt;&gt;""),IFERROR(INDEX(Crawl!$A1878:$DZ1878,1,Rules!$H$11),"")&amp;"",IF(AND(ISNUMBER(J1879),N(J1879)&gt;=Rules!$B$12,IFERROR(INDEX(Crawl!$A1878:$DZ1878,1,Rules!$H$13),"")&amp;""&lt;&gt;""),IFERROR(INDEX(Crawl!$A1878:$DZ1878,1,Rules!$H$13),"")&amp;"","")))</f>
        <v/>
      </c>
      <c r="J1879" s="19">
        <f>IF(A1879="","",IF(IFERROR(INDEX(Crawl!$A1878:$DZ1878,1,Rules!$H$14),"")&amp;""="","",IFERROR(INDEX(Crawl!$A1878:$DZ1878,1,Rules!$H$14),"")))</f>
        <v/>
      </c>
      <c r="K1879">
        <f>IF(A1879="","",IFERROR(SUMIFS('GSC current'!$J$2:$J$2001,'GSC current'!$I$2:$I$2001,B1879),0))</f>
        <v/>
      </c>
      <c r="L1879">
        <f>IF(A1879="","",IFERROR(SUMIFS('GSC current'!$K$2:$K$2001,'GSC current'!$I$2:$I$2001,B1879),0))</f>
        <v/>
      </c>
      <c r="M1879" s="20">
        <f>IF(A1879="","",IF(N(L1879)&gt;0,K1879/L1879,""))</f>
        <v/>
      </c>
      <c r="N1879" s="21">
        <f>IF(A1879="","",IF(N(L1879)&gt;0,SUMIFS('GSC current'!$L$2:$L$2001,'GSC current'!$I$2:$I$2001,B1879)/L1879,""))</f>
        <v/>
      </c>
      <c r="O1879">
        <f>IF(A1879="","",IFERROR(SUMIFS('GSC previous'!$J$2:$J$2001,'GSC previous'!$I$2:$I$2001,B1879),0))</f>
        <v/>
      </c>
      <c r="P1879" s="22">
        <f>IF(A1879="","",IF(N(O1879)&gt;0,(K1879-O1879)/O1879,""))</f>
        <v/>
      </c>
      <c r="Q1879">
        <f>IF(A1879="","",IFERROR(SUMIFS(GA4!$P$2:$P$2001,GA4!$O$2:$O$2001,B1879),0))</f>
        <v/>
      </c>
      <c r="R1879" s="23">
        <f>IF(A1879="","",IF(N(Q1879)&gt;0,SUMIFS(GA4!$Q$2:$Q$2001,GA4!$O$2:$O$2001,B1879)/Q1879,""))</f>
        <v/>
      </c>
      <c r="S1879">
        <f>IF(A1879="","",IFERROR(SUMIFS(GA4!$R$2:$R$2001,GA4!$O$2:$O$2001,B1879),0))</f>
        <v/>
      </c>
      <c r="T1879">
        <f>IF(A1879="","",IF(AND(ISNUMBER(F1879),LEFT(C1879&amp;"",1)="2"),IF(F1879&lt;Rules!$B$9,"Yes","No"),"No"))</f>
        <v/>
      </c>
      <c r="U1879">
        <f>IF(A1879="","",IF(AND(N(O1879)&gt;=Rules!$B$8,ISNUMBER(P1879)),IF(P1879&lt;=-Rules!$B$7,"Yes","No"),"No"))</f>
        <v/>
      </c>
      <c r="V1879">
        <f>IF(A1879="","",IF(AND(N(L1879)&gt;=Rules!$B$6,ISNUMBER(N1879)),IF(AND(N1879&gt;=Rules!$B$10,N1879&lt;=Rules!$B$11),"Yes","No"),"No"))</f>
        <v/>
      </c>
      <c r="W1879">
        <f>IF(A1879="","",IF(I1879&lt;&gt;"","Yes","No"))</f>
        <v/>
      </c>
      <c r="X1879">
        <f>IF(I1879="","",IF(SUMIFS($K$3:$K$2002,$A$3:$A$2002,SUBSTITUTE(SUBSTITUTE(I1879,"?","~?"),"*","~*"))&gt;N(K1879),"Yes","No"))</f>
        <v/>
      </c>
      <c r="Y1879">
        <f>IF(A1879="","",IF(N(S1879)&gt;0,"Yes","No"))</f>
        <v/>
      </c>
      <c r="Z1879">
        <f>IF(A1879="","",IF(AND(N(K1879)&lt;Rules!$B$5,N(L1879)&lt;Rules!$B$6,N(Q1879)&lt;Rules!$B$13,Y1879="No"),"Yes","No"))</f>
        <v/>
      </c>
      <c r="AA1879">
        <f>IF(A1879="","",IF(LEFT(C1879&amp;"",1)="3","Redirect",IF(OR(LEFT(C1879&amp;"",1)="4",LEFT(C1879&amp;"",1)="5"),IF(OR(N(K1879)&gt;0,N(AC1879)&gt;=Rules!$B$14),"Redirect","Prune"),IF(D1879="Non-Indexable","Keep",IF(AND(W1879="Yes",X1879="Yes",Y1879="No"),"Merge",IF(OR(U1879="Yes",V1879="Yes",AND(T1879="Yes",N(L1879)&gt;=Rules!$B$6)),"Update",IF(Z1879="Yes",IF(N(AC1879)&gt;=Rules!$B$14,"Redirect","Prune"),"Keep")))))))</f>
        <v/>
      </c>
      <c r="AB1879">
        <f>IF(A1879="","",IF(LEFT(C1879&amp;"",1)="3","Already redirects ("&amp;C1879&amp;"). Update internal links to point at the final URL.",IF(OR(LEFT(C1879&amp;"",1)="4",LEFT(C1879&amp;"",1)="5"),IF(AA1879="Redirect","Returns "&amp;C1879&amp;" but still has "&amp;N(K1879)&amp;" clicks and "&amp;N(AC1879)&amp;" referring domains. 301 it to the closest live page.","Returns "&amp;C1879&amp;" with no clicks or links. Remove internal links and let it 404 or 410."),IF(D1879="Non-Indexable","Non-indexable ("&amp;E1879&amp;"). Keep if that is intentional; otherwise fix the canonical or noindex.",IF(AA1879="Merge","Overlaps with "&amp;I1879&amp;IF(N(J1879)&gt;0," (similarity "&amp;TEXT(J1879,"0.00")&amp;")","")&amp;", which gets more clicks. Merge the useful parts into it and 301 this URL.",IF(AA1879="Update",MID(IF(U1879="Yes","; Clicks down "&amp;TEXT(-P1879,"0%")&amp;" on the previous period","")&amp;IF(V1879="Yes","; Average position "&amp;TEXT(N1879,"0.0")&amp;" on "&amp;TEXT(L1879,"#,##0")&amp;" impressions (striking distance)","")&amp;IF(AND(T1879="Yes",N(L1879)&gt;=Rules!$B$6),"; Thin ("&amp;F1879&amp;" words) but has search demand",""),3,400),IF(AA1879="Prune","Low value: "&amp;N(K1879)&amp;" clicks, "&amp;N(L1879)&amp;" impressions, "&amp;N(Q1879)&amp;" sessions, no key events. Remove or noindex it and update internal links.",IF(AA1879="Redirect","Low value but "&amp;N(AC1879)&amp;" referring domains. 301 it to the closest relevant page to keep those links.",IF(AND(Z1879="No",Y1879="Yes",N(K1879)&lt;Rules!$B$5),"Low search traffic but it converts (key events: "&amp;S1879&amp;"). Keep it and link to it.",IF(W1879="Yes","Stronger than the page it overlaps ("&amp;I1879&amp;"). Keep; merge that page into this one.","Healthy: "&amp;N(K1879)&amp;" clicks"&amp;IF(ISNUMBER(N1879),", average position "&amp;TEXT(N1879,"0.0"),"")&amp;". Keep and monitor."))))))))))</f>
        <v/>
      </c>
      <c r="AE1879">
        <f>IF(A1879="","",IF(AD1879&lt;&gt;"",AD1879,AA1879))</f>
        <v/>
      </c>
    </row>
    <row r="1880">
      <c r="A1880">
        <f>IF(Crawl!A1879="","",Crawl!A1879)</f>
        <v/>
      </c>
      <c r="B1880">
        <f>IF(A1880="","",Crawl!EC1879)</f>
        <v/>
      </c>
      <c r="C1880">
        <f>IF(A1880="","",IFERROR(INDEX(Crawl!$A1879:$DZ1879,1,Rules!$H$6),""))</f>
        <v/>
      </c>
      <c r="D1880">
        <f>IF(A1880="","",IFERROR(INDEX(Crawl!$A1879:$DZ1879,1,Rules!$H$7),"")&amp;"")</f>
        <v/>
      </c>
      <c r="E1880">
        <f>IF(A1880="","",IFERROR(INDEX(Crawl!$A1879:$DZ1879,1,Rules!$H$8),"")&amp;"")</f>
        <v/>
      </c>
      <c r="F1880">
        <f>IF(A1880="","",IFERROR(INDEX(Crawl!$A1879:$DZ1879,1,Rules!$H$9),""))</f>
        <v/>
      </c>
      <c r="G1880">
        <f>IF(A1880="","",IFERROR(INDEX(Crawl!$A1879:$DZ1879,1,Rules!$H$10),""))</f>
        <v/>
      </c>
      <c r="H1880">
        <f>IF(A1880="","",IFERROR(INDEX(Crawl!$A1879:$DZ1879,1,Rules!$H$12),""))</f>
        <v/>
      </c>
      <c r="I1880">
        <f>IF(A1880="","",IF(AND(N(H1880)&gt;0,IFERROR(INDEX(Crawl!$A1879:$DZ1879,1,Rules!$H$11),"")&amp;""&lt;&gt;""),IFERROR(INDEX(Crawl!$A1879:$DZ1879,1,Rules!$H$11),"")&amp;"",IF(AND(ISNUMBER(J1880),N(J1880)&gt;=Rules!$B$12,IFERROR(INDEX(Crawl!$A1879:$DZ1879,1,Rules!$H$13),"")&amp;""&lt;&gt;""),IFERROR(INDEX(Crawl!$A1879:$DZ1879,1,Rules!$H$13),"")&amp;"","")))</f>
        <v/>
      </c>
      <c r="J1880" s="19">
        <f>IF(A1880="","",IF(IFERROR(INDEX(Crawl!$A1879:$DZ1879,1,Rules!$H$14),"")&amp;""="","",IFERROR(INDEX(Crawl!$A1879:$DZ1879,1,Rules!$H$14),"")))</f>
        <v/>
      </c>
      <c r="K1880">
        <f>IF(A1880="","",IFERROR(SUMIFS('GSC current'!$J$2:$J$2001,'GSC current'!$I$2:$I$2001,B1880),0))</f>
        <v/>
      </c>
      <c r="L1880">
        <f>IF(A1880="","",IFERROR(SUMIFS('GSC current'!$K$2:$K$2001,'GSC current'!$I$2:$I$2001,B1880),0))</f>
        <v/>
      </c>
      <c r="M1880" s="20">
        <f>IF(A1880="","",IF(N(L1880)&gt;0,K1880/L1880,""))</f>
        <v/>
      </c>
      <c r="N1880" s="21">
        <f>IF(A1880="","",IF(N(L1880)&gt;0,SUMIFS('GSC current'!$L$2:$L$2001,'GSC current'!$I$2:$I$2001,B1880)/L1880,""))</f>
        <v/>
      </c>
      <c r="O1880">
        <f>IF(A1880="","",IFERROR(SUMIFS('GSC previous'!$J$2:$J$2001,'GSC previous'!$I$2:$I$2001,B1880),0))</f>
        <v/>
      </c>
      <c r="P1880" s="22">
        <f>IF(A1880="","",IF(N(O1880)&gt;0,(K1880-O1880)/O1880,""))</f>
        <v/>
      </c>
      <c r="Q1880">
        <f>IF(A1880="","",IFERROR(SUMIFS(GA4!$P$2:$P$2001,GA4!$O$2:$O$2001,B1880),0))</f>
        <v/>
      </c>
      <c r="R1880" s="23">
        <f>IF(A1880="","",IF(N(Q1880)&gt;0,SUMIFS(GA4!$Q$2:$Q$2001,GA4!$O$2:$O$2001,B1880)/Q1880,""))</f>
        <v/>
      </c>
      <c r="S1880">
        <f>IF(A1880="","",IFERROR(SUMIFS(GA4!$R$2:$R$2001,GA4!$O$2:$O$2001,B1880),0))</f>
        <v/>
      </c>
      <c r="T1880">
        <f>IF(A1880="","",IF(AND(ISNUMBER(F1880),LEFT(C1880&amp;"",1)="2"),IF(F1880&lt;Rules!$B$9,"Yes","No"),"No"))</f>
        <v/>
      </c>
      <c r="U1880">
        <f>IF(A1880="","",IF(AND(N(O1880)&gt;=Rules!$B$8,ISNUMBER(P1880)),IF(P1880&lt;=-Rules!$B$7,"Yes","No"),"No"))</f>
        <v/>
      </c>
      <c r="V1880">
        <f>IF(A1880="","",IF(AND(N(L1880)&gt;=Rules!$B$6,ISNUMBER(N1880)),IF(AND(N1880&gt;=Rules!$B$10,N1880&lt;=Rules!$B$11),"Yes","No"),"No"))</f>
        <v/>
      </c>
      <c r="W1880">
        <f>IF(A1880="","",IF(I1880&lt;&gt;"","Yes","No"))</f>
        <v/>
      </c>
      <c r="X1880">
        <f>IF(I1880="","",IF(SUMIFS($K$3:$K$2002,$A$3:$A$2002,SUBSTITUTE(SUBSTITUTE(I1880,"?","~?"),"*","~*"))&gt;N(K1880),"Yes","No"))</f>
        <v/>
      </c>
      <c r="Y1880">
        <f>IF(A1880="","",IF(N(S1880)&gt;0,"Yes","No"))</f>
        <v/>
      </c>
      <c r="Z1880">
        <f>IF(A1880="","",IF(AND(N(K1880)&lt;Rules!$B$5,N(L1880)&lt;Rules!$B$6,N(Q1880)&lt;Rules!$B$13,Y1880="No"),"Yes","No"))</f>
        <v/>
      </c>
      <c r="AA1880">
        <f>IF(A1880="","",IF(LEFT(C1880&amp;"",1)="3","Redirect",IF(OR(LEFT(C1880&amp;"",1)="4",LEFT(C1880&amp;"",1)="5"),IF(OR(N(K1880)&gt;0,N(AC1880)&gt;=Rules!$B$14),"Redirect","Prune"),IF(D1880="Non-Indexable","Keep",IF(AND(W1880="Yes",X1880="Yes",Y1880="No"),"Merge",IF(OR(U1880="Yes",V1880="Yes",AND(T1880="Yes",N(L1880)&gt;=Rules!$B$6)),"Update",IF(Z1880="Yes",IF(N(AC1880)&gt;=Rules!$B$14,"Redirect","Prune"),"Keep")))))))</f>
        <v/>
      </c>
      <c r="AB1880">
        <f>IF(A1880="","",IF(LEFT(C1880&amp;"",1)="3","Already redirects ("&amp;C1880&amp;"). Update internal links to point at the final URL.",IF(OR(LEFT(C1880&amp;"",1)="4",LEFT(C1880&amp;"",1)="5"),IF(AA1880="Redirect","Returns "&amp;C1880&amp;" but still has "&amp;N(K1880)&amp;" clicks and "&amp;N(AC1880)&amp;" referring domains. 301 it to the closest live page.","Returns "&amp;C1880&amp;" with no clicks or links. Remove internal links and let it 404 or 410."),IF(D1880="Non-Indexable","Non-indexable ("&amp;E1880&amp;"). Keep if that is intentional; otherwise fix the canonical or noindex.",IF(AA1880="Merge","Overlaps with "&amp;I1880&amp;IF(N(J1880)&gt;0," (similarity "&amp;TEXT(J1880,"0.00")&amp;")","")&amp;", which gets more clicks. Merge the useful parts into it and 301 this URL.",IF(AA1880="Update",MID(IF(U1880="Yes","; Clicks down "&amp;TEXT(-P1880,"0%")&amp;" on the previous period","")&amp;IF(V1880="Yes","; Average position "&amp;TEXT(N1880,"0.0")&amp;" on "&amp;TEXT(L1880,"#,##0")&amp;" impressions (striking distance)","")&amp;IF(AND(T1880="Yes",N(L1880)&gt;=Rules!$B$6),"; Thin ("&amp;F1880&amp;" words) but has search demand",""),3,400),IF(AA1880="Prune","Low value: "&amp;N(K1880)&amp;" clicks, "&amp;N(L1880)&amp;" impressions, "&amp;N(Q1880)&amp;" sessions, no key events. Remove or noindex it and update internal links.",IF(AA1880="Redirect","Low value but "&amp;N(AC1880)&amp;" referring domains. 301 it to the closest relevant page to keep those links.",IF(AND(Z1880="No",Y1880="Yes",N(K1880)&lt;Rules!$B$5),"Low search traffic but it converts (key events: "&amp;S1880&amp;"). Keep it and link to it.",IF(W1880="Yes","Stronger than the page it overlaps ("&amp;I1880&amp;"). Keep; merge that page into this one.","Healthy: "&amp;N(K1880)&amp;" clicks"&amp;IF(ISNUMBER(N1880),", average position "&amp;TEXT(N1880,"0.0"),"")&amp;". Keep and monitor."))))))))))</f>
        <v/>
      </c>
      <c r="AE1880">
        <f>IF(A1880="","",IF(AD1880&lt;&gt;"",AD1880,AA1880))</f>
        <v/>
      </c>
    </row>
    <row r="1881">
      <c r="A1881">
        <f>IF(Crawl!A1880="","",Crawl!A1880)</f>
        <v/>
      </c>
      <c r="B1881">
        <f>IF(A1881="","",Crawl!EC1880)</f>
        <v/>
      </c>
      <c r="C1881">
        <f>IF(A1881="","",IFERROR(INDEX(Crawl!$A1880:$DZ1880,1,Rules!$H$6),""))</f>
        <v/>
      </c>
      <c r="D1881">
        <f>IF(A1881="","",IFERROR(INDEX(Crawl!$A1880:$DZ1880,1,Rules!$H$7),"")&amp;"")</f>
        <v/>
      </c>
      <c r="E1881">
        <f>IF(A1881="","",IFERROR(INDEX(Crawl!$A1880:$DZ1880,1,Rules!$H$8),"")&amp;"")</f>
        <v/>
      </c>
      <c r="F1881">
        <f>IF(A1881="","",IFERROR(INDEX(Crawl!$A1880:$DZ1880,1,Rules!$H$9),""))</f>
        <v/>
      </c>
      <c r="G1881">
        <f>IF(A1881="","",IFERROR(INDEX(Crawl!$A1880:$DZ1880,1,Rules!$H$10),""))</f>
        <v/>
      </c>
      <c r="H1881">
        <f>IF(A1881="","",IFERROR(INDEX(Crawl!$A1880:$DZ1880,1,Rules!$H$12),""))</f>
        <v/>
      </c>
      <c r="I1881">
        <f>IF(A1881="","",IF(AND(N(H1881)&gt;0,IFERROR(INDEX(Crawl!$A1880:$DZ1880,1,Rules!$H$11),"")&amp;""&lt;&gt;""),IFERROR(INDEX(Crawl!$A1880:$DZ1880,1,Rules!$H$11),"")&amp;"",IF(AND(ISNUMBER(J1881),N(J1881)&gt;=Rules!$B$12,IFERROR(INDEX(Crawl!$A1880:$DZ1880,1,Rules!$H$13),"")&amp;""&lt;&gt;""),IFERROR(INDEX(Crawl!$A1880:$DZ1880,1,Rules!$H$13),"")&amp;"","")))</f>
        <v/>
      </c>
      <c r="J1881" s="19">
        <f>IF(A1881="","",IF(IFERROR(INDEX(Crawl!$A1880:$DZ1880,1,Rules!$H$14),"")&amp;""="","",IFERROR(INDEX(Crawl!$A1880:$DZ1880,1,Rules!$H$14),"")))</f>
        <v/>
      </c>
      <c r="K1881">
        <f>IF(A1881="","",IFERROR(SUMIFS('GSC current'!$J$2:$J$2001,'GSC current'!$I$2:$I$2001,B1881),0))</f>
        <v/>
      </c>
      <c r="L1881">
        <f>IF(A1881="","",IFERROR(SUMIFS('GSC current'!$K$2:$K$2001,'GSC current'!$I$2:$I$2001,B1881),0))</f>
        <v/>
      </c>
      <c r="M1881" s="20">
        <f>IF(A1881="","",IF(N(L1881)&gt;0,K1881/L1881,""))</f>
        <v/>
      </c>
      <c r="N1881" s="21">
        <f>IF(A1881="","",IF(N(L1881)&gt;0,SUMIFS('GSC current'!$L$2:$L$2001,'GSC current'!$I$2:$I$2001,B1881)/L1881,""))</f>
        <v/>
      </c>
      <c r="O1881">
        <f>IF(A1881="","",IFERROR(SUMIFS('GSC previous'!$J$2:$J$2001,'GSC previous'!$I$2:$I$2001,B1881),0))</f>
        <v/>
      </c>
      <c r="P1881" s="22">
        <f>IF(A1881="","",IF(N(O1881)&gt;0,(K1881-O1881)/O1881,""))</f>
        <v/>
      </c>
      <c r="Q1881">
        <f>IF(A1881="","",IFERROR(SUMIFS(GA4!$P$2:$P$2001,GA4!$O$2:$O$2001,B1881),0))</f>
        <v/>
      </c>
      <c r="R1881" s="23">
        <f>IF(A1881="","",IF(N(Q1881)&gt;0,SUMIFS(GA4!$Q$2:$Q$2001,GA4!$O$2:$O$2001,B1881)/Q1881,""))</f>
        <v/>
      </c>
      <c r="S1881">
        <f>IF(A1881="","",IFERROR(SUMIFS(GA4!$R$2:$R$2001,GA4!$O$2:$O$2001,B1881),0))</f>
        <v/>
      </c>
      <c r="T1881">
        <f>IF(A1881="","",IF(AND(ISNUMBER(F1881),LEFT(C1881&amp;"",1)="2"),IF(F1881&lt;Rules!$B$9,"Yes","No"),"No"))</f>
        <v/>
      </c>
      <c r="U1881">
        <f>IF(A1881="","",IF(AND(N(O1881)&gt;=Rules!$B$8,ISNUMBER(P1881)),IF(P1881&lt;=-Rules!$B$7,"Yes","No"),"No"))</f>
        <v/>
      </c>
      <c r="V1881">
        <f>IF(A1881="","",IF(AND(N(L1881)&gt;=Rules!$B$6,ISNUMBER(N1881)),IF(AND(N1881&gt;=Rules!$B$10,N1881&lt;=Rules!$B$11),"Yes","No"),"No"))</f>
        <v/>
      </c>
      <c r="W1881">
        <f>IF(A1881="","",IF(I1881&lt;&gt;"","Yes","No"))</f>
        <v/>
      </c>
      <c r="X1881">
        <f>IF(I1881="","",IF(SUMIFS($K$3:$K$2002,$A$3:$A$2002,SUBSTITUTE(SUBSTITUTE(I1881,"?","~?"),"*","~*"))&gt;N(K1881),"Yes","No"))</f>
        <v/>
      </c>
      <c r="Y1881">
        <f>IF(A1881="","",IF(N(S1881)&gt;0,"Yes","No"))</f>
        <v/>
      </c>
      <c r="Z1881">
        <f>IF(A1881="","",IF(AND(N(K1881)&lt;Rules!$B$5,N(L1881)&lt;Rules!$B$6,N(Q1881)&lt;Rules!$B$13,Y1881="No"),"Yes","No"))</f>
        <v/>
      </c>
      <c r="AA1881">
        <f>IF(A1881="","",IF(LEFT(C1881&amp;"",1)="3","Redirect",IF(OR(LEFT(C1881&amp;"",1)="4",LEFT(C1881&amp;"",1)="5"),IF(OR(N(K1881)&gt;0,N(AC1881)&gt;=Rules!$B$14),"Redirect","Prune"),IF(D1881="Non-Indexable","Keep",IF(AND(W1881="Yes",X1881="Yes",Y1881="No"),"Merge",IF(OR(U1881="Yes",V1881="Yes",AND(T1881="Yes",N(L1881)&gt;=Rules!$B$6)),"Update",IF(Z1881="Yes",IF(N(AC1881)&gt;=Rules!$B$14,"Redirect","Prune"),"Keep")))))))</f>
        <v/>
      </c>
      <c r="AB1881">
        <f>IF(A1881="","",IF(LEFT(C1881&amp;"",1)="3","Already redirects ("&amp;C1881&amp;"). Update internal links to point at the final URL.",IF(OR(LEFT(C1881&amp;"",1)="4",LEFT(C1881&amp;"",1)="5"),IF(AA1881="Redirect","Returns "&amp;C1881&amp;" but still has "&amp;N(K1881)&amp;" clicks and "&amp;N(AC1881)&amp;" referring domains. 301 it to the closest live page.","Returns "&amp;C1881&amp;" with no clicks or links. Remove internal links and let it 404 or 410."),IF(D1881="Non-Indexable","Non-indexable ("&amp;E1881&amp;"). Keep if that is intentional; otherwise fix the canonical or noindex.",IF(AA1881="Merge","Overlaps with "&amp;I1881&amp;IF(N(J1881)&gt;0," (similarity "&amp;TEXT(J1881,"0.00")&amp;")","")&amp;", which gets more clicks. Merge the useful parts into it and 301 this URL.",IF(AA1881="Update",MID(IF(U1881="Yes","; Clicks down "&amp;TEXT(-P1881,"0%")&amp;" on the previous period","")&amp;IF(V1881="Yes","; Average position "&amp;TEXT(N1881,"0.0")&amp;" on "&amp;TEXT(L1881,"#,##0")&amp;" impressions (striking distance)","")&amp;IF(AND(T1881="Yes",N(L1881)&gt;=Rules!$B$6),"; Thin ("&amp;F1881&amp;" words) but has search demand",""),3,400),IF(AA1881="Prune","Low value: "&amp;N(K1881)&amp;" clicks, "&amp;N(L1881)&amp;" impressions, "&amp;N(Q1881)&amp;" sessions, no key events. Remove or noindex it and update internal links.",IF(AA1881="Redirect","Low value but "&amp;N(AC1881)&amp;" referring domains. 301 it to the closest relevant page to keep those links.",IF(AND(Z1881="No",Y1881="Yes",N(K1881)&lt;Rules!$B$5),"Low search traffic but it converts (key events: "&amp;S1881&amp;"). Keep it and link to it.",IF(W1881="Yes","Stronger than the page it overlaps ("&amp;I1881&amp;"). Keep; merge that page into this one.","Healthy: "&amp;N(K1881)&amp;" clicks"&amp;IF(ISNUMBER(N1881),", average position "&amp;TEXT(N1881,"0.0"),"")&amp;". Keep and monitor."))))))))))</f>
        <v/>
      </c>
      <c r="AE1881">
        <f>IF(A1881="","",IF(AD1881&lt;&gt;"",AD1881,AA1881))</f>
        <v/>
      </c>
    </row>
    <row r="1882">
      <c r="A1882">
        <f>IF(Crawl!A1881="","",Crawl!A1881)</f>
        <v/>
      </c>
      <c r="B1882">
        <f>IF(A1882="","",Crawl!EC1881)</f>
        <v/>
      </c>
      <c r="C1882">
        <f>IF(A1882="","",IFERROR(INDEX(Crawl!$A1881:$DZ1881,1,Rules!$H$6),""))</f>
        <v/>
      </c>
      <c r="D1882">
        <f>IF(A1882="","",IFERROR(INDEX(Crawl!$A1881:$DZ1881,1,Rules!$H$7),"")&amp;"")</f>
        <v/>
      </c>
      <c r="E1882">
        <f>IF(A1882="","",IFERROR(INDEX(Crawl!$A1881:$DZ1881,1,Rules!$H$8),"")&amp;"")</f>
        <v/>
      </c>
      <c r="F1882">
        <f>IF(A1882="","",IFERROR(INDEX(Crawl!$A1881:$DZ1881,1,Rules!$H$9),""))</f>
        <v/>
      </c>
      <c r="G1882">
        <f>IF(A1882="","",IFERROR(INDEX(Crawl!$A1881:$DZ1881,1,Rules!$H$10),""))</f>
        <v/>
      </c>
      <c r="H1882">
        <f>IF(A1882="","",IFERROR(INDEX(Crawl!$A1881:$DZ1881,1,Rules!$H$12),""))</f>
        <v/>
      </c>
      <c r="I1882">
        <f>IF(A1882="","",IF(AND(N(H1882)&gt;0,IFERROR(INDEX(Crawl!$A1881:$DZ1881,1,Rules!$H$11),"")&amp;""&lt;&gt;""),IFERROR(INDEX(Crawl!$A1881:$DZ1881,1,Rules!$H$11),"")&amp;"",IF(AND(ISNUMBER(J1882),N(J1882)&gt;=Rules!$B$12,IFERROR(INDEX(Crawl!$A1881:$DZ1881,1,Rules!$H$13),"")&amp;""&lt;&gt;""),IFERROR(INDEX(Crawl!$A1881:$DZ1881,1,Rules!$H$13),"")&amp;"","")))</f>
        <v/>
      </c>
      <c r="J1882" s="19">
        <f>IF(A1882="","",IF(IFERROR(INDEX(Crawl!$A1881:$DZ1881,1,Rules!$H$14),"")&amp;""="","",IFERROR(INDEX(Crawl!$A1881:$DZ1881,1,Rules!$H$14),"")))</f>
        <v/>
      </c>
      <c r="K1882">
        <f>IF(A1882="","",IFERROR(SUMIFS('GSC current'!$J$2:$J$2001,'GSC current'!$I$2:$I$2001,B1882),0))</f>
        <v/>
      </c>
      <c r="L1882">
        <f>IF(A1882="","",IFERROR(SUMIFS('GSC current'!$K$2:$K$2001,'GSC current'!$I$2:$I$2001,B1882),0))</f>
        <v/>
      </c>
      <c r="M1882" s="20">
        <f>IF(A1882="","",IF(N(L1882)&gt;0,K1882/L1882,""))</f>
        <v/>
      </c>
      <c r="N1882" s="21">
        <f>IF(A1882="","",IF(N(L1882)&gt;0,SUMIFS('GSC current'!$L$2:$L$2001,'GSC current'!$I$2:$I$2001,B1882)/L1882,""))</f>
        <v/>
      </c>
      <c r="O1882">
        <f>IF(A1882="","",IFERROR(SUMIFS('GSC previous'!$J$2:$J$2001,'GSC previous'!$I$2:$I$2001,B1882),0))</f>
        <v/>
      </c>
      <c r="P1882" s="22">
        <f>IF(A1882="","",IF(N(O1882)&gt;0,(K1882-O1882)/O1882,""))</f>
        <v/>
      </c>
      <c r="Q1882">
        <f>IF(A1882="","",IFERROR(SUMIFS(GA4!$P$2:$P$2001,GA4!$O$2:$O$2001,B1882),0))</f>
        <v/>
      </c>
      <c r="R1882" s="23">
        <f>IF(A1882="","",IF(N(Q1882)&gt;0,SUMIFS(GA4!$Q$2:$Q$2001,GA4!$O$2:$O$2001,B1882)/Q1882,""))</f>
        <v/>
      </c>
      <c r="S1882">
        <f>IF(A1882="","",IFERROR(SUMIFS(GA4!$R$2:$R$2001,GA4!$O$2:$O$2001,B1882),0))</f>
        <v/>
      </c>
      <c r="T1882">
        <f>IF(A1882="","",IF(AND(ISNUMBER(F1882),LEFT(C1882&amp;"",1)="2"),IF(F1882&lt;Rules!$B$9,"Yes","No"),"No"))</f>
        <v/>
      </c>
      <c r="U1882">
        <f>IF(A1882="","",IF(AND(N(O1882)&gt;=Rules!$B$8,ISNUMBER(P1882)),IF(P1882&lt;=-Rules!$B$7,"Yes","No"),"No"))</f>
        <v/>
      </c>
      <c r="V1882">
        <f>IF(A1882="","",IF(AND(N(L1882)&gt;=Rules!$B$6,ISNUMBER(N1882)),IF(AND(N1882&gt;=Rules!$B$10,N1882&lt;=Rules!$B$11),"Yes","No"),"No"))</f>
        <v/>
      </c>
      <c r="W1882">
        <f>IF(A1882="","",IF(I1882&lt;&gt;"","Yes","No"))</f>
        <v/>
      </c>
      <c r="X1882">
        <f>IF(I1882="","",IF(SUMIFS($K$3:$K$2002,$A$3:$A$2002,SUBSTITUTE(SUBSTITUTE(I1882,"?","~?"),"*","~*"))&gt;N(K1882),"Yes","No"))</f>
        <v/>
      </c>
      <c r="Y1882">
        <f>IF(A1882="","",IF(N(S1882)&gt;0,"Yes","No"))</f>
        <v/>
      </c>
      <c r="Z1882">
        <f>IF(A1882="","",IF(AND(N(K1882)&lt;Rules!$B$5,N(L1882)&lt;Rules!$B$6,N(Q1882)&lt;Rules!$B$13,Y1882="No"),"Yes","No"))</f>
        <v/>
      </c>
      <c r="AA1882">
        <f>IF(A1882="","",IF(LEFT(C1882&amp;"",1)="3","Redirect",IF(OR(LEFT(C1882&amp;"",1)="4",LEFT(C1882&amp;"",1)="5"),IF(OR(N(K1882)&gt;0,N(AC1882)&gt;=Rules!$B$14),"Redirect","Prune"),IF(D1882="Non-Indexable","Keep",IF(AND(W1882="Yes",X1882="Yes",Y1882="No"),"Merge",IF(OR(U1882="Yes",V1882="Yes",AND(T1882="Yes",N(L1882)&gt;=Rules!$B$6)),"Update",IF(Z1882="Yes",IF(N(AC1882)&gt;=Rules!$B$14,"Redirect","Prune"),"Keep")))))))</f>
        <v/>
      </c>
      <c r="AB1882">
        <f>IF(A1882="","",IF(LEFT(C1882&amp;"",1)="3","Already redirects ("&amp;C1882&amp;"). Update internal links to point at the final URL.",IF(OR(LEFT(C1882&amp;"",1)="4",LEFT(C1882&amp;"",1)="5"),IF(AA1882="Redirect","Returns "&amp;C1882&amp;" but still has "&amp;N(K1882)&amp;" clicks and "&amp;N(AC1882)&amp;" referring domains. 301 it to the closest live page.","Returns "&amp;C1882&amp;" with no clicks or links. Remove internal links and let it 404 or 410."),IF(D1882="Non-Indexable","Non-indexable ("&amp;E1882&amp;"). Keep if that is intentional; otherwise fix the canonical or noindex.",IF(AA1882="Merge","Overlaps with "&amp;I1882&amp;IF(N(J1882)&gt;0," (similarity "&amp;TEXT(J1882,"0.00")&amp;")","")&amp;", which gets more clicks. Merge the useful parts into it and 301 this URL.",IF(AA1882="Update",MID(IF(U1882="Yes","; Clicks down "&amp;TEXT(-P1882,"0%")&amp;" on the previous period","")&amp;IF(V1882="Yes","; Average position "&amp;TEXT(N1882,"0.0")&amp;" on "&amp;TEXT(L1882,"#,##0")&amp;" impressions (striking distance)","")&amp;IF(AND(T1882="Yes",N(L1882)&gt;=Rules!$B$6),"; Thin ("&amp;F1882&amp;" words) but has search demand",""),3,400),IF(AA1882="Prune","Low value: "&amp;N(K1882)&amp;" clicks, "&amp;N(L1882)&amp;" impressions, "&amp;N(Q1882)&amp;" sessions, no key events. Remove or noindex it and update internal links.",IF(AA1882="Redirect","Low value but "&amp;N(AC1882)&amp;" referring domains. 301 it to the closest relevant page to keep those links.",IF(AND(Z1882="No",Y1882="Yes",N(K1882)&lt;Rules!$B$5),"Low search traffic but it converts (key events: "&amp;S1882&amp;"). Keep it and link to it.",IF(W1882="Yes","Stronger than the page it overlaps ("&amp;I1882&amp;"). Keep; merge that page into this one.","Healthy: "&amp;N(K1882)&amp;" clicks"&amp;IF(ISNUMBER(N1882),", average position "&amp;TEXT(N1882,"0.0"),"")&amp;". Keep and monitor."))))))))))</f>
        <v/>
      </c>
      <c r="AE1882">
        <f>IF(A1882="","",IF(AD1882&lt;&gt;"",AD1882,AA1882))</f>
        <v/>
      </c>
    </row>
    <row r="1883">
      <c r="A1883">
        <f>IF(Crawl!A1882="","",Crawl!A1882)</f>
        <v/>
      </c>
      <c r="B1883">
        <f>IF(A1883="","",Crawl!EC1882)</f>
        <v/>
      </c>
      <c r="C1883">
        <f>IF(A1883="","",IFERROR(INDEX(Crawl!$A1882:$DZ1882,1,Rules!$H$6),""))</f>
        <v/>
      </c>
      <c r="D1883">
        <f>IF(A1883="","",IFERROR(INDEX(Crawl!$A1882:$DZ1882,1,Rules!$H$7),"")&amp;"")</f>
        <v/>
      </c>
      <c r="E1883">
        <f>IF(A1883="","",IFERROR(INDEX(Crawl!$A1882:$DZ1882,1,Rules!$H$8),"")&amp;"")</f>
        <v/>
      </c>
      <c r="F1883">
        <f>IF(A1883="","",IFERROR(INDEX(Crawl!$A1882:$DZ1882,1,Rules!$H$9),""))</f>
        <v/>
      </c>
      <c r="G1883">
        <f>IF(A1883="","",IFERROR(INDEX(Crawl!$A1882:$DZ1882,1,Rules!$H$10),""))</f>
        <v/>
      </c>
      <c r="H1883">
        <f>IF(A1883="","",IFERROR(INDEX(Crawl!$A1882:$DZ1882,1,Rules!$H$12),""))</f>
        <v/>
      </c>
      <c r="I1883">
        <f>IF(A1883="","",IF(AND(N(H1883)&gt;0,IFERROR(INDEX(Crawl!$A1882:$DZ1882,1,Rules!$H$11),"")&amp;""&lt;&gt;""),IFERROR(INDEX(Crawl!$A1882:$DZ1882,1,Rules!$H$11),"")&amp;"",IF(AND(ISNUMBER(J1883),N(J1883)&gt;=Rules!$B$12,IFERROR(INDEX(Crawl!$A1882:$DZ1882,1,Rules!$H$13),"")&amp;""&lt;&gt;""),IFERROR(INDEX(Crawl!$A1882:$DZ1882,1,Rules!$H$13),"")&amp;"","")))</f>
        <v/>
      </c>
      <c r="J1883" s="19">
        <f>IF(A1883="","",IF(IFERROR(INDEX(Crawl!$A1882:$DZ1882,1,Rules!$H$14),"")&amp;""="","",IFERROR(INDEX(Crawl!$A1882:$DZ1882,1,Rules!$H$14),"")))</f>
        <v/>
      </c>
      <c r="K1883">
        <f>IF(A1883="","",IFERROR(SUMIFS('GSC current'!$J$2:$J$2001,'GSC current'!$I$2:$I$2001,B1883),0))</f>
        <v/>
      </c>
      <c r="L1883">
        <f>IF(A1883="","",IFERROR(SUMIFS('GSC current'!$K$2:$K$2001,'GSC current'!$I$2:$I$2001,B1883),0))</f>
        <v/>
      </c>
      <c r="M1883" s="20">
        <f>IF(A1883="","",IF(N(L1883)&gt;0,K1883/L1883,""))</f>
        <v/>
      </c>
      <c r="N1883" s="21">
        <f>IF(A1883="","",IF(N(L1883)&gt;0,SUMIFS('GSC current'!$L$2:$L$2001,'GSC current'!$I$2:$I$2001,B1883)/L1883,""))</f>
        <v/>
      </c>
      <c r="O1883">
        <f>IF(A1883="","",IFERROR(SUMIFS('GSC previous'!$J$2:$J$2001,'GSC previous'!$I$2:$I$2001,B1883),0))</f>
        <v/>
      </c>
      <c r="P1883" s="22">
        <f>IF(A1883="","",IF(N(O1883)&gt;0,(K1883-O1883)/O1883,""))</f>
        <v/>
      </c>
      <c r="Q1883">
        <f>IF(A1883="","",IFERROR(SUMIFS(GA4!$P$2:$P$2001,GA4!$O$2:$O$2001,B1883),0))</f>
        <v/>
      </c>
      <c r="R1883" s="23">
        <f>IF(A1883="","",IF(N(Q1883)&gt;0,SUMIFS(GA4!$Q$2:$Q$2001,GA4!$O$2:$O$2001,B1883)/Q1883,""))</f>
        <v/>
      </c>
      <c r="S1883">
        <f>IF(A1883="","",IFERROR(SUMIFS(GA4!$R$2:$R$2001,GA4!$O$2:$O$2001,B1883),0))</f>
        <v/>
      </c>
      <c r="T1883">
        <f>IF(A1883="","",IF(AND(ISNUMBER(F1883),LEFT(C1883&amp;"",1)="2"),IF(F1883&lt;Rules!$B$9,"Yes","No"),"No"))</f>
        <v/>
      </c>
      <c r="U1883">
        <f>IF(A1883="","",IF(AND(N(O1883)&gt;=Rules!$B$8,ISNUMBER(P1883)),IF(P1883&lt;=-Rules!$B$7,"Yes","No"),"No"))</f>
        <v/>
      </c>
      <c r="V1883">
        <f>IF(A1883="","",IF(AND(N(L1883)&gt;=Rules!$B$6,ISNUMBER(N1883)),IF(AND(N1883&gt;=Rules!$B$10,N1883&lt;=Rules!$B$11),"Yes","No"),"No"))</f>
        <v/>
      </c>
      <c r="W1883">
        <f>IF(A1883="","",IF(I1883&lt;&gt;"","Yes","No"))</f>
        <v/>
      </c>
      <c r="X1883">
        <f>IF(I1883="","",IF(SUMIFS($K$3:$K$2002,$A$3:$A$2002,SUBSTITUTE(SUBSTITUTE(I1883,"?","~?"),"*","~*"))&gt;N(K1883),"Yes","No"))</f>
        <v/>
      </c>
      <c r="Y1883">
        <f>IF(A1883="","",IF(N(S1883)&gt;0,"Yes","No"))</f>
        <v/>
      </c>
      <c r="Z1883">
        <f>IF(A1883="","",IF(AND(N(K1883)&lt;Rules!$B$5,N(L1883)&lt;Rules!$B$6,N(Q1883)&lt;Rules!$B$13,Y1883="No"),"Yes","No"))</f>
        <v/>
      </c>
      <c r="AA1883">
        <f>IF(A1883="","",IF(LEFT(C1883&amp;"",1)="3","Redirect",IF(OR(LEFT(C1883&amp;"",1)="4",LEFT(C1883&amp;"",1)="5"),IF(OR(N(K1883)&gt;0,N(AC1883)&gt;=Rules!$B$14),"Redirect","Prune"),IF(D1883="Non-Indexable","Keep",IF(AND(W1883="Yes",X1883="Yes",Y1883="No"),"Merge",IF(OR(U1883="Yes",V1883="Yes",AND(T1883="Yes",N(L1883)&gt;=Rules!$B$6)),"Update",IF(Z1883="Yes",IF(N(AC1883)&gt;=Rules!$B$14,"Redirect","Prune"),"Keep")))))))</f>
        <v/>
      </c>
      <c r="AB1883">
        <f>IF(A1883="","",IF(LEFT(C1883&amp;"",1)="3","Already redirects ("&amp;C1883&amp;"). Update internal links to point at the final URL.",IF(OR(LEFT(C1883&amp;"",1)="4",LEFT(C1883&amp;"",1)="5"),IF(AA1883="Redirect","Returns "&amp;C1883&amp;" but still has "&amp;N(K1883)&amp;" clicks and "&amp;N(AC1883)&amp;" referring domains. 301 it to the closest live page.","Returns "&amp;C1883&amp;" with no clicks or links. Remove internal links and let it 404 or 410."),IF(D1883="Non-Indexable","Non-indexable ("&amp;E1883&amp;"). Keep if that is intentional; otherwise fix the canonical or noindex.",IF(AA1883="Merge","Overlaps with "&amp;I1883&amp;IF(N(J1883)&gt;0," (similarity "&amp;TEXT(J1883,"0.00")&amp;")","")&amp;", which gets more clicks. Merge the useful parts into it and 301 this URL.",IF(AA1883="Update",MID(IF(U1883="Yes","; Clicks down "&amp;TEXT(-P1883,"0%")&amp;" on the previous period","")&amp;IF(V1883="Yes","; Average position "&amp;TEXT(N1883,"0.0")&amp;" on "&amp;TEXT(L1883,"#,##0")&amp;" impressions (striking distance)","")&amp;IF(AND(T1883="Yes",N(L1883)&gt;=Rules!$B$6),"; Thin ("&amp;F1883&amp;" words) but has search demand",""),3,400),IF(AA1883="Prune","Low value: "&amp;N(K1883)&amp;" clicks, "&amp;N(L1883)&amp;" impressions, "&amp;N(Q1883)&amp;" sessions, no key events. Remove or noindex it and update internal links.",IF(AA1883="Redirect","Low value but "&amp;N(AC1883)&amp;" referring domains. 301 it to the closest relevant page to keep those links.",IF(AND(Z1883="No",Y1883="Yes",N(K1883)&lt;Rules!$B$5),"Low search traffic but it converts (key events: "&amp;S1883&amp;"). Keep it and link to it.",IF(W1883="Yes","Stronger than the page it overlaps ("&amp;I1883&amp;"). Keep; merge that page into this one.","Healthy: "&amp;N(K1883)&amp;" clicks"&amp;IF(ISNUMBER(N1883),", average position "&amp;TEXT(N1883,"0.0"),"")&amp;". Keep and monitor."))))))))))</f>
        <v/>
      </c>
      <c r="AE1883">
        <f>IF(A1883="","",IF(AD1883&lt;&gt;"",AD1883,AA1883))</f>
        <v/>
      </c>
    </row>
    <row r="1884">
      <c r="A1884">
        <f>IF(Crawl!A1883="","",Crawl!A1883)</f>
        <v/>
      </c>
      <c r="B1884">
        <f>IF(A1884="","",Crawl!EC1883)</f>
        <v/>
      </c>
      <c r="C1884">
        <f>IF(A1884="","",IFERROR(INDEX(Crawl!$A1883:$DZ1883,1,Rules!$H$6),""))</f>
        <v/>
      </c>
      <c r="D1884">
        <f>IF(A1884="","",IFERROR(INDEX(Crawl!$A1883:$DZ1883,1,Rules!$H$7),"")&amp;"")</f>
        <v/>
      </c>
      <c r="E1884">
        <f>IF(A1884="","",IFERROR(INDEX(Crawl!$A1883:$DZ1883,1,Rules!$H$8),"")&amp;"")</f>
        <v/>
      </c>
      <c r="F1884">
        <f>IF(A1884="","",IFERROR(INDEX(Crawl!$A1883:$DZ1883,1,Rules!$H$9),""))</f>
        <v/>
      </c>
      <c r="G1884">
        <f>IF(A1884="","",IFERROR(INDEX(Crawl!$A1883:$DZ1883,1,Rules!$H$10),""))</f>
        <v/>
      </c>
      <c r="H1884">
        <f>IF(A1884="","",IFERROR(INDEX(Crawl!$A1883:$DZ1883,1,Rules!$H$12),""))</f>
        <v/>
      </c>
      <c r="I1884">
        <f>IF(A1884="","",IF(AND(N(H1884)&gt;0,IFERROR(INDEX(Crawl!$A1883:$DZ1883,1,Rules!$H$11),"")&amp;""&lt;&gt;""),IFERROR(INDEX(Crawl!$A1883:$DZ1883,1,Rules!$H$11),"")&amp;"",IF(AND(ISNUMBER(J1884),N(J1884)&gt;=Rules!$B$12,IFERROR(INDEX(Crawl!$A1883:$DZ1883,1,Rules!$H$13),"")&amp;""&lt;&gt;""),IFERROR(INDEX(Crawl!$A1883:$DZ1883,1,Rules!$H$13),"")&amp;"","")))</f>
        <v/>
      </c>
      <c r="J1884" s="19">
        <f>IF(A1884="","",IF(IFERROR(INDEX(Crawl!$A1883:$DZ1883,1,Rules!$H$14),"")&amp;""="","",IFERROR(INDEX(Crawl!$A1883:$DZ1883,1,Rules!$H$14),"")))</f>
        <v/>
      </c>
      <c r="K1884">
        <f>IF(A1884="","",IFERROR(SUMIFS('GSC current'!$J$2:$J$2001,'GSC current'!$I$2:$I$2001,B1884),0))</f>
        <v/>
      </c>
      <c r="L1884">
        <f>IF(A1884="","",IFERROR(SUMIFS('GSC current'!$K$2:$K$2001,'GSC current'!$I$2:$I$2001,B1884),0))</f>
        <v/>
      </c>
      <c r="M1884" s="20">
        <f>IF(A1884="","",IF(N(L1884)&gt;0,K1884/L1884,""))</f>
        <v/>
      </c>
      <c r="N1884" s="21">
        <f>IF(A1884="","",IF(N(L1884)&gt;0,SUMIFS('GSC current'!$L$2:$L$2001,'GSC current'!$I$2:$I$2001,B1884)/L1884,""))</f>
        <v/>
      </c>
      <c r="O1884">
        <f>IF(A1884="","",IFERROR(SUMIFS('GSC previous'!$J$2:$J$2001,'GSC previous'!$I$2:$I$2001,B1884),0))</f>
        <v/>
      </c>
      <c r="P1884" s="22">
        <f>IF(A1884="","",IF(N(O1884)&gt;0,(K1884-O1884)/O1884,""))</f>
        <v/>
      </c>
      <c r="Q1884">
        <f>IF(A1884="","",IFERROR(SUMIFS(GA4!$P$2:$P$2001,GA4!$O$2:$O$2001,B1884),0))</f>
        <v/>
      </c>
      <c r="R1884" s="23">
        <f>IF(A1884="","",IF(N(Q1884)&gt;0,SUMIFS(GA4!$Q$2:$Q$2001,GA4!$O$2:$O$2001,B1884)/Q1884,""))</f>
        <v/>
      </c>
      <c r="S1884">
        <f>IF(A1884="","",IFERROR(SUMIFS(GA4!$R$2:$R$2001,GA4!$O$2:$O$2001,B1884),0))</f>
        <v/>
      </c>
      <c r="T1884">
        <f>IF(A1884="","",IF(AND(ISNUMBER(F1884),LEFT(C1884&amp;"",1)="2"),IF(F1884&lt;Rules!$B$9,"Yes","No"),"No"))</f>
        <v/>
      </c>
      <c r="U1884">
        <f>IF(A1884="","",IF(AND(N(O1884)&gt;=Rules!$B$8,ISNUMBER(P1884)),IF(P1884&lt;=-Rules!$B$7,"Yes","No"),"No"))</f>
        <v/>
      </c>
      <c r="V1884">
        <f>IF(A1884="","",IF(AND(N(L1884)&gt;=Rules!$B$6,ISNUMBER(N1884)),IF(AND(N1884&gt;=Rules!$B$10,N1884&lt;=Rules!$B$11),"Yes","No"),"No"))</f>
        <v/>
      </c>
      <c r="W1884">
        <f>IF(A1884="","",IF(I1884&lt;&gt;"","Yes","No"))</f>
        <v/>
      </c>
      <c r="X1884">
        <f>IF(I1884="","",IF(SUMIFS($K$3:$K$2002,$A$3:$A$2002,SUBSTITUTE(SUBSTITUTE(I1884,"?","~?"),"*","~*"))&gt;N(K1884),"Yes","No"))</f>
        <v/>
      </c>
      <c r="Y1884">
        <f>IF(A1884="","",IF(N(S1884)&gt;0,"Yes","No"))</f>
        <v/>
      </c>
      <c r="Z1884">
        <f>IF(A1884="","",IF(AND(N(K1884)&lt;Rules!$B$5,N(L1884)&lt;Rules!$B$6,N(Q1884)&lt;Rules!$B$13,Y1884="No"),"Yes","No"))</f>
        <v/>
      </c>
      <c r="AA1884">
        <f>IF(A1884="","",IF(LEFT(C1884&amp;"",1)="3","Redirect",IF(OR(LEFT(C1884&amp;"",1)="4",LEFT(C1884&amp;"",1)="5"),IF(OR(N(K1884)&gt;0,N(AC1884)&gt;=Rules!$B$14),"Redirect","Prune"),IF(D1884="Non-Indexable","Keep",IF(AND(W1884="Yes",X1884="Yes",Y1884="No"),"Merge",IF(OR(U1884="Yes",V1884="Yes",AND(T1884="Yes",N(L1884)&gt;=Rules!$B$6)),"Update",IF(Z1884="Yes",IF(N(AC1884)&gt;=Rules!$B$14,"Redirect","Prune"),"Keep")))))))</f>
        <v/>
      </c>
      <c r="AB1884">
        <f>IF(A1884="","",IF(LEFT(C1884&amp;"",1)="3","Already redirects ("&amp;C1884&amp;"). Update internal links to point at the final URL.",IF(OR(LEFT(C1884&amp;"",1)="4",LEFT(C1884&amp;"",1)="5"),IF(AA1884="Redirect","Returns "&amp;C1884&amp;" but still has "&amp;N(K1884)&amp;" clicks and "&amp;N(AC1884)&amp;" referring domains. 301 it to the closest live page.","Returns "&amp;C1884&amp;" with no clicks or links. Remove internal links and let it 404 or 410."),IF(D1884="Non-Indexable","Non-indexable ("&amp;E1884&amp;"). Keep if that is intentional; otherwise fix the canonical or noindex.",IF(AA1884="Merge","Overlaps with "&amp;I1884&amp;IF(N(J1884)&gt;0," (similarity "&amp;TEXT(J1884,"0.00")&amp;")","")&amp;", which gets more clicks. Merge the useful parts into it and 301 this URL.",IF(AA1884="Update",MID(IF(U1884="Yes","; Clicks down "&amp;TEXT(-P1884,"0%")&amp;" on the previous period","")&amp;IF(V1884="Yes","; Average position "&amp;TEXT(N1884,"0.0")&amp;" on "&amp;TEXT(L1884,"#,##0")&amp;" impressions (striking distance)","")&amp;IF(AND(T1884="Yes",N(L1884)&gt;=Rules!$B$6),"; Thin ("&amp;F1884&amp;" words) but has search demand",""),3,400),IF(AA1884="Prune","Low value: "&amp;N(K1884)&amp;" clicks, "&amp;N(L1884)&amp;" impressions, "&amp;N(Q1884)&amp;" sessions, no key events. Remove or noindex it and update internal links.",IF(AA1884="Redirect","Low value but "&amp;N(AC1884)&amp;" referring domains. 301 it to the closest relevant page to keep those links.",IF(AND(Z1884="No",Y1884="Yes",N(K1884)&lt;Rules!$B$5),"Low search traffic but it converts (key events: "&amp;S1884&amp;"). Keep it and link to it.",IF(W1884="Yes","Stronger than the page it overlaps ("&amp;I1884&amp;"). Keep; merge that page into this one.","Healthy: "&amp;N(K1884)&amp;" clicks"&amp;IF(ISNUMBER(N1884),", average position "&amp;TEXT(N1884,"0.0"),"")&amp;". Keep and monitor."))))))))))</f>
        <v/>
      </c>
      <c r="AE1884">
        <f>IF(A1884="","",IF(AD1884&lt;&gt;"",AD1884,AA1884))</f>
        <v/>
      </c>
    </row>
    <row r="1885">
      <c r="A1885">
        <f>IF(Crawl!A1884="","",Crawl!A1884)</f>
        <v/>
      </c>
      <c r="B1885">
        <f>IF(A1885="","",Crawl!EC1884)</f>
        <v/>
      </c>
      <c r="C1885">
        <f>IF(A1885="","",IFERROR(INDEX(Crawl!$A1884:$DZ1884,1,Rules!$H$6),""))</f>
        <v/>
      </c>
      <c r="D1885">
        <f>IF(A1885="","",IFERROR(INDEX(Crawl!$A1884:$DZ1884,1,Rules!$H$7),"")&amp;"")</f>
        <v/>
      </c>
      <c r="E1885">
        <f>IF(A1885="","",IFERROR(INDEX(Crawl!$A1884:$DZ1884,1,Rules!$H$8),"")&amp;"")</f>
        <v/>
      </c>
      <c r="F1885">
        <f>IF(A1885="","",IFERROR(INDEX(Crawl!$A1884:$DZ1884,1,Rules!$H$9),""))</f>
        <v/>
      </c>
      <c r="G1885">
        <f>IF(A1885="","",IFERROR(INDEX(Crawl!$A1884:$DZ1884,1,Rules!$H$10),""))</f>
        <v/>
      </c>
      <c r="H1885">
        <f>IF(A1885="","",IFERROR(INDEX(Crawl!$A1884:$DZ1884,1,Rules!$H$12),""))</f>
        <v/>
      </c>
      <c r="I1885">
        <f>IF(A1885="","",IF(AND(N(H1885)&gt;0,IFERROR(INDEX(Crawl!$A1884:$DZ1884,1,Rules!$H$11),"")&amp;""&lt;&gt;""),IFERROR(INDEX(Crawl!$A1884:$DZ1884,1,Rules!$H$11),"")&amp;"",IF(AND(ISNUMBER(J1885),N(J1885)&gt;=Rules!$B$12,IFERROR(INDEX(Crawl!$A1884:$DZ1884,1,Rules!$H$13),"")&amp;""&lt;&gt;""),IFERROR(INDEX(Crawl!$A1884:$DZ1884,1,Rules!$H$13),"")&amp;"","")))</f>
        <v/>
      </c>
      <c r="J1885" s="19">
        <f>IF(A1885="","",IF(IFERROR(INDEX(Crawl!$A1884:$DZ1884,1,Rules!$H$14),"")&amp;""="","",IFERROR(INDEX(Crawl!$A1884:$DZ1884,1,Rules!$H$14),"")))</f>
        <v/>
      </c>
      <c r="K1885">
        <f>IF(A1885="","",IFERROR(SUMIFS('GSC current'!$J$2:$J$2001,'GSC current'!$I$2:$I$2001,B1885),0))</f>
        <v/>
      </c>
      <c r="L1885">
        <f>IF(A1885="","",IFERROR(SUMIFS('GSC current'!$K$2:$K$2001,'GSC current'!$I$2:$I$2001,B1885),0))</f>
        <v/>
      </c>
      <c r="M1885" s="20">
        <f>IF(A1885="","",IF(N(L1885)&gt;0,K1885/L1885,""))</f>
        <v/>
      </c>
      <c r="N1885" s="21">
        <f>IF(A1885="","",IF(N(L1885)&gt;0,SUMIFS('GSC current'!$L$2:$L$2001,'GSC current'!$I$2:$I$2001,B1885)/L1885,""))</f>
        <v/>
      </c>
      <c r="O1885">
        <f>IF(A1885="","",IFERROR(SUMIFS('GSC previous'!$J$2:$J$2001,'GSC previous'!$I$2:$I$2001,B1885),0))</f>
        <v/>
      </c>
      <c r="P1885" s="22">
        <f>IF(A1885="","",IF(N(O1885)&gt;0,(K1885-O1885)/O1885,""))</f>
        <v/>
      </c>
      <c r="Q1885">
        <f>IF(A1885="","",IFERROR(SUMIFS(GA4!$P$2:$P$2001,GA4!$O$2:$O$2001,B1885),0))</f>
        <v/>
      </c>
      <c r="R1885" s="23">
        <f>IF(A1885="","",IF(N(Q1885)&gt;0,SUMIFS(GA4!$Q$2:$Q$2001,GA4!$O$2:$O$2001,B1885)/Q1885,""))</f>
        <v/>
      </c>
      <c r="S1885">
        <f>IF(A1885="","",IFERROR(SUMIFS(GA4!$R$2:$R$2001,GA4!$O$2:$O$2001,B1885),0))</f>
        <v/>
      </c>
      <c r="T1885">
        <f>IF(A1885="","",IF(AND(ISNUMBER(F1885),LEFT(C1885&amp;"",1)="2"),IF(F1885&lt;Rules!$B$9,"Yes","No"),"No"))</f>
        <v/>
      </c>
      <c r="U1885">
        <f>IF(A1885="","",IF(AND(N(O1885)&gt;=Rules!$B$8,ISNUMBER(P1885)),IF(P1885&lt;=-Rules!$B$7,"Yes","No"),"No"))</f>
        <v/>
      </c>
      <c r="V1885">
        <f>IF(A1885="","",IF(AND(N(L1885)&gt;=Rules!$B$6,ISNUMBER(N1885)),IF(AND(N1885&gt;=Rules!$B$10,N1885&lt;=Rules!$B$11),"Yes","No"),"No"))</f>
        <v/>
      </c>
      <c r="W1885">
        <f>IF(A1885="","",IF(I1885&lt;&gt;"","Yes","No"))</f>
        <v/>
      </c>
      <c r="X1885">
        <f>IF(I1885="","",IF(SUMIFS($K$3:$K$2002,$A$3:$A$2002,SUBSTITUTE(SUBSTITUTE(I1885,"?","~?"),"*","~*"))&gt;N(K1885),"Yes","No"))</f>
        <v/>
      </c>
      <c r="Y1885">
        <f>IF(A1885="","",IF(N(S1885)&gt;0,"Yes","No"))</f>
        <v/>
      </c>
      <c r="Z1885">
        <f>IF(A1885="","",IF(AND(N(K1885)&lt;Rules!$B$5,N(L1885)&lt;Rules!$B$6,N(Q1885)&lt;Rules!$B$13,Y1885="No"),"Yes","No"))</f>
        <v/>
      </c>
      <c r="AA1885">
        <f>IF(A1885="","",IF(LEFT(C1885&amp;"",1)="3","Redirect",IF(OR(LEFT(C1885&amp;"",1)="4",LEFT(C1885&amp;"",1)="5"),IF(OR(N(K1885)&gt;0,N(AC1885)&gt;=Rules!$B$14),"Redirect","Prune"),IF(D1885="Non-Indexable","Keep",IF(AND(W1885="Yes",X1885="Yes",Y1885="No"),"Merge",IF(OR(U1885="Yes",V1885="Yes",AND(T1885="Yes",N(L1885)&gt;=Rules!$B$6)),"Update",IF(Z1885="Yes",IF(N(AC1885)&gt;=Rules!$B$14,"Redirect","Prune"),"Keep")))))))</f>
        <v/>
      </c>
      <c r="AB1885">
        <f>IF(A1885="","",IF(LEFT(C1885&amp;"",1)="3","Already redirects ("&amp;C1885&amp;"). Update internal links to point at the final URL.",IF(OR(LEFT(C1885&amp;"",1)="4",LEFT(C1885&amp;"",1)="5"),IF(AA1885="Redirect","Returns "&amp;C1885&amp;" but still has "&amp;N(K1885)&amp;" clicks and "&amp;N(AC1885)&amp;" referring domains. 301 it to the closest live page.","Returns "&amp;C1885&amp;" with no clicks or links. Remove internal links and let it 404 or 410."),IF(D1885="Non-Indexable","Non-indexable ("&amp;E1885&amp;"). Keep if that is intentional; otherwise fix the canonical or noindex.",IF(AA1885="Merge","Overlaps with "&amp;I1885&amp;IF(N(J1885)&gt;0," (similarity "&amp;TEXT(J1885,"0.00")&amp;")","")&amp;", which gets more clicks. Merge the useful parts into it and 301 this URL.",IF(AA1885="Update",MID(IF(U1885="Yes","; Clicks down "&amp;TEXT(-P1885,"0%")&amp;" on the previous period","")&amp;IF(V1885="Yes","; Average position "&amp;TEXT(N1885,"0.0")&amp;" on "&amp;TEXT(L1885,"#,##0")&amp;" impressions (striking distance)","")&amp;IF(AND(T1885="Yes",N(L1885)&gt;=Rules!$B$6),"; Thin ("&amp;F1885&amp;" words) but has search demand",""),3,400),IF(AA1885="Prune","Low value: "&amp;N(K1885)&amp;" clicks, "&amp;N(L1885)&amp;" impressions, "&amp;N(Q1885)&amp;" sessions, no key events. Remove or noindex it and update internal links.",IF(AA1885="Redirect","Low value but "&amp;N(AC1885)&amp;" referring domains. 301 it to the closest relevant page to keep those links.",IF(AND(Z1885="No",Y1885="Yes",N(K1885)&lt;Rules!$B$5),"Low search traffic but it converts (key events: "&amp;S1885&amp;"). Keep it and link to it.",IF(W1885="Yes","Stronger than the page it overlaps ("&amp;I1885&amp;"). Keep; merge that page into this one.","Healthy: "&amp;N(K1885)&amp;" clicks"&amp;IF(ISNUMBER(N1885),", average position "&amp;TEXT(N1885,"0.0"),"")&amp;". Keep and monitor."))))))))))</f>
        <v/>
      </c>
      <c r="AE1885">
        <f>IF(A1885="","",IF(AD1885&lt;&gt;"",AD1885,AA1885))</f>
        <v/>
      </c>
    </row>
    <row r="1886">
      <c r="A1886">
        <f>IF(Crawl!A1885="","",Crawl!A1885)</f>
        <v/>
      </c>
      <c r="B1886">
        <f>IF(A1886="","",Crawl!EC1885)</f>
        <v/>
      </c>
      <c r="C1886">
        <f>IF(A1886="","",IFERROR(INDEX(Crawl!$A1885:$DZ1885,1,Rules!$H$6),""))</f>
        <v/>
      </c>
      <c r="D1886">
        <f>IF(A1886="","",IFERROR(INDEX(Crawl!$A1885:$DZ1885,1,Rules!$H$7),"")&amp;"")</f>
        <v/>
      </c>
      <c r="E1886">
        <f>IF(A1886="","",IFERROR(INDEX(Crawl!$A1885:$DZ1885,1,Rules!$H$8),"")&amp;"")</f>
        <v/>
      </c>
      <c r="F1886">
        <f>IF(A1886="","",IFERROR(INDEX(Crawl!$A1885:$DZ1885,1,Rules!$H$9),""))</f>
        <v/>
      </c>
      <c r="G1886">
        <f>IF(A1886="","",IFERROR(INDEX(Crawl!$A1885:$DZ1885,1,Rules!$H$10),""))</f>
        <v/>
      </c>
      <c r="H1886">
        <f>IF(A1886="","",IFERROR(INDEX(Crawl!$A1885:$DZ1885,1,Rules!$H$12),""))</f>
        <v/>
      </c>
      <c r="I1886">
        <f>IF(A1886="","",IF(AND(N(H1886)&gt;0,IFERROR(INDEX(Crawl!$A1885:$DZ1885,1,Rules!$H$11),"")&amp;""&lt;&gt;""),IFERROR(INDEX(Crawl!$A1885:$DZ1885,1,Rules!$H$11),"")&amp;"",IF(AND(ISNUMBER(J1886),N(J1886)&gt;=Rules!$B$12,IFERROR(INDEX(Crawl!$A1885:$DZ1885,1,Rules!$H$13),"")&amp;""&lt;&gt;""),IFERROR(INDEX(Crawl!$A1885:$DZ1885,1,Rules!$H$13),"")&amp;"","")))</f>
        <v/>
      </c>
      <c r="J1886" s="19">
        <f>IF(A1886="","",IF(IFERROR(INDEX(Crawl!$A1885:$DZ1885,1,Rules!$H$14),"")&amp;""="","",IFERROR(INDEX(Crawl!$A1885:$DZ1885,1,Rules!$H$14),"")))</f>
        <v/>
      </c>
      <c r="K1886">
        <f>IF(A1886="","",IFERROR(SUMIFS('GSC current'!$J$2:$J$2001,'GSC current'!$I$2:$I$2001,B1886),0))</f>
        <v/>
      </c>
      <c r="L1886">
        <f>IF(A1886="","",IFERROR(SUMIFS('GSC current'!$K$2:$K$2001,'GSC current'!$I$2:$I$2001,B1886),0))</f>
        <v/>
      </c>
      <c r="M1886" s="20">
        <f>IF(A1886="","",IF(N(L1886)&gt;0,K1886/L1886,""))</f>
        <v/>
      </c>
      <c r="N1886" s="21">
        <f>IF(A1886="","",IF(N(L1886)&gt;0,SUMIFS('GSC current'!$L$2:$L$2001,'GSC current'!$I$2:$I$2001,B1886)/L1886,""))</f>
        <v/>
      </c>
      <c r="O1886">
        <f>IF(A1886="","",IFERROR(SUMIFS('GSC previous'!$J$2:$J$2001,'GSC previous'!$I$2:$I$2001,B1886),0))</f>
        <v/>
      </c>
      <c r="P1886" s="22">
        <f>IF(A1886="","",IF(N(O1886)&gt;0,(K1886-O1886)/O1886,""))</f>
        <v/>
      </c>
      <c r="Q1886">
        <f>IF(A1886="","",IFERROR(SUMIFS(GA4!$P$2:$P$2001,GA4!$O$2:$O$2001,B1886),0))</f>
        <v/>
      </c>
      <c r="R1886" s="23">
        <f>IF(A1886="","",IF(N(Q1886)&gt;0,SUMIFS(GA4!$Q$2:$Q$2001,GA4!$O$2:$O$2001,B1886)/Q1886,""))</f>
        <v/>
      </c>
      <c r="S1886">
        <f>IF(A1886="","",IFERROR(SUMIFS(GA4!$R$2:$R$2001,GA4!$O$2:$O$2001,B1886),0))</f>
        <v/>
      </c>
      <c r="T1886">
        <f>IF(A1886="","",IF(AND(ISNUMBER(F1886),LEFT(C1886&amp;"",1)="2"),IF(F1886&lt;Rules!$B$9,"Yes","No"),"No"))</f>
        <v/>
      </c>
      <c r="U1886">
        <f>IF(A1886="","",IF(AND(N(O1886)&gt;=Rules!$B$8,ISNUMBER(P1886)),IF(P1886&lt;=-Rules!$B$7,"Yes","No"),"No"))</f>
        <v/>
      </c>
      <c r="V1886">
        <f>IF(A1886="","",IF(AND(N(L1886)&gt;=Rules!$B$6,ISNUMBER(N1886)),IF(AND(N1886&gt;=Rules!$B$10,N1886&lt;=Rules!$B$11),"Yes","No"),"No"))</f>
        <v/>
      </c>
      <c r="W1886">
        <f>IF(A1886="","",IF(I1886&lt;&gt;"","Yes","No"))</f>
        <v/>
      </c>
      <c r="X1886">
        <f>IF(I1886="","",IF(SUMIFS($K$3:$K$2002,$A$3:$A$2002,SUBSTITUTE(SUBSTITUTE(I1886,"?","~?"),"*","~*"))&gt;N(K1886),"Yes","No"))</f>
        <v/>
      </c>
      <c r="Y1886">
        <f>IF(A1886="","",IF(N(S1886)&gt;0,"Yes","No"))</f>
        <v/>
      </c>
      <c r="Z1886">
        <f>IF(A1886="","",IF(AND(N(K1886)&lt;Rules!$B$5,N(L1886)&lt;Rules!$B$6,N(Q1886)&lt;Rules!$B$13,Y1886="No"),"Yes","No"))</f>
        <v/>
      </c>
      <c r="AA1886">
        <f>IF(A1886="","",IF(LEFT(C1886&amp;"",1)="3","Redirect",IF(OR(LEFT(C1886&amp;"",1)="4",LEFT(C1886&amp;"",1)="5"),IF(OR(N(K1886)&gt;0,N(AC1886)&gt;=Rules!$B$14),"Redirect","Prune"),IF(D1886="Non-Indexable","Keep",IF(AND(W1886="Yes",X1886="Yes",Y1886="No"),"Merge",IF(OR(U1886="Yes",V1886="Yes",AND(T1886="Yes",N(L1886)&gt;=Rules!$B$6)),"Update",IF(Z1886="Yes",IF(N(AC1886)&gt;=Rules!$B$14,"Redirect","Prune"),"Keep")))))))</f>
        <v/>
      </c>
      <c r="AB1886">
        <f>IF(A1886="","",IF(LEFT(C1886&amp;"",1)="3","Already redirects ("&amp;C1886&amp;"). Update internal links to point at the final URL.",IF(OR(LEFT(C1886&amp;"",1)="4",LEFT(C1886&amp;"",1)="5"),IF(AA1886="Redirect","Returns "&amp;C1886&amp;" but still has "&amp;N(K1886)&amp;" clicks and "&amp;N(AC1886)&amp;" referring domains. 301 it to the closest live page.","Returns "&amp;C1886&amp;" with no clicks or links. Remove internal links and let it 404 or 410."),IF(D1886="Non-Indexable","Non-indexable ("&amp;E1886&amp;"). Keep if that is intentional; otherwise fix the canonical or noindex.",IF(AA1886="Merge","Overlaps with "&amp;I1886&amp;IF(N(J1886)&gt;0," (similarity "&amp;TEXT(J1886,"0.00")&amp;")","")&amp;", which gets more clicks. Merge the useful parts into it and 301 this URL.",IF(AA1886="Update",MID(IF(U1886="Yes","; Clicks down "&amp;TEXT(-P1886,"0%")&amp;" on the previous period","")&amp;IF(V1886="Yes","; Average position "&amp;TEXT(N1886,"0.0")&amp;" on "&amp;TEXT(L1886,"#,##0")&amp;" impressions (striking distance)","")&amp;IF(AND(T1886="Yes",N(L1886)&gt;=Rules!$B$6),"; Thin ("&amp;F1886&amp;" words) but has search demand",""),3,400),IF(AA1886="Prune","Low value: "&amp;N(K1886)&amp;" clicks, "&amp;N(L1886)&amp;" impressions, "&amp;N(Q1886)&amp;" sessions, no key events. Remove or noindex it and update internal links.",IF(AA1886="Redirect","Low value but "&amp;N(AC1886)&amp;" referring domains. 301 it to the closest relevant page to keep those links.",IF(AND(Z1886="No",Y1886="Yes",N(K1886)&lt;Rules!$B$5),"Low search traffic but it converts (key events: "&amp;S1886&amp;"). Keep it and link to it.",IF(W1886="Yes","Stronger than the page it overlaps ("&amp;I1886&amp;"). Keep; merge that page into this one.","Healthy: "&amp;N(K1886)&amp;" clicks"&amp;IF(ISNUMBER(N1886),", average position "&amp;TEXT(N1886,"0.0"),"")&amp;". Keep and monitor."))))))))))</f>
        <v/>
      </c>
      <c r="AE1886">
        <f>IF(A1886="","",IF(AD1886&lt;&gt;"",AD1886,AA1886))</f>
        <v/>
      </c>
    </row>
    <row r="1887">
      <c r="A1887">
        <f>IF(Crawl!A1886="","",Crawl!A1886)</f>
        <v/>
      </c>
      <c r="B1887">
        <f>IF(A1887="","",Crawl!EC1886)</f>
        <v/>
      </c>
      <c r="C1887">
        <f>IF(A1887="","",IFERROR(INDEX(Crawl!$A1886:$DZ1886,1,Rules!$H$6),""))</f>
        <v/>
      </c>
      <c r="D1887">
        <f>IF(A1887="","",IFERROR(INDEX(Crawl!$A1886:$DZ1886,1,Rules!$H$7),"")&amp;"")</f>
        <v/>
      </c>
      <c r="E1887">
        <f>IF(A1887="","",IFERROR(INDEX(Crawl!$A1886:$DZ1886,1,Rules!$H$8),"")&amp;"")</f>
        <v/>
      </c>
      <c r="F1887">
        <f>IF(A1887="","",IFERROR(INDEX(Crawl!$A1886:$DZ1886,1,Rules!$H$9),""))</f>
        <v/>
      </c>
      <c r="G1887">
        <f>IF(A1887="","",IFERROR(INDEX(Crawl!$A1886:$DZ1886,1,Rules!$H$10),""))</f>
        <v/>
      </c>
      <c r="H1887">
        <f>IF(A1887="","",IFERROR(INDEX(Crawl!$A1886:$DZ1886,1,Rules!$H$12),""))</f>
        <v/>
      </c>
      <c r="I1887">
        <f>IF(A1887="","",IF(AND(N(H1887)&gt;0,IFERROR(INDEX(Crawl!$A1886:$DZ1886,1,Rules!$H$11),"")&amp;""&lt;&gt;""),IFERROR(INDEX(Crawl!$A1886:$DZ1886,1,Rules!$H$11),"")&amp;"",IF(AND(ISNUMBER(J1887),N(J1887)&gt;=Rules!$B$12,IFERROR(INDEX(Crawl!$A1886:$DZ1886,1,Rules!$H$13),"")&amp;""&lt;&gt;""),IFERROR(INDEX(Crawl!$A1886:$DZ1886,1,Rules!$H$13),"")&amp;"","")))</f>
        <v/>
      </c>
      <c r="J1887" s="19">
        <f>IF(A1887="","",IF(IFERROR(INDEX(Crawl!$A1886:$DZ1886,1,Rules!$H$14),"")&amp;""="","",IFERROR(INDEX(Crawl!$A1886:$DZ1886,1,Rules!$H$14),"")))</f>
        <v/>
      </c>
      <c r="K1887">
        <f>IF(A1887="","",IFERROR(SUMIFS('GSC current'!$J$2:$J$2001,'GSC current'!$I$2:$I$2001,B1887),0))</f>
        <v/>
      </c>
      <c r="L1887">
        <f>IF(A1887="","",IFERROR(SUMIFS('GSC current'!$K$2:$K$2001,'GSC current'!$I$2:$I$2001,B1887),0))</f>
        <v/>
      </c>
      <c r="M1887" s="20">
        <f>IF(A1887="","",IF(N(L1887)&gt;0,K1887/L1887,""))</f>
        <v/>
      </c>
      <c r="N1887" s="21">
        <f>IF(A1887="","",IF(N(L1887)&gt;0,SUMIFS('GSC current'!$L$2:$L$2001,'GSC current'!$I$2:$I$2001,B1887)/L1887,""))</f>
        <v/>
      </c>
      <c r="O1887">
        <f>IF(A1887="","",IFERROR(SUMIFS('GSC previous'!$J$2:$J$2001,'GSC previous'!$I$2:$I$2001,B1887),0))</f>
        <v/>
      </c>
      <c r="P1887" s="22">
        <f>IF(A1887="","",IF(N(O1887)&gt;0,(K1887-O1887)/O1887,""))</f>
        <v/>
      </c>
      <c r="Q1887">
        <f>IF(A1887="","",IFERROR(SUMIFS(GA4!$P$2:$P$2001,GA4!$O$2:$O$2001,B1887),0))</f>
        <v/>
      </c>
      <c r="R1887" s="23">
        <f>IF(A1887="","",IF(N(Q1887)&gt;0,SUMIFS(GA4!$Q$2:$Q$2001,GA4!$O$2:$O$2001,B1887)/Q1887,""))</f>
        <v/>
      </c>
      <c r="S1887">
        <f>IF(A1887="","",IFERROR(SUMIFS(GA4!$R$2:$R$2001,GA4!$O$2:$O$2001,B1887),0))</f>
        <v/>
      </c>
      <c r="T1887">
        <f>IF(A1887="","",IF(AND(ISNUMBER(F1887),LEFT(C1887&amp;"",1)="2"),IF(F1887&lt;Rules!$B$9,"Yes","No"),"No"))</f>
        <v/>
      </c>
      <c r="U1887">
        <f>IF(A1887="","",IF(AND(N(O1887)&gt;=Rules!$B$8,ISNUMBER(P1887)),IF(P1887&lt;=-Rules!$B$7,"Yes","No"),"No"))</f>
        <v/>
      </c>
      <c r="V1887">
        <f>IF(A1887="","",IF(AND(N(L1887)&gt;=Rules!$B$6,ISNUMBER(N1887)),IF(AND(N1887&gt;=Rules!$B$10,N1887&lt;=Rules!$B$11),"Yes","No"),"No"))</f>
        <v/>
      </c>
      <c r="W1887">
        <f>IF(A1887="","",IF(I1887&lt;&gt;"","Yes","No"))</f>
        <v/>
      </c>
      <c r="X1887">
        <f>IF(I1887="","",IF(SUMIFS($K$3:$K$2002,$A$3:$A$2002,SUBSTITUTE(SUBSTITUTE(I1887,"?","~?"),"*","~*"))&gt;N(K1887),"Yes","No"))</f>
        <v/>
      </c>
      <c r="Y1887">
        <f>IF(A1887="","",IF(N(S1887)&gt;0,"Yes","No"))</f>
        <v/>
      </c>
      <c r="Z1887">
        <f>IF(A1887="","",IF(AND(N(K1887)&lt;Rules!$B$5,N(L1887)&lt;Rules!$B$6,N(Q1887)&lt;Rules!$B$13,Y1887="No"),"Yes","No"))</f>
        <v/>
      </c>
      <c r="AA1887">
        <f>IF(A1887="","",IF(LEFT(C1887&amp;"",1)="3","Redirect",IF(OR(LEFT(C1887&amp;"",1)="4",LEFT(C1887&amp;"",1)="5"),IF(OR(N(K1887)&gt;0,N(AC1887)&gt;=Rules!$B$14),"Redirect","Prune"),IF(D1887="Non-Indexable","Keep",IF(AND(W1887="Yes",X1887="Yes",Y1887="No"),"Merge",IF(OR(U1887="Yes",V1887="Yes",AND(T1887="Yes",N(L1887)&gt;=Rules!$B$6)),"Update",IF(Z1887="Yes",IF(N(AC1887)&gt;=Rules!$B$14,"Redirect","Prune"),"Keep")))))))</f>
        <v/>
      </c>
      <c r="AB1887">
        <f>IF(A1887="","",IF(LEFT(C1887&amp;"",1)="3","Already redirects ("&amp;C1887&amp;"). Update internal links to point at the final URL.",IF(OR(LEFT(C1887&amp;"",1)="4",LEFT(C1887&amp;"",1)="5"),IF(AA1887="Redirect","Returns "&amp;C1887&amp;" but still has "&amp;N(K1887)&amp;" clicks and "&amp;N(AC1887)&amp;" referring domains. 301 it to the closest live page.","Returns "&amp;C1887&amp;" with no clicks or links. Remove internal links and let it 404 or 410."),IF(D1887="Non-Indexable","Non-indexable ("&amp;E1887&amp;"). Keep if that is intentional; otherwise fix the canonical or noindex.",IF(AA1887="Merge","Overlaps with "&amp;I1887&amp;IF(N(J1887)&gt;0," (similarity "&amp;TEXT(J1887,"0.00")&amp;")","")&amp;", which gets more clicks. Merge the useful parts into it and 301 this URL.",IF(AA1887="Update",MID(IF(U1887="Yes","; Clicks down "&amp;TEXT(-P1887,"0%")&amp;" on the previous period","")&amp;IF(V1887="Yes","; Average position "&amp;TEXT(N1887,"0.0")&amp;" on "&amp;TEXT(L1887,"#,##0")&amp;" impressions (striking distance)","")&amp;IF(AND(T1887="Yes",N(L1887)&gt;=Rules!$B$6),"; Thin ("&amp;F1887&amp;" words) but has search demand",""),3,400),IF(AA1887="Prune","Low value: "&amp;N(K1887)&amp;" clicks, "&amp;N(L1887)&amp;" impressions, "&amp;N(Q1887)&amp;" sessions, no key events. Remove or noindex it and update internal links.",IF(AA1887="Redirect","Low value but "&amp;N(AC1887)&amp;" referring domains. 301 it to the closest relevant page to keep those links.",IF(AND(Z1887="No",Y1887="Yes",N(K1887)&lt;Rules!$B$5),"Low search traffic but it converts (key events: "&amp;S1887&amp;"). Keep it and link to it.",IF(W1887="Yes","Stronger than the page it overlaps ("&amp;I1887&amp;"). Keep; merge that page into this one.","Healthy: "&amp;N(K1887)&amp;" clicks"&amp;IF(ISNUMBER(N1887),", average position "&amp;TEXT(N1887,"0.0"),"")&amp;". Keep and monitor."))))))))))</f>
        <v/>
      </c>
      <c r="AE1887">
        <f>IF(A1887="","",IF(AD1887&lt;&gt;"",AD1887,AA1887))</f>
        <v/>
      </c>
    </row>
    <row r="1888">
      <c r="A1888">
        <f>IF(Crawl!A1887="","",Crawl!A1887)</f>
        <v/>
      </c>
      <c r="B1888">
        <f>IF(A1888="","",Crawl!EC1887)</f>
        <v/>
      </c>
      <c r="C1888">
        <f>IF(A1888="","",IFERROR(INDEX(Crawl!$A1887:$DZ1887,1,Rules!$H$6),""))</f>
        <v/>
      </c>
      <c r="D1888">
        <f>IF(A1888="","",IFERROR(INDEX(Crawl!$A1887:$DZ1887,1,Rules!$H$7),"")&amp;"")</f>
        <v/>
      </c>
      <c r="E1888">
        <f>IF(A1888="","",IFERROR(INDEX(Crawl!$A1887:$DZ1887,1,Rules!$H$8),"")&amp;"")</f>
        <v/>
      </c>
      <c r="F1888">
        <f>IF(A1888="","",IFERROR(INDEX(Crawl!$A1887:$DZ1887,1,Rules!$H$9),""))</f>
        <v/>
      </c>
      <c r="G1888">
        <f>IF(A1888="","",IFERROR(INDEX(Crawl!$A1887:$DZ1887,1,Rules!$H$10),""))</f>
        <v/>
      </c>
      <c r="H1888">
        <f>IF(A1888="","",IFERROR(INDEX(Crawl!$A1887:$DZ1887,1,Rules!$H$12),""))</f>
        <v/>
      </c>
      <c r="I1888">
        <f>IF(A1888="","",IF(AND(N(H1888)&gt;0,IFERROR(INDEX(Crawl!$A1887:$DZ1887,1,Rules!$H$11),"")&amp;""&lt;&gt;""),IFERROR(INDEX(Crawl!$A1887:$DZ1887,1,Rules!$H$11),"")&amp;"",IF(AND(ISNUMBER(J1888),N(J1888)&gt;=Rules!$B$12,IFERROR(INDEX(Crawl!$A1887:$DZ1887,1,Rules!$H$13),"")&amp;""&lt;&gt;""),IFERROR(INDEX(Crawl!$A1887:$DZ1887,1,Rules!$H$13),"")&amp;"","")))</f>
        <v/>
      </c>
      <c r="J1888" s="19">
        <f>IF(A1888="","",IF(IFERROR(INDEX(Crawl!$A1887:$DZ1887,1,Rules!$H$14),"")&amp;""="","",IFERROR(INDEX(Crawl!$A1887:$DZ1887,1,Rules!$H$14),"")))</f>
        <v/>
      </c>
      <c r="K1888">
        <f>IF(A1888="","",IFERROR(SUMIFS('GSC current'!$J$2:$J$2001,'GSC current'!$I$2:$I$2001,B1888),0))</f>
        <v/>
      </c>
      <c r="L1888">
        <f>IF(A1888="","",IFERROR(SUMIFS('GSC current'!$K$2:$K$2001,'GSC current'!$I$2:$I$2001,B1888),0))</f>
        <v/>
      </c>
      <c r="M1888" s="20">
        <f>IF(A1888="","",IF(N(L1888)&gt;0,K1888/L1888,""))</f>
        <v/>
      </c>
      <c r="N1888" s="21">
        <f>IF(A1888="","",IF(N(L1888)&gt;0,SUMIFS('GSC current'!$L$2:$L$2001,'GSC current'!$I$2:$I$2001,B1888)/L1888,""))</f>
        <v/>
      </c>
      <c r="O1888">
        <f>IF(A1888="","",IFERROR(SUMIFS('GSC previous'!$J$2:$J$2001,'GSC previous'!$I$2:$I$2001,B1888),0))</f>
        <v/>
      </c>
      <c r="P1888" s="22">
        <f>IF(A1888="","",IF(N(O1888)&gt;0,(K1888-O1888)/O1888,""))</f>
        <v/>
      </c>
      <c r="Q1888">
        <f>IF(A1888="","",IFERROR(SUMIFS(GA4!$P$2:$P$2001,GA4!$O$2:$O$2001,B1888),0))</f>
        <v/>
      </c>
      <c r="R1888" s="23">
        <f>IF(A1888="","",IF(N(Q1888)&gt;0,SUMIFS(GA4!$Q$2:$Q$2001,GA4!$O$2:$O$2001,B1888)/Q1888,""))</f>
        <v/>
      </c>
      <c r="S1888">
        <f>IF(A1888="","",IFERROR(SUMIFS(GA4!$R$2:$R$2001,GA4!$O$2:$O$2001,B1888),0))</f>
        <v/>
      </c>
      <c r="T1888">
        <f>IF(A1888="","",IF(AND(ISNUMBER(F1888),LEFT(C1888&amp;"",1)="2"),IF(F1888&lt;Rules!$B$9,"Yes","No"),"No"))</f>
        <v/>
      </c>
      <c r="U1888">
        <f>IF(A1888="","",IF(AND(N(O1888)&gt;=Rules!$B$8,ISNUMBER(P1888)),IF(P1888&lt;=-Rules!$B$7,"Yes","No"),"No"))</f>
        <v/>
      </c>
      <c r="V1888">
        <f>IF(A1888="","",IF(AND(N(L1888)&gt;=Rules!$B$6,ISNUMBER(N1888)),IF(AND(N1888&gt;=Rules!$B$10,N1888&lt;=Rules!$B$11),"Yes","No"),"No"))</f>
        <v/>
      </c>
      <c r="W1888">
        <f>IF(A1888="","",IF(I1888&lt;&gt;"","Yes","No"))</f>
        <v/>
      </c>
      <c r="X1888">
        <f>IF(I1888="","",IF(SUMIFS($K$3:$K$2002,$A$3:$A$2002,SUBSTITUTE(SUBSTITUTE(I1888,"?","~?"),"*","~*"))&gt;N(K1888),"Yes","No"))</f>
        <v/>
      </c>
      <c r="Y1888">
        <f>IF(A1888="","",IF(N(S1888)&gt;0,"Yes","No"))</f>
        <v/>
      </c>
      <c r="Z1888">
        <f>IF(A1888="","",IF(AND(N(K1888)&lt;Rules!$B$5,N(L1888)&lt;Rules!$B$6,N(Q1888)&lt;Rules!$B$13,Y1888="No"),"Yes","No"))</f>
        <v/>
      </c>
      <c r="AA1888">
        <f>IF(A1888="","",IF(LEFT(C1888&amp;"",1)="3","Redirect",IF(OR(LEFT(C1888&amp;"",1)="4",LEFT(C1888&amp;"",1)="5"),IF(OR(N(K1888)&gt;0,N(AC1888)&gt;=Rules!$B$14),"Redirect","Prune"),IF(D1888="Non-Indexable","Keep",IF(AND(W1888="Yes",X1888="Yes",Y1888="No"),"Merge",IF(OR(U1888="Yes",V1888="Yes",AND(T1888="Yes",N(L1888)&gt;=Rules!$B$6)),"Update",IF(Z1888="Yes",IF(N(AC1888)&gt;=Rules!$B$14,"Redirect","Prune"),"Keep")))))))</f>
        <v/>
      </c>
      <c r="AB1888">
        <f>IF(A1888="","",IF(LEFT(C1888&amp;"",1)="3","Already redirects ("&amp;C1888&amp;"). Update internal links to point at the final URL.",IF(OR(LEFT(C1888&amp;"",1)="4",LEFT(C1888&amp;"",1)="5"),IF(AA1888="Redirect","Returns "&amp;C1888&amp;" but still has "&amp;N(K1888)&amp;" clicks and "&amp;N(AC1888)&amp;" referring domains. 301 it to the closest live page.","Returns "&amp;C1888&amp;" with no clicks or links. Remove internal links and let it 404 or 410."),IF(D1888="Non-Indexable","Non-indexable ("&amp;E1888&amp;"). Keep if that is intentional; otherwise fix the canonical or noindex.",IF(AA1888="Merge","Overlaps with "&amp;I1888&amp;IF(N(J1888)&gt;0," (similarity "&amp;TEXT(J1888,"0.00")&amp;")","")&amp;", which gets more clicks. Merge the useful parts into it and 301 this URL.",IF(AA1888="Update",MID(IF(U1888="Yes","; Clicks down "&amp;TEXT(-P1888,"0%")&amp;" on the previous period","")&amp;IF(V1888="Yes","; Average position "&amp;TEXT(N1888,"0.0")&amp;" on "&amp;TEXT(L1888,"#,##0")&amp;" impressions (striking distance)","")&amp;IF(AND(T1888="Yes",N(L1888)&gt;=Rules!$B$6),"; Thin ("&amp;F1888&amp;" words) but has search demand",""),3,400),IF(AA1888="Prune","Low value: "&amp;N(K1888)&amp;" clicks, "&amp;N(L1888)&amp;" impressions, "&amp;N(Q1888)&amp;" sessions, no key events. Remove or noindex it and update internal links.",IF(AA1888="Redirect","Low value but "&amp;N(AC1888)&amp;" referring domains. 301 it to the closest relevant page to keep those links.",IF(AND(Z1888="No",Y1888="Yes",N(K1888)&lt;Rules!$B$5),"Low search traffic but it converts (key events: "&amp;S1888&amp;"). Keep it and link to it.",IF(W1888="Yes","Stronger than the page it overlaps ("&amp;I1888&amp;"). Keep; merge that page into this one.","Healthy: "&amp;N(K1888)&amp;" clicks"&amp;IF(ISNUMBER(N1888),", average position "&amp;TEXT(N1888,"0.0"),"")&amp;". Keep and monitor."))))))))))</f>
        <v/>
      </c>
      <c r="AE1888">
        <f>IF(A1888="","",IF(AD1888&lt;&gt;"",AD1888,AA1888))</f>
        <v/>
      </c>
    </row>
    <row r="1889">
      <c r="A1889">
        <f>IF(Crawl!A1888="","",Crawl!A1888)</f>
        <v/>
      </c>
      <c r="B1889">
        <f>IF(A1889="","",Crawl!EC1888)</f>
        <v/>
      </c>
      <c r="C1889">
        <f>IF(A1889="","",IFERROR(INDEX(Crawl!$A1888:$DZ1888,1,Rules!$H$6),""))</f>
        <v/>
      </c>
      <c r="D1889">
        <f>IF(A1889="","",IFERROR(INDEX(Crawl!$A1888:$DZ1888,1,Rules!$H$7),"")&amp;"")</f>
        <v/>
      </c>
      <c r="E1889">
        <f>IF(A1889="","",IFERROR(INDEX(Crawl!$A1888:$DZ1888,1,Rules!$H$8),"")&amp;"")</f>
        <v/>
      </c>
      <c r="F1889">
        <f>IF(A1889="","",IFERROR(INDEX(Crawl!$A1888:$DZ1888,1,Rules!$H$9),""))</f>
        <v/>
      </c>
      <c r="G1889">
        <f>IF(A1889="","",IFERROR(INDEX(Crawl!$A1888:$DZ1888,1,Rules!$H$10),""))</f>
        <v/>
      </c>
      <c r="H1889">
        <f>IF(A1889="","",IFERROR(INDEX(Crawl!$A1888:$DZ1888,1,Rules!$H$12),""))</f>
        <v/>
      </c>
      <c r="I1889">
        <f>IF(A1889="","",IF(AND(N(H1889)&gt;0,IFERROR(INDEX(Crawl!$A1888:$DZ1888,1,Rules!$H$11),"")&amp;""&lt;&gt;""),IFERROR(INDEX(Crawl!$A1888:$DZ1888,1,Rules!$H$11),"")&amp;"",IF(AND(ISNUMBER(J1889),N(J1889)&gt;=Rules!$B$12,IFERROR(INDEX(Crawl!$A1888:$DZ1888,1,Rules!$H$13),"")&amp;""&lt;&gt;""),IFERROR(INDEX(Crawl!$A1888:$DZ1888,1,Rules!$H$13),"")&amp;"","")))</f>
        <v/>
      </c>
      <c r="J1889" s="19">
        <f>IF(A1889="","",IF(IFERROR(INDEX(Crawl!$A1888:$DZ1888,1,Rules!$H$14),"")&amp;""="","",IFERROR(INDEX(Crawl!$A1888:$DZ1888,1,Rules!$H$14),"")))</f>
        <v/>
      </c>
      <c r="K1889">
        <f>IF(A1889="","",IFERROR(SUMIFS('GSC current'!$J$2:$J$2001,'GSC current'!$I$2:$I$2001,B1889),0))</f>
        <v/>
      </c>
      <c r="L1889">
        <f>IF(A1889="","",IFERROR(SUMIFS('GSC current'!$K$2:$K$2001,'GSC current'!$I$2:$I$2001,B1889),0))</f>
        <v/>
      </c>
      <c r="M1889" s="20">
        <f>IF(A1889="","",IF(N(L1889)&gt;0,K1889/L1889,""))</f>
        <v/>
      </c>
      <c r="N1889" s="21">
        <f>IF(A1889="","",IF(N(L1889)&gt;0,SUMIFS('GSC current'!$L$2:$L$2001,'GSC current'!$I$2:$I$2001,B1889)/L1889,""))</f>
        <v/>
      </c>
      <c r="O1889">
        <f>IF(A1889="","",IFERROR(SUMIFS('GSC previous'!$J$2:$J$2001,'GSC previous'!$I$2:$I$2001,B1889),0))</f>
        <v/>
      </c>
      <c r="P1889" s="22">
        <f>IF(A1889="","",IF(N(O1889)&gt;0,(K1889-O1889)/O1889,""))</f>
        <v/>
      </c>
      <c r="Q1889">
        <f>IF(A1889="","",IFERROR(SUMIFS(GA4!$P$2:$P$2001,GA4!$O$2:$O$2001,B1889),0))</f>
        <v/>
      </c>
      <c r="R1889" s="23">
        <f>IF(A1889="","",IF(N(Q1889)&gt;0,SUMIFS(GA4!$Q$2:$Q$2001,GA4!$O$2:$O$2001,B1889)/Q1889,""))</f>
        <v/>
      </c>
      <c r="S1889">
        <f>IF(A1889="","",IFERROR(SUMIFS(GA4!$R$2:$R$2001,GA4!$O$2:$O$2001,B1889),0))</f>
        <v/>
      </c>
      <c r="T1889">
        <f>IF(A1889="","",IF(AND(ISNUMBER(F1889),LEFT(C1889&amp;"",1)="2"),IF(F1889&lt;Rules!$B$9,"Yes","No"),"No"))</f>
        <v/>
      </c>
      <c r="U1889">
        <f>IF(A1889="","",IF(AND(N(O1889)&gt;=Rules!$B$8,ISNUMBER(P1889)),IF(P1889&lt;=-Rules!$B$7,"Yes","No"),"No"))</f>
        <v/>
      </c>
      <c r="V1889">
        <f>IF(A1889="","",IF(AND(N(L1889)&gt;=Rules!$B$6,ISNUMBER(N1889)),IF(AND(N1889&gt;=Rules!$B$10,N1889&lt;=Rules!$B$11),"Yes","No"),"No"))</f>
        <v/>
      </c>
      <c r="W1889">
        <f>IF(A1889="","",IF(I1889&lt;&gt;"","Yes","No"))</f>
        <v/>
      </c>
      <c r="X1889">
        <f>IF(I1889="","",IF(SUMIFS($K$3:$K$2002,$A$3:$A$2002,SUBSTITUTE(SUBSTITUTE(I1889,"?","~?"),"*","~*"))&gt;N(K1889),"Yes","No"))</f>
        <v/>
      </c>
      <c r="Y1889">
        <f>IF(A1889="","",IF(N(S1889)&gt;0,"Yes","No"))</f>
        <v/>
      </c>
      <c r="Z1889">
        <f>IF(A1889="","",IF(AND(N(K1889)&lt;Rules!$B$5,N(L1889)&lt;Rules!$B$6,N(Q1889)&lt;Rules!$B$13,Y1889="No"),"Yes","No"))</f>
        <v/>
      </c>
      <c r="AA1889">
        <f>IF(A1889="","",IF(LEFT(C1889&amp;"",1)="3","Redirect",IF(OR(LEFT(C1889&amp;"",1)="4",LEFT(C1889&amp;"",1)="5"),IF(OR(N(K1889)&gt;0,N(AC1889)&gt;=Rules!$B$14),"Redirect","Prune"),IF(D1889="Non-Indexable","Keep",IF(AND(W1889="Yes",X1889="Yes",Y1889="No"),"Merge",IF(OR(U1889="Yes",V1889="Yes",AND(T1889="Yes",N(L1889)&gt;=Rules!$B$6)),"Update",IF(Z1889="Yes",IF(N(AC1889)&gt;=Rules!$B$14,"Redirect","Prune"),"Keep")))))))</f>
        <v/>
      </c>
      <c r="AB1889">
        <f>IF(A1889="","",IF(LEFT(C1889&amp;"",1)="3","Already redirects ("&amp;C1889&amp;"). Update internal links to point at the final URL.",IF(OR(LEFT(C1889&amp;"",1)="4",LEFT(C1889&amp;"",1)="5"),IF(AA1889="Redirect","Returns "&amp;C1889&amp;" but still has "&amp;N(K1889)&amp;" clicks and "&amp;N(AC1889)&amp;" referring domains. 301 it to the closest live page.","Returns "&amp;C1889&amp;" with no clicks or links. Remove internal links and let it 404 or 410."),IF(D1889="Non-Indexable","Non-indexable ("&amp;E1889&amp;"). Keep if that is intentional; otherwise fix the canonical or noindex.",IF(AA1889="Merge","Overlaps with "&amp;I1889&amp;IF(N(J1889)&gt;0," (similarity "&amp;TEXT(J1889,"0.00")&amp;")","")&amp;", which gets more clicks. Merge the useful parts into it and 301 this URL.",IF(AA1889="Update",MID(IF(U1889="Yes","; Clicks down "&amp;TEXT(-P1889,"0%")&amp;" on the previous period","")&amp;IF(V1889="Yes","; Average position "&amp;TEXT(N1889,"0.0")&amp;" on "&amp;TEXT(L1889,"#,##0")&amp;" impressions (striking distance)","")&amp;IF(AND(T1889="Yes",N(L1889)&gt;=Rules!$B$6),"; Thin ("&amp;F1889&amp;" words) but has search demand",""),3,400),IF(AA1889="Prune","Low value: "&amp;N(K1889)&amp;" clicks, "&amp;N(L1889)&amp;" impressions, "&amp;N(Q1889)&amp;" sessions, no key events. Remove or noindex it and update internal links.",IF(AA1889="Redirect","Low value but "&amp;N(AC1889)&amp;" referring domains. 301 it to the closest relevant page to keep those links.",IF(AND(Z1889="No",Y1889="Yes",N(K1889)&lt;Rules!$B$5),"Low search traffic but it converts (key events: "&amp;S1889&amp;"). Keep it and link to it.",IF(W1889="Yes","Stronger than the page it overlaps ("&amp;I1889&amp;"). Keep; merge that page into this one.","Healthy: "&amp;N(K1889)&amp;" clicks"&amp;IF(ISNUMBER(N1889),", average position "&amp;TEXT(N1889,"0.0"),"")&amp;". Keep and monitor."))))))))))</f>
        <v/>
      </c>
      <c r="AE1889">
        <f>IF(A1889="","",IF(AD1889&lt;&gt;"",AD1889,AA1889))</f>
        <v/>
      </c>
    </row>
    <row r="1890">
      <c r="A1890">
        <f>IF(Crawl!A1889="","",Crawl!A1889)</f>
        <v/>
      </c>
      <c r="B1890">
        <f>IF(A1890="","",Crawl!EC1889)</f>
        <v/>
      </c>
      <c r="C1890">
        <f>IF(A1890="","",IFERROR(INDEX(Crawl!$A1889:$DZ1889,1,Rules!$H$6),""))</f>
        <v/>
      </c>
      <c r="D1890">
        <f>IF(A1890="","",IFERROR(INDEX(Crawl!$A1889:$DZ1889,1,Rules!$H$7),"")&amp;"")</f>
        <v/>
      </c>
      <c r="E1890">
        <f>IF(A1890="","",IFERROR(INDEX(Crawl!$A1889:$DZ1889,1,Rules!$H$8),"")&amp;"")</f>
        <v/>
      </c>
      <c r="F1890">
        <f>IF(A1890="","",IFERROR(INDEX(Crawl!$A1889:$DZ1889,1,Rules!$H$9),""))</f>
        <v/>
      </c>
      <c r="G1890">
        <f>IF(A1890="","",IFERROR(INDEX(Crawl!$A1889:$DZ1889,1,Rules!$H$10),""))</f>
        <v/>
      </c>
      <c r="H1890">
        <f>IF(A1890="","",IFERROR(INDEX(Crawl!$A1889:$DZ1889,1,Rules!$H$12),""))</f>
        <v/>
      </c>
      <c r="I1890">
        <f>IF(A1890="","",IF(AND(N(H1890)&gt;0,IFERROR(INDEX(Crawl!$A1889:$DZ1889,1,Rules!$H$11),"")&amp;""&lt;&gt;""),IFERROR(INDEX(Crawl!$A1889:$DZ1889,1,Rules!$H$11),"")&amp;"",IF(AND(ISNUMBER(J1890),N(J1890)&gt;=Rules!$B$12,IFERROR(INDEX(Crawl!$A1889:$DZ1889,1,Rules!$H$13),"")&amp;""&lt;&gt;""),IFERROR(INDEX(Crawl!$A1889:$DZ1889,1,Rules!$H$13),"")&amp;"","")))</f>
        <v/>
      </c>
      <c r="J1890" s="19">
        <f>IF(A1890="","",IF(IFERROR(INDEX(Crawl!$A1889:$DZ1889,1,Rules!$H$14),"")&amp;""="","",IFERROR(INDEX(Crawl!$A1889:$DZ1889,1,Rules!$H$14),"")))</f>
        <v/>
      </c>
      <c r="K1890">
        <f>IF(A1890="","",IFERROR(SUMIFS('GSC current'!$J$2:$J$2001,'GSC current'!$I$2:$I$2001,B1890),0))</f>
        <v/>
      </c>
      <c r="L1890">
        <f>IF(A1890="","",IFERROR(SUMIFS('GSC current'!$K$2:$K$2001,'GSC current'!$I$2:$I$2001,B1890),0))</f>
        <v/>
      </c>
      <c r="M1890" s="20">
        <f>IF(A1890="","",IF(N(L1890)&gt;0,K1890/L1890,""))</f>
        <v/>
      </c>
      <c r="N1890" s="21">
        <f>IF(A1890="","",IF(N(L1890)&gt;0,SUMIFS('GSC current'!$L$2:$L$2001,'GSC current'!$I$2:$I$2001,B1890)/L1890,""))</f>
        <v/>
      </c>
      <c r="O1890">
        <f>IF(A1890="","",IFERROR(SUMIFS('GSC previous'!$J$2:$J$2001,'GSC previous'!$I$2:$I$2001,B1890),0))</f>
        <v/>
      </c>
      <c r="P1890" s="22">
        <f>IF(A1890="","",IF(N(O1890)&gt;0,(K1890-O1890)/O1890,""))</f>
        <v/>
      </c>
      <c r="Q1890">
        <f>IF(A1890="","",IFERROR(SUMIFS(GA4!$P$2:$P$2001,GA4!$O$2:$O$2001,B1890),0))</f>
        <v/>
      </c>
      <c r="R1890" s="23">
        <f>IF(A1890="","",IF(N(Q1890)&gt;0,SUMIFS(GA4!$Q$2:$Q$2001,GA4!$O$2:$O$2001,B1890)/Q1890,""))</f>
        <v/>
      </c>
      <c r="S1890">
        <f>IF(A1890="","",IFERROR(SUMIFS(GA4!$R$2:$R$2001,GA4!$O$2:$O$2001,B1890),0))</f>
        <v/>
      </c>
      <c r="T1890">
        <f>IF(A1890="","",IF(AND(ISNUMBER(F1890),LEFT(C1890&amp;"",1)="2"),IF(F1890&lt;Rules!$B$9,"Yes","No"),"No"))</f>
        <v/>
      </c>
      <c r="U1890">
        <f>IF(A1890="","",IF(AND(N(O1890)&gt;=Rules!$B$8,ISNUMBER(P1890)),IF(P1890&lt;=-Rules!$B$7,"Yes","No"),"No"))</f>
        <v/>
      </c>
      <c r="V1890">
        <f>IF(A1890="","",IF(AND(N(L1890)&gt;=Rules!$B$6,ISNUMBER(N1890)),IF(AND(N1890&gt;=Rules!$B$10,N1890&lt;=Rules!$B$11),"Yes","No"),"No"))</f>
        <v/>
      </c>
      <c r="W1890">
        <f>IF(A1890="","",IF(I1890&lt;&gt;"","Yes","No"))</f>
        <v/>
      </c>
      <c r="X1890">
        <f>IF(I1890="","",IF(SUMIFS($K$3:$K$2002,$A$3:$A$2002,SUBSTITUTE(SUBSTITUTE(I1890,"?","~?"),"*","~*"))&gt;N(K1890),"Yes","No"))</f>
        <v/>
      </c>
      <c r="Y1890">
        <f>IF(A1890="","",IF(N(S1890)&gt;0,"Yes","No"))</f>
        <v/>
      </c>
      <c r="Z1890">
        <f>IF(A1890="","",IF(AND(N(K1890)&lt;Rules!$B$5,N(L1890)&lt;Rules!$B$6,N(Q1890)&lt;Rules!$B$13,Y1890="No"),"Yes","No"))</f>
        <v/>
      </c>
      <c r="AA1890">
        <f>IF(A1890="","",IF(LEFT(C1890&amp;"",1)="3","Redirect",IF(OR(LEFT(C1890&amp;"",1)="4",LEFT(C1890&amp;"",1)="5"),IF(OR(N(K1890)&gt;0,N(AC1890)&gt;=Rules!$B$14),"Redirect","Prune"),IF(D1890="Non-Indexable","Keep",IF(AND(W1890="Yes",X1890="Yes",Y1890="No"),"Merge",IF(OR(U1890="Yes",V1890="Yes",AND(T1890="Yes",N(L1890)&gt;=Rules!$B$6)),"Update",IF(Z1890="Yes",IF(N(AC1890)&gt;=Rules!$B$14,"Redirect","Prune"),"Keep")))))))</f>
        <v/>
      </c>
      <c r="AB1890">
        <f>IF(A1890="","",IF(LEFT(C1890&amp;"",1)="3","Already redirects ("&amp;C1890&amp;"). Update internal links to point at the final URL.",IF(OR(LEFT(C1890&amp;"",1)="4",LEFT(C1890&amp;"",1)="5"),IF(AA1890="Redirect","Returns "&amp;C1890&amp;" but still has "&amp;N(K1890)&amp;" clicks and "&amp;N(AC1890)&amp;" referring domains. 301 it to the closest live page.","Returns "&amp;C1890&amp;" with no clicks or links. Remove internal links and let it 404 or 410."),IF(D1890="Non-Indexable","Non-indexable ("&amp;E1890&amp;"). Keep if that is intentional; otherwise fix the canonical or noindex.",IF(AA1890="Merge","Overlaps with "&amp;I1890&amp;IF(N(J1890)&gt;0," (similarity "&amp;TEXT(J1890,"0.00")&amp;")","")&amp;", which gets more clicks. Merge the useful parts into it and 301 this URL.",IF(AA1890="Update",MID(IF(U1890="Yes","; Clicks down "&amp;TEXT(-P1890,"0%")&amp;" on the previous period","")&amp;IF(V1890="Yes","; Average position "&amp;TEXT(N1890,"0.0")&amp;" on "&amp;TEXT(L1890,"#,##0")&amp;" impressions (striking distance)","")&amp;IF(AND(T1890="Yes",N(L1890)&gt;=Rules!$B$6),"; Thin ("&amp;F1890&amp;" words) but has search demand",""),3,400),IF(AA1890="Prune","Low value: "&amp;N(K1890)&amp;" clicks, "&amp;N(L1890)&amp;" impressions, "&amp;N(Q1890)&amp;" sessions, no key events. Remove or noindex it and update internal links.",IF(AA1890="Redirect","Low value but "&amp;N(AC1890)&amp;" referring domains. 301 it to the closest relevant page to keep those links.",IF(AND(Z1890="No",Y1890="Yes",N(K1890)&lt;Rules!$B$5),"Low search traffic but it converts (key events: "&amp;S1890&amp;"). Keep it and link to it.",IF(W1890="Yes","Stronger than the page it overlaps ("&amp;I1890&amp;"). Keep; merge that page into this one.","Healthy: "&amp;N(K1890)&amp;" clicks"&amp;IF(ISNUMBER(N1890),", average position "&amp;TEXT(N1890,"0.0"),"")&amp;". Keep and monitor."))))))))))</f>
        <v/>
      </c>
      <c r="AE1890">
        <f>IF(A1890="","",IF(AD1890&lt;&gt;"",AD1890,AA1890))</f>
        <v/>
      </c>
    </row>
    <row r="1891">
      <c r="A1891">
        <f>IF(Crawl!A1890="","",Crawl!A1890)</f>
        <v/>
      </c>
      <c r="B1891">
        <f>IF(A1891="","",Crawl!EC1890)</f>
        <v/>
      </c>
      <c r="C1891">
        <f>IF(A1891="","",IFERROR(INDEX(Crawl!$A1890:$DZ1890,1,Rules!$H$6),""))</f>
        <v/>
      </c>
      <c r="D1891">
        <f>IF(A1891="","",IFERROR(INDEX(Crawl!$A1890:$DZ1890,1,Rules!$H$7),"")&amp;"")</f>
        <v/>
      </c>
      <c r="E1891">
        <f>IF(A1891="","",IFERROR(INDEX(Crawl!$A1890:$DZ1890,1,Rules!$H$8),"")&amp;"")</f>
        <v/>
      </c>
      <c r="F1891">
        <f>IF(A1891="","",IFERROR(INDEX(Crawl!$A1890:$DZ1890,1,Rules!$H$9),""))</f>
        <v/>
      </c>
      <c r="G1891">
        <f>IF(A1891="","",IFERROR(INDEX(Crawl!$A1890:$DZ1890,1,Rules!$H$10),""))</f>
        <v/>
      </c>
      <c r="H1891">
        <f>IF(A1891="","",IFERROR(INDEX(Crawl!$A1890:$DZ1890,1,Rules!$H$12),""))</f>
        <v/>
      </c>
      <c r="I1891">
        <f>IF(A1891="","",IF(AND(N(H1891)&gt;0,IFERROR(INDEX(Crawl!$A1890:$DZ1890,1,Rules!$H$11),"")&amp;""&lt;&gt;""),IFERROR(INDEX(Crawl!$A1890:$DZ1890,1,Rules!$H$11),"")&amp;"",IF(AND(ISNUMBER(J1891),N(J1891)&gt;=Rules!$B$12,IFERROR(INDEX(Crawl!$A1890:$DZ1890,1,Rules!$H$13),"")&amp;""&lt;&gt;""),IFERROR(INDEX(Crawl!$A1890:$DZ1890,1,Rules!$H$13),"")&amp;"","")))</f>
        <v/>
      </c>
      <c r="J1891" s="19">
        <f>IF(A1891="","",IF(IFERROR(INDEX(Crawl!$A1890:$DZ1890,1,Rules!$H$14),"")&amp;""="","",IFERROR(INDEX(Crawl!$A1890:$DZ1890,1,Rules!$H$14),"")))</f>
        <v/>
      </c>
      <c r="K1891">
        <f>IF(A1891="","",IFERROR(SUMIFS('GSC current'!$J$2:$J$2001,'GSC current'!$I$2:$I$2001,B1891),0))</f>
        <v/>
      </c>
      <c r="L1891">
        <f>IF(A1891="","",IFERROR(SUMIFS('GSC current'!$K$2:$K$2001,'GSC current'!$I$2:$I$2001,B1891),0))</f>
        <v/>
      </c>
      <c r="M1891" s="20">
        <f>IF(A1891="","",IF(N(L1891)&gt;0,K1891/L1891,""))</f>
        <v/>
      </c>
      <c r="N1891" s="21">
        <f>IF(A1891="","",IF(N(L1891)&gt;0,SUMIFS('GSC current'!$L$2:$L$2001,'GSC current'!$I$2:$I$2001,B1891)/L1891,""))</f>
        <v/>
      </c>
      <c r="O1891">
        <f>IF(A1891="","",IFERROR(SUMIFS('GSC previous'!$J$2:$J$2001,'GSC previous'!$I$2:$I$2001,B1891),0))</f>
        <v/>
      </c>
      <c r="P1891" s="22">
        <f>IF(A1891="","",IF(N(O1891)&gt;0,(K1891-O1891)/O1891,""))</f>
        <v/>
      </c>
      <c r="Q1891">
        <f>IF(A1891="","",IFERROR(SUMIFS(GA4!$P$2:$P$2001,GA4!$O$2:$O$2001,B1891),0))</f>
        <v/>
      </c>
      <c r="R1891" s="23">
        <f>IF(A1891="","",IF(N(Q1891)&gt;0,SUMIFS(GA4!$Q$2:$Q$2001,GA4!$O$2:$O$2001,B1891)/Q1891,""))</f>
        <v/>
      </c>
      <c r="S1891">
        <f>IF(A1891="","",IFERROR(SUMIFS(GA4!$R$2:$R$2001,GA4!$O$2:$O$2001,B1891),0))</f>
        <v/>
      </c>
      <c r="T1891">
        <f>IF(A1891="","",IF(AND(ISNUMBER(F1891),LEFT(C1891&amp;"",1)="2"),IF(F1891&lt;Rules!$B$9,"Yes","No"),"No"))</f>
        <v/>
      </c>
      <c r="U1891">
        <f>IF(A1891="","",IF(AND(N(O1891)&gt;=Rules!$B$8,ISNUMBER(P1891)),IF(P1891&lt;=-Rules!$B$7,"Yes","No"),"No"))</f>
        <v/>
      </c>
      <c r="V1891">
        <f>IF(A1891="","",IF(AND(N(L1891)&gt;=Rules!$B$6,ISNUMBER(N1891)),IF(AND(N1891&gt;=Rules!$B$10,N1891&lt;=Rules!$B$11),"Yes","No"),"No"))</f>
        <v/>
      </c>
      <c r="W1891">
        <f>IF(A1891="","",IF(I1891&lt;&gt;"","Yes","No"))</f>
        <v/>
      </c>
      <c r="X1891">
        <f>IF(I1891="","",IF(SUMIFS($K$3:$K$2002,$A$3:$A$2002,SUBSTITUTE(SUBSTITUTE(I1891,"?","~?"),"*","~*"))&gt;N(K1891),"Yes","No"))</f>
        <v/>
      </c>
      <c r="Y1891">
        <f>IF(A1891="","",IF(N(S1891)&gt;0,"Yes","No"))</f>
        <v/>
      </c>
      <c r="Z1891">
        <f>IF(A1891="","",IF(AND(N(K1891)&lt;Rules!$B$5,N(L1891)&lt;Rules!$B$6,N(Q1891)&lt;Rules!$B$13,Y1891="No"),"Yes","No"))</f>
        <v/>
      </c>
      <c r="AA1891">
        <f>IF(A1891="","",IF(LEFT(C1891&amp;"",1)="3","Redirect",IF(OR(LEFT(C1891&amp;"",1)="4",LEFT(C1891&amp;"",1)="5"),IF(OR(N(K1891)&gt;0,N(AC1891)&gt;=Rules!$B$14),"Redirect","Prune"),IF(D1891="Non-Indexable","Keep",IF(AND(W1891="Yes",X1891="Yes",Y1891="No"),"Merge",IF(OR(U1891="Yes",V1891="Yes",AND(T1891="Yes",N(L1891)&gt;=Rules!$B$6)),"Update",IF(Z1891="Yes",IF(N(AC1891)&gt;=Rules!$B$14,"Redirect","Prune"),"Keep")))))))</f>
        <v/>
      </c>
      <c r="AB1891">
        <f>IF(A1891="","",IF(LEFT(C1891&amp;"",1)="3","Already redirects ("&amp;C1891&amp;"). Update internal links to point at the final URL.",IF(OR(LEFT(C1891&amp;"",1)="4",LEFT(C1891&amp;"",1)="5"),IF(AA1891="Redirect","Returns "&amp;C1891&amp;" but still has "&amp;N(K1891)&amp;" clicks and "&amp;N(AC1891)&amp;" referring domains. 301 it to the closest live page.","Returns "&amp;C1891&amp;" with no clicks or links. Remove internal links and let it 404 or 410."),IF(D1891="Non-Indexable","Non-indexable ("&amp;E1891&amp;"). Keep if that is intentional; otherwise fix the canonical or noindex.",IF(AA1891="Merge","Overlaps with "&amp;I1891&amp;IF(N(J1891)&gt;0," (similarity "&amp;TEXT(J1891,"0.00")&amp;")","")&amp;", which gets more clicks. Merge the useful parts into it and 301 this URL.",IF(AA1891="Update",MID(IF(U1891="Yes","; Clicks down "&amp;TEXT(-P1891,"0%")&amp;" on the previous period","")&amp;IF(V1891="Yes","; Average position "&amp;TEXT(N1891,"0.0")&amp;" on "&amp;TEXT(L1891,"#,##0")&amp;" impressions (striking distance)","")&amp;IF(AND(T1891="Yes",N(L1891)&gt;=Rules!$B$6),"; Thin ("&amp;F1891&amp;" words) but has search demand",""),3,400),IF(AA1891="Prune","Low value: "&amp;N(K1891)&amp;" clicks, "&amp;N(L1891)&amp;" impressions, "&amp;N(Q1891)&amp;" sessions, no key events. Remove or noindex it and update internal links.",IF(AA1891="Redirect","Low value but "&amp;N(AC1891)&amp;" referring domains. 301 it to the closest relevant page to keep those links.",IF(AND(Z1891="No",Y1891="Yes",N(K1891)&lt;Rules!$B$5),"Low search traffic but it converts (key events: "&amp;S1891&amp;"). Keep it and link to it.",IF(W1891="Yes","Stronger than the page it overlaps ("&amp;I1891&amp;"). Keep; merge that page into this one.","Healthy: "&amp;N(K1891)&amp;" clicks"&amp;IF(ISNUMBER(N1891),", average position "&amp;TEXT(N1891,"0.0"),"")&amp;". Keep and monitor."))))))))))</f>
        <v/>
      </c>
      <c r="AE1891">
        <f>IF(A1891="","",IF(AD1891&lt;&gt;"",AD1891,AA1891))</f>
        <v/>
      </c>
    </row>
    <row r="1892">
      <c r="A1892">
        <f>IF(Crawl!A1891="","",Crawl!A1891)</f>
        <v/>
      </c>
      <c r="B1892">
        <f>IF(A1892="","",Crawl!EC1891)</f>
        <v/>
      </c>
      <c r="C1892">
        <f>IF(A1892="","",IFERROR(INDEX(Crawl!$A1891:$DZ1891,1,Rules!$H$6),""))</f>
        <v/>
      </c>
      <c r="D1892">
        <f>IF(A1892="","",IFERROR(INDEX(Crawl!$A1891:$DZ1891,1,Rules!$H$7),"")&amp;"")</f>
        <v/>
      </c>
      <c r="E1892">
        <f>IF(A1892="","",IFERROR(INDEX(Crawl!$A1891:$DZ1891,1,Rules!$H$8),"")&amp;"")</f>
        <v/>
      </c>
      <c r="F1892">
        <f>IF(A1892="","",IFERROR(INDEX(Crawl!$A1891:$DZ1891,1,Rules!$H$9),""))</f>
        <v/>
      </c>
      <c r="G1892">
        <f>IF(A1892="","",IFERROR(INDEX(Crawl!$A1891:$DZ1891,1,Rules!$H$10),""))</f>
        <v/>
      </c>
      <c r="H1892">
        <f>IF(A1892="","",IFERROR(INDEX(Crawl!$A1891:$DZ1891,1,Rules!$H$12),""))</f>
        <v/>
      </c>
      <c r="I1892">
        <f>IF(A1892="","",IF(AND(N(H1892)&gt;0,IFERROR(INDEX(Crawl!$A1891:$DZ1891,1,Rules!$H$11),"")&amp;""&lt;&gt;""),IFERROR(INDEX(Crawl!$A1891:$DZ1891,1,Rules!$H$11),"")&amp;"",IF(AND(ISNUMBER(J1892),N(J1892)&gt;=Rules!$B$12,IFERROR(INDEX(Crawl!$A1891:$DZ1891,1,Rules!$H$13),"")&amp;""&lt;&gt;""),IFERROR(INDEX(Crawl!$A1891:$DZ1891,1,Rules!$H$13),"")&amp;"","")))</f>
        <v/>
      </c>
      <c r="J1892" s="19">
        <f>IF(A1892="","",IF(IFERROR(INDEX(Crawl!$A1891:$DZ1891,1,Rules!$H$14),"")&amp;""="","",IFERROR(INDEX(Crawl!$A1891:$DZ1891,1,Rules!$H$14),"")))</f>
        <v/>
      </c>
      <c r="K1892">
        <f>IF(A1892="","",IFERROR(SUMIFS('GSC current'!$J$2:$J$2001,'GSC current'!$I$2:$I$2001,B1892),0))</f>
        <v/>
      </c>
      <c r="L1892">
        <f>IF(A1892="","",IFERROR(SUMIFS('GSC current'!$K$2:$K$2001,'GSC current'!$I$2:$I$2001,B1892),0))</f>
        <v/>
      </c>
      <c r="M1892" s="20">
        <f>IF(A1892="","",IF(N(L1892)&gt;0,K1892/L1892,""))</f>
        <v/>
      </c>
      <c r="N1892" s="21">
        <f>IF(A1892="","",IF(N(L1892)&gt;0,SUMIFS('GSC current'!$L$2:$L$2001,'GSC current'!$I$2:$I$2001,B1892)/L1892,""))</f>
        <v/>
      </c>
      <c r="O1892">
        <f>IF(A1892="","",IFERROR(SUMIFS('GSC previous'!$J$2:$J$2001,'GSC previous'!$I$2:$I$2001,B1892),0))</f>
        <v/>
      </c>
      <c r="P1892" s="22">
        <f>IF(A1892="","",IF(N(O1892)&gt;0,(K1892-O1892)/O1892,""))</f>
        <v/>
      </c>
      <c r="Q1892">
        <f>IF(A1892="","",IFERROR(SUMIFS(GA4!$P$2:$P$2001,GA4!$O$2:$O$2001,B1892),0))</f>
        <v/>
      </c>
      <c r="R1892" s="23">
        <f>IF(A1892="","",IF(N(Q1892)&gt;0,SUMIFS(GA4!$Q$2:$Q$2001,GA4!$O$2:$O$2001,B1892)/Q1892,""))</f>
        <v/>
      </c>
      <c r="S1892">
        <f>IF(A1892="","",IFERROR(SUMIFS(GA4!$R$2:$R$2001,GA4!$O$2:$O$2001,B1892),0))</f>
        <v/>
      </c>
      <c r="T1892">
        <f>IF(A1892="","",IF(AND(ISNUMBER(F1892),LEFT(C1892&amp;"",1)="2"),IF(F1892&lt;Rules!$B$9,"Yes","No"),"No"))</f>
        <v/>
      </c>
      <c r="U1892">
        <f>IF(A1892="","",IF(AND(N(O1892)&gt;=Rules!$B$8,ISNUMBER(P1892)),IF(P1892&lt;=-Rules!$B$7,"Yes","No"),"No"))</f>
        <v/>
      </c>
      <c r="V1892">
        <f>IF(A1892="","",IF(AND(N(L1892)&gt;=Rules!$B$6,ISNUMBER(N1892)),IF(AND(N1892&gt;=Rules!$B$10,N1892&lt;=Rules!$B$11),"Yes","No"),"No"))</f>
        <v/>
      </c>
      <c r="W1892">
        <f>IF(A1892="","",IF(I1892&lt;&gt;"","Yes","No"))</f>
        <v/>
      </c>
      <c r="X1892">
        <f>IF(I1892="","",IF(SUMIFS($K$3:$K$2002,$A$3:$A$2002,SUBSTITUTE(SUBSTITUTE(I1892,"?","~?"),"*","~*"))&gt;N(K1892),"Yes","No"))</f>
        <v/>
      </c>
      <c r="Y1892">
        <f>IF(A1892="","",IF(N(S1892)&gt;0,"Yes","No"))</f>
        <v/>
      </c>
      <c r="Z1892">
        <f>IF(A1892="","",IF(AND(N(K1892)&lt;Rules!$B$5,N(L1892)&lt;Rules!$B$6,N(Q1892)&lt;Rules!$B$13,Y1892="No"),"Yes","No"))</f>
        <v/>
      </c>
      <c r="AA1892">
        <f>IF(A1892="","",IF(LEFT(C1892&amp;"",1)="3","Redirect",IF(OR(LEFT(C1892&amp;"",1)="4",LEFT(C1892&amp;"",1)="5"),IF(OR(N(K1892)&gt;0,N(AC1892)&gt;=Rules!$B$14),"Redirect","Prune"),IF(D1892="Non-Indexable","Keep",IF(AND(W1892="Yes",X1892="Yes",Y1892="No"),"Merge",IF(OR(U1892="Yes",V1892="Yes",AND(T1892="Yes",N(L1892)&gt;=Rules!$B$6)),"Update",IF(Z1892="Yes",IF(N(AC1892)&gt;=Rules!$B$14,"Redirect","Prune"),"Keep")))))))</f>
        <v/>
      </c>
      <c r="AB1892">
        <f>IF(A1892="","",IF(LEFT(C1892&amp;"",1)="3","Already redirects ("&amp;C1892&amp;"). Update internal links to point at the final URL.",IF(OR(LEFT(C1892&amp;"",1)="4",LEFT(C1892&amp;"",1)="5"),IF(AA1892="Redirect","Returns "&amp;C1892&amp;" but still has "&amp;N(K1892)&amp;" clicks and "&amp;N(AC1892)&amp;" referring domains. 301 it to the closest live page.","Returns "&amp;C1892&amp;" with no clicks or links. Remove internal links and let it 404 or 410."),IF(D1892="Non-Indexable","Non-indexable ("&amp;E1892&amp;"). Keep if that is intentional; otherwise fix the canonical or noindex.",IF(AA1892="Merge","Overlaps with "&amp;I1892&amp;IF(N(J1892)&gt;0," (similarity "&amp;TEXT(J1892,"0.00")&amp;")","")&amp;", which gets more clicks. Merge the useful parts into it and 301 this URL.",IF(AA1892="Update",MID(IF(U1892="Yes","; Clicks down "&amp;TEXT(-P1892,"0%")&amp;" on the previous period","")&amp;IF(V1892="Yes","; Average position "&amp;TEXT(N1892,"0.0")&amp;" on "&amp;TEXT(L1892,"#,##0")&amp;" impressions (striking distance)","")&amp;IF(AND(T1892="Yes",N(L1892)&gt;=Rules!$B$6),"; Thin ("&amp;F1892&amp;" words) but has search demand",""),3,400),IF(AA1892="Prune","Low value: "&amp;N(K1892)&amp;" clicks, "&amp;N(L1892)&amp;" impressions, "&amp;N(Q1892)&amp;" sessions, no key events. Remove or noindex it and update internal links.",IF(AA1892="Redirect","Low value but "&amp;N(AC1892)&amp;" referring domains. 301 it to the closest relevant page to keep those links.",IF(AND(Z1892="No",Y1892="Yes",N(K1892)&lt;Rules!$B$5),"Low search traffic but it converts (key events: "&amp;S1892&amp;"). Keep it and link to it.",IF(W1892="Yes","Stronger than the page it overlaps ("&amp;I1892&amp;"). Keep; merge that page into this one.","Healthy: "&amp;N(K1892)&amp;" clicks"&amp;IF(ISNUMBER(N1892),", average position "&amp;TEXT(N1892,"0.0"),"")&amp;". Keep and monitor."))))))))))</f>
        <v/>
      </c>
      <c r="AE1892">
        <f>IF(A1892="","",IF(AD1892&lt;&gt;"",AD1892,AA1892))</f>
        <v/>
      </c>
    </row>
    <row r="1893">
      <c r="A1893">
        <f>IF(Crawl!A1892="","",Crawl!A1892)</f>
        <v/>
      </c>
      <c r="B1893">
        <f>IF(A1893="","",Crawl!EC1892)</f>
        <v/>
      </c>
      <c r="C1893">
        <f>IF(A1893="","",IFERROR(INDEX(Crawl!$A1892:$DZ1892,1,Rules!$H$6),""))</f>
        <v/>
      </c>
      <c r="D1893">
        <f>IF(A1893="","",IFERROR(INDEX(Crawl!$A1892:$DZ1892,1,Rules!$H$7),"")&amp;"")</f>
        <v/>
      </c>
      <c r="E1893">
        <f>IF(A1893="","",IFERROR(INDEX(Crawl!$A1892:$DZ1892,1,Rules!$H$8),"")&amp;"")</f>
        <v/>
      </c>
      <c r="F1893">
        <f>IF(A1893="","",IFERROR(INDEX(Crawl!$A1892:$DZ1892,1,Rules!$H$9),""))</f>
        <v/>
      </c>
      <c r="G1893">
        <f>IF(A1893="","",IFERROR(INDEX(Crawl!$A1892:$DZ1892,1,Rules!$H$10),""))</f>
        <v/>
      </c>
      <c r="H1893">
        <f>IF(A1893="","",IFERROR(INDEX(Crawl!$A1892:$DZ1892,1,Rules!$H$12),""))</f>
        <v/>
      </c>
      <c r="I1893">
        <f>IF(A1893="","",IF(AND(N(H1893)&gt;0,IFERROR(INDEX(Crawl!$A1892:$DZ1892,1,Rules!$H$11),"")&amp;""&lt;&gt;""),IFERROR(INDEX(Crawl!$A1892:$DZ1892,1,Rules!$H$11),"")&amp;"",IF(AND(ISNUMBER(J1893),N(J1893)&gt;=Rules!$B$12,IFERROR(INDEX(Crawl!$A1892:$DZ1892,1,Rules!$H$13),"")&amp;""&lt;&gt;""),IFERROR(INDEX(Crawl!$A1892:$DZ1892,1,Rules!$H$13),"")&amp;"","")))</f>
        <v/>
      </c>
      <c r="J1893" s="19">
        <f>IF(A1893="","",IF(IFERROR(INDEX(Crawl!$A1892:$DZ1892,1,Rules!$H$14),"")&amp;""="","",IFERROR(INDEX(Crawl!$A1892:$DZ1892,1,Rules!$H$14),"")))</f>
        <v/>
      </c>
      <c r="K1893">
        <f>IF(A1893="","",IFERROR(SUMIFS('GSC current'!$J$2:$J$2001,'GSC current'!$I$2:$I$2001,B1893),0))</f>
        <v/>
      </c>
      <c r="L1893">
        <f>IF(A1893="","",IFERROR(SUMIFS('GSC current'!$K$2:$K$2001,'GSC current'!$I$2:$I$2001,B1893),0))</f>
        <v/>
      </c>
      <c r="M1893" s="20">
        <f>IF(A1893="","",IF(N(L1893)&gt;0,K1893/L1893,""))</f>
        <v/>
      </c>
      <c r="N1893" s="21">
        <f>IF(A1893="","",IF(N(L1893)&gt;0,SUMIFS('GSC current'!$L$2:$L$2001,'GSC current'!$I$2:$I$2001,B1893)/L1893,""))</f>
        <v/>
      </c>
      <c r="O1893">
        <f>IF(A1893="","",IFERROR(SUMIFS('GSC previous'!$J$2:$J$2001,'GSC previous'!$I$2:$I$2001,B1893),0))</f>
        <v/>
      </c>
      <c r="P1893" s="22">
        <f>IF(A1893="","",IF(N(O1893)&gt;0,(K1893-O1893)/O1893,""))</f>
        <v/>
      </c>
      <c r="Q1893">
        <f>IF(A1893="","",IFERROR(SUMIFS(GA4!$P$2:$P$2001,GA4!$O$2:$O$2001,B1893),0))</f>
        <v/>
      </c>
      <c r="R1893" s="23">
        <f>IF(A1893="","",IF(N(Q1893)&gt;0,SUMIFS(GA4!$Q$2:$Q$2001,GA4!$O$2:$O$2001,B1893)/Q1893,""))</f>
        <v/>
      </c>
      <c r="S1893">
        <f>IF(A1893="","",IFERROR(SUMIFS(GA4!$R$2:$R$2001,GA4!$O$2:$O$2001,B1893),0))</f>
        <v/>
      </c>
      <c r="T1893">
        <f>IF(A1893="","",IF(AND(ISNUMBER(F1893),LEFT(C1893&amp;"",1)="2"),IF(F1893&lt;Rules!$B$9,"Yes","No"),"No"))</f>
        <v/>
      </c>
      <c r="U1893">
        <f>IF(A1893="","",IF(AND(N(O1893)&gt;=Rules!$B$8,ISNUMBER(P1893)),IF(P1893&lt;=-Rules!$B$7,"Yes","No"),"No"))</f>
        <v/>
      </c>
      <c r="V1893">
        <f>IF(A1893="","",IF(AND(N(L1893)&gt;=Rules!$B$6,ISNUMBER(N1893)),IF(AND(N1893&gt;=Rules!$B$10,N1893&lt;=Rules!$B$11),"Yes","No"),"No"))</f>
        <v/>
      </c>
      <c r="W1893">
        <f>IF(A1893="","",IF(I1893&lt;&gt;"","Yes","No"))</f>
        <v/>
      </c>
      <c r="X1893">
        <f>IF(I1893="","",IF(SUMIFS($K$3:$K$2002,$A$3:$A$2002,SUBSTITUTE(SUBSTITUTE(I1893,"?","~?"),"*","~*"))&gt;N(K1893),"Yes","No"))</f>
        <v/>
      </c>
      <c r="Y1893">
        <f>IF(A1893="","",IF(N(S1893)&gt;0,"Yes","No"))</f>
        <v/>
      </c>
      <c r="Z1893">
        <f>IF(A1893="","",IF(AND(N(K1893)&lt;Rules!$B$5,N(L1893)&lt;Rules!$B$6,N(Q1893)&lt;Rules!$B$13,Y1893="No"),"Yes","No"))</f>
        <v/>
      </c>
      <c r="AA1893">
        <f>IF(A1893="","",IF(LEFT(C1893&amp;"",1)="3","Redirect",IF(OR(LEFT(C1893&amp;"",1)="4",LEFT(C1893&amp;"",1)="5"),IF(OR(N(K1893)&gt;0,N(AC1893)&gt;=Rules!$B$14),"Redirect","Prune"),IF(D1893="Non-Indexable","Keep",IF(AND(W1893="Yes",X1893="Yes",Y1893="No"),"Merge",IF(OR(U1893="Yes",V1893="Yes",AND(T1893="Yes",N(L1893)&gt;=Rules!$B$6)),"Update",IF(Z1893="Yes",IF(N(AC1893)&gt;=Rules!$B$14,"Redirect","Prune"),"Keep")))))))</f>
        <v/>
      </c>
      <c r="AB1893">
        <f>IF(A1893="","",IF(LEFT(C1893&amp;"",1)="3","Already redirects ("&amp;C1893&amp;"). Update internal links to point at the final URL.",IF(OR(LEFT(C1893&amp;"",1)="4",LEFT(C1893&amp;"",1)="5"),IF(AA1893="Redirect","Returns "&amp;C1893&amp;" but still has "&amp;N(K1893)&amp;" clicks and "&amp;N(AC1893)&amp;" referring domains. 301 it to the closest live page.","Returns "&amp;C1893&amp;" with no clicks or links. Remove internal links and let it 404 or 410."),IF(D1893="Non-Indexable","Non-indexable ("&amp;E1893&amp;"). Keep if that is intentional; otherwise fix the canonical or noindex.",IF(AA1893="Merge","Overlaps with "&amp;I1893&amp;IF(N(J1893)&gt;0," (similarity "&amp;TEXT(J1893,"0.00")&amp;")","")&amp;", which gets more clicks. Merge the useful parts into it and 301 this URL.",IF(AA1893="Update",MID(IF(U1893="Yes","; Clicks down "&amp;TEXT(-P1893,"0%")&amp;" on the previous period","")&amp;IF(V1893="Yes","; Average position "&amp;TEXT(N1893,"0.0")&amp;" on "&amp;TEXT(L1893,"#,##0")&amp;" impressions (striking distance)","")&amp;IF(AND(T1893="Yes",N(L1893)&gt;=Rules!$B$6),"; Thin ("&amp;F1893&amp;" words) but has search demand",""),3,400),IF(AA1893="Prune","Low value: "&amp;N(K1893)&amp;" clicks, "&amp;N(L1893)&amp;" impressions, "&amp;N(Q1893)&amp;" sessions, no key events. Remove or noindex it and update internal links.",IF(AA1893="Redirect","Low value but "&amp;N(AC1893)&amp;" referring domains. 301 it to the closest relevant page to keep those links.",IF(AND(Z1893="No",Y1893="Yes",N(K1893)&lt;Rules!$B$5),"Low search traffic but it converts (key events: "&amp;S1893&amp;"). Keep it and link to it.",IF(W1893="Yes","Stronger than the page it overlaps ("&amp;I1893&amp;"). Keep; merge that page into this one.","Healthy: "&amp;N(K1893)&amp;" clicks"&amp;IF(ISNUMBER(N1893),", average position "&amp;TEXT(N1893,"0.0"),"")&amp;". Keep and monitor."))))))))))</f>
        <v/>
      </c>
      <c r="AE1893">
        <f>IF(A1893="","",IF(AD1893&lt;&gt;"",AD1893,AA1893))</f>
        <v/>
      </c>
    </row>
    <row r="1894">
      <c r="A1894">
        <f>IF(Crawl!A1893="","",Crawl!A1893)</f>
        <v/>
      </c>
      <c r="B1894">
        <f>IF(A1894="","",Crawl!EC1893)</f>
        <v/>
      </c>
      <c r="C1894">
        <f>IF(A1894="","",IFERROR(INDEX(Crawl!$A1893:$DZ1893,1,Rules!$H$6),""))</f>
        <v/>
      </c>
      <c r="D1894">
        <f>IF(A1894="","",IFERROR(INDEX(Crawl!$A1893:$DZ1893,1,Rules!$H$7),"")&amp;"")</f>
        <v/>
      </c>
      <c r="E1894">
        <f>IF(A1894="","",IFERROR(INDEX(Crawl!$A1893:$DZ1893,1,Rules!$H$8),"")&amp;"")</f>
        <v/>
      </c>
      <c r="F1894">
        <f>IF(A1894="","",IFERROR(INDEX(Crawl!$A1893:$DZ1893,1,Rules!$H$9),""))</f>
        <v/>
      </c>
      <c r="G1894">
        <f>IF(A1894="","",IFERROR(INDEX(Crawl!$A1893:$DZ1893,1,Rules!$H$10),""))</f>
        <v/>
      </c>
      <c r="H1894">
        <f>IF(A1894="","",IFERROR(INDEX(Crawl!$A1893:$DZ1893,1,Rules!$H$12),""))</f>
        <v/>
      </c>
      <c r="I1894">
        <f>IF(A1894="","",IF(AND(N(H1894)&gt;0,IFERROR(INDEX(Crawl!$A1893:$DZ1893,1,Rules!$H$11),"")&amp;""&lt;&gt;""),IFERROR(INDEX(Crawl!$A1893:$DZ1893,1,Rules!$H$11),"")&amp;"",IF(AND(ISNUMBER(J1894),N(J1894)&gt;=Rules!$B$12,IFERROR(INDEX(Crawl!$A1893:$DZ1893,1,Rules!$H$13),"")&amp;""&lt;&gt;""),IFERROR(INDEX(Crawl!$A1893:$DZ1893,1,Rules!$H$13),"")&amp;"","")))</f>
        <v/>
      </c>
      <c r="J1894" s="19">
        <f>IF(A1894="","",IF(IFERROR(INDEX(Crawl!$A1893:$DZ1893,1,Rules!$H$14),"")&amp;""="","",IFERROR(INDEX(Crawl!$A1893:$DZ1893,1,Rules!$H$14),"")))</f>
        <v/>
      </c>
      <c r="K1894">
        <f>IF(A1894="","",IFERROR(SUMIFS('GSC current'!$J$2:$J$2001,'GSC current'!$I$2:$I$2001,B1894),0))</f>
        <v/>
      </c>
      <c r="L1894">
        <f>IF(A1894="","",IFERROR(SUMIFS('GSC current'!$K$2:$K$2001,'GSC current'!$I$2:$I$2001,B1894),0))</f>
        <v/>
      </c>
      <c r="M1894" s="20">
        <f>IF(A1894="","",IF(N(L1894)&gt;0,K1894/L1894,""))</f>
        <v/>
      </c>
      <c r="N1894" s="21">
        <f>IF(A1894="","",IF(N(L1894)&gt;0,SUMIFS('GSC current'!$L$2:$L$2001,'GSC current'!$I$2:$I$2001,B1894)/L1894,""))</f>
        <v/>
      </c>
      <c r="O1894">
        <f>IF(A1894="","",IFERROR(SUMIFS('GSC previous'!$J$2:$J$2001,'GSC previous'!$I$2:$I$2001,B1894),0))</f>
        <v/>
      </c>
      <c r="P1894" s="22">
        <f>IF(A1894="","",IF(N(O1894)&gt;0,(K1894-O1894)/O1894,""))</f>
        <v/>
      </c>
      <c r="Q1894">
        <f>IF(A1894="","",IFERROR(SUMIFS(GA4!$P$2:$P$2001,GA4!$O$2:$O$2001,B1894),0))</f>
        <v/>
      </c>
      <c r="R1894" s="23">
        <f>IF(A1894="","",IF(N(Q1894)&gt;0,SUMIFS(GA4!$Q$2:$Q$2001,GA4!$O$2:$O$2001,B1894)/Q1894,""))</f>
        <v/>
      </c>
      <c r="S1894">
        <f>IF(A1894="","",IFERROR(SUMIFS(GA4!$R$2:$R$2001,GA4!$O$2:$O$2001,B1894),0))</f>
        <v/>
      </c>
      <c r="T1894">
        <f>IF(A1894="","",IF(AND(ISNUMBER(F1894),LEFT(C1894&amp;"",1)="2"),IF(F1894&lt;Rules!$B$9,"Yes","No"),"No"))</f>
        <v/>
      </c>
      <c r="U1894">
        <f>IF(A1894="","",IF(AND(N(O1894)&gt;=Rules!$B$8,ISNUMBER(P1894)),IF(P1894&lt;=-Rules!$B$7,"Yes","No"),"No"))</f>
        <v/>
      </c>
      <c r="V1894">
        <f>IF(A1894="","",IF(AND(N(L1894)&gt;=Rules!$B$6,ISNUMBER(N1894)),IF(AND(N1894&gt;=Rules!$B$10,N1894&lt;=Rules!$B$11),"Yes","No"),"No"))</f>
        <v/>
      </c>
      <c r="W1894">
        <f>IF(A1894="","",IF(I1894&lt;&gt;"","Yes","No"))</f>
        <v/>
      </c>
      <c r="X1894">
        <f>IF(I1894="","",IF(SUMIFS($K$3:$K$2002,$A$3:$A$2002,SUBSTITUTE(SUBSTITUTE(I1894,"?","~?"),"*","~*"))&gt;N(K1894),"Yes","No"))</f>
        <v/>
      </c>
      <c r="Y1894">
        <f>IF(A1894="","",IF(N(S1894)&gt;0,"Yes","No"))</f>
        <v/>
      </c>
      <c r="Z1894">
        <f>IF(A1894="","",IF(AND(N(K1894)&lt;Rules!$B$5,N(L1894)&lt;Rules!$B$6,N(Q1894)&lt;Rules!$B$13,Y1894="No"),"Yes","No"))</f>
        <v/>
      </c>
      <c r="AA1894">
        <f>IF(A1894="","",IF(LEFT(C1894&amp;"",1)="3","Redirect",IF(OR(LEFT(C1894&amp;"",1)="4",LEFT(C1894&amp;"",1)="5"),IF(OR(N(K1894)&gt;0,N(AC1894)&gt;=Rules!$B$14),"Redirect","Prune"),IF(D1894="Non-Indexable","Keep",IF(AND(W1894="Yes",X1894="Yes",Y1894="No"),"Merge",IF(OR(U1894="Yes",V1894="Yes",AND(T1894="Yes",N(L1894)&gt;=Rules!$B$6)),"Update",IF(Z1894="Yes",IF(N(AC1894)&gt;=Rules!$B$14,"Redirect","Prune"),"Keep")))))))</f>
        <v/>
      </c>
      <c r="AB1894">
        <f>IF(A1894="","",IF(LEFT(C1894&amp;"",1)="3","Already redirects ("&amp;C1894&amp;"). Update internal links to point at the final URL.",IF(OR(LEFT(C1894&amp;"",1)="4",LEFT(C1894&amp;"",1)="5"),IF(AA1894="Redirect","Returns "&amp;C1894&amp;" but still has "&amp;N(K1894)&amp;" clicks and "&amp;N(AC1894)&amp;" referring domains. 301 it to the closest live page.","Returns "&amp;C1894&amp;" with no clicks or links. Remove internal links and let it 404 or 410."),IF(D1894="Non-Indexable","Non-indexable ("&amp;E1894&amp;"). Keep if that is intentional; otherwise fix the canonical or noindex.",IF(AA1894="Merge","Overlaps with "&amp;I1894&amp;IF(N(J1894)&gt;0," (similarity "&amp;TEXT(J1894,"0.00")&amp;")","")&amp;", which gets more clicks. Merge the useful parts into it and 301 this URL.",IF(AA1894="Update",MID(IF(U1894="Yes","; Clicks down "&amp;TEXT(-P1894,"0%")&amp;" on the previous period","")&amp;IF(V1894="Yes","; Average position "&amp;TEXT(N1894,"0.0")&amp;" on "&amp;TEXT(L1894,"#,##0")&amp;" impressions (striking distance)","")&amp;IF(AND(T1894="Yes",N(L1894)&gt;=Rules!$B$6),"; Thin ("&amp;F1894&amp;" words) but has search demand",""),3,400),IF(AA1894="Prune","Low value: "&amp;N(K1894)&amp;" clicks, "&amp;N(L1894)&amp;" impressions, "&amp;N(Q1894)&amp;" sessions, no key events. Remove or noindex it and update internal links.",IF(AA1894="Redirect","Low value but "&amp;N(AC1894)&amp;" referring domains. 301 it to the closest relevant page to keep those links.",IF(AND(Z1894="No",Y1894="Yes",N(K1894)&lt;Rules!$B$5),"Low search traffic but it converts (key events: "&amp;S1894&amp;"). Keep it and link to it.",IF(W1894="Yes","Stronger than the page it overlaps ("&amp;I1894&amp;"). Keep; merge that page into this one.","Healthy: "&amp;N(K1894)&amp;" clicks"&amp;IF(ISNUMBER(N1894),", average position "&amp;TEXT(N1894,"0.0"),"")&amp;". Keep and monitor."))))))))))</f>
        <v/>
      </c>
      <c r="AE1894">
        <f>IF(A1894="","",IF(AD1894&lt;&gt;"",AD1894,AA1894))</f>
        <v/>
      </c>
    </row>
    <row r="1895">
      <c r="A1895">
        <f>IF(Crawl!A1894="","",Crawl!A1894)</f>
        <v/>
      </c>
      <c r="B1895">
        <f>IF(A1895="","",Crawl!EC1894)</f>
        <v/>
      </c>
      <c r="C1895">
        <f>IF(A1895="","",IFERROR(INDEX(Crawl!$A1894:$DZ1894,1,Rules!$H$6),""))</f>
        <v/>
      </c>
      <c r="D1895">
        <f>IF(A1895="","",IFERROR(INDEX(Crawl!$A1894:$DZ1894,1,Rules!$H$7),"")&amp;"")</f>
        <v/>
      </c>
      <c r="E1895">
        <f>IF(A1895="","",IFERROR(INDEX(Crawl!$A1894:$DZ1894,1,Rules!$H$8),"")&amp;"")</f>
        <v/>
      </c>
      <c r="F1895">
        <f>IF(A1895="","",IFERROR(INDEX(Crawl!$A1894:$DZ1894,1,Rules!$H$9),""))</f>
        <v/>
      </c>
      <c r="G1895">
        <f>IF(A1895="","",IFERROR(INDEX(Crawl!$A1894:$DZ1894,1,Rules!$H$10),""))</f>
        <v/>
      </c>
      <c r="H1895">
        <f>IF(A1895="","",IFERROR(INDEX(Crawl!$A1894:$DZ1894,1,Rules!$H$12),""))</f>
        <v/>
      </c>
      <c r="I1895">
        <f>IF(A1895="","",IF(AND(N(H1895)&gt;0,IFERROR(INDEX(Crawl!$A1894:$DZ1894,1,Rules!$H$11),"")&amp;""&lt;&gt;""),IFERROR(INDEX(Crawl!$A1894:$DZ1894,1,Rules!$H$11),"")&amp;"",IF(AND(ISNUMBER(J1895),N(J1895)&gt;=Rules!$B$12,IFERROR(INDEX(Crawl!$A1894:$DZ1894,1,Rules!$H$13),"")&amp;""&lt;&gt;""),IFERROR(INDEX(Crawl!$A1894:$DZ1894,1,Rules!$H$13),"")&amp;"","")))</f>
        <v/>
      </c>
      <c r="J1895" s="19">
        <f>IF(A1895="","",IF(IFERROR(INDEX(Crawl!$A1894:$DZ1894,1,Rules!$H$14),"")&amp;""="","",IFERROR(INDEX(Crawl!$A1894:$DZ1894,1,Rules!$H$14),"")))</f>
        <v/>
      </c>
      <c r="K1895">
        <f>IF(A1895="","",IFERROR(SUMIFS('GSC current'!$J$2:$J$2001,'GSC current'!$I$2:$I$2001,B1895),0))</f>
        <v/>
      </c>
      <c r="L1895">
        <f>IF(A1895="","",IFERROR(SUMIFS('GSC current'!$K$2:$K$2001,'GSC current'!$I$2:$I$2001,B1895),0))</f>
        <v/>
      </c>
      <c r="M1895" s="20">
        <f>IF(A1895="","",IF(N(L1895)&gt;0,K1895/L1895,""))</f>
        <v/>
      </c>
      <c r="N1895" s="21">
        <f>IF(A1895="","",IF(N(L1895)&gt;0,SUMIFS('GSC current'!$L$2:$L$2001,'GSC current'!$I$2:$I$2001,B1895)/L1895,""))</f>
        <v/>
      </c>
      <c r="O1895">
        <f>IF(A1895="","",IFERROR(SUMIFS('GSC previous'!$J$2:$J$2001,'GSC previous'!$I$2:$I$2001,B1895),0))</f>
        <v/>
      </c>
      <c r="P1895" s="22">
        <f>IF(A1895="","",IF(N(O1895)&gt;0,(K1895-O1895)/O1895,""))</f>
        <v/>
      </c>
      <c r="Q1895">
        <f>IF(A1895="","",IFERROR(SUMIFS(GA4!$P$2:$P$2001,GA4!$O$2:$O$2001,B1895),0))</f>
        <v/>
      </c>
      <c r="R1895" s="23">
        <f>IF(A1895="","",IF(N(Q1895)&gt;0,SUMIFS(GA4!$Q$2:$Q$2001,GA4!$O$2:$O$2001,B1895)/Q1895,""))</f>
        <v/>
      </c>
      <c r="S1895">
        <f>IF(A1895="","",IFERROR(SUMIFS(GA4!$R$2:$R$2001,GA4!$O$2:$O$2001,B1895),0))</f>
        <v/>
      </c>
      <c r="T1895">
        <f>IF(A1895="","",IF(AND(ISNUMBER(F1895),LEFT(C1895&amp;"",1)="2"),IF(F1895&lt;Rules!$B$9,"Yes","No"),"No"))</f>
        <v/>
      </c>
      <c r="U1895">
        <f>IF(A1895="","",IF(AND(N(O1895)&gt;=Rules!$B$8,ISNUMBER(P1895)),IF(P1895&lt;=-Rules!$B$7,"Yes","No"),"No"))</f>
        <v/>
      </c>
      <c r="V1895">
        <f>IF(A1895="","",IF(AND(N(L1895)&gt;=Rules!$B$6,ISNUMBER(N1895)),IF(AND(N1895&gt;=Rules!$B$10,N1895&lt;=Rules!$B$11),"Yes","No"),"No"))</f>
        <v/>
      </c>
      <c r="W1895">
        <f>IF(A1895="","",IF(I1895&lt;&gt;"","Yes","No"))</f>
        <v/>
      </c>
      <c r="X1895">
        <f>IF(I1895="","",IF(SUMIFS($K$3:$K$2002,$A$3:$A$2002,SUBSTITUTE(SUBSTITUTE(I1895,"?","~?"),"*","~*"))&gt;N(K1895),"Yes","No"))</f>
        <v/>
      </c>
      <c r="Y1895">
        <f>IF(A1895="","",IF(N(S1895)&gt;0,"Yes","No"))</f>
        <v/>
      </c>
      <c r="Z1895">
        <f>IF(A1895="","",IF(AND(N(K1895)&lt;Rules!$B$5,N(L1895)&lt;Rules!$B$6,N(Q1895)&lt;Rules!$B$13,Y1895="No"),"Yes","No"))</f>
        <v/>
      </c>
      <c r="AA1895">
        <f>IF(A1895="","",IF(LEFT(C1895&amp;"",1)="3","Redirect",IF(OR(LEFT(C1895&amp;"",1)="4",LEFT(C1895&amp;"",1)="5"),IF(OR(N(K1895)&gt;0,N(AC1895)&gt;=Rules!$B$14),"Redirect","Prune"),IF(D1895="Non-Indexable","Keep",IF(AND(W1895="Yes",X1895="Yes",Y1895="No"),"Merge",IF(OR(U1895="Yes",V1895="Yes",AND(T1895="Yes",N(L1895)&gt;=Rules!$B$6)),"Update",IF(Z1895="Yes",IF(N(AC1895)&gt;=Rules!$B$14,"Redirect","Prune"),"Keep")))))))</f>
        <v/>
      </c>
      <c r="AB1895">
        <f>IF(A1895="","",IF(LEFT(C1895&amp;"",1)="3","Already redirects ("&amp;C1895&amp;"). Update internal links to point at the final URL.",IF(OR(LEFT(C1895&amp;"",1)="4",LEFT(C1895&amp;"",1)="5"),IF(AA1895="Redirect","Returns "&amp;C1895&amp;" but still has "&amp;N(K1895)&amp;" clicks and "&amp;N(AC1895)&amp;" referring domains. 301 it to the closest live page.","Returns "&amp;C1895&amp;" with no clicks or links. Remove internal links and let it 404 or 410."),IF(D1895="Non-Indexable","Non-indexable ("&amp;E1895&amp;"). Keep if that is intentional; otherwise fix the canonical or noindex.",IF(AA1895="Merge","Overlaps with "&amp;I1895&amp;IF(N(J1895)&gt;0," (similarity "&amp;TEXT(J1895,"0.00")&amp;")","")&amp;", which gets more clicks. Merge the useful parts into it and 301 this URL.",IF(AA1895="Update",MID(IF(U1895="Yes","; Clicks down "&amp;TEXT(-P1895,"0%")&amp;" on the previous period","")&amp;IF(V1895="Yes","; Average position "&amp;TEXT(N1895,"0.0")&amp;" on "&amp;TEXT(L1895,"#,##0")&amp;" impressions (striking distance)","")&amp;IF(AND(T1895="Yes",N(L1895)&gt;=Rules!$B$6),"; Thin ("&amp;F1895&amp;" words) but has search demand",""),3,400),IF(AA1895="Prune","Low value: "&amp;N(K1895)&amp;" clicks, "&amp;N(L1895)&amp;" impressions, "&amp;N(Q1895)&amp;" sessions, no key events. Remove or noindex it and update internal links.",IF(AA1895="Redirect","Low value but "&amp;N(AC1895)&amp;" referring domains. 301 it to the closest relevant page to keep those links.",IF(AND(Z1895="No",Y1895="Yes",N(K1895)&lt;Rules!$B$5),"Low search traffic but it converts (key events: "&amp;S1895&amp;"). Keep it and link to it.",IF(W1895="Yes","Stronger than the page it overlaps ("&amp;I1895&amp;"). Keep; merge that page into this one.","Healthy: "&amp;N(K1895)&amp;" clicks"&amp;IF(ISNUMBER(N1895),", average position "&amp;TEXT(N1895,"0.0"),"")&amp;". Keep and monitor."))))))))))</f>
        <v/>
      </c>
      <c r="AE1895">
        <f>IF(A1895="","",IF(AD1895&lt;&gt;"",AD1895,AA1895))</f>
        <v/>
      </c>
    </row>
    <row r="1896">
      <c r="A1896">
        <f>IF(Crawl!A1895="","",Crawl!A1895)</f>
        <v/>
      </c>
      <c r="B1896">
        <f>IF(A1896="","",Crawl!EC1895)</f>
        <v/>
      </c>
      <c r="C1896">
        <f>IF(A1896="","",IFERROR(INDEX(Crawl!$A1895:$DZ1895,1,Rules!$H$6),""))</f>
        <v/>
      </c>
      <c r="D1896">
        <f>IF(A1896="","",IFERROR(INDEX(Crawl!$A1895:$DZ1895,1,Rules!$H$7),"")&amp;"")</f>
        <v/>
      </c>
      <c r="E1896">
        <f>IF(A1896="","",IFERROR(INDEX(Crawl!$A1895:$DZ1895,1,Rules!$H$8),"")&amp;"")</f>
        <v/>
      </c>
      <c r="F1896">
        <f>IF(A1896="","",IFERROR(INDEX(Crawl!$A1895:$DZ1895,1,Rules!$H$9),""))</f>
        <v/>
      </c>
      <c r="G1896">
        <f>IF(A1896="","",IFERROR(INDEX(Crawl!$A1895:$DZ1895,1,Rules!$H$10),""))</f>
        <v/>
      </c>
      <c r="H1896">
        <f>IF(A1896="","",IFERROR(INDEX(Crawl!$A1895:$DZ1895,1,Rules!$H$12),""))</f>
        <v/>
      </c>
      <c r="I1896">
        <f>IF(A1896="","",IF(AND(N(H1896)&gt;0,IFERROR(INDEX(Crawl!$A1895:$DZ1895,1,Rules!$H$11),"")&amp;""&lt;&gt;""),IFERROR(INDEX(Crawl!$A1895:$DZ1895,1,Rules!$H$11),"")&amp;"",IF(AND(ISNUMBER(J1896),N(J1896)&gt;=Rules!$B$12,IFERROR(INDEX(Crawl!$A1895:$DZ1895,1,Rules!$H$13),"")&amp;""&lt;&gt;""),IFERROR(INDEX(Crawl!$A1895:$DZ1895,1,Rules!$H$13),"")&amp;"","")))</f>
        <v/>
      </c>
      <c r="J1896" s="19">
        <f>IF(A1896="","",IF(IFERROR(INDEX(Crawl!$A1895:$DZ1895,1,Rules!$H$14),"")&amp;""="","",IFERROR(INDEX(Crawl!$A1895:$DZ1895,1,Rules!$H$14),"")))</f>
        <v/>
      </c>
      <c r="K1896">
        <f>IF(A1896="","",IFERROR(SUMIFS('GSC current'!$J$2:$J$2001,'GSC current'!$I$2:$I$2001,B1896),0))</f>
        <v/>
      </c>
      <c r="L1896">
        <f>IF(A1896="","",IFERROR(SUMIFS('GSC current'!$K$2:$K$2001,'GSC current'!$I$2:$I$2001,B1896),0))</f>
        <v/>
      </c>
      <c r="M1896" s="20">
        <f>IF(A1896="","",IF(N(L1896)&gt;0,K1896/L1896,""))</f>
        <v/>
      </c>
      <c r="N1896" s="21">
        <f>IF(A1896="","",IF(N(L1896)&gt;0,SUMIFS('GSC current'!$L$2:$L$2001,'GSC current'!$I$2:$I$2001,B1896)/L1896,""))</f>
        <v/>
      </c>
      <c r="O1896">
        <f>IF(A1896="","",IFERROR(SUMIFS('GSC previous'!$J$2:$J$2001,'GSC previous'!$I$2:$I$2001,B1896),0))</f>
        <v/>
      </c>
      <c r="P1896" s="22">
        <f>IF(A1896="","",IF(N(O1896)&gt;0,(K1896-O1896)/O1896,""))</f>
        <v/>
      </c>
      <c r="Q1896">
        <f>IF(A1896="","",IFERROR(SUMIFS(GA4!$P$2:$P$2001,GA4!$O$2:$O$2001,B1896),0))</f>
        <v/>
      </c>
      <c r="R1896" s="23">
        <f>IF(A1896="","",IF(N(Q1896)&gt;0,SUMIFS(GA4!$Q$2:$Q$2001,GA4!$O$2:$O$2001,B1896)/Q1896,""))</f>
        <v/>
      </c>
      <c r="S1896">
        <f>IF(A1896="","",IFERROR(SUMIFS(GA4!$R$2:$R$2001,GA4!$O$2:$O$2001,B1896),0))</f>
        <v/>
      </c>
      <c r="T1896">
        <f>IF(A1896="","",IF(AND(ISNUMBER(F1896),LEFT(C1896&amp;"",1)="2"),IF(F1896&lt;Rules!$B$9,"Yes","No"),"No"))</f>
        <v/>
      </c>
      <c r="U1896">
        <f>IF(A1896="","",IF(AND(N(O1896)&gt;=Rules!$B$8,ISNUMBER(P1896)),IF(P1896&lt;=-Rules!$B$7,"Yes","No"),"No"))</f>
        <v/>
      </c>
      <c r="V1896">
        <f>IF(A1896="","",IF(AND(N(L1896)&gt;=Rules!$B$6,ISNUMBER(N1896)),IF(AND(N1896&gt;=Rules!$B$10,N1896&lt;=Rules!$B$11),"Yes","No"),"No"))</f>
        <v/>
      </c>
      <c r="W1896">
        <f>IF(A1896="","",IF(I1896&lt;&gt;"","Yes","No"))</f>
        <v/>
      </c>
      <c r="X1896">
        <f>IF(I1896="","",IF(SUMIFS($K$3:$K$2002,$A$3:$A$2002,SUBSTITUTE(SUBSTITUTE(I1896,"?","~?"),"*","~*"))&gt;N(K1896),"Yes","No"))</f>
        <v/>
      </c>
      <c r="Y1896">
        <f>IF(A1896="","",IF(N(S1896)&gt;0,"Yes","No"))</f>
        <v/>
      </c>
      <c r="Z1896">
        <f>IF(A1896="","",IF(AND(N(K1896)&lt;Rules!$B$5,N(L1896)&lt;Rules!$B$6,N(Q1896)&lt;Rules!$B$13,Y1896="No"),"Yes","No"))</f>
        <v/>
      </c>
      <c r="AA1896">
        <f>IF(A1896="","",IF(LEFT(C1896&amp;"",1)="3","Redirect",IF(OR(LEFT(C1896&amp;"",1)="4",LEFT(C1896&amp;"",1)="5"),IF(OR(N(K1896)&gt;0,N(AC1896)&gt;=Rules!$B$14),"Redirect","Prune"),IF(D1896="Non-Indexable","Keep",IF(AND(W1896="Yes",X1896="Yes",Y1896="No"),"Merge",IF(OR(U1896="Yes",V1896="Yes",AND(T1896="Yes",N(L1896)&gt;=Rules!$B$6)),"Update",IF(Z1896="Yes",IF(N(AC1896)&gt;=Rules!$B$14,"Redirect","Prune"),"Keep")))))))</f>
        <v/>
      </c>
      <c r="AB1896">
        <f>IF(A1896="","",IF(LEFT(C1896&amp;"",1)="3","Already redirects ("&amp;C1896&amp;"). Update internal links to point at the final URL.",IF(OR(LEFT(C1896&amp;"",1)="4",LEFT(C1896&amp;"",1)="5"),IF(AA1896="Redirect","Returns "&amp;C1896&amp;" but still has "&amp;N(K1896)&amp;" clicks and "&amp;N(AC1896)&amp;" referring domains. 301 it to the closest live page.","Returns "&amp;C1896&amp;" with no clicks or links. Remove internal links and let it 404 or 410."),IF(D1896="Non-Indexable","Non-indexable ("&amp;E1896&amp;"). Keep if that is intentional; otherwise fix the canonical or noindex.",IF(AA1896="Merge","Overlaps with "&amp;I1896&amp;IF(N(J1896)&gt;0," (similarity "&amp;TEXT(J1896,"0.00")&amp;")","")&amp;", which gets more clicks. Merge the useful parts into it and 301 this URL.",IF(AA1896="Update",MID(IF(U1896="Yes","; Clicks down "&amp;TEXT(-P1896,"0%")&amp;" on the previous period","")&amp;IF(V1896="Yes","; Average position "&amp;TEXT(N1896,"0.0")&amp;" on "&amp;TEXT(L1896,"#,##0")&amp;" impressions (striking distance)","")&amp;IF(AND(T1896="Yes",N(L1896)&gt;=Rules!$B$6),"; Thin ("&amp;F1896&amp;" words) but has search demand",""),3,400),IF(AA1896="Prune","Low value: "&amp;N(K1896)&amp;" clicks, "&amp;N(L1896)&amp;" impressions, "&amp;N(Q1896)&amp;" sessions, no key events. Remove or noindex it and update internal links.",IF(AA1896="Redirect","Low value but "&amp;N(AC1896)&amp;" referring domains. 301 it to the closest relevant page to keep those links.",IF(AND(Z1896="No",Y1896="Yes",N(K1896)&lt;Rules!$B$5),"Low search traffic but it converts (key events: "&amp;S1896&amp;"). Keep it and link to it.",IF(W1896="Yes","Stronger than the page it overlaps ("&amp;I1896&amp;"). Keep; merge that page into this one.","Healthy: "&amp;N(K1896)&amp;" clicks"&amp;IF(ISNUMBER(N1896),", average position "&amp;TEXT(N1896,"0.0"),"")&amp;". Keep and monitor."))))))))))</f>
        <v/>
      </c>
      <c r="AE1896">
        <f>IF(A1896="","",IF(AD1896&lt;&gt;"",AD1896,AA1896))</f>
        <v/>
      </c>
    </row>
    <row r="1897">
      <c r="A1897">
        <f>IF(Crawl!A1896="","",Crawl!A1896)</f>
        <v/>
      </c>
      <c r="B1897">
        <f>IF(A1897="","",Crawl!EC1896)</f>
        <v/>
      </c>
      <c r="C1897">
        <f>IF(A1897="","",IFERROR(INDEX(Crawl!$A1896:$DZ1896,1,Rules!$H$6),""))</f>
        <v/>
      </c>
      <c r="D1897">
        <f>IF(A1897="","",IFERROR(INDEX(Crawl!$A1896:$DZ1896,1,Rules!$H$7),"")&amp;"")</f>
        <v/>
      </c>
      <c r="E1897">
        <f>IF(A1897="","",IFERROR(INDEX(Crawl!$A1896:$DZ1896,1,Rules!$H$8),"")&amp;"")</f>
        <v/>
      </c>
      <c r="F1897">
        <f>IF(A1897="","",IFERROR(INDEX(Crawl!$A1896:$DZ1896,1,Rules!$H$9),""))</f>
        <v/>
      </c>
      <c r="G1897">
        <f>IF(A1897="","",IFERROR(INDEX(Crawl!$A1896:$DZ1896,1,Rules!$H$10),""))</f>
        <v/>
      </c>
      <c r="H1897">
        <f>IF(A1897="","",IFERROR(INDEX(Crawl!$A1896:$DZ1896,1,Rules!$H$12),""))</f>
        <v/>
      </c>
      <c r="I1897">
        <f>IF(A1897="","",IF(AND(N(H1897)&gt;0,IFERROR(INDEX(Crawl!$A1896:$DZ1896,1,Rules!$H$11),"")&amp;""&lt;&gt;""),IFERROR(INDEX(Crawl!$A1896:$DZ1896,1,Rules!$H$11),"")&amp;"",IF(AND(ISNUMBER(J1897),N(J1897)&gt;=Rules!$B$12,IFERROR(INDEX(Crawl!$A1896:$DZ1896,1,Rules!$H$13),"")&amp;""&lt;&gt;""),IFERROR(INDEX(Crawl!$A1896:$DZ1896,1,Rules!$H$13),"")&amp;"","")))</f>
        <v/>
      </c>
      <c r="J1897" s="19">
        <f>IF(A1897="","",IF(IFERROR(INDEX(Crawl!$A1896:$DZ1896,1,Rules!$H$14),"")&amp;""="","",IFERROR(INDEX(Crawl!$A1896:$DZ1896,1,Rules!$H$14),"")))</f>
        <v/>
      </c>
      <c r="K1897">
        <f>IF(A1897="","",IFERROR(SUMIFS('GSC current'!$J$2:$J$2001,'GSC current'!$I$2:$I$2001,B1897),0))</f>
        <v/>
      </c>
      <c r="L1897">
        <f>IF(A1897="","",IFERROR(SUMIFS('GSC current'!$K$2:$K$2001,'GSC current'!$I$2:$I$2001,B1897),0))</f>
        <v/>
      </c>
      <c r="M1897" s="20">
        <f>IF(A1897="","",IF(N(L1897)&gt;0,K1897/L1897,""))</f>
        <v/>
      </c>
      <c r="N1897" s="21">
        <f>IF(A1897="","",IF(N(L1897)&gt;0,SUMIFS('GSC current'!$L$2:$L$2001,'GSC current'!$I$2:$I$2001,B1897)/L1897,""))</f>
        <v/>
      </c>
      <c r="O1897">
        <f>IF(A1897="","",IFERROR(SUMIFS('GSC previous'!$J$2:$J$2001,'GSC previous'!$I$2:$I$2001,B1897),0))</f>
        <v/>
      </c>
      <c r="P1897" s="22">
        <f>IF(A1897="","",IF(N(O1897)&gt;0,(K1897-O1897)/O1897,""))</f>
        <v/>
      </c>
      <c r="Q1897">
        <f>IF(A1897="","",IFERROR(SUMIFS(GA4!$P$2:$P$2001,GA4!$O$2:$O$2001,B1897),0))</f>
        <v/>
      </c>
      <c r="R1897" s="23">
        <f>IF(A1897="","",IF(N(Q1897)&gt;0,SUMIFS(GA4!$Q$2:$Q$2001,GA4!$O$2:$O$2001,B1897)/Q1897,""))</f>
        <v/>
      </c>
      <c r="S1897">
        <f>IF(A1897="","",IFERROR(SUMIFS(GA4!$R$2:$R$2001,GA4!$O$2:$O$2001,B1897),0))</f>
        <v/>
      </c>
      <c r="T1897">
        <f>IF(A1897="","",IF(AND(ISNUMBER(F1897),LEFT(C1897&amp;"",1)="2"),IF(F1897&lt;Rules!$B$9,"Yes","No"),"No"))</f>
        <v/>
      </c>
      <c r="U1897">
        <f>IF(A1897="","",IF(AND(N(O1897)&gt;=Rules!$B$8,ISNUMBER(P1897)),IF(P1897&lt;=-Rules!$B$7,"Yes","No"),"No"))</f>
        <v/>
      </c>
      <c r="V1897">
        <f>IF(A1897="","",IF(AND(N(L1897)&gt;=Rules!$B$6,ISNUMBER(N1897)),IF(AND(N1897&gt;=Rules!$B$10,N1897&lt;=Rules!$B$11),"Yes","No"),"No"))</f>
        <v/>
      </c>
      <c r="W1897">
        <f>IF(A1897="","",IF(I1897&lt;&gt;"","Yes","No"))</f>
        <v/>
      </c>
      <c r="X1897">
        <f>IF(I1897="","",IF(SUMIFS($K$3:$K$2002,$A$3:$A$2002,SUBSTITUTE(SUBSTITUTE(I1897,"?","~?"),"*","~*"))&gt;N(K1897),"Yes","No"))</f>
        <v/>
      </c>
      <c r="Y1897">
        <f>IF(A1897="","",IF(N(S1897)&gt;0,"Yes","No"))</f>
        <v/>
      </c>
      <c r="Z1897">
        <f>IF(A1897="","",IF(AND(N(K1897)&lt;Rules!$B$5,N(L1897)&lt;Rules!$B$6,N(Q1897)&lt;Rules!$B$13,Y1897="No"),"Yes","No"))</f>
        <v/>
      </c>
      <c r="AA1897">
        <f>IF(A1897="","",IF(LEFT(C1897&amp;"",1)="3","Redirect",IF(OR(LEFT(C1897&amp;"",1)="4",LEFT(C1897&amp;"",1)="5"),IF(OR(N(K1897)&gt;0,N(AC1897)&gt;=Rules!$B$14),"Redirect","Prune"),IF(D1897="Non-Indexable","Keep",IF(AND(W1897="Yes",X1897="Yes",Y1897="No"),"Merge",IF(OR(U1897="Yes",V1897="Yes",AND(T1897="Yes",N(L1897)&gt;=Rules!$B$6)),"Update",IF(Z1897="Yes",IF(N(AC1897)&gt;=Rules!$B$14,"Redirect","Prune"),"Keep")))))))</f>
        <v/>
      </c>
      <c r="AB1897">
        <f>IF(A1897="","",IF(LEFT(C1897&amp;"",1)="3","Already redirects ("&amp;C1897&amp;"). Update internal links to point at the final URL.",IF(OR(LEFT(C1897&amp;"",1)="4",LEFT(C1897&amp;"",1)="5"),IF(AA1897="Redirect","Returns "&amp;C1897&amp;" but still has "&amp;N(K1897)&amp;" clicks and "&amp;N(AC1897)&amp;" referring domains. 301 it to the closest live page.","Returns "&amp;C1897&amp;" with no clicks or links. Remove internal links and let it 404 or 410."),IF(D1897="Non-Indexable","Non-indexable ("&amp;E1897&amp;"). Keep if that is intentional; otherwise fix the canonical or noindex.",IF(AA1897="Merge","Overlaps with "&amp;I1897&amp;IF(N(J1897)&gt;0," (similarity "&amp;TEXT(J1897,"0.00")&amp;")","")&amp;", which gets more clicks. Merge the useful parts into it and 301 this URL.",IF(AA1897="Update",MID(IF(U1897="Yes","; Clicks down "&amp;TEXT(-P1897,"0%")&amp;" on the previous period","")&amp;IF(V1897="Yes","; Average position "&amp;TEXT(N1897,"0.0")&amp;" on "&amp;TEXT(L1897,"#,##0")&amp;" impressions (striking distance)","")&amp;IF(AND(T1897="Yes",N(L1897)&gt;=Rules!$B$6),"; Thin ("&amp;F1897&amp;" words) but has search demand",""),3,400),IF(AA1897="Prune","Low value: "&amp;N(K1897)&amp;" clicks, "&amp;N(L1897)&amp;" impressions, "&amp;N(Q1897)&amp;" sessions, no key events. Remove or noindex it and update internal links.",IF(AA1897="Redirect","Low value but "&amp;N(AC1897)&amp;" referring domains. 301 it to the closest relevant page to keep those links.",IF(AND(Z1897="No",Y1897="Yes",N(K1897)&lt;Rules!$B$5),"Low search traffic but it converts (key events: "&amp;S1897&amp;"). Keep it and link to it.",IF(W1897="Yes","Stronger than the page it overlaps ("&amp;I1897&amp;"). Keep; merge that page into this one.","Healthy: "&amp;N(K1897)&amp;" clicks"&amp;IF(ISNUMBER(N1897),", average position "&amp;TEXT(N1897,"0.0"),"")&amp;". Keep and monitor."))))))))))</f>
        <v/>
      </c>
      <c r="AE1897">
        <f>IF(A1897="","",IF(AD1897&lt;&gt;"",AD1897,AA1897))</f>
        <v/>
      </c>
    </row>
    <row r="1898">
      <c r="A1898">
        <f>IF(Crawl!A1897="","",Crawl!A1897)</f>
        <v/>
      </c>
      <c r="B1898">
        <f>IF(A1898="","",Crawl!EC1897)</f>
        <v/>
      </c>
      <c r="C1898">
        <f>IF(A1898="","",IFERROR(INDEX(Crawl!$A1897:$DZ1897,1,Rules!$H$6),""))</f>
        <v/>
      </c>
      <c r="D1898">
        <f>IF(A1898="","",IFERROR(INDEX(Crawl!$A1897:$DZ1897,1,Rules!$H$7),"")&amp;"")</f>
        <v/>
      </c>
      <c r="E1898">
        <f>IF(A1898="","",IFERROR(INDEX(Crawl!$A1897:$DZ1897,1,Rules!$H$8),"")&amp;"")</f>
        <v/>
      </c>
      <c r="F1898">
        <f>IF(A1898="","",IFERROR(INDEX(Crawl!$A1897:$DZ1897,1,Rules!$H$9),""))</f>
        <v/>
      </c>
      <c r="G1898">
        <f>IF(A1898="","",IFERROR(INDEX(Crawl!$A1897:$DZ1897,1,Rules!$H$10),""))</f>
        <v/>
      </c>
      <c r="H1898">
        <f>IF(A1898="","",IFERROR(INDEX(Crawl!$A1897:$DZ1897,1,Rules!$H$12),""))</f>
        <v/>
      </c>
      <c r="I1898">
        <f>IF(A1898="","",IF(AND(N(H1898)&gt;0,IFERROR(INDEX(Crawl!$A1897:$DZ1897,1,Rules!$H$11),"")&amp;""&lt;&gt;""),IFERROR(INDEX(Crawl!$A1897:$DZ1897,1,Rules!$H$11),"")&amp;"",IF(AND(ISNUMBER(J1898),N(J1898)&gt;=Rules!$B$12,IFERROR(INDEX(Crawl!$A1897:$DZ1897,1,Rules!$H$13),"")&amp;""&lt;&gt;""),IFERROR(INDEX(Crawl!$A1897:$DZ1897,1,Rules!$H$13),"")&amp;"","")))</f>
        <v/>
      </c>
      <c r="J1898" s="19">
        <f>IF(A1898="","",IF(IFERROR(INDEX(Crawl!$A1897:$DZ1897,1,Rules!$H$14),"")&amp;""="","",IFERROR(INDEX(Crawl!$A1897:$DZ1897,1,Rules!$H$14),"")))</f>
        <v/>
      </c>
      <c r="K1898">
        <f>IF(A1898="","",IFERROR(SUMIFS('GSC current'!$J$2:$J$2001,'GSC current'!$I$2:$I$2001,B1898),0))</f>
        <v/>
      </c>
      <c r="L1898">
        <f>IF(A1898="","",IFERROR(SUMIFS('GSC current'!$K$2:$K$2001,'GSC current'!$I$2:$I$2001,B1898),0))</f>
        <v/>
      </c>
      <c r="M1898" s="20">
        <f>IF(A1898="","",IF(N(L1898)&gt;0,K1898/L1898,""))</f>
        <v/>
      </c>
      <c r="N1898" s="21">
        <f>IF(A1898="","",IF(N(L1898)&gt;0,SUMIFS('GSC current'!$L$2:$L$2001,'GSC current'!$I$2:$I$2001,B1898)/L1898,""))</f>
        <v/>
      </c>
      <c r="O1898">
        <f>IF(A1898="","",IFERROR(SUMIFS('GSC previous'!$J$2:$J$2001,'GSC previous'!$I$2:$I$2001,B1898),0))</f>
        <v/>
      </c>
      <c r="P1898" s="22">
        <f>IF(A1898="","",IF(N(O1898)&gt;0,(K1898-O1898)/O1898,""))</f>
        <v/>
      </c>
      <c r="Q1898">
        <f>IF(A1898="","",IFERROR(SUMIFS(GA4!$P$2:$P$2001,GA4!$O$2:$O$2001,B1898),0))</f>
        <v/>
      </c>
      <c r="R1898" s="23">
        <f>IF(A1898="","",IF(N(Q1898)&gt;0,SUMIFS(GA4!$Q$2:$Q$2001,GA4!$O$2:$O$2001,B1898)/Q1898,""))</f>
        <v/>
      </c>
      <c r="S1898">
        <f>IF(A1898="","",IFERROR(SUMIFS(GA4!$R$2:$R$2001,GA4!$O$2:$O$2001,B1898),0))</f>
        <v/>
      </c>
      <c r="T1898">
        <f>IF(A1898="","",IF(AND(ISNUMBER(F1898),LEFT(C1898&amp;"",1)="2"),IF(F1898&lt;Rules!$B$9,"Yes","No"),"No"))</f>
        <v/>
      </c>
      <c r="U1898">
        <f>IF(A1898="","",IF(AND(N(O1898)&gt;=Rules!$B$8,ISNUMBER(P1898)),IF(P1898&lt;=-Rules!$B$7,"Yes","No"),"No"))</f>
        <v/>
      </c>
      <c r="V1898">
        <f>IF(A1898="","",IF(AND(N(L1898)&gt;=Rules!$B$6,ISNUMBER(N1898)),IF(AND(N1898&gt;=Rules!$B$10,N1898&lt;=Rules!$B$11),"Yes","No"),"No"))</f>
        <v/>
      </c>
      <c r="W1898">
        <f>IF(A1898="","",IF(I1898&lt;&gt;"","Yes","No"))</f>
        <v/>
      </c>
      <c r="X1898">
        <f>IF(I1898="","",IF(SUMIFS($K$3:$K$2002,$A$3:$A$2002,SUBSTITUTE(SUBSTITUTE(I1898,"?","~?"),"*","~*"))&gt;N(K1898),"Yes","No"))</f>
        <v/>
      </c>
      <c r="Y1898">
        <f>IF(A1898="","",IF(N(S1898)&gt;0,"Yes","No"))</f>
        <v/>
      </c>
      <c r="Z1898">
        <f>IF(A1898="","",IF(AND(N(K1898)&lt;Rules!$B$5,N(L1898)&lt;Rules!$B$6,N(Q1898)&lt;Rules!$B$13,Y1898="No"),"Yes","No"))</f>
        <v/>
      </c>
      <c r="AA1898">
        <f>IF(A1898="","",IF(LEFT(C1898&amp;"",1)="3","Redirect",IF(OR(LEFT(C1898&amp;"",1)="4",LEFT(C1898&amp;"",1)="5"),IF(OR(N(K1898)&gt;0,N(AC1898)&gt;=Rules!$B$14),"Redirect","Prune"),IF(D1898="Non-Indexable","Keep",IF(AND(W1898="Yes",X1898="Yes",Y1898="No"),"Merge",IF(OR(U1898="Yes",V1898="Yes",AND(T1898="Yes",N(L1898)&gt;=Rules!$B$6)),"Update",IF(Z1898="Yes",IF(N(AC1898)&gt;=Rules!$B$14,"Redirect","Prune"),"Keep")))))))</f>
        <v/>
      </c>
      <c r="AB1898">
        <f>IF(A1898="","",IF(LEFT(C1898&amp;"",1)="3","Already redirects ("&amp;C1898&amp;"). Update internal links to point at the final URL.",IF(OR(LEFT(C1898&amp;"",1)="4",LEFT(C1898&amp;"",1)="5"),IF(AA1898="Redirect","Returns "&amp;C1898&amp;" but still has "&amp;N(K1898)&amp;" clicks and "&amp;N(AC1898)&amp;" referring domains. 301 it to the closest live page.","Returns "&amp;C1898&amp;" with no clicks or links. Remove internal links and let it 404 or 410."),IF(D1898="Non-Indexable","Non-indexable ("&amp;E1898&amp;"). Keep if that is intentional; otherwise fix the canonical or noindex.",IF(AA1898="Merge","Overlaps with "&amp;I1898&amp;IF(N(J1898)&gt;0," (similarity "&amp;TEXT(J1898,"0.00")&amp;")","")&amp;", which gets more clicks. Merge the useful parts into it and 301 this URL.",IF(AA1898="Update",MID(IF(U1898="Yes","; Clicks down "&amp;TEXT(-P1898,"0%")&amp;" on the previous period","")&amp;IF(V1898="Yes","; Average position "&amp;TEXT(N1898,"0.0")&amp;" on "&amp;TEXT(L1898,"#,##0")&amp;" impressions (striking distance)","")&amp;IF(AND(T1898="Yes",N(L1898)&gt;=Rules!$B$6),"; Thin ("&amp;F1898&amp;" words) but has search demand",""),3,400),IF(AA1898="Prune","Low value: "&amp;N(K1898)&amp;" clicks, "&amp;N(L1898)&amp;" impressions, "&amp;N(Q1898)&amp;" sessions, no key events. Remove or noindex it and update internal links.",IF(AA1898="Redirect","Low value but "&amp;N(AC1898)&amp;" referring domains. 301 it to the closest relevant page to keep those links.",IF(AND(Z1898="No",Y1898="Yes",N(K1898)&lt;Rules!$B$5),"Low search traffic but it converts (key events: "&amp;S1898&amp;"). Keep it and link to it.",IF(W1898="Yes","Stronger than the page it overlaps ("&amp;I1898&amp;"). Keep; merge that page into this one.","Healthy: "&amp;N(K1898)&amp;" clicks"&amp;IF(ISNUMBER(N1898),", average position "&amp;TEXT(N1898,"0.0"),"")&amp;". Keep and monitor."))))))))))</f>
        <v/>
      </c>
      <c r="AE1898">
        <f>IF(A1898="","",IF(AD1898&lt;&gt;"",AD1898,AA1898))</f>
        <v/>
      </c>
    </row>
    <row r="1899">
      <c r="A1899">
        <f>IF(Crawl!A1898="","",Crawl!A1898)</f>
        <v/>
      </c>
      <c r="B1899">
        <f>IF(A1899="","",Crawl!EC1898)</f>
        <v/>
      </c>
      <c r="C1899">
        <f>IF(A1899="","",IFERROR(INDEX(Crawl!$A1898:$DZ1898,1,Rules!$H$6),""))</f>
        <v/>
      </c>
      <c r="D1899">
        <f>IF(A1899="","",IFERROR(INDEX(Crawl!$A1898:$DZ1898,1,Rules!$H$7),"")&amp;"")</f>
        <v/>
      </c>
      <c r="E1899">
        <f>IF(A1899="","",IFERROR(INDEX(Crawl!$A1898:$DZ1898,1,Rules!$H$8),"")&amp;"")</f>
        <v/>
      </c>
      <c r="F1899">
        <f>IF(A1899="","",IFERROR(INDEX(Crawl!$A1898:$DZ1898,1,Rules!$H$9),""))</f>
        <v/>
      </c>
      <c r="G1899">
        <f>IF(A1899="","",IFERROR(INDEX(Crawl!$A1898:$DZ1898,1,Rules!$H$10),""))</f>
        <v/>
      </c>
      <c r="H1899">
        <f>IF(A1899="","",IFERROR(INDEX(Crawl!$A1898:$DZ1898,1,Rules!$H$12),""))</f>
        <v/>
      </c>
      <c r="I1899">
        <f>IF(A1899="","",IF(AND(N(H1899)&gt;0,IFERROR(INDEX(Crawl!$A1898:$DZ1898,1,Rules!$H$11),"")&amp;""&lt;&gt;""),IFERROR(INDEX(Crawl!$A1898:$DZ1898,1,Rules!$H$11),"")&amp;"",IF(AND(ISNUMBER(J1899),N(J1899)&gt;=Rules!$B$12,IFERROR(INDEX(Crawl!$A1898:$DZ1898,1,Rules!$H$13),"")&amp;""&lt;&gt;""),IFERROR(INDEX(Crawl!$A1898:$DZ1898,1,Rules!$H$13),"")&amp;"","")))</f>
        <v/>
      </c>
      <c r="J1899" s="19">
        <f>IF(A1899="","",IF(IFERROR(INDEX(Crawl!$A1898:$DZ1898,1,Rules!$H$14),"")&amp;""="","",IFERROR(INDEX(Crawl!$A1898:$DZ1898,1,Rules!$H$14),"")))</f>
        <v/>
      </c>
      <c r="K1899">
        <f>IF(A1899="","",IFERROR(SUMIFS('GSC current'!$J$2:$J$2001,'GSC current'!$I$2:$I$2001,B1899),0))</f>
        <v/>
      </c>
      <c r="L1899">
        <f>IF(A1899="","",IFERROR(SUMIFS('GSC current'!$K$2:$K$2001,'GSC current'!$I$2:$I$2001,B1899),0))</f>
        <v/>
      </c>
      <c r="M1899" s="20">
        <f>IF(A1899="","",IF(N(L1899)&gt;0,K1899/L1899,""))</f>
        <v/>
      </c>
      <c r="N1899" s="21">
        <f>IF(A1899="","",IF(N(L1899)&gt;0,SUMIFS('GSC current'!$L$2:$L$2001,'GSC current'!$I$2:$I$2001,B1899)/L1899,""))</f>
        <v/>
      </c>
      <c r="O1899">
        <f>IF(A1899="","",IFERROR(SUMIFS('GSC previous'!$J$2:$J$2001,'GSC previous'!$I$2:$I$2001,B1899),0))</f>
        <v/>
      </c>
      <c r="P1899" s="22">
        <f>IF(A1899="","",IF(N(O1899)&gt;0,(K1899-O1899)/O1899,""))</f>
        <v/>
      </c>
      <c r="Q1899">
        <f>IF(A1899="","",IFERROR(SUMIFS(GA4!$P$2:$P$2001,GA4!$O$2:$O$2001,B1899),0))</f>
        <v/>
      </c>
      <c r="R1899" s="23">
        <f>IF(A1899="","",IF(N(Q1899)&gt;0,SUMIFS(GA4!$Q$2:$Q$2001,GA4!$O$2:$O$2001,B1899)/Q1899,""))</f>
        <v/>
      </c>
      <c r="S1899">
        <f>IF(A1899="","",IFERROR(SUMIFS(GA4!$R$2:$R$2001,GA4!$O$2:$O$2001,B1899),0))</f>
        <v/>
      </c>
      <c r="T1899">
        <f>IF(A1899="","",IF(AND(ISNUMBER(F1899),LEFT(C1899&amp;"",1)="2"),IF(F1899&lt;Rules!$B$9,"Yes","No"),"No"))</f>
        <v/>
      </c>
      <c r="U1899">
        <f>IF(A1899="","",IF(AND(N(O1899)&gt;=Rules!$B$8,ISNUMBER(P1899)),IF(P1899&lt;=-Rules!$B$7,"Yes","No"),"No"))</f>
        <v/>
      </c>
      <c r="V1899">
        <f>IF(A1899="","",IF(AND(N(L1899)&gt;=Rules!$B$6,ISNUMBER(N1899)),IF(AND(N1899&gt;=Rules!$B$10,N1899&lt;=Rules!$B$11),"Yes","No"),"No"))</f>
        <v/>
      </c>
      <c r="W1899">
        <f>IF(A1899="","",IF(I1899&lt;&gt;"","Yes","No"))</f>
        <v/>
      </c>
      <c r="X1899">
        <f>IF(I1899="","",IF(SUMIFS($K$3:$K$2002,$A$3:$A$2002,SUBSTITUTE(SUBSTITUTE(I1899,"?","~?"),"*","~*"))&gt;N(K1899),"Yes","No"))</f>
        <v/>
      </c>
      <c r="Y1899">
        <f>IF(A1899="","",IF(N(S1899)&gt;0,"Yes","No"))</f>
        <v/>
      </c>
      <c r="Z1899">
        <f>IF(A1899="","",IF(AND(N(K1899)&lt;Rules!$B$5,N(L1899)&lt;Rules!$B$6,N(Q1899)&lt;Rules!$B$13,Y1899="No"),"Yes","No"))</f>
        <v/>
      </c>
      <c r="AA1899">
        <f>IF(A1899="","",IF(LEFT(C1899&amp;"",1)="3","Redirect",IF(OR(LEFT(C1899&amp;"",1)="4",LEFT(C1899&amp;"",1)="5"),IF(OR(N(K1899)&gt;0,N(AC1899)&gt;=Rules!$B$14),"Redirect","Prune"),IF(D1899="Non-Indexable","Keep",IF(AND(W1899="Yes",X1899="Yes",Y1899="No"),"Merge",IF(OR(U1899="Yes",V1899="Yes",AND(T1899="Yes",N(L1899)&gt;=Rules!$B$6)),"Update",IF(Z1899="Yes",IF(N(AC1899)&gt;=Rules!$B$14,"Redirect","Prune"),"Keep")))))))</f>
        <v/>
      </c>
      <c r="AB1899">
        <f>IF(A1899="","",IF(LEFT(C1899&amp;"",1)="3","Already redirects ("&amp;C1899&amp;"). Update internal links to point at the final URL.",IF(OR(LEFT(C1899&amp;"",1)="4",LEFT(C1899&amp;"",1)="5"),IF(AA1899="Redirect","Returns "&amp;C1899&amp;" but still has "&amp;N(K1899)&amp;" clicks and "&amp;N(AC1899)&amp;" referring domains. 301 it to the closest live page.","Returns "&amp;C1899&amp;" with no clicks or links. Remove internal links and let it 404 or 410."),IF(D1899="Non-Indexable","Non-indexable ("&amp;E1899&amp;"). Keep if that is intentional; otherwise fix the canonical or noindex.",IF(AA1899="Merge","Overlaps with "&amp;I1899&amp;IF(N(J1899)&gt;0," (similarity "&amp;TEXT(J1899,"0.00")&amp;")","")&amp;", which gets more clicks. Merge the useful parts into it and 301 this URL.",IF(AA1899="Update",MID(IF(U1899="Yes","; Clicks down "&amp;TEXT(-P1899,"0%")&amp;" on the previous period","")&amp;IF(V1899="Yes","; Average position "&amp;TEXT(N1899,"0.0")&amp;" on "&amp;TEXT(L1899,"#,##0")&amp;" impressions (striking distance)","")&amp;IF(AND(T1899="Yes",N(L1899)&gt;=Rules!$B$6),"; Thin ("&amp;F1899&amp;" words) but has search demand",""),3,400),IF(AA1899="Prune","Low value: "&amp;N(K1899)&amp;" clicks, "&amp;N(L1899)&amp;" impressions, "&amp;N(Q1899)&amp;" sessions, no key events. Remove or noindex it and update internal links.",IF(AA1899="Redirect","Low value but "&amp;N(AC1899)&amp;" referring domains. 301 it to the closest relevant page to keep those links.",IF(AND(Z1899="No",Y1899="Yes",N(K1899)&lt;Rules!$B$5),"Low search traffic but it converts (key events: "&amp;S1899&amp;"). Keep it and link to it.",IF(W1899="Yes","Stronger than the page it overlaps ("&amp;I1899&amp;"). Keep; merge that page into this one.","Healthy: "&amp;N(K1899)&amp;" clicks"&amp;IF(ISNUMBER(N1899),", average position "&amp;TEXT(N1899,"0.0"),"")&amp;". Keep and monitor."))))))))))</f>
        <v/>
      </c>
      <c r="AE1899">
        <f>IF(A1899="","",IF(AD1899&lt;&gt;"",AD1899,AA1899))</f>
        <v/>
      </c>
    </row>
    <row r="1900">
      <c r="A1900">
        <f>IF(Crawl!A1899="","",Crawl!A1899)</f>
        <v/>
      </c>
      <c r="B1900">
        <f>IF(A1900="","",Crawl!EC1899)</f>
        <v/>
      </c>
      <c r="C1900">
        <f>IF(A1900="","",IFERROR(INDEX(Crawl!$A1899:$DZ1899,1,Rules!$H$6),""))</f>
        <v/>
      </c>
      <c r="D1900">
        <f>IF(A1900="","",IFERROR(INDEX(Crawl!$A1899:$DZ1899,1,Rules!$H$7),"")&amp;"")</f>
        <v/>
      </c>
      <c r="E1900">
        <f>IF(A1900="","",IFERROR(INDEX(Crawl!$A1899:$DZ1899,1,Rules!$H$8),"")&amp;"")</f>
        <v/>
      </c>
      <c r="F1900">
        <f>IF(A1900="","",IFERROR(INDEX(Crawl!$A1899:$DZ1899,1,Rules!$H$9),""))</f>
        <v/>
      </c>
      <c r="G1900">
        <f>IF(A1900="","",IFERROR(INDEX(Crawl!$A1899:$DZ1899,1,Rules!$H$10),""))</f>
        <v/>
      </c>
      <c r="H1900">
        <f>IF(A1900="","",IFERROR(INDEX(Crawl!$A1899:$DZ1899,1,Rules!$H$12),""))</f>
        <v/>
      </c>
      <c r="I1900">
        <f>IF(A1900="","",IF(AND(N(H1900)&gt;0,IFERROR(INDEX(Crawl!$A1899:$DZ1899,1,Rules!$H$11),"")&amp;""&lt;&gt;""),IFERROR(INDEX(Crawl!$A1899:$DZ1899,1,Rules!$H$11),"")&amp;"",IF(AND(ISNUMBER(J1900),N(J1900)&gt;=Rules!$B$12,IFERROR(INDEX(Crawl!$A1899:$DZ1899,1,Rules!$H$13),"")&amp;""&lt;&gt;""),IFERROR(INDEX(Crawl!$A1899:$DZ1899,1,Rules!$H$13),"")&amp;"","")))</f>
        <v/>
      </c>
      <c r="J1900" s="19">
        <f>IF(A1900="","",IF(IFERROR(INDEX(Crawl!$A1899:$DZ1899,1,Rules!$H$14),"")&amp;""="","",IFERROR(INDEX(Crawl!$A1899:$DZ1899,1,Rules!$H$14),"")))</f>
        <v/>
      </c>
      <c r="K1900">
        <f>IF(A1900="","",IFERROR(SUMIFS('GSC current'!$J$2:$J$2001,'GSC current'!$I$2:$I$2001,B1900),0))</f>
        <v/>
      </c>
      <c r="L1900">
        <f>IF(A1900="","",IFERROR(SUMIFS('GSC current'!$K$2:$K$2001,'GSC current'!$I$2:$I$2001,B1900),0))</f>
        <v/>
      </c>
      <c r="M1900" s="20">
        <f>IF(A1900="","",IF(N(L1900)&gt;0,K1900/L1900,""))</f>
        <v/>
      </c>
      <c r="N1900" s="21">
        <f>IF(A1900="","",IF(N(L1900)&gt;0,SUMIFS('GSC current'!$L$2:$L$2001,'GSC current'!$I$2:$I$2001,B1900)/L1900,""))</f>
        <v/>
      </c>
      <c r="O1900">
        <f>IF(A1900="","",IFERROR(SUMIFS('GSC previous'!$J$2:$J$2001,'GSC previous'!$I$2:$I$2001,B1900),0))</f>
        <v/>
      </c>
      <c r="P1900" s="22">
        <f>IF(A1900="","",IF(N(O1900)&gt;0,(K1900-O1900)/O1900,""))</f>
        <v/>
      </c>
      <c r="Q1900">
        <f>IF(A1900="","",IFERROR(SUMIFS(GA4!$P$2:$P$2001,GA4!$O$2:$O$2001,B1900),0))</f>
        <v/>
      </c>
      <c r="R1900" s="23">
        <f>IF(A1900="","",IF(N(Q1900)&gt;0,SUMIFS(GA4!$Q$2:$Q$2001,GA4!$O$2:$O$2001,B1900)/Q1900,""))</f>
        <v/>
      </c>
      <c r="S1900">
        <f>IF(A1900="","",IFERROR(SUMIFS(GA4!$R$2:$R$2001,GA4!$O$2:$O$2001,B1900),0))</f>
        <v/>
      </c>
      <c r="T1900">
        <f>IF(A1900="","",IF(AND(ISNUMBER(F1900),LEFT(C1900&amp;"",1)="2"),IF(F1900&lt;Rules!$B$9,"Yes","No"),"No"))</f>
        <v/>
      </c>
      <c r="U1900">
        <f>IF(A1900="","",IF(AND(N(O1900)&gt;=Rules!$B$8,ISNUMBER(P1900)),IF(P1900&lt;=-Rules!$B$7,"Yes","No"),"No"))</f>
        <v/>
      </c>
      <c r="V1900">
        <f>IF(A1900="","",IF(AND(N(L1900)&gt;=Rules!$B$6,ISNUMBER(N1900)),IF(AND(N1900&gt;=Rules!$B$10,N1900&lt;=Rules!$B$11),"Yes","No"),"No"))</f>
        <v/>
      </c>
      <c r="W1900">
        <f>IF(A1900="","",IF(I1900&lt;&gt;"","Yes","No"))</f>
        <v/>
      </c>
      <c r="X1900">
        <f>IF(I1900="","",IF(SUMIFS($K$3:$K$2002,$A$3:$A$2002,SUBSTITUTE(SUBSTITUTE(I1900,"?","~?"),"*","~*"))&gt;N(K1900),"Yes","No"))</f>
        <v/>
      </c>
      <c r="Y1900">
        <f>IF(A1900="","",IF(N(S1900)&gt;0,"Yes","No"))</f>
        <v/>
      </c>
      <c r="Z1900">
        <f>IF(A1900="","",IF(AND(N(K1900)&lt;Rules!$B$5,N(L1900)&lt;Rules!$B$6,N(Q1900)&lt;Rules!$B$13,Y1900="No"),"Yes","No"))</f>
        <v/>
      </c>
      <c r="AA1900">
        <f>IF(A1900="","",IF(LEFT(C1900&amp;"",1)="3","Redirect",IF(OR(LEFT(C1900&amp;"",1)="4",LEFT(C1900&amp;"",1)="5"),IF(OR(N(K1900)&gt;0,N(AC1900)&gt;=Rules!$B$14),"Redirect","Prune"),IF(D1900="Non-Indexable","Keep",IF(AND(W1900="Yes",X1900="Yes",Y1900="No"),"Merge",IF(OR(U1900="Yes",V1900="Yes",AND(T1900="Yes",N(L1900)&gt;=Rules!$B$6)),"Update",IF(Z1900="Yes",IF(N(AC1900)&gt;=Rules!$B$14,"Redirect","Prune"),"Keep")))))))</f>
        <v/>
      </c>
      <c r="AB1900">
        <f>IF(A1900="","",IF(LEFT(C1900&amp;"",1)="3","Already redirects ("&amp;C1900&amp;"). Update internal links to point at the final URL.",IF(OR(LEFT(C1900&amp;"",1)="4",LEFT(C1900&amp;"",1)="5"),IF(AA1900="Redirect","Returns "&amp;C1900&amp;" but still has "&amp;N(K1900)&amp;" clicks and "&amp;N(AC1900)&amp;" referring domains. 301 it to the closest live page.","Returns "&amp;C1900&amp;" with no clicks or links. Remove internal links and let it 404 or 410."),IF(D1900="Non-Indexable","Non-indexable ("&amp;E1900&amp;"). Keep if that is intentional; otherwise fix the canonical or noindex.",IF(AA1900="Merge","Overlaps with "&amp;I1900&amp;IF(N(J1900)&gt;0," (similarity "&amp;TEXT(J1900,"0.00")&amp;")","")&amp;", which gets more clicks. Merge the useful parts into it and 301 this URL.",IF(AA1900="Update",MID(IF(U1900="Yes","; Clicks down "&amp;TEXT(-P1900,"0%")&amp;" on the previous period","")&amp;IF(V1900="Yes","; Average position "&amp;TEXT(N1900,"0.0")&amp;" on "&amp;TEXT(L1900,"#,##0")&amp;" impressions (striking distance)","")&amp;IF(AND(T1900="Yes",N(L1900)&gt;=Rules!$B$6),"; Thin ("&amp;F1900&amp;" words) but has search demand",""),3,400),IF(AA1900="Prune","Low value: "&amp;N(K1900)&amp;" clicks, "&amp;N(L1900)&amp;" impressions, "&amp;N(Q1900)&amp;" sessions, no key events. Remove or noindex it and update internal links.",IF(AA1900="Redirect","Low value but "&amp;N(AC1900)&amp;" referring domains. 301 it to the closest relevant page to keep those links.",IF(AND(Z1900="No",Y1900="Yes",N(K1900)&lt;Rules!$B$5),"Low search traffic but it converts (key events: "&amp;S1900&amp;"). Keep it and link to it.",IF(W1900="Yes","Stronger than the page it overlaps ("&amp;I1900&amp;"). Keep; merge that page into this one.","Healthy: "&amp;N(K1900)&amp;" clicks"&amp;IF(ISNUMBER(N1900),", average position "&amp;TEXT(N1900,"0.0"),"")&amp;". Keep and monitor."))))))))))</f>
        <v/>
      </c>
      <c r="AE1900">
        <f>IF(A1900="","",IF(AD1900&lt;&gt;"",AD1900,AA1900))</f>
        <v/>
      </c>
    </row>
    <row r="1901">
      <c r="A1901">
        <f>IF(Crawl!A1900="","",Crawl!A1900)</f>
        <v/>
      </c>
      <c r="B1901">
        <f>IF(A1901="","",Crawl!EC1900)</f>
        <v/>
      </c>
      <c r="C1901">
        <f>IF(A1901="","",IFERROR(INDEX(Crawl!$A1900:$DZ1900,1,Rules!$H$6),""))</f>
        <v/>
      </c>
      <c r="D1901">
        <f>IF(A1901="","",IFERROR(INDEX(Crawl!$A1900:$DZ1900,1,Rules!$H$7),"")&amp;"")</f>
        <v/>
      </c>
      <c r="E1901">
        <f>IF(A1901="","",IFERROR(INDEX(Crawl!$A1900:$DZ1900,1,Rules!$H$8),"")&amp;"")</f>
        <v/>
      </c>
      <c r="F1901">
        <f>IF(A1901="","",IFERROR(INDEX(Crawl!$A1900:$DZ1900,1,Rules!$H$9),""))</f>
        <v/>
      </c>
      <c r="G1901">
        <f>IF(A1901="","",IFERROR(INDEX(Crawl!$A1900:$DZ1900,1,Rules!$H$10),""))</f>
        <v/>
      </c>
      <c r="H1901">
        <f>IF(A1901="","",IFERROR(INDEX(Crawl!$A1900:$DZ1900,1,Rules!$H$12),""))</f>
        <v/>
      </c>
      <c r="I1901">
        <f>IF(A1901="","",IF(AND(N(H1901)&gt;0,IFERROR(INDEX(Crawl!$A1900:$DZ1900,1,Rules!$H$11),"")&amp;""&lt;&gt;""),IFERROR(INDEX(Crawl!$A1900:$DZ1900,1,Rules!$H$11),"")&amp;"",IF(AND(ISNUMBER(J1901),N(J1901)&gt;=Rules!$B$12,IFERROR(INDEX(Crawl!$A1900:$DZ1900,1,Rules!$H$13),"")&amp;""&lt;&gt;""),IFERROR(INDEX(Crawl!$A1900:$DZ1900,1,Rules!$H$13),"")&amp;"","")))</f>
        <v/>
      </c>
      <c r="J1901" s="19">
        <f>IF(A1901="","",IF(IFERROR(INDEX(Crawl!$A1900:$DZ1900,1,Rules!$H$14),"")&amp;""="","",IFERROR(INDEX(Crawl!$A1900:$DZ1900,1,Rules!$H$14),"")))</f>
        <v/>
      </c>
      <c r="K1901">
        <f>IF(A1901="","",IFERROR(SUMIFS('GSC current'!$J$2:$J$2001,'GSC current'!$I$2:$I$2001,B1901),0))</f>
        <v/>
      </c>
      <c r="L1901">
        <f>IF(A1901="","",IFERROR(SUMIFS('GSC current'!$K$2:$K$2001,'GSC current'!$I$2:$I$2001,B1901),0))</f>
        <v/>
      </c>
      <c r="M1901" s="20">
        <f>IF(A1901="","",IF(N(L1901)&gt;0,K1901/L1901,""))</f>
        <v/>
      </c>
      <c r="N1901" s="21">
        <f>IF(A1901="","",IF(N(L1901)&gt;0,SUMIFS('GSC current'!$L$2:$L$2001,'GSC current'!$I$2:$I$2001,B1901)/L1901,""))</f>
        <v/>
      </c>
      <c r="O1901">
        <f>IF(A1901="","",IFERROR(SUMIFS('GSC previous'!$J$2:$J$2001,'GSC previous'!$I$2:$I$2001,B1901),0))</f>
        <v/>
      </c>
      <c r="P1901" s="22">
        <f>IF(A1901="","",IF(N(O1901)&gt;0,(K1901-O1901)/O1901,""))</f>
        <v/>
      </c>
      <c r="Q1901">
        <f>IF(A1901="","",IFERROR(SUMIFS(GA4!$P$2:$P$2001,GA4!$O$2:$O$2001,B1901),0))</f>
        <v/>
      </c>
      <c r="R1901" s="23">
        <f>IF(A1901="","",IF(N(Q1901)&gt;0,SUMIFS(GA4!$Q$2:$Q$2001,GA4!$O$2:$O$2001,B1901)/Q1901,""))</f>
        <v/>
      </c>
      <c r="S1901">
        <f>IF(A1901="","",IFERROR(SUMIFS(GA4!$R$2:$R$2001,GA4!$O$2:$O$2001,B1901),0))</f>
        <v/>
      </c>
      <c r="T1901">
        <f>IF(A1901="","",IF(AND(ISNUMBER(F1901),LEFT(C1901&amp;"",1)="2"),IF(F1901&lt;Rules!$B$9,"Yes","No"),"No"))</f>
        <v/>
      </c>
      <c r="U1901">
        <f>IF(A1901="","",IF(AND(N(O1901)&gt;=Rules!$B$8,ISNUMBER(P1901)),IF(P1901&lt;=-Rules!$B$7,"Yes","No"),"No"))</f>
        <v/>
      </c>
      <c r="V1901">
        <f>IF(A1901="","",IF(AND(N(L1901)&gt;=Rules!$B$6,ISNUMBER(N1901)),IF(AND(N1901&gt;=Rules!$B$10,N1901&lt;=Rules!$B$11),"Yes","No"),"No"))</f>
        <v/>
      </c>
      <c r="W1901">
        <f>IF(A1901="","",IF(I1901&lt;&gt;"","Yes","No"))</f>
        <v/>
      </c>
      <c r="X1901">
        <f>IF(I1901="","",IF(SUMIFS($K$3:$K$2002,$A$3:$A$2002,SUBSTITUTE(SUBSTITUTE(I1901,"?","~?"),"*","~*"))&gt;N(K1901),"Yes","No"))</f>
        <v/>
      </c>
      <c r="Y1901">
        <f>IF(A1901="","",IF(N(S1901)&gt;0,"Yes","No"))</f>
        <v/>
      </c>
      <c r="Z1901">
        <f>IF(A1901="","",IF(AND(N(K1901)&lt;Rules!$B$5,N(L1901)&lt;Rules!$B$6,N(Q1901)&lt;Rules!$B$13,Y1901="No"),"Yes","No"))</f>
        <v/>
      </c>
      <c r="AA1901">
        <f>IF(A1901="","",IF(LEFT(C1901&amp;"",1)="3","Redirect",IF(OR(LEFT(C1901&amp;"",1)="4",LEFT(C1901&amp;"",1)="5"),IF(OR(N(K1901)&gt;0,N(AC1901)&gt;=Rules!$B$14),"Redirect","Prune"),IF(D1901="Non-Indexable","Keep",IF(AND(W1901="Yes",X1901="Yes",Y1901="No"),"Merge",IF(OR(U1901="Yes",V1901="Yes",AND(T1901="Yes",N(L1901)&gt;=Rules!$B$6)),"Update",IF(Z1901="Yes",IF(N(AC1901)&gt;=Rules!$B$14,"Redirect","Prune"),"Keep")))))))</f>
        <v/>
      </c>
      <c r="AB1901">
        <f>IF(A1901="","",IF(LEFT(C1901&amp;"",1)="3","Already redirects ("&amp;C1901&amp;"). Update internal links to point at the final URL.",IF(OR(LEFT(C1901&amp;"",1)="4",LEFT(C1901&amp;"",1)="5"),IF(AA1901="Redirect","Returns "&amp;C1901&amp;" but still has "&amp;N(K1901)&amp;" clicks and "&amp;N(AC1901)&amp;" referring domains. 301 it to the closest live page.","Returns "&amp;C1901&amp;" with no clicks or links. Remove internal links and let it 404 or 410."),IF(D1901="Non-Indexable","Non-indexable ("&amp;E1901&amp;"). Keep if that is intentional; otherwise fix the canonical or noindex.",IF(AA1901="Merge","Overlaps with "&amp;I1901&amp;IF(N(J1901)&gt;0," (similarity "&amp;TEXT(J1901,"0.00")&amp;")","")&amp;", which gets more clicks. Merge the useful parts into it and 301 this URL.",IF(AA1901="Update",MID(IF(U1901="Yes","; Clicks down "&amp;TEXT(-P1901,"0%")&amp;" on the previous period","")&amp;IF(V1901="Yes","; Average position "&amp;TEXT(N1901,"0.0")&amp;" on "&amp;TEXT(L1901,"#,##0")&amp;" impressions (striking distance)","")&amp;IF(AND(T1901="Yes",N(L1901)&gt;=Rules!$B$6),"; Thin ("&amp;F1901&amp;" words) but has search demand",""),3,400),IF(AA1901="Prune","Low value: "&amp;N(K1901)&amp;" clicks, "&amp;N(L1901)&amp;" impressions, "&amp;N(Q1901)&amp;" sessions, no key events. Remove or noindex it and update internal links.",IF(AA1901="Redirect","Low value but "&amp;N(AC1901)&amp;" referring domains. 301 it to the closest relevant page to keep those links.",IF(AND(Z1901="No",Y1901="Yes",N(K1901)&lt;Rules!$B$5),"Low search traffic but it converts (key events: "&amp;S1901&amp;"). Keep it and link to it.",IF(W1901="Yes","Stronger than the page it overlaps ("&amp;I1901&amp;"). Keep; merge that page into this one.","Healthy: "&amp;N(K1901)&amp;" clicks"&amp;IF(ISNUMBER(N1901),", average position "&amp;TEXT(N1901,"0.0"),"")&amp;". Keep and monitor."))))))))))</f>
        <v/>
      </c>
      <c r="AE1901">
        <f>IF(A1901="","",IF(AD1901&lt;&gt;"",AD1901,AA1901))</f>
        <v/>
      </c>
    </row>
    <row r="1902">
      <c r="A1902">
        <f>IF(Crawl!A1901="","",Crawl!A1901)</f>
        <v/>
      </c>
      <c r="B1902">
        <f>IF(A1902="","",Crawl!EC1901)</f>
        <v/>
      </c>
      <c r="C1902">
        <f>IF(A1902="","",IFERROR(INDEX(Crawl!$A1901:$DZ1901,1,Rules!$H$6),""))</f>
        <v/>
      </c>
      <c r="D1902">
        <f>IF(A1902="","",IFERROR(INDEX(Crawl!$A1901:$DZ1901,1,Rules!$H$7),"")&amp;"")</f>
        <v/>
      </c>
      <c r="E1902">
        <f>IF(A1902="","",IFERROR(INDEX(Crawl!$A1901:$DZ1901,1,Rules!$H$8),"")&amp;"")</f>
        <v/>
      </c>
      <c r="F1902">
        <f>IF(A1902="","",IFERROR(INDEX(Crawl!$A1901:$DZ1901,1,Rules!$H$9),""))</f>
        <v/>
      </c>
      <c r="G1902">
        <f>IF(A1902="","",IFERROR(INDEX(Crawl!$A1901:$DZ1901,1,Rules!$H$10),""))</f>
        <v/>
      </c>
      <c r="H1902">
        <f>IF(A1902="","",IFERROR(INDEX(Crawl!$A1901:$DZ1901,1,Rules!$H$12),""))</f>
        <v/>
      </c>
      <c r="I1902">
        <f>IF(A1902="","",IF(AND(N(H1902)&gt;0,IFERROR(INDEX(Crawl!$A1901:$DZ1901,1,Rules!$H$11),"")&amp;""&lt;&gt;""),IFERROR(INDEX(Crawl!$A1901:$DZ1901,1,Rules!$H$11),"")&amp;"",IF(AND(ISNUMBER(J1902),N(J1902)&gt;=Rules!$B$12,IFERROR(INDEX(Crawl!$A1901:$DZ1901,1,Rules!$H$13),"")&amp;""&lt;&gt;""),IFERROR(INDEX(Crawl!$A1901:$DZ1901,1,Rules!$H$13),"")&amp;"","")))</f>
        <v/>
      </c>
      <c r="J1902" s="19">
        <f>IF(A1902="","",IF(IFERROR(INDEX(Crawl!$A1901:$DZ1901,1,Rules!$H$14),"")&amp;""="","",IFERROR(INDEX(Crawl!$A1901:$DZ1901,1,Rules!$H$14),"")))</f>
        <v/>
      </c>
      <c r="K1902">
        <f>IF(A1902="","",IFERROR(SUMIFS('GSC current'!$J$2:$J$2001,'GSC current'!$I$2:$I$2001,B1902),0))</f>
        <v/>
      </c>
      <c r="L1902">
        <f>IF(A1902="","",IFERROR(SUMIFS('GSC current'!$K$2:$K$2001,'GSC current'!$I$2:$I$2001,B1902),0))</f>
        <v/>
      </c>
      <c r="M1902" s="20">
        <f>IF(A1902="","",IF(N(L1902)&gt;0,K1902/L1902,""))</f>
        <v/>
      </c>
      <c r="N1902" s="21">
        <f>IF(A1902="","",IF(N(L1902)&gt;0,SUMIFS('GSC current'!$L$2:$L$2001,'GSC current'!$I$2:$I$2001,B1902)/L1902,""))</f>
        <v/>
      </c>
      <c r="O1902">
        <f>IF(A1902="","",IFERROR(SUMIFS('GSC previous'!$J$2:$J$2001,'GSC previous'!$I$2:$I$2001,B1902),0))</f>
        <v/>
      </c>
      <c r="P1902" s="22">
        <f>IF(A1902="","",IF(N(O1902)&gt;0,(K1902-O1902)/O1902,""))</f>
        <v/>
      </c>
      <c r="Q1902">
        <f>IF(A1902="","",IFERROR(SUMIFS(GA4!$P$2:$P$2001,GA4!$O$2:$O$2001,B1902),0))</f>
        <v/>
      </c>
      <c r="R1902" s="23">
        <f>IF(A1902="","",IF(N(Q1902)&gt;0,SUMIFS(GA4!$Q$2:$Q$2001,GA4!$O$2:$O$2001,B1902)/Q1902,""))</f>
        <v/>
      </c>
      <c r="S1902">
        <f>IF(A1902="","",IFERROR(SUMIFS(GA4!$R$2:$R$2001,GA4!$O$2:$O$2001,B1902),0))</f>
        <v/>
      </c>
      <c r="T1902">
        <f>IF(A1902="","",IF(AND(ISNUMBER(F1902),LEFT(C1902&amp;"",1)="2"),IF(F1902&lt;Rules!$B$9,"Yes","No"),"No"))</f>
        <v/>
      </c>
      <c r="U1902">
        <f>IF(A1902="","",IF(AND(N(O1902)&gt;=Rules!$B$8,ISNUMBER(P1902)),IF(P1902&lt;=-Rules!$B$7,"Yes","No"),"No"))</f>
        <v/>
      </c>
      <c r="V1902">
        <f>IF(A1902="","",IF(AND(N(L1902)&gt;=Rules!$B$6,ISNUMBER(N1902)),IF(AND(N1902&gt;=Rules!$B$10,N1902&lt;=Rules!$B$11),"Yes","No"),"No"))</f>
        <v/>
      </c>
      <c r="W1902">
        <f>IF(A1902="","",IF(I1902&lt;&gt;"","Yes","No"))</f>
        <v/>
      </c>
      <c r="X1902">
        <f>IF(I1902="","",IF(SUMIFS($K$3:$K$2002,$A$3:$A$2002,SUBSTITUTE(SUBSTITUTE(I1902,"?","~?"),"*","~*"))&gt;N(K1902),"Yes","No"))</f>
        <v/>
      </c>
      <c r="Y1902">
        <f>IF(A1902="","",IF(N(S1902)&gt;0,"Yes","No"))</f>
        <v/>
      </c>
      <c r="Z1902">
        <f>IF(A1902="","",IF(AND(N(K1902)&lt;Rules!$B$5,N(L1902)&lt;Rules!$B$6,N(Q1902)&lt;Rules!$B$13,Y1902="No"),"Yes","No"))</f>
        <v/>
      </c>
      <c r="AA1902">
        <f>IF(A1902="","",IF(LEFT(C1902&amp;"",1)="3","Redirect",IF(OR(LEFT(C1902&amp;"",1)="4",LEFT(C1902&amp;"",1)="5"),IF(OR(N(K1902)&gt;0,N(AC1902)&gt;=Rules!$B$14),"Redirect","Prune"),IF(D1902="Non-Indexable","Keep",IF(AND(W1902="Yes",X1902="Yes",Y1902="No"),"Merge",IF(OR(U1902="Yes",V1902="Yes",AND(T1902="Yes",N(L1902)&gt;=Rules!$B$6)),"Update",IF(Z1902="Yes",IF(N(AC1902)&gt;=Rules!$B$14,"Redirect","Prune"),"Keep")))))))</f>
        <v/>
      </c>
      <c r="AB1902">
        <f>IF(A1902="","",IF(LEFT(C1902&amp;"",1)="3","Already redirects ("&amp;C1902&amp;"). Update internal links to point at the final URL.",IF(OR(LEFT(C1902&amp;"",1)="4",LEFT(C1902&amp;"",1)="5"),IF(AA1902="Redirect","Returns "&amp;C1902&amp;" but still has "&amp;N(K1902)&amp;" clicks and "&amp;N(AC1902)&amp;" referring domains. 301 it to the closest live page.","Returns "&amp;C1902&amp;" with no clicks or links. Remove internal links and let it 404 or 410."),IF(D1902="Non-Indexable","Non-indexable ("&amp;E1902&amp;"). Keep if that is intentional; otherwise fix the canonical or noindex.",IF(AA1902="Merge","Overlaps with "&amp;I1902&amp;IF(N(J1902)&gt;0," (similarity "&amp;TEXT(J1902,"0.00")&amp;")","")&amp;", which gets more clicks. Merge the useful parts into it and 301 this URL.",IF(AA1902="Update",MID(IF(U1902="Yes","; Clicks down "&amp;TEXT(-P1902,"0%")&amp;" on the previous period","")&amp;IF(V1902="Yes","; Average position "&amp;TEXT(N1902,"0.0")&amp;" on "&amp;TEXT(L1902,"#,##0")&amp;" impressions (striking distance)","")&amp;IF(AND(T1902="Yes",N(L1902)&gt;=Rules!$B$6),"; Thin ("&amp;F1902&amp;" words) but has search demand",""),3,400),IF(AA1902="Prune","Low value: "&amp;N(K1902)&amp;" clicks, "&amp;N(L1902)&amp;" impressions, "&amp;N(Q1902)&amp;" sessions, no key events. Remove or noindex it and update internal links.",IF(AA1902="Redirect","Low value but "&amp;N(AC1902)&amp;" referring domains. 301 it to the closest relevant page to keep those links.",IF(AND(Z1902="No",Y1902="Yes",N(K1902)&lt;Rules!$B$5),"Low search traffic but it converts (key events: "&amp;S1902&amp;"). Keep it and link to it.",IF(W1902="Yes","Stronger than the page it overlaps ("&amp;I1902&amp;"). Keep; merge that page into this one.","Healthy: "&amp;N(K1902)&amp;" clicks"&amp;IF(ISNUMBER(N1902),", average position "&amp;TEXT(N1902,"0.0"),"")&amp;". Keep and monitor."))))))))))</f>
        <v/>
      </c>
      <c r="AE1902">
        <f>IF(A1902="","",IF(AD1902&lt;&gt;"",AD1902,AA1902))</f>
        <v/>
      </c>
    </row>
    <row r="1903">
      <c r="A1903">
        <f>IF(Crawl!A1902="","",Crawl!A1902)</f>
        <v/>
      </c>
      <c r="B1903">
        <f>IF(A1903="","",Crawl!EC1902)</f>
        <v/>
      </c>
      <c r="C1903">
        <f>IF(A1903="","",IFERROR(INDEX(Crawl!$A1902:$DZ1902,1,Rules!$H$6),""))</f>
        <v/>
      </c>
      <c r="D1903">
        <f>IF(A1903="","",IFERROR(INDEX(Crawl!$A1902:$DZ1902,1,Rules!$H$7),"")&amp;"")</f>
        <v/>
      </c>
      <c r="E1903">
        <f>IF(A1903="","",IFERROR(INDEX(Crawl!$A1902:$DZ1902,1,Rules!$H$8),"")&amp;"")</f>
        <v/>
      </c>
      <c r="F1903">
        <f>IF(A1903="","",IFERROR(INDEX(Crawl!$A1902:$DZ1902,1,Rules!$H$9),""))</f>
        <v/>
      </c>
      <c r="G1903">
        <f>IF(A1903="","",IFERROR(INDEX(Crawl!$A1902:$DZ1902,1,Rules!$H$10),""))</f>
        <v/>
      </c>
      <c r="H1903">
        <f>IF(A1903="","",IFERROR(INDEX(Crawl!$A1902:$DZ1902,1,Rules!$H$12),""))</f>
        <v/>
      </c>
      <c r="I1903">
        <f>IF(A1903="","",IF(AND(N(H1903)&gt;0,IFERROR(INDEX(Crawl!$A1902:$DZ1902,1,Rules!$H$11),"")&amp;""&lt;&gt;""),IFERROR(INDEX(Crawl!$A1902:$DZ1902,1,Rules!$H$11),"")&amp;"",IF(AND(ISNUMBER(J1903),N(J1903)&gt;=Rules!$B$12,IFERROR(INDEX(Crawl!$A1902:$DZ1902,1,Rules!$H$13),"")&amp;""&lt;&gt;""),IFERROR(INDEX(Crawl!$A1902:$DZ1902,1,Rules!$H$13),"")&amp;"","")))</f>
        <v/>
      </c>
      <c r="J1903" s="19">
        <f>IF(A1903="","",IF(IFERROR(INDEX(Crawl!$A1902:$DZ1902,1,Rules!$H$14),"")&amp;""="","",IFERROR(INDEX(Crawl!$A1902:$DZ1902,1,Rules!$H$14),"")))</f>
        <v/>
      </c>
      <c r="K1903">
        <f>IF(A1903="","",IFERROR(SUMIFS('GSC current'!$J$2:$J$2001,'GSC current'!$I$2:$I$2001,B1903),0))</f>
        <v/>
      </c>
      <c r="L1903">
        <f>IF(A1903="","",IFERROR(SUMIFS('GSC current'!$K$2:$K$2001,'GSC current'!$I$2:$I$2001,B1903),0))</f>
        <v/>
      </c>
      <c r="M1903" s="20">
        <f>IF(A1903="","",IF(N(L1903)&gt;0,K1903/L1903,""))</f>
        <v/>
      </c>
      <c r="N1903" s="21">
        <f>IF(A1903="","",IF(N(L1903)&gt;0,SUMIFS('GSC current'!$L$2:$L$2001,'GSC current'!$I$2:$I$2001,B1903)/L1903,""))</f>
        <v/>
      </c>
      <c r="O1903">
        <f>IF(A1903="","",IFERROR(SUMIFS('GSC previous'!$J$2:$J$2001,'GSC previous'!$I$2:$I$2001,B1903),0))</f>
        <v/>
      </c>
      <c r="P1903" s="22">
        <f>IF(A1903="","",IF(N(O1903)&gt;0,(K1903-O1903)/O1903,""))</f>
        <v/>
      </c>
      <c r="Q1903">
        <f>IF(A1903="","",IFERROR(SUMIFS(GA4!$P$2:$P$2001,GA4!$O$2:$O$2001,B1903),0))</f>
        <v/>
      </c>
      <c r="R1903" s="23">
        <f>IF(A1903="","",IF(N(Q1903)&gt;0,SUMIFS(GA4!$Q$2:$Q$2001,GA4!$O$2:$O$2001,B1903)/Q1903,""))</f>
        <v/>
      </c>
      <c r="S1903">
        <f>IF(A1903="","",IFERROR(SUMIFS(GA4!$R$2:$R$2001,GA4!$O$2:$O$2001,B1903),0))</f>
        <v/>
      </c>
      <c r="T1903">
        <f>IF(A1903="","",IF(AND(ISNUMBER(F1903),LEFT(C1903&amp;"",1)="2"),IF(F1903&lt;Rules!$B$9,"Yes","No"),"No"))</f>
        <v/>
      </c>
      <c r="U1903">
        <f>IF(A1903="","",IF(AND(N(O1903)&gt;=Rules!$B$8,ISNUMBER(P1903)),IF(P1903&lt;=-Rules!$B$7,"Yes","No"),"No"))</f>
        <v/>
      </c>
      <c r="V1903">
        <f>IF(A1903="","",IF(AND(N(L1903)&gt;=Rules!$B$6,ISNUMBER(N1903)),IF(AND(N1903&gt;=Rules!$B$10,N1903&lt;=Rules!$B$11),"Yes","No"),"No"))</f>
        <v/>
      </c>
      <c r="W1903">
        <f>IF(A1903="","",IF(I1903&lt;&gt;"","Yes","No"))</f>
        <v/>
      </c>
      <c r="X1903">
        <f>IF(I1903="","",IF(SUMIFS($K$3:$K$2002,$A$3:$A$2002,SUBSTITUTE(SUBSTITUTE(I1903,"?","~?"),"*","~*"))&gt;N(K1903),"Yes","No"))</f>
        <v/>
      </c>
      <c r="Y1903">
        <f>IF(A1903="","",IF(N(S1903)&gt;0,"Yes","No"))</f>
        <v/>
      </c>
      <c r="Z1903">
        <f>IF(A1903="","",IF(AND(N(K1903)&lt;Rules!$B$5,N(L1903)&lt;Rules!$B$6,N(Q1903)&lt;Rules!$B$13,Y1903="No"),"Yes","No"))</f>
        <v/>
      </c>
      <c r="AA1903">
        <f>IF(A1903="","",IF(LEFT(C1903&amp;"",1)="3","Redirect",IF(OR(LEFT(C1903&amp;"",1)="4",LEFT(C1903&amp;"",1)="5"),IF(OR(N(K1903)&gt;0,N(AC1903)&gt;=Rules!$B$14),"Redirect","Prune"),IF(D1903="Non-Indexable","Keep",IF(AND(W1903="Yes",X1903="Yes",Y1903="No"),"Merge",IF(OR(U1903="Yes",V1903="Yes",AND(T1903="Yes",N(L1903)&gt;=Rules!$B$6)),"Update",IF(Z1903="Yes",IF(N(AC1903)&gt;=Rules!$B$14,"Redirect","Prune"),"Keep")))))))</f>
        <v/>
      </c>
      <c r="AB1903">
        <f>IF(A1903="","",IF(LEFT(C1903&amp;"",1)="3","Already redirects ("&amp;C1903&amp;"). Update internal links to point at the final URL.",IF(OR(LEFT(C1903&amp;"",1)="4",LEFT(C1903&amp;"",1)="5"),IF(AA1903="Redirect","Returns "&amp;C1903&amp;" but still has "&amp;N(K1903)&amp;" clicks and "&amp;N(AC1903)&amp;" referring domains. 301 it to the closest live page.","Returns "&amp;C1903&amp;" with no clicks or links. Remove internal links and let it 404 or 410."),IF(D1903="Non-Indexable","Non-indexable ("&amp;E1903&amp;"). Keep if that is intentional; otherwise fix the canonical or noindex.",IF(AA1903="Merge","Overlaps with "&amp;I1903&amp;IF(N(J1903)&gt;0," (similarity "&amp;TEXT(J1903,"0.00")&amp;")","")&amp;", which gets more clicks. Merge the useful parts into it and 301 this URL.",IF(AA1903="Update",MID(IF(U1903="Yes","; Clicks down "&amp;TEXT(-P1903,"0%")&amp;" on the previous period","")&amp;IF(V1903="Yes","; Average position "&amp;TEXT(N1903,"0.0")&amp;" on "&amp;TEXT(L1903,"#,##0")&amp;" impressions (striking distance)","")&amp;IF(AND(T1903="Yes",N(L1903)&gt;=Rules!$B$6),"; Thin ("&amp;F1903&amp;" words) but has search demand",""),3,400),IF(AA1903="Prune","Low value: "&amp;N(K1903)&amp;" clicks, "&amp;N(L1903)&amp;" impressions, "&amp;N(Q1903)&amp;" sessions, no key events. Remove or noindex it and update internal links.",IF(AA1903="Redirect","Low value but "&amp;N(AC1903)&amp;" referring domains. 301 it to the closest relevant page to keep those links.",IF(AND(Z1903="No",Y1903="Yes",N(K1903)&lt;Rules!$B$5),"Low search traffic but it converts (key events: "&amp;S1903&amp;"). Keep it and link to it.",IF(W1903="Yes","Stronger than the page it overlaps ("&amp;I1903&amp;"). Keep; merge that page into this one.","Healthy: "&amp;N(K1903)&amp;" clicks"&amp;IF(ISNUMBER(N1903),", average position "&amp;TEXT(N1903,"0.0"),"")&amp;". Keep and monitor."))))))))))</f>
        <v/>
      </c>
      <c r="AE1903">
        <f>IF(A1903="","",IF(AD1903&lt;&gt;"",AD1903,AA1903))</f>
        <v/>
      </c>
    </row>
    <row r="1904">
      <c r="A1904">
        <f>IF(Crawl!A1903="","",Crawl!A1903)</f>
        <v/>
      </c>
      <c r="B1904">
        <f>IF(A1904="","",Crawl!EC1903)</f>
        <v/>
      </c>
      <c r="C1904">
        <f>IF(A1904="","",IFERROR(INDEX(Crawl!$A1903:$DZ1903,1,Rules!$H$6),""))</f>
        <v/>
      </c>
      <c r="D1904">
        <f>IF(A1904="","",IFERROR(INDEX(Crawl!$A1903:$DZ1903,1,Rules!$H$7),"")&amp;"")</f>
        <v/>
      </c>
      <c r="E1904">
        <f>IF(A1904="","",IFERROR(INDEX(Crawl!$A1903:$DZ1903,1,Rules!$H$8),"")&amp;"")</f>
        <v/>
      </c>
      <c r="F1904">
        <f>IF(A1904="","",IFERROR(INDEX(Crawl!$A1903:$DZ1903,1,Rules!$H$9),""))</f>
        <v/>
      </c>
      <c r="G1904">
        <f>IF(A1904="","",IFERROR(INDEX(Crawl!$A1903:$DZ1903,1,Rules!$H$10),""))</f>
        <v/>
      </c>
      <c r="H1904">
        <f>IF(A1904="","",IFERROR(INDEX(Crawl!$A1903:$DZ1903,1,Rules!$H$12),""))</f>
        <v/>
      </c>
      <c r="I1904">
        <f>IF(A1904="","",IF(AND(N(H1904)&gt;0,IFERROR(INDEX(Crawl!$A1903:$DZ1903,1,Rules!$H$11),"")&amp;""&lt;&gt;""),IFERROR(INDEX(Crawl!$A1903:$DZ1903,1,Rules!$H$11),"")&amp;"",IF(AND(ISNUMBER(J1904),N(J1904)&gt;=Rules!$B$12,IFERROR(INDEX(Crawl!$A1903:$DZ1903,1,Rules!$H$13),"")&amp;""&lt;&gt;""),IFERROR(INDEX(Crawl!$A1903:$DZ1903,1,Rules!$H$13),"")&amp;"","")))</f>
        <v/>
      </c>
      <c r="J1904" s="19">
        <f>IF(A1904="","",IF(IFERROR(INDEX(Crawl!$A1903:$DZ1903,1,Rules!$H$14),"")&amp;""="","",IFERROR(INDEX(Crawl!$A1903:$DZ1903,1,Rules!$H$14),"")))</f>
        <v/>
      </c>
      <c r="K1904">
        <f>IF(A1904="","",IFERROR(SUMIFS('GSC current'!$J$2:$J$2001,'GSC current'!$I$2:$I$2001,B1904),0))</f>
        <v/>
      </c>
      <c r="L1904">
        <f>IF(A1904="","",IFERROR(SUMIFS('GSC current'!$K$2:$K$2001,'GSC current'!$I$2:$I$2001,B1904),0))</f>
        <v/>
      </c>
      <c r="M1904" s="20">
        <f>IF(A1904="","",IF(N(L1904)&gt;0,K1904/L1904,""))</f>
        <v/>
      </c>
      <c r="N1904" s="21">
        <f>IF(A1904="","",IF(N(L1904)&gt;0,SUMIFS('GSC current'!$L$2:$L$2001,'GSC current'!$I$2:$I$2001,B1904)/L1904,""))</f>
        <v/>
      </c>
      <c r="O1904">
        <f>IF(A1904="","",IFERROR(SUMIFS('GSC previous'!$J$2:$J$2001,'GSC previous'!$I$2:$I$2001,B1904),0))</f>
        <v/>
      </c>
      <c r="P1904" s="22">
        <f>IF(A1904="","",IF(N(O1904)&gt;0,(K1904-O1904)/O1904,""))</f>
        <v/>
      </c>
      <c r="Q1904">
        <f>IF(A1904="","",IFERROR(SUMIFS(GA4!$P$2:$P$2001,GA4!$O$2:$O$2001,B1904),0))</f>
        <v/>
      </c>
      <c r="R1904" s="23">
        <f>IF(A1904="","",IF(N(Q1904)&gt;0,SUMIFS(GA4!$Q$2:$Q$2001,GA4!$O$2:$O$2001,B1904)/Q1904,""))</f>
        <v/>
      </c>
      <c r="S1904">
        <f>IF(A1904="","",IFERROR(SUMIFS(GA4!$R$2:$R$2001,GA4!$O$2:$O$2001,B1904),0))</f>
        <v/>
      </c>
      <c r="T1904">
        <f>IF(A1904="","",IF(AND(ISNUMBER(F1904),LEFT(C1904&amp;"",1)="2"),IF(F1904&lt;Rules!$B$9,"Yes","No"),"No"))</f>
        <v/>
      </c>
      <c r="U1904">
        <f>IF(A1904="","",IF(AND(N(O1904)&gt;=Rules!$B$8,ISNUMBER(P1904)),IF(P1904&lt;=-Rules!$B$7,"Yes","No"),"No"))</f>
        <v/>
      </c>
      <c r="V1904">
        <f>IF(A1904="","",IF(AND(N(L1904)&gt;=Rules!$B$6,ISNUMBER(N1904)),IF(AND(N1904&gt;=Rules!$B$10,N1904&lt;=Rules!$B$11),"Yes","No"),"No"))</f>
        <v/>
      </c>
      <c r="W1904">
        <f>IF(A1904="","",IF(I1904&lt;&gt;"","Yes","No"))</f>
        <v/>
      </c>
      <c r="X1904">
        <f>IF(I1904="","",IF(SUMIFS($K$3:$K$2002,$A$3:$A$2002,SUBSTITUTE(SUBSTITUTE(I1904,"?","~?"),"*","~*"))&gt;N(K1904),"Yes","No"))</f>
        <v/>
      </c>
      <c r="Y1904">
        <f>IF(A1904="","",IF(N(S1904)&gt;0,"Yes","No"))</f>
        <v/>
      </c>
      <c r="Z1904">
        <f>IF(A1904="","",IF(AND(N(K1904)&lt;Rules!$B$5,N(L1904)&lt;Rules!$B$6,N(Q1904)&lt;Rules!$B$13,Y1904="No"),"Yes","No"))</f>
        <v/>
      </c>
      <c r="AA1904">
        <f>IF(A1904="","",IF(LEFT(C1904&amp;"",1)="3","Redirect",IF(OR(LEFT(C1904&amp;"",1)="4",LEFT(C1904&amp;"",1)="5"),IF(OR(N(K1904)&gt;0,N(AC1904)&gt;=Rules!$B$14),"Redirect","Prune"),IF(D1904="Non-Indexable","Keep",IF(AND(W1904="Yes",X1904="Yes",Y1904="No"),"Merge",IF(OR(U1904="Yes",V1904="Yes",AND(T1904="Yes",N(L1904)&gt;=Rules!$B$6)),"Update",IF(Z1904="Yes",IF(N(AC1904)&gt;=Rules!$B$14,"Redirect","Prune"),"Keep")))))))</f>
        <v/>
      </c>
      <c r="AB1904">
        <f>IF(A1904="","",IF(LEFT(C1904&amp;"",1)="3","Already redirects ("&amp;C1904&amp;"). Update internal links to point at the final URL.",IF(OR(LEFT(C1904&amp;"",1)="4",LEFT(C1904&amp;"",1)="5"),IF(AA1904="Redirect","Returns "&amp;C1904&amp;" but still has "&amp;N(K1904)&amp;" clicks and "&amp;N(AC1904)&amp;" referring domains. 301 it to the closest live page.","Returns "&amp;C1904&amp;" with no clicks or links. Remove internal links and let it 404 or 410."),IF(D1904="Non-Indexable","Non-indexable ("&amp;E1904&amp;"). Keep if that is intentional; otherwise fix the canonical or noindex.",IF(AA1904="Merge","Overlaps with "&amp;I1904&amp;IF(N(J1904)&gt;0," (similarity "&amp;TEXT(J1904,"0.00")&amp;")","")&amp;", which gets more clicks. Merge the useful parts into it and 301 this URL.",IF(AA1904="Update",MID(IF(U1904="Yes","; Clicks down "&amp;TEXT(-P1904,"0%")&amp;" on the previous period","")&amp;IF(V1904="Yes","; Average position "&amp;TEXT(N1904,"0.0")&amp;" on "&amp;TEXT(L1904,"#,##0")&amp;" impressions (striking distance)","")&amp;IF(AND(T1904="Yes",N(L1904)&gt;=Rules!$B$6),"; Thin ("&amp;F1904&amp;" words) but has search demand",""),3,400),IF(AA1904="Prune","Low value: "&amp;N(K1904)&amp;" clicks, "&amp;N(L1904)&amp;" impressions, "&amp;N(Q1904)&amp;" sessions, no key events. Remove or noindex it and update internal links.",IF(AA1904="Redirect","Low value but "&amp;N(AC1904)&amp;" referring domains. 301 it to the closest relevant page to keep those links.",IF(AND(Z1904="No",Y1904="Yes",N(K1904)&lt;Rules!$B$5),"Low search traffic but it converts (key events: "&amp;S1904&amp;"). Keep it and link to it.",IF(W1904="Yes","Stronger than the page it overlaps ("&amp;I1904&amp;"). Keep; merge that page into this one.","Healthy: "&amp;N(K1904)&amp;" clicks"&amp;IF(ISNUMBER(N1904),", average position "&amp;TEXT(N1904,"0.0"),"")&amp;". Keep and monitor."))))))))))</f>
        <v/>
      </c>
      <c r="AE1904">
        <f>IF(A1904="","",IF(AD1904&lt;&gt;"",AD1904,AA1904))</f>
        <v/>
      </c>
    </row>
    <row r="1905">
      <c r="A1905">
        <f>IF(Crawl!A1904="","",Crawl!A1904)</f>
        <v/>
      </c>
      <c r="B1905">
        <f>IF(A1905="","",Crawl!EC1904)</f>
        <v/>
      </c>
      <c r="C1905">
        <f>IF(A1905="","",IFERROR(INDEX(Crawl!$A1904:$DZ1904,1,Rules!$H$6),""))</f>
        <v/>
      </c>
      <c r="D1905">
        <f>IF(A1905="","",IFERROR(INDEX(Crawl!$A1904:$DZ1904,1,Rules!$H$7),"")&amp;"")</f>
        <v/>
      </c>
      <c r="E1905">
        <f>IF(A1905="","",IFERROR(INDEX(Crawl!$A1904:$DZ1904,1,Rules!$H$8),"")&amp;"")</f>
        <v/>
      </c>
      <c r="F1905">
        <f>IF(A1905="","",IFERROR(INDEX(Crawl!$A1904:$DZ1904,1,Rules!$H$9),""))</f>
        <v/>
      </c>
      <c r="G1905">
        <f>IF(A1905="","",IFERROR(INDEX(Crawl!$A1904:$DZ1904,1,Rules!$H$10),""))</f>
        <v/>
      </c>
      <c r="H1905">
        <f>IF(A1905="","",IFERROR(INDEX(Crawl!$A1904:$DZ1904,1,Rules!$H$12),""))</f>
        <v/>
      </c>
      <c r="I1905">
        <f>IF(A1905="","",IF(AND(N(H1905)&gt;0,IFERROR(INDEX(Crawl!$A1904:$DZ1904,1,Rules!$H$11),"")&amp;""&lt;&gt;""),IFERROR(INDEX(Crawl!$A1904:$DZ1904,1,Rules!$H$11),"")&amp;"",IF(AND(ISNUMBER(J1905),N(J1905)&gt;=Rules!$B$12,IFERROR(INDEX(Crawl!$A1904:$DZ1904,1,Rules!$H$13),"")&amp;""&lt;&gt;""),IFERROR(INDEX(Crawl!$A1904:$DZ1904,1,Rules!$H$13),"")&amp;"","")))</f>
        <v/>
      </c>
      <c r="J1905" s="19">
        <f>IF(A1905="","",IF(IFERROR(INDEX(Crawl!$A1904:$DZ1904,1,Rules!$H$14),"")&amp;""="","",IFERROR(INDEX(Crawl!$A1904:$DZ1904,1,Rules!$H$14),"")))</f>
        <v/>
      </c>
      <c r="K1905">
        <f>IF(A1905="","",IFERROR(SUMIFS('GSC current'!$J$2:$J$2001,'GSC current'!$I$2:$I$2001,B1905),0))</f>
        <v/>
      </c>
      <c r="L1905">
        <f>IF(A1905="","",IFERROR(SUMIFS('GSC current'!$K$2:$K$2001,'GSC current'!$I$2:$I$2001,B1905),0))</f>
        <v/>
      </c>
      <c r="M1905" s="20">
        <f>IF(A1905="","",IF(N(L1905)&gt;0,K1905/L1905,""))</f>
        <v/>
      </c>
      <c r="N1905" s="21">
        <f>IF(A1905="","",IF(N(L1905)&gt;0,SUMIFS('GSC current'!$L$2:$L$2001,'GSC current'!$I$2:$I$2001,B1905)/L1905,""))</f>
        <v/>
      </c>
      <c r="O1905">
        <f>IF(A1905="","",IFERROR(SUMIFS('GSC previous'!$J$2:$J$2001,'GSC previous'!$I$2:$I$2001,B1905),0))</f>
        <v/>
      </c>
      <c r="P1905" s="22">
        <f>IF(A1905="","",IF(N(O1905)&gt;0,(K1905-O1905)/O1905,""))</f>
        <v/>
      </c>
      <c r="Q1905">
        <f>IF(A1905="","",IFERROR(SUMIFS(GA4!$P$2:$P$2001,GA4!$O$2:$O$2001,B1905),0))</f>
        <v/>
      </c>
      <c r="R1905" s="23">
        <f>IF(A1905="","",IF(N(Q1905)&gt;0,SUMIFS(GA4!$Q$2:$Q$2001,GA4!$O$2:$O$2001,B1905)/Q1905,""))</f>
        <v/>
      </c>
      <c r="S1905">
        <f>IF(A1905="","",IFERROR(SUMIFS(GA4!$R$2:$R$2001,GA4!$O$2:$O$2001,B1905),0))</f>
        <v/>
      </c>
      <c r="T1905">
        <f>IF(A1905="","",IF(AND(ISNUMBER(F1905),LEFT(C1905&amp;"",1)="2"),IF(F1905&lt;Rules!$B$9,"Yes","No"),"No"))</f>
        <v/>
      </c>
      <c r="U1905">
        <f>IF(A1905="","",IF(AND(N(O1905)&gt;=Rules!$B$8,ISNUMBER(P1905)),IF(P1905&lt;=-Rules!$B$7,"Yes","No"),"No"))</f>
        <v/>
      </c>
      <c r="V1905">
        <f>IF(A1905="","",IF(AND(N(L1905)&gt;=Rules!$B$6,ISNUMBER(N1905)),IF(AND(N1905&gt;=Rules!$B$10,N1905&lt;=Rules!$B$11),"Yes","No"),"No"))</f>
        <v/>
      </c>
      <c r="W1905">
        <f>IF(A1905="","",IF(I1905&lt;&gt;"","Yes","No"))</f>
        <v/>
      </c>
      <c r="X1905">
        <f>IF(I1905="","",IF(SUMIFS($K$3:$K$2002,$A$3:$A$2002,SUBSTITUTE(SUBSTITUTE(I1905,"?","~?"),"*","~*"))&gt;N(K1905),"Yes","No"))</f>
        <v/>
      </c>
      <c r="Y1905">
        <f>IF(A1905="","",IF(N(S1905)&gt;0,"Yes","No"))</f>
        <v/>
      </c>
      <c r="Z1905">
        <f>IF(A1905="","",IF(AND(N(K1905)&lt;Rules!$B$5,N(L1905)&lt;Rules!$B$6,N(Q1905)&lt;Rules!$B$13,Y1905="No"),"Yes","No"))</f>
        <v/>
      </c>
      <c r="AA1905">
        <f>IF(A1905="","",IF(LEFT(C1905&amp;"",1)="3","Redirect",IF(OR(LEFT(C1905&amp;"",1)="4",LEFT(C1905&amp;"",1)="5"),IF(OR(N(K1905)&gt;0,N(AC1905)&gt;=Rules!$B$14),"Redirect","Prune"),IF(D1905="Non-Indexable","Keep",IF(AND(W1905="Yes",X1905="Yes",Y1905="No"),"Merge",IF(OR(U1905="Yes",V1905="Yes",AND(T1905="Yes",N(L1905)&gt;=Rules!$B$6)),"Update",IF(Z1905="Yes",IF(N(AC1905)&gt;=Rules!$B$14,"Redirect","Prune"),"Keep")))))))</f>
        <v/>
      </c>
      <c r="AB1905">
        <f>IF(A1905="","",IF(LEFT(C1905&amp;"",1)="3","Already redirects ("&amp;C1905&amp;"). Update internal links to point at the final URL.",IF(OR(LEFT(C1905&amp;"",1)="4",LEFT(C1905&amp;"",1)="5"),IF(AA1905="Redirect","Returns "&amp;C1905&amp;" but still has "&amp;N(K1905)&amp;" clicks and "&amp;N(AC1905)&amp;" referring domains. 301 it to the closest live page.","Returns "&amp;C1905&amp;" with no clicks or links. Remove internal links and let it 404 or 410."),IF(D1905="Non-Indexable","Non-indexable ("&amp;E1905&amp;"). Keep if that is intentional; otherwise fix the canonical or noindex.",IF(AA1905="Merge","Overlaps with "&amp;I1905&amp;IF(N(J1905)&gt;0," (similarity "&amp;TEXT(J1905,"0.00")&amp;")","")&amp;", which gets more clicks. Merge the useful parts into it and 301 this URL.",IF(AA1905="Update",MID(IF(U1905="Yes","; Clicks down "&amp;TEXT(-P1905,"0%")&amp;" on the previous period","")&amp;IF(V1905="Yes","; Average position "&amp;TEXT(N1905,"0.0")&amp;" on "&amp;TEXT(L1905,"#,##0")&amp;" impressions (striking distance)","")&amp;IF(AND(T1905="Yes",N(L1905)&gt;=Rules!$B$6),"; Thin ("&amp;F1905&amp;" words) but has search demand",""),3,400),IF(AA1905="Prune","Low value: "&amp;N(K1905)&amp;" clicks, "&amp;N(L1905)&amp;" impressions, "&amp;N(Q1905)&amp;" sessions, no key events. Remove or noindex it and update internal links.",IF(AA1905="Redirect","Low value but "&amp;N(AC1905)&amp;" referring domains. 301 it to the closest relevant page to keep those links.",IF(AND(Z1905="No",Y1905="Yes",N(K1905)&lt;Rules!$B$5),"Low search traffic but it converts (key events: "&amp;S1905&amp;"). Keep it and link to it.",IF(W1905="Yes","Stronger than the page it overlaps ("&amp;I1905&amp;"). Keep; merge that page into this one.","Healthy: "&amp;N(K1905)&amp;" clicks"&amp;IF(ISNUMBER(N1905),", average position "&amp;TEXT(N1905,"0.0"),"")&amp;". Keep and monitor."))))))))))</f>
        <v/>
      </c>
      <c r="AE1905">
        <f>IF(A1905="","",IF(AD1905&lt;&gt;"",AD1905,AA1905))</f>
        <v/>
      </c>
    </row>
    <row r="1906">
      <c r="A1906">
        <f>IF(Crawl!A1905="","",Crawl!A1905)</f>
        <v/>
      </c>
      <c r="B1906">
        <f>IF(A1906="","",Crawl!EC1905)</f>
        <v/>
      </c>
      <c r="C1906">
        <f>IF(A1906="","",IFERROR(INDEX(Crawl!$A1905:$DZ1905,1,Rules!$H$6),""))</f>
        <v/>
      </c>
      <c r="D1906">
        <f>IF(A1906="","",IFERROR(INDEX(Crawl!$A1905:$DZ1905,1,Rules!$H$7),"")&amp;"")</f>
        <v/>
      </c>
      <c r="E1906">
        <f>IF(A1906="","",IFERROR(INDEX(Crawl!$A1905:$DZ1905,1,Rules!$H$8),"")&amp;"")</f>
        <v/>
      </c>
      <c r="F1906">
        <f>IF(A1906="","",IFERROR(INDEX(Crawl!$A1905:$DZ1905,1,Rules!$H$9),""))</f>
        <v/>
      </c>
      <c r="G1906">
        <f>IF(A1906="","",IFERROR(INDEX(Crawl!$A1905:$DZ1905,1,Rules!$H$10),""))</f>
        <v/>
      </c>
      <c r="H1906">
        <f>IF(A1906="","",IFERROR(INDEX(Crawl!$A1905:$DZ1905,1,Rules!$H$12),""))</f>
        <v/>
      </c>
      <c r="I1906">
        <f>IF(A1906="","",IF(AND(N(H1906)&gt;0,IFERROR(INDEX(Crawl!$A1905:$DZ1905,1,Rules!$H$11),"")&amp;""&lt;&gt;""),IFERROR(INDEX(Crawl!$A1905:$DZ1905,1,Rules!$H$11),"")&amp;"",IF(AND(ISNUMBER(J1906),N(J1906)&gt;=Rules!$B$12,IFERROR(INDEX(Crawl!$A1905:$DZ1905,1,Rules!$H$13),"")&amp;""&lt;&gt;""),IFERROR(INDEX(Crawl!$A1905:$DZ1905,1,Rules!$H$13),"")&amp;"","")))</f>
        <v/>
      </c>
      <c r="J1906" s="19">
        <f>IF(A1906="","",IF(IFERROR(INDEX(Crawl!$A1905:$DZ1905,1,Rules!$H$14),"")&amp;""="","",IFERROR(INDEX(Crawl!$A1905:$DZ1905,1,Rules!$H$14),"")))</f>
        <v/>
      </c>
      <c r="K1906">
        <f>IF(A1906="","",IFERROR(SUMIFS('GSC current'!$J$2:$J$2001,'GSC current'!$I$2:$I$2001,B1906),0))</f>
        <v/>
      </c>
      <c r="L1906">
        <f>IF(A1906="","",IFERROR(SUMIFS('GSC current'!$K$2:$K$2001,'GSC current'!$I$2:$I$2001,B1906),0))</f>
        <v/>
      </c>
      <c r="M1906" s="20">
        <f>IF(A1906="","",IF(N(L1906)&gt;0,K1906/L1906,""))</f>
        <v/>
      </c>
      <c r="N1906" s="21">
        <f>IF(A1906="","",IF(N(L1906)&gt;0,SUMIFS('GSC current'!$L$2:$L$2001,'GSC current'!$I$2:$I$2001,B1906)/L1906,""))</f>
        <v/>
      </c>
      <c r="O1906">
        <f>IF(A1906="","",IFERROR(SUMIFS('GSC previous'!$J$2:$J$2001,'GSC previous'!$I$2:$I$2001,B1906),0))</f>
        <v/>
      </c>
      <c r="P1906" s="22">
        <f>IF(A1906="","",IF(N(O1906)&gt;0,(K1906-O1906)/O1906,""))</f>
        <v/>
      </c>
      <c r="Q1906">
        <f>IF(A1906="","",IFERROR(SUMIFS(GA4!$P$2:$P$2001,GA4!$O$2:$O$2001,B1906),0))</f>
        <v/>
      </c>
      <c r="R1906" s="23">
        <f>IF(A1906="","",IF(N(Q1906)&gt;0,SUMIFS(GA4!$Q$2:$Q$2001,GA4!$O$2:$O$2001,B1906)/Q1906,""))</f>
        <v/>
      </c>
      <c r="S1906">
        <f>IF(A1906="","",IFERROR(SUMIFS(GA4!$R$2:$R$2001,GA4!$O$2:$O$2001,B1906),0))</f>
        <v/>
      </c>
      <c r="T1906">
        <f>IF(A1906="","",IF(AND(ISNUMBER(F1906),LEFT(C1906&amp;"",1)="2"),IF(F1906&lt;Rules!$B$9,"Yes","No"),"No"))</f>
        <v/>
      </c>
      <c r="U1906">
        <f>IF(A1906="","",IF(AND(N(O1906)&gt;=Rules!$B$8,ISNUMBER(P1906)),IF(P1906&lt;=-Rules!$B$7,"Yes","No"),"No"))</f>
        <v/>
      </c>
      <c r="V1906">
        <f>IF(A1906="","",IF(AND(N(L1906)&gt;=Rules!$B$6,ISNUMBER(N1906)),IF(AND(N1906&gt;=Rules!$B$10,N1906&lt;=Rules!$B$11),"Yes","No"),"No"))</f>
        <v/>
      </c>
      <c r="W1906">
        <f>IF(A1906="","",IF(I1906&lt;&gt;"","Yes","No"))</f>
        <v/>
      </c>
      <c r="X1906">
        <f>IF(I1906="","",IF(SUMIFS($K$3:$K$2002,$A$3:$A$2002,SUBSTITUTE(SUBSTITUTE(I1906,"?","~?"),"*","~*"))&gt;N(K1906),"Yes","No"))</f>
        <v/>
      </c>
      <c r="Y1906">
        <f>IF(A1906="","",IF(N(S1906)&gt;0,"Yes","No"))</f>
        <v/>
      </c>
      <c r="Z1906">
        <f>IF(A1906="","",IF(AND(N(K1906)&lt;Rules!$B$5,N(L1906)&lt;Rules!$B$6,N(Q1906)&lt;Rules!$B$13,Y1906="No"),"Yes","No"))</f>
        <v/>
      </c>
      <c r="AA1906">
        <f>IF(A1906="","",IF(LEFT(C1906&amp;"",1)="3","Redirect",IF(OR(LEFT(C1906&amp;"",1)="4",LEFT(C1906&amp;"",1)="5"),IF(OR(N(K1906)&gt;0,N(AC1906)&gt;=Rules!$B$14),"Redirect","Prune"),IF(D1906="Non-Indexable","Keep",IF(AND(W1906="Yes",X1906="Yes",Y1906="No"),"Merge",IF(OR(U1906="Yes",V1906="Yes",AND(T1906="Yes",N(L1906)&gt;=Rules!$B$6)),"Update",IF(Z1906="Yes",IF(N(AC1906)&gt;=Rules!$B$14,"Redirect","Prune"),"Keep")))))))</f>
        <v/>
      </c>
      <c r="AB1906">
        <f>IF(A1906="","",IF(LEFT(C1906&amp;"",1)="3","Already redirects ("&amp;C1906&amp;"). Update internal links to point at the final URL.",IF(OR(LEFT(C1906&amp;"",1)="4",LEFT(C1906&amp;"",1)="5"),IF(AA1906="Redirect","Returns "&amp;C1906&amp;" but still has "&amp;N(K1906)&amp;" clicks and "&amp;N(AC1906)&amp;" referring domains. 301 it to the closest live page.","Returns "&amp;C1906&amp;" with no clicks or links. Remove internal links and let it 404 or 410."),IF(D1906="Non-Indexable","Non-indexable ("&amp;E1906&amp;"). Keep if that is intentional; otherwise fix the canonical or noindex.",IF(AA1906="Merge","Overlaps with "&amp;I1906&amp;IF(N(J1906)&gt;0," (similarity "&amp;TEXT(J1906,"0.00")&amp;")","")&amp;", which gets more clicks. Merge the useful parts into it and 301 this URL.",IF(AA1906="Update",MID(IF(U1906="Yes","; Clicks down "&amp;TEXT(-P1906,"0%")&amp;" on the previous period","")&amp;IF(V1906="Yes","; Average position "&amp;TEXT(N1906,"0.0")&amp;" on "&amp;TEXT(L1906,"#,##0")&amp;" impressions (striking distance)","")&amp;IF(AND(T1906="Yes",N(L1906)&gt;=Rules!$B$6),"; Thin ("&amp;F1906&amp;" words) but has search demand",""),3,400),IF(AA1906="Prune","Low value: "&amp;N(K1906)&amp;" clicks, "&amp;N(L1906)&amp;" impressions, "&amp;N(Q1906)&amp;" sessions, no key events. Remove or noindex it and update internal links.",IF(AA1906="Redirect","Low value but "&amp;N(AC1906)&amp;" referring domains. 301 it to the closest relevant page to keep those links.",IF(AND(Z1906="No",Y1906="Yes",N(K1906)&lt;Rules!$B$5),"Low search traffic but it converts (key events: "&amp;S1906&amp;"). Keep it and link to it.",IF(W1906="Yes","Stronger than the page it overlaps ("&amp;I1906&amp;"). Keep; merge that page into this one.","Healthy: "&amp;N(K1906)&amp;" clicks"&amp;IF(ISNUMBER(N1906),", average position "&amp;TEXT(N1906,"0.0"),"")&amp;". Keep and monitor."))))))))))</f>
        <v/>
      </c>
      <c r="AE1906">
        <f>IF(A1906="","",IF(AD1906&lt;&gt;"",AD1906,AA1906))</f>
        <v/>
      </c>
    </row>
    <row r="1907">
      <c r="A1907">
        <f>IF(Crawl!A1906="","",Crawl!A1906)</f>
        <v/>
      </c>
      <c r="B1907">
        <f>IF(A1907="","",Crawl!EC1906)</f>
        <v/>
      </c>
      <c r="C1907">
        <f>IF(A1907="","",IFERROR(INDEX(Crawl!$A1906:$DZ1906,1,Rules!$H$6),""))</f>
        <v/>
      </c>
      <c r="D1907">
        <f>IF(A1907="","",IFERROR(INDEX(Crawl!$A1906:$DZ1906,1,Rules!$H$7),"")&amp;"")</f>
        <v/>
      </c>
      <c r="E1907">
        <f>IF(A1907="","",IFERROR(INDEX(Crawl!$A1906:$DZ1906,1,Rules!$H$8),"")&amp;"")</f>
        <v/>
      </c>
      <c r="F1907">
        <f>IF(A1907="","",IFERROR(INDEX(Crawl!$A1906:$DZ1906,1,Rules!$H$9),""))</f>
        <v/>
      </c>
      <c r="G1907">
        <f>IF(A1907="","",IFERROR(INDEX(Crawl!$A1906:$DZ1906,1,Rules!$H$10),""))</f>
        <v/>
      </c>
      <c r="H1907">
        <f>IF(A1907="","",IFERROR(INDEX(Crawl!$A1906:$DZ1906,1,Rules!$H$12),""))</f>
        <v/>
      </c>
      <c r="I1907">
        <f>IF(A1907="","",IF(AND(N(H1907)&gt;0,IFERROR(INDEX(Crawl!$A1906:$DZ1906,1,Rules!$H$11),"")&amp;""&lt;&gt;""),IFERROR(INDEX(Crawl!$A1906:$DZ1906,1,Rules!$H$11),"")&amp;"",IF(AND(ISNUMBER(J1907),N(J1907)&gt;=Rules!$B$12,IFERROR(INDEX(Crawl!$A1906:$DZ1906,1,Rules!$H$13),"")&amp;""&lt;&gt;""),IFERROR(INDEX(Crawl!$A1906:$DZ1906,1,Rules!$H$13),"")&amp;"","")))</f>
        <v/>
      </c>
      <c r="J1907" s="19">
        <f>IF(A1907="","",IF(IFERROR(INDEX(Crawl!$A1906:$DZ1906,1,Rules!$H$14),"")&amp;""="","",IFERROR(INDEX(Crawl!$A1906:$DZ1906,1,Rules!$H$14),"")))</f>
        <v/>
      </c>
      <c r="K1907">
        <f>IF(A1907="","",IFERROR(SUMIFS('GSC current'!$J$2:$J$2001,'GSC current'!$I$2:$I$2001,B1907),0))</f>
        <v/>
      </c>
      <c r="L1907">
        <f>IF(A1907="","",IFERROR(SUMIFS('GSC current'!$K$2:$K$2001,'GSC current'!$I$2:$I$2001,B1907),0))</f>
        <v/>
      </c>
      <c r="M1907" s="20">
        <f>IF(A1907="","",IF(N(L1907)&gt;0,K1907/L1907,""))</f>
        <v/>
      </c>
      <c r="N1907" s="21">
        <f>IF(A1907="","",IF(N(L1907)&gt;0,SUMIFS('GSC current'!$L$2:$L$2001,'GSC current'!$I$2:$I$2001,B1907)/L1907,""))</f>
        <v/>
      </c>
      <c r="O1907">
        <f>IF(A1907="","",IFERROR(SUMIFS('GSC previous'!$J$2:$J$2001,'GSC previous'!$I$2:$I$2001,B1907),0))</f>
        <v/>
      </c>
      <c r="P1907" s="22">
        <f>IF(A1907="","",IF(N(O1907)&gt;0,(K1907-O1907)/O1907,""))</f>
        <v/>
      </c>
      <c r="Q1907">
        <f>IF(A1907="","",IFERROR(SUMIFS(GA4!$P$2:$P$2001,GA4!$O$2:$O$2001,B1907),0))</f>
        <v/>
      </c>
      <c r="R1907" s="23">
        <f>IF(A1907="","",IF(N(Q1907)&gt;0,SUMIFS(GA4!$Q$2:$Q$2001,GA4!$O$2:$O$2001,B1907)/Q1907,""))</f>
        <v/>
      </c>
      <c r="S1907">
        <f>IF(A1907="","",IFERROR(SUMIFS(GA4!$R$2:$R$2001,GA4!$O$2:$O$2001,B1907),0))</f>
        <v/>
      </c>
      <c r="T1907">
        <f>IF(A1907="","",IF(AND(ISNUMBER(F1907),LEFT(C1907&amp;"",1)="2"),IF(F1907&lt;Rules!$B$9,"Yes","No"),"No"))</f>
        <v/>
      </c>
      <c r="U1907">
        <f>IF(A1907="","",IF(AND(N(O1907)&gt;=Rules!$B$8,ISNUMBER(P1907)),IF(P1907&lt;=-Rules!$B$7,"Yes","No"),"No"))</f>
        <v/>
      </c>
      <c r="V1907">
        <f>IF(A1907="","",IF(AND(N(L1907)&gt;=Rules!$B$6,ISNUMBER(N1907)),IF(AND(N1907&gt;=Rules!$B$10,N1907&lt;=Rules!$B$11),"Yes","No"),"No"))</f>
        <v/>
      </c>
      <c r="W1907">
        <f>IF(A1907="","",IF(I1907&lt;&gt;"","Yes","No"))</f>
        <v/>
      </c>
      <c r="X1907">
        <f>IF(I1907="","",IF(SUMIFS($K$3:$K$2002,$A$3:$A$2002,SUBSTITUTE(SUBSTITUTE(I1907,"?","~?"),"*","~*"))&gt;N(K1907),"Yes","No"))</f>
        <v/>
      </c>
      <c r="Y1907">
        <f>IF(A1907="","",IF(N(S1907)&gt;0,"Yes","No"))</f>
        <v/>
      </c>
      <c r="Z1907">
        <f>IF(A1907="","",IF(AND(N(K1907)&lt;Rules!$B$5,N(L1907)&lt;Rules!$B$6,N(Q1907)&lt;Rules!$B$13,Y1907="No"),"Yes","No"))</f>
        <v/>
      </c>
      <c r="AA1907">
        <f>IF(A1907="","",IF(LEFT(C1907&amp;"",1)="3","Redirect",IF(OR(LEFT(C1907&amp;"",1)="4",LEFT(C1907&amp;"",1)="5"),IF(OR(N(K1907)&gt;0,N(AC1907)&gt;=Rules!$B$14),"Redirect","Prune"),IF(D1907="Non-Indexable","Keep",IF(AND(W1907="Yes",X1907="Yes",Y1907="No"),"Merge",IF(OR(U1907="Yes",V1907="Yes",AND(T1907="Yes",N(L1907)&gt;=Rules!$B$6)),"Update",IF(Z1907="Yes",IF(N(AC1907)&gt;=Rules!$B$14,"Redirect","Prune"),"Keep")))))))</f>
        <v/>
      </c>
      <c r="AB1907">
        <f>IF(A1907="","",IF(LEFT(C1907&amp;"",1)="3","Already redirects ("&amp;C1907&amp;"). Update internal links to point at the final URL.",IF(OR(LEFT(C1907&amp;"",1)="4",LEFT(C1907&amp;"",1)="5"),IF(AA1907="Redirect","Returns "&amp;C1907&amp;" but still has "&amp;N(K1907)&amp;" clicks and "&amp;N(AC1907)&amp;" referring domains. 301 it to the closest live page.","Returns "&amp;C1907&amp;" with no clicks or links. Remove internal links and let it 404 or 410."),IF(D1907="Non-Indexable","Non-indexable ("&amp;E1907&amp;"). Keep if that is intentional; otherwise fix the canonical or noindex.",IF(AA1907="Merge","Overlaps with "&amp;I1907&amp;IF(N(J1907)&gt;0," (similarity "&amp;TEXT(J1907,"0.00")&amp;")","")&amp;", which gets more clicks. Merge the useful parts into it and 301 this URL.",IF(AA1907="Update",MID(IF(U1907="Yes","; Clicks down "&amp;TEXT(-P1907,"0%")&amp;" on the previous period","")&amp;IF(V1907="Yes","; Average position "&amp;TEXT(N1907,"0.0")&amp;" on "&amp;TEXT(L1907,"#,##0")&amp;" impressions (striking distance)","")&amp;IF(AND(T1907="Yes",N(L1907)&gt;=Rules!$B$6),"; Thin ("&amp;F1907&amp;" words) but has search demand",""),3,400),IF(AA1907="Prune","Low value: "&amp;N(K1907)&amp;" clicks, "&amp;N(L1907)&amp;" impressions, "&amp;N(Q1907)&amp;" sessions, no key events. Remove or noindex it and update internal links.",IF(AA1907="Redirect","Low value but "&amp;N(AC1907)&amp;" referring domains. 301 it to the closest relevant page to keep those links.",IF(AND(Z1907="No",Y1907="Yes",N(K1907)&lt;Rules!$B$5),"Low search traffic but it converts (key events: "&amp;S1907&amp;"). Keep it and link to it.",IF(W1907="Yes","Stronger than the page it overlaps ("&amp;I1907&amp;"). Keep; merge that page into this one.","Healthy: "&amp;N(K1907)&amp;" clicks"&amp;IF(ISNUMBER(N1907),", average position "&amp;TEXT(N1907,"0.0"),"")&amp;". Keep and monitor."))))))))))</f>
        <v/>
      </c>
      <c r="AE1907">
        <f>IF(A1907="","",IF(AD1907&lt;&gt;"",AD1907,AA1907))</f>
        <v/>
      </c>
    </row>
    <row r="1908">
      <c r="A1908">
        <f>IF(Crawl!A1907="","",Crawl!A1907)</f>
        <v/>
      </c>
      <c r="B1908">
        <f>IF(A1908="","",Crawl!EC1907)</f>
        <v/>
      </c>
      <c r="C1908">
        <f>IF(A1908="","",IFERROR(INDEX(Crawl!$A1907:$DZ1907,1,Rules!$H$6),""))</f>
        <v/>
      </c>
      <c r="D1908">
        <f>IF(A1908="","",IFERROR(INDEX(Crawl!$A1907:$DZ1907,1,Rules!$H$7),"")&amp;"")</f>
        <v/>
      </c>
      <c r="E1908">
        <f>IF(A1908="","",IFERROR(INDEX(Crawl!$A1907:$DZ1907,1,Rules!$H$8),"")&amp;"")</f>
        <v/>
      </c>
      <c r="F1908">
        <f>IF(A1908="","",IFERROR(INDEX(Crawl!$A1907:$DZ1907,1,Rules!$H$9),""))</f>
        <v/>
      </c>
      <c r="G1908">
        <f>IF(A1908="","",IFERROR(INDEX(Crawl!$A1907:$DZ1907,1,Rules!$H$10),""))</f>
        <v/>
      </c>
      <c r="H1908">
        <f>IF(A1908="","",IFERROR(INDEX(Crawl!$A1907:$DZ1907,1,Rules!$H$12),""))</f>
        <v/>
      </c>
      <c r="I1908">
        <f>IF(A1908="","",IF(AND(N(H1908)&gt;0,IFERROR(INDEX(Crawl!$A1907:$DZ1907,1,Rules!$H$11),"")&amp;""&lt;&gt;""),IFERROR(INDEX(Crawl!$A1907:$DZ1907,1,Rules!$H$11),"")&amp;"",IF(AND(ISNUMBER(J1908),N(J1908)&gt;=Rules!$B$12,IFERROR(INDEX(Crawl!$A1907:$DZ1907,1,Rules!$H$13),"")&amp;""&lt;&gt;""),IFERROR(INDEX(Crawl!$A1907:$DZ1907,1,Rules!$H$13),"")&amp;"","")))</f>
        <v/>
      </c>
      <c r="J1908" s="19">
        <f>IF(A1908="","",IF(IFERROR(INDEX(Crawl!$A1907:$DZ1907,1,Rules!$H$14),"")&amp;""="","",IFERROR(INDEX(Crawl!$A1907:$DZ1907,1,Rules!$H$14),"")))</f>
        <v/>
      </c>
      <c r="K1908">
        <f>IF(A1908="","",IFERROR(SUMIFS('GSC current'!$J$2:$J$2001,'GSC current'!$I$2:$I$2001,B1908),0))</f>
        <v/>
      </c>
      <c r="L1908">
        <f>IF(A1908="","",IFERROR(SUMIFS('GSC current'!$K$2:$K$2001,'GSC current'!$I$2:$I$2001,B1908),0))</f>
        <v/>
      </c>
      <c r="M1908" s="20">
        <f>IF(A1908="","",IF(N(L1908)&gt;0,K1908/L1908,""))</f>
        <v/>
      </c>
      <c r="N1908" s="21">
        <f>IF(A1908="","",IF(N(L1908)&gt;0,SUMIFS('GSC current'!$L$2:$L$2001,'GSC current'!$I$2:$I$2001,B1908)/L1908,""))</f>
        <v/>
      </c>
      <c r="O1908">
        <f>IF(A1908="","",IFERROR(SUMIFS('GSC previous'!$J$2:$J$2001,'GSC previous'!$I$2:$I$2001,B1908),0))</f>
        <v/>
      </c>
      <c r="P1908" s="22">
        <f>IF(A1908="","",IF(N(O1908)&gt;0,(K1908-O1908)/O1908,""))</f>
        <v/>
      </c>
      <c r="Q1908">
        <f>IF(A1908="","",IFERROR(SUMIFS(GA4!$P$2:$P$2001,GA4!$O$2:$O$2001,B1908),0))</f>
        <v/>
      </c>
      <c r="R1908" s="23">
        <f>IF(A1908="","",IF(N(Q1908)&gt;0,SUMIFS(GA4!$Q$2:$Q$2001,GA4!$O$2:$O$2001,B1908)/Q1908,""))</f>
        <v/>
      </c>
      <c r="S1908">
        <f>IF(A1908="","",IFERROR(SUMIFS(GA4!$R$2:$R$2001,GA4!$O$2:$O$2001,B1908),0))</f>
        <v/>
      </c>
      <c r="T1908">
        <f>IF(A1908="","",IF(AND(ISNUMBER(F1908),LEFT(C1908&amp;"",1)="2"),IF(F1908&lt;Rules!$B$9,"Yes","No"),"No"))</f>
        <v/>
      </c>
      <c r="U1908">
        <f>IF(A1908="","",IF(AND(N(O1908)&gt;=Rules!$B$8,ISNUMBER(P1908)),IF(P1908&lt;=-Rules!$B$7,"Yes","No"),"No"))</f>
        <v/>
      </c>
      <c r="V1908">
        <f>IF(A1908="","",IF(AND(N(L1908)&gt;=Rules!$B$6,ISNUMBER(N1908)),IF(AND(N1908&gt;=Rules!$B$10,N1908&lt;=Rules!$B$11),"Yes","No"),"No"))</f>
        <v/>
      </c>
      <c r="W1908">
        <f>IF(A1908="","",IF(I1908&lt;&gt;"","Yes","No"))</f>
        <v/>
      </c>
      <c r="X1908">
        <f>IF(I1908="","",IF(SUMIFS($K$3:$K$2002,$A$3:$A$2002,SUBSTITUTE(SUBSTITUTE(I1908,"?","~?"),"*","~*"))&gt;N(K1908),"Yes","No"))</f>
        <v/>
      </c>
      <c r="Y1908">
        <f>IF(A1908="","",IF(N(S1908)&gt;0,"Yes","No"))</f>
        <v/>
      </c>
      <c r="Z1908">
        <f>IF(A1908="","",IF(AND(N(K1908)&lt;Rules!$B$5,N(L1908)&lt;Rules!$B$6,N(Q1908)&lt;Rules!$B$13,Y1908="No"),"Yes","No"))</f>
        <v/>
      </c>
      <c r="AA1908">
        <f>IF(A1908="","",IF(LEFT(C1908&amp;"",1)="3","Redirect",IF(OR(LEFT(C1908&amp;"",1)="4",LEFT(C1908&amp;"",1)="5"),IF(OR(N(K1908)&gt;0,N(AC1908)&gt;=Rules!$B$14),"Redirect","Prune"),IF(D1908="Non-Indexable","Keep",IF(AND(W1908="Yes",X1908="Yes",Y1908="No"),"Merge",IF(OR(U1908="Yes",V1908="Yes",AND(T1908="Yes",N(L1908)&gt;=Rules!$B$6)),"Update",IF(Z1908="Yes",IF(N(AC1908)&gt;=Rules!$B$14,"Redirect","Prune"),"Keep")))))))</f>
        <v/>
      </c>
      <c r="AB1908">
        <f>IF(A1908="","",IF(LEFT(C1908&amp;"",1)="3","Already redirects ("&amp;C1908&amp;"). Update internal links to point at the final URL.",IF(OR(LEFT(C1908&amp;"",1)="4",LEFT(C1908&amp;"",1)="5"),IF(AA1908="Redirect","Returns "&amp;C1908&amp;" but still has "&amp;N(K1908)&amp;" clicks and "&amp;N(AC1908)&amp;" referring domains. 301 it to the closest live page.","Returns "&amp;C1908&amp;" with no clicks or links. Remove internal links and let it 404 or 410."),IF(D1908="Non-Indexable","Non-indexable ("&amp;E1908&amp;"). Keep if that is intentional; otherwise fix the canonical or noindex.",IF(AA1908="Merge","Overlaps with "&amp;I1908&amp;IF(N(J1908)&gt;0," (similarity "&amp;TEXT(J1908,"0.00")&amp;")","")&amp;", which gets more clicks. Merge the useful parts into it and 301 this URL.",IF(AA1908="Update",MID(IF(U1908="Yes","; Clicks down "&amp;TEXT(-P1908,"0%")&amp;" on the previous period","")&amp;IF(V1908="Yes","; Average position "&amp;TEXT(N1908,"0.0")&amp;" on "&amp;TEXT(L1908,"#,##0")&amp;" impressions (striking distance)","")&amp;IF(AND(T1908="Yes",N(L1908)&gt;=Rules!$B$6),"; Thin ("&amp;F1908&amp;" words) but has search demand",""),3,400),IF(AA1908="Prune","Low value: "&amp;N(K1908)&amp;" clicks, "&amp;N(L1908)&amp;" impressions, "&amp;N(Q1908)&amp;" sessions, no key events. Remove or noindex it and update internal links.",IF(AA1908="Redirect","Low value but "&amp;N(AC1908)&amp;" referring domains. 301 it to the closest relevant page to keep those links.",IF(AND(Z1908="No",Y1908="Yes",N(K1908)&lt;Rules!$B$5),"Low search traffic but it converts (key events: "&amp;S1908&amp;"). Keep it and link to it.",IF(W1908="Yes","Stronger than the page it overlaps ("&amp;I1908&amp;"). Keep; merge that page into this one.","Healthy: "&amp;N(K1908)&amp;" clicks"&amp;IF(ISNUMBER(N1908),", average position "&amp;TEXT(N1908,"0.0"),"")&amp;". Keep and monitor."))))))))))</f>
        <v/>
      </c>
      <c r="AE1908">
        <f>IF(A1908="","",IF(AD1908&lt;&gt;"",AD1908,AA1908))</f>
        <v/>
      </c>
    </row>
    <row r="1909">
      <c r="A1909">
        <f>IF(Crawl!A1908="","",Crawl!A1908)</f>
        <v/>
      </c>
      <c r="B1909">
        <f>IF(A1909="","",Crawl!EC1908)</f>
        <v/>
      </c>
      <c r="C1909">
        <f>IF(A1909="","",IFERROR(INDEX(Crawl!$A1908:$DZ1908,1,Rules!$H$6),""))</f>
        <v/>
      </c>
      <c r="D1909">
        <f>IF(A1909="","",IFERROR(INDEX(Crawl!$A1908:$DZ1908,1,Rules!$H$7),"")&amp;"")</f>
        <v/>
      </c>
      <c r="E1909">
        <f>IF(A1909="","",IFERROR(INDEX(Crawl!$A1908:$DZ1908,1,Rules!$H$8),"")&amp;"")</f>
        <v/>
      </c>
      <c r="F1909">
        <f>IF(A1909="","",IFERROR(INDEX(Crawl!$A1908:$DZ1908,1,Rules!$H$9),""))</f>
        <v/>
      </c>
      <c r="G1909">
        <f>IF(A1909="","",IFERROR(INDEX(Crawl!$A1908:$DZ1908,1,Rules!$H$10),""))</f>
        <v/>
      </c>
      <c r="H1909">
        <f>IF(A1909="","",IFERROR(INDEX(Crawl!$A1908:$DZ1908,1,Rules!$H$12),""))</f>
        <v/>
      </c>
      <c r="I1909">
        <f>IF(A1909="","",IF(AND(N(H1909)&gt;0,IFERROR(INDEX(Crawl!$A1908:$DZ1908,1,Rules!$H$11),"")&amp;""&lt;&gt;""),IFERROR(INDEX(Crawl!$A1908:$DZ1908,1,Rules!$H$11),"")&amp;"",IF(AND(ISNUMBER(J1909),N(J1909)&gt;=Rules!$B$12,IFERROR(INDEX(Crawl!$A1908:$DZ1908,1,Rules!$H$13),"")&amp;""&lt;&gt;""),IFERROR(INDEX(Crawl!$A1908:$DZ1908,1,Rules!$H$13),"")&amp;"","")))</f>
        <v/>
      </c>
      <c r="J1909" s="19">
        <f>IF(A1909="","",IF(IFERROR(INDEX(Crawl!$A1908:$DZ1908,1,Rules!$H$14),"")&amp;""="","",IFERROR(INDEX(Crawl!$A1908:$DZ1908,1,Rules!$H$14),"")))</f>
        <v/>
      </c>
      <c r="K1909">
        <f>IF(A1909="","",IFERROR(SUMIFS('GSC current'!$J$2:$J$2001,'GSC current'!$I$2:$I$2001,B1909),0))</f>
        <v/>
      </c>
      <c r="L1909">
        <f>IF(A1909="","",IFERROR(SUMIFS('GSC current'!$K$2:$K$2001,'GSC current'!$I$2:$I$2001,B1909),0))</f>
        <v/>
      </c>
      <c r="M1909" s="20">
        <f>IF(A1909="","",IF(N(L1909)&gt;0,K1909/L1909,""))</f>
        <v/>
      </c>
      <c r="N1909" s="21">
        <f>IF(A1909="","",IF(N(L1909)&gt;0,SUMIFS('GSC current'!$L$2:$L$2001,'GSC current'!$I$2:$I$2001,B1909)/L1909,""))</f>
        <v/>
      </c>
      <c r="O1909">
        <f>IF(A1909="","",IFERROR(SUMIFS('GSC previous'!$J$2:$J$2001,'GSC previous'!$I$2:$I$2001,B1909),0))</f>
        <v/>
      </c>
      <c r="P1909" s="22">
        <f>IF(A1909="","",IF(N(O1909)&gt;0,(K1909-O1909)/O1909,""))</f>
        <v/>
      </c>
      <c r="Q1909">
        <f>IF(A1909="","",IFERROR(SUMIFS(GA4!$P$2:$P$2001,GA4!$O$2:$O$2001,B1909),0))</f>
        <v/>
      </c>
      <c r="R1909" s="23">
        <f>IF(A1909="","",IF(N(Q1909)&gt;0,SUMIFS(GA4!$Q$2:$Q$2001,GA4!$O$2:$O$2001,B1909)/Q1909,""))</f>
        <v/>
      </c>
      <c r="S1909">
        <f>IF(A1909="","",IFERROR(SUMIFS(GA4!$R$2:$R$2001,GA4!$O$2:$O$2001,B1909),0))</f>
        <v/>
      </c>
      <c r="T1909">
        <f>IF(A1909="","",IF(AND(ISNUMBER(F1909),LEFT(C1909&amp;"",1)="2"),IF(F1909&lt;Rules!$B$9,"Yes","No"),"No"))</f>
        <v/>
      </c>
      <c r="U1909">
        <f>IF(A1909="","",IF(AND(N(O1909)&gt;=Rules!$B$8,ISNUMBER(P1909)),IF(P1909&lt;=-Rules!$B$7,"Yes","No"),"No"))</f>
        <v/>
      </c>
      <c r="V1909">
        <f>IF(A1909="","",IF(AND(N(L1909)&gt;=Rules!$B$6,ISNUMBER(N1909)),IF(AND(N1909&gt;=Rules!$B$10,N1909&lt;=Rules!$B$11),"Yes","No"),"No"))</f>
        <v/>
      </c>
      <c r="W1909">
        <f>IF(A1909="","",IF(I1909&lt;&gt;"","Yes","No"))</f>
        <v/>
      </c>
      <c r="X1909">
        <f>IF(I1909="","",IF(SUMIFS($K$3:$K$2002,$A$3:$A$2002,SUBSTITUTE(SUBSTITUTE(I1909,"?","~?"),"*","~*"))&gt;N(K1909),"Yes","No"))</f>
        <v/>
      </c>
      <c r="Y1909">
        <f>IF(A1909="","",IF(N(S1909)&gt;0,"Yes","No"))</f>
        <v/>
      </c>
      <c r="Z1909">
        <f>IF(A1909="","",IF(AND(N(K1909)&lt;Rules!$B$5,N(L1909)&lt;Rules!$B$6,N(Q1909)&lt;Rules!$B$13,Y1909="No"),"Yes","No"))</f>
        <v/>
      </c>
      <c r="AA1909">
        <f>IF(A1909="","",IF(LEFT(C1909&amp;"",1)="3","Redirect",IF(OR(LEFT(C1909&amp;"",1)="4",LEFT(C1909&amp;"",1)="5"),IF(OR(N(K1909)&gt;0,N(AC1909)&gt;=Rules!$B$14),"Redirect","Prune"),IF(D1909="Non-Indexable","Keep",IF(AND(W1909="Yes",X1909="Yes",Y1909="No"),"Merge",IF(OR(U1909="Yes",V1909="Yes",AND(T1909="Yes",N(L1909)&gt;=Rules!$B$6)),"Update",IF(Z1909="Yes",IF(N(AC1909)&gt;=Rules!$B$14,"Redirect","Prune"),"Keep")))))))</f>
        <v/>
      </c>
      <c r="AB1909">
        <f>IF(A1909="","",IF(LEFT(C1909&amp;"",1)="3","Already redirects ("&amp;C1909&amp;"). Update internal links to point at the final URL.",IF(OR(LEFT(C1909&amp;"",1)="4",LEFT(C1909&amp;"",1)="5"),IF(AA1909="Redirect","Returns "&amp;C1909&amp;" but still has "&amp;N(K1909)&amp;" clicks and "&amp;N(AC1909)&amp;" referring domains. 301 it to the closest live page.","Returns "&amp;C1909&amp;" with no clicks or links. Remove internal links and let it 404 or 410."),IF(D1909="Non-Indexable","Non-indexable ("&amp;E1909&amp;"). Keep if that is intentional; otherwise fix the canonical or noindex.",IF(AA1909="Merge","Overlaps with "&amp;I1909&amp;IF(N(J1909)&gt;0," (similarity "&amp;TEXT(J1909,"0.00")&amp;")","")&amp;", which gets more clicks. Merge the useful parts into it and 301 this URL.",IF(AA1909="Update",MID(IF(U1909="Yes","; Clicks down "&amp;TEXT(-P1909,"0%")&amp;" on the previous period","")&amp;IF(V1909="Yes","; Average position "&amp;TEXT(N1909,"0.0")&amp;" on "&amp;TEXT(L1909,"#,##0")&amp;" impressions (striking distance)","")&amp;IF(AND(T1909="Yes",N(L1909)&gt;=Rules!$B$6),"; Thin ("&amp;F1909&amp;" words) but has search demand",""),3,400),IF(AA1909="Prune","Low value: "&amp;N(K1909)&amp;" clicks, "&amp;N(L1909)&amp;" impressions, "&amp;N(Q1909)&amp;" sessions, no key events. Remove or noindex it and update internal links.",IF(AA1909="Redirect","Low value but "&amp;N(AC1909)&amp;" referring domains. 301 it to the closest relevant page to keep those links.",IF(AND(Z1909="No",Y1909="Yes",N(K1909)&lt;Rules!$B$5),"Low search traffic but it converts (key events: "&amp;S1909&amp;"). Keep it and link to it.",IF(W1909="Yes","Stronger than the page it overlaps ("&amp;I1909&amp;"). Keep; merge that page into this one.","Healthy: "&amp;N(K1909)&amp;" clicks"&amp;IF(ISNUMBER(N1909),", average position "&amp;TEXT(N1909,"0.0"),"")&amp;". Keep and monitor."))))))))))</f>
        <v/>
      </c>
      <c r="AE1909">
        <f>IF(A1909="","",IF(AD1909&lt;&gt;"",AD1909,AA1909))</f>
        <v/>
      </c>
    </row>
    <row r="1910">
      <c r="A1910">
        <f>IF(Crawl!A1909="","",Crawl!A1909)</f>
        <v/>
      </c>
      <c r="B1910">
        <f>IF(A1910="","",Crawl!EC1909)</f>
        <v/>
      </c>
      <c r="C1910">
        <f>IF(A1910="","",IFERROR(INDEX(Crawl!$A1909:$DZ1909,1,Rules!$H$6),""))</f>
        <v/>
      </c>
      <c r="D1910">
        <f>IF(A1910="","",IFERROR(INDEX(Crawl!$A1909:$DZ1909,1,Rules!$H$7),"")&amp;"")</f>
        <v/>
      </c>
      <c r="E1910">
        <f>IF(A1910="","",IFERROR(INDEX(Crawl!$A1909:$DZ1909,1,Rules!$H$8),"")&amp;"")</f>
        <v/>
      </c>
      <c r="F1910">
        <f>IF(A1910="","",IFERROR(INDEX(Crawl!$A1909:$DZ1909,1,Rules!$H$9),""))</f>
        <v/>
      </c>
      <c r="G1910">
        <f>IF(A1910="","",IFERROR(INDEX(Crawl!$A1909:$DZ1909,1,Rules!$H$10),""))</f>
        <v/>
      </c>
      <c r="H1910">
        <f>IF(A1910="","",IFERROR(INDEX(Crawl!$A1909:$DZ1909,1,Rules!$H$12),""))</f>
        <v/>
      </c>
      <c r="I1910">
        <f>IF(A1910="","",IF(AND(N(H1910)&gt;0,IFERROR(INDEX(Crawl!$A1909:$DZ1909,1,Rules!$H$11),"")&amp;""&lt;&gt;""),IFERROR(INDEX(Crawl!$A1909:$DZ1909,1,Rules!$H$11),"")&amp;"",IF(AND(ISNUMBER(J1910),N(J1910)&gt;=Rules!$B$12,IFERROR(INDEX(Crawl!$A1909:$DZ1909,1,Rules!$H$13),"")&amp;""&lt;&gt;""),IFERROR(INDEX(Crawl!$A1909:$DZ1909,1,Rules!$H$13),"")&amp;"","")))</f>
        <v/>
      </c>
      <c r="J1910" s="19">
        <f>IF(A1910="","",IF(IFERROR(INDEX(Crawl!$A1909:$DZ1909,1,Rules!$H$14),"")&amp;""="","",IFERROR(INDEX(Crawl!$A1909:$DZ1909,1,Rules!$H$14),"")))</f>
        <v/>
      </c>
      <c r="K1910">
        <f>IF(A1910="","",IFERROR(SUMIFS('GSC current'!$J$2:$J$2001,'GSC current'!$I$2:$I$2001,B1910),0))</f>
        <v/>
      </c>
      <c r="L1910">
        <f>IF(A1910="","",IFERROR(SUMIFS('GSC current'!$K$2:$K$2001,'GSC current'!$I$2:$I$2001,B1910),0))</f>
        <v/>
      </c>
      <c r="M1910" s="20">
        <f>IF(A1910="","",IF(N(L1910)&gt;0,K1910/L1910,""))</f>
        <v/>
      </c>
      <c r="N1910" s="21">
        <f>IF(A1910="","",IF(N(L1910)&gt;0,SUMIFS('GSC current'!$L$2:$L$2001,'GSC current'!$I$2:$I$2001,B1910)/L1910,""))</f>
        <v/>
      </c>
      <c r="O1910">
        <f>IF(A1910="","",IFERROR(SUMIFS('GSC previous'!$J$2:$J$2001,'GSC previous'!$I$2:$I$2001,B1910),0))</f>
        <v/>
      </c>
      <c r="P1910" s="22">
        <f>IF(A1910="","",IF(N(O1910)&gt;0,(K1910-O1910)/O1910,""))</f>
        <v/>
      </c>
      <c r="Q1910">
        <f>IF(A1910="","",IFERROR(SUMIFS(GA4!$P$2:$P$2001,GA4!$O$2:$O$2001,B1910),0))</f>
        <v/>
      </c>
      <c r="R1910" s="23">
        <f>IF(A1910="","",IF(N(Q1910)&gt;0,SUMIFS(GA4!$Q$2:$Q$2001,GA4!$O$2:$O$2001,B1910)/Q1910,""))</f>
        <v/>
      </c>
      <c r="S1910">
        <f>IF(A1910="","",IFERROR(SUMIFS(GA4!$R$2:$R$2001,GA4!$O$2:$O$2001,B1910),0))</f>
        <v/>
      </c>
      <c r="T1910">
        <f>IF(A1910="","",IF(AND(ISNUMBER(F1910),LEFT(C1910&amp;"",1)="2"),IF(F1910&lt;Rules!$B$9,"Yes","No"),"No"))</f>
        <v/>
      </c>
      <c r="U1910">
        <f>IF(A1910="","",IF(AND(N(O1910)&gt;=Rules!$B$8,ISNUMBER(P1910)),IF(P1910&lt;=-Rules!$B$7,"Yes","No"),"No"))</f>
        <v/>
      </c>
      <c r="V1910">
        <f>IF(A1910="","",IF(AND(N(L1910)&gt;=Rules!$B$6,ISNUMBER(N1910)),IF(AND(N1910&gt;=Rules!$B$10,N1910&lt;=Rules!$B$11),"Yes","No"),"No"))</f>
        <v/>
      </c>
      <c r="W1910">
        <f>IF(A1910="","",IF(I1910&lt;&gt;"","Yes","No"))</f>
        <v/>
      </c>
      <c r="X1910">
        <f>IF(I1910="","",IF(SUMIFS($K$3:$K$2002,$A$3:$A$2002,SUBSTITUTE(SUBSTITUTE(I1910,"?","~?"),"*","~*"))&gt;N(K1910),"Yes","No"))</f>
        <v/>
      </c>
      <c r="Y1910">
        <f>IF(A1910="","",IF(N(S1910)&gt;0,"Yes","No"))</f>
        <v/>
      </c>
      <c r="Z1910">
        <f>IF(A1910="","",IF(AND(N(K1910)&lt;Rules!$B$5,N(L1910)&lt;Rules!$B$6,N(Q1910)&lt;Rules!$B$13,Y1910="No"),"Yes","No"))</f>
        <v/>
      </c>
      <c r="AA1910">
        <f>IF(A1910="","",IF(LEFT(C1910&amp;"",1)="3","Redirect",IF(OR(LEFT(C1910&amp;"",1)="4",LEFT(C1910&amp;"",1)="5"),IF(OR(N(K1910)&gt;0,N(AC1910)&gt;=Rules!$B$14),"Redirect","Prune"),IF(D1910="Non-Indexable","Keep",IF(AND(W1910="Yes",X1910="Yes",Y1910="No"),"Merge",IF(OR(U1910="Yes",V1910="Yes",AND(T1910="Yes",N(L1910)&gt;=Rules!$B$6)),"Update",IF(Z1910="Yes",IF(N(AC1910)&gt;=Rules!$B$14,"Redirect","Prune"),"Keep")))))))</f>
        <v/>
      </c>
      <c r="AB1910">
        <f>IF(A1910="","",IF(LEFT(C1910&amp;"",1)="3","Already redirects ("&amp;C1910&amp;"). Update internal links to point at the final URL.",IF(OR(LEFT(C1910&amp;"",1)="4",LEFT(C1910&amp;"",1)="5"),IF(AA1910="Redirect","Returns "&amp;C1910&amp;" but still has "&amp;N(K1910)&amp;" clicks and "&amp;N(AC1910)&amp;" referring domains. 301 it to the closest live page.","Returns "&amp;C1910&amp;" with no clicks or links. Remove internal links and let it 404 or 410."),IF(D1910="Non-Indexable","Non-indexable ("&amp;E1910&amp;"). Keep if that is intentional; otherwise fix the canonical or noindex.",IF(AA1910="Merge","Overlaps with "&amp;I1910&amp;IF(N(J1910)&gt;0," (similarity "&amp;TEXT(J1910,"0.00")&amp;")","")&amp;", which gets more clicks. Merge the useful parts into it and 301 this URL.",IF(AA1910="Update",MID(IF(U1910="Yes","; Clicks down "&amp;TEXT(-P1910,"0%")&amp;" on the previous period","")&amp;IF(V1910="Yes","; Average position "&amp;TEXT(N1910,"0.0")&amp;" on "&amp;TEXT(L1910,"#,##0")&amp;" impressions (striking distance)","")&amp;IF(AND(T1910="Yes",N(L1910)&gt;=Rules!$B$6),"; Thin ("&amp;F1910&amp;" words) but has search demand",""),3,400),IF(AA1910="Prune","Low value: "&amp;N(K1910)&amp;" clicks, "&amp;N(L1910)&amp;" impressions, "&amp;N(Q1910)&amp;" sessions, no key events. Remove or noindex it and update internal links.",IF(AA1910="Redirect","Low value but "&amp;N(AC1910)&amp;" referring domains. 301 it to the closest relevant page to keep those links.",IF(AND(Z1910="No",Y1910="Yes",N(K1910)&lt;Rules!$B$5),"Low search traffic but it converts (key events: "&amp;S1910&amp;"). Keep it and link to it.",IF(W1910="Yes","Stronger than the page it overlaps ("&amp;I1910&amp;"). Keep; merge that page into this one.","Healthy: "&amp;N(K1910)&amp;" clicks"&amp;IF(ISNUMBER(N1910),", average position "&amp;TEXT(N1910,"0.0"),"")&amp;". Keep and monitor."))))))))))</f>
        <v/>
      </c>
      <c r="AE1910">
        <f>IF(A1910="","",IF(AD1910&lt;&gt;"",AD1910,AA1910))</f>
        <v/>
      </c>
    </row>
    <row r="1911">
      <c r="A1911">
        <f>IF(Crawl!A1910="","",Crawl!A1910)</f>
        <v/>
      </c>
      <c r="B1911">
        <f>IF(A1911="","",Crawl!EC1910)</f>
        <v/>
      </c>
      <c r="C1911">
        <f>IF(A1911="","",IFERROR(INDEX(Crawl!$A1910:$DZ1910,1,Rules!$H$6),""))</f>
        <v/>
      </c>
      <c r="D1911">
        <f>IF(A1911="","",IFERROR(INDEX(Crawl!$A1910:$DZ1910,1,Rules!$H$7),"")&amp;"")</f>
        <v/>
      </c>
      <c r="E1911">
        <f>IF(A1911="","",IFERROR(INDEX(Crawl!$A1910:$DZ1910,1,Rules!$H$8),"")&amp;"")</f>
        <v/>
      </c>
      <c r="F1911">
        <f>IF(A1911="","",IFERROR(INDEX(Crawl!$A1910:$DZ1910,1,Rules!$H$9),""))</f>
        <v/>
      </c>
      <c r="G1911">
        <f>IF(A1911="","",IFERROR(INDEX(Crawl!$A1910:$DZ1910,1,Rules!$H$10),""))</f>
        <v/>
      </c>
      <c r="H1911">
        <f>IF(A1911="","",IFERROR(INDEX(Crawl!$A1910:$DZ1910,1,Rules!$H$12),""))</f>
        <v/>
      </c>
      <c r="I1911">
        <f>IF(A1911="","",IF(AND(N(H1911)&gt;0,IFERROR(INDEX(Crawl!$A1910:$DZ1910,1,Rules!$H$11),"")&amp;""&lt;&gt;""),IFERROR(INDEX(Crawl!$A1910:$DZ1910,1,Rules!$H$11),"")&amp;"",IF(AND(ISNUMBER(J1911),N(J1911)&gt;=Rules!$B$12,IFERROR(INDEX(Crawl!$A1910:$DZ1910,1,Rules!$H$13),"")&amp;""&lt;&gt;""),IFERROR(INDEX(Crawl!$A1910:$DZ1910,1,Rules!$H$13),"")&amp;"","")))</f>
        <v/>
      </c>
      <c r="J1911" s="19">
        <f>IF(A1911="","",IF(IFERROR(INDEX(Crawl!$A1910:$DZ1910,1,Rules!$H$14),"")&amp;""="","",IFERROR(INDEX(Crawl!$A1910:$DZ1910,1,Rules!$H$14),"")))</f>
        <v/>
      </c>
      <c r="K1911">
        <f>IF(A1911="","",IFERROR(SUMIFS('GSC current'!$J$2:$J$2001,'GSC current'!$I$2:$I$2001,B1911),0))</f>
        <v/>
      </c>
      <c r="L1911">
        <f>IF(A1911="","",IFERROR(SUMIFS('GSC current'!$K$2:$K$2001,'GSC current'!$I$2:$I$2001,B1911),0))</f>
        <v/>
      </c>
      <c r="M1911" s="20">
        <f>IF(A1911="","",IF(N(L1911)&gt;0,K1911/L1911,""))</f>
        <v/>
      </c>
      <c r="N1911" s="21">
        <f>IF(A1911="","",IF(N(L1911)&gt;0,SUMIFS('GSC current'!$L$2:$L$2001,'GSC current'!$I$2:$I$2001,B1911)/L1911,""))</f>
        <v/>
      </c>
      <c r="O1911">
        <f>IF(A1911="","",IFERROR(SUMIFS('GSC previous'!$J$2:$J$2001,'GSC previous'!$I$2:$I$2001,B1911),0))</f>
        <v/>
      </c>
      <c r="P1911" s="22">
        <f>IF(A1911="","",IF(N(O1911)&gt;0,(K1911-O1911)/O1911,""))</f>
        <v/>
      </c>
      <c r="Q1911">
        <f>IF(A1911="","",IFERROR(SUMIFS(GA4!$P$2:$P$2001,GA4!$O$2:$O$2001,B1911),0))</f>
        <v/>
      </c>
      <c r="R1911" s="23">
        <f>IF(A1911="","",IF(N(Q1911)&gt;0,SUMIFS(GA4!$Q$2:$Q$2001,GA4!$O$2:$O$2001,B1911)/Q1911,""))</f>
        <v/>
      </c>
      <c r="S1911">
        <f>IF(A1911="","",IFERROR(SUMIFS(GA4!$R$2:$R$2001,GA4!$O$2:$O$2001,B1911),0))</f>
        <v/>
      </c>
      <c r="T1911">
        <f>IF(A1911="","",IF(AND(ISNUMBER(F1911),LEFT(C1911&amp;"",1)="2"),IF(F1911&lt;Rules!$B$9,"Yes","No"),"No"))</f>
        <v/>
      </c>
      <c r="U1911">
        <f>IF(A1911="","",IF(AND(N(O1911)&gt;=Rules!$B$8,ISNUMBER(P1911)),IF(P1911&lt;=-Rules!$B$7,"Yes","No"),"No"))</f>
        <v/>
      </c>
      <c r="V1911">
        <f>IF(A1911="","",IF(AND(N(L1911)&gt;=Rules!$B$6,ISNUMBER(N1911)),IF(AND(N1911&gt;=Rules!$B$10,N1911&lt;=Rules!$B$11),"Yes","No"),"No"))</f>
        <v/>
      </c>
      <c r="W1911">
        <f>IF(A1911="","",IF(I1911&lt;&gt;"","Yes","No"))</f>
        <v/>
      </c>
      <c r="X1911">
        <f>IF(I1911="","",IF(SUMIFS($K$3:$K$2002,$A$3:$A$2002,SUBSTITUTE(SUBSTITUTE(I1911,"?","~?"),"*","~*"))&gt;N(K1911),"Yes","No"))</f>
        <v/>
      </c>
      <c r="Y1911">
        <f>IF(A1911="","",IF(N(S1911)&gt;0,"Yes","No"))</f>
        <v/>
      </c>
      <c r="Z1911">
        <f>IF(A1911="","",IF(AND(N(K1911)&lt;Rules!$B$5,N(L1911)&lt;Rules!$B$6,N(Q1911)&lt;Rules!$B$13,Y1911="No"),"Yes","No"))</f>
        <v/>
      </c>
      <c r="AA1911">
        <f>IF(A1911="","",IF(LEFT(C1911&amp;"",1)="3","Redirect",IF(OR(LEFT(C1911&amp;"",1)="4",LEFT(C1911&amp;"",1)="5"),IF(OR(N(K1911)&gt;0,N(AC1911)&gt;=Rules!$B$14),"Redirect","Prune"),IF(D1911="Non-Indexable","Keep",IF(AND(W1911="Yes",X1911="Yes",Y1911="No"),"Merge",IF(OR(U1911="Yes",V1911="Yes",AND(T1911="Yes",N(L1911)&gt;=Rules!$B$6)),"Update",IF(Z1911="Yes",IF(N(AC1911)&gt;=Rules!$B$14,"Redirect","Prune"),"Keep")))))))</f>
        <v/>
      </c>
      <c r="AB1911">
        <f>IF(A1911="","",IF(LEFT(C1911&amp;"",1)="3","Already redirects ("&amp;C1911&amp;"). Update internal links to point at the final URL.",IF(OR(LEFT(C1911&amp;"",1)="4",LEFT(C1911&amp;"",1)="5"),IF(AA1911="Redirect","Returns "&amp;C1911&amp;" but still has "&amp;N(K1911)&amp;" clicks and "&amp;N(AC1911)&amp;" referring domains. 301 it to the closest live page.","Returns "&amp;C1911&amp;" with no clicks or links. Remove internal links and let it 404 or 410."),IF(D1911="Non-Indexable","Non-indexable ("&amp;E1911&amp;"). Keep if that is intentional; otherwise fix the canonical or noindex.",IF(AA1911="Merge","Overlaps with "&amp;I1911&amp;IF(N(J1911)&gt;0," (similarity "&amp;TEXT(J1911,"0.00")&amp;")","")&amp;", which gets more clicks. Merge the useful parts into it and 301 this URL.",IF(AA1911="Update",MID(IF(U1911="Yes","; Clicks down "&amp;TEXT(-P1911,"0%")&amp;" on the previous period","")&amp;IF(V1911="Yes","; Average position "&amp;TEXT(N1911,"0.0")&amp;" on "&amp;TEXT(L1911,"#,##0")&amp;" impressions (striking distance)","")&amp;IF(AND(T1911="Yes",N(L1911)&gt;=Rules!$B$6),"; Thin ("&amp;F1911&amp;" words) but has search demand",""),3,400),IF(AA1911="Prune","Low value: "&amp;N(K1911)&amp;" clicks, "&amp;N(L1911)&amp;" impressions, "&amp;N(Q1911)&amp;" sessions, no key events. Remove or noindex it and update internal links.",IF(AA1911="Redirect","Low value but "&amp;N(AC1911)&amp;" referring domains. 301 it to the closest relevant page to keep those links.",IF(AND(Z1911="No",Y1911="Yes",N(K1911)&lt;Rules!$B$5),"Low search traffic but it converts (key events: "&amp;S1911&amp;"). Keep it and link to it.",IF(W1911="Yes","Stronger than the page it overlaps ("&amp;I1911&amp;"). Keep; merge that page into this one.","Healthy: "&amp;N(K1911)&amp;" clicks"&amp;IF(ISNUMBER(N1911),", average position "&amp;TEXT(N1911,"0.0"),"")&amp;". Keep and monitor."))))))))))</f>
        <v/>
      </c>
      <c r="AE1911">
        <f>IF(A1911="","",IF(AD1911&lt;&gt;"",AD1911,AA1911))</f>
        <v/>
      </c>
    </row>
    <row r="1912">
      <c r="A1912">
        <f>IF(Crawl!A1911="","",Crawl!A1911)</f>
        <v/>
      </c>
      <c r="B1912">
        <f>IF(A1912="","",Crawl!EC1911)</f>
        <v/>
      </c>
      <c r="C1912">
        <f>IF(A1912="","",IFERROR(INDEX(Crawl!$A1911:$DZ1911,1,Rules!$H$6),""))</f>
        <v/>
      </c>
      <c r="D1912">
        <f>IF(A1912="","",IFERROR(INDEX(Crawl!$A1911:$DZ1911,1,Rules!$H$7),"")&amp;"")</f>
        <v/>
      </c>
      <c r="E1912">
        <f>IF(A1912="","",IFERROR(INDEX(Crawl!$A1911:$DZ1911,1,Rules!$H$8),"")&amp;"")</f>
        <v/>
      </c>
      <c r="F1912">
        <f>IF(A1912="","",IFERROR(INDEX(Crawl!$A1911:$DZ1911,1,Rules!$H$9),""))</f>
        <v/>
      </c>
      <c r="G1912">
        <f>IF(A1912="","",IFERROR(INDEX(Crawl!$A1911:$DZ1911,1,Rules!$H$10),""))</f>
        <v/>
      </c>
      <c r="H1912">
        <f>IF(A1912="","",IFERROR(INDEX(Crawl!$A1911:$DZ1911,1,Rules!$H$12),""))</f>
        <v/>
      </c>
      <c r="I1912">
        <f>IF(A1912="","",IF(AND(N(H1912)&gt;0,IFERROR(INDEX(Crawl!$A1911:$DZ1911,1,Rules!$H$11),"")&amp;""&lt;&gt;""),IFERROR(INDEX(Crawl!$A1911:$DZ1911,1,Rules!$H$11),"")&amp;"",IF(AND(ISNUMBER(J1912),N(J1912)&gt;=Rules!$B$12,IFERROR(INDEX(Crawl!$A1911:$DZ1911,1,Rules!$H$13),"")&amp;""&lt;&gt;""),IFERROR(INDEX(Crawl!$A1911:$DZ1911,1,Rules!$H$13),"")&amp;"","")))</f>
        <v/>
      </c>
      <c r="J1912" s="19">
        <f>IF(A1912="","",IF(IFERROR(INDEX(Crawl!$A1911:$DZ1911,1,Rules!$H$14),"")&amp;""="","",IFERROR(INDEX(Crawl!$A1911:$DZ1911,1,Rules!$H$14),"")))</f>
        <v/>
      </c>
      <c r="K1912">
        <f>IF(A1912="","",IFERROR(SUMIFS('GSC current'!$J$2:$J$2001,'GSC current'!$I$2:$I$2001,B1912),0))</f>
        <v/>
      </c>
      <c r="L1912">
        <f>IF(A1912="","",IFERROR(SUMIFS('GSC current'!$K$2:$K$2001,'GSC current'!$I$2:$I$2001,B1912),0))</f>
        <v/>
      </c>
      <c r="M1912" s="20">
        <f>IF(A1912="","",IF(N(L1912)&gt;0,K1912/L1912,""))</f>
        <v/>
      </c>
      <c r="N1912" s="21">
        <f>IF(A1912="","",IF(N(L1912)&gt;0,SUMIFS('GSC current'!$L$2:$L$2001,'GSC current'!$I$2:$I$2001,B1912)/L1912,""))</f>
        <v/>
      </c>
      <c r="O1912">
        <f>IF(A1912="","",IFERROR(SUMIFS('GSC previous'!$J$2:$J$2001,'GSC previous'!$I$2:$I$2001,B1912),0))</f>
        <v/>
      </c>
      <c r="P1912" s="22">
        <f>IF(A1912="","",IF(N(O1912)&gt;0,(K1912-O1912)/O1912,""))</f>
        <v/>
      </c>
      <c r="Q1912">
        <f>IF(A1912="","",IFERROR(SUMIFS(GA4!$P$2:$P$2001,GA4!$O$2:$O$2001,B1912),0))</f>
        <v/>
      </c>
      <c r="R1912" s="23">
        <f>IF(A1912="","",IF(N(Q1912)&gt;0,SUMIFS(GA4!$Q$2:$Q$2001,GA4!$O$2:$O$2001,B1912)/Q1912,""))</f>
        <v/>
      </c>
      <c r="S1912">
        <f>IF(A1912="","",IFERROR(SUMIFS(GA4!$R$2:$R$2001,GA4!$O$2:$O$2001,B1912),0))</f>
        <v/>
      </c>
      <c r="T1912">
        <f>IF(A1912="","",IF(AND(ISNUMBER(F1912),LEFT(C1912&amp;"",1)="2"),IF(F1912&lt;Rules!$B$9,"Yes","No"),"No"))</f>
        <v/>
      </c>
      <c r="U1912">
        <f>IF(A1912="","",IF(AND(N(O1912)&gt;=Rules!$B$8,ISNUMBER(P1912)),IF(P1912&lt;=-Rules!$B$7,"Yes","No"),"No"))</f>
        <v/>
      </c>
      <c r="V1912">
        <f>IF(A1912="","",IF(AND(N(L1912)&gt;=Rules!$B$6,ISNUMBER(N1912)),IF(AND(N1912&gt;=Rules!$B$10,N1912&lt;=Rules!$B$11),"Yes","No"),"No"))</f>
        <v/>
      </c>
      <c r="W1912">
        <f>IF(A1912="","",IF(I1912&lt;&gt;"","Yes","No"))</f>
        <v/>
      </c>
      <c r="X1912">
        <f>IF(I1912="","",IF(SUMIFS($K$3:$K$2002,$A$3:$A$2002,SUBSTITUTE(SUBSTITUTE(I1912,"?","~?"),"*","~*"))&gt;N(K1912),"Yes","No"))</f>
        <v/>
      </c>
      <c r="Y1912">
        <f>IF(A1912="","",IF(N(S1912)&gt;0,"Yes","No"))</f>
        <v/>
      </c>
      <c r="Z1912">
        <f>IF(A1912="","",IF(AND(N(K1912)&lt;Rules!$B$5,N(L1912)&lt;Rules!$B$6,N(Q1912)&lt;Rules!$B$13,Y1912="No"),"Yes","No"))</f>
        <v/>
      </c>
      <c r="AA1912">
        <f>IF(A1912="","",IF(LEFT(C1912&amp;"",1)="3","Redirect",IF(OR(LEFT(C1912&amp;"",1)="4",LEFT(C1912&amp;"",1)="5"),IF(OR(N(K1912)&gt;0,N(AC1912)&gt;=Rules!$B$14),"Redirect","Prune"),IF(D1912="Non-Indexable","Keep",IF(AND(W1912="Yes",X1912="Yes",Y1912="No"),"Merge",IF(OR(U1912="Yes",V1912="Yes",AND(T1912="Yes",N(L1912)&gt;=Rules!$B$6)),"Update",IF(Z1912="Yes",IF(N(AC1912)&gt;=Rules!$B$14,"Redirect","Prune"),"Keep")))))))</f>
        <v/>
      </c>
      <c r="AB1912">
        <f>IF(A1912="","",IF(LEFT(C1912&amp;"",1)="3","Already redirects ("&amp;C1912&amp;"). Update internal links to point at the final URL.",IF(OR(LEFT(C1912&amp;"",1)="4",LEFT(C1912&amp;"",1)="5"),IF(AA1912="Redirect","Returns "&amp;C1912&amp;" but still has "&amp;N(K1912)&amp;" clicks and "&amp;N(AC1912)&amp;" referring domains. 301 it to the closest live page.","Returns "&amp;C1912&amp;" with no clicks or links. Remove internal links and let it 404 or 410."),IF(D1912="Non-Indexable","Non-indexable ("&amp;E1912&amp;"). Keep if that is intentional; otherwise fix the canonical or noindex.",IF(AA1912="Merge","Overlaps with "&amp;I1912&amp;IF(N(J1912)&gt;0," (similarity "&amp;TEXT(J1912,"0.00")&amp;")","")&amp;", which gets more clicks. Merge the useful parts into it and 301 this URL.",IF(AA1912="Update",MID(IF(U1912="Yes","; Clicks down "&amp;TEXT(-P1912,"0%")&amp;" on the previous period","")&amp;IF(V1912="Yes","; Average position "&amp;TEXT(N1912,"0.0")&amp;" on "&amp;TEXT(L1912,"#,##0")&amp;" impressions (striking distance)","")&amp;IF(AND(T1912="Yes",N(L1912)&gt;=Rules!$B$6),"; Thin ("&amp;F1912&amp;" words) but has search demand",""),3,400),IF(AA1912="Prune","Low value: "&amp;N(K1912)&amp;" clicks, "&amp;N(L1912)&amp;" impressions, "&amp;N(Q1912)&amp;" sessions, no key events. Remove or noindex it and update internal links.",IF(AA1912="Redirect","Low value but "&amp;N(AC1912)&amp;" referring domains. 301 it to the closest relevant page to keep those links.",IF(AND(Z1912="No",Y1912="Yes",N(K1912)&lt;Rules!$B$5),"Low search traffic but it converts (key events: "&amp;S1912&amp;"). Keep it and link to it.",IF(W1912="Yes","Stronger than the page it overlaps ("&amp;I1912&amp;"). Keep; merge that page into this one.","Healthy: "&amp;N(K1912)&amp;" clicks"&amp;IF(ISNUMBER(N1912),", average position "&amp;TEXT(N1912,"0.0"),"")&amp;". Keep and monitor."))))))))))</f>
        <v/>
      </c>
      <c r="AE1912">
        <f>IF(A1912="","",IF(AD1912&lt;&gt;"",AD1912,AA1912))</f>
        <v/>
      </c>
    </row>
    <row r="1913">
      <c r="A1913">
        <f>IF(Crawl!A1912="","",Crawl!A1912)</f>
        <v/>
      </c>
      <c r="B1913">
        <f>IF(A1913="","",Crawl!EC1912)</f>
        <v/>
      </c>
      <c r="C1913">
        <f>IF(A1913="","",IFERROR(INDEX(Crawl!$A1912:$DZ1912,1,Rules!$H$6),""))</f>
        <v/>
      </c>
      <c r="D1913">
        <f>IF(A1913="","",IFERROR(INDEX(Crawl!$A1912:$DZ1912,1,Rules!$H$7),"")&amp;"")</f>
        <v/>
      </c>
      <c r="E1913">
        <f>IF(A1913="","",IFERROR(INDEX(Crawl!$A1912:$DZ1912,1,Rules!$H$8),"")&amp;"")</f>
        <v/>
      </c>
      <c r="F1913">
        <f>IF(A1913="","",IFERROR(INDEX(Crawl!$A1912:$DZ1912,1,Rules!$H$9),""))</f>
        <v/>
      </c>
      <c r="G1913">
        <f>IF(A1913="","",IFERROR(INDEX(Crawl!$A1912:$DZ1912,1,Rules!$H$10),""))</f>
        <v/>
      </c>
      <c r="H1913">
        <f>IF(A1913="","",IFERROR(INDEX(Crawl!$A1912:$DZ1912,1,Rules!$H$12),""))</f>
        <v/>
      </c>
      <c r="I1913">
        <f>IF(A1913="","",IF(AND(N(H1913)&gt;0,IFERROR(INDEX(Crawl!$A1912:$DZ1912,1,Rules!$H$11),"")&amp;""&lt;&gt;""),IFERROR(INDEX(Crawl!$A1912:$DZ1912,1,Rules!$H$11),"")&amp;"",IF(AND(ISNUMBER(J1913),N(J1913)&gt;=Rules!$B$12,IFERROR(INDEX(Crawl!$A1912:$DZ1912,1,Rules!$H$13),"")&amp;""&lt;&gt;""),IFERROR(INDEX(Crawl!$A1912:$DZ1912,1,Rules!$H$13),"")&amp;"","")))</f>
        <v/>
      </c>
      <c r="J1913" s="19">
        <f>IF(A1913="","",IF(IFERROR(INDEX(Crawl!$A1912:$DZ1912,1,Rules!$H$14),"")&amp;""="","",IFERROR(INDEX(Crawl!$A1912:$DZ1912,1,Rules!$H$14),"")))</f>
        <v/>
      </c>
      <c r="K1913">
        <f>IF(A1913="","",IFERROR(SUMIFS('GSC current'!$J$2:$J$2001,'GSC current'!$I$2:$I$2001,B1913),0))</f>
        <v/>
      </c>
      <c r="L1913">
        <f>IF(A1913="","",IFERROR(SUMIFS('GSC current'!$K$2:$K$2001,'GSC current'!$I$2:$I$2001,B1913),0))</f>
        <v/>
      </c>
      <c r="M1913" s="20">
        <f>IF(A1913="","",IF(N(L1913)&gt;0,K1913/L1913,""))</f>
        <v/>
      </c>
      <c r="N1913" s="21">
        <f>IF(A1913="","",IF(N(L1913)&gt;0,SUMIFS('GSC current'!$L$2:$L$2001,'GSC current'!$I$2:$I$2001,B1913)/L1913,""))</f>
        <v/>
      </c>
      <c r="O1913">
        <f>IF(A1913="","",IFERROR(SUMIFS('GSC previous'!$J$2:$J$2001,'GSC previous'!$I$2:$I$2001,B1913),0))</f>
        <v/>
      </c>
      <c r="P1913" s="22">
        <f>IF(A1913="","",IF(N(O1913)&gt;0,(K1913-O1913)/O1913,""))</f>
        <v/>
      </c>
      <c r="Q1913">
        <f>IF(A1913="","",IFERROR(SUMIFS(GA4!$P$2:$P$2001,GA4!$O$2:$O$2001,B1913),0))</f>
        <v/>
      </c>
      <c r="R1913" s="23">
        <f>IF(A1913="","",IF(N(Q1913)&gt;0,SUMIFS(GA4!$Q$2:$Q$2001,GA4!$O$2:$O$2001,B1913)/Q1913,""))</f>
        <v/>
      </c>
      <c r="S1913">
        <f>IF(A1913="","",IFERROR(SUMIFS(GA4!$R$2:$R$2001,GA4!$O$2:$O$2001,B1913),0))</f>
        <v/>
      </c>
      <c r="T1913">
        <f>IF(A1913="","",IF(AND(ISNUMBER(F1913),LEFT(C1913&amp;"",1)="2"),IF(F1913&lt;Rules!$B$9,"Yes","No"),"No"))</f>
        <v/>
      </c>
      <c r="U1913">
        <f>IF(A1913="","",IF(AND(N(O1913)&gt;=Rules!$B$8,ISNUMBER(P1913)),IF(P1913&lt;=-Rules!$B$7,"Yes","No"),"No"))</f>
        <v/>
      </c>
      <c r="V1913">
        <f>IF(A1913="","",IF(AND(N(L1913)&gt;=Rules!$B$6,ISNUMBER(N1913)),IF(AND(N1913&gt;=Rules!$B$10,N1913&lt;=Rules!$B$11),"Yes","No"),"No"))</f>
        <v/>
      </c>
      <c r="W1913">
        <f>IF(A1913="","",IF(I1913&lt;&gt;"","Yes","No"))</f>
        <v/>
      </c>
      <c r="X1913">
        <f>IF(I1913="","",IF(SUMIFS($K$3:$K$2002,$A$3:$A$2002,SUBSTITUTE(SUBSTITUTE(I1913,"?","~?"),"*","~*"))&gt;N(K1913),"Yes","No"))</f>
        <v/>
      </c>
      <c r="Y1913">
        <f>IF(A1913="","",IF(N(S1913)&gt;0,"Yes","No"))</f>
        <v/>
      </c>
      <c r="Z1913">
        <f>IF(A1913="","",IF(AND(N(K1913)&lt;Rules!$B$5,N(L1913)&lt;Rules!$B$6,N(Q1913)&lt;Rules!$B$13,Y1913="No"),"Yes","No"))</f>
        <v/>
      </c>
      <c r="AA1913">
        <f>IF(A1913="","",IF(LEFT(C1913&amp;"",1)="3","Redirect",IF(OR(LEFT(C1913&amp;"",1)="4",LEFT(C1913&amp;"",1)="5"),IF(OR(N(K1913)&gt;0,N(AC1913)&gt;=Rules!$B$14),"Redirect","Prune"),IF(D1913="Non-Indexable","Keep",IF(AND(W1913="Yes",X1913="Yes",Y1913="No"),"Merge",IF(OR(U1913="Yes",V1913="Yes",AND(T1913="Yes",N(L1913)&gt;=Rules!$B$6)),"Update",IF(Z1913="Yes",IF(N(AC1913)&gt;=Rules!$B$14,"Redirect","Prune"),"Keep")))))))</f>
        <v/>
      </c>
      <c r="AB1913">
        <f>IF(A1913="","",IF(LEFT(C1913&amp;"",1)="3","Already redirects ("&amp;C1913&amp;"). Update internal links to point at the final URL.",IF(OR(LEFT(C1913&amp;"",1)="4",LEFT(C1913&amp;"",1)="5"),IF(AA1913="Redirect","Returns "&amp;C1913&amp;" but still has "&amp;N(K1913)&amp;" clicks and "&amp;N(AC1913)&amp;" referring domains. 301 it to the closest live page.","Returns "&amp;C1913&amp;" with no clicks or links. Remove internal links and let it 404 or 410."),IF(D1913="Non-Indexable","Non-indexable ("&amp;E1913&amp;"). Keep if that is intentional; otherwise fix the canonical or noindex.",IF(AA1913="Merge","Overlaps with "&amp;I1913&amp;IF(N(J1913)&gt;0," (similarity "&amp;TEXT(J1913,"0.00")&amp;")","")&amp;", which gets more clicks. Merge the useful parts into it and 301 this URL.",IF(AA1913="Update",MID(IF(U1913="Yes","; Clicks down "&amp;TEXT(-P1913,"0%")&amp;" on the previous period","")&amp;IF(V1913="Yes","; Average position "&amp;TEXT(N1913,"0.0")&amp;" on "&amp;TEXT(L1913,"#,##0")&amp;" impressions (striking distance)","")&amp;IF(AND(T1913="Yes",N(L1913)&gt;=Rules!$B$6),"; Thin ("&amp;F1913&amp;" words) but has search demand",""),3,400),IF(AA1913="Prune","Low value: "&amp;N(K1913)&amp;" clicks, "&amp;N(L1913)&amp;" impressions, "&amp;N(Q1913)&amp;" sessions, no key events. Remove or noindex it and update internal links.",IF(AA1913="Redirect","Low value but "&amp;N(AC1913)&amp;" referring domains. 301 it to the closest relevant page to keep those links.",IF(AND(Z1913="No",Y1913="Yes",N(K1913)&lt;Rules!$B$5),"Low search traffic but it converts (key events: "&amp;S1913&amp;"). Keep it and link to it.",IF(W1913="Yes","Stronger than the page it overlaps ("&amp;I1913&amp;"). Keep; merge that page into this one.","Healthy: "&amp;N(K1913)&amp;" clicks"&amp;IF(ISNUMBER(N1913),", average position "&amp;TEXT(N1913,"0.0"),"")&amp;". Keep and monitor."))))))))))</f>
        <v/>
      </c>
      <c r="AE1913">
        <f>IF(A1913="","",IF(AD1913&lt;&gt;"",AD1913,AA1913))</f>
        <v/>
      </c>
    </row>
    <row r="1914">
      <c r="A1914">
        <f>IF(Crawl!A1913="","",Crawl!A1913)</f>
        <v/>
      </c>
      <c r="B1914">
        <f>IF(A1914="","",Crawl!EC1913)</f>
        <v/>
      </c>
      <c r="C1914">
        <f>IF(A1914="","",IFERROR(INDEX(Crawl!$A1913:$DZ1913,1,Rules!$H$6),""))</f>
        <v/>
      </c>
      <c r="D1914">
        <f>IF(A1914="","",IFERROR(INDEX(Crawl!$A1913:$DZ1913,1,Rules!$H$7),"")&amp;"")</f>
        <v/>
      </c>
      <c r="E1914">
        <f>IF(A1914="","",IFERROR(INDEX(Crawl!$A1913:$DZ1913,1,Rules!$H$8),"")&amp;"")</f>
        <v/>
      </c>
      <c r="F1914">
        <f>IF(A1914="","",IFERROR(INDEX(Crawl!$A1913:$DZ1913,1,Rules!$H$9),""))</f>
        <v/>
      </c>
      <c r="G1914">
        <f>IF(A1914="","",IFERROR(INDEX(Crawl!$A1913:$DZ1913,1,Rules!$H$10),""))</f>
        <v/>
      </c>
      <c r="H1914">
        <f>IF(A1914="","",IFERROR(INDEX(Crawl!$A1913:$DZ1913,1,Rules!$H$12),""))</f>
        <v/>
      </c>
      <c r="I1914">
        <f>IF(A1914="","",IF(AND(N(H1914)&gt;0,IFERROR(INDEX(Crawl!$A1913:$DZ1913,1,Rules!$H$11),"")&amp;""&lt;&gt;""),IFERROR(INDEX(Crawl!$A1913:$DZ1913,1,Rules!$H$11),"")&amp;"",IF(AND(ISNUMBER(J1914),N(J1914)&gt;=Rules!$B$12,IFERROR(INDEX(Crawl!$A1913:$DZ1913,1,Rules!$H$13),"")&amp;""&lt;&gt;""),IFERROR(INDEX(Crawl!$A1913:$DZ1913,1,Rules!$H$13),"")&amp;"","")))</f>
        <v/>
      </c>
      <c r="J1914" s="19">
        <f>IF(A1914="","",IF(IFERROR(INDEX(Crawl!$A1913:$DZ1913,1,Rules!$H$14),"")&amp;""="","",IFERROR(INDEX(Crawl!$A1913:$DZ1913,1,Rules!$H$14),"")))</f>
        <v/>
      </c>
      <c r="K1914">
        <f>IF(A1914="","",IFERROR(SUMIFS('GSC current'!$J$2:$J$2001,'GSC current'!$I$2:$I$2001,B1914),0))</f>
        <v/>
      </c>
      <c r="L1914">
        <f>IF(A1914="","",IFERROR(SUMIFS('GSC current'!$K$2:$K$2001,'GSC current'!$I$2:$I$2001,B1914),0))</f>
        <v/>
      </c>
      <c r="M1914" s="20">
        <f>IF(A1914="","",IF(N(L1914)&gt;0,K1914/L1914,""))</f>
        <v/>
      </c>
      <c r="N1914" s="21">
        <f>IF(A1914="","",IF(N(L1914)&gt;0,SUMIFS('GSC current'!$L$2:$L$2001,'GSC current'!$I$2:$I$2001,B1914)/L1914,""))</f>
        <v/>
      </c>
      <c r="O1914">
        <f>IF(A1914="","",IFERROR(SUMIFS('GSC previous'!$J$2:$J$2001,'GSC previous'!$I$2:$I$2001,B1914),0))</f>
        <v/>
      </c>
      <c r="P1914" s="22">
        <f>IF(A1914="","",IF(N(O1914)&gt;0,(K1914-O1914)/O1914,""))</f>
        <v/>
      </c>
      <c r="Q1914">
        <f>IF(A1914="","",IFERROR(SUMIFS(GA4!$P$2:$P$2001,GA4!$O$2:$O$2001,B1914),0))</f>
        <v/>
      </c>
      <c r="R1914" s="23">
        <f>IF(A1914="","",IF(N(Q1914)&gt;0,SUMIFS(GA4!$Q$2:$Q$2001,GA4!$O$2:$O$2001,B1914)/Q1914,""))</f>
        <v/>
      </c>
      <c r="S1914">
        <f>IF(A1914="","",IFERROR(SUMIFS(GA4!$R$2:$R$2001,GA4!$O$2:$O$2001,B1914),0))</f>
        <v/>
      </c>
      <c r="T1914">
        <f>IF(A1914="","",IF(AND(ISNUMBER(F1914),LEFT(C1914&amp;"",1)="2"),IF(F1914&lt;Rules!$B$9,"Yes","No"),"No"))</f>
        <v/>
      </c>
      <c r="U1914">
        <f>IF(A1914="","",IF(AND(N(O1914)&gt;=Rules!$B$8,ISNUMBER(P1914)),IF(P1914&lt;=-Rules!$B$7,"Yes","No"),"No"))</f>
        <v/>
      </c>
      <c r="V1914">
        <f>IF(A1914="","",IF(AND(N(L1914)&gt;=Rules!$B$6,ISNUMBER(N1914)),IF(AND(N1914&gt;=Rules!$B$10,N1914&lt;=Rules!$B$11),"Yes","No"),"No"))</f>
        <v/>
      </c>
      <c r="W1914">
        <f>IF(A1914="","",IF(I1914&lt;&gt;"","Yes","No"))</f>
        <v/>
      </c>
      <c r="X1914">
        <f>IF(I1914="","",IF(SUMIFS($K$3:$K$2002,$A$3:$A$2002,SUBSTITUTE(SUBSTITUTE(I1914,"?","~?"),"*","~*"))&gt;N(K1914),"Yes","No"))</f>
        <v/>
      </c>
      <c r="Y1914">
        <f>IF(A1914="","",IF(N(S1914)&gt;0,"Yes","No"))</f>
        <v/>
      </c>
      <c r="Z1914">
        <f>IF(A1914="","",IF(AND(N(K1914)&lt;Rules!$B$5,N(L1914)&lt;Rules!$B$6,N(Q1914)&lt;Rules!$B$13,Y1914="No"),"Yes","No"))</f>
        <v/>
      </c>
      <c r="AA1914">
        <f>IF(A1914="","",IF(LEFT(C1914&amp;"",1)="3","Redirect",IF(OR(LEFT(C1914&amp;"",1)="4",LEFT(C1914&amp;"",1)="5"),IF(OR(N(K1914)&gt;0,N(AC1914)&gt;=Rules!$B$14),"Redirect","Prune"),IF(D1914="Non-Indexable","Keep",IF(AND(W1914="Yes",X1914="Yes",Y1914="No"),"Merge",IF(OR(U1914="Yes",V1914="Yes",AND(T1914="Yes",N(L1914)&gt;=Rules!$B$6)),"Update",IF(Z1914="Yes",IF(N(AC1914)&gt;=Rules!$B$14,"Redirect","Prune"),"Keep")))))))</f>
        <v/>
      </c>
      <c r="AB1914">
        <f>IF(A1914="","",IF(LEFT(C1914&amp;"",1)="3","Already redirects ("&amp;C1914&amp;"). Update internal links to point at the final URL.",IF(OR(LEFT(C1914&amp;"",1)="4",LEFT(C1914&amp;"",1)="5"),IF(AA1914="Redirect","Returns "&amp;C1914&amp;" but still has "&amp;N(K1914)&amp;" clicks and "&amp;N(AC1914)&amp;" referring domains. 301 it to the closest live page.","Returns "&amp;C1914&amp;" with no clicks or links. Remove internal links and let it 404 or 410."),IF(D1914="Non-Indexable","Non-indexable ("&amp;E1914&amp;"). Keep if that is intentional; otherwise fix the canonical or noindex.",IF(AA1914="Merge","Overlaps with "&amp;I1914&amp;IF(N(J1914)&gt;0," (similarity "&amp;TEXT(J1914,"0.00")&amp;")","")&amp;", which gets more clicks. Merge the useful parts into it and 301 this URL.",IF(AA1914="Update",MID(IF(U1914="Yes","; Clicks down "&amp;TEXT(-P1914,"0%")&amp;" on the previous period","")&amp;IF(V1914="Yes","; Average position "&amp;TEXT(N1914,"0.0")&amp;" on "&amp;TEXT(L1914,"#,##0")&amp;" impressions (striking distance)","")&amp;IF(AND(T1914="Yes",N(L1914)&gt;=Rules!$B$6),"; Thin ("&amp;F1914&amp;" words) but has search demand",""),3,400),IF(AA1914="Prune","Low value: "&amp;N(K1914)&amp;" clicks, "&amp;N(L1914)&amp;" impressions, "&amp;N(Q1914)&amp;" sessions, no key events. Remove or noindex it and update internal links.",IF(AA1914="Redirect","Low value but "&amp;N(AC1914)&amp;" referring domains. 301 it to the closest relevant page to keep those links.",IF(AND(Z1914="No",Y1914="Yes",N(K1914)&lt;Rules!$B$5),"Low search traffic but it converts (key events: "&amp;S1914&amp;"). Keep it and link to it.",IF(W1914="Yes","Stronger than the page it overlaps ("&amp;I1914&amp;"). Keep; merge that page into this one.","Healthy: "&amp;N(K1914)&amp;" clicks"&amp;IF(ISNUMBER(N1914),", average position "&amp;TEXT(N1914,"0.0"),"")&amp;". Keep and monitor."))))))))))</f>
        <v/>
      </c>
      <c r="AE1914">
        <f>IF(A1914="","",IF(AD1914&lt;&gt;"",AD1914,AA1914))</f>
        <v/>
      </c>
    </row>
    <row r="1915">
      <c r="A1915">
        <f>IF(Crawl!A1914="","",Crawl!A1914)</f>
        <v/>
      </c>
      <c r="B1915">
        <f>IF(A1915="","",Crawl!EC1914)</f>
        <v/>
      </c>
      <c r="C1915">
        <f>IF(A1915="","",IFERROR(INDEX(Crawl!$A1914:$DZ1914,1,Rules!$H$6),""))</f>
        <v/>
      </c>
      <c r="D1915">
        <f>IF(A1915="","",IFERROR(INDEX(Crawl!$A1914:$DZ1914,1,Rules!$H$7),"")&amp;"")</f>
        <v/>
      </c>
      <c r="E1915">
        <f>IF(A1915="","",IFERROR(INDEX(Crawl!$A1914:$DZ1914,1,Rules!$H$8),"")&amp;"")</f>
        <v/>
      </c>
      <c r="F1915">
        <f>IF(A1915="","",IFERROR(INDEX(Crawl!$A1914:$DZ1914,1,Rules!$H$9),""))</f>
        <v/>
      </c>
      <c r="G1915">
        <f>IF(A1915="","",IFERROR(INDEX(Crawl!$A1914:$DZ1914,1,Rules!$H$10),""))</f>
        <v/>
      </c>
      <c r="H1915">
        <f>IF(A1915="","",IFERROR(INDEX(Crawl!$A1914:$DZ1914,1,Rules!$H$12),""))</f>
        <v/>
      </c>
      <c r="I1915">
        <f>IF(A1915="","",IF(AND(N(H1915)&gt;0,IFERROR(INDEX(Crawl!$A1914:$DZ1914,1,Rules!$H$11),"")&amp;""&lt;&gt;""),IFERROR(INDEX(Crawl!$A1914:$DZ1914,1,Rules!$H$11),"")&amp;"",IF(AND(ISNUMBER(J1915),N(J1915)&gt;=Rules!$B$12,IFERROR(INDEX(Crawl!$A1914:$DZ1914,1,Rules!$H$13),"")&amp;""&lt;&gt;""),IFERROR(INDEX(Crawl!$A1914:$DZ1914,1,Rules!$H$13),"")&amp;"","")))</f>
        <v/>
      </c>
      <c r="J1915" s="19">
        <f>IF(A1915="","",IF(IFERROR(INDEX(Crawl!$A1914:$DZ1914,1,Rules!$H$14),"")&amp;""="","",IFERROR(INDEX(Crawl!$A1914:$DZ1914,1,Rules!$H$14),"")))</f>
        <v/>
      </c>
      <c r="K1915">
        <f>IF(A1915="","",IFERROR(SUMIFS('GSC current'!$J$2:$J$2001,'GSC current'!$I$2:$I$2001,B1915),0))</f>
        <v/>
      </c>
      <c r="L1915">
        <f>IF(A1915="","",IFERROR(SUMIFS('GSC current'!$K$2:$K$2001,'GSC current'!$I$2:$I$2001,B1915),0))</f>
        <v/>
      </c>
      <c r="M1915" s="20">
        <f>IF(A1915="","",IF(N(L1915)&gt;0,K1915/L1915,""))</f>
        <v/>
      </c>
      <c r="N1915" s="21">
        <f>IF(A1915="","",IF(N(L1915)&gt;0,SUMIFS('GSC current'!$L$2:$L$2001,'GSC current'!$I$2:$I$2001,B1915)/L1915,""))</f>
        <v/>
      </c>
      <c r="O1915">
        <f>IF(A1915="","",IFERROR(SUMIFS('GSC previous'!$J$2:$J$2001,'GSC previous'!$I$2:$I$2001,B1915),0))</f>
        <v/>
      </c>
      <c r="P1915" s="22">
        <f>IF(A1915="","",IF(N(O1915)&gt;0,(K1915-O1915)/O1915,""))</f>
        <v/>
      </c>
      <c r="Q1915">
        <f>IF(A1915="","",IFERROR(SUMIFS(GA4!$P$2:$P$2001,GA4!$O$2:$O$2001,B1915),0))</f>
        <v/>
      </c>
      <c r="R1915" s="23">
        <f>IF(A1915="","",IF(N(Q1915)&gt;0,SUMIFS(GA4!$Q$2:$Q$2001,GA4!$O$2:$O$2001,B1915)/Q1915,""))</f>
        <v/>
      </c>
      <c r="S1915">
        <f>IF(A1915="","",IFERROR(SUMIFS(GA4!$R$2:$R$2001,GA4!$O$2:$O$2001,B1915),0))</f>
        <v/>
      </c>
      <c r="T1915">
        <f>IF(A1915="","",IF(AND(ISNUMBER(F1915),LEFT(C1915&amp;"",1)="2"),IF(F1915&lt;Rules!$B$9,"Yes","No"),"No"))</f>
        <v/>
      </c>
      <c r="U1915">
        <f>IF(A1915="","",IF(AND(N(O1915)&gt;=Rules!$B$8,ISNUMBER(P1915)),IF(P1915&lt;=-Rules!$B$7,"Yes","No"),"No"))</f>
        <v/>
      </c>
      <c r="V1915">
        <f>IF(A1915="","",IF(AND(N(L1915)&gt;=Rules!$B$6,ISNUMBER(N1915)),IF(AND(N1915&gt;=Rules!$B$10,N1915&lt;=Rules!$B$11),"Yes","No"),"No"))</f>
        <v/>
      </c>
      <c r="W1915">
        <f>IF(A1915="","",IF(I1915&lt;&gt;"","Yes","No"))</f>
        <v/>
      </c>
      <c r="X1915">
        <f>IF(I1915="","",IF(SUMIFS($K$3:$K$2002,$A$3:$A$2002,SUBSTITUTE(SUBSTITUTE(I1915,"?","~?"),"*","~*"))&gt;N(K1915),"Yes","No"))</f>
        <v/>
      </c>
      <c r="Y1915">
        <f>IF(A1915="","",IF(N(S1915)&gt;0,"Yes","No"))</f>
        <v/>
      </c>
      <c r="Z1915">
        <f>IF(A1915="","",IF(AND(N(K1915)&lt;Rules!$B$5,N(L1915)&lt;Rules!$B$6,N(Q1915)&lt;Rules!$B$13,Y1915="No"),"Yes","No"))</f>
        <v/>
      </c>
      <c r="AA1915">
        <f>IF(A1915="","",IF(LEFT(C1915&amp;"",1)="3","Redirect",IF(OR(LEFT(C1915&amp;"",1)="4",LEFT(C1915&amp;"",1)="5"),IF(OR(N(K1915)&gt;0,N(AC1915)&gt;=Rules!$B$14),"Redirect","Prune"),IF(D1915="Non-Indexable","Keep",IF(AND(W1915="Yes",X1915="Yes",Y1915="No"),"Merge",IF(OR(U1915="Yes",V1915="Yes",AND(T1915="Yes",N(L1915)&gt;=Rules!$B$6)),"Update",IF(Z1915="Yes",IF(N(AC1915)&gt;=Rules!$B$14,"Redirect","Prune"),"Keep")))))))</f>
        <v/>
      </c>
      <c r="AB1915">
        <f>IF(A1915="","",IF(LEFT(C1915&amp;"",1)="3","Already redirects ("&amp;C1915&amp;"). Update internal links to point at the final URL.",IF(OR(LEFT(C1915&amp;"",1)="4",LEFT(C1915&amp;"",1)="5"),IF(AA1915="Redirect","Returns "&amp;C1915&amp;" but still has "&amp;N(K1915)&amp;" clicks and "&amp;N(AC1915)&amp;" referring domains. 301 it to the closest live page.","Returns "&amp;C1915&amp;" with no clicks or links. Remove internal links and let it 404 or 410."),IF(D1915="Non-Indexable","Non-indexable ("&amp;E1915&amp;"). Keep if that is intentional; otherwise fix the canonical or noindex.",IF(AA1915="Merge","Overlaps with "&amp;I1915&amp;IF(N(J1915)&gt;0," (similarity "&amp;TEXT(J1915,"0.00")&amp;")","")&amp;", which gets more clicks. Merge the useful parts into it and 301 this URL.",IF(AA1915="Update",MID(IF(U1915="Yes","; Clicks down "&amp;TEXT(-P1915,"0%")&amp;" on the previous period","")&amp;IF(V1915="Yes","; Average position "&amp;TEXT(N1915,"0.0")&amp;" on "&amp;TEXT(L1915,"#,##0")&amp;" impressions (striking distance)","")&amp;IF(AND(T1915="Yes",N(L1915)&gt;=Rules!$B$6),"; Thin ("&amp;F1915&amp;" words) but has search demand",""),3,400),IF(AA1915="Prune","Low value: "&amp;N(K1915)&amp;" clicks, "&amp;N(L1915)&amp;" impressions, "&amp;N(Q1915)&amp;" sessions, no key events. Remove or noindex it and update internal links.",IF(AA1915="Redirect","Low value but "&amp;N(AC1915)&amp;" referring domains. 301 it to the closest relevant page to keep those links.",IF(AND(Z1915="No",Y1915="Yes",N(K1915)&lt;Rules!$B$5),"Low search traffic but it converts (key events: "&amp;S1915&amp;"). Keep it and link to it.",IF(W1915="Yes","Stronger than the page it overlaps ("&amp;I1915&amp;"). Keep; merge that page into this one.","Healthy: "&amp;N(K1915)&amp;" clicks"&amp;IF(ISNUMBER(N1915),", average position "&amp;TEXT(N1915,"0.0"),"")&amp;". Keep and monitor."))))))))))</f>
        <v/>
      </c>
      <c r="AE1915">
        <f>IF(A1915="","",IF(AD1915&lt;&gt;"",AD1915,AA1915))</f>
        <v/>
      </c>
    </row>
    <row r="1916">
      <c r="A1916">
        <f>IF(Crawl!A1915="","",Crawl!A1915)</f>
        <v/>
      </c>
      <c r="B1916">
        <f>IF(A1916="","",Crawl!EC1915)</f>
        <v/>
      </c>
      <c r="C1916">
        <f>IF(A1916="","",IFERROR(INDEX(Crawl!$A1915:$DZ1915,1,Rules!$H$6),""))</f>
        <v/>
      </c>
      <c r="D1916">
        <f>IF(A1916="","",IFERROR(INDEX(Crawl!$A1915:$DZ1915,1,Rules!$H$7),"")&amp;"")</f>
        <v/>
      </c>
      <c r="E1916">
        <f>IF(A1916="","",IFERROR(INDEX(Crawl!$A1915:$DZ1915,1,Rules!$H$8),"")&amp;"")</f>
        <v/>
      </c>
      <c r="F1916">
        <f>IF(A1916="","",IFERROR(INDEX(Crawl!$A1915:$DZ1915,1,Rules!$H$9),""))</f>
        <v/>
      </c>
      <c r="G1916">
        <f>IF(A1916="","",IFERROR(INDEX(Crawl!$A1915:$DZ1915,1,Rules!$H$10),""))</f>
        <v/>
      </c>
      <c r="H1916">
        <f>IF(A1916="","",IFERROR(INDEX(Crawl!$A1915:$DZ1915,1,Rules!$H$12),""))</f>
        <v/>
      </c>
      <c r="I1916">
        <f>IF(A1916="","",IF(AND(N(H1916)&gt;0,IFERROR(INDEX(Crawl!$A1915:$DZ1915,1,Rules!$H$11),"")&amp;""&lt;&gt;""),IFERROR(INDEX(Crawl!$A1915:$DZ1915,1,Rules!$H$11),"")&amp;"",IF(AND(ISNUMBER(J1916),N(J1916)&gt;=Rules!$B$12,IFERROR(INDEX(Crawl!$A1915:$DZ1915,1,Rules!$H$13),"")&amp;""&lt;&gt;""),IFERROR(INDEX(Crawl!$A1915:$DZ1915,1,Rules!$H$13),"")&amp;"","")))</f>
        <v/>
      </c>
      <c r="J1916" s="19">
        <f>IF(A1916="","",IF(IFERROR(INDEX(Crawl!$A1915:$DZ1915,1,Rules!$H$14),"")&amp;""="","",IFERROR(INDEX(Crawl!$A1915:$DZ1915,1,Rules!$H$14),"")))</f>
        <v/>
      </c>
      <c r="K1916">
        <f>IF(A1916="","",IFERROR(SUMIFS('GSC current'!$J$2:$J$2001,'GSC current'!$I$2:$I$2001,B1916),0))</f>
        <v/>
      </c>
      <c r="L1916">
        <f>IF(A1916="","",IFERROR(SUMIFS('GSC current'!$K$2:$K$2001,'GSC current'!$I$2:$I$2001,B1916),0))</f>
        <v/>
      </c>
      <c r="M1916" s="20">
        <f>IF(A1916="","",IF(N(L1916)&gt;0,K1916/L1916,""))</f>
        <v/>
      </c>
      <c r="N1916" s="21">
        <f>IF(A1916="","",IF(N(L1916)&gt;0,SUMIFS('GSC current'!$L$2:$L$2001,'GSC current'!$I$2:$I$2001,B1916)/L1916,""))</f>
        <v/>
      </c>
      <c r="O1916">
        <f>IF(A1916="","",IFERROR(SUMIFS('GSC previous'!$J$2:$J$2001,'GSC previous'!$I$2:$I$2001,B1916),0))</f>
        <v/>
      </c>
      <c r="P1916" s="22">
        <f>IF(A1916="","",IF(N(O1916)&gt;0,(K1916-O1916)/O1916,""))</f>
        <v/>
      </c>
      <c r="Q1916">
        <f>IF(A1916="","",IFERROR(SUMIFS(GA4!$P$2:$P$2001,GA4!$O$2:$O$2001,B1916),0))</f>
        <v/>
      </c>
      <c r="R1916" s="23">
        <f>IF(A1916="","",IF(N(Q1916)&gt;0,SUMIFS(GA4!$Q$2:$Q$2001,GA4!$O$2:$O$2001,B1916)/Q1916,""))</f>
        <v/>
      </c>
      <c r="S1916">
        <f>IF(A1916="","",IFERROR(SUMIFS(GA4!$R$2:$R$2001,GA4!$O$2:$O$2001,B1916),0))</f>
        <v/>
      </c>
      <c r="T1916">
        <f>IF(A1916="","",IF(AND(ISNUMBER(F1916),LEFT(C1916&amp;"",1)="2"),IF(F1916&lt;Rules!$B$9,"Yes","No"),"No"))</f>
        <v/>
      </c>
      <c r="U1916">
        <f>IF(A1916="","",IF(AND(N(O1916)&gt;=Rules!$B$8,ISNUMBER(P1916)),IF(P1916&lt;=-Rules!$B$7,"Yes","No"),"No"))</f>
        <v/>
      </c>
      <c r="V1916">
        <f>IF(A1916="","",IF(AND(N(L1916)&gt;=Rules!$B$6,ISNUMBER(N1916)),IF(AND(N1916&gt;=Rules!$B$10,N1916&lt;=Rules!$B$11),"Yes","No"),"No"))</f>
        <v/>
      </c>
      <c r="W1916">
        <f>IF(A1916="","",IF(I1916&lt;&gt;"","Yes","No"))</f>
        <v/>
      </c>
      <c r="X1916">
        <f>IF(I1916="","",IF(SUMIFS($K$3:$K$2002,$A$3:$A$2002,SUBSTITUTE(SUBSTITUTE(I1916,"?","~?"),"*","~*"))&gt;N(K1916),"Yes","No"))</f>
        <v/>
      </c>
      <c r="Y1916">
        <f>IF(A1916="","",IF(N(S1916)&gt;0,"Yes","No"))</f>
        <v/>
      </c>
      <c r="Z1916">
        <f>IF(A1916="","",IF(AND(N(K1916)&lt;Rules!$B$5,N(L1916)&lt;Rules!$B$6,N(Q1916)&lt;Rules!$B$13,Y1916="No"),"Yes","No"))</f>
        <v/>
      </c>
      <c r="AA1916">
        <f>IF(A1916="","",IF(LEFT(C1916&amp;"",1)="3","Redirect",IF(OR(LEFT(C1916&amp;"",1)="4",LEFT(C1916&amp;"",1)="5"),IF(OR(N(K1916)&gt;0,N(AC1916)&gt;=Rules!$B$14),"Redirect","Prune"),IF(D1916="Non-Indexable","Keep",IF(AND(W1916="Yes",X1916="Yes",Y1916="No"),"Merge",IF(OR(U1916="Yes",V1916="Yes",AND(T1916="Yes",N(L1916)&gt;=Rules!$B$6)),"Update",IF(Z1916="Yes",IF(N(AC1916)&gt;=Rules!$B$14,"Redirect","Prune"),"Keep")))))))</f>
        <v/>
      </c>
      <c r="AB1916">
        <f>IF(A1916="","",IF(LEFT(C1916&amp;"",1)="3","Already redirects ("&amp;C1916&amp;"). Update internal links to point at the final URL.",IF(OR(LEFT(C1916&amp;"",1)="4",LEFT(C1916&amp;"",1)="5"),IF(AA1916="Redirect","Returns "&amp;C1916&amp;" but still has "&amp;N(K1916)&amp;" clicks and "&amp;N(AC1916)&amp;" referring domains. 301 it to the closest live page.","Returns "&amp;C1916&amp;" with no clicks or links. Remove internal links and let it 404 or 410."),IF(D1916="Non-Indexable","Non-indexable ("&amp;E1916&amp;"). Keep if that is intentional; otherwise fix the canonical or noindex.",IF(AA1916="Merge","Overlaps with "&amp;I1916&amp;IF(N(J1916)&gt;0," (similarity "&amp;TEXT(J1916,"0.00")&amp;")","")&amp;", which gets more clicks. Merge the useful parts into it and 301 this URL.",IF(AA1916="Update",MID(IF(U1916="Yes","; Clicks down "&amp;TEXT(-P1916,"0%")&amp;" on the previous period","")&amp;IF(V1916="Yes","; Average position "&amp;TEXT(N1916,"0.0")&amp;" on "&amp;TEXT(L1916,"#,##0")&amp;" impressions (striking distance)","")&amp;IF(AND(T1916="Yes",N(L1916)&gt;=Rules!$B$6),"; Thin ("&amp;F1916&amp;" words) but has search demand",""),3,400),IF(AA1916="Prune","Low value: "&amp;N(K1916)&amp;" clicks, "&amp;N(L1916)&amp;" impressions, "&amp;N(Q1916)&amp;" sessions, no key events. Remove or noindex it and update internal links.",IF(AA1916="Redirect","Low value but "&amp;N(AC1916)&amp;" referring domains. 301 it to the closest relevant page to keep those links.",IF(AND(Z1916="No",Y1916="Yes",N(K1916)&lt;Rules!$B$5),"Low search traffic but it converts (key events: "&amp;S1916&amp;"). Keep it and link to it.",IF(W1916="Yes","Stronger than the page it overlaps ("&amp;I1916&amp;"). Keep; merge that page into this one.","Healthy: "&amp;N(K1916)&amp;" clicks"&amp;IF(ISNUMBER(N1916),", average position "&amp;TEXT(N1916,"0.0"),"")&amp;". Keep and monitor."))))))))))</f>
        <v/>
      </c>
      <c r="AE1916">
        <f>IF(A1916="","",IF(AD1916&lt;&gt;"",AD1916,AA1916))</f>
        <v/>
      </c>
    </row>
    <row r="1917">
      <c r="A1917">
        <f>IF(Crawl!A1916="","",Crawl!A1916)</f>
        <v/>
      </c>
      <c r="B1917">
        <f>IF(A1917="","",Crawl!EC1916)</f>
        <v/>
      </c>
      <c r="C1917">
        <f>IF(A1917="","",IFERROR(INDEX(Crawl!$A1916:$DZ1916,1,Rules!$H$6),""))</f>
        <v/>
      </c>
      <c r="D1917">
        <f>IF(A1917="","",IFERROR(INDEX(Crawl!$A1916:$DZ1916,1,Rules!$H$7),"")&amp;"")</f>
        <v/>
      </c>
      <c r="E1917">
        <f>IF(A1917="","",IFERROR(INDEX(Crawl!$A1916:$DZ1916,1,Rules!$H$8),"")&amp;"")</f>
        <v/>
      </c>
      <c r="F1917">
        <f>IF(A1917="","",IFERROR(INDEX(Crawl!$A1916:$DZ1916,1,Rules!$H$9),""))</f>
        <v/>
      </c>
      <c r="G1917">
        <f>IF(A1917="","",IFERROR(INDEX(Crawl!$A1916:$DZ1916,1,Rules!$H$10),""))</f>
        <v/>
      </c>
      <c r="H1917">
        <f>IF(A1917="","",IFERROR(INDEX(Crawl!$A1916:$DZ1916,1,Rules!$H$12),""))</f>
        <v/>
      </c>
      <c r="I1917">
        <f>IF(A1917="","",IF(AND(N(H1917)&gt;0,IFERROR(INDEX(Crawl!$A1916:$DZ1916,1,Rules!$H$11),"")&amp;""&lt;&gt;""),IFERROR(INDEX(Crawl!$A1916:$DZ1916,1,Rules!$H$11),"")&amp;"",IF(AND(ISNUMBER(J1917),N(J1917)&gt;=Rules!$B$12,IFERROR(INDEX(Crawl!$A1916:$DZ1916,1,Rules!$H$13),"")&amp;""&lt;&gt;""),IFERROR(INDEX(Crawl!$A1916:$DZ1916,1,Rules!$H$13),"")&amp;"","")))</f>
        <v/>
      </c>
      <c r="J1917" s="19">
        <f>IF(A1917="","",IF(IFERROR(INDEX(Crawl!$A1916:$DZ1916,1,Rules!$H$14),"")&amp;""="","",IFERROR(INDEX(Crawl!$A1916:$DZ1916,1,Rules!$H$14),"")))</f>
        <v/>
      </c>
      <c r="K1917">
        <f>IF(A1917="","",IFERROR(SUMIFS('GSC current'!$J$2:$J$2001,'GSC current'!$I$2:$I$2001,B1917),0))</f>
        <v/>
      </c>
      <c r="L1917">
        <f>IF(A1917="","",IFERROR(SUMIFS('GSC current'!$K$2:$K$2001,'GSC current'!$I$2:$I$2001,B1917),0))</f>
        <v/>
      </c>
      <c r="M1917" s="20">
        <f>IF(A1917="","",IF(N(L1917)&gt;0,K1917/L1917,""))</f>
        <v/>
      </c>
      <c r="N1917" s="21">
        <f>IF(A1917="","",IF(N(L1917)&gt;0,SUMIFS('GSC current'!$L$2:$L$2001,'GSC current'!$I$2:$I$2001,B1917)/L1917,""))</f>
        <v/>
      </c>
      <c r="O1917">
        <f>IF(A1917="","",IFERROR(SUMIFS('GSC previous'!$J$2:$J$2001,'GSC previous'!$I$2:$I$2001,B1917),0))</f>
        <v/>
      </c>
      <c r="P1917" s="22">
        <f>IF(A1917="","",IF(N(O1917)&gt;0,(K1917-O1917)/O1917,""))</f>
        <v/>
      </c>
      <c r="Q1917">
        <f>IF(A1917="","",IFERROR(SUMIFS(GA4!$P$2:$P$2001,GA4!$O$2:$O$2001,B1917),0))</f>
        <v/>
      </c>
      <c r="R1917" s="23">
        <f>IF(A1917="","",IF(N(Q1917)&gt;0,SUMIFS(GA4!$Q$2:$Q$2001,GA4!$O$2:$O$2001,B1917)/Q1917,""))</f>
        <v/>
      </c>
      <c r="S1917">
        <f>IF(A1917="","",IFERROR(SUMIFS(GA4!$R$2:$R$2001,GA4!$O$2:$O$2001,B1917),0))</f>
        <v/>
      </c>
      <c r="T1917">
        <f>IF(A1917="","",IF(AND(ISNUMBER(F1917),LEFT(C1917&amp;"",1)="2"),IF(F1917&lt;Rules!$B$9,"Yes","No"),"No"))</f>
        <v/>
      </c>
      <c r="U1917">
        <f>IF(A1917="","",IF(AND(N(O1917)&gt;=Rules!$B$8,ISNUMBER(P1917)),IF(P1917&lt;=-Rules!$B$7,"Yes","No"),"No"))</f>
        <v/>
      </c>
      <c r="V1917">
        <f>IF(A1917="","",IF(AND(N(L1917)&gt;=Rules!$B$6,ISNUMBER(N1917)),IF(AND(N1917&gt;=Rules!$B$10,N1917&lt;=Rules!$B$11),"Yes","No"),"No"))</f>
        <v/>
      </c>
      <c r="W1917">
        <f>IF(A1917="","",IF(I1917&lt;&gt;"","Yes","No"))</f>
        <v/>
      </c>
      <c r="X1917">
        <f>IF(I1917="","",IF(SUMIFS($K$3:$K$2002,$A$3:$A$2002,SUBSTITUTE(SUBSTITUTE(I1917,"?","~?"),"*","~*"))&gt;N(K1917),"Yes","No"))</f>
        <v/>
      </c>
      <c r="Y1917">
        <f>IF(A1917="","",IF(N(S1917)&gt;0,"Yes","No"))</f>
        <v/>
      </c>
      <c r="Z1917">
        <f>IF(A1917="","",IF(AND(N(K1917)&lt;Rules!$B$5,N(L1917)&lt;Rules!$B$6,N(Q1917)&lt;Rules!$B$13,Y1917="No"),"Yes","No"))</f>
        <v/>
      </c>
      <c r="AA1917">
        <f>IF(A1917="","",IF(LEFT(C1917&amp;"",1)="3","Redirect",IF(OR(LEFT(C1917&amp;"",1)="4",LEFT(C1917&amp;"",1)="5"),IF(OR(N(K1917)&gt;0,N(AC1917)&gt;=Rules!$B$14),"Redirect","Prune"),IF(D1917="Non-Indexable","Keep",IF(AND(W1917="Yes",X1917="Yes",Y1917="No"),"Merge",IF(OR(U1917="Yes",V1917="Yes",AND(T1917="Yes",N(L1917)&gt;=Rules!$B$6)),"Update",IF(Z1917="Yes",IF(N(AC1917)&gt;=Rules!$B$14,"Redirect","Prune"),"Keep")))))))</f>
        <v/>
      </c>
      <c r="AB1917">
        <f>IF(A1917="","",IF(LEFT(C1917&amp;"",1)="3","Already redirects ("&amp;C1917&amp;"). Update internal links to point at the final URL.",IF(OR(LEFT(C1917&amp;"",1)="4",LEFT(C1917&amp;"",1)="5"),IF(AA1917="Redirect","Returns "&amp;C1917&amp;" but still has "&amp;N(K1917)&amp;" clicks and "&amp;N(AC1917)&amp;" referring domains. 301 it to the closest live page.","Returns "&amp;C1917&amp;" with no clicks or links. Remove internal links and let it 404 or 410."),IF(D1917="Non-Indexable","Non-indexable ("&amp;E1917&amp;"). Keep if that is intentional; otherwise fix the canonical or noindex.",IF(AA1917="Merge","Overlaps with "&amp;I1917&amp;IF(N(J1917)&gt;0," (similarity "&amp;TEXT(J1917,"0.00")&amp;")","")&amp;", which gets more clicks. Merge the useful parts into it and 301 this URL.",IF(AA1917="Update",MID(IF(U1917="Yes","; Clicks down "&amp;TEXT(-P1917,"0%")&amp;" on the previous period","")&amp;IF(V1917="Yes","; Average position "&amp;TEXT(N1917,"0.0")&amp;" on "&amp;TEXT(L1917,"#,##0")&amp;" impressions (striking distance)","")&amp;IF(AND(T1917="Yes",N(L1917)&gt;=Rules!$B$6),"; Thin ("&amp;F1917&amp;" words) but has search demand",""),3,400),IF(AA1917="Prune","Low value: "&amp;N(K1917)&amp;" clicks, "&amp;N(L1917)&amp;" impressions, "&amp;N(Q1917)&amp;" sessions, no key events. Remove or noindex it and update internal links.",IF(AA1917="Redirect","Low value but "&amp;N(AC1917)&amp;" referring domains. 301 it to the closest relevant page to keep those links.",IF(AND(Z1917="No",Y1917="Yes",N(K1917)&lt;Rules!$B$5),"Low search traffic but it converts (key events: "&amp;S1917&amp;"). Keep it and link to it.",IF(W1917="Yes","Stronger than the page it overlaps ("&amp;I1917&amp;"). Keep; merge that page into this one.","Healthy: "&amp;N(K1917)&amp;" clicks"&amp;IF(ISNUMBER(N1917),", average position "&amp;TEXT(N1917,"0.0"),"")&amp;". Keep and monitor."))))))))))</f>
        <v/>
      </c>
      <c r="AE1917">
        <f>IF(A1917="","",IF(AD1917&lt;&gt;"",AD1917,AA1917))</f>
        <v/>
      </c>
    </row>
    <row r="1918">
      <c r="A1918">
        <f>IF(Crawl!A1917="","",Crawl!A1917)</f>
        <v/>
      </c>
      <c r="B1918">
        <f>IF(A1918="","",Crawl!EC1917)</f>
        <v/>
      </c>
      <c r="C1918">
        <f>IF(A1918="","",IFERROR(INDEX(Crawl!$A1917:$DZ1917,1,Rules!$H$6),""))</f>
        <v/>
      </c>
      <c r="D1918">
        <f>IF(A1918="","",IFERROR(INDEX(Crawl!$A1917:$DZ1917,1,Rules!$H$7),"")&amp;"")</f>
        <v/>
      </c>
      <c r="E1918">
        <f>IF(A1918="","",IFERROR(INDEX(Crawl!$A1917:$DZ1917,1,Rules!$H$8),"")&amp;"")</f>
        <v/>
      </c>
      <c r="F1918">
        <f>IF(A1918="","",IFERROR(INDEX(Crawl!$A1917:$DZ1917,1,Rules!$H$9),""))</f>
        <v/>
      </c>
      <c r="G1918">
        <f>IF(A1918="","",IFERROR(INDEX(Crawl!$A1917:$DZ1917,1,Rules!$H$10),""))</f>
        <v/>
      </c>
      <c r="H1918">
        <f>IF(A1918="","",IFERROR(INDEX(Crawl!$A1917:$DZ1917,1,Rules!$H$12),""))</f>
        <v/>
      </c>
      <c r="I1918">
        <f>IF(A1918="","",IF(AND(N(H1918)&gt;0,IFERROR(INDEX(Crawl!$A1917:$DZ1917,1,Rules!$H$11),"")&amp;""&lt;&gt;""),IFERROR(INDEX(Crawl!$A1917:$DZ1917,1,Rules!$H$11),"")&amp;"",IF(AND(ISNUMBER(J1918),N(J1918)&gt;=Rules!$B$12,IFERROR(INDEX(Crawl!$A1917:$DZ1917,1,Rules!$H$13),"")&amp;""&lt;&gt;""),IFERROR(INDEX(Crawl!$A1917:$DZ1917,1,Rules!$H$13),"")&amp;"","")))</f>
        <v/>
      </c>
      <c r="J1918" s="19">
        <f>IF(A1918="","",IF(IFERROR(INDEX(Crawl!$A1917:$DZ1917,1,Rules!$H$14),"")&amp;""="","",IFERROR(INDEX(Crawl!$A1917:$DZ1917,1,Rules!$H$14),"")))</f>
        <v/>
      </c>
      <c r="K1918">
        <f>IF(A1918="","",IFERROR(SUMIFS('GSC current'!$J$2:$J$2001,'GSC current'!$I$2:$I$2001,B1918),0))</f>
        <v/>
      </c>
      <c r="L1918">
        <f>IF(A1918="","",IFERROR(SUMIFS('GSC current'!$K$2:$K$2001,'GSC current'!$I$2:$I$2001,B1918),0))</f>
        <v/>
      </c>
      <c r="M1918" s="20">
        <f>IF(A1918="","",IF(N(L1918)&gt;0,K1918/L1918,""))</f>
        <v/>
      </c>
      <c r="N1918" s="21">
        <f>IF(A1918="","",IF(N(L1918)&gt;0,SUMIFS('GSC current'!$L$2:$L$2001,'GSC current'!$I$2:$I$2001,B1918)/L1918,""))</f>
        <v/>
      </c>
      <c r="O1918">
        <f>IF(A1918="","",IFERROR(SUMIFS('GSC previous'!$J$2:$J$2001,'GSC previous'!$I$2:$I$2001,B1918),0))</f>
        <v/>
      </c>
      <c r="P1918" s="22">
        <f>IF(A1918="","",IF(N(O1918)&gt;0,(K1918-O1918)/O1918,""))</f>
        <v/>
      </c>
      <c r="Q1918">
        <f>IF(A1918="","",IFERROR(SUMIFS(GA4!$P$2:$P$2001,GA4!$O$2:$O$2001,B1918),0))</f>
        <v/>
      </c>
      <c r="R1918" s="23">
        <f>IF(A1918="","",IF(N(Q1918)&gt;0,SUMIFS(GA4!$Q$2:$Q$2001,GA4!$O$2:$O$2001,B1918)/Q1918,""))</f>
        <v/>
      </c>
      <c r="S1918">
        <f>IF(A1918="","",IFERROR(SUMIFS(GA4!$R$2:$R$2001,GA4!$O$2:$O$2001,B1918),0))</f>
        <v/>
      </c>
      <c r="T1918">
        <f>IF(A1918="","",IF(AND(ISNUMBER(F1918),LEFT(C1918&amp;"",1)="2"),IF(F1918&lt;Rules!$B$9,"Yes","No"),"No"))</f>
        <v/>
      </c>
      <c r="U1918">
        <f>IF(A1918="","",IF(AND(N(O1918)&gt;=Rules!$B$8,ISNUMBER(P1918)),IF(P1918&lt;=-Rules!$B$7,"Yes","No"),"No"))</f>
        <v/>
      </c>
      <c r="V1918">
        <f>IF(A1918="","",IF(AND(N(L1918)&gt;=Rules!$B$6,ISNUMBER(N1918)),IF(AND(N1918&gt;=Rules!$B$10,N1918&lt;=Rules!$B$11),"Yes","No"),"No"))</f>
        <v/>
      </c>
      <c r="W1918">
        <f>IF(A1918="","",IF(I1918&lt;&gt;"","Yes","No"))</f>
        <v/>
      </c>
      <c r="X1918">
        <f>IF(I1918="","",IF(SUMIFS($K$3:$K$2002,$A$3:$A$2002,SUBSTITUTE(SUBSTITUTE(I1918,"?","~?"),"*","~*"))&gt;N(K1918),"Yes","No"))</f>
        <v/>
      </c>
      <c r="Y1918">
        <f>IF(A1918="","",IF(N(S1918)&gt;0,"Yes","No"))</f>
        <v/>
      </c>
      <c r="Z1918">
        <f>IF(A1918="","",IF(AND(N(K1918)&lt;Rules!$B$5,N(L1918)&lt;Rules!$B$6,N(Q1918)&lt;Rules!$B$13,Y1918="No"),"Yes","No"))</f>
        <v/>
      </c>
      <c r="AA1918">
        <f>IF(A1918="","",IF(LEFT(C1918&amp;"",1)="3","Redirect",IF(OR(LEFT(C1918&amp;"",1)="4",LEFT(C1918&amp;"",1)="5"),IF(OR(N(K1918)&gt;0,N(AC1918)&gt;=Rules!$B$14),"Redirect","Prune"),IF(D1918="Non-Indexable","Keep",IF(AND(W1918="Yes",X1918="Yes",Y1918="No"),"Merge",IF(OR(U1918="Yes",V1918="Yes",AND(T1918="Yes",N(L1918)&gt;=Rules!$B$6)),"Update",IF(Z1918="Yes",IF(N(AC1918)&gt;=Rules!$B$14,"Redirect","Prune"),"Keep")))))))</f>
        <v/>
      </c>
      <c r="AB1918">
        <f>IF(A1918="","",IF(LEFT(C1918&amp;"",1)="3","Already redirects ("&amp;C1918&amp;"). Update internal links to point at the final URL.",IF(OR(LEFT(C1918&amp;"",1)="4",LEFT(C1918&amp;"",1)="5"),IF(AA1918="Redirect","Returns "&amp;C1918&amp;" but still has "&amp;N(K1918)&amp;" clicks and "&amp;N(AC1918)&amp;" referring domains. 301 it to the closest live page.","Returns "&amp;C1918&amp;" with no clicks or links. Remove internal links and let it 404 or 410."),IF(D1918="Non-Indexable","Non-indexable ("&amp;E1918&amp;"). Keep if that is intentional; otherwise fix the canonical or noindex.",IF(AA1918="Merge","Overlaps with "&amp;I1918&amp;IF(N(J1918)&gt;0," (similarity "&amp;TEXT(J1918,"0.00")&amp;")","")&amp;", which gets more clicks. Merge the useful parts into it and 301 this URL.",IF(AA1918="Update",MID(IF(U1918="Yes","; Clicks down "&amp;TEXT(-P1918,"0%")&amp;" on the previous period","")&amp;IF(V1918="Yes","; Average position "&amp;TEXT(N1918,"0.0")&amp;" on "&amp;TEXT(L1918,"#,##0")&amp;" impressions (striking distance)","")&amp;IF(AND(T1918="Yes",N(L1918)&gt;=Rules!$B$6),"; Thin ("&amp;F1918&amp;" words) but has search demand",""),3,400),IF(AA1918="Prune","Low value: "&amp;N(K1918)&amp;" clicks, "&amp;N(L1918)&amp;" impressions, "&amp;N(Q1918)&amp;" sessions, no key events. Remove or noindex it and update internal links.",IF(AA1918="Redirect","Low value but "&amp;N(AC1918)&amp;" referring domains. 301 it to the closest relevant page to keep those links.",IF(AND(Z1918="No",Y1918="Yes",N(K1918)&lt;Rules!$B$5),"Low search traffic but it converts (key events: "&amp;S1918&amp;"). Keep it and link to it.",IF(W1918="Yes","Stronger than the page it overlaps ("&amp;I1918&amp;"). Keep; merge that page into this one.","Healthy: "&amp;N(K1918)&amp;" clicks"&amp;IF(ISNUMBER(N1918),", average position "&amp;TEXT(N1918,"0.0"),"")&amp;". Keep and monitor."))))))))))</f>
        <v/>
      </c>
      <c r="AE1918">
        <f>IF(A1918="","",IF(AD1918&lt;&gt;"",AD1918,AA1918))</f>
        <v/>
      </c>
    </row>
    <row r="1919">
      <c r="A1919">
        <f>IF(Crawl!A1918="","",Crawl!A1918)</f>
        <v/>
      </c>
      <c r="B1919">
        <f>IF(A1919="","",Crawl!EC1918)</f>
        <v/>
      </c>
      <c r="C1919">
        <f>IF(A1919="","",IFERROR(INDEX(Crawl!$A1918:$DZ1918,1,Rules!$H$6),""))</f>
        <v/>
      </c>
      <c r="D1919">
        <f>IF(A1919="","",IFERROR(INDEX(Crawl!$A1918:$DZ1918,1,Rules!$H$7),"")&amp;"")</f>
        <v/>
      </c>
      <c r="E1919">
        <f>IF(A1919="","",IFERROR(INDEX(Crawl!$A1918:$DZ1918,1,Rules!$H$8),"")&amp;"")</f>
        <v/>
      </c>
      <c r="F1919">
        <f>IF(A1919="","",IFERROR(INDEX(Crawl!$A1918:$DZ1918,1,Rules!$H$9),""))</f>
        <v/>
      </c>
      <c r="G1919">
        <f>IF(A1919="","",IFERROR(INDEX(Crawl!$A1918:$DZ1918,1,Rules!$H$10),""))</f>
        <v/>
      </c>
      <c r="H1919">
        <f>IF(A1919="","",IFERROR(INDEX(Crawl!$A1918:$DZ1918,1,Rules!$H$12),""))</f>
        <v/>
      </c>
      <c r="I1919">
        <f>IF(A1919="","",IF(AND(N(H1919)&gt;0,IFERROR(INDEX(Crawl!$A1918:$DZ1918,1,Rules!$H$11),"")&amp;""&lt;&gt;""),IFERROR(INDEX(Crawl!$A1918:$DZ1918,1,Rules!$H$11),"")&amp;"",IF(AND(ISNUMBER(J1919),N(J1919)&gt;=Rules!$B$12,IFERROR(INDEX(Crawl!$A1918:$DZ1918,1,Rules!$H$13),"")&amp;""&lt;&gt;""),IFERROR(INDEX(Crawl!$A1918:$DZ1918,1,Rules!$H$13),"")&amp;"","")))</f>
        <v/>
      </c>
      <c r="J1919" s="19">
        <f>IF(A1919="","",IF(IFERROR(INDEX(Crawl!$A1918:$DZ1918,1,Rules!$H$14),"")&amp;""="","",IFERROR(INDEX(Crawl!$A1918:$DZ1918,1,Rules!$H$14),"")))</f>
        <v/>
      </c>
      <c r="K1919">
        <f>IF(A1919="","",IFERROR(SUMIFS('GSC current'!$J$2:$J$2001,'GSC current'!$I$2:$I$2001,B1919),0))</f>
        <v/>
      </c>
      <c r="L1919">
        <f>IF(A1919="","",IFERROR(SUMIFS('GSC current'!$K$2:$K$2001,'GSC current'!$I$2:$I$2001,B1919),0))</f>
        <v/>
      </c>
      <c r="M1919" s="20">
        <f>IF(A1919="","",IF(N(L1919)&gt;0,K1919/L1919,""))</f>
        <v/>
      </c>
      <c r="N1919" s="21">
        <f>IF(A1919="","",IF(N(L1919)&gt;0,SUMIFS('GSC current'!$L$2:$L$2001,'GSC current'!$I$2:$I$2001,B1919)/L1919,""))</f>
        <v/>
      </c>
      <c r="O1919">
        <f>IF(A1919="","",IFERROR(SUMIFS('GSC previous'!$J$2:$J$2001,'GSC previous'!$I$2:$I$2001,B1919),0))</f>
        <v/>
      </c>
      <c r="P1919" s="22">
        <f>IF(A1919="","",IF(N(O1919)&gt;0,(K1919-O1919)/O1919,""))</f>
        <v/>
      </c>
      <c r="Q1919">
        <f>IF(A1919="","",IFERROR(SUMIFS(GA4!$P$2:$P$2001,GA4!$O$2:$O$2001,B1919),0))</f>
        <v/>
      </c>
      <c r="R1919" s="23">
        <f>IF(A1919="","",IF(N(Q1919)&gt;0,SUMIFS(GA4!$Q$2:$Q$2001,GA4!$O$2:$O$2001,B1919)/Q1919,""))</f>
        <v/>
      </c>
      <c r="S1919">
        <f>IF(A1919="","",IFERROR(SUMIFS(GA4!$R$2:$R$2001,GA4!$O$2:$O$2001,B1919),0))</f>
        <v/>
      </c>
      <c r="T1919">
        <f>IF(A1919="","",IF(AND(ISNUMBER(F1919),LEFT(C1919&amp;"",1)="2"),IF(F1919&lt;Rules!$B$9,"Yes","No"),"No"))</f>
        <v/>
      </c>
      <c r="U1919">
        <f>IF(A1919="","",IF(AND(N(O1919)&gt;=Rules!$B$8,ISNUMBER(P1919)),IF(P1919&lt;=-Rules!$B$7,"Yes","No"),"No"))</f>
        <v/>
      </c>
      <c r="V1919">
        <f>IF(A1919="","",IF(AND(N(L1919)&gt;=Rules!$B$6,ISNUMBER(N1919)),IF(AND(N1919&gt;=Rules!$B$10,N1919&lt;=Rules!$B$11),"Yes","No"),"No"))</f>
        <v/>
      </c>
      <c r="W1919">
        <f>IF(A1919="","",IF(I1919&lt;&gt;"","Yes","No"))</f>
        <v/>
      </c>
      <c r="X1919">
        <f>IF(I1919="","",IF(SUMIFS($K$3:$K$2002,$A$3:$A$2002,SUBSTITUTE(SUBSTITUTE(I1919,"?","~?"),"*","~*"))&gt;N(K1919),"Yes","No"))</f>
        <v/>
      </c>
      <c r="Y1919">
        <f>IF(A1919="","",IF(N(S1919)&gt;0,"Yes","No"))</f>
        <v/>
      </c>
      <c r="Z1919">
        <f>IF(A1919="","",IF(AND(N(K1919)&lt;Rules!$B$5,N(L1919)&lt;Rules!$B$6,N(Q1919)&lt;Rules!$B$13,Y1919="No"),"Yes","No"))</f>
        <v/>
      </c>
      <c r="AA1919">
        <f>IF(A1919="","",IF(LEFT(C1919&amp;"",1)="3","Redirect",IF(OR(LEFT(C1919&amp;"",1)="4",LEFT(C1919&amp;"",1)="5"),IF(OR(N(K1919)&gt;0,N(AC1919)&gt;=Rules!$B$14),"Redirect","Prune"),IF(D1919="Non-Indexable","Keep",IF(AND(W1919="Yes",X1919="Yes",Y1919="No"),"Merge",IF(OR(U1919="Yes",V1919="Yes",AND(T1919="Yes",N(L1919)&gt;=Rules!$B$6)),"Update",IF(Z1919="Yes",IF(N(AC1919)&gt;=Rules!$B$14,"Redirect","Prune"),"Keep")))))))</f>
        <v/>
      </c>
      <c r="AB1919">
        <f>IF(A1919="","",IF(LEFT(C1919&amp;"",1)="3","Already redirects ("&amp;C1919&amp;"). Update internal links to point at the final URL.",IF(OR(LEFT(C1919&amp;"",1)="4",LEFT(C1919&amp;"",1)="5"),IF(AA1919="Redirect","Returns "&amp;C1919&amp;" but still has "&amp;N(K1919)&amp;" clicks and "&amp;N(AC1919)&amp;" referring domains. 301 it to the closest live page.","Returns "&amp;C1919&amp;" with no clicks or links. Remove internal links and let it 404 or 410."),IF(D1919="Non-Indexable","Non-indexable ("&amp;E1919&amp;"). Keep if that is intentional; otherwise fix the canonical or noindex.",IF(AA1919="Merge","Overlaps with "&amp;I1919&amp;IF(N(J1919)&gt;0," (similarity "&amp;TEXT(J1919,"0.00")&amp;")","")&amp;", which gets more clicks. Merge the useful parts into it and 301 this URL.",IF(AA1919="Update",MID(IF(U1919="Yes","; Clicks down "&amp;TEXT(-P1919,"0%")&amp;" on the previous period","")&amp;IF(V1919="Yes","; Average position "&amp;TEXT(N1919,"0.0")&amp;" on "&amp;TEXT(L1919,"#,##0")&amp;" impressions (striking distance)","")&amp;IF(AND(T1919="Yes",N(L1919)&gt;=Rules!$B$6),"; Thin ("&amp;F1919&amp;" words) but has search demand",""),3,400),IF(AA1919="Prune","Low value: "&amp;N(K1919)&amp;" clicks, "&amp;N(L1919)&amp;" impressions, "&amp;N(Q1919)&amp;" sessions, no key events. Remove or noindex it and update internal links.",IF(AA1919="Redirect","Low value but "&amp;N(AC1919)&amp;" referring domains. 301 it to the closest relevant page to keep those links.",IF(AND(Z1919="No",Y1919="Yes",N(K1919)&lt;Rules!$B$5),"Low search traffic but it converts (key events: "&amp;S1919&amp;"). Keep it and link to it.",IF(W1919="Yes","Stronger than the page it overlaps ("&amp;I1919&amp;"). Keep; merge that page into this one.","Healthy: "&amp;N(K1919)&amp;" clicks"&amp;IF(ISNUMBER(N1919),", average position "&amp;TEXT(N1919,"0.0"),"")&amp;". Keep and monitor."))))))))))</f>
        <v/>
      </c>
      <c r="AE1919">
        <f>IF(A1919="","",IF(AD1919&lt;&gt;"",AD1919,AA1919))</f>
        <v/>
      </c>
    </row>
    <row r="1920">
      <c r="A1920">
        <f>IF(Crawl!A1919="","",Crawl!A1919)</f>
        <v/>
      </c>
      <c r="B1920">
        <f>IF(A1920="","",Crawl!EC1919)</f>
        <v/>
      </c>
      <c r="C1920">
        <f>IF(A1920="","",IFERROR(INDEX(Crawl!$A1919:$DZ1919,1,Rules!$H$6),""))</f>
        <v/>
      </c>
      <c r="D1920">
        <f>IF(A1920="","",IFERROR(INDEX(Crawl!$A1919:$DZ1919,1,Rules!$H$7),"")&amp;"")</f>
        <v/>
      </c>
      <c r="E1920">
        <f>IF(A1920="","",IFERROR(INDEX(Crawl!$A1919:$DZ1919,1,Rules!$H$8),"")&amp;"")</f>
        <v/>
      </c>
      <c r="F1920">
        <f>IF(A1920="","",IFERROR(INDEX(Crawl!$A1919:$DZ1919,1,Rules!$H$9),""))</f>
        <v/>
      </c>
      <c r="G1920">
        <f>IF(A1920="","",IFERROR(INDEX(Crawl!$A1919:$DZ1919,1,Rules!$H$10),""))</f>
        <v/>
      </c>
      <c r="H1920">
        <f>IF(A1920="","",IFERROR(INDEX(Crawl!$A1919:$DZ1919,1,Rules!$H$12),""))</f>
        <v/>
      </c>
      <c r="I1920">
        <f>IF(A1920="","",IF(AND(N(H1920)&gt;0,IFERROR(INDEX(Crawl!$A1919:$DZ1919,1,Rules!$H$11),"")&amp;""&lt;&gt;""),IFERROR(INDEX(Crawl!$A1919:$DZ1919,1,Rules!$H$11),"")&amp;"",IF(AND(ISNUMBER(J1920),N(J1920)&gt;=Rules!$B$12,IFERROR(INDEX(Crawl!$A1919:$DZ1919,1,Rules!$H$13),"")&amp;""&lt;&gt;""),IFERROR(INDEX(Crawl!$A1919:$DZ1919,1,Rules!$H$13),"")&amp;"","")))</f>
        <v/>
      </c>
      <c r="J1920" s="19">
        <f>IF(A1920="","",IF(IFERROR(INDEX(Crawl!$A1919:$DZ1919,1,Rules!$H$14),"")&amp;""="","",IFERROR(INDEX(Crawl!$A1919:$DZ1919,1,Rules!$H$14),"")))</f>
        <v/>
      </c>
      <c r="K1920">
        <f>IF(A1920="","",IFERROR(SUMIFS('GSC current'!$J$2:$J$2001,'GSC current'!$I$2:$I$2001,B1920),0))</f>
        <v/>
      </c>
      <c r="L1920">
        <f>IF(A1920="","",IFERROR(SUMIFS('GSC current'!$K$2:$K$2001,'GSC current'!$I$2:$I$2001,B1920),0))</f>
        <v/>
      </c>
      <c r="M1920" s="20">
        <f>IF(A1920="","",IF(N(L1920)&gt;0,K1920/L1920,""))</f>
        <v/>
      </c>
      <c r="N1920" s="21">
        <f>IF(A1920="","",IF(N(L1920)&gt;0,SUMIFS('GSC current'!$L$2:$L$2001,'GSC current'!$I$2:$I$2001,B1920)/L1920,""))</f>
        <v/>
      </c>
      <c r="O1920">
        <f>IF(A1920="","",IFERROR(SUMIFS('GSC previous'!$J$2:$J$2001,'GSC previous'!$I$2:$I$2001,B1920),0))</f>
        <v/>
      </c>
      <c r="P1920" s="22">
        <f>IF(A1920="","",IF(N(O1920)&gt;0,(K1920-O1920)/O1920,""))</f>
        <v/>
      </c>
      <c r="Q1920">
        <f>IF(A1920="","",IFERROR(SUMIFS(GA4!$P$2:$P$2001,GA4!$O$2:$O$2001,B1920),0))</f>
        <v/>
      </c>
      <c r="R1920" s="23">
        <f>IF(A1920="","",IF(N(Q1920)&gt;0,SUMIFS(GA4!$Q$2:$Q$2001,GA4!$O$2:$O$2001,B1920)/Q1920,""))</f>
        <v/>
      </c>
      <c r="S1920">
        <f>IF(A1920="","",IFERROR(SUMIFS(GA4!$R$2:$R$2001,GA4!$O$2:$O$2001,B1920),0))</f>
        <v/>
      </c>
      <c r="T1920">
        <f>IF(A1920="","",IF(AND(ISNUMBER(F1920),LEFT(C1920&amp;"",1)="2"),IF(F1920&lt;Rules!$B$9,"Yes","No"),"No"))</f>
        <v/>
      </c>
      <c r="U1920">
        <f>IF(A1920="","",IF(AND(N(O1920)&gt;=Rules!$B$8,ISNUMBER(P1920)),IF(P1920&lt;=-Rules!$B$7,"Yes","No"),"No"))</f>
        <v/>
      </c>
      <c r="V1920">
        <f>IF(A1920="","",IF(AND(N(L1920)&gt;=Rules!$B$6,ISNUMBER(N1920)),IF(AND(N1920&gt;=Rules!$B$10,N1920&lt;=Rules!$B$11),"Yes","No"),"No"))</f>
        <v/>
      </c>
      <c r="W1920">
        <f>IF(A1920="","",IF(I1920&lt;&gt;"","Yes","No"))</f>
        <v/>
      </c>
      <c r="X1920">
        <f>IF(I1920="","",IF(SUMIFS($K$3:$K$2002,$A$3:$A$2002,SUBSTITUTE(SUBSTITUTE(I1920,"?","~?"),"*","~*"))&gt;N(K1920),"Yes","No"))</f>
        <v/>
      </c>
      <c r="Y1920">
        <f>IF(A1920="","",IF(N(S1920)&gt;0,"Yes","No"))</f>
        <v/>
      </c>
      <c r="Z1920">
        <f>IF(A1920="","",IF(AND(N(K1920)&lt;Rules!$B$5,N(L1920)&lt;Rules!$B$6,N(Q1920)&lt;Rules!$B$13,Y1920="No"),"Yes","No"))</f>
        <v/>
      </c>
      <c r="AA1920">
        <f>IF(A1920="","",IF(LEFT(C1920&amp;"",1)="3","Redirect",IF(OR(LEFT(C1920&amp;"",1)="4",LEFT(C1920&amp;"",1)="5"),IF(OR(N(K1920)&gt;0,N(AC1920)&gt;=Rules!$B$14),"Redirect","Prune"),IF(D1920="Non-Indexable","Keep",IF(AND(W1920="Yes",X1920="Yes",Y1920="No"),"Merge",IF(OR(U1920="Yes",V1920="Yes",AND(T1920="Yes",N(L1920)&gt;=Rules!$B$6)),"Update",IF(Z1920="Yes",IF(N(AC1920)&gt;=Rules!$B$14,"Redirect","Prune"),"Keep")))))))</f>
        <v/>
      </c>
      <c r="AB1920">
        <f>IF(A1920="","",IF(LEFT(C1920&amp;"",1)="3","Already redirects ("&amp;C1920&amp;"). Update internal links to point at the final URL.",IF(OR(LEFT(C1920&amp;"",1)="4",LEFT(C1920&amp;"",1)="5"),IF(AA1920="Redirect","Returns "&amp;C1920&amp;" but still has "&amp;N(K1920)&amp;" clicks and "&amp;N(AC1920)&amp;" referring domains. 301 it to the closest live page.","Returns "&amp;C1920&amp;" with no clicks or links. Remove internal links and let it 404 or 410."),IF(D1920="Non-Indexable","Non-indexable ("&amp;E1920&amp;"). Keep if that is intentional; otherwise fix the canonical or noindex.",IF(AA1920="Merge","Overlaps with "&amp;I1920&amp;IF(N(J1920)&gt;0," (similarity "&amp;TEXT(J1920,"0.00")&amp;")","")&amp;", which gets more clicks. Merge the useful parts into it and 301 this URL.",IF(AA1920="Update",MID(IF(U1920="Yes","; Clicks down "&amp;TEXT(-P1920,"0%")&amp;" on the previous period","")&amp;IF(V1920="Yes","; Average position "&amp;TEXT(N1920,"0.0")&amp;" on "&amp;TEXT(L1920,"#,##0")&amp;" impressions (striking distance)","")&amp;IF(AND(T1920="Yes",N(L1920)&gt;=Rules!$B$6),"; Thin ("&amp;F1920&amp;" words) but has search demand",""),3,400),IF(AA1920="Prune","Low value: "&amp;N(K1920)&amp;" clicks, "&amp;N(L1920)&amp;" impressions, "&amp;N(Q1920)&amp;" sessions, no key events. Remove or noindex it and update internal links.",IF(AA1920="Redirect","Low value but "&amp;N(AC1920)&amp;" referring domains. 301 it to the closest relevant page to keep those links.",IF(AND(Z1920="No",Y1920="Yes",N(K1920)&lt;Rules!$B$5),"Low search traffic but it converts (key events: "&amp;S1920&amp;"). Keep it and link to it.",IF(W1920="Yes","Stronger than the page it overlaps ("&amp;I1920&amp;"). Keep; merge that page into this one.","Healthy: "&amp;N(K1920)&amp;" clicks"&amp;IF(ISNUMBER(N1920),", average position "&amp;TEXT(N1920,"0.0"),"")&amp;". Keep and monitor."))))))))))</f>
        <v/>
      </c>
      <c r="AE1920">
        <f>IF(A1920="","",IF(AD1920&lt;&gt;"",AD1920,AA1920))</f>
        <v/>
      </c>
    </row>
    <row r="1921">
      <c r="A1921">
        <f>IF(Crawl!A1920="","",Crawl!A1920)</f>
        <v/>
      </c>
      <c r="B1921">
        <f>IF(A1921="","",Crawl!EC1920)</f>
        <v/>
      </c>
      <c r="C1921">
        <f>IF(A1921="","",IFERROR(INDEX(Crawl!$A1920:$DZ1920,1,Rules!$H$6),""))</f>
        <v/>
      </c>
      <c r="D1921">
        <f>IF(A1921="","",IFERROR(INDEX(Crawl!$A1920:$DZ1920,1,Rules!$H$7),"")&amp;"")</f>
        <v/>
      </c>
      <c r="E1921">
        <f>IF(A1921="","",IFERROR(INDEX(Crawl!$A1920:$DZ1920,1,Rules!$H$8),"")&amp;"")</f>
        <v/>
      </c>
      <c r="F1921">
        <f>IF(A1921="","",IFERROR(INDEX(Crawl!$A1920:$DZ1920,1,Rules!$H$9),""))</f>
        <v/>
      </c>
      <c r="G1921">
        <f>IF(A1921="","",IFERROR(INDEX(Crawl!$A1920:$DZ1920,1,Rules!$H$10),""))</f>
        <v/>
      </c>
      <c r="H1921">
        <f>IF(A1921="","",IFERROR(INDEX(Crawl!$A1920:$DZ1920,1,Rules!$H$12),""))</f>
        <v/>
      </c>
      <c r="I1921">
        <f>IF(A1921="","",IF(AND(N(H1921)&gt;0,IFERROR(INDEX(Crawl!$A1920:$DZ1920,1,Rules!$H$11),"")&amp;""&lt;&gt;""),IFERROR(INDEX(Crawl!$A1920:$DZ1920,1,Rules!$H$11),"")&amp;"",IF(AND(ISNUMBER(J1921),N(J1921)&gt;=Rules!$B$12,IFERROR(INDEX(Crawl!$A1920:$DZ1920,1,Rules!$H$13),"")&amp;""&lt;&gt;""),IFERROR(INDEX(Crawl!$A1920:$DZ1920,1,Rules!$H$13),"")&amp;"","")))</f>
        <v/>
      </c>
      <c r="J1921" s="19">
        <f>IF(A1921="","",IF(IFERROR(INDEX(Crawl!$A1920:$DZ1920,1,Rules!$H$14),"")&amp;""="","",IFERROR(INDEX(Crawl!$A1920:$DZ1920,1,Rules!$H$14),"")))</f>
        <v/>
      </c>
      <c r="K1921">
        <f>IF(A1921="","",IFERROR(SUMIFS('GSC current'!$J$2:$J$2001,'GSC current'!$I$2:$I$2001,B1921),0))</f>
        <v/>
      </c>
      <c r="L1921">
        <f>IF(A1921="","",IFERROR(SUMIFS('GSC current'!$K$2:$K$2001,'GSC current'!$I$2:$I$2001,B1921),0))</f>
        <v/>
      </c>
      <c r="M1921" s="20">
        <f>IF(A1921="","",IF(N(L1921)&gt;0,K1921/L1921,""))</f>
        <v/>
      </c>
      <c r="N1921" s="21">
        <f>IF(A1921="","",IF(N(L1921)&gt;0,SUMIFS('GSC current'!$L$2:$L$2001,'GSC current'!$I$2:$I$2001,B1921)/L1921,""))</f>
        <v/>
      </c>
      <c r="O1921">
        <f>IF(A1921="","",IFERROR(SUMIFS('GSC previous'!$J$2:$J$2001,'GSC previous'!$I$2:$I$2001,B1921),0))</f>
        <v/>
      </c>
      <c r="P1921" s="22">
        <f>IF(A1921="","",IF(N(O1921)&gt;0,(K1921-O1921)/O1921,""))</f>
        <v/>
      </c>
      <c r="Q1921">
        <f>IF(A1921="","",IFERROR(SUMIFS(GA4!$P$2:$P$2001,GA4!$O$2:$O$2001,B1921),0))</f>
        <v/>
      </c>
      <c r="R1921" s="23">
        <f>IF(A1921="","",IF(N(Q1921)&gt;0,SUMIFS(GA4!$Q$2:$Q$2001,GA4!$O$2:$O$2001,B1921)/Q1921,""))</f>
        <v/>
      </c>
      <c r="S1921">
        <f>IF(A1921="","",IFERROR(SUMIFS(GA4!$R$2:$R$2001,GA4!$O$2:$O$2001,B1921),0))</f>
        <v/>
      </c>
      <c r="T1921">
        <f>IF(A1921="","",IF(AND(ISNUMBER(F1921),LEFT(C1921&amp;"",1)="2"),IF(F1921&lt;Rules!$B$9,"Yes","No"),"No"))</f>
        <v/>
      </c>
      <c r="U1921">
        <f>IF(A1921="","",IF(AND(N(O1921)&gt;=Rules!$B$8,ISNUMBER(P1921)),IF(P1921&lt;=-Rules!$B$7,"Yes","No"),"No"))</f>
        <v/>
      </c>
      <c r="V1921">
        <f>IF(A1921="","",IF(AND(N(L1921)&gt;=Rules!$B$6,ISNUMBER(N1921)),IF(AND(N1921&gt;=Rules!$B$10,N1921&lt;=Rules!$B$11),"Yes","No"),"No"))</f>
        <v/>
      </c>
      <c r="W1921">
        <f>IF(A1921="","",IF(I1921&lt;&gt;"","Yes","No"))</f>
        <v/>
      </c>
      <c r="X1921">
        <f>IF(I1921="","",IF(SUMIFS($K$3:$K$2002,$A$3:$A$2002,SUBSTITUTE(SUBSTITUTE(I1921,"?","~?"),"*","~*"))&gt;N(K1921),"Yes","No"))</f>
        <v/>
      </c>
      <c r="Y1921">
        <f>IF(A1921="","",IF(N(S1921)&gt;0,"Yes","No"))</f>
        <v/>
      </c>
      <c r="Z1921">
        <f>IF(A1921="","",IF(AND(N(K1921)&lt;Rules!$B$5,N(L1921)&lt;Rules!$B$6,N(Q1921)&lt;Rules!$B$13,Y1921="No"),"Yes","No"))</f>
        <v/>
      </c>
      <c r="AA1921">
        <f>IF(A1921="","",IF(LEFT(C1921&amp;"",1)="3","Redirect",IF(OR(LEFT(C1921&amp;"",1)="4",LEFT(C1921&amp;"",1)="5"),IF(OR(N(K1921)&gt;0,N(AC1921)&gt;=Rules!$B$14),"Redirect","Prune"),IF(D1921="Non-Indexable","Keep",IF(AND(W1921="Yes",X1921="Yes",Y1921="No"),"Merge",IF(OR(U1921="Yes",V1921="Yes",AND(T1921="Yes",N(L1921)&gt;=Rules!$B$6)),"Update",IF(Z1921="Yes",IF(N(AC1921)&gt;=Rules!$B$14,"Redirect","Prune"),"Keep")))))))</f>
        <v/>
      </c>
      <c r="AB1921">
        <f>IF(A1921="","",IF(LEFT(C1921&amp;"",1)="3","Already redirects ("&amp;C1921&amp;"). Update internal links to point at the final URL.",IF(OR(LEFT(C1921&amp;"",1)="4",LEFT(C1921&amp;"",1)="5"),IF(AA1921="Redirect","Returns "&amp;C1921&amp;" but still has "&amp;N(K1921)&amp;" clicks and "&amp;N(AC1921)&amp;" referring domains. 301 it to the closest live page.","Returns "&amp;C1921&amp;" with no clicks or links. Remove internal links and let it 404 or 410."),IF(D1921="Non-Indexable","Non-indexable ("&amp;E1921&amp;"). Keep if that is intentional; otherwise fix the canonical or noindex.",IF(AA1921="Merge","Overlaps with "&amp;I1921&amp;IF(N(J1921)&gt;0," (similarity "&amp;TEXT(J1921,"0.00")&amp;")","")&amp;", which gets more clicks. Merge the useful parts into it and 301 this URL.",IF(AA1921="Update",MID(IF(U1921="Yes","; Clicks down "&amp;TEXT(-P1921,"0%")&amp;" on the previous period","")&amp;IF(V1921="Yes","; Average position "&amp;TEXT(N1921,"0.0")&amp;" on "&amp;TEXT(L1921,"#,##0")&amp;" impressions (striking distance)","")&amp;IF(AND(T1921="Yes",N(L1921)&gt;=Rules!$B$6),"; Thin ("&amp;F1921&amp;" words) but has search demand",""),3,400),IF(AA1921="Prune","Low value: "&amp;N(K1921)&amp;" clicks, "&amp;N(L1921)&amp;" impressions, "&amp;N(Q1921)&amp;" sessions, no key events. Remove or noindex it and update internal links.",IF(AA1921="Redirect","Low value but "&amp;N(AC1921)&amp;" referring domains. 301 it to the closest relevant page to keep those links.",IF(AND(Z1921="No",Y1921="Yes",N(K1921)&lt;Rules!$B$5),"Low search traffic but it converts (key events: "&amp;S1921&amp;"). Keep it and link to it.",IF(W1921="Yes","Stronger than the page it overlaps ("&amp;I1921&amp;"). Keep; merge that page into this one.","Healthy: "&amp;N(K1921)&amp;" clicks"&amp;IF(ISNUMBER(N1921),", average position "&amp;TEXT(N1921,"0.0"),"")&amp;". Keep and monitor."))))))))))</f>
        <v/>
      </c>
      <c r="AE1921">
        <f>IF(A1921="","",IF(AD1921&lt;&gt;"",AD1921,AA1921))</f>
        <v/>
      </c>
    </row>
    <row r="1922">
      <c r="A1922">
        <f>IF(Crawl!A1921="","",Crawl!A1921)</f>
        <v/>
      </c>
      <c r="B1922">
        <f>IF(A1922="","",Crawl!EC1921)</f>
        <v/>
      </c>
      <c r="C1922">
        <f>IF(A1922="","",IFERROR(INDEX(Crawl!$A1921:$DZ1921,1,Rules!$H$6),""))</f>
        <v/>
      </c>
      <c r="D1922">
        <f>IF(A1922="","",IFERROR(INDEX(Crawl!$A1921:$DZ1921,1,Rules!$H$7),"")&amp;"")</f>
        <v/>
      </c>
      <c r="E1922">
        <f>IF(A1922="","",IFERROR(INDEX(Crawl!$A1921:$DZ1921,1,Rules!$H$8),"")&amp;"")</f>
        <v/>
      </c>
      <c r="F1922">
        <f>IF(A1922="","",IFERROR(INDEX(Crawl!$A1921:$DZ1921,1,Rules!$H$9),""))</f>
        <v/>
      </c>
      <c r="G1922">
        <f>IF(A1922="","",IFERROR(INDEX(Crawl!$A1921:$DZ1921,1,Rules!$H$10),""))</f>
        <v/>
      </c>
      <c r="H1922">
        <f>IF(A1922="","",IFERROR(INDEX(Crawl!$A1921:$DZ1921,1,Rules!$H$12),""))</f>
        <v/>
      </c>
      <c r="I1922">
        <f>IF(A1922="","",IF(AND(N(H1922)&gt;0,IFERROR(INDEX(Crawl!$A1921:$DZ1921,1,Rules!$H$11),"")&amp;""&lt;&gt;""),IFERROR(INDEX(Crawl!$A1921:$DZ1921,1,Rules!$H$11),"")&amp;"",IF(AND(ISNUMBER(J1922),N(J1922)&gt;=Rules!$B$12,IFERROR(INDEX(Crawl!$A1921:$DZ1921,1,Rules!$H$13),"")&amp;""&lt;&gt;""),IFERROR(INDEX(Crawl!$A1921:$DZ1921,1,Rules!$H$13),"")&amp;"","")))</f>
        <v/>
      </c>
      <c r="J1922" s="19">
        <f>IF(A1922="","",IF(IFERROR(INDEX(Crawl!$A1921:$DZ1921,1,Rules!$H$14),"")&amp;""="","",IFERROR(INDEX(Crawl!$A1921:$DZ1921,1,Rules!$H$14),"")))</f>
        <v/>
      </c>
      <c r="K1922">
        <f>IF(A1922="","",IFERROR(SUMIFS('GSC current'!$J$2:$J$2001,'GSC current'!$I$2:$I$2001,B1922),0))</f>
        <v/>
      </c>
      <c r="L1922">
        <f>IF(A1922="","",IFERROR(SUMIFS('GSC current'!$K$2:$K$2001,'GSC current'!$I$2:$I$2001,B1922),0))</f>
        <v/>
      </c>
      <c r="M1922" s="20">
        <f>IF(A1922="","",IF(N(L1922)&gt;0,K1922/L1922,""))</f>
        <v/>
      </c>
      <c r="N1922" s="21">
        <f>IF(A1922="","",IF(N(L1922)&gt;0,SUMIFS('GSC current'!$L$2:$L$2001,'GSC current'!$I$2:$I$2001,B1922)/L1922,""))</f>
        <v/>
      </c>
      <c r="O1922">
        <f>IF(A1922="","",IFERROR(SUMIFS('GSC previous'!$J$2:$J$2001,'GSC previous'!$I$2:$I$2001,B1922),0))</f>
        <v/>
      </c>
      <c r="P1922" s="22">
        <f>IF(A1922="","",IF(N(O1922)&gt;0,(K1922-O1922)/O1922,""))</f>
        <v/>
      </c>
      <c r="Q1922">
        <f>IF(A1922="","",IFERROR(SUMIFS(GA4!$P$2:$P$2001,GA4!$O$2:$O$2001,B1922),0))</f>
        <v/>
      </c>
      <c r="R1922" s="23">
        <f>IF(A1922="","",IF(N(Q1922)&gt;0,SUMIFS(GA4!$Q$2:$Q$2001,GA4!$O$2:$O$2001,B1922)/Q1922,""))</f>
        <v/>
      </c>
      <c r="S1922">
        <f>IF(A1922="","",IFERROR(SUMIFS(GA4!$R$2:$R$2001,GA4!$O$2:$O$2001,B1922),0))</f>
        <v/>
      </c>
      <c r="T1922">
        <f>IF(A1922="","",IF(AND(ISNUMBER(F1922),LEFT(C1922&amp;"",1)="2"),IF(F1922&lt;Rules!$B$9,"Yes","No"),"No"))</f>
        <v/>
      </c>
      <c r="U1922">
        <f>IF(A1922="","",IF(AND(N(O1922)&gt;=Rules!$B$8,ISNUMBER(P1922)),IF(P1922&lt;=-Rules!$B$7,"Yes","No"),"No"))</f>
        <v/>
      </c>
      <c r="V1922">
        <f>IF(A1922="","",IF(AND(N(L1922)&gt;=Rules!$B$6,ISNUMBER(N1922)),IF(AND(N1922&gt;=Rules!$B$10,N1922&lt;=Rules!$B$11),"Yes","No"),"No"))</f>
        <v/>
      </c>
      <c r="W1922">
        <f>IF(A1922="","",IF(I1922&lt;&gt;"","Yes","No"))</f>
        <v/>
      </c>
      <c r="X1922">
        <f>IF(I1922="","",IF(SUMIFS($K$3:$K$2002,$A$3:$A$2002,SUBSTITUTE(SUBSTITUTE(I1922,"?","~?"),"*","~*"))&gt;N(K1922),"Yes","No"))</f>
        <v/>
      </c>
      <c r="Y1922">
        <f>IF(A1922="","",IF(N(S1922)&gt;0,"Yes","No"))</f>
        <v/>
      </c>
      <c r="Z1922">
        <f>IF(A1922="","",IF(AND(N(K1922)&lt;Rules!$B$5,N(L1922)&lt;Rules!$B$6,N(Q1922)&lt;Rules!$B$13,Y1922="No"),"Yes","No"))</f>
        <v/>
      </c>
      <c r="AA1922">
        <f>IF(A1922="","",IF(LEFT(C1922&amp;"",1)="3","Redirect",IF(OR(LEFT(C1922&amp;"",1)="4",LEFT(C1922&amp;"",1)="5"),IF(OR(N(K1922)&gt;0,N(AC1922)&gt;=Rules!$B$14),"Redirect","Prune"),IF(D1922="Non-Indexable","Keep",IF(AND(W1922="Yes",X1922="Yes",Y1922="No"),"Merge",IF(OR(U1922="Yes",V1922="Yes",AND(T1922="Yes",N(L1922)&gt;=Rules!$B$6)),"Update",IF(Z1922="Yes",IF(N(AC1922)&gt;=Rules!$B$14,"Redirect","Prune"),"Keep")))))))</f>
        <v/>
      </c>
      <c r="AB1922">
        <f>IF(A1922="","",IF(LEFT(C1922&amp;"",1)="3","Already redirects ("&amp;C1922&amp;"). Update internal links to point at the final URL.",IF(OR(LEFT(C1922&amp;"",1)="4",LEFT(C1922&amp;"",1)="5"),IF(AA1922="Redirect","Returns "&amp;C1922&amp;" but still has "&amp;N(K1922)&amp;" clicks and "&amp;N(AC1922)&amp;" referring domains. 301 it to the closest live page.","Returns "&amp;C1922&amp;" with no clicks or links. Remove internal links and let it 404 or 410."),IF(D1922="Non-Indexable","Non-indexable ("&amp;E1922&amp;"). Keep if that is intentional; otherwise fix the canonical or noindex.",IF(AA1922="Merge","Overlaps with "&amp;I1922&amp;IF(N(J1922)&gt;0," (similarity "&amp;TEXT(J1922,"0.00")&amp;")","")&amp;", which gets more clicks. Merge the useful parts into it and 301 this URL.",IF(AA1922="Update",MID(IF(U1922="Yes","; Clicks down "&amp;TEXT(-P1922,"0%")&amp;" on the previous period","")&amp;IF(V1922="Yes","; Average position "&amp;TEXT(N1922,"0.0")&amp;" on "&amp;TEXT(L1922,"#,##0")&amp;" impressions (striking distance)","")&amp;IF(AND(T1922="Yes",N(L1922)&gt;=Rules!$B$6),"; Thin ("&amp;F1922&amp;" words) but has search demand",""),3,400),IF(AA1922="Prune","Low value: "&amp;N(K1922)&amp;" clicks, "&amp;N(L1922)&amp;" impressions, "&amp;N(Q1922)&amp;" sessions, no key events. Remove or noindex it and update internal links.",IF(AA1922="Redirect","Low value but "&amp;N(AC1922)&amp;" referring domains. 301 it to the closest relevant page to keep those links.",IF(AND(Z1922="No",Y1922="Yes",N(K1922)&lt;Rules!$B$5),"Low search traffic but it converts (key events: "&amp;S1922&amp;"). Keep it and link to it.",IF(W1922="Yes","Stronger than the page it overlaps ("&amp;I1922&amp;"). Keep; merge that page into this one.","Healthy: "&amp;N(K1922)&amp;" clicks"&amp;IF(ISNUMBER(N1922),", average position "&amp;TEXT(N1922,"0.0"),"")&amp;". Keep and monitor."))))))))))</f>
        <v/>
      </c>
      <c r="AE1922">
        <f>IF(A1922="","",IF(AD1922&lt;&gt;"",AD1922,AA1922))</f>
        <v/>
      </c>
    </row>
    <row r="1923">
      <c r="A1923">
        <f>IF(Crawl!A1922="","",Crawl!A1922)</f>
        <v/>
      </c>
      <c r="B1923">
        <f>IF(A1923="","",Crawl!EC1922)</f>
        <v/>
      </c>
      <c r="C1923">
        <f>IF(A1923="","",IFERROR(INDEX(Crawl!$A1922:$DZ1922,1,Rules!$H$6),""))</f>
        <v/>
      </c>
      <c r="D1923">
        <f>IF(A1923="","",IFERROR(INDEX(Crawl!$A1922:$DZ1922,1,Rules!$H$7),"")&amp;"")</f>
        <v/>
      </c>
      <c r="E1923">
        <f>IF(A1923="","",IFERROR(INDEX(Crawl!$A1922:$DZ1922,1,Rules!$H$8),"")&amp;"")</f>
        <v/>
      </c>
      <c r="F1923">
        <f>IF(A1923="","",IFERROR(INDEX(Crawl!$A1922:$DZ1922,1,Rules!$H$9),""))</f>
        <v/>
      </c>
      <c r="G1923">
        <f>IF(A1923="","",IFERROR(INDEX(Crawl!$A1922:$DZ1922,1,Rules!$H$10),""))</f>
        <v/>
      </c>
      <c r="H1923">
        <f>IF(A1923="","",IFERROR(INDEX(Crawl!$A1922:$DZ1922,1,Rules!$H$12),""))</f>
        <v/>
      </c>
      <c r="I1923">
        <f>IF(A1923="","",IF(AND(N(H1923)&gt;0,IFERROR(INDEX(Crawl!$A1922:$DZ1922,1,Rules!$H$11),"")&amp;""&lt;&gt;""),IFERROR(INDEX(Crawl!$A1922:$DZ1922,1,Rules!$H$11),"")&amp;"",IF(AND(ISNUMBER(J1923),N(J1923)&gt;=Rules!$B$12,IFERROR(INDEX(Crawl!$A1922:$DZ1922,1,Rules!$H$13),"")&amp;""&lt;&gt;""),IFERROR(INDEX(Crawl!$A1922:$DZ1922,1,Rules!$H$13),"")&amp;"","")))</f>
        <v/>
      </c>
      <c r="J1923" s="19">
        <f>IF(A1923="","",IF(IFERROR(INDEX(Crawl!$A1922:$DZ1922,1,Rules!$H$14),"")&amp;""="","",IFERROR(INDEX(Crawl!$A1922:$DZ1922,1,Rules!$H$14),"")))</f>
        <v/>
      </c>
      <c r="K1923">
        <f>IF(A1923="","",IFERROR(SUMIFS('GSC current'!$J$2:$J$2001,'GSC current'!$I$2:$I$2001,B1923),0))</f>
        <v/>
      </c>
      <c r="L1923">
        <f>IF(A1923="","",IFERROR(SUMIFS('GSC current'!$K$2:$K$2001,'GSC current'!$I$2:$I$2001,B1923),0))</f>
        <v/>
      </c>
      <c r="M1923" s="20">
        <f>IF(A1923="","",IF(N(L1923)&gt;0,K1923/L1923,""))</f>
        <v/>
      </c>
      <c r="N1923" s="21">
        <f>IF(A1923="","",IF(N(L1923)&gt;0,SUMIFS('GSC current'!$L$2:$L$2001,'GSC current'!$I$2:$I$2001,B1923)/L1923,""))</f>
        <v/>
      </c>
      <c r="O1923">
        <f>IF(A1923="","",IFERROR(SUMIFS('GSC previous'!$J$2:$J$2001,'GSC previous'!$I$2:$I$2001,B1923),0))</f>
        <v/>
      </c>
      <c r="P1923" s="22">
        <f>IF(A1923="","",IF(N(O1923)&gt;0,(K1923-O1923)/O1923,""))</f>
        <v/>
      </c>
      <c r="Q1923">
        <f>IF(A1923="","",IFERROR(SUMIFS(GA4!$P$2:$P$2001,GA4!$O$2:$O$2001,B1923),0))</f>
        <v/>
      </c>
      <c r="R1923" s="23">
        <f>IF(A1923="","",IF(N(Q1923)&gt;0,SUMIFS(GA4!$Q$2:$Q$2001,GA4!$O$2:$O$2001,B1923)/Q1923,""))</f>
        <v/>
      </c>
      <c r="S1923">
        <f>IF(A1923="","",IFERROR(SUMIFS(GA4!$R$2:$R$2001,GA4!$O$2:$O$2001,B1923),0))</f>
        <v/>
      </c>
      <c r="T1923">
        <f>IF(A1923="","",IF(AND(ISNUMBER(F1923),LEFT(C1923&amp;"",1)="2"),IF(F1923&lt;Rules!$B$9,"Yes","No"),"No"))</f>
        <v/>
      </c>
      <c r="U1923">
        <f>IF(A1923="","",IF(AND(N(O1923)&gt;=Rules!$B$8,ISNUMBER(P1923)),IF(P1923&lt;=-Rules!$B$7,"Yes","No"),"No"))</f>
        <v/>
      </c>
      <c r="V1923">
        <f>IF(A1923="","",IF(AND(N(L1923)&gt;=Rules!$B$6,ISNUMBER(N1923)),IF(AND(N1923&gt;=Rules!$B$10,N1923&lt;=Rules!$B$11),"Yes","No"),"No"))</f>
        <v/>
      </c>
      <c r="W1923">
        <f>IF(A1923="","",IF(I1923&lt;&gt;"","Yes","No"))</f>
        <v/>
      </c>
      <c r="X1923">
        <f>IF(I1923="","",IF(SUMIFS($K$3:$K$2002,$A$3:$A$2002,SUBSTITUTE(SUBSTITUTE(I1923,"?","~?"),"*","~*"))&gt;N(K1923),"Yes","No"))</f>
        <v/>
      </c>
      <c r="Y1923">
        <f>IF(A1923="","",IF(N(S1923)&gt;0,"Yes","No"))</f>
        <v/>
      </c>
      <c r="Z1923">
        <f>IF(A1923="","",IF(AND(N(K1923)&lt;Rules!$B$5,N(L1923)&lt;Rules!$B$6,N(Q1923)&lt;Rules!$B$13,Y1923="No"),"Yes","No"))</f>
        <v/>
      </c>
      <c r="AA1923">
        <f>IF(A1923="","",IF(LEFT(C1923&amp;"",1)="3","Redirect",IF(OR(LEFT(C1923&amp;"",1)="4",LEFT(C1923&amp;"",1)="5"),IF(OR(N(K1923)&gt;0,N(AC1923)&gt;=Rules!$B$14),"Redirect","Prune"),IF(D1923="Non-Indexable","Keep",IF(AND(W1923="Yes",X1923="Yes",Y1923="No"),"Merge",IF(OR(U1923="Yes",V1923="Yes",AND(T1923="Yes",N(L1923)&gt;=Rules!$B$6)),"Update",IF(Z1923="Yes",IF(N(AC1923)&gt;=Rules!$B$14,"Redirect","Prune"),"Keep")))))))</f>
        <v/>
      </c>
      <c r="AB1923">
        <f>IF(A1923="","",IF(LEFT(C1923&amp;"",1)="3","Already redirects ("&amp;C1923&amp;"). Update internal links to point at the final URL.",IF(OR(LEFT(C1923&amp;"",1)="4",LEFT(C1923&amp;"",1)="5"),IF(AA1923="Redirect","Returns "&amp;C1923&amp;" but still has "&amp;N(K1923)&amp;" clicks and "&amp;N(AC1923)&amp;" referring domains. 301 it to the closest live page.","Returns "&amp;C1923&amp;" with no clicks or links. Remove internal links and let it 404 or 410."),IF(D1923="Non-Indexable","Non-indexable ("&amp;E1923&amp;"). Keep if that is intentional; otherwise fix the canonical or noindex.",IF(AA1923="Merge","Overlaps with "&amp;I1923&amp;IF(N(J1923)&gt;0," (similarity "&amp;TEXT(J1923,"0.00")&amp;")","")&amp;", which gets more clicks. Merge the useful parts into it and 301 this URL.",IF(AA1923="Update",MID(IF(U1923="Yes","; Clicks down "&amp;TEXT(-P1923,"0%")&amp;" on the previous period","")&amp;IF(V1923="Yes","; Average position "&amp;TEXT(N1923,"0.0")&amp;" on "&amp;TEXT(L1923,"#,##0")&amp;" impressions (striking distance)","")&amp;IF(AND(T1923="Yes",N(L1923)&gt;=Rules!$B$6),"; Thin ("&amp;F1923&amp;" words) but has search demand",""),3,400),IF(AA1923="Prune","Low value: "&amp;N(K1923)&amp;" clicks, "&amp;N(L1923)&amp;" impressions, "&amp;N(Q1923)&amp;" sessions, no key events. Remove or noindex it and update internal links.",IF(AA1923="Redirect","Low value but "&amp;N(AC1923)&amp;" referring domains. 301 it to the closest relevant page to keep those links.",IF(AND(Z1923="No",Y1923="Yes",N(K1923)&lt;Rules!$B$5),"Low search traffic but it converts (key events: "&amp;S1923&amp;"). Keep it and link to it.",IF(W1923="Yes","Stronger than the page it overlaps ("&amp;I1923&amp;"). Keep; merge that page into this one.","Healthy: "&amp;N(K1923)&amp;" clicks"&amp;IF(ISNUMBER(N1923),", average position "&amp;TEXT(N1923,"0.0"),"")&amp;". Keep and monitor."))))))))))</f>
        <v/>
      </c>
      <c r="AE1923">
        <f>IF(A1923="","",IF(AD1923&lt;&gt;"",AD1923,AA1923))</f>
        <v/>
      </c>
    </row>
    <row r="1924">
      <c r="A1924">
        <f>IF(Crawl!A1923="","",Crawl!A1923)</f>
        <v/>
      </c>
      <c r="B1924">
        <f>IF(A1924="","",Crawl!EC1923)</f>
        <v/>
      </c>
      <c r="C1924">
        <f>IF(A1924="","",IFERROR(INDEX(Crawl!$A1923:$DZ1923,1,Rules!$H$6),""))</f>
        <v/>
      </c>
      <c r="D1924">
        <f>IF(A1924="","",IFERROR(INDEX(Crawl!$A1923:$DZ1923,1,Rules!$H$7),"")&amp;"")</f>
        <v/>
      </c>
      <c r="E1924">
        <f>IF(A1924="","",IFERROR(INDEX(Crawl!$A1923:$DZ1923,1,Rules!$H$8),"")&amp;"")</f>
        <v/>
      </c>
      <c r="F1924">
        <f>IF(A1924="","",IFERROR(INDEX(Crawl!$A1923:$DZ1923,1,Rules!$H$9),""))</f>
        <v/>
      </c>
      <c r="G1924">
        <f>IF(A1924="","",IFERROR(INDEX(Crawl!$A1923:$DZ1923,1,Rules!$H$10),""))</f>
        <v/>
      </c>
      <c r="H1924">
        <f>IF(A1924="","",IFERROR(INDEX(Crawl!$A1923:$DZ1923,1,Rules!$H$12),""))</f>
        <v/>
      </c>
      <c r="I1924">
        <f>IF(A1924="","",IF(AND(N(H1924)&gt;0,IFERROR(INDEX(Crawl!$A1923:$DZ1923,1,Rules!$H$11),"")&amp;""&lt;&gt;""),IFERROR(INDEX(Crawl!$A1923:$DZ1923,1,Rules!$H$11),"")&amp;"",IF(AND(ISNUMBER(J1924),N(J1924)&gt;=Rules!$B$12,IFERROR(INDEX(Crawl!$A1923:$DZ1923,1,Rules!$H$13),"")&amp;""&lt;&gt;""),IFERROR(INDEX(Crawl!$A1923:$DZ1923,1,Rules!$H$13),"")&amp;"","")))</f>
        <v/>
      </c>
      <c r="J1924" s="19">
        <f>IF(A1924="","",IF(IFERROR(INDEX(Crawl!$A1923:$DZ1923,1,Rules!$H$14),"")&amp;""="","",IFERROR(INDEX(Crawl!$A1923:$DZ1923,1,Rules!$H$14),"")))</f>
        <v/>
      </c>
      <c r="K1924">
        <f>IF(A1924="","",IFERROR(SUMIFS('GSC current'!$J$2:$J$2001,'GSC current'!$I$2:$I$2001,B1924),0))</f>
        <v/>
      </c>
      <c r="L1924">
        <f>IF(A1924="","",IFERROR(SUMIFS('GSC current'!$K$2:$K$2001,'GSC current'!$I$2:$I$2001,B1924),0))</f>
        <v/>
      </c>
      <c r="M1924" s="20">
        <f>IF(A1924="","",IF(N(L1924)&gt;0,K1924/L1924,""))</f>
        <v/>
      </c>
      <c r="N1924" s="21">
        <f>IF(A1924="","",IF(N(L1924)&gt;0,SUMIFS('GSC current'!$L$2:$L$2001,'GSC current'!$I$2:$I$2001,B1924)/L1924,""))</f>
        <v/>
      </c>
      <c r="O1924">
        <f>IF(A1924="","",IFERROR(SUMIFS('GSC previous'!$J$2:$J$2001,'GSC previous'!$I$2:$I$2001,B1924),0))</f>
        <v/>
      </c>
      <c r="P1924" s="22">
        <f>IF(A1924="","",IF(N(O1924)&gt;0,(K1924-O1924)/O1924,""))</f>
        <v/>
      </c>
      <c r="Q1924">
        <f>IF(A1924="","",IFERROR(SUMIFS(GA4!$P$2:$P$2001,GA4!$O$2:$O$2001,B1924),0))</f>
        <v/>
      </c>
      <c r="R1924" s="23">
        <f>IF(A1924="","",IF(N(Q1924)&gt;0,SUMIFS(GA4!$Q$2:$Q$2001,GA4!$O$2:$O$2001,B1924)/Q1924,""))</f>
        <v/>
      </c>
      <c r="S1924">
        <f>IF(A1924="","",IFERROR(SUMIFS(GA4!$R$2:$R$2001,GA4!$O$2:$O$2001,B1924),0))</f>
        <v/>
      </c>
      <c r="T1924">
        <f>IF(A1924="","",IF(AND(ISNUMBER(F1924),LEFT(C1924&amp;"",1)="2"),IF(F1924&lt;Rules!$B$9,"Yes","No"),"No"))</f>
        <v/>
      </c>
      <c r="U1924">
        <f>IF(A1924="","",IF(AND(N(O1924)&gt;=Rules!$B$8,ISNUMBER(P1924)),IF(P1924&lt;=-Rules!$B$7,"Yes","No"),"No"))</f>
        <v/>
      </c>
      <c r="V1924">
        <f>IF(A1924="","",IF(AND(N(L1924)&gt;=Rules!$B$6,ISNUMBER(N1924)),IF(AND(N1924&gt;=Rules!$B$10,N1924&lt;=Rules!$B$11),"Yes","No"),"No"))</f>
        <v/>
      </c>
      <c r="W1924">
        <f>IF(A1924="","",IF(I1924&lt;&gt;"","Yes","No"))</f>
        <v/>
      </c>
      <c r="X1924">
        <f>IF(I1924="","",IF(SUMIFS($K$3:$K$2002,$A$3:$A$2002,SUBSTITUTE(SUBSTITUTE(I1924,"?","~?"),"*","~*"))&gt;N(K1924),"Yes","No"))</f>
        <v/>
      </c>
      <c r="Y1924">
        <f>IF(A1924="","",IF(N(S1924)&gt;0,"Yes","No"))</f>
        <v/>
      </c>
      <c r="Z1924">
        <f>IF(A1924="","",IF(AND(N(K1924)&lt;Rules!$B$5,N(L1924)&lt;Rules!$B$6,N(Q1924)&lt;Rules!$B$13,Y1924="No"),"Yes","No"))</f>
        <v/>
      </c>
      <c r="AA1924">
        <f>IF(A1924="","",IF(LEFT(C1924&amp;"",1)="3","Redirect",IF(OR(LEFT(C1924&amp;"",1)="4",LEFT(C1924&amp;"",1)="5"),IF(OR(N(K1924)&gt;0,N(AC1924)&gt;=Rules!$B$14),"Redirect","Prune"),IF(D1924="Non-Indexable","Keep",IF(AND(W1924="Yes",X1924="Yes",Y1924="No"),"Merge",IF(OR(U1924="Yes",V1924="Yes",AND(T1924="Yes",N(L1924)&gt;=Rules!$B$6)),"Update",IF(Z1924="Yes",IF(N(AC1924)&gt;=Rules!$B$14,"Redirect","Prune"),"Keep")))))))</f>
        <v/>
      </c>
      <c r="AB1924">
        <f>IF(A1924="","",IF(LEFT(C1924&amp;"",1)="3","Already redirects ("&amp;C1924&amp;"). Update internal links to point at the final URL.",IF(OR(LEFT(C1924&amp;"",1)="4",LEFT(C1924&amp;"",1)="5"),IF(AA1924="Redirect","Returns "&amp;C1924&amp;" but still has "&amp;N(K1924)&amp;" clicks and "&amp;N(AC1924)&amp;" referring domains. 301 it to the closest live page.","Returns "&amp;C1924&amp;" with no clicks or links. Remove internal links and let it 404 or 410."),IF(D1924="Non-Indexable","Non-indexable ("&amp;E1924&amp;"). Keep if that is intentional; otherwise fix the canonical or noindex.",IF(AA1924="Merge","Overlaps with "&amp;I1924&amp;IF(N(J1924)&gt;0," (similarity "&amp;TEXT(J1924,"0.00")&amp;")","")&amp;", which gets more clicks. Merge the useful parts into it and 301 this URL.",IF(AA1924="Update",MID(IF(U1924="Yes","; Clicks down "&amp;TEXT(-P1924,"0%")&amp;" on the previous period","")&amp;IF(V1924="Yes","; Average position "&amp;TEXT(N1924,"0.0")&amp;" on "&amp;TEXT(L1924,"#,##0")&amp;" impressions (striking distance)","")&amp;IF(AND(T1924="Yes",N(L1924)&gt;=Rules!$B$6),"; Thin ("&amp;F1924&amp;" words) but has search demand",""),3,400),IF(AA1924="Prune","Low value: "&amp;N(K1924)&amp;" clicks, "&amp;N(L1924)&amp;" impressions, "&amp;N(Q1924)&amp;" sessions, no key events. Remove or noindex it and update internal links.",IF(AA1924="Redirect","Low value but "&amp;N(AC1924)&amp;" referring domains. 301 it to the closest relevant page to keep those links.",IF(AND(Z1924="No",Y1924="Yes",N(K1924)&lt;Rules!$B$5),"Low search traffic but it converts (key events: "&amp;S1924&amp;"). Keep it and link to it.",IF(W1924="Yes","Stronger than the page it overlaps ("&amp;I1924&amp;"). Keep; merge that page into this one.","Healthy: "&amp;N(K1924)&amp;" clicks"&amp;IF(ISNUMBER(N1924),", average position "&amp;TEXT(N1924,"0.0"),"")&amp;". Keep and monitor."))))))))))</f>
        <v/>
      </c>
      <c r="AE1924">
        <f>IF(A1924="","",IF(AD1924&lt;&gt;"",AD1924,AA1924))</f>
        <v/>
      </c>
    </row>
    <row r="1925">
      <c r="A1925">
        <f>IF(Crawl!A1924="","",Crawl!A1924)</f>
        <v/>
      </c>
      <c r="B1925">
        <f>IF(A1925="","",Crawl!EC1924)</f>
        <v/>
      </c>
      <c r="C1925">
        <f>IF(A1925="","",IFERROR(INDEX(Crawl!$A1924:$DZ1924,1,Rules!$H$6),""))</f>
        <v/>
      </c>
      <c r="D1925">
        <f>IF(A1925="","",IFERROR(INDEX(Crawl!$A1924:$DZ1924,1,Rules!$H$7),"")&amp;"")</f>
        <v/>
      </c>
      <c r="E1925">
        <f>IF(A1925="","",IFERROR(INDEX(Crawl!$A1924:$DZ1924,1,Rules!$H$8),"")&amp;"")</f>
        <v/>
      </c>
      <c r="F1925">
        <f>IF(A1925="","",IFERROR(INDEX(Crawl!$A1924:$DZ1924,1,Rules!$H$9),""))</f>
        <v/>
      </c>
      <c r="G1925">
        <f>IF(A1925="","",IFERROR(INDEX(Crawl!$A1924:$DZ1924,1,Rules!$H$10),""))</f>
        <v/>
      </c>
      <c r="H1925">
        <f>IF(A1925="","",IFERROR(INDEX(Crawl!$A1924:$DZ1924,1,Rules!$H$12),""))</f>
        <v/>
      </c>
      <c r="I1925">
        <f>IF(A1925="","",IF(AND(N(H1925)&gt;0,IFERROR(INDEX(Crawl!$A1924:$DZ1924,1,Rules!$H$11),"")&amp;""&lt;&gt;""),IFERROR(INDEX(Crawl!$A1924:$DZ1924,1,Rules!$H$11),"")&amp;"",IF(AND(ISNUMBER(J1925),N(J1925)&gt;=Rules!$B$12,IFERROR(INDEX(Crawl!$A1924:$DZ1924,1,Rules!$H$13),"")&amp;""&lt;&gt;""),IFERROR(INDEX(Crawl!$A1924:$DZ1924,1,Rules!$H$13),"")&amp;"","")))</f>
        <v/>
      </c>
      <c r="J1925" s="19">
        <f>IF(A1925="","",IF(IFERROR(INDEX(Crawl!$A1924:$DZ1924,1,Rules!$H$14),"")&amp;""="","",IFERROR(INDEX(Crawl!$A1924:$DZ1924,1,Rules!$H$14),"")))</f>
        <v/>
      </c>
      <c r="K1925">
        <f>IF(A1925="","",IFERROR(SUMIFS('GSC current'!$J$2:$J$2001,'GSC current'!$I$2:$I$2001,B1925),0))</f>
        <v/>
      </c>
      <c r="L1925">
        <f>IF(A1925="","",IFERROR(SUMIFS('GSC current'!$K$2:$K$2001,'GSC current'!$I$2:$I$2001,B1925),0))</f>
        <v/>
      </c>
      <c r="M1925" s="20">
        <f>IF(A1925="","",IF(N(L1925)&gt;0,K1925/L1925,""))</f>
        <v/>
      </c>
      <c r="N1925" s="21">
        <f>IF(A1925="","",IF(N(L1925)&gt;0,SUMIFS('GSC current'!$L$2:$L$2001,'GSC current'!$I$2:$I$2001,B1925)/L1925,""))</f>
        <v/>
      </c>
      <c r="O1925">
        <f>IF(A1925="","",IFERROR(SUMIFS('GSC previous'!$J$2:$J$2001,'GSC previous'!$I$2:$I$2001,B1925),0))</f>
        <v/>
      </c>
      <c r="P1925" s="22">
        <f>IF(A1925="","",IF(N(O1925)&gt;0,(K1925-O1925)/O1925,""))</f>
        <v/>
      </c>
      <c r="Q1925">
        <f>IF(A1925="","",IFERROR(SUMIFS(GA4!$P$2:$P$2001,GA4!$O$2:$O$2001,B1925),0))</f>
        <v/>
      </c>
      <c r="R1925" s="23">
        <f>IF(A1925="","",IF(N(Q1925)&gt;0,SUMIFS(GA4!$Q$2:$Q$2001,GA4!$O$2:$O$2001,B1925)/Q1925,""))</f>
        <v/>
      </c>
      <c r="S1925">
        <f>IF(A1925="","",IFERROR(SUMIFS(GA4!$R$2:$R$2001,GA4!$O$2:$O$2001,B1925),0))</f>
        <v/>
      </c>
      <c r="T1925">
        <f>IF(A1925="","",IF(AND(ISNUMBER(F1925),LEFT(C1925&amp;"",1)="2"),IF(F1925&lt;Rules!$B$9,"Yes","No"),"No"))</f>
        <v/>
      </c>
      <c r="U1925">
        <f>IF(A1925="","",IF(AND(N(O1925)&gt;=Rules!$B$8,ISNUMBER(P1925)),IF(P1925&lt;=-Rules!$B$7,"Yes","No"),"No"))</f>
        <v/>
      </c>
      <c r="V1925">
        <f>IF(A1925="","",IF(AND(N(L1925)&gt;=Rules!$B$6,ISNUMBER(N1925)),IF(AND(N1925&gt;=Rules!$B$10,N1925&lt;=Rules!$B$11),"Yes","No"),"No"))</f>
        <v/>
      </c>
      <c r="W1925">
        <f>IF(A1925="","",IF(I1925&lt;&gt;"","Yes","No"))</f>
        <v/>
      </c>
      <c r="X1925">
        <f>IF(I1925="","",IF(SUMIFS($K$3:$K$2002,$A$3:$A$2002,SUBSTITUTE(SUBSTITUTE(I1925,"?","~?"),"*","~*"))&gt;N(K1925),"Yes","No"))</f>
        <v/>
      </c>
      <c r="Y1925">
        <f>IF(A1925="","",IF(N(S1925)&gt;0,"Yes","No"))</f>
        <v/>
      </c>
      <c r="Z1925">
        <f>IF(A1925="","",IF(AND(N(K1925)&lt;Rules!$B$5,N(L1925)&lt;Rules!$B$6,N(Q1925)&lt;Rules!$B$13,Y1925="No"),"Yes","No"))</f>
        <v/>
      </c>
      <c r="AA1925">
        <f>IF(A1925="","",IF(LEFT(C1925&amp;"",1)="3","Redirect",IF(OR(LEFT(C1925&amp;"",1)="4",LEFT(C1925&amp;"",1)="5"),IF(OR(N(K1925)&gt;0,N(AC1925)&gt;=Rules!$B$14),"Redirect","Prune"),IF(D1925="Non-Indexable","Keep",IF(AND(W1925="Yes",X1925="Yes",Y1925="No"),"Merge",IF(OR(U1925="Yes",V1925="Yes",AND(T1925="Yes",N(L1925)&gt;=Rules!$B$6)),"Update",IF(Z1925="Yes",IF(N(AC1925)&gt;=Rules!$B$14,"Redirect","Prune"),"Keep")))))))</f>
        <v/>
      </c>
      <c r="AB1925">
        <f>IF(A1925="","",IF(LEFT(C1925&amp;"",1)="3","Already redirects ("&amp;C1925&amp;"). Update internal links to point at the final URL.",IF(OR(LEFT(C1925&amp;"",1)="4",LEFT(C1925&amp;"",1)="5"),IF(AA1925="Redirect","Returns "&amp;C1925&amp;" but still has "&amp;N(K1925)&amp;" clicks and "&amp;N(AC1925)&amp;" referring domains. 301 it to the closest live page.","Returns "&amp;C1925&amp;" with no clicks or links. Remove internal links and let it 404 or 410."),IF(D1925="Non-Indexable","Non-indexable ("&amp;E1925&amp;"). Keep if that is intentional; otherwise fix the canonical or noindex.",IF(AA1925="Merge","Overlaps with "&amp;I1925&amp;IF(N(J1925)&gt;0," (similarity "&amp;TEXT(J1925,"0.00")&amp;")","")&amp;", which gets more clicks. Merge the useful parts into it and 301 this URL.",IF(AA1925="Update",MID(IF(U1925="Yes","; Clicks down "&amp;TEXT(-P1925,"0%")&amp;" on the previous period","")&amp;IF(V1925="Yes","; Average position "&amp;TEXT(N1925,"0.0")&amp;" on "&amp;TEXT(L1925,"#,##0")&amp;" impressions (striking distance)","")&amp;IF(AND(T1925="Yes",N(L1925)&gt;=Rules!$B$6),"; Thin ("&amp;F1925&amp;" words) but has search demand",""),3,400),IF(AA1925="Prune","Low value: "&amp;N(K1925)&amp;" clicks, "&amp;N(L1925)&amp;" impressions, "&amp;N(Q1925)&amp;" sessions, no key events. Remove or noindex it and update internal links.",IF(AA1925="Redirect","Low value but "&amp;N(AC1925)&amp;" referring domains. 301 it to the closest relevant page to keep those links.",IF(AND(Z1925="No",Y1925="Yes",N(K1925)&lt;Rules!$B$5),"Low search traffic but it converts (key events: "&amp;S1925&amp;"). Keep it and link to it.",IF(W1925="Yes","Stronger than the page it overlaps ("&amp;I1925&amp;"). Keep; merge that page into this one.","Healthy: "&amp;N(K1925)&amp;" clicks"&amp;IF(ISNUMBER(N1925),", average position "&amp;TEXT(N1925,"0.0"),"")&amp;". Keep and monitor."))))))))))</f>
        <v/>
      </c>
      <c r="AE1925">
        <f>IF(A1925="","",IF(AD1925&lt;&gt;"",AD1925,AA1925))</f>
        <v/>
      </c>
    </row>
    <row r="1926">
      <c r="A1926">
        <f>IF(Crawl!A1925="","",Crawl!A1925)</f>
        <v/>
      </c>
      <c r="B1926">
        <f>IF(A1926="","",Crawl!EC1925)</f>
        <v/>
      </c>
      <c r="C1926">
        <f>IF(A1926="","",IFERROR(INDEX(Crawl!$A1925:$DZ1925,1,Rules!$H$6),""))</f>
        <v/>
      </c>
      <c r="D1926">
        <f>IF(A1926="","",IFERROR(INDEX(Crawl!$A1925:$DZ1925,1,Rules!$H$7),"")&amp;"")</f>
        <v/>
      </c>
      <c r="E1926">
        <f>IF(A1926="","",IFERROR(INDEX(Crawl!$A1925:$DZ1925,1,Rules!$H$8),"")&amp;"")</f>
        <v/>
      </c>
      <c r="F1926">
        <f>IF(A1926="","",IFERROR(INDEX(Crawl!$A1925:$DZ1925,1,Rules!$H$9),""))</f>
        <v/>
      </c>
      <c r="G1926">
        <f>IF(A1926="","",IFERROR(INDEX(Crawl!$A1925:$DZ1925,1,Rules!$H$10),""))</f>
        <v/>
      </c>
      <c r="H1926">
        <f>IF(A1926="","",IFERROR(INDEX(Crawl!$A1925:$DZ1925,1,Rules!$H$12),""))</f>
        <v/>
      </c>
      <c r="I1926">
        <f>IF(A1926="","",IF(AND(N(H1926)&gt;0,IFERROR(INDEX(Crawl!$A1925:$DZ1925,1,Rules!$H$11),"")&amp;""&lt;&gt;""),IFERROR(INDEX(Crawl!$A1925:$DZ1925,1,Rules!$H$11),"")&amp;"",IF(AND(ISNUMBER(J1926),N(J1926)&gt;=Rules!$B$12,IFERROR(INDEX(Crawl!$A1925:$DZ1925,1,Rules!$H$13),"")&amp;""&lt;&gt;""),IFERROR(INDEX(Crawl!$A1925:$DZ1925,1,Rules!$H$13),"")&amp;"","")))</f>
        <v/>
      </c>
      <c r="J1926" s="19">
        <f>IF(A1926="","",IF(IFERROR(INDEX(Crawl!$A1925:$DZ1925,1,Rules!$H$14),"")&amp;""="","",IFERROR(INDEX(Crawl!$A1925:$DZ1925,1,Rules!$H$14),"")))</f>
        <v/>
      </c>
      <c r="K1926">
        <f>IF(A1926="","",IFERROR(SUMIFS('GSC current'!$J$2:$J$2001,'GSC current'!$I$2:$I$2001,B1926),0))</f>
        <v/>
      </c>
      <c r="L1926">
        <f>IF(A1926="","",IFERROR(SUMIFS('GSC current'!$K$2:$K$2001,'GSC current'!$I$2:$I$2001,B1926),0))</f>
        <v/>
      </c>
      <c r="M1926" s="20">
        <f>IF(A1926="","",IF(N(L1926)&gt;0,K1926/L1926,""))</f>
        <v/>
      </c>
      <c r="N1926" s="21">
        <f>IF(A1926="","",IF(N(L1926)&gt;0,SUMIFS('GSC current'!$L$2:$L$2001,'GSC current'!$I$2:$I$2001,B1926)/L1926,""))</f>
        <v/>
      </c>
      <c r="O1926">
        <f>IF(A1926="","",IFERROR(SUMIFS('GSC previous'!$J$2:$J$2001,'GSC previous'!$I$2:$I$2001,B1926),0))</f>
        <v/>
      </c>
      <c r="P1926" s="22">
        <f>IF(A1926="","",IF(N(O1926)&gt;0,(K1926-O1926)/O1926,""))</f>
        <v/>
      </c>
      <c r="Q1926">
        <f>IF(A1926="","",IFERROR(SUMIFS(GA4!$P$2:$P$2001,GA4!$O$2:$O$2001,B1926),0))</f>
        <v/>
      </c>
      <c r="R1926" s="23">
        <f>IF(A1926="","",IF(N(Q1926)&gt;0,SUMIFS(GA4!$Q$2:$Q$2001,GA4!$O$2:$O$2001,B1926)/Q1926,""))</f>
        <v/>
      </c>
      <c r="S1926">
        <f>IF(A1926="","",IFERROR(SUMIFS(GA4!$R$2:$R$2001,GA4!$O$2:$O$2001,B1926),0))</f>
        <v/>
      </c>
      <c r="T1926">
        <f>IF(A1926="","",IF(AND(ISNUMBER(F1926),LEFT(C1926&amp;"",1)="2"),IF(F1926&lt;Rules!$B$9,"Yes","No"),"No"))</f>
        <v/>
      </c>
      <c r="U1926">
        <f>IF(A1926="","",IF(AND(N(O1926)&gt;=Rules!$B$8,ISNUMBER(P1926)),IF(P1926&lt;=-Rules!$B$7,"Yes","No"),"No"))</f>
        <v/>
      </c>
      <c r="V1926">
        <f>IF(A1926="","",IF(AND(N(L1926)&gt;=Rules!$B$6,ISNUMBER(N1926)),IF(AND(N1926&gt;=Rules!$B$10,N1926&lt;=Rules!$B$11),"Yes","No"),"No"))</f>
        <v/>
      </c>
      <c r="W1926">
        <f>IF(A1926="","",IF(I1926&lt;&gt;"","Yes","No"))</f>
        <v/>
      </c>
      <c r="X1926">
        <f>IF(I1926="","",IF(SUMIFS($K$3:$K$2002,$A$3:$A$2002,SUBSTITUTE(SUBSTITUTE(I1926,"?","~?"),"*","~*"))&gt;N(K1926),"Yes","No"))</f>
        <v/>
      </c>
      <c r="Y1926">
        <f>IF(A1926="","",IF(N(S1926)&gt;0,"Yes","No"))</f>
        <v/>
      </c>
      <c r="Z1926">
        <f>IF(A1926="","",IF(AND(N(K1926)&lt;Rules!$B$5,N(L1926)&lt;Rules!$B$6,N(Q1926)&lt;Rules!$B$13,Y1926="No"),"Yes","No"))</f>
        <v/>
      </c>
      <c r="AA1926">
        <f>IF(A1926="","",IF(LEFT(C1926&amp;"",1)="3","Redirect",IF(OR(LEFT(C1926&amp;"",1)="4",LEFT(C1926&amp;"",1)="5"),IF(OR(N(K1926)&gt;0,N(AC1926)&gt;=Rules!$B$14),"Redirect","Prune"),IF(D1926="Non-Indexable","Keep",IF(AND(W1926="Yes",X1926="Yes",Y1926="No"),"Merge",IF(OR(U1926="Yes",V1926="Yes",AND(T1926="Yes",N(L1926)&gt;=Rules!$B$6)),"Update",IF(Z1926="Yes",IF(N(AC1926)&gt;=Rules!$B$14,"Redirect","Prune"),"Keep")))))))</f>
        <v/>
      </c>
      <c r="AB1926">
        <f>IF(A1926="","",IF(LEFT(C1926&amp;"",1)="3","Already redirects ("&amp;C1926&amp;"). Update internal links to point at the final URL.",IF(OR(LEFT(C1926&amp;"",1)="4",LEFT(C1926&amp;"",1)="5"),IF(AA1926="Redirect","Returns "&amp;C1926&amp;" but still has "&amp;N(K1926)&amp;" clicks and "&amp;N(AC1926)&amp;" referring domains. 301 it to the closest live page.","Returns "&amp;C1926&amp;" with no clicks or links. Remove internal links and let it 404 or 410."),IF(D1926="Non-Indexable","Non-indexable ("&amp;E1926&amp;"). Keep if that is intentional; otherwise fix the canonical or noindex.",IF(AA1926="Merge","Overlaps with "&amp;I1926&amp;IF(N(J1926)&gt;0," (similarity "&amp;TEXT(J1926,"0.00")&amp;")","")&amp;", which gets more clicks. Merge the useful parts into it and 301 this URL.",IF(AA1926="Update",MID(IF(U1926="Yes","; Clicks down "&amp;TEXT(-P1926,"0%")&amp;" on the previous period","")&amp;IF(V1926="Yes","; Average position "&amp;TEXT(N1926,"0.0")&amp;" on "&amp;TEXT(L1926,"#,##0")&amp;" impressions (striking distance)","")&amp;IF(AND(T1926="Yes",N(L1926)&gt;=Rules!$B$6),"; Thin ("&amp;F1926&amp;" words) but has search demand",""),3,400),IF(AA1926="Prune","Low value: "&amp;N(K1926)&amp;" clicks, "&amp;N(L1926)&amp;" impressions, "&amp;N(Q1926)&amp;" sessions, no key events. Remove or noindex it and update internal links.",IF(AA1926="Redirect","Low value but "&amp;N(AC1926)&amp;" referring domains. 301 it to the closest relevant page to keep those links.",IF(AND(Z1926="No",Y1926="Yes",N(K1926)&lt;Rules!$B$5),"Low search traffic but it converts (key events: "&amp;S1926&amp;"). Keep it and link to it.",IF(W1926="Yes","Stronger than the page it overlaps ("&amp;I1926&amp;"). Keep; merge that page into this one.","Healthy: "&amp;N(K1926)&amp;" clicks"&amp;IF(ISNUMBER(N1926),", average position "&amp;TEXT(N1926,"0.0"),"")&amp;". Keep and monitor."))))))))))</f>
        <v/>
      </c>
      <c r="AE1926">
        <f>IF(A1926="","",IF(AD1926&lt;&gt;"",AD1926,AA1926))</f>
        <v/>
      </c>
    </row>
    <row r="1927">
      <c r="A1927">
        <f>IF(Crawl!A1926="","",Crawl!A1926)</f>
        <v/>
      </c>
      <c r="B1927">
        <f>IF(A1927="","",Crawl!EC1926)</f>
        <v/>
      </c>
      <c r="C1927">
        <f>IF(A1927="","",IFERROR(INDEX(Crawl!$A1926:$DZ1926,1,Rules!$H$6),""))</f>
        <v/>
      </c>
      <c r="D1927">
        <f>IF(A1927="","",IFERROR(INDEX(Crawl!$A1926:$DZ1926,1,Rules!$H$7),"")&amp;"")</f>
        <v/>
      </c>
      <c r="E1927">
        <f>IF(A1927="","",IFERROR(INDEX(Crawl!$A1926:$DZ1926,1,Rules!$H$8),"")&amp;"")</f>
        <v/>
      </c>
      <c r="F1927">
        <f>IF(A1927="","",IFERROR(INDEX(Crawl!$A1926:$DZ1926,1,Rules!$H$9),""))</f>
        <v/>
      </c>
      <c r="G1927">
        <f>IF(A1927="","",IFERROR(INDEX(Crawl!$A1926:$DZ1926,1,Rules!$H$10),""))</f>
        <v/>
      </c>
      <c r="H1927">
        <f>IF(A1927="","",IFERROR(INDEX(Crawl!$A1926:$DZ1926,1,Rules!$H$12),""))</f>
        <v/>
      </c>
      <c r="I1927">
        <f>IF(A1927="","",IF(AND(N(H1927)&gt;0,IFERROR(INDEX(Crawl!$A1926:$DZ1926,1,Rules!$H$11),"")&amp;""&lt;&gt;""),IFERROR(INDEX(Crawl!$A1926:$DZ1926,1,Rules!$H$11),"")&amp;"",IF(AND(ISNUMBER(J1927),N(J1927)&gt;=Rules!$B$12,IFERROR(INDEX(Crawl!$A1926:$DZ1926,1,Rules!$H$13),"")&amp;""&lt;&gt;""),IFERROR(INDEX(Crawl!$A1926:$DZ1926,1,Rules!$H$13),"")&amp;"","")))</f>
        <v/>
      </c>
      <c r="J1927" s="19">
        <f>IF(A1927="","",IF(IFERROR(INDEX(Crawl!$A1926:$DZ1926,1,Rules!$H$14),"")&amp;""="","",IFERROR(INDEX(Crawl!$A1926:$DZ1926,1,Rules!$H$14),"")))</f>
        <v/>
      </c>
      <c r="K1927">
        <f>IF(A1927="","",IFERROR(SUMIFS('GSC current'!$J$2:$J$2001,'GSC current'!$I$2:$I$2001,B1927),0))</f>
        <v/>
      </c>
      <c r="L1927">
        <f>IF(A1927="","",IFERROR(SUMIFS('GSC current'!$K$2:$K$2001,'GSC current'!$I$2:$I$2001,B1927),0))</f>
        <v/>
      </c>
      <c r="M1927" s="20">
        <f>IF(A1927="","",IF(N(L1927)&gt;0,K1927/L1927,""))</f>
        <v/>
      </c>
      <c r="N1927" s="21">
        <f>IF(A1927="","",IF(N(L1927)&gt;0,SUMIFS('GSC current'!$L$2:$L$2001,'GSC current'!$I$2:$I$2001,B1927)/L1927,""))</f>
        <v/>
      </c>
      <c r="O1927">
        <f>IF(A1927="","",IFERROR(SUMIFS('GSC previous'!$J$2:$J$2001,'GSC previous'!$I$2:$I$2001,B1927),0))</f>
        <v/>
      </c>
      <c r="P1927" s="22">
        <f>IF(A1927="","",IF(N(O1927)&gt;0,(K1927-O1927)/O1927,""))</f>
        <v/>
      </c>
      <c r="Q1927">
        <f>IF(A1927="","",IFERROR(SUMIFS(GA4!$P$2:$P$2001,GA4!$O$2:$O$2001,B1927),0))</f>
        <v/>
      </c>
      <c r="R1927" s="23">
        <f>IF(A1927="","",IF(N(Q1927)&gt;0,SUMIFS(GA4!$Q$2:$Q$2001,GA4!$O$2:$O$2001,B1927)/Q1927,""))</f>
        <v/>
      </c>
      <c r="S1927">
        <f>IF(A1927="","",IFERROR(SUMIFS(GA4!$R$2:$R$2001,GA4!$O$2:$O$2001,B1927),0))</f>
        <v/>
      </c>
      <c r="T1927">
        <f>IF(A1927="","",IF(AND(ISNUMBER(F1927),LEFT(C1927&amp;"",1)="2"),IF(F1927&lt;Rules!$B$9,"Yes","No"),"No"))</f>
        <v/>
      </c>
      <c r="U1927">
        <f>IF(A1927="","",IF(AND(N(O1927)&gt;=Rules!$B$8,ISNUMBER(P1927)),IF(P1927&lt;=-Rules!$B$7,"Yes","No"),"No"))</f>
        <v/>
      </c>
      <c r="V1927">
        <f>IF(A1927="","",IF(AND(N(L1927)&gt;=Rules!$B$6,ISNUMBER(N1927)),IF(AND(N1927&gt;=Rules!$B$10,N1927&lt;=Rules!$B$11),"Yes","No"),"No"))</f>
        <v/>
      </c>
      <c r="W1927">
        <f>IF(A1927="","",IF(I1927&lt;&gt;"","Yes","No"))</f>
        <v/>
      </c>
      <c r="X1927">
        <f>IF(I1927="","",IF(SUMIFS($K$3:$K$2002,$A$3:$A$2002,SUBSTITUTE(SUBSTITUTE(I1927,"?","~?"),"*","~*"))&gt;N(K1927),"Yes","No"))</f>
        <v/>
      </c>
      <c r="Y1927">
        <f>IF(A1927="","",IF(N(S1927)&gt;0,"Yes","No"))</f>
        <v/>
      </c>
      <c r="Z1927">
        <f>IF(A1927="","",IF(AND(N(K1927)&lt;Rules!$B$5,N(L1927)&lt;Rules!$B$6,N(Q1927)&lt;Rules!$B$13,Y1927="No"),"Yes","No"))</f>
        <v/>
      </c>
      <c r="AA1927">
        <f>IF(A1927="","",IF(LEFT(C1927&amp;"",1)="3","Redirect",IF(OR(LEFT(C1927&amp;"",1)="4",LEFT(C1927&amp;"",1)="5"),IF(OR(N(K1927)&gt;0,N(AC1927)&gt;=Rules!$B$14),"Redirect","Prune"),IF(D1927="Non-Indexable","Keep",IF(AND(W1927="Yes",X1927="Yes",Y1927="No"),"Merge",IF(OR(U1927="Yes",V1927="Yes",AND(T1927="Yes",N(L1927)&gt;=Rules!$B$6)),"Update",IF(Z1927="Yes",IF(N(AC1927)&gt;=Rules!$B$14,"Redirect","Prune"),"Keep")))))))</f>
        <v/>
      </c>
      <c r="AB1927">
        <f>IF(A1927="","",IF(LEFT(C1927&amp;"",1)="3","Already redirects ("&amp;C1927&amp;"). Update internal links to point at the final URL.",IF(OR(LEFT(C1927&amp;"",1)="4",LEFT(C1927&amp;"",1)="5"),IF(AA1927="Redirect","Returns "&amp;C1927&amp;" but still has "&amp;N(K1927)&amp;" clicks and "&amp;N(AC1927)&amp;" referring domains. 301 it to the closest live page.","Returns "&amp;C1927&amp;" with no clicks or links. Remove internal links and let it 404 or 410."),IF(D1927="Non-Indexable","Non-indexable ("&amp;E1927&amp;"). Keep if that is intentional; otherwise fix the canonical or noindex.",IF(AA1927="Merge","Overlaps with "&amp;I1927&amp;IF(N(J1927)&gt;0," (similarity "&amp;TEXT(J1927,"0.00")&amp;")","")&amp;", which gets more clicks. Merge the useful parts into it and 301 this URL.",IF(AA1927="Update",MID(IF(U1927="Yes","; Clicks down "&amp;TEXT(-P1927,"0%")&amp;" on the previous period","")&amp;IF(V1927="Yes","; Average position "&amp;TEXT(N1927,"0.0")&amp;" on "&amp;TEXT(L1927,"#,##0")&amp;" impressions (striking distance)","")&amp;IF(AND(T1927="Yes",N(L1927)&gt;=Rules!$B$6),"; Thin ("&amp;F1927&amp;" words) but has search demand",""),3,400),IF(AA1927="Prune","Low value: "&amp;N(K1927)&amp;" clicks, "&amp;N(L1927)&amp;" impressions, "&amp;N(Q1927)&amp;" sessions, no key events. Remove or noindex it and update internal links.",IF(AA1927="Redirect","Low value but "&amp;N(AC1927)&amp;" referring domains. 301 it to the closest relevant page to keep those links.",IF(AND(Z1927="No",Y1927="Yes",N(K1927)&lt;Rules!$B$5),"Low search traffic but it converts (key events: "&amp;S1927&amp;"). Keep it and link to it.",IF(W1927="Yes","Stronger than the page it overlaps ("&amp;I1927&amp;"). Keep; merge that page into this one.","Healthy: "&amp;N(K1927)&amp;" clicks"&amp;IF(ISNUMBER(N1927),", average position "&amp;TEXT(N1927,"0.0"),"")&amp;". Keep and monitor."))))))))))</f>
        <v/>
      </c>
      <c r="AE1927">
        <f>IF(A1927="","",IF(AD1927&lt;&gt;"",AD1927,AA1927))</f>
        <v/>
      </c>
    </row>
    <row r="1928">
      <c r="A1928">
        <f>IF(Crawl!A1927="","",Crawl!A1927)</f>
        <v/>
      </c>
      <c r="B1928">
        <f>IF(A1928="","",Crawl!EC1927)</f>
        <v/>
      </c>
      <c r="C1928">
        <f>IF(A1928="","",IFERROR(INDEX(Crawl!$A1927:$DZ1927,1,Rules!$H$6),""))</f>
        <v/>
      </c>
      <c r="D1928">
        <f>IF(A1928="","",IFERROR(INDEX(Crawl!$A1927:$DZ1927,1,Rules!$H$7),"")&amp;"")</f>
        <v/>
      </c>
      <c r="E1928">
        <f>IF(A1928="","",IFERROR(INDEX(Crawl!$A1927:$DZ1927,1,Rules!$H$8),"")&amp;"")</f>
        <v/>
      </c>
      <c r="F1928">
        <f>IF(A1928="","",IFERROR(INDEX(Crawl!$A1927:$DZ1927,1,Rules!$H$9),""))</f>
        <v/>
      </c>
      <c r="G1928">
        <f>IF(A1928="","",IFERROR(INDEX(Crawl!$A1927:$DZ1927,1,Rules!$H$10),""))</f>
        <v/>
      </c>
      <c r="H1928">
        <f>IF(A1928="","",IFERROR(INDEX(Crawl!$A1927:$DZ1927,1,Rules!$H$12),""))</f>
        <v/>
      </c>
      <c r="I1928">
        <f>IF(A1928="","",IF(AND(N(H1928)&gt;0,IFERROR(INDEX(Crawl!$A1927:$DZ1927,1,Rules!$H$11),"")&amp;""&lt;&gt;""),IFERROR(INDEX(Crawl!$A1927:$DZ1927,1,Rules!$H$11),"")&amp;"",IF(AND(ISNUMBER(J1928),N(J1928)&gt;=Rules!$B$12,IFERROR(INDEX(Crawl!$A1927:$DZ1927,1,Rules!$H$13),"")&amp;""&lt;&gt;""),IFERROR(INDEX(Crawl!$A1927:$DZ1927,1,Rules!$H$13),"")&amp;"","")))</f>
        <v/>
      </c>
      <c r="J1928" s="19">
        <f>IF(A1928="","",IF(IFERROR(INDEX(Crawl!$A1927:$DZ1927,1,Rules!$H$14),"")&amp;""="","",IFERROR(INDEX(Crawl!$A1927:$DZ1927,1,Rules!$H$14),"")))</f>
        <v/>
      </c>
      <c r="K1928">
        <f>IF(A1928="","",IFERROR(SUMIFS('GSC current'!$J$2:$J$2001,'GSC current'!$I$2:$I$2001,B1928),0))</f>
        <v/>
      </c>
      <c r="L1928">
        <f>IF(A1928="","",IFERROR(SUMIFS('GSC current'!$K$2:$K$2001,'GSC current'!$I$2:$I$2001,B1928),0))</f>
        <v/>
      </c>
      <c r="M1928" s="20">
        <f>IF(A1928="","",IF(N(L1928)&gt;0,K1928/L1928,""))</f>
        <v/>
      </c>
      <c r="N1928" s="21">
        <f>IF(A1928="","",IF(N(L1928)&gt;0,SUMIFS('GSC current'!$L$2:$L$2001,'GSC current'!$I$2:$I$2001,B1928)/L1928,""))</f>
        <v/>
      </c>
      <c r="O1928">
        <f>IF(A1928="","",IFERROR(SUMIFS('GSC previous'!$J$2:$J$2001,'GSC previous'!$I$2:$I$2001,B1928),0))</f>
        <v/>
      </c>
      <c r="P1928" s="22">
        <f>IF(A1928="","",IF(N(O1928)&gt;0,(K1928-O1928)/O1928,""))</f>
        <v/>
      </c>
      <c r="Q1928">
        <f>IF(A1928="","",IFERROR(SUMIFS(GA4!$P$2:$P$2001,GA4!$O$2:$O$2001,B1928),0))</f>
        <v/>
      </c>
      <c r="R1928" s="23">
        <f>IF(A1928="","",IF(N(Q1928)&gt;0,SUMIFS(GA4!$Q$2:$Q$2001,GA4!$O$2:$O$2001,B1928)/Q1928,""))</f>
        <v/>
      </c>
      <c r="S1928">
        <f>IF(A1928="","",IFERROR(SUMIFS(GA4!$R$2:$R$2001,GA4!$O$2:$O$2001,B1928),0))</f>
        <v/>
      </c>
      <c r="T1928">
        <f>IF(A1928="","",IF(AND(ISNUMBER(F1928),LEFT(C1928&amp;"",1)="2"),IF(F1928&lt;Rules!$B$9,"Yes","No"),"No"))</f>
        <v/>
      </c>
      <c r="U1928">
        <f>IF(A1928="","",IF(AND(N(O1928)&gt;=Rules!$B$8,ISNUMBER(P1928)),IF(P1928&lt;=-Rules!$B$7,"Yes","No"),"No"))</f>
        <v/>
      </c>
      <c r="V1928">
        <f>IF(A1928="","",IF(AND(N(L1928)&gt;=Rules!$B$6,ISNUMBER(N1928)),IF(AND(N1928&gt;=Rules!$B$10,N1928&lt;=Rules!$B$11),"Yes","No"),"No"))</f>
        <v/>
      </c>
      <c r="W1928">
        <f>IF(A1928="","",IF(I1928&lt;&gt;"","Yes","No"))</f>
        <v/>
      </c>
      <c r="X1928">
        <f>IF(I1928="","",IF(SUMIFS($K$3:$K$2002,$A$3:$A$2002,SUBSTITUTE(SUBSTITUTE(I1928,"?","~?"),"*","~*"))&gt;N(K1928),"Yes","No"))</f>
        <v/>
      </c>
      <c r="Y1928">
        <f>IF(A1928="","",IF(N(S1928)&gt;0,"Yes","No"))</f>
        <v/>
      </c>
      <c r="Z1928">
        <f>IF(A1928="","",IF(AND(N(K1928)&lt;Rules!$B$5,N(L1928)&lt;Rules!$B$6,N(Q1928)&lt;Rules!$B$13,Y1928="No"),"Yes","No"))</f>
        <v/>
      </c>
      <c r="AA1928">
        <f>IF(A1928="","",IF(LEFT(C1928&amp;"",1)="3","Redirect",IF(OR(LEFT(C1928&amp;"",1)="4",LEFT(C1928&amp;"",1)="5"),IF(OR(N(K1928)&gt;0,N(AC1928)&gt;=Rules!$B$14),"Redirect","Prune"),IF(D1928="Non-Indexable","Keep",IF(AND(W1928="Yes",X1928="Yes",Y1928="No"),"Merge",IF(OR(U1928="Yes",V1928="Yes",AND(T1928="Yes",N(L1928)&gt;=Rules!$B$6)),"Update",IF(Z1928="Yes",IF(N(AC1928)&gt;=Rules!$B$14,"Redirect","Prune"),"Keep")))))))</f>
        <v/>
      </c>
      <c r="AB1928">
        <f>IF(A1928="","",IF(LEFT(C1928&amp;"",1)="3","Already redirects ("&amp;C1928&amp;"). Update internal links to point at the final URL.",IF(OR(LEFT(C1928&amp;"",1)="4",LEFT(C1928&amp;"",1)="5"),IF(AA1928="Redirect","Returns "&amp;C1928&amp;" but still has "&amp;N(K1928)&amp;" clicks and "&amp;N(AC1928)&amp;" referring domains. 301 it to the closest live page.","Returns "&amp;C1928&amp;" with no clicks or links. Remove internal links and let it 404 or 410."),IF(D1928="Non-Indexable","Non-indexable ("&amp;E1928&amp;"). Keep if that is intentional; otherwise fix the canonical or noindex.",IF(AA1928="Merge","Overlaps with "&amp;I1928&amp;IF(N(J1928)&gt;0," (similarity "&amp;TEXT(J1928,"0.00")&amp;")","")&amp;", which gets more clicks. Merge the useful parts into it and 301 this URL.",IF(AA1928="Update",MID(IF(U1928="Yes","; Clicks down "&amp;TEXT(-P1928,"0%")&amp;" on the previous period","")&amp;IF(V1928="Yes","; Average position "&amp;TEXT(N1928,"0.0")&amp;" on "&amp;TEXT(L1928,"#,##0")&amp;" impressions (striking distance)","")&amp;IF(AND(T1928="Yes",N(L1928)&gt;=Rules!$B$6),"; Thin ("&amp;F1928&amp;" words) but has search demand",""),3,400),IF(AA1928="Prune","Low value: "&amp;N(K1928)&amp;" clicks, "&amp;N(L1928)&amp;" impressions, "&amp;N(Q1928)&amp;" sessions, no key events. Remove or noindex it and update internal links.",IF(AA1928="Redirect","Low value but "&amp;N(AC1928)&amp;" referring domains. 301 it to the closest relevant page to keep those links.",IF(AND(Z1928="No",Y1928="Yes",N(K1928)&lt;Rules!$B$5),"Low search traffic but it converts (key events: "&amp;S1928&amp;"). Keep it and link to it.",IF(W1928="Yes","Stronger than the page it overlaps ("&amp;I1928&amp;"). Keep; merge that page into this one.","Healthy: "&amp;N(K1928)&amp;" clicks"&amp;IF(ISNUMBER(N1928),", average position "&amp;TEXT(N1928,"0.0"),"")&amp;". Keep and monitor."))))))))))</f>
        <v/>
      </c>
      <c r="AE1928">
        <f>IF(A1928="","",IF(AD1928&lt;&gt;"",AD1928,AA1928))</f>
        <v/>
      </c>
    </row>
    <row r="1929">
      <c r="A1929">
        <f>IF(Crawl!A1928="","",Crawl!A1928)</f>
        <v/>
      </c>
      <c r="B1929">
        <f>IF(A1929="","",Crawl!EC1928)</f>
        <v/>
      </c>
      <c r="C1929">
        <f>IF(A1929="","",IFERROR(INDEX(Crawl!$A1928:$DZ1928,1,Rules!$H$6),""))</f>
        <v/>
      </c>
      <c r="D1929">
        <f>IF(A1929="","",IFERROR(INDEX(Crawl!$A1928:$DZ1928,1,Rules!$H$7),"")&amp;"")</f>
        <v/>
      </c>
      <c r="E1929">
        <f>IF(A1929="","",IFERROR(INDEX(Crawl!$A1928:$DZ1928,1,Rules!$H$8),"")&amp;"")</f>
        <v/>
      </c>
      <c r="F1929">
        <f>IF(A1929="","",IFERROR(INDEX(Crawl!$A1928:$DZ1928,1,Rules!$H$9),""))</f>
        <v/>
      </c>
      <c r="G1929">
        <f>IF(A1929="","",IFERROR(INDEX(Crawl!$A1928:$DZ1928,1,Rules!$H$10),""))</f>
        <v/>
      </c>
      <c r="H1929">
        <f>IF(A1929="","",IFERROR(INDEX(Crawl!$A1928:$DZ1928,1,Rules!$H$12),""))</f>
        <v/>
      </c>
      <c r="I1929">
        <f>IF(A1929="","",IF(AND(N(H1929)&gt;0,IFERROR(INDEX(Crawl!$A1928:$DZ1928,1,Rules!$H$11),"")&amp;""&lt;&gt;""),IFERROR(INDEX(Crawl!$A1928:$DZ1928,1,Rules!$H$11),"")&amp;"",IF(AND(ISNUMBER(J1929),N(J1929)&gt;=Rules!$B$12,IFERROR(INDEX(Crawl!$A1928:$DZ1928,1,Rules!$H$13),"")&amp;""&lt;&gt;""),IFERROR(INDEX(Crawl!$A1928:$DZ1928,1,Rules!$H$13),"")&amp;"","")))</f>
        <v/>
      </c>
      <c r="J1929" s="19">
        <f>IF(A1929="","",IF(IFERROR(INDEX(Crawl!$A1928:$DZ1928,1,Rules!$H$14),"")&amp;""="","",IFERROR(INDEX(Crawl!$A1928:$DZ1928,1,Rules!$H$14),"")))</f>
        <v/>
      </c>
      <c r="K1929">
        <f>IF(A1929="","",IFERROR(SUMIFS('GSC current'!$J$2:$J$2001,'GSC current'!$I$2:$I$2001,B1929),0))</f>
        <v/>
      </c>
      <c r="L1929">
        <f>IF(A1929="","",IFERROR(SUMIFS('GSC current'!$K$2:$K$2001,'GSC current'!$I$2:$I$2001,B1929),0))</f>
        <v/>
      </c>
      <c r="M1929" s="20">
        <f>IF(A1929="","",IF(N(L1929)&gt;0,K1929/L1929,""))</f>
        <v/>
      </c>
      <c r="N1929" s="21">
        <f>IF(A1929="","",IF(N(L1929)&gt;0,SUMIFS('GSC current'!$L$2:$L$2001,'GSC current'!$I$2:$I$2001,B1929)/L1929,""))</f>
        <v/>
      </c>
      <c r="O1929">
        <f>IF(A1929="","",IFERROR(SUMIFS('GSC previous'!$J$2:$J$2001,'GSC previous'!$I$2:$I$2001,B1929),0))</f>
        <v/>
      </c>
      <c r="P1929" s="22">
        <f>IF(A1929="","",IF(N(O1929)&gt;0,(K1929-O1929)/O1929,""))</f>
        <v/>
      </c>
      <c r="Q1929">
        <f>IF(A1929="","",IFERROR(SUMIFS(GA4!$P$2:$P$2001,GA4!$O$2:$O$2001,B1929),0))</f>
        <v/>
      </c>
      <c r="R1929" s="23">
        <f>IF(A1929="","",IF(N(Q1929)&gt;0,SUMIFS(GA4!$Q$2:$Q$2001,GA4!$O$2:$O$2001,B1929)/Q1929,""))</f>
        <v/>
      </c>
      <c r="S1929">
        <f>IF(A1929="","",IFERROR(SUMIFS(GA4!$R$2:$R$2001,GA4!$O$2:$O$2001,B1929),0))</f>
        <v/>
      </c>
      <c r="T1929">
        <f>IF(A1929="","",IF(AND(ISNUMBER(F1929),LEFT(C1929&amp;"",1)="2"),IF(F1929&lt;Rules!$B$9,"Yes","No"),"No"))</f>
        <v/>
      </c>
      <c r="U1929">
        <f>IF(A1929="","",IF(AND(N(O1929)&gt;=Rules!$B$8,ISNUMBER(P1929)),IF(P1929&lt;=-Rules!$B$7,"Yes","No"),"No"))</f>
        <v/>
      </c>
      <c r="V1929">
        <f>IF(A1929="","",IF(AND(N(L1929)&gt;=Rules!$B$6,ISNUMBER(N1929)),IF(AND(N1929&gt;=Rules!$B$10,N1929&lt;=Rules!$B$11),"Yes","No"),"No"))</f>
        <v/>
      </c>
      <c r="W1929">
        <f>IF(A1929="","",IF(I1929&lt;&gt;"","Yes","No"))</f>
        <v/>
      </c>
      <c r="X1929">
        <f>IF(I1929="","",IF(SUMIFS($K$3:$K$2002,$A$3:$A$2002,SUBSTITUTE(SUBSTITUTE(I1929,"?","~?"),"*","~*"))&gt;N(K1929),"Yes","No"))</f>
        <v/>
      </c>
      <c r="Y1929">
        <f>IF(A1929="","",IF(N(S1929)&gt;0,"Yes","No"))</f>
        <v/>
      </c>
      <c r="Z1929">
        <f>IF(A1929="","",IF(AND(N(K1929)&lt;Rules!$B$5,N(L1929)&lt;Rules!$B$6,N(Q1929)&lt;Rules!$B$13,Y1929="No"),"Yes","No"))</f>
        <v/>
      </c>
      <c r="AA1929">
        <f>IF(A1929="","",IF(LEFT(C1929&amp;"",1)="3","Redirect",IF(OR(LEFT(C1929&amp;"",1)="4",LEFT(C1929&amp;"",1)="5"),IF(OR(N(K1929)&gt;0,N(AC1929)&gt;=Rules!$B$14),"Redirect","Prune"),IF(D1929="Non-Indexable","Keep",IF(AND(W1929="Yes",X1929="Yes",Y1929="No"),"Merge",IF(OR(U1929="Yes",V1929="Yes",AND(T1929="Yes",N(L1929)&gt;=Rules!$B$6)),"Update",IF(Z1929="Yes",IF(N(AC1929)&gt;=Rules!$B$14,"Redirect","Prune"),"Keep")))))))</f>
        <v/>
      </c>
      <c r="AB1929">
        <f>IF(A1929="","",IF(LEFT(C1929&amp;"",1)="3","Already redirects ("&amp;C1929&amp;"). Update internal links to point at the final URL.",IF(OR(LEFT(C1929&amp;"",1)="4",LEFT(C1929&amp;"",1)="5"),IF(AA1929="Redirect","Returns "&amp;C1929&amp;" but still has "&amp;N(K1929)&amp;" clicks and "&amp;N(AC1929)&amp;" referring domains. 301 it to the closest live page.","Returns "&amp;C1929&amp;" with no clicks or links. Remove internal links and let it 404 or 410."),IF(D1929="Non-Indexable","Non-indexable ("&amp;E1929&amp;"). Keep if that is intentional; otherwise fix the canonical or noindex.",IF(AA1929="Merge","Overlaps with "&amp;I1929&amp;IF(N(J1929)&gt;0," (similarity "&amp;TEXT(J1929,"0.00")&amp;")","")&amp;", which gets more clicks. Merge the useful parts into it and 301 this URL.",IF(AA1929="Update",MID(IF(U1929="Yes","; Clicks down "&amp;TEXT(-P1929,"0%")&amp;" on the previous period","")&amp;IF(V1929="Yes","; Average position "&amp;TEXT(N1929,"0.0")&amp;" on "&amp;TEXT(L1929,"#,##0")&amp;" impressions (striking distance)","")&amp;IF(AND(T1929="Yes",N(L1929)&gt;=Rules!$B$6),"; Thin ("&amp;F1929&amp;" words) but has search demand",""),3,400),IF(AA1929="Prune","Low value: "&amp;N(K1929)&amp;" clicks, "&amp;N(L1929)&amp;" impressions, "&amp;N(Q1929)&amp;" sessions, no key events. Remove or noindex it and update internal links.",IF(AA1929="Redirect","Low value but "&amp;N(AC1929)&amp;" referring domains. 301 it to the closest relevant page to keep those links.",IF(AND(Z1929="No",Y1929="Yes",N(K1929)&lt;Rules!$B$5),"Low search traffic but it converts (key events: "&amp;S1929&amp;"). Keep it and link to it.",IF(W1929="Yes","Stronger than the page it overlaps ("&amp;I1929&amp;"). Keep; merge that page into this one.","Healthy: "&amp;N(K1929)&amp;" clicks"&amp;IF(ISNUMBER(N1929),", average position "&amp;TEXT(N1929,"0.0"),"")&amp;". Keep and monitor."))))))))))</f>
        <v/>
      </c>
      <c r="AE1929">
        <f>IF(A1929="","",IF(AD1929&lt;&gt;"",AD1929,AA1929))</f>
        <v/>
      </c>
    </row>
    <row r="1930">
      <c r="A1930">
        <f>IF(Crawl!A1929="","",Crawl!A1929)</f>
        <v/>
      </c>
      <c r="B1930">
        <f>IF(A1930="","",Crawl!EC1929)</f>
        <v/>
      </c>
      <c r="C1930">
        <f>IF(A1930="","",IFERROR(INDEX(Crawl!$A1929:$DZ1929,1,Rules!$H$6),""))</f>
        <v/>
      </c>
      <c r="D1930">
        <f>IF(A1930="","",IFERROR(INDEX(Crawl!$A1929:$DZ1929,1,Rules!$H$7),"")&amp;"")</f>
        <v/>
      </c>
      <c r="E1930">
        <f>IF(A1930="","",IFERROR(INDEX(Crawl!$A1929:$DZ1929,1,Rules!$H$8),"")&amp;"")</f>
        <v/>
      </c>
      <c r="F1930">
        <f>IF(A1930="","",IFERROR(INDEX(Crawl!$A1929:$DZ1929,1,Rules!$H$9),""))</f>
        <v/>
      </c>
      <c r="G1930">
        <f>IF(A1930="","",IFERROR(INDEX(Crawl!$A1929:$DZ1929,1,Rules!$H$10),""))</f>
        <v/>
      </c>
      <c r="H1930">
        <f>IF(A1930="","",IFERROR(INDEX(Crawl!$A1929:$DZ1929,1,Rules!$H$12),""))</f>
        <v/>
      </c>
      <c r="I1930">
        <f>IF(A1930="","",IF(AND(N(H1930)&gt;0,IFERROR(INDEX(Crawl!$A1929:$DZ1929,1,Rules!$H$11),"")&amp;""&lt;&gt;""),IFERROR(INDEX(Crawl!$A1929:$DZ1929,1,Rules!$H$11),"")&amp;"",IF(AND(ISNUMBER(J1930),N(J1930)&gt;=Rules!$B$12,IFERROR(INDEX(Crawl!$A1929:$DZ1929,1,Rules!$H$13),"")&amp;""&lt;&gt;""),IFERROR(INDEX(Crawl!$A1929:$DZ1929,1,Rules!$H$13),"")&amp;"","")))</f>
        <v/>
      </c>
      <c r="J1930" s="19">
        <f>IF(A1930="","",IF(IFERROR(INDEX(Crawl!$A1929:$DZ1929,1,Rules!$H$14),"")&amp;""="","",IFERROR(INDEX(Crawl!$A1929:$DZ1929,1,Rules!$H$14),"")))</f>
        <v/>
      </c>
      <c r="K1930">
        <f>IF(A1930="","",IFERROR(SUMIFS('GSC current'!$J$2:$J$2001,'GSC current'!$I$2:$I$2001,B1930),0))</f>
        <v/>
      </c>
      <c r="L1930">
        <f>IF(A1930="","",IFERROR(SUMIFS('GSC current'!$K$2:$K$2001,'GSC current'!$I$2:$I$2001,B1930),0))</f>
        <v/>
      </c>
      <c r="M1930" s="20">
        <f>IF(A1930="","",IF(N(L1930)&gt;0,K1930/L1930,""))</f>
        <v/>
      </c>
      <c r="N1930" s="21">
        <f>IF(A1930="","",IF(N(L1930)&gt;0,SUMIFS('GSC current'!$L$2:$L$2001,'GSC current'!$I$2:$I$2001,B1930)/L1930,""))</f>
        <v/>
      </c>
      <c r="O1930">
        <f>IF(A1930="","",IFERROR(SUMIFS('GSC previous'!$J$2:$J$2001,'GSC previous'!$I$2:$I$2001,B1930),0))</f>
        <v/>
      </c>
      <c r="P1930" s="22">
        <f>IF(A1930="","",IF(N(O1930)&gt;0,(K1930-O1930)/O1930,""))</f>
        <v/>
      </c>
      <c r="Q1930">
        <f>IF(A1930="","",IFERROR(SUMIFS(GA4!$P$2:$P$2001,GA4!$O$2:$O$2001,B1930),0))</f>
        <v/>
      </c>
      <c r="R1930" s="23">
        <f>IF(A1930="","",IF(N(Q1930)&gt;0,SUMIFS(GA4!$Q$2:$Q$2001,GA4!$O$2:$O$2001,B1930)/Q1930,""))</f>
        <v/>
      </c>
      <c r="S1930">
        <f>IF(A1930="","",IFERROR(SUMIFS(GA4!$R$2:$R$2001,GA4!$O$2:$O$2001,B1930),0))</f>
        <v/>
      </c>
      <c r="T1930">
        <f>IF(A1930="","",IF(AND(ISNUMBER(F1930),LEFT(C1930&amp;"",1)="2"),IF(F1930&lt;Rules!$B$9,"Yes","No"),"No"))</f>
        <v/>
      </c>
      <c r="U1930">
        <f>IF(A1930="","",IF(AND(N(O1930)&gt;=Rules!$B$8,ISNUMBER(P1930)),IF(P1930&lt;=-Rules!$B$7,"Yes","No"),"No"))</f>
        <v/>
      </c>
      <c r="V1930">
        <f>IF(A1930="","",IF(AND(N(L1930)&gt;=Rules!$B$6,ISNUMBER(N1930)),IF(AND(N1930&gt;=Rules!$B$10,N1930&lt;=Rules!$B$11),"Yes","No"),"No"))</f>
        <v/>
      </c>
      <c r="W1930">
        <f>IF(A1930="","",IF(I1930&lt;&gt;"","Yes","No"))</f>
        <v/>
      </c>
      <c r="X1930">
        <f>IF(I1930="","",IF(SUMIFS($K$3:$K$2002,$A$3:$A$2002,SUBSTITUTE(SUBSTITUTE(I1930,"?","~?"),"*","~*"))&gt;N(K1930),"Yes","No"))</f>
        <v/>
      </c>
      <c r="Y1930">
        <f>IF(A1930="","",IF(N(S1930)&gt;0,"Yes","No"))</f>
        <v/>
      </c>
      <c r="Z1930">
        <f>IF(A1930="","",IF(AND(N(K1930)&lt;Rules!$B$5,N(L1930)&lt;Rules!$B$6,N(Q1930)&lt;Rules!$B$13,Y1930="No"),"Yes","No"))</f>
        <v/>
      </c>
      <c r="AA1930">
        <f>IF(A1930="","",IF(LEFT(C1930&amp;"",1)="3","Redirect",IF(OR(LEFT(C1930&amp;"",1)="4",LEFT(C1930&amp;"",1)="5"),IF(OR(N(K1930)&gt;0,N(AC1930)&gt;=Rules!$B$14),"Redirect","Prune"),IF(D1930="Non-Indexable","Keep",IF(AND(W1930="Yes",X1930="Yes",Y1930="No"),"Merge",IF(OR(U1930="Yes",V1930="Yes",AND(T1930="Yes",N(L1930)&gt;=Rules!$B$6)),"Update",IF(Z1930="Yes",IF(N(AC1930)&gt;=Rules!$B$14,"Redirect","Prune"),"Keep")))))))</f>
        <v/>
      </c>
      <c r="AB1930">
        <f>IF(A1930="","",IF(LEFT(C1930&amp;"",1)="3","Already redirects ("&amp;C1930&amp;"). Update internal links to point at the final URL.",IF(OR(LEFT(C1930&amp;"",1)="4",LEFT(C1930&amp;"",1)="5"),IF(AA1930="Redirect","Returns "&amp;C1930&amp;" but still has "&amp;N(K1930)&amp;" clicks and "&amp;N(AC1930)&amp;" referring domains. 301 it to the closest live page.","Returns "&amp;C1930&amp;" with no clicks or links. Remove internal links and let it 404 or 410."),IF(D1930="Non-Indexable","Non-indexable ("&amp;E1930&amp;"). Keep if that is intentional; otherwise fix the canonical or noindex.",IF(AA1930="Merge","Overlaps with "&amp;I1930&amp;IF(N(J1930)&gt;0," (similarity "&amp;TEXT(J1930,"0.00")&amp;")","")&amp;", which gets more clicks. Merge the useful parts into it and 301 this URL.",IF(AA1930="Update",MID(IF(U1930="Yes","; Clicks down "&amp;TEXT(-P1930,"0%")&amp;" on the previous period","")&amp;IF(V1930="Yes","; Average position "&amp;TEXT(N1930,"0.0")&amp;" on "&amp;TEXT(L1930,"#,##0")&amp;" impressions (striking distance)","")&amp;IF(AND(T1930="Yes",N(L1930)&gt;=Rules!$B$6),"; Thin ("&amp;F1930&amp;" words) but has search demand",""),3,400),IF(AA1930="Prune","Low value: "&amp;N(K1930)&amp;" clicks, "&amp;N(L1930)&amp;" impressions, "&amp;N(Q1930)&amp;" sessions, no key events. Remove or noindex it and update internal links.",IF(AA1930="Redirect","Low value but "&amp;N(AC1930)&amp;" referring domains. 301 it to the closest relevant page to keep those links.",IF(AND(Z1930="No",Y1930="Yes",N(K1930)&lt;Rules!$B$5),"Low search traffic but it converts (key events: "&amp;S1930&amp;"). Keep it and link to it.",IF(W1930="Yes","Stronger than the page it overlaps ("&amp;I1930&amp;"). Keep; merge that page into this one.","Healthy: "&amp;N(K1930)&amp;" clicks"&amp;IF(ISNUMBER(N1930),", average position "&amp;TEXT(N1930,"0.0"),"")&amp;". Keep and monitor."))))))))))</f>
        <v/>
      </c>
      <c r="AE1930">
        <f>IF(A1930="","",IF(AD1930&lt;&gt;"",AD1930,AA1930))</f>
        <v/>
      </c>
    </row>
    <row r="1931">
      <c r="A1931">
        <f>IF(Crawl!A1930="","",Crawl!A1930)</f>
        <v/>
      </c>
      <c r="B1931">
        <f>IF(A1931="","",Crawl!EC1930)</f>
        <v/>
      </c>
      <c r="C1931">
        <f>IF(A1931="","",IFERROR(INDEX(Crawl!$A1930:$DZ1930,1,Rules!$H$6),""))</f>
        <v/>
      </c>
      <c r="D1931">
        <f>IF(A1931="","",IFERROR(INDEX(Crawl!$A1930:$DZ1930,1,Rules!$H$7),"")&amp;"")</f>
        <v/>
      </c>
      <c r="E1931">
        <f>IF(A1931="","",IFERROR(INDEX(Crawl!$A1930:$DZ1930,1,Rules!$H$8),"")&amp;"")</f>
        <v/>
      </c>
      <c r="F1931">
        <f>IF(A1931="","",IFERROR(INDEX(Crawl!$A1930:$DZ1930,1,Rules!$H$9),""))</f>
        <v/>
      </c>
      <c r="G1931">
        <f>IF(A1931="","",IFERROR(INDEX(Crawl!$A1930:$DZ1930,1,Rules!$H$10),""))</f>
        <v/>
      </c>
      <c r="H1931">
        <f>IF(A1931="","",IFERROR(INDEX(Crawl!$A1930:$DZ1930,1,Rules!$H$12),""))</f>
        <v/>
      </c>
      <c r="I1931">
        <f>IF(A1931="","",IF(AND(N(H1931)&gt;0,IFERROR(INDEX(Crawl!$A1930:$DZ1930,1,Rules!$H$11),"")&amp;""&lt;&gt;""),IFERROR(INDEX(Crawl!$A1930:$DZ1930,1,Rules!$H$11),"")&amp;"",IF(AND(ISNUMBER(J1931),N(J1931)&gt;=Rules!$B$12,IFERROR(INDEX(Crawl!$A1930:$DZ1930,1,Rules!$H$13),"")&amp;""&lt;&gt;""),IFERROR(INDEX(Crawl!$A1930:$DZ1930,1,Rules!$H$13),"")&amp;"","")))</f>
        <v/>
      </c>
      <c r="J1931" s="19">
        <f>IF(A1931="","",IF(IFERROR(INDEX(Crawl!$A1930:$DZ1930,1,Rules!$H$14),"")&amp;""="","",IFERROR(INDEX(Crawl!$A1930:$DZ1930,1,Rules!$H$14),"")))</f>
        <v/>
      </c>
      <c r="K1931">
        <f>IF(A1931="","",IFERROR(SUMIFS('GSC current'!$J$2:$J$2001,'GSC current'!$I$2:$I$2001,B1931),0))</f>
        <v/>
      </c>
      <c r="L1931">
        <f>IF(A1931="","",IFERROR(SUMIFS('GSC current'!$K$2:$K$2001,'GSC current'!$I$2:$I$2001,B1931),0))</f>
        <v/>
      </c>
      <c r="M1931" s="20">
        <f>IF(A1931="","",IF(N(L1931)&gt;0,K1931/L1931,""))</f>
        <v/>
      </c>
      <c r="N1931" s="21">
        <f>IF(A1931="","",IF(N(L1931)&gt;0,SUMIFS('GSC current'!$L$2:$L$2001,'GSC current'!$I$2:$I$2001,B1931)/L1931,""))</f>
        <v/>
      </c>
      <c r="O1931">
        <f>IF(A1931="","",IFERROR(SUMIFS('GSC previous'!$J$2:$J$2001,'GSC previous'!$I$2:$I$2001,B1931),0))</f>
        <v/>
      </c>
      <c r="P1931" s="22">
        <f>IF(A1931="","",IF(N(O1931)&gt;0,(K1931-O1931)/O1931,""))</f>
        <v/>
      </c>
      <c r="Q1931">
        <f>IF(A1931="","",IFERROR(SUMIFS(GA4!$P$2:$P$2001,GA4!$O$2:$O$2001,B1931),0))</f>
        <v/>
      </c>
      <c r="R1931" s="23">
        <f>IF(A1931="","",IF(N(Q1931)&gt;0,SUMIFS(GA4!$Q$2:$Q$2001,GA4!$O$2:$O$2001,B1931)/Q1931,""))</f>
        <v/>
      </c>
      <c r="S1931">
        <f>IF(A1931="","",IFERROR(SUMIFS(GA4!$R$2:$R$2001,GA4!$O$2:$O$2001,B1931),0))</f>
        <v/>
      </c>
      <c r="T1931">
        <f>IF(A1931="","",IF(AND(ISNUMBER(F1931),LEFT(C1931&amp;"",1)="2"),IF(F1931&lt;Rules!$B$9,"Yes","No"),"No"))</f>
        <v/>
      </c>
      <c r="U1931">
        <f>IF(A1931="","",IF(AND(N(O1931)&gt;=Rules!$B$8,ISNUMBER(P1931)),IF(P1931&lt;=-Rules!$B$7,"Yes","No"),"No"))</f>
        <v/>
      </c>
      <c r="V1931">
        <f>IF(A1931="","",IF(AND(N(L1931)&gt;=Rules!$B$6,ISNUMBER(N1931)),IF(AND(N1931&gt;=Rules!$B$10,N1931&lt;=Rules!$B$11),"Yes","No"),"No"))</f>
        <v/>
      </c>
      <c r="W1931">
        <f>IF(A1931="","",IF(I1931&lt;&gt;"","Yes","No"))</f>
        <v/>
      </c>
      <c r="X1931">
        <f>IF(I1931="","",IF(SUMIFS($K$3:$K$2002,$A$3:$A$2002,SUBSTITUTE(SUBSTITUTE(I1931,"?","~?"),"*","~*"))&gt;N(K1931),"Yes","No"))</f>
        <v/>
      </c>
      <c r="Y1931">
        <f>IF(A1931="","",IF(N(S1931)&gt;0,"Yes","No"))</f>
        <v/>
      </c>
      <c r="Z1931">
        <f>IF(A1931="","",IF(AND(N(K1931)&lt;Rules!$B$5,N(L1931)&lt;Rules!$B$6,N(Q1931)&lt;Rules!$B$13,Y1931="No"),"Yes","No"))</f>
        <v/>
      </c>
      <c r="AA1931">
        <f>IF(A1931="","",IF(LEFT(C1931&amp;"",1)="3","Redirect",IF(OR(LEFT(C1931&amp;"",1)="4",LEFT(C1931&amp;"",1)="5"),IF(OR(N(K1931)&gt;0,N(AC1931)&gt;=Rules!$B$14),"Redirect","Prune"),IF(D1931="Non-Indexable","Keep",IF(AND(W1931="Yes",X1931="Yes",Y1931="No"),"Merge",IF(OR(U1931="Yes",V1931="Yes",AND(T1931="Yes",N(L1931)&gt;=Rules!$B$6)),"Update",IF(Z1931="Yes",IF(N(AC1931)&gt;=Rules!$B$14,"Redirect","Prune"),"Keep")))))))</f>
        <v/>
      </c>
      <c r="AB1931">
        <f>IF(A1931="","",IF(LEFT(C1931&amp;"",1)="3","Already redirects ("&amp;C1931&amp;"). Update internal links to point at the final URL.",IF(OR(LEFT(C1931&amp;"",1)="4",LEFT(C1931&amp;"",1)="5"),IF(AA1931="Redirect","Returns "&amp;C1931&amp;" but still has "&amp;N(K1931)&amp;" clicks and "&amp;N(AC1931)&amp;" referring domains. 301 it to the closest live page.","Returns "&amp;C1931&amp;" with no clicks or links. Remove internal links and let it 404 or 410."),IF(D1931="Non-Indexable","Non-indexable ("&amp;E1931&amp;"). Keep if that is intentional; otherwise fix the canonical or noindex.",IF(AA1931="Merge","Overlaps with "&amp;I1931&amp;IF(N(J1931)&gt;0," (similarity "&amp;TEXT(J1931,"0.00")&amp;")","")&amp;", which gets more clicks. Merge the useful parts into it and 301 this URL.",IF(AA1931="Update",MID(IF(U1931="Yes","; Clicks down "&amp;TEXT(-P1931,"0%")&amp;" on the previous period","")&amp;IF(V1931="Yes","; Average position "&amp;TEXT(N1931,"0.0")&amp;" on "&amp;TEXT(L1931,"#,##0")&amp;" impressions (striking distance)","")&amp;IF(AND(T1931="Yes",N(L1931)&gt;=Rules!$B$6),"; Thin ("&amp;F1931&amp;" words) but has search demand",""),3,400),IF(AA1931="Prune","Low value: "&amp;N(K1931)&amp;" clicks, "&amp;N(L1931)&amp;" impressions, "&amp;N(Q1931)&amp;" sessions, no key events. Remove or noindex it and update internal links.",IF(AA1931="Redirect","Low value but "&amp;N(AC1931)&amp;" referring domains. 301 it to the closest relevant page to keep those links.",IF(AND(Z1931="No",Y1931="Yes",N(K1931)&lt;Rules!$B$5),"Low search traffic but it converts (key events: "&amp;S1931&amp;"). Keep it and link to it.",IF(W1931="Yes","Stronger than the page it overlaps ("&amp;I1931&amp;"). Keep; merge that page into this one.","Healthy: "&amp;N(K1931)&amp;" clicks"&amp;IF(ISNUMBER(N1931),", average position "&amp;TEXT(N1931,"0.0"),"")&amp;". Keep and monitor."))))))))))</f>
        <v/>
      </c>
      <c r="AE1931">
        <f>IF(A1931="","",IF(AD1931&lt;&gt;"",AD1931,AA1931))</f>
        <v/>
      </c>
    </row>
    <row r="1932">
      <c r="A1932">
        <f>IF(Crawl!A1931="","",Crawl!A1931)</f>
        <v/>
      </c>
      <c r="B1932">
        <f>IF(A1932="","",Crawl!EC1931)</f>
        <v/>
      </c>
      <c r="C1932">
        <f>IF(A1932="","",IFERROR(INDEX(Crawl!$A1931:$DZ1931,1,Rules!$H$6),""))</f>
        <v/>
      </c>
      <c r="D1932">
        <f>IF(A1932="","",IFERROR(INDEX(Crawl!$A1931:$DZ1931,1,Rules!$H$7),"")&amp;"")</f>
        <v/>
      </c>
      <c r="E1932">
        <f>IF(A1932="","",IFERROR(INDEX(Crawl!$A1931:$DZ1931,1,Rules!$H$8),"")&amp;"")</f>
        <v/>
      </c>
      <c r="F1932">
        <f>IF(A1932="","",IFERROR(INDEX(Crawl!$A1931:$DZ1931,1,Rules!$H$9),""))</f>
        <v/>
      </c>
      <c r="G1932">
        <f>IF(A1932="","",IFERROR(INDEX(Crawl!$A1931:$DZ1931,1,Rules!$H$10),""))</f>
        <v/>
      </c>
      <c r="H1932">
        <f>IF(A1932="","",IFERROR(INDEX(Crawl!$A1931:$DZ1931,1,Rules!$H$12),""))</f>
        <v/>
      </c>
      <c r="I1932">
        <f>IF(A1932="","",IF(AND(N(H1932)&gt;0,IFERROR(INDEX(Crawl!$A1931:$DZ1931,1,Rules!$H$11),"")&amp;""&lt;&gt;""),IFERROR(INDEX(Crawl!$A1931:$DZ1931,1,Rules!$H$11),"")&amp;"",IF(AND(ISNUMBER(J1932),N(J1932)&gt;=Rules!$B$12,IFERROR(INDEX(Crawl!$A1931:$DZ1931,1,Rules!$H$13),"")&amp;""&lt;&gt;""),IFERROR(INDEX(Crawl!$A1931:$DZ1931,1,Rules!$H$13),"")&amp;"","")))</f>
        <v/>
      </c>
      <c r="J1932" s="19">
        <f>IF(A1932="","",IF(IFERROR(INDEX(Crawl!$A1931:$DZ1931,1,Rules!$H$14),"")&amp;""="","",IFERROR(INDEX(Crawl!$A1931:$DZ1931,1,Rules!$H$14),"")))</f>
        <v/>
      </c>
      <c r="K1932">
        <f>IF(A1932="","",IFERROR(SUMIFS('GSC current'!$J$2:$J$2001,'GSC current'!$I$2:$I$2001,B1932),0))</f>
        <v/>
      </c>
      <c r="L1932">
        <f>IF(A1932="","",IFERROR(SUMIFS('GSC current'!$K$2:$K$2001,'GSC current'!$I$2:$I$2001,B1932),0))</f>
        <v/>
      </c>
      <c r="M1932" s="20">
        <f>IF(A1932="","",IF(N(L1932)&gt;0,K1932/L1932,""))</f>
        <v/>
      </c>
      <c r="N1932" s="21">
        <f>IF(A1932="","",IF(N(L1932)&gt;0,SUMIFS('GSC current'!$L$2:$L$2001,'GSC current'!$I$2:$I$2001,B1932)/L1932,""))</f>
        <v/>
      </c>
      <c r="O1932">
        <f>IF(A1932="","",IFERROR(SUMIFS('GSC previous'!$J$2:$J$2001,'GSC previous'!$I$2:$I$2001,B1932),0))</f>
        <v/>
      </c>
      <c r="P1932" s="22">
        <f>IF(A1932="","",IF(N(O1932)&gt;0,(K1932-O1932)/O1932,""))</f>
        <v/>
      </c>
      <c r="Q1932">
        <f>IF(A1932="","",IFERROR(SUMIFS(GA4!$P$2:$P$2001,GA4!$O$2:$O$2001,B1932),0))</f>
        <v/>
      </c>
      <c r="R1932" s="23">
        <f>IF(A1932="","",IF(N(Q1932)&gt;0,SUMIFS(GA4!$Q$2:$Q$2001,GA4!$O$2:$O$2001,B1932)/Q1932,""))</f>
        <v/>
      </c>
      <c r="S1932">
        <f>IF(A1932="","",IFERROR(SUMIFS(GA4!$R$2:$R$2001,GA4!$O$2:$O$2001,B1932),0))</f>
        <v/>
      </c>
      <c r="T1932">
        <f>IF(A1932="","",IF(AND(ISNUMBER(F1932),LEFT(C1932&amp;"",1)="2"),IF(F1932&lt;Rules!$B$9,"Yes","No"),"No"))</f>
        <v/>
      </c>
      <c r="U1932">
        <f>IF(A1932="","",IF(AND(N(O1932)&gt;=Rules!$B$8,ISNUMBER(P1932)),IF(P1932&lt;=-Rules!$B$7,"Yes","No"),"No"))</f>
        <v/>
      </c>
      <c r="V1932">
        <f>IF(A1932="","",IF(AND(N(L1932)&gt;=Rules!$B$6,ISNUMBER(N1932)),IF(AND(N1932&gt;=Rules!$B$10,N1932&lt;=Rules!$B$11),"Yes","No"),"No"))</f>
        <v/>
      </c>
      <c r="W1932">
        <f>IF(A1932="","",IF(I1932&lt;&gt;"","Yes","No"))</f>
        <v/>
      </c>
      <c r="X1932">
        <f>IF(I1932="","",IF(SUMIFS($K$3:$K$2002,$A$3:$A$2002,SUBSTITUTE(SUBSTITUTE(I1932,"?","~?"),"*","~*"))&gt;N(K1932),"Yes","No"))</f>
        <v/>
      </c>
      <c r="Y1932">
        <f>IF(A1932="","",IF(N(S1932)&gt;0,"Yes","No"))</f>
        <v/>
      </c>
      <c r="Z1932">
        <f>IF(A1932="","",IF(AND(N(K1932)&lt;Rules!$B$5,N(L1932)&lt;Rules!$B$6,N(Q1932)&lt;Rules!$B$13,Y1932="No"),"Yes","No"))</f>
        <v/>
      </c>
      <c r="AA1932">
        <f>IF(A1932="","",IF(LEFT(C1932&amp;"",1)="3","Redirect",IF(OR(LEFT(C1932&amp;"",1)="4",LEFT(C1932&amp;"",1)="5"),IF(OR(N(K1932)&gt;0,N(AC1932)&gt;=Rules!$B$14),"Redirect","Prune"),IF(D1932="Non-Indexable","Keep",IF(AND(W1932="Yes",X1932="Yes",Y1932="No"),"Merge",IF(OR(U1932="Yes",V1932="Yes",AND(T1932="Yes",N(L1932)&gt;=Rules!$B$6)),"Update",IF(Z1932="Yes",IF(N(AC1932)&gt;=Rules!$B$14,"Redirect","Prune"),"Keep")))))))</f>
        <v/>
      </c>
      <c r="AB1932">
        <f>IF(A1932="","",IF(LEFT(C1932&amp;"",1)="3","Already redirects ("&amp;C1932&amp;"). Update internal links to point at the final URL.",IF(OR(LEFT(C1932&amp;"",1)="4",LEFT(C1932&amp;"",1)="5"),IF(AA1932="Redirect","Returns "&amp;C1932&amp;" but still has "&amp;N(K1932)&amp;" clicks and "&amp;N(AC1932)&amp;" referring domains. 301 it to the closest live page.","Returns "&amp;C1932&amp;" with no clicks or links. Remove internal links and let it 404 or 410."),IF(D1932="Non-Indexable","Non-indexable ("&amp;E1932&amp;"). Keep if that is intentional; otherwise fix the canonical or noindex.",IF(AA1932="Merge","Overlaps with "&amp;I1932&amp;IF(N(J1932)&gt;0," (similarity "&amp;TEXT(J1932,"0.00")&amp;")","")&amp;", which gets more clicks. Merge the useful parts into it and 301 this URL.",IF(AA1932="Update",MID(IF(U1932="Yes","; Clicks down "&amp;TEXT(-P1932,"0%")&amp;" on the previous period","")&amp;IF(V1932="Yes","; Average position "&amp;TEXT(N1932,"0.0")&amp;" on "&amp;TEXT(L1932,"#,##0")&amp;" impressions (striking distance)","")&amp;IF(AND(T1932="Yes",N(L1932)&gt;=Rules!$B$6),"; Thin ("&amp;F1932&amp;" words) but has search demand",""),3,400),IF(AA1932="Prune","Low value: "&amp;N(K1932)&amp;" clicks, "&amp;N(L1932)&amp;" impressions, "&amp;N(Q1932)&amp;" sessions, no key events. Remove or noindex it and update internal links.",IF(AA1932="Redirect","Low value but "&amp;N(AC1932)&amp;" referring domains. 301 it to the closest relevant page to keep those links.",IF(AND(Z1932="No",Y1932="Yes",N(K1932)&lt;Rules!$B$5),"Low search traffic but it converts (key events: "&amp;S1932&amp;"). Keep it and link to it.",IF(W1932="Yes","Stronger than the page it overlaps ("&amp;I1932&amp;"). Keep; merge that page into this one.","Healthy: "&amp;N(K1932)&amp;" clicks"&amp;IF(ISNUMBER(N1932),", average position "&amp;TEXT(N1932,"0.0"),"")&amp;". Keep and monitor."))))))))))</f>
        <v/>
      </c>
      <c r="AE1932">
        <f>IF(A1932="","",IF(AD1932&lt;&gt;"",AD1932,AA1932))</f>
        <v/>
      </c>
    </row>
    <row r="1933">
      <c r="A1933">
        <f>IF(Crawl!A1932="","",Crawl!A1932)</f>
        <v/>
      </c>
      <c r="B1933">
        <f>IF(A1933="","",Crawl!EC1932)</f>
        <v/>
      </c>
      <c r="C1933">
        <f>IF(A1933="","",IFERROR(INDEX(Crawl!$A1932:$DZ1932,1,Rules!$H$6),""))</f>
        <v/>
      </c>
      <c r="D1933">
        <f>IF(A1933="","",IFERROR(INDEX(Crawl!$A1932:$DZ1932,1,Rules!$H$7),"")&amp;"")</f>
        <v/>
      </c>
      <c r="E1933">
        <f>IF(A1933="","",IFERROR(INDEX(Crawl!$A1932:$DZ1932,1,Rules!$H$8),"")&amp;"")</f>
        <v/>
      </c>
      <c r="F1933">
        <f>IF(A1933="","",IFERROR(INDEX(Crawl!$A1932:$DZ1932,1,Rules!$H$9),""))</f>
        <v/>
      </c>
      <c r="G1933">
        <f>IF(A1933="","",IFERROR(INDEX(Crawl!$A1932:$DZ1932,1,Rules!$H$10),""))</f>
        <v/>
      </c>
      <c r="H1933">
        <f>IF(A1933="","",IFERROR(INDEX(Crawl!$A1932:$DZ1932,1,Rules!$H$12),""))</f>
        <v/>
      </c>
      <c r="I1933">
        <f>IF(A1933="","",IF(AND(N(H1933)&gt;0,IFERROR(INDEX(Crawl!$A1932:$DZ1932,1,Rules!$H$11),"")&amp;""&lt;&gt;""),IFERROR(INDEX(Crawl!$A1932:$DZ1932,1,Rules!$H$11),"")&amp;"",IF(AND(ISNUMBER(J1933),N(J1933)&gt;=Rules!$B$12,IFERROR(INDEX(Crawl!$A1932:$DZ1932,1,Rules!$H$13),"")&amp;""&lt;&gt;""),IFERROR(INDEX(Crawl!$A1932:$DZ1932,1,Rules!$H$13),"")&amp;"","")))</f>
        <v/>
      </c>
      <c r="J1933" s="19">
        <f>IF(A1933="","",IF(IFERROR(INDEX(Crawl!$A1932:$DZ1932,1,Rules!$H$14),"")&amp;""="","",IFERROR(INDEX(Crawl!$A1932:$DZ1932,1,Rules!$H$14),"")))</f>
        <v/>
      </c>
      <c r="K1933">
        <f>IF(A1933="","",IFERROR(SUMIFS('GSC current'!$J$2:$J$2001,'GSC current'!$I$2:$I$2001,B1933),0))</f>
        <v/>
      </c>
      <c r="L1933">
        <f>IF(A1933="","",IFERROR(SUMIFS('GSC current'!$K$2:$K$2001,'GSC current'!$I$2:$I$2001,B1933),0))</f>
        <v/>
      </c>
      <c r="M1933" s="20">
        <f>IF(A1933="","",IF(N(L1933)&gt;0,K1933/L1933,""))</f>
        <v/>
      </c>
      <c r="N1933" s="21">
        <f>IF(A1933="","",IF(N(L1933)&gt;0,SUMIFS('GSC current'!$L$2:$L$2001,'GSC current'!$I$2:$I$2001,B1933)/L1933,""))</f>
        <v/>
      </c>
      <c r="O1933">
        <f>IF(A1933="","",IFERROR(SUMIFS('GSC previous'!$J$2:$J$2001,'GSC previous'!$I$2:$I$2001,B1933),0))</f>
        <v/>
      </c>
      <c r="P1933" s="22">
        <f>IF(A1933="","",IF(N(O1933)&gt;0,(K1933-O1933)/O1933,""))</f>
        <v/>
      </c>
      <c r="Q1933">
        <f>IF(A1933="","",IFERROR(SUMIFS(GA4!$P$2:$P$2001,GA4!$O$2:$O$2001,B1933),0))</f>
        <v/>
      </c>
      <c r="R1933" s="23">
        <f>IF(A1933="","",IF(N(Q1933)&gt;0,SUMIFS(GA4!$Q$2:$Q$2001,GA4!$O$2:$O$2001,B1933)/Q1933,""))</f>
        <v/>
      </c>
      <c r="S1933">
        <f>IF(A1933="","",IFERROR(SUMIFS(GA4!$R$2:$R$2001,GA4!$O$2:$O$2001,B1933),0))</f>
        <v/>
      </c>
      <c r="T1933">
        <f>IF(A1933="","",IF(AND(ISNUMBER(F1933),LEFT(C1933&amp;"",1)="2"),IF(F1933&lt;Rules!$B$9,"Yes","No"),"No"))</f>
        <v/>
      </c>
      <c r="U1933">
        <f>IF(A1933="","",IF(AND(N(O1933)&gt;=Rules!$B$8,ISNUMBER(P1933)),IF(P1933&lt;=-Rules!$B$7,"Yes","No"),"No"))</f>
        <v/>
      </c>
      <c r="V1933">
        <f>IF(A1933="","",IF(AND(N(L1933)&gt;=Rules!$B$6,ISNUMBER(N1933)),IF(AND(N1933&gt;=Rules!$B$10,N1933&lt;=Rules!$B$11),"Yes","No"),"No"))</f>
        <v/>
      </c>
      <c r="W1933">
        <f>IF(A1933="","",IF(I1933&lt;&gt;"","Yes","No"))</f>
        <v/>
      </c>
      <c r="X1933">
        <f>IF(I1933="","",IF(SUMIFS($K$3:$K$2002,$A$3:$A$2002,SUBSTITUTE(SUBSTITUTE(I1933,"?","~?"),"*","~*"))&gt;N(K1933),"Yes","No"))</f>
        <v/>
      </c>
      <c r="Y1933">
        <f>IF(A1933="","",IF(N(S1933)&gt;0,"Yes","No"))</f>
        <v/>
      </c>
      <c r="Z1933">
        <f>IF(A1933="","",IF(AND(N(K1933)&lt;Rules!$B$5,N(L1933)&lt;Rules!$B$6,N(Q1933)&lt;Rules!$B$13,Y1933="No"),"Yes","No"))</f>
        <v/>
      </c>
      <c r="AA1933">
        <f>IF(A1933="","",IF(LEFT(C1933&amp;"",1)="3","Redirect",IF(OR(LEFT(C1933&amp;"",1)="4",LEFT(C1933&amp;"",1)="5"),IF(OR(N(K1933)&gt;0,N(AC1933)&gt;=Rules!$B$14),"Redirect","Prune"),IF(D1933="Non-Indexable","Keep",IF(AND(W1933="Yes",X1933="Yes",Y1933="No"),"Merge",IF(OR(U1933="Yes",V1933="Yes",AND(T1933="Yes",N(L1933)&gt;=Rules!$B$6)),"Update",IF(Z1933="Yes",IF(N(AC1933)&gt;=Rules!$B$14,"Redirect","Prune"),"Keep")))))))</f>
        <v/>
      </c>
      <c r="AB1933">
        <f>IF(A1933="","",IF(LEFT(C1933&amp;"",1)="3","Already redirects ("&amp;C1933&amp;"). Update internal links to point at the final URL.",IF(OR(LEFT(C1933&amp;"",1)="4",LEFT(C1933&amp;"",1)="5"),IF(AA1933="Redirect","Returns "&amp;C1933&amp;" but still has "&amp;N(K1933)&amp;" clicks and "&amp;N(AC1933)&amp;" referring domains. 301 it to the closest live page.","Returns "&amp;C1933&amp;" with no clicks or links. Remove internal links and let it 404 or 410."),IF(D1933="Non-Indexable","Non-indexable ("&amp;E1933&amp;"). Keep if that is intentional; otherwise fix the canonical or noindex.",IF(AA1933="Merge","Overlaps with "&amp;I1933&amp;IF(N(J1933)&gt;0," (similarity "&amp;TEXT(J1933,"0.00")&amp;")","")&amp;", which gets more clicks. Merge the useful parts into it and 301 this URL.",IF(AA1933="Update",MID(IF(U1933="Yes","; Clicks down "&amp;TEXT(-P1933,"0%")&amp;" on the previous period","")&amp;IF(V1933="Yes","; Average position "&amp;TEXT(N1933,"0.0")&amp;" on "&amp;TEXT(L1933,"#,##0")&amp;" impressions (striking distance)","")&amp;IF(AND(T1933="Yes",N(L1933)&gt;=Rules!$B$6),"; Thin ("&amp;F1933&amp;" words) but has search demand",""),3,400),IF(AA1933="Prune","Low value: "&amp;N(K1933)&amp;" clicks, "&amp;N(L1933)&amp;" impressions, "&amp;N(Q1933)&amp;" sessions, no key events. Remove or noindex it and update internal links.",IF(AA1933="Redirect","Low value but "&amp;N(AC1933)&amp;" referring domains. 301 it to the closest relevant page to keep those links.",IF(AND(Z1933="No",Y1933="Yes",N(K1933)&lt;Rules!$B$5),"Low search traffic but it converts (key events: "&amp;S1933&amp;"). Keep it and link to it.",IF(W1933="Yes","Stronger than the page it overlaps ("&amp;I1933&amp;"). Keep; merge that page into this one.","Healthy: "&amp;N(K1933)&amp;" clicks"&amp;IF(ISNUMBER(N1933),", average position "&amp;TEXT(N1933,"0.0"),"")&amp;". Keep and monitor."))))))))))</f>
        <v/>
      </c>
      <c r="AE1933">
        <f>IF(A1933="","",IF(AD1933&lt;&gt;"",AD1933,AA1933))</f>
        <v/>
      </c>
    </row>
    <row r="1934">
      <c r="A1934">
        <f>IF(Crawl!A1933="","",Crawl!A1933)</f>
        <v/>
      </c>
      <c r="B1934">
        <f>IF(A1934="","",Crawl!EC1933)</f>
        <v/>
      </c>
      <c r="C1934">
        <f>IF(A1934="","",IFERROR(INDEX(Crawl!$A1933:$DZ1933,1,Rules!$H$6),""))</f>
        <v/>
      </c>
      <c r="D1934">
        <f>IF(A1934="","",IFERROR(INDEX(Crawl!$A1933:$DZ1933,1,Rules!$H$7),"")&amp;"")</f>
        <v/>
      </c>
      <c r="E1934">
        <f>IF(A1934="","",IFERROR(INDEX(Crawl!$A1933:$DZ1933,1,Rules!$H$8),"")&amp;"")</f>
        <v/>
      </c>
      <c r="F1934">
        <f>IF(A1934="","",IFERROR(INDEX(Crawl!$A1933:$DZ1933,1,Rules!$H$9),""))</f>
        <v/>
      </c>
      <c r="G1934">
        <f>IF(A1934="","",IFERROR(INDEX(Crawl!$A1933:$DZ1933,1,Rules!$H$10),""))</f>
        <v/>
      </c>
      <c r="H1934">
        <f>IF(A1934="","",IFERROR(INDEX(Crawl!$A1933:$DZ1933,1,Rules!$H$12),""))</f>
        <v/>
      </c>
      <c r="I1934">
        <f>IF(A1934="","",IF(AND(N(H1934)&gt;0,IFERROR(INDEX(Crawl!$A1933:$DZ1933,1,Rules!$H$11),"")&amp;""&lt;&gt;""),IFERROR(INDEX(Crawl!$A1933:$DZ1933,1,Rules!$H$11),"")&amp;"",IF(AND(ISNUMBER(J1934),N(J1934)&gt;=Rules!$B$12,IFERROR(INDEX(Crawl!$A1933:$DZ1933,1,Rules!$H$13),"")&amp;""&lt;&gt;""),IFERROR(INDEX(Crawl!$A1933:$DZ1933,1,Rules!$H$13),"")&amp;"","")))</f>
        <v/>
      </c>
      <c r="J1934" s="19">
        <f>IF(A1934="","",IF(IFERROR(INDEX(Crawl!$A1933:$DZ1933,1,Rules!$H$14),"")&amp;""="","",IFERROR(INDEX(Crawl!$A1933:$DZ1933,1,Rules!$H$14),"")))</f>
        <v/>
      </c>
      <c r="K1934">
        <f>IF(A1934="","",IFERROR(SUMIFS('GSC current'!$J$2:$J$2001,'GSC current'!$I$2:$I$2001,B1934),0))</f>
        <v/>
      </c>
      <c r="L1934">
        <f>IF(A1934="","",IFERROR(SUMIFS('GSC current'!$K$2:$K$2001,'GSC current'!$I$2:$I$2001,B1934),0))</f>
        <v/>
      </c>
      <c r="M1934" s="20">
        <f>IF(A1934="","",IF(N(L1934)&gt;0,K1934/L1934,""))</f>
        <v/>
      </c>
      <c r="N1934" s="21">
        <f>IF(A1934="","",IF(N(L1934)&gt;0,SUMIFS('GSC current'!$L$2:$L$2001,'GSC current'!$I$2:$I$2001,B1934)/L1934,""))</f>
        <v/>
      </c>
      <c r="O1934">
        <f>IF(A1934="","",IFERROR(SUMIFS('GSC previous'!$J$2:$J$2001,'GSC previous'!$I$2:$I$2001,B1934),0))</f>
        <v/>
      </c>
      <c r="P1934" s="22">
        <f>IF(A1934="","",IF(N(O1934)&gt;0,(K1934-O1934)/O1934,""))</f>
        <v/>
      </c>
      <c r="Q1934">
        <f>IF(A1934="","",IFERROR(SUMIFS(GA4!$P$2:$P$2001,GA4!$O$2:$O$2001,B1934),0))</f>
        <v/>
      </c>
      <c r="R1934" s="23">
        <f>IF(A1934="","",IF(N(Q1934)&gt;0,SUMIFS(GA4!$Q$2:$Q$2001,GA4!$O$2:$O$2001,B1934)/Q1934,""))</f>
        <v/>
      </c>
      <c r="S1934">
        <f>IF(A1934="","",IFERROR(SUMIFS(GA4!$R$2:$R$2001,GA4!$O$2:$O$2001,B1934),0))</f>
        <v/>
      </c>
      <c r="T1934">
        <f>IF(A1934="","",IF(AND(ISNUMBER(F1934),LEFT(C1934&amp;"",1)="2"),IF(F1934&lt;Rules!$B$9,"Yes","No"),"No"))</f>
        <v/>
      </c>
      <c r="U1934">
        <f>IF(A1934="","",IF(AND(N(O1934)&gt;=Rules!$B$8,ISNUMBER(P1934)),IF(P1934&lt;=-Rules!$B$7,"Yes","No"),"No"))</f>
        <v/>
      </c>
      <c r="V1934">
        <f>IF(A1934="","",IF(AND(N(L1934)&gt;=Rules!$B$6,ISNUMBER(N1934)),IF(AND(N1934&gt;=Rules!$B$10,N1934&lt;=Rules!$B$11),"Yes","No"),"No"))</f>
        <v/>
      </c>
      <c r="W1934">
        <f>IF(A1934="","",IF(I1934&lt;&gt;"","Yes","No"))</f>
        <v/>
      </c>
      <c r="X1934">
        <f>IF(I1934="","",IF(SUMIFS($K$3:$K$2002,$A$3:$A$2002,SUBSTITUTE(SUBSTITUTE(I1934,"?","~?"),"*","~*"))&gt;N(K1934),"Yes","No"))</f>
        <v/>
      </c>
      <c r="Y1934">
        <f>IF(A1934="","",IF(N(S1934)&gt;0,"Yes","No"))</f>
        <v/>
      </c>
      <c r="Z1934">
        <f>IF(A1934="","",IF(AND(N(K1934)&lt;Rules!$B$5,N(L1934)&lt;Rules!$B$6,N(Q1934)&lt;Rules!$B$13,Y1934="No"),"Yes","No"))</f>
        <v/>
      </c>
      <c r="AA1934">
        <f>IF(A1934="","",IF(LEFT(C1934&amp;"",1)="3","Redirect",IF(OR(LEFT(C1934&amp;"",1)="4",LEFT(C1934&amp;"",1)="5"),IF(OR(N(K1934)&gt;0,N(AC1934)&gt;=Rules!$B$14),"Redirect","Prune"),IF(D1934="Non-Indexable","Keep",IF(AND(W1934="Yes",X1934="Yes",Y1934="No"),"Merge",IF(OR(U1934="Yes",V1934="Yes",AND(T1934="Yes",N(L1934)&gt;=Rules!$B$6)),"Update",IF(Z1934="Yes",IF(N(AC1934)&gt;=Rules!$B$14,"Redirect","Prune"),"Keep")))))))</f>
        <v/>
      </c>
      <c r="AB1934">
        <f>IF(A1934="","",IF(LEFT(C1934&amp;"",1)="3","Already redirects ("&amp;C1934&amp;"). Update internal links to point at the final URL.",IF(OR(LEFT(C1934&amp;"",1)="4",LEFT(C1934&amp;"",1)="5"),IF(AA1934="Redirect","Returns "&amp;C1934&amp;" but still has "&amp;N(K1934)&amp;" clicks and "&amp;N(AC1934)&amp;" referring domains. 301 it to the closest live page.","Returns "&amp;C1934&amp;" with no clicks or links. Remove internal links and let it 404 or 410."),IF(D1934="Non-Indexable","Non-indexable ("&amp;E1934&amp;"). Keep if that is intentional; otherwise fix the canonical or noindex.",IF(AA1934="Merge","Overlaps with "&amp;I1934&amp;IF(N(J1934)&gt;0," (similarity "&amp;TEXT(J1934,"0.00")&amp;")","")&amp;", which gets more clicks. Merge the useful parts into it and 301 this URL.",IF(AA1934="Update",MID(IF(U1934="Yes","; Clicks down "&amp;TEXT(-P1934,"0%")&amp;" on the previous period","")&amp;IF(V1934="Yes","; Average position "&amp;TEXT(N1934,"0.0")&amp;" on "&amp;TEXT(L1934,"#,##0")&amp;" impressions (striking distance)","")&amp;IF(AND(T1934="Yes",N(L1934)&gt;=Rules!$B$6),"; Thin ("&amp;F1934&amp;" words) but has search demand",""),3,400),IF(AA1934="Prune","Low value: "&amp;N(K1934)&amp;" clicks, "&amp;N(L1934)&amp;" impressions, "&amp;N(Q1934)&amp;" sessions, no key events. Remove or noindex it and update internal links.",IF(AA1934="Redirect","Low value but "&amp;N(AC1934)&amp;" referring domains. 301 it to the closest relevant page to keep those links.",IF(AND(Z1934="No",Y1934="Yes",N(K1934)&lt;Rules!$B$5),"Low search traffic but it converts (key events: "&amp;S1934&amp;"). Keep it and link to it.",IF(W1934="Yes","Stronger than the page it overlaps ("&amp;I1934&amp;"). Keep; merge that page into this one.","Healthy: "&amp;N(K1934)&amp;" clicks"&amp;IF(ISNUMBER(N1934),", average position "&amp;TEXT(N1934,"0.0"),"")&amp;". Keep and monitor."))))))))))</f>
        <v/>
      </c>
      <c r="AE1934">
        <f>IF(A1934="","",IF(AD1934&lt;&gt;"",AD1934,AA1934))</f>
        <v/>
      </c>
    </row>
    <row r="1935">
      <c r="A1935">
        <f>IF(Crawl!A1934="","",Crawl!A1934)</f>
        <v/>
      </c>
      <c r="B1935">
        <f>IF(A1935="","",Crawl!EC1934)</f>
        <v/>
      </c>
      <c r="C1935">
        <f>IF(A1935="","",IFERROR(INDEX(Crawl!$A1934:$DZ1934,1,Rules!$H$6),""))</f>
        <v/>
      </c>
      <c r="D1935">
        <f>IF(A1935="","",IFERROR(INDEX(Crawl!$A1934:$DZ1934,1,Rules!$H$7),"")&amp;"")</f>
        <v/>
      </c>
      <c r="E1935">
        <f>IF(A1935="","",IFERROR(INDEX(Crawl!$A1934:$DZ1934,1,Rules!$H$8),"")&amp;"")</f>
        <v/>
      </c>
      <c r="F1935">
        <f>IF(A1935="","",IFERROR(INDEX(Crawl!$A1934:$DZ1934,1,Rules!$H$9),""))</f>
        <v/>
      </c>
      <c r="G1935">
        <f>IF(A1935="","",IFERROR(INDEX(Crawl!$A1934:$DZ1934,1,Rules!$H$10),""))</f>
        <v/>
      </c>
      <c r="H1935">
        <f>IF(A1935="","",IFERROR(INDEX(Crawl!$A1934:$DZ1934,1,Rules!$H$12),""))</f>
        <v/>
      </c>
      <c r="I1935">
        <f>IF(A1935="","",IF(AND(N(H1935)&gt;0,IFERROR(INDEX(Crawl!$A1934:$DZ1934,1,Rules!$H$11),"")&amp;""&lt;&gt;""),IFERROR(INDEX(Crawl!$A1934:$DZ1934,1,Rules!$H$11),"")&amp;"",IF(AND(ISNUMBER(J1935),N(J1935)&gt;=Rules!$B$12,IFERROR(INDEX(Crawl!$A1934:$DZ1934,1,Rules!$H$13),"")&amp;""&lt;&gt;""),IFERROR(INDEX(Crawl!$A1934:$DZ1934,1,Rules!$H$13),"")&amp;"","")))</f>
        <v/>
      </c>
      <c r="J1935" s="19">
        <f>IF(A1935="","",IF(IFERROR(INDEX(Crawl!$A1934:$DZ1934,1,Rules!$H$14),"")&amp;""="","",IFERROR(INDEX(Crawl!$A1934:$DZ1934,1,Rules!$H$14),"")))</f>
        <v/>
      </c>
      <c r="K1935">
        <f>IF(A1935="","",IFERROR(SUMIFS('GSC current'!$J$2:$J$2001,'GSC current'!$I$2:$I$2001,B1935),0))</f>
        <v/>
      </c>
      <c r="L1935">
        <f>IF(A1935="","",IFERROR(SUMIFS('GSC current'!$K$2:$K$2001,'GSC current'!$I$2:$I$2001,B1935),0))</f>
        <v/>
      </c>
      <c r="M1935" s="20">
        <f>IF(A1935="","",IF(N(L1935)&gt;0,K1935/L1935,""))</f>
        <v/>
      </c>
      <c r="N1935" s="21">
        <f>IF(A1935="","",IF(N(L1935)&gt;0,SUMIFS('GSC current'!$L$2:$L$2001,'GSC current'!$I$2:$I$2001,B1935)/L1935,""))</f>
        <v/>
      </c>
      <c r="O1935">
        <f>IF(A1935="","",IFERROR(SUMIFS('GSC previous'!$J$2:$J$2001,'GSC previous'!$I$2:$I$2001,B1935),0))</f>
        <v/>
      </c>
      <c r="P1935" s="22">
        <f>IF(A1935="","",IF(N(O1935)&gt;0,(K1935-O1935)/O1935,""))</f>
        <v/>
      </c>
      <c r="Q1935">
        <f>IF(A1935="","",IFERROR(SUMIFS(GA4!$P$2:$P$2001,GA4!$O$2:$O$2001,B1935),0))</f>
        <v/>
      </c>
      <c r="R1935" s="23">
        <f>IF(A1935="","",IF(N(Q1935)&gt;0,SUMIFS(GA4!$Q$2:$Q$2001,GA4!$O$2:$O$2001,B1935)/Q1935,""))</f>
        <v/>
      </c>
      <c r="S1935">
        <f>IF(A1935="","",IFERROR(SUMIFS(GA4!$R$2:$R$2001,GA4!$O$2:$O$2001,B1935),0))</f>
        <v/>
      </c>
      <c r="T1935">
        <f>IF(A1935="","",IF(AND(ISNUMBER(F1935),LEFT(C1935&amp;"",1)="2"),IF(F1935&lt;Rules!$B$9,"Yes","No"),"No"))</f>
        <v/>
      </c>
      <c r="U1935">
        <f>IF(A1935="","",IF(AND(N(O1935)&gt;=Rules!$B$8,ISNUMBER(P1935)),IF(P1935&lt;=-Rules!$B$7,"Yes","No"),"No"))</f>
        <v/>
      </c>
      <c r="V1935">
        <f>IF(A1935="","",IF(AND(N(L1935)&gt;=Rules!$B$6,ISNUMBER(N1935)),IF(AND(N1935&gt;=Rules!$B$10,N1935&lt;=Rules!$B$11),"Yes","No"),"No"))</f>
        <v/>
      </c>
      <c r="W1935">
        <f>IF(A1935="","",IF(I1935&lt;&gt;"","Yes","No"))</f>
        <v/>
      </c>
      <c r="X1935">
        <f>IF(I1935="","",IF(SUMIFS($K$3:$K$2002,$A$3:$A$2002,SUBSTITUTE(SUBSTITUTE(I1935,"?","~?"),"*","~*"))&gt;N(K1935),"Yes","No"))</f>
        <v/>
      </c>
      <c r="Y1935">
        <f>IF(A1935="","",IF(N(S1935)&gt;0,"Yes","No"))</f>
        <v/>
      </c>
      <c r="Z1935">
        <f>IF(A1935="","",IF(AND(N(K1935)&lt;Rules!$B$5,N(L1935)&lt;Rules!$B$6,N(Q1935)&lt;Rules!$B$13,Y1935="No"),"Yes","No"))</f>
        <v/>
      </c>
      <c r="AA1935">
        <f>IF(A1935="","",IF(LEFT(C1935&amp;"",1)="3","Redirect",IF(OR(LEFT(C1935&amp;"",1)="4",LEFT(C1935&amp;"",1)="5"),IF(OR(N(K1935)&gt;0,N(AC1935)&gt;=Rules!$B$14),"Redirect","Prune"),IF(D1935="Non-Indexable","Keep",IF(AND(W1935="Yes",X1935="Yes",Y1935="No"),"Merge",IF(OR(U1935="Yes",V1935="Yes",AND(T1935="Yes",N(L1935)&gt;=Rules!$B$6)),"Update",IF(Z1935="Yes",IF(N(AC1935)&gt;=Rules!$B$14,"Redirect","Prune"),"Keep")))))))</f>
        <v/>
      </c>
      <c r="AB1935">
        <f>IF(A1935="","",IF(LEFT(C1935&amp;"",1)="3","Already redirects ("&amp;C1935&amp;"). Update internal links to point at the final URL.",IF(OR(LEFT(C1935&amp;"",1)="4",LEFT(C1935&amp;"",1)="5"),IF(AA1935="Redirect","Returns "&amp;C1935&amp;" but still has "&amp;N(K1935)&amp;" clicks and "&amp;N(AC1935)&amp;" referring domains. 301 it to the closest live page.","Returns "&amp;C1935&amp;" with no clicks or links. Remove internal links and let it 404 or 410."),IF(D1935="Non-Indexable","Non-indexable ("&amp;E1935&amp;"). Keep if that is intentional; otherwise fix the canonical or noindex.",IF(AA1935="Merge","Overlaps with "&amp;I1935&amp;IF(N(J1935)&gt;0," (similarity "&amp;TEXT(J1935,"0.00")&amp;")","")&amp;", which gets more clicks. Merge the useful parts into it and 301 this URL.",IF(AA1935="Update",MID(IF(U1935="Yes","; Clicks down "&amp;TEXT(-P1935,"0%")&amp;" on the previous period","")&amp;IF(V1935="Yes","; Average position "&amp;TEXT(N1935,"0.0")&amp;" on "&amp;TEXT(L1935,"#,##0")&amp;" impressions (striking distance)","")&amp;IF(AND(T1935="Yes",N(L1935)&gt;=Rules!$B$6),"; Thin ("&amp;F1935&amp;" words) but has search demand",""),3,400),IF(AA1935="Prune","Low value: "&amp;N(K1935)&amp;" clicks, "&amp;N(L1935)&amp;" impressions, "&amp;N(Q1935)&amp;" sessions, no key events. Remove or noindex it and update internal links.",IF(AA1935="Redirect","Low value but "&amp;N(AC1935)&amp;" referring domains. 301 it to the closest relevant page to keep those links.",IF(AND(Z1935="No",Y1935="Yes",N(K1935)&lt;Rules!$B$5),"Low search traffic but it converts (key events: "&amp;S1935&amp;"). Keep it and link to it.",IF(W1935="Yes","Stronger than the page it overlaps ("&amp;I1935&amp;"). Keep; merge that page into this one.","Healthy: "&amp;N(K1935)&amp;" clicks"&amp;IF(ISNUMBER(N1935),", average position "&amp;TEXT(N1935,"0.0"),"")&amp;". Keep and monitor."))))))))))</f>
        <v/>
      </c>
      <c r="AE1935">
        <f>IF(A1935="","",IF(AD1935&lt;&gt;"",AD1935,AA1935))</f>
        <v/>
      </c>
    </row>
    <row r="1936">
      <c r="A1936">
        <f>IF(Crawl!A1935="","",Crawl!A1935)</f>
        <v/>
      </c>
      <c r="B1936">
        <f>IF(A1936="","",Crawl!EC1935)</f>
        <v/>
      </c>
      <c r="C1936">
        <f>IF(A1936="","",IFERROR(INDEX(Crawl!$A1935:$DZ1935,1,Rules!$H$6),""))</f>
        <v/>
      </c>
      <c r="D1936">
        <f>IF(A1936="","",IFERROR(INDEX(Crawl!$A1935:$DZ1935,1,Rules!$H$7),"")&amp;"")</f>
        <v/>
      </c>
      <c r="E1936">
        <f>IF(A1936="","",IFERROR(INDEX(Crawl!$A1935:$DZ1935,1,Rules!$H$8),"")&amp;"")</f>
        <v/>
      </c>
      <c r="F1936">
        <f>IF(A1936="","",IFERROR(INDEX(Crawl!$A1935:$DZ1935,1,Rules!$H$9),""))</f>
        <v/>
      </c>
      <c r="G1936">
        <f>IF(A1936="","",IFERROR(INDEX(Crawl!$A1935:$DZ1935,1,Rules!$H$10),""))</f>
        <v/>
      </c>
      <c r="H1936">
        <f>IF(A1936="","",IFERROR(INDEX(Crawl!$A1935:$DZ1935,1,Rules!$H$12),""))</f>
        <v/>
      </c>
      <c r="I1936">
        <f>IF(A1936="","",IF(AND(N(H1936)&gt;0,IFERROR(INDEX(Crawl!$A1935:$DZ1935,1,Rules!$H$11),"")&amp;""&lt;&gt;""),IFERROR(INDEX(Crawl!$A1935:$DZ1935,1,Rules!$H$11),"")&amp;"",IF(AND(ISNUMBER(J1936),N(J1936)&gt;=Rules!$B$12,IFERROR(INDEX(Crawl!$A1935:$DZ1935,1,Rules!$H$13),"")&amp;""&lt;&gt;""),IFERROR(INDEX(Crawl!$A1935:$DZ1935,1,Rules!$H$13),"")&amp;"","")))</f>
        <v/>
      </c>
      <c r="J1936" s="19">
        <f>IF(A1936="","",IF(IFERROR(INDEX(Crawl!$A1935:$DZ1935,1,Rules!$H$14),"")&amp;""="","",IFERROR(INDEX(Crawl!$A1935:$DZ1935,1,Rules!$H$14),"")))</f>
        <v/>
      </c>
      <c r="K1936">
        <f>IF(A1936="","",IFERROR(SUMIFS('GSC current'!$J$2:$J$2001,'GSC current'!$I$2:$I$2001,B1936),0))</f>
        <v/>
      </c>
      <c r="L1936">
        <f>IF(A1936="","",IFERROR(SUMIFS('GSC current'!$K$2:$K$2001,'GSC current'!$I$2:$I$2001,B1936),0))</f>
        <v/>
      </c>
      <c r="M1936" s="20">
        <f>IF(A1936="","",IF(N(L1936)&gt;0,K1936/L1936,""))</f>
        <v/>
      </c>
      <c r="N1936" s="21">
        <f>IF(A1936="","",IF(N(L1936)&gt;0,SUMIFS('GSC current'!$L$2:$L$2001,'GSC current'!$I$2:$I$2001,B1936)/L1936,""))</f>
        <v/>
      </c>
      <c r="O1936">
        <f>IF(A1936="","",IFERROR(SUMIFS('GSC previous'!$J$2:$J$2001,'GSC previous'!$I$2:$I$2001,B1936),0))</f>
        <v/>
      </c>
      <c r="P1936" s="22">
        <f>IF(A1936="","",IF(N(O1936)&gt;0,(K1936-O1936)/O1936,""))</f>
        <v/>
      </c>
      <c r="Q1936">
        <f>IF(A1936="","",IFERROR(SUMIFS(GA4!$P$2:$P$2001,GA4!$O$2:$O$2001,B1936),0))</f>
        <v/>
      </c>
      <c r="R1936" s="23">
        <f>IF(A1936="","",IF(N(Q1936)&gt;0,SUMIFS(GA4!$Q$2:$Q$2001,GA4!$O$2:$O$2001,B1936)/Q1936,""))</f>
        <v/>
      </c>
      <c r="S1936">
        <f>IF(A1936="","",IFERROR(SUMIFS(GA4!$R$2:$R$2001,GA4!$O$2:$O$2001,B1936),0))</f>
        <v/>
      </c>
      <c r="T1936">
        <f>IF(A1936="","",IF(AND(ISNUMBER(F1936),LEFT(C1936&amp;"",1)="2"),IF(F1936&lt;Rules!$B$9,"Yes","No"),"No"))</f>
        <v/>
      </c>
      <c r="U1936">
        <f>IF(A1936="","",IF(AND(N(O1936)&gt;=Rules!$B$8,ISNUMBER(P1936)),IF(P1936&lt;=-Rules!$B$7,"Yes","No"),"No"))</f>
        <v/>
      </c>
      <c r="V1936">
        <f>IF(A1936="","",IF(AND(N(L1936)&gt;=Rules!$B$6,ISNUMBER(N1936)),IF(AND(N1936&gt;=Rules!$B$10,N1936&lt;=Rules!$B$11),"Yes","No"),"No"))</f>
        <v/>
      </c>
      <c r="W1936">
        <f>IF(A1936="","",IF(I1936&lt;&gt;"","Yes","No"))</f>
        <v/>
      </c>
      <c r="X1936">
        <f>IF(I1936="","",IF(SUMIFS($K$3:$K$2002,$A$3:$A$2002,SUBSTITUTE(SUBSTITUTE(I1936,"?","~?"),"*","~*"))&gt;N(K1936),"Yes","No"))</f>
        <v/>
      </c>
      <c r="Y1936">
        <f>IF(A1936="","",IF(N(S1936)&gt;0,"Yes","No"))</f>
        <v/>
      </c>
      <c r="Z1936">
        <f>IF(A1936="","",IF(AND(N(K1936)&lt;Rules!$B$5,N(L1936)&lt;Rules!$B$6,N(Q1936)&lt;Rules!$B$13,Y1936="No"),"Yes","No"))</f>
        <v/>
      </c>
      <c r="AA1936">
        <f>IF(A1936="","",IF(LEFT(C1936&amp;"",1)="3","Redirect",IF(OR(LEFT(C1936&amp;"",1)="4",LEFT(C1936&amp;"",1)="5"),IF(OR(N(K1936)&gt;0,N(AC1936)&gt;=Rules!$B$14),"Redirect","Prune"),IF(D1936="Non-Indexable","Keep",IF(AND(W1936="Yes",X1936="Yes",Y1936="No"),"Merge",IF(OR(U1936="Yes",V1936="Yes",AND(T1936="Yes",N(L1936)&gt;=Rules!$B$6)),"Update",IF(Z1936="Yes",IF(N(AC1936)&gt;=Rules!$B$14,"Redirect","Prune"),"Keep")))))))</f>
        <v/>
      </c>
      <c r="AB1936">
        <f>IF(A1936="","",IF(LEFT(C1936&amp;"",1)="3","Already redirects ("&amp;C1936&amp;"). Update internal links to point at the final URL.",IF(OR(LEFT(C1936&amp;"",1)="4",LEFT(C1936&amp;"",1)="5"),IF(AA1936="Redirect","Returns "&amp;C1936&amp;" but still has "&amp;N(K1936)&amp;" clicks and "&amp;N(AC1936)&amp;" referring domains. 301 it to the closest live page.","Returns "&amp;C1936&amp;" with no clicks or links. Remove internal links and let it 404 or 410."),IF(D1936="Non-Indexable","Non-indexable ("&amp;E1936&amp;"). Keep if that is intentional; otherwise fix the canonical or noindex.",IF(AA1936="Merge","Overlaps with "&amp;I1936&amp;IF(N(J1936)&gt;0," (similarity "&amp;TEXT(J1936,"0.00")&amp;")","")&amp;", which gets more clicks. Merge the useful parts into it and 301 this URL.",IF(AA1936="Update",MID(IF(U1936="Yes","; Clicks down "&amp;TEXT(-P1936,"0%")&amp;" on the previous period","")&amp;IF(V1936="Yes","; Average position "&amp;TEXT(N1936,"0.0")&amp;" on "&amp;TEXT(L1936,"#,##0")&amp;" impressions (striking distance)","")&amp;IF(AND(T1936="Yes",N(L1936)&gt;=Rules!$B$6),"; Thin ("&amp;F1936&amp;" words) but has search demand",""),3,400),IF(AA1936="Prune","Low value: "&amp;N(K1936)&amp;" clicks, "&amp;N(L1936)&amp;" impressions, "&amp;N(Q1936)&amp;" sessions, no key events. Remove or noindex it and update internal links.",IF(AA1936="Redirect","Low value but "&amp;N(AC1936)&amp;" referring domains. 301 it to the closest relevant page to keep those links.",IF(AND(Z1936="No",Y1936="Yes",N(K1936)&lt;Rules!$B$5),"Low search traffic but it converts (key events: "&amp;S1936&amp;"). Keep it and link to it.",IF(W1936="Yes","Stronger than the page it overlaps ("&amp;I1936&amp;"). Keep; merge that page into this one.","Healthy: "&amp;N(K1936)&amp;" clicks"&amp;IF(ISNUMBER(N1936),", average position "&amp;TEXT(N1936,"0.0"),"")&amp;". Keep and monitor."))))))))))</f>
        <v/>
      </c>
      <c r="AE1936">
        <f>IF(A1936="","",IF(AD1936&lt;&gt;"",AD1936,AA1936))</f>
        <v/>
      </c>
    </row>
    <row r="1937">
      <c r="A1937">
        <f>IF(Crawl!A1936="","",Crawl!A1936)</f>
        <v/>
      </c>
      <c r="B1937">
        <f>IF(A1937="","",Crawl!EC1936)</f>
        <v/>
      </c>
      <c r="C1937">
        <f>IF(A1937="","",IFERROR(INDEX(Crawl!$A1936:$DZ1936,1,Rules!$H$6),""))</f>
        <v/>
      </c>
      <c r="D1937">
        <f>IF(A1937="","",IFERROR(INDEX(Crawl!$A1936:$DZ1936,1,Rules!$H$7),"")&amp;"")</f>
        <v/>
      </c>
      <c r="E1937">
        <f>IF(A1937="","",IFERROR(INDEX(Crawl!$A1936:$DZ1936,1,Rules!$H$8),"")&amp;"")</f>
        <v/>
      </c>
      <c r="F1937">
        <f>IF(A1937="","",IFERROR(INDEX(Crawl!$A1936:$DZ1936,1,Rules!$H$9),""))</f>
        <v/>
      </c>
      <c r="G1937">
        <f>IF(A1937="","",IFERROR(INDEX(Crawl!$A1936:$DZ1936,1,Rules!$H$10),""))</f>
        <v/>
      </c>
      <c r="H1937">
        <f>IF(A1937="","",IFERROR(INDEX(Crawl!$A1936:$DZ1936,1,Rules!$H$12),""))</f>
        <v/>
      </c>
      <c r="I1937">
        <f>IF(A1937="","",IF(AND(N(H1937)&gt;0,IFERROR(INDEX(Crawl!$A1936:$DZ1936,1,Rules!$H$11),"")&amp;""&lt;&gt;""),IFERROR(INDEX(Crawl!$A1936:$DZ1936,1,Rules!$H$11),"")&amp;"",IF(AND(ISNUMBER(J1937),N(J1937)&gt;=Rules!$B$12,IFERROR(INDEX(Crawl!$A1936:$DZ1936,1,Rules!$H$13),"")&amp;""&lt;&gt;""),IFERROR(INDEX(Crawl!$A1936:$DZ1936,1,Rules!$H$13),"")&amp;"","")))</f>
        <v/>
      </c>
      <c r="J1937" s="19">
        <f>IF(A1937="","",IF(IFERROR(INDEX(Crawl!$A1936:$DZ1936,1,Rules!$H$14),"")&amp;""="","",IFERROR(INDEX(Crawl!$A1936:$DZ1936,1,Rules!$H$14),"")))</f>
        <v/>
      </c>
      <c r="K1937">
        <f>IF(A1937="","",IFERROR(SUMIFS('GSC current'!$J$2:$J$2001,'GSC current'!$I$2:$I$2001,B1937),0))</f>
        <v/>
      </c>
      <c r="L1937">
        <f>IF(A1937="","",IFERROR(SUMIFS('GSC current'!$K$2:$K$2001,'GSC current'!$I$2:$I$2001,B1937),0))</f>
        <v/>
      </c>
      <c r="M1937" s="20">
        <f>IF(A1937="","",IF(N(L1937)&gt;0,K1937/L1937,""))</f>
        <v/>
      </c>
      <c r="N1937" s="21">
        <f>IF(A1937="","",IF(N(L1937)&gt;0,SUMIFS('GSC current'!$L$2:$L$2001,'GSC current'!$I$2:$I$2001,B1937)/L1937,""))</f>
        <v/>
      </c>
      <c r="O1937">
        <f>IF(A1937="","",IFERROR(SUMIFS('GSC previous'!$J$2:$J$2001,'GSC previous'!$I$2:$I$2001,B1937),0))</f>
        <v/>
      </c>
      <c r="P1937" s="22">
        <f>IF(A1937="","",IF(N(O1937)&gt;0,(K1937-O1937)/O1937,""))</f>
        <v/>
      </c>
      <c r="Q1937">
        <f>IF(A1937="","",IFERROR(SUMIFS(GA4!$P$2:$P$2001,GA4!$O$2:$O$2001,B1937),0))</f>
        <v/>
      </c>
      <c r="R1937" s="23">
        <f>IF(A1937="","",IF(N(Q1937)&gt;0,SUMIFS(GA4!$Q$2:$Q$2001,GA4!$O$2:$O$2001,B1937)/Q1937,""))</f>
        <v/>
      </c>
      <c r="S1937">
        <f>IF(A1937="","",IFERROR(SUMIFS(GA4!$R$2:$R$2001,GA4!$O$2:$O$2001,B1937),0))</f>
        <v/>
      </c>
      <c r="T1937">
        <f>IF(A1937="","",IF(AND(ISNUMBER(F1937),LEFT(C1937&amp;"",1)="2"),IF(F1937&lt;Rules!$B$9,"Yes","No"),"No"))</f>
        <v/>
      </c>
      <c r="U1937">
        <f>IF(A1937="","",IF(AND(N(O1937)&gt;=Rules!$B$8,ISNUMBER(P1937)),IF(P1937&lt;=-Rules!$B$7,"Yes","No"),"No"))</f>
        <v/>
      </c>
      <c r="V1937">
        <f>IF(A1937="","",IF(AND(N(L1937)&gt;=Rules!$B$6,ISNUMBER(N1937)),IF(AND(N1937&gt;=Rules!$B$10,N1937&lt;=Rules!$B$11),"Yes","No"),"No"))</f>
        <v/>
      </c>
      <c r="W1937">
        <f>IF(A1937="","",IF(I1937&lt;&gt;"","Yes","No"))</f>
        <v/>
      </c>
      <c r="X1937">
        <f>IF(I1937="","",IF(SUMIFS($K$3:$K$2002,$A$3:$A$2002,SUBSTITUTE(SUBSTITUTE(I1937,"?","~?"),"*","~*"))&gt;N(K1937),"Yes","No"))</f>
        <v/>
      </c>
      <c r="Y1937">
        <f>IF(A1937="","",IF(N(S1937)&gt;0,"Yes","No"))</f>
        <v/>
      </c>
      <c r="Z1937">
        <f>IF(A1937="","",IF(AND(N(K1937)&lt;Rules!$B$5,N(L1937)&lt;Rules!$B$6,N(Q1937)&lt;Rules!$B$13,Y1937="No"),"Yes","No"))</f>
        <v/>
      </c>
      <c r="AA1937">
        <f>IF(A1937="","",IF(LEFT(C1937&amp;"",1)="3","Redirect",IF(OR(LEFT(C1937&amp;"",1)="4",LEFT(C1937&amp;"",1)="5"),IF(OR(N(K1937)&gt;0,N(AC1937)&gt;=Rules!$B$14),"Redirect","Prune"),IF(D1937="Non-Indexable","Keep",IF(AND(W1937="Yes",X1937="Yes",Y1937="No"),"Merge",IF(OR(U1937="Yes",V1937="Yes",AND(T1937="Yes",N(L1937)&gt;=Rules!$B$6)),"Update",IF(Z1937="Yes",IF(N(AC1937)&gt;=Rules!$B$14,"Redirect","Prune"),"Keep")))))))</f>
        <v/>
      </c>
      <c r="AB1937">
        <f>IF(A1937="","",IF(LEFT(C1937&amp;"",1)="3","Already redirects ("&amp;C1937&amp;"). Update internal links to point at the final URL.",IF(OR(LEFT(C1937&amp;"",1)="4",LEFT(C1937&amp;"",1)="5"),IF(AA1937="Redirect","Returns "&amp;C1937&amp;" but still has "&amp;N(K1937)&amp;" clicks and "&amp;N(AC1937)&amp;" referring domains. 301 it to the closest live page.","Returns "&amp;C1937&amp;" with no clicks or links. Remove internal links and let it 404 or 410."),IF(D1937="Non-Indexable","Non-indexable ("&amp;E1937&amp;"). Keep if that is intentional; otherwise fix the canonical or noindex.",IF(AA1937="Merge","Overlaps with "&amp;I1937&amp;IF(N(J1937)&gt;0," (similarity "&amp;TEXT(J1937,"0.00")&amp;")","")&amp;", which gets more clicks. Merge the useful parts into it and 301 this URL.",IF(AA1937="Update",MID(IF(U1937="Yes","; Clicks down "&amp;TEXT(-P1937,"0%")&amp;" on the previous period","")&amp;IF(V1937="Yes","; Average position "&amp;TEXT(N1937,"0.0")&amp;" on "&amp;TEXT(L1937,"#,##0")&amp;" impressions (striking distance)","")&amp;IF(AND(T1937="Yes",N(L1937)&gt;=Rules!$B$6),"; Thin ("&amp;F1937&amp;" words) but has search demand",""),3,400),IF(AA1937="Prune","Low value: "&amp;N(K1937)&amp;" clicks, "&amp;N(L1937)&amp;" impressions, "&amp;N(Q1937)&amp;" sessions, no key events. Remove or noindex it and update internal links.",IF(AA1937="Redirect","Low value but "&amp;N(AC1937)&amp;" referring domains. 301 it to the closest relevant page to keep those links.",IF(AND(Z1937="No",Y1937="Yes",N(K1937)&lt;Rules!$B$5),"Low search traffic but it converts (key events: "&amp;S1937&amp;"). Keep it and link to it.",IF(W1937="Yes","Stronger than the page it overlaps ("&amp;I1937&amp;"). Keep; merge that page into this one.","Healthy: "&amp;N(K1937)&amp;" clicks"&amp;IF(ISNUMBER(N1937),", average position "&amp;TEXT(N1937,"0.0"),"")&amp;". Keep and monitor."))))))))))</f>
        <v/>
      </c>
      <c r="AE1937">
        <f>IF(A1937="","",IF(AD1937&lt;&gt;"",AD1937,AA1937))</f>
        <v/>
      </c>
    </row>
    <row r="1938">
      <c r="A1938">
        <f>IF(Crawl!A1937="","",Crawl!A1937)</f>
        <v/>
      </c>
      <c r="B1938">
        <f>IF(A1938="","",Crawl!EC1937)</f>
        <v/>
      </c>
      <c r="C1938">
        <f>IF(A1938="","",IFERROR(INDEX(Crawl!$A1937:$DZ1937,1,Rules!$H$6),""))</f>
        <v/>
      </c>
      <c r="D1938">
        <f>IF(A1938="","",IFERROR(INDEX(Crawl!$A1937:$DZ1937,1,Rules!$H$7),"")&amp;"")</f>
        <v/>
      </c>
      <c r="E1938">
        <f>IF(A1938="","",IFERROR(INDEX(Crawl!$A1937:$DZ1937,1,Rules!$H$8),"")&amp;"")</f>
        <v/>
      </c>
      <c r="F1938">
        <f>IF(A1938="","",IFERROR(INDEX(Crawl!$A1937:$DZ1937,1,Rules!$H$9),""))</f>
        <v/>
      </c>
      <c r="G1938">
        <f>IF(A1938="","",IFERROR(INDEX(Crawl!$A1937:$DZ1937,1,Rules!$H$10),""))</f>
        <v/>
      </c>
      <c r="H1938">
        <f>IF(A1938="","",IFERROR(INDEX(Crawl!$A1937:$DZ1937,1,Rules!$H$12),""))</f>
        <v/>
      </c>
      <c r="I1938">
        <f>IF(A1938="","",IF(AND(N(H1938)&gt;0,IFERROR(INDEX(Crawl!$A1937:$DZ1937,1,Rules!$H$11),"")&amp;""&lt;&gt;""),IFERROR(INDEX(Crawl!$A1937:$DZ1937,1,Rules!$H$11),"")&amp;"",IF(AND(ISNUMBER(J1938),N(J1938)&gt;=Rules!$B$12,IFERROR(INDEX(Crawl!$A1937:$DZ1937,1,Rules!$H$13),"")&amp;""&lt;&gt;""),IFERROR(INDEX(Crawl!$A1937:$DZ1937,1,Rules!$H$13),"")&amp;"","")))</f>
        <v/>
      </c>
      <c r="J1938" s="19">
        <f>IF(A1938="","",IF(IFERROR(INDEX(Crawl!$A1937:$DZ1937,1,Rules!$H$14),"")&amp;""="","",IFERROR(INDEX(Crawl!$A1937:$DZ1937,1,Rules!$H$14),"")))</f>
        <v/>
      </c>
      <c r="K1938">
        <f>IF(A1938="","",IFERROR(SUMIFS('GSC current'!$J$2:$J$2001,'GSC current'!$I$2:$I$2001,B1938),0))</f>
        <v/>
      </c>
      <c r="L1938">
        <f>IF(A1938="","",IFERROR(SUMIFS('GSC current'!$K$2:$K$2001,'GSC current'!$I$2:$I$2001,B1938),0))</f>
        <v/>
      </c>
      <c r="M1938" s="20">
        <f>IF(A1938="","",IF(N(L1938)&gt;0,K1938/L1938,""))</f>
        <v/>
      </c>
      <c r="N1938" s="21">
        <f>IF(A1938="","",IF(N(L1938)&gt;0,SUMIFS('GSC current'!$L$2:$L$2001,'GSC current'!$I$2:$I$2001,B1938)/L1938,""))</f>
        <v/>
      </c>
      <c r="O1938">
        <f>IF(A1938="","",IFERROR(SUMIFS('GSC previous'!$J$2:$J$2001,'GSC previous'!$I$2:$I$2001,B1938),0))</f>
        <v/>
      </c>
      <c r="P1938" s="22">
        <f>IF(A1938="","",IF(N(O1938)&gt;0,(K1938-O1938)/O1938,""))</f>
        <v/>
      </c>
      <c r="Q1938">
        <f>IF(A1938="","",IFERROR(SUMIFS(GA4!$P$2:$P$2001,GA4!$O$2:$O$2001,B1938),0))</f>
        <v/>
      </c>
      <c r="R1938" s="23">
        <f>IF(A1938="","",IF(N(Q1938)&gt;0,SUMIFS(GA4!$Q$2:$Q$2001,GA4!$O$2:$O$2001,B1938)/Q1938,""))</f>
        <v/>
      </c>
      <c r="S1938">
        <f>IF(A1938="","",IFERROR(SUMIFS(GA4!$R$2:$R$2001,GA4!$O$2:$O$2001,B1938),0))</f>
        <v/>
      </c>
      <c r="T1938">
        <f>IF(A1938="","",IF(AND(ISNUMBER(F1938),LEFT(C1938&amp;"",1)="2"),IF(F1938&lt;Rules!$B$9,"Yes","No"),"No"))</f>
        <v/>
      </c>
      <c r="U1938">
        <f>IF(A1938="","",IF(AND(N(O1938)&gt;=Rules!$B$8,ISNUMBER(P1938)),IF(P1938&lt;=-Rules!$B$7,"Yes","No"),"No"))</f>
        <v/>
      </c>
      <c r="V1938">
        <f>IF(A1938="","",IF(AND(N(L1938)&gt;=Rules!$B$6,ISNUMBER(N1938)),IF(AND(N1938&gt;=Rules!$B$10,N1938&lt;=Rules!$B$11),"Yes","No"),"No"))</f>
        <v/>
      </c>
      <c r="W1938">
        <f>IF(A1938="","",IF(I1938&lt;&gt;"","Yes","No"))</f>
        <v/>
      </c>
      <c r="X1938">
        <f>IF(I1938="","",IF(SUMIFS($K$3:$K$2002,$A$3:$A$2002,SUBSTITUTE(SUBSTITUTE(I1938,"?","~?"),"*","~*"))&gt;N(K1938),"Yes","No"))</f>
        <v/>
      </c>
      <c r="Y1938">
        <f>IF(A1938="","",IF(N(S1938)&gt;0,"Yes","No"))</f>
        <v/>
      </c>
      <c r="Z1938">
        <f>IF(A1938="","",IF(AND(N(K1938)&lt;Rules!$B$5,N(L1938)&lt;Rules!$B$6,N(Q1938)&lt;Rules!$B$13,Y1938="No"),"Yes","No"))</f>
        <v/>
      </c>
      <c r="AA1938">
        <f>IF(A1938="","",IF(LEFT(C1938&amp;"",1)="3","Redirect",IF(OR(LEFT(C1938&amp;"",1)="4",LEFT(C1938&amp;"",1)="5"),IF(OR(N(K1938)&gt;0,N(AC1938)&gt;=Rules!$B$14),"Redirect","Prune"),IF(D1938="Non-Indexable","Keep",IF(AND(W1938="Yes",X1938="Yes",Y1938="No"),"Merge",IF(OR(U1938="Yes",V1938="Yes",AND(T1938="Yes",N(L1938)&gt;=Rules!$B$6)),"Update",IF(Z1938="Yes",IF(N(AC1938)&gt;=Rules!$B$14,"Redirect","Prune"),"Keep")))))))</f>
        <v/>
      </c>
      <c r="AB1938">
        <f>IF(A1938="","",IF(LEFT(C1938&amp;"",1)="3","Already redirects ("&amp;C1938&amp;"). Update internal links to point at the final URL.",IF(OR(LEFT(C1938&amp;"",1)="4",LEFT(C1938&amp;"",1)="5"),IF(AA1938="Redirect","Returns "&amp;C1938&amp;" but still has "&amp;N(K1938)&amp;" clicks and "&amp;N(AC1938)&amp;" referring domains. 301 it to the closest live page.","Returns "&amp;C1938&amp;" with no clicks or links. Remove internal links and let it 404 or 410."),IF(D1938="Non-Indexable","Non-indexable ("&amp;E1938&amp;"). Keep if that is intentional; otherwise fix the canonical or noindex.",IF(AA1938="Merge","Overlaps with "&amp;I1938&amp;IF(N(J1938)&gt;0," (similarity "&amp;TEXT(J1938,"0.00")&amp;")","")&amp;", which gets more clicks. Merge the useful parts into it and 301 this URL.",IF(AA1938="Update",MID(IF(U1938="Yes","; Clicks down "&amp;TEXT(-P1938,"0%")&amp;" on the previous period","")&amp;IF(V1938="Yes","; Average position "&amp;TEXT(N1938,"0.0")&amp;" on "&amp;TEXT(L1938,"#,##0")&amp;" impressions (striking distance)","")&amp;IF(AND(T1938="Yes",N(L1938)&gt;=Rules!$B$6),"; Thin ("&amp;F1938&amp;" words) but has search demand",""),3,400),IF(AA1938="Prune","Low value: "&amp;N(K1938)&amp;" clicks, "&amp;N(L1938)&amp;" impressions, "&amp;N(Q1938)&amp;" sessions, no key events. Remove or noindex it and update internal links.",IF(AA1938="Redirect","Low value but "&amp;N(AC1938)&amp;" referring domains. 301 it to the closest relevant page to keep those links.",IF(AND(Z1938="No",Y1938="Yes",N(K1938)&lt;Rules!$B$5),"Low search traffic but it converts (key events: "&amp;S1938&amp;"). Keep it and link to it.",IF(W1938="Yes","Stronger than the page it overlaps ("&amp;I1938&amp;"). Keep; merge that page into this one.","Healthy: "&amp;N(K1938)&amp;" clicks"&amp;IF(ISNUMBER(N1938),", average position "&amp;TEXT(N1938,"0.0"),"")&amp;". Keep and monitor."))))))))))</f>
        <v/>
      </c>
      <c r="AE1938">
        <f>IF(A1938="","",IF(AD1938&lt;&gt;"",AD1938,AA1938))</f>
        <v/>
      </c>
    </row>
    <row r="1939">
      <c r="A1939">
        <f>IF(Crawl!A1938="","",Crawl!A1938)</f>
        <v/>
      </c>
      <c r="B1939">
        <f>IF(A1939="","",Crawl!EC1938)</f>
        <v/>
      </c>
      <c r="C1939">
        <f>IF(A1939="","",IFERROR(INDEX(Crawl!$A1938:$DZ1938,1,Rules!$H$6),""))</f>
        <v/>
      </c>
      <c r="D1939">
        <f>IF(A1939="","",IFERROR(INDEX(Crawl!$A1938:$DZ1938,1,Rules!$H$7),"")&amp;"")</f>
        <v/>
      </c>
      <c r="E1939">
        <f>IF(A1939="","",IFERROR(INDEX(Crawl!$A1938:$DZ1938,1,Rules!$H$8),"")&amp;"")</f>
        <v/>
      </c>
      <c r="F1939">
        <f>IF(A1939="","",IFERROR(INDEX(Crawl!$A1938:$DZ1938,1,Rules!$H$9),""))</f>
        <v/>
      </c>
      <c r="G1939">
        <f>IF(A1939="","",IFERROR(INDEX(Crawl!$A1938:$DZ1938,1,Rules!$H$10),""))</f>
        <v/>
      </c>
      <c r="H1939">
        <f>IF(A1939="","",IFERROR(INDEX(Crawl!$A1938:$DZ1938,1,Rules!$H$12),""))</f>
        <v/>
      </c>
      <c r="I1939">
        <f>IF(A1939="","",IF(AND(N(H1939)&gt;0,IFERROR(INDEX(Crawl!$A1938:$DZ1938,1,Rules!$H$11),"")&amp;""&lt;&gt;""),IFERROR(INDEX(Crawl!$A1938:$DZ1938,1,Rules!$H$11),"")&amp;"",IF(AND(ISNUMBER(J1939),N(J1939)&gt;=Rules!$B$12,IFERROR(INDEX(Crawl!$A1938:$DZ1938,1,Rules!$H$13),"")&amp;""&lt;&gt;""),IFERROR(INDEX(Crawl!$A1938:$DZ1938,1,Rules!$H$13),"")&amp;"","")))</f>
        <v/>
      </c>
      <c r="J1939" s="19">
        <f>IF(A1939="","",IF(IFERROR(INDEX(Crawl!$A1938:$DZ1938,1,Rules!$H$14),"")&amp;""="","",IFERROR(INDEX(Crawl!$A1938:$DZ1938,1,Rules!$H$14),"")))</f>
        <v/>
      </c>
      <c r="K1939">
        <f>IF(A1939="","",IFERROR(SUMIFS('GSC current'!$J$2:$J$2001,'GSC current'!$I$2:$I$2001,B1939),0))</f>
        <v/>
      </c>
      <c r="L1939">
        <f>IF(A1939="","",IFERROR(SUMIFS('GSC current'!$K$2:$K$2001,'GSC current'!$I$2:$I$2001,B1939),0))</f>
        <v/>
      </c>
      <c r="M1939" s="20">
        <f>IF(A1939="","",IF(N(L1939)&gt;0,K1939/L1939,""))</f>
        <v/>
      </c>
      <c r="N1939" s="21">
        <f>IF(A1939="","",IF(N(L1939)&gt;0,SUMIFS('GSC current'!$L$2:$L$2001,'GSC current'!$I$2:$I$2001,B1939)/L1939,""))</f>
        <v/>
      </c>
      <c r="O1939">
        <f>IF(A1939="","",IFERROR(SUMIFS('GSC previous'!$J$2:$J$2001,'GSC previous'!$I$2:$I$2001,B1939),0))</f>
        <v/>
      </c>
      <c r="P1939" s="22">
        <f>IF(A1939="","",IF(N(O1939)&gt;0,(K1939-O1939)/O1939,""))</f>
        <v/>
      </c>
      <c r="Q1939">
        <f>IF(A1939="","",IFERROR(SUMIFS(GA4!$P$2:$P$2001,GA4!$O$2:$O$2001,B1939),0))</f>
        <v/>
      </c>
      <c r="R1939" s="23">
        <f>IF(A1939="","",IF(N(Q1939)&gt;0,SUMIFS(GA4!$Q$2:$Q$2001,GA4!$O$2:$O$2001,B1939)/Q1939,""))</f>
        <v/>
      </c>
      <c r="S1939">
        <f>IF(A1939="","",IFERROR(SUMIFS(GA4!$R$2:$R$2001,GA4!$O$2:$O$2001,B1939),0))</f>
        <v/>
      </c>
      <c r="T1939">
        <f>IF(A1939="","",IF(AND(ISNUMBER(F1939),LEFT(C1939&amp;"",1)="2"),IF(F1939&lt;Rules!$B$9,"Yes","No"),"No"))</f>
        <v/>
      </c>
      <c r="U1939">
        <f>IF(A1939="","",IF(AND(N(O1939)&gt;=Rules!$B$8,ISNUMBER(P1939)),IF(P1939&lt;=-Rules!$B$7,"Yes","No"),"No"))</f>
        <v/>
      </c>
      <c r="V1939">
        <f>IF(A1939="","",IF(AND(N(L1939)&gt;=Rules!$B$6,ISNUMBER(N1939)),IF(AND(N1939&gt;=Rules!$B$10,N1939&lt;=Rules!$B$11),"Yes","No"),"No"))</f>
        <v/>
      </c>
      <c r="W1939">
        <f>IF(A1939="","",IF(I1939&lt;&gt;"","Yes","No"))</f>
        <v/>
      </c>
      <c r="X1939">
        <f>IF(I1939="","",IF(SUMIFS($K$3:$K$2002,$A$3:$A$2002,SUBSTITUTE(SUBSTITUTE(I1939,"?","~?"),"*","~*"))&gt;N(K1939),"Yes","No"))</f>
        <v/>
      </c>
      <c r="Y1939">
        <f>IF(A1939="","",IF(N(S1939)&gt;0,"Yes","No"))</f>
        <v/>
      </c>
      <c r="Z1939">
        <f>IF(A1939="","",IF(AND(N(K1939)&lt;Rules!$B$5,N(L1939)&lt;Rules!$B$6,N(Q1939)&lt;Rules!$B$13,Y1939="No"),"Yes","No"))</f>
        <v/>
      </c>
      <c r="AA1939">
        <f>IF(A1939="","",IF(LEFT(C1939&amp;"",1)="3","Redirect",IF(OR(LEFT(C1939&amp;"",1)="4",LEFT(C1939&amp;"",1)="5"),IF(OR(N(K1939)&gt;0,N(AC1939)&gt;=Rules!$B$14),"Redirect","Prune"),IF(D1939="Non-Indexable","Keep",IF(AND(W1939="Yes",X1939="Yes",Y1939="No"),"Merge",IF(OR(U1939="Yes",V1939="Yes",AND(T1939="Yes",N(L1939)&gt;=Rules!$B$6)),"Update",IF(Z1939="Yes",IF(N(AC1939)&gt;=Rules!$B$14,"Redirect","Prune"),"Keep")))))))</f>
        <v/>
      </c>
      <c r="AB1939">
        <f>IF(A1939="","",IF(LEFT(C1939&amp;"",1)="3","Already redirects ("&amp;C1939&amp;"). Update internal links to point at the final URL.",IF(OR(LEFT(C1939&amp;"",1)="4",LEFT(C1939&amp;"",1)="5"),IF(AA1939="Redirect","Returns "&amp;C1939&amp;" but still has "&amp;N(K1939)&amp;" clicks and "&amp;N(AC1939)&amp;" referring domains. 301 it to the closest live page.","Returns "&amp;C1939&amp;" with no clicks or links. Remove internal links and let it 404 or 410."),IF(D1939="Non-Indexable","Non-indexable ("&amp;E1939&amp;"). Keep if that is intentional; otherwise fix the canonical or noindex.",IF(AA1939="Merge","Overlaps with "&amp;I1939&amp;IF(N(J1939)&gt;0," (similarity "&amp;TEXT(J1939,"0.00")&amp;")","")&amp;", which gets more clicks. Merge the useful parts into it and 301 this URL.",IF(AA1939="Update",MID(IF(U1939="Yes","; Clicks down "&amp;TEXT(-P1939,"0%")&amp;" on the previous period","")&amp;IF(V1939="Yes","; Average position "&amp;TEXT(N1939,"0.0")&amp;" on "&amp;TEXT(L1939,"#,##0")&amp;" impressions (striking distance)","")&amp;IF(AND(T1939="Yes",N(L1939)&gt;=Rules!$B$6),"; Thin ("&amp;F1939&amp;" words) but has search demand",""),3,400),IF(AA1939="Prune","Low value: "&amp;N(K1939)&amp;" clicks, "&amp;N(L1939)&amp;" impressions, "&amp;N(Q1939)&amp;" sessions, no key events. Remove or noindex it and update internal links.",IF(AA1939="Redirect","Low value but "&amp;N(AC1939)&amp;" referring domains. 301 it to the closest relevant page to keep those links.",IF(AND(Z1939="No",Y1939="Yes",N(K1939)&lt;Rules!$B$5),"Low search traffic but it converts (key events: "&amp;S1939&amp;"). Keep it and link to it.",IF(W1939="Yes","Stronger than the page it overlaps ("&amp;I1939&amp;"). Keep; merge that page into this one.","Healthy: "&amp;N(K1939)&amp;" clicks"&amp;IF(ISNUMBER(N1939),", average position "&amp;TEXT(N1939,"0.0"),"")&amp;". Keep and monitor."))))))))))</f>
        <v/>
      </c>
      <c r="AE1939">
        <f>IF(A1939="","",IF(AD1939&lt;&gt;"",AD1939,AA1939))</f>
        <v/>
      </c>
    </row>
    <row r="1940">
      <c r="A1940">
        <f>IF(Crawl!A1939="","",Crawl!A1939)</f>
        <v/>
      </c>
      <c r="B1940">
        <f>IF(A1940="","",Crawl!EC1939)</f>
        <v/>
      </c>
      <c r="C1940">
        <f>IF(A1940="","",IFERROR(INDEX(Crawl!$A1939:$DZ1939,1,Rules!$H$6),""))</f>
        <v/>
      </c>
      <c r="D1940">
        <f>IF(A1940="","",IFERROR(INDEX(Crawl!$A1939:$DZ1939,1,Rules!$H$7),"")&amp;"")</f>
        <v/>
      </c>
      <c r="E1940">
        <f>IF(A1940="","",IFERROR(INDEX(Crawl!$A1939:$DZ1939,1,Rules!$H$8),"")&amp;"")</f>
        <v/>
      </c>
      <c r="F1940">
        <f>IF(A1940="","",IFERROR(INDEX(Crawl!$A1939:$DZ1939,1,Rules!$H$9),""))</f>
        <v/>
      </c>
      <c r="G1940">
        <f>IF(A1940="","",IFERROR(INDEX(Crawl!$A1939:$DZ1939,1,Rules!$H$10),""))</f>
        <v/>
      </c>
      <c r="H1940">
        <f>IF(A1940="","",IFERROR(INDEX(Crawl!$A1939:$DZ1939,1,Rules!$H$12),""))</f>
        <v/>
      </c>
      <c r="I1940">
        <f>IF(A1940="","",IF(AND(N(H1940)&gt;0,IFERROR(INDEX(Crawl!$A1939:$DZ1939,1,Rules!$H$11),"")&amp;""&lt;&gt;""),IFERROR(INDEX(Crawl!$A1939:$DZ1939,1,Rules!$H$11),"")&amp;"",IF(AND(ISNUMBER(J1940),N(J1940)&gt;=Rules!$B$12,IFERROR(INDEX(Crawl!$A1939:$DZ1939,1,Rules!$H$13),"")&amp;""&lt;&gt;""),IFERROR(INDEX(Crawl!$A1939:$DZ1939,1,Rules!$H$13),"")&amp;"","")))</f>
        <v/>
      </c>
      <c r="J1940" s="19">
        <f>IF(A1940="","",IF(IFERROR(INDEX(Crawl!$A1939:$DZ1939,1,Rules!$H$14),"")&amp;""="","",IFERROR(INDEX(Crawl!$A1939:$DZ1939,1,Rules!$H$14),"")))</f>
        <v/>
      </c>
      <c r="K1940">
        <f>IF(A1940="","",IFERROR(SUMIFS('GSC current'!$J$2:$J$2001,'GSC current'!$I$2:$I$2001,B1940),0))</f>
        <v/>
      </c>
      <c r="L1940">
        <f>IF(A1940="","",IFERROR(SUMIFS('GSC current'!$K$2:$K$2001,'GSC current'!$I$2:$I$2001,B1940),0))</f>
        <v/>
      </c>
      <c r="M1940" s="20">
        <f>IF(A1940="","",IF(N(L1940)&gt;0,K1940/L1940,""))</f>
        <v/>
      </c>
      <c r="N1940" s="21">
        <f>IF(A1940="","",IF(N(L1940)&gt;0,SUMIFS('GSC current'!$L$2:$L$2001,'GSC current'!$I$2:$I$2001,B1940)/L1940,""))</f>
        <v/>
      </c>
      <c r="O1940">
        <f>IF(A1940="","",IFERROR(SUMIFS('GSC previous'!$J$2:$J$2001,'GSC previous'!$I$2:$I$2001,B1940),0))</f>
        <v/>
      </c>
      <c r="P1940" s="22">
        <f>IF(A1940="","",IF(N(O1940)&gt;0,(K1940-O1940)/O1940,""))</f>
        <v/>
      </c>
      <c r="Q1940">
        <f>IF(A1940="","",IFERROR(SUMIFS(GA4!$P$2:$P$2001,GA4!$O$2:$O$2001,B1940),0))</f>
        <v/>
      </c>
      <c r="R1940" s="23">
        <f>IF(A1940="","",IF(N(Q1940)&gt;0,SUMIFS(GA4!$Q$2:$Q$2001,GA4!$O$2:$O$2001,B1940)/Q1940,""))</f>
        <v/>
      </c>
      <c r="S1940">
        <f>IF(A1940="","",IFERROR(SUMIFS(GA4!$R$2:$R$2001,GA4!$O$2:$O$2001,B1940),0))</f>
        <v/>
      </c>
      <c r="T1940">
        <f>IF(A1940="","",IF(AND(ISNUMBER(F1940),LEFT(C1940&amp;"",1)="2"),IF(F1940&lt;Rules!$B$9,"Yes","No"),"No"))</f>
        <v/>
      </c>
      <c r="U1940">
        <f>IF(A1940="","",IF(AND(N(O1940)&gt;=Rules!$B$8,ISNUMBER(P1940)),IF(P1940&lt;=-Rules!$B$7,"Yes","No"),"No"))</f>
        <v/>
      </c>
      <c r="V1940">
        <f>IF(A1940="","",IF(AND(N(L1940)&gt;=Rules!$B$6,ISNUMBER(N1940)),IF(AND(N1940&gt;=Rules!$B$10,N1940&lt;=Rules!$B$11),"Yes","No"),"No"))</f>
        <v/>
      </c>
      <c r="W1940">
        <f>IF(A1940="","",IF(I1940&lt;&gt;"","Yes","No"))</f>
        <v/>
      </c>
      <c r="X1940">
        <f>IF(I1940="","",IF(SUMIFS($K$3:$K$2002,$A$3:$A$2002,SUBSTITUTE(SUBSTITUTE(I1940,"?","~?"),"*","~*"))&gt;N(K1940),"Yes","No"))</f>
        <v/>
      </c>
      <c r="Y1940">
        <f>IF(A1940="","",IF(N(S1940)&gt;0,"Yes","No"))</f>
        <v/>
      </c>
      <c r="Z1940">
        <f>IF(A1940="","",IF(AND(N(K1940)&lt;Rules!$B$5,N(L1940)&lt;Rules!$B$6,N(Q1940)&lt;Rules!$B$13,Y1940="No"),"Yes","No"))</f>
        <v/>
      </c>
      <c r="AA1940">
        <f>IF(A1940="","",IF(LEFT(C1940&amp;"",1)="3","Redirect",IF(OR(LEFT(C1940&amp;"",1)="4",LEFT(C1940&amp;"",1)="5"),IF(OR(N(K1940)&gt;0,N(AC1940)&gt;=Rules!$B$14),"Redirect","Prune"),IF(D1940="Non-Indexable","Keep",IF(AND(W1940="Yes",X1940="Yes",Y1940="No"),"Merge",IF(OR(U1940="Yes",V1940="Yes",AND(T1940="Yes",N(L1940)&gt;=Rules!$B$6)),"Update",IF(Z1940="Yes",IF(N(AC1940)&gt;=Rules!$B$14,"Redirect","Prune"),"Keep")))))))</f>
        <v/>
      </c>
      <c r="AB1940">
        <f>IF(A1940="","",IF(LEFT(C1940&amp;"",1)="3","Already redirects ("&amp;C1940&amp;"). Update internal links to point at the final URL.",IF(OR(LEFT(C1940&amp;"",1)="4",LEFT(C1940&amp;"",1)="5"),IF(AA1940="Redirect","Returns "&amp;C1940&amp;" but still has "&amp;N(K1940)&amp;" clicks and "&amp;N(AC1940)&amp;" referring domains. 301 it to the closest live page.","Returns "&amp;C1940&amp;" with no clicks or links. Remove internal links and let it 404 or 410."),IF(D1940="Non-Indexable","Non-indexable ("&amp;E1940&amp;"). Keep if that is intentional; otherwise fix the canonical or noindex.",IF(AA1940="Merge","Overlaps with "&amp;I1940&amp;IF(N(J1940)&gt;0," (similarity "&amp;TEXT(J1940,"0.00")&amp;")","")&amp;", which gets more clicks. Merge the useful parts into it and 301 this URL.",IF(AA1940="Update",MID(IF(U1940="Yes","; Clicks down "&amp;TEXT(-P1940,"0%")&amp;" on the previous period","")&amp;IF(V1940="Yes","; Average position "&amp;TEXT(N1940,"0.0")&amp;" on "&amp;TEXT(L1940,"#,##0")&amp;" impressions (striking distance)","")&amp;IF(AND(T1940="Yes",N(L1940)&gt;=Rules!$B$6),"; Thin ("&amp;F1940&amp;" words) but has search demand",""),3,400),IF(AA1940="Prune","Low value: "&amp;N(K1940)&amp;" clicks, "&amp;N(L1940)&amp;" impressions, "&amp;N(Q1940)&amp;" sessions, no key events. Remove or noindex it and update internal links.",IF(AA1940="Redirect","Low value but "&amp;N(AC1940)&amp;" referring domains. 301 it to the closest relevant page to keep those links.",IF(AND(Z1940="No",Y1940="Yes",N(K1940)&lt;Rules!$B$5),"Low search traffic but it converts (key events: "&amp;S1940&amp;"). Keep it and link to it.",IF(W1940="Yes","Stronger than the page it overlaps ("&amp;I1940&amp;"). Keep; merge that page into this one.","Healthy: "&amp;N(K1940)&amp;" clicks"&amp;IF(ISNUMBER(N1940),", average position "&amp;TEXT(N1940,"0.0"),"")&amp;". Keep and monitor."))))))))))</f>
        <v/>
      </c>
      <c r="AE1940">
        <f>IF(A1940="","",IF(AD1940&lt;&gt;"",AD1940,AA1940))</f>
        <v/>
      </c>
    </row>
    <row r="1941">
      <c r="A1941">
        <f>IF(Crawl!A1940="","",Crawl!A1940)</f>
        <v/>
      </c>
      <c r="B1941">
        <f>IF(A1941="","",Crawl!EC1940)</f>
        <v/>
      </c>
      <c r="C1941">
        <f>IF(A1941="","",IFERROR(INDEX(Crawl!$A1940:$DZ1940,1,Rules!$H$6),""))</f>
        <v/>
      </c>
      <c r="D1941">
        <f>IF(A1941="","",IFERROR(INDEX(Crawl!$A1940:$DZ1940,1,Rules!$H$7),"")&amp;"")</f>
        <v/>
      </c>
      <c r="E1941">
        <f>IF(A1941="","",IFERROR(INDEX(Crawl!$A1940:$DZ1940,1,Rules!$H$8),"")&amp;"")</f>
        <v/>
      </c>
      <c r="F1941">
        <f>IF(A1941="","",IFERROR(INDEX(Crawl!$A1940:$DZ1940,1,Rules!$H$9),""))</f>
        <v/>
      </c>
      <c r="G1941">
        <f>IF(A1941="","",IFERROR(INDEX(Crawl!$A1940:$DZ1940,1,Rules!$H$10),""))</f>
        <v/>
      </c>
      <c r="H1941">
        <f>IF(A1941="","",IFERROR(INDEX(Crawl!$A1940:$DZ1940,1,Rules!$H$12),""))</f>
        <v/>
      </c>
      <c r="I1941">
        <f>IF(A1941="","",IF(AND(N(H1941)&gt;0,IFERROR(INDEX(Crawl!$A1940:$DZ1940,1,Rules!$H$11),"")&amp;""&lt;&gt;""),IFERROR(INDEX(Crawl!$A1940:$DZ1940,1,Rules!$H$11),"")&amp;"",IF(AND(ISNUMBER(J1941),N(J1941)&gt;=Rules!$B$12,IFERROR(INDEX(Crawl!$A1940:$DZ1940,1,Rules!$H$13),"")&amp;""&lt;&gt;""),IFERROR(INDEX(Crawl!$A1940:$DZ1940,1,Rules!$H$13),"")&amp;"","")))</f>
        <v/>
      </c>
      <c r="J1941" s="19">
        <f>IF(A1941="","",IF(IFERROR(INDEX(Crawl!$A1940:$DZ1940,1,Rules!$H$14),"")&amp;""="","",IFERROR(INDEX(Crawl!$A1940:$DZ1940,1,Rules!$H$14),"")))</f>
        <v/>
      </c>
      <c r="K1941">
        <f>IF(A1941="","",IFERROR(SUMIFS('GSC current'!$J$2:$J$2001,'GSC current'!$I$2:$I$2001,B1941),0))</f>
        <v/>
      </c>
      <c r="L1941">
        <f>IF(A1941="","",IFERROR(SUMIFS('GSC current'!$K$2:$K$2001,'GSC current'!$I$2:$I$2001,B1941),0))</f>
        <v/>
      </c>
      <c r="M1941" s="20">
        <f>IF(A1941="","",IF(N(L1941)&gt;0,K1941/L1941,""))</f>
        <v/>
      </c>
      <c r="N1941" s="21">
        <f>IF(A1941="","",IF(N(L1941)&gt;0,SUMIFS('GSC current'!$L$2:$L$2001,'GSC current'!$I$2:$I$2001,B1941)/L1941,""))</f>
        <v/>
      </c>
      <c r="O1941">
        <f>IF(A1941="","",IFERROR(SUMIFS('GSC previous'!$J$2:$J$2001,'GSC previous'!$I$2:$I$2001,B1941),0))</f>
        <v/>
      </c>
      <c r="P1941" s="22">
        <f>IF(A1941="","",IF(N(O1941)&gt;0,(K1941-O1941)/O1941,""))</f>
        <v/>
      </c>
      <c r="Q1941">
        <f>IF(A1941="","",IFERROR(SUMIFS(GA4!$P$2:$P$2001,GA4!$O$2:$O$2001,B1941),0))</f>
        <v/>
      </c>
      <c r="R1941" s="23">
        <f>IF(A1941="","",IF(N(Q1941)&gt;0,SUMIFS(GA4!$Q$2:$Q$2001,GA4!$O$2:$O$2001,B1941)/Q1941,""))</f>
        <v/>
      </c>
      <c r="S1941">
        <f>IF(A1941="","",IFERROR(SUMIFS(GA4!$R$2:$R$2001,GA4!$O$2:$O$2001,B1941),0))</f>
        <v/>
      </c>
      <c r="T1941">
        <f>IF(A1941="","",IF(AND(ISNUMBER(F1941),LEFT(C1941&amp;"",1)="2"),IF(F1941&lt;Rules!$B$9,"Yes","No"),"No"))</f>
        <v/>
      </c>
      <c r="U1941">
        <f>IF(A1941="","",IF(AND(N(O1941)&gt;=Rules!$B$8,ISNUMBER(P1941)),IF(P1941&lt;=-Rules!$B$7,"Yes","No"),"No"))</f>
        <v/>
      </c>
      <c r="V1941">
        <f>IF(A1941="","",IF(AND(N(L1941)&gt;=Rules!$B$6,ISNUMBER(N1941)),IF(AND(N1941&gt;=Rules!$B$10,N1941&lt;=Rules!$B$11),"Yes","No"),"No"))</f>
        <v/>
      </c>
      <c r="W1941">
        <f>IF(A1941="","",IF(I1941&lt;&gt;"","Yes","No"))</f>
        <v/>
      </c>
      <c r="X1941">
        <f>IF(I1941="","",IF(SUMIFS($K$3:$K$2002,$A$3:$A$2002,SUBSTITUTE(SUBSTITUTE(I1941,"?","~?"),"*","~*"))&gt;N(K1941),"Yes","No"))</f>
        <v/>
      </c>
      <c r="Y1941">
        <f>IF(A1941="","",IF(N(S1941)&gt;0,"Yes","No"))</f>
        <v/>
      </c>
      <c r="Z1941">
        <f>IF(A1941="","",IF(AND(N(K1941)&lt;Rules!$B$5,N(L1941)&lt;Rules!$B$6,N(Q1941)&lt;Rules!$B$13,Y1941="No"),"Yes","No"))</f>
        <v/>
      </c>
      <c r="AA1941">
        <f>IF(A1941="","",IF(LEFT(C1941&amp;"",1)="3","Redirect",IF(OR(LEFT(C1941&amp;"",1)="4",LEFT(C1941&amp;"",1)="5"),IF(OR(N(K1941)&gt;0,N(AC1941)&gt;=Rules!$B$14),"Redirect","Prune"),IF(D1941="Non-Indexable","Keep",IF(AND(W1941="Yes",X1941="Yes",Y1941="No"),"Merge",IF(OR(U1941="Yes",V1941="Yes",AND(T1941="Yes",N(L1941)&gt;=Rules!$B$6)),"Update",IF(Z1941="Yes",IF(N(AC1941)&gt;=Rules!$B$14,"Redirect","Prune"),"Keep")))))))</f>
        <v/>
      </c>
      <c r="AB1941">
        <f>IF(A1941="","",IF(LEFT(C1941&amp;"",1)="3","Already redirects ("&amp;C1941&amp;"). Update internal links to point at the final URL.",IF(OR(LEFT(C1941&amp;"",1)="4",LEFT(C1941&amp;"",1)="5"),IF(AA1941="Redirect","Returns "&amp;C1941&amp;" but still has "&amp;N(K1941)&amp;" clicks and "&amp;N(AC1941)&amp;" referring domains. 301 it to the closest live page.","Returns "&amp;C1941&amp;" with no clicks or links. Remove internal links and let it 404 or 410."),IF(D1941="Non-Indexable","Non-indexable ("&amp;E1941&amp;"). Keep if that is intentional; otherwise fix the canonical or noindex.",IF(AA1941="Merge","Overlaps with "&amp;I1941&amp;IF(N(J1941)&gt;0," (similarity "&amp;TEXT(J1941,"0.00")&amp;")","")&amp;", which gets more clicks. Merge the useful parts into it and 301 this URL.",IF(AA1941="Update",MID(IF(U1941="Yes","; Clicks down "&amp;TEXT(-P1941,"0%")&amp;" on the previous period","")&amp;IF(V1941="Yes","; Average position "&amp;TEXT(N1941,"0.0")&amp;" on "&amp;TEXT(L1941,"#,##0")&amp;" impressions (striking distance)","")&amp;IF(AND(T1941="Yes",N(L1941)&gt;=Rules!$B$6),"; Thin ("&amp;F1941&amp;" words) but has search demand",""),3,400),IF(AA1941="Prune","Low value: "&amp;N(K1941)&amp;" clicks, "&amp;N(L1941)&amp;" impressions, "&amp;N(Q1941)&amp;" sessions, no key events. Remove or noindex it and update internal links.",IF(AA1941="Redirect","Low value but "&amp;N(AC1941)&amp;" referring domains. 301 it to the closest relevant page to keep those links.",IF(AND(Z1941="No",Y1941="Yes",N(K1941)&lt;Rules!$B$5),"Low search traffic but it converts (key events: "&amp;S1941&amp;"). Keep it and link to it.",IF(W1941="Yes","Stronger than the page it overlaps ("&amp;I1941&amp;"). Keep; merge that page into this one.","Healthy: "&amp;N(K1941)&amp;" clicks"&amp;IF(ISNUMBER(N1941),", average position "&amp;TEXT(N1941,"0.0"),"")&amp;". Keep and monitor."))))))))))</f>
        <v/>
      </c>
      <c r="AE1941">
        <f>IF(A1941="","",IF(AD1941&lt;&gt;"",AD1941,AA1941))</f>
        <v/>
      </c>
    </row>
    <row r="1942">
      <c r="A1942">
        <f>IF(Crawl!A1941="","",Crawl!A1941)</f>
        <v/>
      </c>
      <c r="B1942">
        <f>IF(A1942="","",Crawl!EC1941)</f>
        <v/>
      </c>
      <c r="C1942">
        <f>IF(A1942="","",IFERROR(INDEX(Crawl!$A1941:$DZ1941,1,Rules!$H$6),""))</f>
        <v/>
      </c>
      <c r="D1942">
        <f>IF(A1942="","",IFERROR(INDEX(Crawl!$A1941:$DZ1941,1,Rules!$H$7),"")&amp;"")</f>
        <v/>
      </c>
      <c r="E1942">
        <f>IF(A1942="","",IFERROR(INDEX(Crawl!$A1941:$DZ1941,1,Rules!$H$8),"")&amp;"")</f>
        <v/>
      </c>
      <c r="F1942">
        <f>IF(A1942="","",IFERROR(INDEX(Crawl!$A1941:$DZ1941,1,Rules!$H$9),""))</f>
        <v/>
      </c>
      <c r="G1942">
        <f>IF(A1942="","",IFERROR(INDEX(Crawl!$A1941:$DZ1941,1,Rules!$H$10),""))</f>
        <v/>
      </c>
      <c r="H1942">
        <f>IF(A1942="","",IFERROR(INDEX(Crawl!$A1941:$DZ1941,1,Rules!$H$12),""))</f>
        <v/>
      </c>
      <c r="I1942">
        <f>IF(A1942="","",IF(AND(N(H1942)&gt;0,IFERROR(INDEX(Crawl!$A1941:$DZ1941,1,Rules!$H$11),"")&amp;""&lt;&gt;""),IFERROR(INDEX(Crawl!$A1941:$DZ1941,1,Rules!$H$11),"")&amp;"",IF(AND(ISNUMBER(J1942),N(J1942)&gt;=Rules!$B$12,IFERROR(INDEX(Crawl!$A1941:$DZ1941,1,Rules!$H$13),"")&amp;""&lt;&gt;""),IFERROR(INDEX(Crawl!$A1941:$DZ1941,1,Rules!$H$13),"")&amp;"","")))</f>
        <v/>
      </c>
      <c r="J1942" s="19">
        <f>IF(A1942="","",IF(IFERROR(INDEX(Crawl!$A1941:$DZ1941,1,Rules!$H$14),"")&amp;""="","",IFERROR(INDEX(Crawl!$A1941:$DZ1941,1,Rules!$H$14),"")))</f>
        <v/>
      </c>
      <c r="K1942">
        <f>IF(A1942="","",IFERROR(SUMIFS('GSC current'!$J$2:$J$2001,'GSC current'!$I$2:$I$2001,B1942),0))</f>
        <v/>
      </c>
      <c r="L1942">
        <f>IF(A1942="","",IFERROR(SUMIFS('GSC current'!$K$2:$K$2001,'GSC current'!$I$2:$I$2001,B1942),0))</f>
        <v/>
      </c>
      <c r="M1942" s="20">
        <f>IF(A1942="","",IF(N(L1942)&gt;0,K1942/L1942,""))</f>
        <v/>
      </c>
      <c r="N1942" s="21">
        <f>IF(A1942="","",IF(N(L1942)&gt;0,SUMIFS('GSC current'!$L$2:$L$2001,'GSC current'!$I$2:$I$2001,B1942)/L1942,""))</f>
        <v/>
      </c>
      <c r="O1942">
        <f>IF(A1942="","",IFERROR(SUMIFS('GSC previous'!$J$2:$J$2001,'GSC previous'!$I$2:$I$2001,B1942),0))</f>
        <v/>
      </c>
      <c r="P1942" s="22">
        <f>IF(A1942="","",IF(N(O1942)&gt;0,(K1942-O1942)/O1942,""))</f>
        <v/>
      </c>
      <c r="Q1942">
        <f>IF(A1942="","",IFERROR(SUMIFS(GA4!$P$2:$P$2001,GA4!$O$2:$O$2001,B1942),0))</f>
        <v/>
      </c>
      <c r="R1942" s="23">
        <f>IF(A1942="","",IF(N(Q1942)&gt;0,SUMIFS(GA4!$Q$2:$Q$2001,GA4!$O$2:$O$2001,B1942)/Q1942,""))</f>
        <v/>
      </c>
      <c r="S1942">
        <f>IF(A1942="","",IFERROR(SUMIFS(GA4!$R$2:$R$2001,GA4!$O$2:$O$2001,B1942),0))</f>
        <v/>
      </c>
      <c r="T1942">
        <f>IF(A1942="","",IF(AND(ISNUMBER(F1942),LEFT(C1942&amp;"",1)="2"),IF(F1942&lt;Rules!$B$9,"Yes","No"),"No"))</f>
        <v/>
      </c>
      <c r="U1942">
        <f>IF(A1942="","",IF(AND(N(O1942)&gt;=Rules!$B$8,ISNUMBER(P1942)),IF(P1942&lt;=-Rules!$B$7,"Yes","No"),"No"))</f>
        <v/>
      </c>
      <c r="V1942">
        <f>IF(A1942="","",IF(AND(N(L1942)&gt;=Rules!$B$6,ISNUMBER(N1942)),IF(AND(N1942&gt;=Rules!$B$10,N1942&lt;=Rules!$B$11),"Yes","No"),"No"))</f>
        <v/>
      </c>
      <c r="W1942">
        <f>IF(A1942="","",IF(I1942&lt;&gt;"","Yes","No"))</f>
        <v/>
      </c>
      <c r="X1942">
        <f>IF(I1942="","",IF(SUMIFS($K$3:$K$2002,$A$3:$A$2002,SUBSTITUTE(SUBSTITUTE(I1942,"?","~?"),"*","~*"))&gt;N(K1942),"Yes","No"))</f>
        <v/>
      </c>
      <c r="Y1942">
        <f>IF(A1942="","",IF(N(S1942)&gt;0,"Yes","No"))</f>
        <v/>
      </c>
      <c r="Z1942">
        <f>IF(A1942="","",IF(AND(N(K1942)&lt;Rules!$B$5,N(L1942)&lt;Rules!$B$6,N(Q1942)&lt;Rules!$B$13,Y1942="No"),"Yes","No"))</f>
        <v/>
      </c>
      <c r="AA1942">
        <f>IF(A1942="","",IF(LEFT(C1942&amp;"",1)="3","Redirect",IF(OR(LEFT(C1942&amp;"",1)="4",LEFT(C1942&amp;"",1)="5"),IF(OR(N(K1942)&gt;0,N(AC1942)&gt;=Rules!$B$14),"Redirect","Prune"),IF(D1942="Non-Indexable","Keep",IF(AND(W1942="Yes",X1942="Yes",Y1942="No"),"Merge",IF(OR(U1942="Yes",V1942="Yes",AND(T1942="Yes",N(L1942)&gt;=Rules!$B$6)),"Update",IF(Z1942="Yes",IF(N(AC1942)&gt;=Rules!$B$14,"Redirect","Prune"),"Keep")))))))</f>
        <v/>
      </c>
      <c r="AB1942">
        <f>IF(A1942="","",IF(LEFT(C1942&amp;"",1)="3","Already redirects ("&amp;C1942&amp;"). Update internal links to point at the final URL.",IF(OR(LEFT(C1942&amp;"",1)="4",LEFT(C1942&amp;"",1)="5"),IF(AA1942="Redirect","Returns "&amp;C1942&amp;" but still has "&amp;N(K1942)&amp;" clicks and "&amp;N(AC1942)&amp;" referring domains. 301 it to the closest live page.","Returns "&amp;C1942&amp;" with no clicks or links. Remove internal links and let it 404 or 410."),IF(D1942="Non-Indexable","Non-indexable ("&amp;E1942&amp;"). Keep if that is intentional; otherwise fix the canonical or noindex.",IF(AA1942="Merge","Overlaps with "&amp;I1942&amp;IF(N(J1942)&gt;0," (similarity "&amp;TEXT(J1942,"0.00")&amp;")","")&amp;", which gets more clicks. Merge the useful parts into it and 301 this URL.",IF(AA1942="Update",MID(IF(U1942="Yes","; Clicks down "&amp;TEXT(-P1942,"0%")&amp;" on the previous period","")&amp;IF(V1942="Yes","; Average position "&amp;TEXT(N1942,"0.0")&amp;" on "&amp;TEXT(L1942,"#,##0")&amp;" impressions (striking distance)","")&amp;IF(AND(T1942="Yes",N(L1942)&gt;=Rules!$B$6),"; Thin ("&amp;F1942&amp;" words) but has search demand",""),3,400),IF(AA1942="Prune","Low value: "&amp;N(K1942)&amp;" clicks, "&amp;N(L1942)&amp;" impressions, "&amp;N(Q1942)&amp;" sessions, no key events. Remove or noindex it and update internal links.",IF(AA1942="Redirect","Low value but "&amp;N(AC1942)&amp;" referring domains. 301 it to the closest relevant page to keep those links.",IF(AND(Z1942="No",Y1942="Yes",N(K1942)&lt;Rules!$B$5),"Low search traffic but it converts (key events: "&amp;S1942&amp;"). Keep it and link to it.",IF(W1942="Yes","Stronger than the page it overlaps ("&amp;I1942&amp;"). Keep; merge that page into this one.","Healthy: "&amp;N(K1942)&amp;" clicks"&amp;IF(ISNUMBER(N1942),", average position "&amp;TEXT(N1942,"0.0"),"")&amp;". Keep and monitor."))))))))))</f>
        <v/>
      </c>
      <c r="AE1942">
        <f>IF(A1942="","",IF(AD1942&lt;&gt;"",AD1942,AA1942))</f>
        <v/>
      </c>
    </row>
    <row r="1943">
      <c r="A1943">
        <f>IF(Crawl!A1942="","",Crawl!A1942)</f>
        <v/>
      </c>
      <c r="B1943">
        <f>IF(A1943="","",Crawl!EC1942)</f>
        <v/>
      </c>
      <c r="C1943">
        <f>IF(A1943="","",IFERROR(INDEX(Crawl!$A1942:$DZ1942,1,Rules!$H$6),""))</f>
        <v/>
      </c>
      <c r="D1943">
        <f>IF(A1943="","",IFERROR(INDEX(Crawl!$A1942:$DZ1942,1,Rules!$H$7),"")&amp;"")</f>
        <v/>
      </c>
      <c r="E1943">
        <f>IF(A1943="","",IFERROR(INDEX(Crawl!$A1942:$DZ1942,1,Rules!$H$8),"")&amp;"")</f>
        <v/>
      </c>
      <c r="F1943">
        <f>IF(A1943="","",IFERROR(INDEX(Crawl!$A1942:$DZ1942,1,Rules!$H$9),""))</f>
        <v/>
      </c>
      <c r="G1943">
        <f>IF(A1943="","",IFERROR(INDEX(Crawl!$A1942:$DZ1942,1,Rules!$H$10),""))</f>
        <v/>
      </c>
      <c r="H1943">
        <f>IF(A1943="","",IFERROR(INDEX(Crawl!$A1942:$DZ1942,1,Rules!$H$12),""))</f>
        <v/>
      </c>
      <c r="I1943">
        <f>IF(A1943="","",IF(AND(N(H1943)&gt;0,IFERROR(INDEX(Crawl!$A1942:$DZ1942,1,Rules!$H$11),"")&amp;""&lt;&gt;""),IFERROR(INDEX(Crawl!$A1942:$DZ1942,1,Rules!$H$11),"")&amp;"",IF(AND(ISNUMBER(J1943),N(J1943)&gt;=Rules!$B$12,IFERROR(INDEX(Crawl!$A1942:$DZ1942,1,Rules!$H$13),"")&amp;""&lt;&gt;""),IFERROR(INDEX(Crawl!$A1942:$DZ1942,1,Rules!$H$13),"")&amp;"","")))</f>
        <v/>
      </c>
      <c r="J1943" s="19">
        <f>IF(A1943="","",IF(IFERROR(INDEX(Crawl!$A1942:$DZ1942,1,Rules!$H$14),"")&amp;""="","",IFERROR(INDEX(Crawl!$A1942:$DZ1942,1,Rules!$H$14),"")))</f>
        <v/>
      </c>
      <c r="K1943">
        <f>IF(A1943="","",IFERROR(SUMIFS('GSC current'!$J$2:$J$2001,'GSC current'!$I$2:$I$2001,B1943),0))</f>
        <v/>
      </c>
      <c r="L1943">
        <f>IF(A1943="","",IFERROR(SUMIFS('GSC current'!$K$2:$K$2001,'GSC current'!$I$2:$I$2001,B1943),0))</f>
        <v/>
      </c>
      <c r="M1943" s="20">
        <f>IF(A1943="","",IF(N(L1943)&gt;0,K1943/L1943,""))</f>
        <v/>
      </c>
      <c r="N1943" s="21">
        <f>IF(A1943="","",IF(N(L1943)&gt;0,SUMIFS('GSC current'!$L$2:$L$2001,'GSC current'!$I$2:$I$2001,B1943)/L1943,""))</f>
        <v/>
      </c>
      <c r="O1943">
        <f>IF(A1943="","",IFERROR(SUMIFS('GSC previous'!$J$2:$J$2001,'GSC previous'!$I$2:$I$2001,B1943),0))</f>
        <v/>
      </c>
      <c r="P1943" s="22">
        <f>IF(A1943="","",IF(N(O1943)&gt;0,(K1943-O1943)/O1943,""))</f>
        <v/>
      </c>
      <c r="Q1943">
        <f>IF(A1943="","",IFERROR(SUMIFS(GA4!$P$2:$P$2001,GA4!$O$2:$O$2001,B1943),0))</f>
        <v/>
      </c>
      <c r="R1943" s="23">
        <f>IF(A1943="","",IF(N(Q1943)&gt;0,SUMIFS(GA4!$Q$2:$Q$2001,GA4!$O$2:$O$2001,B1943)/Q1943,""))</f>
        <v/>
      </c>
      <c r="S1943">
        <f>IF(A1943="","",IFERROR(SUMIFS(GA4!$R$2:$R$2001,GA4!$O$2:$O$2001,B1943),0))</f>
        <v/>
      </c>
      <c r="T1943">
        <f>IF(A1943="","",IF(AND(ISNUMBER(F1943),LEFT(C1943&amp;"",1)="2"),IF(F1943&lt;Rules!$B$9,"Yes","No"),"No"))</f>
        <v/>
      </c>
      <c r="U1943">
        <f>IF(A1943="","",IF(AND(N(O1943)&gt;=Rules!$B$8,ISNUMBER(P1943)),IF(P1943&lt;=-Rules!$B$7,"Yes","No"),"No"))</f>
        <v/>
      </c>
      <c r="V1943">
        <f>IF(A1943="","",IF(AND(N(L1943)&gt;=Rules!$B$6,ISNUMBER(N1943)),IF(AND(N1943&gt;=Rules!$B$10,N1943&lt;=Rules!$B$11),"Yes","No"),"No"))</f>
        <v/>
      </c>
      <c r="W1943">
        <f>IF(A1943="","",IF(I1943&lt;&gt;"","Yes","No"))</f>
        <v/>
      </c>
      <c r="X1943">
        <f>IF(I1943="","",IF(SUMIFS($K$3:$K$2002,$A$3:$A$2002,SUBSTITUTE(SUBSTITUTE(I1943,"?","~?"),"*","~*"))&gt;N(K1943),"Yes","No"))</f>
        <v/>
      </c>
      <c r="Y1943">
        <f>IF(A1943="","",IF(N(S1943)&gt;0,"Yes","No"))</f>
        <v/>
      </c>
      <c r="Z1943">
        <f>IF(A1943="","",IF(AND(N(K1943)&lt;Rules!$B$5,N(L1943)&lt;Rules!$B$6,N(Q1943)&lt;Rules!$B$13,Y1943="No"),"Yes","No"))</f>
        <v/>
      </c>
      <c r="AA1943">
        <f>IF(A1943="","",IF(LEFT(C1943&amp;"",1)="3","Redirect",IF(OR(LEFT(C1943&amp;"",1)="4",LEFT(C1943&amp;"",1)="5"),IF(OR(N(K1943)&gt;0,N(AC1943)&gt;=Rules!$B$14),"Redirect","Prune"),IF(D1943="Non-Indexable","Keep",IF(AND(W1943="Yes",X1943="Yes",Y1943="No"),"Merge",IF(OR(U1943="Yes",V1943="Yes",AND(T1943="Yes",N(L1943)&gt;=Rules!$B$6)),"Update",IF(Z1943="Yes",IF(N(AC1943)&gt;=Rules!$B$14,"Redirect","Prune"),"Keep")))))))</f>
        <v/>
      </c>
      <c r="AB1943">
        <f>IF(A1943="","",IF(LEFT(C1943&amp;"",1)="3","Already redirects ("&amp;C1943&amp;"). Update internal links to point at the final URL.",IF(OR(LEFT(C1943&amp;"",1)="4",LEFT(C1943&amp;"",1)="5"),IF(AA1943="Redirect","Returns "&amp;C1943&amp;" but still has "&amp;N(K1943)&amp;" clicks and "&amp;N(AC1943)&amp;" referring domains. 301 it to the closest live page.","Returns "&amp;C1943&amp;" with no clicks or links. Remove internal links and let it 404 or 410."),IF(D1943="Non-Indexable","Non-indexable ("&amp;E1943&amp;"). Keep if that is intentional; otherwise fix the canonical or noindex.",IF(AA1943="Merge","Overlaps with "&amp;I1943&amp;IF(N(J1943)&gt;0," (similarity "&amp;TEXT(J1943,"0.00")&amp;")","")&amp;", which gets more clicks. Merge the useful parts into it and 301 this URL.",IF(AA1943="Update",MID(IF(U1943="Yes","; Clicks down "&amp;TEXT(-P1943,"0%")&amp;" on the previous period","")&amp;IF(V1943="Yes","; Average position "&amp;TEXT(N1943,"0.0")&amp;" on "&amp;TEXT(L1943,"#,##0")&amp;" impressions (striking distance)","")&amp;IF(AND(T1943="Yes",N(L1943)&gt;=Rules!$B$6),"; Thin ("&amp;F1943&amp;" words) but has search demand",""),3,400),IF(AA1943="Prune","Low value: "&amp;N(K1943)&amp;" clicks, "&amp;N(L1943)&amp;" impressions, "&amp;N(Q1943)&amp;" sessions, no key events. Remove or noindex it and update internal links.",IF(AA1943="Redirect","Low value but "&amp;N(AC1943)&amp;" referring domains. 301 it to the closest relevant page to keep those links.",IF(AND(Z1943="No",Y1943="Yes",N(K1943)&lt;Rules!$B$5),"Low search traffic but it converts (key events: "&amp;S1943&amp;"). Keep it and link to it.",IF(W1943="Yes","Stronger than the page it overlaps ("&amp;I1943&amp;"). Keep; merge that page into this one.","Healthy: "&amp;N(K1943)&amp;" clicks"&amp;IF(ISNUMBER(N1943),", average position "&amp;TEXT(N1943,"0.0"),"")&amp;". Keep and monitor."))))))))))</f>
        <v/>
      </c>
      <c r="AE1943">
        <f>IF(A1943="","",IF(AD1943&lt;&gt;"",AD1943,AA1943))</f>
        <v/>
      </c>
    </row>
    <row r="1944">
      <c r="A1944">
        <f>IF(Crawl!A1943="","",Crawl!A1943)</f>
        <v/>
      </c>
      <c r="B1944">
        <f>IF(A1944="","",Crawl!EC1943)</f>
        <v/>
      </c>
      <c r="C1944">
        <f>IF(A1944="","",IFERROR(INDEX(Crawl!$A1943:$DZ1943,1,Rules!$H$6),""))</f>
        <v/>
      </c>
      <c r="D1944">
        <f>IF(A1944="","",IFERROR(INDEX(Crawl!$A1943:$DZ1943,1,Rules!$H$7),"")&amp;"")</f>
        <v/>
      </c>
      <c r="E1944">
        <f>IF(A1944="","",IFERROR(INDEX(Crawl!$A1943:$DZ1943,1,Rules!$H$8),"")&amp;"")</f>
        <v/>
      </c>
      <c r="F1944">
        <f>IF(A1944="","",IFERROR(INDEX(Crawl!$A1943:$DZ1943,1,Rules!$H$9),""))</f>
        <v/>
      </c>
      <c r="G1944">
        <f>IF(A1944="","",IFERROR(INDEX(Crawl!$A1943:$DZ1943,1,Rules!$H$10),""))</f>
        <v/>
      </c>
      <c r="H1944">
        <f>IF(A1944="","",IFERROR(INDEX(Crawl!$A1943:$DZ1943,1,Rules!$H$12),""))</f>
        <v/>
      </c>
      <c r="I1944">
        <f>IF(A1944="","",IF(AND(N(H1944)&gt;0,IFERROR(INDEX(Crawl!$A1943:$DZ1943,1,Rules!$H$11),"")&amp;""&lt;&gt;""),IFERROR(INDEX(Crawl!$A1943:$DZ1943,1,Rules!$H$11),"")&amp;"",IF(AND(ISNUMBER(J1944),N(J1944)&gt;=Rules!$B$12,IFERROR(INDEX(Crawl!$A1943:$DZ1943,1,Rules!$H$13),"")&amp;""&lt;&gt;""),IFERROR(INDEX(Crawl!$A1943:$DZ1943,1,Rules!$H$13),"")&amp;"","")))</f>
        <v/>
      </c>
      <c r="J1944" s="19">
        <f>IF(A1944="","",IF(IFERROR(INDEX(Crawl!$A1943:$DZ1943,1,Rules!$H$14),"")&amp;""="","",IFERROR(INDEX(Crawl!$A1943:$DZ1943,1,Rules!$H$14),"")))</f>
        <v/>
      </c>
      <c r="K1944">
        <f>IF(A1944="","",IFERROR(SUMIFS('GSC current'!$J$2:$J$2001,'GSC current'!$I$2:$I$2001,B1944),0))</f>
        <v/>
      </c>
      <c r="L1944">
        <f>IF(A1944="","",IFERROR(SUMIFS('GSC current'!$K$2:$K$2001,'GSC current'!$I$2:$I$2001,B1944),0))</f>
        <v/>
      </c>
      <c r="M1944" s="20">
        <f>IF(A1944="","",IF(N(L1944)&gt;0,K1944/L1944,""))</f>
        <v/>
      </c>
      <c r="N1944" s="21">
        <f>IF(A1944="","",IF(N(L1944)&gt;0,SUMIFS('GSC current'!$L$2:$L$2001,'GSC current'!$I$2:$I$2001,B1944)/L1944,""))</f>
        <v/>
      </c>
      <c r="O1944">
        <f>IF(A1944="","",IFERROR(SUMIFS('GSC previous'!$J$2:$J$2001,'GSC previous'!$I$2:$I$2001,B1944),0))</f>
        <v/>
      </c>
      <c r="P1944" s="22">
        <f>IF(A1944="","",IF(N(O1944)&gt;0,(K1944-O1944)/O1944,""))</f>
        <v/>
      </c>
      <c r="Q1944">
        <f>IF(A1944="","",IFERROR(SUMIFS(GA4!$P$2:$P$2001,GA4!$O$2:$O$2001,B1944),0))</f>
        <v/>
      </c>
      <c r="R1944" s="23">
        <f>IF(A1944="","",IF(N(Q1944)&gt;0,SUMIFS(GA4!$Q$2:$Q$2001,GA4!$O$2:$O$2001,B1944)/Q1944,""))</f>
        <v/>
      </c>
      <c r="S1944">
        <f>IF(A1944="","",IFERROR(SUMIFS(GA4!$R$2:$R$2001,GA4!$O$2:$O$2001,B1944),0))</f>
        <v/>
      </c>
      <c r="T1944">
        <f>IF(A1944="","",IF(AND(ISNUMBER(F1944),LEFT(C1944&amp;"",1)="2"),IF(F1944&lt;Rules!$B$9,"Yes","No"),"No"))</f>
        <v/>
      </c>
      <c r="U1944">
        <f>IF(A1944="","",IF(AND(N(O1944)&gt;=Rules!$B$8,ISNUMBER(P1944)),IF(P1944&lt;=-Rules!$B$7,"Yes","No"),"No"))</f>
        <v/>
      </c>
      <c r="V1944">
        <f>IF(A1944="","",IF(AND(N(L1944)&gt;=Rules!$B$6,ISNUMBER(N1944)),IF(AND(N1944&gt;=Rules!$B$10,N1944&lt;=Rules!$B$11),"Yes","No"),"No"))</f>
        <v/>
      </c>
      <c r="W1944">
        <f>IF(A1944="","",IF(I1944&lt;&gt;"","Yes","No"))</f>
        <v/>
      </c>
      <c r="X1944">
        <f>IF(I1944="","",IF(SUMIFS($K$3:$K$2002,$A$3:$A$2002,SUBSTITUTE(SUBSTITUTE(I1944,"?","~?"),"*","~*"))&gt;N(K1944),"Yes","No"))</f>
        <v/>
      </c>
      <c r="Y1944">
        <f>IF(A1944="","",IF(N(S1944)&gt;0,"Yes","No"))</f>
        <v/>
      </c>
      <c r="Z1944">
        <f>IF(A1944="","",IF(AND(N(K1944)&lt;Rules!$B$5,N(L1944)&lt;Rules!$B$6,N(Q1944)&lt;Rules!$B$13,Y1944="No"),"Yes","No"))</f>
        <v/>
      </c>
      <c r="AA1944">
        <f>IF(A1944="","",IF(LEFT(C1944&amp;"",1)="3","Redirect",IF(OR(LEFT(C1944&amp;"",1)="4",LEFT(C1944&amp;"",1)="5"),IF(OR(N(K1944)&gt;0,N(AC1944)&gt;=Rules!$B$14),"Redirect","Prune"),IF(D1944="Non-Indexable","Keep",IF(AND(W1944="Yes",X1944="Yes",Y1944="No"),"Merge",IF(OR(U1944="Yes",V1944="Yes",AND(T1944="Yes",N(L1944)&gt;=Rules!$B$6)),"Update",IF(Z1944="Yes",IF(N(AC1944)&gt;=Rules!$B$14,"Redirect","Prune"),"Keep")))))))</f>
        <v/>
      </c>
      <c r="AB1944">
        <f>IF(A1944="","",IF(LEFT(C1944&amp;"",1)="3","Already redirects ("&amp;C1944&amp;"). Update internal links to point at the final URL.",IF(OR(LEFT(C1944&amp;"",1)="4",LEFT(C1944&amp;"",1)="5"),IF(AA1944="Redirect","Returns "&amp;C1944&amp;" but still has "&amp;N(K1944)&amp;" clicks and "&amp;N(AC1944)&amp;" referring domains. 301 it to the closest live page.","Returns "&amp;C1944&amp;" with no clicks or links. Remove internal links and let it 404 or 410."),IF(D1944="Non-Indexable","Non-indexable ("&amp;E1944&amp;"). Keep if that is intentional; otherwise fix the canonical or noindex.",IF(AA1944="Merge","Overlaps with "&amp;I1944&amp;IF(N(J1944)&gt;0," (similarity "&amp;TEXT(J1944,"0.00")&amp;")","")&amp;", which gets more clicks. Merge the useful parts into it and 301 this URL.",IF(AA1944="Update",MID(IF(U1944="Yes","; Clicks down "&amp;TEXT(-P1944,"0%")&amp;" on the previous period","")&amp;IF(V1944="Yes","; Average position "&amp;TEXT(N1944,"0.0")&amp;" on "&amp;TEXT(L1944,"#,##0")&amp;" impressions (striking distance)","")&amp;IF(AND(T1944="Yes",N(L1944)&gt;=Rules!$B$6),"; Thin ("&amp;F1944&amp;" words) but has search demand",""),3,400),IF(AA1944="Prune","Low value: "&amp;N(K1944)&amp;" clicks, "&amp;N(L1944)&amp;" impressions, "&amp;N(Q1944)&amp;" sessions, no key events. Remove or noindex it and update internal links.",IF(AA1944="Redirect","Low value but "&amp;N(AC1944)&amp;" referring domains. 301 it to the closest relevant page to keep those links.",IF(AND(Z1944="No",Y1944="Yes",N(K1944)&lt;Rules!$B$5),"Low search traffic but it converts (key events: "&amp;S1944&amp;"). Keep it and link to it.",IF(W1944="Yes","Stronger than the page it overlaps ("&amp;I1944&amp;"). Keep; merge that page into this one.","Healthy: "&amp;N(K1944)&amp;" clicks"&amp;IF(ISNUMBER(N1944),", average position "&amp;TEXT(N1944,"0.0"),"")&amp;". Keep and monitor."))))))))))</f>
        <v/>
      </c>
      <c r="AE1944">
        <f>IF(A1944="","",IF(AD1944&lt;&gt;"",AD1944,AA1944))</f>
        <v/>
      </c>
    </row>
    <row r="1945">
      <c r="A1945">
        <f>IF(Crawl!A1944="","",Crawl!A1944)</f>
        <v/>
      </c>
      <c r="B1945">
        <f>IF(A1945="","",Crawl!EC1944)</f>
        <v/>
      </c>
      <c r="C1945">
        <f>IF(A1945="","",IFERROR(INDEX(Crawl!$A1944:$DZ1944,1,Rules!$H$6),""))</f>
        <v/>
      </c>
      <c r="D1945">
        <f>IF(A1945="","",IFERROR(INDEX(Crawl!$A1944:$DZ1944,1,Rules!$H$7),"")&amp;"")</f>
        <v/>
      </c>
      <c r="E1945">
        <f>IF(A1945="","",IFERROR(INDEX(Crawl!$A1944:$DZ1944,1,Rules!$H$8),"")&amp;"")</f>
        <v/>
      </c>
      <c r="F1945">
        <f>IF(A1945="","",IFERROR(INDEX(Crawl!$A1944:$DZ1944,1,Rules!$H$9),""))</f>
        <v/>
      </c>
      <c r="G1945">
        <f>IF(A1945="","",IFERROR(INDEX(Crawl!$A1944:$DZ1944,1,Rules!$H$10),""))</f>
        <v/>
      </c>
      <c r="H1945">
        <f>IF(A1945="","",IFERROR(INDEX(Crawl!$A1944:$DZ1944,1,Rules!$H$12),""))</f>
        <v/>
      </c>
      <c r="I1945">
        <f>IF(A1945="","",IF(AND(N(H1945)&gt;0,IFERROR(INDEX(Crawl!$A1944:$DZ1944,1,Rules!$H$11),"")&amp;""&lt;&gt;""),IFERROR(INDEX(Crawl!$A1944:$DZ1944,1,Rules!$H$11),"")&amp;"",IF(AND(ISNUMBER(J1945),N(J1945)&gt;=Rules!$B$12,IFERROR(INDEX(Crawl!$A1944:$DZ1944,1,Rules!$H$13),"")&amp;""&lt;&gt;""),IFERROR(INDEX(Crawl!$A1944:$DZ1944,1,Rules!$H$13),"")&amp;"","")))</f>
        <v/>
      </c>
      <c r="J1945" s="19">
        <f>IF(A1945="","",IF(IFERROR(INDEX(Crawl!$A1944:$DZ1944,1,Rules!$H$14),"")&amp;""="","",IFERROR(INDEX(Crawl!$A1944:$DZ1944,1,Rules!$H$14),"")))</f>
        <v/>
      </c>
      <c r="K1945">
        <f>IF(A1945="","",IFERROR(SUMIFS('GSC current'!$J$2:$J$2001,'GSC current'!$I$2:$I$2001,B1945),0))</f>
        <v/>
      </c>
      <c r="L1945">
        <f>IF(A1945="","",IFERROR(SUMIFS('GSC current'!$K$2:$K$2001,'GSC current'!$I$2:$I$2001,B1945),0))</f>
        <v/>
      </c>
      <c r="M1945" s="20">
        <f>IF(A1945="","",IF(N(L1945)&gt;0,K1945/L1945,""))</f>
        <v/>
      </c>
      <c r="N1945" s="21">
        <f>IF(A1945="","",IF(N(L1945)&gt;0,SUMIFS('GSC current'!$L$2:$L$2001,'GSC current'!$I$2:$I$2001,B1945)/L1945,""))</f>
        <v/>
      </c>
      <c r="O1945">
        <f>IF(A1945="","",IFERROR(SUMIFS('GSC previous'!$J$2:$J$2001,'GSC previous'!$I$2:$I$2001,B1945),0))</f>
        <v/>
      </c>
      <c r="P1945" s="22">
        <f>IF(A1945="","",IF(N(O1945)&gt;0,(K1945-O1945)/O1945,""))</f>
        <v/>
      </c>
      <c r="Q1945">
        <f>IF(A1945="","",IFERROR(SUMIFS(GA4!$P$2:$P$2001,GA4!$O$2:$O$2001,B1945),0))</f>
        <v/>
      </c>
      <c r="R1945" s="23">
        <f>IF(A1945="","",IF(N(Q1945)&gt;0,SUMIFS(GA4!$Q$2:$Q$2001,GA4!$O$2:$O$2001,B1945)/Q1945,""))</f>
        <v/>
      </c>
      <c r="S1945">
        <f>IF(A1945="","",IFERROR(SUMIFS(GA4!$R$2:$R$2001,GA4!$O$2:$O$2001,B1945),0))</f>
        <v/>
      </c>
      <c r="T1945">
        <f>IF(A1945="","",IF(AND(ISNUMBER(F1945),LEFT(C1945&amp;"",1)="2"),IF(F1945&lt;Rules!$B$9,"Yes","No"),"No"))</f>
        <v/>
      </c>
      <c r="U1945">
        <f>IF(A1945="","",IF(AND(N(O1945)&gt;=Rules!$B$8,ISNUMBER(P1945)),IF(P1945&lt;=-Rules!$B$7,"Yes","No"),"No"))</f>
        <v/>
      </c>
      <c r="V1945">
        <f>IF(A1945="","",IF(AND(N(L1945)&gt;=Rules!$B$6,ISNUMBER(N1945)),IF(AND(N1945&gt;=Rules!$B$10,N1945&lt;=Rules!$B$11),"Yes","No"),"No"))</f>
        <v/>
      </c>
      <c r="W1945">
        <f>IF(A1945="","",IF(I1945&lt;&gt;"","Yes","No"))</f>
        <v/>
      </c>
      <c r="X1945">
        <f>IF(I1945="","",IF(SUMIFS($K$3:$K$2002,$A$3:$A$2002,SUBSTITUTE(SUBSTITUTE(I1945,"?","~?"),"*","~*"))&gt;N(K1945),"Yes","No"))</f>
        <v/>
      </c>
      <c r="Y1945">
        <f>IF(A1945="","",IF(N(S1945)&gt;0,"Yes","No"))</f>
        <v/>
      </c>
      <c r="Z1945">
        <f>IF(A1945="","",IF(AND(N(K1945)&lt;Rules!$B$5,N(L1945)&lt;Rules!$B$6,N(Q1945)&lt;Rules!$B$13,Y1945="No"),"Yes","No"))</f>
        <v/>
      </c>
      <c r="AA1945">
        <f>IF(A1945="","",IF(LEFT(C1945&amp;"",1)="3","Redirect",IF(OR(LEFT(C1945&amp;"",1)="4",LEFT(C1945&amp;"",1)="5"),IF(OR(N(K1945)&gt;0,N(AC1945)&gt;=Rules!$B$14),"Redirect","Prune"),IF(D1945="Non-Indexable","Keep",IF(AND(W1945="Yes",X1945="Yes",Y1945="No"),"Merge",IF(OR(U1945="Yes",V1945="Yes",AND(T1945="Yes",N(L1945)&gt;=Rules!$B$6)),"Update",IF(Z1945="Yes",IF(N(AC1945)&gt;=Rules!$B$14,"Redirect","Prune"),"Keep")))))))</f>
        <v/>
      </c>
      <c r="AB1945">
        <f>IF(A1945="","",IF(LEFT(C1945&amp;"",1)="3","Already redirects ("&amp;C1945&amp;"). Update internal links to point at the final URL.",IF(OR(LEFT(C1945&amp;"",1)="4",LEFT(C1945&amp;"",1)="5"),IF(AA1945="Redirect","Returns "&amp;C1945&amp;" but still has "&amp;N(K1945)&amp;" clicks and "&amp;N(AC1945)&amp;" referring domains. 301 it to the closest live page.","Returns "&amp;C1945&amp;" with no clicks or links. Remove internal links and let it 404 or 410."),IF(D1945="Non-Indexable","Non-indexable ("&amp;E1945&amp;"). Keep if that is intentional; otherwise fix the canonical or noindex.",IF(AA1945="Merge","Overlaps with "&amp;I1945&amp;IF(N(J1945)&gt;0," (similarity "&amp;TEXT(J1945,"0.00")&amp;")","")&amp;", which gets more clicks. Merge the useful parts into it and 301 this URL.",IF(AA1945="Update",MID(IF(U1945="Yes","; Clicks down "&amp;TEXT(-P1945,"0%")&amp;" on the previous period","")&amp;IF(V1945="Yes","; Average position "&amp;TEXT(N1945,"0.0")&amp;" on "&amp;TEXT(L1945,"#,##0")&amp;" impressions (striking distance)","")&amp;IF(AND(T1945="Yes",N(L1945)&gt;=Rules!$B$6),"; Thin ("&amp;F1945&amp;" words) but has search demand",""),3,400),IF(AA1945="Prune","Low value: "&amp;N(K1945)&amp;" clicks, "&amp;N(L1945)&amp;" impressions, "&amp;N(Q1945)&amp;" sessions, no key events. Remove or noindex it and update internal links.",IF(AA1945="Redirect","Low value but "&amp;N(AC1945)&amp;" referring domains. 301 it to the closest relevant page to keep those links.",IF(AND(Z1945="No",Y1945="Yes",N(K1945)&lt;Rules!$B$5),"Low search traffic but it converts (key events: "&amp;S1945&amp;"). Keep it and link to it.",IF(W1945="Yes","Stronger than the page it overlaps ("&amp;I1945&amp;"). Keep; merge that page into this one.","Healthy: "&amp;N(K1945)&amp;" clicks"&amp;IF(ISNUMBER(N1945),", average position "&amp;TEXT(N1945,"0.0"),"")&amp;". Keep and monitor."))))))))))</f>
        <v/>
      </c>
      <c r="AE1945">
        <f>IF(A1945="","",IF(AD1945&lt;&gt;"",AD1945,AA1945))</f>
        <v/>
      </c>
    </row>
    <row r="1946">
      <c r="A1946">
        <f>IF(Crawl!A1945="","",Crawl!A1945)</f>
        <v/>
      </c>
      <c r="B1946">
        <f>IF(A1946="","",Crawl!EC1945)</f>
        <v/>
      </c>
      <c r="C1946">
        <f>IF(A1946="","",IFERROR(INDEX(Crawl!$A1945:$DZ1945,1,Rules!$H$6),""))</f>
        <v/>
      </c>
      <c r="D1946">
        <f>IF(A1946="","",IFERROR(INDEX(Crawl!$A1945:$DZ1945,1,Rules!$H$7),"")&amp;"")</f>
        <v/>
      </c>
      <c r="E1946">
        <f>IF(A1946="","",IFERROR(INDEX(Crawl!$A1945:$DZ1945,1,Rules!$H$8),"")&amp;"")</f>
        <v/>
      </c>
      <c r="F1946">
        <f>IF(A1946="","",IFERROR(INDEX(Crawl!$A1945:$DZ1945,1,Rules!$H$9),""))</f>
        <v/>
      </c>
      <c r="G1946">
        <f>IF(A1946="","",IFERROR(INDEX(Crawl!$A1945:$DZ1945,1,Rules!$H$10),""))</f>
        <v/>
      </c>
      <c r="H1946">
        <f>IF(A1946="","",IFERROR(INDEX(Crawl!$A1945:$DZ1945,1,Rules!$H$12),""))</f>
        <v/>
      </c>
      <c r="I1946">
        <f>IF(A1946="","",IF(AND(N(H1946)&gt;0,IFERROR(INDEX(Crawl!$A1945:$DZ1945,1,Rules!$H$11),"")&amp;""&lt;&gt;""),IFERROR(INDEX(Crawl!$A1945:$DZ1945,1,Rules!$H$11),"")&amp;"",IF(AND(ISNUMBER(J1946),N(J1946)&gt;=Rules!$B$12,IFERROR(INDEX(Crawl!$A1945:$DZ1945,1,Rules!$H$13),"")&amp;""&lt;&gt;""),IFERROR(INDEX(Crawl!$A1945:$DZ1945,1,Rules!$H$13),"")&amp;"","")))</f>
        <v/>
      </c>
      <c r="J1946" s="19">
        <f>IF(A1946="","",IF(IFERROR(INDEX(Crawl!$A1945:$DZ1945,1,Rules!$H$14),"")&amp;""="","",IFERROR(INDEX(Crawl!$A1945:$DZ1945,1,Rules!$H$14),"")))</f>
        <v/>
      </c>
      <c r="K1946">
        <f>IF(A1946="","",IFERROR(SUMIFS('GSC current'!$J$2:$J$2001,'GSC current'!$I$2:$I$2001,B1946),0))</f>
        <v/>
      </c>
      <c r="L1946">
        <f>IF(A1946="","",IFERROR(SUMIFS('GSC current'!$K$2:$K$2001,'GSC current'!$I$2:$I$2001,B1946),0))</f>
        <v/>
      </c>
      <c r="M1946" s="20">
        <f>IF(A1946="","",IF(N(L1946)&gt;0,K1946/L1946,""))</f>
        <v/>
      </c>
      <c r="N1946" s="21">
        <f>IF(A1946="","",IF(N(L1946)&gt;0,SUMIFS('GSC current'!$L$2:$L$2001,'GSC current'!$I$2:$I$2001,B1946)/L1946,""))</f>
        <v/>
      </c>
      <c r="O1946">
        <f>IF(A1946="","",IFERROR(SUMIFS('GSC previous'!$J$2:$J$2001,'GSC previous'!$I$2:$I$2001,B1946),0))</f>
        <v/>
      </c>
      <c r="P1946" s="22">
        <f>IF(A1946="","",IF(N(O1946)&gt;0,(K1946-O1946)/O1946,""))</f>
        <v/>
      </c>
      <c r="Q1946">
        <f>IF(A1946="","",IFERROR(SUMIFS(GA4!$P$2:$P$2001,GA4!$O$2:$O$2001,B1946),0))</f>
        <v/>
      </c>
      <c r="R1946" s="23">
        <f>IF(A1946="","",IF(N(Q1946)&gt;0,SUMIFS(GA4!$Q$2:$Q$2001,GA4!$O$2:$O$2001,B1946)/Q1946,""))</f>
        <v/>
      </c>
      <c r="S1946">
        <f>IF(A1946="","",IFERROR(SUMIFS(GA4!$R$2:$R$2001,GA4!$O$2:$O$2001,B1946),0))</f>
        <v/>
      </c>
      <c r="T1946">
        <f>IF(A1946="","",IF(AND(ISNUMBER(F1946),LEFT(C1946&amp;"",1)="2"),IF(F1946&lt;Rules!$B$9,"Yes","No"),"No"))</f>
        <v/>
      </c>
      <c r="U1946">
        <f>IF(A1946="","",IF(AND(N(O1946)&gt;=Rules!$B$8,ISNUMBER(P1946)),IF(P1946&lt;=-Rules!$B$7,"Yes","No"),"No"))</f>
        <v/>
      </c>
      <c r="V1946">
        <f>IF(A1946="","",IF(AND(N(L1946)&gt;=Rules!$B$6,ISNUMBER(N1946)),IF(AND(N1946&gt;=Rules!$B$10,N1946&lt;=Rules!$B$11),"Yes","No"),"No"))</f>
        <v/>
      </c>
      <c r="W1946">
        <f>IF(A1946="","",IF(I1946&lt;&gt;"","Yes","No"))</f>
        <v/>
      </c>
      <c r="X1946">
        <f>IF(I1946="","",IF(SUMIFS($K$3:$K$2002,$A$3:$A$2002,SUBSTITUTE(SUBSTITUTE(I1946,"?","~?"),"*","~*"))&gt;N(K1946),"Yes","No"))</f>
        <v/>
      </c>
      <c r="Y1946">
        <f>IF(A1946="","",IF(N(S1946)&gt;0,"Yes","No"))</f>
        <v/>
      </c>
      <c r="Z1946">
        <f>IF(A1946="","",IF(AND(N(K1946)&lt;Rules!$B$5,N(L1946)&lt;Rules!$B$6,N(Q1946)&lt;Rules!$B$13,Y1946="No"),"Yes","No"))</f>
        <v/>
      </c>
      <c r="AA1946">
        <f>IF(A1946="","",IF(LEFT(C1946&amp;"",1)="3","Redirect",IF(OR(LEFT(C1946&amp;"",1)="4",LEFT(C1946&amp;"",1)="5"),IF(OR(N(K1946)&gt;0,N(AC1946)&gt;=Rules!$B$14),"Redirect","Prune"),IF(D1946="Non-Indexable","Keep",IF(AND(W1946="Yes",X1946="Yes",Y1946="No"),"Merge",IF(OR(U1946="Yes",V1946="Yes",AND(T1946="Yes",N(L1946)&gt;=Rules!$B$6)),"Update",IF(Z1946="Yes",IF(N(AC1946)&gt;=Rules!$B$14,"Redirect","Prune"),"Keep")))))))</f>
        <v/>
      </c>
      <c r="AB1946">
        <f>IF(A1946="","",IF(LEFT(C1946&amp;"",1)="3","Already redirects ("&amp;C1946&amp;"). Update internal links to point at the final URL.",IF(OR(LEFT(C1946&amp;"",1)="4",LEFT(C1946&amp;"",1)="5"),IF(AA1946="Redirect","Returns "&amp;C1946&amp;" but still has "&amp;N(K1946)&amp;" clicks and "&amp;N(AC1946)&amp;" referring domains. 301 it to the closest live page.","Returns "&amp;C1946&amp;" with no clicks or links. Remove internal links and let it 404 or 410."),IF(D1946="Non-Indexable","Non-indexable ("&amp;E1946&amp;"). Keep if that is intentional; otherwise fix the canonical or noindex.",IF(AA1946="Merge","Overlaps with "&amp;I1946&amp;IF(N(J1946)&gt;0," (similarity "&amp;TEXT(J1946,"0.00")&amp;")","")&amp;", which gets more clicks. Merge the useful parts into it and 301 this URL.",IF(AA1946="Update",MID(IF(U1946="Yes","; Clicks down "&amp;TEXT(-P1946,"0%")&amp;" on the previous period","")&amp;IF(V1946="Yes","; Average position "&amp;TEXT(N1946,"0.0")&amp;" on "&amp;TEXT(L1946,"#,##0")&amp;" impressions (striking distance)","")&amp;IF(AND(T1946="Yes",N(L1946)&gt;=Rules!$B$6),"; Thin ("&amp;F1946&amp;" words) but has search demand",""),3,400),IF(AA1946="Prune","Low value: "&amp;N(K1946)&amp;" clicks, "&amp;N(L1946)&amp;" impressions, "&amp;N(Q1946)&amp;" sessions, no key events. Remove or noindex it and update internal links.",IF(AA1946="Redirect","Low value but "&amp;N(AC1946)&amp;" referring domains. 301 it to the closest relevant page to keep those links.",IF(AND(Z1946="No",Y1946="Yes",N(K1946)&lt;Rules!$B$5),"Low search traffic but it converts (key events: "&amp;S1946&amp;"). Keep it and link to it.",IF(W1946="Yes","Stronger than the page it overlaps ("&amp;I1946&amp;"). Keep; merge that page into this one.","Healthy: "&amp;N(K1946)&amp;" clicks"&amp;IF(ISNUMBER(N1946),", average position "&amp;TEXT(N1946,"0.0"),"")&amp;". Keep and monitor."))))))))))</f>
        <v/>
      </c>
      <c r="AE1946">
        <f>IF(A1946="","",IF(AD1946&lt;&gt;"",AD1946,AA1946))</f>
        <v/>
      </c>
    </row>
    <row r="1947">
      <c r="A1947">
        <f>IF(Crawl!A1946="","",Crawl!A1946)</f>
        <v/>
      </c>
      <c r="B1947">
        <f>IF(A1947="","",Crawl!EC1946)</f>
        <v/>
      </c>
      <c r="C1947">
        <f>IF(A1947="","",IFERROR(INDEX(Crawl!$A1946:$DZ1946,1,Rules!$H$6),""))</f>
        <v/>
      </c>
      <c r="D1947">
        <f>IF(A1947="","",IFERROR(INDEX(Crawl!$A1946:$DZ1946,1,Rules!$H$7),"")&amp;"")</f>
        <v/>
      </c>
      <c r="E1947">
        <f>IF(A1947="","",IFERROR(INDEX(Crawl!$A1946:$DZ1946,1,Rules!$H$8),"")&amp;"")</f>
        <v/>
      </c>
      <c r="F1947">
        <f>IF(A1947="","",IFERROR(INDEX(Crawl!$A1946:$DZ1946,1,Rules!$H$9),""))</f>
        <v/>
      </c>
      <c r="G1947">
        <f>IF(A1947="","",IFERROR(INDEX(Crawl!$A1946:$DZ1946,1,Rules!$H$10),""))</f>
        <v/>
      </c>
      <c r="H1947">
        <f>IF(A1947="","",IFERROR(INDEX(Crawl!$A1946:$DZ1946,1,Rules!$H$12),""))</f>
        <v/>
      </c>
      <c r="I1947">
        <f>IF(A1947="","",IF(AND(N(H1947)&gt;0,IFERROR(INDEX(Crawl!$A1946:$DZ1946,1,Rules!$H$11),"")&amp;""&lt;&gt;""),IFERROR(INDEX(Crawl!$A1946:$DZ1946,1,Rules!$H$11),"")&amp;"",IF(AND(ISNUMBER(J1947),N(J1947)&gt;=Rules!$B$12,IFERROR(INDEX(Crawl!$A1946:$DZ1946,1,Rules!$H$13),"")&amp;""&lt;&gt;""),IFERROR(INDEX(Crawl!$A1946:$DZ1946,1,Rules!$H$13),"")&amp;"","")))</f>
        <v/>
      </c>
      <c r="J1947" s="19">
        <f>IF(A1947="","",IF(IFERROR(INDEX(Crawl!$A1946:$DZ1946,1,Rules!$H$14),"")&amp;""="","",IFERROR(INDEX(Crawl!$A1946:$DZ1946,1,Rules!$H$14),"")))</f>
        <v/>
      </c>
      <c r="K1947">
        <f>IF(A1947="","",IFERROR(SUMIFS('GSC current'!$J$2:$J$2001,'GSC current'!$I$2:$I$2001,B1947),0))</f>
        <v/>
      </c>
      <c r="L1947">
        <f>IF(A1947="","",IFERROR(SUMIFS('GSC current'!$K$2:$K$2001,'GSC current'!$I$2:$I$2001,B1947),0))</f>
        <v/>
      </c>
      <c r="M1947" s="20">
        <f>IF(A1947="","",IF(N(L1947)&gt;0,K1947/L1947,""))</f>
        <v/>
      </c>
      <c r="N1947" s="21">
        <f>IF(A1947="","",IF(N(L1947)&gt;0,SUMIFS('GSC current'!$L$2:$L$2001,'GSC current'!$I$2:$I$2001,B1947)/L1947,""))</f>
        <v/>
      </c>
      <c r="O1947">
        <f>IF(A1947="","",IFERROR(SUMIFS('GSC previous'!$J$2:$J$2001,'GSC previous'!$I$2:$I$2001,B1947),0))</f>
        <v/>
      </c>
      <c r="P1947" s="22">
        <f>IF(A1947="","",IF(N(O1947)&gt;0,(K1947-O1947)/O1947,""))</f>
        <v/>
      </c>
      <c r="Q1947">
        <f>IF(A1947="","",IFERROR(SUMIFS(GA4!$P$2:$P$2001,GA4!$O$2:$O$2001,B1947),0))</f>
        <v/>
      </c>
      <c r="R1947" s="23">
        <f>IF(A1947="","",IF(N(Q1947)&gt;0,SUMIFS(GA4!$Q$2:$Q$2001,GA4!$O$2:$O$2001,B1947)/Q1947,""))</f>
        <v/>
      </c>
      <c r="S1947">
        <f>IF(A1947="","",IFERROR(SUMIFS(GA4!$R$2:$R$2001,GA4!$O$2:$O$2001,B1947),0))</f>
        <v/>
      </c>
      <c r="T1947">
        <f>IF(A1947="","",IF(AND(ISNUMBER(F1947),LEFT(C1947&amp;"",1)="2"),IF(F1947&lt;Rules!$B$9,"Yes","No"),"No"))</f>
        <v/>
      </c>
      <c r="U1947">
        <f>IF(A1947="","",IF(AND(N(O1947)&gt;=Rules!$B$8,ISNUMBER(P1947)),IF(P1947&lt;=-Rules!$B$7,"Yes","No"),"No"))</f>
        <v/>
      </c>
      <c r="V1947">
        <f>IF(A1947="","",IF(AND(N(L1947)&gt;=Rules!$B$6,ISNUMBER(N1947)),IF(AND(N1947&gt;=Rules!$B$10,N1947&lt;=Rules!$B$11),"Yes","No"),"No"))</f>
        <v/>
      </c>
      <c r="W1947">
        <f>IF(A1947="","",IF(I1947&lt;&gt;"","Yes","No"))</f>
        <v/>
      </c>
      <c r="X1947">
        <f>IF(I1947="","",IF(SUMIFS($K$3:$K$2002,$A$3:$A$2002,SUBSTITUTE(SUBSTITUTE(I1947,"?","~?"),"*","~*"))&gt;N(K1947),"Yes","No"))</f>
        <v/>
      </c>
      <c r="Y1947">
        <f>IF(A1947="","",IF(N(S1947)&gt;0,"Yes","No"))</f>
        <v/>
      </c>
      <c r="Z1947">
        <f>IF(A1947="","",IF(AND(N(K1947)&lt;Rules!$B$5,N(L1947)&lt;Rules!$B$6,N(Q1947)&lt;Rules!$B$13,Y1947="No"),"Yes","No"))</f>
        <v/>
      </c>
      <c r="AA1947">
        <f>IF(A1947="","",IF(LEFT(C1947&amp;"",1)="3","Redirect",IF(OR(LEFT(C1947&amp;"",1)="4",LEFT(C1947&amp;"",1)="5"),IF(OR(N(K1947)&gt;0,N(AC1947)&gt;=Rules!$B$14),"Redirect","Prune"),IF(D1947="Non-Indexable","Keep",IF(AND(W1947="Yes",X1947="Yes",Y1947="No"),"Merge",IF(OR(U1947="Yes",V1947="Yes",AND(T1947="Yes",N(L1947)&gt;=Rules!$B$6)),"Update",IF(Z1947="Yes",IF(N(AC1947)&gt;=Rules!$B$14,"Redirect","Prune"),"Keep")))))))</f>
        <v/>
      </c>
      <c r="AB1947">
        <f>IF(A1947="","",IF(LEFT(C1947&amp;"",1)="3","Already redirects ("&amp;C1947&amp;"). Update internal links to point at the final URL.",IF(OR(LEFT(C1947&amp;"",1)="4",LEFT(C1947&amp;"",1)="5"),IF(AA1947="Redirect","Returns "&amp;C1947&amp;" but still has "&amp;N(K1947)&amp;" clicks and "&amp;N(AC1947)&amp;" referring domains. 301 it to the closest live page.","Returns "&amp;C1947&amp;" with no clicks or links. Remove internal links and let it 404 or 410."),IF(D1947="Non-Indexable","Non-indexable ("&amp;E1947&amp;"). Keep if that is intentional; otherwise fix the canonical or noindex.",IF(AA1947="Merge","Overlaps with "&amp;I1947&amp;IF(N(J1947)&gt;0," (similarity "&amp;TEXT(J1947,"0.00")&amp;")","")&amp;", which gets more clicks. Merge the useful parts into it and 301 this URL.",IF(AA1947="Update",MID(IF(U1947="Yes","; Clicks down "&amp;TEXT(-P1947,"0%")&amp;" on the previous period","")&amp;IF(V1947="Yes","; Average position "&amp;TEXT(N1947,"0.0")&amp;" on "&amp;TEXT(L1947,"#,##0")&amp;" impressions (striking distance)","")&amp;IF(AND(T1947="Yes",N(L1947)&gt;=Rules!$B$6),"; Thin ("&amp;F1947&amp;" words) but has search demand",""),3,400),IF(AA1947="Prune","Low value: "&amp;N(K1947)&amp;" clicks, "&amp;N(L1947)&amp;" impressions, "&amp;N(Q1947)&amp;" sessions, no key events. Remove or noindex it and update internal links.",IF(AA1947="Redirect","Low value but "&amp;N(AC1947)&amp;" referring domains. 301 it to the closest relevant page to keep those links.",IF(AND(Z1947="No",Y1947="Yes",N(K1947)&lt;Rules!$B$5),"Low search traffic but it converts (key events: "&amp;S1947&amp;"). Keep it and link to it.",IF(W1947="Yes","Stronger than the page it overlaps ("&amp;I1947&amp;"). Keep; merge that page into this one.","Healthy: "&amp;N(K1947)&amp;" clicks"&amp;IF(ISNUMBER(N1947),", average position "&amp;TEXT(N1947,"0.0"),"")&amp;". Keep and monitor."))))))))))</f>
        <v/>
      </c>
      <c r="AE1947">
        <f>IF(A1947="","",IF(AD1947&lt;&gt;"",AD1947,AA1947))</f>
        <v/>
      </c>
    </row>
    <row r="1948">
      <c r="A1948">
        <f>IF(Crawl!A1947="","",Crawl!A1947)</f>
        <v/>
      </c>
      <c r="B1948">
        <f>IF(A1948="","",Crawl!EC1947)</f>
        <v/>
      </c>
      <c r="C1948">
        <f>IF(A1948="","",IFERROR(INDEX(Crawl!$A1947:$DZ1947,1,Rules!$H$6),""))</f>
        <v/>
      </c>
      <c r="D1948">
        <f>IF(A1948="","",IFERROR(INDEX(Crawl!$A1947:$DZ1947,1,Rules!$H$7),"")&amp;"")</f>
        <v/>
      </c>
      <c r="E1948">
        <f>IF(A1948="","",IFERROR(INDEX(Crawl!$A1947:$DZ1947,1,Rules!$H$8),"")&amp;"")</f>
        <v/>
      </c>
      <c r="F1948">
        <f>IF(A1948="","",IFERROR(INDEX(Crawl!$A1947:$DZ1947,1,Rules!$H$9),""))</f>
        <v/>
      </c>
      <c r="G1948">
        <f>IF(A1948="","",IFERROR(INDEX(Crawl!$A1947:$DZ1947,1,Rules!$H$10),""))</f>
        <v/>
      </c>
      <c r="H1948">
        <f>IF(A1948="","",IFERROR(INDEX(Crawl!$A1947:$DZ1947,1,Rules!$H$12),""))</f>
        <v/>
      </c>
      <c r="I1948">
        <f>IF(A1948="","",IF(AND(N(H1948)&gt;0,IFERROR(INDEX(Crawl!$A1947:$DZ1947,1,Rules!$H$11),"")&amp;""&lt;&gt;""),IFERROR(INDEX(Crawl!$A1947:$DZ1947,1,Rules!$H$11),"")&amp;"",IF(AND(ISNUMBER(J1948),N(J1948)&gt;=Rules!$B$12,IFERROR(INDEX(Crawl!$A1947:$DZ1947,1,Rules!$H$13),"")&amp;""&lt;&gt;""),IFERROR(INDEX(Crawl!$A1947:$DZ1947,1,Rules!$H$13),"")&amp;"","")))</f>
        <v/>
      </c>
      <c r="J1948" s="19">
        <f>IF(A1948="","",IF(IFERROR(INDEX(Crawl!$A1947:$DZ1947,1,Rules!$H$14),"")&amp;""="","",IFERROR(INDEX(Crawl!$A1947:$DZ1947,1,Rules!$H$14),"")))</f>
        <v/>
      </c>
      <c r="K1948">
        <f>IF(A1948="","",IFERROR(SUMIFS('GSC current'!$J$2:$J$2001,'GSC current'!$I$2:$I$2001,B1948),0))</f>
        <v/>
      </c>
      <c r="L1948">
        <f>IF(A1948="","",IFERROR(SUMIFS('GSC current'!$K$2:$K$2001,'GSC current'!$I$2:$I$2001,B1948),0))</f>
        <v/>
      </c>
      <c r="M1948" s="20">
        <f>IF(A1948="","",IF(N(L1948)&gt;0,K1948/L1948,""))</f>
        <v/>
      </c>
      <c r="N1948" s="21">
        <f>IF(A1948="","",IF(N(L1948)&gt;0,SUMIFS('GSC current'!$L$2:$L$2001,'GSC current'!$I$2:$I$2001,B1948)/L1948,""))</f>
        <v/>
      </c>
      <c r="O1948">
        <f>IF(A1948="","",IFERROR(SUMIFS('GSC previous'!$J$2:$J$2001,'GSC previous'!$I$2:$I$2001,B1948),0))</f>
        <v/>
      </c>
      <c r="P1948" s="22">
        <f>IF(A1948="","",IF(N(O1948)&gt;0,(K1948-O1948)/O1948,""))</f>
        <v/>
      </c>
      <c r="Q1948">
        <f>IF(A1948="","",IFERROR(SUMIFS(GA4!$P$2:$P$2001,GA4!$O$2:$O$2001,B1948),0))</f>
        <v/>
      </c>
      <c r="R1948" s="23">
        <f>IF(A1948="","",IF(N(Q1948)&gt;0,SUMIFS(GA4!$Q$2:$Q$2001,GA4!$O$2:$O$2001,B1948)/Q1948,""))</f>
        <v/>
      </c>
      <c r="S1948">
        <f>IF(A1948="","",IFERROR(SUMIFS(GA4!$R$2:$R$2001,GA4!$O$2:$O$2001,B1948),0))</f>
        <v/>
      </c>
      <c r="T1948">
        <f>IF(A1948="","",IF(AND(ISNUMBER(F1948),LEFT(C1948&amp;"",1)="2"),IF(F1948&lt;Rules!$B$9,"Yes","No"),"No"))</f>
        <v/>
      </c>
      <c r="U1948">
        <f>IF(A1948="","",IF(AND(N(O1948)&gt;=Rules!$B$8,ISNUMBER(P1948)),IF(P1948&lt;=-Rules!$B$7,"Yes","No"),"No"))</f>
        <v/>
      </c>
      <c r="V1948">
        <f>IF(A1948="","",IF(AND(N(L1948)&gt;=Rules!$B$6,ISNUMBER(N1948)),IF(AND(N1948&gt;=Rules!$B$10,N1948&lt;=Rules!$B$11),"Yes","No"),"No"))</f>
        <v/>
      </c>
      <c r="W1948">
        <f>IF(A1948="","",IF(I1948&lt;&gt;"","Yes","No"))</f>
        <v/>
      </c>
      <c r="X1948">
        <f>IF(I1948="","",IF(SUMIFS($K$3:$K$2002,$A$3:$A$2002,SUBSTITUTE(SUBSTITUTE(I1948,"?","~?"),"*","~*"))&gt;N(K1948),"Yes","No"))</f>
        <v/>
      </c>
      <c r="Y1948">
        <f>IF(A1948="","",IF(N(S1948)&gt;0,"Yes","No"))</f>
        <v/>
      </c>
      <c r="Z1948">
        <f>IF(A1948="","",IF(AND(N(K1948)&lt;Rules!$B$5,N(L1948)&lt;Rules!$B$6,N(Q1948)&lt;Rules!$B$13,Y1948="No"),"Yes","No"))</f>
        <v/>
      </c>
      <c r="AA1948">
        <f>IF(A1948="","",IF(LEFT(C1948&amp;"",1)="3","Redirect",IF(OR(LEFT(C1948&amp;"",1)="4",LEFT(C1948&amp;"",1)="5"),IF(OR(N(K1948)&gt;0,N(AC1948)&gt;=Rules!$B$14),"Redirect","Prune"),IF(D1948="Non-Indexable","Keep",IF(AND(W1948="Yes",X1948="Yes",Y1948="No"),"Merge",IF(OR(U1948="Yes",V1948="Yes",AND(T1948="Yes",N(L1948)&gt;=Rules!$B$6)),"Update",IF(Z1948="Yes",IF(N(AC1948)&gt;=Rules!$B$14,"Redirect","Prune"),"Keep")))))))</f>
        <v/>
      </c>
      <c r="AB1948">
        <f>IF(A1948="","",IF(LEFT(C1948&amp;"",1)="3","Already redirects ("&amp;C1948&amp;"). Update internal links to point at the final URL.",IF(OR(LEFT(C1948&amp;"",1)="4",LEFT(C1948&amp;"",1)="5"),IF(AA1948="Redirect","Returns "&amp;C1948&amp;" but still has "&amp;N(K1948)&amp;" clicks and "&amp;N(AC1948)&amp;" referring domains. 301 it to the closest live page.","Returns "&amp;C1948&amp;" with no clicks or links. Remove internal links and let it 404 or 410."),IF(D1948="Non-Indexable","Non-indexable ("&amp;E1948&amp;"). Keep if that is intentional; otherwise fix the canonical or noindex.",IF(AA1948="Merge","Overlaps with "&amp;I1948&amp;IF(N(J1948)&gt;0," (similarity "&amp;TEXT(J1948,"0.00")&amp;")","")&amp;", which gets more clicks. Merge the useful parts into it and 301 this URL.",IF(AA1948="Update",MID(IF(U1948="Yes","; Clicks down "&amp;TEXT(-P1948,"0%")&amp;" on the previous period","")&amp;IF(V1948="Yes","; Average position "&amp;TEXT(N1948,"0.0")&amp;" on "&amp;TEXT(L1948,"#,##0")&amp;" impressions (striking distance)","")&amp;IF(AND(T1948="Yes",N(L1948)&gt;=Rules!$B$6),"; Thin ("&amp;F1948&amp;" words) but has search demand",""),3,400),IF(AA1948="Prune","Low value: "&amp;N(K1948)&amp;" clicks, "&amp;N(L1948)&amp;" impressions, "&amp;N(Q1948)&amp;" sessions, no key events. Remove or noindex it and update internal links.",IF(AA1948="Redirect","Low value but "&amp;N(AC1948)&amp;" referring domains. 301 it to the closest relevant page to keep those links.",IF(AND(Z1948="No",Y1948="Yes",N(K1948)&lt;Rules!$B$5),"Low search traffic but it converts (key events: "&amp;S1948&amp;"). Keep it and link to it.",IF(W1948="Yes","Stronger than the page it overlaps ("&amp;I1948&amp;"). Keep; merge that page into this one.","Healthy: "&amp;N(K1948)&amp;" clicks"&amp;IF(ISNUMBER(N1948),", average position "&amp;TEXT(N1948,"0.0"),"")&amp;". Keep and monitor."))))))))))</f>
        <v/>
      </c>
      <c r="AE1948">
        <f>IF(A1948="","",IF(AD1948&lt;&gt;"",AD1948,AA1948))</f>
        <v/>
      </c>
    </row>
    <row r="1949">
      <c r="A1949">
        <f>IF(Crawl!A1948="","",Crawl!A1948)</f>
        <v/>
      </c>
      <c r="B1949">
        <f>IF(A1949="","",Crawl!EC1948)</f>
        <v/>
      </c>
      <c r="C1949">
        <f>IF(A1949="","",IFERROR(INDEX(Crawl!$A1948:$DZ1948,1,Rules!$H$6),""))</f>
        <v/>
      </c>
      <c r="D1949">
        <f>IF(A1949="","",IFERROR(INDEX(Crawl!$A1948:$DZ1948,1,Rules!$H$7),"")&amp;"")</f>
        <v/>
      </c>
      <c r="E1949">
        <f>IF(A1949="","",IFERROR(INDEX(Crawl!$A1948:$DZ1948,1,Rules!$H$8),"")&amp;"")</f>
        <v/>
      </c>
      <c r="F1949">
        <f>IF(A1949="","",IFERROR(INDEX(Crawl!$A1948:$DZ1948,1,Rules!$H$9),""))</f>
        <v/>
      </c>
      <c r="G1949">
        <f>IF(A1949="","",IFERROR(INDEX(Crawl!$A1948:$DZ1948,1,Rules!$H$10),""))</f>
        <v/>
      </c>
      <c r="H1949">
        <f>IF(A1949="","",IFERROR(INDEX(Crawl!$A1948:$DZ1948,1,Rules!$H$12),""))</f>
        <v/>
      </c>
      <c r="I1949">
        <f>IF(A1949="","",IF(AND(N(H1949)&gt;0,IFERROR(INDEX(Crawl!$A1948:$DZ1948,1,Rules!$H$11),"")&amp;""&lt;&gt;""),IFERROR(INDEX(Crawl!$A1948:$DZ1948,1,Rules!$H$11),"")&amp;"",IF(AND(ISNUMBER(J1949),N(J1949)&gt;=Rules!$B$12,IFERROR(INDEX(Crawl!$A1948:$DZ1948,1,Rules!$H$13),"")&amp;""&lt;&gt;""),IFERROR(INDEX(Crawl!$A1948:$DZ1948,1,Rules!$H$13),"")&amp;"","")))</f>
        <v/>
      </c>
      <c r="J1949" s="19">
        <f>IF(A1949="","",IF(IFERROR(INDEX(Crawl!$A1948:$DZ1948,1,Rules!$H$14),"")&amp;""="","",IFERROR(INDEX(Crawl!$A1948:$DZ1948,1,Rules!$H$14),"")))</f>
        <v/>
      </c>
      <c r="K1949">
        <f>IF(A1949="","",IFERROR(SUMIFS('GSC current'!$J$2:$J$2001,'GSC current'!$I$2:$I$2001,B1949),0))</f>
        <v/>
      </c>
      <c r="L1949">
        <f>IF(A1949="","",IFERROR(SUMIFS('GSC current'!$K$2:$K$2001,'GSC current'!$I$2:$I$2001,B1949),0))</f>
        <v/>
      </c>
      <c r="M1949" s="20">
        <f>IF(A1949="","",IF(N(L1949)&gt;0,K1949/L1949,""))</f>
        <v/>
      </c>
      <c r="N1949" s="21">
        <f>IF(A1949="","",IF(N(L1949)&gt;0,SUMIFS('GSC current'!$L$2:$L$2001,'GSC current'!$I$2:$I$2001,B1949)/L1949,""))</f>
        <v/>
      </c>
      <c r="O1949">
        <f>IF(A1949="","",IFERROR(SUMIFS('GSC previous'!$J$2:$J$2001,'GSC previous'!$I$2:$I$2001,B1949),0))</f>
        <v/>
      </c>
      <c r="P1949" s="22">
        <f>IF(A1949="","",IF(N(O1949)&gt;0,(K1949-O1949)/O1949,""))</f>
        <v/>
      </c>
      <c r="Q1949">
        <f>IF(A1949="","",IFERROR(SUMIFS(GA4!$P$2:$P$2001,GA4!$O$2:$O$2001,B1949),0))</f>
        <v/>
      </c>
      <c r="R1949" s="23">
        <f>IF(A1949="","",IF(N(Q1949)&gt;0,SUMIFS(GA4!$Q$2:$Q$2001,GA4!$O$2:$O$2001,B1949)/Q1949,""))</f>
        <v/>
      </c>
      <c r="S1949">
        <f>IF(A1949="","",IFERROR(SUMIFS(GA4!$R$2:$R$2001,GA4!$O$2:$O$2001,B1949),0))</f>
        <v/>
      </c>
      <c r="T1949">
        <f>IF(A1949="","",IF(AND(ISNUMBER(F1949),LEFT(C1949&amp;"",1)="2"),IF(F1949&lt;Rules!$B$9,"Yes","No"),"No"))</f>
        <v/>
      </c>
      <c r="U1949">
        <f>IF(A1949="","",IF(AND(N(O1949)&gt;=Rules!$B$8,ISNUMBER(P1949)),IF(P1949&lt;=-Rules!$B$7,"Yes","No"),"No"))</f>
        <v/>
      </c>
      <c r="V1949">
        <f>IF(A1949="","",IF(AND(N(L1949)&gt;=Rules!$B$6,ISNUMBER(N1949)),IF(AND(N1949&gt;=Rules!$B$10,N1949&lt;=Rules!$B$11),"Yes","No"),"No"))</f>
        <v/>
      </c>
      <c r="W1949">
        <f>IF(A1949="","",IF(I1949&lt;&gt;"","Yes","No"))</f>
        <v/>
      </c>
      <c r="X1949">
        <f>IF(I1949="","",IF(SUMIFS($K$3:$K$2002,$A$3:$A$2002,SUBSTITUTE(SUBSTITUTE(I1949,"?","~?"),"*","~*"))&gt;N(K1949),"Yes","No"))</f>
        <v/>
      </c>
      <c r="Y1949">
        <f>IF(A1949="","",IF(N(S1949)&gt;0,"Yes","No"))</f>
        <v/>
      </c>
      <c r="Z1949">
        <f>IF(A1949="","",IF(AND(N(K1949)&lt;Rules!$B$5,N(L1949)&lt;Rules!$B$6,N(Q1949)&lt;Rules!$B$13,Y1949="No"),"Yes","No"))</f>
        <v/>
      </c>
      <c r="AA1949">
        <f>IF(A1949="","",IF(LEFT(C1949&amp;"",1)="3","Redirect",IF(OR(LEFT(C1949&amp;"",1)="4",LEFT(C1949&amp;"",1)="5"),IF(OR(N(K1949)&gt;0,N(AC1949)&gt;=Rules!$B$14),"Redirect","Prune"),IF(D1949="Non-Indexable","Keep",IF(AND(W1949="Yes",X1949="Yes",Y1949="No"),"Merge",IF(OR(U1949="Yes",V1949="Yes",AND(T1949="Yes",N(L1949)&gt;=Rules!$B$6)),"Update",IF(Z1949="Yes",IF(N(AC1949)&gt;=Rules!$B$14,"Redirect","Prune"),"Keep")))))))</f>
        <v/>
      </c>
      <c r="AB1949">
        <f>IF(A1949="","",IF(LEFT(C1949&amp;"",1)="3","Already redirects ("&amp;C1949&amp;"). Update internal links to point at the final URL.",IF(OR(LEFT(C1949&amp;"",1)="4",LEFT(C1949&amp;"",1)="5"),IF(AA1949="Redirect","Returns "&amp;C1949&amp;" but still has "&amp;N(K1949)&amp;" clicks and "&amp;N(AC1949)&amp;" referring domains. 301 it to the closest live page.","Returns "&amp;C1949&amp;" with no clicks or links. Remove internal links and let it 404 or 410."),IF(D1949="Non-Indexable","Non-indexable ("&amp;E1949&amp;"). Keep if that is intentional; otherwise fix the canonical or noindex.",IF(AA1949="Merge","Overlaps with "&amp;I1949&amp;IF(N(J1949)&gt;0," (similarity "&amp;TEXT(J1949,"0.00")&amp;")","")&amp;", which gets more clicks. Merge the useful parts into it and 301 this URL.",IF(AA1949="Update",MID(IF(U1949="Yes","; Clicks down "&amp;TEXT(-P1949,"0%")&amp;" on the previous period","")&amp;IF(V1949="Yes","; Average position "&amp;TEXT(N1949,"0.0")&amp;" on "&amp;TEXT(L1949,"#,##0")&amp;" impressions (striking distance)","")&amp;IF(AND(T1949="Yes",N(L1949)&gt;=Rules!$B$6),"; Thin ("&amp;F1949&amp;" words) but has search demand",""),3,400),IF(AA1949="Prune","Low value: "&amp;N(K1949)&amp;" clicks, "&amp;N(L1949)&amp;" impressions, "&amp;N(Q1949)&amp;" sessions, no key events. Remove or noindex it and update internal links.",IF(AA1949="Redirect","Low value but "&amp;N(AC1949)&amp;" referring domains. 301 it to the closest relevant page to keep those links.",IF(AND(Z1949="No",Y1949="Yes",N(K1949)&lt;Rules!$B$5),"Low search traffic but it converts (key events: "&amp;S1949&amp;"). Keep it and link to it.",IF(W1949="Yes","Stronger than the page it overlaps ("&amp;I1949&amp;"). Keep; merge that page into this one.","Healthy: "&amp;N(K1949)&amp;" clicks"&amp;IF(ISNUMBER(N1949),", average position "&amp;TEXT(N1949,"0.0"),"")&amp;". Keep and monitor."))))))))))</f>
        <v/>
      </c>
      <c r="AE1949">
        <f>IF(A1949="","",IF(AD1949&lt;&gt;"",AD1949,AA1949))</f>
        <v/>
      </c>
    </row>
    <row r="1950">
      <c r="A1950">
        <f>IF(Crawl!A1949="","",Crawl!A1949)</f>
        <v/>
      </c>
      <c r="B1950">
        <f>IF(A1950="","",Crawl!EC1949)</f>
        <v/>
      </c>
      <c r="C1950">
        <f>IF(A1950="","",IFERROR(INDEX(Crawl!$A1949:$DZ1949,1,Rules!$H$6),""))</f>
        <v/>
      </c>
      <c r="D1950">
        <f>IF(A1950="","",IFERROR(INDEX(Crawl!$A1949:$DZ1949,1,Rules!$H$7),"")&amp;"")</f>
        <v/>
      </c>
      <c r="E1950">
        <f>IF(A1950="","",IFERROR(INDEX(Crawl!$A1949:$DZ1949,1,Rules!$H$8),"")&amp;"")</f>
        <v/>
      </c>
      <c r="F1950">
        <f>IF(A1950="","",IFERROR(INDEX(Crawl!$A1949:$DZ1949,1,Rules!$H$9),""))</f>
        <v/>
      </c>
      <c r="G1950">
        <f>IF(A1950="","",IFERROR(INDEX(Crawl!$A1949:$DZ1949,1,Rules!$H$10),""))</f>
        <v/>
      </c>
      <c r="H1950">
        <f>IF(A1950="","",IFERROR(INDEX(Crawl!$A1949:$DZ1949,1,Rules!$H$12),""))</f>
        <v/>
      </c>
      <c r="I1950">
        <f>IF(A1950="","",IF(AND(N(H1950)&gt;0,IFERROR(INDEX(Crawl!$A1949:$DZ1949,1,Rules!$H$11),"")&amp;""&lt;&gt;""),IFERROR(INDEX(Crawl!$A1949:$DZ1949,1,Rules!$H$11),"")&amp;"",IF(AND(ISNUMBER(J1950),N(J1950)&gt;=Rules!$B$12,IFERROR(INDEX(Crawl!$A1949:$DZ1949,1,Rules!$H$13),"")&amp;""&lt;&gt;""),IFERROR(INDEX(Crawl!$A1949:$DZ1949,1,Rules!$H$13),"")&amp;"","")))</f>
        <v/>
      </c>
      <c r="J1950" s="19">
        <f>IF(A1950="","",IF(IFERROR(INDEX(Crawl!$A1949:$DZ1949,1,Rules!$H$14),"")&amp;""="","",IFERROR(INDEX(Crawl!$A1949:$DZ1949,1,Rules!$H$14),"")))</f>
        <v/>
      </c>
      <c r="K1950">
        <f>IF(A1950="","",IFERROR(SUMIFS('GSC current'!$J$2:$J$2001,'GSC current'!$I$2:$I$2001,B1950),0))</f>
        <v/>
      </c>
      <c r="L1950">
        <f>IF(A1950="","",IFERROR(SUMIFS('GSC current'!$K$2:$K$2001,'GSC current'!$I$2:$I$2001,B1950),0))</f>
        <v/>
      </c>
      <c r="M1950" s="20">
        <f>IF(A1950="","",IF(N(L1950)&gt;0,K1950/L1950,""))</f>
        <v/>
      </c>
      <c r="N1950" s="21">
        <f>IF(A1950="","",IF(N(L1950)&gt;0,SUMIFS('GSC current'!$L$2:$L$2001,'GSC current'!$I$2:$I$2001,B1950)/L1950,""))</f>
        <v/>
      </c>
      <c r="O1950">
        <f>IF(A1950="","",IFERROR(SUMIFS('GSC previous'!$J$2:$J$2001,'GSC previous'!$I$2:$I$2001,B1950),0))</f>
        <v/>
      </c>
      <c r="P1950" s="22">
        <f>IF(A1950="","",IF(N(O1950)&gt;0,(K1950-O1950)/O1950,""))</f>
        <v/>
      </c>
      <c r="Q1950">
        <f>IF(A1950="","",IFERROR(SUMIFS(GA4!$P$2:$P$2001,GA4!$O$2:$O$2001,B1950),0))</f>
        <v/>
      </c>
      <c r="R1950" s="23">
        <f>IF(A1950="","",IF(N(Q1950)&gt;0,SUMIFS(GA4!$Q$2:$Q$2001,GA4!$O$2:$O$2001,B1950)/Q1950,""))</f>
        <v/>
      </c>
      <c r="S1950">
        <f>IF(A1950="","",IFERROR(SUMIFS(GA4!$R$2:$R$2001,GA4!$O$2:$O$2001,B1950),0))</f>
        <v/>
      </c>
      <c r="T1950">
        <f>IF(A1950="","",IF(AND(ISNUMBER(F1950),LEFT(C1950&amp;"",1)="2"),IF(F1950&lt;Rules!$B$9,"Yes","No"),"No"))</f>
        <v/>
      </c>
      <c r="U1950">
        <f>IF(A1950="","",IF(AND(N(O1950)&gt;=Rules!$B$8,ISNUMBER(P1950)),IF(P1950&lt;=-Rules!$B$7,"Yes","No"),"No"))</f>
        <v/>
      </c>
      <c r="V1950">
        <f>IF(A1950="","",IF(AND(N(L1950)&gt;=Rules!$B$6,ISNUMBER(N1950)),IF(AND(N1950&gt;=Rules!$B$10,N1950&lt;=Rules!$B$11),"Yes","No"),"No"))</f>
        <v/>
      </c>
      <c r="W1950">
        <f>IF(A1950="","",IF(I1950&lt;&gt;"","Yes","No"))</f>
        <v/>
      </c>
      <c r="X1950">
        <f>IF(I1950="","",IF(SUMIFS($K$3:$K$2002,$A$3:$A$2002,SUBSTITUTE(SUBSTITUTE(I1950,"?","~?"),"*","~*"))&gt;N(K1950),"Yes","No"))</f>
        <v/>
      </c>
      <c r="Y1950">
        <f>IF(A1950="","",IF(N(S1950)&gt;0,"Yes","No"))</f>
        <v/>
      </c>
      <c r="Z1950">
        <f>IF(A1950="","",IF(AND(N(K1950)&lt;Rules!$B$5,N(L1950)&lt;Rules!$B$6,N(Q1950)&lt;Rules!$B$13,Y1950="No"),"Yes","No"))</f>
        <v/>
      </c>
      <c r="AA1950">
        <f>IF(A1950="","",IF(LEFT(C1950&amp;"",1)="3","Redirect",IF(OR(LEFT(C1950&amp;"",1)="4",LEFT(C1950&amp;"",1)="5"),IF(OR(N(K1950)&gt;0,N(AC1950)&gt;=Rules!$B$14),"Redirect","Prune"),IF(D1950="Non-Indexable","Keep",IF(AND(W1950="Yes",X1950="Yes",Y1950="No"),"Merge",IF(OR(U1950="Yes",V1950="Yes",AND(T1950="Yes",N(L1950)&gt;=Rules!$B$6)),"Update",IF(Z1950="Yes",IF(N(AC1950)&gt;=Rules!$B$14,"Redirect","Prune"),"Keep")))))))</f>
        <v/>
      </c>
      <c r="AB1950">
        <f>IF(A1950="","",IF(LEFT(C1950&amp;"",1)="3","Already redirects ("&amp;C1950&amp;"). Update internal links to point at the final URL.",IF(OR(LEFT(C1950&amp;"",1)="4",LEFT(C1950&amp;"",1)="5"),IF(AA1950="Redirect","Returns "&amp;C1950&amp;" but still has "&amp;N(K1950)&amp;" clicks and "&amp;N(AC1950)&amp;" referring domains. 301 it to the closest live page.","Returns "&amp;C1950&amp;" with no clicks or links. Remove internal links and let it 404 or 410."),IF(D1950="Non-Indexable","Non-indexable ("&amp;E1950&amp;"). Keep if that is intentional; otherwise fix the canonical or noindex.",IF(AA1950="Merge","Overlaps with "&amp;I1950&amp;IF(N(J1950)&gt;0," (similarity "&amp;TEXT(J1950,"0.00")&amp;")","")&amp;", which gets more clicks. Merge the useful parts into it and 301 this URL.",IF(AA1950="Update",MID(IF(U1950="Yes","; Clicks down "&amp;TEXT(-P1950,"0%")&amp;" on the previous period","")&amp;IF(V1950="Yes","; Average position "&amp;TEXT(N1950,"0.0")&amp;" on "&amp;TEXT(L1950,"#,##0")&amp;" impressions (striking distance)","")&amp;IF(AND(T1950="Yes",N(L1950)&gt;=Rules!$B$6),"; Thin ("&amp;F1950&amp;" words) but has search demand",""),3,400),IF(AA1950="Prune","Low value: "&amp;N(K1950)&amp;" clicks, "&amp;N(L1950)&amp;" impressions, "&amp;N(Q1950)&amp;" sessions, no key events. Remove or noindex it and update internal links.",IF(AA1950="Redirect","Low value but "&amp;N(AC1950)&amp;" referring domains. 301 it to the closest relevant page to keep those links.",IF(AND(Z1950="No",Y1950="Yes",N(K1950)&lt;Rules!$B$5),"Low search traffic but it converts (key events: "&amp;S1950&amp;"). Keep it and link to it.",IF(W1950="Yes","Stronger than the page it overlaps ("&amp;I1950&amp;"). Keep; merge that page into this one.","Healthy: "&amp;N(K1950)&amp;" clicks"&amp;IF(ISNUMBER(N1950),", average position "&amp;TEXT(N1950,"0.0"),"")&amp;". Keep and monitor."))))))))))</f>
        <v/>
      </c>
      <c r="AE1950">
        <f>IF(A1950="","",IF(AD1950&lt;&gt;"",AD1950,AA1950))</f>
        <v/>
      </c>
    </row>
    <row r="1951">
      <c r="A1951">
        <f>IF(Crawl!A1950="","",Crawl!A1950)</f>
        <v/>
      </c>
      <c r="B1951">
        <f>IF(A1951="","",Crawl!EC1950)</f>
        <v/>
      </c>
      <c r="C1951">
        <f>IF(A1951="","",IFERROR(INDEX(Crawl!$A1950:$DZ1950,1,Rules!$H$6),""))</f>
        <v/>
      </c>
      <c r="D1951">
        <f>IF(A1951="","",IFERROR(INDEX(Crawl!$A1950:$DZ1950,1,Rules!$H$7),"")&amp;"")</f>
        <v/>
      </c>
      <c r="E1951">
        <f>IF(A1951="","",IFERROR(INDEX(Crawl!$A1950:$DZ1950,1,Rules!$H$8),"")&amp;"")</f>
        <v/>
      </c>
      <c r="F1951">
        <f>IF(A1951="","",IFERROR(INDEX(Crawl!$A1950:$DZ1950,1,Rules!$H$9),""))</f>
        <v/>
      </c>
      <c r="G1951">
        <f>IF(A1951="","",IFERROR(INDEX(Crawl!$A1950:$DZ1950,1,Rules!$H$10),""))</f>
        <v/>
      </c>
      <c r="H1951">
        <f>IF(A1951="","",IFERROR(INDEX(Crawl!$A1950:$DZ1950,1,Rules!$H$12),""))</f>
        <v/>
      </c>
      <c r="I1951">
        <f>IF(A1951="","",IF(AND(N(H1951)&gt;0,IFERROR(INDEX(Crawl!$A1950:$DZ1950,1,Rules!$H$11),"")&amp;""&lt;&gt;""),IFERROR(INDEX(Crawl!$A1950:$DZ1950,1,Rules!$H$11),"")&amp;"",IF(AND(ISNUMBER(J1951),N(J1951)&gt;=Rules!$B$12,IFERROR(INDEX(Crawl!$A1950:$DZ1950,1,Rules!$H$13),"")&amp;""&lt;&gt;""),IFERROR(INDEX(Crawl!$A1950:$DZ1950,1,Rules!$H$13),"")&amp;"","")))</f>
        <v/>
      </c>
      <c r="J1951" s="19">
        <f>IF(A1951="","",IF(IFERROR(INDEX(Crawl!$A1950:$DZ1950,1,Rules!$H$14),"")&amp;""="","",IFERROR(INDEX(Crawl!$A1950:$DZ1950,1,Rules!$H$14),"")))</f>
        <v/>
      </c>
      <c r="K1951">
        <f>IF(A1951="","",IFERROR(SUMIFS('GSC current'!$J$2:$J$2001,'GSC current'!$I$2:$I$2001,B1951),0))</f>
        <v/>
      </c>
      <c r="L1951">
        <f>IF(A1951="","",IFERROR(SUMIFS('GSC current'!$K$2:$K$2001,'GSC current'!$I$2:$I$2001,B1951),0))</f>
        <v/>
      </c>
      <c r="M1951" s="20">
        <f>IF(A1951="","",IF(N(L1951)&gt;0,K1951/L1951,""))</f>
        <v/>
      </c>
      <c r="N1951" s="21">
        <f>IF(A1951="","",IF(N(L1951)&gt;0,SUMIFS('GSC current'!$L$2:$L$2001,'GSC current'!$I$2:$I$2001,B1951)/L1951,""))</f>
        <v/>
      </c>
      <c r="O1951">
        <f>IF(A1951="","",IFERROR(SUMIFS('GSC previous'!$J$2:$J$2001,'GSC previous'!$I$2:$I$2001,B1951),0))</f>
        <v/>
      </c>
      <c r="P1951" s="22">
        <f>IF(A1951="","",IF(N(O1951)&gt;0,(K1951-O1951)/O1951,""))</f>
        <v/>
      </c>
      <c r="Q1951">
        <f>IF(A1951="","",IFERROR(SUMIFS(GA4!$P$2:$P$2001,GA4!$O$2:$O$2001,B1951),0))</f>
        <v/>
      </c>
      <c r="R1951" s="23">
        <f>IF(A1951="","",IF(N(Q1951)&gt;0,SUMIFS(GA4!$Q$2:$Q$2001,GA4!$O$2:$O$2001,B1951)/Q1951,""))</f>
        <v/>
      </c>
      <c r="S1951">
        <f>IF(A1951="","",IFERROR(SUMIFS(GA4!$R$2:$R$2001,GA4!$O$2:$O$2001,B1951),0))</f>
        <v/>
      </c>
      <c r="T1951">
        <f>IF(A1951="","",IF(AND(ISNUMBER(F1951),LEFT(C1951&amp;"",1)="2"),IF(F1951&lt;Rules!$B$9,"Yes","No"),"No"))</f>
        <v/>
      </c>
      <c r="U1951">
        <f>IF(A1951="","",IF(AND(N(O1951)&gt;=Rules!$B$8,ISNUMBER(P1951)),IF(P1951&lt;=-Rules!$B$7,"Yes","No"),"No"))</f>
        <v/>
      </c>
      <c r="V1951">
        <f>IF(A1951="","",IF(AND(N(L1951)&gt;=Rules!$B$6,ISNUMBER(N1951)),IF(AND(N1951&gt;=Rules!$B$10,N1951&lt;=Rules!$B$11),"Yes","No"),"No"))</f>
        <v/>
      </c>
      <c r="W1951">
        <f>IF(A1951="","",IF(I1951&lt;&gt;"","Yes","No"))</f>
        <v/>
      </c>
      <c r="X1951">
        <f>IF(I1951="","",IF(SUMIFS($K$3:$K$2002,$A$3:$A$2002,SUBSTITUTE(SUBSTITUTE(I1951,"?","~?"),"*","~*"))&gt;N(K1951),"Yes","No"))</f>
        <v/>
      </c>
      <c r="Y1951">
        <f>IF(A1951="","",IF(N(S1951)&gt;0,"Yes","No"))</f>
        <v/>
      </c>
      <c r="Z1951">
        <f>IF(A1951="","",IF(AND(N(K1951)&lt;Rules!$B$5,N(L1951)&lt;Rules!$B$6,N(Q1951)&lt;Rules!$B$13,Y1951="No"),"Yes","No"))</f>
        <v/>
      </c>
      <c r="AA1951">
        <f>IF(A1951="","",IF(LEFT(C1951&amp;"",1)="3","Redirect",IF(OR(LEFT(C1951&amp;"",1)="4",LEFT(C1951&amp;"",1)="5"),IF(OR(N(K1951)&gt;0,N(AC1951)&gt;=Rules!$B$14),"Redirect","Prune"),IF(D1951="Non-Indexable","Keep",IF(AND(W1951="Yes",X1951="Yes",Y1951="No"),"Merge",IF(OR(U1951="Yes",V1951="Yes",AND(T1951="Yes",N(L1951)&gt;=Rules!$B$6)),"Update",IF(Z1951="Yes",IF(N(AC1951)&gt;=Rules!$B$14,"Redirect","Prune"),"Keep")))))))</f>
        <v/>
      </c>
      <c r="AB1951">
        <f>IF(A1951="","",IF(LEFT(C1951&amp;"",1)="3","Already redirects ("&amp;C1951&amp;"). Update internal links to point at the final URL.",IF(OR(LEFT(C1951&amp;"",1)="4",LEFT(C1951&amp;"",1)="5"),IF(AA1951="Redirect","Returns "&amp;C1951&amp;" but still has "&amp;N(K1951)&amp;" clicks and "&amp;N(AC1951)&amp;" referring domains. 301 it to the closest live page.","Returns "&amp;C1951&amp;" with no clicks or links. Remove internal links and let it 404 or 410."),IF(D1951="Non-Indexable","Non-indexable ("&amp;E1951&amp;"). Keep if that is intentional; otherwise fix the canonical or noindex.",IF(AA1951="Merge","Overlaps with "&amp;I1951&amp;IF(N(J1951)&gt;0," (similarity "&amp;TEXT(J1951,"0.00")&amp;")","")&amp;", which gets more clicks. Merge the useful parts into it and 301 this URL.",IF(AA1951="Update",MID(IF(U1951="Yes","; Clicks down "&amp;TEXT(-P1951,"0%")&amp;" on the previous period","")&amp;IF(V1951="Yes","; Average position "&amp;TEXT(N1951,"0.0")&amp;" on "&amp;TEXT(L1951,"#,##0")&amp;" impressions (striking distance)","")&amp;IF(AND(T1951="Yes",N(L1951)&gt;=Rules!$B$6),"; Thin ("&amp;F1951&amp;" words) but has search demand",""),3,400),IF(AA1951="Prune","Low value: "&amp;N(K1951)&amp;" clicks, "&amp;N(L1951)&amp;" impressions, "&amp;N(Q1951)&amp;" sessions, no key events. Remove or noindex it and update internal links.",IF(AA1951="Redirect","Low value but "&amp;N(AC1951)&amp;" referring domains. 301 it to the closest relevant page to keep those links.",IF(AND(Z1951="No",Y1951="Yes",N(K1951)&lt;Rules!$B$5),"Low search traffic but it converts (key events: "&amp;S1951&amp;"). Keep it and link to it.",IF(W1951="Yes","Stronger than the page it overlaps ("&amp;I1951&amp;"). Keep; merge that page into this one.","Healthy: "&amp;N(K1951)&amp;" clicks"&amp;IF(ISNUMBER(N1951),", average position "&amp;TEXT(N1951,"0.0"),"")&amp;". Keep and monitor."))))))))))</f>
        <v/>
      </c>
      <c r="AE1951">
        <f>IF(A1951="","",IF(AD1951&lt;&gt;"",AD1951,AA1951))</f>
        <v/>
      </c>
    </row>
    <row r="1952">
      <c r="A1952">
        <f>IF(Crawl!A1951="","",Crawl!A1951)</f>
        <v/>
      </c>
      <c r="B1952">
        <f>IF(A1952="","",Crawl!EC1951)</f>
        <v/>
      </c>
      <c r="C1952">
        <f>IF(A1952="","",IFERROR(INDEX(Crawl!$A1951:$DZ1951,1,Rules!$H$6),""))</f>
        <v/>
      </c>
      <c r="D1952">
        <f>IF(A1952="","",IFERROR(INDEX(Crawl!$A1951:$DZ1951,1,Rules!$H$7),"")&amp;"")</f>
        <v/>
      </c>
      <c r="E1952">
        <f>IF(A1952="","",IFERROR(INDEX(Crawl!$A1951:$DZ1951,1,Rules!$H$8),"")&amp;"")</f>
        <v/>
      </c>
      <c r="F1952">
        <f>IF(A1952="","",IFERROR(INDEX(Crawl!$A1951:$DZ1951,1,Rules!$H$9),""))</f>
        <v/>
      </c>
      <c r="G1952">
        <f>IF(A1952="","",IFERROR(INDEX(Crawl!$A1951:$DZ1951,1,Rules!$H$10),""))</f>
        <v/>
      </c>
      <c r="H1952">
        <f>IF(A1952="","",IFERROR(INDEX(Crawl!$A1951:$DZ1951,1,Rules!$H$12),""))</f>
        <v/>
      </c>
      <c r="I1952">
        <f>IF(A1952="","",IF(AND(N(H1952)&gt;0,IFERROR(INDEX(Crawl!$A1951:$DZ1951,1,Rules!$H$11),"")&amp;""&lt;&gt;""),IFERROR(INDEX(Crawl!$A1951:$DZ1951,1,Rules!$H$11),"")&amp;"",IF(AND(ISNUMBER(J1952),N(J1952)&gt;=Rules!$B$12,IFERROR(INDEX(Crawl!$A1951:$DZ1951,1,Rules!$H$13),"")&amp;""&lt;&gt;""),IFERROR(INDEX(Crawl!$A1951:$DZ1951,1,Rules!$H$13),"")&amp;"","")))</f>
        <v/>
      </c>
      <c r="J1952" s="19">
        <f>IF(A1952="","",IF(IFERROR(INDEX(Crawl!$A1951:$DZ1951,1,Rules!$H$14),"")&amp;""="","",IFERROR(INDEX(Crawl!$A1951:$DZ1951,1,Rules!$H$14),"")))</f>
        <v/>
      </c>
      <c r="K1952">
        <f>IF(A1952="","",IFERROR(SUMIFS('GSC current'!$J$2:$J$2001,'GSC current'!$I$2:$I$2001,B1952),0))</f>
        <v/>
      </c>
      <c r="L1952">
        <f>IF(A1952="","",IFERROR(SUMIFS('GSC current'!$K$2:$K$2001,'GSC current'!$I$2:$I$2001,B1952),0))</f>
        <v/>
      </c>
      <c r="M1952" s="20">
        <f>IF(A1952="","",IF(N(L1952)&gt;0,K1952/L1952,""))</f>
        <v/>
      </c>
      <c r="N1952" s="21">
        <f>IF(A1952="","",IF(N(L1952)&gt;0,SUMIFS('GSC current'!$L$2:$L$2001,'GSC current'!$I$2:$I$2001,B1952)/L1952,""))</f>
        <v/>
      </c>
      <c r="O1952">
        <f>IF(A1952="","",IFERROR(SUMIFS('GSC previous'!$J$2:$J$2001,'GSC previous'!$I$2:$I$2001,B1952),0))</f>
        <v/>
      </c>
      <c r="P1952" s="22">
        <f>IF(A1952="","",IF(N(O1952)&gt;0,(K1952-O1952)/O1952,""))</f>
        <v/>
      </c>
      <c r="Q1952">
        <f>IF(A1952="","",IFERROR(SUMIFS(GA4!$P$2:$P$2001,GA4!$O$2:$O$2001,B1952),0))</f>
        <v/>
      </c>
      <c r="R1952" s="23">
        <f>IF(A1952="","",IF(N(Q1952)&gt;0,SUMIFS(GA4!$Q$2:$Q$2001,GA4!$O$2:$O$2001,B1952)/Q1952,""))</f>
        <v/>
      </c>
      <c r="S1952">
        <f>IF(A1952="","",IFERROR(SUMIFS(GA4!$R$2:$R$2001,GA4!$O$2:$O$2001,B1952),0))</f>
        <v/>
      </c>
      <c r="T1952">
        <f>IF(A1952="","",IF(AND(ISNUMBER(F1952),LEFT(C1952&amp;"",1)="2"),IF(F1952&lt;Rules!$B$9,"Yes","No"),"No"))</f>
        <v/>
      </c>
      <c r="U1952">
        <f>IF(A1952="","",IF(AND(N(O1952)&gt;=Rules!$B$8,ISNUMBER(P1952)),IF(P1952&lt;=-Rules!$B$7,"Yes","No"),"No"))</f>
        <v/>
      </c>
      <c r="V1952">
        <f>IF(A1952="","",IF(AND(N(L1952)&gt;=Rules!$B$6,ISNUMBER(N1952)),IF(AND(N1952&gt;=Rules!$B$10,N1952&lt;=Rules!$B$11),"Yes","No"),"No"))</f>
        <v/>
      </c>
      <c r="W1952">
        <f>IF(A1952="","",IF(I1952&lt;&gt;"","Yes","No"))</f>
        <v/>
      </c>
      <c r="X1952">
        <f>IF(I1952="","",IF(SUMIFS($K$3:$K$2002,$A$3:$A$2002,SUBSTITUTE(SUBSTITUTE(I1952,"?","~?"),"*","~*"))&gt;N(K1952),"Yes","No"))</f>
        <v/>
      </c>
      <c r="Y1952">
        <f>IF(A1952="","",IF(N(S1952)&gt;0,"Yes","No"))</f>
        <v/>
      </c>
      <c r="Z1952">
        <f>IF(A1952="","",IF(AND(N(K1952)&lt;Rules!$B$5,N(L1952)&lt;Rules!$B$6,N(Q1952)&lt;Rules!$B$13,Y1952="No"),"Yes","No"))</f>
        <v/>
      </c>
      <c r="AA1952">
        <f>IF(A1952="","",IF(LEFT(C1952&amp;"",1)="3","Redirect",IF(OR(LEFT(C1952&amp;"",1)="4",LEFT(C1952&amp;"",1)="5"),IF(OR(N(K1952)&gt;0,N(AC1952)&gt;=Rules!$B$14),"Redirect","Prune"),IF(D1952="Non-Indexable","Keep",IF(AND(W1952="Yes",X1952="Yes",Y1952="No"),"Merge",IF(OR(U1952="Yes",V1952="Yes",AND(T1952="Yes",N(L1952)&gt;=Rules!$B$6)),"Update",IF(Z1952="Yes",IF(N(AC1952)&gt;=Rules!$B$14,"Redirect","Prune"),"Keep")))))))</f>
        <v/>
      </c>
      <c r="AB1952">
        <f>IF(A1952="","",IF(LEFT(C1952&amp;"",1)="3","Already redirects ("&amp;C1952&amp;"). Update internal links to point at the final URL.",IF(OR(LEFT(C1952&amp;"",1)="4",LEFT(C1952&amp;"",1)="5"),IF(AA1952="Redirect","Returns "&amp;C1952&amp;" but still has "&amp;N(K1952)&amp;" clicks and "&amp;N(AC1952)&amp;" referring domains. 301 it to the closest live page.","Returns "&amp;C1952&amp;" with no clicks or links. Remove internal links and let it 404 or 410."),IF(D1952="Non-Indexable","Non-indexable ("&amp;E1952&amp;"). Keep if that is intentional; otherwise fix the canonical or noindex.",IF(AA1952="Merge","Overlaps with "&amp;I1952&amp;IF(N(J1952)&gt;0," (similarity "&amp;TEXT(J1952,"0.00")&amp;")","")&amp;", which gets more clicks. Merge the useful parts into it and 301 this URL.",IF(AA1952="Update",MID(IF(U1952="Yes","; Clicks down "&amp;TEXT(-P1952,"0%")&amp;" on the previous period","")&amp;IF(V1952="Yes","; Average position "&amp;TEXT(N1952,"0.0")&amp;" on "&amp;TEXT(L1952,"#,##0")&amp;" impressions (striking distance)","")&amp;IF(AND(T1952="Yes",N(L1952)&gt;=Rules!$B$6),"; Thin ("&amp;F1952&amp;" words) but has search demand",""),3,400),IF(AA1952="Prune","Low value: "&amp;N(K1952)&amp;" clicks, "&amp;N(L1952)&amp;" impressions, "&amp;N(Q1952)&amp;" sessions, no key events. Remove or noindex it and update internal links.",IF(AA1952="Redirect","Low value but "&amp;N(AC1952)&amp;" referring domains. 301 it to the closest relevant page to keep those links.",IF(AND(Z1952="No",Y1952="Yes",N(K1952)&lt;Rules!$B$5),"Low search traffic but it converts (key events: "&amp;S1952&amp;"). Keep it and link to it.",IF(W1952="Yes","Stronger than the page it overlaps ("&amp;I1952&amp;"). Keep; merge that page into this one.","Healthy: "&amp;N(K1952)&amp;" clicks"&amp;IF(ISNUMBER(N1952),", average position "&amp;TEXT(N1952,"0.0"),"")&amp;". Keep and monitor."))))))))))</f>
        <v/>
      </c>
      <c r="AE1952">
        <f>IF(A1952="","",IF(AD1952&lt;&gt;"",AD1952,AA1952))</f>
        <v/>
      </c>
    </row>
    <row r="1953">
      <c r="A1953">
        <f>IF(Crawl!A1952="","",Crawl!A1952)</f>
        <v/>
      </c>
      <c r="B1953">
        <f>IF(A1953="","",Crawl!EC1952)</f>
        <v/>
      </c>
      <c r="C1953">
        <f>IF(A1953="","",IFERROR(INDEX(Crawl!$A1952:$DZ1952,1,Rules!$H$6),""))</f>
        <v/>
      </c>
      <c r="D1953">
        <f>IF(A1953="","",IFERROR(INDEX(Crawl!$A1952:$DZ1952,1,Rules!$H$7),"")&amp;"")</f>
        <v/>
      </c>
      <c r="E1953">
        <f>IF(A1953="","",IFERROR(INDEX(Crawl!$A1952:$DZ1952,1,Rules!$H$8),"")&amp;"")</f>
        <v/>
      </c>
      <c r="F1953">
        <f>IF(A1953="","",IFERROR(INDEX(Crawl!$A1952:$DZ1952,1,Rules!$H$9),""))</f>
        <v/>
      </c>
      <c r="G1953">
        <f>IF(A1953="","",IFERROR(INDEX(Crawl!$A1952:$DZ1952,1,Rules!$H$10),""))</f>
        <v/>
      </c>
      <c r="H1953">
        <f>IF(A1953="","",IFERROR(INDEX(Crawl!$A1952:$DZ1952,1,Rules!$H$12),""))</f>
        <v/>
      </c>
      <c r="I1953">
        <f>IF(A1953="","",IF(AND(N(H1953)&gt;0,IFERROR(INDEX(Crawl!$A1952:$DZ1952,1,Rules!$H$11),"")&amp;""&lt;&gt;""),IFERROR(INDEX(Crawl!$A1952:$DZ1952,1,Rules!$H$11),"")&amp;"",IF(AND(ISNUMBER(J1953),N(J1953)&gt;=Rules!$B$12,IFERROR(INDEX(Crawl!$A1952:$DZ1952,1,Rules!$H$13),"")&amp;""&lt;&gt;""),IFERROR(INDEX(Crawl!$A1952:$DZ1952,1,Rules!$H$13),"")&amp;"","")))</f>
        <v/>
      </c>
      <c r="J1953" s="19">
        <f>IF(A1953="","",IF(IFERROR(INDEX(Crawl!$A1952:$DZ1952,1,Rules!$H$14),"")&amp;""="","",IFERROR(INDEX(Crawl!$A1952:$DZ1952,1,Rules!$H$14),"")))</f>
        <v/>
      </c>
      <c r="K1953">
        <f>IF(A1953="","",IFERROR(SUMIFS('GSC current'!$J$2:$J$2001,'GSC current'!$I$2:$I$2001,B1953),0))</f>
        <v/>
      </c>
      <c r="L1953">
        <f>IF(A1953="","",IFERROR(SUMIFS('GSC current'!$K$2:$K$2001,'GSC current'!$I$2:$I$2001,B1953),0))</f>
        <v/>
      </c>
      <c r="M1953" s="20">
        <f>IF(A1953="","",IF(N(L1953)&gt;0,K1953/L1953,""))</f>
        <v/>
      </c>
      <c r="N1953" s="21">
        <f>IF(A1953="","",IF(N(L1953)&gt;0,SUMIFS('GSC current'!$L$2:$L$2001,'GSC current'!$I$2:$I$2001,B1953)/L1953,""))</f>
        <v/>
      </c>
      <c r="O1953">
        <f>IF(A1953="","",IFERROR(SUMIFS('GSC previous'!$J$2:$J$2001,'GSC previous'!$I$2:$I$2001,B1953),0))</f>
        <v/>
      </c>
      <c r="P1953" s="22">
        <f>IF(A1953="","",IF(N(O1953)&gt;0,(K1953-O1953)/O1953,""))</f>
        <v/>
      </c>
      <c r="Q1953">
        <f>IF(A1953="","",IFERROR(SUMIFS(GA4!$P$2:$P$2001,GA4!$O$2:$O$2001,B1953),0))</f>
        <v/>
      </c>
      <c r="R1953" s="23">
        <f>IF(A1953="","",IF(N(Q1953)&gt;0,SUMIFS(GA4!$Q$2:$Q$2001,GA4!$O$2:$O$2001,B1953)/Q1953,""))</f>
        <v/>
      </c>
      <c r="S1953">
        <f>IF(A1953="","",IFERROR(SUMIFS(GA4!$R$2:$R$2001,GA4!$O$2:$O$2001,B1953),0))</f>
        <v/>
      </c>
      <c r="T1953">
        <f>IF(A1953="","",IF(AND(ISNUMBER(F1953),LEFT(C1953&amp;"",1)="2"),IF(F1953&lt;Rules!$B$9,"Yes","No"),"No"))</f>
        <v/>
      </c>
      <c r="U1953">
        <f>IF(A1953="","",IF(AND(N(O1953)&gt;=Rules!$B$8,ISNUMBER(P1953)),IF(P1953&lt;=-Rules!$B$7,"Yes","No"),"No"))</f>
        <v/>
      </c>
      <c r="V1953">
        <f>IF(A1953="","",IF(AND(N(L1953)&gt;=Rules!$B$6,ISNUMBER(N1953)),IF(AND(N1953&gt;=Rules!$B$10,N1953&lt;=Rules!$B$11),"Yes","No"),"No"))</f>
        <v/>
      </c>
      <c r="W1953">
        <f>IF(A1953="","",IF(I1953&lt;&gt;"","Yes","No"))</f>
        <v/>
      </c>
      <c r="X1953">
        <f>IF(I1953="","",IF(SUMIFS($K$3:$K$2002,$A$3:$A$2002,SUBSTITUTE(SUBSTITUTE(I1953,"?","~?"),"*","~*"))&gt;N(K1953),"Yes","No"))</f>
        <v/>
      </c>
      <c r="Y1953">
        <f>IF(A1953="","",IF(N(S1953)&gt;0,"Yes","No"))</f>
        <v/>
      </c>
      <c r="Z1953">
        <f>IF(A1953="","",IF(AND(N(K1953)&lt;Rules!$B$5,N(L1953)&lt;Rules!$B$6,N(Q1953)&lt;Rules!$B$13,Y1953="No"),"Yes","No"))</f>
        <v/>
      </c>
      <c r="AA1953">
        <f>IF(A1953="","",IF(LEFT(C1953&amp;"",1)="3","Redirect",IF(OR(LEFT(C1953&amp;"",1)="4",LEFT(C1953&amp;"",1)="5"),IF(OR(N(K1953)&gt;0,N(AC1953)&gt;=Rules!$B$14),"Redirect","Prune"),IF(D1953="Non-Indexable","Keep",IF(AND(W1953="Yes",X1953="Yes",Y1953="No"),"Merge",IF(OR(U1953="Yes",V1953="Yes",AND(T1953="Yes",N(L1953)&gt;=Rules!$B$6)),"Update",IF(Z1953="Yes",IF(N(AC1953)&gt;=Rules!$B$14,"Redirect","Prune"),"Keep")))))))</f>
        <v/>
      </c>
      <c r="AB1953">
        <f>IF(A1953="","",IF(LEFT(C1953&amp;"",1)="3","Already redirects ("&amp;C1953&amp;"). Update internal links to point at the final URL.",IF(OR(LEFT(C1953&amp;"",1)="4",LEFT(C1953&amp;"",1)="5"),IF(AA1953="Redirect","Returns "&amp;C1953&amp;" but still has "&amp;N(K1953)&amp;" clicks and "&amp;N(AC1953)&amp;" referring domains. 301 it to the closest live page.","Returns "&amp;C1953&amp;" with no clicks or links. Remove internal links and let it 404 or 410."),IF(D1953="Non-Indexable","Non-indexable ("&amp;E1953&amp;"). Keep if that is intentional; otherwise fix the canonical or noindex.",IF(AA1953="Merge","Overlaps with "&amp;I1953&amp;IF(N(J1953)&gt;0," (similarity "&amp;TEXT(J1953,"0.00")&amp;")","")&amp;", which gets more clicks. Merge the useful parts into it and 301 this URL.",IF(AA1953="Update",MID(IF(U1953="Yes","; Clicks down "&amp;TEXT(-P1953,"0%")&amp;" on the previous period","")&amp;IF(V1953="Yes","; Average position "&amp;TEXT(N1953,"0.0")&amp;" on "&amp;TEXT(L1953,"#,##0")&amp;" impressions (striking distance)","")&amp;IF(AND(T1953="Yes",N(L1953)&gt;=Rules!$B$6),"; Thin ("&amp;F1953&amp;" words) but has search demand",""),3,400),IF(AA1953="Prune","Low value: "&amp;N(K1953)&amp;" clicks, "&amp;N(L1953)&amp;" impressions, "&amp;N(Q1953)&amp;" sessions, no key events. Remove or noindex it and update internal links.",IF(AA1953="Redirect","Low value but "&amp;N(AC1953)&amp;" referring domains. 301 it to the closest relevant page to keep those links.",IF(AND(Z1953="No",Y1953="Yes",N(K1953)&lt;Rules!$B$5),"Low search traffic but it converts (key events: "&amp;S1953&amp;"). Keep it and link to it.",IF(W1953="Yes","Stronger than the page it overlaps ("&amp;I1953&amp;"). Keep; merge that page into this one.","Healthy: "&amp;N(K1953)&amp;" clicks"&amp;IF(ISNUMBER(N1953),", average position "&amp;TEXT(N1953,"0.0"),"")&amp;". Keep and monitor."))))))))))</f>
        <v/>
      </c>
      <c r="AE1953">
        <f>IF(A1953="","",IF(AD1953&lt;&gt;"",AD1953,AA1953))</f>
        <v/>
      </c>
    </row>
    <row r="1954">
      <c r="A1954">
        <f>IF(Crawl!A1953="","",Crawl!A1953)</f>
        <v/>
      </c>
      <c r="B1954">
        <f>IF(A1954="","",Crawl!EC1953)</f>
        <v/>
      </c>
      <c r="C1954">
        <f>IF(A1954="","",IFERROR(INDEX(Crawl!$A1953:$DZ1953,1,Rules!$H$6),""))</f>
        <v/>
      </c>
      <c r="D1954">
        <f>IF(A1954="","",IFERROR(INDEX(Crawl!$A1953:$DZ1953,1,Rules!$H$7),"")&amp;"")</f>
        <v/>
      </c>
      <c r="E1954">
        <f>IF(A1954="","",IFERROR(INDEX(Crawl!$A1953:$DZ1953,1,Rules!$H$8),"")&amp;"")</f>
        <v/>
      </c>
      <c r="F1954">
        <f>IF(A1954="","",IFERROR(INDEX(Crawl!$A1953:$DZ1953,1,Rules!$H$9),""))</f>
        <v/>
      </c>
      <c r="G1954">
        <f>IF(A1954="","",IFERROR(INDEX(Crawl!$A1953:$DZ1953,1,Rules!$H$10),""))</f>
        <v/>
      </c>
      <c r="H1954">
        <f>IF(A1954="","",IFERROR(INDEX(Crawl!$A1953:$DZ1953,1,Rules!$H$12),""))</f>
        <v/>
      </c>
      <c r="I1954">
        <f>IF(A1954="","",IF(AND(N(H1954)&gt;0,IFERROR(INDEX(Crawl!$A1953:$DZ1953,1,Rules!$H$11),"")&amp;""&lt;&gt;""),IFERROR(INDEX(Crawl!$A1953:$DZ1953,1,Rules!$H$11),"")&amp;"",IF(AND(ISNUMBER(J1954),N(J1954)&gt;=Rules!$B$12,IFERROR(INDEX(Crawl!$A1953:$DZ1953,1,Rules!$H$13),"")&amp;""&lt;&gt;""),IFERROR(INDEX(Crawl!$A1953:$DZ1953,1,Rules!$H$13),"")&amp;"","")))</f>
        <v/>
      </c>
      <c r="J1954" s="19">
        <f>IF(A1954="","",IF(IFERROR(INDEX(Crawl!$A1953:$DZ1953,1,Rules!$H$14),"")&amp;""="","",IFERROR(INDEX(Crawl!$A1953:$DZ1953,1,Rules!$H$14),"")))</f>
        <v/>
      </c>
      <c r="K1954">
        <f>IF(A1954="","",IFERROR(SUMIFS('GSC current'!$J$2:$J$2001,'GSC current'!$I$2:$I$2001,B1954),0))</f>
        <v/>
      </c>
      <c r="L1954">
        <f>IF(A1954="","",IFERROR(SUMIFS('GSC current'!$K$2:$K$2001,'GSC current'!$I$2:$I$2001,B1954),0))</f>
        <v/>
      </c>
      <c r="M1954" s="20">
        <f>IF(A1954="","",IF(N(L1954)&gt;0,K1954/L1954,""))</f>
        <v/>
      </c>
      <c r="N1954" s="21">
        <f>IF(A1954="","",IF(N(L1954)&gt;0,SUMIFS('GSC current'!$L$2:$L$2001,'GSC current'!$I$2:$I$2001,B1954)/L1954,""))</f>
        <v/>
      </c>
      <c r="O1954">
        <f>IF(A1954="","",IFERROR(SUMIFS('GSC previous'!$J$2:$J$2001,'GSC previous'!$I$2:$I$2001,B1954),0))</f>
        <v/>
      </c>
      <c r="P1954" s="22">
        <f>IF(A1954="","",IF(N(O1954)&gt;0,(K1954-O1954)/O1954,""))</f>
        <v/>
      </c>
      <c r="Q1954">
        <f>IF(A1954="","",IFERROR(SUMIFS(GA4!$P$2:$P$2001,GA4!$O$2:$O$2001,B1954),0))</f>
        <v/>
      </c>
      <c r="R1954" s="23">
        <f>IF(A1954="","",IF(N(Q1954)&gt;0,SUMIFS(GA4!$Q$2:$Q$2001,GA4!$O$2:$O$2001,B1954)/Q1954,""))</f>
        <v/>
      </c>
      <c r="S1954">
        <f>IF(A1954="","",IFERROR(SUMIFS(GA4!$R$2:$R$2001,GA4!$O$2:$O$2001,B1954),0))</f>
        <v/>
      </c>
      <c r="T1954">
        <f>IF(A1954="","",IF(AND(ISNUMBER(F1954),LEFT(C1954&amp;"",1)="2"),IF(F1954&lt;Rules!$B$9,"Yes","No"),"No"))</f>
        <v/>
      </c>
      <c r="U1954">
        <f>IF(A1954="","",IF(AND(N(O1954)&gt;=Rules!$B$8,ISNUMBER(P1954)),IF(P1954&lt;=-Rules!$B$7,"Yes","No"),"No"))</f>
        <v/>
      </c>
      <c r="V1954">
        <f>IF(A1954="","",IF(AND(N(L1954)&gt;=Rules!$B$6,ISNUMBER(N1954)),IF(AND(N1954&gt;=Rules!$B$10,N1954&lt;=Rules!$B$11),"Yes","No"),"No"))</f>
        <v/>
      </c>
      <c r="W1954">
        <f>IF(A1954="","",IF(I1954&lt;&gt;"","Yes","No"))</f>
        <v/>
      </c>
      <c r="X1954">
        <f>IF(I1954="","",IF(SUMIFS($K$3:$K$2002,$A$3:$A$2002,SUBSTITUTE(SUBSTITUTE(I1954,"?","~?"),"*","~*"))&gt;N(K1954),"Yes","No"))</f>
        <v/>
      </c>
      <c r="Y1954">
        <f>IF(A1954="","",IF(N(S1954)&gt;0,"Yes","No"))</f>
        <v/>
      </c>
      <c r="Z1954">
        <f>IF(A1954="","",IF(AND(N(K1954)&lt;Rules!$B$5,N(L1954)&lt;Rules!$B$6,N(Q1954)&lt;Rules!$B$13,Y1954="No"),"Yes","No"))</f>
        <v/>
      </c>
      <c r="AA1954">
        <f>IF(A1954="","",IF(LEFT(C1954&amp;"",1)="3","Redirect",IF(OR(LEFT(C1954&amp;"",1)="4",LEFT(C1954&amp;"",1)="5"),IF(OR(N(K1954)&gt;0,N(AC1954)&gt;=Rules!$B$14),"Redirect","Prune"),IF(D1954="Non-Indexable","Keep",IF(AND(W1954="Yes",X1954="Yes",Y1954="No"),"Merge",IF(OR(U1954="Yes",V1954="Yes",AND(T1954="Yes",N(L1954)&gt;=Rules!$B$6)),"Update",IF(Z1954="Yes",IF(N(AC1954)&gt;=Rules!$B$14,"Redirect","Prune"),"Keep")))))))</f>
        <v/>
      </c>
      <c r="AB1954">
        <f>IF(A1954="","",IF(LEFT(C1954&amp;"",1)="3","Already redirects ("&amp;C1954&amp;"). Update internal links to point at the final URL.",IF(OR(LEFT(C1954&amp;"",1)="4",LEFT(C1954&amp;"",1)="5"),IF(AA1954="Redirect","Returns "&amp;C1954&amp;" but still has "&amp;N(K1954)&amp;" clicks and "&amp;N(AC1954)&amp;" referring domains. 301 it to the closest live page.","Returns "&amp;C1954&amp;" with no clicks or links. Remove internal links and let it 404 or 410."),IF(D1954="Non-Indexable","Non-indexable ("&amp;E1954&amp;"). Keep if that is intentional; otherwise fix the canonical or noindex.",IF(AA1954="Merge","Overlaps with "&amp;I1954&amp;IF(N(J1954)&gt;0," (similarity "&amp;TEXT(J1954,"0.00")&amp;")","")&amp;", which gets more clicks. Merge the useful parts into it and 301 this URL.",IF(AA1954="Update",MID(IF(U1954="Yes","; Clicks down "&amp;TEXT(-P1954,"0%")&amp;" on the previous period","")&amp;IF(V1954="Yes","; Average position "&amp;TEXT(N1954,"0.0")&amp;" on "&amp;TEXT(L1954,"#,##0")&amp;" impressions (striking distance)","")&amp;IF(AND(T1954="Yes",N(L1954)&gt;=Rules!$B$6),"; Thin ("&amp;F1954&amp;" words) but has search demand",""),3,400),IF(AA1954="Prune","Low value: "&amp;N(K1954)&amp;" clicks, "&amp;N(L1954)&amp;" impressions, "&amp;N(Q1954)&amp;" sessions, no key events. Remove or noindex it and update internal links.",IF(AA1954="Redirect","Low value but "&amp;N(AC1954)&amp;" referring domains. 301 it to the closest relevant page to keep those links.",IF(AND(Z1954="No",Y1954="Yes",N(K1954)&lt;Rules!$B$5),"Low search traffic but it converts (key events: "&amp;S1954&amp;"). Keep it and link to it.",IF(W1954="Yes","Stronger than the page it overlaps ("&amp;I1954&amp;"). Keep; merge that page into this one.","Healthy: "&amp;N(K1954)&amp;" clicks"&amp;IF(ISNUMBER(N1954),", average position "&amp;TEXT(N1954,"0.0"),"")&amp;". Keep and monitor."))))))))))</f>
        <v/>
      </c>
      <c r="AE1954">
        <f>IF(A1954="","",IF(AD1954&lt;&gt;"",AD1954,AA1954))</f>
        <v/>
      </c>
    </row>
    <row r="1955">
      <c r="A1955">
        <f>IF(Crawl!A1954="","",Crawl!A1954)</f>
        <v/>
      </c>
      <c r="B1955">
        <f>IF(A1955="","",Crawl!EC1954)</f>
        <v/>
      </c>
      <c r="C1955">
        <f>IF(A1955="","",IFERROR(INDEX(Crawl!$A1954:$DZ1954,1,Rules!$H$6),""))</f>
        <v/>
      </c>
      <c r="D1955">
        <f>IF(A1955="","",IFERROR(INDEX(Crawl!$A1954:$DZ1954,1,Rules!$H$7),"")&amp;"")</f>
        <v/>
      </c>
      <c r="E1955">
        <f>IF(A1955="","",IFERROR(INDEX(Crawl!$A1954:$DZ1954,1,Rules!$H$8),"")&amp;"")</f>
        <v/>
      </c>
      <c r="F1955">
        <f>IF(A1955="","",IFERROR(INDEX(Crawl!$A1954:$DZ1954,1,Rules!$H$9),""))</f>
        <v/>
      </c>
      <c r="G1955">
        <f>IF(A1955="","",IFERROR(INDEX(Crawl!$A1954:$DZ1954,1,Rules!$H$10),""))</f>
        <v/>
      </c>
      <c r="H1955">
        <f>IF(A1955="","",IFERROR(INDEX(Crawl!$A1954:$DZ1954,1,Rules!$H$12),""))</f>
        <v/>
      </c>
      <c r="I1955">
        <f>IF(A1955="","",IF(AND(N(H1955)&gt;0,IFERROR(INDEX(Crawl!$A1954:$DZ1954,1,Rules!$H$11),"")&amp;""&lt;&gt;""),IFERROR(INDEX(Crawl!$A1954:$DZ1954,1,Rules!$H$11),"")&amp;"",IF(AND(ISNUMBER(J1955),N(J1955)&gt;=Rules!$B$12,IFERROR(INDEX(Crawl!$A1954:$DZ1954,1,Rules!$H$13),"")&amp;""&lt;&gt;""),IFERROR(INDEX(Crawl!$A1954:$DZ1954,1,Rules!$H$13),"")&amp;"","")))</f>
        <v/>
      </c>
      <c r="J1955" s="19">
        <f>IF(A1955="","",IF(IFERROR(INDEX(Crawl!$A1954:$DZ1954,1,Rules!$H$14),"")&amp;""="","",IFERROR(INDEX(Crawl!$A1954:$DZ1954,1,Rules!$H$14),"")))</f>
        <v/>
      </c>
      <c r="K1955">
        <f>IF(A1955="","",IFERROR(SUMIFS('GSC current'!$J$2:$J$2001,'GSC current'!$I$2:$I$2001,B1955),0))</f>
        <v/>
      </c>
      <c r="L1955">
        <f>IF(A1955="","",IFERROR(SUMIFS('GSC current'!$K$2:$K$2001,'GSC current'!$I$2:$I$2001,B1955),0))</f>
        <v/>
      </c>
      <c r="M1955" s="20">
        <f>IF(A1955="","",IF(N(L1955)&gt;0,K1955/L1955,""))</f>
        <v/>
      </c>
      <c r="N1955" s="21">
        <f>IF(A1955="","",IF(N(L1955)&gt;0,SUMIFS('GSC current'!$L$2:$L$2001,'GSC current'!$I$2:$I$2001,B1955)/L1955,""))</f>
        <v/>
      </c>
      <c r="O1955">
        <f>IF(A1955="","",IFERROR(SUMIFS('GSC previous'!$J$2:$J$2001,'GSC previous'!$I$2:$I$2001,B1955),0))</f>
        <v/>
      </c>
      <c r="P1955" s="22">
        <f>IF(A1955="","",IF(N(O1955)&gt;0,(K1955-O1955)/O1955,""))</f>
        <v/>
      </c>
      <c r="Q1955">
        <f>IF(A1955="","",IFERROR(SUMIFS(GA4!$P$2:$P$2001,GA4!$O$2:$O$2001,B1955),0))</f>
        <v/>
      </c>
      <c r="R1955" s="23">
        <f>IF(A1955="","",IF(N(Q1955)&gt;0,SUMIFS(GA4!$Q$2:$Q$2001,GA4!$O$2:$O$2001,B1955)/Q1955,""))</f>
        <v/>
      </c>
      <c r="S1955">
        <f>IF(A1955="","",IFERROR(SUMIFS(GA4!$R$2:$R$2001,GA4!$O$2:$O$2001,B1955),0))</f>
        <v/>
      </c>
      <c r="T1955">
        <f>IF(A1955="","",IF(AND(ISNUMBER(F1955),LEFT(C1955&amp;"",1)="2"),IF(F1955&lt;Rules!$B$9,"Yes","No"),"No"))</f>
        <v/>
      </c>
      <c r="U1955">
        <f>IF(A1955="","",IF(AND(N(O1955)&gt;=Rules!$B$8,ISNUMBER(P1955)),IF(P1955&lt;=-Rules!$B$7,"Yes","No"),"No"))</f>
        <v/>
      </c>
      <c r="V1955">
        <f>IF(A1955="","",IF(AND(N(L1955)&gt;=Rules!$B$6,ISNUMBER(N1955)),IF(AND(N1955&gt;=Rules!$B$10,N1955&lt;=Rules!$B$11),"Yes","No"),"No"))</f>
        <v/>
      </c>
      <c r="W1955">
        <f>IF(A1955="","",IF(I1955&lt;&gt;"","Yes","No"))</f>
        <v/>
      </c>
      <c r="X1955">
        <f>IF(I1955="","",IF(SUMIFS($K$3:$K$2002,$A$3:$A$2002,SUBSTITUTE(SUBSTITUTE(I1955,"?","~?"),"*","~*"))&gt;N(K1955),"Yes","No"))</f>
        <v/>
      </c>
      <c r="Y1955">
        <f>IF(A1955="","",IF(N(S1955)&gt;0,"Yes","No"))</f>
        <v/>
      </c>
      <c r="Z1955">
        <f>IF(A1955="","",IF(AND(N(K1955)&lt;Rules!$B$5,N(L1955)&lt;Rules!$B$6,N(Q1955)&lt;Rules!$B$13,Y1955="No"),"Yes","No"))</f>
        <v/>
      </c>
      <c r="AA1955">
        <f>IF(A1955="","",IF(LEFT(C1955&amp;"",1)="3","Redirect",IF(OR(LEFT(C1955&amp;"",1)="4",LEFT(C1955&amp;"",1)="5"),IF(OR(N(K1955)&gt;0,N(AC1955)&gt;=Rules!$B$14),"Redirect","Prune"),IF(D1955="Non-Indexable","Keep",IF(AND(W1955="Yes",X1955="Yes",Y1955="No"),"Merge",IF(OR(U1955="Yes",V1955="Yes",AND(T1955="Yes",N(L1955)&gt;=Rules!$B$6)),"Update",IF(Z1955="Yes",IF(N(AC1955)&gt;=Rules!$B$14,"Redirect","Prune"),"Keep")))))))</f>
        <v/>
      </c>
      <c r="AB1955">
        <f>IF(A1955="","",IF(LEFT(C1955&amp;"",1)="3","Already redirects ("&amp;C1955&amp;"). Update internal links to point at the final URL.",IF(OR(LEFT(C1955&amp;"",1)="4",LEFT(C1955&amp;"",1)="5"),IF(AA1955="Redirect","Returns "&amp;C1955&amp;" but still has "&amp;N(K1955)&amp;" clicks and "&amp;N(AC1955)&amp;" referring domains. 301 it to the closest live page.","Returns "&amp;C1955&amp;" with no clicks or links. Remove internal links and let it 404 or 410."),IF(D1955="Non-Indexable","Non-indexable ("&amp;E1955&amp;"). Keep if that is intentional; otherwise fix the canonical or noindex.",IF(AA1955="Merge","Overlaps with "&amp;I1955&amp;IF(N(J1955)&gt;0," (similarity "&amp;TEXT(J1955,"0.00")&amp;")","")&amp;", which gets more clicks. Merge the useful parts into it and 301 this URL.",IF(AA1955="Update",MID(IF(U1955="Yes","; Clicks down "&amp;TEXT(-P1955,"0%")&amp;" on the previous period","")&amp;IF(V1955="Yes","; Average position "&amp;TEXT(N1955,"0.0")&amp;" on "&amp;TEXT(L1955,"#,##0")&amp;" impressions (striking distance)","")&amp;IF(AND(T1955="Yes",N(L1955)&gt;=Rules!$B$6),"; Thin ("&amp;F1955&amp;" words) but has search demand",""),3,400),IF(AA1955="Prune","Low value: "&amp;N(K1955)&amp;" clicks, "&amp;N(L1955)&amp;" impressions, "&amp;N(Q1955)&amp;" sessions, no key events. Remove or noindex it and update internal links.",IF(AA1955="Redirect","Low value but "&amp;N(AC1955)&amp;" referring domains. 301 it to the closest relevant page to keep those links.",IF(AND(Z1955="No",Y1955="Yes",N(K1955)&lt;Rules!$B$5),"Low search traffic but it converts (key events: "&amp;S1955&amp;"). Keep it and link to it.",IF(W1955="Yes","Stronger than the page it overlaps ("&amp;I1955&amp;"). Keep; merge that page into this one.","Healthy: "&amp;N(K1955)&amp;" clicks"&amp;IF(ISNUMBER(N1955),", average position "&amp;TEXT(N1955,"0.0"),"")&amp;". Keep and monitor."))))))))))</f>
        <v/>
      </c>
      <c r="AE1955">
        <f>IF(A1955="","",IF(AD1955&lt;&gt;"",AD1955,AA1955))</f>
        <v/>
      </c>
    </row>
    <row r="1956">
      <c r="A1956">
        <f>IF(Crawl!A1955="","",Crawl!A1955)</f>
        <v/>
      </c>
      <c r="B1956">
        <f>IF(A1956="","",Crawl!EC1955)</f>
        <v/>
      </c>
      <c r="C1956">
        <f>IF(A1956="","",IFERROR(INDEX(Crawl!$A1955:$DZ1955,1,Rules!$H$6),""))</f>
        <v/>
      </c>
      <c r="D1956">
        <f>IF(A1956="","",IFERROR(INDEX(Crawl!$A1955:$DZ1955,1,Rules!$H$7),"")&amp;"")</f>
        <v/>
      </c>
      <c r="E1956">
        <f>IF(A1956="","",IFERROR(INDEX(Crawl!$A1955:$DZ1955,1,Rules!$H$8),"")&amp;"")</f>
        <v/>
      </c>
      <c r="F1956">
        <f>IF(A1956="","",IFERROR(INDEX(Crawl!$A1955:$DZ1955,1,Rules!$H$9),""))</f>
        <v/>
      </c>
      <c r="G1956">
        <f>IF(A1956="","",IFERROR(INDEX(Crawl!$A1955:$DZ1955,1,Rules!$H$10),""))</f>
        <v/>
      </c>
      <c r="H1956">
        <f>IF(A1956="","",IFERROR(INDEX(Crawl!$A1955:$DZ1955,1,Rules!$H$12),""))</f>
        <v/>
      </c>
      <c r="I1956">
        <f>IF(A1956="","",IF(AND(N(H1956)&gt;0,IFERROR(INDEX(Crawl!$A1955:$DZ1955,1,Rules!$H$11),"")&amp;""&lt;&gt;""),IFERROR(INDEX(Crawl!$A1955:$DZ1955,1,Rules!$H$11),"")&amp;"",IF(AND(ISNUMBER(J1956),N(J1956)&gt;=Rules!$B$12,IFERROR(INDEX(Crawl!$A1955:$DZ1955,1,Rules!$H$13),"")&amp;""&lt;&gt;""),IFERROR(INDEX(Crawl!$A1955:$DZ1955,1,Rules!$H$13),"")&amp;"","")))</f>
        <v/>
      </c>
      <c r="J1956" s="19">
        <f>IF(A1956="","",IF(IFERROR(INDEX(Crawl!$A1955:$DZ1955,1,Rules!$H$14),"")&amp;""="","",IFERROR(INDEX(Crawl!$A1955:$DZ1955,1,Rules!$H$14),"")))</f>
        <v/>
      </c>
      <c r="K1956">
        <f>IF(A1956="","",IFERROR(SUMIFS('GSC current'!$J$2:$J$2001,'GSC current'!$I$2:$I$2001,B1956),0))</f>
        <v/>
      </c>
      <c r="L1956">
        <f>IF(A1956="","",IFERROR(SUMIFS('GSC current'!$K$2:$K$2001,'GSC current'!$I$2:$I$2001,B1956),0))</f>
        <v/>
      </c>
      <c r="M1956" s="20">
        <f>IF(A1956="","",IF(N(L1956)&gt;0,K1956/L1956,""))</f>
        <v/>
      </c>
      <c r="N1956" s="21">
        <f>IF(A1956="","",IF(N(L1956)&gt;0,SUMIFS('GSC current'!$L$2:$L$2001,'GSC current'!$I$2:$I$2001,B1956)/L1956,""))</f>
        <v/>
      </c>
      <c r="O1956">
        <f>IF(A1956="","",IFERROR(SUMIFS('GSC previous'!$J$2:$J$2001,'GSC previous'!$I$2:$I$2001,B1956),0))</f>
        <v/>
      </c>
      <c r="P1956" s="22">
        <f>IF(A1956="","",IF(N(O1956)&gt;0,(K1956-O1956)/O1956,""))</f>
        <v/>
      </c>
      <c r="Q1956">
        <f>IF(A1956="","",IFERROR(SUMIFS(GA4!$P$2:$P$2001,GA4!$O$2:$O$2001,B1956),0))</f>
        <v/>
      </c>
      <c r="R1956" s="23">
        <f>IF(A1956="","",IF(N(Q1956)&gt;0,SUMIFS(GA4!$Q$2:$Q$2001,GA4!$O$2:$O$2001,B1956)/Q1956,""))</f>
        <v/>
      </c>
      <c r="S1956">
        <f>IF(A1956="","",IFERROR(SUMIFS(GA4!$R$2:$R$2001,GA4!$O$2:$O$2001,B1956),0))</f>
        <v/>
      </c>
      <c r="T1956">
        <f>IF(A1956="","",IF(AND(ISNUMBER(F1956),LEFT(C1956&amp;"",1)="2"),IF(F1956&lt;Rules!$B$9,"Yes","No"),"No"))</f>
        <v/>
      </c>
      <c r="U1956">
        <f>IF(A1956="","",IF(AND(N(O1956)&gt;=Rules!$B$8,ISNUMBER(P1956)),IF(P1956&lt;=-Rules!$B$7,"Yes","No"),"No"))</f>
        <v/>
      </c>
      <c r="V1956">
        <f>IF(A1956="","",IF(AND(N(L1956)&gt;=Rules!$B$6,ISNUMBER(N1956)),IF(AND(N1956&gt;=Rules!$B$10,N1956&lt;=Rules!$B$11),"Yes","No"),"No"))</f>
        <v/>
      </c>
      <c r="W1956">
        <f>IF(A1956="","",IF(I1956&lt;&gt;"","Yes","No"))</f>
        <v/>
      </c>
      <c r="X1956">
        <f>IF(I1956="","",IF(SUMIFS($K$3:$K$2002,$A$3:$A$2002,SUBSTITUTE(SUBSTITUTE(I1956,"?","~?"),"*","~*"))&gt;N(K1956),"Yes","No"))</f>
        <v/>
      </c>
      <c r="Y1956">
        <f>IF(A1956="","",IF(N(S1956)&gt;0,"Yes","No"))</f>
        <v/>
      </c>
      <c r="Z1956">
        <f>IF(A1956="","",IF(AND(N(K1956)&lt;Rules!$B$5,N(L1956)&lt;Rules!$B$6,N(Q1956)&lt;Rules!$B$13,Y1956="No"),"Yes","No"))</f>
        <v/>
      </c>
      <c r="AA1956">
        <f>IF(A1956="","",IF(LEFT(C1956&amp;"",1)="3","Redirect",IF(OR(LEFT(C1956&amp;"",1)="4",LEFT(C1956&amp;"",1)="5"),IF(OR(N(K1956)&gt;0,N(AC1956)&gt;=Rules!$B$14),"Redirect","Prune"),IF(D1956="Non-Indexable","Keep",IF(AND(W1956="Yes",X1956="Yes",Y1956="No"),"Merge",IF(OR(U1956="Yes",V1956="Yes",AND(T1956="Yes",N(L1956)&gt;=Rules!$B$6)),"Update",IF(Z1956="Yes",IF(N(AC1956)&gt;=Rules!$B$14,"Redirect","Prune"),"Keep")))))))</f>
        <v/>
      </c>
      <c r="AB1956">
        <f>IF(A1956="","",IF(LEFT(C1956&amp;"",1)="3","Already redirects ("&amp;C1956&amp;"). Update internal links to point at the final URL.",IF(OR(LEFT(C1956&amp;"",1)="4",LEFT(C1956&amp;"",1)="5"),IF(AA1956="Redirect","Returns "&amp;C1956&amp;" but still has "&amp;N(K1956)&amp;" clicks and "&amp;N(AC1956)&amp;" referring domains. 301 it to the closest live page.","Returns "&amp;C1956&amp;" with no clicks or links. Remove internal links and let it 404 or 410."),IF(D1956="Non-Indexable","Non-indexable ("&amp;E1956&amp;"). Keep if that is intentional; otherwise fix the canonical or noindex.",IF(AA1956="Merge","Overlaps with "&amp;I1956&amp;IF(N(J1956)&gt;0," (similarity "&amp;TEXT(J1956,"0.00")&amp;")","")&amp;", which gets more clicks. Merge the useful parts into it and 301 this URL.",IF(AA1956="Update",MID(IF(U1956="Yes","; Clicks down "&amp;TEXT(-P1956,"0%")&amp;" on the previous period","")&amp;IF(V1956="Yes","; Average position "&amp;TEXT(N1956,"0.0")&amp;" on "&amp;TEXT(L1956,"#,##0")&amp;" impressions (striking distance)","")&amp;IF(AND(T1956="Yes",N(L1956)&gt;=Rules!$B$6),"; Thin ("&amp;F1956&amp;" words) but has search demand",""),3,400),IF(AA1956="Prune","Low value: "&amp;N(K1956)&amp;" clicks, "&amp;N(L1956)&amp;" impressions, "&amp;N(Q1956)&amp;" sessions, no key events. Remove or noindex it and update internal links.",IF(AA1956="Redirect","Low value but "&amp;N(AC1956)&amp;" referring domains. 301 it to the closest relevant page to keep those links.",IF(AND(Z1956="No",Y1956="Yes",N(K1956)&lt;Rules!$B$5),"Low search traffic but it converts (key events: "&amp;S1956&amp;"). Keep it and link to it.",IF(W1956="Yes","Stronger than the page it overlaps ("&amp;I1956&amp;"). Keep; merge that page into this one.","Healthy: "&amp;N(K1956)&amp;" clicks"&amp;IF(ISNUMBER(N1956),", average position "&amp;TEXT(N1956,"0.0"),"")&amp;". Keep and monitor."))))))))))</f>
        <v/>
      </c>
      <c r="AE1956">
        <f>IF(A1956="","",IF(AD1956&lt;&gt;"",AD1956,AA1956))</f>
        <v/>
      </c>
    </row>
    <row r="1957">
      <c r="A1957">
        <f>IF(Crawl!A1956="","",Crawl!A1956)</f>
        <v/>
      </c>
      <c r="B1957">
        <f>IF(A1957="","",Crawl!EC1956)</f>
        <v/>
      </c>
      <c r="C1957">
        <f>IF(A1957="","",IFERROR(INDEX(Crawl!$A1956:$DZ1956,1,Rules!$H$6),""))</f>
        <v/>
      </c>
      <c r="D1957">
        <f>IF(A1957="","",IFERROR(INDEX(Crawl!$A1956:$DZ1956,1,Rules!$H$7),"")&amp;"")</f>
        <v/>
      </c>
      <c r="E1957">
        <f>IF(A1957="","",IFERROR(INDEX(Crawl!$A1956:$DZ1956,1,Rules!$H$8),"")&amp;"")</f>
        <v/>
      </c>
      <c r="F1957">
        <f>IF(A1957="","",IFERROR(INDEX(Crawl!$A1956:$DZ1956,1,Rules!$H$9),""))</f>
        <v/>
      </c>
      <c r="G1957">
        <f>IF(A1957="","",IFERROR(INDEX(Crawl!$A1956:$DZ1956,1,Rules!$H$10),""))</f>
        <v/>
      </c>
      <c r="H1957">
        <f>IF(A1957="","",IFERROR(INDEX(Crawl!$A1956:$DZ1956,1,Rules!$H$12),""))</f>
        <v/>
      </c>
      <c r="I1957">
        <f>IF(A1957="","",IF(AND(N(H1957)&gt;0,IFERROR(INDEX(Crawl!$A1956:$DZ1956,1,Rules!$H$11),"")&amp;""&lt;&gt;""),IFERROR(INDEX(Crawl!$A1956:$DZ1956,1,Rules!$H$11),"")&amp;"",IF(AND(ISNUMBER(J1957),N(J1957)&gt;=Rules!$B$12,IFERROR(INDEX(Crawl!$A1956:$DZ1956,1,Rules!$H$13),"")&amp;""&lt;&gt;""),IFERROR(INDEX(Crawl!$A1956:$DZ1956,1,Rules!$H$13),"")&amp;"","")))</f>
        <v/>
      </c>
      <c r="J1957" s="19">
        <f>IF(A1957="","",IF(IFERROR(INDEX(Crawl!$A1956:$DZ1956,1,Rules!$H$14),"")&amp;""="","",IFERROR(INDEX(Crawl!$A1956:$DZ1956,1,Rules!$H$14),"")))</f>
        <v/>
      </c>
      <c r="K1957">
        <f>IF(A1957="","",IFERROR(SUMIFS('GSC current'!$J$2:$J$2001,'GSC current'!$I$2:$I$2001,B1957),0))</f>
        <v/>
      </c>
      <c r="L1957">
        <f>IF(A1957="","",IFERROR(SUMIFS('GSC current'!$K$2:$K$2001,'GSC current'!$I$2:$I$2001,B1957),0))</f>
        <v/>
      </c>
      <c r="M1957" s="20">
        <f>IF(A1957="","",IF(N(L1957)&gt;0,K1957/L1957,""))</f>
        <v/>
      </c>
      <c r="N1957" s="21">
        <f>IF(A1957="","",IF(N(L1957)&gt;0,SUMIFS('GSC current'!$L$2:$L$2001,'GSC current'!$I$2:$I$2001,B1957)/L1957,""))</f>
        <v/>
      </c>
      <c r="O1957">
        <f>IF(A1957="","",IFERROR(SUMIFS('GSC previous'!$J$2:$J$2001,'GSC previous'!$I$2:$I$2001,B1957),0))</f>
        <v/>
      </c>
      <c r="P1957" s="22">
        <f>IF(A1957="","",IF(N(O1957)&gt;0,(K1957-O1957)/O1957,""))</f>
        <v/>
      </c>
      <c r="Q1957">
        <f>IF(A1957="","",IFERROR(SUMIFS(GA4!$P$2:$P$2001,GA4!$O$2:$O$2001,B1957),0))</f>
        <v/>
      </c>
      <c r="R1957" s="23">
        <f>IF(A1957="","",IF(N(Q1957)&gt;0,SUMIFS(GA4!$Q$2:$Q$2001,GA4!$O$2:$O$2001,B1957)/Q1957,""))</f>
        <v/>
      </c>
      <c r="S1957">
        <f>IF(A1957="","",IFERROR(SUMIFS(GA4!$R$2:$R$2001,GA4!$O$2:$O$2001,B1957),0))</f>
        <v/>
      </c>
      <c r="T1957">
        <f>IF(A1957="","",IF(AND(ISNUMBER(F1957),LEFT(C1957&amp;"",1)="2"),IF(F1957&lt;Rules!$B$9,"Yes","No"),"No"))</f>
        <v/>
      </c>
      <c r="U1957">
        <f>IF(A1957="","",IF(AND(N(O1957)&gt;=Rules!$B$8,ISNUMBER(P1957)),IF(P1957&lt;=-Rules!$B$7,"Yes","No"),"No"))</f>
        <v/>
      </c>
      <c r="V1957">
        <f>IF(A1957="","",IF(AND(N(L1957)&gt;=Rules!$B$6,ISNUMBER(N1957)),IF(AND(N1957&gt;=Rules!$B$10,N1957&lt;=Rules!$B$11),"Yes","No"),"No"))</f>
        <v/>
      </c>
      <c r="W1957">
        <f>IF(A1957="","",IF(I1957&lt;&gt;"","Yes","No"))</f>
        <v/>
      </c>
      <c r="X1957">
        <f>IF(I1957="","",IF(SUMIFS($K$3:$K$2002,$A$3:$A$2002,SUBSTITUTE(SUBSTITUTE(I1957,"?","~?"),"*","~*"))&gt;N(K1957),"Yes","No"))</f>
        <v/>
      </c>
      <c r="Y1957">
        <f>IF(A1957="","",IF(N(S1957)&gt;0,"Yes","No"))</f>
        <v/>
      </c>
      <c r="Z1957">
        <f>IF(A1957="","",IF(AND(N(K1957)&lt;Rules!$B$5,N(L1957)&lt;Rules!$B$6,N(Q1957)&lt;Rules!$B$13,Y1957="No"),"Yes","No"))</f>
        <v/>
      </c>
      <c r="AA1957">
        <f>IF(A1957="","",IF(LEFT(C1957&amp;"",1)="3","Redirect",IF(OR(LEFT(C1957&amp;"",1)="4",LEFT(C1957&amp;"",1)="5"),IF(OR(N(K1957)&gt;0,N(AC1957)&gt;=Rules!$B$14),"Redirect","Prune"),IF(D1957="Non-Indexable","Keep",IF(AND(W1957="Yes",X1957="Yes",Y1957="No"),"Merge",IF(OR(U1957="Yes",V1957="Yes",AND(T1957="Yes",N(L1957)&gt;=Rules!$B$6)),"Update",IF(Z1957="Yes",IF(N(AC1957)&gt;=Rules!$B$14,"Redirect","Prune"),"Keep")))))))</f>
        <v/>
      </c>
      <c r="AB1957">
        <f>IF(A1957="","",IF(LEFT(C1957&amp;"",1)="3","Already redirects ("&amp;C1957&amp;"). Update internal links to point at the final URL.",IF(OR(LEFT(C1957&amp;"",1)="4",LEFT(C1957&amp;"",1)="5"),IF(AA1957="Redirect","Returns "&amp;C1957&amp;" but still has "&amp;N(K1957)&amp;" clicks and "&amp;N(AC1957)&amp;" referring domains. 301 it to the closest live page.","Returns "&amp;C1957&amp;" with no clicks or links. Remove internal links and let it 404 or 410."),IF(D1957="Non-Indexable","Non-indexable ("&amp;E1957&amp;"). Keep if that is intentional; otherwise fix the canonical or noindex.",IF(AA1957="Merge","Overlaps with "&amp;I1957&amp;IF(N(J1957)&gt;0," (similarity "&amp;TEXT(J1957,"0.00")&amp;")","")&amp;", which gets more clicks. Merge the useful parts into it and 301 this URL.",IF(AA1957="Update",MID(IF(U1957="Yes","; Clicks down "&amp;TEXT(-P1957,"0%")&amp;" on the previous period","")&amp;IF(V1957="Yes","; Average position "&amp;TEXT(N1957,"0.0")&amp;" on "&amp;TEXT(L1957,"#,##0")&amp;" impressions (striking distance)","")&amp;IF(AND(T1957="Yes",N(L1957)&gt;=Rules!$B$6),"; Thin ("&amp;F1957&amp;" words) but has search demand",""),3,400),IF(AA1957="Prune","Low value: "&amp;N(K1957)&amp;" clicks, "&amp;N(L1957)&amp;" impressions, "&amp;N(Q1957)&amp;" sessions, no key events. Remove or noindex it and update internal links.",IF(AA1957="Redirect","Low value but "&amp;N(AC1957)&amp;" referring domains. 301 it to the closest relevant page to keep those links.",IF(AND(Z1957="No",Y1957="Yes",N(K1957)&lt;Rules!$B$5),"Low search traffic but it converts (key events: "&amp;S1957&amp;"). Keep it and link to it.",IF(W1957="Yes","Stronger than the page it overlaps ("&amp;I1957&amp;"). Keep; merge that page into this one.","Healthy: "&amp;N(K1957)&amp;" clicks"&amp;IF(ISNUMBER(N1957),", average position "&amp;TEXT(N1957,"0.0"),"")&amp;". Keep and monitor."))))))))))</f>
        <v/>
      </c>
      <c r="AE1957">
        <f>IF(A1957="","",IF(AD1957&lt;&gt;"",AD1957,AA1957))</f>
        <v/>
      </c>
    </row>
    <row r="1958">
      <c r="A1958">
        <f>IF(Crawl!A1957="","",Crawl!A1957)</f>
        <v/>
      </c>
      <c r="B1958">
        <f>IF(A1958="","",Crawl!EC1957)</f>
        <v/>
      </c>
      <c r="C1958">
        <f>IF(A1958="","",IFERROR(INDEX(Crawl!$A1957:$DZ1957,1,Rules!$H$6),""))</f>
        <v/>
      </c>
      <c r="D1958">
        <f>IF(A1958="","",IFERROR(INDEX(Crawl!$A1957:$DZ1957,1,Rules!$H$7),"")&amp;"")</f>
        <v/>
      </c>
      <c r="E1958">
        <f>IF(A1958="","",IFERROR(INDEX(Crawl!$A1957:$DZ1957,1,Rules!$H$8),"")&amp;"")</f>
        <v/>
      </c>
      <c r="F1958">
        <f>IF(A1958="","",IFERROR(INDEX(Crawl!$A1957:$DZ1957,1,Rules!$H$9),""))</f>
        <v/>
      </c>
      <c r="G1958">
        <f>IF(A1958="","",IFERROR(INDEX(Crawl!$A1957:$DZ1957,1,Rules!$H$10),""))</f>
        <v/>
      </c>
      <c r="H1958">
        <f>IF(A1958="","",IFERROR(INDEX(Crawl!$A1957:$DZ1957,1,Rules!$H$12),""))</f>
        <v/>
      </c>
      <c r="I1958">
        <f>IF(A1958="","",IF(AND(N(H1958)&gt;0,IFERROR(INDEX(Crawl!$A1957:$DZ1957,1,Rules!$H$11),"")&amp;""&lt;&gt;""),IFERROR(INDEX(Crawl!$A1957:$DZ1957,1,Rules!$H$11),"")&amp;"",IF(AND(ISNUMBER(J1958),N(J1958)&gt;=Rules!$B$12,IFERROR(INDEX(Crawl!$A1957:$DZ1957,1,Rules!$H$13),"")&amp;""&lt;&gt;""),IFERROR(INDEX(Crawl!$A1957:$DZ1957,1,Rules!$H$13),"")&amp;"","")))</f>
        <v/>
      </c>
      <c r="J1958" s="19">
        <f>IF(A1958="","",IF(IFERROR(INDEX(Crawl!$A1957:$DZ1957,1,Rules!$H$14),"")&amp;""="","",IFERROR(INDEX(Crawl!$A1957:$DZ1957,1,Rules!$H$14),"")))</f>
        <v/>
      </c>
      <c r="K1958">
        <f>IF(A1958="","",IFERROR(SUMIFS('GSC current'!$J$2:$J$2001,'GSC current'!$I$2:$I$2001,B1958),0))</f>
        <v/>
      </c>
      <c r="L1958">
        <f>IF(A1958="","",IFERROR(SUMIFS('GSC current'!$K$2:$K$2001,'GSC current'!$I$2:$I$2001,B1958),0))</f>
        <v/>
      </c>
      <c r="M1958" s="20">
        <f>IF(A1958="","",IF(N(L1958)&gt;0,K1958/L1958,""))</f>
        <v/>
      </c>
      <c r="N1958" s="21">
        <f>IF(A1958="","",IF(N(L1958)&gt;0,SUMIFS('GSC current'!$L$2:$L$2001,'GSC current'!$I$2:$I$2001,B1958)/L1958,""))</f>
        <v/>
      </c>
      <c r="O1958">
        <f>IF(A1958="","",IFERROR(SUMIFS('GSC previous'!$J$2:$J$2001,'GSC previous'!$I$2:$I$2001,B1958),0))</f>
        <v/>
      </c>
      <c r="P1958" s="22">
        <f>IF(A1958="","",IF(N(O1958)&gt;0,(K1958-O1958)/O1958,""))</f>
        <v/>
      </c>
      <c r="Q1958">
        <f>IF(A1958="","",IFERROR(SUMIFS(GA4!$P$2:$P$2001,GA4!$O$2:$O$2001,B1958),0))</f>
        <v/>
      </c>
      <c r="R1958" s="23">
        <f>IF(A1958="","",IF(N(Q1958)&gt;0,SUMIFS(GA4!$Q$2:$Q$2001,GA4!$O$2:$O$2001,B1958)/Q1958,""))</f>
        <v/>
      </c>
      <c r="S1958">
        <f>IF(A1958="","",IFERROR(SUMIFS(GA4!$R$2:$R$2001,GA4!$O$2:$O$2001,B1958),0))</f>
        <v/>
      </c>
      <c r="T1958">
        <f>IF(A1958="","",IF(AND(ISNUMBER(F1958),LEFT(C1958&amp;"",1)="2"),IF(F1958&lt;Rules!$B$9,"Yes","No"),"No"))</f>
        <v/>
      </c>
      <c r="U1958">
        <f>IF(A1958="","",IF(AND(N(O1958)&gt;=Rules!$B$8,ISNUMBER(P1958)),IF(P1958&lt;=-Rules!$B$7,"Yes","No"),"No"))</f>
        <v/>
      </c>
      <c r="V1958">
        <f>IF(A1958="","",IF(AND(N(L1958)&gt;=Rules!$B$6,ISNUMBER(N1958)),IF(AND(N1958&gt;=Rules!$B$10,N1958&lt;=Rules!$B$11),"Yes","No"),"No"))</f>
        <v/>
      </c>
      <c r="W1958">
        <f>IF(A1958="","",IF(I1958&lt;&gt;"","Yes","No"))</f>
        <v/>
      </c>
      <c r="X1958">
        <f>IF(I1958="","",IF(SUMIFS($K$3:$K$2002,$A$3:$A$2002,SUBSTITUTE(SUBSTITUTE(I1958,"?","~?"),"*","~*"))&gt;N(K1958),"Yes","No"))</f>
        <v/>
      </c>
      <c r="Y1958">
        <f>IF(A1958="","",IF(N(S1958)&gt;0,"Yes","No"))</f>
        <v/>
      </c>
      <c r="Z1958">
        <f>IF(A1958="","",IF(AND(N(K1958)&lt;Rules!$B$5,N(L1958)&lt;Rules!$B$6,N(Q1958)&lt;Rules!$B$13,Y1958="No"),"Yes","No"))</f>
        <v/>
      </c>
      <c r="AA1958">
        <f>IF(A1958="","",IF(LEFT(C1958&amp;"",1)="3","Redirect",IF(OR(LEFT(C1958&amp;"",1)="4",LEFT(C1958&amp;"",1)="5"),IF(OR(N(K1958)&gt;0,N(AC1958)&gt;=Rules!$B$14),"Redirect","Prune"),IF(D1958="Non-Indexable","Keep",IF(AND(W1958="Yes",X1958="Yes",Y1958="No"),"Merge",IF(OR(U1958="Yes",V1958="Yes",AND(T1958="Yes",N(L1958)&gt;=Rules!$B$6)),"Update",IF(Z1958="Yes",IF(N(AC1958)&gt;=Rules!$B$14,"Redirect","Prune"),"Keep")))))))</f>
        <v/>
      </c>
      <c r="AB1958">
        <f>IF(A1958="","",IF(LEFT(C1958&amp;"",1)="3","Already redirects ("&amp;C1958&amp;"). Update internal links to point at the final URL.",IF(OR(LEFT(C1958&amp;"",1)="4",LEFT(C1958&amp;"",1)="5"),IF(AA1958="Redirect","Returns "&amp;C1958&amp;" but still has "&amp;N(K1958)&amp;" clicks and "&amp;N(AC1958)&amp;" referring domains. 301 it to the closest live page.","Returns "&amp;C1958&amp;" with no clicks or links. Remove internal links and let it 404 or 410."),IF(D1958="Non-Indexable","Non-indexable ("&amp;E1958&amp;"). Keep if that is intentional; otherwise fix the canonical or noindex.",IF(AA1958="Merge","Overlaps with "&amp;I1958&amp;IF(N(J1958)&gt;0," (similarity "&amp;TEXT(J1958,"0.00")&amp;")","")&amp;", which gets more clicks. Merge the useful parts into it and 301 this URL.",IF(AA1958="Update",MID(IF(U1958="Yes","; Clicks down "&amp;TEXT(-P1958,"0%")&amp;" on the previous period","")&amp;IF(V1958="Yes","; Average position "&amp;TEXT(N1958,"0.0")&amp;" on "&amp;TEXT(L1958,"#,##0")&amp;" impressions (striking distance)","")&amp;IF(AND(T1958="Yes",N(L1958)&gt;=Rules!$B$6),"; Thin ("&amp;F1958&amp;" words) but has search demand",""),3,400),IF(AA1958="Prune","Low value: "&amp;N(K1958)&amp;" clicks, "&amp;N(L1958)&amp;" impressions, "&amp;N(Q1958)&amp;" sessions, no key events. Remove or noindex it and update internal links.",IF(AA1958="Redirect","Low value but "&amp;N(AC1958)&amp;" referring domains. 301 it to the closest relevant page to keep those links.",IF(AND(Z1958="No",Y1958="Yes",N(K1958)&lt;Rules!$B$5),"Low search traffic but it converts (key events: "&amp;S1958&amp;"). Keep it and link to it.",IF(W1958="Yes","Stronger than the page it overlaps ("&amp;I1958&amp;"). Keep; merge that page into this one.","Healthy: "&amp;N(K1958)&amp;" clicks"&amp;IF(ISNUMBER(N1958),", average position "&amp;TEXT(N1958,"0.0"),"")&amp;". Keep and monitor."))))))))))</f>
        <v/>
      </c>
      <c r="AE1958">
        <f>IF(A1958="","",IF(AD1958&lt;&gt;"",AD1958,AA1958))</f>
        <v/>
      </c>
    </row>
    <row r="1959">
      <c r="A1959">
        <f>IF(Crawl!A1958="","",Crawl!A1958)</f>
        <v/>
      </c>
      <c r="B1959">
        <f>IF(A1959="","",Crawl!EC1958)</f>
        <v/>
      </c>
      <c r="C1959">
        <f>IF(A1959="","",IFERROR(INDEX(Crawl!$A1958:$DZ1958,1,Rules!$H$6),""))</f>
        <v/>
      </c>
      <c r="D1959">
        <f>IF(A1959="","",IFERROR(INDEX(Crawl!$A1958:$DZ1958,1,Rules!$H$7),"")&amp;"")</f>
        <v/>
      </c>
      <c r="E1959">
        <f>IF(A1959="","",IFERROR(INDEX(Crawl!$A1958:$DZ1958,1,Rules!$H$8),"")&amp;"")</f>
        <v/>
      </c>
      <c r="F1959">
        <f>IF(A1959="","",IFERROR(INDEX(Crawl!$A1958:$DZ1958,1,Rules!$H$9),""))</f>
        <v/>
      </c>
      <c r="G1959">
        <f>IF(A1959="","",IFERROR(INDEX(Crawl!$A1958:$DZ1958,1,Rules!$H$10),""))</f>
        <v/>
      </c>
      <c r="H1959">
        <f>IF(A1959="","",IFERROR(INDEX(Crawl!$A1958:$DZ1958,1,Rules!$H$12),""))</f>
        <v/>
      </c>
      <c r="I1959">
        <f>IF(A1959="","",IF(AND(N(H1959)&gt;0,IFERROR(INDEX(Crawl!$A1958:$DZ1958,1,Rules!$H$11),"")&amp;""&lt;&gt;""),IFERROR(INDEX(Crawl!$A1958:$DZ1958,1,Rules!$H$11),"")&amp;"",IF(AND(ISNUMBER(J1959),N(J1959)&gt;=Rules!$B$12,IFERROR(INDEX(Crawl!$A1958:$DZ1958,1,Rules!$H$13),"")&amp;""&lt;&gt;""),IFERROR(INDEX(Crawl!$A1958:$DZ1958,1,Rules!$H$13),"")&amp;"","")))</f>
        <v/>
      </c>
      <c r="J1959" s="19">
        <f>IF(A1959="","",IF(IFERROR(INDEX(Crawl!$A1958:$DZ1958,1,Rules!$H$14),"")&amp;""="","",IFERROR(INDEX(Crawl!$A1958:$DZ1958,1,Rules!$H$14),"")))</f>
        <v/>
      </c>
      <c r="K1959">
        <f>IF(A1959="","",IFERROR(SUMIFS('GSC current'!$J$2:$J$2001,'GSC current'!$I$2:$I$2001,B1959),0))</f>
        <v/>
      </c>
      <c r="L1959">
        <f>IF(A1959="","",IFERROR(SUMIFS('GSC current'!$K$2:$K$2001,'GSC current'!$I$2:$I$2001,B1959),0))</f>
        <v/>
      </c>
      <c r="M1959" s="20">
        <f>IF(A1959="","",IF(N(L1959)&gt;0,K1959/L1959,""))</f>
        <v/>
      </c>
      <c r="N1959" s="21">
        <f>IF(A1959="","",IF(N(L1959)&gt;0,SUMIFS('GSC current'!$L$2:$L$2001,'GSC current'!$I$2:$I$2001,B1959)/L1959,""))</f>
        <v/>
      </c>
      <c r="O1959">
        <f>IF(A1959="","",IFERROR(SUMIFS('GSC previous'!$J$2:$J$2001,'GSC previous'!$I$2:$I$2001,B1959),0))</f>
        <v/>
      </c>
      <c r="P1959" s="22">
        <f>IF(A1959="","",IF(N(O1959)&gt;0,(K1959-O1959)/O1959,""))</f>
        <v/>
      </c>
      <c r="Q1959">
        <f>IF(A1959="","",IFERROR(SUMIFS(GA4!$P$2:$P$2001,GA4!$O$2:$O$2001,B1959),0))</f>
        <v/>
      </c>
      <c r="R1959" s="23">
        <f>IF(A1959="","",IF(N(Q1959)&gt;0,SUMIFS(GA4!$Q$2:$Q$2001,GA4!$O$2:$O$2001,B1959)/Q1959,""))</f>
        <v/>
      </c>
      <c r="S1959">
        <f>IF(A1959="","",IFERROR(SUMIFS(GA4!$R$2:$R$2001,GA4!$O$2:$O$2001,B1959),0))</f>
        <v/>
      </c>
      <c r="T1959">
        <f>IF(A1959="","",IF(AND(ISNUMBER(F1959),LEFT(C1959&amp;"",1)="2"),IF(F1959&lt;Rules!$B$9,"Yes","No"),"No"))</f>
        <v/>
      </c>
      <c r="U1959">
        <f>IF(A1959="","",IF(AND(N(O1959)&gt;=Rules!$B$8,ISNUMBER(P1959)),IF(P1959&lt;=-Rules!$B$7,"Yes","No"),"No"))</f>
        <v/>
      </c>
      <c r="V1959">
        <f>IF(A1959="","",IF(AND(N(L1959)&gt;=Rules!$B$6,ISNUMBER(N1959)),IF(AND(N1959&gt;=Rules!$B$10,N1959&lt;=Rules!$B$11),"Yes","No"),"No"))</f>
        <v/>
      </c>
      <c r="W1959">
        <f>IF(A1959="","",IF(I1959&lt;&gt;"","Yes","No"))</f>
        <v/>
      </c>
      <c r="X1959">
        <f>IF(I1959="","",IF(SUMIFS($K$3:$K$2002,$A$3:$A$2002,SUBSTITUTE(SUBSTITUTE(I1959,"?","~?"),"*","~*"))&gt;N(K1959),"Yes","No"))</f>
        <v/>
      </c>
      <c r="Y1959">
        <f>IF(A1959="","",IF(N(S1959)&gt;0,"Yes","No"))</f>
        <v/>
      </c>
      <c r="Z1959">
        <f>IF(A1959="","",IF(AND(N(K1959)&lt;Rules!$B$5,N(L1959)&lt;Rules!$B$6,N(Q1959)&lt;Rules!$B$13,Y1959="No"),"Yes","No"))</f>
        <v/>
      </c>
      <c r="AA1959">
        <f>IF(A1959="","",IF(LEFT(C1959&amp;"",1)="3","Redirect",IF(OR(LEFT(C1959&amp;"",1)="4",LEFT(C1959&amp;"",1)="5"),IF(OR(N(K1959)&gt;0,N(AC1959)&gt;=Rules!$B$14),"Redirect","Prune"),IF(D1959="Non-Indexable","Keep",IF(AND(W1959="Yes",X1959="Yes",Y1959="No"),"Merge",IF(OR(U1959="Yes",V1959="Yes",AND(T1959="Yes",N(L1959)&gt;=Rules!$B$6)),"Update",IF(Z1959="Yes",IF(N(AC1959)&gt;=Rules!$B$14,"Redirect","Prune"),"Keep")))))))</f>
        <v/>
      </c>
      <c r="AB1959">
        <f>IF(A1959="","",IF(LEFT(C1959&amp;"",1)="3","Already redirects ("&amp;C1959&amp;"). Update internal links to point at the final URL.",IF(OR(LEFT(C1959&amp;"",1)="4",LEFT(C1959&amp;"",1)="5"),IF(AA1959="Redirect","Returns "&amp;C1959&amp;" but still has "&amp;N(K1959)&amp;" clicks and "&amp;N(AC1959)&amp;" referring domains. 301 it to the closest live page.","Returns "&amp;C1959&amp;" with no clicks or links. Remove internal links and let it 404 or 410."),IF(D1959="Non-Indexable","Non-indexable ("&amp;E1959&amp;"). Keep if that is intentional; otherwise fix the canonical or noindex.",IF(AA1959="Merge","Overlaps with "&amp;I1959&amp;IF(N(J1959)&gt;0," (similarity "&amp;TEXT(J1959,"0.00")&amp;")","")&amp;", which gets more clicks. Merge the useful parts into it and 301 this URL.",IF(AA1959="Update",MID(IF(U1959="Yes","; Clicks down "&amp;TEXT(-P1959,"0%")&amp;" on the previous period","")&amp;IF(V1959="Yes","; Average position "&amp;TEXT(N1959,"0.0")&amp;" on "&amp;TEXT(L1959,"#,##0")&amp;" impressions (striking distance)","")&amp;IF(AND(T1959="Yes",N(L1959)&gt;=Rules!$B$6),"; Thin ("&amp;F1959&amp;" words) but has search demand",""),3,400),IF(AA1959="Prune","Low value: "&amp;N(K1959)&amp;" clicks, "&amp;N(L1959)&amp;" impressions, "&amp;N(Q1959)&amp;" sessions, no key events. Remove or noindex it and update internal links.",IF(AA1959="Redirect","Low value but "&amp;N(AC1959)&amp;" referring domains. 301 it to the closest relevant page to keep those links.",IF(AND(Z1959="No",Y1959="Yes",N(K1959)&lt;Rules!$B$5),"Low search traffic but it converts (key events: "&amp;S1959&amp;"). Keep it and link to it.",IF(W1959="Yes","Stronger than the page it overlaps ("&amp;I1959&amp;"). Keep; merge that page into this one.","Healthy: "&amp;N(K1959)&amp;" clicks"&amp;IF(ISNUMBER(N1959),", average position "&amp;TEXT(N1959,"0.0"),"")&amp;". Keep and monitor."))))))))))</f>
        <v/>
      </c>
      <c r="AE1959">
        <f>IF(A1959="","",IF(AD1959&lt;&gt;"",AD1959,AA1959))</f>
        <v/>
      </c>
    </row>
    <row r="1960">
      <c r="A1960">
        <f>IF(Crawl!A1959="","",Crawl!A1959)</f>
        <v/>
      </c>
      <c r="B1960">
        <f>IF(A1960="","",Crawl!EC1959)</f>
        <v/>
      </c>
      <c r="C1960">
        <f>IF(A1960="","",IFERROR(INDEX(Crawl!$A1959:$DZ1959,1,Rules!$H$6),""))</f>
        <v/>
      </c>
      <c r="D1960">
        <f>IF(A1960="","",IFERROR(INDEX(Crawl!$A1959:$DZ1959,1,Rules!$H$7),"")&amp;"")</f>
        <v/>
      </c>
      <c r="E1960">
        <f>IF(A1960="","",IFERROR(INDEX(Crawl!$A1959:$DZ1959,1,Rules!$H$8),"")&amp;"")</f>
        <v/>
      </c>
      <c r="F1960">
        <f>IF(A1960="","",IFERROR(INDEX(Crawl!$A1959:$DZ1959,1,Rules!$H$9),""))</f>
        <v/>
      </c>
      <c r="G1960">
        <f>IF(A1960="","",IFERROR(INDEX(Crawl!$A1959:$DZ1959,1,Rules!$H$10),""))</f>
        <v/>
      </c>
      <c r="H1960">
        <f>IF(A1960="","",IFERROR(INDEX(Crawl!$A1959:$DZ1959,1,Rules!$H$12),""))</f>
        <v/>
      </c>
      <c r="I1960">
        <f>IF(A1960="","",IF(AND(N(H1960)&gt;0,IFERROR(INDEX(Crawl!$A1959:$DZ1959,1,Rules!$H$11),"")&amp;""&lt;&gt;""),IFERROR(INDEX(Crawl!$A1959:$DZ1959,1,Rules!$H$11),"")&amp;"",IF(AND(ISNUMBER(J1960),N(J1960)&gt;=Rules!$B$12,IFERROR(INDEX(Crawl!$A1959:$DZ1959,1,Rules!$H$13),"")&amp;""&lt;&gt;""),IFERROR(INDEX(Crawl!$A1959:$DZ1959,1,Rules!$H$13),"")&amp;"","")))</f>
        <v/>
      </c>
      <c r="J1960" s="19">
        <f>IF(A1960="","",IF(IFERROR(INDEX(Crawl!$A1959:$DZ1959,1,Rules!$H$14),"")&amp;""="","",IFERROR(INDEX(Crawl!$A1959:$DZ1959,1,Rules!$H$14),"")))</f>
        <v/>
      </c>
      <c r="K1960">
        <f>IF(A1960="","",IFERROR(SUMIFS('GSC current'!$J$2:$J$2001,'GSC current'!$I$2:$I$2001,B1960),0))</f>
        <v/>
      </c>
      <c r="L1960">
        <f>IF(A1960="","",IFERROR(SUMIFS('GSC current'!$K$2:$K$2001,'GSC current'!$I$2:$I$2001,B1960),0))</f>
        <v/>
      </c>
      <c r="M1960" s="20">
        <f>IF(A1960="","",IF(N(L1960)&gt;0,K1960/L1960,""))</f>
        <v/>
      </c>
      <c r="N1960" s="21">
        <f>IF(A1960="","",IF(N(L1960)&gt;0,SUMIFS('GSC current'!$L$2:$L$2001,'GSC current'!$I$2:$I$2001,B1960)/L1960,""))</f>
        <v/>
      </c>
      <c r="O1960">
        <f>IF(A1960="","",IFERROR(SUMIFS('GSC previous'!$J$2:$J$2001,'GSC previous'!$I$2:$I$2001,B1960),0))</f>
        <v/>
      </c>
      <c r="P1960" s="22">
        <f>IF(A1960="","",IF(N(O1960)&gt;0,(K1960-O1960)/O1960,""))</f>
        <v/>
      </c>
      <c r="Q1960">
        <f>IF(A1960="","",IFERROR(SUMIFS(GA4!$P$2:$P$2001,GA4!$O$2:$O$2001,B1960),0))</f>
        <v/>
      </c>
      <c r="R1960" s="23">
        <f>IF(A1960="","",IF(N(Q1960)&gt;0,SUMIFS(GA4!$Q$2:$Q$2001,GA4!$O$2:$O$2001,B1960)/Q1960,""))</f>
        <v/>
      </c>
      <c r="S1960">
        <f>IF(A1960="","",IFERROR(SUMIFS(GA4!$R$2:$R$2001,GA4!$O$2:$O$2001,B1960),0))</f>
        <v/>
      </c>
      <c r="T1960">
        <f>IF(A1960="","",IF(AND(ISNUMBER(F1960),LEFT(C1960&amp;"",1)="2"),IF(F1960&lt;Rules!$B$9,"Yes","No"),"No"))</f>
        <v/>
      </c>
      <c r="U1960">
        <f>IF(A1960="","",IF(AND(N(O1960)&gt;=Rules!$B$8,ISNUMBER(P1960)),IF(P1960&lt;=-Rules!$B$7,"Yes","No"),"No"))</f>
        <v/>
      </c>
      <c r="V1960">
        <f>IF(A1960="","",IF(AND(N(L1960)&gt;=Rules!$B$6,ISNUMBER(N1960)),IF(AND(N1960&gt;=Rules!$B$10,N1960&lt;=Rules!$B$11),"Yes","No"),"No"))</f>
        <v/>
      </c>
      <c r="W1960">
        <f>IF(A1960="","",IF(I1960&lt;&gt;"","Yes","No"))</f>
        <v/>
      </c>
      <c r="X1960">
        <f>IF(I1960="","",IF(SUMIFS($K$3:$K$2002,$A$3:$A$2002,SUBSTITUTE(SUBSTITUTE(I1960,"?","~?"),"*","~*"))&gt;N(K1960),"Yes","No"))</f>
        <v/>
      </c>
      <c r="Y1960">
        <f>IF(A1960="","",IF(N(S1960)&gt;0,"Yes","No"))</f>
        <v/>
      </c>
      <c r="Z1960">
        <f>IF(A1960="","",IF(AND(N(K1960)&lt;Rules!$B$5,N(L1960)&lt;Rules!$B$6,N(Q1960)&lt;Rules!$B$13,Y1960="No"),"Yes","No"))</f>
        <v/>
      </c>
      <c r="AA1960">
        <f>IF(A1960="","",IF(LEFT(C1960&amp;"",1)="3","Redirect",IF(OR(LEFT(C1960&amp;"",1)="4",LEFT(C1960&amp;"",1)="5"),IF(OR(N(K1960)&gt;0,N(AC1960)&gt;=Rules!$B$14),"Redirect","Prune"),IF(D1960="Non-Indexable","Keep",IF(AND(W1960="Yes",X1960="Yes",Y1960="No"),"Merge",IF(OR(U1960="Yes",V1960="Yes",AND(T1960="Yes",N(L1960)&gt;=Rules!$B$6)),"Update",IF(Z1960="Yes",IF(N(AC1960)&gt;=Rules!$B$14,"Redirect","Prune"),"Keep")))))))</f>
        <v/>
      </c>
      <c r="AB1960">
        <f>IF(A1960="","",IF(LEFT(C1960&amp;"",1)="3","Already redirects ("&amp;C1960&amp;"). Update internal links to point at the final URL.",IF(OR(LEFT(C1960&amp;"",1)="4",LEFT(C1960&amp;"",1)="5"),IF(AA1960="Redirect","Returns "&amp;C1960&amp;" but still has "&amp;N(K1960)&amp;" clicks and "&amp;N(AC1960)&amp;" referring domains. 301 it to the closest live page.","Returns "&amp;C1960&amp;" with no clicks or links. Remove internal links and let it 404 or 410."),IF(D1960="Non-Indexable","Non-indexable ("&amp;E1960&amp;"). Keep if that is intentional; otherwise fix the canonical or noindex.",IF(AA1960="Merge","Overlaps with "&amp;I1960&amp;IF(N(J1960)&gt;0," (similarity "&amp;TEXT(J1960,"0.00")&amp;")","")&amp;", which gets more clicks. Merge the useful parts into it and 301 this URL.",IF(AA1960="Update",MID(IF(U1960="Yes","; Clicks down "&amp;TEXT(-P1960,"0%")&amp;" on the previous period","")&amp;IF(V1960="Yes","; Average position "&amp;TEXT(N1960,"0.0")&amp;" on "&amp;TEXT(L1960,"#,##0")&amp;" impressions (striking distance)","")&amp;IF(AND(T1960="Yes",N(L1960)&gt;=Rules!$B$6),"; Thin ("&amp;F1960&amp;" words) but has search demand",""),3,400),IF(AA1960="Prune","Low value: "&amp;N(K1960)&amp;" clicks, "&amp;N(L1960)&amp;" impressions, "&amp;N(Q1960)&amp;" sessions, no key events. Remove or noindex it and update internal links.",IF(AA1960="Redirect","Low value but "&amp;N(AC1960)&amp;" referring domains. 301 it to the closest relevant page to keep those links.",IF(AND(Z1960="No",Y1960="Yes",N(K1960)&lt;Rules!$B$5),"Low search traffic but it converts (key events: "&amp;S1960&amp;"). Keep it and link to it.",IF(W1960="Yes","Stronger than the page it overlaps ("&amp;I1960&amp;"). Keep; merge that page into this one.","Healthy: "&amp;N(K1960)&amp;" clicks"&amp;IF(ISNUMBER(N1960),", average position "&amp;TEXT(N1960,"0.0"),"")&amp;". Keep and monitor."))))))))))</f>
        <v/>
      </c>
      <c r="AE1960">
        <f>IF(A1960="","",IF(AD1960&lt;&gt;"",AD1960,AA1960))</f>
        <v/>
      </c>
    </row>
    <row r="1961">
      <c r="A1961">
        <f>IF(Crawl!A1960="","",Crawl!A1960)</f>
        <v/>
      </c>
      <c r="B1961">
        <f>IF(A1961="","",Crawl!EC1960)</f>
        <v/>
      </c>
      <c r="C1961">
        <f>IF(A1961="","",IFERROR(INDEX(Crawl!$A1960:$DZ1960,1,Rules!$H$6),""))</f>
        <v/>
      </c>
      <c r="D1961">
        <f>IF(A1961="","",IFERROR(INDEX(Crawl!$A1960:$DZ1960,1,Rules!$H$7),"")&amp;"")</f>
        <v/>
      </c>
      <c r="E1961">
        <f>IF(A1961="","",IFERROR(INDEX(Crawl!$A1960:$DZ1960,1,Rules!$H$8),"")&amp;"")</f>
        <v/>
      </c>
      <c r="F1961">
        <f>IF(A1961="","",IFERROR(INDEX(Crawl!$A1960:$DZ1960,1,Rules!$H$9),""))</f>
        <v/>
      </c>
      <c r="G1961">
        <f>IF(A1961="","",IFERROR(INDEX(Crawl!$A1960:$DZ1960,1,Rules!$H$10),""))</f>
        <v/>
      </c>
      <c r="H1961">
        <f>IF(A1961="","",IFERROR(INDEX(Crawl!$A1960:$DZ1960,1,Rules!$H$12),""))</f>
        <v/>
      </c>
      <c r="I1961">
        <f>IF(A1961="","",IF(AND(N(H1961)&gt;0,IFERROR(INDEX(Crawl!$A1960:$DZ1960,1,Rules!$H$11),"")&amp;""&lt;&gt;""),IFERROR(INDEX(Crawl!$A1960:$DZ1960,1,Rules!$H$11),"")&amp;"",IF(AND(ISNUMBER(J1961),N(J1961)&gt;=Rules!$B$12,IFERROR(INDEX(Crawl!$A1960:$DZ1960,1,Rules!$H$13),"")&amp;""&lt;&gt;""),IFERROR(INDEX(Crawl!$A1960:$DZ1960,1,Rules!$H$13),"")&amp;"","")))</f>
        <v/>
      </c>
      <c r="J1961" s="19">
        <f>IF(A1961="","",IF(IFERROR(INDEX(Crawl!$A1960:$DZ1960,1,Rules!$H$14),"")&amp;""="","",IFERROR(INDEX(Crawl!$A1960:$DZ1960,1,Rules!$H$14),"")))</f>
        <v/>
      </c>
      <c r="K1961">
        <f>IF(A1961="","",IFERROR(SUMIFS('GSC current'!$J$2:$J$2001,'GSC current'!$I$2:$I$2001,B1961),0))</f>
        <v/>
      </c>
      <c r="L1961">
        <f>IF(A1961="","",IFERROR(SUMIFS('GSC current'!$K$2:$K$2001,'GSC current'!$I$2:$I$2001,B1961),0))</f>
        <v/>
      </c>
      <c r="M1961" s="20">
        <f>IF(A1961="","",IF(N(L1961)&gt;0,K1961/L1961,""))</f>
        <v/>
      </c>
      <c r="N1961" s="21">
        <f>IF(A1961="","",IF(N(L1961)&gt;0,SUMIFS('GSC current'!$L$2:$L$2001,'GSC current'!$I$2:$I$2001,B1961)/L1961,""))</f>
        <v/>
      </c>
      <c r="O1961">
        <f>IF(A1961="","",IFERROR(SUMIFS('GSC previous'!$J$2:$J$2001,'GSC previous'!$I$2:$I$2001,B1961),0))</f>
        <v/>
      </c>
      <c r="P1961" s="22">
        <f>IF(A1961="","",IF(N(O1961)&gt;0,(K1961-O1961)/O1961,""))</f>
        <v/>
      </c>
      <c r="Q1961">
        <f>IF(A1961="","",IFERROR(SUMIFS(GA4!$P$2:$P$2001,GA4!$O$2:$O$2001,B1961),0))</f>
        <v/>
      </c>
      <c r="R1961" s="23">
        <f>IF(A1961="","",IF(N(Q1961)&gt;0,SUMIFS(GA4!$Q$2:$Q$2001,GA4!$O$2:$O$2001,B1961)/Q1961,""))</f>
        <v/>
      </c>
      <c r="S1961">
        <f>IF(A1961="","",IFERROR(SUMIFS(GA4!$R$2:$R$2001,GA4!$O$2:$O$2001,B1961),0))</f>
        <v/>
      </c>
      <c r="T1961">
        <f>IF(A1961="","",IF(AND(ISNUMBER(F1961),LEFT(C1961&amp;"",1)="2"),IF(F1961&lt;Rules!$B$9,"Yes","No"),"No"))</f>
        <v/>
      </c>
      <c r="U1961">
        <f>IF(A1961="","",IF(AND(N(O1961)&gt;=Rules!$B$8,ISNUMBER(P1961)),IF(P1961&lt;=-Rules!$B$7,"Yes","No"),"No"))</f>
        <v/>
      </c>
      <c r="V1961">
        <f>IF(A1961="","",IF(AND(N(L1961)&gt;=Rules!$B$6,ISNUMBER(N1961)),IF(AND(N1961&gt;=Rules!$B$10,N1961&lt;=Rules!$B$11),"Yes","No"),"No"))</f>
        <v/>
      </c>
      <c r="W1961">
        <f>IF(A1961="","",IF(I1961&lt;&gt;"","Yes","No"))</f>
        <v/>
      </c>
      <c r="X1961">
        <f>IF(I1961="","",IF(SUMIFS($K$3:$K$2002,$A$3:$A$2002,SUBSTITUTE(SUBSTITUTE(I1961,"?","~?"),"*","~*"))&gt;N(K1961),"Yes","No"))</f>
        <v/>
      </c>
      <c r="Y1961">
        <f>IF(A1961="","",IF(N(S1961)&gt;0,"Yes","No"))</f>
        <v/>
      </c>
      <c r="Z1961">
        <f>IF(A1961="","",IF(AND(N(K1961)&lt;Rules!$B$5,N(L1961)&lt;Rules!$B$6,N(Q1961)&lt;Rules!$B$13,Y1961="No"),"Yes","No"))</f>
        <v/>
      </c>
      <c r="AA1961">
        <f>IF(A1961="","",IF(LEFT(C1961&amp;"",1)="3","Redirect",IF(OR(LEFT(C1961&amp;"",1)="4",LEFT(C1961&amp;"",1)="5"),IF(OR(N(K1961)&gt;0,N(AC1961)&gt;=Rules!$B$14),"Redirect","Prune"),IF(D1961="Non-Indexable","Keep",IF(AND(W1961="Yes",X1961="Yes",Y1961="No"),"Merge",IF(OR(U1961="Yes",V1961="Yes",AND(T1961="Yes",N(L1961)&gt;=Rules!$B$6)),"Update",IF(Z1961="Yes",IF(N(AC1961)&gt;=Rules!$B$14,"Redirect","Prune"),"Keep")))))))</f>
        <v/>
      </c>
      <c r="AB1961">
        <f>IF(A1961="","",IF(LEFT(C1961&amp;"",1)="3","Already redirects ("&amp;C1961&amp;"). Update internal links to point at the final URL.",IF(OR(LEFT(C1961&amp;"",1)="4",LEFT(C1961&amp;"",1)="5"),IF(AA1961="Redirect","Returns "&amp;C1961&amp;" but still has "&amp;N(K1961)&amp;" clicks and "&amp;N(AC1961)&amp;" referring domains. 301 it to the closest live page.","Returns "&amp;C1961&amp;" with no clicks or links. Remove internal links and let it 404 or 410."),IF(D1961="Non-Indexable","Non-indexable ("&amp;E1961&amp;"). Keep if that is intentional; otherwise fix the canonical or noindex.",IF(AA1961="Merge","Overlaps with "&amp;I1961&amp;IF(N(J1961)&gt;0," (similarity "&amp;TEXT(J1961,"0.00")&amp;")","")&amp;", which gets more clicks. Merge the useful parts into it and 301 this URL.",IF(AA1961="Update",MID(IF(U1961="Yes","; Clicks down "&amp;TEXT(-P1961,"0%")&amp;" on the previous period","")&amp;IF(V1961="Yes","; Average position "&amp;TEXT(N1961,"0.0")&amp;" on "&amp;TEXT(L1961,"#,##0")&amp;" impressions (striking distance)","")&amp;IF(AND(T1961="Yes",N(L1961)&gt;=Rules!$B$6),"; Thin ("&amp;F1961&amp;" words) but has search demand",""),3,400),IF(AA1961="Prune","Low value: "&amp;N(K1961)&amp;" clicks, "&amp;N(L1961)&amp;" impressions, "&amp;N(Q1961)&amp;" sessions, no key events. Remove or noindex it and update internal links.",IF(AA1961="Redirect","Low value but "&amp;N(AC1961)&amp;" referring domains. 301 it to the closest relevant page to keep those links.",IF(AND(Z1961="No",Y1961="Yes",N(K1961)&lt;Rules!$B$5),"Low search traffic but it converts (key events: "&amp;S1961&amp;"). Keep it and link to it.",IF(W1961="Yes","Stronger than the page it overlaps ("&amp;I1961&amp;"). Keep; merge that page into this one.","Healthy: "&amp;N(K1961)&amp;" clicks"&amp;IF(ISNUMBER(N1961),", average position "&amp;TEXT(N1961,"0.0"),"")&amp;". Keep and monitor."))))))))))</f>
        <v/>
      </c>
      <c r="AE1961">
        <f>IF(A1961="","",IF(AD1961&lt;&gt;"",AD1961,AA1961))</f>
        <v/>
      </c>
    </row>
    <row r="1962">
      <c r="A1962">
        <f>IF(Crawl!A1961="","",Crawl!A1961)</f>
        <v/>
      </c>
      <c r="B1962">
        <f>IF(A1962="","",Crawl!EC1961)</f>
        <v/>
      </c>
      <c r="C1962">
        <f>IF(A1962="","",IFERROR(INDEX(Crawl!$A1961:$DZ1961,1,Rules!$H$6),""))</f>
        <v/>
      </c>
      <c r="D1962">
        <f>IF(A1962="","",IFERROR(INDEX(Crawl!$A1961:$DZ1961,1,Rules!$H$7),"")&amp;"")</f>
        <v/>
      </c>
      <c r="E1962">
        <f>IF(A1962="","",IFERROR(INDEX(Crawl!$A1961:$DZ1961,1,Rules!$H$8),"")&amp;"")</f>
        <v/>
      </c>
      <c r="F1962">
        <f>IF(A1962="","",IFERROR(INDEX(Crawl!$A1961:$DZ1961,1,Rules!$H$9),""))</f>
        <v/>
      </c>
      <c r="G1962">
        <f>IF(A1962="","",IFERROR(INDEX(Crawl!$A1961:$DZ1961,1,Rules!$H$10),""))</f>
        <v/>
      </c>
      <c r="H1962">
        <f>IF(A1962="","",IFERROR(INDEX(Crawl!$A1961:$DZ1961,1,Rules!$H$12),""))</f>
        <v/>
      </c>
      <c r="I1962">
        <f>IF(A1962="","",IF(AND(N(H1962)&gt;0,IFERROR(INDEX(Crawl!$A1961:$DZ1961,1,Rules!$H$11),"")&amp;""&lt;&gt;""),IFERROR(INDEX(Crawl!$A1961:$DZ1961,1,Rules!$H$11),"")&amp;"",IF(AND(ISNUMBER(J1962),N(J1962)&gt;=Rules!$B$12,IFERROR(INDEX(Crawl!$A1961:$DZ1961,1,Rules!$H$13),"")&amp;""&lt;&gt;""),IFERROR(INDEX(Crawl!$A1961:$DZ1961,1,Rules!$H$13),"")&amp;"","")))</f>
        <v/>
      </c>
      <c r="J1962" s="19">
        <f>IF(A1962="","",IF(IFERROR(INDEX(Crawl!$A1961:$DZ1961,1,Rules!$H$14),"")&amp;""="","",IFERROR(INDEX(Crawl!$A1961:$DZ1961,1,Rules!$H$14),"")))</f>
        <v/>
      </c>
      <c r="K1962">
        <f>IF(A1962="","",IFERROR(SUMIFS('GSC current'!$J$2:$J$2001,'GSC current'!$I$2:$I$2001,B1962),0))</f>
        <v/>
      </c>
      <c r="L1962">
        <f>IF(A1962="","",IFERROR(SUMIFS('GSC current'!$K$2:$K$2001,'GSC current'!$I$2:$I$2001,B1962),0))</f>
        <v/>
      </c>
      <c r="M1962" s="20">
        <f>IF(A1962="","",IF(N(L1962)&gt;0,K1962/L1962,""))</f>
        <v/>
      </c>
      <c r="N1962" s="21">
        <f>IF(A1962="","",IF(N(L1962)&gt;0,SUMIFS('GSC current'!$L$2:$L$2001,'GSC current'!$I$2:$I$2001,B1962)/L1962,""))</f>
        <v/>
      </c>
      <c r="O1962">
        <f>IF(A1962="","",IFERROR(SUMIFS('GSC previous'!$J$2:$J$2001,'GSC previous'!$I$2:$I$2001,B1962),0))</f>
        <v/>
      </c>
      <c r="P1962" s="22">
        <f>IF(A1962="","",IF(N(O1962)&gt;0,(K1962-O1962)/O1962,""))</f>
        <v/>
      </c>
      <c r="Q1962">
        <f>IF(A1962="","",IFERROR(SUMIFS(GA4!$P$2:$P$2001,GA4!$O$2:$O$2001,B1962),0))</f>
        <v/>
      </c>
      <c r="R1962" s="23">
        <f>IF(A1962="","",IF(N(Q1962)&gt;0,SUMIFS(GA4!$Q$2:$Q$2001,GA4!$O$2:$O$2001,B1962)/Q1962,""))</f>
        <v/>
      </c>
      <c r="S1962">
        <f>IF(A1962="","",IFERROR(SUMIFS(GA4!$R$2:$R$2001,GA4!$O$2:$O$2001,B1962),0))</f>
        <v/>
      </c>
      <c r="T1962">
        <f>IF(A1962="","",IF(AND(ISNUMBER(F1962),LEFT(C1962&amp;"",1)="2"),IF(F1962&lt;Rules!$B$9,"Yes","No"),"No"))</f>
        <v/>
      </c>
      <c r="U1962">
        <f>IF(A1962="","",IF(AND(N(O1962)&gt;=Rules!$B$8,ISNUMBER(P1962)),IF(P1962&lt;=-Rules!$B$7,"Yes","No"),"No"))</f>
        <v/>
      </c>
      <c r="V1962">
        <f>IF(A1962="","",IF(AND(N(L1962)&gt;=Rules!$B$6,ISNUMBER(N1962)),IF(AND(N1962&gt;=Rules!$B$10,N1962&lt;=Rules!$B$11),"Yes","No"),"No"))</f>
        <v/>
      </c>
      <c r="W1962">
        <f>IF(A1962="","",IF(I1962&lt;&gt;"","Yes","No"))</f>
        <v/>
      </c>
      <c r="X1962">
        <f>IF(I1962="","",IF(SUMIFS($K$3:$K$2002,$A$3:$A$2002,SUBSTITUTE(SUBSTITUTE(I1962,"?","~?"),"*","~*"))&gt;N(K1962),"Yes","No"))</f>
        <v/>
      </c>
      <c r="Y1962">
        <f>IF(A1962="","",IF(N(S1962)&gt;0,"Yes","No"))</f>
        <v/>
      </c>
      <c r="Z1962">
        <f>IF(A1962="","",IF(AND(N(K1962)&lt;Rules!$B$5,N(L1962)&lt;Rules!$B$6,N(Q1962)&lt;Rules!$B$13,Y1962="No"),"Yes","No"))</f>
        <v/>
      </c>
      <c r="AA1962">
        <f>IF(A1962="","",IF(LEFT(C1962&amp;"",1)="3","Redirect",IF(OR(LEFT(C1962&amp;"",1)="4",LEFT(C1962&amp;"",1)="5"),IF(OR(N(K1962)&gt;0,N(AC1962)&gt;=Rules!$B$14),"Redirect","Prune"),IF(D1962="Non-Indexable","Keep",IF(AND(W1962="Yes",X1962="Yes",Y1962="No"),"Merge",IF(OR(U1962="Yes",V1962="Yes",AND(T1962="Yes",N(L1962)&gt;=Rules!$B$6)),"Update",IF(Z1962="Yes",IF(N(AC1962)&gt;=Rules!$B$14,"Redirect","Prune"),"Keep")))))))</f>
        <v/>
      </c>
      <c r="AB1962">
        <f>IF(A1962="","",IF(LEFT(C1962&amp;"",1)="3","Already redirects ("&amp;C1962&amp;"). Update internal links to point at the final URL.",IF(OR(LEFT(C1962&amp;"",1)="4",LEFT(C1962&amp;"",1)="5"),IF(AA1962="Redirect","Returns "&amp;C1962&amp;" but still has "&amp;N(K1962)&amp;" clicks and "&amp;N(AC1962)&amp;" referring domains. 301 it to the closest live page.","Returns "&amp;C1962&amp;" with no clicks or links. Remove internal links and let it 404 or 410."),IF(D1962="Non-Indexable","Non-indexable ("&amp;E1962&amp;"). Keep if that is intentional; otherwise fix the canonical or noindex.",IF(AA1962="Merge","Overlaps with "&amp;I1962&amp;IF(N(J1962)&gt;0," (similarity "&amp;TEXT(J1962,"0.00")&amp;")","")&amp;", which gets more clicks. Merge the useful parts into it and 301 this URL.",IF(AA1962="Update",MID(IF(U1962="Yes","; Clicks down "&amp;TEXT(-P1962,"0%")&amp;" on the previous period","")&amp;IF(V1962="Yes","; Average position "&amp;TEXT(N1962,"0.0")&amp;" on "&amp;TEXT(L1962,"#,##0")&amp;" impressions (striking distance)","")&amp;IF(AND(T1962="Yes",N(L1962)&gt;=Rules!$B$6),"; Thin ("&amp;F1962&amp;" words) but has search demand",""),3,400),IF(AA1962="Prune","Low value: "&amp;N(K1962)&amp;" clicks, "&amp;N(L1962)&amp;" impressions, "&amp;N(Q1962)&amp;" sessions, no key events. Remove or noindex it and update internal links.",IF(AA1962="Redirect","Low value but "&amp;N(AC1962)&amp;" referring domains. 301 it to the closest relevant page to keep those links.",IF(AND(Z1962="No",Y1962="Yes",N(K1962)&lt;Rules!$B$5),"Low search traffic but it converts (key events: "&amp;S1962&amp;"). Keep it and link to it.",IF(W1962="Yes","Stronger than the page it overlaps ("&amp;I1962&amp;"). Keep; merge that page into this one.","Healthy: "&amp;N(K1962)&amp;" clicks"&amp;IF(ISNUMBER(N1962),", average position "&amp;TEXT(N1962,"0.0"),"")&amp;". Keep and monitor."))))))))))</f>
        <v/>
      </c>
      <c r="AE1962">
        <f>IF(A1962="","",IF(AD1962&lt;&gt;"",AD1962,AA1962))</f>
        <v/>
      </c>
    </row>
    <row r="1963">
      <c r="A1963">
        <f>IF(Crawl!A1962="","",Crawl!A1962)</f>
        <v/>
      </c>
      <c r="B1963">
        <f>IF(A1963="","",Crawl!EC1962)</f>
        <v/>
      </c>
      <c r="C1963">
        <f>IF(A1963="","",IFERROR(INDEX(Crawl!$A1962:$DZ1962,1,Rules!$H$6),""))</f>
        <v/>
      </c>
      <c r="D1963">
        <f>IF(A1963="","",IFERROR(INDEX(Crawl!$A1962:$DZ1962,1,Rules!$H$7),"")&amp;"")</f>
        <v/>
      </c>
      <c r="E1963">
        <f>IF(A1963="","",IFERROR(INDEX(Crawl!$A1962:$DZ1962,1,Rules!$H$8),"")&amp;"")</f>
        <v/>
      </c>
      <c r="F1963">
        <f>IF(A1963="","",IFERROR(INDEX(Crawl!$A1962:$DZ1962,1,Rules!$H$9),""))</f>
        <v/>
      </c>
      <c r="G1963">
        <f>IF(A1963="","",IFERROR(INDEX(Crawl!$A1962:$DZ1962,1,Rules!$H$10),""))</f>
        <v/>
      </c>
      <c r="H1963">
        <f>IF(A1963="","",IFERROR(INDEX(Crawl!$A1962:$DZ1962,1,Rules!$H$12),""))</f>
        <v/>
      </c>
      <c r="I1963">
        <f>IF(A1963="","",IF(AND(N(H1963)&gt;0,IFERROR(INDEX(Crawl!$A1962:$DZ1962,1,Rules!$H$11),"")&amp;""&lt;&gt;""),IFERROR(INDEX(Crawl!$A1962:$DZ1962,1,Rules!$H$11),"")&amp;"",IF(AND(ISNUMBER(J1963),N(J1963)&gt;=Rules!$B$12,IFERROR(INDEX(Crawl!$A1962:$DZ1962,1,Rules!$H$13),"")&amp;""&lt;&gt;""),IFERROR(INDEX(Crawl!$A1962:$DZ1962,1,Rules!$H$13),"")&amp;"","")))</f>
        <v/>
      </c>
      <c r="J1963" s="19">
        <f>IF(A1963="","",IF(IFERROR(INDEX(Crawl!$A1962:$DZ1962,1,Rules!$H$14),"")&amp;""="","",IFERROR(INDEX(Crawl!$A1962:$DZ1962,1,Rules!$H$14),"")))</f>
        <v/>
      </c>
      <c r="K1963">
        <f>IF(A1963="","",IFERROR(SUMIFS('GSC current'!$J$2:$J$2001,'GSC current'!$I$2:$I$2001,B1963),0))</f>
        <v/>
      </c>
      <c r="L1963">
        <f>IF(A1963="","",IFERROR(SUMIFS('GSC current'!$K$2:$K$2001,'GSC current'!$I$2:$I$2001,B1963),0))</f>
        <v/>
      </c>
      <c r="M1963" s="20">
        <f>IF(A1963="","",IF(N(L1963)&gt;0,K1963/L1963,""))</f>
        <v/>
      </c>
      <c r="N1963" s="21">
        <f>IF(A1963="","",IF(N(L1963)&gt;0,SUMIFS('GSC current'!$L$2:$L$2001,'GSC current'!$I$2:$I$2001,B1963)/L1963,""))</f>
        <v/>
      </c>
      <c r="O1963">
        <f>IF(A1963="","",IFERROR(SUMIFS('GSC previous'!$J$2:$J$2001,'GSC previous'!$I$2:$I$2001,B1963),0))</f>
        <v/>
      </c>
      <c r="P1963" s="22">
        <f>IF(A1963="","",IF(N(O1963)&gt;0,(K1963-O1963)/O1963,""))</f>
        <v/>
      </c>
      <c r="Q1963">
        <f>IF(A1963="","",IFERROR(SUMIFS(GA4!$P$2:$P$2001,GA4!$O$2:$O$2001,B1963),0))</f>
        <v/>
      </c>
      <c r="R1963" s="23">
        <f>IF(A1963="","",IF(N(Q1963)&gt;0,SUMIFS(GA4!$Q$2:$Q$2001,GA4!$O$2:$O$2001,B1963)/Q1963,""))</f>
        <v/>
      </c>
      <c r="S1963">
        <f>IF(A1963="","",IFERROR(SUMIFS(GA4!$R$2:$R$2001,GA4!$O$2:$O$2001,B1963),0))</f>
        <v/>
      </c>
      <c r="T1963">
        <f>IF(A1963="","",IF(AND(ISNUMBER(F1963),LEFT(C1963&amp;"",1)="2"),IF(F1963&lt;Rules!$B$9,"Yes","No"),"No"))</f>
        <v/>
      </c>
      <c r="U1963">
        <f>IF(A1963="","",IF(AND(N(O1963)&gt;=Rules!$B$8,ISNUMBER(P1963)),IF(P1963&lt;=-Rules!$B$7,"Yes","No"),"No"))</f>
        <v/>
      </c>
      <c r="V1963">
        <f>IF(A1963="","",IF(AND(N(L1963)&gt;=Rules!$B$6,ISNUMBER(N1963)),IF(AND(N1963&gt;=Rules!$B$10,N1963&lt;=Rules!$B$11),"Yes","No"),"No"))</f>
        <v/>
      </c>
      <c r="W1963">
        <f>IF(A1963="","",IF(I1963&lt;&gt;"","Yes","No"))</f>
        <v/>
      </c>
      <c r="X1963">
        <f>IF(I1963="","",IF(SUMIFS($K$3:$K$2002,$A$3:$A$2002,SUBSTITUTE(SUBSTITUTE(I1963,"?","~?"),"*","~*"))&gt;N(K1963),"Yes","No"))</f>
        <v/>
      </c>
      <c r="Y1963">
        <f>IF(A1963="","",IF(N(S1963)&gt;0,"Yes","No"))</f>
        <v/>
      </c>
      <c r="Z1963">
        <f>IF(A1963="","",IF(AND(N(K1963)&lt;Rules!$B$5,N(L1963)&lt;Rules!$B$6,N(Q1963)&lt;Rules!$B$13,Y1963="No"),"Yes","No"))</f>
        <v/>
      </c>
      <c r="AA1963">
        <f>IF(A1963="","",IF(LEFT(C1963&amp;"",1)="3","Redirect",IF(OR(LEFT(C1963&amp;"",1)="4",LEFT(C1963&amp;"",1)="5"),IF(OR(N(K1963)&gt;0,N(AC1963)&gt;=Rules!$B$14),"Redirect","Prune"),IF(D1963="Non-Indexable","Keep",IF(AND(W1963="Yes",X1963="Yes",Y1963="No"),"Merge",IF(OR(U1963="Yes",V1963="Yes",AND(T1963="Yes",N(L1963)&gt;=Rules!$B$6)),"Update",IF(Z1963="Yes",IF(N(AC1963)&gt;=Rules!$B$14,"Redirect","Prune"),"Keep")))))))</f>
        <v/>
      </c>
      <c r="AB1963">
        <f>IF(A1963="","",IF(LEFT(C1963&amp;"",1)="3","Already redirects ("&amp;C1963&amp;"). Update internal links to point at the final URL.",IF(OR(LEFT(C1963&amp;"",1)="4",LEFT(C1963&amp;"",1)="5"),IF(AA1963="Redirect","Returns "&amp;C1963&amp;" but still has "&amp;N(K1963)&amp;" clicks and "&amp;N(AC1963)&amp;" referring domains. 301 it to the closest live page.","Returns "&amp;C1963&amp;" with no clicks or links. Remove internal links and let it 404 or 410."),IF(D1963="Non-Indexable","Non-indexable ("&amp;E1963&amp;"). Keep if that is intentional; otherwise fix the canonical or noindex.",IF(AA1963="Merge","Overlaps with "&amp;I1963&amp;IF(N(J1963)&gt;0," (similarity "&amp;TEXT(J1963,"0.00")&amp;")","")&amp;", which gets more clicks. Merge the useful parts into it and 301 this URL.",IF(AA1963="Update",MID(IF(U1963="Yes","; Clicks down "&amp;TEXT(-P1963,"0%")&amp;" on the previous period","")&amp;IF(V1963="Yes","; Average position "&amp;TEXT(N1963,"0.0")&amp;" on "&amp;TEXT(L1963,"#,##0")&amp;" impressions (striking distance)","")&amp;IF(AND(T1963="Yes",N(L1963)&gt;=Rules!$B$6),"; Thin ("&amp;F1963&amp;" words) but has search demand",""),3,400),IF(AA1963="Prune","Low value: "&amp;N(K1963)&amp;" clicks, "&amp;N(L1963)&amp;" impressions, "&amp;N(Q1963)&amp;" sessions, no key events. Remove or noindex it and update internal links.",IF(AA1963="Redirect","Low value but "&amp;N(AC1963)&amp;" referring domains. 301 it to the closest relevant page to keep those links.",IF(AND(Z1963="No",Y1963="Yes",N(K1963)&lt;Rules!$B$5),"Low search traffic but it converts (key events: "&amp;S1963&amp;"). Keep it and link to it.",IF(W1963="Yes","Stronger than the page it overlaps ("&amp;I1963&amp;"). Keep; merge that page into this one.","Healthy: "&amp;N(K1963)&amp;" clicks"&amp;IF(ISNUMBER(N1963),", average position "&amp;TEXT(N1963,"0.0"),"")&amp;". Keep and monitor."))))))))))</f>
        <v/>
      </c>
      <c r="AE1963">
        <f>IF(A1963="","",IF(AD1963&lt;&gt;"",AD1963,AA1963))</f>
        <v/>
      </c>
    </row>
    <row r="1964">
      <c r="A1964">
        <f>IF(Crawl!A1963="","",Crawl!A1963)</f>
        <v/>
      </c>
      <c r="B1964">
        <f>IF(A1964="","",Crawl!EC1963)</f>
        <v/>
      </c>
      <c r="C1964">
        <f>IF(A1964="","",IFERROR(INDEX(Crawl!$A1963:$DZ1963,1,Rules!$H$6),""))</f>
        <v/>
      </c>
      <c r="D1964">
        <f>IF(A1964="","",IFERROR(INDEX(Crawl!$A1963:$DZ1963,1,Rules!$H$7),"")&amp;"")</f>
        <v/>
      </c>
      <c r="E1964">
        <f>IF(A1964="","",IFERROR(INDEX(Crawl!$A1963:$DZ1963,1,Rules!$H$8),"")&amp;"")</f>
        <v/>
      </c>
      <c r="F1964">
        <f>IF(A1964="","",IFERROR(INDEX(Crawl!$A1963:$DZ1963,1,Rules!$H$9),""))</f>
        <v/>
      </c>
      <c r="G1964">
        <f>IF(A1964="","",IFERROR(INDEX(Crawl!$A1963:$DZ1963,1,Rules!$H$10),""))</f>
        <v/>
      </c>
      <c r="H1964">
        <f>IF(A1964="","",IFERROR(INDEX(Crawl!$A1963:$DZ1963,1,Rules!$H$12),""))</f>
        <v/>
      </c>
      <c r="I1964">
        <f>IF(A1964="","",IF(AND(N(H1964)&gt;0,IFERROR(INDEX(Crawl!$A1963:$DZ1963,1,Rules!$H$11),"")&amp;""&lt;&gt;""),IFERROR(INDEX(Crawl!$A1963:$DZ1963,1,Rules!$H$11),"")&amp;"",IF(AND(ISNUMBER(J1964),N(J1964)&gt;=Rules!$B$12,IFERROR(INDEX(Crawl!$A1963:$DZ1963,1,Rules!$H$13),"")&amp;""&lt;&gt;""),IFERROR(INDEX(Crawl!$A1963:$DZ1963,1,Rules!$H$13),"")&amp;"","")))</f>
        <v/>
      </c>
      <c r="J1964" s="19">
        <f>IF(A1964="","",IF(IFERROR(INDEX(Crawl!$A1963:$DZ1963,1,Rules!$H$14),"")&amp;""="","",IFERROR(INDEX(Crawl!$A1963:$DZ1963,1,Rules!$H$14),"")))</f>
        <v/>
      </c>
      <c r="K1964">
        <f>IF(A1964="","",IFERROR(SUMIFS('GSC current'!$J$2:$J$2001,'GSC current'!$I$2:$I$2001,B1964),0))</f>
        <v/>
      </c>
      <c r="L1964">
        <f>IF(A1964="","",IFERROR(SUMIFS('GSC current'!$K$2:$K$2001,'GSC current'!$I$2:$I$2001,B1964),0))</f>
        <v/>
      </c>
      <c r="M1964" s="20">
        <f>IF(A1964="","",IF(N(L1964)&gt;0,K1964/L1964,""))</f>
        <v/>
      </c>
      <c r="N1964" s="21">
        <f>IF(A1964="","",IF(N(L1964)&gt;0,SUMIFS('GSC current'!$L$2:$L$2001,'GSC current'!$I$2:$I$2001,B1964)/L1964,""))</f>
        <v/>
      </c>
      <c r="O1964">
        <f>IF(A1964="","",IFERROR(SUMIFS('GSC previous'!$J$2:$J$2001,'GSC previous'!$I$2:$I$2001,B1964),0))</f>
        <v/>
      </c>
      <c r="P1964" s="22">
        <f>IF(A1964="","",IF(N(O1964)&gt;0,(K1964-O1964)/O1964,""))</f>
        <v/>
      </c>
      <c r="Q1964">
        <f>IF(A1964="","",IFERROR(SUMIFS(GA4!$P$2:$P$2001,GA4!$O$2:$O$2001,B1964),0))</f>
        <v/>
      </c>
      <c r="R1964" s="23">
        <f>IF(A1964="","",IF(N(Q1964)&gt;0,SUMIFS(GA4!$Q$2:$Q$2001,GA4!$O$2:$O$2001,B1964)/Q1964,""))</f>
        <v/>
      </c>
      <c r="S1964">
        <f>IF(A1964="","",IFERROR(SUMIFS(GA4!$R$2:$R$2001,GA4!$O$2:$O$2001,B1964),0))</f>
        <v/>
      </c>
      <c r="T1964">
        <f>IF(A1964="","",IF(AND(ISNUMBER(F1964),LEFT(C1964&amp;"",1)="2"),IF(F1964&lt;Rules!$B$9,"Yes","No"),"No"))</f>
        <v/>
      </c>
      <c r="U1964">
        <f>IF(A1964="","",IF(AND(N(O1964)&gt;=Rules!$B$8,ISNUMBER(P1964)),IF(P1964&lt;=-Rules!$B$7,"Yes","No"),"No"))</f>
        <v/>
      </c>
      <c r="V1964">
        <f>IF(A1964="","",IF(AND(N(L1964)&gt;=Rules!$B$6,ISNUMBER(N1964)),IF(AND(N1964&gt;=Rules!$B$10,N1964&lt;=Rules!$B$11),"Yes","No"),"No"))</f>
        <v/>
      </c>
      <c r="W1964">
        <f>IF(A1964="","",IF(I1964&lt;&gt;"","Yes","No"))</f>
        <v/>
      </c>
      <c r="X1964">
        <f>IF(I1964="","",IF(SUMIFS($K$3:$K$2002,$A$3:$A$2002,SUBSTITUTE(SUBSTITUTE(I1964,"?","~?"),"*","~*"))&gt;N(K1964),"Yes","No"))</f>
        <v/>
      </c>
      <c r="Y1964">
        <f>IF(A1964="","",IF(N(S1964)&gt;0,"Yes","No"))</f>
        <v/>
      </c>
      <c r="Z1964">
        <f>IF(A1964="","",IF(AND(N(K1964)&lt;Rules!$B$5,N(L1964)&lt;Rules!$B$6,N(Q1964)&lt;Rules!$B$13,Y1964="No"),"Yes","No"))</f>
        <v/>
      </c>
      <c r="AA1964">
        <f>IF(A1964="","",IF(LEFT(C1964&amp;"",1)="3","Redirect",IF(OR(LEFT(C1964&amp;"",1)="4",LEFT(C1964&amp;"",1)="5"),IF(OR(N(K1964)&gt;0,N(AC1964)&gt;=Rules!$B$14),"Redirect","Prune"),IF(D1964="Non-Indexable","Keep",IF(AND(W1964="Yes",X1964="Yes",Y1964="No"),"Merge",IF(OR(U1964="Yes",V1964="Yes",AND(T1964="Yes",N(L1964)&gt;=Rules!$B$6)),"Update",IF(Z1964="Yes",IF(N(AC1964)&gt;=Rules!$B$14,"Redirect","Prune"),"Keep")))))))</f>
        <v/>
      </c>
      <c r="AB1964">
        <f>IF(A1964="","",IF(LEFT(C1964&amp;"",1)="3","Already redirects ("&amp;C1964&amp;"). Update internal links to point at the final URL.",IF(OR(LEFT(C1964&amp;"",1)="4",LEFT(C1964&amp;"",1)="5"),IF(AA1964="Redirect","Returns "&amp;C1964&amp;" but still has "&amp;N(K1964)&amp;" clicks and "&amp;N(AC1964)&amp;" referring domains. 301 it to the closest live page.","Returns "&amp;C1964&amp;" with no clicks or links. Remove internal links and let it 404 or 410."),IF(D1964="Non-Indexable","Non-indexable ("&amp;E1964&amp;"). Keep if that is intentional; otherwise fix the canonical or noindex.",IF(AA1964="Merge","Overlaps with "&amp;I1964&amp;IF(N(J1964)&gt;0," (similarity "&amp;TEXT(J1964,"0.00")&amp;")","")&amp;", which gets more clicks. Merge the useful parts into it and 301 this URL.",IF(AA1964="Update",MID(IF(U1964="Yes","; Clicks down "&amp;TEXT(-P1964,"0%")&amp;" on the previous period","")&amp;IF(V1964="Yes","; Average position "&amp;TEXT(N1964,"0.0")&amp;" on "&amp;TEXT(L1964,"#,##0")&amp;" impressions (striking distance)","")&amp;IF(AND(T1964="Yes",N(L1964)&gt;=Rules!$B$6),"; Thin ("&amp;F1964&amp;" words) but has search demand",""),3,400),IF(AA1964="Prune","Low value: "&amp;N(K1964)&amp;" clicks, "&amp;N(L1964)&amp;" impressions, "&amp;N(Q1964)&amp;" sessions, no key events. Remove or noindex it and update internal links.",IF(AA1964="Redirect","Low value but "&amp;N(AC1964)&amp;" referring domains. 301 it to the closest relevant page to keep those links.",IF(AND(Z1964="No",Y1964="Yes",N(K1964)&lt;Rules!$B$5),"Low search traffic but it converts (key events: "&amp;S1964&amp;"). Keep it and link to it.",IF(W1964="Yes","Stronger than the page it overlaps ("&amp;I1964&amp;"). Keep; merge that page into this one.","Healthy: "&amp;N(K1964)&amp;" clicks"&amp;IF(ISNUMBER(N1964),", average position "&amp;TEXT(N1964,"0.0"),"")&amp;". Keep and monitor."))))))))))</f>
        <v/>
      </c>
      <c r="AE1964">
        <f>IF(A1964="","",IF(AD1964&lt;&gt;"",AD1964,AA1964))</f>
        <v/>
      </c>
    </row>
    <row r="1965">
      <c r="A1965">
        <f>IF(Crawl!A1964="","",Crawl!A1964)</f>
        <v/>
      </c>
      <c r="B1965">
        <f>IF(A1965="","",Crawl!EC1964)</f>
        <v/>
      </c>
      <c r="C1965">
        <f>IF(A1965="","",IFERROR(INDEX(Crawl!$A1964:$DZ1964,1,Rules!$H$6),""))</f>
        <v/>
      </c>
      <c r="D1965">
        <f>IF(A1965="","",IFERROR(INDEX(Crawl!$A1964:$DZ1964,1,Rules!$H$7),"")&amp;"")</f>
        <v/>
      </c>
      <c r="E1965">
        <f>IF(A1965="","",IFERROR(INDEX(Crawl!$A1964:$DZ1964,1,Rules!$H$8),"")&amp;"")</f>
        <v/>
      </c>
      <c r="F1965">
        <f>IF(A1965="","",IFERROR(INDEX(Crawl!$A1964:$DZ1964,1,Rules!$H$9),""))</f>
        <v/>
      </c>
      <c r="G1965">
        <f>IF(A1965="","",IFERROR(INDEX(Crawl!$A1964:$DZ1964,1,Rules!$H$10),""))</f>
        <v/>
      </c>
      <c r="H1965">
        <f>IF(A1965="","",IFERROR(INDEX(Crawl!$A1964:$DZ1964,1,Rules!$H$12),""))</f>
        <v/>
      </c>
      <c r="I1965">
        <f>IF(A1965="","",IF(AND(N(H1965)&gt;0,IFERROR(INDEX(Crawl!$A1964:$DZ1964,1,Rules!$H$11),"")&amp;""&lt;&gt;""),IFERROR(INDEX(Crawl!$A1964:$DZ1964,1,Rules!$H$11),"")&amp;"",IF(AND(ISNUMBER(J1965),N(J1965)&gt;=Rules!$B$12,IFERROR(INDEX(Crawl!$A1964:$DZ1964,1,Rules!$H$13),"")&amp;""&lt;&gt;""),IFERROR(INDEX(Crawl!$A1964:$DZ1964,1,Rules!$H$13),"")&amp;"","")))</f>
        <v/>
      </c>
      <c r="J1965" s="19">
        <f>IF(A1965="","",IF(IFERROR(INDEX(Crawl!$A1964:$DZ1964,1,Rules!$H$14),"")&amp;""="","",IFERROR(INDEX(Crawl!$A1964:$DZ1964,1,Rules!$H$14),"")))</f>
        <v/>
      </c>
      <c r="K1965">
        <f>IF(A1965="","",IFERROR(SUMIFS('GSC current'!$J$2:$J$2001,'GSC current'!$I$2:$I$2001,B1965),0))</f>
        <v/>
      </c>
      <c r="L1965">
        <f>IF(A1965="","",IFERROR(SUMIFS('GSC current'!$K$2:$K$2001,'GSC current'!$I$2:$I$2001,B1965),0))</f>
        <v/>
      </c>
      <c r="M1965" s="20">
        <f>IF(A1965="","",IF(N(L1965)&gt;0,K1965/L1965,""))</f>
        <v/>
      </c>
      <c r="N1965" s="21">
        <f>IF(A1965="","",IF(N(L1965)&gt;0,SUMIFS('GSC current'!$L$2:$L$2001,'GSC current'!$I$2:$I$2001,B1965)/L1965,""))</f>
        <v/>
      </c>
      <c r="O1965">
        <f>IF(A1965="","",IFERROR(SUMIFS('GSC previous'!$J$2:$J$2001,'GSC previous'!$I$2:$I$2001,B1965),0))</f>
        <v/>
      </c>
      <c r="P1965" s="22">
        <f>IF(A1965="","",IF(N(O1965)&gt;0,(K1965-O1965)/O1965,""))</f>
        <v/>
      </c>
      <c r="Q1965">
        <f>IF(A1965="","",IFERROR(SUMIFS(GA4!$P$2:$P$2001,GA4!$O$2:$O$2001,B1965),0))</f>
        <v/>
      </c>
      <c r="R1965" s="23">
        <f>IF(A1965="","",IF(N(Q1965)&gt;0,SUMIFS(GA4!$Q$2:$Q$2001,GA4!$O$2:$O$2001,B1965)/Q1965,""))</f>
        <v/>
      </c>
      <c r="S1965">
        <f>IF(A1965="","",IFERROR(SUMIFS(GA4!$R$2:$R$2001,GA4!$O$2:$O$2001,B1965),0))</f>
        <v/>
      </c>
      <c r="T1965">
        <f>IF(A1965="","",IF(AND(ISNUMBER(F1965),LEFT(C1965&amp;"",1)="2"),IF(F1965&lt;Rules!$B$9,"Yes","No"),"No"))</f>
        <v/>
      </c>
      <c r="U1965">
        <f>IF(A1965="","",IF(AND(N(O1965)&gt;=Rules!$B$8,ISNUMBER(P1965)),IF(P1965&lt;=-Rules!$B$7,"Yes","No"),"No"))</f>
        <v/>
      </c>
      <c r="V1965">
        <f>IF(A1965="","",IF(AND(N(L1965)&gt;=Rules!$B$6,ISNUMBER(N1965)),IF(AND(N1965&gt;=Rules!$B$10,N1965&lt;=Rules!$B$11),"Yes","No"),"No"))</f>
        <v/>
      </c>
      <c r="W1965">
        <f>IF(A1965="","",IF(I1965&lt;&gt;"","Yes","No"))</f>
        <v/>
      </c>
      <c r="X1965">
        <f>IF(I1965="","",IF(SUMIFS($K$3:$K$2002,$A$3:$A$2002,SUBSTITUTE(SUBSTITUTE(I1965,"?","~?"),"*","~*"))&gt;N(K1965),"Yes","No"))</f>
        <v/>
      </c>
      <c r="Y1965">
        <f>IF(A1965="","",IF(N(S1965)&gt;0,"Yes","No"))</f>
        <v/>
      </c>
      <c r="Z1965">
        <f>IF(A1965="","",IF(AND(N(K1965)&lt;Rules!$B$5,N(L1965)&lt;Rules!$B$6,N(Q1965)&lt;Rules!$B$13,Y1965="No"),"Yes","No"))</f>
        <v/>
      </c>
      <c r="AA1965">
        <f>IF(A1965="","",IF(LEFT(C1965&amp;"",1)="3","Redirect",IF(OR(LEFT(C1965&amp;"",1)="4",LEFT(C1965&amp;"",1)="5"),IF(OR(N(K1965)&gt;0,N(AC1965)&gt;=Rules!$B$14),"Redirect","Prune"),IF(D1965="Non-Indexable","Keep",IF(AND(W1965="Yes",X1965="Yes",Y1965="No"),"Merge",IF(OR(U1965="Yes",V1965="Yes",AND(T1965="Yes",N(L1965)&gt;=Rules!$B$6)),"Update",IF(Z1965="Yes",IF(N(AC1965)&gt;=Rules!$B$14,"Redirect","Prune"),"Keep")))))))</f>
        <v/>
      </c>
      <c r="AB1965">
        <f>IF(A1965="","",IF(LEFT(C1965&amp;"",1)="3","Already redirects ("&amp;C1965&amp;"). Update internal links to point at the final URL.",IF(OR(LEFT(C1965&amp;"",1)="4",LEFT(C1965&amp;"",1)="5"),IF(AA1965="Redirect","Returns "&amp;C1965&amp;" but still has "&amp;N(K1965)&amp;" clicks and "&amp;N(AC1965)&amp;" referring domains. 301 it to the closest live page.","Returns "&amp;C1965&amp;" with no clicks or links. Remove internal links and let it 404 or 410."),IF(D1965="Non-Indexable","Non-indexable ("&amp;E1965&amp;"). Keep if that is intentional; otherwise fix the canonical or noindex.",IF(AA1965="Merge","Overlaps with "&amp;I1965&amp;IF(N(J1965)&gt;0," (similarity "&amp;TEXT(J1965,"0.00")&amp;")","")&amp;", which gets more clicks. Merge the useful parts into it and 301 this URL.",IF(AA1965="Update",MID(IF(U1965="Yes","; Clicks down "&amp;TEXT(-P1965,"0%")&amp;" on the previous period","")&amp;IF(V1965="Yes","; Average position "&amp;TEXT(N1965,"0.0")&amp;" on "&amp;TEXT(L1965,"#,##0")&amp;" impressions (striking distance)","")&amp;IF(AND(T1965="Yes",N(L1965)&gt;=Rules!$B$6),"; Thin ("&amp;F1965&amp;" words) but has search demand",""),3,400),IF(AA1965="Prune","Low value: "&amp;N(K1965)&amp;" clicks, "&amp;N(L1965)&amp;" impressions, "&amp;N(Q1965)&amp;" sessions, no key events. Remove or noindex it and update internal links.",IF(AA1965="Redirect","Low value but "&amp;N(AC1965)&amp;" referring domains. 301 it to the closest relevant page to keep those links.",IF(AND(Z1965="No",Y1965="Yes",N(K1965)&lt;Rules!$B$5),"Low search traffic but it converts (key events: "&amp;S1965&amp;"). Keep it and link to it.",IF(W1965="Yes","Stronger than the page it overlaps ("&amp;I1965&amp;"). Keep; merge that page into this one.","Healthy: "&amp;N(K1965)&amp;" clicks"&amp;IF(ISNUMBER(N1965),", average position "&amp;TEXT(N1965,"0.0"),"")&amp;". Keep and monitor."))))))))))</f>
        <v/>
      </c>
      <c r="AE1965">
        <f>IF(A1965="","",IF(AD1965&lt;&gt;"",AD1965,AA1965))</f>
        <v/>
      </c>
    </row>
    <row r="1966">
      <c r="A1966">
        <f>IF(Crawl!A1965="","",Crawl!A1965)</f>
        <v/>
      </c>
      <c r="B1966">
        <f>IF(A1966="","",Crawl!EC1965)</f>
        <v/>
      </c>
      <c r="C1966">
        <f>IF(A1966="","",IFERROR(INDEX(Crawl!$A1965:$DZ1965,1,Rules!$H$6),""))</f>
        <v/>
      </c>
      <c r="D1966">
        <f>IF(A1966="","",IFERROR(INDEX(Crawl!$A1965:$DZ1965,1,Rules!$H$7),"")&amp;"")</f>
        <v/>
      </c>
      <c r="E1966">
        <f>IF(A1966="","",IFERROR(INDEX(Crawl!$A1965:$DZ1965,1,Rules!$H$8),"")&amp;"")</f>
        <v/>
      </c>
      <c r="F1966">
        <f>IF(A1966="","",IFERROR(INDEX(Crawl!$A1965:$DZ1965,1,Rules!$H$9),""))</f>
        <v/>
      </c>
      <c r="G1966">
        <f>IF(A1966="","",IFERROR(INDEX(Crawl!$A1965:$DZ1965,1,Rules!$H$10),""))</f>
        <v/>
      </c>
      <c r="H1966">
        <f>IF(A1966="","",IFERROR(INDEX(Crawl!$A1965:$DZ1965,1,Rules!$H$12),""))</f>
        <v/>
      </c>
      <c r="I1966">
        <f>IF(A1966="","",IF(AND(N(H1966)&gt;0,IFERROR(INDEX(Crawl!$A1965:$DZ1965,1,Rules!$H$11),"")&amp;""&lt;&gt;""),IFERROR(INDEX(Crawl!$A1965:$DZ1965,1,Rules!$H$11),"")&amp;"",IF(AND(ISNUMBER(J1966),N(J1966)&gt;=Rules!$B$12,IFERROR(INDEX(Crawl!$A1965:$DZ1965,1,Rules!$H$13),"")&amp;""&lt;&gt;""),IFERROR(INDEX(Crawl!$A1965:$DZ1965,1,Rules!$H$13),"")&amp;"","")))</f>
        <v/>
      </c>
      <c r="J1966" s="19">
        <f>IF(A1966="","",IF(IFERROR(INDEX(Crawl!$A1965:$DZ1965,1,Rules!$H$14),"")&amp;""="","",IFERROR(INDEX(Crawl!$A1965:$DZ1965,1,Rules!$H$14),"")))</f>
        <v/>
      </c>
      <c r="K1966">
        <f>IF(A1966="","",IFERROR(SUMIFS('GSC current'!$J$2:$J$2001,'GSC current'!$I$2:$I$2001,B1966),0))</f>
        <v/>
      </c>
      <c r="L1966">
        <f>IF(A1966="","",IFERROR(SUMIFS('GSC current'!$K$2:$K$2001,'GSC current'!$I$2:$I$2001,B1966),0))</f>
        <v/>
      </c>
      <c r="M1966" s="20">
        <f>IF(A1966="","",IF(N(L1966)&gt;0,K1966/L1966,""))</f>
        <v/>
      </c>
      <c r="N1966" s="21">
        <f>IF(A1966="","",IF(N(L1966)&gt;0,SUMIFS('GSC current'!$L$2:$L$2001,'GSC current'!$I$2:$I$2001,B1966)/L1966,""))</f>
        <v/>
      </c>
      <c r="O1966">
        <f>IF(A1966="","",IFERROR(SUMIFS('GSC previous'!$J$2:$J$2001,'GSC previous'!$I$2:$I$2001,B1966),0))</f>
        <v/>
      </c>
      <c r="P1966" s="22">
        <f>IF(A1966="","",IF(N(O1966)&gt;0,(K1966-O1966)/O1966,""))</f>
        <v/>
      </c>
      <c r="Q1966">
        <f>IF(A1966="","",IFERROR(SUMIFS(GA4!$P$2:$P$2001,GA4!$O$2:$O$2001,B1966),0))</f>
        <v/>
      </c>
      <c r="R1966" s="23">
        <f>IF(A1966="","",IF(N(Q1966)&gt;0,SUMIFS(GA4!$Q$2:$Q$2001,GA4!$O$2:$O$2001,B1966)/Q1966,""))</f>
        <v/>
      </c>
      <c r="S1966">
        <f>IF(A1966="","",IFERROR(SUMIFS(GA4!$R$2:$R$2001,GA4!$O$2:$O$2001,B1966),0))</f>
        <v/>
      </c>
      <c r="T1966">
        <f>IF(A1966="","",IF(AND(ISNUMBER(F1966),LEFT(C1966&amp;"",1)="2"),IF(F1966&lt;Rules!$B$9,"Yes","No"),"No"))</f>
        <v/>
      </c>
      <c r="U1966">
        <f>IF(A1966="","",IF(AND(N(O1966)&gt;=Rules!$B$8,ISNUMBER(P1966)),IF(P1966&lt;=-Rules!$B$7,"Yes","No"),"No"))</f>
        <v/>
      </c>
      <c r="V1966">
        <f>IF(A1966="","",IF(AND(N(L1966)&gt;=Rules!$B$6,ISNUMBER(N1966)),IF(AND(N1966&gt;=Rules!$B$10,N1966&lt;=Rules!$B$11),"Yes","No"),"No"))</f>
        <v/>
      </c>
      <c r="W1966">
        <f>IF(A1966="","",IF(I1966&lt;&gt;"","Yes","No"))</f>
        <v/>
      </c>
      <c r="X1966">
        <f>IF(I1966="","",IF(SUMIFS($K$3:$K$2002,$A$3:$A$2002,SUBSTITUTE(SUBSTITUTE(I1966,"?","~?"),"*","~*"))&gt;N(K1966),"Yes","No"))</f>
        <v/>
      </c>
      <c r="Y1966">
        <f>IF(A1966="","",IF(N(S1966)&gt;0,"Yes","No"))</f>
        <v/>
      </c>
      <c r="Z1966">
        <f>IF(A1966="","",IF(AND(N(K1966)&lt;Rules!$B$5,N(L1966)&lt;Rules!$B$6,N(Q1966)&lt;Rules!$B$13,Y1966="No"),"Yes","No"))</f>
        <v/>
      </c>
      <c r="AA1966">
        <f>IF(A1966="","",IF(LEFT(C1966&amp;"",1)="3","Redirect",IF(OR(LEFT(C1966&amp;"",1)="4",LEFT(C1966&amp;"",1)="5"),IF(OR(N(K1966)&gt;0,N(AC1966)&gt;=Rules!$B$14),"Redirect","Prune"),IF(D1966="Non-Indexable","Keep",IF(AND(W1966="Yes",X1966="Yes",Y1966="No"),"Merge",IF(OR(U1966="Yes",V1966="Yes",AND(T1966="Yes",N(L1966)&gt;=Rules!$B$6)),"Update",IF(Z1966="Yes",IF(N(AC1966)&gt;=Rules!$B$14,"Redirect","Prune"),"Keep")))))))</f>
        <v/>
      </c>
      <c r="AB1966">
        <f>IF(A1966="","",IF(LEFT(C1966&amp;"",1)="3","Already redirects ("&amp;C1966&amp;"). Update internal links to point at the final URL.",IF(OR(LEFT(C1966&amp;"",1)="4",LEFT(C1966&amp;"",1)="5"),IF(AA1966="Redirect","Returns "&amp;C1966&amp;" but still has "&amp;N(K1966)&amp;" clicks and "&amp;N(AC1966)&amp;" referring domains. 301 it to the closest live page.","Returns "&amp;C1966&amp;" with no clicks or links. Remove internal links and let it 404 or 410."),IF(D1966="Non-Indexable","Non-indexable ("&amp;E1966&amp;"). Keep if that is intentional; otherwise fix the canonical or noindex.",IF(AA1966="Merge","Overlaps with "&amp;I1966&amp;IF(N(J1966)&gt;0," (similarity "&amp;TEXT(J1966,"0.00")&amp;")","")&amp;", which gets more clicks. Merge the useful parts into it and 301 this URL.",IF(AA1966="Update",MID(IF(U1966="Yes","; Clicks down "&amp;TEXT(-P1966,"0%")&amp;" on the previous period","")&amp;IF(V1966="Yes","; Average position "&amp;TEXT(N1966,"0.0")&amp;" on "&amp;TEXT(L1966,"#,##0")&amp;" impressions (striking distance)","")&amp;IF(AND(T1966="Yes",N(L1966)&gt;=Rules!$B$6),"; Thin ("&amp;F1966&amp;" words) but has search demand",""),3,400),IF(AA1966="Prune","Low value: "&amp;N(K1966)&amp;" clicks, "&amp;N(L1966)&amp;" impressions, "&amp;N(Q1966)&amp;" sessions, no key events. Remove or noindex it and update internal links.",IF(AA1966="Redirect","Low value but "&amp;N(AC1966)&amp;" referring domains. 301 it to the closest relevant page to keep those links.",IF(AND(Z1966="No",Y1966="Yes",N(K1966)&lt;Rules!$B$5),"Low search traffic but it converts (key events: "&amp;S1966&amp;"). Keep it and link to it.",IF(W1966="Yes","Stronger than the page it overlaps ("&amp;I1966&amp;"). Keep; merge that page into this one.","Healthy: "&amp;N(K1966)&amp;" clicks"&amp;IF(ISNUMBER(N1966),", average position "&amp;TEXT(N1966,"0.0"),"")&amp;". Keep and monitor."))))))))))</f>
        <v/>
      </c>
      <c r="AE1966">
        <f>IF(A1966="","",IF(AD1966&lt;&gt;"",AD1966,AA1966))</f>
        <v/>
      </c>
    </row>
    <row r="1967">
      <c r="A1967">
        <f>IF(Crawl!A1966="","",Crawl!A1966)</f>
        <v/>
      </c>
      <c r="B1967">
        <f>IF(A1967="","",Crawl!EC1966)</f>
        <v/>
      </c>
      <c r="C1967">
        <f>IF(A1967="","",IFERROR(INDEX(Crawl!$A1966:$DZ1966,1,Rules!$H$6),""))</f>
        <v/>
      </c>
      <c r="D1967">
        <f>IF(A1967="","",IFERROR(INDEX(Crawl!$A1966:$DZ1966,1,Rules!$H$7),"")&amp;"")</f>
        <v/>
      </c>
      <c r="E1967">
        <f>IF(A1967="","",IFERROR(INDEX(Crawl!$A1966:$DZ1966,1,Rules!$H$8),"")&amp;"")</f>
        <v/>
      </c>
      <c r="F1967">
        <f>IF(A1967="","",IFERROR(INDEX(Crawl!$A1966:$DZ1966,1,Rules!$H$9),""))</f>
        <v/>
      </c>
      <c r="G1967">
        <f>IF(A1967="","",IFERROR(INDEX(Crawl!$A1966:$DZ1966,1,Rules!$H$10),""))</f>
        <v/>
      </c>
      <c r="H1967">
        <f>IF(A1967="","",IFERROR(INDEX(Crawl!$A1966:$DZ1966,1,Rules!$H$12),""))</f>
        <v/>
      </c>
      <c r="I1967">
        <f>IF(A1967="","",IF(AND(N(H1967)&gt;0,IFERROR(INDEX(Crawl!$A1966:$DZ1966,1,Rules!$H$11),"")&amp;""&lt;&gt;""),IFERROR(INDEX(Crawl!$A1966:$DZ1966,1,Rules!$H$11),"")&amp;"",IF(AND(ISNUMBER(J1967),N(J1967)&gt;=Rules!$B$12,IFERROR(INDEX(Crawl!$A1966:$DZ1966,1,Rules!$H$13),"")&amp;""&lt;&gt;""),IFERROR(INDEX(Crawl!$A1966:$DZ1966,1,Rules!$H$13),"")&amp;"","")))</f>
        <v/>
      </c>
      <c r="J1967" s="19">
        <f>IF(A1967="","",IF(IFERROR(INDEX(Crawl!$A1966:$DZ1966,1,Rules!$H$14),"")&amp;""="","",IFERROR(INDEX(Crawl!$A1966:$DZ1966,1,Rules!$H$14),"")))</f>
        <v/>
      </c>
      <c r="K1967">
        <f>IF(A1967="","",IFERROR(SUMIFS('GSC current'!$J$2:$J$2001,'GSC current'!$I$2:$I$2001,B1967),0))</f>
        <v/>
      </c>
      <c r="L1967">
        <f>IF(A1967="","",IFERROR(SUMIFS('GSC current'!$K$2:$K$2001,'GSC current'!$I$2:$I$2001,B1967),0))</f>
        <v/>
      </c>
      <c r="M1967" s="20">
        <f>IF(A1967="","",IF(N(L1967)&gt;0,K1967/L1967,""))</f>
        <v/>
      </c>
      <c r="N1967" s="21">
        <f>IF(A1967="","",IF(N(L1967)&gt;0,SUMIFS('GSC current'!$L$2:$L$2001,'GSC current'!$I$2:$I$2001,B1967)/L1967,""))</f>
        <v/>
      </c>
      <c r="O1967">
        <f>IF(A1967="","",IFERROR(SUMIFS('GSC previous'!$J$2:$J$2001,'GSC previous'!$I$2:$I$2001,B1967),0))</f>
        <v/>
      </c>
      <c r="P1967" s="22">
        <f>IF(A1967="","",IF(N(O1967)&gt;0,(K1967-O1967)/O1967,""))</f>
        <v/>
      </c>
      <c r="Q1967">
        <f>IF(A1967="","",IFERROR(SUMIFS(GA4!$P$2:$P$2001,GA4!$O$2:$O$2001,B1967),0))</f>
        <v/>
      </c>
      <c r="R1967" s="23">
        <f>IF(A1967="","",IF(N(Q1967)&gt;0,SUMIFS(GA4!$Q$2:$Q$2001,GA4!$O$2:$O$2001,B1967)/Q1967,""))</f>
        <v/>
      </c>
      <c r="S1967">
        <f>IF(A1967="","",IFERROR(SUMIFS(GA4!$R$2:$R$2001,GA4!$O$2:$O$2001,B1967),0))</f>
        <v/>
      </c>
      <c r="T1967">
        <f>IF(A1967="","",IF(AND(ISNUMBER(F1967),LEFT(C1967&amp;"",1)="2"),IF(F1967&lt;Rules!$B$9,"Yes","No"),"No"))</f>
        <v/>
      </c>
      <c r="U1967">
        <f>IF(A1967="","",IF(AND(N(O1967)&gt;=Rules!$B$8,ISNUMBER(P1967)),IF(P1967&lt;=-Rules!$B$7,"Yes","No"),"No"))</f>
        <v/>
      </c>
      <c r="V1967">
        <f>IF(A1967="","",IF(AND(N(L1967)&gt;=Rules!$B$6,ISNUMBER(N1967)),IF(AND(N1967&gt;=Rules!$B$10,N1967&lt;=Rules!$B$11),"Yes","No"),"No"))</f>
        <v/>
      </c>
      <c r="W1967">
        <f>IF(A1967="","",IF(I1967&lt;&gt;"","Yes","No"))</f>
        <v/>
      </c>
      <c r="X1967">
        <f>IF(I1967="","",IF(SUMIFS($K$3:$K$2002,$A$3:$A$2002,SUBSTITUTE(SUBSTITUTE(I1967,"?","~?"),"*","~*"))&gt;N(K1967),"Yes","No"))</f>
        <v/>
      </c>
      <c r="Y1967">
        <f>IF(A1967="","",IF(N(S1967)&gt;0,"Yes","No"))</f>
        <v/>
      </c>
      <c r="Z1967">
        <f>IF(A1967="","",IF(AND(N(K1967)&lt;Rules!$B$5,N(L1967)&lt;Rules!$B$6,N(Q1967)&lt;Rules!$B$13,Y1967="No"),"Yes","No"))</f>
        <v/>
      </c>
      <c r="AA1967">
        <f>IF(A1967="","",IF(LEFT(C1967&amp;"",1)="3","Redirect",IF(OR(LEFT(C1967&amp;"",1)="4",LEFT(C1967&amp;"",1)="5"),IF(OR(N(K1967)&gt;0,N(AC1967)&gt;=Rules!$B$14),"Redirect","Prune"),IF(D1967="Non-Indexable","Keep",IF(AND(W1967="Yes",X1967="Yes",Y1967="No"),"Merge",IF(OR(U1967="Yes",V1967="Yes",AND(T1967="Yes",N(L1967)&gt;=Rules!$B$6)),"Update",IF(Z1967="Yes",IF(N(AC1967)&gt;=Rules!$B$14,"Redirect","Prune"),"Keep")))))))</f>
        <v/>
      </c>
      <c r="AB1967">
        <f>IF(A1967="","",IF(LEFT(C1967&amp;"",1)="3","Already redirects ("&amp;C1967&amp;"). Update internal links to point at the final URL.",IF(OR(LEFT(C1967&amp;"",1)="4",LEFT(C1967&amp;"",1)="5"),IF(AA1967="Redirect","Returns "&amp;C1967&amp;" but still has "&amp;N(K1967)&amp;" clicks and "&amp;N(AC1967)&amp;" referring domains. 301 it to the closest live page.","Returns "&amp;C1967&amp;" with no clicks or links. Remove internal links and let it 404 or 410."),IF(D1967="Non-Indexable","Non-indexable ("&amp;E1967&amp;"). Keep if that is intentional; otherwise fix the canonical or noindex.",IF(AA1967="Merge","Overlaps with "&amp;I1967&amp;IF(N(J1967)&gt;0," (similarity "&amp;TEXT(J1967,"0.00")&amp;")","")&amp;", which gets more clicks. Merge the useful parts into it and 301 this URL.",IF(AA1967="Update",MID(IF(U1967="Yes","; Clicks down "&amp;TEXT(-P1967,"0%")&amp;" on the previous period","")&amp;IF(V1967="Yes","; Average position "&amp;TEXT(N1967,"0.0")&amp;" on "&amp;TEXT(L1967,"#,##0")&amp;" impressions (striking distance)","")&amp;IF(AND(T1967="Yes",N(L1967)&gt;=Rules!$B$6),"; Thin ("&amp;F1967&amp;" words) but has search demand",""),3,400),IF(AA1967="Prune","Low value: "&amp;N(K1967)&amp;" clicks, "&amp;N(L1967)&amp;" impressions, "&amp;N(Q1967)&amp;" sessions, no key events. Remove or noindex it and update internal links.",IF(AA1967="Redirect","Low value but "&amp;N(AC1967)&amp;" referring domains. 301 it to the closest relevant page to keep those links.",IF(AND(Z1967="No",Y1967="Yes",N(K1967)&lt;Rules!$B$5),"Low search traffic but it converts (key events: "&amp;S1967&amp;"). Keep it and link to it.",IF(W1967="Yes","Stronger than the page it overlaps ("&amp;I1967&amp;"). Keep; merge that page into this one.","Healthy: "&amp;N(K1967)&amp;" clicks"&amp;IF(ISNUMBER(N1967),", average position "&amp;TEXT(N1967,"0.0"),"")&amp;". Keep and monitor."))))))))))</f>
        <v/>
      </c>
      <c r="AE1967">
        <f>IF(A1967="","",IF(AD1967&lt;&gt;"",AD1967,AA1967))</f>
        <v/>
      </c>
    </row>
    <row r="1968">
      <c r="A1968">
        <f>IF(Crawl!A1967="","",Crawl!A1967)</f>
        <v/>
      </c>
      <c r="B1968">
        <f>IF(A1968="","",Crawl!EC1967)</f>
        <v/>
      </c>
      <c r="C1968">
        <f>IF(A1968="","",IFERROR(INDEX(Crawl!$A1967:$DZ1967,1,Rules!$H$6),""))</f>
        <v/>
      </c>
      <c r="D1968">
        <f>IF(A1968="","",IFERROR(INDEX(Crawl!$A1967:$DZ1967,1,Rules!$H$7),"")&amp;"")</f>
        <v/>
      </c>
      <c r="E1968">
        <f>IF(A1968="","",IFERROR(INDEX(Crawl!$A1967:$DZ1967,1,Rules!$H$8),"")&amp;"")</f>
        <v/>
      </c>
      <c r="F1968">
        <f>IF(A1968="","",IFERROR(INDEX(Crawl!$A1967:$DZ1967,1,Rules!$H$9),""))</f>
        <v/>
      </c>
      <c r="G1968">
        <f>IF(A1968="","",IFERROR(INDEX(Crawl!$A1967:$DZ1967,1,Rules!$H$10),""))</f>
        <v/>
      </c>
      <c r="H1968">
        <f>IF(A1968="","",IFERROR(INDEX(Crawl!$A1967:$DZ1967,1,Rules!$H$12),""))</f>
        <v/>
      </c>
      <c r="I1968">
        <f>IF(A1968="","",IF(AND(N(H1968)&gt;0,IFERROR(INDEX(Crawl!$A1967:$DZ1967,1,Rules!$H$11),"")&amp;""&lt;&gt;""),IFERROR(INDEX(Crawl!$A1967:$DZ1967,1,Rules!$H$11),"")&amp;"",IF(AND(ISNUMBER(J1968),N(J1968)&gt;=Rules!$B$12,IFERROR(INDEX(Crawl!$A1967:$DZ1967,1,Rules!$H$13),"")&amp;""&lt;&gt;""),IFERROR(INDEX(Crawl!$A1967:$DZ1967,1,Rules!$H$13),"")&amp;"","")))</f>
        <v/>
      </c>
      <c r="J1968" s="19">
        <f>IF(A1968="","",IF(IFERROR(INDEX(Crawl!$A1967:$DZ1967,1,Rules!$H$14),"")&amp;""="","",IFERROR(INDEX(Crawl!$A1967:$DZ1967,1,Rules!$H$14),"")))</f>
        <v/>
      </c>
      <c r="K1968">
        <f>IF(A1968="","",IFERROR(SUMIFS('GSC current'!$J$2:$J$2001,'GSC current'!$I$2:$I$2001,B1968),0))</f>
        <v/>
      </c>
      <c r="L1968">
        <f>IF(A1968="","",IFERROR(SUMIFS('GSC current'!$K$2:$K$2001,'GSC current'!$I$2:$I$2001,B1968),0))</f>
        <v/>
      </c>
      <c r="M1968" s="20">
        <f>IF(A1968="","",IF(N(L1968)&gt;0,K1968/L1968,""))</f>
        <v/>
      </c>
      <c r="N1968" s="21">
        <f>IF(A1968="","",IF(N(L1968)&gt;0,SUMIFS('GSC current'!$L$2:$L$2001,'GSC current'!$I$2:$I$2001,B1968)/L1968,""))</f>
        <v/>
      </c>
      <c r="O1968">
        <f>IF(A1968="","",IFERROR(SUMIFS('GSC previous'!$J$2:$J$2001,'GSC previous'!$I$2:$I$2001,B1968),0))</f>
        <v/>
      </c>
      <c r="P1968" s="22">
        <f>IF(A1968="","",IF(N(O1968)&gt;0,(K1968-O1968)/O1968,""))</f>
        <v/>
      </c>
      <c r="Q1968">
        <f>IF(A1968="","",IFERROR(SUMIFS(GA4!$P$2:$P$2001,GA4!$O$2:$O$2001,B1968),0))</f>
        <v/>
      </c>
      <c r="R1968" s="23">
        <f>IF(A1968="","",IF(N(Q1968)&gt;0,SUMIFS(GA4!$Q$2:$Q$2001,GA4!$O$2:$O$2001,B1968)/Q1968,""))</f>
        <v/>
      </c>
      <c r="S1968">
        <f>IF(A1968="","",IFERROR(SUMIFS(GA4!$R$2:$R$2001,GA4!$O$2:$O$2001,B1968),0))</f>
        <v/>
      </c>
      <c r="T1968">
        <f>IF(A1968="","",IF(AND(ISNUMBER(F1968),LEFT(C1968&amp;"",1)="2"),IF(F1968&lt;Rules!$B$9,"Yes","No"),"No"))</f>
        <v/>
      </c>
      <c r="U1968">
        <f>IF(A1968="","",IF(AND(N(O1968)&gt;=Rules!$B$8,ISNUMBER(P1968)),IF(P1968&lt;=-Rules!$B$7,"Yes","No"),"No"))</f>
        <v/>
      </c>
      <c r="V1968">
        <f>IF(A1968="","",IF(AND(N(L1968)&gt;=Rules!$B$6,ISNUMBER(N1968)),IF(AND(N1968&gt;=Rules!$B$10,N1968&lt;=Rules!$B$11),"Yes","No"),"No"))</f>
        <v/>
      </c>
      <c r="W1968">
        <f>IF(A1968="","",IF(I1968&lt;&gt;"","Yes","No"))</f>
        <v/>
      </c>
      <c r="X1968">
        <f>IF(I1968="","",IF(SUMIFS($K$3:$K$2002,$A$3:$A$2002,SUBSTITUTE(SUBSTITUTE(I1968,"?","~?"),"*","~*"))&gt;N(K1968),"Yes","No"))</f>
        <v/>
      </c>
      <c r="Y1968">
        <f>IF(A1968="","",IF(N(S1968)&gt;0,"Yes","No"))</f>
        <v/>
      </c>
      <c r="Z1968">
        <f>IF(A1968="","",IF(AND(N(K1968)&lt;Rules!$B$5,N(L1968)&lt;Rules!$B$6,N(Q1968)&lt;Rules!$B$13,Y1968="No"),"Yes","No"))</f>
        <v/>
      </c>
      <c r="AA1968">
        <f>IF(A1968="","",IF(LEFT(C1968&amp;"",1)="3","Redirect",IF(OR(LEFT(C1968&amp;"",1)="4",LEFT(C1968&amp;"",1)="5"),IF(OR(N(K1968)&gt;0,N(AC1968)&gt;=Rules!$B$14),"Redirect","Prune"),IF(D1968="Non-Indexable","Keep",IF(AND(W1968="Yes",X1968="Yes",Y1968="No"),"Merge",IF(OR(U1968="Yes",V1968="Yes",AND(T1968="Yes",N(L1968)&gt;=Rules!$B$6)),"Update",IF(Z1968="Yes",IF(N(AC1968)&gt;=Rules!$B$14,"Redirect","Prune"),"Keep")))))))</f>
        <v/>
      </c>
      <c r="AB1968">
        <f>IF(A1968="","",IF(LEFT(C1968&amp;"",1)="3","Already redirects ("&amp;C1968&amp;"). Update internal links to point at the final URL.",IF(OR(LEFT(C1968&amp;"",1)="4",LEFT(C1968&amp;"",1)="5"),IF(AA1968="Redirect","Returns "&amp;C1968&amp;" but still has "&amp;N(K1968)&amp;" clicks and "&amp;N(AC1968)&amp;" referring domains. 301 it to the closest live page.","Returns "&amp;C1968&amp;" with no clicks or links. Remove internal links and let it 404 or 410."),IF(D1968="Non-Indexable","Non-indexable ("&amp;E1968&amp;"). Keep if that is intentional; otherwise fix the canonical or noindex.",IF(AA1968="Merge","Overlaps with "&amp;I1968&amp;IF(N(J1968)&gt;0," (similarity "&amp;TEXT(J1968,"0.00")&amp;")","")&amp;", which gets more clicks. Merge the useful parts into it and 301 this URL.",IF(AA1968="Update",MID(IF(U1968="Yes","; Clicks down "&amp;TEXT(-P1968,"0%")&amp;" on the previous period","")&amp;IF(V1968="Yes","; Average position "&amp;TEXT(N1968,"0.0")&amp;" on "&amp;TEXT(L1968,"#,##0")&amp;" impressions (striking distance)","")&amp;IF(AND(T1968="Yes",N(L1968)&gt;=Rules!$B$6),"; Thin ("&amp;F1968&amp;" words) but has search demand",""),3,400),IF(AA1968="Prune","Low value: "&amp;N(K1968)&amp;" clicks, "&amp;N(L1968)&amp;" impressions, "&amp;N(Q1968)&amp;" sessions, no key events. Remove or noindex it and update internal links.",IF(AA1968="Redirect","Low value but "&amp;N(AC1968)&amp;" referring domains. 301 it to the closest relevant page to keep those links.",IF(AND(Z1968="No",Y1968="Yes",N(K1968)&lt;Rules!$B$5),"Low search traffic but it converts (key events: "&amp;S1968&amp;"). Keep it and link to it.",IF(W1968="Yes","Stronger than the page it overlaps ("&amp;I1968&amp;"). Keep; merge that page into this one.","Healthy: "&amp;N(K1968)&amp;" clicks"&amp;IF(ISNUMBER(N1968),", average position "&amp;TEXT(N1968,"0.0"),"")&amp;". Keep and monitor."))))))))))</f>
        <v/>
      </c>
      <c r="AE1968">
        <f>IF(A1968="","",IF(AD1968&lt;&gt;"",AD1968,AA1968))</f>
        <v/>
      </c>
    </row>
    <row r="1969">
      <c r="A1969">
        <f>IF(Crawl!A1968="","",Crawl!A1968)</f>
        <v/>
      </c>
      <c r="B1969">
        <f>IF(A1969="","",Crawl!EC1968)</f>
        <v/>
      </c>
      <c r="C1969">
        <f>IF(A1969="","",IFERROR(INDEX(Crawl!$A1968:$DZ1968,1,Rules!$H$6),""))</f>
        <v/>
      </c>
      <c r="D1969">
        <f>IF(A1969="","",IFERROR(INDEX(Crawl!$A1968:$DZ1968,1,Rules!$H$7),"")&amp;"")</f>
        <v/>
      </c>
      <c r="E1969">
        <f>IF(A1969="","",IFERROR(INDEX(Crawl!$A1968:$DZ1968,1,Rules!$H$8),"")&amp;"")</f>
        <v/>
      </c>
      <c r="F1969">
        <f>IF(A1969="","",IFERROR(INDEX(Crawl!$A1968:$DZ1968,1,Rules!$H$9),""))</f>
        <v/>
      </c>
      <c r="G1969">
        <f>IF(A1969="","",IFERROR(INDEX(Crawl!$A1968:$DZ1968,1,Rules!$H$10),""))</f>
        <v/>
      </c>
      <c r="H1969">
        <f>IF(A1969="","",IFERROR(INDEX(Crawl!$A1968:$DZ1968,1,Rules!$H$12),""))</f>
        <v/>
      </c>
      <c r="I1969">
        <f>IF(A1969="","",IF(AND(N(H1969)&gt;0,IFERROR(INDEX(Crawl!$A1968:$DZ1968,1,Rules!$H$11),"")&amp;""&lt;&gt;""),IFERROR(INDEX(Crawl!$A1968:$DZ1968,1,Rules!$H$11),"")&amp;"",IF(AND(ISNUMBER(J1969),N(J1969)&gt;=Rules!$B$12,IFERROR(INDEX(Crawl!$A1968:$DZ1968,1,Rules!$H$13),"")&amp;""&lt;&gt;""),IFERROR(INDEX(Crawl!$A1968:$DZ1968,1,Rules!$H$13),"")&amp;"","")))</f>
        <v/>
      </c>
      <c r="J1969" s="19">
        <f>IF(A1969="","",IF(IFERROR(INDEX(Crawl!$A1968:$DZ1968,1,Rules!$H$14),"")&amp;""="","",IFERROR(INDEX(Crawl!$A1968:$DZ1968,1,Rules!$H$14),"")))</f>
        <v/>
      </c>
      <c r="K1969">
        <f>IF(A1969="","",IFERROR(SUMIFS('GSC current'!$J$2:$J$2001,'GSC current'!$I$2:$I$2001,B1969),0))</f>
        <v/>
      </c>
      <c r="L1969">
        <f>IF(A1969="","",IFERROR(SUMIFS('GSC current'!$K$2:$K$2001,'GSC current'!$I$2:$I$2001,B1969),0))</f>
        <v/>
      </c>
      <c r="M1969" s="20">
        <f>IF(A1969="","",IF(N(L1969)&gt;0,K1969/L1969,""))</f>
        <v/>
      </c>
      <c r="N1969" s="21">
        <f>IF(A1969="","",IF(N(L1969)&gt;0,SUMIFS('GSC current'!$L$2:$L$2001,'GSC current'!$I$2:$I$2001,B1969)/L1969,""))</f>
        <v/>
      </c>
      <c r="O1969">
        <f>IF(A1969="","",IFERROR(SUMIFS('GSC previous'!$J$2:$J$2001,'GSC previous'!$I$2:$I$2001,B1969),0))</f>
        <v/>
      </c>
      <c r="P1969" s="22">
        <f>IF(A1969="","",IF(N(O1969)&gt;0,(K1969-O1969)/O1969,""))</f>
        <v/>
      </c>
      <c r="Q1969">
        <f>IF(A1969="","",IFERROR(SUMIFS(GA4!$P$2:$P$2001,GA4!$O$2:$O$2001,B1969),0))</f>
        <v/>
      </c>
      <c r="R1969" s="23">
        <f>IF(A1969="","",IF(N(Q1969)&gt;0,SUMIFS(GA4!$Q$2:$Q$2001,GA4!$O$2:$O$2001,B1969)/Q1969,""))</f>
        <v/>
      </c>
      <c r="S1969">
        <f>IF(A1969="","",IFERROR(SUMIFS(GA4!$R$2:$R$2001,GA4!$O$2:$O$2001,B1969),0))</f>
        <v/>
      </c>
      <c r="T1969">
        <f>IF(A1969="","",IF(AND(ISNUMBER(F1969),LEFT(C1969&amp;"",1)="2"),IF(F1969&lt;Rules!$B$9,"Yes","No"),"No"))</f>
        <v/>
      </c>
      <c r="U1969">
        <f>IF(A1969="","",IF(AND(N(O1969)&gt;=Rules!$B$8,ISNUMBER(P1969)),IF(P1969&lt;=-Rules!$B$7,"Yes","No"),"No"))</f>
        <v/>
      </c>
      <c r="V1969">
        <f>IF(A1969="","",IF(AND(N(L1969)&gt;=Rules!$B$6,ISNUMBER(N1969)),IF(AND(N1969&gt;=Rules!$B$10,N1969&lt;=Rules!$B$11),"Yes","No"),"No"))</f>
        <v/>
      </c>
      <c r="W1969">
        <f>IF(A1969="","",IF(I1969&lt;&gt;"","Yes","No"))</f>
        <v/>
      </c>
      <c r="X1969">
        <f>IF(I1969="","",IF(SUMIFS($K$3:$K$2002,$A$3:$A$2002,SUBSTITUTE(SUBSTITUTE(I1969,"?","~?"),"*","~*"))&gt;N(K1969),"Yes","No"))</f>
        <v/>
      </c>
      <c r="Y1969">
        <f>IF(A1969="","",IF(N(S1969)&gt;0,"Yes","No"))</f>
        <v/>
      </c>
      <c r="Z1969">
        <f>IF(A1969="","",IF(AND(N(K1969)&lt;Rules!$B$5,N(L1969)&lt;Rules!$B$6,N(Q1969)&lt;Rules!$B$13,Y1969="No"),"Yes","No"))</f>
        <v/>
      </c>
      <c r="AA1969">
        <f>IF(A1969="","",IF(LEFT(C1969&amp;"",1)="3","Redirect",IF(OR(LEFT(C1969&amp;"",1)="4",LEFT(C1969&amp;"",1)="5"),IF(OR(N(K1969)&gt;0,N(AC1969)&gt;=Rules!$B$14),"Redirect","Prune"),IF(D1969="Non-Indexable","Keep",IF(AND(W1969="Yes",X1969="Yes",Y1969="No"),"Merge",IF(OR(U1969="Yes",V1969="Yes",AND(T1969="Yes",N(L1969)&gt;=Rules!$B$6)),"Update",IF(Z1969="Yes",IF(N(AC1969)&gt;=Rules!$B$14,"Redirect","Prune"),"Keep")))))))</f>
        <v/>
      </c>
      <c r="AB1969">
        <f>IF(A1969="","",IF(LEFT(C1969&amp;"",1)="3","Already redirects ("&amp;C1969&amp;"). Update internal links to point at the final URL.",IF(OR(LEFT(C1969&amp;"",1)="4",LEFT(C1969&amp;"",1)="5"),IF(AA1969="Redirect","Returns "&amp;C1969&amp;" but still has "&amp;N(K1969)&amp;" clicks and "&amp;N(AC1969)&amp;" referring domains. 301 it to the closest live page.","Returns "&amp;C1969&amp;" with no clicks or links. Remove internal links and let it 404 or 410."),IF(D1969="Non-Indexable","Non-indexable ("&amp;E1969&amp;"). Keep if that is intentional; otherwise fix the canonical or noindex.",IF(AA1969="Merge","Overlaps with "&amp;I1969&amp;IF(N(J1969)&gt;0," (similarity "&amp;TEXT(J1969,"0.00")&amp;")","")&amp;", which gets more clicks. Merge the useful parts into it and 301 this URL.",IF(AA1969="Update",MID(IF(U1969="Yes","; Clicks down "&amp;TEXT(-P1969,"0%")&amp;" on the previous period","")&amp;IF(V1969="Yes","; Average position "&amp;TEXT(N1969,"0.0")&amp;" on "&amp;TEXT(L1969,"#,##0")&amp;" impressions (striking distance)","")&amp;IF(AND(T1969="Yes",N(L1969)&gt;=Rules!$B$6),"; Thin ("&amp;F1969&amp;" words) but has search demand",""),3,400),IF(AA1969="Prune","Low value: "&amp;N(K1969)&amp;" clicks, "&amp;N(L1969)&amp;" impressions, "&amp;N(Q1969)&amp;" sessions, no key events. Remove or noindex it and update internal links.",IF(AA1969="Redirect","Low value but "&amp;N(AC1969)&amp;" referring domains. 301 it to the closest relevant page to keep those links.",IF(AND(Z1969="No",Y1969="Yes",N(K1969)&lt;Rules!$B$5),"Low search traffic but it converts (key events: "&amp;S1969&amp;"). Keep it and link to it.",IF(W1969="Yes","Stronger than the page it overlaps ("&amp;I1969&amp;"). Keep; merge that page into this one.","Healthy: "&amp;N(K1969)&amp;" clicks"&amp;IF(ISNUMBER(N1969),", average position "&amp;TEXT(N1969,"0.0"),"")&amp;". Keep and monitor."))))))))))</f>
        <v/>
      </c>
      <c r="AE1969">
        <f>IF(A1969="","",IF(AD1969&lt;&gt;"",AD1969,AA1969))</f>
        <v/>
      </c>
    </row>
    <row r="1970">
      <c r="A1970">
        <f>IF(Crawl!A1969="","",Crawl!A1969)</f>
        <v/>
      </c>
      <c r="B1970">
        <f>IF(A1970="","",Crawl!EC1969)</f>
        <v/>
      </c>
      <c r="C1970">
        <f>IF(A1970="","",IFERROR(INDEX(Crawl!$A1969:$DZ1969,1,Rules!$H$6),""))</f>
        <v/>
      </c>
      <c r="D1970">
        <f>IF(A1970="","",IFERROR(INDEX(Crawl!$A1969:$DZ1969,1,Rules!$H$7),"")&amp;"")</f>
        <v/>
      </c>
      <c r="E1970">
        <f>IF(A1970="","",IFERROR(INDEX(Crawl!$A1969:$DZ1969,1,Rules!$H$8),"")&amp;"")</f>
        <v/>
      </c>
      <c r="F1970">
        <f>IF(A1970="","",IFERROR(INDEX(Crawl!$A1969:$DZ1969,1,Rules!$H$9),""))</f>
        <v/>
      </c>
      <c r="G1970">
        <f>IF(A1970="","",IFERROR(INDEX(Crawl!$A1969:$DZ1969,1,Rules!$H$10),""))</f>
        <v/>
      </c>
      <c r="H1970">
        <f>IF(A1970="","",IFERROR(INDEX(Crawl!$A1969:$DZ1969,1,Rules!$H$12),""))</f>
        <v/>
      </c>
      <c r="I1970">
        <f>IF(A1970="","",IF(AND(N(H1970)&gt;0,IFERROR(INDEX(Crawl!$A1969:$DZ1969,1,Rules!$H$11),"")&amp;""&lt;&gt;""),IFERROR(INDEX(Crawl!$A1969:$DZ1969,1,Rules!$H$11),"")&amp;"",IF(AND(ISNUMBER(J1970),N(J1970)&gt;=Rules!$B$12,IFERROR(INDEX(Crawl!$A1969:$DZ1969,1,Rules!$H$13),"")&amp;""&lt;&gt;""),IFERROR(INDEX(Crawl!$A1969:$DZ1969,1,Rules!$H$13),"")&amp;"","")))</f>
        <v/>
      </c>
      <c r="J1970" s="19">
        <f>IF(A1970="","",IF(IFERROR(INDEX(Crawl!$A1969:$DZ1969,1,Rules!$H$14),"")&amp;""="","",IFERROR(INDEX(Crawl!$A1969:$DZ1969,1,Rules!$H$14),"")))</f>
        <v/>
      </c>
      <c r="K1970">
        <f>IF(A1970="","",IFERROR(SUMIFS('GSC current'!$J$2:$J$2001,'GSC current'!$I$2:$I$2001,B1970),0))</f>
        <v/>
      </c>
      <c r="L1970">
        <f>IF(A1970="","",IFERROR(SUMIFS('GSC current'!$K$2:$K$2001,'GSC current'!$I$2:$I$2001,B1970),0))</f>
        <v/>
      </c>
      <c r="M1970" s="20">
        <f>IF(A1970="","",IF(N(L1970)&gt;0,K1970/L1970,""))</f>
        <v/>
      </c>
      <c r="N1970" s="21">
        <f>IF(A1970="","",IF(N(L1970)&gt;0,SUMIFS('GSC current'!$L$2:$L$2001,'GSC current'!$I$2:$I$2001,B1970)/L1970,""))</f>
        <v/>
      </c>
      <c r="O1970">
        <f>IF(A1970="","",IFERROR(SUMIFS('GSC previous'!$J$2:$J$2001,'GSC previous'!$I$2:$I$2001,B1970),0))</f>
        <v/>
      </c>
      <c r="P1970" s="22">
        <f>IF(A1970="","",IF(N(O1970)&gt;0,(K1970-O1970)/O1970,""))</f>
        <v/>
      </c>
      <c r="Q1970">
        <f>IF(A1970="","",IFERROR(SUMIFS(GA4!$P$2:$P$2001,GA4!$O$2:$O$2001,B1970),0))</f>
        <v/>
      </c>
      <c r="R1970" s="23">
        <f>IF(A1970="","",IF(N(Q1970)&gt;0,SUMIFS(GA4!$Q$2:$Q$2001,GA4!$O$2:$O$2001,B1970)/Q1970,""))</f>
        <v/>
      </c>
      <c r="S1970">
        <f>IF(A1970="","",IFERROR(SUMIFS(GA4!$R$2:$R$2001,GA4!$O$2:$O$2001,B1970),0))</f>
        <v/>
      </c>
      <c r="T1970">
        <f>IF(A1970="","",IF(AND(ISNUMBER(F1970),LEFT(C1970&amp;"",1)="2"),IF(F1970&lt;Rules!$B$9,"Yes","No"),"No"))</f>
        <v/>
      </c>
      <c r="U1970">
        <f>IF(A1970="","",IF(AND(N(O1970)&gt;=Rules!$B$8,ISNUMBER(P1970)),IF(P1970&lt;=-Rules!$B$7,"Yes","No"),"No"))</f>
        <v/>
      </c>
      <c r="V1970">
        <f>IF(A1970="","",IF(AND(N(L1970)&gt;=Rules!$B$6,ISNUMBER(N1970)),IF(AND(N1970&gt;=Rules!$B$10,N1970&lt;=Rules!$B$11),"Yes","No"),"No"))</f>
        <v/>
      </c>
      <c r="W1970">
        <f>IF(A1970="","",IF(I1970&lt;&gt;"","Yes","No"))</f>
        <v/>
      </c>
      <c r="X1970">
        <f>IF(I1970="","",IF(SUMIFS($K$3:$K$2002,$A$3:$A$2002,SUBSTITUTE(SUBSTITUTE(I1970,"?","~?"),"*","~*"))&gt;N(K1970),"Yes","No"))</f>
        <v/>
      </c>
      <c r="Y1970">
        <f>IF(A1970="","",IF(N(S1970)&gt;0,"Yes","No"))</f>
        <v/>
      </c>
      <c r="Z1970">
        <f>IF(A1970="","",IF(AND(N(K1970)&lt;Rules!$B$5,N(L1970)&lt;Rules!$B$6,N(Q1970)&lt;Rules!$B$13,Y1970="No"),"Yes","No"))</f>
        <v/>
      </c>
      <c r="AA1970">
        <f>IF(A1970="","",IF(LEFT(C1970&amp;"",1)="3","Redirect",IF(OR(LEFT(C1970&amp;"",1)="4",LEFT(C1970&amp;"",1)="5"),IF(OR(N(K1970)&gt;0,N(AC1970)&gt;=Rules!$B$14),"Redirect","Prune"),IF(D1970="Non-Indexable","Keep",IF(AND(W1970="Yes",X1970="Yes",Y1970="No"),"Merge",IF(OR(U1970="Yes",V1970="Yes",AND(T1970="Yes",N(L1970)&gt;=Rules!$B$6)),"Update",IF(Z1970="Yes",IF(N(AC1970)&gt;=Rules!$B$14,"Redirect","Prune"),"Keep")))))))</f>
        <v/>
      </c>
      <c r="AB1970">
        <f>IF(A1970="","",IF(LEFT(C1970&amp;"",1)="3","Already redirects ("&amp;C1970&amp;"). Update internal links to point at the final URL.",IF(OR(LEFT(C1970&amp;"",1)="4",LEFT(C1970&amp;"",1)="5"),IF(AA1970="Redirect","Returns "&amp;C1970&amp;" but still has "&amp;N(K1970)&amp;" clicks and "&amp;N(AC1970)&amp;" referring domains. 301 it to the closest live page.","Returns "&amp;C1970&amp;" with no clicks or links. Remove internal links and let it 404 or 410."),IF(D1970="Non-Indexable","Non-indexable ("&amp;E1970&amp;"). Keep if that is intentional; otherwise fix the canonical or noindex.",IF(AA1970="Merge","Overlaps with "&amp;I1970&amp;IF(N(J1970)&gt;0," (similarity "&amp;TEXT(J1970,"0.00")&amp;")","")&amp;", which gets more clicks. Merge the useful parts into it and 301 this URL.",IF(AA1970="Update",MID(IF(U1970="Yes","; Clicks down "&amp;TEXT(-P1970,"0%")&amp;" on the previous period","")&amp;IF(V1970="Yes","; Average position "&amp;TEXT(N1970,"0.0")&amp;" on "&amp;TEXT(L1970,"#,##0")&amp;" impressions (striking distance)","")&amp;IF(AND(T1970="Yes",N(L1970)&gt;=Rules!$B$6),"; Thin ("&amp;F1970&amp;" words) but has search demand",""),3,400),IF(AA1970="Prune","Low value: "&amp;N(K1970)&amp;" clicks, "&amp;N(L1970)&amp;" impressions, "&amp;N(Q1970)&amp;" sessions, no key events. Remove or noindex it and update internal links.",IF(AA1970="Redirect","Low value but "&amp;N(AC1970)&amp;" referring domains. 301 it to the closest relevant page to keep those links.",IF(AND(Z1970="No",Y1970="Yes",N(K1970)&lt;Rules!$B$5),"Low search traffic but it converts (key events: "&amp;S1970&amp;"). Keep it and link to it.",IF(W1970="Yes","Stronger than the page it overlaps ("&amp;I1970&amp;"). Keep; merge that page into this one.","Healthy: "&amp;N(K1970)&amp;" clicks"&amp;IF(ISNUMBER(N1970),", average position "&amp;TEXT(N1970,"0.0"),"")&amp;". Keep and monitor."))))))))))</f>
        <v/>
      </c>
      <c r="AE1970">
        <f>IF(A1970="","",IF(AD1970&lt;&gt;"",AD1970,AA1970))</f>
        <v/>
      </c>
    </row>
    <row r="1971">
      <c r="A1971">
        <f>IF(Crawl!A1970="","",Crawl!A1970)</f>
        <v/>
      </c>
      <c r="B1971">
        <f>IF(A1971="","",Crawl!EC1970)</f>
        <v/>
      </c>
      <c r="C1971">
        <f>IF(A1971="","",IFERROR(INDEX(Crawl!$A1970:$DZ1970,1,Rules!$H$6),""))</f>
        <v/>
      </c>
      <c r="D1971">
        <f>IF(A1971="","",IFERROR(INDEX(Crawl!$A1970:$DZ1970,1,Rules!$H$7),"")&amp;"")</f>
        <v/>
      </c>
      <c r="E1971">
        <f>IF(A1971="","",IFERROR(INDEX(Crawl!$A1970:$DZ1970,1,Rules!$H$8),"")&amp;"")</f>
        <v/>
      </c>
      <c r="F1971">
        <f>IF(A1971="","",IFERROR(INDEX(Crawl!$A1970:$DZ1970,1,Rules!$H$9),""))</f>
        <v/>
      </c>
      <c r="G1971">
        <f>IF(A1971="","",IFERROR(INDEX(Crawl!$A1970:$DZ1970,1,Rules!$H$10),""))</f>
        <v/>
      </c>
      <c r="H1971">
        <f>IF(A1971="","",IFERROR(INDEX(Crawl!$A1970:$DZ1970,1,Rules!$H$12),""))</f>
        <v/>
      </c>
      <c r="I1971">
        <f>IF(A1971="","",IF(AND(N(H1971)&gt;0,IFERROR(INDEX(Crawl!$A1970:$DZ1970,1,Rules!$H$11),"")&amp;""&lt;&gt;""),IFERROR(INDEX(Crawl!$A1970:$DZ1970,1,Rules!$H$11),"")&amp;"",IF(AND(ISNUMBER(J1971),N(J1971)&gt;=Rules!$B$12,IFERROR(INDEX(Crawl!$A1970:$DZ1970,1,Rules!$H$13),"")&amp;""&lt;&gt;""),IFERROR(INDEX(Crawl!$A1970:$DZ1970,1,Rules!$H$13),"")&amp;"","")))</f>
        <v/>
      </c>
      <c r="J1971" s="19">
        <f>IF(A1971="","",IF(IFERROR(INDEX(Crawl!$A1970:$DZ1970,1,Rules!$H$14),"")&amp;""="","",IFERROR(INDEX(Crawl!$A1970:$DZ1970,1,Rules!$H$14),"")))</f>
        <v/>
      </c>
      <c r="K1971">
        <f>IF(A1971="","",IFERROR(SUMIFS('GSC current'!$J$2:$J$2001,'GSC current'!$I$2:$I$2001,B1971),0))</f>
        <v/>
      </c>
      <c r="L1971">
        <f>IF(A1971="","",IFERROR(SUMIFS('GSC current'!$K$2:$K$2001,'GSC current'!$I$2:$I$2001,B1971),0))</f>
        <v/>
      </c>
      <c r="M1971" s="20">
        <f>IF(A1971="","",IF(N(L1971)&gt;0,K1971/L1971,""))</f>
        <v/>
      </c>
      <c r="N1971" s="21">
        <f>IF(A1971="","",IF(N(L1971)&gt;0,SUMIFS('GSC current'!$L$2:$L$2001,'GSC current'!$I$2:$I$2001,B1971)/L1971,""))</f>
        <v/>
      </c>
      <c r="O1971">
        <f>IF(A1971="","",IFERROR(SUMIFS('GSC previous'!$J$2:$J$2001,'GSC previous'!$I$2:$I$2001,B1971),0))</f>
        <v/>
      </c>
      <c r="P1971" s="22">
        <f>IF(A1971="","",IF(N(O1971)&gt;0,(K1971-O1971)/O1971,""))</f>
        <v/>
      </c>
      <c r="Q1971">
        <f>IF(A1971="","",IFERROR(SUMIFS(GA4!$P$2:$P$2001,GA4!$O$2:$O$2001,B1971),0))</f>
        <v/>
      </c>
      <c r="R1971" s="23">
        <f>IF(A1971="","",IF(N(Q1971)&gt;0,SUMIFS(GA4!$Q$2:$Q$2001,GA4!$O$2:$O$2001,B1971)/Q1971,""))</f>
        <v/>
      </c>
      <c r="S1971">
        <f>IF(A1971="","",IFERROR(SUMIFS(GA4!$R$2:$R$2001,GA4!$O$2:$O$2001,B1971),0))</f>
        <v/>
      </c>
      <c r="T1971">
        <f>IF(A1971="","",IF(AND(ISNUMBER(F1971),LEFT(C1971&amp;"",1)="2"),IF(F1971&lt;Rules!$B$9,"Yes","No"),"No"))</f>
        <v/>
      </c>
      <c r="U1971">
        <f>IF(A1971="","",IF(AND(N(O1971)&gt;=Rules!$B$8,ISNUMBER(P1971)),IF(P1971&lt;=-Rules!$B$7,"Yes","No"),"No"))</f>
        <v/>
      </c>
      <c r="V1971">
        <f>IF(A1971="","",IF(AND(N(L1971)&gt;=Rules!$B$6,ISNUMBER(N1971)),IF(AND(N1971&gt;=Rules!$B$10,N1971&lt;=Rules!$B$11),"Yes","No"),"No"))</f>
        <v/>
      </c>
      <c r="W1971">
        <f>IF(A1971="","",IF(I1971&lt;&gt;"","Yes","No"))</f>
        <v/>
      </c>
      <c r="X1971">
        <f>IF(I1971="","",IF(SUMIFS($K$3:$K$2002,$A$3:$A$2002,SUBSTITUTE(SUBSTITUTE(I1971,"?","~?"),"*","~*"))&gt;N(K1971),"Yes","No"))</f>
        <v/>
      </c>
      <c r="Y1971">
        <f>IF(A1971="","",IF(N(S1971)&gt;0,"Yes","No"))</f>
        <v/>
      </c>
      <c r="Z1971">
        <f>IF(A1971="","",IF(AND(N(K1971)&lt;Rules!$B$5,N(L1971)&lt;Rules!$B$6,N(Q1971)&lt;Rules!$B$13,Y1971="No"),"Yes","No"))</f>
        <v/>
      </c>
      <c r="AA1971">
        <f>IF(A1971="","",IF(LEFT(C1971&amp;"",1)="3","Redirect",IF(OR(LEFT(C1971&amp;"",1)="4",LEFT(C1971&amp;"",1)="5"),IF(OR(N(K1971)&gt;0,N(AC1971)&gt;=Rules!$B$14),"Redirect","Prune"),IF(D1971="Non-Indexable","Keep",IF(AND(W1971="Yes",X1971="Yes",Y1971="No"),"Merge",IF(OR(U1971="Yes",V1971="Yes",AND(T1971="Yes",N(L1971)&gt;=Rules!$B$6)),"Update",IF(Z1971="Yes",IF(N(AC1971)&gt;=Rules!$B$14,"Redirect","Prune"),"Keep")))))))</f>
        <v/>
      </c>
      <c r="AB1971">
        <f>IF(A1971="","",IF(LEFT(C1971&amp;"",1)="3","Already redirects ("&amp;C1971&amp;"). Update internal links to point at the final URL.",IF(OR(LEFT(C1971&amp;"",1)="4",LEFT(C1971&amp;"",1)="5"),IF(AA1971="Redirect","Returns "&amp;C1971&amp;" but still has "&amp;N(K1971)&amp;" clicks and "&amp;N(AC1971)&amp;" referring domains. 301 it to the closest live page.","Returns "&amp;C1971&amp;" with no clicks or links. Remove internal links and let it 404 or 410."),IF(D1971="Non-Indexable","Non-indexable ("&amp;E1971&amp;"). Keep if that is intentional; otherwise fix the canonical or noindex.",IF(AA1971="Merge","Overlaps with "&amp;I1971&amp;IF(N(J1971)&gt;0," (similarity "&amp;TEXT(J1971,"0.00")&amp;")","")&amp;", which gets more clicks. Merge the useful parts into it and 301 this URL.",IF(AA1971="Update",MID(IF(U1971="Yes","; Clicks down "&amp;TEXT(-P1971,"0%")&amp;" on the previous period","")&amp;IF(V1971="Yes","; Average position "&amp;TEXT(N1971,"0.0")&amp;" on "&amp;TEXT(L1971,"#,##0")&amp;" impressions (striking distance)","")&amp;IF(AND(T1971="Yes",N(L1971)&gt;=Rules!$B$6),"; Thin ("&amp;F1971&amp;" words) but has search demand",""),3,400),IF(AA1971="Prune","Low value: "&amp;N(K1971)&amp;" clicks, "&amp;N(L1971)&amp;" impressions, "&amp;N(Q1971)&amp;" sessions, no key events. Remove or noindex it and update internal links.",IF(AA1971="Redirect","Low value but "&amp;N(AC1971)&amp;" referring domains. 301 it to the closest relevant page to keep those links.",IF(AND(Z1971="No",Y1971="Yes",N(K1971)&lt;Rules!$B$5),"Low search traffic but it converts (key events: "&amp;S1971&amp;"). Keep it and link to it.",IF(W1971="Yes","Stronger than the page it overlaps ("&amp;I1971&amp;"). Keep; merge that page into this one.","Healthy: "&amp;N(K1971)&amp;" clicks"&amp;IF(ISNUMBER(N1971),", average position "&amp;TEXT(N1971,"0.0"),"")&amp;". Keep and monitor."))))))))))</f>
        <v/>
      </c>
      <c r="AE1971">
        <f>IF(A1971="","",IF(AD1971&lt;&gt;"",AD1971,AA1971))</f>
        <v/>
      </c>
    </row>
    <row r="1972">
      <c r="A1972">
        <f>IF(Crawl!A1971="","",Crawl!A1971)</f>
        <v/>
      </c>
      <c r="B1972">
        <f>IF(A1972="","",Crawl!EC1971)</f>
        <v/>
      </c>
      <c r="C1972">
        <f>IF(A1972="","",IFERROR(INDEX(Crawl!$A1971:$DZ1971,1,Rules!$H$6),""))</f>
        <v/>
      </c>
      <c r="D1972">
        <f>IF(A1972="","",IFERROR(INDEX(Crawl!$A1971:$DZ1971,1,Rules!$H$7),"")&amp;"")</f>
        <v/>
      </c>
      <c r="E1972">
        <f>IF(A1972="","",IFERROR(INDEX(Crawl!$A1971:$DZ1971,1,Rules!$H$8),"")&amp;"")</f>
        <v/>
      </c>
      <c r="F1972">
        <f>IF(A1972="","",IFERROR(INDEX(Crawl!$A1971:$DZ1971,1,Rules!$H$9),""))</f>
        <v/>
      </c>
      <c r="G1972">
        <f>IF(A1972="","",IFERROR(INDEX(Crawl!$A1971:$DZ1971,1,Rules!$H$10),""))</f>
        <v/>
      </c>
      <c r="H1972">
        <f>IF(A1972="","",IFERROR(INDEX(Crawl!$A1971:$DZ1971,1,Rules!$H$12),""))</f>
        <v/>
      </c>
      <c r="I1972">
        <f>IF(A1972="","",IF(AND(N(H1972)&gt;0,IFERROR(INDEX(Crawl!$A1971:$DZ1971,1,Rules!$H$11),"")&amp;""&lt;&gt;""),IFERROR(INDEX(Crawl!$A1971:$DZ1971,1,Rules!$H$11),"")&amp;"",IF(AND(ISNUMBER(J1972),N(J1972)&gt;=Rules!$B$12,IFERROR(INDEX(Crawl!$A1971:$DZ1971,1,Rules!$H$13),"")&amp;""&lt;&gt;""),IFERROR(INDEX(Crawl!$A1971:$DZ1971,1,Rules!$H$13),"")&amp;"","")))</f>
        <v/>
      </c>
      <c r="J1972" s="19">
        <f>IF(A1972="","",IF(IFERROR(INDEX(Crawl!$A1971:$DZ1971,1,Rules!$H$14),"")&amp;""="","",IFERROR(INDEX(Crawl!$A1971:$DZ1971,1,Rules!$H$14),"")))</f>
        <v/>
      </c>
      <c r="K1972">
        <f>IF(A1972="","",IFERROR(SUMIFS('GSC current'!$J$2:$J$2001,'GSC current'!$I$2:$I$2001,B1972),0))</f>
        <v/>
      </c>
      <c r="L1972">
        <f>IF(A1972="","",IFERROR(SUMIFS('GSC current'!$K$2:$K$2001,'GSC current'!$I$2:$I$2001,B1972),0))</f>
        <v/>
      </c>
      <c r="M1972" s="20">
        <f>IF(A1972="","",IF(N(L1972)&gt;0,K1972/L1972,""))</f>
        <v/>
      </c>
      <c r="N1972" s="21">
        <f>IF(A1972="","",IF(N(L1972)&gt;0,SUMIFS('GSC current'!$L$2:$L$2001,'GSC current'!$I$2:$I$2001,B1972)/L1972,""))</f>
        <v/>
      </c>
      <c r="O1972">
        <f>IF(A1972="","",IFERROR(SUMIFS('GSC previous'!$J$2:$J$2001,'GSC previous'!$I$2:$I$2001,B1972),0))</f>
        <v/>
      </c>
      <c r="P1972" s="22">
        <f>IF(A1972="","",IF(N(O1972)&gt;0,(K1972-O1972)/O1972,""))</f>
        <v/>
      </c>
      <c r="Q1972">
        <f>IF(A1972="","",IFERROR(SUMIFS(GA4!$P$2:$P$2001,GA4!$O$2:$O$2001,B1972),0))</f>
        <v/>
      </c>
      <c r="R1972" s="23">
        <f>IF(A1972="","",IF(N(Q1972)&gt;0,SUMIFS(GA4!$Q$2:$Q$2001,GA4!$O$2:$O$2001,B1972)/Q1972,""))</f>
        <v/>
      </c>
      <c r="S1972">
        <f>IF(A1972="","",IFERROR(SUMIFS(GA4!$R$2:$R$2001,GA4!$O$2:$O$2001,B1972),0))</f>
        <v/>
      </c>
      <c r="T1972">
        <f>IF(A1972="","",IF(AND(ISNUMBER(F1972),LEFT(C1972&amp;"",1)="2"),IF(F1972&lt;Rules!$B$9,"Yes","No"),"No"))</f>
        <v/>
      </c>
      <c r="U1972">
        <f>IF(A1972="","",IF(AND(N(O1972)&gt;=Rules!$B$8,ISNUMBER(P1972)),IF(P1972&lt;=-Rules!$B$7,"Yes","No"),"No"))</f>
        <v/>
      </c>
      <c r="V1972">
        <f>IF(A1972="","",IF(AND(N(L1972)&gt;=Rules!$B$6,ISNUMBER(N1972)),IF(AND(N1972&gt;=Rules!$B$10,N1972&lt;=Rules!$B$11),"Yes","No"),"No"))</f>
        <v/>
      </c>
      <c r="W1972">
        <f>IF(A1972="","",IF(I1972&lt;&gt;"","Yes","No"))</f>
        <v/>
      </c>
      <c r="X1972">
        <f>IF(I1972="","",IF(SUMIFS($K$3:$K$2002,$A$3:$A$2002,SUBSTITUTE(SUBSTITUTE(I1972,"?","~?"),"*","~*"))&gt;N(K1972),"Yes","No"))</f>
        <v/>
      </c>
      <c r="Y1972">
        <f>IF(A1972="","",IF(N(S1972)&gt;0,"Yes","No"))</f>
        <v/>
      </c>
      <c r="Z1972">
        <f>IF(A1972="","",IF(AND(N(K1972)&lt;Rules!$B$5,N(L1972)&lt;Rules!$B$6,N(Q1972)&lt;Rules!$B$13,Y1972="No"),"Yes","No"))</f>
        <v/>
      </c>
      <c r="AA1972">
        <f>IF(A1972="","",IF(LEFT(C1972&amp;"",1)="3","Redirect",IF(OR(LEFT(C1972&amp;"",1)="4",LEFT(C1972&amp;"",1)="5"),IF(OR(N(K1972)&gt;0,N(AC1972)&gt;=Rules!$B$14),"Redirect","Prune"),IF(D1972="Non-Indexable","Keep",IF(AND(W1972="Yes",X1972="Yes",Y1972="No"),"Merge",IF(OR(U1972="Yes",V1972="Yes",AND(T1972="Yes",N(L1972)&gt;=Rules!$B$6)),"Update",IF(Z1972="Yes",IF(N(AC1972)&gt;=Rules!$B$14,"Redirect","Prune"),"Keep")))))))</f>
        <v/>
      </c>
      <c r="AB1972">
        <f>IF(A1972="","",IF(LEFT(C1972&amp;"",1)="3","Already redirects ("&amp;C1972&amp;"). Update internal links to point at the final URL.",IF(OR(LEFT(C1972&amp;"",1)="4",LEFT(C1972&amp;"",1)="5"),IF(AA1972="Redirect","Returns "&amp;C1972&amp;" but still has "&amp;N(K1972)&amp;" clicks and "&amp;N(AC1972)&amp;" referring domains. 301 it to the closest live page.","Returns "&amp;C1972&amp;" with no clicks or links. Remove internal links and let it 404 or 410."),IF(D1972="Non-Indexable","Non-indexable ("&amp;E1972&amp;"). Keep if that is intentional; otherwise fix the canonical or noindex.",IF(AA1972="Merge","Overlaps with "&amp;I1972&amp;IF(N(J1972)&gt;0," (similarity "&amp;TEXT(J1972,"0.00")&amp;")","")&amp;", which gets more clicks. Merge the useful parts into it and 301 this URL.",IF(AA1972="Update",MID(IF(U1972="Yes","; Clicks down "&amp;TEXT(-P1972,"0%")&amp;" on the previous period","")&amp;IF(V1972="Yes","; Average position "&amp;TEXT(N1972,"0.0")&amp;" on "&amp;TEXT(L1972,"#,##0")&amp;" impressions (striking distance)","")&amp;IF(AND(T1972="Yes",N(L1972)&gt;=Rules!$B$6),"; Thin ("&amp;F1972&amp;" words) but has search demand",""),3,400),IF(AA1972="Prune","Low value: "&amp;N(K1972)&amp;" clicks, "&amp;N(L1972)&amp;" impressions, "&amp;N(Q1972)&amp;" sessions, no key events. Remove or noindex it and update internal links.",IF(AA1972="Redirect","Low value but "&amp;N(AC1972)&amp;" referring domains. 301 it to the closest relevant page to keep those links.",IF(AND(Z1972="No",Y1972="Yes",N(K1972)&lt;Rules!$B$5),"Low search traffic but it converts (key events: "&amp;S1972&amp;"). Keep it and link to it.",IF(W1972="Yes","Stronger than the page it overlaps ("&amp;I1972&amp;"). Keep; merge that page into this one.","Healthy: "&amp;N(K1972)&amp;" clicks"&amp;IF(ISNUMBER(N1972),", average position "&amp;TEXT(N1972,"0.0"),"")&amp;". Keep and monitor."))))))))))</f>
        <v/>
      </c>
      <c r="AE1972">
        <f>IF(A1972="","",IF(AD1972&lt;&gt;"",AD1972,AA1972))</f>
        <v/>
      </c>
    </row>
    <row r="1973">
      <c r="A1973">
        <f>IF(Crawl!A1972="","",Crawl!A1972)</f>
        <v/>
      </c>
      <c r="B1973">
        <f>IF(A1973="","",Crawl!EC1972)</f>
        <v/>
      </c>
      <c r="C1973">
        <f>IF(A1973="","",IFERROR(INDEX(Crawl!$A1972:$DZ1972,1,Rules!$H$6),""))</f>
        <v/>
      </c>
      <c r="D1973">
        <f>IF(A1973="","",IFERROR(INDEX(Crawl!$A1972:$DZ1972,1,Rules!$H$7),"")&amp;"")</f>
        <v/>
      </c>
      <c r="E1973">
        <f>IF(A1973="","",IFERROR(INDEX(Crawl!$A1972:$DZ1972,1,Rules!$H$8),"")&amp;"")</f>
        <v/>
      </c>
      <c r="F1973">
        <f>IF(A1973="","",IFERROR(INDEX(Crawl!$A1972:$DZ1972,1,Rules!$H$9),""))</f>
        <v/>
      </c>
      <c r="G1973">
        <f>IF(A1973="","",IFERROR(INDEX(Crawl!$A1972:$DZ1972,1,Rules!$H$10),""))</f>
        <v/>
      </c>
      <c r="H1973">
        <f>IF(A1973="","",IFERROR(INDEX(Crawl!$A1972:$DZ1972,1,Rules!$H$12),""))</f>
        <v/>
      </c>
      <c r="I1973">
        <f>IF(A1973="","",IF(AND(N(H1973)&gt;0,IFERROR(INDEX(Crawl!$A1972:$DZ1972,1,Rules!$H$11),"")&amp;""&lt;&gt;""),IFERROR(INDEX(Crawl!$A1972:$DZ1972,1,Rules!$H$11),"")&amp;"",IF(AND(ISNUMBER(J1973),N(J1973)&gt;=Rules!$B$12,IFERROR(INDEX(Crawl!$A1972:$DZ1972,1,Rules!$H$13),"")&amp;""&lt;&gt;""),IFERROR(INDEX(Crawl!$A1972:$DZ1972,1,Rules!$H$13),"")&amp;"","")))</f>
        <v/>
      </c>
      <c r="J1973" s="19">
        <f>IF(A1973="","",IF(IFERROR(INDEX(Crawl!$A1972:$DZ1972,1,Rules!$H$14),"")&amp;""="","",IFERROR(INDEX(Crawl!$A1972:$DZ1972,1,Rules!$H$14),"")))</f>
        <v/>
      </c>
      <c r="K1973">
        <f>IF(A1973="","",IFERROR(SUMIFS('GSC current'!$J$2:$J$2001,'GSC current'!$I$2:$I$2001,B1973),0))</f>
        <v/>
      </c>
      <c r="L1973">
        <f>IF(A1973="","",IFERROR(SUMIFS('GSC current'!$K$2:$K$2001,'GSC current'!$I$2:$I$2001,B1973),0))</f>
        <v/>
      </c>
      <c r="M1973" s="20">
        <f>IF(A1973="","",IF(N(L1973)&gt;0,K1973/L1973,""))</f>
        <v/>
      </c>
      <c r="N1973" s="21">
        <f>IF(A1973="","",IF(N(L1973)&gt;0,SUMIFS('GSC current'!$L$2:$L$2001,'GSC current'!$I$2:$I$2001,B1973)/L1973,""))</f>
        <v/>
      </c>
      <c r="O1973">
        <f>IF(A1973="","",IFERROR(SUMIFS('GSC previous'!$J$2:$J$2001,'GSC previous'!$I$2:$I$2001,B1973),0))</f>
        <v/>
      </c>
      <c r="P1973" s="22">
        <f>IF(A1973="","",IF(N(O1973)&gt;0,(K1973-O1973)/O1973,""))</f>
        <v/>
      </c>
      <c r="Q1973">
        <f>IF(A1973="","",IFERROR(SUMIFS(GA4!$P$2:$P$2001,GA4!$O$2:$O$2001,B1973),0))</f>
        <v/>
      </c>
      <c r="R1973" s="23">
        <f>IF(A1973="","",IF(N(Q1973)&gt;0,SUMIFS(GA4!$Q$2:$Q$2001,GA4!$O$2:$O$2001,B1973)/Q1973,""))</f>
        <v/>
      </c>
      <c r="S1973">
        <f>IF(A1973="","",IFERROR(SUMIFS(GA4!$R$2:$R$2001,GA4!$O$2:$O$2001,B1973),0))</f>
        <v/>
      </c>
      <c r="T1973">
        <f>IF(A1973="","",IF(AND(ISNUMBER(F1973),LEFT(C1973&amp;"",1)="2"),IF(F1973&lt;Rules!$B$9,"Yes","No"),"No"))</f>
        <v/>
      </c>
      <c r="U1973">
        <f>IF(A1973="","",IF(AND(N(O1973)&gt;=Rules!$B$8,ISNUMBER(P1973)),IF(P1973&lt;=-Rules!$B$7,"Yes","No"),"No"))</f>
        <v/>
      </c>
      <c r="V1973">
        <f>IF(A1973="","",IF(AND(N(L1973)&gt;=Rules!$B$6,ISNUMBER(N1973)),IF(AND(N1973&gt;=Rules!$B$10,N1973&lt;=Rules!$B$11),"Yes","No"),"No"))</f>
        <v/>
      </c>
      <c r="W1973">
        <f>IF(A1973="","",IF(I1973&lt;&gt;"","Yes","No"))</f>
        <v/>
      </c>
      <c r="X1973">
        <f>IF(I1973="","",IF(SUMIFS($K$3:$K$2002,$A$3:$A$2002,SUBSTITUTE(SUBSTITUTE(I1973,"?","~?"),"*","~*"))&gt;N(K1973),"Yes","No"))</f>
        <v/>
      </c>
      <c r="Y1973">
        <f>IF(A1973="","",IF(N(S1973)&gt;0,"Yes","No"))</f>
        <v/>
      </c>
      <c r="Z1973">
        <f>IF(A1973="","",IF(AND(N(K1973)&lt;Rules!$B$5,N(L1973)&lt;Rules!$B$6,N(Q1973)&lt;Rules!$B$13,Y1973="No"),"Yes","No"))</f>
        <v/>
      </c>
      <c r="AA1973">
        <f>IF(A1973="","",IF(LEFT(C1973&amp;"",1)="3","Redirect",IF(OR(LEFT(C1973&amp;"",1)="4",LEFT(C1973&amp;"",1)="5"),IF(OR(N(K1973)&gt;0,N(AC1973)&gt;=Rules!$B$14),"Redirect","Prune"),IF(D1973="Non-Indexable","Keep",IF(AND(W1973="Yes",X1973="Yes",Y1973="No"),"Merge",IF(OR(U1973="Yes",V1973="Yes",AND(T1973="Yes",N(L1973)&gt;=Rules!$B$6)),"Update",IF(Z1973="Yes",IF(N(AC1973)&gt;=Rules!$B$14,"Redirect","Prune"),"Keep")))))))</f>
        <v/>
      </c>
      <c r="AB1973">
        <f>IF(A1973="","",IF(LEFT(C1973&amp;"",1)="3","Already redirects ("&amp;C1973&amp;"). Update internal links to point at the final URL.",IF(OR(LEFT(C1973&amp;"",1)="4",LEFT(C1973&amp;"",1)="5"),IF(AA1973="Redirect","Returns "&amp;C1973&amp;" but still has "&amp;N(K1973)&amp;" clicks and "&amp;N(AC1973)&amp;" referring domains. 301 it to the closest live page.","Returns "&amp;C1973&amp;" with no clicks or links. Remove internal links and let it 404 or 410."),IF(D1973="Non-Indexable","Non-indexable ("&amp;E1973&amp;"). Keep if that is intentional; otherwise fix the canonical or noindex.",IF(AA1973="Merge","Overlaps with "&amp;I1973&amp;IF(N(J1973)&gt;0," (similarity "&amp;TEXT(J1973,"0.00")&amp;")","")&amp;", which gets more clicks. Merge the useful parts into it and 301 this URL.",IF(AA1973="Update",MID(IF(U1973="Yes","; Clicks down "&amp;TEXT(-P1973,"0%")&amp;" on the previous period","")&amp;IF(V1973="Yes","; Average position "&amp;TEXT(N1973,"0.0")&amp;" on "&amp;TEXT(L1973,"#,##0")&amp;" impressions (striking distance)","")&amp;IF(AND(T1973="Yes",N(L1973)&gt;=Rules!$B$6),"; Thin ("&amp;F1973&amp;" words) but has search demand",""),3,400),IF(AA1973="Prune","Low value: "&amp;N(K1973)&amp;" clicks, "&amp;N(L1973)&amp;" impressions, "&amp;N(Q1973)&amp;" sessions, no key events. Remove or noindex it and update internal links.",IF(AA1973="Redirect","Low value but "&amp;N(AC1973)&amp;" referring domains. 301 it to the closest relevant page to keep those links.",IF(AND(Z1973="No",Y1973="Yes",N(K1973)&lt;Rules!$B$5),"Low search traffic but it converts (key events: "&amp;S1973&amp;"). Keep it and link to it.",IF(W1973="Yes","Stronger than the page it overlaps ("&amp;I1973&amp;"). Keep; merge that page into this one.","Healthy: "&amp;N(K1973)&amp;" clicks"&amp;IF(ISNUMBER(N1973),", average position "&amp;TEXT(N1973,"0.0"),"")&amp;". Keep and monitor."))))))))))</f>
        <v/>
      </c>
      <c r="AE1973">
        <f>IF(A1973="","",IF(AD1973&lt;&gt;"",AD1973,AA1973))</f>
        <v/>
      </c>
    </row>
    <row r="1974">
      <c r="A1974">
        <f>IF(Crawl!A1973="","",Crawl!A1973)</f>
        <v/>
      </c>
      <c r="B1974">
        <f>IF(A1974="","",Crawl!EC1973)</f>
        <v/>
      </c>
      <c r="C1974">
        <f>IF(A1974="","",IFERROR(INDEX(Crawl!$A1973:$DZ1973,1,Rules!$H$6),""))</f>
        <v/>
      </c>
      <c r="D1974">
        <f>IF(A1974="","",IFERROR(INDEX(Crawl!$A1973:$DZ1973,1,Rules!$H$7),"")&amp;"")</f>
        <v/>
      </c>
      <c r="E1974">
        <f>IF(A1974="","",IFERROR(INDEX(Crawl!$A1973:$DZ1973,1,Rules!$H$8),"")&amp;"")</f>
        <v/>
      </c>
      <c r="F1974">
        <f>IF(A1974="","",IFERROR(INDEX(Crawl!$A1973:$DZ1973,1,Rules!$H$9),""))</f>
        <v/>
      </c>
      <c r="G1974">
        <f>IF(A1974="","",IFERROR(INDEX(Crawl!$A1973:$DZ1973,1,Rules!$H$10),""))</f>
        <v/>
      </c>
      <c r="H1974">
        <f>IF(A1974="","",IFERROR(INDEX(Crawl!$A1973:$DZ1973,1,Rules!$H$12),""))</f>
        <v/>
      </c>
      <c r="I1974">
        <f>IF(A1974="","",IF(AND(N(H1974)&gt;0,IFERROR(INDEX(Crawl!$A1973:$DZ1973,1,Rules!$H$11),"")&amp;""&lt;&gt;""),IFERROR(INDEX(Crawl!$A1973:$DZ1973,1,Rules!$H$11),"")&amp;"",IF(AND(ISNUMBER(J1974),N(J1974)&gt;=Rules!$B$12,IFERROR(INDEX(Crawl!$A1973:$DZ1973,1,Rules!$H$13),"")&amp;""&lt;&gt;""),IFERROR(INDEX(Crawl!$A1973:$DZ1973,1,Rules!$H$13),"")&amp;"","")))</f>
        <v/>
      </c>
      <c r="J1974" s="19">
        <f>IF(A1974="","",IF(IFERROR(INDEX(Crawl!$A1973:$DZ1973,1,Rules!$H$14),"")&amp;""="","",IFERROR(INDEX(Crawl!$A1973:$DZ1973,1,Rules!$H$14),"")))</f>
        <v/>
      </c>
      <c r="K1974">
        <f>IF(A1974="","",IFERROR(SUMIFS('GSC current'!$J$2:$J$2001,'GSC current'!$I$2:$I$2001,B1974),0))</f>
        <v/>
      </c>
      <c r="L1974">
        <f>IF(A1974="","",IFERROR(SUMIFS('GSC current'!$K$2:$K$2001,'GSC current'!$I$2:$I$2001,B1974),0))</f>
        <v/>
      </c>
      <c r="M1974" s="20">
        <f>IF(A1974="","",IF(N(L1974)&gt;0,K1974/L1974,""))</f>
        <v/>
      </c>
      <c r="N1974" s="21">
        <f>IF(A1974="","",IF(N(L1974)&gt;0,SUMIFS('GSC current'!$L$2:$L$2001,'GSC current'!$I$2:$I$2001,B1974)/L1974,""))</f>
        <v/>
      </c>
      <c r="O1974">
        <f>IF(A1974="","",IFERROR(SUMIFS('GSC previous'!$J$2:$J$2001,'GSC previous'!$I$2:$I$2001,B1974),0))</f>
        <v/>
      </c>
      <c r="P1974" s="22">
        <f>IF(A1974="","",IF(N(O1974)&gt;0,(K1974-O1974)/O1974,""))</f>
        <v/>
      </c>
      <c r="Q1974">
        <f>IF(A1974="","",IFERROR(SUMIFS(GA4!$P$2:$P$2001,GA4!$O$2:$O$2001,B1974),0))</f>
        <v/>
      </c>
      <c r="R1974" s="23">
        <f>IF(A1974="","",IF(N(Q1974)&gt;0,SUMIFS(GA4!$Q$2:$Q$2001,GA4!$O$2:$O$2001,B1974)/Q1974,""))</f>
        <v/>
      </c>
      <c r="S1974">
        <f>IF(A1974="","",IFERROR(SUMIFS(GA4!$R$2:$R$2001,GA4!$O$2:$O$2001,B1974),0))</f>
        <v/>
      </c>
      <c r="T1974">
        <f>IF(A1974="","",IF(AND(ISNUMBER(F1974),LEFT(C1974&amp;"",1)="2"),IF(F1974&lt;Rules!$B$9,"Yes","No"),"No"))</f>
        <v/>
      </c>
      <c r="U1974">
        <f>IF(A1974="","",IF(AND(N(O1974)&gt;=Rules!$B$8,ISNUMBER(P1974)),IF(P1974&lt;=-Rules!$B$7,"Yes","No"),"No"))</f>
        <v/>
      </c>
      <c r="V1974">
        <f>IF(A1974="","",IF(AND(N(L1974)&gt;=Rules!$B$6,ISNUMBER(N1974)),IF(AND(N1974&gt;=Rules!$B$10,N1974&lt;=Rules!$B$11),"Yes","No"),"No"))</f>
        <v/>
      </c>
      <c r="W1974">
        <f>IF(A1974="","",IF(I1974&lt;&gt;"","Yes","No"))</f>
        <v/>
      </c>
      <c r="X1974">
        <f>IF(I1974="","",IF(SUMIFS($K$3:$K$2002,$A$3:$A$2002,SUBSTITUTE(SUBSTITUTE(I1974,"?","~?"),"*","~*"))&gt;N(K1974),"Yes","No"))</f>
        <v/>
      </c>
      <c r="Y1974">
        <f>IF(A1974="","",IF(N(S1974)&gt;0,"Yes","No"))</f>
        <v/>
      </c>
      <c r="Z1974">
        <f>IF(A1974="","",IF(AND(N(K1974)&lt;Rules!$B$5,N(L1974)&lt;Rules!$B$6,N(Q1974)&lt;Rules!$B$13,Y1974="No"),"Yes","No"))</f>
        <v/>
      </c>
      <c r="AA1974">
        <f>IF(A1974="","",IF(LEFT(C1974&amp;"",1)="3","Redirect",IF(OR(LEFT(C1974&amp;"",1)="4",LEFT(C1974&amp;"",1)="5"),IF(OR(N(K1974)&gt;0,N(AC1974)&gt;=Rules!$B$14),"Redirect","Prune"),IF(D1974="Non-Indexable","Keep",IF(AND(W1974="Yes",X1974="Yes",Y1974="No"),"Merge",IF(OR(U1974="Yes",V1974="Yes",AND(T1974="Yes",N(L1974)&gt;=Rules!$B$6)),"Update",IF(Z1974="Yes",IF(N(AC1974)&gt;=Rules!$B$14,"Redirect","Prune"),"Keep")))))))</f>
        <v/>
      </c>
      <c r="AB1974">
        <f>IF(A1974="","",IF(LEFT(C1974&amp;"",1)="3","Already redirects ("&amp;C1974&amp;"). Update internal links to point at the final URL.",IF(OR(LEFT(C1974&amp;"",1)="4",LEFT(C1974&amp;"",1)="5"),IF(AA1974="Redirect","Returns "&amp;C1974&amp;" but still has "&amp;N(K1974)&amp;" clicks and "&amp;N(AC1974)&amp;" referring domains. 301 it to the closest live page.","Returns "&amp;C1974&amp;" with no clicks or links. Remove internal links and let it 404 or 410."),IF(D1974="Non-Indexable","Non-indexable ("&amp;E1974&amp;"). Keep if that is intentional; otherwise fix the canonical or noindex.",IF(AA1974="Merge","Overlaps with "&amp;I1974&amp;IF(N(J1974)&gt;0," (similarity "&amp;TEXT(J1974,"0.00")&amp;")","")&amp;", which gets more clicks. Merge the useful parts into it and 301 this URL.",IF(AA1974="Update",MID(IF(U1974="Yes","; Clicks down "&amp;TEXT(-P1974,"0%")&amp;" on the previous period","")&amp;IF(V1974="Yes","; Average position "&amp;TEXT(N1974,"0.0")&amp;" on "&amp;TEXT(L1974,"#,##0")&amp;" impressions (striking distance)","")&amp;IF(AND(T1974="Yes",N(L1974)&gt;=Rules!$B$6),"; Thin ("&amp;F1974&amp;" words) but has search demand",""),3,400),IF(AA1974="Prune","Low value: "&amp;N(K1974)&amp;" clicks, "&amp;N(L1974)&amp;" impressions, "&amp;N(Q1974)&amp;" sessions, no key events. Remove or noindex it and update internal links.",IF(AA1974="Redirect","Low value but "&amp;N(AC1974)&amp;" referring domains. 301 it to the closest relevant page to keep those links.",IF(AND(Z1974="No",Y1974="Yes",N(K1974)&lt;Rules!$B$5),"Low search traffic but it converts (key events: "&amp;S1974&amp;"). Keep it and link to it.",IF(W1974="Yes","Stronger than the page it overlaps ("&amp;I1974&amp;"). Keep; merge that page into this one.","Healthy: "&amp;N(K1974)&amp;" clicks"&amp;IF(ISNUMBER(N1974),", average position "&amp;TEXT(N1974,"0.0"),"")&amp;". Keep and monitor."))))))))))</f>
        <v/>
      </c>
      <c r="AE1974">
        <f>IF(A1974="","",IF(AD1974&lt;&gt;"",AD1974,AA1974))</f>
        <v/>
      </c>
    </row>
    <row r="1975">
      <c r="A1975">
        <f>IF(Crawl!A1974="","",Crawl!A1974)</f>
        <v/>
      </c>
      <c r="B1975">
        <f>IF(A1975="","",Crawl!EC1974)</f>
        <v/>
      </c>
      <c r="C1975">
        <f>IF(A1975="","",IFERROR(INDEX(Crawl!$A1974:$DZ1974,1,Rules!$H$6),""))</f>
        <v/>
      </c>
      <c r="D1975">
        <f>IF(A1975="","",IFERROR(INDEX(Crawl!$A1974:$DZ1974,1,Rules!$H$7),"")&amp;"")</f>
        <v/>
      </c>
      <c r="E1975">
        <f>IF(A1975="","",IFERROR(INDEX(Crawl!$A1974:$DZ1974,1,Rules!$H$8),"")&amp;"")</f>
        <v/>
      </c>
      <c r="F1975">
        <f>IF(A1975="","",IFERROR(INDEX(Crawl!$A1974:$DZ1974,1,Rules!$H$9),""))</f>
        <v/>
      </c>
      <c r="G1975">
        <f>IF(A1975="","",IFERROR(INDEX(Crawl!$A1974:$DZ1974,1,Rules!$H$10),""))</f>
        <v/>
      </c>
      <c r="H1975">
        <f>IF(A1975="","",IFERROR(INDEX(Crawl!$A1974:$DZ1974,1,Rules!$H$12),""))</f>
        <v/>
      </c>
      <c r="I1975">
        <f>IF(A1975="","",IF(AND(N(H1975)&gt;0,IFERROR(INDEX(Crawl!$A1974:$DZ1974,1,Rules!$H$11),"")&amp;""&lt;&gt;""),IFERROR(INDEX(Crawl!$A1974:$DZ1974,1,Rules!$H$11),"")&amp;"",IF(AND(ISNUMBER(J1975),N(J1975)&gt;=Rules!$B$12,IFERROR(INDEX(Crawl!$A1974:$DZ1974,1,Rules!$H$13),"")&amp;""&lt;&gt;""),IFERROR(INDEX(Crawl!$A1974:$DZ1974,1,Rules!$H$13),"")&amp;"","")))</f>
        <v/>
      </c>
      <c r="J1975" s="19">
        <f>IF(A1975="","",IF(IFERROR(INDEX(Crawl!$A1974:$DZ1974,1,Rules!$H$14),"")&amp;""="","",IFERROR(INDEX(Crawl!$A1974:$DZ1974,1,Rules!$H$14),"")))</f>
        <v/>
      </c>
      <c r="K1975">
        <f>IF(A1975="","",IFERROR(SUMIFS('GSC current'!$J$2:$J$2001,'GSC current'!$I$2:$I$2001,B1975),0))</f>
        <v/>
      </c>
      <c r="L1975">
        <f>IF(A1975="","",IFERROR(SUMIFS('GSC current'!$K$2:$K$2001,'GSC current'!$I$2:$I$2001,B1975),0))</f>
        <v/>
      </c>
      <c r="M1975" s="20">
        <f>IF(A1975="","",IF(N(L1975)&gt;0,K1975/L1975,""))</f>
        <v/>
      </c>
      <c r="N1975" s="21">
        <f>IF(A1975="","",IF(N(L1975)&gt;0,SUMIFS('GSC current'!$L$2:$L$2001,'GSC current'!$I$2:$I$2001,B1975)/L1975,""))</f>
        <v/>
      </c>
      <c r="O1975">
        <f>IF(A1975="","",IFERROR(SUMIFS('GSC previous'!$J$2:$J$2001,'GSC previous'!$I$2:$I$2001,B1975),0))</f>
        <v/>
      </c>
      <c r="P1975" s="22">
        <f>IF(A1975="","",IF(N(O1975)&gt;0,(K1975-O1975)/O1975,""))</f>
        <v/>
      </c>
      <c r="Q1975">
        <f>IF(A1975="","",IFERROR(SUMIFS(GA4!$P$2:$P$2001,GA4!$O$2:$O$2001,B1975),0))</f>
        <v/>
      </c>
      <c r="R1975" s="23">
        <f>IF(A1975="","",IF(N(Q1975)&gt;0,SUMIFS(GA4!$Q$2:$Q$2001,GA4!$O$2:$O$2001,B1975)/Q1975,""))</f>
        <v/>
      </c>
      <c r="S1975">
        <f>IF(A1975="","",IFERROR(SUMIFS(GA4!$R$2:$R$2001,GA4!$O$2:$O$2001,B1975),0))</f>
        <v/>
      </c>
      <c r="T1975">
        <f>IF(A1975="","",IF(AND(ISNUMBER(F1975),LEFT(C1975&amp;"",1)="2"),IF(F1975&lt;Rules!$B$9,"Yes","No"),"No"))</f>
        <v/>
      </c>
      <c r="U1975">
        <f>IF(A1975="","",IF(AND(N(O1975)&gt;=Rules!$B$8,ISNUMBER(P1975)),IF(P1975&lt;=-Rules!$B$7,"Yes","No"),"No"))</f>
        <v/>
      </c>
      <c r="V1975">
        <f>IF(A1975="","",IF(AND(N(L1975)&gt;=Rules!$B$6,ISNUMBER(N1975)),IF(AND(N1975&gt;=Rules!$B$10,N1975&lt;=Rules!$B$11),"Yes","No"),"No"))</f>
        <v/>
      </c>
      <c r="W1975">
        <f>IF(A1975="","",IF(I1975&lt;&gt;"","Yes","No"))</f>
        <v/>
      </c>
      <c r="X1975">
        <f>IF(I1975="","",IF(SUMIFS($K$3:$K$2002,$A$3:$A$2002,SUBSTITUTE(SUBSTITUTE(I1975,"?","~?"),"*","~*"))&gt;N(K1975),"Yes","No"))</f>
        <v/>
      </c>
      <c r="Y1975">
        <f>IF(A1975="","",IF(N(S1975)&gt;0,"Yes","No"))</f>
        <v/>
      </c>
      <c r="Z1975">
        <f>IF(A1975="","",IF(AND(N(K1975)&lt;Rules!$B$5,N(L1975)&lt;Rules!$B$6,N(Q1975)&lt;Rules!$B$13,Y1975="No"),"Yes","No"))</f>
        <v/>
      </c>
      <c r="AA1975">
        <f>IF(A1975="","",IF(LEFT(C1975&amp;"",1)="3","Redirect",IF(OR(LEFT(C1975&amp;"",1)="4",LEFT(C1975&amp;"",1)="5"),IF(OR(N(K1975)&gt;0,N(AC1975)&gt;=Rules!$B$14),"Redirect","Prune"),IF(D1975="Non-Indexable","Keep",IF(AND(W1975="Yes",X1975="Yes",Y1975="No"),"Merge",IF(OR(U1975="Yes",V1975="Yes",AND(T1975="Yes",N(L1975)&gt;=Rules!$B$6)),"Update",IF(Z1975="Yes",IF(N(AC1975)&gt;=Rules!$B$14,"Redirect","Prune"),"Keep")))))))</f>
        <v/>
      </c>
      <c r="AB1975">
        <f>IF(A1975="","",IF(LEFT(C1975&amp;"",1)="3","Already redirects ("&amp;C1975&amp;"). Update internal links to point at the final URL.",IF(OR(LEFT(C1975&amp;"",1)="4",LEFT(C1975&amp;"",1)="5"),IF(AA1975="Redirect","Returns "&amp;C1975&amp;" but still has "&amp;N(K1975)&amp;" clicks and "&amp;N(AC1975)&amp;" referring domains. 301 it to the closest live page.","Returns "&amp;C1975&amp;" with no clicks or links. Remove internal links and let it 404 or 410."),IF(D1975="Non-Indexable","Non-indexable ("&amp;E1975&amp;"). Keep if that is intentional; otherwise fix the canonical or noindex.",IF(AA1975="Merge","Overlaps with "&amp;I1975&amp;IF(N(J1975)&gt;0," (similarity "&amp;TEXT(J1975,"0.00")&amp;")","")&amp;", which gets more clicks. Merge the useful parts into it and 301 this URL.",IF(AA1975="Update",MID(IF(U1975="Yes","; Clicks down "&amp;TEXT(-P1975,"0%")&amp;" on the previous period","")&amp;IF(V1975="Yes","; Average position "&amp;TEXT(N1975,"0.0")&amp;" on "&amp;TEXT(L1975,"#,##0")&amp;" impressions (striking distance)","")&amp;IF(AND(T1975="Yes",N(L1975)&gt;=Rules!$B$6),"; Thin ("&amp;F1975&amp;" words) but has search demand",""),3,400),IF(AA1975="Prune","Low value: "&amp;N(K1975)&amp;" clicks, "&amp;N(L1975)&amp;" impressions, "&amp;N(Q1975)&amp;" sessions, no key events. Remove or noindex it and update internal links.",IF(AA1975="Redirect","Low value but "&amp;N(AC1975)&amp;" referring domains. 301 it to the closest relevant page to keep those links.",IF(AND(Z1975="No",Y1975="Yes",N(K1975)&lt;Rules!$B$5),"Low search traffic but it converts (key events: "&amp;S1975&amp;"). Keep it and link to it.",IF(W1975="Yes","Stronger than the page it overlaps ("&amp;I1975&amp;"). Keep; merge that page into this one.","Healthy: "&amp;N(K1975)&amp;" clicks"&amp;IF(ISNUMBER(N1975),", average position "&amp;TEXT(N1975,"0.0"),"")&amp;". Keep and monitor."))))))))))</f>
        <v/>
      </c>
      <c r="AE1975">
        <f>IF(A1975="","",IF(AD1975&lt;&gt;"",AD1975,AA1975))</f>
        <v/>
      </c>
    </row>
    <row r="1976">
      <c r="A1976">
        <f>IF(Crawl!A1975="","",Crawl!A1975)</f>
        <v/>
      </c>
      <c r="B1976">
        <f>IF(A1976="","",Crawl!EC1975)</f>
        <v/>
      </c>
      <c r="C1976">
        <f>IF(A1976="","",IFERROR(INDEX(Crawl!$A1975:$DZ1975,1,Rules!$H$6),""))</f>
        <v/>
      </c>
      <c r="D1976">
        <f>IF(A1976="","",IFERROR(INDEX(Crawl!$A1975:$DZ1975,1,Rules!$H$7),"")&amp;"")</f>
        <v/>
      </c>
      <c r="E1976">
        <f>IF(A1976="","",IFERROR(INDEX(Crawl!$A1975:$DZ1975,1,Rules!$H$8),"")&amp;"")</f>
        <v/>
      </c>
      <c r="F1976">
        <f>IF(A1976="","",IFERROR(INDEX(Crawl!$A1975:$DZ1975,1,Rules!$H$9),""))</f>
        <v/>
      </c>
      <c r="G1976">
        <f>IF(A1976="","",IFERROR(INDEX(Crawl!$A1975:$DZ1975,1,Rules!$H$10),""))</f>
        <v/>
      </c>
      <c r="H1976">
        <f>IF(A1976="","",IFERROR(INDEX(Crawl!$A1975:$DZ1975,1,Rules!$H$12),""))</f>
        <v/>
      </c>
      <c r="I1976">
        <f>IF(A1976="","",IF(AND(N(H1976)&gt;0,IFERROR(INDEX(Crawl!$A1975:$DZ1975,1,Rules!$H$11),"")&amp;""&lt;&gt;""),IFERROR(INDEX(Crawl!$A1975:$DZ1975,1,Rules!$H$11),"")&amp;"",IF(AND(ISNUMBER(J1976),N(J1976)&gt;=Rules!$B$12,IFERROR(INDEX(Crawl!$A1975:$DZ1975,1,Rules!$H$13),"")&amp;""&lt;&gt;""),IFERROR(INDEX(Crawl!$A1975:$DZ1975,1,Rules!$H$13),"")&amp;"","")))</f>
        <v/>
      </c>
      <c r="J1976" s="19">
        <f>IF(A1976="","",IF(IFERROR(INDEX(Crawl!$A1975:$DZ1975,1,Rules!$H$14),"")&amp;""="","",IFERROR(INDEX(Crawl!$A1975:$DZ1975,1,Rules!$H$14),"")))</f>
        <v/>
      </c>
      <c r="K1976">
        <f>IF(A1976="","",IFERROR(SUMIFS('GSC current'!$J$2:$J$2001,'GSC current'!$I$2:$I$2001,B1976),0))</f>
        <v/>
      </c>
      <c r="L1976">
        <f>IF(A1976="","",IFERROR(SUMIFS('GSC current'!$K$2:$K$2001,'GSC current'!$I$2:$I$2001,B1976),0))</f>
        <v/>
      </c>
      <c r="M1976" s="20">
        <f>IF(A1976="","",IF(N(L1976)&gt;0,K1976/L1976,""))</f>
        <v/>
      </c>
      <c r="N1976" s="21">
        <f>IF(A1976="","",IF(N(L1976)&gt;0,SUMIFS('GSC current'!$L$2:$L$2001,'GSC current'!$I$2:$I$2001,B1976)/L1976,""))</f>
        <v/>
      </c>
      <c r="O1976">
        <f>IF(A1976="","",IFERROR(SUMIFS('GSC previous'!$J$2:$J$2001,'GSC previous'!$I$2:$I$2001,B1976),0))</f>
        <v/>
      </c>
      <c r="P1976" s="22">
        <f>IF(A1976="","",IF(N(O1976)&gt;0,(K1976-O1976)/O1976,""))</f>
        <v/>
      </c>
      <c r="Q1976">
        <f>IF(A1976="","",IFERROR(SUMIFS(GA4!$P$2:$P$2001,GA4!$O$2:$O$2001,B1976),0))</f>
        <v/>
      </c>
      <c r="R1976" s="23">
        <f>IF(A1976="","",IF(N(Q1976)&gt;0,SUMIFS(GA4!$Q$2:$Q$2001,GA4!$O$2:$O$2001,B1976)/Q1976,""))</f>
        <v/>
      </c>
      <c r="S1976">
        <f>IF(A1976="","",IFERROR(SUMIFS(GA4!$R$2:$R$2001,GA4!$O$2:$O$2001,B1976),0))</f>
        <v/>
      </c>
      <c r="T1976">
        <f>IF(A1976="","",IF(AND(ISNUMBER(F1976),LEFT(C1976&amp;"",1)="2"),IF(F1976&lt;Rules!$B$9,"Yes","No"),"No"))</f>
        <v/>
      </c>
      <c r="U1976">
        <f>IF(A1976="","",IF(AND(N(O1976)&gt;=Rules!$B$8,ISNUMBER(P1976)),IF(P1976&lt;=-Rules!$B$7,"Yes","No"),"No"))</f>
        <v/>
      </c>
      <c r="V1976">
        <f>IF(A1976="","",IF(AND(N(L1976)&gt;=Rules!$B$6,ISNUMBER(N1976)),IF(AND(N1976&gt;=Rules!$B$10,N1976&lt;=Rules!$B$11),"Yes","No"),"No"))</f>
        <v/>
      </c>
      <c r="W1976">
        <f>IF(A1976="","",IF(I1976&lt;&gt;"","Yes","No"))</f>
        <v/>
      </c>
      <c r="X1976">
        <f>IF(I1976="","",IF(SUMIFS($K$3:$K$2002,$A$3:$A$2002,SUBSTITUTE(SUBSTITUTE(I1976,"?","~?"),"*","~*"))&gt;N(K1976),"Yes","No"))</f>
        <v/>
      </c>
      <c r="Y1976">
        <f>IF(A1976="","",IF(N(S1976)&gt;0,"Yes","No"))</f>
        <v/>
      </c>
      <c r="Z1976">
        <f>IF(A1976="","",IF(AND(N(K1976)&lt;Rules!$B$5,N(L1976)&lt;Rules!$B$6,N(Q1976)&lt;Rules!$B$13,Y1976="No"),"Yes","No"))</f>
        <v/>
      </c>
      <c r="AA1976">
        <f>IF(A1976="","",IF(LEFT(C1976&amp;"",1)="3","Redirect",IF(OR(LEFT(C1976&amp;"",1)="4",LEFT(C1976&amp;"",1)="5"),IF(OR(N(K1976)&gt;0,N(AC1976)&gt;=Rules!$B$14),"Redirect","Prune"),IF(D1976="Non-Indexable","Keep",IF(AND(W1976="Yes",X1976="Yes",Y1976="No"),"Merge",IF(OR(U1976="Yes",V1976="Yes",AND(T1976="Yes",N(L1976)&gt;=Rules!$B$6)),"Update",IF(Z1976="Yes",IF(N(AC1976)&gt;=Rules!$B$14,"Redirect","Prune"),"Keep")))))))</f>
        <v/>
      </c>
      <c r="AB1976">
        <f>IF(A1976="","",IF(LEFT(C1976&amp;"",1)="3","Already redirects ("&amp;C1976&amp;"). Update internal links to point at the final URL.",IF(OR(LEFT(C1976&amp;"",1)="4",LEFT(C1976&amp;"",1)="5"),IF(AA1976="Redirect","Returns "&amp;C1976&amp;" but still has "&amp;N(K1976)&amp;" clicks and "&amp;N(AC1976)&amp;" referring domains. 301 it to the closest live page.","Returns "&amp;C1976&amp;" with no clicks or links. Remove internal links and let it 404 or 410."),IF(D1976="Non-Indexable","Non-indexable ("&amp;E1976&amp;"). Keep if that is intentional; otherwise fix the canonical or noindex.",IF(AA1976="Merge","Overlaps with "&amp;I1976&amp;IF(N(J1976)&gt;0," (similarity "&amp;TEXT(J1976,"0.00")&amp;")","")&amp;", which gets more clicks. Merge the useful parts into it and 301 this URL.",IF(AA1976="Update",MID(IF(U1976="Yes","; Clicks down "&amp;TEXT(-P1976,"0%")&amp;" on the previous period","")&amp;IF(V1976="Yes","; Average position "&amp;TEXT(N1976,"0.0")&amp;" on "&amp;TEXT(L1976,"#,##0")&amp;" impressions (striking distance)","")&amp;IF(AND(T1976="Yes",N(L1976)&gt;=Rules!$B$6),"; Thin ("&amp;F1976&amp;" words) but has search demand",""),3,400),IF(AA1976="Prune","Low value: "&amp;N(K1976)&amp;" clicks, "&amp;N(L1976)&amp;" impressions, "&amp;N(Q1976)&amp;" sessions, no key events. Remove or noindex it and update internal links.",IF(AA1976="Redirect","Low value but "&amp;N(AC1976)&amp;" referring domains. 301 it to the closest relevant page to keep those links.",IF(AND(Z1976="No",Y1976="Yes",N(K1976)&lt;Rules!$B$5),"Low search traffic but it converts (key events: "&amp;S1976&amp;"). Keep it and link to it.",IF(W1976="Yes","Stronger than the page it overlaps ("&amp;I1976&amp;"). Keep; merge that page into this one.","Healthy: "&amp;N(K1976)&amp;" clicks"&amp;IF(ISNUMBER(N1976),", average position "&amp;TEXT(N1976,"0.0"),"")&amp;". Keep and monitor."))))))))))</f>
        <v/>
      </c>
      <c r="AE1976">
        <f>IF(A1976="","",IF(AD1976&lt;&gt;"",AD1976,AA1976))</f>
        <v/>
      </c>
    </row>
    <row r="1977">
      <c r="A1977">
        <f>IF(Crawl!A1976="","",Crawl!A1976)</f>
        <v/>
      </c>
      <c r="B1977">
        <f>IF(A1977="","",Crawl!EC1976)</f>
        <v/>
      </c>
      <c r="C1977">
        <f>IF(A1977="","",IFERROR(INDEX(Crawl!$A1976:$DZ1976,1,Rules!$H$6),""))</f>
        <v/>
      </c>
      <c r="D1977">
        <f>IF(A1977="","",IFERROR(INDEX(Crawl!$A1976:$DZ1976,1,Rules!$H$7),"")&amp;"")</f>
        <v/>
      </c>
      <c r="E1977">
        <f>IF(A1977="","",IFERROR(INDEX(Crawl!$A1976:$DZ1976,1,Rules!$H$8),"")&amp;"")</f>
        <v/>
      </c>
      <c r="F1977">
        <f>IF(A1977="","",IFERROR(INDEX(Crawl!$A1976:$DZ1976,1,Rules!$H$9),""))</f>
        <v/>
      </c>
      <c r="G1977">
        <f>IF(A1977="","",IFERROR(INDEX(Crawl!$A1976:$DZ1976,1,Rules!$H$10),""))</f>
        <v/>
      </c>
      <c r="H1977">
        <f>IF(A1977="","",IFERROR(INDEX(Crawl!$A1976:$DZ1976,1,Rules!$H$12),""))</f>
        <v/>
      </c>
      <c r="I1977">
        <f>IF(A1977="","",IF(AND(N(H1977)&gt;0,IFERROR(INDEX(Crawl!$A1976:$DZ1976,1,Rules!$H$11),"")&amp;""&lt;&gt;""),IFERROR(INDEX(Crawl!$A1976:$DZ1976,1,Rules!$H$11),"")&amp;"",IF(AND(ISNUMBER(J1977),N(J1977)&gt;=Rules!$B$12,IFERROR(INDEX(Crawl!$A1976:$DZ1976,1,Rules!$H$13),"")&amp;""&lt;&gt;""),IFERROR(INDEX(Crawl!$A1976:$DZ1976,1,Rules!$H$13),"")&amp;"","")))</f>
        <v/>
      </c>
      <c r="J1977" s="19">
        <f>IF(A1977="","",IF(IFERROR(INDEX(Crawl!$A1976:$DZ1976,1,Rules!$H$14),"")&amp;""="","",IFERROR(INDEX(Crawl!$A1976:$DZ1976,1,Rules!$H$14),"")))</f>
        <v/>
      </c>
      <c r="K1977">
        <f>IF(A1977="","",IFERROR(SUMIFS('GSC current'!$J$2:$J$2001,'GSC current'!$I$2:$I$2001,B1977),0))</f>
        <v/>
      </c>
      <c r="L1977">
        <f>IF(A1977="","",IFERROR(SUMIFS('GSC current'!$K$2:$K$2001,'GSC current'!$I$2:$I$2001,B1977),0))</f>
        <v/>
      </c>
      <c r="M1977" s="20">
        <f>IF(A1977="","",IF(N(L1977)&gt;0,K1977/L1977,""))</f>
        <v/>
      </c>
      <c r="N1977" s="21">
        <f>IF(A1977="","",IF(N(L1977)&gt;0,SUMIFS('GSC current'!$L$2:$L$2001,'GSC current'!$I$2:$I$2001,B1977)/L1977,""))</f>
        <v/>
      </c>
      <c r="O1977">
        <f>IF(A1977="","",IFERROR(SUMIFS('GSC previous'!$J$2:$J$2001,'GSC previous'!$I$2:$I$2001,B1977),0))</f>
        <v/>
      </c>
      <c r="P1977" s="22">
        <f>IF(A1977="","",IF(N(O1977)&gt;0,(K1977-O1977)/O1977,""))</f>
        <v/>
      </c>
      <c r="Q1977">
        <f>IF(A1977="","",IFERROR(SUMIFS(GA4!$P$2:$P$2001,GA4!$O$2:$O$2001,B1977),0))</f>
        <v/>
      </c>
      <c r="R1977" s="23">
        <f>IF(A1977="","",IF(N(Q1977)&gt;0,SUMIFS(GA4!$Q$2:$Q$2001,GA4!$O$2:$O$2001,B1977)/Q1977,""))</f>
        <v/>
      </c>
      <c r="S1977">
        <f>IF(A1977="","",IFERROR(SUMIFS(GA4!$R$2:$R$2001,GA4!$O$2:$O$2001,B1977),0))</f>
        <v/>
      </c>
      <c r="T1977">
        <f>IF(A1977="","",IF(AND(ISNUMBER(F1977),LEFT(C1977&amp;"",1)="2"),IF(F1977&lt;Rules!$B$9,"Yes","No"),"No"))</f>
        <v/>
      </c>
      <c r="U1977">
        <f>IF(A1977="","",IF(AND(N(O1977)&gt;=Rules!$B$8,ISNUMBER(P1977)),IF(P1977&lt;=-Rules!$B$7,"Yes","No"),"No"))</f>
        <v/>
      </c>
      <c r="V1977">
        <f>IF(A1977="","",IF(AND(N(L1977)&gt;=Rules!$B$6,ISNUMBER(N1977)),IF(AND(N1977&gt;=Rules!$B$10,N1977&lt;=Rules!$B$11),"Yes","No"),"No"))</f>
        <v/>
      </c>
      <c r="W1977">
        <f>IF(A1977="","",IF(I1977&lt;&gt;"","Yes","No"))</f>
        <v/>
      </c>
      <c r="X1977">
        <f>IF(I1977="","",IF(SUMIFS($K$3:$K$2002,$A$3:$A$2002,SUBSTITUTE(SUBSTITUTE(I1977,"?","~?"),"*","~*"))&gt;N(K1977),"Yes","No"))</f>
        <v/>
      </c>
      <c r="Y1977">
        <f>IF(A1977="","",IF(N(S1977)&gt;0,"Yes","No"))</f>
        <v/>
      </c>
      <c r="Z1977">
        <f>IF(A1977="","",IF(AND(N(K1977)&lt;Rules!$B$5,N(L1977)&lt;Rules!$B$6,N(Q1977)&lt;Rules!$B$13,Y1977="No"),"Yes","No"))</f>
        <v/>
      </c>
      <c r="AA1977">
        <f>IF(A1977="","",IF(LEFT(C1977&amp;"",1)="3","Redirect",IF(OR(LEFT(C1977&amp;"",1)="4",LEFT(C1977&amp;"",1)="5"),IF(OR(N(K1977)&gt;0,N(AC1977)&gt;=Rules!$B$14),"Redirect","Prune"),IF(D1977="Non-Indexable","Keep",IF(AND(W1977="Yes",X1977="Yes",Y1977="No"),"Merge",IF(OR(U1977="Yes",V1977="Yes",AND(T1977="Yes",N(L1977)&gt;=Rules!$B$6)),"Update",IF(Z1977="Yes",IF(N(AC1977)&gt;=Rules!$B$14,"Redirect","Prune"),"Keep")))))))</f>
        <v/>
      </c>
      <c r="AB1977">
        <f>IF(A1977="","",IF(LEFT(C1977&amp;"",1)="3","Already redirects ("&amp;C1977&amp;"). Update internal links to point at the final URL.",IF(OR(LEFT(C1977&amp;"",1)="4",LEFT(C1977&amp;"",1)="5"),IF(AA1977="Redirect","Returns "&amp;C1977&amp;" but still has "&amp;N(K1977)&amp;" clicks and "&amp;N(AC1977)&amp;" referring domains. 301 it to the closest live page.","Returns "&amp;C1977&amp;" with no clicks or links. Remove internal links and let it 404 or 410."),IF(D1977="Non-Indexable","Non-indexable ("&amp;E1977&amp;"). Keep if that is intentional; otherwise fix the canonical or noindex.",IF(AA1977="Merge","Overlaps with "&amp;I1977&amp;IF(N(J1977)&gt;0," (similarity "&amp;TEXT(J1977,"0.00")&amp;")","")&amp;", which gets more clicks. Merge the useful parts into it and 301 this URL.",IF(AA1977="Update",MID(IF(U1977="Yes","; Clicks down "&amp;TEXT(-P1977,"0%")&amp;" on the previous period","")&amp;IF(V1977="Yes","; Average position "&amp;TEXT(N1977,"0.0")&amp;" on "&amp;TEXT(L1977,"#,##0")&amp;" impressions (striking distance)","")&amp;IF(AND(T1977="Yes",N(L1977)&gt;=Rules!$B$6),"; Thin ("&amp;F1977&amp;" words) but has search demand",""),3,400),IF(AA1977="Prune","Low value: "&amp;N(K1977)&amp;" clicks, "&amp;N(L1977)&amp;" impressions, "&amp;N(Q1977)&amp;" sessions, no key events. Remove or noindex it and update internal links.",IF(AA1977="Redirect","Low value but "&amp;N(AC1977)&amp;" referring domains. 301 it to the closest relevant page to keep those links.",IF(AND(Z1977="No",Y1977="Yes",N(K1977)&lt;Rules!$B$5),"Low search traffic but it converts (key events: "&amp;S1977&amp;"). Keep it and link to it.",IF(W1977="Yes","Stronger than the page it overlaps ("&amp;I1977&amp;"). Keep; merge that page into this one.","Healthy: "&amp;N(K1977)&amp;" clicks"&amp;IF(ISNUMBER(N1977),", average position "&amp;TEXT(N1977,"0.0"),"")&amp;". Keep and monitor."))))))))))</f>
        <v/>
      </c>
      <c r="AE1977">
        <f>IF(A1977="","",IF(AD1977&lt;&gt;"",AD1977,AA1977))</f>
        <v/>
      </c>
    </row>
    <row r="1978">
      <c r="A1978">
        <f>IF(Crawl!A1977="","",Crawl!A1977)</f>
        <v/>
      </c>
      <c r="B1978">
        <f>IF(A1978="","",Crawl!EC1977)</f>
        <v/>
      </c>
      <c r="C1978">
        <f>IF(A1978="","",IFERROR(INDEX(Crawl!$A1977:$DZ1977,1,Rules!$H$6),""))</f>
        <v/>
      </c>
      <c r="D1978">
        <f>IF(A1978="","",IFERROR(INDEX(Crawl!$A1977:$DZ1977,1,Rules!$H$7),"")&amp;"")</f>
        <v/>
      </c>
      <c r="E1978">
        <f>IF(A1978="","",IFERROR(INDEX(Crawl!$A1977:$DZ1977,1,Rules!$H$8),"")&amp;"")</f>
        <v/>
      </c>
      <c r="F1978">
        <f>IF(A1978="","",IFERROR(INDEX(Crawl!$A1977:$DZ1977,1,Rules!$H$9),""))</f>
        <v/>
      </c>
      <c r="G1978">
        <f>IF(A1978="","",IFERROR(INDEX(Crawl!$A1977:$DZ1977,1,Rules!$H$10),""))</f>
        <v/>
      </c>
      <c r="H1978">
        <f>IF(A1978="","",IFERROR(INDEX(Crawl!$A1977:$DZ1977,1,Rules!$H$12),""))</f>
        <v/>
      </c>
      <c r="I1978">
        <f>IF(A1978="","",IF(AND(N(H1978)&gt;0,IFERROR(INDEX(Crawl!$A1977:$DZ1977,1,Rules!$H$11),"")&amp;""&lt;&gt;""),IFERROR(INDEX(Crawl!$A1977:$DZ1977,1,Rules!$H$11),"")&amp;"",IF(AND(ISNUMBER(J1978),N(J1978)&gt;=Rules!$B$12,IFERROR(INDEX(Crawl!$A1977:$DZ1977,1,Rules!$H$13),"")&amp;""&lt;&gt;""),IFERROR(INDEX(Crawl!$A1977:$DZ1977,1,Rules!$H$13),"")&amp;"","")))</f>
        <v/>
      </c>
      <c r="J1978" s="19">
        <f>IF(A1978="","",IF(IFERROR(INDEX(Crawl!$A1977:$DZ1977,1,Rules!$H$14),"")&amp;""="","",IFERROR(INDEX(Crawl!$A1977:$DZ1977,1,Rules!$H$14),"")))</f>
        <v/>
      </c>
      <c r="K1978">
        <f>IF(A1978="","",IFERROR(SUMIFS('GSC current'!$J$2:$J$2001,'GSC current'!$I$2:$I$2001,B1978),0))</f>
        <v/>
      </c>
      <c r="L1978">
        <f>IF(A1978="","",IFERROR(SUMIFS('GSC current'!$K$2:$K$2001,'GSC current'!$I$2:$I$2001,B1978),0))</f>
        <v/>
      </c>
      <c r="M1978" s="20">
        <f>IF(A1978="","",IF(N(L1978)&gt;0,K1978/L1978,""))</f>
        <v/>
      </c>
      <c r="N1978" s="21">
        <f>IF(A1978="","",IF(N(L1978)&gt;0,SUMIFS('GSC current'!$L$2:$L$2001,'GSC current'!$I$2:$I$2001,B1978)/L1978,""))</f>
        <v/>
      </c>
      <c r="O1978">
        <f>IF(A1978="","",IFERROR(SUMIFS('GSC previous'!$J$2:$J$2001,'GSC previous'!$I$2:$I$2001,B1978),0))</f>
        <v/>
      </c>
      <c r="P1978" s="22">
        <f>IF(A1978="","",IF(N(O1978)&gt;0,(K1978-O1978)/O1978,""))</f>
        <v/>
      </c>
      <c r="Q1978">
        <f>IF(A1978="","",IFERROR(SUMIFS(GA4!$P$2:$P$2001,GA4!$O$2:$O$2001,B1978),0))</f>
        <v/>
      </c>
      <c r="R1978" s="23">
        <f>IF(A1978="","",IF(N(Q1978)&gt;0,SUMIFS(GA4!$Q$2:$Q$2001,GA4!$O$2:$O$2001,B1978)/Q1978,""))</f>
        <v/>
      </c>
      <c r="S1978">
        <f>IF(A1978="","",IFERROR(SUMIFS(GA4!$R$2:$R$2001,GA4!$O$2:$O$2001,B1978),0))</f>
        <v/>
      </c>
      <c r="T1978">
        <f>IF(A1978="","",IF(AND(ISNUMBER(F1978),LEFT(C1978&amp;"",1)="2"),IF(F1978&lt;Rules!$B$9,"Yes","No"),"No"))</f>
        <v/>
      </c>
      <c r="U1978">
        <f>IF(A1978="","",IF(AND(N(O1978)&gt;=Rules!$B$8,ISNUMBER(P1978)),IF(P1978&lt;=-Rules!$B$7,"Yes","No"),"No"))</f>
        <v/>
      </c>
      <c r="V1978">
        <f>IF(A1978="","",IF(AND(N(L1978)&gt;=Rules!$B$6,ISNUMBER(N1978)),IF(AND(N1978&gt;=Rules!$B$10,N1978&lt;=Rules!$B$11),"Yes","No"),"No"))</f>
        <v/>
      </c>
      <c r="W1978">
        <f>IF(A1978="","",IF(I1978&lt;&gt;"","Yes","No"))</f>
        <v/>
      </c>
      <c r="X1978">
        <f>IF(I1978="","",IF(SUMIFS($K$3:$K$2002,$A$3:$A$2002,SUBSTITUTE(SUBSTITUTE(I1978,"?","~?"),"*","~*"))&gt;N(K1978),"Yes","No"))</f>
        <v/>
      </c>
      <c r="Y1978">
        <f>IF(A1978="","",IF(N(S1978)&gt;0,"Yes","No"))</f>
        <v/>
      </c>
      <c r="Z1978">
        <f>IF(A1978="","",IF(AND(N(K1978)&lt;Rules!$B$5,N(L1978)&lt;Rules!$B$6,N(Q1978)&lt;Rules!$B$13,Y1978="No"),"Yes","No"))</f>
        <v/>
      </c>
      <c r="AA1978">
        <f>IF(A1978="","",IF(LEFT(C1978&amp;"",1)="3","Redirect",IF(OR(LEFT(C1978&amp;"",1)="4",LEFT(C1978&amp;"",1)="5"),IF(OR(N(K1978)&gt;0,N(AC1978)&gt;=Rules!$B$14),"Redirect","Prune"),IF(D1978="Non-Indexable","Keep",IF(AND(W1978="Yes",X1978="Yes",Y1978="No"),"Merge",IF(OR(U1978="Yes",V1978="Yes",AND(T1978="Yes",N(L1978)&gt;=Rules!$B$6)),"Update",IF(Z1978="Yes",IF(N(AC1978)&gt;=Rules!$B$14,"Redirect","Prune"),"Keep")))))))</f>
        <v/>
      </c>
      <c r="AB1978">
        <f>IF(A1978="","",IF(LEFT(C1978&amp;"",1)="3","Already redirects ("&amp;C1978&amp;"). Update internal links to point at the final URL.",IF(OR(LEFT(C1978&amp;"",1)="4",LEFT(C1978&amp;"",1)="5"),IF(AA1978="Redirect","Returns "&amp;C1978&amp;" but still has "&amp;N(K1978)&amp;" clicks and "&amp;N(AC1978)&amp;" referring domains. 301 it to the closest live page.","Returns "&amp;C1978&amp;" with no clicks or links. Remove internal links and let it 404 or 410."),IF(D1978="Non-Indexable","Non-indexable ("&amp;E1978&amp;"). Keep if that is intentional; otherwise fix the canonical or noindex.",IF(AA1978="Merge","Overlaps with "&amp;I1978&amp;IF(N(J1978)&gt;0," (similarity "&amp;TEXT(J1978,"0.00")&amp;")","")&amp;", which gets more clicks. Merge the useful parts into it and 301 this URL.",IF(AA1978="Update",MID(IF(U1978="Yes","; Clicks down "&amp;TEXT(-P1978,"0%")&amp;" on the previous period","")&amp;IF(V1978="Yes","; Average position "&amp;TEXT(N1978,"0.0")&amp;" on "&amp;TEXT(L1978,"#,##0")&amp;" impressions (striking distance)","")&amp;IF(AND(T1978="Yes",N(L1978)&gt;=Rules!$B$6),"; Thin ("&amp;F1978&amp;" words) but has search demand",""),3,400),IF(AA1978="Prune","Low value: "&amp;N(K1978)&amp;" clicks, "&amp;N(L1978)&amp;" impressions, "&amp;N(Q1978)&amp;" sessions, no key events. Remove or noindex it and update internal links.",IF(AA1978="Redirect","Low value but "&amp;N(AC1978)&amp;" referring domains. 301 it to the closest relevant page to keep those links.",IF(AND(Z1978="No",Y1978="Yes",N(K1978)&lt;Rules!$B$5),"Low search traffic but it converts (key events: "&amp;S1978&amp;"). Keep it and link to it.",IF(W1978="Yes","Stronger than the page it overlaps ("&amp;I1978&amp;"). Keep; merge that page into this one.","Healthy: "&amp;N(K1978)&amp;" clicks"&amp;IF(ISNUMBER(N1978),", average position "&amp;TEXT(N1978,"0.0"),"")&amp;". Keep and monitor."))))))))))</f>
        <v/>
      </c>
      <c r="AE1978">
        <f>IF(A1978="","",IF(AD1978&lt;&gt;"",AD1978,AA1978))</f>
        <v/>
      </c>
    </row>
    <row r="1979">
      <c r="A1979">
        <f>IF(Crawl!A1978="","",Crawl!A1978)</f>
        <v/>
      </c>
      <c r="B1979">
        <f>IF(A1979="","",Crawl!EC1978)</f>
        <v/>
      </c>
      <c r="C1979">
        <f>IF(A1979="","",IFERROR(INDEX(Crawl!$A1978:$DZ1978,1,Rules!$H$6),""))</f>
        <v/>
      </c>
      <c r="D1979">
        <f>IF(A1979="","",IFERROR(INDEX(Crawl!$A1978:$DZ1978,1,Rules!$H$7),"")&amp;"")</f>
        <v/>
      </c>
      <c r="E1979">
        <f>IF(A1979="","",IFERROR(INDEX(Crawl!$A1978:$DZ1978,1,Rules!$H$8),"")&amp;"")</f>
        <v/>
      </c>
      <c r="F1979">
        <f>IF(A1979="","",IFERROR(INDEX(Crawl!$A1978:$DZ1978,1,Rules!$H$9),""))</f>
        <v/>
      </c>
      <c r="G1979">
        <f>IF(A1979="","",IFERROR(INDEX(Crawl!$A1978:$DZ1978,1,Rules!$H$10),""))</f>
        <v/>
      </c>
      <c r="H1979">
        <f>IF(A1979="","",IFERROR(INDEX(Crawl!$A1978:$DZ1978,1,Rules!$H$12),""))</f>
        <v/>
      </c>
      <c r="I1979">
        <f>IF(A1979="","",IF(AND(N(H1979)&gt;0,IFERROR(INDEX(Crawl!$A1978:$DZ1978,1,Rules!$H$11),"")&amp;""&lt;&gt;""),IFERROR(INDEX(Crawl!$A1978:$DZ1978,1,Rules!$H$11),"")&amp;"",IF(AND(ISNUMBER(J1979),N(J1979)&gt;=Rules!$B$12,IFERROR(INDEX(Crawl!$A1978:$DZ1978,1,Rules!$H$13),"")&amp;""&lt;&gt;""),IFERROR(INDEX(Crawl!$A1978:$DZ1978,1,Rules!$H$13),"")&amp;"","")))</f>
        <v/>
      </c>
      <c r="J1979" s="19">
        <f>IF(A1979="","",IF(IFERROR(INDEX(Crawl!$A1978:$DZ1978,1,Rules!$H$14),"")&amp;""="","",IFERROR(INDEX(Crawl!$A1978:$DZ1978,1,Rules!$H$14),"")))</f>
        <v/>
      </c>
      <c r="K1979">
        <f>IF(A1979="","",IFERROR(SUMIFS('GSC current'!$J$2:$J$2001,'GSC current'!$I$2:$I$2001,B1979),0))</f>
        <v/>
      </c>
      <c r="L1979">
        <f>IF(A1979="","",IFERROR(SUMIFS('GSC current'!$K$2:$K$2001,'GSC current'!$I$2:$I$2001,B1979),0))</f>
        <v/>
      </c>
      <c r="M1979" s="20">
        <f>IF(A1979="","",IF(N(L1979)&gt;0,K1979/L1979,""))</f>
        <v/>
      </c>
      <c r="N1979" s="21">
        <f>IF(A1979="","",IF(N(L1979)&gt;0,SUMIFS('GSC current'!$L$2:$L$2001,'GSC current'!$I$2:$I$2001,B1979)/L1979,""))</f>
        <v/>
      </c>
      <c r="O1979">
        <f>IF(A1979="","",IFERROR(SUMIFS('GSC previous'!$J$2:$J$2001,'GSC previous'!$I$2:$I$2001,B1979),0))</f>
        <v/>
      </c>
      <c r="P1979" s="22">
        <f>IF(A1979="","",IF(N(O1979)&gt;0,(K1979-O1979)/O1979,""))</f>
        <v/>
      </c>
      <c r="Q1979">
        <f>IF(A1979="","",IFERROR(SUMIFS(GA4!$P$2:$P$2001,GA4!$O$2:$O$2001,B1979),0))</f>
        <v/>
      </c>
      <c r="R1979" s="23">
        <f>IF(A1979="","",IF(N(Q1979)&gt;0,SUMIFS(GA4!$Q$2:$Q$2001,GA4!$O$2:$O$2001,B1979)/Q1979,""))</f>
        <v/>
      </c>
      <c r="S1979">
        <f>IF(A1979="","",IFERROR(SUMIFS(GA4!$R$2:$R$2001,GA4!$O$2:$O$2001,B1979),0))</f>
        <v/>
      </c>
      <c r="T1979">
        <f>IF(A1979="","",IF(AND(ISNUMBER(F1979),LEFT(C1979&amp;"",1)="2"),IF(F1979&lt;Rules!$B$9,"Yes","No"),"No"))</f>
        <v/>
      </c>
      <c r="U1979">
        <f>IF(A1979="","",IF(AND(N(O1979)&gt;=Rules!$B$8,ISNUMBER(P1979)),IF(P1979&lt;=-Rules!$B$7,"Yes","No"),"No"))</f>
        <v/>
      </c>
      <c r="V1979">
        <f>IF(A1979="","",IF(AND(N(L1979)&gt;=Rules!$B$6,ISNUMBER(N1979)),IF(AND(N1979&gt;=Rules!$B$10,N1979&lt;=Rules!$B$11),"Yes","No"),"No"))</f>
        <v/>
      </c>
      <c r="W1979">
        <f>IF(A1979="","",IF(I1979&lt;&gt;"","Yes","No"))</f>
        <v/>
      </c>
      <c r="X1979">
        <f>IF(I1979="","",IF(SUMIFS($K$3:$K$2002,$A$3:$A$2002,SUBSTITUTE(SUBSTITUTE(I1979,"?","~?"),"*","~*"))&gt;N(K1979),"Yes","No"))</f>
        <v/>
      </c>
      <c r="Y1979">
        <f>IF(A1979="","",IF(N(S1979)&gt;0,"Yes","No"))</f>
        <v/>
      </c>
      <c r="Z1979">
        <f>IF(A1979="","",IF(AND(N(K1979)&lt;Rules!$B$5,N(L1979)&lt;Rules!$B$6,N(Q1979)&lt;Rules!$B$13,Y1979="No"),"Yes","No"))</f>
        <v/>
      </c>
      <c r="AA1979">
        <f>IF(A1979="","",IF(LEFT(C1979&amp;"",1)="3","Redirect",IF(OR(LEFT(C1979&amp;"",1)="4",LEFT(C1979&amp;"",1)="5"),IF(OR(N(K1979)&gt;0,N(AC1979)&gt;=Rules!$B$14),"Redirect","Prune"),IF(D1979="Non-Indexable","Keep",IF(AND(W1979="Yes",X1979="Yes",Y1979="No"),"Merge",IF(OR(U1979="Yes",V1979="Yes",AND(T1979="Yes",N(L1979)&gt;=Rules!$B$6)),"Update",IF(Z1979="Yes",IF(N(AC1979)&gt;=Rules!$B$14,"Redirect","Prune"),"Keep")))))))</f>
        <v/>
      </c>
      <c r="AB1979">
        <f>IF(A1979="","",IF(LEFT(C1979&amp;"",1)="3","Already redirects ("&amp;C1979&amp;"). Update internal links to point at the final URL.",IF(OR(LEFT(C1979&amp;"",1)="4",LEFT(C1979&amp;"",1)="5"),IF(AA1979="Redirect","Returns "&amp;C1979&amp;" but still has "&amp;N(K1979)&amp;" clicks and "&amp;N(AC1979)&amp;" referring domains. 301 it to the closest live page.","Returns "&amp;C1979&amp;" with no clicks or links. Remove internal links and let it 404 or 410."),IF(D1979="Non-Indexable","Non-indexable ("&amp;E1979&amp;"). Keep if that is intentional; otherwise fix the canonical or noindex.",IF(AA1979="Merge","Overlaps with "&amp;I1979&amp;IF(N(J1979)&gt;0," (similarity "&amp;TEXT(J1979,"0.00")&amp;")","")&amp;", which gets more clicks. Merge the useful parts into it and 301 this URL.",IF(AA1979="Update",MID(IF(U1979="Yes","; Clicks down "&amp;TEXT(-P1979,"0%")&amp;" on the previous period","")&amp;IF(V1979="Yes","; Average position "&amp;TEXT(N1979,"0.0")&amp;" on "&amp;TEXT(L1979,"#,##0")&amp;" impressions (striking distance)","")&amp;IF(AND(T1979="Yes",N(L1979)&gt;=Rules!$B$6),"; Thin ("&amp;F1979&amp;" words) but has search demand",""),3,400),IF(AA1979="Prune","Low value: "&amp;N(K1979)&amp;" clicks, "&amp;N(L1979)&amp;" impressions, "&amp;N(Q1979)&amp;" sessions, no key events. Remove or noindex it and update internal links.",IF(AA1979="Redirect","Low value but "&amp;N(AC1979)&amp;" referring domains. 301 it to the closest relevant page to keep those links.",IF(AND(Z1979="No",Y1979="Yes",N(K1979)&lt;Rules!$B$5),"Low search traffic but it converts (key events: "&amp;S1979&amp;"). Keep it and link to it.",IF(W1979="Yes","Stronger than the page it overlaps ("&amp;I1979&amp;"). Keep; merge that page into this one.","Healthy: "&amp;N(K1979)&amp;" clicks"&amp;IF(ISNUMBER(N1979),", average position "&amp;TEXT(N1979,"0.0"),"")&amp;". Keep and monitor."))))))))))</f>
        <v/>
      </c>
      <c r="AE1979">
        <f>IF(A1979="","",IF(AD1979&lt;&gt;"",AD1979,AA1979))</f>
        <v/>
      </c>
    </row>
    <row r="1980">
      <c r="A1980">
        <f>IF(Crawl!A1979="","",Crawl!A1979)</f>
        <v/>
      </c>
      <c r="B1980">
        <f>IF(A1980="","",Crawl!EC1979)</f>
        <v/>
      </c>
      <c r="C1980">
        <f>IF(A1980="","",IFERROR(INDEX(Crawl!$A1979:$DZ1979,1,Rules!$H$6),""))</f>
        <v/>
      </c>
      <c r="D1980">
        <f>IF(A1980="","",IFERROR(INDEX(Crawl!$A1979:$DZ1979,1,Rules!$H$7),"")&amp;"")</f>
        <v/>
      </c>
      <c r="E1980">
        <f>IF(A1980="","",IFERROR(INDEX(Crawl!$A1979:$DZ1979,1,Rules!$H$8),"")&amp;"")</f>
        <v/>
      </c>
      <c r="F1980">
        <f>IF(A1980="","",IFERROR(INDEX(Crawl!$A1979:$DZ1979,1,Rules!$H$9),""))</f>
        <v/>
      </c>
      <c r="G1980">
        <f>IF(A1980="","",IFERROR(INDEX(Crawl!$A1979:$DZ1979,1,Rules!$H$10),""))</f>
        <v/>
      </c>
      <c r="H1980">
        <f>IF(A1980="","",IFERROR(INDEX(Crawl!$A1979:$DZ1979,1,Rules!$H$12),""))</f>
        <v/>
      </c>
      <c r="I1980">
        <f>IF(A1980="","",IF(AND(N(H1980)&gt;0,IFERROR(INDEX(Crawl!$A1979:$DZ1979,1,Rules!$H$11),"")&amp;""&lt;&gt;""),IFERROR(INDEX(Crawl!$A1979:$DZ1979,1,Rules!$H$11),"")&amp;"",IF(AND(ISNUMBER(J1980),N(J1980)&gt;=Rules!$B$12,IFERROR(INDEX(Crawl!$A1979:$DZ1979,1,Rules!$H$13),"")&amp;""&lt;&gt;""),IFERROR(INDEX(Crawl!$A1979:$DZ1979,1,Rules!$H$13),"")&amp;"","")))</f>
        <v/>
      </c>
      <c r="J1980" s="19">
        <f>IF(A1980="","",IF(IFERROR(INDEX(Crawl!$A1979:$DZ1979,1,Rules!$H$14),"")&amp;""="","",IFERROR(INDEX(Crawl!$A1979:$DZ1979,1,Rules!$H$14),"")))</f>
        <v/>
      </c>
      <c r="K1980">
        <f>IF(A1980="","",IFERROR(SUMIFS('GSC current'!$J$2:$J$2001,'GSC current'!$I$2:$I$2001,B1980),0))</f>
        <v/>
      </c>
      <c r="L1980">
        <f>IF(A1980="","",IFERROR(SUMIFS('GSC current'!$K$2:$K$2001,'GSC current'!$I$2:$I$2001,B1980),0))</f>
        <v/>
      </c>
      <c r="M1980" s="20">
        <f>IF(A1980="","",IF(N(L1980)&gt;0,K1980/L1980,""))</f>
        <v/>
      </c>
      <c r="N1980" s="21">
        <f>IF(A1980="","",IF(N(L1980)&gt;0,SUMIFS('GSC current'!$L$2:$L$2001,'GSC current'!$I$2:$I$2001,B1980)/L1980,""))</f>
        <v/>
      </c>
      <c r="O1980">
        <f>IF(A1980="","",IFERROR(SUMIFS('GSC previous'!$J$2:$J$2001,'GSC previous'!$I$2:$I$2001,B1980),0))</f>
        <v/>
      </c>
      <c r="P1980" s="22">
        <f>IF(A1980="","",IF(N(O1980)&gt;0,(K1980-O1980)/O1980,""))</f>
        <v/>
      </c>
      <c r="Q1980">
        <f>IF(A1980="","",IFERROR(SUMIFS(GA4!$P$2:$P$2001,GA4!$O$2:$O$2001,B1980),0))</f>
        <v/>
      </c>
      <c r="R1980" s="23">
        <f>IF(A1980="","",IF(N(Q1980)&gt;0,SUMIFS(GA4!$Q$2:$Q$2001,GA4!$O$2:$O$2001,B1980)/Q1980,""))</f>
        <v/>
      </c>
      <c r="S1980">
        <f>IF(A1980="","",IFERROR(SUMIFS(GA4!$R$2:$R$2001,GA4!$O$2:$O$2001,B1980),0))</f>
        <v/>
      </c>
      <c r="T1980">
        <f>IF(A1980="","",IF(AND(ISNUMBER(F1980),LEFT(C1980&amp;"",1)="2"),IF(F1980&lt;Rules!$B$9,"Yes","No"),"No"))</f>
        <v/>
      </c>
      <c r="U1980">
        <f>IF(A1980="","",IF(AND(N(O1980)&gt;=Rules!$B$8,ISNUMBER(P1980)),IF(P1980&lt;=-Rules!$B$7,"Yes","No"),"No"))</f>
        <v/>
      </c>
      <c r="V1980">
        <f>IF(A1980="","",IF(AND(N(L1980)&gt;=Rules!$B$6,ISNUMBER(N1980)),IF(AND(N1980&gt;=Rules!$B$10,N1980&lt;=Rules!$B$11),"Yes","No"),"No"))</f>
        <v/>
      </c>
      <c r="W1980">
        <f>IF(A1980="","",IF(I1980&lt;&gt;"","Yes","No"))</f>
        <v/>
      </c>
      <c r="X1980">
        <f>IF(I1980="","",IF(SUMIFS($K$3:$K$2002,$A$3:$A$2002,SUBSTITUTE(SUBSTITUTE(I1980,"?","~?"),"*","~*"))&gt;N(K1980),"Yes","No"))</f>
        <v/>
      </c>
      <c r="Y1980">
        <f>IF(A1980="","",IF(N(S1980)&gt;0,"Yes","No"))</f>
        <v/>
      </c>
      <c r="Z1980">
        <f>IF(A1980="","",IF(AND(N(K1980)&lt;Rules!$B$5,N(L1980)&lt;Rules!$B$6,N(Q1980)&lt;Rules!$B$13,Y1980="No"),"Yes","No"))</f>
        <v/>
      </c>
      <c r="AA1980">
        <f>IF(A1980="","",IF(LEFT(C1980&amp;"",1)="3","Redirect",IF(OR(LEFT(C1980&amp;"",1)="4",LEFT(C1980&amp;"",1)="5"),IF(OR(N(K1980)&gt;0,N(AC1980)&gt;=Rules!$B$14),"Redirect","Prune"),IF(D1980="Non-Indexable","Keep",IF(AND(W1980="Yes",X1980="Yes",Y1980="No"),"Merge",IF(OR(U1980="Yes",V1980="Yes",AND(T1980="Yes",N(L1980)&gt;=Rules!$B$6)),"Update",IF(Z1980="Yes",IF(N(AC1980)&gt;=Rules!$B$14,"Redirect","Prune"),"Keep")))))))</f>
        <v/>
      </c>
      <c r="AB1980">
        <f>IF(A1980="","",IF(LEFT(C1980&amp;"",1)="3","Already redirects ("&amp;C1980&amp;"). Update internal links to point at the final URL.",IF(OR(LEFT(C1980&amp;"",1)="4",LEFT(C1980&amp;"",1)="5"),IF(AA1980="Redirect","Returns "&amp;C1980&amp;" but still has "&amp;N(K1980)&amp;" clicks and "&amp;N(AC1980)&amp;" referring domains. 301 it to the closest live page.","Returns "&amp;C1980&amp;" with no clicks or links. Remove internal links and let it 404 or 410."),IF(D1980="Non-Indexable","Non-indexable ("&amp;E1980&amp;"). Keep if that is intentional; otherwise fix the canonical or noindex.",IF(AA1980="Merge","Overlaps with "&amp;I1980&amp;IF(N(J1980)&gt;0," (similarity "&amp;TEXT(J1980,"0.00")&amp;")","")&amp;", which gets more clicks. Merge the useful parts into it and 301 this URL.",IF(AA1980="Update",MID(IF(U1980="Yes","; Clicks down "&amp;TEXT(-P1980,"0%")&amp;" on the previous period","")&amp;IF(V1980="Yes","; Average position "&amp;TEXT(N1980,"0.0")&amp;" on "&amp;TEXT(L1980,"#,##0")&amp;" impressions (striking distance)","")&amp;IF(AND(T1980="Yes",N(L1980)&gt;=Rules!$B$6),"; Thin ("&amp;F1980&amp;" words) but has search demand",""),3,400),IF(AA1980="Prune","Low value: "&amp;N(K1980)&amp;" clicks, "&amp;N(L1980)&amp;" impressions, "&amp;N(Q1980)&amp;" sessions, no key events. Remove or noindex it and update internal links.",IF(AA1980="Redirect","Low value but "&amp;N(AC1980)&amp;" referring domains. 301 it to the closest relevant page to keep those links.",IF(AND(Z1980="No",Y1980="Yes",N(K1980)&lt;Rules!$B$5),"Low search traffic but it converts (key events: "&amp;S1980&amp;"). Keep it and link to it.",IF(W1980="Yes","Stronger than the page it overlaps ("&amp;I1980&amp;"). Keep; merge that page into this one.","Healthy: "&amp;N(K1980)&amp;" clicks"&amp;IF(ISNUMBER(N1980),", average position "&amp;TEXT(N1980,"0.0"),"")&amp;". Keep and monitor."))))))))))</f>
        <v/>
      </c>
      <c r="AE1980">
        <f>IF(A1980="","",IF(AD1980&lt;&gt;"",AD1980,AA1980))</f>
        <v/>
      </c>
    </row>
    <row r="1981">
      <c r="A1981">
        <f>IF(Crawl!A1980="","",Crawl!A1980)</f>
        <v/>
      </c>
      <c r="B1981">
        <f>IF(A1981="","",Crawl!EC1980)</f>
        <v/>
      </c>
      <c r="C1981">
        <f>IF(A1981="","",IFERROR(INDEX(Crawl!$A1980:$DZ1980,1,Rules!$H$6),""))</f>
        <v/>
      </c>
      <c r="D1981">
        <f>IF(A1981="","",IFERROR(INDEX(Crawl!$A1980:$DZ1980,1,Rules!$H$7),"")&amp;"")</f>
        <v/>
      </c>
      <c r="E1981">
        <f>IF(A1981="","",IFERROR(INDEX(Crawl!$A1980:$DZ1980,1,Rules!$H$8),"")&amp;"")</f>
        <v/>
      </c>
      <c r="F1981">
        <f>IF(A1981="","",IFERROR(INDEX(Crawl!$A1980:$DZ1980,1,Rules!$H$9),""))</f>
        <v/>
      </c>
      <c r="G1981">
        <f>IF(A1981="","",IFERROR(INDEX(Crawl!$A1980:$DZ1980,1,Rules!$H$10),""))</f>
        <v/>
      </c>
      <c r="H1981">
        <f>IF(A1981="","",IFERROR(INDEX(Crawl!$A1980:$DZ1980,1,Rules!$H$12),""))</f>
        <v/>
      </c>
      <c r="I1981">
        <f>IF(A1981="","",IF(AND(N(H1981)&gt;0,IFERROR(INDEX(Crawl!$A1980:$DZ1980,1,Rules!$H$11),"")&amp;""&lt;&gt;""),IFERROR(INDEX(Crawl!$A1980:$DZ1980,1,Rules!$H$11),"")&amp;"",IF(AND(ISNUMBER(J1981),N(J1981)&gt;=Rules!$B$12,IFERROR(INDEX(Crawl!$A1980:$DZ1980,1,Rules!$H$13),"")&amp;""&lt;&gt;""),IFERROR(INDEX(Crawl!$A1980:$DZ1980,1,Rules!$H$13),"")&amp;"","")))</f>
        <v/>
      </c>
      <c r="J1981" s="19">
        <f>IF(A1981="","",IF(IFERROR(INDEX(Crawl!$A1980:$DZ1980,1,Rules!$H$14),"")&amp;""="","",IFERROR(INDEX(Crawl!$A1980:$DZ1980,1,Rules!$H$14),"")))</f>
        <v/>
      </c>
      <c r="K1981">
        <f>IF(A1981="","",IFERROR(SUMIFS('GSC current'!$J$2:$J$2001,'GSC current'!$I$2:$I$2001,B1981),0))</f>
        <v/>
      </c>
      <c r="L1981">
        <f>IF(A1981="","",IFERROR(SUMIFS('GSC current'!$K$2:$K$2001,'GSC current'!$I$2:$I$2001,B1981),0))</f>
        <v/>
      </c>
      <c r="M1981" s="20">
        <f>IF(A1981="","",IF(N(L1981)&gt;0,K1981/L1981,""))</f>
        <v/>
      </c>
      <c r="N1981" s="21">
        <f>IF(A1981="","",IF(N(L1981)&gt;0,SUMIFS('GSC current'!$L$2:$L$2001,'GSC current'!$I$2:$I$2001,B1981)/L1981,""))</f>
        <v/>
      </c>
      <c r="O1981">
        <f>IF(A1981="","",IFERROR(SUMIFS('GSC previous'!$J$2:$J$2001,'GSC previous'!$I$2:$I$2001,B1981),0))</f>
        <v/>
      </c>
      <c r="P1981" s="22">
        <f>IF(A1981="","",IF(N(O1981)&gt;0,(K1981-O1981)/O1981,""))</f>
        <v/>
      </c>
      <c r="Q1981">
        <f>IF(A1981="","",IFERROR(SUMIFS(GA4!$P$2:$P$2001,GA4!$O$2:$O$2001,B1981),0))</f>
        <v/>
      </c>
      <c r="R1981" s="23">
        <f>IF(A1981="","",IF(N(Q1981)&gt;0,SUMIFS(GA4!$Q$2:$Q$2001,GA4!$O$2:$O$2001,B1981)/Q1981,""))</f>
        <v/>
      </c>
      <c r="S1981">
        <f>IF(A1981="","",IFERROR(SUMIFS(GA4!$R$2:$R$2001,GA4!$O$2:$O$2001,B1981),0))</f>
        <v/>
      </c>
      <c r="T1981">
        <f>IF(A1981="","",IF(AND(ISNUMBER(F1981),LEFT(C1981&amp;"",1)="2"),IF(F1981&lt;Rules!$B$9,"Yes","No"),"No"))</f>
        <v/>
      </c>
      <c r="U1981">
        <f>IF(A1981="","",IF(AND(N(O1981)&gt;=Rules!$B$8,ISNUMBER(P1981)),IF(P1981&lt;=-Rules!$B$7,"Yes","No"),"No"))</f>
        <v/>
      </c>
      <c r="V1981">
        <f>IF(A1981="","",IF(AND(N(L1981)&gt;=Rules!$B$6,ISNUMBER(N1981)),IF(AND(N1981&gt;=Rules!$B$10,N1981&lt;=Rules!$B$11),"Yes","No"),"No"))</f>
        <v/>
      </c>
      <c r="W1981">
        <f>IF(A1981="","",IF(I1981&lt;&gt;"","Yes","No"))</f>
        <v/>
      </c>
      <c r="X1981">
        <f>IF(I1981="","",IF(SUMIFS($K$3:$K$2002,$A$3:$A$2002,SUBSTITUTE(SUBSTITUTE(I1981,"?","~?"),"*","~*"))&gt;N(K1981),"Yes","No"))</f>
        <v/>
      </c>
      <c r="Y1981">
        <f>IF(A1981="","",IF(N(S1981)&gt;0,"Yes","No"))</f>
        <v/>
      </c>
      <c r="Z1981">
        <f>IF(A1981="","",IF(AND(N(K1981)&lt;Rules!$B$5,N(L1981)&lt;Rules!$B$6,N(Q1981)&lt;Rules!$B$13,Y1981="No"),"Yes","No"))</f>
        <v/>
      </c>
      <c r="AA1981">
        <f>IF(A1981="","",IF(LEFT(C1981&amp;"",1)="3","Redirect",IF(OR(LEFT(C1981&amp;"",1)="4",LEFT(C1981&amp;"",1)="5"),IF(OR(N(K1981)&gt;0,N(AC1981)&gt;=Rules!$B$14),"Redirect","Prune"),IF(D1981="Non-Indexable","Keep",IF(AND(W1981="Yes",X1981="Yes",Y1981="No"),"Merge",IF(OR(U1981="Yes",V1981="Yes",AND(T1981="Yes",N(L1981)&gt;=Rules!$B$6)),"Update",IF(Z1981="Yes",IF(N(AC1981)&gt;=Rules!$B$14,"Redirect","Prune"),"Keep")))))))</f>
        <v/>
      </c>
      <c r="AB1981">
        <f>IF(A1981="","",IF(LEFT(C1981&amp;"",1)="3","Already redirects ("&amp;C1981&amp;"). Update internal links to point at the final URL.",IF(OR(LEFT(C1981&amp;"",1)="4",LEFT(C1981&amp;"",1)="5"),IF(AA1981="Redirect","Returns "&amp;C1981&amp;" but still has "&amp;N(K1981)&amp;" clicks and "&amp;N(AC1981)&amp;" referring domains. 301 it to the closest live page.","Returns "&amp;C1981&amp;" with no clicks or links. Remove internal links and let it 404 or 410."),IF(D1981="Non-Indexable","Non-indexable ("&amp;E1981&amp;"). Keep if that is intentional; otherwise fix the canonical or noindex.",IF(AA1981="Merge","Overlaps with "&amp;I1981&amp;IF(N(J1981)&gt;0," (similarity "&amp;TEXT(J1981,"0.00")&amp;")","")&amp;", which gets more clicks. Merge the useful parts into it and 301 this URL.",IF(AA1981="Update",MID(IF(U1981="Yes","; Clicks down "&amp;TEXT(-P1981,"0%")&amp;" on the previous period","")&amp;IF(V1981="Yes","; Average position "&amp;TEXT(N1981,"0.0")&amp;" on "&amp;TEXT(L1981,"#,##0")&amp;" impressions (striking distance)","")&amp;IF(AND(T1981="Yes",N(L1981)&gt;=Rules!$B$6),"; Thin ("&amp;F1981&amp;" words) but has search demand",""),3,400),IF(AA1981="Prune","Low value: "&amp;N(K1981)&amp;" clicks, "&amp;N(L1981)&amp;" impressions, "&amp;N(Q1981)&amp;" sessions, no key events. Remove or noindex it and update internal links.",IF(AA1981="Redirect","Low value but "&amp;N(AC1981)&amp;" referring domains. 301 it to the closest relevant page to keep those links.",IF(AND(Z1981="No",Y1981="Yes",N(K1981)&lt;Rules!$B$5),"Low search traffic but it converts (key events: "&amp;S1981&amp;"). Keep it and link to it.",IF(W1981="Yes","Stronger than the page it overlaps ("&amp;I1981&amp;"). Keep; merge that page into this one.","Healthy: "&amp;N(K1981)&amp;" clicks"&amp;IF(ISNUMBER(N1981),", average position "&amp;TEXT(N1981,"0.0"),"")&amp;". Keep and monitor."))))))))))</f>
        <v/>
      </c>
      <c r="AE1981">
        <f>IF(A1981="","",IF(AD1981&lt;&gt;"",AD1981,AA1981))</f>
        <v/>
      </c>
    </row>
    <row r="1982">
      <c r="A1982">
        <f>IF(Crawl!A1981="","",Crawl!A1981)</f>
        <v/>
      </c>
      <c r="B1982">
        <f>IF(A1982="","",Crawl!EC1981)</f>
        <v/>
      </c>
      <c r="C1982">
        <f>IF(A1982="","",IFERROR(INDEX(Crawl!$A1981:$DZ1981,1,Rules!$H$6),""))</f>
        <v/>
      </c>
      <c r="D1982">
        <f>IF(A1982="","",IFERROR(INDEX(Crawl!$A1981:$DZ1981,1,Rules!$H$7),"")&amp;"")</f>
        <v/>
      </c>
      <c r="E1982">
        <f>IF(A1982="","",IFERROR(INDEX(Crawl!$A1981:$DZ1981,1,Rules!$H$8),"")&amp;"")</f>
        <v/>
      </c>
      <c r="F1982">
        <f>IF(A1982="","",IFERROR(INDEX(Crawl!$A1981:$DZ1981,1,Rules!$H$9),""))</f>
        <v/>
      </c>
      <c r="G1982">
        <f>IF(A1982="","",IFERROR(INDEX(Crawl!$A1981:$DZ1981,1,Rules!$H$10),""))</f>
        <v/>
      </c>
      <c r="H1982">
        <f>IF(A1982="","",IFERROR(INDEX(Crawl!$A1981:$DZ1981,1,Rules!$H$12),""))</f>
        <v/>
      </c>
      <c r="I1982">
        <f>IF(A1982="","",IF(AND(N(H1982)&gt;0,IFERROR(INDEX(Crawl!$A1981:$DZ1981,1,Rules!$H$11),"")&amp;""&lt;&gt;""),IFERROR(INDEX(Crawl!$A1981:$DZ1981,1,Rules!$H$11),"")&amp;"",IF(AND(ISNUMBER(J1982),N(J1982)&gt;=Rules!$B$12,IFERROR(INDEX(Crawl!$A1981:$DZ1981,1,Rules!$H$13),"")&amp;""&lt;&gt;""),IFERROR(INDEX(Crawl!$A1981:$DZ1981,1,Rules!$H$13),"")&amp;"","")))</f>
        <v/>
      </c>
      <c r="J1982" s="19">
        <f>IF(A1982="","",IF(IFERROR(INDEX(Crawl!$A1981:$DZ1981,1,Rules!$H$14),"")&amp;""="","",IFERROR(INDEX(Crawl!$A1981:$DZ1981,1,Rules!$H$14),"")))</f>
        <v/>
      </c>
      <c r="K1982">
        <f>IF(A1982="","",IFERROR(SUMIFS('GSC current'!$J$2:$J$2001,'GSC current'!$I$2:$I$2001,B1982),0))</f>
        <v/>
      </c>
      <c r="L1982">
        <f>IF(A1982="","",IFERROR(SUMIFS('GSC current'!$K$2:$K$2001,'GSC current'!$I$2:$I$2001,B1982),0))</f>
        <v/>
      </c>
      <c r="M1982" s="20">
        <f>IF(A1982="","",IF(N(L1982)&gt;0,K1982/L1982,""))</f>
        <v/>
      </c>
      <c r="N1982" s="21">
        <f>IF(A1982="","",IF(N(L1982)&gt;0,SUMIFS('GSC current'!$L$2:$L$2001,'GSC current'!$I$2:$I$2001,B1982)/L1982,""))</f>
        <v/>
      </c>
      <c r="O1982">
        <f>IF(A1982="","",IFERROR(SUMIFS('GSC previous'!$J$2:$J$2001,'GSC previous'!$I$2:$I$2001,B1982),0))</f>
        <v/>
      </c>
      <c r="P1982" s="22">
        <f>IF(A1982="","",IF(N(O1982)&gt;0,(K1982-O1982)/O1982,""))</f>
        <v/>
      </c>
      <c r="Q1982">
        <f>IF(A1982="","",IFERROR(SUMIFS(GA4!$P$2:$P$2001,GA4!$O$2:$O$2001,B1982),0))</f>
        <v/>
      </c>
      <c r="R1982" s="23">
        <f>IF(A1982="","",IF(N(Q1982)&gt;0,SUMIFS(GA4!$Q$2:$Q$2001,GA4!$O$2:$O$2001,B1982)/Q1982,""))</f>
        <v/>
      </c>
      <c r="S1982">
        <f>IF(A1982="","",IFERROR(SUMIFS(GA4!$R$2:$R$2001,GA4!$O$2:$O$2001,B1982),0))</f>
        <v/>
      </c>
      <c r="T1982">
        <f>IF(A1982="","",IF(AND(ISNUMBER(F1982),LEFT(C1982&amp;"",1)="2"),IF(F1982&lt;Rules!$B$9,"Yes","No"),"No"))</f>
        <v/>
      </c>
      <c r="U1982">
        <f>IF(A1982="","",IF(AND(N(O1982)&gt;=Rules!$B$8,ISNUMBER(P1982)),IF(P1982&lt;=-Rules!$B$7,"Yes","No"),"No"))</f>
        <v/>
      </c>
      <c r="V1982">
        <f>IF(A1982="","",IF(AND(N(L1982)&gt;=Rules!$B$6,ISNUMBER(N1982)),IF(AND(N1982&gt;=Rules!$B$10,N1982&lt;=Rules!$B$11),"Yes","No"),"No"))</f>
        <v/>
      </c>
      <c r="W1982">
        <f>IF(A1982="","",IF(I1982&lt;&gt;"","Yes","No"))</f>
        <v/>
      </c>
      <c r="X1982">
        <f>IF(I1982="","",IF(SUMIFS($K$3:$K$2002,$A$3:$A$2002,SUBSTITUTE(SUBSTITUTE(I1982,"?","~?"),"*","~*"))&gt;N(K1982),"Yes","No"))</f>
        <v/>
      </c>
      <c r="Y1982">
        <f>IF(A1982="","",IF(N(S1982)&gt;0,"Yes","No"))</f>
        <v/>
      </c>
      <c r="Z1982">
        <f>IF(A1982="","",IF(AND(N(K1982)&lt;Rules!$B$5,N(L1982)&lt;Rules!$B$6,N(Q1982)&lt;Rules!$B$13,Y1982="No"),"Yes","No"))</f>
        <v/>
      </c>
      <c r="AA1982">
        <f>IF(A1982="","",IF(LEFT(C1982&amp;"",1)="3","Redirect",IF(OR(LEFT(C1982&amp;"",1)="4",LEFT(C1982&amp;"",1)="5"),IF(OR(N(K1982)&gt;0,N(AC1982)&gt;=Rules!$B$14),"Redirect","Prune"),IF(D1982="Non-Indexable","Keep",IF(AND(W1982="Yes",X1982="Yes",Y1982="No"),"Merge",IF(OR(U1982="Yes",V1982="Yes",AND(T1982="Yes",N(L1982)&gt;=Rules!$B$6)),"Update",IF(Z1982="Yes",IF(N(AC1982)&gt;=Rules!$B$14,"Redirect","Prune"),"Keep")))))))</f>
        <v/>
      </c>
      <c r="AB1982">
        <f>IF(A1982="","",IF(LEFT(C1982&amp;"",1)="3","Already redirects ("&amp;C1982&amp;"). Update internal links to point at the final URL.",IF(OR(LEFT(C1982&amp;"",1)="4",LEFT(C1982&amp;"",1)="5"),IF(AA1982="Redirect","Returns "&amp;C1982&amp;" but still has "&amp;N(K1982)&amp;" clicks and "&amp;N(AC1982)&amp;" referring domains. 301 it to the closest live page.","Returns "&amp;C1982&amp;" with no clicks or links. Remove internal links and let it 404 or 410."),IF(D1982="Non-Indexable","Non-indexable ("&amp;E1982&amp;"). Keep if that is intentional; otherwise fix the canonical or noindex.",IF(AA1982="Merge","Overlaps with "&amp;I1982&amp;IF(N(J1982)&gt;0," (similarity "&amp;TEXT(J1982,"0.00")&amp;")","")&amp;", which gets more clicks. Merge the useful parts into it and 301 this URL.",IF(AA1982="Update",MID(IF(U1982="Yes","; Clicks down "&amp;TEXT(-P1982,"0%")&amp;" on the previous period","")&amp;IF(V1982="Yes","; Average position "&amp;TEXT(N1982,"0.0")&amp;" on "&amp;TEXT(L1982,"#,##0")&amp;" impressions (striking distance)","")&amp;IF(AND(T1982="Yes",N(L1982)&gt;=Rules!$B$6),"; Thin ("&amp;F1982&amp;" words) but has search demand",""),3,400),IF(AA1982="Prune","Low value: "&amp;N(K1982)&amp;" clicks, "&amp;N(L1982)&amp;" impressions, "&amp;N(Q1982)&amp;" sessions, no key events. Remove or noindex it and update internal links.",IF(AA1982="Redirect","Low value but "&amp;N(AC1982)&amp;" referring domains. 301 it to the closest relevant page to keep those links.",IF(AND(Z1982="No",Y1982="Yes",N(K1982)&lt;Rules!$B$5),"Low search traffic but it converts (key events: "&amp;S1982&amp;"). Keep it and link to it.",IF(W1982="Yes","Stronger than the page it overlaps ("&amp;I1982&amp;"). Keep; merge that page into this one.","Healthy: "&amp;N(K1982)&amp;" clicks"&amp;IF(ISNUMBER(N1982),", average position "&amp;TEXT(N1982,"0.0"),"")&amp;". Keep and monitor."))))))))))</f>
        <v/>
      </c>
      <c r="AE1982">
        <f>IF(A1982="","",IF(AD1982&lt;&gt;"",AD1982,AA1982))</f>
        <v/>
      </c>
    </row>
    <row r="1983">
      <c r="A1983">
        <f>IF(Crawl!A1982="","",Crawl!A1982)</f>
        <v/>
      </c>
      <c r="B1983">
        <f>IF(A1983="","",Crawl!EC1982)</f>
        <v/>
      </c>
      <c r="C1983">
        <f>IF(A1983="","",IFERROR(INDEX(Crawl!$A1982:$DZ1982,1,Rules!$H$6),""))</f>
        <v/>
      </c>
      <c r="D1983">
        <f>IF(A1983="","",IFERROR(INDEX(Crawl!$A1982:$DZ1982,1,Rules!$H$7),"")&amp;"")</f>
        <v/>
      </c>
      <c r="E1983">
        <f>IF(A1983="","",IFERROR(INDEX(Crawl!$A1982:$DZ1982,1,Rules!$H$8),"")&amp;"")</f>
        <v/>
      </c>
      <c r="F1983">
        <f>IF(A1983="","",IFERROR(INDEX(Crawl!$A1982:$DZ1982,1,Rules!$H$9),""))</f>
        <v/>
      </c>
      <c r="G1983">
        <f>IF(A1983="","",IFERROR(INDEX(Crawl!$A1982:$DZ1982,1,Rules!$H$10),""))</f>
        <v/>
      </c>
      <c r="H1983">
        <f>IF(A1983="","",IFERROR(INDEX(Crawl!$A1982:$DZ1982,1,Rules!$H$12),""))</f>
        <v/>
      </c>
      <c r="I1983">
        <f>IF(A1983="","",IF(AND(N(H1983)&gt;0,IFERROR(INDEX(Crawl!$A1982:$DZ1982,1,Rules!$H$11),"")&amp;""&lt;&gt;""),IFERROR(INDEX(Crawl!$A1982:$DZ1982,1,Rules!$H$11),"")&amp;"",IF(AND(ISNUMBER(J1983),N(J1983)&gt;=Rules!$B$12,IFERROR(INDEX(Crawl!$A1982:$DZ1982,1,Rules!$H$13),"")&amp;""&lt;&gt;""),IFERROR(INDEX(Crawl!$A1982:$DZ1982,1,Rules!$H$13),"")&amp;"","")))</f>
        <v/>
      </c>
      <c r="J1983" s="19">
        <f>IF(A1983="","",IF(IFERROR(INDEX(Crawl!$A1982:$DZ1982,1,Rules!$H$14),"")&amp;""="","",IFERROR(INDEX(Crawl!$A1982:$DZ1982,1,Rules!$H$14),"")))</f>
        <v/>
      </c>
      <c r="K1983">
        <f>IF(A1983="","",IFERROR(SUMIFS('GSC current'!$J$2:$J$2001,'GSC current'!$I$2:$I$2001,B1983),0))</f>
        <v/>
      </c>
      <c r="L1983">
        <f>IF(A1983="","",IFERROR(SUMIFS('GSC current'!$K$2:$K$2001,'GSC current'!$I$2:$I$2001,B1983),0))</f>
        <v/>
      </c>
      <c r="M1983" s="20">
        <f>IF(A1983="","",IF(N(L1983)&gt;0,K1983/L1983,""))</f>
        <v/>
      </c>
      <c r="N1983" s="21">
        <f>IF(A1983="","",IF(N(L1983)&gt;0,SUMIFS('GSC current'!$L$2:$L$2001,'GSC current'!$I$2:$I$2001,B1983)/L1983,""))</f>
        <v/>
      </c>
      <c r="O1983">
        <f>IF(A1983="","",IFERROR(SUMIFS('GSC previous'!$J$2:$J$2001,'GSC previous'!$I$2:$I$2001,B1983),0))</f>
        <v/>
      </c>
      <c r="P1983" s="22">
        <f>IF(A1983="","",IF(N(O1983)&gt;0,(K1983-O1983)/O1983,""))</f>
        <v/>
      </c>
      <c r="Q1983">
        <f>IF(A1983="","",IFERROR(SUMIFS(GA4!$P$2:$P$2001,GA4!$O$2:$O$2001,B1983),0))</f>
        <v/>
      </c>
      <c r="R1983" s="23">
        <f>IF(A1983="","",IF(N(Q1983)&gt;0,SUMIFS(GA4!$Q$2:$Q$2001,GA4!$O$2:$O$2001,B1983)/Q1983,""))</f>
        <v/>
      </c>
      <c r="S1983">
        <f>IF(A1983="","",IFERROR(SUMIFS(GA4!$R$2:$R$2001,GA4!$O$2:$O$2001,B1983),0))</f>
        <v/>
      </c>
      <c r="T1983">
        <f>IF(A1983="","",IF(AND(ISNUMBER(F1983),LEFT(C1983&amp;"",1)="2"),IF(F1983&lt;Rules!$B$9,"Yes","No"),"No"))</f>
        <v/>
      </c>
      <c r="U1983">
        <f>IF(A1983="","",IF(AND(N(O1983)&gt;=Rules!$B$8,ISNUMBER(P1983)),IF(P1983&lt;=-Rules!$B$7,"Yes","No"),"No"))</f>
        <v/>
      </c>
      <c r="V1983">
        <f>IF(A1983="","",IF(AND(N(L1983)&gt;=Rules!$B$6,ISNUMBER(N1983)),IF(AND(N1983&gt;=Rules!$B$10,N1983&lt;=Rules!$B$11),"Yes","No"),"No"))</f>
        <v/>
      </c>
      <c r="W1983">
        <f>IF(A1983="","",IF(I1983&lt;&gt;"","Yes","No"))</f>
        <v/>
      </c>
      <c r="X1983">
        <f>IF(I1983="","",IF(SUMIFS($K$3:$K$2002,$A$3:$A$2002,SUBSTITUTE(SUBSTITUTE(I1983,"?","~?"),"*","~*"))&gt;N(K1983),"Yes","No"))</f>
        <v/>
      </c>
      <c r="Y1983">
        <f>IF(A1983="","",IF(N(S1983)&gt;0,"Yes","No"))</f>
        <v/>
      </c>
      <c r="Z1983">
        <f>IF(A1983="","",IF(AND(N(K1983)&lt;Rules!$B$5,N(L1983)&lt;Rules!$B$6,N(Q1983)&lt;Rules!$B$13,Y1983="No"),"Yes","No"))</f>
        <v/>
      </c>
      <c r="AA1983">
        <f>IF(A1983="","",IF(LEFT(C1983&amp;"",1)="3","Redirect",IF(OR(LEFT(C1983&amp;"",1)="4",LEFT(C1983&amp;"",1)="5"),IF(OR(N(K1983)&gt;0,N(AC1983)&gt;=Rules!$B$14),"Redirect","Prune"),IF(D1983="Non-Indexable","Keep",IF(AND(W1983="Yes",X1983="Yes",Y1983="No"),"Merge",IF(OR(U1983="Yes",V1983="Yes",AND(T1983="Yes",N(L1983)&gt;=Rules!$B$6)),"Update",IF(Z1983="Yes",IF(N(AC1983)&gt;=Rules!$B$14,"Redirect","Prune"),"Keep")))))))</f>
        <v/>
      </c>
      <c r="AB1983">
        <f>IF(A1983="","",IF(LEFT(C1983&amp;"",1)="3","Already redirects ("&amp;C1983&amp;"). Update internal links to point at the final URL.",IF(OR(LEFT(C1983&amp;"",1)="4",LEFT(C1983&amp;"",1)="5"),IF(AA1983="Redirect","Returns "&amp;C1983&amp;" but still has "&amp;N(K1983)&amp;" clicks and "&amp;N(AC1983)&amp;" referring domains. 301 it to the closest live page.","Returns "&amp;C1983&amp;" with no clicks or links. Remove internal links and let it 404 or 410."),IF(D1983="Non-Indexable","Non-indexable ("&amp;E1983&amp;"). Keep if that is intentional; otherwise fix the canonical or noindex.",IF(AA1983="Merge","Overlaps with "&amp;I1983&amp;IF(N(J1983)&gt;0," (similarity "&amp;TEXT(J1983,"0.00")&amp;")","")&amp;", which gets more clicks. Merge the useful parts into it and 301 this URL.",IF(AA1983="Update",MID(IF(U1983="Yes","; Clicks down "&amp;TEXT(-P1983,"0%")&amp;" on the previous period","")&amp;IF(V1983="Yes","; Average position "&amp;TEXT(N1983,"0.0")&amp;" on "&amp;TEXT(L1983,"#,##0")&amp;" impressions (striking distance)","")&amp;IF(AND(T1983="Yes",N(L1983)&gt;=Rules!$B$6),"; Thin ("&amp;F1983&amp;" words) but has search demand",""),3,400),IF(AA1983="Prune","Low value: "&amp;N(K1983)&amp;" clicks, "&amp;N(L1983)&amp;" impressions, "&amp;N(Q1983)&amp;" sessions, no key events. Remove or noindex it and update internal links.",IF(AA1983="Redirect","Low value but "&amp;N(AC1983)&amp;" referring domains. 301 it to the closest relevant page to keep those links.",IF(AND(Z1983="No",Y1983="Yes",N(K1983)&lt;Rules!$B$5),"Low search traffic but it converts (key events: "&amp;S1983&amp;"). Keep it and link to it.",IF(W1983="Yes","Stronger than the page it overlaps ("&amp;I1983&amp;"). Keep; merge that page into this one.","Healthy: "&amp;N(K1983)&amp;" clicks"&amp;IF(ISNUMBER(N1983),", average position "&amp;TEXT(N1983,"0.0"),"")&amp;". Keep and monitor."))))))))))</f>
        <v/>
      </c>
      <c r="AE1983">
        <f>IF(A1983="","",IF(AD1983&lt;&gt;"",AD1983,AA1983))</f>
        <v/>
      </c>
    </row>
    <row r="1984">
      <c r="A1984">
        <f>IF(Crawl!A1983="","",Crawl!A1983)</f>
        <v/>
      </c>
      <c r="B1984">
        <f>IF(A1984="","",Crawl!EC1983)</f>
        <v/>
      </c>
      <c r="C1984">
        <f>IF(A1984="","",IFERROR(INDEX(Crawl!$A1983:$DZ1983,1,Rules!$H$6),""))</f>
        <v/>
      </c>
      <c r="D1984">
        <f>IF(A1984="","",IFERROR(INDEX(Crawl!$A1983:$DZ1983,1,Rules!$H$7),"")&amp;"")</f>
        <v/>
      </c>
      <c r="E1984">
        <f>IF(A1984="","",IFERROR(INDEX(Crawl!$A1983:$DZ1983,1,Rules!$H$8),"")&amp;"")</f>
        <v/>
      </c>
      <c r="F1984">
        <f>IF(A1984="","",IFERROR(INDEX(Crawl!$A1983:$DZ1983,1,Rules!$H$9),""))</f>
        <v/>
      </c>
      <c r="G1984">
        <f>IF(A1984="","",IFERROR(INDEX(Crawl!$A1983:$DZ1983,1,Rules!$H$10),""))</f>
        <v/>
      </c>
      <c r="H1984">
        <f>IF(A1984="","",IFERROR(INDEX(Crawl!$A1983:$DZ1983,1,Rules!$H$12),""))</f>
        <v/>
      </c>
      <c r="I1984">
        <f>IF(A1984="","",IF(AND(N(H1984)&gt;0,IFERROR(INDEX(Crawl!$A1983:$DZ1983,1,Rules!$H$11),"")&amp;""&lt;&gt;""),IFERROR(INDEX(Crawl!$A1983:$DZ1983,1,Rules!$H$11),"")&amp;"",IF(AND(ISNUMBER(J1984),N(J1984)&gt;=Rules!$B$12,IFERROR(INDEX(Crawl!$A1983:$DZ1983,1,Rules!$H$13),"")&amp;""&lt;&gt;""),IFERROR(INDEX(Crawl!$A1983:$DZ1983,1,Rules!$H$13),"")&amp;"","")))</f>
        <v/>
      </c>
      <c r="J1984" s="19">
        <f>IF(A1984="","",IF(IFERROR(INDEX(Crawl!$A1983:$DZ1983,1,Rules!$H$14),"")&amp;""="","",IFERROR(INDEX(Crawl!$A1983:$DZ1983,1,Rules!$H$14),"")))</f>
        <v/>
      </c>
      <c r="K1984">
        <f>IF(A1984="","",IFERROR(SUMIFS('GSC current'!$J$2:$J$2001,'GSC current'!$I$2:$I$2001,B1984),0))</f>
        <v/>
      </c>
      <c r="L1984">
        <f>IF(A1984="","",IFERROR(SUMIFS('GSC current'!$K$2:$K$2001,'GSC current'!$I$2:$I$2001,B1984),0))</f>
        <v/>
      </c>
      <c r="M1984" s="20">
        <f>IF(A1984="","",IF(N(L1984)&gt;0,K1984/L1984,""))</f>
        <v/>
      </c>
      <c r="N1984" s="21">
        <f>IF(A1984="","",IF(N(L1984)&gt;0,SUMIFS('GSC current'!$L$2:$L$2001,'GSC current'!$I$2:$I$2001,B1984)/L1984,""))</f>
        <v/>
      </c>
      <c r="O1984">
        <f>IF(A1984="","",IFERROR(SUMIFS('GSC previous'!$J$2:$J$2001,'GSC previous'!$I$2:$I$2001,B1984),0))</f>
        <v/>
      </c>
      <c r="P1984" s="22">
        <f>IF(A1984="","",IF(N(O1984)&gt;0,(K1984-O1984)/O1984,""))</f>
        <v/>
      </c>
      <c r="Q1984">
        <f>IF(A1984="","",IFERROR(SUMIFS(GA4!$P$2:$P$2001,GA4!$O$2:$O$2001,B1984),0))</f>
        <v/>
      </c>
      <c r="R1984" s="23">
        <f>IF(A1984="","",IF(N(Q1984)&gt;0,SUMIFS(GA4!$Q$2:$Q$2001,GA4!$O$2:$O$2001,B1984)/Q1984,""))</f>
        <v/>
      </c>
      <c r="S1984">
        <f>IF(A1984="","",IFERROR(SUMIFS(GA4!$R$2:$R$2001,GA4!$O$2:$O$2001,B1984),0))</f>
        <v/>
      </c>
      <c r="T1984">
        <f>IF(A1984="","",IF(AND(ISNUMBER(F1984),LEFT(C1984&amp;"",1)="2"),IF(F1984&lt;Rules!$B$9,"Yes","No"),"No"))</f>
        <v/>
      </c>
      <c r="U1984">
        <f>IF(A1984="","",IF(AND(N(O1984)&gt;=Rules!$B$8,ISNUMBER(P1984)),IF(P1984&lt;=-Rules!$B$7,"Yes","No"),"No"))</f>
        <v/>
      </c>
      <c r="V1984">
        <f>IF(A1984="","",IF(AND(N(L1984)&gt;=Rules!$B$6,ISNUMBER(N1984)),IF(AND(N1984&gt;=Rules!$B$10,N1984&lt;=Rules!$B$11),"Yes","No"),"No"))</f>
        <v/>
      </c>
      <c r="W1984">
        <f>IF(A1984="","",IF(I1984&lt;&gt;"","Yes","No"))</f>
        <v/>
      </c>
      <c r="X1984">
        <f>IF(I1984="","",IF(SUMIFS($K$3:$K$2002,$A$3:$A$2002,SUBSTITUTE(SUBSTITUTE(I1984,"?","~?"),"*","~*"))&gt;N(K1984),"Yes","No"))</f>
        <v/>
      </c>
      <c r="Y1984">
        <f>IF(A1984="","",IF(N(S1984)&gt;0,"Yes","No"))</f>
        <v/>
      </c>
      <c r="Z1984">
        <f>IF(A1984="","",IF(AND(N(K1984)&lt;Rules!$B$5,N(L1984)&lt;Rules!$B$6,N(Q1984)&lt;Rules!$B$13,Y1984="No"),"Yes","No"))</f>
        <v/>
      </c>
      <c r="AA1984">
        <f>IF(A1984="","",IF(LEFT(C1984&amp;"",1)="3","Redirect",IF(OR(LEFT(C1984&amp;"",1)="4",LEFT(C1984&amp;"",1)="5"),IF(OR(N(K1984)&gt;0,N(AC1984)&gt;=Rules!$B$14),"Redirect","Prune"),IF(D1984="Non-Indexable","Keep",IF(AND(W1984="Yes",X1984="Yes",Y1984="No"),"Merge",IF(OR(U1984="Yes",V1984="Yes",AND(T1984="Yes",N(L1984)&gt;=Rules!$B$6)),"Update",IF(Z1984="Yes",IF(N(AC1984)&gt;=Rules!$B$14,"Redirect","Prune"),"Keep")))))))</f>
        <v/>
      </c>
      <c r="AB1984">
        <f>IF(A1984="","",IF(LEFT(C1984&amp;"",1)="3","Already redirects ("&amp;C1984&amp;"). Update internal links to point at the final URL.",IF(OR(LEFT(C1984&amp;"",1)="4",LEFT(C1984&amp;"",1)="5"),IF(AA1984="Redirect","Returns "&amp;C1984&amp;" but still has "&amp;N(K1984)&amp;" clicks and "&amp;N(AC1984)&amp;" referring domains. 301 it to the closest live page.","Returns "&amp;C1984&amp;" with no clicks or links. Remove internal links and let it 404 or 410."),IF(D1984="Non-Indexable","Non-indexable ("&amp;E1984&amp;"). Keep if that is intentional; otherwise fix the canonical or noindex.",IF(AA1984="Merge","Overlaps with "&amp;I1984&amp;IF(N(J1984)&gt;0," (similarity "&amp;TEXT(J1984,"0.00")&amp;")","")&amp;", which gets more clicks. Merge the useful parts into it and 301 this URL.",IF(AA1984="Update",MID(IF(U1984="Yes","; Clicks down "&amp;TEXT(-P1984,"0%")&amp;" on the previous period","")&amp;IF(V1984="Yes","; Average position "&amp;TEXT(N1984,"0.0")&amp;" on "&amp;TEXT(L1984,"#,##0")&amp;" impressions (striking distance)","")&amp;IF(AND(T1984="Yes",N(L1984)&gt;=Rules!$B$6),"; Thin ("&amp;F1984&amp;" words) but has search demand",""),3,400),IF(AA1984="Prune","Low value: "&amp;N(K1984)&amp;" clicks, "&amp;N(L1984)&amp;" impressions, "&amp;N(Q1984)&amp;" sessions, no key events. Remove or noindex it and update internal links.",IF(AA1984="Redirect","Low value but "&amp;N(AC1984)&amp;" referring domains. 301 it to the closest relevant page to keep those links.",IF(AND(Z1984="No",Y1984="Yes",N(K1984)&lt;Rules!$B$5),"Low search traffic but it converts (key events: "&amp;S1984&amp;"). Keep it and link to it.",IF(W1984="Yes","Stronger than the page it overlaps ("&amp;I1984&amp;"). Keep; merge that page into this one.","Healthy: "&amp;N(K1984)&amp;" clicks"&amp;IF(ISNUMBER(N1984),", average position "&amp;TEXT(N1984,"0.0"),"")&amp;". Keep and monitor."))))))))))</f>
        <v/>
      </c>
      <c r="AE1984">
        <f>IF(A1984="","",IF(AD1984&lt;&gt;"",AD1984,AA1984))</f>
        <v/>
      </c>
    </row>
    <row r="1985">
      <c r="A1985">
        <f>IF(Crawl!A1984="","",Crawl!A1984)</f>
        <v/>
      </c>
      <c r="B1985">
        <f>IF(A1985="","",Crawl!EC1984)</f>
        <v/>
      </c>
      <c r="C1985">
        <f>IF(A1985="","",IFERROR(INDEX(Crawl!$A1984:$DZ1984,1,Rules!$H$6),""))</f>
        <v/>
      </c>
      <c r="D1985">
        <f>IF(A1985="","",IFERROR(INDEX(Crawl!$A1984:$DZ1984,1,Rules!$H$7),"")&amp;"")</f>
        <v/>
      </c>
      <c r="E1985">
        <f>IF(A1985="","",IFERROR(INDEX(Crawl!$A1984:$DZ1984,1,Rules!$H$8),"")&amp;"")</f>
        <v/>
      </c>
      <c r="F1985">
        <f>IF(A1985="","",IFERROR(INDEX(Crawl!$A1984:$DZ1984,1,Rules!$H$9),""))</f>
        <v/>
      </c>
      <c r="G1985">
        <f>IF(A1985="","",IFERROR(INDEX(Crawl!$A1984:$DZ1984,1,Rules!$H$10),""))</f>
        <v/>
      </c>
      <c r="H1985">
        <f>IF(A1985="","",IFERROR(INDEX(Crawl!$A1984:$DZ1984,1,Rules!$H$12),""))</f>
        <v/>
      </c>
      <c r="I1985">
        <f>IF(A1985="","",IF(AND(N(H1985)&gt;0,IFERROR(INDEX(Crawl!$A1984:$DZ1984,1,Rules!$H$11),"")&amp;""&lt;&gt;""),IFERROR(INDEX(Crawl!$A1984:$DZ1984,1,Rules!$H$11),"")&amp;"",IF(AND(ISNUMBER(J1985),N(J1985)&gt;=Rules!$B$12,IFERROR(INDEX(Crawl!$A1984:$DZ1984,1,Rules!$H$13),"")&amp;""&lt;&gt;""),IFERROR(INDEX(Crawl!$A1984:$DZ1984,1,Rules!$H$13),"")&amp;"","")))</f>
        <v/>
      </c>
      <c r="J1985" s="19">
        <f>IF(A1985="","",IF(IFERROR(INDEX(Crawl!$A1984:$DZ1984,1,Rules!$H$14),"")&amp;""="","",IFERROR(INDEX(Crawl!$A1984:$DZ1984,1,Rules!$H$14),"")))</f>
        <v/>
      </c>
      <c r="K1985">
        <f>IF(A1985="","",IFERROR(SUMIFS('GSC current'!$J$2:$J$2001,'GSC current'!$I$2:$I$2001,B1985),0))</f>
        <v/>
      </c>
      <c r="L1985">
        <f>IF(A1985="","",IFERROR(SUMIFS('GSC current'!$K$2:$K$2001,'GSC current'!$I$2:$I$2001,B1985),0))</f>
        <v/>
      </c>
      <c r="M1985" s="20">
        <f>IF(A1985="","",IF(N(L1985)&gt;0,K1985/L1985,""))</f>
        <v/>
      </c>
      <c r="N1985" s="21">
        <f>IF(A1985="","",IF(N(L1985)&gt;0,SUMIFS('GSC current'!$L$2:$L$2001,'GSC current'!$I$2:$I$2001,B1985)/L1985,""))</f>
        <v/>
      </c>
      <c r="O1985">
        <f>IF(A1985="","",IFERROR(SUMIFS('GSC previous'!$J$2:$J$2001,'GSC previous'!$I$2:$I$2001,B1985),0))</f>
        <v/>
      </c>
      <c r="P1985" s="22">
        <f>IF(A1985="","",IF(N(O1985)&gt;0,(K1985-O1985)/O1985,""))</f>
        <v/>
      </c>
      <c r="Q1985">
        <f>IF(A1985="","",IFERROR(SUMIFS(GA4!$P$2:$P$2001,GA4!$O$2:$O$2001,B1985),0))</f>
        <v/>
      </c>
      <c r="R1985" s="23">
        <f>IF(A1985="","",IF(N(Q1985)&gt;0,SUMIFS(GA4!$Q$2:$Q$2001,GA4!$O$2:$O$2001,B1985)/Q1985,""))</f>
        <v/>
      </c>
      <c r="S1985">
        <f>IF(A1985="","",IFERROR(SUMIFS(GA4!$R$2:$R$2001,GA4!$O$2:$O$2001,B1985),0))</f>
        <v/>
      </c>
      <c r="T1985">
        <f>IF(A1985="","",IF(AND(ISNUMBER(F1985),LEFT(C1985&amp;"",1)="2"),IF(F1985&lt;Rules!$B$9,"Yes","No"),"No"))</f>
        <v/>
      </c>
      <c r="U1985">
        <f>IF(A1985="","",IF(AND(N(O1985)&gt;=Rules!$B$8,ISNUMBER(P1985)),IF(P1985&lt;=-Rules!$B$7,"Yes","No"),"No"))</f>
        <v/>
      </c>
      <c r="V1985">
        <f>IF(A1985="","",IF(AND(N(L1985)&gt;=Rules!$B$6,ISNUMBER(N1985)),IF(AND(N1985&gt;=Rules!$B$10,N1985&lt;=Rules!$B$11),"Yes","No"),"No"))</f>
        <v/>
      </c>
      <c r="W1985">
        <f>IF(A1985="","",IF(I1985&lt;&gt;"","Yes","No"))</f>
        <v/>
      </c>
      <c r="X1985">
        <f>IF(I1985="","",IF(SUMIFS($K$3:$K$2002,$A$3:$A$2002,SUBSTITUTE(SUBSTITUTE(I1985,"?","~?"),"*","~*"))&gt;N(K1985),"Yes","No"))</f>
        <v/>
      </c>
      <c r="Y1985">
        <f>IF(A1985="","",IF(N(S1985)&gt;0,"Yes","No"))</f>
        <v/>
      </c>
      <c r="Z1985">
        <f>IF(A1985="","",IF(AND(N(K1985)&lt;Rules!$B$5,N(L1985)&lt;Rules!$B$6,N(Q1985)&lt;Rules!$B$13,Y1985="No"),"Yes","No"))</f>
        <v/>
      </c>
      <c r="AA1985">
        <f>IF(A1985="","",IF(LEFT(C1985&amp;"",1)="3","Redirect",IF(OR(LEFT(C1985&amp;"",1)="4",LEFT(C1985&amp;"",1)="5"),IF(OR(N(K1985)&gt;0,N(AC1985)&gt;=Rules!$B$14),"Redirect","Prune"),IF(D1985="Non-Indexable","Keep",IF(AND(W1985="Yes",X1985="Yes",Y1985="No"),"Merge",IF(OR(U1985="Yes",V1985="Yes",AND(T1985="Yes",N(L1985)&gt;=Rules!$B$6)),"Update",IF(Z1985="Yes",IF(N(AC1985)&gt;=Rules!$B$14,"Redirect","Prune"),"Keep")))))))</f>
        <v/>
      </c>
      <c r="AB1985">
        <f>IF(A1985="","",IF(LEFT(C1985&amp;"",1)="3","Already redirects ("&amp;C1985&amp;"). Update internal links to point at the final URL.",IF(OR(LEFT(C1985&amp;"",1)="4",LEFT(C1985&amp;"",1)="5"),IF(AA1985="Redirect","Returns "&amp;C1985&amp;" but still has "&amp;N(K1985)&amp;" clicks and "&amp;N(AC1985)&amp;" referring domains. 301 it to the closest live page.","Returns "&amp;C1985&amp;" with no clicks or links. Remove internal links and let it 404 or 410."),IF(D1985="Non-Indexable","Non-indexable ("&amp;E1985&amp;"). Keep if that is intentional; otherwise fix the canonical or noindex.",IF(AA1985="Merge","Overlaps with "&amp;I1985&amp;IF(N(J1985)&gt;0," (similarity "&amp;TEXT(J1985,"0.00")&amp;")","")&amp;", which gets more clicks. Merge the useful parts into it and 301 this URL.",IF(AA1985="Update",MID(IF(U1985="Yes","; Clicks down "&amp;TEXT(-P1985,"0%")&amp;" on the previous period","")&amp;IF(V1985="Yes","; Average position "&amp;TEXT(N1985,"0.0")&amp;" on "&amp;TEXT(L1985,"#,##0")&amp;" impressions (striking distance)","")&amp;IF(AND(T1985="Yes",N(L1985)&gt;=Rules!$B$6),"; Thin ("&amp;F1985&amp;" words) but has search demand",""),3,400),IF(AA1985="Prune","Low value: "&amp;N(K1985)&amp;" clicks, "&amp;N(L1985)&amp;" impressions, "&amp;N(Q1985)&amp;" sessions, no key events. Remove or noindex it and update internal links.",IF(AA1985="Redirect","Low value but "&amp;N(AC1985)&amp;" referring domains. 301 it to the closest relevant page to keep those links.",IF(AND(Z1985="No",Y1985="Yes",N(K1985)&lt;Rules!$B$5),"Low search traffic but it converts (key events: "&amp;S1985&amp;"). Keep it and link to it.",IF(W1985="Yes","Stronger than the page it overlaps ("&amp;I1985&amp;"). Keep; merge that page into this one.","Healthy: "&amp;N(K1985)&amp;" clicks"&amp;IF(ISNUMBER(N1985),", average position "&amp;TEXT(N1985,"0.0"),"")&amp;". Keep and monitor."))))))))))</f>
        <v/>
      </c>
      <c r="AE1985">
        <f>IF(A1985="","",IF(AD1985&lt;&gt;"",AD1985,AA1985))</f>
        <v/>
      </c>
    </row>
    <row r="1986">
      <c r="A1986">
        <f>IF(Crawl!A1985="","",Crawl!A1985)</f>
        <v/>
      </c>
      <c r="B1986">
        <f>IF(A1986="","",Crawl!EC1985)</f>
        <v/>
      </c>
      <c r="C1986">
        <f>IF(A1986="","",IFERROR(INDEX(Crawl!$A1985:$DZ1985,1,Rules!$H$6),""))</f>
        <v/>
      </c>
      <c r="D1986">
        <f>IF(A1986="","",IFERROR(INDEX(Crawl!$A1985:$DZ1985,1,Rules!$H$7),"")&amp;"")</f>
        <v/>
      </c>
      <c r="E1986">
        <f>IF(A1986="","",IFERROR(INDEX(Crawl!$A1985:$DZ1985,1,Rules!$H$8),"")&amp;"")</f>
        <v/>
      </c>
      <c r="F1986">
        <f>IF(A1986="","",IFERROR(INDEX(Crawl!$A1985:$DZ1985,1,Rules!$H$9),""))</f>
        <v/>
      </c>
      <c r="G1986">
        <f>IF(A1986="","",IFERROR(INDEX(Crawl!$A1985:$DZ1985,1,Rules!$H$10),""))</f>
        <v/>
      </c>
      <c r="H1986">
        <f>IF(A1986="","",IFERROR(INDEX(Crawl!$A1985:$DZ1985,1,Rules!$H$12),""))</f>
        <v/>
      </c>
      <c r="I1986">
        <f>IF(A1986="","",IF(AND(N(H1986)&gt;0,IFERROR(INDEX(Crawl!$A1985:$DZ1985,1,Rules!$H$11),"")&amp;""&lt;&gt;""),IFERROR(INDEX(Crawl!$A1985:$DZ1985,1,Rules!$H$11),"")&amp;"",IF(AND(ISNUMBER(J1986),N(J1986)&gt;=Rules!$B$12,IFERROR(INDEX(Crawl!$A1985:$DZ1985,1,Rules!$H$13),"")&amp;""&lt;&gt;""),IFERROR(INDEX(Crawl!$A1985:$DZ1985,1,Rules!$H$13),"")&amp;"","")))</f>
        <v/>
      </c>
      <c r="J1986" s="19">
        <f>IF(A1986="","",IF(IFERROR(INDEX(Crawl!$A1985:$DZ1985,1,Rules!$H$14),"")&amp;""="","",IFERROR(INDEX(Crawl!$A1985:$DZ1985,1,Rules!$H$14),"")))</f>
        <v/>
      </c>
      <c r="K1986">
        <f>IF(A1986="","",IFERROR(SUMIFS('GSC current'!$J$2:$J$2001,'GSC current'!$I$2:$I$2001,B1986),0))</f>
        <v/>
      </c>
      <c r="L1986">
        <f>IF(A1986="","",IFERROR(SUMIFS('GSC current'!$K$2:$K$2001,'GSC current'!$I$2:$I$2001,B1986),0))</f>
        <v/>
      </c>
      <c r="M1986" s="20">
        <f>IF(A1986="","",IF(N(L1986)&gt;0,K1986/L1986,""))</f>
        <v/>
      </c>
      <c r="N1986" s="21">
        <f>IF(A1986="","",IF(N(L1986)&gt;0,SUMIFS('GSC current'!$L$2:$L$2001,'GSC current'!$I$2:$I$2001,B1986)/L1986,""))</f>
        <v/>
      </c>
      <c r="O1986">
        <f>IF(A1986="","",IFERROR(SUMIFS('GSC previous'!$J$2:$J$2001,'GSC previous'!$I$2:$I$2001,B1986),0))</f>
        <v/>
      </c>
      <c r="P1986" s="22">
        <f>IF(A1986="","",IF(N(O1986)&gt;0,(K1986-O1986)/O1986,""))</f>
        <v/>
      </c>
      <c r="Q1986">
        <f>IF(A1986="","",IFERROR(SUMIFS(GA4!$P$2:$P$2001,GA4!$O$2:$O$2001,B1986),0))</f>
        <v/>
      </c>
      <c r="R1986" s="23">
        <f>IF(A1986="","",IF(N(Q1986)&gt;0,SUMIFS(GA4!$Q$2:$Q$2001,GA4!$O$2:$O$2001,B1986)/Q1986,""))</f>
        <v/>
      </c>
      <c r="S1986">
        <f>IF(A1986="","",IFERROR(SUMIFS(GA4!$R$2:$R$2001,GA4!$O$2:$O$2001,B1986),0))</f>
        <v/>
      </c>
      <c r="T1986">
        <f>IF(A1986="","",IF(AND(ISNUMBER(F1986),LEFT(C1986&amp;"",1)="2"),IF(F1986&lt;Rules!$B$9,"Yes","No"),"No"))</f>
        <v/>
      </c>
      <c r="U1986">
        <f>IF(A1986="","",IF(AND(N(O1986)&gt;=Rules!$B$8,ISNUMBER(P1986)),IF(P1986&lt;=-Rules!$B$7,"Yes","No"),"No"))</f>
        <v/>
      </c>
      <c r="V1986">
        <f>IF(A1986="","",IF(AND(N(L1986)&gt;=Rules!$B$6,ISNUMBER(N1986)),IF(AND(N1986&gt;=Rules!$B$10,N1986&lt;=Rules!$B$11),"Yes","No"),"No"))</f>
        <v/>
      </c>
      <c r="W1986">
        <f>IF(A1986="","",IF(I1986&lt;&gt;"","Yes","No"))</f>
        <v/>
      </c>
      <c r="X1986">
        <f>IF(I1986="","",IF(SUMIFS($K$3:$K$2002,$A$3:$A$2002,SUBSTITUTE(SUBSTITUTE(I1986,"?","~?"),"*","~*"))&gt;N(K1986),"Yes","No"))</f>
        <v/>
      </c>
      <c r="Y1986">
        <f>IF(A1986="","",IF(N(S1986)&gt;0,"Yes","No"))</f>
        <v/>
      </c>
      <c r="Z1986">
        <f>IF(A1986="","",IF(AND(N(K1986)&lt;Rules!$B$5,N(L1986)&lt;Rules!$B$6,N(Q1986)&lt;Rules!$B$13,Y1986="No"),"Yes","No"))</f>
        <v/>
      </c>
      <c r="AA1986">
        <f>IF(A1986="","",IF(LEFT(C1986&amp;"",1)="3","Redirect",IF(OR(LEFT(C1986&amp;"",1)="4",LEFT(C1986&amp;"",1)="5"),IF(OR(N(K1986)&gt;0,N(AC1986)&gt;=Rules!$B$14),"Redirect","Prune"),IF(D1986="Non-Indexable","Keep",IF(AND(W1986="Yes",X1986="Yes",Y1986="No"),"Merge",IF(OR(U1986="Yes",V1986="Yes",AND(T1986="Yes",N(L1986)&gt;=Rules!$B$6)),"Update",IF(Z1986="Yes",IF(N(AC1986)&gt;=Rules!$B$14,"Redirect","Prune"),"Keep")))))))</f>
        <v/>
      </c>
      <c r="AB1986">
        <f>IF(A1986="","",IF(LEFT(C1986&amp;"",1)="3","Already redirects ("&amp;C1986&amp;"). Update internal links to point at the final URL.",IF(OR(LEFT(C1986&amp;"",1)="4",LEFT(C1986&amp;"",1)="5"),IF(AA1986="Redirect","Returns "&amp;C1986&amp;" but still has "&amp;N(K1986)&amp;" clicks and "&amp;N(AC1986)&amp;" referring domains. 301 it to the closest live page.","Returns "&amp;C1986&amp;" with no clicks or links. Remove internal links and let it 404 or 410."),IF(D1986="Non-Indexable","Non-indexable ("&amp;E1986&amp;"). Keep if that is intentional; otherwise fix the canonical or noindex.",IF(AA1986="Merge","Overlaps with "&amp;I1986&amp;IF(N(J1986)&gt;0," (similarity "&amp;TEXT(J1986,"0.00")&amp;")","")&amp;", which gets more clicks. Merge the useful parts into it and 301 this URL.",IF(AA1986="Update",MID(IF(U1986="Yes","; Clicks down "&amp;TEXT(-P1986,"0%")&amp;" on the previous period","")&amp;IF(V1986="Yes","; Average position "&amp;TEXT(N1986,"0.0")&amp;" on "&amp;TEXT(L1986,"#,##0")&amp;" impressions (striking distance)","")&amp;IF(AND(T1986="Yes",N(L1986)&gt;=Rules!$B$6),"; Thin ("&amp;F1986&amp;" words) but has search demand",""),3,400),IF(AA1986="Prune","Low value: "&amp;N(K1986)&amp;" clicks, "&amp;N(L1986)&amp;" impressions, "&amp;N(Q1986)&amp;" sessions, no key events. Remove or noindex it and update internal links.",IF(AA1986="Redirect","Low value but "&amp;N(AC1986)&amp;" referring domains. 301 it to the closest relevant page to keep those links.",IF(AND(Z1986="No",Y1986="Yes",N(K1986)&lt;Rules!$B$5),"Low search traffic but it converts (key events: "&amp;S1986&amp;"). Keep it and link to it.",IF(W1986="Yes","Stronger than the page it overlaps ("&amp;I1986&amp;"). Keep; merge that page into this one.","Healthy: "&amp;N(K1986)&amp;" clicks"&amp;IF(ISNUMBER(N1986),", average position "&amp;TEXT(N1986,"0.0"),"")&amp;". Keep and monitor."))))))))))</f>
        <v/>
      </c>
      <c r="AE1986">
        <f>IF(A1986="","",IF(AD1986&lt;&gt;"",AD1986,AA1986))</f>
        <v/>
      </c>
    </row>
    <row r="1987">
      <c r="A1987">
        <f>IF(Crawl!A1986="","",Crawl!A1986)</f>
        <v/>
      </c>
      <c r="B1987">
        <f>IF(A1987="","",Crawl!EC1986)</f>
        <v/>
      </c>
      <c r="C1987">
        <f>IF(A1987="","",IFERROR(INDEX(Crawl!$A1986:$DZ1986,1,Rules!$H$6),""))</f>
        <v/>
      </c>
      <c r="D1987">
        <f>IF(A1987="","",IFERROR(INDEX(Crawl!$A1986:$DZ1986,1,Rules!$H$7),"")&amp;"")</f>
        <v/>
      </c>
      <c r="E1987">
        <f>IF(A1987="","",IFERROR(INDEX(Crawl!$A1986:$DZ1986,1,Rules!$H$8),"")&amp;"")</f>
        <v/>
      </c>
      <c r="F1987">
        <f>IF(A1987="","",IFERROR(INDEX(Crawl!$A1986:$DZ1986,1,Rules!$H$9),""))</f>
        <v/>
      </c>
      <c r="G1987">
        <f>IF(A1987="","",IFERROR(INDEX(Crawl!$A1986:$DZ1986,1,Rules!$H$10),""))</f>
        <v/>
      </c>
      <c r="H1987">
        <f>IF(A1987="","",IFERROR(INDEX(Crawl!$A1986:$DZ1986,1,Rules!$H$12),""))</f>
        <v/>
      </c>
      <c r="I1987">
        <f>IF(A1987="","",IF(AND(N(H1987)&gt;0,IFERROR(INDEX(Crawl!$A1986:$DZ1986,1,Rules!$H$11),"")&amp;""&lt;&gt;""),IFERROR(INDEX(Crawl!$A1986:$DZ1986,1,Rules!$H$11),"")&amp;"",IF(AND(ISNUMBER(J1987),N(J1987)&gt;=Rules!$B$12,IFERROR(INDEX(Crawl!$A1986:$DZ1986,1,Rules!$H$13),"")&amp;""&lt;&gt;""),IFERROR(INDEX(Crawl!$A1986:$DZ1986,1,Rules!$H$13),"")&amp;"","")))</f>
        <v/>
      </c>
      <c r="J1987" s="19">
        <f>IF(A1987="","",IF(IFERROR(INDEX(Crawl!$A1986:$DZ1986,1,Rules!$H$14),"")&amp;""="","",IFERROR(INDEX(Crawl!$A1986:$DZ1986,1,Rules!$H$14),"")))</f>
        <v/>
      </c>
      <c r="K1987">
        <f>IF(A1987="","",IFERROR(SUMIFS('GSC current'!$J$2:$J$2001,'GSC current'!$I$2:$I$2001,B1987),0))</f>
        <v/>
      </c>
      <c r="L1987">
        <f>IF(A1987="","",IFERROR(SUMIFS('GSC current'!$K$2:$K$2001,'GSC current'!$I$2:$I$2001,B1987),0))</f>
        <v/>
      </c>
      <c r="M1987" s="20">
        <f>IF(A1987="","",IF(N(L1987)&gt;0,K1987/L1987,""))</f>
        <v/>
      </c>
      <c r="N1987" s="21">
        <f>IF(A1987="","",IF(N(L1987)&gt;0,SUMIFS('GSC current'!$L$2:$L$2001,'GSC current'!$I$2:$I$2001,B1987)/L1987,""))</f>
        <v/>
      </c>
      <c r="O1987">
        <f>IF(A1987="","",IFERROR(SUMIFS('GSC previous'!$J$2:$J$2001,'GSC previous'!$I$2:$I$2001,B1987),0))</f>
        <v/>
      </c>
      <c r="P1987" s="22">
        <f>IF(A1987="","",IF(N(O1987)&gt;0,(K1987-O1987)/O1987,""))</f>
        <v/>
      </c>
      <c r="Q1987">
        <f>IF(A1987="","",IFERROR(SUMIFS(GA4!$P$2:$P$2001,GA4!$O$2:$O$2001,B1987),0))</f>
        <v/>
      </c>
      <c r="R1987" s="23">
        <f>IF(A1987="","",IF(N(Q1987)&gt;0,SUMIFS(GA4!$Q$2:$Q$2001,GA4!$O$2:$O$2001,B1987)/Q1987,""))</f>
        <v/>
      </c>
      <c r="S1987">
        <f>IF(A1987="","",IFERROR(SUMIFS(GA4!$R$2:$R$2001,GA4!$O$2:$O$2001,B1987),0))</f>
        <v/>
      </c>
      <c r="T1987">
        <f>IF(A1987="","",IF(AND(ISNUMBER(F1987),LEFT(C1987&amp;"",1)="2"),IF(F1987&lt;Rules!$B$9,"Yes","No"),"No"))</f>
        <v/>
      </c>
      <c r="U1987">
        <f>IF(A1987="","",IF(AND(N(O1987)&gt;=Rules!$B$8,ISNUMBER(P1987)),IF(P1987&lt;=-Rules!$B$7,"Yes","No"),"No"))</f>
        <v/>
      </c>
      <c r="V1987">
        <f>IF(A1987="","",IF(AND(N(L1987)&gt;=Rules!$B$6,ISNUMBER(N1987)),IF(AND(N1987&gt;=Rules!$B$10,N1987&lt;=Rules!$B$11),"Yes","No"),"No"))</f>
        <v/>
      </c>
      <c r="W1987">
        <f>IF(A1987="","",IF(I1987&lt;&gt;"","Yes","No"))</f>
        <v/>
      </c>
      <c r="X1987">
        <f>IF(I1987="","",IF(SUMIFS($K$3:$K$2002,$A$3:$A$2002,SUBSTITUTE(SUBSTITUTE(I1987,"?","~?"),"*","~*"))&gt;N(K1987),"Yes","No"))</f>
        <v/>
      </c>
      <c r="Y1987">
        <f>IF(A1987="","",IF(N(S1987)&gt;0,"Yes","No"))</f>
        <v/>
      </c>
      <c r="Z1987">
        <f>IF(A1987="","",IF(AND(N(K1987)&lt;Rules!$B$5,N(L1987)&lt;Rules!$B$6,N(Q1987)&lt;Rules!$B$13,Y1987="No"),"Yes","No"))</f>
        <v/>
      </c>
      <c r="AA1987">
        <f>IF(A1987="","",IF(LEFT(C1987&amp;"",1)="3","Redirect",IF(OR(LEFT(C1987&amp;"",1)="4",LEFT(C1987&amp;"",1)="5"),IF(OR(N(K1987)&gt;0,N(AC1987)&gt;=Rules!$B$14),"Redirect","Prune"),IF(D1987="Non-Indexable","Keep",IF(AND(W1987="Yes",X1987="Yes",Y1987="No"),"Merge",IF(OR(U1987="Yes",V1987="Yes",AND(T1987="Yes",N(L1987)&gt;=Rules!$B$6)),"Update",IF(Z1987="Yes",IF(N(AC1987)&gt;=Rules!$B$14,"Redirect","Prune"),"Keep")))))))</f>
        <v/>
      </c>
      <c r="AB1987">
        <f>IF(A1987="","",IF(LEFT(C1987&amp;"",1)="3","Already redirects ("&amp;C1987&amp;"). Update internal links to point at the final URL.",IF(OR(LEFT(C1987&amp;"",1)="4",LEFT(C1987&amp;"",1)="5"),IF(AA1987="Redirect","Returns "&amp;C1987&amp;" but still has "&amp;N(K1987)&amp;" clicks and "&amp;N(AC1987)&amp;" referring domains. 301 it to the closest live page.","Returns "&amp;C1987&amp;" with no clicks or links. Remove internal links and let it 404 or 410."),IF(D1987="Non-Indexable","Non-indexable ("&amp;E1987&amp;"). Keep if that is intentional; otherwise fix the canonical or noindex.",IF(AA1987="Merge","Overlaps with "&amp;I1987&amp;IF(N(J1987)&gt;0," (similarity "&amp;TEXT(J1987,"0.00")&amp;")","")&amp;", which gets more clicks. Merge the useful parts into it and 301 this URL.",IF(AA1987="Update",MID(IF(U1987="Yes","; Clicks down "&amp;TEXT(-P1987,"0%")&amp;" on the previous period","")&amp;IF(V1987="Yes","; Average position "&amp;TEXT(N1987,"0.0")&amp;" on "&amp;TEXT(L1987,"#,##0")&amp;" impressions (striking distance)","")&amp;IF(AND(T1987="Yes",N(L1987)&gt;=Rules!$B$6),"; Thin ("&amp;F1987&amp;" words) but has search demand",""),3,400),IF(AA1987="Prune","Low value: "&amp;N(K1987)&amp;" clicks, "&amp;N(L1987)&amp;" impressions, "&amp;N(Q1987)&amp;" sessions, no key events. Remove or noindex it and update internal links.",IF(AA1987="Redirect","Low value but "&amp;N(AC1987)&amp;" referring domains. 301 it to the closest relevant page to keep those links.",IF(AND(Z1987="No",Y1987="Yes",N(K1987)&lt;Rules!$B$5),"Low search traffic but it converts (key events: "&amp;S1987&amp;"). Keep it and link to it.",IF(W1987="Yes","Stronger than the page it overlaps ("&amp;I1987&amp;"). Keep; merge that page into this one.","Healthy: "&amp;N(K1987)&amp;" clicks"&amp;IF(ISNUMBER(N1987),", average position "&amp;TEXT(N1987,"0.0"),"")&amp;". Keep and monitor."))))))))))</f>
        <v/>
      </c>
      <c r="AE1987">
        <f>IF(A1987="","",IF(AD1987&lt;&gt;"",AD1987,AA1987))</f>
        <v/>
      </c>
    </row>
    <row r="1988">
      <c r="A1988">
        <f>IF(Crawl!A1987="","",Crawl!A1987)</f>
        <v/>
      </c>
      <c r="B1988">
        <f>IF(A1988="","",Crawl!EC1987)</f>
        <v/>
      </c>
      <c r="C1988">
        <f>IF(A1988="","",IFERROR(INDEX(Crawl!$A1987:$DZ1987,1,Rules!$H$6),""))</f>
        <v/>
      </c>
      <c r="D1988">
        <f>IF(A1988="","",IFERROR(INDEX(Crawl!$A1987:$DZ1987,1,Rules!$H$7),"")&amp;"")</f>
        <v/>
      </c>
      <c r="E1988">
        <f>IF(A1988="","",IFERROR(INDEX(Crawl!$A1987:$DZ1987,1,Rules!$H$8),"")&amp;"")</f>
        <v/>
      </c>
      <c r="F1988">
        <f>IF(A1988="","",IFERROR(INDEX(Crawl!$A1987:$DZ1987,1,Rules!$H$9),""))</f>
        <v/>
      </c>
      <c r="G1988">
        <f>IF(A1988="","",IFERROR(INDEX(Crawl!$A1987:$DZ1987,1,Rules!$H$10),""))</f>
        <v/>
      </c>
      <c r="H1988">
        <f>IF(A1988="","",IFERROR(INDEX(Crawl!$A1987:$DZ1987,1,Rules!$H$12),""))</f>
        <v/>
      </c>
      <c r="I1988">
        <f>IF(A1988="","",IF(AND(N(H1988)&gt;0,IFERROR(INDEX(Crawl!$A1987:$DZ1987,1,Rules!$H$11),"")&amp;""&lt;&gt;""),IFERROR(INDEX(Crawl!$A1987:$DZ1987,1,Rules!$H$11),"")&amp;"",IF(AND(ISNUMBER(J1988),N(J1988)&gt;=Rules!$B$12,IFERROR(INDEX(Crawl!$A1987:$DZ1987,1,Rules!$H$13),"")&amp;""&lt;&gt;""),IFERROR(INDEX(Crawl!$A1987:$DZ1987,1,Rules!$H$13),"")&amp;"","")))</f>
        <v/>
      </c>
      <c r="J1988" s="19">
        <f>IF(A1988="","",IF(IFERROR(INDEX(Crawl!$A1987:$DZ1987,1,Rules!$H$14),"")&amp;""="","",IFERROR(INDEX(Crawl!$A1987:$DZ1987,1,Rules!$H$14),"")))</f>
        <v/>
      </c>
      <c r="K1988">
        <f>IF(A1988="","",IFERROR(SUMIFS('GSC current'!$J$2:$J$2001,'GSC current'!$I$2:$I$2001,B1988),0))</f>
        <v/>
      </c>
      <c r="L1988">
        <f>IF(A1988="","",IFERROR(SUMIFS('GSC current'!$K$2:$K$2001,'GSC current'!$I$2:$I$2001,B1988),0))</f>
        <v/>
      </c>
      <c r="M1988" s="20">
        <f>IF(A1988="","",IF(N(L1988)&gt;0,K1988/L1988,""))</f>
        <v/>
      </c>
      <c r="N1988" s="21">
        <f>IF(A1988="","",IF(N(L1988)&gt;0,SUMIFS('GSC current'!$L$2:$L$2001,'GSC current'!$I$2:$I$2001,B1988)/L1988,""))</f>
        <v/>
      </c>
      <c r="O1988">
        <f>IF(A1988="","",IFERROR(SUMIFS('GSC previous'!$J$2:$J$2001,'GSC previous'!$I$2:$I$2001,B1988),0))</f>
        <v/>
      </c>
      <c r="P1988" s="22">
        <f>IF(A1988="","",IF(N(O1988)&gt;0,(K1988-O1988)/O1988,""))</f>
        <v/>
      </c>
      <c r="Q1988">
        <f>IF(A1988="","",IFERROR(SUMIFS(GA4!$P$2:$P$2001,GA4!$O$2:$O$2001,B1988),0))</f>
        <v/>
      </c>
      <c r="R1988" s="23">
        <f>IF(A1988="","",IF(N(Q1988)&gt;0,SUMIFS(GA4!$Q$2:$Q$2001,GA4!$O$2:$O$2001,B1988)/Q1988,""))</f>
        <v/>
      </c>
      <c r="S1988">
        <f>IF(A1988="","",IFERROR(SUMIFS(GA4!$R$2:$R$2001,GA4!$O$2:$O$2001,B1988),0))</f>
        <v/>
      </c>
      <c r="T1988">
        <f>IF(A1988="","",IF(AND(ISNUMBER(F1988),LEFT(C1988&amp;"",1)="2"),IF(F1988&lt;Rules!$B$9,"Yes","No"),"No"))</f>
        <v/>
      </c>
      <c r="U1988">
        <f>IF(A1988="","",IF(AND(N(O1988)&gt;=Rules!$B$8,ISNUMBER(P1988)),IF(P1988&lt;=-Rules!$B$7,"Yes","No"),"No"))</f>
        <v/>
      </c>
      <c r="V1988">
        <f>IF(A1988="","",IF(AND(N(L1988)&gt;=Rules!$B$6,ISNUMBER(N1988)),IF(AND(N1988&gt;=Rules!$B$10,N1988&lt;=Rules!$B$11),"Yes","No"),"No"))</f>
        <v/>
      </c>
      <c r="W1988">
        <f>IF(A1988="","",IF(I1988&lt;&gt;"","Yes","No"))</f>
        <v/>
      </c>
      <c r="X1988">
        <f>IF(I1988="","",IF(SUMIFS($K$3:$K$2002,$A$3:$A$2002,SUBSTITUTE(SUBSTITUTE(I1988,"?","~?"),"*","~*"))&gt;N(K1988),"Yes","No"))</f>
        <v/>
      </c>
      <c r="Y1988">
        <f>IF(A1988="","",IF(N(S1988)&gt;0,"Yes","No"))</f>
        <v/>
      </c>
      <c r="Z1988">
        <f>IF(A1988="","",IF(AND(N(K1988)&lt;Rules!$B$5,N(L1988)&lt;Rules!$B$6,N(Q1988)&lt;Rules!$B$13,Y1988="No"),"Yes","No"))</f>
        <v/>
      </c>
      <c r="AA1988">
        <f>IF(A1988="","",IF(LEFT(C1988&amp;"",1)="3","Redirect",IF(OR(LEFT(C1988&amp;"",1)="4",LEFT(C1988&amp;"",1)="5"),IF(OR(N(K1988)&gt;0,N(AC1988)&gt;=Rules!$B$14),"Redirect","Prune"),IF(D1988="Non-Indexable","Keep",IF(AND(W1988="Yes",X1988="Yes",Y1988="No"),"Merge",IF(OR(U1988="Yes",V1988="Yes",AND(T1988="Yes",N(L1988)&gt;=Rules!$B$6)),"Update",IF(Z1988="Yes",IF(N(AC1988)&gt;=Rules!$B$14,"Redirect","Prune"),"Keep")))))))</f>
        <v/>
      </c>
      <c r="AB1988">
        <f>IF(A1988="","",IF(LEFT(C1988&amp;"",1)="3","Already redirects ("&amp;C1988&amp;"). Update internal links to point at the final URL.",IF(OR(LEFT(C1988&amp;"",1)="4",LEFT(C1988&amp;"",1)="5"),IF(AA1988="Redirect","Returns "&amp;C1988&amp;" but still has "&amp;N(K1988)&amp;" clicks and "&amp;N(AC1988)&amp;" referring domains. 301 it to the closest live page.","Returns "&amp;C1988&amp;" with no clicks or links. Remove internal links and let it 404 or 410."),IF(D1988="Non-Indexable","Non-indexable ("&amp;E1988&amp;"). Keep if that is intentional; otherwise fix the canonical or noindex.",IF(AA1988="Merge","Overlaps with "&amp;I1988&amp;IF(N(J1988)&gt;0," (similarity "&amp;TEXT(J1988,"0.00")&amp;")","")&amp;", which gets more clicks. Merge the useful parts into it and 301 this URL.",IF(AA1988="Update",MID(IF(U1988="Yes","; Clicks down "&amp;TEXT(-P1988,"0%")&amp;" on the previous period","")&amp;IF(V1988="Yes","; Average position "&amp;TEXT(N1988,"0.0")&amp;" on "&amp;TEXT(L1988,"#,##0")&amp;" impressions (striking distance)","")&amp;IF(AND(T1988="Yes",N(L1988)&gt;=Rules!$B$6),"; Thin ("&amp;F1988&amp;" words) but has search demand",""),3,400),IF(AA1988="Prune","Low value: "&amp;N(K1988)&amp;" clicks, "&amp;N(L1988)&amp;" impressions, "&amp;N(Q1988)&amp;" sessions, no key events. Remove or noindex it and update internal links.",IF(AA1988="Redirect","Low value but "&amp;N(AC1988)&amp;" referring domains. 301 it to the closest relevant page to keep those links.",IF(AND(Z1988="No",Y1988="Yes",N(K1988)&lt;Rules!$B$5),"Low search traffic but it converts (key events: "&amp;S1988&amp;"). Keep it and link to it.",IF(W1988="Yes","Stronger than the page it overlaps ("&amp;I1988&amp;"). Keep; merge that page into this one.","Healthy: "&amp;N(K1988)&amp;" clicks"&amp;IF(ISNUMBER(N1988),", average position "&amp;TEXT(N1988,"0.0"),"")&amp;". Keep and monitor."))))))))))</f>
        <v/>
      </c>
      <c r="AE1988">
        <f>IF(A1988="","",IF(AD1988&lt;&gt;"",AD1988,AA1988))</f>
        <v/>
      </c>
    </row>
    <row r="1989">
      <c r="A1989">
        <f>IF(Crawl!A1988="","",Crawl!A1988)</f>
        <v/>
      </c>
      <c r="B1989">
        <f>IF(A1989="","",Crawl!EC1988)</f>
        <v/>
      </c>
      <c r="C1989">
        <f>IF(A1989="","",IFERROR(INDEX(Crawl!$A1988:$DZ1988,1,Rules!$H$6),""))</f>
        <v/>
      </c>
      <c r="D1989">
        <f>IF(A1989="","",IFERROR(INDEX(Crawl!$A1988:$DZ1988,1,Rules!$H$7),"")&amp;"")</f>
        <v/>
      </c>
      <c r="E1989">
        <f>IF(A1989="","",IFERROR(INDEX(Crawl!$A1988:$DZ1988,1,Rules!$H$8),"")&amp;"")</f>
        <v/>
      </c>
      <c r="F1989">
        <f>IF(A1989="","",IFERROR(INDEX(Crawl!$A1988:$DZ1988,1,Rules!$H$9),""))</f>
        <v/>
      </c>
      <c r="G1989">
        <f>IF(A1989="","",IFERROR(INDEX(Crawl!$A1988:$DZ1988,1,Rules!$H$10),""))</f>
        <v/>
      </c>
      <c r="H1989">
        <f>IF(A1989="","",IFERROR(INDEX(Crawl!$A1988:$DZ1988,1,Rules!$H$12),""))</f>
        <v/>
      </c>
      <c r="I1989">
        <f>IF(A1989="","",IF(AND(N(H1989)&gt;0,IFERROR(INDEX(Crawl!$A1988:$DZ1988,1,Rules!$H$11),"")&amp;""&lt;&gt;""),IFERROR(INDEX(Crawl!$A1988:$DZ1988,1,Rules!$H$11),"")&amp;"",IF(AND(ISNUMBER(J1989),N(J1989)&gt;=Rules!$B$12,IFERROR(INDEX(Crawl!$A1988:$DZ1988,1,Rules!$H$13),"")&amp;""&lt;&gt;""),IFERROR(INDEX(Crawl!$A1988:$DZ1988,1,Rules!$H$13),"")&amp;"","")))</f>
        <v/>
      </c>
      <c r="J1989" s="19">
        <f>IF(A1989="","",IF(IFERROR(INDEX(Crawl!$A1988:$DZ1988,1,Rules!$H$14),"")&amp;""="","",IFERROR(INDEX(Crawl!$A1988:$DZ1988,1,Rules!$H$14),"")))</f>
        <v/>
      </c>
      <c r="K1989">
        <f>IF(A1989="","",IFERROR(SUMIFS('GSC current'!$J$2:$J$2001,'GSC current'!$I$2:$I$2001,B1989),0))</f>
        <v/>
      </c>
      <c r="L1989">
        <f>IF(A1989="","",IFERROR(SUMIFS('GSC current'!$K$2:$K$2001,'GSC current'!$I$2:$I$2001,B1989),0))</f>
        <v/>
      </c>
      <c r="M1989" s="20">
        <f>IF(A1989="","",IF(N(L1989)&gt;0,K1989/L1989,""))</f>
        <v/>
      </c>
      <c r="N1989" s="21">
        <f>IF(A1989="","",IF(N(L1989)&gt;0,SUMIFS('GSC current'!$L$2:$L$2001,'GSC current'!$I$2:$I$2001,B1989)/L1989,""))</f>
        <v/>
      </c>
      <c r="O1989">
        <f>IF(A1989="","",IFERROR(SUMIFS('GSC previous'!$J$2:$J$2001,'GSC previous'!$I$2:$I$2001,B1989),0))</f>
        <v/>
      </c>
      <c r="P1989" s="22">
        <f>IF(A1989="","",IF(N(O1989)&gt;0,(K1989-O1989)/O1989,""))</f>
        <v/>
      </c>
      <c r="Q1989">
        <f>IF(A1989="","",IFERROR(SUMIFS(GA4!$P$2:$P$2001,GA4!$O$2:$O$2001,B1989),0))</f>
        <v/>
      </c>
      <c r="R1989" s="23">
        <f>IF(A1989="","",IF(N(Q1989)&gt;0,SUMIFS(GA4!$Q$2:$Q$2001,GA4!$O$2:$O$2001,B1989)/Q1989,""))</f>
        <v/>
      </c>
      <c r="S1989">
        <f>IF(A1989="","",IFERROR(SUMIFS(GA4!$R$2:$R$2001,GA4!$O$2:$O$2001,B1989),0))</f>
        <v/>
      </c>
      <c r="T1989">
        <f>IF(A1989="","",IF(AND(ISNUMBER(F1989),LEFT(C1989&amp;"",1)="2"),IF(F1989&lt;Rules!$B$9,"Yes","No"),"No"))</f>
        <v/>
      </c>
      <c r="U1989">
        <f>IF(A1989="","",IF(AND(N(O1989)&gt;=Rules!$B$8,ISNUMBER(P1989)),IF(P1989&lt;=-Rules!$B$7,"Yes","No"),"No"))</f>
        <v/>
      </c>
      <c r="V1989">
        <f>IF(A1989="","",IF(AND(N(L1989)&gt;=Rules!$B$6,ISNUMBER(N1989)),IF(AND(N1989&gt;=Rules!$B$10,N1989&lt;=Rules!$B$11),"Yes","No"),"No"))</f>
        <v/>
      </c>
      <c r="W1989">
        <f>IF(A1989="","",IF(I1989&lt;&gt;"","Yes","No"))</f>
        <v/>
      </c>
      <c r="X1989">
        <f>IF(I1989="","",IF(SUMIFS($K$3:$K$2002,$A$3:$A$2002,SUBSTITUTE(SUBSTITUTE(I1989,"?","~?"),"*","~*"))&gt;N(K1989),"Yes","No"))</f>
        <v/>
      </c>
      <c r="Y1989">
        <f>IF(A1989="","",IF(N(S1989)&gt;0,"Yes","No"))</f>
        <v/>
      </c>
      <c r="Z1989">
        <f>IF(A1989="","",IF(AND(N(K1989)&lt;Rules!$B$5,N(L1989)&lt;Rules!$B$6,N(Q1989)&lt;Rules!$B$13,Y1989="No"),"Yes","No"))</f>
        <v/>
      </c>
      <c r="AA1989">
        <f>IF(A1989="","",IF(LEFT(C1989&amp;"",1)="3","Redirect",IF(OR(LEFT(C1989&amp;"",1)="4",LEFT(C1989&amp;"",1)="5"),IF(OR(N(K1989)&gt;0,N(AC1989)&gt;=Rules!$B$14),"Redirect","Prune"),IF(D1989="Non-Indexable","Keep",IF(AND(W1989="Yes",X1989="Yes",Y1989="No"),"Merge",IF(OR(U1989="Yes",V1989="Yes",AND(T1989="Yes",N(L1989)&gt;=Rules!$B$6)),"Update",IF(Z1989="Yes",IF(N(AC1989)&gt;=Rules!$B$14,"Redirect","Prune"),"Keep")))))))</f>
        <v/>
      </c>
      <c r="AB1989">
        <f>IF(A1989="","",IF(LEFT(C1989&amp;"",1)="3","Already redirects ("&amp;C1989&amp;"). Update internal links to point at the final URL.",IF(OR(LEFT(C1989&amp;"",1)="4",LEFT(C1989&amp;"",1)="5"),IF(AA1989="Redirect","Returns "&amp;C1989&amp;" but still has "&amp;N(K1989)&amp;" clicks and "&amp;N(AC1989)&amp;" referring domains. 301 it to the closest live page.","Returns "&amp;C1989&amp;" with no clicks or links. Remove internal links and let it 404 or 410."),IF(D1989="Non-Indexable","Non-indexable ("&amp;E1989&amp;"). Keep if that is intentional; otherwise fix the canonical or noindex.",IF(AA1989="Merge","Overlaps with "&amp;I1989&amp;IF(N(J1989)&gt;0," (similarity "&amp;TEXT(J1989,"0.00")&amp;")","")&amp;", which gets more clicks. Merge the useful parts into it and 301 this URL.",IF(AA1989="Update",MID(IF(U1989="Yes","; Clicks down "&amp;TEXT(-P1989,"0%")&amp;" on the previous period","")&amp;IF(V1989="Yes","; Average position "&amp;TEXT(N1989,"0.0")&amp;" on "&amp;TEXT(L1989,"#,##0")&amp;" impressions (striking distance)","")&amp;IF(AND(T1989="Yes",N(L1989)&gt;=Rules!$B$6),"; Thin ("&amp;F1989&amp;" words) but has search demand",""),3,400),IF(AA1989="Prune","Low value: "&amp;N(K1989)&amp;" clicks, "&amp;N(L1989)&amp;" impressions, "&amp;N(Q1989)&amp;" sessions, no key events. Remove or noindex it and update internal links.",IF(AA1989="Redirect","Low value but "&amp;N(AC1989)&amp;" referring domains. 301 it to the closest relevant page to keep those links.",IF(AND(Z1989="No",Y1989="Yes",N(K1989)&lt;Rules!$B$5),"Low search traffic but it converts (key events: "&amp;S1989&amp;"). Keep it and link to it.",IF(W1989="Yes","Stronger than the page it overlaps ("&amp;I1989&amp;"). Keep; merge that page into this one.","Healthy: "&amp;N(K1989)&amp;" clicks"&amp;IF(ISNUMBER(N1989),", average position "&amp;TEXT(N1989,"0.0"),"")&amp;". Keep and monitor."))))))))))</f>
        <v/>
      </c>
      <c r="AE1989">
        <f>IF(A1989="","",IF(AD1989&lt;&gt;"",AD1989,AA1989))</f>
        <v/>
      </c>
    </row>
    <row r="1990">
      <c r="A1990">
        <f>IF(Crawl!A1989="","",Crawl!A1989)</f>
        <v/>
      </c>
      <c r="B1990">
        <f>IF(A1990="","",Crawl!EC1989)</f>
        <v/>
      </c>
      <c r="C1990">
        <f>IF(A1990="","",IFERROR(INDEX(Crawl!$A1989:$DZ1989,1,Rules!$H$6),""))</f>
        <v/>
      </c>
      <c r="D1990">
        <f>IF(A1990="","",IFERROR(INDEX(Crawl!$A1989:$DZ1989,1,Rules!$H$7),"")&amp;"")</f>
        <v/>
      </c>
      <c r="E1990">
        <f>IF(A1990="","",IFERROR(INDEX(Crawl!$A1989:$DZ1989,1,Rules!$H$8),"")&amp;"")</f>
        <v/>
      </c>
      <c r="F1990">
        <f>IF(A1990="","",IFERROR(INDEX(Crawl!$A1989:$DZ1989,1,Rules!$H$9),""))</f>
        <v/>
      </c>
      <c r="G1990">
        <f>IF(A1990="","",IFERROR(INDEX(Crawl!$A1989:$DZ1989,1,Rules!$H$10),""))</f>
        <v/>
      </c>
      <c r="H1990">
        <f>IF(A1990="","",IFERROR(INDEX(Crawl!$A1989:$DZ1989,1,Rules!$H$12),""))</f>
        <v/>
      </c>
      <c r="I1990">
        <f>IF(A1990="","",IF(AND(N(H1990)&gt;0,IFERROR(INDEX(Crawl!$A1989:$DZ1989,1,Rules!$H$11),"")&amp;""&lt;&gt;""),IFERROR(INDEX(Crawl!$A1989:$DZ1989,1,Rules!$H$11),"")&amp;"",IF(AND(ISNUMBER(J1990),N(J1990)&gt;=Rules!$B$12,IFERROR(INDEX(Crawl!$A1989:$DZ1989,1,Rules!$H$13),"")&amp;""&lt;&gt;""),IFERROR(INDEX(Crawl!$A1989:$DZ1989,1,Rules!$H$13),"")&amp;"","")))</f>
        <v/>
      </c>
      <c r="J1990" s="19">
        <f>IF(A1990="","",IF(IFERROR(INDEX(Crawl!$A1989:$DZ1989,1,Rules!$H$14),"")&amp;""="","",IFERROR(INDEX(Crawl!$A1989:$DZ1989,1,Rules!$H$14),"")))</f>
        <v/>
      </c>
      <c r="K1990">
        <f>IF(A1990="","",IFERROR(SUMIFS('GSC current'!$J$2:$J$2001,'GSC current'!$I$2:$I$2001,B1990),0))</f>
        <v/>
      </c>
      <c r="L1990">
        <f>IF(A1990="","",IFERROR(SUMIFS('GSC current'!$K$2:$K$2001,'GSC current'!$I$2:$I$2001,B1990),0))</f>
        <v/>
      </c>
      <c r="M1990" s="20">
        <f>IF(A1990="","",IF(N(L1990)&gt;0,K1990/L1990,""))</f>
        <v/>
      </c>
      <c r="N1990" s="21">
        <f>IF(A1990="","",IF(N(L1990)&gt;0,SUMIFS('GSC current'!$L$2:$L$2001,'GSC current'!$I$2:$I$2001,B1990)/L1990,""))</f>
        <v/>
      </c>
      <c r="O1990">
        <f>IF(A1990="","",IFERROR(SUMIFS('GSC previous'!$J$2:$J$2001,'GSC previous'!$I$2:$I$2001,B1990),0))</f>
        <v/>
      </c>
      <c r="P1990" s="22">
        <f>IF(A1990="","",IF(N(O1990)&gt;0,(K1990-O1990)/O1990,""))</f>
        <v/>
      </c>
      <c r="Q1990">
        <f>IF(A1990="","",IFERROR(SUMIFS(GA4!$P$2:$P$2001,GA4!$O$2:$O$2001,B1990),0))</f>
        <v/>
      </c>
      <c r="R1990" s="23">
        <f>IF(A1990="","",IF(N(Q1990)&gt;0,SUMIFS(GA4!$Q$2:$Q$2001,GA4!$O$2:$O$2001,B1990)/Q1990,""))</f>
        <v/>
      </c>
      <c r="S1990">
        <f>IF(A1990="","",IFERROR(SUMIFS(GA4!$R$2:$R$2001,GA4!$O$2:$O$2001,B1990),0))</f>
        <v/>
      </c>
      <c r="T1990">
        <f>IF(A1990="","",IF(AND(ISNUMBER(F1990),LEFT(C1990&amp;"",1)="2"),IF(F1990&lt;Rules!$B$9,"Yes","No"),"No"))</f>
        <v/>
      </c>
      <c r="U1990">
        <f>IF(A1990="","",IF(AND(N(O1990)&gt;=Rules!$B$8,ISNUMBER(P1990)),IF(P1990&lt;=-Rules!$B$7,"Yes","No"),"No"))</f>
        <v/>
      </c>
      <c r="V1990">
        <f>IF(A1990="","",IF(AND(N(L1990)&gt;=Rules!$B$6,ISNUMBER(N1990)),IF(AND(N1990&gt;=Rules!$B$10,N1990&lt;=Rules!$B$11),"Yes","No"),"No"))</f>
        <v/>
      </c>
      <c r="W1990">
        <f>IF(A1990="","",IF(I1990&lt;&gt;"","Yes","No"))</f>
        <v/>
      </c>
      <c r="X1990">
        <f>IF(I1990="","",IF(SUMIFS($K$3:$K$2002,$A$3:$A$2002,SUBSTITUTE(SUBSTITUTE(I1990,"?","~?"),"*","~*"))&gt;N(K1990),"Yes","No"))</f>
        <v/>
      </c>
      <c r="Y1990">
        <f>IF(A1990="","",IF(N(S1990)&gt;0,"Yes","No"))</f>
        <v/>
      </c>
      <c r="Z1990">
        <f>IF(A1990="","",IF(AND(N(K1990)&lt;Rules!$B$5,N(L1990)&lt;Rules!$B$6,N(Q1990)&lt;Rules!$B$13,Y1990="No"),"Yes","No"))</f>
        <v/>
      </c>
      <c r="AA1990">
        <f>IF(A1990="","",IF(LEFT(C1990&amp;"",1)="3","Redirect",IF(OR(LEFT(C1990&amp;"",1)="4",LEFT(C1990&amp;"",1)="5"),IF(OR(N(K1990)&gt;0,N(AC1990)&gt;=Rules!$B$14),"Redirect","Prune"),IF(D1990="Non-Indexable","Keep",IF(AND(W1990="Yes",X1990="Yes",Y1990="No"),"Merge",IF(OR(U1990="Yes",V1990="Yes",AND(T1990="Yes",N(L1990)&gt;=Rules!$B$6)),"Update",IF(Z1990="Yes",IF(N(AC1990)&gt;=Rules!$B$14,"Redirect","Prune"),"Keep")))))))</f>
        <v/>
      </c>
      <c r="AB1990">
        <f>IF(A1990="","",IF(LEFT(C1990&amp;"",1)="3","Already redirects ("&amp;C1990&amp;"). Update internal links to point at the final URL.",IF(OR(LEFT(C1990&amp;"",1)="4",LEFT(C1990&amp;"",1)="5"),IF(AA1990="Redirect","Returns "&amp;C1990&amp;" but still has "&amp;N(K1990)&amp;" clicks and "&amp;N(AC1990)&amp;" referring domains. 301 it to the closest live page.","Returns "&amp;C1990&amp;" with no clicks or links. Remove internal links and let it 404 or 410."),IF(D1990="Non-Indexable","Non-indexable ("&amp;E1990&amp;"). Keep if that is intentional; otherwise fix the canonical or noindex.",IF(AA1990="Merge","Overlaps with "&amp;I1990&amp;IF(N(J1990)&gt;0," (similarity "&amp;TEXT(J1990,"0.00")&amp;")","")&amp;", which gets more clicks. Merge the useful parts into it and 301 this URL.",IF(AA1990="Update",MID(IF(U1990="Yes","; Clicks down "&amp;TEXT(-P1990,"0%")&amp;" on the previous period","")&amp;IF(V1990="Yes","; Average position "&amp;TEXT(N1990,"0.0")&amp;" on "&amp;TEXT(L1990,"#,##0")&amp;" impressions (striking distance)","")&amp;IF(AND(T1990="Yes",N(L1990)&gt;=Rules!$B$6),"; Thin ("&amp;F1990&amp;" words) but has search demand",""),3,400),IF(AA1990="Prune","Low value: "&amp;N(K1990)&amp;" clicks, "&amp;N(L1990)&amp;" impressions, "&amp;N(Q1990)&amp;" sessions, no key events. Remove or noindex it and update internal links.",IF(AA1990="Redirect","Low value but "&amp;N(AC1990)&amp;" referring domains. 301 it to the closest relevant page to keep those links.",IF(AND(Z1990="No",Y1990="Yes",N(K1990)&lt;Rules!$B$5),"Low search traffic but it converts (key events: "&amp;S1990&amp;"). Keep it and link to it.",IF(W1990="Yes","Stronger than the page it overlaps ("&amp;I1990&amp;"). Keep; merge that page into this one.","Healthy: "&amp;N(K1990)&amp;" clicks"&amp;IF(ISNUMBER(N1990),", average position "&amp;TEXT(N1990,"0.0"),"")&amp;". Keep and monitor."))))))))))</f>
        <v/>
      </c>
      <c r="AE1990">
        <f>IF(A1990="","",IF(AD1990&lt;&gt;"",AD1990,AA1990))</f>
        <v/>
      </c>
    </row>
    <row r="1991">
      <c r="A1991">
        <f>IF(Crawl!A1990="","",Crawl!A1990)</f>
        <v/>
      </c>
      <c r="B1991">
        <f>IF(A1991="","",Crawl!EC1990)</f>
        <v/>
      </c>
      <c r="C1991">
        <f>IF(A1991="","",IFERROR(INDEX(Crawl!$A1990:$DZ1990,1,Rules!$H$6),""))</f>
        <v/>
      </c>
      <c r="D1991">
        <f>IF(A1991="","",IFERROR(INDEX(Crawl!$A1990:$DZ1990,1,Rules!$H$7),"")&amp;"")</f>
        <v/>
      </c>
      <c r="E1991">
        <f>IF(A1991="","",IFERROR(INDEX(Crawl!$A1990:$DZ1990,1,Rules!$H$8),"")&amp;"")</f>
        <v/>
      </c>
      <c r="F1991">
        <f>IF(A1991="","",IFERROR(INDEX(Crawl!$A1990:$DZ1990,1,Rules!$H$9),""))</f>
        <v/>
      </c>
      <c r="G1991">
        <f>IF(A1991="","",IFERROR(INDEX(Crawl!$A1990:$DZ1990,1,Rules!$H$10),""))</f>
        <v/>
      </c>
      <c r="H1991">
        <f>IF(A1991="","",IFERROR(INDEX(Crawl!$A1990:$DZ1990,1,Rules!$H$12),""))</f>
        <v/>
      </c>
      <c r="I1991">
        <f>IF(A1991="","",IF(AND(N(H1991)&gt;0,IFERROR(INDEX(Crawl!$A1990:$DZ1990,1,Rules!$H$11),"")&amp;""&lt;&gt;""),IFERROR(INDEX(Crawl!$A1990:$DZ1990,1,Rules!$H$11),"")&amp;"",IF(AND(ISNUMBER(J1991),N(J1991)&gt;=Rules!$B$12,IFERROR(INDEX(Crawl!$A1990:$DZ1990,1,Rules!$H$13),"")&amp;""&lt;&gt;""),IFERROR(INDEX(Crawl!$A1990:$DZ1990,1,Rules!$H$13),"")&amp;"","")))</f>
        <v/>
      </c>
      <c r="J1991" s="19">
        <f>IF(A1991="","",IF(IFERROR(INDEX(Crawl!$A1990:$DZ1990,1,Rules!$H$14),"")&amp;""="","",IFERROR(INDEX(Crawl!$A1990:$DZ1990,1,Rules!$H$14),"")))</f>
        <v/>
      </c>
      <c r="K1991">
        <f>IF(A1991="","",IFERROR(SUMIFS('GSC current'!$J$2:$J$2001,'GSC current'!$I$2:$I$2001,B1991),0))</f>
        <v/>
      </c>
      <c r="L1991">
        <f>IF(A1991="","",IFERROR(SUMIFS('GSC current'!$K$2:$K$2001,'GSC current'!$I$2:$I$2001,B1991),0))</f>
        <v/>
      </c>
      <c r="M1991" s="20">
        <f>IF(A1991="","",IF(N(L1991)&gt;0,K1991/L1991,""))</f>
        <v/>
      </c>
      <c r="N1991" s="21">
        <f>IF(A1991="","",IF(N(L1991)&gt;0,SUMIFS('GSC current'!$L$2:$L$2001,'GSC current'!$I$2:$I$2001,B1991)/L1991,""))</f>
        <v/>
      </c>
      <c r="O1991">
        <f>IF(A1991="","",IFERROR(SUMIFS('GSC previous'!$J$2:$J$2001,'GSC previous'!$I$2:$I$2001,B1991),0))</f>
        <v/>
      </c>
      <c r="P1991" s="22">
        <f>IF(A1991="","",IF(N(O1991)&gt;0,(K1991-O1991)/O1991,""))</f>
        <v/>
      </c>
      <c r="Q1991">
        <f>IF(A1991="","",IFERROR(SUMIFS(GA4!$P$2:$P$2001,GA4!$O$2:$O$2001,B1991),0))</f>
        <v/>
      </c>
      <c r="R1991" s="23">
        <f>IF(A1991="","",IF(N(Q1991)&gt;0,SUMIFS(GA4!$Q$2:$Q$2001,GA4!$O$2:$O$2001,B1991)/Q1991,""))</f>
        <v/>
      </c>
      <c r="S1991">
        <f>IF(A1991="","",IFERROR(SUMIFS(GA4!$R$2:$R$2001,GA4!$O$2:$O$2001,B1991),0))</f>
        <v/>
      </c>
      <c r="T1991">
        <f>IF(A1991="","",IF(AND(ISNUMBER(F1991),LEFT(C1991&amp;"",1)="2"),IF(F1991&lt;Rules!$B$9,"Yes","No"),"No"))</f>
        <v/>
      </c>
      <c r="U1991">
        <f>IF(A1991="","",IF(AND(N(O1991)&gt;=Rules!$B$8,ISNUMBER(P1991)),IF(P1991&lt;=-Rules!$B$7,"Yes","No"),"No"))</f>
        <v/>
      </c>
      <c r="V1991">
        <f>IF(A1991="","",IF(AND(N(L1991)&gt;=Rules!$B$6,ISNUMBER(N1991)),IF(AND(N1991&gt;=Rules!$B$10,N1991&lt;=Rules!$B$11),"Yes","No"),"No"))</f>
        <v/>
      </c>
      <c r="W1991">
        <f>IF(A1991="","",IF(I1991&lt;&gt;"","Yes","No"))</f>
        <v/>
      </c>
      <c r="X1991">
        <f>IF(I1991="","",IF(SUMIFS($K$3:$K$2002,$A$3:$A$2002,SUBSTITUTE(SUBSTITUTE(I1991,"?","~?"),"*","~*"))&gt;N(K1991),"Yes","No"))</f>
        <v/>
      </c>
      <c r="Y1991">
        <f>IF(A1991="","",IF(N(S1991)&gt;0,"Yes","No"))</f>
        <v/>
      </c>
      <c r="Z1991">
        <f>IF(A1991="","",IF(AND(N(K1991)&lt;Rules!$B$5,N(L1991)&lt;Rules!$B$6,N(Q1991)&lt;Rules!$B$13,Y1991="No"),"Yes","No"))</f>
        <v/>
      </c>
      <c r="AA1991">
        <f>IF(A1991="","",IF(LEFT(C1991&amp;"",1)="3","Redirect",IF(OR(LEFT(C1991&amp;"",1)="4",LEFT(C1991&amp;"",1)="5"),IF(OR(N(K1991)&gt;0,N(AC1991)&gt;=Rules!$B$14),"Redirect","Prune"),IF(D1991="Non-Indexable","Keep",IF(AND(W1991="Yes",X1991="Yes",Y1991="No"),"Merge",IF(OR(U1991="Yes",V1991="Yes",AND(T1991="Yes",N(L1991)&gt;=Rules!$B$6)),"Update",IF(Z1991="Yes",IF(N(AC1991)&gt;=Rules!$B$14,"Redirect","Prune"),"Keep")))))))</f>
        <v/>
      </c>
      <c r="AB1991">
        <f>IF(A1991="","",IF(LEFT(C1991&amp;"",1)="3","Already redirects ("&amp;C1991&amp;"). Update internal links to point at the final URL.",IF(OR(LEFT(C1991&amp;"",1)="4",LEFT(C1991&amp;"",1)="5"),IF(AA1991="Redirect","Returns "&amp;C1991&amp;" but still has "&amp;N(K1991)&amp;" clicks and "&amp;N(AC1991)&amp;" referring domains. 301 it to the closest live page.","Returns "&amp;C1991&amp;" with no clicks or links. Remove internal links and let it 404 or 410."),IF(D1991="Non-Indexable","Non-indexable ("&amp;E1991&amp;"). Keep if that is intentional; otherwise fix the canonical or noindex.",IF(AA1991="Merge","Overlaps with "&amp;I1991&amp;IF(N(J1991)&gt;0," (similarity "&amp;TEXT(J1991,"0.00")&amp;")","")&amp;", which gets more clicks. Merge the useful parts into it and 301 this URL.",IF(AA1991="Update",MID(IF(U1991="Yes","; Clicks down "&amp;TEXT(-P1991,"0%")&amp;" on the previous period","")&amp;IF(V1991="Yes","; Average position "&amp;TEXT(N1991,"0.0")&amp;" on "&amp;TEXT(L1991,"#,##0")&amp;" impressions (striking distance)","")&amp;IF(AND(T1991="Yes",N(L1991)&gt;=Rules!$B$6),"; Thin ("&amp;F1991&amp;" words) but has search demand",""),3,400),IF(AA1991="Prune","Low value: "&amp;N(K1991)&amp;" clicks, "&amp;N(L1991)&amp;" impressions, "&amp;N(Q1991)&amp;" sessions, no key events. Remove or noindex it and update internal links.",IF(AA1991="Redirect","Low value but "&amp;N(AC1991)&amp;" referring domains. 301 it to the closest relevant page to keep those links.",IF(AND(Z1991="No",Y1991="Yes",N(K1991)&lt;Rules!$B$5),"Low search traffic but it converts (key events: "&amp;S1991&amp;"). Keep it and link to it.",IF(W1991="Yes","Stronger than the page it overlaps ("&amp;I1991&amp;"). Keep; merge that page into this one.","Healthy: "&amp;N(K1991)&amp;" clicks"&amp;IF(ISNUMBER(N1991),", average position "&amp;TEXT(N1991,"0.0"),"")&amp;". Keep and monitor."))))))))))</f>
        <v/>
      </c>
      <c r="AE1991">
        <f>IF(A1991="","",IF(AD1991&lt;&gt;"",AD1991,AA1991))</f>
        <v/>
      </c>
    </row>
    <row r="1992">
      <c r="A1992">
        <f>IF(Crawl!A1991="","",Crawl!A1991)</f>
        <v/>
      </c>
      <c r="B1992">
        <f>IF(A1992="","",Crawl!EC1991)</f>
        <v/>
      </c>
      <c r="C1992">
        <f>IF(A1992="","",IFERROR(INDEX(Crawl!$A1991:$DZ1991,1,Rules!$H$6),""))</f>
        <v/>
      </c>
      <c r="D1992">
        <f>IF(A1992="","",IFERROR(INDEX(Crawl!$A1991:$DZ1991,1,Rules!$H$7),"")&amp;"")</f>
        <v/>
      </c>
      <c r="E1992">
        <f>IF(A1992="","",IFERROR(INDEX(Crawl!$A1991:$DZ1991,1,Rules!$H$8),"")&amp;"")</f>
        <v/>
      </c>
      <c r="F1992">
        <f>IF(A1992="","",IFERROR(INDEX(Crawl!$A1991:$DZ1991,1,Rules!$H$9),""))</f>
        <v/>
      </c>
      <c r="G1992">
        <f>IF(A1992="","",IFERROR(INDEX(Crawl!$A1991:$DZ1991,1,Rules!$H$10),""))</f>
        <v/>
      </c>
      <c r="H1992">
        <f>IF(A1992="","",IFERROR(INDEX(Crawl!$A1991:$DZ1991,1,Rules!$H$12),""))</f>
        <v/>
      </c>
      <c r="I1992">
        <f>IF(A1992="","",IF(AND(N(H1992)&gt;0,IFERROR(INDEX(Crawl!$A1991:$DZ1991,1,Rules!$H$11),"")&amp;""&lt;&gt;""),IFERROR(INDEX(Crawl!$A1991:$DZ1991,1,Rules!$H$11),"")&amp;"",IF(AND(ISNUMBER(J1992),N(J1992)&gt;=Rules!$B$12,IFERROR(INDEX(Crawl!$A1991:$DZ1991,1,Rules!$H$13),"")&amp;""&lt;&gt;""),IFERROR(INDEX(Crawl!$A1991:$DZ1991,1,Rules!$H$13),"")&amp;"","")))</f>
        <v/>
      </c>
      <c r="J1992" s="19">
        <f>IF(A1992="","",IF(IFERROR(INDEX(Crawl!$A1991:$DZ1991,1,Rules!$H$14),"")&amp;""="","",IFERROR(INDEX(Crawl!$A1991:$DZ1991,1,Rules!$H$14),"")))</f>
        <v/>
      </c>
      <c r="K1992">
        <f>IF(A1992="","",IFERROR(SUMIFS('GSC current'!$J$2:$J$2001,'GSC current'!$I$2:$I$2001,B1992),0))</f>
        <v/>
      </c>
      <c r="L1992">
        <f>IF(A1992="","",IFERROR(SUMIFS('GSC current'!$K$2:$K$2001,'GSC current'!$I$2:$I$2001,B1992),0))</f>
        <v/>
      </c>
      <c r="M1992" s="20">
        <f>IF(A1992="","",IF(N(L1992)&gt;0,K1992/L1992,""))</f>
        <v/>
      </c>
      <c r="N1992" s="21">
        <f>IF(A1992="","",IF(N(L1992)&gt;0,SUMIFS('GSC current'!$L$2:$L$2001,'GSC current'!$I$2:$I$2001,B1992)/L1992,""))</f>
        <v/>
      </c>
      <c r="O1992">
        <f>IF(A1992="","",IFERROR(SUMIFS('GSC previous'!$J$2:$J$2001,'GSC previous'!$I$2:$I$2001,B1992),0))</f>
        <v/>
      </c>
      <c r="P1992" s="22">
        <f>IF(A1992="","",IF(N(O1992)&gt;0,(K1992-O1992)/O1992,""))</f>
        <v/>
      </c>
      <c r="Q1992">
        <f>IF(A1992="","",IFERROR(SUMIFS(GA4!$P$2:$P$2001,GA4!$O$2:$O$2001,B1992),0))</f>
        <v/>
      </c>
      <c r="R1992" s="23">
        <f>IF(A1992="","",IF(N(Q1992)&gt;0,SUMIFS(GA4!$Q$2:$Q$2001,GA4!$O$2:$O$2001,B1992)/Q1992,""))</f>
        <v/>
      </c>
      <c r="S1992">
        <f>IF(A1992="","",IFERROR(SUMIFS(GA4!$R$2:$R$2001,GA4!$O$2:$O$2001,B1992),0))</f>
        <v/>
      </c>
      <c r="T1992">
        <f>IF(A1992="","",IF(AND(ISNUMBER(F1992),LEFT(C1992&amp;"",1)="2"),IF(F1992&lt;Rules!$B$9,"Yes","No"),"No"))</f>
        <v/>
      </c>
      <c r="U1992">
        <f>IF(A1992="","",IF(AND(N(O1992)&gt;=Rules!$B$8,ISNUMBER(P1992)),IF(P1992&lt;=-Rules!$B$7,"Yes","No"),"No"))</f>
        <v/>
      </c>
      <c r="V1992">
        <f>IF(A1992="","",IF(AND(N(L1992)&gt;=Rules!$B$6,ISNUMBER(N1992)),IF(AND(N1992&gt;=Rules!$B$10,N1992&lt;=Rules!$B$11),"Yes","No"),"No"))</f>
        <v/>
      </c>
      <c r="W1992">
        <f>IF(A1992="","",IF(I1992&lt;&gt;"","Yes","No"))</f>
        <v/>
      </c>
      <c r="X1992">
        <f>IF(I1992="","",IF(SUMIFS($K$3:$K$2002,$A$3:$A$2002,SUBSTITUTE(SUBSTITUTE(I1992,"?","~?"),"*","~*"))&gt;N(K1992),"Yes","No"))</f>
        <v/>
      </c>
      <c r="Y1992">
        <f>IF(A1992="","",IF(N(S1992)&gt;0,"Yes","No"))</f>
        <v/>
      </c>
      <c r="Z1992">
        <f>IF(A1992="","",IF(AND(N(K1992)&lt;Rules!$B$5,N(L1992)&lt;Rules!$B$6,N(Q1992)&lt;Rules!$B$13,Y1992="No"),"Yes","No"))</f>
        <v/>
      </c>
      <c r="AA1992">
        <f>IF(A1992="","",IF(LEFT(C1992&amp;"",1)="3","Redirect",IF(OR(LEFT(C1992&amp;"",1)="4",LEFT(C1992&amp;"",1)="5"),IF(OR(N(K1992)&gt;0,N(AC1992)&gt;=Rules!$B$14),"Redirect","Prune"),IF(D1992="Non-Indexable","Keep",IF(AND(W1992="Yes",X1992="Yes",Y1992="No"),"Merge",IF(OR(U1992="Yes",V1992="Yes",AND(T1992="Yes",N(L1992)&gt;=Rules!$B$6)),"Update",IF(Z1992="Yes",IF(N(AC1992)&gt;=Rules!$B$14,"Redirect","Prune"),"Keep")))))))</f>
        <v/>
      </c>
      <c r="AB1992">
        <f>IF(A1992="","",IF(LEFT(C1992&amp;"",1)="3","Already redirects ("&amp;C1992&amp;"). Update internal links to point at the final URL.",IF(OR(LEFT(C1992&amp;"",1)="4",LEFT(C1992&amp;"",1)="5"),IF(AA1992="Redirect","Returns "&amp;C1992&amp;" but still has "&amp;N(K1992)&amp;" clicks and "&amp;N(AC1992)&amp;" referring domains. 301 it to the closest live page.","Returns "&amp;C1992&amp;" with no clicks or links. Remove internal links and let it 404 or 410."),IF(D1992="Non-Indexable","Non-indexable ("&amp;E1992&amp;"). Keep if that is intentional; otherwise fix the canonical or noindex.",IF(AA1992="Merge","Overlaps with "&amp;I1992&amp;IF(N(J1992)&gt;0," (similarity "&amp;TEXT(J1992,"0.00")&amp;")","")&amp;", which gets more clicks. Merge the useful parts into it and 301 this URL.",IF(AA1992="Update",MID(IF(U1992="Yes","; Clicks down "&amp;TEXT(-P1992,"0%")&amp;" on the previous period","")&amp;IF(V1992="Yes","; Average position "&amp;TEXT(N1992,"0.0")&amp;" on "&amp;TEXT(L1992,"#,##0")&amp;" impressions (striking distance)","")&amp;IF(AND(T1992="Yes",N(L1992)&gt;=Rules!$B$6),"; Thin ("&amp;F1992&amp;" words) but has search demand",""),3,400),IF(AA1992="Prune","Low value: "&amp;N(K1992)&amp;" clicks, "&amp;N(L1992)&amp;" impressions, "&amp;N(Q1992)&amp;" sessions, no key events. Remove or noindex it and update internal links.",IF(AA1992="Redirect","Low value but "&amp;N(AC1992)&amp;" referring domains. 301 it to the closest relevant page to keep those links.",IF(AND(Z1992="No",Y1992="Yes",N(K1992)&lt;Rules!$B$5),"Low search traffic but it converts (key events: "&amp;S1992&amp;"). Keep it and link to it.",IF(W1992="Yes","Stronger than the page it overlaps ("&amp;I1992&amp;"). Keep; merge that page into this one.","Healthy: "&amp;N(K1992)&amp;" clicks"&amp;IF(ISNUMBER(N1992),", average position "&amp;TEXT(N1992,"0.0"),"")&amp;". Keep and monitor."))))))))))</f>
        <v/>
      </c>
      <c r="AE1992">
        <f>IF(A1992="","",IF(AD1992&lt;&gt;"",AD1992,AA1992))</f>
        <v/>
      </c>
    </row>
    <row r="1993">
      <c r="A1993">
        <f>IF(Crawl!A1992="","",Crawl!A1992)</f>
        <v/>
      </c>
      <c r="B1993">
        <f>IF(A1993="","",Crawl!EC1992)</f>
        <v/>
      </c>
      <c r="C1993">
        <f>IF(A1993="","",IFERROR(INDEX(Crawl!$A1992:$DZ1992,1,Rules!$H$6),""))</f>
        <v/>
      </c>
      <c r="D1993">
        <f>IF(A1993="","",IFERROR(INDEX(Crawl!$A1992:$DZ1992,1,Rules!$H$7),"")&amp;"")</f>
        <v/>
      </c>
      <c r="E1993">
        <f>IF(A1993="","",IFERROR(INDEX(Crawl!$A1992:$DZ1992,1,Rules!$H$8),"")&amp;"")</f>
        <v/>
      </c>
      <c r="F1993">
        <f>IF(A1993="","",IFERROR(INDEX(Crawl!$A1992:$DZ1992,1,Rules!$H$9),""))</f>
        <v/>
      </c>
      <c r="G1993">
        <f>IF(A1993="","",IFERROR(INDEX(Crawl!$A1992:$DZ1992,1,Rules!$H$10),""))</f>
        <v/>
      </c>
      <c r="H1993">
        <f>IF(A1993="","",IFERROR(INDEX(Crawl!$A1992:$DZ1992,1,Rules!$H$12),""))</f>
        <v/>
      </c>
      <c r="I1993">
        <f>IF(A1993="","",IF(AND(N(H1993)&gt;0,IFERROR(INDEX(Crawl!$A1992:$DZ1992,1,Rules!$H$11),"")&amp;""&lt;&gt;""),IFERROR(INDEX(Crawl!$A1992:$DZ1992,1,Rules!$H$11),"")&amp;"",IF(AND(ISNUMBER(J1993),N(J1993)&gt;=Rules!$B$12,IFERROR(INDEX(Crawl!$A1992:$DZ1992,1,Rules!$H$13),"")&amp;""&lt;&gt;""),IFERROR(INDEX(Crawl!$A1992:$DZ1992,1,Rules!$H$13),"")&amp;"","")))</f>
        <v/>
      </c>
      <c r="J1993" s="19">
        <f>IF(A1993="","",IF(IFERROR(INDEX(Crawl!$A1992:$DZ1992,1,Rules!$H$14),"")&amp;""="","",IFERROR(INDEX(Crawl!$A1992:$DZ1992,1,Rules!$H$14),"")))</f>
        <v/>
      </c>
      <c r="K1993">
        <f>IF(A1993="","",IFERROR(SUMIFS('GSC current'!$J$2:$J$2001,'GSC current'!$I$2:$I$2001,B1993),0))</f>
        <v/>
      </c>
      <c r="L1993">
        <f>IF(A1993="","",IFERROR(SUMIFS('GSC current'!$K$2:$K$2001,'GSC current'!$I$2:$I$2001,B1993),0))</f>
        <v/>
      </c>
      <c r="M1993" s="20">
        <f>IF(A1993="","",IF(N(L1993)&gt;0,K1993/L1993,""))</f>
        <v/>
      </c>
      <c r="N1993" s="21">
        <f>IF(A1993="","",IF(N(L1993)&gt;0,SUMIFS('GSC current'!$L$2:$L$2001,'GSC current'!$I$2:$I$2001,B1993)/L1993,""))</f>
        <v/>
      </c>
      <c r="O1993">
        <f>IF(A1993="","",IFERROR(SUMIFS('GSC previous'!$J$2:$J$2001,'GSC previous'!$I$2:$I$2001,B1993),0))</f>
        <v/>
      </c>
      <c r="P1993" s="22">
        <f>IF(A1993="","",IF(N(O1993)&gt;0,(K1993-O1993)/O1993,""))</f>
        <v/>
      </c>
      <c r="Q1993">
        <f>IF(A1993="","",IFERROR(SUMIFS(GA4!$P$2:$P$2001,GA4!$O$2:$O$2001,B1993),0))</f>
        <v/>
      </c>
      <c r="R1993" s="23">
        <f>IF(A1993="","",IF(N(Q1993)&gt;0,SUMIFS(GA4!$Q$2:$Q$2001,GA4!$O$2:$O$2001,B1993)/Q1993,""))</f>
        <v/>
      </c>
      <c r="S1993">
        <f>IF(A1993="","",IFERROR(SUMIFS(GA4!$R$2:$R$2001,GA4!$O$2:$O$2001,B1993),0))</f>
        <v/>
      </c>
      <c r="T1993">
        <f>IF(A1993="","",IF(AND(ISNUMBER(F1993),LEFT(C1993&amp;"",1)="2"),IF(F1993&lt;Rules!$B$9,"Yes","No"),"No"))</f>
        <v/>
      </c>
      <c r="U1993">
        <f>IF(A1993="","",IF(AND(N(O1993)&gt;=Rules!$B$8,ISNUMBER(P1993)),IF(P1993&lt;=-Rules!$B$7,"Yes","No"),"No"))</f>
        <v/>
      </c>
      <c r="V1993">
        <f>IF(A1993="","",IF(AND(N(L1993)&gt;=Rules!$B$6,ISNUMBER(N1993)),IF(AND(N1993&gt;=Rules!$B$10,N1993&lt;=Rules!$B$11),"Yes","No"),"No"))</f>
        <v/>
      </c>
      <c r="W1993">
        <f>IF(A1993="","",IF(I1993&lt;&gt;"","Yes","No"))</f>
        <v/>
      </c>
      <c r="X1993">
        <f>IF(I1993="","",IF(SUMIFS($K$3:$K$2002,$A$3:$A$2002,SUBSTITUTE(SUBSTITUTE(I1993,"?","~?"),"*","~*"))&gt;N(K1993),"Yes","No"))</f>
        <v/>
      </c>
      <c r="Y1993">
        <f>IF(A1993="","",IF(N(S1993)&gt;0,"Yes","No"))</f>
        <v/>
      </c>
      <c r="Z1993">
        <f>IF(A1993="","",IF(AND(N(K1993)&lt;Rules!$B$5,N(L1993)&lt;Rules!$B$6,N(Q1993)&lt;Rules!$B$13,Y1993="No"),"Yes","No"))</f>
        <v/>
      </c>
      <c r="AA1993">
        <f>IF(A1993="","",IF(LEFT(C1993&amp;"",1)="3","Redirect",IF(OR(LEFT(C1993&amp;"",1)="4",LEFT(C1993&amp;"",1)="5"),IF(OR(N(K1993)&gt;0,N(AC1993)&gt;=Rules!$B$14),"Redirect","Prune"),IF(D1993="Non-Indexable","Keep",IF(AND(W1993="Yes",X1993="Yes",Y1993="No"),"Merge",IF(OR(U1993="Yes",V1993="Yes",AND(T1993="Yes",N(L1993)&gt;=Rules!$B$6)),"Update",IF(Z1993="Yes",IF(N(AC1993)&gt;=Rules!$B$14,"Redirect","Prune"),"Keep")))))))</f>
        <v/>
      </c>
      <c r="AB1993">
        <f>IF(A1993="","",IF(LEFT(C1993&amp;"",1)="3","Already redirects ("&amp;C1993&amp;"). Update internal links to point at the final URL.",IF(OR(LEFT(C1993&amp;"",1)="4",LEFT(C1993&amp;"",1)="5"),IF(AA1993="Redirect","Returns "&amp;C1993&amp;" but still has "&amp;N(K1993)&amp;" clicks and "&amp;N(AC1993)&amp;" referring domains. 301 it to the closest live page.","Returns "&amp;C1993&amp;" with no clicks or links. Remove internal links and let it 404 or 410."),IF(D1993="Non-Indexable","Non-indexable ("&amp;E1993&amp;"). Keep if that is intentional; otherwise fix the canonical or noindex.",IF(AA1993="Merge","Overlaps with "&amp;I1993&amp;IF(N(J1993)&gt;0," (similarity "&amp;TEXT(J1993,"0.00")&amp;")","")&amp;", which gets more clicks. Merge the useful parts into it and 301 this URL.",IF(AA1993="Update",MID(IF(U1993="Yes","; Clicks down "&amp;TEXT(-P1993,"0%")&amp;" on the previous period","")&amp;IF(V1993="Yes","; Average position "&amp;TEXT(N1993,"0.0")&amp;" on "&amp;TEXT(L1993,"#,##0")&amp;" impressions (striking distance)","")&amp;IF(AND(T1993="Yes",N(L1993)&gt;=Rules!$B$6),"; Thin ("&amp;F1993&amp;" words) but has search demand",""),3,400),IF(AA1993="Prune","Low value: "&amp;N(K1993)&amp;" clicks, "&amp;N(L1993)&amp;" impressions, "&amp;N(Q1993)&amp;" sessions, no key events. Remove or noindex it and update internal links.",IF(AA1993="Redirect","Low value but "&amp;N(AC1993)&amp;" referring domains. 301 it to the closest relevant page to keep those links.",IF(AND(Z1993="No",Y1993="Yes",N(K1993)&lt;Rules!$B$5),"Low search traffic but it converts (key events: "&amp;S1993&amp;"). Keep it and link to it.",IF(W1993="Yes","Stronger than the page it overlaps ("&amp;I1993&amp;"). Keep; merge that page into this one.","Healthy: "&amp;N(K1993)&amp;" clicks"&amp;IF(ISNUMBER(N1993),", average position "&amp;TEXT(N1993,"0.0"),"")&amp;". Keep and monitor."))))))))))</f>
        <v/>
      </c>
      <c r="AE1993">
        <f>IF(A1993="","",IF(AD1993&lt;&gt;"",AD1993,AA1993))</f>
        <v/>
      </c>
    </row>
    <row r="1994">
      <c r="A1994">
        <f>IF(Crawl!A1993="","",Crawl!A1993)</f>
        <v/>
      </c>
      <c r="B1994">
        <f>IF(A1994="","",Crawl!EC1993)</f>
        <v/>
      </c>
      <c r="C1994">
        <f>IF(A1994="","",IFERROR(INDEX(Crawl!$A1993:$DZ1993,1,Rules!$H$6),""))</f>
        <v/>
      </c>
      <c r="D1994">
        <f>IF(A1994="","",IFERROR(INDEX(Crawl!$A1993:$DZ1993,1,Rules!$H$7),"")&amp;"")</f>
        <v/>
      </c>
      <c r="E1994">
        <f>IF(A1994="","",IFERROR(INDEX(Crawl!$A1993:$DZ1993,1,Rules!$H$8),"")&amp;"")</f>
        <v/>
      </c>
      <c r="F1994">
        <f>IF(A1994="","",IFERROR(INDEX(Crawl!$A1993:$DZ1993,1,Rules!$H$9),""))</f>
        <v/>
      </c>
      <c r="G1994">
        <f>IF(A1994="","",IFERROR(INDEX(Crawl!$A1993:$DZ1993,1,Rules!$H$10),""))</f>
        <v/>
      </c>
      <c r="H1994">
        <f>IF(A1994="","",IFERROR(INDEX(Crawl!$A1993:$DZ1993,1,Rules!$H$12),""))</f>
        <v/>
      </c>
      <c r="I1994">
        <f>IF(A1994="","",IF(AND(N(H1994)&gt;0,IFERROR(INDEX(Crawl!$A1993:$DZ1993,1,Rules!$H$11),"")&amp;""&lt;&gt;""),IFERROR(INDEX(Crawl!$A1993:$DZ1993,1,Rules!$H$11),"")&amp;"",IF(AND(ISNUMBER(J1994),N(J1994)&gt;=Rules!$B$12,IFERROR(INDEX(Crawl!$A1993:$DZ1993,1,Rules!$H$13),"")&amp;""&lt;&gt;""),IFERROR(INDEX(Crawl!$A1993:$DZ1993,1,Rules!$H$13),"")&amp;"","")))</f>
        <v/>
      </c>
      <c r="J1994" s="19">
        <f>IF(A1994="","",IF(IFERROR(INDEX(Crawl!$A1993:$DZ1993,1,Rules!$H$14),"")&amp;""="","",IFERROR(INDEX(Crawl!$A1993:$DZ1993,1,Rules!$H$14),"")))</f>
        <v/>
      </c>
      <c r="K1994">
        <f>IF(A1994="","",IFERROR(SUMIFS('GSC current'!$J$2:$J$2001,'GSC current'!$I$2:$I$2001,B1994),0))</f>
        <v/>
      </c>
      <c r="L1994">
        <f>IF(A1994="","",IFERROR(SUMIFS('GSC current'!$K$2:$K$2001,'GSC current'!$I$2:$I$2001,B1994),0))</f>
        <v/>
      </c>
      <c r="M1994" s="20">
        <f>IF(A1994="","",IF(N(L1994)&gt;0,K1994/L1994,""))</f>
        <v/>
      </c>
      <c r="N1994" s="21">
        <f>IF(A1994="","",IF(N(L1994)&gt;0,SUMIFS('GSC current'!$L$2:$L$2001,'GSC current'!$I$2:$I$2001,B1994)/L1994,""))</f>
        <v/>
      </c>
      <c r="O1994">
        <f>IF(A1994="","",IFERROR(SUMIFS('GSC previous'!$J$2:$J$2001,'GSC previous'!$I$2:$I$2001,B1994),0))</f>
        <v/>
      </c>
      <c r="P1994" s="22">
        <f>IF(A1994="","",IF(N(O1994)&gt;0,(K1994-O1994)/O1994,""))</f>
        <v/>
      </c>
      <c r="Q1994">
        <f>IF(A1994="","",IFERROR(SUMIFS(GA4!$P$2:$P$2001,GA4!$O$2:$O$2001,B1994),0))</f>
        <v/>
      </c>
      <c r="R1994" s="23">
        <f>IF(A1994="","",IF(N(Q1994)&gt;0,SUMIFS(GA4!$Q$2:$Q$2001,GA4!$O$2:$O$2001,B1994)/Q1994,""))</f>
        <v/>
      </c>
      <c r="S1994">
        <f>IF(A1994="","",IFERROR(SUMIFS(GA4!$R$2:$R$2001,GA4!$O$2:$O$2001,B1994),0))</f>
        <v/>
      </c>
      <c r="T1994">
        <f>IF(A1994="","",IF(AND(ISNUMBER(F1994),LEFT(C1994&amp;"",1)="2"),IF(F1994&lt;Rules!$B$9,"Yes","No"),"No"))</f>
        <v/>
      </c>
      <c r="U1994">
        <f>IF(A1994="","",IF(AND(N(O1994)&gt;=Rules!$B$8,ISNUMBER(P1994)),IF(P1994&lt;=-Rules!$B$7,"Yes","No"),"No"))</f>
        <v/>
      </c>
      <c r="V1994">
        <f>IF(A1994="","",IF(AND(N(L1994)&gt;=Rules!$B$6,ISNUMBER(N1994)),IF(AND(N1994&gt;=Rules!$B$10,N1994&lt;=Rules!$B$11),"Yes","No"),"No"))</f>
        <v/>
      </c>
      <c r="W1994">
        <f>IF(A1994="","",IF(I1994&lt;&gt;"","Yes","No"))</f>
        <v/>
      </c>
      <c r="X1994">
        <f>IF(I1994="","",IF(SUMIFS($K$3:$K$2002,$A$3:$A$2002,SUBSTITUTE(SUBSTITUTE(I1994,"?","~?"),"*","~*"))&gt;N(K1994),"Yes","No"))</f>
        <v/>
      </c>
      <c r="Y1994">
        <f>IF(A1994="","",IF(N(S1994)&gt;0,"Yes","No"))</f>
        <v/>
      </c>
      <c r="Z1994">
        <f>IF(A1994="","",IF(AND(N(K1994)&lt;Rules!$B$5,N(L1994)&lt;Rules!$B$6,N(Q1994)&lt;Rules!$B$13,Y1994="No"),"Yes","No"))</f>
        <v/>
      </c>
      <c r="AA1994">
        <f>IF(A1994="","",IF(LEFT(C1994&amp;"",1)="3","Redirect",IF(OR(LEFT(C1994&amp;"",1)="4",LEFT(C1994&amp;"",1)="5"),IF(OR(N(K1994)&gt;0,N(AC1994)&gt;=Rules!$B$14),"Redirect","Prune"),IF(D1994="Non-Indexable","Keep",IF(AND(W1994="Yes",X1994="Yes",Y1994="No"),"Merge",IF(OR(U1994="Yes",V1994="Yes",AND(T1994="Yes",N(L1994)&gt;=Rules!$B$6)),"Update",IF(Z1994="Yes",IF(N(AC1994)&gt;=Rules!$B$14,"Redirect","Prune"),"Keep")))))))</f>
        <v/>
      </c>
      <c r="AB1994">
        <f>IF(A1994="","",IF(LEFT(C1994&amp;"",1)="3","Already redirects ("&amp;C1994&amp;"). Update internal links to point at the final URL.",IF(OR(LEFT(C1994&amp;"",1)="4",LEFT(C1994&amp;"",1)="5"),IF(AA1994="Redirect","Returns "&amp;C1994&amp;" but still has "&amp;N(K1994)&amp;" clicks and "&amp;N(AC1994)&amp;" referring domains. 301 it to the closest live page.","Returns "&amp;C1994&amp;" with no clicks or links. Remove internal links and let it 404 or 410."),IF(D1994="Non-Indexable","Non-indexable ("&amp;E1994&amp;"). Keep if that is intentional; otherwise fix the canonical or noindex.",IF(AA1994="Merge","Overlaps with "&amp;I1994&amp;IF(N(J1994)&gt;0," (similarity "&amp;TEXT(J1994,"0.00")&amp;")","")&amp;", which gets more clicks. Merge the useful parts into it and 301 this URL.",IF(AA1994="Update",MID(IF(U1994="Yes","; Clicks down "&amp;TEXT(-P1994,"0%")&amp;" on the previous period","")&amp;IF(V1994="Yes","; Average position "&amp;TEXT(N1994,"0.0")&amp;" on "&amp;TEXT(L1994,"#,##0")&amp;" impressions (striking distance)","")&amp;IF(AND(T1994="Yes",N(L1994)&gt;=Rules!$B$6),"; Thin ("&amp;F1994&amp;" words) but has search demand",""),3,400),IF(AA1994="Prune","Low value: "&amp;N(K1994)&amp;" clicks, "&amp;N(L1994)&amp;" impressions, "&amp;N(Q1994)&amp;" sessions, no key events. Remove or noindex it and update internal links.",IF(AA1994="Redirect","Low value but "&amp;N(AC1994)&amp;" referring domains. 301 it to the closest relevant page to keep those links.",IF(AND(Z1994="No",Y1994="Yes",N(K1994)&lt;Rules!$B$5),"Low search traffic but it converts (key events: "&amp;S1994&amp;"). Keep it and link to it.",IF(W1994="Yes","Stronger than the page it overlaps ("&amp;I1994&amp;"). Keep; merge that page into this one.","Healthy: "&amp;N(K1994)&amp;" clicks"&amp;IF(ISNUMBER(N1994),", average position "&amp;TEXT(N1994,"0.0"),"")&amp;". Keep and monitor."))))))))))</f>
        <v/>
      </c>
      <c r="AE1994">
        <f>IF(A1994="","",IF(AD1994&lt;&gt;"",AD1994,AA1994))</f>
        <v/>
      </c>
    </row>
    <row r="1995">
      <c r="A1995">
        <f>IF(Crawl!A1994="","",Crawl!A1994)</f>
        <v/>
      </c>
      <c r="B1995">
        <f>IF(A1995="","",Crawl!EC1994)</f>
        <v/>
      </c>
      <c r="C1995">
        <f>IF(A1995="","",IFERROR(INDEX(Crawl!$A1994:$DZ1994,1,Rules!$H$6),""))</f>
        <v/>
      </c>
      <c r="D1995">
        <f>IF(A1995="","",IFERROR(INDEX(Crawl!$A1994:$DZ1994,1,Rules!$H$7),"")&amp;"")</f>
        <v/>
      </c>
      <c r="E1995">
        <f>IF(A1995="","",IFERROR(INDEX(Crawl!$A1994:$DZ1994,1,Rules!$H$8),"")&amp;"")</f>
        <v/>
      </c>
      <c r="F1995">
        <f>IF(A1995="","",IFERROR(INDEX(Crawl!$A1994:$DZ1994,1,Rules!$H$9),""))</f>
        <v/>
      </c>
      <c r="G1995">
        <f>IF(A1995="","",IFERROR(INDEX(Crawl!$A1994:$DZ1994,1,Rules!$H$10),""))</f>
        <v/>
      </c>
      <c r="H1995">
        <f>IF(A1995="","",IFERROR(INDEX(Crawl!$A1994:$DZ1994,1,Rules!$H$12),""))</f>
        <v/>
      </c>
      <c r="I1995">
        <f>IF(A1995="","",IF(AND(N(H1995)&gt;0,IFERROR(INDEX(Crawl!$A1994:$DZ1994,1,Rules!$H$11),"")&amp;""&lt;&gt;""),IFERROR(INDEX(Crawl!$A1994:$DZ1994,1,Rules!$H$11),"")&amp;"",IF(AND(ISNUMBER(J1995),N(J1995)&gt;=Rules!$B$12,IFERROR(INDEX(Crawl!$A1994:$DZ1994,1,Rules!$H$13),"")&amp;""&lt;&gt;""),IFERROR(INDEX(Crawl!$A1994:$DZ1994,1,Rules!$H$13),"")&amp;"","")))</f>
        <v/>
      </c>
      <c r="J1995" s="19">
        <f>IF(A1995="","",IF(IFERROR(INDEX(Crawl!$A1994:$DZ1994,1,Rules!$H$14),"")&amp;""="","",IFERROR(INDEX(Crawl!$A1994:$DZ1994,1,Rules!$H$14),"")))</f>
        <v/>
      </c>
      <c r="K1995">
        <f>IF(A1995="","",IFERROR(SUMIFS('GSC current'!$J$2:$J$2001,'GSC current'!$I$2:$I$2001,B1995),0))</f>
        <v/>
      </c>
      <c r="L1995">
        <f>IF(A1995="","",IFERROR(SUMIFS('GSC current'!$K$2:$K$2001,'GSC current'!$I$2:$I$2001,B1995),0))</f>
        <v/>
      </c>
      <c r="M1995" s="20">
        <f>IF(A1995="","",IF(N(L1995)&gt;0,K1995/L1995,""))</f>
        <v/>
      </c>
      <c r="N1995" s="21">
        <f>IF(A1995="","",IF(N(L1995)&gt;0,SUMIFS('GSC current'!$L$2:$L$2001,'GSC current'!$I$2:$I$2001,B1995)/L1995,""))</f>
        <v/>
      </c>
      <c r="O1995">
        <f>IF(A1995="","",IFERROR(SUMIFS('GSC previous'!$J$2:$J$2001,'GSC previous'!$I$2:$I$2001,B1995),0))</f>
        <v/>
      </c>
      <c r="P1995" s="22">
        <f>IF(A1995="","",IF(N(O1995)&gt;0,(K1995-O1995)/O1995,""))</f>
        <v/>
      </c>
      <c r="Q1995">
        <f>IF(A1995="","",IFERROR(SUMIFS(GA4!$P$2:$P$2001,GA4!$O$2:$O$2001,B1995),0))</f>
        <v/>
      </c>
      <c r="R1995" s="23">
        <f>IF(A1995="","",IF(N(Q1995)&gt;0,SUMIFS(GA4!$Q$2:$Q$2001,GA4!$O$2:$O$2001,B1995)/Q1995,""))</f>
        <v/>
      </c>
      <c r="S1995">
        <f>IF(A1995="","",IFERROR(SUMIFS(GA4!$R$2:$R$2001,GA4!$O$2:$O$2001,B1995),0))</f>
        <v/>
      </c>
      <c r="T1995">
        <f>IF(A1995="","",IF(AND(ISNUMBER(F1995),LEFT(C1995&amp;"",1)="2"),IF(F1995&lt;Rules!$B$9,"Yes","No"),"No"))</f>
        <v/>
      </c>
      <c r="U1995">
        <f>IF(A1995="","",IF(AND(N(O1995)&gt;=Rules!$B$8,ISNUMBER(P1995)),IF(P1995&lt;=-Rules!$B$7,"Yes","No"),"No"))</f>
        <v/>
      </c>
      <c r="V1995">
        <f>IF(A1995="","",IF(AND(N(L1995)&gt;=Rules!$B$6,ISNUMBER(N1995)),IF(AND(N1995&gt;=Rules!$B$10,N1995&lt;=Rules!$B$11),"Yes","No"),"No"))</f>
        <v/>
      </c>
      <c r="W1995">
        <f>IF(A1995="","",IF(I1995&lt;&gt;"","Yes","No"))</f>
        <v/>
      </c>
      <c r="X1995">
        <f>IF(I1995="","",IF(SUMIFS($K$3:$K$2002,$A$3:$A$2002,SUBSTITUTE(SUBSTITUTE(I1995,"?","~?"),"*","~*"))&gt;N(K1995),"Yes","No"))</f>
        <v/>
      </c>
      <c r="Y1995">
        <f>IF(A1995="","",IF(N(S1995)&gt;0,"Yes","No"))</f>
        <v/>
      </c>
      <c r="Z1995">
        <f>IF(A1995="","",IF(AND(N(K1995)&lt;Rules!$B$5,N(L1995)&lt;Rules!$B$6,N(Q1995)&lt;Rules!$B$13,Y1995="No"),"Yes","No"))</f>
        <v/>
      </c>
      <c r="AA1995">
        <f>IF(A1995="","",IF(LEFT(C1995&amp;"",1)="3","Redirect",IF(OR(LEFT(C1995&amp;"",1)="4",LEFT(C1995&amp;"",1)="5"),IF(OR(N(K1995)&gt;0,N(AC1995)&gt;=Rules!$B$14),"Redirect","Prune"),IF(D1995="Non-Indexable","Keep",IF(AND(W1995="Yes",X1995="Yes",Y1995="No"),"Merge",IF(OR(U1995="Yes",V1995="Yes",AND(T1995="Yes",N(L1995)&gt;=Rules!$B$6)),"Update",IF(Z1995="Yes",IF(N(AC1995)&gt;=Rules!$B$14,"Redirect","Prune"),"Keep")))))))</f>
        <v/>
      </c>
      <c r="AB1995">
        <f>IF(A1995="","",IF(LEFT(C1995&amp;"",1)="3","Already redirects ("&amp;C1995&amp;"). Update internal links to point at the final URL.",IF(OR(LEFT(C1995&amp;"",1)="4",LEFT(C1995&amp;"",1)="5"),IF(AA1995="Redirect","Returns "&amp;C1995&amp;" but still has "&amp;N(K1995)&amp;" clicks and "&amp;N(AC1995)&amp;" referring domains. 301 it to the closest live page.","Returns "&amp;C1995&amp;" with no clicks or links. Remove internal links and let it 404 or 410."),IF(D1995="Non-Indexable","Non-indexable ("&amp;E1995&amp;"). Keep if that is intentional; otherwise fix the canonical or noindex.",IF(AA1995="Merge","Overlaps with "&amp;I1995&amp;IF(N(J1995)&gt;0," (similarity "&amp;TEXT(J1995,"0.00")&amp;")","")&amp;", which gets more clicks. Merge the useful parts into it and 301 this URL.",IF(AA1995="Update",MID(IF(U1995="Yes","; Clicks down "&amp;TEXT(-P1995,"0%")&amp;" on the previous period","")&amp;IF(V1995="Yes","; Average position "&amp;TEXT(N1995,"0.0")&amp;" on "&amp;TEXT(L1995,"#,##0")&amp;" impressions (striking distance)","")&amp;IF(AND(T1995="Yes",N(L1995)&gt;=Rules!$B$6),"; Thin ("&amp;F1995&amp;" words) but has search demand",""),3,400),IF(AA1995="Prune","Low value: "&amp;N(K1995)&amp;" clicks, "&amp;N(L1995)&amp;" impressions, "&amp;N(Q1995)&amp;" sessions, no key events. Remove or noindex it and update internal links.",IF(AA1995="Redirect","Low value but "&amp;N(AC1995)&amp;" referring domains. 301 it to the closest relevant page to keep those links.",IF(AND(Z1995="No",Y1995="Yes",N(K1995)&lt;Rules!$B$5),"Low search traffic but it converts (key events: "&amp;S1995&amp;"). Keep it and link to it.",IF(W1995="Yes","Stronger than the page it overlaps ("&amp;I1995&amp;"). Keep; merge that page into this one.","Healthy: "&amp;N(K1995)&amp;" clicks"&amp;IF(ISNUMBER(N1995),", average position "&amp;TEXT(N1995,"0.0"),"")&amp;". Keep and monitor."))))))))))</f>
        <v/>
      </c>
      <c r="AE1995">
        <f>IF(A1995="","",IF(AD1995&lt;&gt;"",AD1995,AA1995))</f>
        <v/>
      </c>
    </row>
    <row r="1996">
      <c r="A1996">
        <f>IF(Crawl!A1995="","",Crawl!A1995)</f>
        <v/>
      </c>
      <c r="B1996">
        <f>IF(A1996="","",Crawl!EC1995)</f>
        <v/>
      </c>
      <c r="C1996">
        <f>IF(A1996="","",IFERROR(INDEX(Crawl!$A1995:$DZ1995,1,Rules!$H$6),""))</f>
        <v/>
      </c>
      <c r="D1996">
        <f>IF(A1996="","",IFERROR(INDEX(Crawl!$A1995:$DZ1995,1,Rules!$H$7),"")&amp;"")</f>
        <v/>
      </c>
      <c r="E1996">
        <f>IF(A1996="","",IFERROR(INDEX(Crawl!$A1995:$DZ1995,1,Rules!$H$8),"")&amp;"")</f>
        <v/>
      </c>
      <c r="F1996">
        <f>IF(A1996="","",IFERROR(INDEX(Crawl!$A1995:$DZ1995,1,Rules!$H$9),""))</f>
        <v/>
      </c>
      <c r="G1996">
        <f>IF(A1996="","",IFERROR(INDEX(Crawl!$A1995:$DZ1995,1,Rules!$H$10),""))</f>
        <v/>
      </c>
      <c r="H1996">
        <f>IF(A1996="","",IFERROR(INDEX(Crawl!$A1995:$DZ1995,1,Rules!$H$12),""))</f>
        <v/>
      </c>
      <c r="I1996">
        <f>IF(A1996="","",IF(AND(N(H1996)&gt;0,IFERROR(INDEX(Crawl!$A1995:$DZ1995,1,Rules!$H$11),"")&amp;""&lt;&gt;""),IFERROR(INDEX(Crawl!$A1995:$DZ1995,1,Rules!$H$11),"")&amp;"",IF(AND(ISNUMBER(J1996),N(J1996)&gt;=Rules!$B$12,IFERROR(INDEX(Crawl!$A1995:$DZ1995,1,Rules!$H$13),"")&amp;""&lt;&gt;""),IFERROR(INDEX(Crawl!$A1995:$DZ1995,1,Rules!$H$13),"")&amp;"","")))</f>
        <v/>
      </c>
      <c r="J1996" s="19">
        <f>IF(A1996="","",IF(IFERROR(INDEX(Crawl!$A1995:$DZ1995,1,Rules!$H$14),"")&amp;""="","",IFERROR(INDEX(Crawl!$A1995:$DZ1995,1,Rules!$H$14),"")))</f>
        <v/>
      </c>
      <c r="K1996">
        <f>IF(A1996="","",IFERROR(SUMIFS('GSC current'!$J$2:$J$2001,'GSC current'!$I$2:$I$2001,B1996),0))</f>
        <v/>
      </c>
      <c r="L1996">
        <f>IF(A1996="","",IFERROR(SUMIFS('GSC current'!$K$2:$K$2001,'GSC current'!$I$2:$I$2001,B1996),0))</f>
        <v/>
      </c>
      <c r="M1996" s="20">
        <f>IF(A1996="","",IF(N(L1996)&gt;0,K1996/L1996,""))</f>
        <v/>
      </c>
      <c r="N1996" s="21">
        <f>IF(A1996="","",IF(N(L1996)&gt;0,SUMIFS('GSC current'!$L$2:$L$2001,'GSC current'!$I$2:$I$2001,B1996)/L1996,""))</f>
        <v/>
      </c>
      <c r="O1996">
        <f>IF(A1996="","",IFERROR(SUMIFS('GSC previous'!$J$2:$J$2001,'GSC previous'!$I$2:$I$2001,B1996),0))</f>
        <v/>
      </c>
      <c r="P1996" s="22">
        <f>IF(A1996="","",IF(N(O1996)&gt;0,(K1996-O1996)/O1996,""))</f>
        <v/>
      </c>
      <c r="Q1996">
        <f>IF(A1996="","",IFERROR(SUMIFS(GA4!$P$2:$P$2001,GA4!$O$2:$O$2001,B1996),0))</f>
        <v/>
      </c>
      <c r="R1996" s="23">
        <f>IF(A1996="","",IF(N(Q1996)&gt;0,SUMIFS(GA4!$Q$2:$Q$2001,GA4!$O$2:$O$2001,B1996)/Q1996,""))</f>
        <v/>
      </c>
      <c r="S1996">
        <f>IF(A1996="","",IFERROR(SUMIFS(GA4!$R$2:$R$2001,GA4!$O$2:$O$2001,B1996),0))</f>
        <v/>
      </c>
      <c r="T1996">
        <f>IF(A1996="","",IF(AND(ISNUMBER(F1996),LEFT(C1996&amp;"",1)="2"),IF(F1996&lt;Rules!$B$9,"Yes","No"),"No"))</f>
        <v/>
      </c>
      <c r="U1996">
        <f>IF(A1996="","",IF(AND(N(O1996)&gt;=Rules!$B$8,ISNUMBER(P1996)),IF(P1996&lt;=-Rules!$B$7,"Yes","No"),"No"))</f>
        <v/>
      </c>
      <c r="V1996">
        <f>IF(A1996="","",IF(AND(N(L1996)&gt;=Rules!$B$6,ISNUMBER(N1996)),IF(AND(N1996&gt;=Rules!$B$10,N1996&lt;=Rules!$B$11),"Yes","No"),"No"))</f>
        <v/>
      </c>
      <c r="W1996">
        <f>IF(A1996="","",IF(I1996&lt;&gt;"","Yes","No"))</f>
        <v/>
      </c>
      <c r="X1996">
        <f>IF(I1996="","",IF(SUMIFS($K$3:$K$2002,$A$3:$A$2002,SUBSTITUTE(SUBSTITUTE(I1996,"?","~?"),"*","~*"))&gt;N(K1996),"Yes","No"))</f>
        <v/>
      </c>
      <c r="Y1996">
        <f>IF(A1996="","",IF(N(S1996)&gt;0,"Yes","No"))</f>
        <v/>
      </c>
      <c r="Z1996">
        <f>IF(A1996="","",IF(AND(N(K1996)&lt;Rules!$B$5,N(L1996)&lt;Rules!$B$6,N(Q1996)&lt;Rules!$B$13,Y1996="No"),"Yes","No"))</f>
        <v/>
      </c>
      <c r="AA1996">
        <f>IF(A1996="","",IF(LEFT(C1996&amp;"",1)="3","Redirect",IF(OR(LEFT(C1996&amp;"",1)="4",LEFT(C1996&amp;"",1)="5"),IF(OR(N(K1996)&gt;0,N(AC1996)&gt;=Rules!$B$14),"Redirect","Prune"),IF(D1996="Non-Indexable","Keep",IF(AND(W1996="Yes",X1996="Yes",Y1996="No"),"Merge",IF(OR(U1996="Yes",V1996="Yes",AND(T1996="Yes",N(L1996)&gt;=Rules!$B$6)),"Update",IF(Z1996="Yes",IF(N(AC1996)&gt;=Rules!$B$14,"Redirect","Prune"),"Keep")))))))</f>
        <v/>
      </c>
      <c r="AB1996">
        <f>IF(A1996="","",IF(LEFT(C1996&amp;"",1)="3","Already redirects ("&amp;C1996&amp;"). Update internal links to point at the final URL.",IF(OR(LEFT(C1996&amp;"",1)="4",LEFT(C1996&amp;"",1)="5"),IF(AA1996="Redirect","Returns "&amp;C1996&amp;" but still has "&amp;N(K1996)&amp;" clicks and "&amp;N(AC1996)&amp;" referring domains. 301 it to the closest live page.","Returns "&amp;C1996&amp;" with no clicks or links. Remove internal links and let it 404 or 410."),IF(D1996="Non-Indexable","Non-indexable ("&amp;E1996&amp;"). Keep if that is intentional; otherwise fix the canonical or noindex.",IF(AA1996="Merge","Overlaps with "&amp;I1996&amp;IF(N(J1996)&gt;0," (similarity "&amp;TEXT(J1996,"0.00")&amp;")","")&amp;", which gets more clicks. Merge the useful parts into it and 301 this URL.",IF(AA1996="Update",MID(IF(U1996="Yes","; Clicks down "&amp;TEXT(-P1996,"0%")&amp;" on the previous period","")&amp;IF(V1996="Yes","; Average position "&amp;TEXT(N1996,"0.0")&amp;" on "&amp;TEXT(L1996,"#,##0")&amp;" impressions (striking distance)","")&amp;IF(AND(T1996="Yes",N(L1996)&gt;=Rules!$B$6),"; Thin ("&amp;F1996&amp;" words) but has search demand",""),3,400),IF(AA1996="Prune","Low value: "&amp;N(K1996)&amp;" clicks, "&amp;N(L1996)&amp;" impressions, "&amp;N(Q1996)&amp;" sessions, no key events. Remove or noindex it and update internal links.",IF(AA1996="Redirect","Low value but "&amp;N(AC1996)&amp;" referring domains. 301 it to the closest relevant page to keep those links.",IF(AND(Z1996="No",Y1996="Yes",N(K1996)&lt;Rules!$B$5),"Low search traffic but it converts (key events: "&amp;S1996&amp;"). Keep it and link to it.",IF(W1996="Yes","Stronger than the page it overlaps ("&amp;I1996&amp;"). Keep; merge that page into this one.","Healthy: "&amp;N(K1996)&amp;" clicks"&amp;IF(ISNUMBER(N1996),", average position "&amp;TEXT(N1996,"0.0"),"")&amp;". Keep and monitor."))))))))))</f>
        <v/>
      </c>
      <c r="AE1996">
        <f>IF(A1996="","",IF(AD1996&lt;&gt;"",AD1996,AA1996))</f>
        <v/>
      </c>
    </row>
    <row r="1997">
      <c r="A1997">
        <f>IF(Crawl!A1996="","",Crawl!A1996)</f>
        <v/>
      </c>
      <c r="B1997">
        <f>IF(A1997="","",Crawl!EC1996)</f>
        <v/>
      </c>
      <c r="C1997">
        <f>IF(A1997="","",IFERROR(INDEX(Crawl!$A1996:$DZ1996,1,Rules!$H$6),""))</f>
        <v/>
      </c>
      <c r="D1997">
        <f>IF(A1997="","",IFERROR(INDEX(Crawl!$A1996:$DZ1996,1,Rules!$H$7),"")&amp;"")</f>
        <v/>
      </c>
      <c r="E1997">
        <f>IF(A1997="","",IFERROR(INDEX(Crawl!$A1996:$DZ1996,1,Rules!$H$8),"")&amp;"")</f>
        <v/>
      </c>
      <c r="F1997">
        <f>IF(A1997="","",IFERROR(INDEX(Crawl!$A1996:$DZ1996,1,Rules!$H$9),""))</f>
        <v/>
      </c>
      <c r="G1997">
        <f>IF(A1997="","",IFERROR(INDEX(Crawl!$A1996:$DZ1996,1,Rules!$H$10),""))</f>
        <v/>
      </c>
      <c r="H1997">
        <f>IF(A1997="","",IFERROR(INDEX(Crawl!$A1996:$DZ1996,1,Rules!$H$12),""))</f>
        <v/>
      </c>
      <c r="I1997">
        <f>IF(A1997="","",IF(AND(N(H1997)&gt;0,IFERROR(INDEX(Crawl!$A1996:$DZ1996,1,Rules!$H$11),"")&amp;""&lt;&gt;""),IFERROR(INDEX(Crawl!$A1996:$DZ1996,1,Rules!$H$11),"")&amp;"",IF(AND(ISNUMBER(J1997),N(J1997)&gt;=Rules!$B$12,IFERROR(INDEX(Crawl!$A1996:$DZ1996,1,Rules!$H$13),"")&amp;""&lt;&gt;""),IFERROR(INDEX(Crawl!$A1996:$DZ1996,1,Rules!$H$13),"")&amp;"","")))</f>
        <v/>
      </c>
      <c r="J1997" s="19">
        <f>IF(A1997="","",IF(IFERROR(INDEX(Crawl!$A1996:$DZ1996,1,Rules!$H$14),"")&amp;""="","",IFERROR(INDEX(Crawl!$A1996:$DZ1996,1,Rules!$H$14),"")))</f>
        <v/>
      </c>
      <c r="K1997">
        <f>IF(A1997="","",IFERROR(SUMIFS('GSC current'!$J$2:$J$2001,'GSC current'!$I$2:$I$2001,B1997),0))</f>
        <v/>
      </c>
      <c r="L1997">
        <f>IF(A1997="","",IFERROR(SUMIFS('GSC current'!$K$2:$K$2001,'GSC current'!$I$2:$I$2001,B1997),0))</f>
        <v/>
      </c>
      <c r="M1997" s="20">
        <f>IF(A1997="","",IF(N(L1997)&gt;0,K1997/L1997,""))</f>
        <v/>
      </c>
      <c r="N1997" s="21">
        <f>IF(A1997="","",IF(N(L1997)&gt;0,SUMIFS('GSC current'!$L$2:$L$2001,'GSC current'!$I$2:$I$2001,B1997)/L1997,""))</f>
        <v/>
      </c>
      <c r="O1997">
        <f>IF(A1997="","",IFERROR(SUMIFS('GSC previous'!$J$2:$J$2001,'GSC previous'!$I$2:$I$2001,B1997),0))</f>
        <v/>
      </c>
      <c r="P1997" s="22">
        <f>IF(A1997="","",IF(N(O1997)&gt;0,(K1997-O1997)/O1997,""))</f>
        <v/>
      </c>
      <c r="Q1997">
        <f>IF(A1997="","",IFERROR(SUMIFS(GA4!$P$2:$P$2001,GA4!$O$2:$O$2001,B1997),0))</f>
        <v/>
      </c>
      <c r="R1997" s="23">
        <f>IF(A1997="","",IF(N(Q1997)&gt;0,SUMIFS(GA4!$Q$2:$Q$2001,GA4!$O$2:$O$2001,B1997)/Q1997,""))</f>
        <v/>
      </c>
      <c r="S1997">
        <f>IF(A1997="","",IFERROR(SUMIFS(GA4!$R$2:$R$2001,GA4!$O$2:$O$2001,B1997),0))</f>
        <v/>
      </c>
      <c r="T1997">
        <f>IF(A1997="","",IF(AND(ISNUMBER(F1997),LEFT(C1997&amp;"",1)="2"),IF(F1997&lt;Rules!$B$9,"Yes","No"),"No"))</f>
        <v/>
      </c>
      <c r="U1997">
        <f>IF(A1997="","",IF(AND(N(O1997)&gt;=Rules!$B$8,ISNUMBER(P1997)),IF(P1997&lt;=-Rules!$B$7,"Yes","No"),"No"))</f>
        <v/>
      </c>
      <c r="V1997">
        <f>IF(A1997="","",IF(AND(N(L1997)&gt;=Rules!$B$6,ISNUMBER(N1997)),IF(AND(N1997&gt;=Rules!$B$10,N1997&lt;=Rules!$B$11),"Yes","No"),"No"))</f>
        <v/>
      </c>
      <c r="W1997">
        <f>IF(A1997="","",IF(I1997&lt;&gt;"","Yes","No"))</f>
        <v/>
      </c>
      <c r="X1997">
        <f>IF(I1997="","",IF(SUMIFS($K$3:$K$2002,$A$3:$A$2002,SUBSTITUTE(SUBSTITUTE(I1997,"?","~?"),"*","~*"))&gt;N(K1997),"Yes","No"))</f>
        <v/>
      </c>
      <c r="Y1997">
        <f>IF(A1997="","",IF(N(S1997)&gt;0,"Yes","No"))</f>
        <v/>
      </c>
      <c r="Z1997">
        <f>IF(A1997="","",IF(AND(N(K1997)&lt;Rules!$B$5,N(L1997)&lt;Rules!$B$6,N(Q1997)&lt;Rules!$B$13,Y1997="No"),"Yes","No"))</f>
        <v/>
      </c>
      <c r="AA1997">
        <f>IF(A1997="","",IF(LEFT(C1997&amp;"",1)="3","Redirect",IF(OR(LEFT(C1997&amp;"",1)="4",LEFT(C1997&amp;"",1)="5"),IF(OR(N(K1997)&gt;0,N(AC1997)&gt;=Rules!$B$14),"Redirect","Prune"),IF(D1997="Non-Indexable","Keep",IF(AND(W1997="Yes",X1997="Yes",Y1997="No"),"Merge",IF(OR(U1997="Yes",V1997="Yes",AND(T1997="Yes",N(L1997)&gt;=Rules!$B$6)),"Update",IF(Z1997="Yes",IF(N(AC1997)&gt;=Rules!$B$14,"Redirect","Prune"),"Keep")))))))</f>
        <v/>
      </c>
      <c r="AB1997">
        <f>IF(A1997="","",IF(LEFT(C1997&amp;"",1)="3","Already redirects ("&amp;C1997&amp;"). Update internal links to point at the final URL.",IF(OR(LEFT(C1997&amp;"",1)="4",LEFT(C1997&amp;"",1)="5"),IF(AA1997="Redirect","Returns "&amp;C1997&amp;" but still has "&amp;N(K1997)&amp;" clicks and "&amp;N(AC1997)&amp;" referring domains. 301 it to the closest live page.","Returns "&amp;C1997&amp;" with no clicks or links. Remove internal links and let it 404 or 410."),IF(D1997="Non-Indexable","Non-indexable ("&amp;E1997&amp;"). Keep if that is intentional; otherwise fix the canonical or noindex.",IF(AA1997="Merge","Overlaps with "&amp;I1997&amp;IF(N(J1997)&gt;0," (similarity "&amp;TEXT(J1997,"0.00")&amp;")","")&amp;", which gets more clicks. Merge the useful parts into it and 301 this URL.",IF(AA1997="Update",MID(IF(U1997="Yes","; Clicks down "&amp;TEXT(-P1997,"0%")&amp;" on the previous period","")&amp;IF(V1997="Yes","; Average position "&amp;TEXT(N1997,"0.0")&amp;" on "&amp;TEXT(L1997,"#,##0")&amp;" impressions (striking distance)","")&amp;IF(AND(T1997="Yes",N(L1997)&gt;=Rules!$B$6),"; Thin ("&amp;F1997&amp;" words) but has search demand",""),3,400),IF(AA1997="Prune","Low value: "&amp;N(K1997)&amp;" clicks, "&amp;N(L1997)&amp;" impressions, "&amp;N(Q1997)&amp;" sessions, no key events. Remove or noindex it and update internal links.",IF(AA1997="Redirect","Low value but "&amp;N(AC1997)&amp;" referring domains. 301 it to the closest relevant page to keep those links.",IF(AND(Z1997="No",Y1997="Yes",N(K1997)&lt;Rules!$B$5),"Low search traffic but it converts (key events: "&amp;S1997&amp;"). Keep it and link to it.",IF(W1997="Yes","Stronger than the page it overlaps ("&amp;I1997&amp;"). Keep; merge that page into this one.","Healthy: "&amp;N(K1997)&amp;" clicks"&amp;IF(ISNUMBER(N1997),", average position "&amp;TEXT(N1997,"0.0"),"")&amp;". Keep and monitor."))))))))))</f>
        <v/>
      </c>
      <c r="AE1997">
        <f>IF(A1997="","",IF(AD1997&lt;&gt;"",AD1997,AA1997))</f>
        <v/>
      </c>
    </row>
    <row r="1998">
      <c r="A1998">
        <f>IF(Crawl!A1997="","",Crawl!A1997)</f>
        <v/>
      </c>
      <c r="B1998">
        <f>IF(A1998="","",Crawl!EC1997)</f>
        <v/>
      </c>
      <c r="C1998">
        <f>IF(A1998="","",IFERROR(INDEX(Crawl!$A1997:$DZ1997,1,Rules!$H$6),""))</f>
        <v/>
      </c>
      <c r="D1998">
        <f>IF(A1998="","",IFERROR(INDEX(Crawl!$A1997:$DZ1997,1,Rules!$H$7),"")&amp;"")</f>
        <v/>
      </c>
      <c r="E1998">
        <f>IF(A1998="","",IFERROR(INDEX(Crawl!$A1997:$DZ1997,1,Rules!$H$8),"")&amp;"")</f>
        <v/>
      </c>
      <c r="F1998">
        <f>IF(A1998="","",IFERROR(INDEX(Crawl!$A1997:$DZ1997,1,Rules!$H$9),""))</f>
        <v/>
      </c>
      <c r="G1998">
        <f>IF(A1998="","",IFERROR(INDEX(Crawl!$A1997:$DZ1997,1,Rules!$H$10),""))</f>
        <v/>
      </c>
      <c r="H1998">
        <f>IF(A1998="","",IFERROR(INDEX(Crawl!$A1997:$DZ1997,1,Rules!$H$12),""))</f>
        <v/>
      </c>
      <c r="I1998">
        <f>IF(A1998="","",IF(AND(N(H1998)&gt;0,IFERROR(INDEX(Crawl!$A1997:$DZ1997,1,Rules!$H$11),"")&amp;""&lt;&gt;""),IFERROR(INDEX(Crawl!$A1997:$DZ1997,1,Rules!$H$11),"")&amp;"",IF(AND(ISNUMBER(J1998),N(J1998)&gt;=Rules!$B$12,IFERROR(INDEX(Crawl!$A1997:$DZ1997,1,Rules!$H$13),"")&amp;""&lt;&gt;""),IFERROR(INDEX(Crawl!$A1997:$DZ1997,1,Rules!$H$13),"")&amp;"","")))</f>
        <v/>
      </c>
      <c r="J1998" s="19">
        <f>IF(A1998="","",IF(IFERROR(INDEX(Crawl!$A1997:$DZ1997,1,Rules!$H$14),"")&amp;""="","",IFERROR(INDEX(Crawl!$A1997:$DZ1997,1,Rules!$H$14),"")))</f>
        <v/>
      </c>
      <c r="K1998">
        <f>IF(A1998="","",IFERROR(SUMIFS('GSC current'!$J$2:$J$2001,'GSC current'!$I$2:$I$2001,B1998),0))</f>
        <v/>
      </c>
      <c r="L1998">
        <f>IF(A1998="","",IFERROR(SUMIFS('GSC current'!$K$2:$K$2001,'GSC current'!$I$2:$I$2001,B1998),0))</f>
        <v/>
      </c>
      <c r="M1998" s="20">
        <f>IF(A1998="","",IF(N(L1998)&gt;0,K1998/L1998,""))</f>
        <v/>
      </c>
      <c r="N1998" s="21">
        <f>IF(A1998="","",IF(N(L1998)&gt;0,SUMIFS('GSC current'!$L$2:$L$2001,'GSC current'!$I$2:$I$2001,B1998)/L1998,""))</f>
        <v/>
      </c>
      <c r="O1998">
        <f>IF(A1998="","",IFERROR(SUMIFS('GSC previous'!$J$2:$J$2001,'GSC previous'!$I$2:$I$2001,B1998),0))</f>
        <v/>
      </c>
      <c r="P1998" s="22">
        <f>IF(A1998="","",IF(N(O1998)&gt;0,(K1998-O1998)/O1998,""))</f>
        <v/>
      </c>
      <c r="Q1998">
        <f>IF(A1998="","",IFERROR(SUMIFS(GA4!$P$2:$P$2001,GA4!$O$2:$O$2001,B1998),0))</f>
        <v/>
      </c>
      <c r="R1998" s="23">
        <f>IF(A1998="","",IF(N(Q1998)&gt;0,SUMIFS(GA4!$Q$2:$Q$2001,GA4!$O$2:$O$2001,B1998)/Q1998,""))</f>
        <v/>
      </c>
      <c r="S1998">
        <f>IF(A1998="","",IFERROR(SUMIFS(GA4!$R$2:$R$2001,GA4!$O$2:$O$2001,B1998),0))</f>
        <v/>
      </c>
      <c r="T1998">
        <f>IF(A1998="","",IF(AND(ISNUMBER(F1998),LEFT(C1998&amp;"",1)="2"),IF(F1998&lt;Rules!$B$9,"Yes","No"),"No"))</f>
        <v/>
      </c>
      <c r="U1998">
        <f>IF(A1998="","",IF(AND(N(O1998)&gt;=Rules!$B$8,ISNUMBER(P1998)),IF(P1998&lt;=-Rules!$B$7,"Yes","No"),"No"))</f>
        <v/>
      </c>
      <c r="V1998">
        <f>IF(A1998="","",IF(AND(N(L1998)&gt;=Rules!$B$6,ISNUMBER(N1998)),IF(AND(N1998&gt;=Rules!$B$10,N1998&lt;=Rules!$B$11),"Yes","No"),"No"))</f>
        <v/>
      </c>
      <c r="W1998">
        <f>IF(A1998="","",IF(I1998&lt;&gt;"","Yes","No"))</f>
        <v/>
      </c>
      <c r="X1998">
        <f>IF(I1998="","",IF(SUMIFS($K$3:$K$2002,$A$3:$A$2002,SUBSTITUTE(SUBSTITUTE(I1998,"?","~?"),"*","~*"))&gt;N(K1998),"Yes","No"))</f>
        <v/>
      </c>
      <c r="Y1998">
        <f>IF(A1998="","",IF(N(S1998)&gt;0,"Yes","No"))</f>
        <v/>
      </c>
      <c r="Z1998">
        <f>IF(A1998="","",IF(AND(N(K1998)&lt;Rules!$B$5,N(L1998)&lt;Rules!$B$6,N(Q1998)&lt;Rules!$B$13,Y1998="No"),"Yes","No"))</f>
        <v/>
      </c>
      <c r="AA1998">
        <f>IF(A1998="","",IF(LEFT(C1998&amp;"",1)="3","Redirect",IF(OR(LEFT(C1998&amp;"",1)="4",LEFT(C1998&amp;"",1)="5"),IF(OR(N(K1998)&gt;0,N(AC1998)&gt;=Rules!$B$14),"Redirect","Prune"),IF(D1998="Non-Indexable","Keep",IF(AND(W1998="Yes",X1998="Yes",Y1998="No"),"Merge",IF(OR(U1998="Yes",V1998="Yes",AND(T1998="Yes",N(L1998)&gt;=Rules!$B$6)),"Update",IF(Z1998="Yes",IF(N(AC1998)&gt;=Rules!$B$14,"Redirect","Prune"),"Keep")))))))</f>
        <v/>
      </c>
      <c r="AB1998">
        <f>IF(A1998="","",IF(LEFT(C1998&amp;"",1)="3","Already redirects ("&amp;C1998&amp;"). Update internal links to point at the final URL.",IF(OR(LEFT(C1998&amp;"",1)="4",LEFT(C1998&amp;"",1)="5"),IF(AA1998="Redirect","Returns "&amp;C1998&amp;" but still has "&amp;N(K1998)&amp;" clicks and "&amp;N(AC1998)&amp;" referring domains. 301 it to the closest live page.","Returns "&amp;C1998&amp;" with no clicks or links. Remove internal links and let it 404 or 410."),IF(D1998="Non-Indexable","Non-indexable ("&amp;E1998&amp;"). Keep if that is intentional; otherwise fix the canonical or noindex.",IF(AA1998="Merge","Overlaps with "&amp;I1998&amp;IF(N(J1998)&gt;0," (similarity "&amp;TEXT(J1998,"0.00")&amp;")","")&amp;", which gets more clicks. Merge the useful parts into it and 301 this URL.",IF(AA1998="Update",MID(IF(U1998="Yes","; Clicks down "&amp;TEXT(-P1998,"0%")&amp;" on the previous period","")&amp;IF(V1998="Yes","; Average position "&amp;TEXT(N1998,"0.0")&amp;" on "&amp;TEXT(L1998,"#,##0")&amp;" impressions (striking distance)","")&amp;IF(AND(T1998="Yes",N(L1998)&gt;=Rules!$B$6),"; Thin ("&amp;F1998&amp;" words) but has search demand",""),3,400),IF(AA1998="Prune","Low value: "&amp;N(K1998)&amp;" clicks, "&amp;N(L1998)&amp;" impressions, "&amp;N(Q1998)&amp;" sessions, no key events. Remove or noindex it and update internal links.",IF(AA1998="Redirect","Low value but "&amp;N(AC1998)&amp;" referring domains. 301 it to the closest relevant page to keep those links.",IF(AND(Z1998="No",Y1998="Yes",N(K1998)&lt;Rules!$B$5),"Low search traffic but it converts (key events: "&amp;S1998&amp;"). Keep it and link to it.",IF(W1998="Yes","Stronger than the page it overlaps ("&amp;I1998&amp;"). Keep; merge that page into this one.","Healthy: "&amp;N(K1998)&amp;" clicks"&amp;IF(ISNUMBER(N1998),", average position "&amp;TEXT(N1998,"0.0"),"")&amp;". Keep and monitor."))))))))))</f>
        <v/>
      </c>
      <c r="AE1998">
        <f>IF(A1998="","",IF(AD1998&lt;&gt;"",AD1998,AA1998))</f>
        <v/>
      </c>
    </row>
    <row r="1999">
      <c r="A1999">
        <f>IF(Crawl!A1998="","",Crawl!A1998)</f>
        <v/>
      </c>
      <c r="B1999">
        <f>IF(A1999="","",Crawl!EC1998)</f>
        <v/>
      </c>
      <c r="C1999">
        <f>IF(A1999="","",IFERROR(INDEX(Crawl!$A1998:$DZ1998,1,Rules!$H$6),""))</f>
        <v/>
      </c>
      <c r="D1999">
        <f>IF(A1999="","",IFERROR(INDEX(Crawl!$A1998:$DZ1998,1,Rules!$H$7),"")&amp;"")</f>
        <v/>
      </c>
      <c r="E1999">
        <f>IF(A1999="","",IFERROR(INDEX(Crawl!$A1998:$DZ1998,1,Rules!$H$8),"")&amp;"")</f>
        <v/>
      </c>
      <c r="F1999">
        <f>IF(A1999="","",IFERROR(INDEX(Crawl!$A1998:$DZ1998,1,Rules!$H$9),""))</f>
        <v/>
      </c>
      <c r="G1999">
        <f>IF(A1999="","",IFERROR(INDEX(Crawl!$A1998:$DZ1998,1,Rules!$H$10),""))</f>
        <v/>
      </c>
      <c r="H1999">
        <f>IF(A1999="","",IFERROR(INDEX(Crawl!$A1998:$DZ1998,1,Rules!$H$12),""))</f>
        <v/>
      </c>
      <c r="I1999">
        <f>IF(A1999="","",IF(AND(N(H1999)&gt;0,IFERROR(INDEX(Crawl!$A1998:$DZ1998,1,Rules!$H$11),"")&amp;""&lt;&gt;""),IFERROR(INDEX(Crawl!$A1998:$DZ1998,1,Rules!$H$11),"")&amp;"",IF(AND(ISNUMBER(J1999),N(J1999)&gt;=Rules!$B$12,IFERROR(INDEX(Crawl!$A1998:$DZ1998,1,Rules!$H$13),"")&amp;""&lt;&gt;""),IFERROR(INDEX(Crawl!$A1998:$DZ1998,1,Rules!$H$13),"")&amp;"","")))</f>
        <v/>
      </c>
      <c r="J1999" s="19">
        <f>IF(A1999="","",IF(IFERROR(INDEX(Crawl!$A1998:$DZ1998,1,Rules!$H$14),"")&amp;""="","",IFERROR(INDEX(Crawl!$A1998:$DZ1998,1,Rules!$H$14),"")))</f>
        <v/>
      </c>
      <c r="K1999">
        <f>IF(A1999="","",IFERROR(SUMIFS('GSC current'!$J$2:$J$2001,'GSC current'!$I$2:$I$2001,B1999),0))</f>
        <v/>
      </c>
      <c r="L1999">
        <f>IF(A1999="","",IFERROR(SUMIFS('GSC current'!$K$2:$K$2001,'GSC current'!$I$2:$I$2001,B1999),0))</f>
        <v/>
      </c>
      <c r="M1999" s="20">
        <f>IF(A1999="","",IF(N(L1999)&gt;0,K1999/L1999,""))</f>
        <v/>
      </c>
      <c r="N1999" s="21">
        <f>IF(A1999="","",IF(N(L1999)&gt;0,SUMIFS('GSC current'!$L$2:$L$2001,'GSC current'!$I$2:$I$2001,B1999)/L1999,""))</f>
        <v/>
      </c>
      <c r="O1999">
        <f>IF(A1999="","",IFERROR(SUMIFS('GSC previous'!$J$2:$J$2001,'GSC previous'!$I$2:$I$2001,B1999),0))</f>
        <v/>
      </c>
      <c r="P1999" s="22">
        <f>IF(A1999="","",IF(N(O1999)&gt;0,(K1999-O1999)/O1999,""))</f>
        <v/>
      </c>
      <c r="Q1999">
        <f>IF(A1999="","",IFERROR(SUMIFS(GA4!$P$2:$P$2001,GA4!$O$2:$O$2001,B1999),0))</f>
        <v/>
      </c>
      <c r="R1999" s="23">
        <f>IF(A1999="","",IF(N(Q1999)&gt;0,SUMIFS(GA4!$Q$2:$Q$2001,GA4!$O$2:$O$2001,B1999)/Q1999,""))</f>
        <v/>
      </c>
      <c r="S1999">
        <f>IF(A1999="","",IFERROR(SUMIFS(GA4!$R$2:$R$2001,GA4!$O$2:$O$2001,B1999),0))</f>
        <v/>
      </c>
      <c r="T1999">
        <f>IF(A1999="","",IF(AND(ISNUMBER(F1999),LEFT(C1999&amp;"",1)="2"),IF(F1999&lt;Rules!$B$9,"Yes","No"),"No"))</f>
        <v/>
      </c>
      <c r="U1999">
        <f>IF(A1999="","",IF(AND(N(O1999)&gt;=Rules!$B$8,ISNUMBER(P1999)),IF(P1999&lt;=-Rules!$B$7,"Yes","No"),"No"))</f>
        <v/>
      </c>
      <c r="V1999">
        <f>IF(A1999="","",IF(AND(N(L1999)&gt;=Rules!$B$6,ISNUMBER(N1999)),IF(AND(N1999&gt;=Rules!$B$10,N1999&lt;=Rules!$B$11),"Yes","No"),"No"))</f>
        <v/>
      </c>
      <c r="W1999">
        <f>IF(A1999="","",IF(I1999&lt;&gt;"","Yes","No"))</f>
        <v/>
      </c>
      <c r="X1999">
        <f>IF(I1999="","",IF(SUMIFS($K$3:$K$2002,$A$3:$A$2002,SUBSTITUTE(SUBSTITUTE(I1999,"?","~?"),"*","~*"))&gt;N(K1999),"Yes","No"))</f>
        <v/>
      </c>
      <c r="Y1999">
        <f>IF(A1999="","",IF(N(S1999)&gt;0,"Yes","No"))</f>
        <v/>
      </c>
      <c r="Z1999">
        <f>IF(A1999="","",IF(AND(N(K1999)&lt;Rules!$B$5,N(L1999)&lt;Rules!$B$6,N(Q1999)&lt;Rules!$B$13,Y1999="No"),"Yes","No"))</f>
        <v/>
      </c>
      <c r="AA1999">
        <f>IF(A1999="","",IF(LEFT(C1999&amp;"",1)="3","Redirect",IF(OR(LEFT(C1999&amp;"",1)="4",LEFT(C1999&amp;"",1)="5"),IF(OR(N(K1999)&gt;0,N(AC1999)&gt;=Rules!$B$14),"Redirect","Prune"),IF(D1999="Non-Indexable","Keep",IF(AND(W1999="Yes",X1999="Yes",Y1999="No"),"Merge",IF(OR(U1999="Yes",V1999="Yes",AND(T1999="Yes",N(L1999)&gt;=Rules!$B$6)),"Update",IF(Z1999="Yes",IF(N(AC1999)&gt;=Rules!$B$14,"Redirect","Prune"),"Keep")))))))</f>
        <v/>
      </c>
      <c r="AB1999">
        <f>IF(A1999="","",IF(LEFT(C1999&amp;"",1)="3","Already redirects ("&amp;C1999&amp;"). Update internal links to point at the final URL.",IF(OR(LEFT(C1999&amp;"",1)="4",LEFT(C1999&amp;"",1)="5"),IF(AA1999="Redirect","Returns "&amp;C1999&amp;" but still has "&amp;N(K1999)&amp;" clicks and "&amp;N(AC1999)&amp;" referring domains. 301 it to the closest live page.","Returns "&amp;C1999&amp;" with no clicks or links. Remove internal links and let it 404 or 410."),IF(D1999="Non-Indexable","Non-indexable ("&amp;E1999&amp;"). Keep if that is intentional; otherwise fix the canonical or noindex.",IF(AA1999="Merge","Overlaps with "&amp;I1999&amp;IF(N(J1999)&gt;0," (similarity "&amp;TEXT(J1999,"0.00")&amp;")","")&amp;", which gets more clicks. Merge the useful parts into it and 301 this URL.",IF(AA1999="Update",MID(IF(U1999="Yes","; Clicks down "&amp;TEXT(-P1999,"0%")&amp;" on the previous period","")&amp;IF(V1999="Yes","; Average position "&amp;TEXT(N1999,"0.0")&amp;" on "&amp;TEXT(L1999,"#,##0")&amp;" impressions (striking distance)","")&amp;IF(AND(T1999="Yes",N(L1999)&gt;=Rules!$B$6),"; Thin ("&amp;F1999&amp;" words) but has search demand",""),3,400),IF(AA1999="Prune","Low value: "&amp;N(K1999)&amp;" clicks, "&amp;N(L1999)&amp;" impressions, "&amp;N(Q1999)&amp;" sessions, no key events. Remove or noindex it and update internal links.",IF(AA1999="Redirect","Low value but "&amp;N(AC1999)&amp;" referring domains. 301 it to the closest relevant page to keep those links.",IF(AND(Z1999="No",Y1999="Yes",N(K1999)&lt;Rules!$B$5),"Low search traffic but it converts (key events: "&amp;S1999&amp;"). Keep it and link to it.",IF(W1999="Yes","Stronger than the page it overlaps ("&amp;I1999&amp;"). Keep; merge that page into this one.","Healthy: "&amp;N(K1999)&amp;" clicks"&amp;IF(ISNUMBER(N1999),", average position "&amp;TEXT(N1999,"0.0"),"")&amp;". Keep and monitor."))))))))))</f>
        <v/>
      </c>
      <c r="AE1999">
        <f>IF(A1999="","",IF(AD1999&lt;&gt;"",AD1999,AA1999))</f>
        <v/>
      </c>
    </row>
    <row r="2000">
      <c r="A2000">
        <f>IF(Crawl!A1999="","",Crawl!A1999)</f>
        <v/>
      </c>
      <c r="B2000">
        <f>IF(A2000="","",Crawl!EC1999)</f>
        <v/>
      </c>
      <c r="C2000">
        <f>IF(A2000="","",IFERROR(INDEX(Crawl!$A1999:$DZ1999,1,Rules!$H$6),""))</f>
        <v/>
      </c>
      <c r="D2000">
        <f>IF(A2000="","",IFERROR(INDEX(Crawl!$A1999:$DZ1999,1,Rules!$H$7),"")&amp;"")</f>
        <v/>
      </c>
      <c r="E2000">
        <f>IF(A2000="","",IFERROR(INDEX(Crawl!$A1999:$DZ1999,1,Rules!$H$8),"")&amp;"")</f>
        <v/>
      </c>
      <c r="F2000">
        <f>IF(A2000="","",IFERROR(INDEX(Crawl!$A1999:$DZ1999,1,Rules!$H$9),""))</f>
        <v/>
      </c>
      <c r="G2000">
        <f>IF(A2000="","",IFERROR(INDEX(Crawl!$A1999:$DZ1999,1,Rules!$H$10),""))</f>
        <v/>
      </c>
      <c r="H2000">
        <f>IF(A2000="","",IFERROR(INDEX(Crawl!$A1999:$DZ1999,1,Rules!$H$12),""))</f>
        <v/>
      </c>
      <c r="I2000">
        <f>IF(A2000="","",IF(AND(N(H2000)&gt;0,IFERROR(INDEX(Crawl!$A1999:$DZ1999,1,Rules!$H$11),"")&amp;""&lt;&gt;""),IFERROR(INDEX(Crawl!$A1999:$DZ1999,1,Rules!$H$11),"")&amp;"",IF(AND(ISNUMBER(J2000),N(J2000)&gt;=Rules!$B$12,IFERROR(INDEX(Crawl!$A1999:$DZ1999,1,Rules!$H$13),"")&amp;""&lt;&gt;""),IFERROR(INDEX(Crawl!$A1999:$DZ1999,1,Rules!$H$13),"")&amp;"","")))</f>
        <v/>
      </c>
      <c r="J2000" s="19">
        <f>IF(A2000="","",IF(IFERROR(INDEX(Crawl!$A1999:$DZ1999,1,Rules!$H$14),"")&amp;""="","",IFERROR(INDEX(Crawl!$A1999:$DZ1999,1,Rules!$H$14),"")))</f>
        <v/>
      </c>
      <c r="K2000">
        <f>IF(A2000="","",IFERROR(SUMIFS('GSC current'!$J$2:$J$2001,'GSC current'!$I$2:$I$2001,B2000),0))</f>
        <v/>
      </c>
      <c r="L2000">
        <f>IF(A2000="","",IFERROR(SUMIFS('GSC current'!$K$2:$K$2001,'GSC current'!$I$2:$I$2001,B2000),0))</f>
        <v/>
      </c>
      <c r="M2000" s="20">
        <f>IF(A2000="","",IF(N(L2000)&gt;0,K2000/L2000,""))</f>
        <v/>
      </c>
      <c r="N2000" s="21">
        <f>IF(A2000="","",IF(N(L2000)&gt;0,SUMIFS('GSC current'!$L$2:$L$2001,'GSC current'!$I$2:$I$2001,B2000)/L2000,""))</f>
        <v/>
      </c>
      <c r="O2000">
        <f>IF(A2000="","",IFERROR(SUMIFS('GSC previous'!$J$2:$J$2001,'GSC previous'!$I$2:$I$2001,B2000),0))</f>
        <v/>
      </c>
      <c r="P2000" s="22">
        <f>IF(A2000="","",IF(N(O2000)&gt;0,(K2000-O2000)/O2000,""))</f>
        <v/>
      </c>
      <c r="Q2000">
        <f>IF(A2000="","",IFERROR(SUMIFS(GA4!$P$2:$P$2001,GA4!$O$2:$O$2001,B2000),0))</f>
        <v/>
      </c>
      <c r="R2000" s="23">
        <f>IF(A2000="","",IF(N(Q2000)&gt;0,SUMIFS(GA4!$Q$2:$Q$2001,GA4!$O$2:$O$2001,B2000)/Q2000,""))</f>
        <v/>
      </c>
      <c r="S2000">
        <f>IF(A2000="","",IFERROR(SUMIFS(GA4!$R$2:$R$2001,GA4!$O$2:$O$2001,B2000),0))</f>
        <v/>
      </c>
      <c r="T2000">
        <f>IF(A2000="","",IF(AND(ISNUMBER(F2000),LEFT(C2000&amp;"",1)="2"),IF(F2000&lt;Rules!$B$9,"Yes","No"),"No"))</f>
        <v/>
      </c>
      <c r="U2000">
        <f>IF(A2000="","",IF(AND(N(O2000)&gt;=Rules!$B$8,ISNUMBER(P2000)),IF(P2000&lt;=-Rules!$B$7,"Yes","No"),"No"))</f>
        <v/>
      </c>
      <c r="V2000">
        <f>IF(A2000="","",IF(AND(N(L2000)&gt;=Rules!$B$6,ISNUMBER(N2000)),IF(AND(N2000&gt;=Rules!$B$10,N2000&lt;=Rules!$B$11),"Yes","No"),"No"))</f>
        <v/>
      </c>
      <c r="W2000">
        <f>IF(A2000="","",IF(I2000&lt;&gt;"","Yes","No"))</f>
        <v/>
      </c>
      <c r="X2000">
        <f>IF(I2000="","",IF(SUMIFS($K$3:$K$2002,$A$3:$A$2002,SUBSTITUTE(SUBSTITUTE(I2000,"?","~?"),"*","~*"))&gt;N(K2000),"Yes","No"))</f>
        <v/>
      </c>
      <c r="Y2000">
        <f>IF(A2000="","",IF(N(S2000)&gt;0,"Yes","No"))</f>
        <v/>
      </c>
      <c r="Z2000">
        <f>IF(A2000="","",IF(AND(N(K2000)&lt;Rules!$B$5,N(L2000)&lt;Rules!$B$6,N(Q2000)&lt;Rules!$B$13,Y2000="No"),"Yes","No"))</f>
        <v/>
      </c>
      <c r="AA2000">
        <f>IF(A2000="","",IF(LEFT(C2000&amp;"",1)="3","Redirect",IF(OR(LEFT(C2000&amp;"",1)="4",LEFT(C2000&amp;"",1)="5"),IF(OR(N(K2000)&gt;0,N(AC2000)&gt;=Rules!$B$14),"Redirect","Prune"),IF(D2000="Non-Indexable","Keep",IF(AND(W2000="Yes",X2000="Yes",Y2000="No"),"Merge",IF(OR(U2000="Yes",V2000="Yes",AND(T2000="Yes",N(L2000)&gt;=Rules!$B$6)),"Update",IF(Z2000="Yes",IF(N(AC2000)&gt;=Rules!$B$14,"Redirect","Prune"),"Keep")))))))</f>
        <v/>
      </c>
      <c r="AB2000">
        <f>IF(A2000="","",IF(LEFT(C2000&amp;"",1)="3","Already redirects ("&amp;C2000&amp;"). Update internal links to point at the final URL.",IF(OR(LEFT(C2000&amp;"",1)="4",LEFT(C2000&amp;"",1)="5"),IF(AA2000="Redirect","Returns "&amp;C2000&amp;" but still has "&amp;N(K2000)&amp;" clicks and "&amp;N(AC2000)&amp;" referring domains. 301 it to the closest live page.","Returns "&amp;C2000&amp;" with no clicks or links. Remove internal links and let it 404 or 410."),IF(D2000="Non-Indexable","Non-indexable ("&amp;E2000&amp;"). Keep if that is intentional; otherwise fix the canonical or noindex.",IF(AA2000="Merge","Overlaps with "&amp;I2000&amp;IF(N(J2000)&gt;0," (similarity "&amp;TEXT(J2000,"0.00")&amp;")","")&amp;", which gets more clicks. Merge the useful parts into it and 301 this URL.",IF(AA2000="Update",MID(IF(U2000="Yes","; Clicks down "&amp;TEXT(-P2000,"0%")&amp;" on the previous period","")&amp;IF(V2000="Yes","; Average position "&amp;TEXT(N2000,"0.0")&amp;" on "&amp;TEXT(L2000,"#,##0")&amp;" impressions (striking distance)","")&amp;IF(AND(T2000="Yes",N(L2000)&gt;=Rules!$B$6),"; Thin ("&amp;F2000&amp;" words) but has search demand",""),3,400),IF(AA2000="Prune","Low value: "&amp;N(K2000)&amp;" clicks, "&amp;N(L2000)&amp;" impressions, "&amp;N(Q2000)&amp;" sessions, no key events. Remove or noindex it and update internal links.",IF(AA2000="Redirect","Low value but "&amp;N(AC2000)&amp;" referring domains. 301 it to the closest relevant page to keep those links.",IF(AND(Z2000="No",Y2000="Yes",N(K2000)&lt;Rules!$B$5),"Low search traffic but it converts (key events: "&amp;S2000&amp;"). Keep it and link to it.",IF(W2000="Yes","Stronger than the page it overlaps ("&amp;I2000&amp;"). Keep; merge that page into this one.","Healthy: "&amp;N(K2000)&amp;" clicks"&amp;IF(ISNUMBER(N2000),", average position "&amp;TEXT(N2000,"0.0"),"")&amp;". Keep and monitor."))))))))))</f>
        <v/>
      </c>
      <c r="AE2000">
        <f>IF(A2000="","",IF(AD2000&lt;&gt;"",AD2000,AA2000))</f>
        <v/>
      </c>
    </row>
    <row r="2001">
      <c r="A2001">
        <f>IF(Crawl!A2000="","",Crawl!A2000)</f>
        <v/>
      </c>
      <c r="B2001">
        <f>IF(A2001="","",Crawl!EC2000)</f>
        <v/>
      </c>
      <c r="C2001">
        <f>IF(A2001="","",IFERROR(INDEX(Crawl!$A2000:$DZ2000,1,Rules!$H$6),""))</f>
        <v/>
      </c>
      <c r="D2001">
        <f>IF(A2001="","",IFERROR(INDEX(Crawl!$A2000:$DZ2000,1,Rules!$H$7),"")&amp;"")</f>
        <v/>
      </c>
      <c r="E2001">
        <f>IF(A2001="","",IFERROR(INDEX(Crawl!$A2000:$DZ2000,1,Rules!$H$8),"")&amp;"")</f>
        <v/>
      </c>
      <c r="F2001">
        <f>IF(A2001="","",IFERROR(INDEX(Crawl!$A2000:$DZ2000,1,Rules!$H$9),""))</f>
        <v/>
      </c>
      <c r="G2001">
        <f>IF(A2001="","",IFERROR(INDEX(Crawl!$A2000:$DZ2000,1,Rules!$H$10),""))</f>
        <v/>
      </c>
      <c r="H2001">
        <f>IF(A2001="","",IFERROR(INDEX(Crawl!$A2000:$DZ2000,1,Rules!$H$12),""))</f>
        <v/>
      </c>
      <c r="I2001">
        <f>IF(A2001="","",IF(AND(N(H2001)&gt;0,IFERROR(INDEX(Crawl!$A2000:$DZ2000,1,Rules!$H$11),"")&amp;""&lt;&gt;""),IFERROR(INDEX(Crawl!$A2000:$DZ2000,1,Rules!$H$11),"")&amp;"",IF(AND(ISNUMBER(J2001),N(J2001)&gt;=Rules!$B$12,IFERROR(INDEX(Crawl!$A2000:$DZ2000,1,Rules!$H$13),"")&amp;""&lt;&gt;""),IFERROR(INDEX(Crawl!$A2000:$DZ2000,1,Rules!$H$13),"")&amp;"","")))</f>
        <v/>
      </c>
      <c r="J2001" s="19">
        <f>IF(A2001="","",IF(IFERROR(INDEX(Crawl!$A2000:$DZ2000,1,Rules!$H$14),"")&amp;""="","",IFERROR(INDEX(Crawl!$A2000:$DZ2000,1,Rules!$H$14),"")))</f>
        <v/>
      </c>
      <c r="K2001">
        <f>IF(A2001="","",IFERROR(SUMIFS('GSC current'!$J$2:$J$2001,'GSC current'!$I$2:$I$2001,B2001),0))</f>
        <v/>
      </c>
      <c r="L2001">
        <f>IF(A2001="","",IFERROR(SUMIFS('GSC current'!$K$2:$K$2001,'GSC current'!$I$2:$I$2001,B2001),0))</f>
        <v/>
      </c>
      <c r="M2001" s="20">
        <f>IF(A2001="","",IF(N(L2001)&gt;0,K2001/L2001,""))</f>
        <v/>
      </c>
      <c r="N2001" s="21">
        <f>IF(A2001="","",IF(N(L2001)&gt;0,SUMIFS('GSC current'!$L$2:$L$2001,'GSC current'!$I$2:$I$2001,B2001)/L2001,""))</f>
        <v/>
      </c>
      <c r="O2001">
        <f>IF(A2001="","",IFERROR(SUMIFS('GSC previous'!$J$2:$J$2001,'GSC previous'!$I$2:$I$2001,B2001),0))</f>
        <v/>
      </c>
      <c r="P2001" s="22">
        <f>IF(A2001="","",IF(N(O2001)&gt;0,(K2001-O2001)/O2001,""))</f>
        <v/>
      </c>
      <c r="Q2001">
        <f>IF(A2001="","",IFERROR(SUMIFS(GA4!$P$2:$P$2001,GA4!$O$2:$O$2001,B2001),0))</f>
        <v/>
      </c>
      <c r="R2001" s="23">
        <f>IF(A2001="","",IF(N(Q2001)&gt;0,SUMIFS(GA4!$Q$2:$Q$2001,GA4!$O$2:$O$2001,B2001)/Q2001,""))</f>
        <v/>
      </c>
      <c r="S2001">
        <f>IF(A2001="","",IFERROR(SUMIFS(GA4!$R$2:$R$2001,GA4!$O$2:$O$2001,B2001),0))</f>
        <v/>
      </c>
      <c r="T2001">
        <f>IF(A2001="","",IF(AND(ISNUMBER(F2001),LEFT(C2001&amp;"",1)="2"),IF(F2001&lt;Rules!$B$9,"Yes","No"),"No"))</f>
        <v/>
      </c>
      <c r="U2001">
        <f>IF(A2001="","",IF(AND(N(O2001)&gt;=Rules!$B$8,ISNUMBER(P2001)),IF(P2001&lt;=-Rules!$B$7,"Yes","No"),"No"))</f>
        <v/>
      </c>
      <c r="V2001">
        <f>IF(A2001="","",IF(AND(N(L2001)&gt;=Rules!$B$6,ISNUMBER(N2001)),IF(AND(N2001&gt;=Rules!$B$10,N2001&lt;=Rules!$B$11),"Yes","No"),"No"))</f>
        <v/>
      </c>
      <c r="W2001">
        <f>IF(A2001="","",IF(I2001&lt;&gt;"","Yes","No"))</f>
        <v/>
      </c>
      <c r="X2001">
        <f>IF(I2001="","",IF(SUMIFS($K$3:$K$2002,$A$3:$A$2002,SUBSTITUTE(SUBSTITUTE(I2001,"?","~?"),"*","~*"))&gt;N(K2001),"Yes","No"))</f>
        <v/>
      </c>
      <c r="Y2001">
        <f>IF(A2001="","",IF(N(S2001)&gt;0,"Yes","No"))</f>
        <v/>
      </c>
      <c r="Z2001">
        <f>IF(A2001="","",IF(AND(N(K2001)&lt;Rules!$B$5,N(L2001)&lt;Rules!$B$6,N(Q2001)&lt;Rules!$B$13,Y2001="No"),"Yes","No"))</f>
        <v/>
      </c>
      <c r="AA2001">
        <f>IF(A2001="","",IF(LEFT(C2001&amp;"",1)="3","Redirect",IF(OR(LEFT(C2001&amp;"",1)="4",LEFT(C2001&amp;"",1)="5"),IF(OR(N(K2001)&gt;0,N(AC2001)&gt;=Rules!$B$14),"Redirect","Prune"),IF(D2001="Non-Indexable","Keep",IF(AND(W2001="Yes",X2001="Yes",Y2001="No"),"Merge",IF(OR(U2001="Yes",V2001="Yes",AND(T2001="Yes",N(L2001)&gt;=Rules!$B$6)),"Update",IF(Z2001="Yes",IF(N(AC2001)&gt;=Rules!$B$14,"Redirect","Prune"),"Keep")))))))</f>
        <v/>
      </c>
      <c r="AB2001">
        <f>IF(A2001="","",IF(LEFT(C2001&amp;"",1)="3","Already redirects ("&amp;C2001&amp;"). Update internal links to point at the final URL.",IF(OR(LEFT(C2001&amp;"",1)="4",LEFT(C2001&amp;"",1)="5"),IF(AA2001="Redirect","Returns "&amp;C2001&amp;" but still has "&amp;N(K2001)&amp;" clicks and "&amp;N(AC2001)&amp;" referring domains. 301 it to the closest live page.","Returns "&amp;C2001&amp;" with no clicks or links. Remove internal links and let it 404 or 410."),IF(D2001="Non-Indexable","Non-indexable ("&amp;E2001&amp;"). Keep if that is intentional; otherwise fix the canonical or noindex.",IF(AA2001="Merge","Overlaps with "&amp;I2001&amp;IF(N(J2001)&gt;0," (similarity "&amp;TEXT(J2001,"0.00")&amp;")","")&amp;", which gets more clicks. Merge the useful parts into it and 301 this URL.",IF(AA2001="Update",MID(IF(U2001="Yes","; Clicks down "&amp;TEXT(-P2001,"0%")&amp;" on the previous period","")&amp;IF(V2001="Yes","; Average position "&amp;TEXT(N2001,"0.0")&amp;" on "&amp;TEXT(L2001,"#,##0")&amp;" impressions (striking distance)","")&amp;IF(AND(T2001="Yes",N(L2001)&gt;=Rules!$B$6),"; Thin ("&amp;F2001&amp;" words) but has search demand",""),3,400),IF(AA2001="Prune","Low value: "&amp;N(K2001)&amp;" clicks, "&amp;N(L2001)&amp;" impressions, "&amp;N(Q2001)&amp;" sessions, no key events. Remove or noindex it and update internal links.",IF(AA2001="Redirect","Low value but "&amp;N(AC2001)&amp;" referring domains. 301 it to the closest relevant page to keep those links.",IF(AND(Z2001="No",Y2001="Yes",N(K2001)&lt;Rules!$B$5),"Low search traffic but it converts (key events: "&amp;S2001&amp;"). Keep it and link to it.",IF(W2001="Yes","Stronger than the page it overlaps ("&amp;I2001&amp;"). Keep; merge that page into this one.","Healthy: "&amp;N(K2001)&amp;" clicks"&amp;IF(ISNUMBER(N2001),", average position "&amp;TEXT(N2001,"0.0"),"")&amp;". Keep and monitor."))))))))))</f>
        <v/>
      </c>
      <c r="AE2001">
        <f>IF(A2001="","",IF(AD2001&lt;&gt;"",AD2001,AA2001))</f>
        <v/>
      </c>
    </row>
    <row r="2002">
      <c r="A2002">
        <f>IF(Crawl!A2001="","",Crawl!A2001)</f>
        <v/>
      </c>
      <c r="B2002">
        <f>IF(A2002="","",Crawl!EC2001)</f>
        <v/>
      </c>
      <c r="C2002">
        <f>IF(A2002="","",IFERROR(INDEX(Crawl!$A2001:$DZ2001,1,Rules!$H$6),""))</f>
        <v/>
      </c>
      <c r="D2002">
        <f>IF(A2002="","",IFERROR(INDEX(Crawl!$A2001:$DZ2001,1,Rules!$H$7),"")&amp;"")</f>
        <v/>
      </c>
      <c r="E2002">
        <f>IF(A2002="","",IFERROR(INDEX(Crawl!$A2001:$DZ2001,1,Rules!$H$8),"")&amp;"")</f>
        <v/>
      </c>
      <c r="F2002">
        <f>IF(A2002="","",IFERROR(INDEX(Crawl!$A2001:$DZ2001,1,Rules!$H$9),""))</f>
        <v/>
      </c>
      <c r="G2002">
        <f>IF(A2002="","",IFERROR(INDEX(Crawl!$A2001:$DZ2001,1,Rules!$H$10),""))</f>
        <v/>
      </c>
      <c r="H2002">
        <f>IF(A2002="","",IFERROR(INDEX(Crawl!$A2001:$DZ2001,1,Rules!$H$12),""))</f>
        <v/>
      </c>
      <c r="I2002">
        <f>IF(A2002="","",IF(AND(N(H2002)&gt;0,IFERROR(INDEX(Crawl!$A2001:$DZ2001,1,Rules!$H$11),"")&amp;""&lt;&gt;""),IFERROR(INDEX(Crawl!$A2001:$DZ2001,1,Rules!$H$11),"")&amp;"",IF(AND(ISNUMBER(J2002),N(J2002)&gt;=Rules!$B$12,IFERROR(INDEX(Crawl!$A2001:$DZ2001,1,Rules!$H$13),"")&amp;""&lt;&gt;""),IFERROR(INDEX(Crawl!$A2001:$DZ2001,1,Rules!$H$13),"")&amp;"","")))</f>
        <v/>
      </c>
      <c r="J2002" s="19">
        <f>IF(A2002="","",IF(IFERROR(INDEX(Crawl!$A2001:$DZ2001,1,Rules!$H$14),"")&amp;""="","",IFERROR(INDEX(Crawl!$A2001:$DZ2001,1,Rules!$H$14),"")))</f>
        <v/>
      </c>
      <c r="K2002">
        <f>IF(A2002="","",IFERROR(SUMIFS('GSC current'!$J$2:$J$2001,'GSC current'!$I$2:$I$2001,B2002),0))</f>
        <v/>
      </c>
      <c r="L2002">
        <f>IF(A2002="","",IFERROR(SUMIFS('GSC current'!$K$2:$K$2001,'GSC current'!$I$2:$I$2001,B2002),0))</f>
        <v/>
      </c>
      <c r="M2002" s="20">
        <f>IF(A2002="","",IF(N(L2002)&gt;0,K2002/L2002,""))</f>
        <v/>
      </c>
      <c r="N2002" s="21">
        <f>IF(A2002="","",IF(N(L2002)&gt;0,SUMIFS('GSC current'!$L$2:$L$2001,'GSC current'!$I$2:$I$2001,B2002)/L2002,""))</f>
        <v/>
      </c>
      <c r="O2002">
        <f>IF(A2002="","",IFERROR(SUMIFS('GSC previous'!$J$2:$J$2001,'GSC previous'!$I$2:$I$2001,B2002),0))</f>
        <v/>
      </c>
      <c r="P2002" s="22">
        <f>IF(A2002="","",IF(N(O2002)&gt;0,(K2002-O2002)/O2002,""))</f>
        <v/>
      </c>
      <c r="Q2002">
        <f>IF(A2002="","",IFERROR(SUMIFS(GA4!$P$2:$P$2001,GA4!$O$2:$O$2001,B2002),0))</f>
        <v/>
      </c>
      <c r="R2002" s="23">
        <f>IF(A2002="","",IF(N(Q2002)&gt;0,SUMIFS(GA4!$Q$2:$Q$2001,GA4!$O$2:$O$2001,B2002)/Q2002,""))</f>
        <v/>
      </c>
      <c r="S2002">
        <f>IF(A2002="","",IFERROR(SUMIFS(GA4!$R$2:$R$2001,GA4!$O$2:$O$2001,B2002),0))</f>
        <v/>
      </c>
      <c r="T2002">
        <f>IF(A2002="","",IF(AND(ISNUMBER(F2002),LEFT(C2002&amp;"",1)="2"),IF(F2002&lt;Rules!$B$9,"Yes","No"),"No"))</f>
        <v/>
      </c>
      <c r="U2002">
        <f>IF(A2002="","",IF(AND(N(O2002)&gt;=Rules!$B$8,ISNUMBER(P2002)),IF(P2002&lt;=-Rules!$B$7,"Yes","No"),"No"))</f>
        <v/>
      </c>
      <c r="V2002">
        <f>IF(A2002="","",IF(AND(N(L2002)&gt;=Rules!$B$6,ISNUMBER(N2002)),IF(AND(N2002&gt;=Rules!$B$10,N2002&lt;=Rules!$B$11),"Yes","No"),"No"))</f>
        <v/>
      </c>
      <c r="W2002">
        <f>IF(A2002="","",IF(I2002&lt;&gt;"","Yes","No"))</f>
        <v/>
      </c>
      <c r="X2002">
        <f>IF(I2002="","",IF(SUMIFS($K$3:$K$2002,$A$3:$A$2002,SUBSTITUTE(SUBSTITUTE(I2002,"?","~?"),"*","~*"))&gt;N(K2002),"Yes","No"))</f>
        <v/>
      </c>
      <c r="Y2002">
        <f>IF(A2002="","",IF(N(S2002)&gt;0,"Yes","No"))</f>
        <v/>
      </c>
      <c r="Z2002">
        <f>IF(A2002="","",IF(AND(N(K2002)&lt;Rules!$B$5,N(L2002)&lt;Rules!$B$6,N(Q2002)&lt;Rules!$B$13,Y2002="No"),"Yes","No"))</f>
        <v/>
      </c>
      <c r="AA2002">
        <f>IF(A2002="","",IF(LEFT(C2002&amp;"",1)="3","Redirect",IF(OR(LEFT(C2002&amp;"",1)="4",LEFT(C2002&amp;"",1)="5"),IF(OR(N(K2002)&gt;0,N(AC2002)&gt;=Rules!$B$14),"Redirect","Prune"),IF(D2002="Non-Indexable","Keep",IF(AND(W2002="Yes",X2002="Yes",Y2002="No"),"Merge",IF(OR(U2002="Yes",V2002="Yes",AND(T2002="Yes",N(L2002)&gt;=Rules!$B$6)),"Update",IF(Z2002="Yes",IF(N(AC2002)&gt;=Rules!$B$14,"Redirect","Prune"),"Keep")))))))</f>
        <v/>
      </c>
      <c r="AB2002">
        <f>IF(A2002="","",IF(LEFT(C2002&amp;"",1)="3","Already redirects ("&amp;C2002&amp;"). Update internal links to point at the final URL.",IF(OR(LEFT(C2002&amp;"",1)="4",LEFT(C2002&amp;"",1)="5"),IF(AA2002="Redirect","Returns "&amp;C2002&amp;" but still has "&amp;N(K2002)&amp;" clicks and "&amp;N(AC2002)&amp;" referring domains. 301 it to the closest live page.","Returns "&amp;C2002&amp;" with no clicks or links. Remove internal links and let it 404 or 410."),IF(D2002="Non-Indexable","Non-indexable ("&amp;E2002&amp;"). Keep if that is intentional; otherwise fix the canonical or noindex.",IF(AA2002="Merge","Overlaps with "&amp;I2002&amp;IF(N(J2002)&gt;0," (similarity "&amp;TEXT(J2002,"0.00")&amp;")","")&amp;", which gets more clicks. Merge the useful parts into it and 301 this URL.",IF(AA2002="Update",MID(IF(U2002="Yes","; Clicks down "&amp;TEXT(-P2002,"0%")&amp;" on the previous period","")&amp;IF(V2002="Yes","; Average position "&amp;TEXT(N2002,"0.0")&amp;" on "&amp;TEXT(L2002,"#,##0")&amp;" impressions (striking distance)","")&amp;IF(AND(T2002="Yes",N(L2002)&gt;=Rules!$B$6),"; Thin ("&amp;F2002&amp;" words) but has search demand",""),3,400),IF(AA2002="Prune","Low value: "&amp;N(K2002)&amp;" clicks, "&amp;N(L2002)&amp;" impressions, "&amp;N(Q2002)&amp;" sessions, no key events. Remove or noindex it and update internal links.",IF(AA2002="Redirect","Low value but "&amp;N(AC2002)&amp;" referring domains. 301 it to the closest relevant page to keep those links.",IF(AND(Z2002="No",Y2002="Yes",N(K2002)&lt;Rules!$B$5),"Low search traffic but it converts (key events: "&amp;S2002&amp;"). Keep it and link to it.",IF(W2002="Yes","Stronger than the page it overlaps ("&amp;I2002&amp;"). Keep; merge that page into this one.","Healthy: "&amp;N(K2002)&amp;" clicks"&amp;IF(ISNUMBER(N2002),", average position "&amp;TEXT(N2002,"0.0"),"")&amp;". Keep and monitor."))))))))))</f>
        <v/>
      </c>
      <c r="AE2002">
        <f>IF(A2002="","",IF(AD2002&lt;&gt;"",AD2002,AA2002))</f>
        <v/>
      </c>
    </row>
  </sheetData>
  <autoFilter ref="A2:AF2002"/>
  <conditionalFormatting sqref="A3:AF2002">
    <cfRule type="expression" priority="1" dxfId="0">
      <formula>AND($A3&lt;&gt;"",MOD(ROW(),2)=0)</formula>
    </cfRule>
  </conditionalFormatting>
  <conditionalFormatting sqref="AA3:AA2002">
    <cfRule type="expression" priority="2" dxfId="1">
      <formula>$AA3="Keep"</formula>
    </cfRule>
    <cfRule type="expression" priority="3" dxfId="2">
      <formula>$AA3="Update"</formula>
    </cfRule>
    <cfRule type="expression" priority="4" dxfId="3">
      <formula>$AA3="Merge"</formula>
    </cfRule>
    <cfRule type="expression" priority="5" dxfId="4">
      <formula>$AA3="Prune"</formula>
    </cfRule>
    <cfRule type="expression" priority="6" dxfId="5">
      <formula>$AA3="Redirect"</formula>
    </cfRule>
  </conditionalFormatting>
  <conditionalFormatting sqref="AE3:AE2002">
    <cfRule type="expression" priority="7" dxfId="1">
      <formula>$AE3="Keep"</formula>
    </cfRule>
    <cfRule type="expression" priority="8" dxfId="2">
      <formula>$AE3="Update"</formula>
    </cfRule>
    <cfRule type="expression" priority="9" dxfId="3">
      <formula>$AE3="Merge"</formula>
    </cfRule>
    <cfRule type="expression" priority="10" dxfId="4">
      <formula>$AE3="Prune"</formula>
    </cfRule>
    <cfRule type="expression" priority="11" dxfId="5">
      <formula>$AE3="Redirect"</formula>
    </cfRule>
  </conditionalFormatting>
  <conditionalFormatting sqref="T3:T2002">
    <cfRule type="expression" priority="12" dxfId="6">
      <formula>$T3="Yes"</formula>
    </cfRule>
  </conditionalFormatting>
  <conditionalFormatting sqref="U3:U2002">
    <cfRule type="expression" priority="13" dxfId="6">
      <formula>$U3="Yes"</formula>
    </cfRule>
  </conditionalFormatting>
  <conditionalFormatting sqref="V3:V2002">
    <cfRule type="expression" priority="14" dxfId="6">
      <formula>$V3="Yes"</formula>
    </cfRule>
  </conditionalFormatting>
  <conditionalFormatting sqref="W3:W2002">
    <cfRule type="expression" priority="15" dxfId="6">
      <formula>$W3="Yes"</formula>
    </cfRule>
  </conditionalFormatting>
  <conditionalFormatting sqref="X3:X2002">
    <cfRule type="expression" priority="16" dxfId="6">
      <formula>$X3="Yes"</formula>
    </cfRule>
  </conditionalFormatting>
  <conditionalFormatting sqref="Z3:Z2002">
    <cfRule type="expression" priority="17" dxfId="6">
      <formula>$Z3="Yes"</formula>
    </cfRule>
  </conditionalFormatting>
  <conditionalFormatting sqref="Y3:Y2002">
    <cfRule type="expression" priority="18" dxfId="7">
      <formula>$Y3="Yes"</formula>
    </cfRule>
  </conditionalFormatting>
  <conditionalFormatting sqref="AD3:AD2002">
    <cfRule type="expression" priority="19" dxfId="8">
      <formula>$AD3&lt;&gt;""</formula>
    </cfRule>
  </conditionalFormatting>
  <dataValidations count="2">
    <dataValidation sqref="AD3:AD2002" showDropDown="0" showInputMessage="1" showErrorMessage="1" allowBlank="1" promptTitle="Pick a value" prompt="Your call. The override always wins over the suggested decision." type="list" errorStyle="stop">
      <formula1>"Keep,Update,Merge,Prune,Redirect"</formula1>
    </dataValidation>
    <dataValidation sqref="AC3:AC2002" showDropDown="0" showInputMessage="0" showErrorMessage="1" allowBlank="1" type="decimal" errorStyle="warning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E59"/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2" customWidth="1" min="4" max="4"/>
    <col width="26" customWidth="1" min="5" max="5"/>
  </cols>
  <sheetData>
    <row r="1">
      <c r="A1" s="1" t="inlineStr">
        <is>
          <t>Content audit dashboard</t>
        </is>
      </c>
    </row>
    <row r="2">
      <c r="A2" s="24" t="inlineStr">
        <is>
          <t>Counts follow the Final decision (your overrides included). Clicks are Search Console clicks in the current period.</t>
        </is>
      </c>
    </row>
    <row r="4" ht="34" customHeight="1">
      <c r="A4" s="17" t="inlineStr">
        <is>
          <t>Decision</t>
        </is>
      </c>
      <c r="B4" s="17" t="inlineStr">
        <is>
          <t>URLs</t>
        </is>
      </c>
      <c r="C4" s="17" t="inlineStr">
        <is>
          <t>Clicks</t>
        </is>
      </c>
      <c r="D4" s="17" t="inlineStr">
        <is>
          <t>Sessions</t>
        </is>
      </c>
      <c r="E4" s="17" t="inlineStr">
        <is>
          <t>Suggested (before overrides)</t>
        </is>
      </c>
    </row>
    <row r="5">
      <c r="A5" s="25" t="inlineStr">
        <is>
          <t>Keep</t>
        </is>
      </c>
      <c r="B5">
        <f>COUNTIF(Audit!$AE$3:$AE$2002,A5)</f>
        <v/>
      </c>
      <c r="C5">
        <f>SUMIFS(Audit!$K$3:$K$2002,Audit!$AE$3:$AE$2002,A5)</f>
        <v/>
      </c>
      <c r="D5">
        <f>SUMIFS(Audit!$Q$3:$Q$2002,Audit!$AE$3:$AE$2002,A5)</f>
        <v/>
      </c>
      <c r="E5">
        <f>COUNTIF(Audit!$AA$3:$AA$2002,A5)</f>
        <v/>
      </c>
    </row>
    <row r="6">
      <c r="A6" s="25" t="inlineStr">
        <is>
          <t>Update</t>
        </is>
      </c>
      <c r="B6">
        <f>COUNTIF(Audit!$AE$3:$AE$2002,A6)</f>
        <v/>
      </c>
      <c r="C6">
        <f>SUMIFS(Audit!$K$3:$K$2002,Audit!$AE$3:$AE$2002,A6)</f>
        <v/>
      </c>
      <c r="D6">
        <f>SUMIFS(Audit!$Q$3:$Q$2002,Audit!$AE$3:$AE$2002,A6)</f>
        <v/>
      </c>
      <c r="E6">
        <f>COUNTIF(Audit!$AA$3:$AA$2002,A6)</f>
        <v/>
      </c>
    </row>
    <row r="7">
      <c r="A7" s="25" t="inlineStr">
        <is>
          <t>Merge</t>
        </is>
      </c>
      <c r="B7">
        <f>COUNTIF(Audit!$AE$3:$AE$2002,A7)</f>
        <v/>
      </c>
      <c r="C7">
        <f>SUMIFS(Audit!$K$3:$K$2002,Audit!$AE$3:$AE$2002,A7)</f>
        <v/>
      </c>
      <c r="D7">
        <f>SUMIFS(Audit!$Q$3:$Q$2002,Audit!$AE$3:$AE$2002,A7)</f>
        <v/>
      </c>
      <c r="E7">
        <f>COUNTIF(Audit!$AA$3:$AA$2002,A7)</f>
        <v/>
      </c>
    </row>
    <row r="8">
      <c r="A8" s="25" t="inlineStr">
        <is>
          <t>Prune</t>
        </is>
      </c>
      <c r="B8">
        <f>COUNTIF(Audit!$AE$3:$AE$2002,A8)</f>
        <v/>
      </c>
      <c r="C8">
        <f>SUMIFS(Audit!$K$3:$K$2002,Audit!$AE$3:$AE$2002,A8)</f>
        <v/>
      </c>
      <c r="D8">
        <f>SUMIFS(Audit!$Q$3:$Q$2002,Audit!$AE$3:$AE$2002,A8)</f>
        <v/>
      </c>
      <c r="E8">
        <f>COUNTIF(Audit!$AA$3:$AA$2002,A8)</f>
        <v/>
      </c>
    </row>
    <row r="9">
      <c r="A9" s="25" t="inlineStr">
        <is>
          <t>Redirect</t>
        </is>
      </c>
      <c r="B9">
        <f>COUNTIF(Audit!$AE$3:$AE$2002,A9)</f>
        <v/>
      </c>
      <c r="C9">
        <f>SUMIFS(Audit!$K$3:$K$2002,Audit!$AE$3:$AE$2002,A9)</f>
        <v/>
      </c>
      <c r="D9">
        <f>SUMIFS(Audit!$Q$3:$Q$2002,Audit!$AE$3:$AE$2002,A9)</f>
        <v/>
      </c>
      <c r="E9">
        <f>COUNTIF(Audit!$AA$3:$AA$2002,A9)</f>
        <v/>
      </c>
    </row>
    <row r="10">
      <c r="A10" s="25" t="inlineStr">
        <is>
          <t>Total</t>
        </is>
      </c>
      <c r="B10" s="25">
        <f>SUM(B5:B9)</f>
        <v/>
      </c>
      <c r="C10" s="25">
        <f>SUM(C5:C9)</f>
        <v/>
      </c>
      <c r="D10" s="25">
        <f>SUM(D5:D9)</f>
        <v/>
      </c>
      <c r="E10" s="25">
        <f>SUM(E5:E9)</f>
        <v/>
      </c>
    </row>
    <row r="12" ht="34" customHeight="1">
      <c r="A12" s="17" t="inlineStr">
        <is>
          <t>Check</t>
        </is>
      </c>
      <c r="B12" s="17" t="inlineStr">
        <is>
          <t>Count</t>
        </is>
      </c>
    </row>
    <row r="13">
      <c r="A13" s="7" t="inlineStr">
        <is>
          <t>URLs audited (crawl rows)</t>
        </is>
      </c>
      <c r="B13" s="26">
        <f>SUMPRODUCT((LEN(Audit!$A$3:$A$2002)&gt;0)*1)</f>
        <v/>
      </c>
    </row>
    <row r="14">
      <c r="A14" s="7" t="inlineStr">
        <is>
          <t>Decaying pages</t>
        </is>
      </c>
      <c r="B14" s="26">
        <f>COUNTIF(Audit!$U$3:$U$2002,"Yes")</f>
        <v/>
      </c>
    </row>
    <row r="15">
      <c r="A15" s="7" t="inlineStr">
        <is>
          <t>Striking-distance pages</t>
        </is>
      </c>
      <c r="B15" s="26">
        <f>COUNTIF(Audit!$V$3:$V$2002,"Yes")</f>
        <v/>
      </c>
    </row>
    <row r="16">
      <c r="A16" s="7" t="inlineStr">
        <is>
          <t>Thin pages</t>
        </is>
      </c>
      <c r="B16" s="26">
        <f>COUNTIF(Audit!$T$3:$T$2002,"Yes")</f>
        <v/>
      </c>
    </row>
    <row r="17">
      <c r="A17" s="7" t="inlineStr">
        <is>
          <t>Pages overlapping another page</t>
        </is>
      </c>
      <c r="B17" s="26">
        <f>COUNTIF(Audit!$W$3:$W$2002,"Yes")</f>
        <v/>
      </c>
    </row>
    <row r="18">
      <c r="A18" s="7" t="inlineStr">
        <is>
          <t>Pages that convert (key events)</t>
        </is>
      </c>
      <c r="B18" s="26">
        <f>COUNTIF(Audit!$Y$3:$Y$2002,"Yes")</f>
        <v/>
      </c>
    </row>
    <row r="19">
      <c r="A19" s="7" t="inlineStr">
        <is>
          <t>Overrides you've made</t>
        </is>
      </c>
      <c r="B19" s="26">
        <f>SUMPRODUCT((LEN(Audit!$AD$3:$AD$2002)&gt;0)*1)</f>
        <v/>
      </c>
    </row>
    <row r="20">
      <c r="A20" s="7" t="inlineStr">
        <is>
          <t>Clicks on pages marked Prune (should be close to 0)</t>
        </is>
      </c>
      <c r="B20" s="26">
        <f>SUMIFS(Audit!$K$3:$K$2002,Audit!$AE$3:$AE$2002,"Prune")</f>
        <v/>
      </c>
    </row>
    <row r="21">
      <c r="A21" s="7" t="inlineStr">
        <is>
          <t>Search Console pages with clicks that are not in the crawl</t>
        </is>
      </c>
      <c r="B21" s="26">
        <f>COUNTIFS('GSC current'!$M$2:$M$2001,"No",'GSC current'!$J$2:$J$2001,"&gt;0")</f>
        <v/>
      </c>
    </row>
    <row r="22">
      <c r="A22" s="7" t="inlineStr">
        <is>
          <t>Column headers not found on Rules</t>
        </is>
      </c>
      <c r="B22" s="26">
        <f>COUNTIF(Rules!$H$5:$H$22,"NOT FOUND")</f>
        <v/>
      </c>
    </row>
  </sheetData>
  <conditionalFormatting sqref="A5:A9">
    <cfRule type="expression" priority="1" dxfId="1">
      <formula>$A5="Keep"</formula>
    </cfRule>
    <cfRule type="expression" priority="2" dxfId="2">
      <formula>$A5="Update"</formula>
    </cfRule>
    <cfRule type="expression" priority="3" dxfId="3">
      <formula>$A5="Merge"</formula>
    </cfRule>
    <cfRule type="expression" priority="4" dxfId="4">
      <formula>$A5="Prune"</formula>
    </cfRule>
    <cfRule type="expression" priority="5" dxfId="5">
      <formula>$A5="Redirect"</formula>
    </cfRule>
  </conditionalFormatting>
  <conditionalFormatting sqref="B20:B22">
    <cfRule type="expression" priority="6" dxfId="2">
      <formula>AND(ISNUMBER(B20),B20&gt;0)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E59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2" customWidth="1" min="3" max="3"/>
    <col width="3" customWidth="1" min="4" max="4"/>
    <col width="14" customWidth="1" min="5" max="5"/>
    <col width="24" customWidth="1" min="6" max="6"/>
    <col width="38" customWidth="1" min="7" max="7"/>
    <col width="14" customWidth="1" min="8" max="8"/>
  </cols>
  <sheetData>
    <row r="1">
      <c r="A1" s="1" t="inlineStr">
        <is>
          <t>Rules: thresholds and column names (edit the yellow cells)</t>
        </is>
      </c>
    </row>
    <row r="2">
      <c r="A2" s="24" t="inlineStr">
        <is>
          <t>Every decision on the Audit tab reads these cells. Change a number and the whole audit updates.</t>
        </is>
      </c>
    </row>
    <row r="4" ht="34" customHeight="1">
      <c r="A4" s="18" t="inlineStr">
        <is>
          <t>Threshold</t>
        </is>
      </c>
      <c r="B4" s="18" t="inlineStr">
        <is>
          <t>Value</t>
        </is>
      </c>
      <c r="C4" s="18" t="inlineStr">
        <is>
          <t>What it does</t>
        </is>
      </c>
      <c r="E4" s="18" t="inlineStr">
        <is>
          <t>Tab</t>
        </is>
      </c>
      <c r="F4" s="18" t="inlineStr">
        <is>
          <t>Field</t>
        </is>
      </c>
      <c r="G4" s="18" t="inlineStr">
        <is>
          <t>Header in your export</t>
        </is>
      </c>
      <c r="H4" s="17" t="inlineStr">
        <is>
          <t>Column # found</t>
        </is>
      </c>
    </row>
    <row r="5">
      <c r="A5" s="7" t="inlineStr">
        <is>
          <t>Low clicks (per period)</t>
        </is>
      </c>
      <c r="B5" s="27" t="n">
        <v>10</v>
      </c>
      <c r="C5" s="28" t="inlineStr">
        <is>
          <t>Below this a page counts as low traffic.</t>
        </is>
      </c>
      <c r="E5" s="7" t="inlineStr">
        <is>
          <t>Crawl</t>
        </is>
      </c>
      <c r="F5" s="7" t="inlineStr">
        <is>
          <t>URL</t>
        </is>
      </c>
      <c r="G5" s="29" t="inlineStr">
        <is>
          <t>Address</t>
        </is>
      </c>
      <c r="H5">
        <f>IFERROR(MATCH(G5,'Crawl'!$A$1:$DZ$1,0),"NOT FOUND")</f>
        <v/>
      </c>
    </row>
    <row r="6">
      <c r="A6" s="7" t="inlineStr">
        <is>
          <t>Impressions that show demand</t>
        </is>
      </c>
      <c r="B6" s="27" t="n">
        <v>200</v>
      </c>
      <c r="C6" s="28" t="inlineStr">
        <is>
          <t>At or above this, a page has search demand worth working on.</t>
        </is>
      </c>
      <c r="E6" s="7" t="inlineStr">
        <is>
          <t>Crawl</t>
        </is>
      </c>
      <c r="F6" s="7" t="inlineStr">
        <is>
          <t>Status code</t>
        </is>
      </c>
      <c r="G6" s="29" t="inlineStr">
        <is>
          <t>Status Code</t>
        </is>
      </c>
      <c r="H6">
        <f>IFERROR(MATCH(G6,'Crawl'!$A$1:$DZ$1,0),"NOT FOUND")</f>
        <v/>
      </c>
    </row>
    <row r="7">
      <c r="A7" s="7" t="inlineStr">
        <is>
          <t>Decay: click drop vs previous period</t>
        </is>
      </c>
      <c r="B7" s="30" t="n">
        <v>0.3</v>
      </c>
      <c r="C7" s="28" t="inlineStr">
        <is>
          <t>0.3 = a 30% drop or worse flags decay.</t>
        </is>
      </c>
      <c r="E7" s="7" t="inlineStr">
        <is>
          <t>Crawl</t>
        </is>
      </c>
      <c r="F7" s="7" t="inlineStr">
        <is>
          <t>Indexability</t>
        </is>
      </c>
      <c r="G7" s="29" t="inlineStr">
        <is>
          <t>Indexability</t>
        </is>
      </c>
      <c r="H7">
        <f>IFERROR(MATCH(G7,'Crawl'!$A$1:$DZ$1,0),"NOT FOUND")</f>
        <v/>
      </c>
    </row>
    <row r="8">
      <c r="A8" s="7" t="inlineStr">
        <is>
          <t>Decay: minimum previous-period clicks</t>
        </is>
      </c>
      <c r="B8" s="27" t="n">
        <v>20</v>
      </c>
      <c r="C8" s="28" t="inlineStr">
        <is>
          <t>Ignore decay on pages that had fewer clicks than this.</t>
        </is>
      </c>
      <c r="E8" s="7" t="inlineStr">
        <is>
          <t>Crawl</t>
        </is>
      </c>
      <c r="F8" s="7" t="inlineStr">
        <is>
          <t>Indexability status</t>
        </is>
      </c>
      <c r="G8" s="29" t="inlineStr">
        <is>
          <t>Indexability Status</t>
        </is>
      </c>
      <c r="H8">
        <f>IFERROR(MATCH(G8,'Crawl'!$A$1:$DZ$1,0),"NOT FOUND")</f>
        <v/>
      </c>
    </row>
    <row r="9">
      <c r="A9" s="7" t="inlineStr">
        <is>
          <t>Thin content: word count below</t>
        </is>
      </c>
      <c r="B9" s="27" t="n">
        <v>300</v>
      </c>
      <c r="C9" s="28" t="inlineStr">
        <is>
          <t>Screaming Frog Word Count. Lower it for product or category pages.</t>
        </is>
      </c>
      <c r="E9" s="7" t="inlineStr">
        <is>
          <t>Crawl</t>
        </is>
      </c>
      <c r="F9" s="7" t="inlineStr">
        <is>
          <t>Word count</t>
        </is>
      </c>
      <c r="G9" s="29" t="inlineStr">
        <is>
          <t>Word Count</t>
        </is>
      </c>
      <c r="H9">
        <f>IFERROR(MATCH(G9,'Crawl'!$A$1:$DZ$1,0),"NOT FOUND")</f>
        <v/>
      </c>
    </row>
    <row r="10">
      <c r="A10" s="7" t="inlineStr">
        <is>
          <t>Striking distance: position from</t>
        </is>
      </c>
      <c r="B10" s="27" t="n">
        <v>4</v>
      </c>
      <c r="C10" s="28" t="inlineStr">
        <is>
          <t>Average position range where an update can move the page up.</t>
        </is>
      </c>
      <c r="E10" s="7" t="inlineStr">
        <is>
          <t>Crawl</t>
        </is>
      </c>
      <c r="F10" s="7" t="inlineStr">
        <is>
          <t>Unique inlinks</t>
        </is>
      </c>
      <c r="G10" s="29" t="inlineStr">
        <is>
          <t>Unique Inlinks</t>
        </is>
      </c>
      <c r="H10">
        <f>IFERROR(MATCH(G10,'Crawl'!$A$1:$DZ$1,0),"NOT FOUND")</f>
        <v/>
      </c>
    </row>
    <row r="11">
      <c r="A11" s="7" t="inlineStr">
        <is>
          <t>Striking distance: position to</t>
        </is>
      </c>
      <c r="B11" s="27" t="n">
        <v>20</v>
      </c>
      <c r="C11" s="28" t="inlineStr"/>
      <c r="E11" s="7" t="inlineStr">
        <is>
          <t>Crawl</t>
        </is>
      </c>
      <c r="F11" s="7" t="inlineStr">
        <is>
          <t>Near-duplicate match</t>
        </is>
      </c>
      <c r="G11" s="29" t="inlineStr">
        <is>
          <t>Closest Near Duplicate Match</t>
        </is>
      </c>
      <c r="H11">
        <f>IFERROR(MATCH(G11,'Crawl'!$A$1:$DZ$1,0),"NOT FOUND")</f>
        <v/>
      </c>
    </row>
    <row r="12">
      <c r="A12" s="7" t="inlineStr">
        <is>
          <t>Overlap: semantic similarity at least</t>
        </is>
      </c>
      <c r="B12" s="27" t="n">
        <v>0.9</v>
      </c>
      <c r="C12" s="28" t="inlineStr">
        <is>
          <t>Screaming Frog Semantic Similarity Score (0-1). Near-duplicates always count.</t>
        </is>
      </c>
      <c r="E12" s="7" t="inlineStr">
        <is>
          <t>Crawl</t>
        </is>
      </c>
      <c r="F12" s="7" t="inlineStr">
        <is>
          <t>Near-duplicate count</t>
        </is>
      </c>
      <c r="G12" s="29" t="inlineStr">
        <is>
          <t>No. Near Duplicates</t>
        </is>
      </c>
      <c r="H12">
        <f>IFERROR(MATCH(G12,'Crawl'!$A$1:$DZ$1,0),"NOT FOUND")</f>
        <v/>
      </c>
    </row>
    <row r="13">
      <c r="A13" s="7" t="inlineStr">
        <is>
          <t>Low sessions (GA4)</t>
        </is>
      </c>
      <c r="B13" s="27" t="n">
        <v>20</v>
      </c>
      <c r="C13" s="28" t="inlineStr">
        <is>
          <t>Below this, GA4 traffic from all channels counts as low.</t>
        </is>
      </c>
      <c r="E13" s="7" t="inlineStr">
        <is>
          <t>Crawl</t>
        </is>
      </c>
      <c r="F13" s="7" t="inlineStr">
        <is>
          <t>Semantic match</t>
        </is>
      </c>
      <c r="G13" s="29" t="inlineStr">
        <is>
          <t>Closest Semantically Similar Address</t>
        </is>
      </c>
      <c r="H13">
        <f>IFERROR(MATCH(G13,'Crawl'!$A$1:$DZ$1,0),"NOT FOUND")</f>
        <v/>
      </c>
    </row>
    <row r="14">
      <c r="A14" s="7" t="inlineStr">
        <is>
          <t>Referring domains worth keeping</t>
        </is>
      </c>
      <c r="B14" s="27" t="n">
        <v>1</v>
      </c>
      <c r="C14" s="28" t="inlineStr">
        <is>
          <t>Pages being removed with at least this many referring domains get a 301 instead.</t>
        </is>
      </c>
      <c r="E14" s="7" t="inlineStr">
        <is>
          <t>Crawl</t>
        </is>
      </c>
      <c r="F14" s="7" t="inlineStr">
        <is>
          <t>Semantic score</t>
        </is>
      </c>
      <c r="G14" s="29" t="inlineStr">
        <is>
          <t>Semantic Similarity Score</t>
        </is>
      </c>
      <c r="H14">
        <f>IFERROR(MATCH(G14,'Crawl'!$A$1:$DZ$1,0),"NOT FOUND")</f>
        <v/>
      </c>
    </row>
    <row r="15">
      <c r="E15" s="7" t="inlineStr">
        <is>
          <t>GSC current</t>
        </is>
      </c>
      <c r="F15" s="7" t="inlineStr">
        <is>
          <t>Page</t>
        </is>
      </c>
      <c r="G15" s="29" t="inlineStr">
        <is>
          <t>Top pages</t>
        </is>
      </c>
      <c r="H15">
        <f>IFERROR(MATCH(G15,'GSC current'!$A$1:$E$1,0),"NOT FOUND")</f>
        <v/>
      </c>
    </row>
    <row r="16">
      <c r="E16" s="7" t="inlineStr">
        <is>
          <t>GSC current</t>
        </is>
      </c>
      <c r="F16" s="7" t="inlineStr">
        <is>
          <t>Clicks</t>
        </is>
      </c>
      <c r="G16" s="29" t="inlineStr">
        <is>
          <t>Clicks</t>
        </is>
      </c>
      <c r="H16">
        <f>IFERROR(MATCH(G16,'GSC current'!$A$1:$E$1,0),"NOT FOUND")</f>
        <v/>
      </c>
    </row>
    <row r="17">
      <c r="E17" s="7" t="inlineStr">
        <is>
          <t>GSC current</t>
        </is>
      </c>
      <c r="F17" s="7" t="inlineStr">
        <is>
          <t>Impressions</t>
        </is>
      </c>
      <c r="G17" s="29" t="inlineStr">
        <is>
          <t>Impressions</t>
        </is>
      </c>
      <c r="H17">
        <f>IFERROR(MATCH(G17,'GSC current'!$A$1:$E$1,0),"NOT FOUND")</f>
        <v/>
      </c>
    </row>
    <row r="18">
      <c r="E18" s="7" t="inlineStr">
        <is>
          <t>GSC current</t>
        </is>
      </c>
      <c r="F18" s="7" t="inlineStr">
        <is>
          <t>Position</t>
        </is>
      </c>
      <c r="G18" s="29" t="inlineStr">
        <is>
          <t>Position</t>
        </is>
      </c>
      <c r="H18">
        <f>IFERROR(MATCH(G18,'GSC current'!$A$1:$E$1,0),"NOT FOUND")</f>
        <v/>
      </c>
    </row>
    <row r="19">
      <c r="E19" s="7" t="inlineStr">
        <is>
          <t>GA4</t>
        </is>
      </c>
      <c r="F19" s="7" t="inlineStr">
        <is>
          <t>Landing page</t>
        </is>
      </c>
      <c r="G19" s="29" t="inlineStr">
        <is>
          <t>Landing page + query string</t>
        </is>
      </c>
      <c r="H19">
        <f>IFERROR(MATCH(G19,'GA4'!$A$1:$K$1,0),"NOT FOUND")</f>
        <v/>
      </c>
    </row>
    <row r="20">
      <c r="E20" s="7" t="inlineStr">
        <is>
          <t>GA4</t>
        </is>
      </c>
      <c r="F20" s="7" t="inlineStr">
        <is>
          <t>Sessions</t>
        </is>
      </c>
      <c r="G20" s="29" t="inlineStr">
        <is>
          <t>Sessions</t>
        </is>
      </c>
      <c r="H20">
        <f>IFERROR(MATCH(G20,'GA4'!$A$1:$K$1,0),"NOT FOUND")</f>
        <v/>
      </c>
    </row>
    <row r="21">
      <c r="E21" s="7" t="inlineStr">
        <is>
          <t>GA4</t>
        </is>
      </c>
      <c r="F21" s="7" t="inlineStr">
        <is>
          <t>Avg engagement time (s)</t>
        </is>
      </c>
      <c r="G21" s="29" t="inlineStr">
        <is>
          <t>Average engagement time per session</t>
        </is>
      </c>
      <c r="H21">
        <f>IFERROR(MATCH(G21,'GA4'!$A$1:$K$1,0),"NOT FOUND")</f>
        <v/>
      </c>
    </row>
    <row r="22">
      <c r="E22" s="7" t="inlineStr">
        <is>
          <t>GA4</t>
        </is>
      </c>
      <c r="F22" s="7" t="inlineStr">
        <is>
          <t>Key events</t>
        </is>
      </c>
      <c r="G22" s="29" t="inlineStr">
        <is>
          <t>Key events</t>
        </is>
      </c>
      <c r="H22">
        <f>IFERROR(MATCH(G22,'GA4'!$A$1:$K$1,0),"NOT FOUND")</f>
        <v/>
      </c>
    </row>
    <row r="24">
      <c r="E24" s="24" t="inlineStr">
        <is>
          <t>If a header shows NOT FOUND, type the exact header from your export in column G. 'GSC previous' uses the same headers as 'GSC current'.</t>
        </is>
      </c>
    </row>
    <row r="25">
      <c r="E25" s="24" t="inlineStr">
        <is>
          <t>Near-duplicate and semantic columns only fill when those Screaming Frog features are on. Without them, Merge never triggers.</t>
        </is>
      </c>
    </row>
    <row r="27" ht="34" customHeight="1">
      <c r="A27" s="17" t="inlineStr">
        <is>
          <t>Decision order (first rule that matches wins)</t>
        </is>
      </c>
    </row>
    <row r="28">
      <c r="A28" s="4" t="inlineStr">
        <is>
          <t>1. Status 3xx → Redirect (already redirects: update internal links to the final URL).</t>
        </is>
      </c>
    </row>
    <row r="29">
      <c r="A29" s="4" t="inlineStr">
        <is>
          <t>2. Status 4xx/5xx → Redirect if it still gets clicks or has referring domains, otherwise Prune.</t>
        </is>
      </c>
    </row>
    <row r="30">
      <c r="A30" s="4" t="inlineStr">
        <is>
          <t>3. Non-indexable (noindex, canonicalised) → Keep, with a note to confirm it's intentional.</t>
        </is>
      </c>
    </row>
    <row r="31">
      <c r="A31" s="4" t="inlineStr">
        <is>
          <t>4. Overlaps a page with more clicks (near-duplicate, or semantic score at/above the threshold) and no key events → Merge.</t>
        </is>
      </c>
    </row>
    <row r="32">
      <c r="A32" s="4" t="inlineStr">
        <is>
          <t>5. Decaying, or in striking distance, or thin with search demand → Update.</t>
        </is>
      </c>
    </row>
    <row r="33">
      <c r="A33" s="4" t="inlineStr">
        <is>
          <t>6. Low value (low clicks, impressions and sessions, no key events) → Prune, or Redirect if it has referring domains.</t>
        </is>
      </c>
    </row>
    <row r="34">
      <c r="A34" s="4" t="inlineStr">
        <is>
          <t>7. Everything else → Keep. Your Override column always wins.</t>
        </is>
      </c>
    </row>
  </sheetData>
  <conditionalFormatting sqref="H5:H22">
    <cfRule type="expression" priority="1" dxfId="4">
      <formula>$H5="NOT FOUND"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C20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30" customWidth="1" min="131" max="131"/>
    <col width="30" customWidth="1" min="132" max="132"/>
    <col width="30" customWidth="1" min="133" max="133"/>
  </cols>
  <sheetData>
    <row r="1" ht="34" customHeight="1">
      <c r="A1" s="18" t="inlineStr">
        <is>
          <t>Address</t>
        </is>
      </c>
      <c r="B1" s="18" t="inlineStr">
        <is>
          <t>Content Type</t>
        </is>
      </c>
      <c r="C1" s="18" t="inlineStr">
        <is>
          <t>Status Code</t>
        </is>
      </c>
      <c r="D1" s="18" t="inlineStr">
        <is>
          <t>Status</t>
        </is>
      </c>
      <c r="E1" s="18" t="inlineStr">
        <is>
          <t>Indexability</t>
        </is>
      </c>
      <c r="F1" s="18" t="inlineStr">
        <is>
          <t>Indexability Status</t>
        </is>
      </c>
      <c r="G1" s="18" t="inlineStr">
        <is>
          <t>Title 1</t>
        </is>
      </c>
      <c r="H1" s="18" t="inlineStr">
        <is>
          <t>Title 1 Length</t>
        </is>
      </c>
      <c r="I1" s="18" t="inlineStr">
        <is>
          <t>Title 1 Pixel Width</t>
        </is>
      </c>
      <c r="J1" s="18" t="inlineStr">
        <is>
          <t>Meta Description 1</t>
        </is>
      </c>
      <c r="K1" s="18" t="inlineStr">
        <is>
          <t>Meta Description 1 Length</t>
        </is>
      </c>
      <c r="L1" s="18" t="inlineStr">
        <is>
          <t>Meta Description 1 Pixel Width</t>
        </is>
      </c>
      <c r="M1" s="18" t="inlineStr">
        <is>
          <t>Meta Keywords 1</t>
        </is>
      </c>
      <c r="N1" s="18" t="inlineStr">
        <is>
          <t>Meta Keywords 1 Length</t>
        </is>
      </c>
      <c r="O1" s="18" t="inlineStr">
        <is>
          <t>H1-1</t>
        </is>
      </c>
      <c r="P1" s="18" t="inlineStr">
        <is>
          <t>H1-1 Length</t>
        </is>
      </c>
      <c r="Q1" s="18" t="inlineStr">
        <is>
          <t>H1-2</t>
        </is>
      </c>
      <c r="R1" s="18" t="inlineStr">
        <is>
          <t>H1-2 Length</t>
        </is>
      </c>
      <c r="S1" s="18" t="inlineStr">
        <is>
          <t>H2-1</t>
        </is>
      </c>
      <c r="T1" s="18" t="inlineStr">
        <is>
          <t>H2-1 Length</t>
        </is>
      </c>
      <c r="U1" s="18" t="inlineStr">
        <is>
          <t>H2-2</t>
        </is>
      </c>
      <c r="V1" s="18" t="inlineStr">
        <is>
          <t>H2-2 Length</t>
        </is>
      </c>
      <c r="W1" s="18" t="inlineStr">
        <is>
          <t>Meta Robots 1</t>
        </is>
      </c>
      <c r="X1" s="18" t="inlineStr">
        <is>
          <t>X-Robots-Tag 1</t>
        </is>
      </c>
      <c r="Y1" s="18" t="inlineStr">
        <is>
          <t>Meta Refresh 1</t>
        </is>
      </c>
      <c r="Z1" s="18" t="inlineStr">
        <is>
          <t>Canonical Link Element 1</t>
        </is>
      </c>
      <c r="AA1" s="18" t="inlineStr">
        <is>
          <t>rel="next" 1</t>
        </is>
      </c>
      <c r="AB1" s="18" t="inlineStr">
        <is>
          <t>rel="prev" 1</t>
        </is>
      </c>
      <c r="AC1" s="18" t="inlineStr">
        <is>
          <t>HTTP rel="next" 1</t>
        </is>
      </c>
      <c r="AD1" s="18" t="inlineStr">
        <is>
          <t>HTTP rel="prev" 1</t>
        </is>
      </c>
      <c r="AE1" s="18" t="inlineStr">
        <is>
          <t>amphtml Link Element</t>
        </is>
      </c>
      <c r="AF1" s="18" t="inlineStr">
        <is>
          <t>Size (Bytes)</t>
        </is>
      </c>
      <c r="AG1" s="18" t="inlineStr">
        <is>
          <t>Transferred (Bytes)</t>
        </is>
      </c>
      <c r="AH1" s="18" t="inlineStr">
        <is>
          <t>Total Transferred (Bytes)</t>
        </is>
      </c>
      <c r="AI1" s="18" t="inlineStr">
        <is>
          <t>CO2 (mg)</t>
        </is>
      </c>
      <c r="AJ1" s="18" t="inlineStr">
        <is>
          <t>Carbon Rating</t>
        </is>
      </c>
      <c r="AK1" s="18" t="inlineStr">
        <is>
          <t>Word Count</t>
        </is>
      </c>
      <c r="AL1" s="18" t="inlineStr">
        <is>
          <t>Sentence Count</t>
        </is>
      </c>
      <c r="AM1" s="18" t="inlineStr">
        <is>
          <t>Average Words Per Sentence</t>
        </is>
      </c>
      <c r="AN1" s="18" t="inlineStr">
        <is>
          <t>Flesch Reading Ease Score</t>
        </is>
      </c>
      <c r="AO1" s="18" t="inlineStr">
        <is>
          <t>Readability</t>
        </is>
      </c>
      <c r="AP1" s="18" t="inlineStr">
        <is>
          <t>Text Ratio</t>
        </is>
      </c>
      <c r="AQ1" s="18" t="inlineStr">
        <is>
          <t>Crawl Depth</t>
        </is>
      </c>
      <c r="AR1" s="18" t="inlineStr">
        <is>
          <t>Folder Depth</t>
        </is>
      </c>
      <c r="AS1" s="18" t="inlineStr">
        <is>
          <t>Link Score</t>
        </is>
      </c>
      <c r="AT1" s="18" t="inlineStr">
        <is>
          <t>Inlinks</t>
        </is>
      </c>
      <c r="AU1" s="18" t="inlineStr">
        <is>
          <t>Unique Inlinks</t>
        </is>
      </c>
      <c r="AV1" s="18" t="inlineStr">
        <is>
          <t>Unique JS Inlinks</t>
        </is>
      </c>
      <c r="AW1" s="18" t="inlineStr">
        <is>
          <t>% of Total</t>
        </is>
      </c>
      <c r="AX1" s="18" t="inlineStr">
        <is>
          <t>Outlinks</t>
        </is>
      </c>
      <c r="AY1" s="18" t="inlineStr">
        <is>
          <t>Unique Outlinks</t>
        </is>
      </c>
      <c r="AZ1" s="18" t="inlineStr">
        <is>
          <t>Unique JS Outlinks</t>
        </is>
      </c>
      <c r="BA1" s="18" t="inlineStr">
        <is>
          <t>External Outlinks</t>
        </is>
      </c>
      <c r="BB1" s="18" t="inlineStr">
        <is>
          <t>Unique External Outlinks</t>
        </is>
      </c>
      <c r="BC1" s="18" t="inlineStr">
        <is>
          <t>Unique External JS Outlinks</t>
        </is>
      </c>
      <c r="BD1" s="18" t="inlineStr">
        <is>
          <t>Closest Near Duplicate Match</t>
        </is>
      </c>
      <c r="BE1" s="18" t="inlineStr">
        <is>
          <t>No. Near Duplicates</t>
        </is>
      </c>
      <c r="BF1" s="18" t="inlineStr">
        <is>
          <t>Spelling Errors</t>
        </is>
      </c>
      <c r="BG1" s="18" t="inlineStr">
        <is>
          <t>Grammar Errors</t>
        </is>
      </c>
      <c r="BH1" s="18" t="inlineStr">
        <is>
          <t>Hash</t>
        </is>
      </c>
      <c r="BI1" s="18" t="inlineStr">
        <is>
          <t>Response Time</t>
        </is>
      </c>
      <c r="BJ1" s="18" t="inlineStr">
        <is>
          <t>Last Modified</t>
        </is>
      </c>
      <c r="BK1" s="18" t="inlineStr">
        <is>
          <t>Redirect URL</t>
        </is>
      </c>
      <c r="BL1" s="18" t="inlineStr">
        <is>
          <t>Redirect Type</t>
        </is>
      </c>
      <c r="BM1" s="18" t="inlineStr">
        <is>
          <t>Cookies</t>
        </is>
      </c>
      <c r="BN1" s="18" t="inlineStr">
        <is>
          <t>Language</t>
        </is>
      </c>
      <c r="BO1" s="18" t="inlineStr">
        <is>
          <t>HTTP Version</t>
        </is>
      </c>
      <c r="BP1" s="18" t="inlineStr">
        <is>
          <t>Mobile Alternate Link</t>
        </is>
      </c>
      <c r="BQ1" s="18" t="inlineStr">
        <is>
          <t>Closest Semantically Similar Address</t>
        </is>
      </c>
      <c r="BR1" s="18" t="inlineStr">
        <is>
          <t>Semantic Similarity Score</t>
        </is>
      </c>
      <c r="BS1" s="18" t="inlineStr">
        <is>
          <t>No. Semantically Similar</t>
        </is>
      </c>
      <c r="BT1" s="18" t="inlineStr">
        <is>
          <t>Semantic Relevance Score</t>
        </is>
      </c>
      <c r="BU1" s="18" t="inlineStr">
        <is>
          <t>URL Encoded Address</t>
        </is>
      </c>
      <c r="BV1" s="18" t="inlineStr">
        <is>
          <t>Crawl Timestamp</t>
        </is>
      </c>
      <c r="EA1" s="31" t="inlineStr">
        <is>
          <t>Path (helper)</t>
        </is>
      </c>
      <c r="EB1" s="31" t="inlineStr">
        <is>
          <t>Path, no query (helper)</t>
        </is>
      </c>
      <c r="EC1" s="31" t="inlineStr">
        <is>
          <t>Key (helper)</t>
        </is>
      </c>
    </row>
    <row r="2">
      <c r="A2" t="inlineStr">
        <is>
          <t>https://www.stride-example.com/</t>
        </is>
      </c>
      <c r="B2" t="inlineStr">
        <is>
          <t>text/html; charset=UTF-8</t>
        </is>
      </c>
      <c r="C2" t="n">
        <v>200</v>
      </c>
      <c r="D2" t="inlineStr">
        <is>
          <t>OK</t>
        </is>
      </c>
      <c r="E2" t="inlineStr">
        <is>
          <t>Indexable</t>
        </is>
      </c>
      <c r="G2" t="inlineStr">
        <is>
          <t>Stride &amp; Co: running shoes and gait analysis</t>
        </is>
      </c>
      <c r="H2" t="inlineStr">
        <is>
          <t>44</t>
        </is>
      </c>
      <c r="Z2" t="inlineStr">
        <is>
          <t>https://www.stride-example.com/</t>
        </is>
      </c>
      <c r="AK2" t="n">
        <v>850</v>
      </c>
      <c r="AQ2" t="inlineStr">
        <is>
          <t>1</t>
        </is>
      </c>
      <c r="AR2" t="inlineStr">
        <is>
          <t>0</t>
        </is>
      </c>
      <c r="AT2" t="inlineStr">
        <is>
          <t>240</t>
        </is>
      </c>
      <c r="AU2" t="n">
        <v>120</v>
      </c>
      <c r="BE2" t="n">
        <v>0</v>
      </c>
      <c r="BN2" t="inlineStr">
        <is>
          <t>en-GB</t>
        </is>
      </c>
      <c r="BO2" t="inlineStr">
        <is>
          <t>1.1</t>
        </is>
      </c>
      <c r="BS2" t="inlineStr">
        <is>
          <t>0</t>
        </is>
      </c>
      <c r="BU2" t="inlineStr">
        <is>
          <t>https://www.stride-example.com/</t>
        </is>
      </c>
      <c r="BV2" t="inlineStr">
        <is>
          <t>2026-10-20 09:14:03</t>
        </is>
      </c>
      <c r="EA2">
        <f>IF(A2="","",IF(LEFT(A2,4)="http",IFERROR(MID(A2,FIND("/",A2,FIND("//",A2)+2),2000),"/"),A2))</f>
        <v/>
      </c>
      <c r="EB2">
        <f>IF(EA2="","",IFERROR(LEFT(SUBSTITUTE(EA2,"#","?"),FIND("?",SUBSTITUTE(EA2,"#","?"))-1),EA2))</f>
        <v/>
      </c>
      <c r="EC2">
        <f>IF(EB2="","",LOWER(IF(AND(LEN(EB2)&gt;1,RIGHT(EB2,1)="/"),LEFT(EB2,LEN(EB2)-1),EB2)))</f>
        <v/>
      </c>
    </row>
    <row r="3">
      <c r="A3" t="inlineStr">
        <is>
          <t>https://www.stride-example.com/trail-running-shoes/</t>
        </is>
      </c>
      <c r="B3" t="inlineStr">
        <is>
          <t>text/html; charset=UTF-8</t>
        </is>
      </c>
      <c r="C3" t="n">
        <v>200</v>
      </c>
      <c r="D3" t="inlineStr">
        <is>
          <t>OK</t>
        </is>
      </c>
      <c r="E3" t="inlineStr">
        <is>
          <t>Indexable</t>
        </is>
      </c>
      <c r="G3" t="inlineStr">
        <is>
          <t>Trail running shoes</t>
        </is>
      </c>
      <c r="H3" t="inlineStr">
        <is>
          <t>19</t>
        </is>
      </c>
      <c r="Z3" t="inlineStr">
        <is>
          <t>https://www.stride-example.com/trail-running-shoes/</t>
        </is>
      </c>
      <c r="AK3" t="n">
        <v>610</v>
      </c>
      <c r="AQ3" t="inlineStr">
        <is>
          <t>1</t>
        </is>
      </c>
      <c r="AR3" t="inlineStr">
        <is>
          <t>1</t>
        </is>
      </c>
      <c r="AT3" t="inlineStr">
        <is>
          <t>170</t>
        </is>
      </c>
      <c r="AU3" t="n">
        <v>85</v>
      </c>
      <c r="BE3" t="n">
        <v>0</v>
      </c>
      <c r="BN3" t="inlineStr">
        <is>
          <t>en-GB</t>
        </is>
      </c>
      <c r="BO3" t="inlineStr">
        <is>
          <t>1.1</t>
        </is>
      </c>
      <c r="BS3" t="inlineStr">
        <is>
          <t>0</t>
        </is>
      </c>
      <c r="BU3" t="inlineStr">
        <is>
          <t>https://www.stride-example.com/trail-running-shoes/</t>
        </is>
      </c>
      <c r="BV3" t="inlineStr">
        <is>
          <t>2026-10-20 09:14:03</t>
        </is>
      </c>
      <c r="EA3">
        <f>IF(A3="","",IF(LEFT(A3,4)="http",IFERROR(MID(A3,FIND("/",A3,FIND("//",A3)+2),2000),"/"),A3))</f>
        <v/>
      </c>
      <c r="EB3">
        <f>IF(EA3="","",IFERROR(LEFT(SUBSTITUTE(EA3,"#","?"),FIND("?",SUBSTITUTE(EA3,"#","?"))-1),EA3))</f>
        <v/>
      </c>
      <c r="EC3">
        <f>IF(EB3="","",LOWER(IF(AND(LEN(EB3)&gt;1,RIGHT(EB3,1)="/"),LEFT(EB3,LEN(EB3)-1),EB3)))</f>
        <v/>
      </c>
    </row>
    <row r="4">
      <c r="A4" t="inlineStr">
        <is>
          <t>https://www.stride-example.com/road-running-shoes/</t>
        </is>
      </c>
      <c r="B4" t="inlineStr">
        <is>
          <t>text/html; charset=UTF-8</t>
        </is>
      </c>
      <c r="C4" t="n">
        <v>200</v>
      </c>
      <c r="D4" t="inlineStr">
        <is>
          <t>OK</t>
        </is>
      </c>
      <c r="E4" t="inlineStr">
        <is>
          <t>Indexable</t>
        </is>
      </c>
      <c r="G4" t="inlineStr">
        <is>
          <t>Road running shoes</t>
        </is>
      </c>
      <c r="H4" t="inlineStr">
        <is>
          <t>18</t>
        </is>
      </c>
      <c r="Z4" t="inlineStr">
        <is>
          <t>https://www.stride-example.com/road-running-shoes/</t>
        </is>
      </c>
      <c r="AK4" t="n">
        <v>560</v>
      </c>
      <c r="AQ4" t="inlineStr">
        <is>
          <t>1</t>
        </is>
      </c>
      <c r="AR4" t="inlineStr">
        <is>
          <t>1</t>
        </is>
      </c>
      <c r="AT4" t="inlineStr">
        <is>
          <t>160</t>
        </is>
      </c>
      <c r="AU4" t="n">
        <v>80</v>
      </c>
      <c r="BE4" t="n">
        <v>0</v>
      </c>
      <c r="BN4" t="inlineStr">
        <is>
          <t>en-GB</t>
        </is>
      </c>
      <c r="BO4" t="inlineStr">
        <is>
          <t>1.1</t>
        </is>
      </c>
      <c r="BS4" t="inlineStr">
        <is>
          <t>0</t>
        </is>
      </c>
      <c r="BU4" t="inlineStr">
        <is>
          <t>https://www.stride-example.com/road-running-shoes/</t>
        </is>
      </c>
      <c r="BV4" t="inlineStr">
        <is>
          <t>2026-10-20 09:14:03</t>
        </is>
      </c>
      <c r="EA4">
        <f>IF(A4="","",IF(LEFT(A4,4)="http",IFERROR(MID(A4,FIND("/",A4,FIND("//",A4)+2),2000),"/"),A4))</f>
        <v/>
      </c>
      <c r="EB4">
        <f>IF(EA4="","",IFERROR(LEFT(SUBSTITUTE(EA4,"#","?"),FIND("?",SUBSTITUTE(EA4,"#","?"))-1),EA4))</f>
        <v/>
      </c>
      <c r="EC4">
        <f>IF(EB4="","",LOWER(IF(AND(LEN(EB4)&gt;1,RIGHT(EB4,1)="/"),LEFT(EB4,LEN(EB4)-1),EB4)))</f>
        <v/>
      </c>
    </row>
    <row r="5">
      <c r="A5" t="inlineStr">
        <is>
          <t>https://www.stride-example.com/blog/best-trail-running-shoes/</t>
        </is>
      </c>
      <c r="B5" t="inlineStr">
        <is>
          <t>text/html; charset=UTF-8</t>
        </is>
      </c>
      <c r="C5" t="n">
        <v>200</v>
      </c>
      <c r="D5" t="inlineStr">
        <is>
          <t>OK</t>
        </is>
      </c>
      <c r="E5" t="inlineStr">
        <is>
          <t>Indexable</t>
        </is>
      </c>
      <c r="G5" t="inlineStr">
        <is>
          <t>The best trail running shoes</t>
        </is>
      </c>
      <c r="H5" t="inlineStr">
        <is>
          <t>28</t>
        </is>
      </c>
      <c r="Z5" t="inlineStr">
        <is>
          <t>https://www.stride-example.com/blog/best-trail-running-shoes/</t>
        </is>
      </c>
      <c r="AK5" t="n">
        <v>2300</v>
      </c>
      <c r="AQ5" t="inlineStr">
        <is>
          <t>2</t>
        </is>
      </c>
      <c r="AR5" t="inlineStr">
        <is>
          <t>2</t>
        </is>
      </c>
      <c r="AT5" t="inlineStr">
        <is>
          <t>44</t>
        </is>
      </c>
      <c r="AU5" t="n">
        <v>22</v>
      </c>
      <c r="BE5" t="n">
        <v>0</v>
      </c>
      <c r="BN5" t="inlineStr">
        <is>
          <t>en-GB</t>
        </is>
      </c>
      <c r="BO5" t="inlineStr">
        <is>
          <t>1.1</t>
        </is>
      </c>
      <c r="BS5" t="inlineStr">
        <is>
          <t>0</t>
        </is>
      </c>
      <c r="BU5" t="inlineStr">
        <is>
          <t>https://www.stride-example.com/blog/best-trail-running-shoes/</t>
        </is>
      </c>
      <c r="BV5" t="inlineStr">
        <is>
          <t>2026-10-20 09:14:03</t>
        </is>
      </c>
      <c r="EA5">
        <f>IF(A5="","",IF(LEFT(A5,4)="http",IFERROR(MID(A5,FIND("/",A5,FIND("//",A5)+2),2000),"/"),A5))</f>
        <v/>
      </c>
      <c r="EB5">
        <f>IF(EA5="","",IFERROR(LEFT(SUBSTITUTE(EA5,"#","?"),FIND("?",SUBSTITUTE(EA5,"#","?"))-1),EA5))</f>
        <v/>
      </c>
      <c r="EC5">
        <f>IF(EB5="","",LOWER(IF(AND(LEN(EB5)&gt;1,RIGHT(EB5,1)="/"),LEFT(EB5,LEN(EB5)-1),EB5)))</f>
        <v/>
      </c>
    </row>
    <row r="6">
      <c r="A6" t="inlineStr">
        <is>
          <t>https://www.stride-example.com/blog/trail-running-for-beginners/</t>
        </is>
      </c>
      <c r="B6" t="inlineStr">
        <is>
          <t>text/html; charset=UTF-8</t>
        </is>
      </c>
      <c r="C6" t="n">
        <v>200</v>
      </c>
      <c r="D6" t="inlineStr">
        <is>
          <t>OK</t>
        </is>
      </c>
      <c r="E6" t="inlineStr">
        <is>
          <t>Indexable</t>
        </is>
      </c>
      <c r="G6" t="inlineStr">
        <is>
          <t>Trail running for beginners</t>
        </is>
      </c>
      <c r="H6" t="inlineStr">
        <is>
          <t>27</t>
        </is>
      </c>
      <c r="Z6" t="inlineStr">
        <is>
          <t>https://www.stride-example.com/blog/trail-running-for-beginners/</t>
        </is>
      </c>
      <c r="AK6" t="n">
        <v>1650</v>
      </c>
      <c r="AQ6" t="inlineStr">
        <is>
          <t>2</t>
        </is>
      </c>
      <c r="AR6" t="inlineStr">
        <is>
          <t>2</t>
        </is>
      </c>
      <c r="AT6" t="inlineStr">
        <is>
          <t>24</t>
        </is>
      </c>
      <c r="AU6" t="n">
        <v>12</v>
      </c>
      <c r="BE6" t="n">
        <v>0</v>
      </c>
      <c r="BN6" t="inlineStr">
        <is>
          <t>en-GB</t>
        </is>
      </c>
      <c r="BO6" t="inlineStr">
        <is>
          <t>1.1</t>
        </is>
      </c>
      <c r="BS6" t="inlineStr">
        <is>
          <t>0</t>
        </is>
      </c>
      <c r="BU6" t="inlineStr">
        <is>
          <t>https://www.stride-example.com/blog/trail-running-for-beginners/</t>
        </is>
      </c>
      <c r="BV6" t="inlineStr">
        <is>
          <t>2026-10-20 09:14:03</t>
        </is>
      </c>
      <c r="EA6">
        <f>IF(A6="","",IF(LEFT(A6,4)="http",IFERROR(MID(A6,FIND("/",A6,FIND("//",A6)+2),2000),"/"),A6))</f>
        <v/>
      </c>
      <c r="EB6">
        <f>IF(EA6="","",IFERROR(LEFT(SUBSTITUTE(EA6,"#","?"),FIND("?",SUBSTITUTE(EA6,"#","?"))-1),EA6))</f>
        <v/>
      </c>
      <c r="EC6">
        <f>IF(EB6="","",LOWER(IF(AND(LEN(EB6)&gt;1,RIGHT(EB6,1)="/"),LEFT(EB6,LEN(EB6)-1),EB6)))</f>
        <v/>
      </c>
    </row>
    <row r="7">
      <c r="A7" t="inlineStr">
        <is>
          <t>https://www.stride-example.com/blog/wide-feet-guide/</t>
        </is>
      </c>
      <c r="B7" t="inlineStr">
        <is>
          <t>text/html; charset=UTF-8</t>
        </is>
      </c>
      <c r="C7" t="n">
        <v>200</v>
      </c>
      <c r="D7" t="inlineStr">
        <is>
          <t>OK</t>
        </is>
      </c>
      <c r="E7" t="inlineStr">
        <is>
          <t>Indexable</t>
        </is>
      </c>
      <c r="G7" t="inlineStr">
        <is>
          <t>Running shoes for wide feet: a fitting guide</t>
        </is>
      </c>
      <c r="H7" t="inlineStr">
        <is>
          <t>44</t>
        </is>
      </c>
      <c r="Z7" t="inlineStr">
        <is>
          <t>https://www.stride-example.com/blog/wide-feet-guide/</t>
        </is>
      </c>
      <c r="AK7" t="n">
        <v>1400</v>
      </c>
      <c r="AQ7" t="inlineStr">
        <is>
          <t>2</t>
        </is>
      </c>
      <c r="AR7" t="inlineStr">
        <is>
          <t>2</t>
        </is>
      </c>
      <c r="AT7" t="inlineStr">
        <is>
          <t>36</t>
        </is>
      </c>
      <c r="AU7" t="n">
        <v>18</v>
      </c>
      <c r="BE7" t="n">
        <v>0</v>
      </c>
      <c r="BN7" t="inlineStr">
        <is>
          <t>en-GB</t>
        </is>
      </c>
      <c r="BO7" t="inlineStr">
        <is>
          <t>1.1</t>
        </is>
      </c>
      <c r="BS7" t="inlineStr">
        <is>
          <t>0</t>
        </is>
      </c>
      <c r="BU7" t="inlineStr">
        <is>
          <t>https://www.stride-example.com/blog/wide-feet-guide/</t>
        </is>
      </c>
      <c r="BV7" t="inlineStr">
        <is>
          <t>2026-10-20 09:14:03</t>
        </is>
      </c>
      <c r="EA7">
        <f>IF(A7="","",IF(LEFT(A7,4)="http",IFERROR(MID(A7,FIND("/",A7,FIND("//",A7)+2),2000),"/"),A7))</f>
        <v/>
      </c>
      <c r="EB7">
        <f>IF(EA7="","",IFERROR(LEFT(SUBSTITUTE(EA7,"#","?"),FIND("?",SUBSTITUTE(EA7,"#","?"))-1),EA7))</f>
        <v/>
      </c>
      <c r="EC7">
        <f>IF(EB7="","",LOWER(IF(AND(LEN(EB7)&gt;1,RIGHT(EB7,1)="/"),LEFT(EB7,LEN(EB7)-1),EB7)))</f>
        <v/>
      </c>
    </row>
    <row r="8">
      <c r="A8" t="inlineStr">
        <is>
          <t>https://www.stride-example.com/wide-fit-running-shoes/</t>
        </is>
      </c>
      <c r="B8" t="inlineStr">
        <is>
          <t>text/html; charset=UTF-8</t>
        </is>
      </c>
      <c r="C8" t="n">
        <v>200</v>
      </c>
      <c r="D8" t="inlineStr">
        <is>
          <t>OK</t>
        </is>
      </c>
      <c r="E8" t="inlineStr">
        <is>
          <t>Indexable</t>
        </is>
      </c>
      <c r="G8" t="inlineStr">
        <is>
          <t>Wide fit running shoes</t>
        </is>
      </c>
      <c r="H8" t="inlineStr">
        <is>
          <t>22</t>
        </is>
      </c>
      <c r="Z8" t="inlineStr">
        <is>
          <t>https://www.stride-example.com/wide-fit-running-shoes/</t>
        </is>
      </c>
      <c r="AK8" t="n">
        <v>520</v>
      </c>
      <c r="AQ8" t="inlineStr">
        <is>
          <t>1</t>
        </is>
      </c>
      <c r="AR8" t="inlineStr">
        <is>
          <t>1</t>
        </is>
      </c>
      <c r="AT8" t="inlineStr">
        <is>
          <t>128</t>
        </is>
      </c>
      <c r="AU8" t="n">
        <v>64</v>
      </c>
      <c r="BE8" t="n">
        <v>0</v>
      </c>
      <c r="BN8" t="inlineStr">
        <is>
          <t>en-GB</t>
        </is>
      </c>
      <c r="BO8" t="inlineStr">
        <is>
          <t>1.1</t>
        </is>
      </c>
      <c r="BS8" t="inlineStr">
        <is>
          <t>0</t>
        </is>
      </c>
      <c r="BU8" t="inlineStr">
        <is>
          <t>https://www.stride-example.com/wide-fit-running-shoes/</t>
        </is>
      </c>
      <c r="BV8" t="inlineStr">
        <is>
          <t>2026-10-20 09:14:03</t>
        </is>
      </c>
      <c r="EA8">
        <f>IF(A8="","",IF(LEFT(A8,4)="http",IFERROR(MID(A8,FIND("/",A8,FIND("//",A8)+2),2000),"/"),A8))</f>
        <v/>
      </c>
      <c r="EB8">
        <f>IF(EA8="","",IFERROR(LEFT(SUBSTITUTE(EA8,"#","?"),FIND("?",SUBSTITUTE(EA8,"#","?"))-1),EA8))</f>
        <v/>
      </c>
      <c r="EC8">
        <f>IF(EB8="","",LOWER(IF(AND(LEN(EB8)&gt;1,RIGHT(EB8,1)="/"),LEFT(EB8,LEN(EB8)-1),EB8)))</f>
        <v/>
      </c>
    </row>
    <row r="9">
      <c r="A9" t="inlineStr">
        <is>
          <t>https://www.stride-example.com/blog/hoka-vs-brooks/</t>
        </is>
      </c>
      <c r="B9" t="inlineStr">
        <is>
          <t>text/html; charset=UTF-8</t>
        </is>
      </c>
      <c r="C9" t="n">
        <v>200</v>
      </c>
      <c r="D9" t="inlineStr">
        <is>
          <t>OK</t>
        </is>
      </c>
      <c r="E9" t="inlineStr">
        <is>
          <t>Indexable</t>
        </is>
      </c>
      <c r="G9" t="inlineStr">
        <is>
          <t>Hoka vs Brooks</t>
        </is>
      </c>
      <c r="H9" t="inlineStr">
        <is>
          <t>14</t>
        </is>
      </c>
      <c r="Z9" t="inlineStr">
        <is>
          <t>https://www.stride-example.com/blog/hoka-vs-brooks/</t>
        </is>
      </c>
      <c r="AK9" t="n">
        <v>1900</v>
      </c>
      <c r="AQ9" t="inlineStr">
        <is>
          <t>2</t>
        </is>
      </c>
      <c r="AR9" t="inlineStr">
        <is>
          <t>2</t>
        </is>
      </c>
      <c r="AT9" t="inlineStr">
        <is>
          <t>30</t>
        </is>
      </c>
      <c r="AU9" t="n">
        <v>15</v>
      </c>
      <c r="BD9" t="inlineStr">
        <is>
          <t>https://www.stride-example.com/blog/hoka-vs-brooks-2023/</t>
        </is>
      </c>
      <c r="BE9" t="n">
        <v>1</v>
      </c>
      <c r="BN9" t="inlineStr">
        <is>
          <t>en-GB</t>
        </is>
      </c>
      <c r="BO9" t="inlineStr">
        <is>
          <t>1.1</t>
        </is>
      </c>
      <c r="BS9" t="inlineStr">
        <is>
          <t>0</t>
        </is>
      </c>
      <c r="BU9" t="inlineStr">
        <is>
          <t>https://www.stride-example.com/blog/hoka-vs-brooks/</t>
        </is>
      </c>
      <c r="BV9" t="inlineStr">
        <is>
          <t>2026-10-20 09:14:03</t>
        </is>
      </c>
      <c r="EA9">
        <f>IF(A9="","",IF(LEFT(A9,4)="http",IFERROR(MID(A9,FIND("/",A9,FIND("//",A9)+2),2000),"/"),A9))</f>
        <v/>
      </c>
      <c r="EB9">
        <f>IF(EA9="","",IFERROR(LEFT(SUBSTITUTE(EA9,"#","?"),FIND("?",SUBSTITUTE(EA9,"#","?"))-1),EA9))</f>
        <v/>
      </c>
      <c r="EC9">
        <f>IF(EB9="","",LOWER(IF(AND(LEN(EB9)&gt;1,RIGHT(EB9,1)="/"),LEFT(EB9,LEN(EB9)-1),EB9)))</f>
        <v/>
      </c>
    </row>
    <row r="10">
      <c r="A10" t="inlineStr">
        <is>
          <t>https://www.stride-example.com/blog/hoka-vs-brooks-2023/</t>
        </is>
      </c>
      <c r="B10" t="inlineStr">
        <is>
          <t>text/html; charset=UTF-8</t>
        </is>
      </c>
      <c r="C10" t="n">
        <v>200</v>
      </c>
      <c r="D10" t="inlineStr">
        <is>
          <t>OK</t>
        </is>
      </c>
      <c r="E10" t="inlineStr">
        <is>
          <t>Indexable</t>
        </is>
      </c>
      <c r="G10" t="inlineStr">
        <is>
          <t>Hoka vs Brooks (2023)</t>
        </is>
      </c>
      <c r="H10" t="inlineStr">
        <is>
          <t>21</t>
        </is>
      </c>
      <c r="Z10" t="inlineStr">
        <is>
          <t>https://www.stride-example.com/blog/hoka-vs-brooks-2023/</t>
        </is>
      </c>
      <c r="AK10" t="n">
        <v>1750</v>
      </c>
      <c r="AQ10" t="inlineStr">
        <is>
          <t>2</t>
        </is>
      </c>
      <c r="AR10" t="inlineStr">
        <is>
          <t>2</t>
        </is>
      </c>
      <c r="AT10" t="inlineStr">
        <is>
          <t>6</t>
        </is>
      </c>
      <c r="AU10" t="n">
        <v>3</v>
      </c>
      <c r="BD10" t="inlineStr">
        <is>
          <t>https://www.stride-example.com/blog/hoka-vs-brooks/</t>
        </is>
      </c>
      <c r="BE10" t="n">
        <v>1</v>
      </c>
      <c r="BN10" t="inlineStr">
        <is>
          <t>en-GB</t>
        </is>
      </c>
      <c r="BO10" t="inlineStr">
        <is>
          <t>1.1</t>
        </is>
      </c>
      <c r="BS10" t="inlineStr">
        <is>
          <t>0</t>
        </is>
      </c>
      <c r="BU10" t="inlineStr">
        <is>
          <t>https://www.stride-example.com/blog/hoka-vs-brooks-2023/</t>
        </is>
      </c>
      <c r="BV10" t="inlineStr">
        <is>
          <t>2026-10-20 09:14:03</t>
        </is>
      </c>
      <c r="EA10">
        <f>IF(A10="","",IF(LEFT(A10,4)="http",IFERROR(MID(A10,FIND("/",A10,FIND("//",A10)+2),2000),"/"),A10))</f>
        <v/>
      </c>
      <c r="EB10">
        <f>IF(EA10="","",IFERROR(LEFT(SUBSTITUTE(EA10,"#","?"),FIND("?",SUBSTITUTE(EA10,"#","?"))-1),EA10))</f>
        <v/>
      </c>
      <c r="EC10">
        <f>IF(EB10="","",LOWER(IF(AND(LEN(EB10)&gt;1,RIGHT(EB10,1)="/"),LEFT(EB10,LEN(EB10)-1),EB10)))</f>
        <v/>
      </c>
    </row>
    <row r="11">
      <c r="A11" t="inlineStr">
        <is>
          <t>https://www.stride-example.com/blog/best-marathon-shoes-2022/</t>
        </is>
      </c>
      <c r="B11" t="inlineStr">
        <is>
          <t>text/html; charset=UTF-8</t>
        </is>
      </c>
      <c r="C11" t="n">
        <v>200</v>
      </c>
      <c r="D11" t="inlineStr">
        <is>
          <t>OK</t>
        </is>
      </c>
      <c r="E11" t="inlineStr">
        <is>
          <t>Indexable</t>
        </is>
      </c>
      <c r="G11" t="inlineStr">
        <is>
          <t>Best marathon shoes 2022</t>
        </is>
      </c>
      <c r="H11" t="inlineStr">
        <is>
          <t>24</t>
        </is>
      </c>
      <c r="Z11" t="inlineStr">
        <is>
          <t>https://www.stride-example.com/blog/best-marathon-shoes-2022/</t>
        </is>
      </c>
      <c r="AK11" t="n">
        <v>900</v>
      </c>
      <c r="AQ11" t="inlineStr">
        <is>
          <t>2</t>
        </is>
      </c>
      <c r="AR11" t="inlineStr">
        <is>
          <t>2</t>
        </is>
      </c>
      <c r="AT11" t="inlineStr">
        <is>
          <t>8</t>
        </is>
      </c>
      <c r="AU11" t="n">
        <v>4</v>
      </c>
      <c r="BE11" t="n">
        <v>0</v>
      </c>
      <c r="BN11" t="inlineStr">
        <is>
          <t>en-GB</t>
        </is>
      </c>
      <c r="BO11" t="inlineStr">
        <is>
          <t>1.1</t>
        </is>
      </c>
      <c r="BQ11" t="inlineStr">
        <is>
          <t>https://www.stride-example.com/marathon-running-shoes/</t>
        </is>
      </c>
      <c r="BR11" t="n">
        <v>0.93</v>
      </c>
      <c r="BS11" t="inlineStr">
        <is>
          <t>1</t>
        </is>
      </c>
      <c r="BU11" t="inlineStr">
        <is>
          <t>https://www.stride-example.com/blog/best-marathon-shoes-2022/</t>
        </is>
      </c>
      <c r="BV11" t="inlineStr">
        <is>
          <t>2026-10-20 09:14:03</t>
        </is>
      </c>
      <c r="EA11">
        <f>IF(A11="","",IF(LEFT(A11,4)="http",IFERROR(MID(A11,FIND("/",A11,FIND("//",A11)+2),2000),"/"),A11))</f>
        <v/>
      </c>
      <c r="EB11">
        <f>IF(EA11="","",IFERROR(LEFT(SUBSTITUTE(EA11,"#","?"),FIND("?",SUBSTITUTE(EA11,"#","?"))-1),EA11))</f>
        <v/>
      </c>
      <c r="EC11">
        <f>IF(EB11="","",LOWER(IF(AND(LEN(EB11)&gt;1,RIGHT(EB11,1)="/"),LEFT(EB11,LEN(EB11)-1),EB11)))</f>
        <v/>
      </c>
    </row>
    <row r="12">
      <c r="A12" t="inlineStr">
        <is>
          <t>https://www.stride-example.com/marathon-running-shoes/</t>
        </is>
      </c>
      <c r="B12" t="inlineStr">
        <is>
          <t>text/html; charset=UTF-8</t>
        </is>
      </c>
      <c r="C12" t="n">
        <v>200</v>
      </c>
      <c r="D12" t="inlineStr">
        <is>
          <t>OK</t>
        </is>
      </c>
      <c r="E12" t="inlineStr">
        <is>
          <t>Indexable</t>
        </is>
      </c>
      <c r="G12" t="inlineStr">
        <is>
          <t>Marathon running shoes</t>
        </is>
      </c>
      <c r="H12" t="inlineStr">
        <is>
          <t>22</t>
        </is>
      </c>
      <c r="Z12" t="inlineStr">
        <is>
          <t>https://www.stride-example.com/marathon-running-shoes/</t>
        </is>
      </c>
      <c r="AK12" t="n">
        <v>640</v>
      </c>
      <c r="AQ12" t="inlineStr">
        <is>
          <t>1</t>
        </is>
      </c>
      <c r="AR12" t="inlineStr">
        <is>
          <t>1</t>
        </is>
      </c>
      <c r="AT12" t="inlineStr">
        <is>
          <t>140</t>
        </is>
      </c>
      <c r="AU12" t="n">
        <v>70</v>
      </c>
      <c r="BE12" t="n">
        <v>0</v>
      </c>
      <c r="BN12" t="inlineStr">
        <is>
          <t>en-GB</t>
        </is>
      </c>
      <c r="BO12" t="inlineStr">
        <is>
          <t>1.1</t>
        </is>
      </c>
      <c r="BQ12" t="inlineStr">
        <is>
          <t>https://www.stride-example.com/blog/best-marathon-shoes-2022/</t>
        </is>
      </c>
      <c r="BR12" t="n">
        <v>0.93</v>
      </c>
      <c r="BS12" t="inlineStr">
        <is>
          <t>1</t>
        </is>
      </c>
      <c r="BU12" t="inlineStr">
        <is>
          <t>https://www.stride-example.com/marathon-running-shoes/</t>
        </is>
      </c>
      <c r="BV12" t="inlineStr">
        <is>
          <t>2026-10-20 09:14:03</t>
        </is>
      </c>
      <c r="EA12">
        <f>IF(A12="","",IF(LEFT(A12,4)="http",IFERROR(MID(A12,FIND("/",A12,FIND("//",A12)+2),2000),"/"),A12))</f>
        <v/>
      </c>
      <c r="EB12">
        <f>IF(EA12="","",IFERROR(LEFT(SUBSTITUTE(EA12,"#","?"),FIND("?",SUBSTITUTE(EA12,"#","?"))-1),EA12))</f>
        <v/>
      </c>
      <c r="EC12">
        <f>IF(EB12="","",LOWER(IF(AND(LEN(EB12)&gt;1,RIGHT(EB12,1)="/"),LEFT(EB12,LEN(EB12)-1),EB12)))</f>
        <v/>
      </c>
    </row>
    <row r="13">
      <c r="A13" t="inlineStr">
        <is>
          <t>https://www.stride-example.com/blog/running-shoe-sizing-chart/</t>
        </is>
      </c>
      <c r="B13" t="inlineStr">
        <is>
          <t>text/html; charset=UTF-8</t>
        </is>
      </c>
      <c r="C13" t="n">
        <v>200</v>
      </c>
      <c r="D13" t="inlineStr">
        <is>
          <t>OK</t>
        </is>
      </c>
      <c r="E13" t="inlineStr">
        <is>
          <t>Indexable</t>
        </is>
      </c>
      <c r="G13" t="inlineStr">
        <is>
          <t>Running shoe sizing chart</t>
        </is>
      </c>
      <c r="H13" t="inlineStr">
        <is>
          <t>25</t>
        </is>
      </c>
      <c r="Z13" t="inlineStr">
        <is>
          <t>https://www.stride-example.com/blog/running-shoe-sizing-chart/</t>
        </is>
      </c>
      <c r="AK13" t="n">
        <v>220</v>
      </c>
      <c r="AQ13" t="inlineStr">
        <is>
          <t>2</t>
        </is>
      </c>
      <c r="AR13" t="inlineStr">
        <is>
          <t>2</t>
        </is>
      </c>
      <c r="AT13" t="inlineStr">
        <is>
          <t>18</t>
        </is>
      </c>
      <c r="AU13" t="n">
        <v>9</v>
      </c>
      <c r="BE13" t="n">
        <v>0</v>
      </c>
      <c r="BN13" t="inlineStr">
        <is>
          <t>en-GB</t>
        </is>
      </c>
      <c r="BO13" t="inlineStr">
        <is>
          <t>1.1</t>
        </is>
      </c>
      <c r="BS13" t="inlineStr">
        <is>
          <t>0</t>
        </is>
      </c>
      <c r="BU13" t="inlineStr">
        <is>
          <t>https://www.stride-example.com/blog/running-shoe-sizing-chart/</t>
        </is>
      </c>
      <c r="BV13" t="inlineStr">
        <is>
          <t>2026-10-20 09:14:03</t>
        </is>
      </c>
      <c r="EA13">
        <f>IF(A13="","",IF(LEFT(A13,4)="http",IFERROR(MID(A13,FIND("/",A13,FIND("//",A13)+2),2000),"/"),A13))</f>
        <v/>
      </c>
      <c r="EB13">
        <f>IF(EA13="","",IFERROR(LEFT(SUBSTITUTE(EA13,"#","?"),FIND("?",SUBSTITUTE(EA13,"#","?"))-1),EA13))</f>
        <v/>
      </c>
      <c r="EC13">
        <f>IF(EB13="","",LOWER(IF(AND(LEN(EB13)&gt;1,RIGHT(EB13,1)="/"),LEFT(EB13,LEN(EB13)-1),EB13)))</f>
        <v/>
      </c>
    </row>
    <row r="14">
      <c r="A14" t="inlineStr">
        <is>
          <t>https://www.stride-example.com/blog/london-store-opening-2019/</t>
        </is>
      </c>
      <c r="B14" t="inlineStr">
        <is>
          <t>text/html; charset=UTF-8</t>
        </is>
      </c>
      <c r="C14" t="n">
        <v>200</v>
      </c>
      <c r="D14" t="inlineStr">
        <is>
          <t>OK</t>
        </is>
      </c>
      <c r="E14" t="inlineStr">
        <is>
          <t>Indexable</t>
        </is>
      </c>
      <c r="G14" t="inlineStr">
        <is>
          <t>Our London store is open</t>
        </is>
      </c>
      <c r="H14" t="inlineStr">
        <is>
          <t>24</t>
        </is>
      </c>
      <c r="Z14" t="inlineStr">
        <is>
          <t>https://www.stride-example.com/blog/london-store-opening-2019/</t>
        </is>
      </c>
      <c r="AK14" t="n">
        <v>180</v>
      </c>
      <c r="AQ14" t="inlineStr">
        <is>
          <t>2</t>
        </is>
      </c>
      <c r="AR14" t="inlineStr">
        <is>
          <t>2</t>
        </is>
      </c>
      <c r="AT14" t="inlineStr">
        <is>
          <t>4</t>
        </is>
      </c>
      <c r="AU14" t="n">
        <v>2</v>
      </c>
      <c r="BE14" t="n">
        <v>0</v>
      </c>
      <c r="BN14" t="inlineStr">
        <is>
          <t>en-GB</t>
        </is>
      </c>
      <c r="BO14" t="inlineStr">
        <is>
          <t>1.1</t>
        </is>
      </c>
      <c r="BS14" t="inlineStr">
        <is>
          <t>0</t>
        </is>
      </c>
      <c r="BU14" t="inlineStr">
        <is>
          <t>https://www.stride-example.com/blog/london-store-opening-2019/</t>
        </is>
      </c>
      <c r="BV14" t="inlineStr">
        <is>
          <t>2026-10-20 09:14:03</t>
        </is>
      </c>
      <c r="EA14">
        <f>IF(A14="","",IF(LEFT(A14,4)="http",IFERROR(MID(A14,FIND("/",A14,FIND("//",A14)+2),2000),"/"),A14))</f>
        <v/>
      </c>
      <c r="EB14">
        <f>IF(EA14="","",IFERROR(LEFT(SUBSTITUTE(EA14,"#","?"),FIND("?",SUBSTITUTE(EA14,"#","?"))-1),EA14))</f>
        <v/>
      </c>
      <c r="EC14">
        <f>IF(EB14="","",LOWER(IF(AND(LEN(EB14)&gt;1,RIGHT(EB14,1)="/"),LEFT(EB14,LEN(EB14)-1),EB14)))</f>
        <v/>
      </c>
    </row>
    <row r="15">
      <c r="A15" t="inlineStr">
        <is>
          <t>https://www.stride-example.com/blog/staff-picks-may-2020/</t>
        </is>
      </c>
      <c r="B15" t="inlineStr">
        <is>
          <t>text/html; charset=UTF-8</t>
        </is>
      </c>
      <c r="C15" t="n">
        <v>200</v>
      </c>
      <c r="D15" t="inlineStr">
        <is>
          <t>OK</t>
        </is>
      </c>
      <c r="E15" t="inlineStr">
        <is>
          <t>Indexable</t>
        </is>
      </c>
      <c r="G15" t="inlineStr">
        <is>
          <t>Staff picks: May 2020</t>
        </is>
      </c>
      <c r="H15" t="inlineStr">
        <is>
          <t>21</t>
        </is>
      </c>
      <c r="Z15" t="inlineStr">
        <is>
          <t>https://www.stride-example.com/blog/staff-picks-may-2020/</t>
        </is>
      </c>
      <c r="AK15" t="n">
        <v>240</v>
      </c>
      <c r="AQ15" t="inlineStr">
        <is>
          <t>2</t>
        </is>
      </c>
      <c r="AR15" t="inlineStr">
        <is>
          <t>2</t>
        </is>
      </c>
      <c r="AT15" t="inlineStr">
        <is>
          <t>4</t>
        </is>
      </c>
      <c r="AU15" t="n">
        <v>2</v>
      </c>
      <c r="BE15" t="n">
        <v>0</v>
      </c>
      <c r="BN15" t="inlineStr">
        <is>
          <t>en-GB</t>
        </is>
      </c>
      <c r="BO15" t="inlineStr">
        <is>
          <t>1.1</t>
        </is>
      </c>
      <c r="BS15" t="inlineStr">
        <is>
          <t>0</t>
        </is>
      </c>
      <c r="BU15" t="inlineStr">
        <is>
          <t>https://www.stride-example.com/blog/staff-picks-may-2020/</t>
        </is>
      </c>
      <c r="BV15" t="inlineStr">
        <is>
          <t>2026-10-20 09:14:03</t>
        </is>
      </c>
      <c r="EA15">
        <f>IF(A15="","",IF(LEFT(A15,4)="http",IFERROR(MID(A15,FIND("/",A15,FIND("//",A15)+2),2000),"/"),A15))</f>
        <v/>
      </c>
      <c r="EB15">
        <f>IF(EA15="","",IFERROR(LEFT(SUBSTITUTE(EA15,"#","?"),FIND("?",SUBSTITUTE(EA15,"#","?"))-1),EA15))</f>
        <v/>
      </c>
      <c r="EC15">
        <f>IF(EB15="","",LOWER(IF(AND(LEN(EB15)&gt;1,RIGHT(EB15,1)="/"),LEFT(EB15,LEN(EB15)-1),EB15)))</f>
        <v/>
      </c>
    </row>
    <row r="16">
      <c r="A16" t="inlineStr">
        <is>
          <t>https://www.stride-example.com/tag/shoes/</t>
        </is>
      </c>
      <c r="B16" t="inlineStr">
        <is>
          <t>text/html; charset=UTF-8</t>
        </is>
      </c>
      <c r="C16" t="n">
        <v>200</v>
      </c>
      <c r="D16" t="inlineStr">
        <is>
          <t>OK</t>
        </is>
      </c>
      <c r="E16" t="inlineStr">
        <is>
          <t>Non-Indexable</t>
        </is>
      </c>
      <c r="F16" t="inlineStr">
        <is>
          <t>noindex</t>
        </is>
      </c>
      <c r="G16" t="inlineStr">
        <is>
          <t>Shoes archive</t>
        </is>
      </c>
      <c r="H16" t="inlineStr">
        <is>
          <t>13</t>
        </is>
      </c>
      <c r="W16" t="inlineStr">
        <is>
          <t>noindex, follow</t>
        </is>
      </c>
      <c r="Z16" t="inlineStr">
        <is>
          <t>https://www.stride-example.com/tag/shoes/</t>
        </is>
      </c>
      <c r="AK16" t="n">
        <v>90</v>
      </c>
      <c r="AQ16" t="inlineStr">
        <is>
          <t>2</t>
        </is>
      </c>
      <c r="AR16" t="inlineStr">
        <is>
          <t>2</t>
        </is>
      </c>
      <c r="AT16" t="inlineStr">
        <is>
          <t>60</t>
        </is>
      </c>
      <c r="AU16" t="n">
        <v>30</v>
      </c>
      <c r="BE16" t="n">
        <v>0</v>
      </c>
      <c r="BN16" t="inlineStr">
        <is>
          <t>en-GB</t>
        </is>
      </c>
      <c r="BO16" t="inlineStr">
        <is>
          <t>1.1</t>
        </is>
      </c>
      <c r="BS16" t="inlineStr">
        <is>
          <t>0</t>
        </is>
      </c>
      <c r="BU16" t="inlineStr">
        <is>
          <t>https://www.stride-example.com/tag/shoes/</t>
        </is>
      </c>
      <c r="BV16" t="inlineStr">
        <is>
          <t>2026-10-20 09:14:03</t>
        </is>
      </c>
      <c r="EA16">
        <f>IF(A16="","",IF(LEFT(A16,4)="http",IFERROR(MID(A16,FIND("/",A16,FIND("//",A16)+2),2000),"/"),A16))</f>
        <v/>
      </c>
      <c r="EB16">
        <f>IF(EA16="","",IFERROR(LEFT(SUBSTITUTE(EA16,"#","?"),FIND("?",SUBSTITUTE(EA16,"#","?"))-1),EA16))</f>
        <v/>
      </c>
      <c r="EC16">
        <f>IF(EB16="","",LOWER(IF(AND(LEN(EB16)&gt;1,RIGHT(EB16,1)="/"),LEFT(EB16,LEN(EB16)-1),EB16)))</f>
        <v/>
      </c>
    </row>
    <row r="17">
      <c r="A17" t="inlineStr">
        <is>
          <t>https://www.stride-example.com/old-sale/</t>
        </is>
      </c>
      <c r="B17" t="inlineStr">
        <is>
          <t>text/html; charset=UTF-8</t>
        </is>
      </c>
      <c r="C17" t="n">
        <v>301</v>
      </c>
      <c r="D17" t="inlineStr">
        <is>
          <t>Moved Permanently</t>
        </is>
      </c>
      <c r="E17" t="inlineStr">
        <is>
          <t>Non-Indexable</t>
        </is>
      </c>
      <c r="F17" t="inlineStr">
        <is>
          <t>Redirected</t>
        </is>
      </c>
      <c r="H17" t="inlineStr">
        <is>
          <t>0</t>
        </is>
      </c>
      <c r="AK17" t="n">
        <v>0</v>
      </c>
      <c r="AQ17" t="inlineStr">
        <is>
          <t>1</t>
        </is>
      </c>
      <c r="AR17" t="inlineStr">
        <is>
          <t>1</t>
        </is>
      </c>
      <c r="AT17" t="inlineStr">
        <is>
          <t>12</t>
        </is>
      </c>
      <c r="AU17" t="n">
        <v>6</v>
      </c>
      <c r="BE17" t="n">
        <v>0</v>
      </c>
      <c r="BK17" t="inlineStr">
        <is>
          <t>https://www.stride-example.com/sale/</t>
        </is>
      </c>
      <c r="BL17" t="inlineStr">
        <is>
          <t>HTTP Redirect</t>
        </is>
      </c>
      <c r="BN17" t="inlineStr">
        <is>
          <t>en-GB</t>
        </is>
      </c>
      <c r="BO17" t="inlineStr">
        <is>
          <t>1.1</t>
        </is>
      </c>
      <c r="BS17" t="inlineStr">
        <is>
          <t>0</t>
        </is>
      </c>
      <c r="BU17" t="inlineStr">
        <is>
          <t>https://www.stride-example.com/old-sale/</t>
        </is>
      </c>
      <c r="BV17" t="inlineStr">
        <is>
          <t>2026-10-20 09:14:03</t>
        </is>
      </c>
      <c r="EA17">
        <f>IF(A17="","",IF(LEFT(A17,4)="http",IFERROR(MID(A17,FIND("/",A17,FIND("//",A17)+2),2000),"/"),A17))</f>
        <v/>
      </c>
      <c r="EB17">
        <f>IF(EA17="","",IFERROR(LEFT(SUBSTITUTE(EA17,"#","?"),FIND("?",SUBSTITUTE(EA17,"#","?"))-1),EA17))</f>
        <v/>
      </c>
      <c r="EC17">
        <f>IF(EB17="","",LOWER(IF(AND(LEN(EB17)&gt;1,RIGHT(EB17,1)="/"),LEFT(EB17,LEN(EB17)-1),EB17)))</f>
        <v/>
      </c>
    </row>
    <row r="18">
      <c r="A18" t="inlineStr">
        <is>
          <t>https://www.stride-example.com/blog/how-to-lace-running-shoes/</t>
        </is>
      </c>
      <c r="B18" t="inlineStr">
        <is>
          <t>text/html; charset=UTF-8</t>
        </is>
      </c>
      <c r="C18" t="n">
        <v>404</v>
      </c>
      <c r="D18" t="inlineStr">
        <is>
          <t>Not Found</t>
        </is>
      </c>
      <c r="E18" t="inlineStr">
        <is>
          <t>Non-Indexable</t>
        </is>
      </c>
      <c r="F18" t="inlineStr">
        <is>
          <t>Client Error</t>
        </is>
      </c>
      <c r="H18" t="inlineStr">
        <is>
          <t>0</t>
        </is>
      </c>
      <c r="AK18" t="n">
        <v>0</v>
      </c>
      <c r="AQ18" t="inlineStr">
        <is>
          <t>2</t>
        </is>
      </c>
      <c r="AR18" t="inlineStr">
        <is>
          <t>2</t>
        </is>
      </c>
      <c r="AT18" t="inlineStr">
        <is>
          <t>10</t>
        </is>
      </c>
      <c r="AU18" t="n">
        <v>5</v>
      </c>
      <c r="BE18" t="n">
        <v>0</v>
      </c>
      <c r="BN18" t="inlineStr">
        <is>
          <t>en-GB</t>
        </is>
      </c>
      <c r="BO18" t="inlineStr">
        <is>
          <t>1.1</t>
        </is>
      </c>
      <c r="BS18" t="inlineStr">
        <is>
          <t>0</t>
        </is>
      </c>
      <c r="BU18" t="inlineStr">
        <is>
          <t>https://www.stride-example.com/blog/how-to-lace-running-shoes/</t>
        </is>
      </c>
      <c r="BV18" t="inlineStr">
        <is>
          <t>2026-10-20 09:14:03</t>
        </is>
      </c>
      <c r="EA18">
        <f>IF(A18="","",IF(LEFT(A18,4)="http",IFERROR(MID(A18,FIND("/",A18,FIND("//",A18)+2),2000),"/"),A18))</f>
        <v/>
      </c>
      <c r="EB18">
        <f>IF(EA18="","",IFERROR(LEFT(SUBSTITUTE(EA18,"#","?"),FIND("?",SUBSTITUTE(EA18,"#","?"))-1),EA18))</f>
        <v/>
      </c>
      <c r="EC18">
        <f>IF(EB18="","",LOWER(IF(AND(LEN(EB18)&gt;1,RIGHT(EB18,1)="/"),LEFT(EB18,LEN(EB18)-1),EB18)))</f>
        <v/>
      </c>
    </row>
    <row r="19">
      <c r="A19" t="inlineStr">
        <is>
          <t>https://www.stride-example.com/blog/cushioning-explained/</t>
        </is>
      </c>
      <c r="B19" t="inlineStr">
        <is>
          <t>text/html; charset=UTF-8</t>
        </is>
      </c>
      <c r="C19" t="n">
        <v>404</v>
      </c>
      <c r="D19" t="inlineStr">
        <is>
          <t>Not Found</t>
        </is>
      </c>
      <c r="E19" t="inlineStr">
        <is>
          <t>Non-Indexable</t>
        </is>
      </c>
      <c r="F19" t="inlineStr">
        <is>
          <t>Client Error</t>
        </is>
      </c>
      <c r="H19" t="inlineStr">
        <is>
          <t>0</t>
        </is>
      </c>
      <c r="AK19" t="n">
        <v>0</v>
      </c>
      <c r="AQ19" t="inlineStr">
        <is>
          <t>2</t>
        </is>
      </c>
      <c r="AR19" t="inlineStr">
        <is>
          <t>2</t>
        </is>
      </c>
      <c r="AT19" t="inlineStr">
        <is>
          <t>2</t>
        </is>
      </c>
      <c r="AU19" t="n">
        <v>1</v>
      </c>
      <c r="BE19" t="n">
        <v>0</v>
      </c>
      <c r="BN19" t="inlineStr">
        <is>
          <t>en-GB</t>
        </is>
      </c>
      <c r="BO19" t="inlineStr">
        <is>
          <t>1.1</t>
        </is>
      </c>
      <c r="BS19" t="inlineStr">
        <is>
          <t>0</t>
        </is>
      </c>
      <c r="BU19" t="inlineStr">
        <is>
          <t>https://www.stride-example.com/blog/cushioning-explained/</t>
        </is>
      </c>
      <c r="BV19" t="inlineStr">
        <is>
          <t>2026-10-20 09:14:03</t>
        </is>
      </c>
      <c r="EA19">
        <f>IF(A19="","",IF(LEFT(A19,4)="http",IFERROR(MID(A19,FIND("/",A19,FIND("//",A19)+2),2000),"/"),A19))</f>
        <v/>
      </c>
      <c r="EB19">
        <f>IF(EA19="","",IFERROR(LEFT(SUBSTITUTE(EA19,"#","?"),FIND("?",SUBSTITUTE(EA19,"#","?"))-1),EA19))</f>
        <v/>
      </c>
      <c r="EC19">
        <f>IF(EB19="","",LOWER(IF(AND(LEN(EB19)&gt;1,RIGHT(EB19,1)="/"),LEFT(EB19,LEN(EB19)-1),EB19)))</f>
        <v/>
      </c>
    </row>
    <row r="20">
      <c r="A20" t="inlineStr">
        <is>
          <t>https://www.stride-example.com/services/gait-analysis/</t>
        </is>
      </c>
      <c r="B20" t="inlineStr">
        <is>
          <t>text/html; charset=UTF-8</t>
        </is>
      </c>
      <c r="C20" t="n">
        <v>200</v>
      </c>
      <c r="D20" t="inlineStr">
        <is>
          <t>OK</t>
        </is>
      </c>
      <c r="E20" t="inlineStr">
        <is>
          <t>Indexable</t>
        </is>
      </c>
      <c r="G20" t="inlineStr">
        <is>
          <t>Free gait analysis</t>
        </is>
      </c>
      <c r="H20" t="inlineStr">
        <is>
          <t>18</t>
        </is>
      </c>
      <c r="Z20" t="inlineStr">
        <is>
          <t>https://www.stride-example.com/services/gait-analysis/</t>
        </is>
      </c>
      <c r="AK20" t="n">
        <v>780</v>
      </c>
      <c r="AQ20" t="inlineStr">
        <is>
          <t>2</t>
        </is>
      </c>
      <c r="AR20" t="inlineStr">
        <is>
          <t>2</t>
        </is>
      </c>
      <c r="AT20" t="inlineStr">
        <is>
          <t>110</t>
        </is>
      </c>
      <c r="AU20" t="n">
        <v>55</v>
      </c>
      <c r="BE20" t="n">
        <v>0</v>
      </c>
      <c r="BN20" t="inlineStr">
        <is>
          <t>en-GB</t>
        </is>
      </c>
      <c r="BO20" t="inlineStr">
        <is>
          <t>1.1</t>
        </is>
      </c>
      <c r="BS20" t="inlineStr">
        <is>
          <t>0</t>
        </is>
      </c>
      <c r="BU20" t="inlineStr">
        <is>
          <t>https://www.stride-example.com/services/gait-analysis/</t>
        </is>
      </c>
      <c r="BV20" t="inlineStr">
        <is>
          <t>2026-10-20 09:14:03</t>
        </is>
      </c>
      <c r="EA20">
        <f>IF(A20="","",IF(LEFT(A20,4)="http",IFERROR(MID(A20,FIND("/",A20,FIND("//",A20)+2),2000),"/"),A20))</f>
        <v/>
      </c>
      <c r="EB20">
        <f>IF(EA20="","",IFERROR(LEFT(SUBSTITUTE(EA20,"#","?"),FIND("?",SUBSTITUTE(EA20,"#","?"))-1),EA20))</f>
        <v/>
      </c>
      <c r="EC20">
        <f>IF(EB20="","",LOWER(IF(AND(LEN(EB20)&gt;1,RIGHT(EB20,1)="/"),LEFT(EB20,LEN(EB20)-1),EB20)))</f>
        <v/>
      </c>
    </row>
    <row r="21">
      <c r="A21" t="inlineStr">
        <is>
          <t>https://www.stride-example.com/blog/replace-running-shoes/</t>
        </is>
      </c>
      <c r="B21" t="inlineStr">
        <is>
          <t>text/html; charset=UTF-8</t>
        </is>
      </c>
      <c r="C21" t="n">
        <v>200</v>
      </c>
      <c r="D21" t="inlineStr">
        <is>
          <t>OK</t>
        </is>
      </c>
      <c r="E21" t="inlineStr">
        <is>
          <t>Indexable</t>
        </is>
      </c>
      <c r="G21" t="inlineStr">
        <is>
          <t>How often should you replace running shoes?</t>
        </is>
      </c>
      <c r="H21" t="inlineStr">
        <is>
          <t>43</t>
        </is>
      </c>
      <c r="Z21" t="inlineStr">
        <is>
          <t>https://www.stride-example.com/blog/replace-running-shoes/</t>
        </is>
      </c>
      <c r="AK21" t="n">
        <v>1550</v>
      </c>
      <c r="AQ21" t="inlineStr">
        <is>
          <t>2</t>
        </is>
      </c>
      <c r="AR21" t="inlineStr">
        <is>
          <t>2</t>
        </is>
      </c>
      <c r="AT21" t="inlineStr">
        <is>
          <t>32</t>
        </is>
      </c>
      <c r="AU21" t="n">
        <v>16</v>
      </c>
      <c r="BE21" t="n">
        <v>0</v>
      </c>
      <c r="BN21" t="inlineStr">
        <is>
          <t>en-GB</t>
        </is>
      </c>
      <c r="BO21" t="inlineStr">
        <is>
          <t>1.1</t>
        </is>
      </c>
      <c r="BS21" t="inlineStr">
        <is>
          <t>0</t>
        </is>
      </c>
      <c r="BU21" t="inlineStr">
        <is>
          <t>https://www.stride-example.com/blog/replace-running-shoes/</t>
        </is>
      </c>
      <c r="BV21" t="inlineStr">
        <is>
          <t>2026-10-20 09:14:03</t>
        </is>
      </c>
      <c r="EA21">
        <f>IF(A21="","",IF(LEFT(A21,4)="http",IFERROR(MID(A21,FIND("/",A21,FIND("//",A21)+2),2000),"/"),A21))</f>
        <v/>
      </c>
      <c r="EB21">
        <f>IF(EA21="","",IFERROR(LEFT(SUBSTITUTE(EA21,"#","?"),FIND("?",SUBSTITUTE(EA21,"#","?"))-1),EA21))</f>
        <v/>
      </c>
      <c r="EC21">
        <f>IF(EB21="","",LOWER(IF(AND(LEN(EB21)&gt;1,RIGHT(EB21,1)="/"),LEFT(EB21,LEN(EB21)-1),EB21)))</f>
        <v/>
      </c>
    </row>
    <row r="22">
      <c r="A22" t="inlineStr">
        <is>
          <t>https://www.stride-example.com/stores/london/</t>
        </is>
      </c>
      <c r="B22" t="inlineStr">
        <is>
          <t>text/html; charset=UTF-8</t>
        </is>
      </c>
      <c r="C22" t="n">
        <v>200</v>
      </c>
      <c r="D22" t="inlineStr">
        <is>
          <t>OK</t>
        </is>
      </c>
      <c r="E22" t="inlineStr">
        <is>
          <t>Indexable</t>
        </is>
      </c>
      <c r="G22" t="inlineStr">
        <is>
          <t>Stride &amp; Co London</t>
        </is>
      </c>
      <c r="H22" t="inlineStr">
        <is>
          <t>18</t>
        </is>
      </c>
      <c r="Z22" t="inlineStr">
        <is>
          <t>https://www.stride-example.com/stores/london/</t>
        </is>
      </c>
      <c r="AK22" t="n">
        <v>420</v>
      </c>
      <c r="AQ22" t="inlineStr">
        <is>
          <t>2</t>
        </is>
      </c>
      <c r="AR22" t="inlineStr">
        <is>
          <t>2</t>
        </is>
      </c>
      <c r="AT22" t="inlineStr">
        <is>
          <t>80</t>
        </is>
      </c>
      <c r="AU22" t="n">
        <v>40</v>
      </c>
      <c r="BE22" t="n">
        <v>0</v>
      </c>
      <c r="BN22" t="inlineStr">
        <is>
          <t>en-GB</t>
        </is>
      </c>
      <c r="BO22" t="inlineStr">
        <is>
          <t>1.1</t>
        </is>
      </c>
      <c r="BS22" t="inlineStr">
        <is>
          <t>0</t>
        </is>
      </c>
      <c r="BU22" t="inlineStr">
        <is>
          <t>https://www.stride-example.com/stores/london/</t>
        </is>
      </c>
      <c r="BV22" t="inlineStr">
        <is>
          <t>2026-10-20 09:14:03</t>
        </is>
      </c>
      <c r="EA22">
        <f>IF(A22="","",IF(LEFT(A22,4)="http",IFERROR(MID(A22,FIND("/",A22,FIND("//",A22)+2),2000),"/"),A22))</f>
        <v/>
      </c>
      <c r="EB22">
        <f>IF(EA22="","",IFERROR(LEFT(SUBSTITUTE(EA22,"#","?"),FIND("?",SUBSTITUTE(EA22,"#","?"))-1),EA22))</f>
        <v/>
      </c>
      <c r="EC22">
        <f>IF(EB22="","",LOWER(IF(AND(LEN(EB22)&gt;1,RIGHT(EB22,1)="/"),LEFT(EB22,LEN(EB22)-1),EB22)))</f>
        <v/>
      </c>
    </row>
    <row r="23">
      <c r="A23" t="inlineStr">
        <is>
          <t>https://www.stride-example.com/blog/running-glossary/</t>
        </is>
      </c>
      <c r="B23" t="inlineStr">
        <is>
          <t>text/html; charset=UTF-8</t>
        </is>
      </c>
      <c r="C23" t="n">
        <v>200</v>
      </c>
      <c r="D23" t="inlineStr">
        <is>
          <t>OK</t>
        </is>
      </c>
      <c r="E23" t="inlineStr">
        <is>
          <t>Non-Indexable</t>
        </is>
      </c>
      <c r="F23" t="inlineStr">
        <is>
          <t>Canonicalised</t>
        </is>
      </c>
      <c r="G23" t="inlineStr">
        <is>
          <t>Running glossary</t>
        </is>
      </c>
      <c r="H23" t="inlineStr">
        <is>
          <t>16</t>
        </is>
      </c>
      <c r="Z23" t="inlineStr">
        <is>
          <t>https://www.stride-example.com/glossary/</t>
        </is>
      </c>
      <c r="AK23" t="n">
        <v>2600</v>
      </c>
      <c r="AQ23" t="inlineStr">
        <is>
          <t>2</t>
        </is>
      </c>
      <c r="AR23" t="inlineStr">
        <is>
          <t>2</t>
        </is>
      </c>
      <c r="AT23" t="inlineStr">
        <is>
          <t>14</t>
        </is>
      </c>
      <c r="AU23" t="n">
        <v>7</v>
      </c>
      <c r="BE23" t="n">
        <v>0</v>
      </c>
      <c r="BN23" t="inlineStr">
        <is>
          <t>en-GB</t>
        </is>
      </c>
      <c r="BO23" t="inlineStr">
        <is>
          <t>1.1</t>
        </is>
      </c>
      <c r="BS23" t="inlineStr">
        <is>
          <t>0</t>
        </is>
      </c>
      <c r="BU23" t="inlineStr">
        <is>
          <t>https://www.stride-example.com/blog/running-glossary/</t>
        </is>
      </c>
      <c r="BV23" t="inlineStr">
        <is>
          <t>2026-10-20 09:14:03</t>
        </is>
      </c>
      <c r="EA23">
        <f>IF(A23="","",IF(LEFT(A23,4)="http",IFERROR(MID(A23,FIND("/",A23,FIND("//",A23)+2),2000),"/"),A23))</f>
        <v/>
      </c>
      <c r="EB23">
        <f>IF(EA23="","",IFERROR(LEFT(SUBSTITUTE(EA23,"#","?"),FIND("?",SUBSTITUTE(EA23,"#","?"))-1),EA23))</f>
        <v/>
      </c>
      <c r="EC23">
        <f>IF(EB23="","",LOWER(IF(AND(LEN(EB23)&gt;1,RIGHT(EB23,1)="/"),LEFT(EB23,LEN(EB23)-1),EB23)))</f>
        <v/>
      </c>
    </row>
    <row r="24">
      <c r="A24" t="inlineStr">
        <is>
          <t>https://www.stride-example.com/blog/winter-running-tips/</t>
        </is>
      </c>
      <c r="B24" t="inlineStr">
        <is>
          <t>text/html; charset=UTF-8</t>
        </is>
      </c>
      <c r="C24" t="n">
        <v>200</v>
      </c>
      <c r="D24" t="inlineStr">
        <is>
          <t>OK</t>
        </is>
      </c>
      <c r="E24" t="inlineStr">
        <is>
          <t>Indexable</t>
        </is>
      </c>
      <c r="G24" t="inlineStr">
        <is>
          <t>Winter running tips</t>
        </is>
      </c>
      <c r="H24" t="inlineStr">
        <is>
          <t>19</t>
        </is>
      </c>
      <c r="Z24" t="inlineStr">
        <is>
          <t>https://www.stride-example.com/blog/winter-running-tips/</t>
        </is>
      </c>
      <c r="AK24" t="n">
        <v>1100</v>
      </c>
      <c r="AQ24" t="inlineStr">
        <is>
          <t>2</t>
        </is>
      </c>
      <c r="AR24" t="inlineStr">
        <is>
          <t>2</t>
        </is>
      </c>
      <c r="AT24" t="inlineStr">
        <is>
          <t>12</t>
        </is>
      </c>
      <c r="AU24" t="n">
        <v>6</v>
      </c>
      <c r="BE24" t="n">
        <v>0</v>
      </c>
      <c r="BN24" t="inlineStr">
        <is>
          <t>en-GB</t>
        </is>
      </c>
      <c r="BO24" t="inlineStr">
        <is>
          <t>1.1</t>
        </is>
      </c>
      <c r="BS24" t="inlineStr">
        <is>
          <t>0</t>
        </is>
      </c>
      <c r="BU24" t="inlineStr">
        <is>
          <t>https://www.stride-example.com/blog/winter-running-tips/</t>
        </is>
      </c>
      <c r="BV24" t="inlineStr">
        <is>
          <t>2026-10-20 09:14:03</t>
        </is>
      </c>
      <c r="EA24">
        <f>IF(A24="","",IF(LEFT(A24,4)="http",IFERROR(MID(A24,FIND("/",A24,FIND("//",A24)+2),2000),"/"),A24))</f>
        <v/>
      </c>
      <c r="EB24">
        <f>IF(EA24="","",IFERROR(LEFT(SUBSTITUTE(EA24,"#","?"),FIND("?",SUBSTITUTE(EA24,"#","?"))-1),EA24))</f>
        <v/>
      </c>
      <c r="EC24">
        <f>IF(EB24="","",LOWER(IF(AND(LEN(EB24)&gt;1,RIGHT(EB24,1)="/"),LEFT(EB24,LEN(EB24)-1),EB24)))</f>
        <v/>
      </c>
    </row>
    <row r="25">
      <c r="A25" t="inlineStr">
        <is>
          <t>https://www.stride-example.com/blog/parkrun-guide/</t>
        </is>
      </c>
      <c r="B25" t="inlineStr">
        <is>
          <t>text/html; charset=UTF-8</t>
        </is>
      </c>
      <c r="C25" t="n">
        <v>200</v>
      </c>
      <c r="D25" t="inlineStr">
        <is>
          <t>OK</t>
        </is>
      </c>
      <c r="E25" t="inlineStr">
        <is>
          <t>Indexable</t>
        </is>
      </c>
      <c r="G25" t="inlineStr">
        <is>
          <t>A beginner's guide to parkrun</t>
        </is>
      </c>
      <c r="H25" t="inlineStr">
        <is>
          <t>29</t>
        </is>
      </c>
      <c r="Z25" t="inlineStr">
        <is>
          <t>https://www.stride-example.com/blog/parkrun-guide/</t>
        </is>
      </c>
      <c r="AK25" t="n">
        <v>1250</v>
      </c>
      <c r="AQ25" t="inlineStr">
        <is>
          <t>2</t>
        </is>
      </c>
      <c r="AR25" t="inlineStr">
        <is>
          <t>2</t>
        </is>
      </c>
      <c r="AT25" t="inlineStr">
        <is>
          <t>22</t>
        </is>
      </c>
      <c r="AU25" t="n">
        <v>11</v>
      </c>
      <c r="BE25" t="n">
        <v>0</v>
      </c>
      <c r="BN25" t="inlineStr">
        <is>
          <t>en-GB</t>
        </is>
      </c>
      <c r="BO25" t="inlineStr">
        <is>
          <t>1.1</t>
        </is>
      </c>
      <c r="BS25" t="inlineStr">
        <is>
          <t>0</t>
        </is>
      </c>
      <c r="BU25" t="inlineStr">
        <is>
          <t>https://www.stride-example.com/blog/parkrun-guide/</t>
        </is>
      </c>
      <c r="BV25" t="inlineStr">
        <is>
          <t>2026-10-20 09:14:03</t>
        </is>
      </c>
      <c r="EA25">
        <f>IF(A25="","",IF(LEFT(A25,4)="http",IFERROR(MID(A25,FIND("/",A25,FIND("//",A25)+2),2000),"/"),A25))</f>
        <v/>
      </c>
      <c r="EB25">
        <f>IF(EA25="","",IFERROR(LEFT(SUBSTITUTE(EA25,"#","?"),FIND("?",SUBSTITUTE(EA25,"#","?"))-1),EA25))</f>
        <v/>
      </c>
      <c r="EC25">
        <f>IF(EB25="","",LOWER(IF(AND(LEN(EB25)&gt;1,RIGHT(EB25,1)="/"),LEFT(EB25,LEN(EB25)-1),EB25)))</f>
        <v/>
      </c>
    </row>
    <row r="26">
      <c r="EA26">
        <f>IF(A26="","",IF(LEFT(A26,4)="http",IFERROR(MID(A26,FIND("/",A26,FIND("//",A26)+2),2000),"/"),A26))</f>
        <v/>
      </c>
      <c r="EB26">
        <f>IF(EA26="","",IFERROR(LEFT(SUBSTITUTE(EA26,"#","?"),FIND("?",SUBSTITUTE(EA26,"#","?"))-1),EA26))</f>
        <v/>
      </c>
      <c r="EC26">
        <f>IF(EB26="","",LOWER(IF(AND(LEN(EB26)&gt;1,RIGHT(EB26,1)="/"),LEFT(EB26,LEN(EB26)-1),EB26)))</f>
        <v/>
      </c>
    </row>
    <row r="27">
      <c r="EA27">
        <f>IF(A27="","",IF(LEFT(A27,4)="http",IFERROR(MID(A27,FIND("/",A27,FIND("//",A27)+2),2000),"/"),A27))</f>
        <v/>
      </c>
      <c r="EB27">
        <f>IF(EA27="","",IFERROR(LEFT(SUBSTITUTE(EA27,"#","?"),FIND("?",SUBSTITUTE(EA27,"#","?"))-1),EA27))</f>
        <v/>
      </c>
      <c r="EC27">
        <f>IF(EB27="","",LOWER(IF(AND(LEN(EB27)&gt;1,RIGHT(EB27,1)="/"),LEFT(EB27,LEN(EB27)-1),EB27)))</f>
        <v/>
      </c>
    </row>
    <row r="28">
      <c r="EA28">
        <f>IF(A28="","",IF(LEFT(A28,4)="http",IFERROR(MID(A28,FIND("/",A28,FIND("//",A28)+2),2000),"/"),A28))</f>
        <v/>
      </c>
      <c r="EB28">
        <f>IF(EA28="","",IFERROR(LEFT(SUBSTITUTE(EA28,"#","?"),FIND("?",SUBSTITUTE(EA28,"#","?"))-1),EA28))</f>
        <v/>
      </c>
      <c r="EC28">
        <f>IF(EB28="","",LOWER(IF(AND(LEN(EB28)&gt;1,RIGHT(EB28,1)="/"),LEFT(EB28,LEN(EB28)-1),EB28)))</f>
        <v/>
      </c>
    </row>
    <row r="29">
      <c r="EA29">
        <f>IF(A29="","",IF(LEFT(A29,4)="http",IFERROR(MID(A29,FIND("/",A29,FIND("//",A29)+2),2000),"/"),A29))</f>
        <v/>
      </c>
      <c r="EB29">
        <f>IF(EA29="","",IFERROR(LEFT(SUBSTITUTE(EA29,"#","?"),FIND("?",SUBSTITUTE(EA29,"#","?"))-1),EA29))</f>
        <v/>
      </c>
      <c r="EC29">
        <f>IF(EB29="","",LOWER(IF(AND(LEN(EB29)&gt;1,RIGHT(EB29,1)="/"),LEFT(EB29,LEN(EB29)-1),EB29)))</f>
        <v/>
      </c>
    </row>
    <row r="30">
      <c r="EA30">
        <f>IF(A30="","",IF(LEFT(A30,4)="http",IFERROR(MID(A30,FIND("/",A30,FIND("//",A30)+2),2000),"/"),A30))</f>
        <v/>
      </c>
      <c r="EB30">
        <f>IF(EA30="","",IFERROR(LEFT(SUBSTITUTE(EA30,"#","?"),FIND("?",SUBSTITUTE(EA30,"#","?"))-1),EA30))</f>
        <v/>
      </c>
      <c r="EC30">
        <f>IF(EB30="","",LOWER(IF(AND(LEN(EB30)&gt;1,RIGHT(EB30,1)="/"),LEFT(EB30,LEN(EB30)-1),EB30)))</f>
        <v/>
      </c>
    </row>
    <row r="31">
      <c r="EA31">
        <f>IF(A31="","",IF(LEFT(A31,4)="http",IFERROR(MID(A31,FIND("/",A31,FIND("//",A31)+2),2000),"/"),A31))</f>
        <v/>
      </c>
      <c r="EB31">
        <f>IF(EA31="","",IFERROR(LEFT(SUBSTITUTE(EA31,"#","?"),FIND("?",SUBSTITUTE(EA31,"#","?"))-1),EA31))</f>
        <v/>
      </c>
      <c r="EC31">
        <f>IF(EB31="","",LOWER(IF(AND(LEN(EB31)&gt;1,RIGHT(EB31,1)="/"),LEFT(EB31,LEN(EB31)-1),EB31)))</f>
        <v/>
      </c>
    </row>
    <row r="32">
      <c r="EA32">
        <f>IF(A32="","",IF(LEFT(A32,4)="http",IFERROR(MID(A32,FIND("/",A32,FIND("//",A32)+2),2000),"/"),A32))</f>
        <v/>
      </c>
      <c r="EB32">
        <f>IF(EA32="","",IFERROR(LEFT(SUBSTITUTE(EA32,"#","?"),FIND("?",SUBSTITUTE(EA32,"#","?"))-1),EA32))</f>
        <v/>
      </c>
      <c r="EC32">
        <f>IF(EB32="","",LOWER(IF(AND(LEN(EB32)&gt;1,RIGHT(EB32,1)="/"),LEFT(EB32,LEN(EB32)-1),EB32)))</f>
        <v/>
      </c>
    </row>
    <row r="33">
      <c r="EA33">
        <f>IF(A33="","",IF(LEFT(A33,4)="http",IFERROR(MID(A33,FIND("/",A33,FIND("//",A33)+2),2000),"/"),A33))</f>
        <v/>
      </c>
      <c r="EB33">
        <f>IF(EA33="","",IFERROR(LEFT(SUBSTITUTE(EA33,"#","?"),FIND("?",SUBSTITUTE(EA33,"#","?"))-1),EA33))</f>
        <v/>
      </c>
      <c r="EC33">
        <f>IF(EB33="","",LOWER(IF(AND(LEN(EB33)&gt;1,RIGHT(EB33,1)="/"),LEFT(EB33,LEN(EB33)-1),EB33)))</f>
        <v/>
      </c>
    </row>
    <row r="34">
      <c r="EA34">
        <f>IF(A34="","",IF(LEFT(A34,4)="http",IFERROR(MID(A34,FIND("/",A34,FIND("//",A34)+2),2000),"/"),A34))</f>
        <v/>
      </c>
      <c r="EB34">
        <f>IF(EA34="","",IFERROR(LEFT(SUBSTITUTE(EA34,"#","?"),FIND("?",SUBSTITUTE(EA34,"#","?"))-1),EA34))</f>
        <v/>
      </c>
      <c r="EC34">
        <f>IF(EB34="","",LOWER(IF(AND(LEN(EB34)&gt;1,RIGHT(EB34,1)="/"),LEFT(EB34,LEN(EB34)-1),EB34)))</f>
        <v/>
      </c>
    </row>
    <row r="35">
      <c r="EA35">
        <f>IF(A35="","",IF(LEFT(A35,4)="http",IFERROR(MID(A35,FIND("/",A35,FIND("//",A35)+2),2000),"/"),A35))</f>
        <v/>
      </c>
      <c r="EB35">
        <f>IF(EA35="","",IFERROR(LEFT(SUBSTITUTE(EA35,"#","?"),FIND("?",SUBSTITUTE(EA35,"#","?"))-1),EA35))</f>
        <v/>
      </c>
      <c r="EC35">
        <f>IF(EB35="","",LOWER(IF(AND(LEN(EB35)&gt;1,RIGHT(EB35,1)="/"),LEFT(EB35,LEN(EB35)-1),EB35)))</f>
        <v/>
      </c>
    </row>
    <row r="36">
      <c r="EA36">
        <f>IF(A36="","",IF(LEFT(A36,4)="http",IFERROR(MID(A36,FIND("/",A36,FIND("//",A36)+2),2000),"/"),A36))</f>
        <v/>
      </c>
      <c r="EB36">
        <f>IF(EA36="","",IFERROR(LEFT(SUBSTITUTE(EA36,"#","?"),FIND("?",SUBSTITUTE(EA36,"#","?"))-1),EA36))</f>
        <v/>
      </c>
      <c r="EC36">
        <f>IF(EB36="","",LOWER(IF(AND(LEN(EB36)&gt;1,RIGHT(EB36,1)="/"),LEFT(EB36,LEN(EB36)-1),EB36)))</f>
        <v/>
      </c>
    </row>
    <row r="37">
      <c r="EA37">
        <f>IF(A37="","",IF(LEFT(A37,4)="http",IFERROR(MID(A37,FIND("/",A37,FIND("//",A37)+2),2000),"/"),A37))</f>
        <v/>
      </c>
      <c r="EB37">
        <f>IF(EA37="","",IFERROR(LEFT(SUBSTITUTE(EA37,"#","?"),FIND("?",SUBSTITUTE(EA37,"#","?"))-1),EA37))</f>
        <v/>
      </c>
      <c r="EC37">
        <f>IF(EB37="","",LOWER(IF(AND(LEN(EB37)&gt;1,RIGHT(EB37,1)="/"),LEFT(EB37,LEN(EB37)-1),EB37)))</f>
        <v/>
      </c>
    </row>
    <row r="38">
      <c r="EA38">
        <f>IF(A38="","",IF(LEFT(A38,4)="http",IFERROR(MID(A38,FIND("/",A38,FIND("//",A38)+2),2000),"/"),A38))</f>
        <v/>
      </c>
      <c r="EB38">
        <f>IF(EA38="","",IFERROR(LEFT(SUBSTITUTE(EA38,"#","?"),FIND("?",SUBSTITUTE(EA38,"#","?"))-1),EA38))</f>
        <v/>
      </c>
      <c r="EC38">
        <f>IF(EB38="","",LOWER(IF(AND(LEN(EB38)&gt;1,RIGHT(EB38,1)="/"),LEFT(EB38,LEN(EB38)-1),EB38)))</f>
        <v/>
      </c>
    </row>
    <row r="39">
      <c r="EA39">
        <f>IF(A39="","",IF(LEFT(A39,4)="http",IFERROR(MID(A39,FIND("/",A39,FIND("//",A39)+2),2000),"/"),A39))</f>
        <v/>
      </c>
      <c r="EB39">
        <f>IF(EA39="","",IFERROR(LEFT(SUBSTITUTE(EA39,"#","?"),FIND("?",SUBSTITUTE(EA39,"#","?"))-1),EA39))</f>
        <v/>
      </c>
      <c r="EC39">
        <f>IF(EB39="","",LOWER(IF(AND(LEN(EB39)&gt;1,RIGHT(EB39,1)="/"),LEFT(EB39,LEN(EB39)-1),EB39)))</f>
        <v/>
      </c>
    </row>
    <row r="40">
      <c r="EA40">
        <f>IF(A40="","",IF(LEFT(A40,4)="http",IFERROR(MID(A40,FIND("/",A40,FIND("//",A40)+2),2000),"/"),A40))</f>
        <v/>
      </c>
      <c r="EB40">
        <f>IF(EA40="","",IFERROR(LEFT(SUBSTITUTE(EA40,"#","?"),FIND("?",SUBSTITUTE(EA40,"#","?"))-1),EA40))</f>
        <v/>
      </c>
      <c r="EC40">
        <f>IF(EB40="","",LOWER(IF(AND(LEN(EB40)&gt;1,RIGHT(EB40,1)="/"),LEFT(EB40,LEN(EB40)-1),EB40)))</f>
        <v/>
      </c>
    </row>
    <row r="41">
      <c r="EA41">
        <f>IF(A41="","",IF(LEFT(A41,4)="http",IFERROR(MID(A41,FIND("/",A41,FIND("//",A41)+2),2000),"/"),A41))</f>
        <v/>
      </c>
      <c r="EB41">
        <f>IF(EA41="","",IFERROR(LEFT(SUBSTITUTE(EA41,"#","?"),FIND("?",SUBSTITUTE(EA41,"#","?"))-1),EA41))</f>
        <v/>
      </c>
      <c r="EC41">
        <f>IF(EB41="","",LOWER(IF(AND(LEN(EB41)&gt;1,RIGHT(EB41,1)="/"),LEFT(EB41,LEN(EB41)-1),EB41)))</f>
        <v/>
      </c>
    </row>
    <row r="42">
      <c r="EA42">
        <f>IF(A42="","",IF(LEFT(A42,4)="http",IFERROR(MID(A42,FIND("/",A42,FIND("//",A42)+2),2000),"/"),A42))</f>
        <v/>
      </c>
      <c r="EB42">
        <f>IF(EA42="","",IFERROR(LEFT(SUBSTITUTE(EA42,"#","?"),FIND("?",SUBSTITUTE(EA42,"#","?"))-1),EA42))</f>
        <v/>
      </c>
      <c r="EC42">
        <f>IF(EB42="","",LOWER(IF(AND(LEN(EB42)&gt;1,RIGHT(EB42,1)="/"),LEFT(EB42,LEN(EB42)-1),EB42)))</f>
        <v/>
      </c>
    </row>
    <row r="43">
      <c r="EA43">
        <f>IF(A43="","",IF(LEFT(A43,4)="http",IFERROR(MID(A43,FIND("/",A43,FIND("//",A43)+2),2000),"/"),A43))</f>
        <v/>
      </c>
      <c r="EB43">
        <f>IF(EA43="","",IFERROR(LEFT(SUBSTITUTE(EA43,"#","?"),FIND("?",SUBSTITUTE(EA43,"#","?"))-1),EA43))</f>
        <v/>
      </c>
      <c r="EC43">
        <f>IF(EB43="","",LOWER(IF(AND(LEN(EB43)&gt;1,RIGHT(EB43,1)="/"),LEFT(EB43,LEN(EB43)-1),EB43)))</f>
        <v/>
      </c>
    </row>
    <row r="44">
      <c r="EA44">
        <f>IF(A44="","",IF(LEFT(A44,4)="http",IFERROR(MID(A44,FIND("/",A44,FIND("//",A44)+2),2000),"/"),A44))</f>
        <v/>
      </c>
      <c r="EB44">
        <f>IF(EA44="","",IFERROR(LEFT(SUBSTITUTE(EA44,"#","?"),FIND("?",SUBSTITUTE(EA44,"#","?"))-1),EA44))</f>
        <v/>
      </c>
      <c r="EC44">
        <f>IF(EB44="","",LOWER(IF(AND(LEN(EB44)&gt;1,RIGHT(EB44,1)="/"),LEFT(EB44,LEN(EB44)-1),EB44)))</f>
        <v/>
      </c>
    </row>
    <row r="45">
      <c r="EA45">
        <f>IF(A45="","",IF(LEFT(A45,4)="http",IFERROR(MID(A45,FIND("/",A45,FIND("//",A45)+2),2000),"/"),A45))</f>
        <v/>
      </c>
      <c r="EB45">
        <f>IF(EA45="","",IFERROR(LEFT(SUBSTITUTE(EA45,"#","?"),FIND("?",SUBSTITUTE(EA45,"#","?"))-1),EA45))</f>
        <v/>
      </c>
      <c r="EC45">
        <f>IF(EB45="","",LOWER(IF(AND(LEN(EB45)&gt;1,RIGHT(EB45,1)="/"),LEFT(EB45,LEN(EB45)-1),EB45)))</f>
        <v/>
      </c>
    </row>
    <row r="46">
      <c r="EA46">
        <f>IF(A46="","",IF(LEFT(A46,4)="http",IFERROR(MID(A46,FIND("/",A46,FIND("//",A46)+2),2000),"/"),A46))</f>
        <v/>
      </c>
      <c r="EB46">
        <f>IF(EA46="","",IFERROR(LEFT(SUBSTITUTE(EA46,"#","?"),FIND("?",SUBSTITUTE(EA46,"#","?"))-1),EA46))</f>
        <v/>
      </c>
      <c r="EC46">
        <f>IF(EB46="","",LOWER(IF(AND(LEN(EB46)&gt;1,RIGHT(EB46,1)="/"),LEFT(EB46,LEN(EB46)-1),EB46)))</f>
        <v/>
      </c>
    </row>
    <row r="47">
      <c r="EA47">
        <f>IF(A47="","",IF(LEFT(A47,4)="http",IFERROR(MID(A47,FIND("/",A47,FIND("//",A47)+2),2000),"/"),A47))</f>
        <v/>
      </c>
      <c r="EB47">
        <f>IF(EA47="","",IFERROR(LEFT(SUBSTITUTE(EA47,"#","?"),FIND("?",SUBSTITUTE(EA47,"#","?"))-1),EA47))</f>
        <v/>
      </c>
      <c r="EC47">
        <f>IF(EB47="","",LOWER(IF(AND(LEN(EB47)&gt;1,RIGHT(EB47,1)="/"),LEFT(EB47,LEN(EB47)-1),EB47)))</f>
        <v/>
      </c>
    </row>
    <row r="48">
      <c r="EA48">
        <f>IF(A48="","",IF(LEFT(A48,4)="http",IFERROR(MID(A48,FIND("/",A48,FIND("//",A48)+2),2000),"/"),A48))</f>
        <v/>
      </c>
      <c r="EB48">
        <f>IF(EA48="","",IFERROR(LEFT(SUBSTITUTE(EA48,"#","?"),FIND("?",SUBSTITUTE(EA48,"#","?"))-1),EA48))</f>
        <v/>
      </c>
      <c r="EC48">
        <f>IF(EB48="","",LOWER(IF(AND(LEN(EB48)&gt;1,RIGHT(EB48,1)="/"),LEFT(EB48,LEN(EB48)-1),EB48)))</f>
        <v/>
      </c>
    </row>
    <row r="49">
      <c r="EA49">
        <f>IF(A49="","",IF(LEFT(A49,4)="http",IFERROR(MID(A49,FIND("/",A49,FIND("//",A49)+2),2000),"/"),A49))</f>
        <v/>
      </c>
      <c r="EB49">
        <f>IF(EA49="","",IFERROR(LEFT(SUBSTITUTE(EA49,"#","?"),FIND("?",SUBSTITUTE(EA49,"#","?"))-1),EA49))</f>
        <v/>
      </c>
      <c r="EC49">
        <f>IF(EB49="","",LOWER(IF(AND(LEN(EB49)&gt;1,RIGHT(EB49,1)="/"),LEFT(EB49,LEN(EB49)-1),EB49)))</f>
        <v/>
      </c>
    </row>
    <row r="50">
      <c r="EA50">
        <f>IF(A50="","",IF(LEFT(A50,4)="http",IFERROR(MID(A50,FIND("/",A50,FIND("//",A50)+2),2000),"/"),A50))</f>
        <v/>
      </c>
      <c r="EB50">
        <f>IF(EA50="","",IFERROR(LEFT(SUBSTITUTE(EA50,"#","?"),FIND("?",SUBSTITUTE(EA50,"#","?"))-1),EA50))</f>
        <v/>
      </c>
      <c r="EC50">
        <f>IF(EB50="","",LOWER(IF(AND(LEN(EB50)&gt;1,RIGHT(EB50,1)="/"),LEFT(EB50,LEN(EB50)-1),EB50)))</f>
        <v/>
      </c>
    </row>
    <row r="51">
      <c r="EA51">
        <f>IF(A51="","",IF(LEFT(A51,4)="http",IFERROR(MID(A51,FIND("/",A51,FIND("//",A51)+2),2000),"/"),A51))</f>
        <v/>
      </c>
      <c r="EB51">
        <f>IF(EA51="","",IFERROR(LEFT(SUBSTITUTE(EA51,"#","?"),FIND("?",SUBSTITUTE(EA51,"#","?"))-1),EA51))</f>
        <v/>
      </c>
      <c r="EC51">
        <f>IF(EB51="","",LOWER(IF(AND(LEN(EB51)&gt;1,RIGHT(EB51,1)="/"),LEFT(EB51,LEN(EB51)-1),EB51)))</f>
        <v/>
      </c>
    </row>
    <row r="52">
      <c r="EA52">
        <f>IF(A52="","",IF(LEFT(A52,4)="http",IFERROR(MID(A52,FIND("/",A52,FIND("//",A52)+2),2000),"/"),A52))</f>
        <v/>
      </c>
      <c r="EB52">
        <f>IF(EA52="","",IFERROR(LEFT(SUBSTITUTE(EA52,"#","?"),FIND("?",SUBSTITUTE(EA52,"#","?"))-1),EA52))</f>
        <v/>
      </c>
      <c r="EC52">
        <f>IF(EB52="","",LOWER(IF(AND(LEN(EB52)&gt;1,RIGHT(EB52,1)="/"),LEFT(EB52,LEN(EB52)-1),EB52)))</f>
        <v/>
      </c>
    </row>
    <row r="53">
      <c r="EA53">
        <f>IF(A53="","",IF(LEFT(A53,4)="http",IFERROR(MID(A53,FIND("/",A53,FIND("//",A53)+2),2000),"/"),A53))</f>
        <v/>
      </c>
      <c r="EB53">
        <f>IF(EA53="","",IFERROR(LEFT(SUBSTITUTE(EA53,"#","?"),FIND("?",SUBSTITUTE(EA53,"#","?"))-1),EA53))</f>
        <v/>
      </c>
      <c r="EC53">
        <f>IF(EB53="","",LOWER(IF(AND(LEN(EB53)&gt;1,RIGHT(EB53,1)="/"),LEFT(EB53,LEN(EB53)-1),EB53)))</f>
        <v/>
      </c>
    </row>
    <row r="54">
      <c r="EA54">
        <f>IF(A54="","",IF(LEFT(A54,4)="http",IFERROR(MID(A54,FIND("/",A54,FIND("//",A54)+2),2000),"/"),A54))</f>
        <v/>
      </c>
      <c r="EB54">
        <f>IF(EA54="","",IFERROR(LEFT(SUBSTITUTE(EA54,"#","?"),FIND("?",SUBSTITUTE(EA54,"#","?"))-1),EA54))</f>
        <v/>
      </c>
      <c r="EC54">
        <f>IF(EB54="","",LOWER(IF(AND(LEN(EB54)&gt;1,RIGHT(EB54,1)="/"),LEFT(EB54,LEN(EB54)-1),EB54)))</f>
        <v/>
      </c>
    </row>
    <row r="55">
      <c r="EA55">
        <f>IF(A55="","",IF(LEFT(A55,4)="http",IFERROR(MID(A55,FIND("/",A55,FIND("//",A55)+2),2000),"/"),A55))</f>
        <v/>
      </c>
      <c r="EB55">
        <f>IF(EA55="","",IFERROR(LEFT(SUBSTITUTE(EA55,"#","?"),FIND("?",SUBSTITUTE(EA55,"#","?"))-1),EA55))</f>
        <v/>
      </c>
      <c r="EC55">
        <f>IF(EB55="","",LOWER(IF(AND(LEN(EB55)&gt;1,RIGHT(EB55,1)="/"),LEFT(EB55,LEN(EB55)-1),EB55)))</f>
        <v/>
      </c>
    </row>
    <row r="56">
      <c r="EA56">
        <f>IF(A56="","",IF(LEFT(A56,4)="http",IFERROR(MID(A56,FIND("/",A56,FIND("//",A56)+2),2000),"/"),A56))</f>
        <v/>
      </c>
      <c r="EB56">
        <f>IF(EA56="","",IFERROR(LEFT(SUBSTITUTE(EA56,"#","?"),FIND("?",SUBSTITUTE(EA56,"#","?"))-1),EA56))</f>
        <v/>
      </c>
      <c r="EC56">
        <f>IF(EB56="","",LOWER(IF(AND(LEN(EB56)&gt;1,RIGHT(EB56,1)="/"),LEFT(EB56,LEN(EB56)-1),EB56)))</f>
        <v/>
      </c>
    </row>
    <row r="57">
      <c r="EA57">
        <f>IF(A57="","",IF(LEFT(A57,4)="http",IFERROR(MID(A57,FIND("/",A57,FIND("//",A57)+2),2000),"/"),A57))</f>
        <v/>
      </c>
      <c r="EB57">
        <f>IF(EA57="","",IFERROR(LEFT(SUBSTITUTE(EA57,"#","?"),FIND("?",SUBSTITUTE(EA57,"#","?"))-1),EA57))</f>
        <v/>
      </c>
      <c r="EC57">
        <f>IF(EB57="","",LOWER(IF(AND(LEN(EB57)&gt;1,RIGHT(EB57,1)="/"),LEFT(EB57,LEN(EB57)-1),EB57)))</f>
        <v/>
      </c>
    </row>
    <row r="58">
      <c r="EA58">
        <f>IF(A58="","",IF(LEFT(A58,4)="http",IFERROR(MID(A58,FIND("/",A58,FIND("//",A58)+2),2000),"/"),A58))</f>
        <v/>
      </c>
      <c r="EB58">
        <f>IF(EA58="","",IFERROR(LEFT(SUBSTITUTE(EA58,"#","?"),FIND("?",SUBSTITUTE(EA58,"#","?"))-1),EA58))</f>
        <v/>
      </c>
      <c r="EC58">
        <f>IF(EB58="","",LOWER(IF(AND(LEN(EB58)&gt;1,RIGHT(EB58,1)="/"),LEFT(EB58,LEN(EB58)-1),EB58)))</f>
        <v/>
      </c>
    </row>
    <row r="59">
      <c r="EA59">
        <f>IF(A59="","",IF(LEFT(A59,4)="http",IFERROR(MID(A59,FIND("/",A59,FIND("//",A59)+2),2000),"/"),A59))</f>
        <v/>
      </c>
      <c r="EB59">
        <f>IF(EA59="","",IFERROR(LEFT(SUBSTITUTE(EA59,"#","?"),FIND("?",SUBSTITUTE(EA59,"#","?"))-1),EA59))</f>
        <v/>
      </c>
      <c r="EC59">
        <f>IF(EB59="","",LOWER(IF(AND(LEN(EB59)&gt;1,RIGHT(EB59,1)="/"),LEFT(EB59,LEN(EB59)-1),EB59)))</f>
        <v/>
      </c>
    </row>
    <row r="60">
      <c r="EA60">
        <f>IF(A60="","",IF(LEFT(A60,4)="http",IFERROR(MID(A60,FIND("/",A60,FIND("//",A60)+2),2000),"/"),A60))</f>
        <v/>
      </c>
      <c r="EB60">
        <f>IF(EA60="","",IFERROR(LEFT(SUBSTITUTE(EA60,"#","?"),FIND("?",SUBSTITUTE(EA60,"#","?"))-1),EA60))</f>
        <v/>
      </c>
      <c r="EC60">
        <f>IF(EB60="","",LOWER(IF(AND(LEN(EB60)&gt;1,RIGHT(EB60,1)="/"),LEFT(EB60,LEN(EB60)-1),EB60)))</f>
        <v/>
      </c>
    </row>
    <row r="61">
      <c r="EA61">
        <f>IF(A61="","",IF(LEFT(A61,4)="http",IFERROR(MID(A61,FIND("/",A61,FIND("//",A61)+2),2000),"/"),A61))</f>
        <v/>
      </c>
      <c r="EB61">
        <f>IF(EA61="","",IFERROR(LEFT(SUBSTITUTE(EA61,"#","?"),FIND("?",SUBSTITUTE(EA61,"#","?"))-1),EA61))</f>
        <v/>
      </c>
      <c r="EC61">
        <f>IF(EB61="","",LOWER(IF(AND(LEN(EB61)&gt;1,RIGHT(EB61,1)="/"),LEFT(EB61,LEN(EB61)-1),EB61)))</f>
        <v/>
      </c>
    </row>
    <row r="62">
      <c r="EA62">
        <f>IF(A62="","",IF(LEFT(A62,4)="http",IFERROR(MID(A62,FIND("/",A62,FIND("//",A62)+2),2000),"/"),A62))</f>
        <v/>
      </c>
      <c r="EB62">
        <f>IF(EA62="","",IFERROR(LEFT(SUBSTITUTE(EA62,"#","?"),FIND("?",SUBSTITUTE(EA62,"#","?"))-1),EA62))</f>
        <v/>
      </c>
      <c r="EC62">
        <f>IF(EB62="","",LOWER(IF(AND(LEN(EB62)&gt;1,RIGHT(EB62,1)="/"),LEFT(EB62,LEN(EB62)-1),EB62)))</f>
        <v/>
      </c>
    </row>
    <row r="63">
      <c r="EA63">
        <f>IF(A63="","",IF(LEFT(A63,4)="http",IFERROR(MID(A63,FIND("/",A63,FIND("//",A63)+2),2000),"/"),A63))</f>
        <v/>
      </c>
      <c r="EB63">
        <f>IF(EA63="","",IFERROR(LEFT(SUBSTITUTE(EA63,"#","?"),FIND("?",SUBSTITUTE(EA63,"#","?"))-1),EA63))</f>
        <v/>
      </c>
      <c r="EC63">
        <f>IF(EB63="","",LOWER(IF(AND(LEN(EB63)&gt;1,RIGHT(EB63,1)="/"),LEFT(EB63,LEN(EB63)-1),EB63)))</f>
        <v/>
      </c>
    </row>
    <row r="64">
      <c r="EA64">
        <f>IF(A64="","",IF(LEFT(A64,4)="http",IFERROR(MID(A64,FIND("/",A64,FIND("//",A64)+2),2000),"/"),A64))</f>
        <v/>
      </c>
      <c r="EB64">
        <f>IF(EA64="","",IFERROR(LEFT(SUBSTITUTE(EA64,"#","?"),FIND("?",SUBSTITUTE(EA64,"#","?"))-1),EA64))</f>
        <v/>
      </c>
      <c r="EC64">
        <f>IF(EB64="","",LOWER(IF(AND(LEN(EB64)&gt;1,RIGHT(EB64,1)="/"),LEFT(EB64,LEN(EB64)-1),EB64)))</f>
        <v/>
      </c>
    </row>
    <row r="65">
      <c r="EA65">
        <f>IF(A65="","",IF(LEFT(A65,4)="http",IFERROR(MID(A65,FIND("/",A65,FIND("//",A65)+2),2000),"/"),A65))</f>
        <v/>
      </c>
      <c r="EB65">
        <f>IF(EA65="","",IFERROR(LEFT(SUBSTITUTE(EA65,"#","?"),FIND("?",SUBSTITUTE(EA65,"#","?"))-1),EA65))</f>
        <v/>
      </c>
      <c r="EC65">
        <f>IF(EB65="","",LOWER(IF(AND(LEN(EB65)&gt;1,RIGHT(EB65,1)="/"),LEFT(EB65,LEN(EB65)-1),EB65)))</f>
        <v/>
      </c>
    </row>
    <row r="66">
      <c r="EA66">
        <f>IF(A66="","",IF(LEFT(A66,4)="http",IFERROR(MID(A66,FIND("/",A66,FIND("//",A66)+2),2000),"/"),A66))</f>
        <v/>
      </c>
      <c r="EB66">
        <f>IF(EA66="","",IFERROR(LEFT(SUBSTITUTE(EA66,"#","?"),FIND("?",SUBSTITUTE(EA66,"#","?"))-1),EA66))</f>
        <v/>
      </c>
      <c r="EC66">
        <f>IF(EB66="","",LOWER(IF(AND(LEN(EB66)&gt;1,RIGHT(EB66,1)="/"),LEFT(EB66,LEN(EB66)-1),EB66)))</f>
        <v/>
      </c>
    </row>
    <row r="67">
      <c r="EA67">
        <f>IF(A67="","",IF(LEFT(A67,4)="http",IFERROR(MID(A67,FIND("/",A67,FIND("//",A67)+2),2000),"/"),A67))</f>
        <v/>
      </c>
      <c r="EB67">
        <f>IF(EA67="","",IFERROR(LEFT(SUBSTITUTE(EA67,"#","?"),FIND("?",SUBSTITUTE(EA67,"#","?"))-1),EA67))</f>
        <v/>
      </c>
      <c r="EC67">
        <f>IF(EB67="","",LOWER(IF(AND(LEN(EB67)&gt;1,RIGHT(EB67,1)="/"),LEFT(EB67,LEN(EB67)-1),EB67)))</f>
        <v/>
      </c>
    </row>
    <row r="68">
      <c r="EA68">
        <f>IF(A68="","",IF(LEFT(A68,4)="http",IFERROR(MID(A68,FIND("/",A68,FIND("//",A68)+2),2000),"/"),A68))</f>
        <v/>
      </c>
      <c r="EB68">
        <f>IF(EA68="","",IFERROR(LEFT(SUBSTITUTE(EA68,"#","?"),FIND("?",SUBSTITUTE(EA68,"#","?"))-1),EA68))</f>
        <v/>
      </c>
      <c r="EC68">
        <f>IF(EB68="","",LOWER(IF(AND(LEN(EB68)&gt;1,RIGHT(EB68,1)="/"),LEFT(EB68,LEN(EB68)-1),EB68)))</f>
        <v/>
      </c>
    </row>
    <row r="69">
      <c r="EA69">
        <f>IF(A69="","",IF(LEFT(A69,4)="http",IFERROR(MID(A69,FIND("/",A69,FIND("//",A69)+2),2000),"/"),A69))</f>
        <v/>
      </c>
      <c r="EB69">
        <f>IF(EA69="","",IFERROR(LEFT(SUBSTITUTE(EA69,"#","?"),FIND("?",SUBSTITUTE(EA69,"#","?"))-1),EA69))</f>
        <v/>
      </c>
      <c r="EC69">
        <f>IF(EB69="","",LOWER(IF(AND(LEN(EB69)&gt;1,RIGHT(EB69,1)="/"),LEFT(EB69,LEN(EB69)-1),EB69)))</f>
        <v/>
      </c>
    </row>
    <row r="70">
      <c r="EA70">
        <f>IF(A70="","",IF(LEFT(A70,4)="http",IFERROR(MID(A70,FIND("/",A70,FIND("//",A70)+2),2000),"/"),A70))</f>
        <v/>
      </c>
      <c r="EB70">
        <f>IF(EA70="","",IFERROR(LEFT(SUBSTITUTE(EA70,"#","?"),FIND("?",SUBSTITUTE(EA70,"#","?"))-1),EA70))</f>
        <v/>
      </c>
      <c r="EC70">
        <f>IF(EB70="","",LOWER(IF(AND(LEN(EB70)&gt;1,RIGHT(EB70,1)="/"),LEFT(EB70,LEN(EB70)-1),EB70)))</f>
        <v/>
      </c>
    </row>
    <row r="71">
      <c r="EA71">
        <f>IF(A71="","",IF(LEFT(A71,4)="http",IFERROR(MID(A71,FIND("/",A71,FIND("//",A71)+2),2000),"/"),A71))</f>
        <v/>
      </c>
      <c r="EB71">
        <f>IF(EA71="","",IFERROR(LEFT(SUBSTITUTE(EA71,"#","?"),FIND("?",SUBSTITUTE(EA71,"#","?"))-1),EA71))</f>
        <v/>
      </c>
      <c r="EC71">
        <f>IF(EB71="","",LOWER(IF(AND(LEN(EB71)&gt;1,RIGHT(EB71,1)="/"),LEFT(EB71,LEN(EB71)-1),EB71)))</f>
        <v/>
      </c>
    </row>
    <row r="72">
      <c r="EA72">
        <f>IF(A72="","",IF(LEFT(A72,4)="http",IFERROR(MID(A72,FIND("/",A72,FIND("//",A72)+2),2000),"/"),A72))</f>
        <v/>
      </c>
      <c r="EB72">
        <f>IF(EA72="","",IFERROR(LEFT(SUBSTITUTE(EA72,"#","?"),FIND("?",SUBSTITUTE(EA72,"#","?"))-1),EA72))</f>
        <v/>
      </c>
      <c r="EC72">
        <f>IF(EB72="","",LOWER(IF(AND(LEN(EB72)&gt;1,RIGHT(EB72,1)="/"),LEFT(EB72,LEN(EB72)-1),EB72)))</f>
        <v/>
      </c>
    </row>
    <row r="73">
      <c r="EA73">
        <f>IF(A73="","",IF(LEFT(A73,4)="http",IFERROR(MID(A73,FIND("/",A73,FIND("//",A73)+2),2000),"/"),A73))</f>
        <v/>
      </c>
      <c r="EB73">
        <f>IF(EA73="","",IFERROR(LEFT(SUBSTITUTE(EA73,"#","?"),FIND("?",SUBSTITUTE(EA73,"#","?"))-1),EA73))</f>
        <v/>
      </c>
      <c r="EC73">
        <f>IF(EB73="","",LOWER(IF(AND(LEN(EB73)&gt;1,RIGHT(EB73,1)="/"),LEFT(EB73,LEN(EB73)-1),EB73)))</f>
        <v/>
      </c>
    </row>
    <row r="74">
      <c r="EA74">
        <f>IF(A74="","",IF(LEFT(A74,4)="http",IFERROR(MID(A74,FIND("/",A74,FIND("//",A74)+2),2000),"/"),A74))</f>
        <v/>
      </c>
      <c r="EB74">
        <f>IF(EA74="","",IFERROR(LEFT(SUBSTITUTE(EA74,"#","?"),FIND("?",SUBSTITUTE(EA74,"#","?"))-1),EA74))</f>
        <v/>
      </c>
      <c r="EC74">
        <f>IF(EB74="","",LOWER(IF(AND(LEN(EB74)&gt;1,RIGHT(EB74,1)="/"),LEFT(EB74,LEN(EB74)-1),EB74)))</f>
        <v/>
      </c>
    </row>
    <row r="75">
      <c r="EA75">
        <f>IF(A75="","",IF(LEFT(A75,4)="http",IFERROR(MID(A75,FIND("/",A75,FIND("//",A75)+2),2000),"/"),A75))</f>
        <v/>
      </c>
      <c r="EB75">
        <f>IF(EA75="","",IFERROR(LEFT(SUBSTITUTE(EA75,"#","?"),FIND("?",SUBSTITUTE(EA75,"#","?"))-1),EA75))</f>
        <v/>
      </c>
      <c r="EC75">
        <f>IF(EB75="","",LOWER(IF(AND(LEN(EB75)&gt;1,RIGHT(EB75,1)="/"),LEFT(EB75,LEN(EB75)-1),EB75)))</f>
        <v/>
      </c>
    </row>
    <row r="76">
      <c r="EA76">
        <f>IF(A76="","",IF(LEFT(A76,4)="http",IFERROR(MID(A76,FIND("/",A76,FIND("//",A76)+2),2000),"/"),A76))</f>
        <v/>
      </c>
      <c r="EB76">
        <f>IF(EA76="","",IFERROR(LEFT(SUBSTITUTE(EA76,"#","?"),FIND("?",SUBSTITUTE(EA76,"#","?"))-1),EA76))</f>
        <v/>
      </c>
      <c r="EC76">
        <f>IF(EB76="","",LOWER(IF(AND(LEN(EB76)&gt;1,RIGHT(EB76,1)="/"),LEFT(EB76,LEN(EB76)-1),EB76)))</f>
        <v/>
      </c>
    </row>
    <row r="77">
      <c r="EA77">
        <f>IF(A77="","",IF(LEFT(A77,4)="http",IFERROR(MID(A77,FIND("/",A77,FIND("//",A77)+2),2000),"/"),A77))</f>
        <v/>
      </c>
      <c r="EB77">
        <f>IF(EA77="","",IFERROR(LEFT(SUBSTITUTE(EA77,"#","?"),FIND("?",SUBSTITUTE(EA77,"#","?"))-1),EA77))</f>
        <v/>
      </c>
      <c r="EC77">
        <f>IF(EB77="","",LOWER(IF(AND(LEN(EB77)&gt;1,RIGHT(EB77,1)="/"),LEFT(EB77,LEN(EB77)-1),EB77)))</f>
        <v/>
      </c>
    </row>
    <row r="78">
      <c r="EA78">
        <f>IF(A78="","",IF(LEFT(A78,4)="http",IFERROR(MID(A78,FIND("/",A78,FIND("//",A78)+2),2000),"/"),A78))</f>
        <v/>
      </c>
      <c r="EB78">
        <f>IF(EA78="","",IFERROR(LEFT(SUBSTITUTE(EA78,"#","?"),FIND("?",SUBSTITUTE(EA78,"#","?"))-1),EA78))</f>
        <v/>
      </c>
      <c r="EC78">
        <f>IF(EB78="","",LOWER(IF(AND(LEN(EB78)&gt;1,RIGHT(EB78,1)="/"),LEFT(EB78,LEN(EB78)-1),EB78)))</f>
        <v/>
      </c>
    </row>
    <row r="79">
      <c r="EA79">
        <f>IF(A79="","",IF(LEFT(A79,4)="http",IFERROR(MID(A79,FIND("/",A79,FIND("//",A79)+2),2000),"/"),A79))</f>
        <v/>
      </c>
      <c r="EB79">
        <f>IF(EA79="","",IFERROR(LEFT(SUBSTITUTE(EA79,"#","?"),FIND("?",SUBSTITUTE(EA79,"#","?"))-1),EA79))</f>
        <v/>
      </c>
      <c r="EC79">
        <f>IF(EB79="","",LOWER(IF(AND(LEN(EB79)&gt;1,RIGHT(EB79,1)="/"),LEFT(EB79,LEN(EB79)-1),EB79)))</f>
        <v/>
      </c>
    </row>
    <row r="80">
      <c r="EA80">
        <f>IF(A80="","",IF(LEFT(A80,4)="http",IFERROR(MID(A80,FIND("/",A80,FIND("//",A80)+2),2000),"/"),A80))</f>
        <v/>
      </c>
      <c r="EB80">
        <f>IF(EA80="","",IFERROR(LEFT(SUBSTITUTE(EA80,"#","?"),FIND("?",SUBSTITUTE(EA80,"#","?"))-1),EA80))</f>
        <v/>
      </c>
      <c r="EC80">
        <f>IF(EB80="","",LOWER(IF(AND(LEN(EB80)&gt;1,RIGHT(EB80,1)="/"),LEFT(EB80,LEN(EB80)-1),EB80)))</f>
        <v/>
      </c>
    </row>
    <row r="81">
      <c r="EA81">
        <f>IF(A81="","",IF(LEFT(A81,4)="http",IFERROR(MID(A81,FIND("/",A81,FIND("//",A81)+2),2000),"/"),A81))</f>
        <v/>
      </c>
      <c r="EB81">
        <f>IF(EA81="","",IFERROR(LEFT(SUBSTITUTE(EA81,"#","?"),FIND("?",SUBSTITUTE(EA81,"#","?"))-1),EA81))</f>
        <v/>
      </c>
      <c r="EC81">
        <f>IF(EB81="","",LOWER(IF(AND(LEN(EB81)&gt;1,RIGHT(EB81,1)="/"),LEFT(EB81,LEN(EB81)-1),EB81)))</f>
        <v/>
      </c>
    </row>
    <row r="82">
      <c r="EA82">
        <f>IF(A82="","",IF(LEFT(A82,4)="http",IFERROR(MID(A82,FIND("/",A82,FIND("//",A82)+2),2000),"/"),A82))</f>
        <v/>
      </c>
      <c r="EB82">
        <f>IF(EA82="","",IFERROR(LEFT(SUBSTITUTE(EA82,"#","?"),FIND("?",SUBSTITUTE(EA82,"#","?"))-1),EA82))</f>
        <v/>
      </c>
      <c r="EC82">
        <f>IF(EB82="","",LOWER(IF(AND(LEN(EB82)&gt;1,RIGHT(EB82,1)="/"),LEFT(EB82,LEN(EB82)-1),EB82)))</f>
        <v/>
      </c>
    </row>
    <row r="83">
      <c r="EA83">
        <f>IF(A83="","",IF(LEFT(A83,4)="http",IFERROR(MID(A83,FIND("/",A83,FIND("//",A83)+2),2000),"/"),A83))</f>
        <v/>
      </c>
      <c r="EB83">
        <f>IF(EA83="","",IFERROR(LEFT(SUBSTITUTE(EA83,"#","?"),FIND("?",SUBSTITUTE(EA83,"#","?"))-1),EA83))</f>
        <v/>
      </c>
      <c r="EC83">
        <f>IF(EB83="","",LOWER(IF(AND(LEN(EB83)&gt;1,RIGHT(EB83,1)="/"),LEFT(EB83,LEN(EB83)-1),EB83)))</f>
        <v/>
      </c>
    </row>
    <row r="84">
      <c r="EA84">
        <f>IF(A84="","",IF(LEFT(A84,4)="http",IFERROR(MID(A84,FIND("/",A84,FIND("//",A84)+2),2000),"/"),A84))</f>
        <v/>
      </c>
      <c r="EB84">
        <f>IF(EA84="","",IFERROR(LEFT(SUBSTITUTE(EA84,"#","?"),FIND("?",SUBSTITUTE(EA84,"#","?"))-1),EA84))</f>
        <v/>
      </c>
      <c r="EC84">
        <f>IF(EB84="","",LOWER(IF(AND(LEN(EB84)&gt;1,RIGHT(EB84,1)="/"),LEFT(EB84,LEN(EB84)-1),EB84)))</f>
        <v/>
      </c>
    </row>
    <row r="85">
      <c r="EA85">
        <f>IF(A85="","",IF(LEFT(A85,4)="http",IFERROR(MID(A85,FIND("/",A85,FIND("//",A85)+2),2000),"/"),A85))</f>
        <v/>
      </c>
      <c r="EB85">
        <f>IF(EA85="","",IFERROR(LEFT(SUBSTITUTE(EA85,"#","?"),FIND("?",SUBSTITUTE(EA85,"#","?"))-1),EA85))</f>
        <v/>
      </c>
      <c r="EC85">
        <f>IF(EB85="","",LOWER(IF(AND(LEN(EB85)&gt;1,RIGHT(EB85,1)="/"),LEFT(EB85,LEN(EB85)-1),EB85)))</f>
        <v/>
      </c>
    </row>
    <row r="86">
      <c r="EA86">
        <f>IF(A86="","",IF(LEFT(A86,4)="http",IFERROR(MID(A86,FIND("/",A86,FIND("//",A86)+2),2000),"/"),A86))</f>
        <v/>
      </c>
      <c r="EB86">
        <f>IF(EA86="","",IFERROR(LEFT(SUBSTITUTE(EA86,"#","?"),FIND("?",SUBSTITUTE(EA86,"#","?"))-1),EA86))</f>
        <v/>
      </c>
      <c r="EC86">
        <f>IF(EB86="","",LOWER(IF(AND(LEN(EB86)&gt;1,RIGHT(EB86,1)="/"),LEFT(EB86,LEN(EB86)-1),EB86)))</f>
        <v/>
      </c>
    </row>
    <row r="87">
      <c r="EA87">
        <f>IF(A87="","",IF(LEFT(A87,4)="http",IFERROR(MID(A87,FIND("/",A87,FIND("//",A87)+2),2000),"/"),A87))</f>
        <v/>
      </c>
      <c r="EB87">
        <f>IF(EA87="","",IFERROR(LEFT(SUBSTITUTE(EA87,"#","?"),FIND("?",SUBSTITUTE(EA87,"#","?"))-1),EA87))</f>
        <v/>
      </c>
      <c r="EC87">
        <f>IF(EB87="","",LOWER(IF(AND(LEN(EB87)&gt;1,RIGHT(EB87,1)="/"),LEFT(EB87,LEN(EB87)-1),EB87)))</f>
        <v/>
      </c>
    </row>
    <row r="88">
      <c r="EA88">
        <f>IF(A88="","",IF(LEFT(A88,4)="http",IFERROR(MID(A88,FIND("/",A88,FIND("//",A88)+2),2000),"/"),A88))</f>
        <v/>
      </c>
      <c r="EB88">
        <f>IF(EA88="","",IFERROR(LEFT(SUBSTITUTE(EA88,"#","?"),FIND("?",SUBSTITUTE(EA88,"#","?"))-1),EA88))</f>
        <v/>
      </c>
      <c r="EC88">
        <f>IF(EB88="","",LOWER(IF(AND(LEN(EB88)&gt;1,RIGHT(EB88,1)="/"),LEFT(EB88,LEN(EB88)-1),EB88)))</f>
        <v/>
      </c>
    </row>
    <row r="89">
      <c r="EA89">
        <f>IF(A89="","",IF(LEFT(A89,4)="http",IFERROR(MID(A89,FIND("/",A89,FIND("//",A89)+2),2000),"/"),A89))</f>
        <v/>
      </c>
      <c r="EB89">
        <f>IF(EA89="","",IFERROR(LEFT(SUBSTITUTE(EA89,"#","?"),FIND("?",SUBSTITUTE(EA89,"#","?"))-1),EA89))</f>
        <v/>
      </c>
      <c r="EC89">
        <f>IF(EB89="","",LOWER(IF(AND(LEN(EB89)&gt;1,RIGHT(EB89,1)="/"),LEFT(EB89,LEN(EB89)-1),EB89)))</f>
        <v/>
      </c>
    </row>
    <row r="90">
      <c r="EA90">
        <f>IF(A90="","",IF(LEFT(A90,4)="http",IFERROR(MID(A90,FIND("/",A90,FIND("//",A90)+2),2000),"/"),A90))</f>
        <v/>
      </c>
      <c r="EB90">
        <f>IF(EA90="","",IFERROR(LEFT(SUBSTITUTE(EA90,"#","?"),FIND("?",SUBSTITUTE(EA90,"#","?"))-1),EA90))</f>
        <v/>
      </c>
      <c r="EC90">
        <f>IF(EB90="","",LOWER(IF(AND(LEN(EB90)&gt;1,RIGHT(EB90,1)="/"),LEFT(EB90,LEN(EB90)-1),EB90)))</f>
        <v/>
      </c>
    </row>
    <row r="91">
      <c r="EA91">
        <f>IF(A91="","",IF(LEFT(A91,4)="http",IFERROR(MID(A91,FIND("/",A91,FIND("//",A91)+2),2000),"/"),A91))</f>
        <v/>
      </c>
      <c r="EB91">
        <f>IF(EA91="","",IFERROR(LEFT(SUBSTITUTE(EA91,"#","?"),FIND("?",SUBSTITUTE(EA91,"#","?"))-1),EA91))</f>
        <v/>
      </c>
      <c r="EC91">
        <f>IF(EB91="","",LOWER(IF(AND(LEN(EB91)&gt;1,RIGHT(EB91,1)="/"),LEFT(EB91,LEN(EB91)-1),EB91)))</f>
        <v/>
      </c>
    </row>
    <row r="92">
      <c r="EA92">
        <f>IF(A92="","",IF(LEFT(A92,4)="http",IFERROR(MID(A92,FIND("/",A92,FIND("//",A92)+2),2000),"/"),A92))</f>
        <v/>
      </c>
      <c r="EB92">
        <f>IF(EA92="","",IFERROR(LEFT(SUBSTITUTE(EA92,"#","?"),FIND("?",SUBSTITUTE(EA92,"#","?"))-1),EA92))</f>
        <v/>
      </c>
      <c r="EC92">
        <f>IF(EB92="","",LOWER(IF(AND(LEN(EB92)&gt;1,RIGHT(EB92,1)="/"),LEFT(EB92,LEN(EB92)-1),EB92)))</f>
        <v/>
      </c>
    </row>
    <row r="93">
      <c r="EA93">
        <f>IF(A93="","",IF(LEFT(A93,4)="http",IFERROR(MID(A93,FIND("/",A93,FIND("//",A93)+2),2000),"/"),A93))</f>
        <v/>
      </c>
      <c r="EB93">
        <f>IF(EA93="","",IFERROR(LEFT(SUBSTITUTE(EA93,"#","?"),FIND("?",SUBSTITUTE(EA93,"#","?"))-1),EA93))</f>
        <v/>
      </c>
      <c r="EC93">
        <f>IF(EB93="","",LOWER(IF(AND(LEN(EB93)&gt;1,RIGHT(EB93,1)="/"),LEFT(EB93,LEN(EB93)-1),EB93)))</f>
        <v/>
      </c>
    </row>
    <row r="94">
      <c r="EA94">
        <f>IF(A94="","",IF(LEFT(A94,4)="http",IFERROR(MID(A94,FIND("/",A94,FIND("//",A94)+2),2000),"/"),A94))</f>
        <v/>
      </c>
      <c r="EB94">
        <f>IF(EA94="","",IFERROR(LEFT(SUBSTITUTE(EA94,"#","?"),FIND("?",SUBSTITUTE(EA94,"#","?"))-1),EA94))</f>
        <v/>
      </c>
      <c r="EC94">
        <f>IF(EB94="","",LOWER(IF(AND(LEN(EB94)&gt;1,RIGHT(EB94,1)="/"),LEFT(EB94,LEN(EB94)-1),EB94)))</f>
        <v/>
      </c>
    </row>
    <row r="95">
      <c r="EA95">
        <f>IF(A95="","",IF(LEFT(A95,4)="http",IFERROR(MID(A95,FIND("/",A95,FIND("//",A95)+2),2000),"/"),A95))</f>
        <v/>
      </c>
      <c r="EB95">
        <f>IF(EA95="","",IFERROR(LEFT(SUBSTITUTE(EA95,"#","?"),FIND("?",SUBSTITUTE(EA95,"#","?"))-1),EA95))</f>
        <v/>
      </c>
      <c r="EC95">
        <f>IF(EB95="","",LOWER(IF(AND(LEN(EB95)&gt;1,RIGHT(EB95,1)="/"),LEFT(EB95,LEN(EB95)-1),EB95)))</f>
        <v/>
      </c>
    </row>
    <row r="96">
      <c r="EA96">
        <f>IF(A96="","",IF(LEFT(A96,4)="http",IFERROR(MID(A96,FIND("/",A96,FIND("//",A96)+2),2000),"/"),A96))</f>
        <v/>
      </c>
      <c r="EB96">
        <f>IF(EA96="","",IFERROR(LEFT(SUBSTITUTE(EA96,"#","?"),FIND("?",SUBSTITUTE(EA96,"#","?"))-1),EA96))</f>
        <v/>
      </c>
      <c r="EC96">
        <f>IF(EB96="","",LOWER(IF(AND(LEN(EB96)&gt;1,RIGHT(EB96,1)="/"),LEFT(EB96,LEN(EB96)-1),EB96)))</f>
        <v/>
      </c>
    </row>
    <row r="97">
      <c r="EA97">
        <f>IF(A97="","",IF(LEFT(A97,4)="http",IFERROR(MID(A97,FIND("/",A97,FIND("//",A97)+2),2000),"/"),A97))</f>
        <v/>
      </c>
      <c r="EB97">
        <f>IF(EA97="","",IFERROR(LEFT(SUBSTITUTE(EA97,"#","?"),FIND("?",SUBSTITUTE(EA97,"#","?"))-1),EA97))</f>
        <v/>
      </c>
      <c r="EC97">
        <f>IF(EB97="","",LOWER(IF(AND(LEN(EB97)&gt;1,RIGHT(EB97,1)="/"),LEFT(EB97,LEN(EB97)-1),EB97)))</f>
        <v/>
      </c>
    </row>
    <row r="98">
      <c r="EA98">
        <f>IF(A98="","",IF(LEFT(A98,4)="http",IFERROR(MID(A98,FIND("/",A98,FIND("//",A98)+2),2000),"/"),A98))</f>
        <v/>
      </c>
      <c r="EB98">
        <f>IF(EA98="","",IFERROR(LEFT(SUBSTITUTE(EA98,"#","?"),FIND("?",SUBSTITUTE(EA98,"#","?"))-1),EA98))</f>
        <v/>
      </c>
      <c r="EC98">
        <f>IF(EB98="","",LOWER(IF(AND(LEN(EB98)&gt;1,RIGHT(EB98,1)="/"),LEFT(EB98,LEN(EB98)-1),EB98)))</f>
        <v/>
      </c>
    </row>
    <row r="99">
      <c r="EA99">
        <f>IF(A99="","",IF(LEFT(A99,4)="http",IFERROR(MID(A99,FIND("/",A99,FIND("//",A99)+2),2000),"/"),A99))</f>
        <v/>
      </c>
      <c r="EB99">
        <f>IF(EA99="","",IFERROR(LEFT(SUBSTITUTE(EA99,"#","?"),FIND("?",SUBSTITUTE(EA99,"#","?"))-1),EA99))</f>
        <v/>
      </c>
      <c r="EC99">
        <f>IF(EB99="","",LOWER(IF(AND(LEN(EB99)&gt;1,RIGHT(EB99,1)="/"),LEFT(EB99,LEN(EB99)-1),EB99)))</f>
        <v/>
      </c>
    </row>
    <row r="100">
      <c r="EA100">
        <f>IF(A100="","",IF(LEFT(A100,4)="http",IFERROR(MID(A100,FIND("/",A100,FIND("//",A100)+2),2000),"/"),A100))</f>
        <v/>
      </c>
      <c r="EB100">
        <f>IF(EA100="","",IFERROR(LEFT(SUBSTITUTE(EA100,"#","?"),FIND("?",SUBSTITUTE(EA100,"#","?"))-1),EA100))</f>
        <v/>
      </c>
      <c r="EC100">
        <f>IF(EB100="","",LOWER(IF(AND(LEN(EB100)&gt;1,RIGHT(EB100,1)="/"),LEFT(EB100,LEN(EB100)-1),EB100)))</f>
        <v/>
      </c>
    </row>
    <row r="101">
      <c r="EA101">
        <f>IF(A101="","",IF(LEFT(A101,4)="http",IFERROR(MID(A101,FIND("/",A101,FIND("//",A101)+2),2000),"/"),A101))</f>
        <v/>
      </c>
      <c r="EB101">
        <f>IF(EA101="","",IFERROR(LEFT(SUBSTITUTE(EA101,"#","?"),FIND("?",SUBSTITUTE(EA101,"#","?"))-1),EA101))</f>
        <v/>
      </c>
      <c r="EC101">
        <f>IF(EB101="","",LOWER(IF(AND(LEN(EB101)&gt;1,RIGHT(EB101,1)="/"),LEFT(EB101,LEN(EB101)-1),EB101)))</f>
        <v/>
      </c>
    </row>
    <row r="102">
      <c r="EA102">
        <f>IF(A102="","",IF(LEFT(A102,4)="http",IFERROR(MID(A102,FIND("/",A102,FIND("//",A102)+2),2000),"/"),A102))</f>
        <v/>
      </c>
      <c r="EB102">
        <f>IF(EA102="","",IFERROR(LEFT(SUBSTITUTE(EA102,"#","?"),FIND("?",SUBSTITUTE(EA102,"#","?"))-1),EA102))</f>
        <v/>
      </c>
      <c r="EC102">
        <f>IF(EB102="","",LOWER(IF(AND(LEN(EB102)&gt;1,RIGHT(EB102,1)="/"),LEFT(EB102,LEN(EB102)-1),EB102)))</f>
        <v/>
      </c>
    </row>
    <row r="103">
      <c r="EA103">
        <f>IF(A103="","",IF(LEFT(A103,4)="http",IFERROR(MID(A103,FIND("/",A103,FIND("//",A103)+2),2000),"/"),A103))</f>
        <v/>
      </c>
      <c r="EB103">
        <f>IF(EA103="","",IFERROR(LEFT(SUBSTITUTE(EA103,"#","?"),FIND("?",SUBSTITUTE(EA103,"#","?"))-1),EA103))</f>
        <v/>
      </c>
      <c r="EC103">
        <f>IF(EB103="","",LOWER(IF(AND(LEN(EB103)&gt;1,RIGHT(EB103,1)="/"),LEFT(EB103,LEN(EB103)-1),EB103)))</f>
        <v/>
      </c>
    </row>
    <row r="104">
      <c r="EA104">
        <f>IF(A104="","",IF(LEFT(A104,4)="http",IFERROR(MID(A104,FIND("/",A104,FIND("//",A104)+2),2000),"/"),A104))</f>
        <v/>
      </c>
      <c r="EB104">
        <f>IF(EA104="","",IFERROR(LEFT(SUBSTITUTE(EA104,"#","?"),FIND("?",SUBSTITUTE(EA104,"#","?"))-1),EA104))</f>
        <v/>
      </c>
      <c r="EC104">
        <f>IF(EB104="","",LOWER(IF(AND(LEN(EB104)&gt;1,RIGHT(EB104,1)="/"),LEFT(EB104,LEN(EB104)-1),EB104)))</f>
        <v/>
      </c>
    </row>
    <row r="105">
      <c r="EA105">
        <f>IF(A105="","",IF(LEFT(A105,4)="http",IFERROR(MID(A105,FIND("/",A105,FIND("//",A105)+2),2000),"/"),A105))</f>
        <v/>
      </c>
      <c r="EB105">
        <f>IF(EA105="","",IFERROR(LEFT(SUBSTITUTE(EA105,"#","?"),FIND("?",SUBSTITUTE(EA105,"#","?"))-1),EA105))</f>
        <v/>
      </c>
      <c r="EC105">
        <f>IF(EB105="","",LOWER(IF(AND(LEN(EB105)&gt;1,RIGHT(EB105,1)="/"),LEFT(EB105,LEN(EB105)-1),EB105)))</f>
        <v/>
      </c>
    </row>
    <row r="106">
      <c r="EA106">
        <f>IF(A106="","",IF(LEFT(A106,4)="http",IFERROR(MID(A106,FIND("/",A106,FIND("//",A106)+2),2000),"/"),A106))</f>
        <v/>
      </c>
      <c r="EB106">
        <f>IF(EA106="","",IFERROR(LEFT(SUBSTITUTE(EA106,"#","?"),FIND("?",SUBSTITUTE(EA106,"#","?"))-1),EA106))</f>
        <v/>
      </c>
      <c r="EC106">
        <f>IF(EB106="","",LOWER(IF(AND(LEN(EB106)&gt;1,RIGHT(EB106,1)="/"),LEFT(EB106,LEN(EB106)-1),EB106)))</f>
        <v/>
      </c>
    </row>
    <row r="107">
      <c r="EA107">
        <f>IF(A107="","",IF(LEFT(A107,4)="http",IFERROR(MID(A107,FIND("/",A107,FIND("//",A107)+2),2000),"/"),A107))</f>
        <v/>
      </c>
      <c r="EB107">
        <f>IF(EA107="","",IFERROR(LEFT(SUBSTITUTE(EA107,"#","?"),FIND("?",SUBSTITUTE(EA107,"#","?"))-1),EA107))</f>
        <v/>
      </c>
      <c r="EC107">
        <f>IF(EB107="","",LOWER(IF(AND(LEN(EB107)&gt;1,RIGHT(EB107,1)="/"),LEFT(EB107,LEN(EB107)-1),EB107)))</f>
        <v/>
      </c>
    </row>
    <row r="108">
      <c r="EA108">
        <f>IF(A108="","",IF(LEFT(A108,4)="http",IFERROR(MID(A108,FIND("/",A108,FIND("//",A108)+2),2000),"/"),A108))</f>
        <v/>
      </c>
      <c r="EB108">
        <f>IF(EA108="","",IFERROR(LEFT(SUBSTITUTE(EA108,"#","?"),FIND("?",SUBSTITUTE(EA108,"#","?"))-1),EA108))</f>
        <v/>
      </c>
      <c r="EC108">
        <f>IF(EB108="","",LOWER(IF(AND(LEN(EB108)&gt;1,RIGHT(EB108,1)="/"),LEFT(EB108,LEN(EB108)-1),EB108)))</f>
        <v/>
      </c>
    </row>
    <row r="109">
      <c r="EA109">
        <f>IF(A109="","",IF(LEFT(A109,4)="http",IFERROR(MID(A109,FIND("/",A109,FIND("//",A109)+2),2000),"/"),A109))</f>
        <v/>
      </c>
      <c r="EB109">
        <f>IF(EA109="","",IFERROR(LEFT(SUBSTITUTE(EA109,"#","?"),FIND("?",SUBSTITUTE(EA109,"#","?"))-1),EA109))</f>
        <v/>
      </c>
      <c r="EC109">
        <f>IF(EB109="","",LOWER(IF(AND(LEN(EB109)&gt;1,RIGHT(EB109,1)="/"),LEFT(EB109,LEN(EB109)-1),EB109)))</f>
        <v/>
      </c>
    </row>
    <row r="110">
      <c r="EA110">
        <f>IF(A110="","",IF(LEFT(A110,4)="http",IFERROR(MID(A110,FIND("/",A110,FIND("//",A110)+2),2000),"/"),A110))</f>
        <v/>
      </c>
      <c r="EB110">
        <f>IF(EA110="","",IFERROR(LEFT(SUBSTITUTE(EA110,"#","?"),FIND("?",SUBSTITUTE(EA110,"#","?"))-1),EA110))</f>
        <v/>
      </c>
      <c r="EC110">
        <f>IF(EB110="","",LOWER(IF(AND(LEN(EB110)&gt;1,RIGHT(EB110,1)="/"),LEFT(EB110,LEN(EB110)-1),EB110)))</f>
        <v/>
      </c>
    </row>
    <row r="111">
      <c r="EA111">
        <f>IF(A111="","",IF(LEFT(A111,4)="http",IFERROR(MID(A111,FIND("/",A111,FIND("//",A111)+2),2000),"/"),A111))</f>
        <v/>
      </c>
      <c r="EB111">
        <f>IF(EA111="","",IFERROR(LEFT(SUBSTITUTE(EA111,"#","?"),FIND("?",SUBSTITUTE(EA111,"#","?"))-1),EA111))</f>
        <v/>
      </c>
      <c r="EC111">
        <f>IF(EB111="","",LOWER(IF(AND(LEN(EB111)&gt;1,RIGHT(EB111,1)="/"),LEFT(EB111,LEN(EB111)-1),EB111)))</f>
        <v/>
      </c>
    </row>
    <row r="112">
      <c r="EA112">
        <f>IF(A112="","",IF(LEFT(A112,4)="http",IFERROR(MID(A112,FIND("/",A112,FIND("//",A112)+2),2000),"/"),A112))</f>
        <v/>
      </c>
      <c r="EB112">
        <f>IF(EA112="","",IFERROR(LEFT(SUBSTITUTE(EA112,"#","?"),FIND("?",SUBSTITUTE(EA112,"#","?"))-1),EA112))</f>
        <v/>
      </c>
      <c r="EC112">
        <f>IF(EB112="","",LOWER(IF(AND(LEN(EB112)&gt;1,RIGHT(EB112,1)="/"),LEFT(EB112,LEN(EB112)-1),EB112)))</f>
        <v/>
      </c>
    </row>
    <row r="113">
      <c r="EA113">
        <f>IF(A113="","",IF(LEFT(A113,4)="http",IFERROR(MID(A113,FIND("/",A113,FIND("//",A113)+2),2000),"/"),A113))</f>
        <v/>
      </c>
      <c r="EB113">
        <f>IF(EA113="","",IFERROR(LEFT(SUBSTITUTE(EA113,"#","?"),FIND("?",SUBSTITUTE(EA113,"#","?"))-1),EA113))</f>
        <v/>
      </c>
      <c r="EC113">
        <f>IF(EB113="","",LOWER(IF(AND(LEN(EB113)&gt;1,RIGHT(EB113,1)="/"),LEFT(EB113,LEN(EB113)-1),EB113)))</f>
        <v/>
      </c>
    </row>
    <row r="114">
      <c r="EA114">
        <f>IF(A114="","",IF(LEFT(A114,4)="http",IFERROR(MID(A114,FIND("/",A114,FIND("//",A114)+2),2000),"/"),A114))</f>
        <v/>
      </c>
      <c r="EB114">
        <f>IF(EA114="","",IFERROR(LEFT(SUBSTITUTE(EA114,"#","?"),FIND("?",SUBSTITUTE(EA114,"#","?"))-1),EA114))</f>
        <v/>
      </c>
      <c r="EC114">
        <f>IF(EB114="","",LOWER(IF(AND(LEN(EB114)&gt;1,RIGHT(EB114,1)="/"),LEFT(EB114,LEN(EB114)-1),EB114)))</f>
        <v/>
      </c>
    </row>
    <row r="115">
      <c r="EA115">
        <f>IF(A115="","",IF(LEFT(A115,4)="http",IFERROR(MID(A115,FIND("/",A115,FIND("//",A115)+2),2000),"/"),A115))</f>
        <v/>
      </c>
      <c r="EB115">
        <f>IF(EA115="","",IFERROR(LEFT(SUBSTITUTE(EA115,"#","?"),FIND("?",SUBSTITUTE(EA115,"#","?"))-1),EA115))</f>
        <v/>
      </c>
      <c r="EC115">
        <f>IF(EB115="","",LOWER(IF(AND(LEN(EB115)&gt;1,RIGHT(EB115,1)="/"),LEFT(EB115,LEN(EB115)-1),EB115)))</f>
        <v/>
      </c>
    </row>
    <row r="116">
      <c r="EA116">
        <f>IF(A116="","",IF(LEFT(A116,4)="http",IFERROR(MID(A116,FIND("/",A116,FIND("//",A116)+2),2000),"/"),A116))</f>
        <v/>
      </c>
      <c r="EB116">
        <f>IF(EA116="","",IFERROR(LEFT(SUBSTITUTE(EA116,"#","?"),FIND("?",SUBSTITUTE(EA116,"#","?"))-1),EA116))</f>
        <v/>
      </c>
      <c r="EC116">
        <f>IF(EB116="","",LOWER(IF(AND(LEN(EB116)&gt;1,RIGHT(EB116,1)="/"),LEFT(EB116,LEN(EB116)-1),EB116)))</f>
        <v/>
      </c>
    </row>
    <row r="117">
      <c r="EA117">
        <f>IF(A117="","",IF(LEFT(A117,4)="http",IFERROR(MID(A117,FIND("/",A117,FIND("//",A117)+2),2000),"/"),A117))</f>
        <v/>
      </c>
      <c r="EB117">
        <f>IF(EA117="","",IFERROR(LEFT(SUBSTITUTE(EA117,"#","?"),FIND("?",SUBSTITUTE(EA117,"#","?"))-1),EA117))</f>
        <v/>
      </c>
      <c r="EC117">
        <f>IF(EB117="","",LOWER(IF(AND(LEN(EB117)&gt;1,RIGHT(EB117,1)="/"),LEFT(EB117,LEN(EB117)-1),EB117)))</f>
        <v/>
      </c>
    </row>
    <row r="118">
      <c r="EA118">
        <f>IF(A118="","",IF(LEFT(A118,4)="http",IFERROR(MID(A118,FIND("/",A118,FIND("//",A118)+2),2000),"/"),A118))</f>
        <v/>
      </c>
      <c r="EB118">
        <f>IF(EA118="","",IFERROR(LEFT(SUBSTITUTE(EA118,"#","?"),FIND("?",SUBSTITUTE(EA118,"#","?"))-1),EA118))</f>
        <v/>
      </c>
      <c r="EC118">
        <f>IF(EB118="","",LOWER(IF(AND(LEN(EB118)&gt;1,RIGHT(EB118,1)="/"),LEFT(EB118,LEN(EB118)-1),EB118)))</f>
        <v/>
      </c>
    </row>
    <row r="119">
      <c r="EA119">
        <f>IF(A119="","",IF(LEFT(A119,4)="http",IFERROR(MID(A119,FIND("/",A119,FIND("//",A119)+2),2000),"/"),A119))</f>
        <v/>
      </c>
      <c r="EB119">
        <f>IF(EA119="","",IFERROR(LEFT(SUBSTITUTE(EA119,"#","?"),FIND("?",SUBSTITUTE(EA119,"#","?"))-1),EA119))</f>
        <v/>
      </c>
      <c r="EC119">
        <f>IF(EB119="","",LOWER(IF(AND(LEN(EB119)&gt;1,RIGHT(EB119,1)="/"),LEFT(EB119,LEN(EB119)-1),EB119)))</f>
        <v/>
      </c>
    </row>
    <row r="120">
      <c r="EA120">
        <f>IF(A120="","",IF(LEFT(A120,4)="http",IFERROR(MID(A120,FIND("/",A120,FIND("//",A120)+2),2000),"/"),A120))</f>
        <v/>
      </c>
      <c r="EB120">
        <f>IF(EA120="","",IFERROR(LEFT(SUBSTITUTE(EA120,"#","?"),FIND("?",SUBSTITUTE(EA120,"#","?"))-1),EA120))</f>
        <v/>
      </c>
      <c r="EC120">
        <f>IF(EB120="","",LOWER(IF(AND(LEN(EB120)&gt;1,RIGHT(EB120,1)="/"),LEFT(EB120,LEN(EB120)-1),EB120)))</f>
        <v/>
      </c>
    </row>
    <row r="121">
      <c r="EA121">
        <f>IF(A121="","",IF(LEFT(A121,4)="http",IFERROR(MID(A121,FIND("/",A121,FIND("//",A121)+2),2000),"/"),A121))</f>
        <v/>
      </c>
      <c r="EB121">
        <f>IF(EA121="","",IFERROR(LEFT(SUBSTITUTE(EA121,"#","?"),FIND("?",SUBSTITUTE(EA121,"#","?"))-1),EA121))</f>
        <v/>
      </c>
      <c r="EC121">
        <f>IF(EB121="","",LOWER(IF(AND(LEN(EB121)&gt;1,RIGHT(EB121,1)="/"),LEFT(EB121,LEN(EB121)-1),EB121)))</f>
        <v/>
      </c>
    </row>
    <row r="122">
      <c r="EA122">
        <f>IF(A122="","",IF(LEFT(A122,4)="http",IFERROR(MID(A122,FIND("/",A122,FIND("//",A122)+2),2000),"/"),A122))</f>
        <v/>
      </c>
      <c r="EB122">
        <f>IF(EA122="","",IFERROR(LEFT(SUBSTITUTE(EA122,"#","?"),FIND("?",SUBSTITUTE(EA122,"#","?"))-1),EA122))</f>
        <v/>
      </c>
      <c r="EC122">
        <f>IF(EB122="","",LOWER(IF(AND(LEN(EB122)&gt;1,RIGHT(EB122,1)="/"),LEFT(EB122,LEN(EB122)-1),EB122)))</f>
        <v/>
      </c>
    </row>
    <row r="123">
      <c r="EA123">
        <f>IF(A123="","",IF(LEFT(A123,4)="http",IFERROR(MID(A123,FIND("/",A123,FIND("//",A123)+2),2000),"/"),A123))</f>
        <v/>
      </c>
      <c r="EB123">
        <f>IF(EA123="","",IFERROR(LEFT(SUBSTITUTE(EA123,"#","?"),FIND("?",SUBSTITUTE(EA123,"#","?"))-1),EA123))</f>
        <v/>
      </c>
      <c r="EC123">
        <f>IF(EB123="","",LOWER(IF(AND(LEN(EB123)&gt;1,RIGHT(EB123,1)="/"),LEFT(EB123,LEN(EB123)-1),EB123)))</f>
        <v/>
      </c>
    </row>
    <row r="124">
      <c r="EA124">
        <f>IF(A124="","",IF(LEFT(A124,4)="http",IFERROR(MID(A124,FIND("/",A124,FIND("//",A124)+2),2000),"/"),A124))</f>
        <v/>
      </c>
      <c r="EB124">
        <f>IF(EA124="","",IFERROR(LEFT(SUBSTITUTE(EA124,"#","?"),FIND("?",SUBSTITUTE(EA124,"#","?"))-1),EA124))</f>
        <v/>
      </c>
      <c r="EC124">
        <f>IF(EB124="","",LOWER(IF(AND(LEN(EB124)&gt;1,RIGHT(EB124,1)="/"),LEFT(EB124,LEN(EB124)-1),EB124)))</f>
        <v/>
      </c>
    </row>
    <row r="125">
      <c r="EA125">
        <f>IF(A125="","",IF(LEFT(A125,4)="http",IFERROR(MID(A125,FIND("/",A125,FIND("//",A125)+2),2000),"/"),A125))</f>
        <v/>
      </c>
      <c r="EB125">
        <f>IF(EA125="","",IFERROR(LEFT(SUBSTITUTE(EA125,"#","?"),FIND("?",SUBSTITUTE(EA125,"#","?"))-1),EA125))</f>
        <v/>
      </c>
      <c r="EC125">
        <f>IF(EB125="","",LOWER(IF(AND(LEN(EB125)&gt;1,RIGHT(EB125,1)="/"),LEFT(EB125,LEN(EB125)-1),EB125)))</f>
        <v/>
      </c>
    </row>
    <row r="126">
      <c r="EA126">
        <f>IF(A126="","",IF(LEFT(A126,4)="http",IFERROR(MID(A126,FIND("/",A126,FIND("//",A126)+2),2000),"/"),A126))</f>
        <v/>
      </c>
      <c r="EB126">
        <f>IF(EA126="","",IFERROR(LEFT(SUBSTITUTE(EA126,"#","?"),FIND("?",SUBSTITUTE(EA126,"#","?"))-1),EA126))</f>
        <v/>
      </c>
      <c r="EC126">
        <f>IF(EB126="","",LOWER(IF(AND(LEN(EB126)&gt;1,RIGHT(EB126,1)="/"),LEFT(EB126,LEN(EB126)-1),EB126)))</f>
        <v/>
      </c>
    </row>
    <row r="127">
      <c r="EA127">
        <f>IF(A127="","",IF(LEFT(A127,4)="http",IFERROR(MID(A127,FIND("/",A127,FIND("//",A127)+2),2000),"/"),A127))</f>
        <v/>
      </c>
      <c r="EB127">
        <f>IF(EA127="","",IFERROR(LEFT(SUBSTITUTE(EA127,"#","?"),FIND("?",SUBSTITUTE(EA127,"#","?"))-1),EA127))</f>
        <v/>
      </c>
      <c r="EC127">
        <f>IF(EB127="","",LOWER(IF(AND(LEN(EB127)&gt;1,RIGHT(EB127,1)="/"),LEFT(EB127,LEN(EB127)-1),EB127)))</f>
        <v/>
      </c>
    </row>
    <row r="128">
      <c r="EA128">
        <f>IF(A128="","",IF(LEFT(A128,4)="http",IFERROR(MID(A128,FIND("/",A128,FIND("//",A128)+2),2000),"/"),A128))</f>
        <v/>
      </c>
      <c r="EB128">
        <f>IF(EA128="","",IFERROR(LEFT(SUBSTITUTE(EA128,"#","?"),FIND("?",SUBSTITUTE(EA128,"#","?"))-1),EA128))</f>
        <v/>
      </c>
      <c r="EC128">
        <f>IF(EB128="","",LOWER(IF(AND(LEN(EB128)&gt;1,RIGHT(EB128,1)="/"),LEFT(EB128,LEN(EB128)-1),EB128)))</f>
        <v/>
      </c>
    </row>
    <row r="129">
      <c r="EA129">
        <f>IF(A129="","",IF(LEFT(A129,4)="http",IFERROR(MID(A129,FIND("/",A129,FIND("//",A129)+2),2000),"/"),A129))</f>
        <v/>
      </c>
      <c r="EB129">
        <f>IF(EA129="","",IFERROR(LEFT(SUBSTITUTE(EA129,"#","?"),FIND("?",SUBSTITUTE(EA129,"#","?"))-1),EA129))</f>
        <v/>
      </c>
      <c r="EC129">
        <f>IF(EB129="","",LOWER(IF(AND(LEN(EB129)&gt;1,RIGHT(EB129,1)="/"),LEFT(EB129,LEN(EB129)-1),EB129)))</f>
        <v/>
      </c>
    </row>
    <row r="130">
      <c r="EA130">
        <f>IF(A130="","",IF(LEFT(A130,4)="http",IFERROR(MID(A130,FIND("/",A130,FIND("//",A130)+2),2000),"/"),A130))</f>
        <v/>
      </c>
      <c r="EB130">
        <f>IF(EA130="","",IFERROR(LEFT(SUBSTITUTE(EA130,"#","?"),FIND("?",SUBSTITUTE(EA130,"#","?"))-1),EA130))</f>
        <v/>
      </c>
      <c r="EC130">
        <f>IF(EB130="","",LOWER(IF(AND(LEN(EB130)&gt;1,RIGHT(EB130,1)="/"),LEFT(EB130,LEN(EB130)-1),EB130)))</f>
        <v/>
      </c>
    </row>
    <row r="131">
      <c r="EA131">
        <f>IF(A131="","",IF(LEFT(A131,4)="http",IFERROR(MID(A131,FIND("/",A131,FIND("//",A131)+2),2000),"/"),A131))</f>
        <v/>
      </c>
      <c r="EB131">
        <f>IF(EA131="","",IFERROR(LEFT(SUBSTITUTE(EA131,"#","?"),FIND("?",SUBSTITUTE(EA131,"#","?"))-1),EA131))</f>
        <v/>
      </c>
      <c r="EC131">
        <f>IF(EB131="","",LOWER(IF(AND(LEN(EB131)&gt;1,RIGHT(EB131,1)="/"),LEFT(EB131,LEN(EB131)-1),EB131)))</f>
        <v/>
      </c>
    </row>
    <row r="132">
      <c r="EA132">
        <f>IF(A132="","",IF(LEFT(A132,4)="http",IFERROR(MID(A132,FIND("/",A132,FIND("//",A132)+2),2000),"/"),A132))</f>
        <v/>
      </c>
      <c r="EB132">
        <f>IF(EA132="","",IFERROR(LEFT(SUBSTITUTE(EA132,"#","?"),FIND("?",SUBSTITUTE(EA132,"#","?"))-1),EA132))</f>
        <v/>
      </c>
      <c r="EC132">
        <f>IF(EB132="","",LOWER(IF(AND(LEN(EB132)&gt;1,RIGHT(EB132,1)="/"),LEFT(EB132,LEN(EB132)-1),EB132)))</f>
        <v/>
      </c>
    </row>
    <row r="133">
      <c r="EA133">
        <f>IF(A133="","",IF(LEFT(A133,4)="http",IFERROR(MID(A133,FIND("/",A133,FIND("//",A133)+2),2000),"/"),A133))</f>
        <v/>
      </c>
      <c r="EB133">
        <f>IF(EA133="","",IFERROR(LEFT(SUBSTITUTE(EA133,"#","?"),FIND("?",SUBSTITUTE(EA133,"#","?"))-1),EA133))</f>
        <v/>
      </c>
      <c r="EC133">
        <f>IF(EB133="","",LOWER(IF(AND(LEN(EB133)&gt;1,RIGHT(EB133,1)="/"),LEFT(EB133,LEN(EB133)-1),EB133)))</f>
        <v/>
      </c>
    </row>
    <row r="134">
      <c r="EA134">
        <f>IF(A134="","",IF(LEFT(A134,4)="http",IFERROR(MID(A134,FIND("/",A134,FIND("//",A134)+2),2000),"/"),A134))</f>
        <v/>
      </c>
      <c r="EB134">
        <f>IF(EA134="","",IFERROR(LEFT(SUBSTITUTE(EA134,"#","?"),FIND("?",SUBSTITUTE(EA134,"#","?"))-1),EA134))</f>
        <v/>
      </c>
      <c r="EC134">
        <f>IF(EB134="","",LOWER(IF(AND(LEN(EB134)&gt;1,RIGHT(EB134,1)="/"),LEFT(EB134,LEN(EB134)-1),EB134)))</f>
        <v/>
      </c>
    </row>
    <row r="135">
      <c r="EA135">
        <f>IF(A135="","",IF(LEFT(A135,4)="http",IFERROR(MID(A135,FIND("/",A135,FIND("//",A135)+2),2000),"/"),A135))</f>
        <v/>
      </c>
      <c r="EB135">
        <f>IF(EA135="","",IFERROR(LEFT(SUBSTITUTE(EA135,"#","?"),FIND("?",SUBSTITUTE(EA135,"#","?"))-1),EA135))</f>
        <v/>
      </c>
      <c r="EC135">
        <f>IF(EB135="","",LOWER(IF(AND(LEN(EB135)&gt;1,RIGHT(EB135,1)="/"),LEFT(EB135,LEN(EB135)-1),EB135)))</f>
        <v/>
      </c>
    </row>
    <row r="136">
      <c r="EA136">
        <f>IF(A136="","",IF(LEFT(A136,4)="http",IFERROR(MID(A136,FIND("/",A136,FIND("//",A136)+2),2000),"/"),A136))</f>
        <v/>
      </c>
      <c r="EB136">
        <f>IF(EA136="","",IFERROR(LEFT(SUBSTITUTE(EA136,"#","?"),FIND("?",SUBSTITUTE(EA136,"#","?"))-1),EA136))</f>
        <v/>
      </c>
      <c r="EC136">
        <f>IF(EB136="","",LOWER(IF(AND(LEN(EB136)&gt;1,RIGHT(EB136,1)="/"),LEFT(EB136,LEN(EB136)-1),EB136)))</f>
        <v/>
      </c>
    </row>
    <row r="137">
      <c r="EA137">
        <f>IF(A137="","",IF(LEFT(A137,4)="http",IFERROR(MID(A137,FIND("/",A137,FIND("//",A137)+2),2000),"/"),A137))</f>
        <v/>
      </c>
      <c r="EB137">
        <f>IF(EA137="","",IFERROR(LEFT(SUBSTITUTE(EA137,"#","?"),FIND("?",SUBSTITUTE(EA137,"#","?"))-1),EA137))</f>
        <v/>
      </c>
      <c r="EC137">
        <f>IF(EB137="","",LOWER(IF(AND(LEN(EB137)&gt;1,RIGHT(EB137,1)="/"),LEFT(EB137,LEN(EB137)-1),EB137)))</f>
        <v/>
      </c>
    </row>
    <row r="138">
      <c r="EA138">
        <f>IF(A138="","",IF(LEFT(A138,4)="http",IFERROR(MID(A138,FIND("/",A138,FIND("//",A138)+2),2000),"/"),A138))</f>
        <v/>
      </c>
      <c r="EB138">
        <f>IF(EA138="","",IFERROR(LEFT(SUBSTITUTE(EA138,"#","?"),FIND("?",SUBSTITUTE(EA138,"#","?"))-1),EA138))</f>
        <v/>
      </c>
      <c r="EC138">
        <f>IF(EB138="","",LOWER(IF(AND(LEN(EB138)&gt;1,RIGHT(EB138,1)="/"),LEFT(EB138,LEN(EB138)-1),EB138)))</f>
        <v/>
      </c>
    </row>
    <row r="139">
      <c r="EA139">
        <f>IF(A139="","",IF(LEFT(A139,4)="http",IFERROR(MID(A139,FIND("/",A139,FIND("//",A139)+2),2000),"/"),A139))</f>
        <v/>
      </c>
      <c r="EB139">
        <f>IF(EA139="","",IFERROR(LEFT(SUBSTITUTE(EA139,"#","?"),FIND("?",SUBSTITUTE(EA139,"#","?"))-1),EA139))</f>
        <v/>
      </c>
      <c r="EC139">
        <f>IF(EB139="","",LOWER(IF(AND(LEN(EB139)&gt;1,RIGHT(EB139,1)="/"),LEFT(EB139,LEN(EB139)-1),EB139)))</f>
        <v/>
      </c>
    </row>
    <row r="140">
      <c r="EA140">
        <f>IF(A140="","",IF(LEFT(A140,4)="http",IFERROR(MID(A140,FIND("/",A140,FIND("//",A140)+2),2000),"/"),A140))</f>
        <v/>
      </c>
      <c r="EB140">
        <f>IF(EA140="","",IFERROR(LEFT(SUBSTITUTE(EA140,"#","?"),FIND("?",SUBSTITUTE(EA140,"#","?"))-1),EA140))</f>
        <v/>
      </c>
      <c r="EC140">
        <f>IF(EB140="","",LOWER(IF(AND(LEN(EB140)&gt;1,RIGHT(EB140,1)="/"),LEFT(EB140,LEN(EB140)-1),EB140)))</f>
        <v/>
      </c>
    </row>
    <row r="141">
      <c r="EA141">
        <f>IF(A141="","",IF(LEFT(A141,4)="http",IFERROR(MID(A141,FIND("/",A141,FIND("//",A141)+2),2000),"/"),A141))</f>
        <v/>
      </c>
      <c r="EB141">
        <f>IF(EA141="","",IFERROR(LEFT(SUBSTITUTE(EA141,"#","?"),FIND("?",SUBSTITUTE(EA141,"#","?"))-1),EA141))</f>
        <v/>
      </c>
      <c r="EC141">
        <f>IF(EB141="","",LOWER(IF(AND(LEN(EB141)&gt;1,RIGHT(EB141,1)="/"),LEFT(EB141,LEN(EB141)-1),EB141)))</f>
        <v/>
      </c>
    </row>
    <row r="142">
      <c r="EA142">
        <f>IF(A142="","",IF(LEFT(A142,4)="http",IFERROR(MID(A142,FIND("/",A142,FIND("//",A142)+2),2000),"/"),A142))</f>
        <v/>
      </c>
      <c r="EB142">
        <f>IF(EA142="","",IFERROR(LEFT(SUBSTITUTE(EA142,"#","?"),FIND("?",SUBSTITUTE(EA142,"#","?"))-1),EA142))</f>
        <v/>
      </c>
      <c r="EC142">
        <f>IF(EB142="","",LOWER(IF(AND(LEN(EB142)&gt;1,RIGHT(EB142,1)="/"),LEFT(EB142,LEN(EB142)-1),EB142)))</f>
        <v/>
      </c>
    </row>
    <row r="143">
      <c r="EA143">
        <f>IF(A143="","",IF(LEFT(A143,4)="http",IFERROR(MID(A143,FIND("/",A143,FIND("//",A143)+2),2000),"/"),A143))</f>
        <v/>
      </c>
      <c r="EB143">
        <f>IF(EA143="","",IFERROR(LEFT(SUBSTITUTE(EA143,"#","?"),FIND("?",SUBSTITUTE(EA143,"#","?"))-1),EA143))</f>
        <v/>
      </c>
      <c r="EC143">
        <f>IF(EB143="","",LOWER(IF(AND(LEN(EB143)&gt;1,RIGHT(EB143,1)="/"),LEFT(EB143,LEN(EB143)-1),EB143)))</f>
        <v/>
      </c>
    </row>
    <row r="144">
      <c r="EA144">
        <f>IF(A144="","",IF(LEFT(A144,4)="http",IFERROR(MID(A144,FIND("/",A144,FIND("//",A144)+2),2000),"/"),A144))</f>
        <v/>
      </c>
      <c r="EB144">
        <f>IF(EA144="","",IFERROR(LEFT(SUBSTITUTE(EA144,"#","?"),FIND("?",SUBSTITUTE(EA144,"#","?"))-1),EA144))</f>
        <v/>
      </c>
      <c r="EC144">
        <f>IF(EB144="","",LOWER(IF(AND(LEN(EB144)&gt;1,RIGHT(EB144,1)="/"),LEFT(EB144,LEN(EB144)-1),EB144)))</f>
        <v/>
      </c>
    </row>
    <row r="145">
      <c r="EA145">
        <f>IF(A145="","",IF(LEFT(A145,4)="http",IFERROR(MID(A145,FIND("/",A145,FIND("//",A145)+2),2000),"/"),A145))</f>
        <v/>
      </c>
      <c r="EB145">
        <f>IF(EA145="","",IFERROR(LEFT(SUBSTITUTE(EA145,"#","?"),FIND("?",SUBSTITUTE(EA145,"#","?"))-1),EA145))</f>
        <v/>
      </c>
      <c r="EC145">
        <f>IF(EB145="","",LOWER(IF(AND(LEN(EB145)&gt;1,RIGHT(EB145,1)="/"),LEFT(EB145,LEN(EB145)-1),EB145)))</f>
        <v/>
      </c>
    </row>
    <row r="146">
      <c r="EA146">
        <f>IF(A146="","",IF(LEFT(A146,4)="http",IFERROR(MID(A146,FIND("/",A146,FIND("//",A146)+2),2000),"/"),A146))</f>
        <v/>
      </c>
      <c r="EB146">
        <f>IF(EA146="","",IFERROR(LEFT(SUBSTITUTE(EA146,"#","?"),FIND("?",SUBSTITUTE(EA146,"#","?"))-1),EA146))</f>
        <v/>
      </c>
      <c r="EC146">
        <f>IF(EB146="","",LOWER(IF(AND(LEN(EB146)&gt;1,RIGHT(EB146,1)="/"),LEFT(EB146,LEN(EB146)-1),EB146)))</f>
        <v/>
      </c>
    </row>
    <row r="147">
      <c r="EA147">
        <f>IF(A147="","",IF(LEFT(A147,4)="http",IFERROR(MID(A147,FIND("/",A147,FIND("//",A147)+2),2000),"/"),A147))</f>
        <v/>
      </c>
      <c r="EB147">
        <f>IF(EA147="","",IFERROR(LEFT(SUBSTITUTE(EA147,"#","?"),FIND("?",SUBSTITUTE(EA147,"#","?"))-1),EA147))</f>
        <v/>
      </c>
      <c r="EC147">
        <f>IF(EB147="","",LOWER(IF(AND(LEN(EB147)&gt;1,RIGHT(EB147,1)="/"),LEFT(EB147,LEN(EB147)-1),EB147)))</f>
        <v/>
      </c>
    </row>
    <row r="148">
      <c r="EA148">
        <f>IF(A148="","",IF(LEFT(A148,4)="http",IFERROR(MID(A148,FIND("/",A148,FIND("//",A148)+2),2000),"/"),A148))</f>
        <v/>
      </c>
      <c r="EB148">
        <f>IF(EA148="","",IFERROR(LEFT(SUBSTITUTE(EA148,"#","?"),FIND("?",SUBSTITUTE(EA148,"#","?"))-1),EA148))</f>
        <v/>
      </c>
      <c r="EC148">
        <f>IF(EB148="","",LOWER(IF(AND(LEN(EB148)&gt;1,RIGHT(EB148,1)="/"),LEFT(EB148,LEN(EB148)-1),EB148)))</f>
        <v/>
      </c>
    </row>
    <row r="149">
      <c r="EA149">
        <f>IF(A149="","",IF(LEFT(A149,4)="http",IFERROR(MID(A149,FIND("/",A149,FIND("//",A149)+2),2000),"/"),A149))</f>
        <v/>
      </c>
      <c r="EB149">
        <f>IF(EA149="","",IFERROR(LEFT(SUBSTITUTE(EA149,"#","?"),FIND("?",SUBSTITUTE(EA149,"#","?"))-1),EA149))</f>
        <v/>
      </c>
      <c r="EC149">
        <f>IF(EB149="","",LOWER(IF(AND(LEN(EB149)&gt;1,RIGHT(EB149,1)="/"),LEFT(EB149,LEN(EB149)-1),EB149)))</f>
        <v/>
      </c>
    </row>
    <row r="150">
      <c r="EA150">
        <f>IF(A150="","",IF(LEFT(A150,4)="http",IFERROR(MID(A150,FIND("/",A150,FIND("//",A150)+2),2000),"/"),A150))</f>
        <v/>
      </c>
      <c r="EB150">
        <f>IF(EA150="","",IFERROR(LEFT(SUBSTITUTE(EA150,"#","?"),FIND("?",SUBSTITUTE(EA150,"#","?"))-1),EA150))</f>
        <v/>
      </c>
      <c r="EC150">
        <f>IF(EB150="","",LOWER(IF(AND(LEN(EB150)&gt;1,RIGHT(EB150,1)="/"),LEFT(EB150,LEN(EB150)-1),EB150)))</f>
        <v/>
      </c>
    </row>
    <row r="151">
      <c r="EA151">
        <f>IF(A151="","",IF(LEFT(A151,4)="http",IFERROR(MID(A151,FIND("/",A151,FIND("//",A151)+2),2000),"/"),A151))</f>
        <v/>
      </c>
      <c r="EB151">
        <f>IF(EA151="","",IFERROR(LEFT(SUBSTITUTE(EA151,"#","?"),FIND("?",SUBSTITUTE(EA151,"#","?"))-1),EA151))</f>
        <v/>
      </c>
      <c r="EC151">
        <f>IF(EB151="","",LOWER(IF(AND(LEN(EB151)&gt;1,RIGHT(EB151,1)="/"),LEFT(EB151,LEN(EB151)-1),EB151)))</f>
        <v/>
      </c>
    </row>
    <row r="152">
      <c r="EA152">
        <f>IF(A152="","",IF(LEFT(A152,4)="http",IFERROR(MID(A152,FIND("/",A152,FIND("//",A152)+2),2000),"/"),A152))</f>
        <v/>
      </c>
      <c r="EB152">
        <f>IF(EA152="","",IFERROR(LEFT(SUBSTITUTE(EA152,"#","?"),FIND("?",SUBSTITUTE(EA152,"#","?"))-1),EA152))</f>
        <v/>
      </c>
      <c r="EC152">
        <f>IF(EB152="","",LOWER(IF(AND(LEN(EB152)&gt;1,RIGHT(EB152,1)="/"),LEFT(EB152,LEN(EB152)-1),EB152)))</f>
        <v/>
      </c>
    </row>
    <row r="153">
      <c r="EA153">
        <f>IF(A153="","",IF(LEFT(A153,4)="http",IFERROR(MID(A153,FIND("/",A153,FIND("//",A153)+2),2000),"/"),A153))</f>
        <v/>
      </c>
      <c r="EB153">
        <f>IF(EA153="","",IFERROR(LEFT(SUBSTITUTE(EA153,"#","?"),FIND("?",SUBSTITUTE(EA153,"#","?"))-1),EA153))</f>
        <v/>
      </c>
      <c r="EC153">
        <f>IF(EB153="","",LOWER(IF(AND(LEN(EB153)&gt;1,RIGHT(EB153,1)="/"),LEFT(EB153,LEN(EB153)-1),EB153)))</f>
        <v/>
      </c>
    </row>
    <row r="154">
      <c r="EA154">
        <f>IF(A154="","",IF(LEFT(A154,4)="http",IFERROR(MID(A154,FIND("/",A154,FIND("//",A154)+2),2000),"/"),A154))</f>
        <v/>
      </c>
      <c r="EB154">
        <f>IF(EA154="","",IFERROR(LEFT(SUBSTITUTE(EA154,"#","?"),FIND("?",SUBSTITUTE(EA154,"#","?"))-1),EA154))</f>
        <v/>
      </c>
      <c r="EC154">
        <f>IF(EB154="","",LOWER(IF(AND(LEN(EB154)&gt;1,RIGHT(EB154,1)="/"),LEFT(EB154,LEN(EB154)-1),EB154)))</f>
        <v/>
      </c>
    </row>
    <row r="155">
      <c r="EA155">
        <f>IF(A155="","",IF(LEFT(A155,4)="http",IFERROR(MID(A155,FIND("/",A155,FIND("//",A155)+2),2000),"/"),A155))</f>
        <v/>
      </c>
      <c r="EB155">
        <f>IF(EA155="","",IFERROR(LEFT(SUBSTITUTE(EA155,"#","?"),FIND("?",SUBSTITUTE(EA155,"#","?"))-1),EA155))</f>
        <v/>
      </c>
      <c r="EC155">
        <f>IF(EB155="","",LOWER(IF(AND(LEN(EB155)&gt;1,RIGHT(EB155,1)="/"),LEFT(EB155,LEN(EB155)-1),EB155)))</f>
        <v/>
      </c>
    </row>
    <row r="156">
      <c r="EA156">
        <f>IF(A156="","",IF(LEFT(A156,4)="http",IFERROR(MID(A156,FIND("/",A156,FIND("//",A156)+2),2000),"/"),A156))</f>
        <v/>
      </c>
      <c r="EB156">
        <f>IF(EA156="","",IFERROR(LEFT(SUBSTITUTE(EA156,"#","?"),FIND("?",SUBSTITUTE(EA156,"#","?"))-1),EA156))</f>
        <v/>
      </c>
      <c r="EC156">
        <f>IF(EB156="","",LOWER(IF(AND(LEN(EB156)&gt;1,RIGHT(EB156,1)="/"),LEFT(EB156,LEN(EB156)-1),EB156)))</f>
        <v/>
      </c>
    </row>
    <row r="157">
      <c r="EA157">
        <f>IF(A157="","",IF(LEFT(A157,4)="http",IFERROR(MID(A157,FIND("/",A157,FIND("//",A157)+2),2000),"/"),A157))</f>
        <v/>
      </c>
      <c r="EB157">
        <f>IF(EA157="","",IFERROR(LEFT(SUBSTITUTE(EA157,"#","?"),FIND("?",SUBSTITUTE(EA157,"#","?"))-1),EA157))</f>
        <v/>
      </c>
      <c r="EC157">
        <f>IF(EB157="","",LOWER(IF(AND(LEN(EB157)&gt;1,RIGHT(EB157,1)="/"),LEFT(EB157,LEN(EB157)-1),EB157)))</f>
        <v/>
      </c>
    </row>
    <row r="158">
      <c r="EA158">
        <f>IF(A158="","",IF(LEFT(A158,4)="http",IFERROR(MID(A158,FIND("/",A158,FIND("//",A158)+2),2000),"/"),A158))</f>
        <v/>
      </c>
      <c r="EB158">
        <f>IF(EA158="","",IFERROR(LEFT(SUBSTITUTE(EA158,"#","?"),FIND("?",SUBSTITUTE(EA158,"#","?"))-1),EA158))</f>
        <v/>
      </c>
      <c r="EC158">
        <f>IF(EB158="","",LOWER(IF(AND(LEN(EB158)&gt;1,RIGHT(EB158,1)="/"),LEFT(EB158,LEN(EB158)-1),EB158)))</f>
        <v/>
      </c>
    </row>
    <row r="159">
      <c r="EA159">
        <f>IF(A159="","",IF(LEFT(A159,4)="http",IFERROR(MID(A159,FIND("/",A159,FIND("//",A159)+2),2000),"/"),A159))</f>
        <v/>
      </c>
      <c r="EB159">
        <f>IF(EA159="","",IFERROR(LEFT(SUBSTITUTE(EA159,"#","?"),FIND("?",SUBSTITUTE(EA159,"#","?"))-1),EA159))</f>
        <v/>
      </c>
      <c r="EC159">
        <f>IF(EB159="","",LOWER(IF(AND(LEN(EB159)&gt;1,RIGHT(EB159,1)="/"),LEFT(EB159,LEN(EB159)-1),EB159)))</f>
        <v/>
      </c>
    </row>
    <row r="160">
      <c r="EA160">
        <f>IF(A160="","",IF(LEFT(A160,4)="http",IFERROR(MID(A160,FIND("/",A160,FIND("//",A160)+2),2000),"/"),A160))</f>
        <v/>
      </c>
      <c r="EB160">
        <f>IF(EA160="","",IFERROR(LEFT(SUBSTITUTE(EA160,"#","?"),FIND("?",SUBSTITUTE(EA160,"#","?"))-1),EA160))</f>
        <v/>
      </c>
      <c r="EC160">
        <f>IF(EB160="","",LOWER(IF(AND(LEN(EB160)&gt;1,RIGHT(EB160,1)="/"),LEFT(EB160,LEN(EB160)-1),EB160)))</f>
        <v/>
      </c>
    </row>
    <row r="161">
      <c r="EA161">
        <f>IF(A161="","",IF(LEFT(A161,4)="http",IFERROR(MID(A161,FIND("/",A161,FIND("//",A161)+2),2000),"/"),A161))</f>
        <v/>
      </c>
      <c r="EB161">
        <f>IF(EA161="","",IFERROR(LEFT(SUBSTITUTE(EA161,"#","?"),FIND("?",SUBSTITUTE(EA161,"#","?"))-1),EA161))</f>
        <v/>
      </c>
      <c r="EC161">
        <f>IF(EB161="","",LOWER(IF(AND(LEN(EB161)&gt;1,RIGHT(EB161,1)="/"),LEFT(EB161,LEN(EB161)-1),EB161)))</f>
        <v/>
      </c>
    </row>
    <row r="162">
      <c r="EA162">
        <f>IF(A162="","",IF(LEFT(A162,4)="http",IFERROR(MID(A162,FIND("/",A162,FIND("//",A162)+2),2000),"/"),A162))</f>
        <v/>
      </c>
      <c r="EB162">
        <f>IF(EA162="","",IFERROR(LEFT(SUBSTITUTE(EA162,"#","?"),FIND("?",SUBSTITUTE(EA162,"#","?"))-1),EA162))</f>
        <v/>
      </c>
      <c r="EC162">
        <f>IF(EB162="","",LOWER(IF(AND(LEN(EB162)&gt;1,RIGHT(EB162,1)="/"),LEFT(EB162,LEN(EB162)-1),EB162)))</f>
        <v/>
      </c>
    </row>
    <row r="163">
      <c r="EA163">
        <f>IF(A163="","",IF(LEFT(A163,4)="http",IFERROR(MID(A163,FIND("/",A163,FIND("//",A163)+2),2000),"/"),A163))</f>
        <v/>
      </c>
      <c r="EB163">
        <f>IF(EA163="","",IFERROR(LEFT(SUBSTITUTE(EA163,"#","?"),FIND("?",SUBSTITUTE(EA163,"#","?"))-1),EA163))</f>
        <v/>
      </c>
      <c r="EC163">
        <f>IF(EB163="","",LOWER(IF(AND(LEN(EB163)&gt;1,RIGHT(EB163,1)="/"),LEFT(EB163,LEN(EB163)-1),EB163)))</f>
        <v/>
      </c>
    </row>
    <row r="164">
      <c r="EA164">
        <f>IF(A164="","",IF(LEFT(A164,4)="http",IFERROR(MID(A164,FIND("/",A164,FIND("//",A164)+2),2000),"/"),A164))</f>
        <v/>
      </c>
      <c r="EB164">
        <f>IF(EA164="","",IFERROR(LEFT(SUBSTITUTE(EA164,"#","?"),FIND("?",SUBSTITUTE(EA164,"#","?"))-1),EA164))</f>
        <v/>
      </c>
      <c r="EC164">
        <f>IF(EB164="","",LOWER(IF(AND(LEN(EB164)&gt;1,RIGHT(EB164,1)="/"),LEFT(EB164,LEN(EB164)-1),EB164)))</f>
        <v/>
      </c>
    </row>
    <row r="165">
      <c r="EA165">
        <f>IF(A165="","",IF(LEFT(A165,4)="http",IFERROR(MID(A165,FIND("/",A165,FIND("//",A165)+2),2000),"/"),A165))</f>
        <v/>
      </c>
      <c r="EB165">
        <f>IF(EA165="","",IFERROR(LEFT(SUBSTITUTE(EA165,"#","?"),FIND("?",SUBSTITUTE(EA165,"#","?"))-1),EA165))</f>
        <v/>
      </c>
      <c r="EC165">
        <f>IF(EB165="","",LOWER(IF(AND(LEN(EB165)&gt;1,RIGHT(EB165,1)="/"),LEFT(EB165,LEN(EB165)-1),EB165)))</f>
        <v/>
      </c>
    </row>
    <row r="166">
      <c r="EA166">
        <f>IF(A166="","",IF(LEFT(A166,4)="http",IFERROR(MID(A166,FIND("/",A166,FIND("//",A166)+2),2000),"/"),A166))</f>
        <v/>
      </c>
      <c r="EB166">
        <f>IF(EA166="","",IFERROR(LEFT(SUBSTITUTE(EA166,"#","?"),FIND("?",SUBSTITUTE(EA166,"#","?"))-1),EA166))</f>
        <v/>
      </c>
      <c r="EC166">
        <f>IF(EB166="","",LOWER(IF(AND(LEN(EB166)&gt;1,RIGHT(EB166,1)="/"),LEFT(EB166,LEN(EB166)-1),EB166)))</f>
        <v/>
      </c>
    </row>
    <row r="167">
      <c r="EA167">
        <f>IF(A167="","",IF(LEFT(A167,4)="http",IFERROR(MID(A167,FIND("/",A167,FIND("//",A167)+2),2000),"/"),A167))</f>
        <v/>
      </c>
      <c r="EB167">
        <f>IF(EA167="","",IFERROR(LEFT(SUBSTITUTE(EA167,"#","?"),FIND("?",SUBSTITUTE(EA167,"#","?"))-1),EA167))</f>
        <v/>
      </c>
      <c r="EC167">
        <f>IF(EB167="","",LOWER(IF(AND(LEN(EB167)&gt;1,RIGHT(EB167,1)="/"),LEFT(EB167,LEN(EB167)-1),EB167)))</f>
        <v/>
      </c>
    </row>
    <row r="168">
      <c r="EA168">
        <f>IF(A168="","",IF(LEFT(A168,4)="http",IFERROR(MID(A168,FIND("/",A168,FIND("//",A168)+2),2000),"/"),A168))</f>
        <v/>
      </c>
      <c r="EB168">
        <f>IF(EA168="","",IFERROR(LEFT(SUBSTITUTE(EA168,"#","?"),FIND("?",SUBSTITUTE(EA168,"#","?"))-1),EA168))</f>
        <v/>
      </c>
      <c r="EC168">
        <f>IF(EB168="","",LOWER(IF(AND(LEN(EB168)&gt;1,RIGHT(EB168,1)="/"),LEFT(EB168,LEN(EB168)-1),EB168)))</f>
        <v/>
      </c>
    </row>
    <row r="169">
      <c r="EA169">
        <f>IF(A169="","",IF(LEFT(A169,4)="http",IFERROR(MID(A169,FIND("/",A169,FIND("//",A169)+2),2000),"/"),A169))</f>
        <v/>
      </c>
      <c r="EB169">
        <f>IF(EA169="","",IFERROR(LEFT(SUBSTITUTE(EA169,"#","?"),FIND("?",SUBSTITUTE(EA169,"#","?"))-1),EA169))</f>
        <v/>
      </c>
      <c r="EC169">
        <f>IF(EB169="","",LOWER(IF(AND(LEN(EB169)&gt;1,RIGHT(EB169,1)="/"),LEFT(EB169,LEN(EB169)-1),EB169)))</f>
        <v/>
      </c>
    </row>
    <row r="170">
      <c r="EA170">
        <f>IF(A170="","",IF(LEFT(A170,4)="http",IFERROR(MID(A170,FIND("/",A170,FIND("//",A170)+2),2000),"/"),A170))</f>
        <v/>
      </c>
      <c r="EB170">
        <f>IF(EA170="","",IFERROR(LEFT(SUBSTITUTE(EA170,"#","?"),FIND("?",SUBSTITUTE(EA170,"#","?"))-1),EA170))</f>
        <v/>
      </c>
      <c r="EC170">
        <f>IF(EB170="","",LOWER(IF(AND(LEN(EB170)&gt;1,RIGHT(EB170,1)="/"),LEFT(EB170,LEN(EB170)-1),EB170)))</f>
        <v/>
      </c>
    </row>
    <row r="171">
      <c r="EA171">
        <f>IF(A171="","",IF(LEFT(A171,4)="http",IFERROR(MID(A171,FIND("/",A171,FIND("//",A171)+2),2000),"/"),A171))</f>
        <v/>
      </c>
      <c r="EB171">
        <f>IF(EA171="","",IFERROR(LEFT(SUBSTITUTE(EA171,"#","?"),FIND("?",SUBSTITUTE(EA171,"#","?"))-1),EA171))</f>
        <v/>
      </c>
      <c r="EC171">
        <f>IF(EB171="","",LOWER(IF(AND(LEN(EB171)&gt;1,RIGHT(EB171,1)="/"),LEFT(EB171,LEN(EB171)-1),EB171)))</f>
        <v/>
      </c>
    </row>
    <row r="172">
      <c r="EA172">
        <f>IF(A172="","",IF(LEFT(A172,4)="http",IFERROR(MID(A172,FIND("/",A172,FIND("//",A172)+2),2000),"/"),A172))</f>
        <v/>
      </c>
      <c r="EB172">
        <f>IF(EA172="","",IFERROR(LEFT(SUBSTITUTE(EA172,"#","?"),FIND("?",SUBSTITUTE(EA172,"#","?"))-1),EA172))</f>
        <v/>
      </c>
      <c r="EC172">
        <f>IF(EB172="","",LOWER(IF(AND(LEN(EB172)&gt;1,RIGHT(EB172,1)="/"),LEFT(EB172,LEN(EB172)-1),EB172)))</f>
        <v/>
      </c>
    </row>
    <row r="173">
      <c r="EA173">
        <f>IF(A173="","",IF(LEFT(A173,4)="http",IFERROR(MID(A173,FIND("/",A173,FIND("//",A173)+2),2000),"/"),A173))</f>
        <v/>
      </c>
      <c r="EB173">
        <f>IF(EA173="","",IFERROR(LEFT(SUBSTITUTE(EA173,"#","?"),FIND("?",SUBSTITUTE(EA173,"#","?"))-1),EA173))</f>
        <v/>
      </c>
      <c r="EC173">
        <f>IF(EB173="","",LOWER(IF(AND(LEN(EB173)&gt;1,RIGHT(EB173,1)="/"),LEFT(EB173,LEN(EB173)-1),EB173)))</f>
        <v/>
      </c>
    </row>
    <row r="174">
      <c r="EA174">
        <f>IF(A174="","",IF(LEFT(A174,4)="http",IFERROR(MID(A174,FIND("/",A174,FIND("//",A174)+2),2000),"/"),A174))</f>
        <v/>
      </c>
      <c r="EB174">
        <f>IF(EA174="","",IFERROR(LEFT(SUBSTITUTE(EA174,"#","?"),FIND("?",SUBSTITUTE(EA174,"#","?"))-1),EA174))</f>
        <v/>
      </c>
      <c r="EC174">
        <f>IF(EB174="","",LOWER(IF(AND(LEN(EB174)&gt;1,RIGHT(EB174,1)="/"),LEFT(EB174,LEN(EB174)-1),EB174)))</f>
        <v/>
      </c>
    </row>
    <row r="175">
      <c r="EA175">
        <f>IF(A175="","",IF(LEFT(A175,4)="http",IFERROR(MID(A175,FIND("/",A175,FIND("//",A175)+2),2000),"/"),A175))</f>
        <v/>
      </c>
      <c r="EB175">
        <f>IF(EA175="","",IFERROR(LEFT(SUBSTITUTE(EA175,"#","?"),FIND("?",SUBSTITUTE(EA175,"#","?"))-1),EA175))</f>
        <v/>
      </c>
      <c r="EC175">
        <f>IF(EB175="","",LOWER(IF(AND(LEN(EB175)&gt;1,RIGHT(EB175,1)="/"),LEFT(EB175,LEN(EB175)-1),EB175)))</f>
        <v/>
      </c>
    </row>
    <row r="176">
      <c r="EA176">
        <f>IF(A176="","",IF(LEFT(A176,4)="http",IFERROR(MID(A176,FIND("/",A176,FIND("//",A176)+2),2000),"/"),A176))</f>
        <v/>
      </c>
      <c r="EB176">
        <f>IF(EA176="","",IFERROR(LEFT(SUBSTITUTE(EA176,"#","?"),FIND("?",SUBSTITUTE(EA176,"#","?"))-1),EA176))</f>
        <v/>
      </c>
      <c r="EC176">
        <f>IF(EB176="","",LOWER(IF(AND(LEN(EB176)&gt;1,RIGHT(EB176,1)="/"),LEFT(EB176,LEN(EB176)-1),EB176)))</f>
        <v/>
      </c>
    </row>
    <row r="177">
      <c r="EA177">
        <f>IF(A177="","",IF(LEFT(A177,4)="http",IFERROR(MID(A177,FIND("/",A177,FIND("//",A177)+2),2000),"/"),A177))</f>
        <v/>
      </c>
      <c r="EB177">
        <f>IF(EA177="","",IFERROR(LEFT(SUBSTITUTE(EA177,"#","?"),FIND("?",SUBSTITUTE(EA177,"#","?"))-1),EA177))</f>
        <v/>
      </c>
      <c r="EC177">
        <f>IF(EB177="","",LOWER(IF(AND(LEN(EB177)&gt;1,RIGHT(EB177,1)="/"),LEFT(EB177,LEN(EB177)-1),EB177)))</f>
        <v/>
      </c>
    </row>
    <row r="178">
      <c r="EA178">
        <f>IF(A178="","",IF(LEFT(A178,4)="http",IFERROR(MID(A178,FIND("/",A178,FIND("//",A178)+2),2000),"/"),A178))</f>
        <v/>
      </c>
      <c r="EB178">
        <f>IF(EA178="","",IFERROR(LEFT(SUBSTITUTE(EA178,"#","?"),FIND("?",SUBSTITUTE(EA178,"#","?"))-1),EA178))</f>
        <v/>
      </c>
      <c r="EC178">
        <f>IF(EB178="","",LOWER(IF(AND(LEN(EB178)&gt;1,RIGHT(EB178,1)="/"),LEFT(EB178,LEN(EB178)-1),EB178)))</f>
        <v/>
      </c>
    </row>
    <row r="179">
      <c r="EA179">
        <f>IF(A179="","",IF(LEFT(A179,4)="http",IFERROR(MID(A179,FIND("/",A179,FIND("//",A179)+2),2000),"/"),A179))</f>
        <v/>
      </c>
      <c r="EB179">
        <f>IF(EA179="","",IFERROR(LEFT(SUBSTITUTE(EA179,"#","?"),FIND("?",SUBSTITUTE(EA179,"#","?"))-1),EA179))</f>
        <v/>
      </c>
      <c r="EC179">
        <f>IF(EB179="","",LOWER(IF(AND(LEN(EB179)&gt;1,RIGHT(EB179,1)="/"),LEFT(EB179,LEN(EB179)-1),EB179)))</f>
        <v/>
      </c>
    </row>
    <row r="180">
      <c r="EA180">
        <f>IF(A180="","",IF(LEFT(A180,4)="http",IFERROR(MID(A180,FIND("/",A180,FIND("//",A180)+2),2000),"/"),A180))</f>
        <v/>
      </c>
      <c r="EB180">
        <f>IF(EA180="","",IFERROR(LEFT(SUBSTITUTE(EA180,"#","?"),FIND("?",SUBSTITUTE(EA180,"#","?"))-1),EA180))</f>
        <v/>
      </c>
      <c r="EC180">
        <f>IF(EB180="","",LOWER(IF(AND(LEN(EB180)&gt;1,RIGHT(EB180,1)="/"),LEFT(EB180,LEN(EB180)-1),EB180)))</f>
        <v/>
      </c>
    </row>
    <row r="181">
      <c r="EA181">
        <f>IF(A181="","",IF(LEFT(A181,4)="http",IFERROR(MID(A181,FIND("/",A181,FIND("//",A181)+2),2000),"/"),A181))</f>
        <v/>
      </c>
      <c r="EB181">
        <f>IF(EA181="","",IFERROR(LEFT(SUBSTITUTE(EA181,"#","?"),FIND("?",SUBSTITUTE(EA181,"#","?"))-1),EA181))</f>
        <v/>
      </c>
      <c r="EC181">
        <f>IF(EB181="","",LOWER(IF(AND(LEN(EB181)&gt;1,RIGHT(EB181,1)="/"),LEFT(EB181,LEN(EB181)-1),EB181)))</f>
        <v/>
      </c>
    </row>
    <row r="182">
      <c r="EA182">
        <f>IF(A182="","",IF(LEFT(A182,4)="http",IFERROR(MID(A182,FIND("/",A182,FIND("//",A182)+2),2000),"/"),A182))</f>
        <v/>
      </c>
      <c r="EB182">
        <f>IF(EA182="","",IFERROR(LEFT(SUBSTITUTE(EA182,"#","?"),FIND("?",SUBSTITUTE(EA182,"#","?"))-1),EA182))</f>
        <v/>
      </c>
      <c r="EC182">
        <f>IF(EB182="","",LOWER(IF(AND(LEN(EB182)&gt;1,RIGHT(EB182,1)="/"),LEFT(EB182,LEN(EB182)-1),EB182)))</f>
        <v/>
      </c>
    </row>
    <row r="183">
      <c r="EA183">
        <f>IF(A183="","",IF(LEFT(A183,4)="http",IFERROR(MID(A183,FIND("/",A183,FIND("//",A183)+2),2000),"/"),A183))</f>
        <v/>
      </c>
      <c r="EB183">
        <f>IF(EA183="","",IFERROR(LEFT(SUBSTITUTE(EA183,"#","?"),FIND("?",SUBSTITUTE(EA183,"#","?"))-1),EA183))</f>
        <v/>
      </c>
      <c r="EC183">
        <f>IF(EB183="","",LOWER(IF(AND(LEN(EB183)&gt;1,RIGHT(EB183,1)="/"),LEFT(EB183,LEN(EB183)-1),EB183)))</f>
        <v/>
      </c>
    </row>
    <row r="184">
      <c r="EA184">
        <f>IF(A184="","",IF(LEFT(A184,4)="http",IFERROR(MID(A184,FIND("/",A184,FIND("//",A184)+2),2000),"/"),A184))</f>
        <v/>
      </c>
      <c r="EB184">
        <f>IF(EA184="","",IFERROR(LEFT(SUBSTITUTE(EA184,"#","?"),FIND("?",SUBSTITUTE(EA184,"#","?"))-1),EA184))</f>
        <v/>
      </c>
      <c r="EC184">
        <f>IF(EB184="","",LOWER(IF(AND(LEN(EB184)&gt;1,RIGHT(EB184,1)="/"),LEFT(EB184,LEN(EB184)-1),EB184)))</f>
        <v/>
      </c>
    </row>
    <row r="185">
      <c r="EA185">
        <f>IF(A185="","",IF(LEFT(A185,4)="http",IFERROR(MID(A185,FIND("/",A185,FIND("//",A185)+2),2000),"/"),A185))</f>
        <v/>
      </c>
      <c r="EB185">
        <f>IF(EA185="","",IFERROR(LEFT(SUBSTITUTE(EA185,"#","?"),FIND("?",SUBSTITUTE(EA185,"#","?"))-1),EA185))</f>
        <v/>
      </c>
      <c r="EC185">
        <f>IF(EB185="","",LOWER(IF(AND(LEN(EB185)&gt;1,RIGHT(EB185,1)="/"),LEFT(EB185,LEN(EB185)-1),EB185)))</f>
        <v/>
      </c>
    </row>
    <row r="186">
      <c r="EA186">
        <f>IF(A186="","",IF(LEFT(A186,4)="http",IFERROR(MID(A186,FIND("/",A186,FIND("//",A186)+2),2000),"/"),A186))</f>
        <v/>
      </c>
      <c r="EB186">
        <f>IF(EA186="","",IFERROR(LEFT(SUBSTITUTE(EA186,"#","?"),FIND("?",SUBSTITUTE(EA186,"#","?"))-1),EA186))</f>
        <v/>
      </c>
      <c r="EC186">
        <f>IF(EB186="","",LOWER(IF(AND(LEN(EB186)&gt;1,RIGHT(EB186,1)="/"),LEFT(EB186,LEN(EB186)-1),EB186)))</f>
        <v/>
      </c>
    </row>
    <row r="187">
      <c r="EA187">
        <f>IF(A187="","",IF(LEFT(A187,4)="http",IFERROR(MID(A187,FIND("/",A187,FIND("//",A187)+2),2000),"/"),A187))</f>
        <v/>
      </c>
      <c r="EB187">
        <f>IF(EA187="","",IFERROR(LEFT(SUBSTITUTE(EA187,"#","?"),FIND("?",SUBSTITUTE(EA187,"#","?"))-1),EA187))</f>
        <v/>
      </c>
      <c r="EC187">
        <f>IF(EB187="","",LOWER(IF(AND(LEN(EB187)&gt;1,RIGHT(EB187,1)="/"),LEFT(EB187,LEN(EB187)-1),EB187)))</f>
        <v/>
      </c>
    </row>
    <row r="188">
      <c r="EA188">
        <f>IF(A188="","",IF(LEFT(A188,4)="http",IFERROR(MID(A188,FIND("/",A188,FIND("//",A188)+2),2000),"/"),A188))</f>
        <v/>
      </c>
      <c r="EB188">
        <f>IF(EA188="","",IFERROR(LEFT(SUBSTITUTE(EA188,"#","?"),FIND("?",SUBSTITUTE(EA188,"#","?"))-1),EA188))</f>
        <v/>
      </c>
      <c r="EC188">
        <f>IF(EB188="","",LOWER(IF(AND(LEN(EB188)&gt;1,RIGHT(EB188,1)="/"),LEFT(EB188,LEN(EB188)-1),EB188)))</f>
        <v/>
      </c>
    </row>
    <row r="189">
      <c r="EA189">
        <f>IF(A189="","",IF(LEFT(A189,4)="http",IFERROR(MID(A189,FIND("/",A189,FIND("//",A189)+2),2000),"/"),A189))</f>
        <v/>
      </c>
      <c r="EB189">
        <f>IF(EA189="","",IFERROR(LEFT(SUBSTITUTE(EA189,"#","?"),FIND("?",SUBSTITUTE(EA189,"#","?"))-1),EA189))</f>
        <v/>
      </c>
      <c r="EC189">
        <f>IF(EB189="","",LOWER(IF(AND(LEN(EB189)&gt;1,RIGHT(EB189,1)="/"),LEFT(EB189,LEN(EB189)-1),EB189)))</f>
        <v/>
      </c>
    </row>
    <row r="190">
      <c r="EA190">
        <f>IF(A190="","",IF(LEFT(A190,4)="http",IFERROR(MID(A190,FIND("/",A190,FIND("//",A190)+2),2000),"/"),A190))</f>
        <v/>
      </c>
      <c r="EB190">
        <f>IF(EA190="","",IFERROR(LEFT(SUBSTITUTE(EA190,"#","?"),FIND("?",SUBSTITUTE(EA190,"#","?"))-1),EA190))</f>
        <v/>
      </c>
      <c r="EC190">
        <f>IF(EB190="","",LOWER(IF(AND(LEN(EB190)&gt;1,RIGHT(EB190,1)="/"),LEFT(EB190,LEN(EB190)-1),EB190)))</f>
        <v/>
      </c>
    </row>
    <row r="191">
      <c r="EA191">
        <f>IF(A191="","",IF(LEFT(A191,4)="http",IFERROR(MID(A191,FIND("/",A191,FIND("//",A191)+2),2000),"/"),A191))</f>
        <v/>
      </c>
      <c r="EB191">
        <f>IF(EA191="","",IFERROR(LEFT(SUBSTITUTE(EA191,"#","?"),FIND("?",SUBSTITUTE(EA191,"#","?"))-1),EA191))</f>
        <v/>
      </c>
      <c r="EC191">
        <f>IF(EB191="","",LOWER(IF(AND(LEN(EB191)&gt;1,RIGHT(EB191,1)="/"),LEFT(EB191,LEN(EB191)-1),EB191)))</f>
        <v/>
      </c>
    </row>
    <row r="192">
      <c r="EA192">
        <f>IF(A192="","",IF(LEFT(A192,4)="http",IFERROR(MID(A192,FIND("/",A192,FIND("//",A192)+2),2000),"/"),A192))</f>
        <v/>
      </c>
      <c r="EB192">
        <f>IF(EA192="","",IFERROR(LEFT(SUBSTITUTE(EA192,"#","?"),FIND("?",SUBSTITUTE(EA192,"#","?"))-1),EA192))</f>
        <v/>
      </c>
      <c r="EC192">
        <f>IF(EB192="","",LOWER(IF(AND(LEN(EB192)&gt;1,RIGHT(EB192,1)="/"),LEFT(EB192,LEN(EB192)-1),EB192)))</f>
        <v/>
      </c>
    </row>
    <row r="193">
      <c r="EA193">
        <f>IF(A193="","",IF(LEFT(A193,4)="http",IFERROR(MID(A193,FIND("/",A193,FIND("//",A193)+2),2000),"/"),A193))</f>
        <v/>
      </c>
      <c r="EB193">
        <f>IF(EA193="","",IFERROR(LEFT(SUBSTITUTE(EA193,"#","?"),FIND("?",SUBSTITUTE(EA193,"#","?"))-1),EA193))</f>
        <v/>
      </c>
      <c r="EC193">
        <f>IF(EB193="","",LOWER(IF(AND(LEN(EB193)&gt;1,RIGHT(EB193,1)="/"),LEFT(EB193,LEN(EB193)-1),EB193)))</f>
        <v/>
      </c>
    </row>
    <row r="194">
      <c r="EA194">
        <f>IF(A194="","",IF(LEFT(A194,4)="http",IFERROR(MID(A194,FIND("/",A194,FIND("//",A194)+2),2000),"/"),A194))</f>
        <v/>
      </c>
      <c r="EB194">
        <f>IF(EA194="","",IFERROR(LEFT(SUBSTITUTE(EA194,"#","?"),FIND("?",SUBSTITUTE(EA194,"#","?"))-1),EA194))</f>
        <v/>
      </c>
      <c r="EC194">
        <f>IF(EB194="","",LOWER(IF(AND(LEN(EB194)&gt;1,RIGHT(EB194,1)="/"),LEFT(EB194,LEN(EB194)-1),EB194)))</f>
        <v/>
      </c>
    </row>
    <row r="195">
      <c r="EA195">
        <f>IF(A195="","",IF(LEFT(A195,4)="http",IFERROR(MID(A195,FIND("/",A195,FIND("//",A195)+2),2000),"/"),A195))</f>
        <v/>
      </c>
      <c r="EB195">
        <f>IF(EA195="","",IFERROR(LEFT(SUBSTITUTE(EA195,"#","?"),FIND("?",SUBSTITUTE(EA195,"#","?"))-1),EA195))</f>
        <v/>
      </c>
      <c r="EC195">
        <f>IF(EB195="","",LOWER(IF(AND(LEN(EB195)&gt;1,RIGHT(EB195,1)="/"),LEFT(EB195,LEN(EB195)-1),EB195)))</f>
        <v/>
      </c>
    </row>
    <row r="196">
      <c r="EA196">
        <f>IF(A196="","",IF(LEFT(A196,4)="http",IFERROR(MID(A196,FIND("/",A196,FIND("//",A196)+2),2000),"/"),A196))</f>
        <v/>
      </c>
      <c r="EB196">
        <f>IF(EA196="","",IFERROR(LEFT(SUBSTITUTE(EA196,"#","?"),FIND("?",SUBSTITUTE(EA196,"#","?"))-1),EA196))</f>
        <v/>
      </c>
      <c r="EC196">
        <f>IF(EB196="","",LOWER(IF(AND(LEN(EB196)&gt;1,RIGHT(EB196,1)="/"),LEFT(EB196,LEN(EB196)-1),EB196)))</f>
        <v/>
      </c>
    </row>
    <row r="197">
      <c r="EA197">
        <f>IF(A197="","",IF(LEFT(A197,4)="http",IFERROR(MID(A197,FIND("/",A197,FIND("//",A197)+2),2000),"/"),A197))</f>
        <v/>
      </c>
      <c r="EB197">
        <f>IF(EA197="","",IFERROR(LEFT(SUBSTITUTE(EA197,"#","?"),FIND("?",SUBSTITUTE(EA197,"#","?"))-1),EA197))</f>
        <v/>
      </c>
      <c r="EC197">
        <f>IF(EB197="","",LOWER(IF(AND(LEN(EB197)&gt;1,RIGHT(EB197,1)="/"),LEFT(EB197,LEN(EB197)-1),EB197)))</f>
        <v/>
      </c>
    </row>
    <row r="198">
      <c r="EA198">
        <f>IF(A198="","",IF(LEFT(A198,4)="http",IFERROR(MID(A198,FIND("/",A198,FIND("//",A198)+2),2000),"/"),A198))</f>
        <v/>
      </c>
      <c r="EB198">
        <f>IF(EA198="","",IFERROR(LEFT(SUBSTITUTE(EA198,"#","?"),FIND("?",SUBSTITUTE(EA198,"#","?"))-1),EA198))</f>
        <v/>
      </c>
      <c r="EC198">
        <f>IF(EB198="","",LOWER(IF(AND(LEN(EB198)&gt;1,RIGHT(EB198,1)="/"),LEFT(EB198,LEN(EB198)-1),EB198)))</f>
        <v/>
      </c>
    </row>
    <row r="199">
      <c r="EA199">
        <f>IF(A199="","",IF(LEFT(A199,4)="http",IFERROR(MID(A199,FIND("/",A199,FIND("//",A199)+2),2000),"/"),A199))</f>
        <v/>
      </c>
      <c r="EB199">
        <f>IF(EA199="","",IFERROR(LEFT(SUBSTITUTE(EA199,"#","?"),FIND("?",SUBSTITUTE(EA199,"#","?"))-1),EA199))</f>
        <v/>
      </c>
      <c r="EC199">
        <f>IF(EB199="","",LOWER(IF(AND(LEN(EB199)&gt;1,RIGHT(EB199,1)="/"),LEFT(EB199,LEN(EB199)-1),EB199)))</f>
        <v/>
      </c>
    </row>
    <row r="200">
      <c r="EA200">
        <f>IF(A200="","",IF(LEFT(A200,4)="http",IFERROR(MID(A200,FIND("/",A200,FIND("//",A200)+2),2000),"/"),A200))</f>
        <v/>
      </c>
      <c r="EB200">
        <f>IF(EA200="","",IFERROR(LEFT(SUBSTITUTE(EA200,"#","?"),FIND("?",SUBSTITUTE(EA200,"#","?"))-1),EA200))</f>
        <v/>
      </c>
      <c r="EC200">
        <f>IF(EB200="","",LOWER(IF(AND(LEN(EB200)&gt;1,RIGHT(EB200,1)="/"),LEFT(EB200,LEN(EB200)-1),EB200)))</f>
        <v/>
      </c>
    </row>
    <row r="201">
      <c r="EA201">
        <f>IF(A201="","",IF(LEFT(A201,4)="http",IFERROR(MID(A201,FIND("/",A201,FIND("//",A201)+2),2000),"/"),A201))</f>
        <v/>
      </c>
      <c r="EB201">
        <f>IF(EA201="","",IFERROR(LEFT(SUBSTITUTE(EA201,"#","?"),FIND("?",SUBSTITUTE(EA201,"#","?"))-1),EA201))</f>
        <v/>
      </c>
      <c r="EC201">
        <f>IF(EB201="","",LOWER(IF(AND(LEN(EB201)&gt;1,RIGHT(EB201,1)="/"),LEFT(EB201,LEN(EB201)-1),EB201)))</f>
        <v/>
      </c>
    </row>
    <row r="202">
      <c r="EA202">
        <f>IF(A202="","",IF(LEFT(A202,4)="http",IFERROR(MID(A202,FIND("/",A202,FIND("//",A202)+2),2000),"/"),A202))</f>
        <v/>
      </c>
      <c r="EB202">
        <f>IF(EA202="","",IFERROR(LEFT(SUBSTITUTE(EA202,"#","?"),FIND("?",SUBSTITUTE(EA202,"#","?"))-1),EA202))</f>
        <v/>
      </c>
      <c r="EC202">
        <f>IF(EB202="","",LOWER(IF(AND(LEN(EB202)&gt;1,RIGHT(EB202,1)="/"),LEFT(EB202,LEN(EB202)-1),EB202)))</f>
        <v/>
      </c>
    </row>
    <row r="203">
      <c r="EA203">
        <f>IF(A203="","",IF(LEFT(A203,4)="http",IFERROR(MID(A203,FIND("/",A203,FIND("//",A203)+2),2000),"/"),A203))</f>
        <v/>
      </c>
      <c r="EB203">
        <f>IF(EA203="","",IFERROR(LEFT(SUBSTITUTE(EA203,"#","?"),FIND("?",SUBSTITUTE(EA203,"#","?"))-1),EA203))</f>
        <v/>
      </c>
      <c r="EC203">
        <f>IF(EB203="","",LOWER(IF(AND(LEN(EB203)&gt;1,RIGHT(EB203,1)="/"),LEFT(EB203,LEN(EB203)-1),EB203)))</f>
        <v/>
      </c>
    </row>
    <row r="204">
      <c r="EA204">
        <f>IF(A204="","",IF(LEFT(A204,4)="http",IFERROR(MID(A204,FIND("/",A204,FIND("//",A204)+2),2000),"/"),A204))</f>
        <v/>
      </c>
      <c r="EB204">
        <f>IF(EA204="","",IFERROR(LEFT(SUBSTITUTE(EA204,"#","?"),FIND("?",SUBSTITUTE(EA204,"#","?"))-1),EA204))</f>
        <v/>
      </c>
      <c r="EC204">
        <f>IF(EB204="","",LOWER(IF(AND(LEN(EB204)&gt;1,RIGHT(EB204,1)="/"),LEFT(EB204,LEN(EB204)-1),EB204)))</f>
        <v/>
      </c>
    </row>
    <row r="205">
      <c r="EA205">
        <f>IF(A205="","",IF(LEFT(A205,4)="http",IFERROR(MID(A205,FIND("/",A205,FIND("//",A205)+2),2000),"/"),A205))</f>
        <v/>
      </c>
      <c r="EB205">
        <f>IF(EA205="","",IFERROR(LEFT(SUBSTITUTE(EA205,"#","?"),FIND("?",SUBSTITUTE(EA205,"#","?"))-1),EA205))</f>
        <v/>
      </c>
      <c r="EC205">
        <f>IF(EB205="","",LOWER(IF(AND(LEN(EB205)&gt;1,RIGHT(EB205,1)="/"),LEFT(EB205,LEN(EB205)-1),EB205)))</f>
        <v/>
      </c>
    </row>
    <row r="206">
      <c r="EA206">
        <f>IF(A206="","",IF(LEFT(A206,4)="http",IFERROR(MID(A206,FIND("/",A206,FIND("//",A206)+2),2000),"/"),A206))</f>
        <v/>
      </c>
      <c r="EB206">
        <f>IF(EA206="","",IFERROR(LEFT(SUBSTITUTE(EA206,"#","?"),FIND("?",SUBSTITUTE(EA206,"#","?"))-1),EA206))</f>
        <v/>
      </c>
      <c r="EC206">
        <f>IF(EB206="","",LOWER(IF(AND(LEN(EB206)&gt;1,RIGHT(EB206,1)="/"),LEFT(EB206,LEN(EB206)-1),EB206)))</f>
        <v/>
      </c>
    </row>
    <row r="207">
      <c r="EA207">
        <f>IF(A207="","",IF(LEFT(A207,4)="http",IFERROR(MID(A207,FIND("/",A207,FIND("//",A207)+2),2000),"/"),A207))</f>
        <v/>
      </c>
      <c r="EB207">
        <f>IF(EA207="","",IFERROR(LEFT(SUBSTITUTE(EA207,"#","?"),FIND("?",SUBSTITUTE(EA207,"#","?"))-1),EA207))</f>
        <v/>
      </c>
      <c r="EC207">
        <f>IF(EB207="","",LOWER(IF(AND(LEN(EB207)&gt;1,RIGHT(EB207,1)="/"),LEFT(EB207,LEN(EB207)-1),EB207)))</f>
        <v/>
      </c>
    </row>
    <row r="208">
      <c r="EA208">
        <f>IF(A208="","",IF(LEFT(A208,4)="http",IFERROR(MID(A208,FIND("/",A208,FIND("//",A208)+2),2000),"/"),A208))</f>
        <v/>
      </c>
      <c r="EB208">
        <f>IF(EA208="","",IFERROR(LEFT(SUBSTITUTE(EA208,"#","?"),FIND("?",SUBSTITUTE(EA208,"#","?"))-1),EA208))</f>
        <v/>
      </c>
      <c r="EC208">
        <f>IF(EB208="","",LOWER(IF(AND(LEN(EB208)&gt;1,RIGHT(EB208,1)="/"),LEFT(EB208,LEN(EB208)-1),EB208)))</f>
        <v/>
      </c>
    </row>
    <row r="209">
      <c r="EA209">
        <f>IF(A209="","",IF(LEFT(A209,4)="http",IFERROR(MID(A209,FIND("/",A209,FIND("//",A209)+2),2000),"/"),A209))</f>
        <v/>
      </c>
      <c r="EB209">
        <f>IF(EA209="","",IFERROR(LEFT(SUBSTITUTE(EA209,"#","?"),FIND("?",SUBSTITUTE(EA209,"#","?"))-1),EA209))</f>
        <v/>
      </c>
      <c r="EC209">
        <f>IF(EB209="","",LOWER(IF(AND(LEN(EB209)&gt;1,RIGHT(EB209,1)="/"),LEFT(EB209,LEN(EB209)-1),EB209)))</f>
        <v/>
      </c>
    </row>
    <row r="210">
      <c r="EA210">
        <f>IF(A210="","",IF(LEFT(A210,4)="http",IFERROR(MID(A210,FIND("/",A210,FIND("//",A210)+2),2000),"/"),A210))</f>
        <v/>
      </c>
      <c r="EB210">
        <f>IF(EA210="","",IFERROR(LEFT(SUBSTITUTE(EA210,"#","?"),FIND("?",SUBSTITUTE(EA210,"#","?"))-1),EA210))</f>
        <v/>
      </c>
      <c r="EC210">
        <f>IF(EB210="","",LOWER(IF(AND(LEN(EB210)&gt;1,RIGHT(EB210,1)="/"),LEFT(EB210,LEN(EB210)-1),EB210)))</f>
        <v/>
      </c>
    </row>
    <row r="211">
      <c r="EA211">
        <f>IF(A211="","",IF(LEFT(A211,4)="http",IFERROR(MID(A211,FIND("/",A211,FIND("//",A211)+2),2000),"/"),A211))</f>
        <v/>
      </c>
      <c r="EB211">
        <f>IF(EA211="","",IFERROR(LEFT(SUBSTITUTE(EA211,"#","?"),FIND("?",SUBSTITUTE(EA211,"#","?"))-1),EA211))</f>
        <v/>
      </c>
      <c r="EC211">
        <f>IF(EB211="","",LOWER(IF(AND(LEN(EB211)&gt;1,RIGHT(EB211,1)="/"),LEFT(EB211,LEN(EB211)-1),EB211)))</f>
        <v/>
      </c>
    </row>
    <row r="212">
      <c r="EA212">
        <f>IF(A212="","",IF(LEFT(A212,4)="http",IFERROR(MID(A212,FIND("/",A212,FIND("//",A212)+2),2000),"/"),A212))</f>
        <v/>
      </c>
      <c r="EB212">
        <f>IF(EA212="","",IFERROR(LEFT(SUBSTITUTE(EA212,"#","?"),FIND("?",SUBSTITUTE(EA212,"#","?"))-1),EA212))</f>
        <v/>
      </c>
      <c r="EC212">
        <f>IF(EB212="","",LOWER(IF(AND(LEN(EB212)&gt;1,RIGHT(EB212,1)="/"),LEFT(EB212,LEN(EB212)-1),EB212)))</f>
        <v/>
      </c>
    </row>
    <row r="213">
      <c r="EA213">
        <f>IF(A213="","",IF(LEFT(A213,4)="http",IFERROR(MID(A213,FIND("/",A213,FIND("//",A213)+2),2000),"/"),A213))</f>
        <v/>
      </c>
      <c r="EB213">
        <f>IF(EA213="","",IFERROR(LEFT(SUBSTITUTE(EA213,"#","?"),FIND("?",SUBSTITUTE(EA213,"#","?"))-1),EA213))</f>
        <v/>
      </c>
      <c r="EC213">
        <f>IF(EB213="","",LOWER(IF(AND(LEN(EB213)&gt;1,RIGHT(EB213,1)="/"),LEFT(EB213,LEN(EB213)-1),EB213)))</f>
        <v/>
      </c>
    </row>
    <row r="214">
      <c r="EA214">
        <f>IF(A214="","",IF(LEFT(A214,4)="http",IFERROR(MID(A214,FIND("/",A214,FIND("//",A214)+2),2000),"/"),A214))</f>
        <v/>
      </c>
      <c r="EB214">
        <f>IF(EA214="","",IFERROR(LEFT(SUBSTITUTE(EA214,"#","?"),FIND("?",SUBSTITUTE(EA214,"#","?"))-1),EA214))</f>
        <v/>
      </c>
      <c r="EC214">
        <f>IF(EB214="","",LOWER(IF(AND(LEN(EB214)&gt;1,RIGHT(EB214,1)="/"),LEFT(EB214,LEN(EB214)-1),EB214)))</f>
        <v/>
      </c>
    </row>
    <row r="215">
      <c r="EA215">
        <f>IF(A215="","",IF(LEFT(A215,4)="http",IFERROR(MID(A215,FIND("/",A215,FIND("//",A215)+2),2000),"/"),A215))</f>
        <v/>
      </c>
      <c r="EB215">
        <f>IF(EA215="","",IFERROR(LEFT(SUBSTITUTE(EA215,"#","?"),FIND("?",SUBSTITUTE(EA215,"#","?"))-1),EA215))</f>
        <v/>
      </c>
      <c r="EC215">
        <f>IF(EB215="","",LOWER(IF(AND(LEN(EB215)&gt;1,RIGHT(EB215,1)="/"),LEFT(EB215,LEN(EB215)-1),EB215)))</f>
        <v/>
      </c>
    </row>
    <row r="216">
      <c r="EA216">
        <f>IF(A216="","",IF(LEFT(A216,4)="http",IFERROR(MID(A216,FIND("/",A216,FIND("//",A216)+2),2000),"/"),A216))</f>
        <v/>
      </c>
      <c r="EB216">
        <f>IF(EA216="","",IFERROR(LEFT(SUBSTITUTE(EA216,"#","?"),FIND("?",SUBSTITUTE(EA216,"#","?"))-1),EA216))</f>
        <v/>
      </c>
      <c r="EC216">
        <f>IF(EB216="","",LOWER(IF(AND(LEN(EB216)&gt;1,RIGHT(EB216,1)="/"),LEFT(EB216,LEN(EB216)-1),EB216)))</f>
        <v/>
      </c>
    </row>
    <row r="217">
      <c r="EA217">
        <f>IF(A217="","",IF(LEFT(A217,4)="http",IFERROR(MID(A217,FIND("/",A217,FIND("//",A217)+2),2000),"/"),A217))</f>
        <v/>
      </c>
      <c r="EB217">
        <f>IF(EA217="","",IFERROR(LEFT(SUBSTITUTE(EA217,"#","?"),FIND("?",SUBSTITUTE(EA217,"#","?"))-1),EA217))</f>
        <v/>
      </c>
      <c r="EC217">
        <f>IF(EB217="","",LOWER(IF(AND(LEN(EB217)&gt;1,RIGHT(EB217,1)="/"),LEFT(EB217,LEN(EB217)-1),EB217)))</f>
        <v/>
      </c>
    </row>
    <row r="218">
      <c r="EA218">
        <f>IF(A218="","",IF(LEFT(A218,4)="http",IFERROR(MID(A218,FIND("/",A218,FIND("//",A218)+2),2000),"/"),A218))</f>
        <v/>
      </c>
      <c r="EB218">
        <f>IF(EA218="","",IFERROR(LEFT(SUBSTITUTE(EA218,"#","?"),FIND("?",SUBSTITUTE(EA218,"#","?"))-1),EA218))</f>
        <v/>
      </c>
      <c r="EC218">
        <f>IF(EB218="","",LOWER(IF(AND(LEN(EB218)&gt;1,RIGHT(EB218,1)="/"),LEFT(EB218,LEN(EB218)-1),EB218)))</f>
        <v/>
      </c>
    </row>
    <row r="219">
      <c r="EA219">
        <f>IF(A219="","",IF(LEFT(A219,4)="http",IFERROR(MID(A219,FIND("/",A219,FIND("//",A219)+2),2000),"/"),A219))</f>
        <v/>
      </c>
      <c r="EB219">
        <f>IF(EA219="","",IFERROR(LEFT(SUBSTITUTE(EA219,"#","?"),FIND("?",SUBSTITUTE(EA219,"#","?"))-1),EA219))</f>
        <v/>
      </c>
      <c r="EC219">
        <f>IF(EB219="","",LOWER(IF(AND(LEN(EB219)&gt;1,RIGHT(EB219,1)="/"),LEFT(EB219,LEN(EB219)-1),EB219)))</f>
        <v/>
      </c>
    </row>
    <row r="220">
      <c r="EA220">
        <f>IF(A220="","",IF(LEFT(A220,4)="http",IFERROR(MID(A220,FIND("/",A220,FIND("//",A220)+2),2000),"/"),A220))</f>
        <v/>
      </c>
      <c r="EB220">
        <f>IF(EA220="","",IFERROR(LEFT(SUBSTITUTE(EA220,"#","?"),FIND("?",SUBSTITUTE(EA220,"#","?"))-1),EA220))</f>
        <v/>
      </c>
      <c r="EC220">
        <f>IF(EB220="","",LOWER(IF(AND(LEN(EB220)&gt;1,RIGHT(EB220,1)="/"),LEFT(EB220,LEN(EB220)-1),EB220)))</f>
        <v/>
      </c>
    </row>
    <row r="221">
      <c r="EA221">
        <f>IF(A221="","",IF(LEFT(A221,4)="http",IFERROR(MID(A221,FIND("/",A221,FIND("//",A221)+2),2000),"/"),A221))</f>
        <v/>
      </c>
      <c r="EB221">
        <f>IF(EA221="","",IFERROR(LEFT(SUBSTITUTE(EA221,"#","?"),FIND("?",SUBSTITUTE(EA221,"#","?"))-1),EA221))</f>
        <v/>
      </c>
      <c r="EC221">
        <f>IF(EB221="","",LOWER(IF(AND(LEN(EB221)&gt;1,RIGHT(EB221,1)="/"),LEFT(EB221,LEN(EB221)-1),EB221)))</f>
        <v/>
      </c>
    </row>
    <row r="222">
      <c r="EA222">
        <f>IF(A222="","",IF(LEFT(A222,4)="http",IFERROR(MID(A222,FIND("/",A222,FIND("//",A222)+2),2000),"/"),A222))</f>
        <v/>
      </c>
      <c r="EB222">
        <f>IF(EA222="","",IFERROR(LEFT(SUBSTITUTE(EA222,"#","?"),FIND("?",SUBSTITUTE(EA222,"#","?"))-1),EA222))</f>
        <v/>
      </c>
      <c r="EC222">
        <f>IF(EB222="","",LOWER(IF(AND(LEN(EB222)&gt;1,RIGHT(EB222,1)="/"),LEFT(EB222,LEN(EB222)-1),EB222)))</f>
        <v/>
      </c>
    </row>
    <row r="223">
      <c r="EA223">
        <f>IF(A223="","",IF(LEFT(A223,4)="http",IFERROR(MID(A223,FIND("/",A223,FIND("//",A223)+2),2000),"/"),A223))</f>
        <v/>
      </c>
      <c r="EB223">
        <f>IF(EA223="","",IFERROR(LEFT(SUBSTITUTE(EA223,"#","?"),FIND("?",SUBSTITUTE(EA223,"#","?"))-1),EA223))</f>
        <v/>
      </c>
      <c r="EC223">
        <f>IF(EB223="","",LOWER(IF(AND(LEN(EB223)&gt;1,RIGHT(EB223,1)="/"),LEFT(EB223,LEN(EB223)-1),EB223)))</f>
        <v/>
      </c>
    </row>
    <row r="224">
      <c r="EA224">
        <f>IF(A224="","",IF(LEFT(A224,4)="http",IFERROR(MID(A224,FIND("/",A224,FIND("//",A224)+2),2000),"/"),A224))</f>
        <v/>
      </c>
      <c r="EB224">
        <f>IF(EA224="","",IFERROR(LEFT(SUBSTITUTE(EA224,"#","?"),FIND("?",SUBSTITUTE(EA224,"#","?"))-1),EA224))</f>
        <v/>
      </c>
      <c r="EC224">
        <f>IF(EB224="","",LOWER(IF(AND(LEN(EB224)&gt;1,RIGHT(EB224,1)="/"),LEFT(EB224,LEN(EB224)-1),EB224)))</f>
        <v/>
      </c>
    </row>
    <row r="225">
      <c r="EA225">
        <f>IF(A225="","",IF(LEFT(A225,4)="http",IFERROR(MID(A225,FIND("/",A225,FIND("//",A225)+2),2000),"/"),A225))</f>
        <v/>
      </c>
      <c r="EB225">
        <f>IF(EA225="","",IFERROR(LEFT(SUBSTITUTE(EA225,"#","?"),FIND("?",SUBSTITUTE(EA225,"#","?"))-1),EA225))</f>
        <v/>
      </c>
      <c r="EC225">
        <f>IF(EB225="","",LOWER(IF(AND(LEN(EB225)&gt;1,RIGHT(EB225,1)="/"),LEFT(EB225,LEN(EB225)-1),EB225)))</f>
        <v/>
      </c>
    </row>
    <row r="226">
      <c r="EA226">
        <f>IF(A226="","",IF(LEFT(A226,4)="http",IFERROR(MID(A226,FIND("/",A226,FIND("//",A226)+2),2000),"/"),A226))</f>
        <v/>
      </c>
      <c r="EB226">
        <f>IF(EA226="","",IFERROR(LEFT(SUBSTITUTE(EA226,"#","?"),FIND("?",SUBSTITUTE(EA226,"#","?"))-1),EA226))</f>
        <v/>
      </c>
      <c r="EC226">
        <f>IF(EB226="","",LOWER(IF(AND(LEN(EB226)&gt;1,RIGHT(EB226,1)="/"),LEFT(EB226,LEN(EB226)-1),EB226)))</f>
        <v/>
      </c>
    </row>
    <row r="227">
      <c r="EA227">
        <f>IF(A227="","",IF(LEFT(A227,4)="http",IFERROR(MID(A227,FIND("/",A227,FIND("//",A227)+2),2000),"/"),A227))</f>
        <v/>
      </c>
      <c r="EB227">
        <f>IF(EA227="","",IFERROR(LEFT(SUBSTITUTE(EA227,"#","?"),FIND("?",SUBSTITUTE(EA227,"#","?"))-1),EA227))</f>
        <v/>
      </c>
      <c r="EC227">
        <f>IF(EB227="","",LOWER(IF(AND(LEN(EB227)&gt;1,RIGHT(EB227,1)="/"),LEFT(EB227,LEN(EB227)-1),EB227)))</f>
        <v/>
      </c>
    </row>
    <row r="228">
      <c r="EA228">
        <f>IF(A228="","",IF(LEFT(A228,4)="http",IFERROR(MID(A228,FIND("/",A228,FIND("//",A228)+2),2000),"/"),A228))</f>
        <v/>
      </c>
      <c r="EB228">
        <f>IF(EA228="","",IFERROR(LEFT(SUBSTITUTE(EA228,"#","?"),FIND("?",SUBSTITUTE(EA228,"#","?"))-1),EA228))</f>
        <v/>
      </c>
      <c r="EC228">
        <f>IF(EB228="","",LOWER(IF(AND(LEN(EB228)&gt;1,RIGHT(EB228,1)="/"),LEFT(EB228,LEN(EB228)-1),EB228)))</f>
        <v/>
      </c>
    </row>
    <row r="229">
      <c r="EA229">
        <f>IF(A229="","",IF(LEFT(A229,4)="http",IFERROR(MID(A229,FIND("/",A229,FIND("//",A229)+2),2000),"/"),A229))</f>
        <v/>
      </c>
      <c r="EB229">
        <f>IF(EA229="","",IFERROR(LEFT(SUBSTITUTE(EA229,"#","?"),FIND("?",SUBSTITUTE(EA229,"#","?"))-1),EA229))</f>
        <v/>
      </c>
      <c r="EC229">
        <f>IF(EB229="","",LOWER(IF(AND(LEN(EB229)&gt;1,RIGHT(EB229,1)="/"),LEFT(EB229,LEN(EB229)-1),EB229)))</f>
        <v/>
      </c>
    </row>
    <row r="230">
      <c r="EA230">
        <f>IF(A230="","",IF(LEFT(A230,4)="http",IFERROR(MID(A230,FIND("/",A230,FIND("//",A230)+2),2000),"/"),A230))</f>
        <v/>
      </c>
      <c r="EB230">
        <f>IF(EA230="","",IFERROR(LEFT(SUBSTITUTE(EA230,"#","?"),FIND("?",SUBSTITUTE(EA230,"#","?"))-1),EA230))</f>
        <v/>
      </c>
      <c r="EC230">
        <f>IF(EB230="","",LOWER(IF(AND(LEN(EB230)&gt;1,RIGHT(EB230,1)="/"),LEFT(EB230,LEN(EB230)-1),EB230)))</f>
        <v/>
      </c>
    </row>
    <row r="231">
      <c r="EA231">
        <f>IF(A231="","",IF(LEFT(A231,4)="http",IFERROR(MID(A231,FIND("/",A231,FIND("//",A231)+2),2000),"/"),A231))</f>
        <v/>
      </c>
      <c r="EB231">
        <f>IF(EA231="","",IFERROR(LEFT(SUBSTITUTE(EA231,"#","?"),FIND("?",SUBSTITUTE(EA231,"#","?"))-1),EA231))</f>
        <v/>
      </c>
      <c r="EC231">
        <f>IF(EB231="","",LOWER(IF(AND(LEN(EB231)&gt;1,RIGHT(EB231,1)="/"),LEFT(EB231,LEN(EB231)-1),EB231)))</f>
        <v/>
      </c>
    </row>
    <row r="232">
      <c r="EA232">
        <f>IF(A232="","",IF(LEFT(A232,4)="http",IFERROR(MID(A232,FIND("/",A232,FIND("//",A232)+2),2000),"/"),A232))</f>
        <v/>
      </c>
      <c r="EB232">
        <f>IF(EA232="","",IFERROR(LEFT(SUBSTITUTE(EA232,"#","?"),FIND("?",SUBSTITUTE(EA232,"#","?"))-1),EA232))</f>
        <v/>
      </c>
      <c r="EC232">
        <f>IF(EB232="","",LOWER(IF(AND(LEN(EB232)&gt;1,RIGHT(EB232,1)="/"),LEFT(EB232,LEN(EB232)-1),EB232)))</f>
        <v/>
      </c>
    </row>
    <row r="233">
      <c r="EA233">
        <f>IF(A233="","",IF(LEFT(A233,4)="http",IFERROR(MID(A233,FIND("/",A233,FIND("//",A233)+2),2000),"/"),A233))</f>
        <v/>
      </c>
      <c r="EB233">
        <f>IF(EA233="","",IFERROR(LEFT(SUBSTITUTE(EA233,"#","?"),FIND("?",SUBSTITUTE(EA233,"#","?"))-1),EA233))</f>
        <v/>
      </c>
      <c r="EC233">
        <f>IF(EB233="","",LOWER(IF(AND(LEN(EB233)&gt;1,RIGHT(EB233,1)="/"),LEFT(EB233,LEN(EB233)-1),EB233)))</f>
        <v/>
      </c>
    </row>
    <row r="234">
      <c r="EA234">
        <f>IF(A234="","",IF(LEFT(A234,4)="http",IFERROR(MID(A234,FIND("/",A234,FIND("//",A234)+2),2000),"/"),A234))</f>
        <v/>
      </c>
      <c r="EB234">
        <f>IF(EA234="","",IFERROR(LEFT(SUBSTITUTE(EA234,"#","?"),FIND("?",SUBSTITUTE(EA234,"#","?"))-1),EA234))</f>
        <v/>
      </c>
      <c r="EC234">
        <f>IF(EB234="","",LOWER(IF(AND(LEN(EB234)&gt;1,RIGHT(EB234,1)="/"),LEFT(EB234,LEN(EB234)-1),EB234)))</f>
        <v/>
      </c>
    </row>
    <row r="235">
      <c r="EA235">
        <f>IF(A235="","",IF(LEFT(A235,4)="http",IFERROR(MID(A235,FIND("/",A235,FIND("//",A235)+2),2000),"/"),A235))</f>
        <v/>
      </c>
      <c r="EB235">
        <f>IF(EA235="","",IFERROR(LEFT(SUBSTITUTE(EA235,"#","?"),FIND("?",SUBSTITUTE(EA235,"#","?"))-1),EA235))</f>
        <v/>
      </c>
      <c r="EC235">
        <f>IF(EB235="","",LOWER(IF(AND(LEN(EB235)&gt;1,RIGHT(EB235,1)="/"),LEFT(EB235,LEN(EB235)-1),EB235)))</f>
        <v/>
      </c>
    </row>
    <row r="236">
      <c r="EA236">
        <f>IF(A236="","",IF(LEFT(A236,4)="http",IFERROR(MID(A236,FIND("/",A236,FIND("//",A236)+2),2000),"/"),A236))</f>
        <v/>
      </c>
      <c r="EB236">
        <f>IF(EA236="","",IFERROR(LEFT(SUBSTITUTE(EA236,"#","?"),FIND("?",SUBSTITUTE(EA236,"#","?"))-1),EA236))</f>
        <v/>
      </c>
      <c r="EC236">
        <f>IF(EB236="","",LOWER(IF(AND(LEN(EB236)&gt;1,RIGHT(EB236,1)="/"),LEFT(EB236,LEN(EB236)-1),EB236)))</f>
        <v/>
      </c>
    </row>
    <row r="237">
      <c r="EA237">
        <f>IF(A237="","",IF(LEFT(A237,4)="http",IFERROR(MID(A237,FIND("/",A237,FIND("//",A237)+2),2000),"/"),A237))</f>
        <v/>
      </c>
      <c r="EB237">
        <f>IF(EA237="","",IFERROR(LEFT(SUBSTITUTE(EA237,"#","?"),FIND("?",SUBSTITUTE(EA237,"#","?"))-1),EA237))</f>
        <v/>
      </c>
      <c r="EC237">
        <f>IF(EB237="","",LOWER(IF(AND(LEN(EB237)&gt;1,RIGHT(EB237,1)="/"),LEFT(EB237,LEN(EB237)-1),EB237)))</f>
        <v/>
      </c>
    </row>
    <row r="238">
      <c r="EA238">
        <f>IF(A238="","",IF(LEFT(A238,4)="http",IFERROR(MID(A238,FIND("/",A238,FIND("//",A238)+2),2000),"/"),A238))</f>
        <v/>
      </c>
      <c r="EB238">
        <f>IF(EA238="","",IFERROR(LEFT(SUBSTITUTE(EA238,"#","?"),FIND("?",SUBSTITUTE(EA238,"#","?"))-1),EA238))</f>
        <v/>
      </c>
      <c r="EC238">
        <f>IF(EB238="","",LOWER(IF(AND(LEN(EB238)&gt;1,RIGHT(EB238,1)="/"),LEFT(EB238,LEN(EB238)-1),EB238)))</f>
        <v/>
      </c>
    </row>
    <row r="239">
      <c r="EA239">
        <f>IF(A239="","",IF(LEFT(A239,4)="http",IFERROR(MID(A239,FIND("/",A239,FIND("//",A239)+2),2000),"/"),A239))</f>
        <v/>
      </c>
      <c r="EB239">
        <f>IF(EA239="","",IFERROR(LEFT(SUBSTITUTE(EA239,"#","?"),FIND("?",SUBSTITUTE(EA239,"#","?"))-1),EA239))</f>
        <v/>
      </c>
      <c r="EC239">
        <f>IF(EB239="","",LOWER(IF(AND(LEN(EB239)&gt;1,RIGHT(EB239,1)="/"),LEFT(EB239,LEN(EB239)-1),EB239)))</f>
        <v/>
      </c>
    </row>
    <row r="240">
      <c r="EA240">
        <f>IF(A240="","",IF(LEFT(A240,4)="http",IFERROR(MID(A240,FIND("/",A240,FIND("//",A240)+2),2000),"/"),A240))</f>
        <v/>
      </c>
      <c r="EB240">
        <f>IF(EA240="","",IFERROR(LEFT(SUBSTITUTE(EA240,"#","?"),FIND("?",SUBSTITUTE(EA240,"#","?"))-1),EA240))</f>
        <v/>
      </c>
      <c r="EC240">
        <f>IF(EB240="","",LOWER(IF(AND(LEN(EB240)&gt;1,RIGHT(EB240,1)="/"),LEFT(EB240,LEN(EB240)-1),EB240)))</f>
        <v/>
      </c>
    </row>
    <row r="241">
      <c r="EA241">
        <f>IF(A241="","",IF(LEFT(A241,4)="http",IFERROR(MID(A241,FIND("/",A241,FIND("//",A241)+2),2000),"/"),A241))</f>
        <v/>
      </c>
      <c r="EB241">
        <f>IF(EA241="","",IFERROR(LEFT(SUBSTITUTE(EA241,"#","?"),FIND("?",SUBSTITUTE(EA241,"#","?"))-1),EA241))</f>
        <v/>
      </c>
      <c r="EC241">
        <f>IF(EB241="","",LOWER(IF(AND(LEN(EB241)&gt;1,RIGHT(EB241,1)="/"),LEFT(EB241,LEN(EB241)-1),EB241)))</f>
        <v/>
      </c>
    </row>
    <row r="242">
      <c r="EA242">
        <f>IF(A242="","",IF(LEFT(A242,4)="http",IFERROR(MID(A242,FIND("/",A242,FIND("//",A242)+2),2000),"/"),A242))</f>
        <v/>
      </c>
      <c r="EB242">
        <f>IF(EA242="","",IFERROR(LEFT(SUBSTITUTE(EA242,"#","?"),FIND("?",SUBSTITUTE(EA242,"#","?"))-1),EA242))</f>
        <v/>
      </c>
      <c r="EC242">
        <f>IF(EB242="","",LOWER(IF(AND(LEN(EB242)&gt;1,RIGHT(EB242,1)="/"),LEFT(EB242,LEN(EB242)-1),EB242)))</f>
        <v/>
      </c>
    </row>
    <row r="243">
      <c r="EA243">
        <f>IF(A243="","",IF(LEFT(A243,4)="http",IFERROR(MID(A243,FIND("/",A243,FIND("//",A243)+2),2000),"/"),A243))</f>
        <v/>
      </c>
      <c r="EB243">
        <f>IF(EA243="","",IFERROR(LEFT(SUBSTITUTE(EA243,"#","?"),FIND("?",SUBSTITUTE(EA243,"#","?"))-1),EA243))</f>
        <v/>
      </c>
      <c r="EC243">
        <f>IF(EB243="","",LOWER(IF(AND(LEN(EB243)&gt;1,RIGHT(EB243,1)="/"),LEFT(EB243,LEN(EB243)-1),EB243)))</f>
        <v/>
      </c>
    </row>
    <row r="244">
      <c r="EA244">
        <f>IF(A244="","",IF(LEFT(A244,4)="http",IFERROR(MID(A244,FIND("/",A244,FIND("//",A244)+2),2000),"/"),A244))</f>
        <v/>
      </c>
      <c r="EB244">
        <f>IF(EA244="","",IFERROR(LEFT(SUBSTITUTE(EA244,"#","?"),FIND("?",SUBSTITUTE(EA244,"#","?"))-1),EA244))</f>
        <v/>
      </c>
      <c r="EC244">
        <f>IF(EB244="","",LOWER(IF(AND(LEN(EB244)&gt;1,RIGHT(EB244,1)="/"),LEFT(EB244,LEN(EB244)-1),EB244)))</f>
        <v/>
      </c>
    </row>
    <row r="245">
      <c r="EA245">
        <f>IF(A245="","",IF(LEFT(A245,4)="http",IFERROR(MID(A245,FIND("/",A245,FIND("//",A245)+2),2000),"/"),A245))</f>
        <v/>
      </c>
      <c r="EB245">
        <f>IF(EA245="","",IFERROR(LEFT(SUBSTITUTE(EA245,"#","?"),FIND("?",SUBSTITUTE(EA245,"#","?"))-1),EA245))</f>
        <v/>
      </c>
      <c r="EC245">
        <f>IF(EB245="","",LOWER(IF(AND(LEN(EB245)&gt;1,RIGHT(EB245,1)="/"),LEFT(EB245,LEN(EB245)-1),EB245)))</f>
        <v/>
      </c>
    </row>
    <row r="246">
      <c r="EA246">
        <f>IF(A246="","",IF(LEFT(A246,4)="http",IFERROR(MID(A246,FIND("/",A246,FIND("//",A246)+2),2000),"/"),A246))</f>
        <v/>
      </c>
      <c r="EB246">
        <f>IF(EA246="","",IFERROR(LEFT(SUBSTITUTE(EA246,"#","?"),FIND("?",SUBSTITUTE(EA246,"#","?"))-1),EA246))</f>
        <v/>
      </c>
      <c r="EC246">
        <f>IF(EB246="","",LOWER(IF(AND(LEN(EB246)&gt;1,RIGHT(EB246,1)="/"),LEFT(EB246,LEN(EB246)-1),EB246)))</f>
        <v/>
      </c>
    </row>
    <row r="247">
      <c r="EA247">
        <f>IF(A247="","",IF(LEFT(A247,4)="http",IFERROR(MID(A247,FIND("/",A247,FIND("//",A247)+2),2000),"/"),A247))</f>
        <v/>
      </c>
      <c r="EB247">
        <f>IF(EA247="","",IFERROR(LEFT(SUBSTITUTE(EA247,"#","?"),FIND("?",SUBSTITUTE(EA247,"#","?"))-1),EA247))</f>
        <v/>
      </c>
      <c r="EC247">
        <f>IF(EB247="","",LOWER(IF(AND(LEN(EB247)&gt;1,RIGHT(EB247,1)="/"),LEFT(EB247,LEN(EB247)-1),EB247)))</f>
        <v/>
      </c>
    </row>
    <row r="248">
      <c r="EA248">
        <f>IF(A248="","",IF(LEFT(A248,4)="http",IFERROR(MID(A248,FIND("/",A248,FIND("//",A248)+2),2000),"/"),A248))</f>
        <v/>
      </c>
      <c r="EB248">
        <f>IF(EA248="","",IFERROR(LEFT(SUBSTITUTE(EA248,"#","?"),FIND("?",SUBSTITUTE(EA248,"#","?"))-1),EA248))</f>
        <v/>
      </c>
      <c r="EC248">
        <f>IF(EB248="","",LOWER(IF(AND(LEN(EB248)&gt;1,RIGHT(EB248,1)="/"),LEFT(EB248,LEN(EB248)-1),EB248)))</f>
        <v/>
      </c>
    </row>
    <row r="249">
      <c r="EA249">
        <f>IF(A249="","",IF(LEFT(A249,4)="http",IFERROR(MID(A249,FIND("/",A249,FIND("//",A249)+2),2000),"/"),A249))</f>
        <v/>
      </c>
      <c r="EB249">
        <f>IF(EA249="","",IFERROR(LEFT(SUBSTITUTE(EA249,"#","?"),FIND("?",SUBSTITUTE(EA249,"#","?"))-1),EA249))</f>
        <v/>
      </c>
      <c r="EC249">
        <f>IF(EB249="","",LOWER(IF(AND(LEN(EB249)&gt;1,RIGHT(EB249,1)="/"),LEFT(EB249,LEN(EB249)-1),EB249)))</f>
        <v/>
      </c>
    </row>
    <row r="250">
      <c r="EA250">
        <f>IF(A250="","",IF(LEFT(A250,4)="http",IFERROR(MID(A250,FIND("/",A250,FIND("//",A250)+2),2000),"/"),A250))</f>
        <v/>
      </c>
      <c r="EB250">
        <f>IF(EA250="","",IFERROR(LEFT(SUBSTITUTE(EA250,"#","?"),FIND("?",SUBSTITUTE(EA250,"#","?"))-1),EA250))</f>
        <v/>
      </c>
      <c r="EC250">
        <f>IF(EB250="","",LOWER(IF(AND(LEN(EB250)&gt;1,RIGHT(EB250,1)="/"),LEFT(EB250,LEN(EB250)-1),EB250)))</f>
        <v/>
      </c>
    </row>
    <row r="251">
      <c r="EA251">
        <f>IF(A251="","",IF(LEFT(A251,4)="http",IFERROR(MID(A251,FIND("/",A251,FIND("//",A251)+2),2000),"/"),A251))</f>
        <v/>
      </c>
      <c r="EB251">
        <f>IF(EA251="","",IFERROR(LEFT(SUBSTITUTE(EA251,"#","?"),FIND("?",SUBSTITUTE(EA251,"#","?"))-1),EA251))</f>
        <v/>
      </c>
      <c r="EC251">
        <f>IF(EB251="","",LOWER(IF(AND(LEN(EB251)&gt;1,RIGHT(EB251,1)="/"),LEFT(EB251,LEN(EB251)-1),EB251)))</f>
        <v/>
      </c>
    </row>
    <row r="252">
      <c r="EA252">
        <f>IF(A252="","",IF(LEFT(A252,4)="http",IFERROR(MID(A252,FIND("/",A252,FIND("//",A252)+2),2000),"/"),A252))</f>
        <v/>
      </c>
      <c r="EB252">
        <f>IF(EA252="","",IFERROR(LEFT(SUBSTITUTE(EA252,"#","?"),FIND("?",SUBSTITUTE(EA252,"#","?"))-1),EA252))</f>
        <v/>
      </c>
      <c r="EC252">
        <f>IF(EB252="","",LOWER(IF(AND(LEN(EB252)&gt;1,RIGHT(EB252,1)="/"),LEFT(EB252,LEN(EB252)-1),EB252)))</f>
        <v/>
      </c>
    </row>
    <row r="253">
      <c r="EA253">
        <f>IF(A253="","",IF(LEFT(A253,4)="http",IFERROR(MID(A253,FIND("/",A253,FIND("//",A253)+2),2000),"/"),A253))</f>
        <v/>
      </c>
      <c r="EB253">
        <f>IF(EA253="","",IFERROR(LEFT(SUBSTITUTE(EA253,"#","?"),FIND("?",SUBSTITUTE(EA253,"#","?"))-1),EA253))</f>
        <v/>
      </c>
      <c r="EC253">
        <f>IF(EB253="","",LOWER(IF(AND(LEN(EB253)&gt;1,RIGHT(EB253,1)="/"),LEFT(EB253,LEN(EB253)-1),EB253)))</f>
        <v/>
      </c>
    </row>
    <row r="254">
      <c r="EA254">
        <f>IF(A254="","",IF(LEFT(A254,4)="http",IFERROR(MID(A254,FIND("/",A254,FIND("//",A254)+2),2000),"/"),A254))</f>
        <v/>
      </c>
      <c r="EB254">
        <f>IF(EA254="","",IFERROR(LEFT(SUBSTITUTE(EA254,"#","?"),FIND("?",SUBSTITUTE(EA254,"#","?"))-1),EA254))</f>
        <v/>
      </c>
      <c r="EC254">
        <f>IF(EB254="","",LOWER(IF(AND(LEN(EB254)&gt;1,RIGHT(EB254,1)="/"),LEFT(EB254,LEN(EB254)-1),EB254)))</f>
        <v/>
      </c>
    </row>
    <row r="255">
      <c r="EA255">
        <f>IF(A255="","",IF(LEFT(A255,4)="http",IFERROR(MID(A255,FIND("/",A255,FIND("//",A255)+2),2000),"/"),A255))</f>
        <v/>
      </c>
      <c r="EB255">
        <f>IF(EA255="","",IFERROR(LEFT(SUBSTITUTE(EA255,"#","?"),FIND("?",SUBSTITUTE(EA255,"#","?"))-1),EA255))</f>
        <v/>
      </c>
      <c r="EC255">
        <f>IF(EB255="","",LOWER(IF(AND(LEN(EB255)&gt;1,RIGHT(EB255,1)="/"),LEFT(EB255,LEN(EB255)-1),EB255)))</f>
        <v/>
      </c>
    </row>
    <row r="256">
      <c r="EA256">
        <f>IF(A256="","",IF(LEFT(A256,4)="http",IFERROR(MID(A256,FIND("/",A256,FIND("//",A256)+2),2000),"/"),A256))</f>
        <v/>
      </c>
      <c r="EB256">
        <f>IF(EA256="","",IFERROR(LEFT(SUBSTITUTE(EA256,"#","?"),FIND("?",SUBSTITUTE(EA256,"#","?"))-1),EA256))</f>
        <v/>
      </c>
      <c r="EC256">
        <f>IF(EB256="","",LOWER(IF(AND(LEN(EB256)&gt;1,RIGHT(EB256,1)="/"),LEFT(EB256,LEN(EB256)-1),EB256)))</f>
        <v/>
      </c>
    </row>
    <row r="257">
      <c r="EA257">
        <f>IF(A257="","",IF(LEFT(A257,4)="http",IFERROR(MID(A257,FIND("/",A257,FIND("//",A257)+2),2000),"/"),A257))</f>
        <v/>
      </c>
      <c r="EB257">
        <f>IF(EA257="","",IFERROR(LEFT(SUBSTITUTE(EA257,"#","?"),FIND("?",SUBSTITUTE(EA257,"#","?"))-1),EA257))</f>
        <v/>
      </c>
      <c r="EC257">
        <f>IF(EB257="","",LOWER(IF(AND(LEN(EB257)&gt;1,RIGHT(EB257,1)="/"),LEFT(EB257,LEN(EB257)-1),EB257)))</f>
        <v/>
      </c>
    </row>
    <row r="258">
      <c r="EA258">
        <f>IF(A258="","",IF(LEFT(A258,4)="http",IFERROR(MID(A258,FIND("/",A258,FIND("//",A258)+2),2000),"/"),A258))</f>
        <v/>
      </c>
      <c r="EB258">
        <f>IF(EA258="","",IFERROR(LEFT(SUBSTITUTE(EA258,"#","?"),FIND("?",SUBSTITUTE(EA258,"#","?"))-1),EA258))</f>
        <v/>
      </c>
      <c r="EC258">
        <f>IF(EB258="","",LOWER(IF(AND(LEN(EB258)&gt;1,RIGHT(EB258,1)="/"),LEFT(EB258,LEN(EB258)-1),EB258)))</f>
        <v/>
      </c>
    </row>
    <row r="259">
      <c r="EA259">
        <f>IF(A259="","",IF(LEFT(A259,4)="http",IFERROR(MID(A259,FIND("/",A259,FIND("//",A259)+2),2000),"/"),A259))</f>
        <v/>
      </c>
      <c r="EB259">
        <f>IF(EA259="","",IFERROR(LEFT(SUBSTITUTE(EA259,"#","?"),FIND("?",SUBSTITUTE(EA259,"#","?"))-1),EA259))</f>
        <v/>
      </c>
      <c r="EC259">
        <f>IF(EB259="","",LOWER(IF(AND(LEN(EB259)&gt;1,RIGHT(EB259,1)="/"),LEFT(EB259,LEN(EB259)-1),EB259)))</f>
        <v/>
      </c>
    </row>
    <row r="260">
      <c r="EA260">
        <f>IF(A260="","",IF(LEFT(A260,4)="http",IFERROR(MID(A260,FIND("/",A260,FIND("//",A260)+2),2000),"/"),A260))</f>
        <v/>
      </c>
      <c r="EB260">
        <f>IF(EA260="","",IFERROR(LEFT(SUBSTITUTE(EA260,"#","?"),FIND("?",SUBSTITUTE(EA260,"#","?"))-1),EA260))</f>
        <v/>
      </c>
      <c r="EC260">
        <f>IF(EB260="","",LOWER(IF(AND(LEN(EB260)&gt;1,RIGHT(EB260,1)="/"),LEFT(EB260,LEN(EB260)-1),EB260)))</f>
        <v/>
      </c>
    </row>
    <row r="261">
      <c r="EA261">
        <f>IF(A261="","",IF(LEFT(A261,4)="http",IFERROR(MID(A261,FIND("/",A261,FIND("//",A261)+2),2000),"/"),A261))</f>
        <v/>
      </c>
      <c r="EB261">
        <f>IF(EA261="","",IFERROR(LEFT(SUBSTITUTE(EA261,"#","?"),FIND("?",SUBSTITUTE(EA261,"#","?"))-1),EA261))</f>
        <v/>
      </c>
      <c r="EC261">
        <f>IF(EB261="","",LOWER(IF(AND(LEN(EB261)&gt;1,RIGHT(EB261,1)="/"),LEFT(EB261,LEN(EB261)-1),EB261)))</f>
        <v/>
      </c>
    </row>
    <row r="262">
      <c r="EA262">
        <f>IF(A262="","",IF(LEFT(A262,4)="http",IFERROR(MID(A262,FIND("/",A262,FIND("//",A262)+2),2000),"/"),A262))</f>
        <v/>
      </c>
      <c r="EB262">
        <f>IF(EA262="","",IFERROR(LEFT(SUBSTITUTE(EA262,"#","?"),FIND("?",SUBSTITUTE(EA262,"#","?"))-1),EA262))</f>
        <v/>
      </c>
      <c r="EC262">
        <f>IF(EB262="","",LOWER(IF(AND(LEN(EB262)&gt;1,RIGHT(EB262,1)="/"),LEFT(EB262,LEN(EB262)-1),EB262)))</f>
        <v/>
      </c>
    </row>
    <row r="263">
      <c r="EA263">
        <f>IF(A263="","",IF(LEFT(A263,4)="http",IFERROR(MID(A263,FIND("/",A263,FIND("//",A263)+2),2000),"/"),A263))</f>
        <v/>
      </c>
      <c r="EB263">
        <f>IF(EA263="","",IFERROR(LEFT(SUBSTITUTE(EA263,"#","?"),FIND("?",SUBSTITUTE(EA263,"#","?"))-1),EA263))</f>
        <v/>
      </c>
      <c r="EC263">
        <f>IF(EB263="","",LOWER(IF(AND(LEN(EB263)&gt;1,RIGHT(EB263,1)="/"),LEFT(EB263,LEN(EB263)-1),EB263)))</f>
        <v/>
      </c>
    </row>
    <row r="264">
      <c r="EA264">
        <f>IF(A264="","",IF(LEFT(A264,4)="http",IFERROR(MID(A264,FIND("/",A264,FIND("//",A264)+2),2000),"/"),A264))</f>
        <v/>
      </c>
      <c r="EB264">
        <f>IF(EA264="","",IFERROR(LEFT(SUBSTITUTE(EA264,"#","?"),FIND("?",SUBSTITUTE(EA264,"#","?"))-1),EA264))</f>
        <v/>
      </c>
      <c r="EC264">
        <f>IF(EB264="","",LOWER(IF(AND(LEN(EB264)&gt;1,RIGHT(EB264,1)="/"),LEFT(EB264,LEN(EB264)-1),EB264)))</f>
        <v/>
      </c>
    </row>
    <row r="265">
      <c r="EA265">
        <f>IF(A265="","",IF(LEFT(A265,4)="http",IFERROR(MID(A265,FIND("/",A265,FIND("//",A265)+2),2000),"/"),A265))</f>
        <v/>
      </c>
      <c r="EB265">
        <f>IF(EA265="","",IFERROR(LEFT(SUBSTITUTE(EA265,"#","?"),FIND("?",SUBSTITUTE(EA265,"#","?"))-1),EA265))</f>
        <v/>
      </c>
      <c r="EC265">
        <f>IF(EB265="","",LOWER(IF(AND(LEN(EB265)&gt;1,RIGHT(EB265,1)="/"),LEFT(EB265,LEN(EB265)-1),EB265)))</f>
        <v/>
      </c>
    </row>
    <row r="266">
      <c r="EA266">
        <f>IF(A266="","",IF(LEFT(A266,4)="http",IFERROR(MID(A266,FIND("/",A266,FIND("//",A266)+2),2000),"/"),A266))</f>
        <v/>
      </c>
      <c r="EB266">
        <f>IF(EA266="","",IFERROR(LEFT(SUBSTITUTE(EA266,"#","?"),FIND("?",SUBSTITUTE(EA266,"#","?"))-1),EA266))</f>
        <v/>
      </c>
      <c r="EC266">
        <f>IF(EB266="","",LOWER(IF(AND(LEN(EB266)&gt;1,RIGHT(EB266,1)="/"),LEFT(EB266,LEN(EB266)-1),EB266)))</f>
        <v/>
      </c>
    </row>
    <row r="267">
      <c r="EA267">
        <f>IF(A267="","",IF(LEFT(A267,4)="http",IFERROR(MID(A267,FIND("/",A267,FIND("//",A267)+2),2000),"/"),A267))</f>
        <v/>
      </c>
      <c r="EB267">
        <f>IF(EA267="","",IFERROR(LEFT(SUBSTITUTE(EA267,"#","?"),FIND("?",SUBSTITUTE(EA267,"#","?"))-1),EA267))</f>
        <v/>
      </c>
      <c r="EC267">
        <f>IF(EB267="","",LOWER(IF(AND(LEN(EB267)&gt;1,RIGHT(EB267,1)="/"),LEFT(EB267,LEN(EB267)-1),EB267)))</f>
        <v/>
      </c>
    </row>
    <row r="268">
      <c r="EA268">
        <f>IF(A268="","",IF(LEFT(A268,4)="http",IFERROR(MID(A268,FIND("/",A268,FIND("//",A268)+2),2000),"/"),A268))</f>
        <v/>
      </c>
      <c r="EB268">
        <f>IF(EA268="","",IFERROR(LEFT(SUBSTITUTE(EA268,"#","?"),FIND("?",SUBSTITUTE(EA268,"#","?"))-1),EA268))</f>
        <v/>
      </c>
      <c r="EC268">
        <f>IF(EB268="","",LOWER(IF(AND(LEN(EB268)&gt;1,RIGHT(EB268,1)="/"),LEFT(EB268,LEN(EB268)-1),EB268)))</f>
        <v/>
      </c>
    </row>
    <row r="269">
      <c r="EA269">
        <f>IF(A269="","",IF(LEFT(A269,4)="http",IFERROR(MID(A269,FIND("/",A269,FIND("//",A269)+2),2000),"/"),A269))</f>
        <v/>
      </c>
      <c r="EB269">
        <f>IF(EA269="","",IFERROR(LEFT(SUBSTITUTE(EA269,"#","?"),FIND("?",SUBSTITUTE(EA269,"#","?"))-1),EA269))</f>
        <v/>
      </c>
      <c r="EC269">
        <f>IF(EB269="","",LOWER(IF(AND(LEN(EB269)&gt;1,RIGHT(EB269,1)="/"),LEFT(EB269,LEN(EB269)-1),EB269)))</f>
        <v/>
      </c>
    </row>
    <row r="270">
      <c r="EA270">
        <f>IF(A270="","",IF(LEFT(A270,4)="http",IFERROR(MID(A270,FIND("/",A270,FIND("//",A270)+2),2000),"/"),A270))</f>
        <v/>
      </c>
      <c r="EB270">
        <f>IF(EA270="","",IFERROR(LEFT(SUBSTITUTE(EA270,"#","?"),FIND("?",SUBSTITUTE(EA270,"#","?"))-1),EA270))</f>
        <v/>
      </c>
      <c r="EC270">
        <f>IF(EB270="","",LOWER(IF(AND(LEN(EB270)&gt;1,RIGHT(EB270,1)="/"),LEFT(EB270,LEN(EB270)-1),EB270)))</f>
        <v/>
      </c>
    </row>
    <row r="271">
      <c r="EA271">
        <f>IF(A271="","",IF(LEFT(A271,4)="http",IFERROR(MID(A271,FIND("/",A271,FIND("//",A271)+2),2000),"/"),A271))</f>
        <v/>
      </c>
      <c r="EB271">
        <f>IF(EA271="","",IFERROR(LEFT(SUBSTITUTE(EA271,"#","?"),FIND("?",SUBSTITUTE(EA271,"#","?"))-1),EA271))</f>
        <v/>
      </c>
      <c r="EC271">
        <f>IF(EB271="","",LOWER(IF(AND(LEN(EB271)&gt;1,RIGHT(EB271,1)="/"),LEFT(EB271,LEN(EB271)-1),EB271)))</f>
        <v/>
      </c>
    </row>
    <row r="272">
      <c r="EA272">
        <f>IF(A272="","",IF(LEFT(A272,4)="http",IFERROR(MID(A272,FIND("/",A272,FIND("//",A272)+2),2000),"/"),A272))</f>
        <v/>
      </c>
      <c r="EB272">
        <f>IF(EA272="","",IFERROR(LEFT(SUBSTITUTE(EA272,"#","?"),FIND("?",SUBSTITUTE(EA272,"#","?"))-1),EA272))</f>
        <v/>
      </c>
      <c r="EC272">
        <f>IF(EB272="","",LOWER(IF(AND(LEN(EB272)&gt;1,RIGHT(EB272,1)="/"),LEFT(EB272,LEN(EB272)-1),EB272)))</f>
        <v/>
      </c>
    </row>
    <row r="273">
      <c r="EA273">
        <f>IF(A273="","",IF(LEFT(A273,4)="http",IFERROR(MID(A273,FIND("/",A273,FIND("//",A273)+2),2000),"/"),A273))</f>
        <v/>
      </c>
      <c r="EB273">
        <f>IF(EA273="","",IFERROR(LEFT(SUBSTITUTE(EA273,"#","?"),FIND("?",SUBSTITUTE(EA273,"#","?"))-1),EA273))</f>
        <v/>
      </c>
      <c r="EC273">
        <f>IF(EB273="","",LOWER(IF(AND(LEN(EB273)&gt;1,RIGHT(EB273,1)="/"),LEFT(EB273,LEN(EB273)-1),EB273)))</f>
        <v/>
      </c>
    </row>
    <row r="274">
      <c r="EA274">
        <f>IF(A274="","",IF(LEFT(A274,4)="http",IFERROR(MID(A274,FIND("/",A274,FIND("//",A274)+2),2000),"/"),A274))</f>
        <v/>
      </c>
      <c r="EB274">
        <f>IF(EA274="","",IFERROR(LEFT(SUBSTITUTE(EA274,"#","?"),FIND("?",SUBSTITUTE(EA274,"#","?"))-1),EA274))</f>
        <v/>
      </c>
      <c r="EC274">
        <f>IF(EB274="","",LOWER(IF(AND(LEN(EB274)&gt;1,RIGHT(EB274,1)="/"),LEFT(EB274,LEN(EB274)-1),EB274)))</f>
        <v/>
      </c>
    </row>
    <row r="275">
      <c r="EA275">
        <f>IF(A275="","",IF(LEFT(A275,4)="http",IFERROR(MID(A275,FIND("/",A275,FIND("//",A275)+2),2000),"/"),A275))</f>
        <v/>
      </c>
      <c r="EB275">
        <f>IF(EA275="","",IFERROR(LEFT(SUBSTITUTE(EA275,"#","?"),FIND("?",SUBSTITUTE(EA275,"#","?"))-1),EA275))</f>
        <v/>
      </c>
      <c r="EC275">
        <f>IF(EB275="","",LOWER(IF(AND(LEN(EB275)&gt;1,RIGHT(EB275,1)="/"),LEFT(EB275,LEN(EB275)-1),EB275)))</f>
        <v/>
      </c>
    </row>
    <row r="276">
      <c r="EA276">
        <f>IF(A276="","",IF(LEFT(A276,4)="http",IFERROR(MID(A276,FIND("/",A276,FIND("//",A276)+2),2000),"/"),A276))</f>
        <v/>
      </c>
      <c r="EB276">
        <f>IF(EA276="","",IFERROR(LEFT(SUBSTITUTE(EA276,"#","?"),FIND("?",SUBSTITUTE(EA276,"#","?"))-1),EA276))</f>
        <v/>
      </c>
      <c r="EC276">
        <f>IF(EB276="","",LOWER(IF(AND(LEN(EB276)&gt;1,RIGHT(EB276,1)="/"),LEFT(EB276,LEN(EB276)-1),EB276)))</f>
        <v/>
      </c>
    </row>
    <row r="277">
      <c r="EA277">
        <f>IF(A277="","",IF(LEFT(A277,4)="http",IFERROR(MID(A277,FIND("/",A277,FIND("//",A277)+2),2000),"/"),A277))</f>
        <v/>
      </c>
      <c r="EB277">
        <f>IF(EA277="","",IFERROR(LEFT(SUBSTITUTE(EA277,"#","?"),FIND("?",SUBSTITUTE(EA277,"#","?"))-1),EA277))</f>
        <v/>
      </c>
      <c r="EC277">
        <f>IF(EB277="","",LOWER(IF(AND(LEN(EB277)&gt;1,RIGHT(EB277,1)="/"),LEFT(EB277,LEN(EB277)-1),EB277)))</f>
        <v/>
      </c>
    </row>
    <row r="278">
      <c r="EA278">
        <f>IF(A278="","",IF(LEFT(A278,4)="http",IFERROR(MID(A278,FIND("/",A278,FIND("//",A278)+2),2000),"/"),A278))</f>
        <v/>
      </c>
      <c r="EB278">
        <f>IF(EA278="","",IFERROR(LEFT(SUBSTITUTE(EA278,"#","?"),FIND("?",SUBSTITUTE(EA278,"#","?"))-1),EA278))</f>
        <v/>
      </c>
      <c r="EC278">
        <f>IF(EB278="","",LOWER(IF(AND(LEN(EB278)&gt;1,RIGHT(EB278,1)="/"),LEFT(EB278,LEN(EB278)-1),EB278)))</f>
        <v/>
      </c>
    </row>
    <row r="279">
      <c r="EA279">
        <f>IF(A279="","",IF(LEFT(A279,4)="http",IFERROR(MID(A279,FIND("/",A279,FIND("//",A279)+2),2000),"/"),A279))</f>
        <v/>
      </c>
      <c r="EB279">
        <f>IF(EA279="","",IFERROR(LEFT(SUBSTITUTE(EA279,"#","?"),FIND("?",SUBSTITUTE(EA279,"#","?"))-1),EA279))</f>
        <v/>
      </c>
      <c r="EC279">
        <f>IF(EB279="","",LOWER(IF(AND(LEN(EB279)&gt;1,RIGHT(EB279,1)="/"),LEFT(EB279,LEN(EB279)-1),EB279)))</f>
        <v/>
      </c>
    </row>
    <row r="280">
      <c r="EA280">
        <f>IF(A280="","",IF(LEFT(A280,4)="http",IFERROR(MID(A280,FIND("/",A280,FIND("//",A280)+2),2000),"/"),A280))</f>
        <v/>
      </c>
      <c r="EB280">
        <f>IF(EA280="","",IFERROR(LEFT(SUBSTITUTE(EA280,"#","?"),FIND("?",SUBSTITUTE(EA280,"#","?"))-1),EA280))</f>
        <v/>
      </c>
      <c r="EC280">
        <f>IF(EB280="","",LOWER(IF(AND(LEN(EB280)&gt;1,RIGHT(EB280,1)="/"),LEFT(EB280,LEN(EB280)-1),EB280)))</f>
        <v/>
      </c>
    </row>
    <row r="281">
      <c r="EA281">
        <f>IF(A281="","",IF(LEFT(A281,4)="http",IFERROR(MID(A281,FIND("/",A281,FIND("//",A281)+2),2000),"/"),A281))</f>
        <v/>
      </c>
      <c r="EB281">
        <f>IF(EA281="","",IFERROR(LEFT(SUBSTITUTE(EA281,"#","?"),FIND("?",SUBSTITUTE(EA281,"#","?"))-1),EA281))</f>
        <v/>
      </c>
      <c r="EC281">
        <f>IF(EB281="","",LOWER(IF(AND(LEN(EB281)&gt;1,RIGHT(EB281,1)="/"),LEFT(EB281,LEN(EB281)-1),EB281)))</f>
        <v/>
      </c>
    </row>
    <row r="282">
      <c r="EA282">
        <f>IF(A282="","",IF(LEFT(A282,4)="http",IFERROR(MID(A282,FIND("/",A282,FIND("//",A282)+2),2000),"/"),A282))</f>
        <v/>
      </c>
      <c r="EB282">
        <f>IF(EA282="","",IFERROR(LEFT(SUBSTITUTE(EA282,"#","?"),FIND("?",SUBSTITUTE(EA282,"#","?"))-1),EA282))</f>
        <v/>
      </c>
      <c r="EC282">
        <f>IF(EB282="","",LOWER(IF(AND(LEN(EB282)&gt;1,RIGHT(EB282,1)="/"),LEFT(EB282,LEN(EB282)-1),EB282)))</f>
        <v/>
      </c>
    </row>
    <row r="283">
      <c r="EA283">
        <f>IF(A283="","",IF(LEFT(A283,4)="http",IFERROR(MID(A283,FIND("/",A283,FIND("//",A283)+2),2000),"/"),A283))</f>
        <v/>
      </c>
      <c r="EB283">
        <f>IF(EA283="","",IFERROR(LEFT(SUBSTITUTE(EA283,"#","?"),FIND("?",SUBSTITUTE(EA283,"#","?"))-1),EA283))</f>
        <v/>
      </c>
      <c r="EC283">
        <f>IF(EB283="","",LOWER(IF(AND(LEN(EB283)&gt;1,RIGHT(EB283,1)="/"),LEFT(EB283,LEN(EB283)-1),EB283)))</f>
        <v/>
      </c>
    </row>
    <row r="284">
      <c r="EA284">
        <f>IF(A284="","",IF(LEFT(A284,4)="http",IFERROR(MID(A284,FIND("/",A284,FIND("//",A284)+2),2000),"/"),A284))</f>
        <v/>
      </c>
      <c r="EB284">
        <f>IF(EA284="","",IFERROR(LEFT(SUBSTITUTE(EA284,"#","?"),FIND("?",SUBSTITUTE(EA284,"#","?"))-1),EA284))</f>
        <v/>
      </c>
      <c r="EC284">
        <f>IF(EB284="","",LOWER(IF(AND(LEN(EB284)&gt;1,RIGHT(EB284,1)="/"),LEFT(EB284,LEN(EB284)-1),EB284)))</f>
        <v/>
      </c>
    </row>
    <row r="285">
      <c r="EA285">
        <f>IF(A285="","",IF(LEFT(A285,4)="http",IFERROR(MID(A285,FIND("/",A285,FIND("//",A285)+2),2000),"/"),A285))</f>
        <v/>
      </c>
      <c r="EB285">
        <f>IF(EA285="","",IFERROR(LEFT(SUBSTITUTE(EA285,"#","?"),FIND("?",SUBSTITUTE(EA285,"#","?"))-1),EA285))</f>
        <v/>
      </c>
      <c r="EC285">
        <f>IF(EB285="","",LOWER(IF(AND(LEN(EB285)&gt;1,RIGHT(EB285,1)="/"),LEFT(EB285,LEN(EB285)-1),EB285)))</f>
        <v/>
      </c>
    </row>
    <row r="286">
      <c r="EA286">
        <f>IF(A286="","",IF(LEFT(A286,4)="http",IFERROR(MID(A286,FIND("/",A286,FIND("//",A286)+2),2000),"/"),A286))</f>
        <v/>
      </c>
      <c r="EB286">
        <f>IF(EA286="","",IFERROR(LEFT(SUBSTITUTE(EA286,"#","?"),FIND("?",SUBSTITUTE(EA286,"#","?"))-1),EA286))</f>
        <v/>
      </c>
      <c r="EC286">
        <f>IF(EB286="","",LOWER(IF(AND(LEN(EB286)&gt;1,RIGHT(EB286,1)="/"),LEFT(EB286,LEN(EB286)-1),EB286)))</f>
        <v/>
      </c>
    </row>
    <row r="287">
      <c r="EA287">
        <f>IF(A287="","",IF(LEFT(A287,4)="http",IFERROR(MID(A287,FIND("/",A287,FIND("//",A287)+2),2000),"/"),A287))</f>
        <v/>
      </c>
      <c r="EB287">
        <f>IF(EA287="","",IFERROR(LEFT(SUBSTITUTE(EA287,"#","?"),FIND("?",SUBSTITUTE(EA287,"#","?"))-1),EA287))</f>
        <v/>
      </c>
      <c r="EC287">
        <f>IF(EB287="","",LOWER(IF(AND(LEN(EB287)&gt;1,RIGHT(EB287,1)="/"),LEFT(EB287,LEN(EB287)-1),EB287)))</f>
        <v/>
      </c>
    </row>
    <row r="288">
      <c r="EA288">
        <f>IF(A288="","",IF(LEFT(A288,4)="http",IFERROR(MID(A288,FIND("/",A288,FIND("//",A288)+2),2000),"/"),A288))</f>
        <v/>
      </c>
      <c r="EB288">
        <f>IF(EA288="","",IFERROR(LEFT(SUBSTITUTE(EA288,"#","?"),FIND("?",SUBSTITUTE(EA288,"#","?"))-1),EA288))</f>
        <v/>
      </c>
      <c r="EC288">
        <f>IF(EB288="","",LOWER(IF(AND(LEN(EB288)&gt;1,RIGHT(EB288,1)="/"),LEFT(EB288,LEN(EB288)-1),EB288)))</f>
        <v/>
      </c>
    </row>
    <row r="289">
      <c r="EA289">
        <f>IF(A289="","",IF(LEFT(A289,4)="http",IFERROR(MID(A289,FIND("/",A289,FIND("//",A289)+2),2000),"/"),A289))</f>
        <v/>
      </c>
      <c r="EB289">
        <f>IF(EA289="","",IFERROR(LEFT(SUBSTITUTE(EA289,"#","?"),FIND("?",SUBSTITUTE(EA289,"#","?"))-1),EA289))</f>
        <v/>
      </c>
      <c r="EC289">
        <f>IF(EB289="","",LOWER(IF(AND(LEN(EB289)&gt;1,RIGHT(EB289,1)="/"),LEFT(EB289,LEN(EB289)-1),EB289)))</f>
        <v/>
      </c>
    </row>
    <row r="290">
      <c r="EA290">
        <f>IF(A290="","",IF(LEFT(A290,4)="http",IFERROR(MID(A290,FIND("/",A290,FIND("//",A290)+2),2000),"/"),A290))</f>
        <v/>
      </c>
      <c r="EB290">
        <f>IF(EA290="","",IFERROR(LEFT(SUBSTITUTE(EA290,"#","?"),FIND("?",SUBSTITUTE(EA290,"#","?"))-1),EA290))</f>
        <v/>
      </c>
      <c r="EC290">
        <f>IF(EB290="","",LOWER(IF(AND(LEN(EB290)&gt;1,RIGHT(EB290,1)="/"),LEFT(EB290,LEN(EB290)-1),EB290)))</f>
        <v/>
      </c>
    </row>
    <row r="291">
      <c r="EA291">
        <f>IF(A291="","",IF(LEFT(A291,4)="http",IFERROR(MID(A291,FIND("/",A291,FIND("//",A291)+2),2000),"/"),A291))</f>
        <v/>
      </c>
      <c r="EB291">
        <f>IF(EA291="","",IFERROR(LEFT(SUBSTITUTE(EA291,"#","?"),FIND("?",SUBSTITUTE(EA291,"#","?"))-1),EA291))</f>
        <v/>
      </c>
      <c r="EC291">
        <f>IF(EB291="","",LOWER(IF(AND(LEN(EB291)&gt;1,RIGHT(EB291,1)="/"),LEFT(EB291,LEN(EB291)-1),EB291)))</f>
        <v/>
      </c>
    </row>
    <row r="292">
      <c r="EA292">
        <f>IF(A292="","",IF(LEFT(A292,4)="http",IFERROR(MID(A292,FIND("/",A292,FIND("//",A292)+2),2000),"/"),A292))</f>
        <v/>
      </c>
      <c r="EB292">
        <f>IF(EA292="","",IFERROR(LEFT(SUBSTITUTE(EA292,"#","?"),FIND("?",SUBSTITUTE(EA292,"#","?"))-1),EA292))</f>
        <v/>
      </c>
      <c r="EC292">
        <f>IF(EB292="","",LOWER(IF(AND(LEN(EB292)&gt;1,RIGHT(EB292,1)="/"),LEFT(EB292,LEN(EB292)-1),EB292)))</f>
        <v/>
      </c>
    </row>
    <row r="293">
      <c r="EA293">
        <f>IF(A293="","",IF(LEFT(A293,4)="http",IFERROR(MID(A293,FIND("/",A293,FIND("//",A293)+2),2000),"/"),A293))</f>
        <v/>
      </c>
      <c r="EB293">
        <f>IF(EA293="","",IFERROR(LEFT(SUBSTITUTE(EA293,"#","?"),FIND("?",SUBSTITUTE(EA293,"#","?"))-1),EA293))</f>
        <v/>
      </c>
      <c r="EC293">
        <f>IF(EB293="","",LOWER(IF(AND(LEN(EB293)&gt;1,RIGHT(EB293,1)="/"),LEFT(EB293,LEN(EB293)-1),EB293)))</f>
        <v/>
      </c>
    </row>
    <row r="294">
      <c r="EA294">
        <f>IF(A294="","",IF(LEFT(A294,4)="http",IFERROR(MID(A294,FIND("/",A294,FIND("//",A294)+2),2000),"/"),A294))</f>
        <v/>
      </c>
      <c r="EB294">
        <f>IF(EA294="","",IFERROR(LEFT(SUBSTITUTE(EA294,"#","?"),FIND("?",SUBSTITUTE(EA294,"#","?"))-1),EA294))</f>
        <v/>
      </c>
      <c r="EC294">
        <f>IF(EB294="","",LOWER(IF(AND(LEN(EB294)&gt;1,RIGHT(EB294,1)="/"),LEFT(EB294,LEN(EB294)-1),EB294)))</f>
        <v/>
      </c>
    </row>
    <row r="295">
      <c r="EA295">
        <f>IF(A295="","",IF(LEFT(A295,4)="http",IFERROR(MID(A295,FIND("/",A295,FIND("//",A295)+2),2000),"/"),A295))</f>
        <v/>
      </c>
      <c r="EB295">
        <f>IF(EA295="","",IFERROR(LEFT(SUBSTITUTE(EA295,"#","?"),FIND("?",SUBSTITUTE(EA295,"#","?"))-1),EA295))</f>
        <v/>
      </c>
      <c r="EC295">
        <f>IF(EB295="","",LOWER(IF(AND(LEN(EB295)&gt;1,RIGHT(EB295,1)="/"),LEFT(EB295,LEN(EB295)-1),EB295)))</f>
        <v/>
      </c>
    </row>
    <row r="296">
      <c r="EA296">
        <f>IF(A296="","",IF(LEFT(A296,4)="http",IFERROR(MID(A296,FIND("/",A296,FIND("//",A296)+2),2000),"/"),A296))</f>
        <v/>
      </c>
      <c r="EB296">
        <f>IF(EA296="","",IFERROR(LEFT(SUBSTITUTE(EA296,"#","?"),FIND("?",SUBSTITUTE(EA296,"#","?"))-1),EA296))</f>
        <v/>
      </c>
      <c r="EC296">
        <f>IF(EB296="","",LOWER(IF(AND(LEN(EB296)&gt;1,RIGHT(EB296,1)="/"),LEFT(EB296,LEN(EB296)-1),EB296)))</f>
        <v/>
      </c>
    </row>
    <row r="297">
      <c r="EA297">
        <f>IF(A297="","",IF(LEFT(A297,4)="http",IFERROR(MID(A297,FIND("/",A297,FIND("//",A297)+2),2000),"/"),A297))</f>
        <v/>
      </c>
      <c r="EB297">
        <f>IF(EA297="","",IFERROR(LEFT(SUBSTITUTE(EA297,"#","?"),FIND("?",SUBSTITUTE(EA297,"#","?"))-1),EA297))</f>
        <v/>
      </c>
      <c r="EC297">
        <f>IF(EB297="","",LOWER(IF(AND(LEN(EB297)&gt;1,RIGHT(EB297,1)="/"),LEFT(EB297,LEN(EB297)-1),EB297)))</f>
        <v/>
      </c>
    </row>
    <row r="298">
      <c r="EA298">
        <f>IF(A298="","",IF(LEFT(A298,4)="http",IFERROR(MID(A298,FIND("/",A298,FIND("//",A298)+2),2000),"/"),A298))</f>
        <v/>
      </c>
      <c r="EB298">
        <f>IF(EA298="","",IFERROR(LEFT(SUBSTITUTE(EA298,"#","?"),FIND("?",SUBSTITUTE(EA298,"#","?"))-1),EA298))</f>
        <v/>
      </c>
      <c r="EC298">
        <f>IF(EB298="","",LOWER(IF(AND(LEN(EB298)&gt;1,RIGHT(EB298,1)="/"),LEFT(EB298,LEN(EB298)-1),EB298)))</f>
        <v/>
      </c>
    </row>
    <row r="299">
      <c r="EA299">
        <f>IF(A299="","",IF(LEFT(A299,4)="http",IFERROR(MID(A299,FIND("/",A299,FIND("//",A299)+2),2000),"/"),A299))</f>
        <v/>
      </c>
      <c r="EB299">
        <f>IF(EA299="","",IFERROR(LEFT(SUBSTITUTE(EA299,"#","?"),FIND("?",SUBSTITUTE(EA299,"#","?"))-1),EA299))</f>
        <v/>
      </c>
      <c r="EC299">
        <f>IF(EB299="","",LOWER(IF(AND(LEN(EB299)&gt;1,RIGHT(EB299,1)="/"),LEFT(EB299,LEN(EB299)-1),EB299)))</f>
        <v/>
      </c>
    </row>
    <row r="300">
      <c r="EA300">
        <f>IF(A300="","",IF(LEFT(A300,4)="http",IFERROR(MID(A300,FIND("/",A300,FIND("//",A300)+2),2000),"/"),A300))</f>
        <v/>
      </c>
      <c r="EB300">
        <f>IF(EA300="","",IFERROR(LEFT(SUBSTITUTE(EA300,"#","?"),FIND("?",SUBSTITUTE(EA300,"#","?"))-1),EA300))</f>
        <v/>
      </c>
      <c r="EC300">
        <f>IF(EB300="","",LOWER(IF(AND(LEN(EB300)&gt;1,RIGHT(EB300,1)="/"),LEFT(EB300,LEN(EB300)-1),EB300)))</f>
        <v/>
      </c>
    </row>
    <row r="301">
      <c r="EA301">
        <f>IF(A301="","",IF(LEFT(A301,4)="http",IFERROR(MID(A301,FIND("/",A301,FIND("//",A301)+2),2000),"/"),A301))</f>
        <v/>
      </c>
      <c r="EB301">
        <f>IF(EA301="","",IFERROR(LEFT(SUBSTITUTE(EA301,"#","?"),FIND("?",SUBSTITUTE(EA301,"#","?"))-1),EA301))</f>
        <v/>
      </c>
      <c r="EC301">
        <f>IF(EB301="","",LOWER(IF(AND(LEN(EB301)&gt;1,RIGHT(EB301,1)="/"),LEFT(EB301,LEN(EB301)-1),EB301)))</f>
        <v/>
      </c>
    </row>
    <row r="302">
      <c r="EA302">
        <f>IF(A302="","",IF(LEFT(A302,4)="http",IFERROR(MID(A302,FIND("/",A302,FIND("//",A302)+2),2000),"/"),A302))</f>
        <v/>
      </c>
      <c r="EB302">
        <f>IF(EA302="","",IFERROR(LEFT(SUBSTITUTE(EA302,"#","?"),FIND("?",SUBSTITUTE(EA302,"#","?"))-1),EA302))</f>
        <v/>
      </c>
      <c r="EC302">
        <f>IF(EB302="","",LOWER(IF(AND(LEN(EB302)&gt;1,RIGHT(EB302,1)="/"),LEFT(EB302,LEN(EB302)-1),EB302)))</f>
        <v/>
      </c>
    </row>
    <row r="303">
      <c r="EA303">
        <f>IF(A303="","",IF(LEFT(A303,4)="http",IFERROR(MID(A303,FIND("/",A303,FIND("//",A303)+2),2000),"/"),A303))</f>
        <v/>
      </c>
      <c r="EB303">
        <f>IF(EA303="","",IFERROR(LEFT(SUBSTITUTE(EA303,"#","?"),FIND("?",SUBSTITUTE(EA303,"#","?"))-1),EA303))</f>
        <v/>
      </c>
      <c r="EC303">
        <f>IF(EB303="","",LOWER(IF(AND(LEN(EB303)&gt;1,RIGHT(EB303,1)="/"),LEFT(EB303,LEN(EB303)-1),EB303)))</f>
        <v/>
      </c>
    </row>
    <row r="304">
      <c r="EA304">
        <f>IF(A304="","",IF(LEFT(A304,4)="http",IFERROR(MID(A304,FIND("/",A304,FIND("//",A304)+2),2000),"/"),A304))</f>
        <v/>
      </c>
      <c r="EB304">
        <f>IF(EA304="","",IFERROR(LEFT(SUBSTITUTE(EA304,"#","?"),FIND("?",SUBSTITUTE(EA304,"#","?"))-1),EA304))</f>
        <v/>
      </c>
      <c r="EC304">
        <f>IF(EB304="","",LOWER(IF(AND(LEN(EB304)&gt;1,RIGHT(EB304,1)="/"),LEFT(EB304,LEN(EB304)-1),EB304)))</f>
        <v/>
      </c>
    </row>
    <row r="305">
      <c r="EA305">
        <f>IF(A305="","",IF(LEFT(A305,4)="http",IFERROR(MID(A305,FIND("/",A305,FIND("//",A305)+2),2000),"/"),A305))</f>
        <v/>
      </c>
      <c r="EB305">
        <f>IF(EA305="","",IFERROR(LEFT(SUBSTITUTE(EA305,"#","?"),FIND("?",SUBSTITUTE(EA305,"#","?"))-1),EA305))</f>
        <v/>
      </c>
      <c r="EC305">
        <f>IF(EB305="","",LOWER(IF(AND(LEN(EB305)&gt;1,RIGHT(EB305,1)="/"),LEFT(EB305,LEN(EB305)-1),EB305)))</f>
        <v/>
      </c>
    </row>
    <row r="306">
      <c r="EA306">
        <f>IF(A306="","",IF(LEFT(A306,4)="http",IFERROR(MID(A306,FIND("/",A306,FIND("//",A306)+2),2000),"/"),A306))</f>
        <v/>
      </c>
      <c r="EB306">
        <f>IF(EA306="","",IFERROR(LEFT(SUBSTITUTE(EA306,"#","?"),FIND("?",SUBSTITUTE(EA306,"#","?"))-1),EA306))</f>
        <v/>
      </c>
      <c r="EC306">
        <f>IF(EB306="","",LOWER(IF(AND(LEN(EB306)&gt;1,RIGHT(EB306,1)="/"),LEFT(EB306,LEN(EB306)-1),EB306)))</f>
        <v/>
      </c>
    </row>
    <row r="307">
      <c r="EA307">
        <f>IF(A307="","",IF(LEFT(A307,4)="http",IFERROR(MID(A307,FIND("/",A307,FIND("//",A307)+2),2000),"/"),A307))</f>
        <v/>
      </c>
      <c r="EB307">
        <f>IF(EA307="","",IFERROR(LEFT(SUBSTITUTE(EA307,"#","?"),FIND("?",SUBSTITUTE(EA307,"#","?"))-1),EA307))</f>
        <v/>
      </c>
      <c r="EC307">
        <f>IF(EB307="","",LOWER(IF(AND(LEN(EB307)&gt;1,RIGHT(EB307,1)="/"),LEFT(EB307,LEN(EB307)-1),EB307)))</f>
        <v/>
      </c>
    </row>
    <row r="308">
      <c r="EA308">
        <f>IF(A308="","",IF(LEFT(A308,4)="http",IFERROR(MID(A308,FIND("/",A308,FIND("//",A308)+2),2000),"/"),A308))</f>
        <v/>
      </c>
      <c r="EB308">
        <f>IF(EA308="","",IFERROR(LEFT(SUBSTITUTE(EA308,"#","?"),FIND("?",SUBSTITUTE(EA308,"#","?"))-1),EA308))</f>
        <v/>
      </c>
      <c r="EC308">
        <f>IF(EB308="","",LOWER(IF(AND(LEN(EB308)&gt;1,RIGHT(EB308,1)="/"),LEFT(EB308,LEN(EB308)-1),EB308)))</f>
        <v/>
      </c>
    </row>
    <row r="309">
      <c r="EA309">
        <f>IF(A309="","",IF(LEFT(A309,4)="http",IFERROR(MID(A309,FIND("/",A309,FIND("//",A309)+2),2000),"/"),A309))</f>
        <v/>
      </c>
      <c r="EB309">
        <f>IF(EA309="","",IFERROR(LEFT(SUBSTITUTE(EA309,"#","?"),FIND("?",SUBSTITUTE(EA309,"#","?"))-1),EA309))</f>
        <v/>
      </c>
      <c r="EC309">
        <f>IF(EB309="","",LOWER(IF(AND(LEN(EB309)&gt;1,RIGHT(EB309,1)="/"),LEFT(EB309,LEN(EB309)-1),EB309)))</f>
        <v/>
      </c>
    </row>
    <row r="310">
      <c r="EA310">
        <f>IF(A310="","",IF(LEFT(A310,4)="http",IFERROR(MID(A310,FIND("/",A310,FIND("//",A310)+2),2000),"/"),A310))</f>
        <v/>
      </c>
      <c r="EB310">
        <f>IF(EA310="","",IFERROR(LEFT(SUBSTITUTE(EA310,"#","?"),FIND("?",SUBSTITUTE(EA310,"#","?"))-1),EA310))</f>
        <v/>
      </c>
      <c r="EC310">
        <f>IF(EB310="","",LOWER(IF(AND(LEN(EB310)&gt;1,RIGHT(EB310,1)="/"),LEFT(EB310,LEN(EB310)-1),EB310)))</f>
        <v/>
      </c>
    </row>
    <row r="311">
      <c r="EA311">
        <f>IF(A311="","",IF(LEFT(A311,4)="http",IFERROR(MID(A311,FIND("/",A311,FIND("//",A311)+2),2000),"/"),A311))</f>
        <v/>
      </c>
      <c r="EB311">
        <f>IF(EA311="","",IFERROR(LEFT(SUBSTITUTE(EA311,"#","?"),FIND("?",SUBSTITUTE(EA311,"#","?"))-1),EA311))</f>
        <v/>
      </c>
      <c r="EC311">
        <f>IF(EB311="","",LOWER(IF(AND(LEN(EB311)&gt;1,RIGHT(EB311,1)="/"),LEFT(EB311,LEN(EB311)-1),EB311)))</f>
        <v/>
      </c>
    </row>
    <row r="312">
      <c r="EA312">
        <f>IF(A312="","",IF(LEFT(A312,4)="http",IFERROR(MID(A312,FIND("/",A312,FIND("//",A312)+2),2000),"/"),A312))</f>
        <v/>
      </c>
      <c r="EB312">
        <f>IF(EA312="","",IFERROR(LEFT(SUBSTITUTE(EA312,"#","?"),FIND("?",SUBSTITUTE(EA312,"#","?"))-1),EA312))</f>
        <v/>
      </c>
      <c r="EC312">
        <f>IF(EB312="","",LOWER(IF(AND(LEN(EB312)&gt;1,RIGHT(EB312,1)="/"),LEFT(EB312,LEN(EB312)-1),EB312)))</f>
        <v/>
      </c>
    </row>
    <row r="313">
      <c r="EA313">
        <f>IF(A313="","",IF(LEFT(A313,4)="http",IFERROR(MID(A313,FIND("/",A313,FIND("//",A313)+2),2000),"/"),A313))</f>
        <v/>
      </c>
      <c r="EB313">
        <f>IF(EA313="","",IFERROR(LEFT(SUBSTITUTE(EA313,"#","?"),FIND("?",SUBSTITUTE(EA313,"#","?"))-1),EA313))</f>
        <v/>
      </c>
      <c r="EC313">
        <f>IF(EB313="","",LOWER(IF(AND(LEN(EB313)&gt;1,RIGHT(EB313,1)="/"),LEFT(EB313,LEN(EB313)-1),EB313)))</f>
        <v/>
      </c>
    </row>
    <row r="314">
      <c r="EA314">
        <f>IF(A314="","",IF(LEFT(A314,4)="http",IFERROR(MID(A314,FIND("/",A314,FIND("//",A314)+2),2000),"/"),A314))</f>
        <v/>
      </c>
      <c r="EB314">
        <f>IF(EA314="","",IFERROR(LEFT(SUBSTITUTE(EA314,"#","?"),FIND("?",SUBSTITUTE(EA314,"#","?"))-1),EA314))</f>
        <v/>
      </c>
      <c r="EC314">
        <f>IF(EB314="","",LOWER(IF(AND(LEN(EB314)&gt;1,RIGHT(EB314,1)="/"),LEFT(EB314,LEN(EB314)-1),EB314)))</f>
        <v/>
      </c>
    </row>
    <row r="315">
      <c r="EA315">
        <f>IF(A315="","",IF(LEFT(A315,4)="http",IFERROR(MID(A315,FIND("/",A315,FIND("//",A315)+2),2000),"/"),A315))</f>
        <v/>
      </c>
      <c r="EB315">
        <f>IF(EA315="","",IFERROR(LEFT(SUBSTITUTE(EA315,"#","?"),FIND("?",SUBSTITUTE(EA315,"#","?"))-1),EA315))</f>
        <v/>
      </c>
      <c r="EC315">
        <f>IF(EB315="","",LOWER(IF(AND(LEN(EB315)&gt;1,RIGHT(EB315,1)="/"),LEFT(EB315,LEN(EB315)-1),EB315)))</f>
        <v/>
      </c>
    </row>
    <row r="316">
      <c r="EA316">
        <f>IF(A316="","",IF(LEFT(A316,4)="http",IFERROR(MID(A316,FIND("/",A316,FIND("//",A316)+2),2000),"/"),A316))</f>
        <v/>
      </c>
      <c r="EB316">
        <f>IF(EA316="","",IFERROR(LEFT(SUBSTITUTE(EA316,"#","?"),FIND("?",SUBSTITUTE(EA316,"#","?"))-1),EA316))</f>
        <v/>
      </c>
      <c r="EC316">
        <f>IF(EB316="","",LOWER(IF(AND(LEN(EB316)&gt;1,RIGHT(EB316,1)="/"),LEFT(EB316,LEN(EB316)-1),EB316)))</f>
        <v/>
      </c>
    </row>
    <row r="317">
      <c r="EA317">
        <f>IF(A317="","",IF(LEFT(A317,4)="http",IFERROR(MID(A317,FIND("/",A317,FIND("//",A317)+2),2000),"/"),A317))</f>
        <v/>
      </c>
      <c r="EB317">
        <f>IF(EA317="","",IFERROR(LEFT(SUBSTITUTE(EA317,"#","?"),FIND("?",SUBSTITUTE(EA317,"#","?"))-1),EA317))</f>
        <v/>
      </c>
      <c r="EC317">
        <f>IF(EB317="","",LOWER(IF(AND(LEN(EB317)&gt;1,RIGHT(EB317,1)="/"),LEFT(EB317,LEN(EB317)-1),EB317)))</f>
        <v/>
      </c>
    </row>
    <row r="318">
      <c r="EA318">
        <f>IF(A318="","",IF(LEFT(A318,4)="http",IFERROR(MID(A318,FIND("/",A318,FIND("//",A318)+2),2000),"/"),A318))</f>
        <v/>
      </c>
      <c r="EB318">
        <f>IF(EA318="","",IFERROR(LEFT(SUBSTITUTE(EA318,"#","?"),FIND("?",SUBSTITUTE(EA318,"#","?"))-1),EA318))</f>
        <v/>
      </c>
      <c r="EC318">
        <f>IF(EB318="","",LOWER(IF(AND(LEN(EB318)&gt;1,RIGHT(EB318,1)="/"),LEFT(EB318,LEN(EB318)-1),EB318)))</f>
        <v/>
      </c>
    </row>
    <row r="319">
      <c r="EA319">
        <f>IF(A319="","",IF(LEFT(A319,4)="http",IFERROR(MID(A319,FIND("/",A319,FIND("//",A319)+2),2000),"/"),A319))</f>
        <v/>
      </c>
      <c r="EB319">
        <f>IF(EA319="","",IFERROR(LEFT(SUBSTITUTE(EA319,"#","?"),FIND("?",SUBSTITUTE(EA319,"#","?"))-1),EA319))</f>
        <v/>
      </c>
      <c r="EC319">
        <f>IF(EB319="","",LOWER(IF(AND(LEN(EB319)&gt;1,RIGHT(EB319,1)="/"),LEFT(EB319,LEN(EB319)-1),EB319)))</f>
        <v/>
      </c>
    </row>
    <row r="320">
      <c r="EA320">
        <f>IF(A320="","",IF(LEFT(A320,4)="http",IFERROR(MID(A320,FIND("/",A320,FIND("//",A320)+2),2000),"/"),A320))</f>
        <v/>
      </c>
      <c r="EB320">
        <f>IF(EA320="","",IFERROR(LEFT(SUBSTITUTE(EA320,"#","?"),FIND("?",SUBSTITUTE(EA320,"#","?"))-1),EA320))</f>
        <v/>
      </c>
      <c r="EC320">
        <f>IF(EB320="","",LOWER(IF(AND(LEN(EB320)&gt;1,RIGHT(EB320,1)="/"),LEFT(EB320,LEN(EB320)-1),EB320)))</f>
        <v/>
      </c>
    </row>
    <row r="321">
      <c r="EA321">
        <f>IF(A321="","",IF(LEFT(A321,4)="http",IFERROR(MID(A321,FIND("/",A321,FIND("//",A321)+2),2000),"/"),A321))</f>
        <v/>
      </c>
      <c r="EB321">
        <f>IF(EA321="","",IFERROR(LEFT(SUBSTITUTE(EA321,"#","?"),FIND("?",SUBSTITUTE(EA321,"#","?"))-1),EA321))</f>
        <v/>
      </c>
      <c r="EC321">
        <f>IF(EB321="","",LOWER(IF(AND(LEN(EB321)&gt;1,RIGHT(EB321,1)="/"),LEFT(EB321,LEN(EB321)-1),EB321)))</f>
        <v/>
      </c>
    </row>
    <row r="322">
      <c r="EA322">
        <f>IF(A322="","",IF(LEFT(A322,4)="http",IFERROR(MID(A322,FIND("/",A322,FIND("//",A322)+2),2000),"/"),A322))</f>
        <v/>
      </c>
      <c r="EB322">
        <f>IF(EA322="","",IFERROR(LEFT(SUBSTITUTE(EA322,"#","?"),FIND("?",SUBSTITUTE(EA322,"#","?"))-1),EA322))</f>
        <v/>
      </c>
      <c r="EC322">
        <f>IF(EB322="","",LOWER(IF(AND(LEN(EB322)&gt;1,RIGHT(EB322,1)="/"),LEFT(EB322,LEN(EB322)-1),EB322)))</f>
        <v/>
      </c>
    </row>
    <row r="323">
      <c r="EA323">
        <f>IF(A323="","",IF(LEFT(A323,4)="http",IFERROR(MID(A323,FIND("/",A323,FIND("//",A323)+2),2000),"/"),A323))</f>
        <v/>
      </c>
      <c r="EB323">
        <f>IF(EA323="","",IFERROR(LEFT(SUBSTITUTE(EA323,"#","?"),FIND("?",SUBSTITUTE(EA323,"#","?"))-1),EA323))</f>
        <v/>
      </c>
      <c r="EC323">
        <f>IF(EB323="","",LOWER(IF(AND(LEN(EB323)&gt;1,RIGHT(EB323,1)="/"),LEFT(EB323,LEN(EB323)-1),EB323)))</f>
        <v/>
      </c>
    </row>
    <row r="324">
      <c r="EA324">
        <f>IF(A324="","",IF(LEFT(A324,4)="http",IFERROR(MID(A324,FIND("/",A324,FIND("//",A324)+2),2000),"/"),A324))</f>
        <v/>
      </c>
      <c r="EB324">
        <f>IF(EA324="","",IFERROR(LEFT(SUBSTITUTE(EA324,"#","?"),FIND("?",SUBSTITUTE(EA324,"#","?"))-1),EA324))</f>
        <v/>
      </c>
      <c r="EC324">
        <f>IF(EB324="","",LOWER(IF(AND(LEN(EB324)&gt;1,RIGHT(EB324,1)="/"),LEFT(EB324,LEN(EB324)-1),EB324)))</f>
        <v/>
      </c>
    </row>
    <row r="325">
      <c r="EA325">
        <f>IF(A325="","",IF(LEFT(A325,4)="http",IFERROR(MID(A325,FIND("/",A325,FIND("//",A325)+2),2000),"/"),A325))</f>
        <v/>
      </c>
      <c r="EB325">
        <f>IF(EA325="","",IFERROR(LEFT(SUBSTITUTE(EA325,"#","?"),FIND("?",SUBSTITUTE(EA325,"#","?"))-1),EA325))</f>
        <v/>
      </c>
      <c r="EC325">
        <f>IF(EB325="","",LOWER(IF(AND(LEN(EB325)&gt;1,RIGHT(EB325,1)="/"),LEFT(EB325,LEN(EB325)-1),EB325)))</f>
        <v/>
      </c>
    </row>
    <row r="326">
      <c r="EA326">
        <f>IF(A326="","",IF(LEFT(A326,4)="http",IFERROR(MID(A326,FIND("/",A326,FIND("//",A326)+2),2000),"/"),A326))</f>
        <v/>
      </c>
      <c r="EB326">
        <f>IF(EA326="","",IFERROR(LEFT(SUBSTITUTE(EA326,"#","?"),FIND("?",SUBSTITUTE(EA326,"#","?"))-1),EA326))</f>
        <v/>
      </c>
      <c r="EC326">
        <f>IF(EB326="","",LOWER(IF(AND(LEN(EB326)&gt;1,RIGHT(EB326,1)="/"),LEFT(EB326,LEN(EB326)-1),EB326)))</f>
        <v/>
      </c>
    </row>
    <row r="327">
      <c r="EA327">
        <f>IF(A327="","",IF(LEFT(A327,4)="http",IFERROR(MID(A327,FIND("/",A327,FIND("//",A327)+2),2000),"/"),A327))</f>
        <v/>
      </c>
      <c r="EB327">
        <f>IF(EA327="","",IFERROR(LEFT(SUBSTITUTE(EA327,"#","?"),FIND("?",SUBSTITUTE(EA327,"#","?"))-1),EA327))</f>
        <v/>
      </c>
      <c r="EC327">
        <f>IF(EB327="","",LOWER(IF(AND(LEN(EB327)&gt;1,RIGHT(EB327,1)="/"),LEFT(EB327,LEN(EB327)-1),EB327)))</f>
        <v/>
      </c>
    </row>
    <row r="328">
      <c r="EA328">
        <f>IF(A328="","",IF(LEFT(A328,4)="http",IFERROR(MID(A328,FIND("/",A328,FIND("//",A328)+2),2000),"/"),A328))</f>
        <v/>
      </c>
      <c r="EB328">
        <f>IF(EA328="","",IFERROR(LEFT(SUBSTITUTE(EA328,"#","?"),FIND("?",SUBSTITUTE(EA328,"#","?"))-1),EA328))</f>
        <v/>
      </c>
      <c r="EC328">
        <f>IF(EB328="","",LOWER(IF(AND(LEN(EB328)&gt;1,RIGHT(EB328,1)="/"),LEFT(EB328,LEN(EB328)-1),EB328)))</f>
        <v/>
      </c>
    </row>
    <row r="329">
      <c r="EA329">
        <f>IF(A329="","",IF(LEFT(A329,4)="http",IFERROR(MID(A329,FIND("/",A329,FIND("//",A329)+2),2000),"/"),A329))</f>
        <v/>
      </c>
      <c r="EB329">
        <f>IF(EA329="","",IFERROR(LEFT(SUBSTITUTE(EA329,"#","?"),FIND("?",SUBSTITUTE(EA329,"#","?"))-1),EA329))</f>
        <v/>
      </c>
      <c r="EC329">
        <f>IF(EB329="","",LOWER(IF(AND(LEN(EB329)&gt;1,RIGHT(EB329,1)="/"),LEFT(EB329,LEN(EB329)-1),EB329)))</f>
        <v/>
      </c>
    </row>
    <row r="330">
      <c r="EA330">
        <f>IF(A330="","",IF(LEFT(A330,4)="http",IFERROR(MID(A330,FIND("/",A330,FIND("//",A330)+2),2000),"/"),A330))</f>
        <v/>
      </c>
      <c r="EB330">
        <f>IF(EA330="","",IFERROR(LEFT(SUBSTITUTE(EA330,"#","?"),FIND("?",SUBSTITUTE(EA330,"#","?"))-1),EA330))</f>
        <v/>
      </c>
      <c r="EC330">
        <f>IF(EB330="","",LOWER(IF(AND(LEN(EB330)&gt;1,RIGHT(EB330,1)="/"),LEFT(EB330,LEN(EB330)-1),EB330)))</f>
        <v/>
      </c>
    </row>
    <row r="331">
      <c r="EA331">
        <f>IF(A331="","",IF(LEFT(A331,4)="http",IFERROR(MID(A331,FIND("/",A331,FIND("//",A331)+2),2000),"/"),A331))</f>
        <v/>
      </c>
      <c r="EB331">
        <f>IF(EA331="","",IFERROR(LEFT(SUBSTITUTE(EA331,"#","?"),FIND("?",SUBSTITUTE(EA331,"#","?"))-1),EA331))</f>
        <v/>
      </c>
      <c r="EC331">
        <f>IF(EB331="","",LOWER(IF(AND(LEN(EB331)&gt;1,RIGHT(EB331,1)="/"),LEFT(EB331,LEN(EB331)-1),EB331)))</f>
        <v/>
      </c>
    </row>
    <row r="332">
      <c r="EA332">
        <f>IF(A332="","",IF(LEFT(A332,4)="http",IFERROR(MID(A332,FIND("/",A332,FIND("//",A332)+2),2000),"/"),A332))</f>
        <v/>
      </c>
      <c r="EB332">
        <f>IF(EA332="","",IFERROR(LEFT(SUBSTITUTE(EA332,"#","?"),FIND("?",SUBSTITUTE(EA332,"#","?"))-1),EA332))</f>
        <v/>
      </c>
      <c r="EC332">
        <f>IF(EB332="","",LOWER(IF(AND(LEN(EB332)&gt;1,RIGHT(EB332,1)="/"),LEFT(EB332,LEN(EB332)-1),EB332)))</f>
        <v/>
      </c>
    </row>
    <row r="333">
      <c r="EA333">
        <f>IF(A333="","",IF(LEFT(A333,4)="http",IFERROR(MID(A333,FIND("/",A333,FIND("//",A333)+2),2000),"/"),A333))</f>
        <v/>
      </c>
      <c r="EB333">
        <f>IF(EA333="","",IFERROR(LEFT(SUBSTITUTE(EA333,"#","?"),FIND("?",SUBSTITUTE(EA333,"#","?"))-1),EA333))</f>
        <v/>
      </c>
      <c r="EC333">
        <f>IF(EB333="","",LOWER(IF(AND(LEN(EB333)&gt;1,RIGHT(EB333,1)="/"),LEFT(EB333,LEN(EB333)-1),EB333)))</f>
        <v/>
      </c>
    </row>
    <row r="334">
      <c r="EA334">
        <f>IF(A334="","",IF(LEFT(A334,4)="http",IFERROR(MID(A334,FIND("/",A334,FIND("//",A334)+2),2000),"/"),A334))</f>
        <v/>
      </c>
      <c r="EB334">
        <f>IF(EA334="","",IFERROR(LEFT(SUBSTITUTE(EA334,"#","?"),FIND("?",SUBSTITUTE(EA334,"#","?"))-1),EA334))</f>
        <v/>
      </c>
      <c r="EC334">
        <f>IF(EB334="","",LOWER(IF(AND(LEN(EB334)&gt;1,RIGHT(EB334,1)="/"),LEFT(EB334,LEN(EB334)-1),EB334)))</f>
        <v/>
      </c>
    </row>
    <row r="335">
      <c r="EA335">
        <f>IF(A335="","",IF(LEFT(A335,4)="http",IFERROR(MID(A335,FIND("/",A335,FIND("//",A335)+2),2000),"/"),A335))</f>
        <v/>
      </c>
      <c r="EB335">
        <f>IF(EA335="","",IFERROR(LEFT(SUBSTITUTE(EA335,"#","?"),FIND("?",SUBSTITUTE(EA335,"#","?"))-1),EA335))</f>
        <v/>
      </c>
      <c r="EC335">
        <f>IF(EB335="","",LOWER(IF(AND(LEN(EB335)&gt;1,RIGHT(EB335,1)="/"),LEFT(EB335,LEN(EB335)-1),EB335)))</f>
        <v/>
      </c>
    </row>
    <row r="336">
      <c r="EA336">
        <f>IF(A336="","",IF(LEFT(A336,4)="http",IFERROR(MID(A336,FIND("/",A336,FIND("//",A336)+2),2000),"/"),A336))</f>
        <v/>
      </c>
      <c r="EB336">
        <f>IF(EA336="","",IFERROR(LEFT(SUBSTITUTE(EA336,"#","?"),FIND("?",SUBSTITUTE(EA336,"#","?"))-1),EA336))</f>
        <v/>
      </c>
      <c r="EC336">
        <f>IF(EB336="","",LOWER(IF(AND(LEN(EB336)&gt;1,RIGHT(EB336,1)="/"),LEFT(EB336,LEN(EB336)-1),EB336)))</f>
        <v/>
      </c>
    </row>
    <row r="337">
      <c r="EA337">
        <f>IF(A337="","",IF(LEFT(A337,4)="http",IFERROR(MID(A337,FIND("/",A337,FIND("//",A337)+2),2000),"/"),A337))</f>
        <v/>
      </c>
      <c r="EB337">
        <f>IF(EA337="","",IFERROR(LEFT(SUBSTITUTE(EA337,"#","?"),FIND("?",SUBSTITUTE(EA337,"#","?"))-1),EA337))</f>
        <v/>
      </c>
      <c r="EC337">
        <f>IF(EB337="","",LOWER(IF(AND(LEN(EB337)&gt;1,RIGHT(EB337,1)="/"),LEFT(EB337,LEN(EB337)-1),EB337)))</f>
        <v/>
      </c>
    </row>
    <row r="338">
      <c r="EA338">
        <f>IF(A338="","",IF(LEFT(A338,4)="http",IFERROR(MID(A338,FIND("/",A338,FIND("//",A338)+2),2000),"/"),A338))</f>
        <v/>
      </c>
      <c r="EB338">
        <f>IF(EA338="","",IFERROR(LEFT(SUBSTITUTE(EA338,"#","?"),FIND("?",SUBSTITUTE(EA338,"#","?"))-1),EA338))</f>
        <v/>
      </c>
      <c r="EC338">
        <f>IF(EB338="","",LOWER(IF(AND(LEN(EB338)&gt;1,RIGHT(EB338,1)="/"),LEFT(EB338,LEN(EB338)-1),EB338)))</f>
        <v/>
      </c>
    </row>
    <row r="339">
      <c r="EA339">
        <f>IF(A339="","",IF(LEFT(A339,4)="http",IFERROR(MID(A339,FIND("/",A339,FIND("//",A339)+2),2000),"/"),A339))</f>
        <v/>
      </c>
      <c r="EB339">
        <f>IF(EA339="","",IFERROR(LEFT(SUBSTITUTE(EA339,"#","?"),FIND("?",SUBSTITUTE(EA339,"#","?"))-1),EA339))</f>
        <v/>
      </c>
      <c r="EC339">
        <f>IF(EB339="","",LOWER(IF(AND(LEN(EB339)&gt;1,RIGHT(EB339,1)="/"),LEFT(EB339,LEN(EB339)-1),EB339)))</f>
        <v/>
      </c>
    </row>
    <row r="340">
      <c r="EA340">
        <f>IF(A340="","",IF(LEFT(A340,4)="http",IFERROR(MID(A340,FIND("/",A340,FIND("//",A340)+2),2000),"/"),A340))</f>
        <v/>
      </c>
      <c r="EB340">
        <f>IF(EA340="","",IFERROR(LEFT(SUBSTITUTE(EA340,"#","?"),FIND("?",SUBSTITUTE(EA340,"#","?"))-1),EA340))</f>
        <v/>
      </c>
      <c r="EC340">
        <f>IF(EB340="","",LOWER(IF(AND(LEN(EB340)&gt;1,RIGHT(EB340,1)="/"),LEFT(EB340,LEN(EB340)-1),EB340)))</f>
        <v/>
      </c>
    </row>
    <row r="341">
      <c r="EA341">
        <f>IF(A341="","",IF(LEFT(A341,4)="http",IFERROR(MID(A341,FIND("/",A341,FIND("//",A341)+2),2000),"/"),A341))</f>
        <v/>
      </c>
      <c r="EB341">
        <f>IF(EA341="","",IFERROR(LEFT(SUBSTITUTE(EA341,"#","?"),FIND("?",SUBSTITUTE(EA341,"#","?"))-1),EA341))</f>
        <v/>
      </c>
      <c r="EC341">
        <f>IF(EB341="","",LOWER(IF(AND(LEN(EB341)&gt;1,RIGHT(EB341,1)="/"),LEFT(EB341,LEN(EB341)-1),EB341)))</f>
        <v/>
      </c>
    </row>
    <row r="342">
      <c r="EA342">
        <f>IF(A342="","",IF(LEFT(A342,4)="http",IFERROR(MID(A342,FIND("/",A342,FIND("//",A342)+2),2000),"/"),A342))</f>
        <v/>
      </c>
      <c r="EB342">
        <f>IF(EA342="","",IFERROR(LEFT(SUBSTITUTE(EA342,"#","?"),FIND("?",SUBSTITUTE(EA342,"#","?"))-1),EA342))</f>
        <v/>
      </c>
      <c r="EC342">
        <f>IF(EB342="","",LOWER(IF(AND(LEN(EB342)&gt;1,RIGHT(EB342,1)="/"),LEFT(EB342,LEN(EB342)-1),EB342)))</f>
        <v/>
      </c>
    </row>
    <row r="343">
      <c r="EA343">
        <f>IF(A343="","",IF(LEFT(A343,4)="http",IFERROR(MID(A343,FIND("/",A343,FIND("//",A343)+2),2000),"/"),A343))</f>
        <v/>
      </c>
      <c r="EB343">
        <f>IF(EA343="","",IFERROR(LEFT(SUBSTITUTE(EA343,"#","?"),FIND("?",SUBSTITUTE(EA343,"#","?"))-1),EA343))</f>
        <v/>
      </c>
      <c r="EC343">
        <f>IF(EB343="","",LOWER(IF(AND(LEN(EB343)&gt;1,RIGHT(EB343,1)="/"),LEFT(EB343,LEN(EB343)-1),EB343)))</f>
        <v/>
      </c>
    </row>
    <row r="344">
      <c r="EA344">
        <f>IF(A344="","",IF(LEFT(A344,4)="http",IFERROR(MID(A344,FIND("/",A344,FIND("//",A344)+2),2000),"/"),A344))</f>
        <v/>
      </c>
      <c r="EB344">
        <f>IF(EA344="","",IFERROR(LEFT(SUBSTITUTE(EA344,"#","?"),FIND("?",SUBSTITUTE(EA344,"#","?"))-1),EA344))</f>
        <v/>
      </c>
      <c r="EC344">
        <f>IF(EB344="","",LOWER(IF(AND(LEN(EB344)&gt;1,RIGHT(EB344,1)="/"),LEFT(EB344,LEN(EB344)-1),EB344)))</f>
        <v/>
      </c>
    </row>
    <row r="345">
      <c r="EA345">
        <f>IF(A345="","",IF(LEFT(A345,4)="http",IFERROR(MID(A345,FIND("/",A345,FIND("//",A345)+2),2000),"/"),A345))</f>
        <v/>
      </c>
      <c r="EB345">
        <f>IF(EA345="","",IFERROR(LEFT(SUBSTITUTE(EA345,"#","?"),FIND("?",SUBSTITUTE(EA345,"#","?"))-1),EA345))</f>
        <v/>
      </c>
      <c r="EC345">
        <f>IF(EB345="","",LOWER(IF(AND(LEN(EB345)&gt;1,RIGHT(EB345,1)="/"),LEFT(EB345,LEN(EB345)-1),EB345)))</f>
        <v/>
      </c>
    </row>
    <row r="346">
      <c r="EA346">
        <f>IF(A346="","",IF(LEFT(A346,4)="http",IFERROR(MID(A346,FIND("/",A346,FIND("//",A346)+2),2000),"/"),A346))</f>
        <v/>
      </c>
      <c r="EB346">
        <f>IF(EA346="","",IFERROR(LEFT(SUBSTITUTE(EA346,"#","?"),FIND("?",SUBSTITUTE(EA346,"#","?"))-1),EA346))</f>
        <v/>
      </c>
      <c r="EC346">
        <f>IF(EB346="","",LOWER(IF(AND(LEN(EB346)&gt;1,RIGHT(EB346,1)="/"),LEFT(EB346,LEN(EB346)-1),EB346)))</f>
        <v/>
      </c>
    </row>
    <row r="347">
      <c r="EA347">
        <f>IF(A347="","",IF(LEFT(A347,4)="http",IFERROR(MID(A347,FIND("/",A347,FIND("//",A347)+2),2000),"/"),A347))</f>
        <v/>
      </c>
      <c r="EB347">
        <f>IF(EA347="","",IFERROR(LEFT(SUBSTITUTE(EA347,"#","?"),FIND("?",SUBSTITUTE(EA347,"#","?"))-1),EA347))</f>
        <v/>
      </c>
      <c r="EC347">
        <f>IF(EB347="","",LOWER(IF(AND(LEN(EB347)&gt;1,RIGHT(EB347,1)="/"),LEFT(EB347,LEN(EB347)-1),EB347)))</f>
        <v/>
      </c>
    </row>
    <row r="348">
      <c r="EA348">
        <f>IF(A348="","",IF(LEFT(A348,4)="http",IFERROR(MID(A348,FIND("/",A348,FIND("//",A348)+2),2000),"/"),A348))</f>
        <v/>
      </c>
      <c r="EB348">
        <f>IF(EA348="","",IFERROR(LEFT(SUBSTITUTE(EA348,"#","?"),FIND("?",SUBSTITUTE(EA348,"#","?"))-1),EA348))</f>
        <v/>
      </c>
      <c r="EC348">
        <f>IF(EB348="","",LOWER(IF(AND(LEN(EB348)&gt;1,RIGHT(EB348,1)="/"),LEFT(EB348,LEN(EB348)-1),EB348)))</f>
        <v/>
      </c>
    </row>
    <row r="349">
      <c r="EA349">
        <f>IF(A349="","",IF(LEFT(A349,4)="http",IFERROR(MID(A349,FIND("/",A349,FIND("//",A349)+2),2000),"/"),A349))</f>
        <v/>
      </c>
      <c r="EB349">
        <f>IF(EA349="","",IFERROR(LEFT(SUBSTITUTE(EA349,"#","?"),FIND("?",SUBSTITUTE(EA349,"#","?"))-1),EA349))</f>
        <v/>
      </c>
      <c r="EC349">
        <f>IF(EB349="","",LOWER(IF(AND(LEN(EB349)&gt;1,RIGHT(EB349,1)="/"),LEFT(EB349,LEN(EB349)-1),EB349)))</f>
        <v/>
      </c>
    </row>
    <row r="350">
      <c r="EA350">
        <f>IF(A350="","",IF(LEFT(A350,4)="http",IFERROR(MID(A350,FIND("/",A350,FIND("//",A350)+2),2000),"/"),A350))</f>
        <v/>
      </c>
      <c r="EB350">
        <f>IF(EA350="","",IFERROR(LEFT(SUBSTITUTE(EA350,"#","?"),FIND("?",SUBSTITUTE(EA350,"#","?"))-1),EA350))</f>
        <v/>
      </c>
      <c r="EC350">
        <f>IF(EB350="","",LOWER(IF(AND(LEN(EB350)&gt;1,RIGHT(EB350,1)="/"),LEFT(EB350,LEN(EB350)-1),EB350)))</f>
        <v/>
      </c>
    </row>
    <row r="351">
      <c r="EA351">
        <f>IF(A351="","",IF(LEFT(A351,4)="http",IFERROR(MID(A351,FIND("/",A351,FIND("//",A351)+2),2000),"/"),A351))</f>
        <v/>
      </c>
      <c r="EB351">
        <f>IF(EA351="","",IFERROR(LEFT(SUBSTITUTE(EA351,"#","?"),FIND("?",SUBSTITUTE(EA351,"#","?"))-1),EA351))</f>
        <v/>
      </c>
      <c r="EC351">
        <f>IF(EB351="","",LOWER(IF(AND(LEN(EB351)&gt;1,RIGHT(EB351,1)="/"),LEFT(EB351,LEN(EB351)-1),EB351)))</f>
        <v/>
      </c>
    </row>
    <row r="352">
      <c r="EA352">
        <f>IF(A352="","",IF(LEFT(A352,4)="http",IFERROR(MID(A352,FIND("/",A352,FIND("//",A352)+2),2000),"/"),A352))</f>
        <v/>
      </c>
      <c r="EB352">
        <f>IF(EA352="","",IFERROR(LEFT(SUBSTITUTE(EA352,"#","?"),FIND("?",SUBSTITUTE(EA352,"#","?"))-1),EA352))</f>
        <v/>
      </c>
      <c r="EC352">
        <f>IF(EB352="","",LOWER(IF(AND(LEN(EB352)&gt;1,RIGHT(EB352,1)="/"),LEFT(EB352,LEN(EB352)-1),EB352)))</f>
        <v/>
      </c>
    </row>
    <row r="353">
      <c r="EA353">
        <f>IF(A353="","",IF(LEFT(A353,4)="http",IFERROR(MID(A353,FIND("/",A353,FIND("//",A353)+2),2000),"/"),A353))</f>
        <v/>
      </c>
      <c r="EB353">
        <f>IF(EA353="","",IFERROR(LEFT(SUBSTITUTE(EA353,"#","?"),FIND("?",SUBSTITUTE(EA353,"#","?"))-1),EA353))</f>
        <v/>
      </c>
      <c r="EC353">
        <f>IF(EB353="","",LOWER(IF(AND(LEN(EB353)&gt;1,RIGHT(EB353,1)="/"),LEFT(EB353,LEN(EB353)-1),EB353)))</f>
        <v/>
      </c>
    </row>
    <row r="354">
      <c r="EA354">
        <f>IF(A354="","",IF(LEFT(A354,4)="http",IFERROR(MID(A354,FIND("/",A354,FIND("//",A354)+2),2000),"/"),A354))</f>
        <v/>
      </c>
      <c r="EB354">
        <f>IF(EA354="","",IFERROR(LEFT(SUBSTITUTE(EA354,"#","?"),FIND("?",SUBSTITUTE(EA354,"#","?"))-1),EA354))</f>
        <v/>
      </c>
      <c r="EC354">
        <f>IF(EB354="","",LOWER(IF(AND(LEN(EB354)&gt;1,RIGHT(EB354,1)="/"),LEFT(EB354,LEN(EB354)-1),EB354)))</f>
        <v/>
      </c>
    </row>
    <row r="355">
      <c r="EA355">
        <f>IF(A355="","",IF(LEFT(A355,4)="http",IFERROR(MID(A355,FIND("/",A355,FIND("//",A355)+2),2000),"/"),A355))</f>
        <v/>
      </c>
      <c r="EB355">
        <f>IF(EA355="","",IFERROR(LEFT(SUBSTITUTE(EA355,"#","?"),FIND("?",SUBSTITUTE(EA355,"#","?"))-1),EA355))</f>
        <v/>
      </c>
      <c r="EC355">
        <f>IF(EB355="","",LOWER(IF(AND(LEN(EB355)&gt;1,RIGHT(EB355,1)="/"),LEFT(EB355,LEN(EB355)-1),EB355)))</f>
        <v/>
      </c>
    </row>
    <row r="356">
      <c r="EA356">
        <f>IF(A356="","",IF(LEFT(A356,4)="http",IFERROR(MID(A356,FIND("/",A356,FIND("//",A356)+2),2000),"/"),A356))</f>
        <v/>
      </c>
      <c r="EB356">
        <f>IF(EA356="","",IFERROR(LEFT(SUBSTITUTE(EA356,"#","?"),FIND("?",SUBSTITUTE(EA356,"#","?"))-1),EA356))</f>
        <v/>
      </c>
      <c r="EC356">
        <f>IF(EB356="","",LOWER(IF(AND(LEN(EB356)&gt;1,RIGHT(EB356,1)="/"),LEFT(EB356,LEN(EB356)-1),EB356)))</f>
        <v/>
      </c>
    </row>
    <row r="357">
      <c r="EA357">
        <f>IF(A357="","",IF(LEFT(A357,4)="http",IFERROR(MID(A357,FIND("/",A357,FIND("//",A357)+2),2000),"/"),A357))</f>
        <v/>
      </c>
      <c r="EB357">
        <f>IF(EA357="","",IFERROR(LEFT(SUBSTITUTE(EA357,"#","?"),FIND("?",SUBSTITUTE(EA357,"#","?"))-1),EA357))</f>
        <v/>
      </c>
      <c r="EC357">
        <f>IF(EB357="","",LOWER(IF(AND(LEN(EB357)&gt;1,RIGHT(EB357,1)="/"),LEFT(EB357,LEN(EB357)-1),EB357)))</f>
        <v/>
      </c>
    </row>
    <row r="358">
      <c r="EA358">
        <f>IF(A358="","",IF(LEFT(A358,4)="http",IFERROR(MID(A358,FIND("/",A358,FIND("//",A358)+2),2000),"/"),A358))</f>
        <v/>
      </c>
      <c r="EB358">
        <f>IF(EA358="","",IFERROR(LEFT(SUBSTITUTE(EA358,"#","?"),FIND("?",SUBSTITUTE(EA358,"#","?"))-1),EA358))</f>
        <v/>
      </c>
      <c r="EC358">
        <f>IF(EB358="","",LOWER(IF(AND(LEN(EB358)&gt;1,RIGHT(EB358,1)="/"),LEFT(EB358,LEN(EB358)-1),EB358)))</f>
        <v/>
      </c>
    </row>
    <row r="359">
      <c r="EA359">
        <f>IF(A359="","",IF(LEFT(A359,4)="http",IFERROR(MID(A359,FIND("/",A359,FIND("//",A359)+2),2000),"/"),A359))</f>
        <v/>
      </c>
      <c r="EB359">
        <f>IF(EA359="","",IFERROR(LEFT(SUBSTITUTE(EA359,"#","?"),FIND("?",SUBSTITUTE(EA359,"#","?"))-1),EA359))</f>
        <v/>
      </c>
      <c r="EC359">
        <f>IF(EB359="","",LOWER(IF(AND(LEN(EB359)&gt;1,RIGHT(EB359,1)="/"),LEFT(EB359,LEN(EB359)-1),EB359)))</f>
        <v/>
      </c>
    </row>
    <row r="360">
      <c r="EA360">
        <f>IF(A360="","",IF(LEFT(A360,4)="http",IFERROR(MID(A360,FIND("/",A360,FIND("//",A360)+2),2000),"/"),A360))</f>
        <v/>
      </c>
      <c r="EB360">
        <f>IF(EA360="","",IFERROR(LEFT(SUBSTITUTE(EA360,"#","?"),FIND("?",SUBSTITUTE(EA360,"#","?"))-1),EA360))</f>
        <v/>
      </c>
      <c r="EC360">
        <f>IF(EB360="","",LOWER(IF(AND(LEN(EB360)&gt;1,RIGHT(EB360,1)="/"),LEFT(EB360,LEN(EB360)-1),EB360)))</f>
        <v/>
      </c>
    </row>
    <row r="361">
      <c r="EA361">
        <f>IF(A361="","",IF(LEFT(A361,4)="http",IFERROR(MID(A361,FIND("/",A361,FIND("//",A361)+2),2000),"/"),A361))</f>
        <v/>
      </c>
      <c r="EB361">
        <f>IF(EA361="","",IFERROR(LEFT(SUBSTITUTE(EA361,"#","?"),FIND("?",SUBSTITUTE(EA361,"#","?"))-1),EA361))</f>
        <v/>
      </c>
      <c r="EC361">
        <f>IF(EB361="","",LOWER(IF(AND(LEN(EB361)&gt;1,RIGHT(EB361,1)="/"),LEFT(EB361,LEN(EB361)-1),EB361)))</f>
        <v/>
      </c>
    </row>
    <row r="362">
      <c r="EA362">
        <f>IF(A362="","",IF(LEFT(A362,4)="http",IFERROR(MID(A362,FIND("/",A362,FIND("//",A362)+2),2000),"/"),A362))</f>
        <v/>
      </c>
      <c r="EB362">
        <f>IF(EA362="","",IFERROR(LEFT(SUBSTITUTE(EA362,"#","?"),FIND("?",SUBSTITUTE(EA362,"#","?"))-1),EA362))</f>
        <v/>
      </c>
      <c r="EC362">
        <f>IF(EB362="","",LOWER(IF(AND(LEN(EB362)&gt;1,RIGHT(EB362,1)="/"),LEFT(EB362,LEN(EB362)-1),EB362)))</f>
        <v/>
      </c>
    </row>
    <row r="363">
      <c r="EA363">
        <f>IF(A363="","",IF(LEFT(A363,4)="http",IFERROR(MID(A363,FIND("/",A363,FIND("//",A363)+2),2000),"/"),A363))</f>
        <v/>
      </c>
      <c r="EB363">
        <f>IF(EA363="","",IFERROR(LEFT(SUBSTITUTE(EA363,"#","?"),FIND("?",SUBSTITUTE(EA363,"#","?"))-1),EA363))</f>
        <v/>
      </c>
      <c r="EC363">
        <f>IF(EB363="","",LOWER(IF(AND(LEN(EB363)&gt;1,RIGHT(EB363,1)="/"),LEFT(EB363,LEN(EB363)-1),EB363)))</f>
        <v/>
      </c>
    </row>
    <row r="364">
      <c r="EA364">
        <f>IF(A364="","",IF(LEFT(A364,4)="http",IFERROR(MID(A364,FIND("/",A364,FIND("//",A364)+2),2000),"/"),A364))</f>
        <v/>
      </c>
      <c r="EB364">
        <f>IF(EA364="","",IFERROR(LEFT(SUBSTITUTE(EA364,"#","?"),FIND("?",SUBSTITUTE(EA364,"#","?"))-1),EA364))</f>
        <v/>
      </c>
      <c r="EC364">
        <f>IF(EB364="","",LOWER(IF(AND(LEN(EB364)&gt;1,RIGHT(EB364,1)="/"),LEFT(EB364,LEN(EB364)-1),EB364)))</f>
        <v/>
      </c>
    </row>
    <row r="365">
      <c r="EA365">
        <f>IF(A365="","",IF(LEFT(A365,4)="http",IFERROR(MID(A365,FIND("/",A365,FIND("//",A365)+2),2000),"/"),A365))</f>
        <v/>
      </c>
      <c r="EB365">
        <f>IF(EA365="","",IFERROR(LEFT(SUBSTITUTE(EA365,"#","?"),FIND("?",SUBSTITUTE(EA365,"#","?"))-1),EA365))</f>
        <v/>
      </c>
      <c r="EC365">
        <f>IF(EB365="","",LOWER(IF(AND(LEN(EB365)&gt;1,RIGHT(EB365,1)="/"),LEFT(EB365,LEN(EB365)-1),EB365)))</f>
        <v/>
      </c>
    </row>
    <row r="366">
      <c r="EA366">
        <f>IF(A366="","",IF(LEFT(A366,4)="http",IFERROR(MID(A366,FIND("/",A366,FIND("//",A366)+2),2000),"/"),A366))</f>
        <v/>
      </c>
      <c r="EB366">
        <f>IF(EA366="","",IFERROR(LEFT(SUBSTITUTE(EA366,"#","?"),FIND("?",SUBSTITUTE(EA366,"#","?"))-1),EA366))</f>
        <v/>
      </c>
      <c r="EC366">
        <f>IF(EB366="","",LOWER(IF(AND(LEN(EB366)&gt;1,RIGHT(EB366,1)="/"),LEFT(EB366,LEN(EB366)-1),EB366)))</f>
        <v/>
      </c>
    </row>
    <row r="367">
      <c r="EA367">
        <f>IF(A367="","",IF(LEFT(A367,4)="http",IFERROR(MID(A367,FIND("/",A367,FIND("//",A367)+2),2000),"/"),A367))</f>
        <v/>
      </c>
      <c r="EB367">
        <f>IF(EA367="","",IFERROR(LEFT(SUBSTITUTE(EA367,"#","?"),FIND("?",SUBSTITUTE(EA367,"#","?"))-1),EA367))</f>
        <v/>
      </c>
      <c r="EC367">
        <f>IF(EB367="","",LOWER(IF(AND(LEN(EB367)&gt;1,RIGHT(EB367,1)="/"),LEFT(EB367,LEN(EB367)-1),EB367)))</f>
        <v/>
      </c>
    </row>
    <row r="368">
      <c r="EA368">
        <f>IF(A368="","",IF(LEFT(A368,4)="http",IFERROR(MID(A368,FIND("/",A368,FIND("//",A368)+2),2000),"/"),A368))</f>
        <v/>
      </c>
      <c r="EB368">
        <f>IF(EA368="","",IFERROR(LEFT(SUBSTITUTE(EA368,"#","?"),FIND("?",SUBSTITUTE(EA368,"#","?"))-1),EA368))</f>
        <v/>
      </c>
      <c r="EC368">
        <f>IF(EB368="","",LOWER(IF(AND(LEN(EB368)&gt;1,RIGHT(EB368,1)="/"),LEFT(EB368,LEN(EB368)-1),EB368)))</f>
        <v/>
      </c>
    </row>
    <row r="369">
      <c r="EA369">
        <f>IF(A369="","",IF(LEFT(A369,4)="http",IFERROR(MID(A369,FIND("/",A369,FIND("//",A369)+2),2000),"/"),A369))</f>
        <v/>
      </c>
      <c r="EB369">
        <f>IF(EA369="","",IFERROR(LEFT(SUBSTITUTE(EA369,"#","?"),FIND("?",SUBSTITUTE(EA369,"#","?"))-1),EA369))</f>
        <v/>
      </c>
      <c r="EC369">
        <f>IF(EB369="","",LOWER(IF(AND(LEN(EB369)&gt;1,RIGHT(EB369,1)="/"),LEFT(EB369,LEN(EB369)-1),EB369)))</f>
        <v/>
      </c>
    </row>
    <row r="370">
      <c r="EA370">
        <f>IF(A370="","",IF(LEFT(A370,4)="http",IFERROR(MID(A370,FIND("/",A370,FIND("//",A370)+2),2000),"/"),A370))</f>
        <v/>
      </c>
      <c r="EB370">
        <f>IF(EA370="","",IFERROR(LEFT(SUBSTITUTE(EA370,"#","?"),FIND("?",SUBSTITUTE(EA370,"#","?"))-1),EA370))</f>
        <v/>
      </c>
      <c r="EC370">
        <f>IF(EB370="","",LOWER(IF(AND(LEN(EB370)&gt;1,RIGHT(EB370,1)="/"),LEFT(EB370,LEN(EB370)-1),EB370)))</f>
        <v/>
      </c>
    </row>
    <row r="371">
      <c r="EA371">
        <f>IF(A371="","",IF(LEFT(A371,4)="http",IFERROR(MID(A371,FIND("/",A371,FIND("//",A371)+2),2000),"/"),A371))</f>
        <v/>
      </c>
      <c r="EB371">
        <f>IF(EA371="","",IFERROR(LEFT(SUBSTITUTE(EA371,"#","?"),FIND("?",SUBSTITUTE(EA371,"#","?"))-1),EA371))</f>
        <v/>
      </c>
      <c r="EC371">
        <f>IF(EB371="","",LOWER(IF(AND(LEN(EB371)&gt;1,RIGHT(EB371,1)="/"),LEFT(EB371,LEN(EB371)-1),EB371)))</f>
        <v/>
      </c>
    </row>
    <row r="372">
      <c r="EA372">
        <f>IF(A372="","",IF(LEFT(A372,4)="http",IFERROR(MID(A372,FIND("/",A372,FIND("//",A372)+2),2000),"/"),A372))</f>
        <v/>
      </c>
      <c r="EB372">
        <f>IF(EA372="","",IFERROR(LEFT(SUBSTITUTE(EA372,"#","?"),FIND("?",SUBSTITUTE(EA372,"#","?"))-1),EA372))</f>
        <v/>
      </c>
      <c r="EC372">
        <f>IF(EB372="","",LOWER(IF(AND(LEN(EB372)&gt;1,RIGHT(EB372,1)="/"),LEFT(EB372,LEN(EB372)-1),EB372)))</f>
        <v/>
      </c>
    </row>
    <row r="373">
      <c r="EA373">
        <f>IF(A373="","",IF(LEFT(A373,4)="http",IFERROR(MID(A373,FIND("/",A373,FIND("//",A373)+2),2000),"/"),A373))</f>
        <v/>
      </c>
      <c r="EB373">
        <f>IF(EA373="","",IFERROR(LEFT(SUBSTITUTE(EA373,"#","?"),FIND("?",SUBSTITUTE(EA373,"#","?"))-1),EA373))</f>
        <v/>
      </c>
      <c r="EC373">
        <f>IF(EB373="","",LOWER(IF(AND(LEN(EB373)&gt;1,RIGHT(EB373,1)="/"),LEFT(EB373,LEN(EB373)-1),EB373)))</f>
        <v/>
      </c>
    </row>
    <row r="374">
      <c r="EA374">
        <f>IF(A374="","",IF(LEFT(A374,4)="http",IFERROR(MID(A374,FIND("/",A374,FIND("//",A374)+2),2000),"/"),A374))</f>
        <v/>
      </c>
      <c r="EB374">
        <f>IF(EA374="","",IFERROR(LEFT(SUBSTITUTE(EA374,"#","?"),FIND("?",SUBSTITUTE(EA374,"#","?"))-1),EA374))</f>
        <v/>
      </c>
      <c r="EC374">
        <f>IF(EB374="","",LOWER(IF(AND(LEN(EB374)&gt;1,RIGHT(EB374,1)="/"),LEFT(EB374,LEN(EB374)-1),EB374)))</f>
        <v/>
      </c>
    </row>
    <row r="375">
      <c r="EA375">
        <f>IF(A375="","",IF(LEFT(A375,4)="http",IFERROR(MID(A375,FIND("/",A375,FIND("//",A375)+2),2000),"/"),A375))</f>
        <v/>
      </c>
      <c r="EB375">
        <f>IF(EA375="","",IFERROR(LEFT(SUBSTITUTE(EA375,"#","?"),FIND("?",SUBSTITUTE(EA375,"#","?"))-1),EA375))</f>
        <v/>
      </c>
      <c r="EC375">
        <f>IF(EB375="","",LOWER(IF(AND(LEN(EB375)&gt;1,RIGHT(EB375,1)="/"),LEFT(EB375,LEN(EB375)-1),EB375)))</f>
        <v/>
      </c>
    </row>
    <row r="376">
      <c r="EA376">
        <f>IF(A376="","",IF(LEFT(A376,4)="http",IFERROR(MID(A376,FIND("/",A376,FIND("//",A376)+2),2000),"/"),A376))</f>
        <v/>
      </c>
      <c r="EB376">
        <f>IF(EA376="","",IFERROR(LEFT(SUBSTITUTE(EA376,"#","?"),FIND("?",SUBSTITUTE(EA376,"#","?"))-1),EA376))</f>
        <v/>
      </c>
      <c r="EC376">
        <f>IF(EB376="","",LOWER(IF(AND(LEN(EB376)&gt;1,RIGHT(EB376,1)="/"),LEFT(EB376,LEN(EB376)-1),EB376)))</f>
        <v/>
      </c>
    </row>
    <row r="377">
      <c r="EA377">
        <f>IF(A377="","",IF(LEFT(A377,4)="http",IFERROR(MID(A377,FIND("/",A377,FIND("//",A377)+2),2000),"/"),A377))</f>
        <v/>
      </c>
      <c r="EB377">
        <f>IF(EA377="","",IFERROR(LEFT(SUBSTITUTE(EA377,"#","?"),FIND("?",SUBSTITUTE(EA377,"#","?"))-1),EA377))</f>
        <v/>
      </c>
      <c r="EC377">
        <f>IF(EB377="","",LOWER(IF(AND(LEN(EB377)&gt;1,RIGHT(EB377,1)="/"),LEFT(EB377,LEN(EB377)-1),EB377)))</f>
        <v/>
      </c>
    </row>
    <row r="378">
      <c r="EA378">
        <f>IF(A378="","",IF(LEFT(A378,4)="http",IFERROR(MID(A378,FIND("/",A378,FIND("//",A378)+2),2000),"/"),A378))</f>
        <v/>
      </c>
      <c r="EB378">
        <f>IF(EA378="","",IFERROR(LEFT(SUBSTITUTE(EA378,"#","?"),FIND("?",SUBSTITUTE(EA378,"#","?"))-1),EA378))</f>
        <v/>
      </c>
      <c r="EC378">
        <f>IF(EB378="","",LOWER(IF(AND(LEN(EB378)&gt;1,RIGHT(EB378,1)="/"),LEFT(EB378,LEN(EB378)-1),EB378)))</f>
        <v/>
      </c>
    </row>
    <row r="379">
      <c r="EA379">
        <f>IF(A379="","",IF(LEFT(A379,4)="http",IFERROR(MID(A379,FIND("/",A379,FIND("//",A379)+2),2000),"/"),A379))</f>
        <v/>
      </c>
      <c r="EB379">
        <f>IF(EA379="","",IFERROR(LEFT(SUBSTITUTE(EA379,"#","?"),FIND("?",SUBSTITUTE(EA379,"#","?"))-1),EA379))</f>
        <v/>
      </c>
      <c r="EC379">
        <f>IF(EB379="","",LOWER(IF(AND(LEN(EB379)&gt;1,RIGHT(EB379,1)="/"),LEFT(EB379,LEN(EB379)-1),EB379)))</f>
        <v/>
      </c>
    </row>
    <row r="380">
      <c r="EA380">
        <f>IF(A380="","",IF(LEFT(A380,4)="http",IFERROR(MID(A380,FIND("/",A380,FIND("//",A380)+2),2000),"/"),A380))</f>
        <v/>
      </c>
      <c r="EB380">
        <f>IF(EA380="","",IFERROR(LEFT(SUBSTITUTE(EA380,"#","?"),FIND("?",SUBSTITUTE(EA380,"#","?"))-1),EA380))</f>
        <v/>
      </c>
      <c r="EC380">
        <f>IF(EB380="","",LOWER(IF(AND(LEN(EB380)&gt;1,RIGHT(EB380,1)="/"),LEFT(EB380,LEN(EB380)-1),EB380)))</f>
        <v/>
      </c>
    </row>
    <row r="381">
      <c r="EA381">
        <f>IF(A381="","",IF(LEFT(A381,4)="http",IFERROR(MID(A381,FIND("/",A381,FIND("//",A381)+2),2000),"/"),A381))</f>
        <v/>
      </c>
      <c r="EB381">
        <f>IF(EA381="","",IFERROR(LEFT(SUBSTITUTE(EA381,"#","?"),FIND("?",SUBSTITUTE(EA381,"#","?"))-1),EA381))</f>
        <v/>
      </c>
      <c r="EC381">
        <f>IF(EB381="","",LOWER(IF(AND(LEN(EB381)&gt;1,RIGHT(EB381,1)="/"),LEFT(EB381,LEN(EB381)-1),EB381)))</f>
        <v/>
      </c>
    </row>
    <row r="382">
      <c r="EA382">
        <f>IF(A382="","",IF(LEFT(A382,4)="http",IFERROR(MID(A382,FIND("/",A382,FIND("//",A382)+2),2000),"/"),A382))</f>
        <v/>
      </c>
      <c r="EB382">
        <f>IF(EA382="","",IFERROR(LEFT(SUBSTITUTE(EA382,"#","?"),FIND("?",SUBSTITUTE(EA382,"#","?"))-1),EA382))</f>
        <v/>
      </c>
      <c r="EC382">
        <f>IF(EB382="","",LOWER(IF(AND(LEN(EB382)&gt;1,RIGHT(EB382,1)="/"),LEFT(EB382,LEN(EB382)-1),EB382)))</f>
        <v/>
      </c>
    </row>
    <row r="383">
      <c r="EA383">
        <f>IF(A383="","",IF(LEFT(A383,4)="http",IFERROR(MID(A383,FIND("/",A383,FIND("//",A383)+2),2000),"/"),A383))</f>
        <v/>
      </c>
      <c r="EB383">
        <f>IF(EA383="","",IFERROR(LEFT(SUBSTITUTE(EA383,"#","?"),FIND("?",SUBSTITUTE(EA383,"#","?"))-1),EA383))</f>
        <v/>
      </c>
      <c r="EC383">
        <f>IF(EB383="","",LOWER(IF(AND(LEN(EB383)&gt;1,RIGHT(EB383,1)="/"),LEFT(EB383,LEN(EB383)-1),EB383)))</f>
        <v/>
      </c>
    </row>
    <row r="384">
      <c r="EA384">
        <f>IF(A384="","",IF(LEFT(A384,4)="http",IFERROR(MID(A384,FIND("/",A384,FIND("//",A384)+2),2000),"/"),A384))</f>
        <v/>
      </c>
      <c r="EB384">
        <f>IF(EA384="","",IFERROR(LEFT(SUBSTITUTE(EA384,"#","?"),FIND("?",SUBSTITUTE(EA384,"#","?"))-1),EA384))</f>
        <v/>
      </c>
      <c r="EC384">
        <f>IF(EB384="","",LOWER(IF(AND(LEN(EB384)&gt;1,RIGHT(EB384,1)="/"),LEFT(EB384,LEN(EB384)-1),EB384)))</f>
        <v/>
      </c>
    </row>
    <row r="385">
      <c r="EA385">
        <f>IF(A385="","",IF(LEFT(A385,4)="http",IFERROR(MID(A385,FIND("/",A385,FIND("//",A385)+2),2000),"/"),A385))</f>
        <v/>
      </c>
      <c r="EB385">
        <f>IF(EA385="","",IFERROR(LEFT(SUBSTITUTE(EA385,"#","?"),FIND("?",SUBSTITUTE(EA385,"#","?"))-1),EA385))</f>
        <v/>
      </c>
      <c r="EC385">
        <f>IF(EB385="","",LOWER(IF(AND(LEN(EB385)&gt;1,RIGHT(EB385,1)="/"),LEFT(EB385,LEN(EB385)-1),EB385)))</f>
        <v/>
      </c>
    </row>
    <row r="386">
      <c r="EA386">
        <f>IF(A386="","",IF(LEFT(A386,4)="http",IFERROR(MID(A386,FIND("/",A386,FIND("//",A386)+2),2000),"/"),A386))</f>
        <v/>
      </c>
      <c r="EB386">
        <f>IF(EA386="","",IFERROR(LEFT(SUBSTITUTE(EA386,"#","?"),FIND("?",SUBSTITUTE(EA386,"#","?"))-1),EA386))</f>
        <v/>
      </c>
      <c r="EC386">
        <f>IF(EB386="","",LOWER(IF(AND(LEN(EB386)&gt;1,RIGHT(EB386,1)="/"),LEFT(EB386,LEN(EB386)-1),EB386)))</f>
        <v/>
      </c>
    </row>
    <row r="387">
      <c r="EA387">
        <f>IF(A387="","",IF(LEFT(A387,4)="http",IFERROR(MID(A387,FIND("/",A387,FIND("//",A387)+2),2000),"/"),A387))</f>
        <v/>
      </c>
      <c r="EB387">
        <f>IF(EA387="","",IFERROR(LEFT(SUBSTITUTE(EA387,"#","?"),FIND("?",SUBSTITUTE(EA387,"#","?"))-1),EA387))</f>
        <v/>
      </c>
      <c r="EC387">
        <f>IF(EB387="","",LOWER(IF(AND(LEN(EB387)&gt;1,RIGHT(EB387,1)="/"),LEFT(EB387,LEN(EB387)-1),EB387)))</f>
        <v/>
      </c>
    </row>
    <row r="388">
      <c r="EA388">
        <f>IF(A388="","",IF(LEFT(A388,4)="http",IFERROR(MID(A388,FIND("/",A388,FIND("//",A388)+2),2000),"/"),A388))</f>
        <v/>
      </c>
      <c r="EB388">
        <f>IF(EA388="","",IFERROR(LEFT(SUBSTITUTE(EA388,"#","?"),FIND("?",SUBSTITUTE(EA388,"#","?"))-1),EA388))</f>
        <v/>
      </c>
      <c r="EC388">
        <f>IF(EB388="","",LOWER(IF(AND(LEN(EB388)&gt;1,RIGHT(EB388,1)="/"),LEFT(EB388,LEN(EB388)-1),EB388)))</f>
        <v/>
      </c>
    </row>
    <row r="389">
      <c r="EA389">
        <f>IF(A389="","",IF(LEFT(A389,4)="http",IFERROR(MID(A389,FIND("/",A389,FIND("//",A389)+2),2000),"/"),A389))</f>
        <v/>
      </c>
      <c r="EB389">
        <f>IF(EA389="","",IFERROR(LEFT(SUBSTITUTE(EA389,"#","?"),FIND("?",SUBSTITUTE(EA389,"#","?"))-1),EA389))</f>
        <v/>
      </c>
      <c r="EC389">
        <f>IF(EB389="","",LOWER(IF(AND(LEN(EB389)&gt;1,RIGHT(EB389,1)="/"),LEFT(EB389,LEN(EB389)-1),EB389)))</f>
        <v/>
      </c>
    </row>
    <row r="390">
      <c r="EA390">
        <f>IF(A390="","",IF(LEFT(A390,4)="http",IFERROR(MID(A390,FIND("/",A390,FIND("//",A390)+2),2000),"/"),A390))</f>
        <v/>
      </c>
      <c r="EB390">
        <f>IF(EA390="","",IFERROR(LEFT(SUBSTITUTE(EA390,"#","?"),FIND("?",SUBSTITUTE(EA390,"#","?"))-1),EA390))</f>
        <v/>
      </c>
      <c r="EC390">
        <f>IF(EB390="","",LOWER(IF(AND(LEN(EB390)&gt;1,RIGHT(EB390,1)="/"),LEFT(EB390,LEN(EB390)-1),EB390)))</f>
        <v/>
      </c>
    </row>
    <row r="391">
      <c r="EA391">
        <f>IF(A391="","",IF(LEFT(A391,4)="http",IFERROR(MID(A391,FIND("/",A391,FIND("//",A391)+2),2000),"/"),A391))</f>
        <v/>
      </c>
      <c r="EB391">
        <f>IF(EA391="","",IFERROR(LEFT(SUBSTITUTE(EA391,"#","?"),FIND("?",SUBSTITUTE(EA391,"#","?"))-1),EA391))</f>
        <v/>
      </c>
      <c r="EC391">
        <f>IF(EB391="","",LOWER(IF(AND(LEN(EB391)&gt;1,RIGHT(EB391,1)="/"),LEFT(EB391,LEN(EB391)-1),EB391)))</f>
        <v/>
      </c>
    </row>
    <row r="392">
      <c r="EA392">
        <f>IF(A392="","",IF(LEFT(A392,4)="http",IFERROR(MID(A392,FIND("/",A392,FIND("//",A392)+2),2000),"/"),A392))</f>
        <v/>
      </c>
      <c r="EB392">
        <f>IF(EA392="","",IFERROR(LEFT(SUBSTITUTE(EA392,"#","?"),FIND("?",SUBSTITUTE(EA392,"#","?"))-1),EA392))</f>
        <v/>
      </c>
      <c r="EC392">
        <f>IF(EB392="","",LOWER(IF(AND(LEN(EB392)&gt;1,RIGHT(EB392,1)="/"),LEFT(EB392,LEN(EB392)-1),EB392)))</f>
        <v/>
      </c>
    </row>
    <row r="393">
      <c r="EA393">
        <f>IF(A393="","",IF(LEFT(A393,4)="http",IFERROR(MID(A393,FIND("/",A393,FIND("//",A393)+2),2000),"/"),A393))</f>
        <v/>
      </c>
      <c r="EB393">
        <f>IF(EA393="","",IFERROR(LEFT(SUBSTITUTE(EA393,"#","?"),FIND("?",SUBSTITUTE(EA393,"#","?"))-1),EA393))</f>
        <v/>
      </c>
      <c r="EC393">
        <f>IF(EB393="","",LOWER(IF(AND(LEN(EB393)&gt;1,RIGHT(EB393,1)="/"),LEFT(EB393,LEN(EB393)-1),EB393)))</f>
        <v/>
      </c>
    </row>
    <row r="394">
      <c r="EA394">
        <f>IF(A394="","",IF(LEFT(A394,4)="http",IFERROR(MID(A394,FIND("/",A394,FIND("//",A394)+2),2000),"/"),A394))</f>
        <v/>
      </c>
      <c r="EB394">
        <f>IF(EA394="","",IFERROR(LEFT(SUBSTITUTE(EA394,"#","?"),FIND("?",SUBSTITUTE(EA394,"#","?"))-1),EA394))</f>
        <v/>
      </c>
      <c r="EC394">
        <f>IF(EB394="","",LOWER(IF(AND(LEN(EB394)&gt;1,RIGHT(EB394,1)="/"),LEFT(EB394,LEN(EB394)-1),EB394)))</f>
        <v/>
      </c>
    </row>
    <row r="395">
      <c r="EA395">
        <f>IF(A395="","",IF(LEFT(A395,4)="http",IFERROR(MID(A395,FIND("/",A395,FIND("//",A395)+2),2000),"/"),A395))</f>
        <v/>
      </c>
      <c r="EB395">
        <f>IF(EA395="","",IFERROR(LEFT(SUBSTITUTE(EA395,"#","?"),FIND("?",SUBSTITUTE(EA395,"#","?"))-1),EA395))</f>
        <v/>
      </c>
      <c r="EC395">
        <f>IF(EB395="","",LOWER(IF(AND(LEN(EB395)&gt;1,RIGHT(EB395,1)="/"),LEFT(EB395,LEN(EB395)-1),EB395)))</f>
        <v/>
      </c>
    </row>
    <row r="396">
      <c r="EA396">
        <f>IF(A396="","",IF(LEFT(A396,4)="http",IFERROR(MID(A396,FIND("/",A396,FIND("//",A396)+2),2000),"/"),A396))</f>
        <v/>
      </c>
      <c r="EB396">
        <f>IF(EA396="","",IFERROR(LEFT(SUBSTITUTE(EA396,"#","?"),FIND("?",SUBSTITUTE(EA396,"#","?"))-1),EA396))</f>
        <v/>
      </c>
      <c r="EC396">
        <f>IF(EB396="","",LOWER(IF(AND(LEN(EB396)&gt;1,RIGHT(EB396,1)="/"),LEFT(EB396,LEN(EB396)-1),EB396)))</f>
        <v/>
      </c>
    </row>
    <row r="397">
      <c r="EA397">
        <f>IF(A397="","",IF(LEFT(A397,4)="http",IFERROR(MID(A397,FIND("/",A397,FIND("//",A397)+2),2000),"/"),A397))</f>
        <v/>
      </c>
      <c r="EB397">
        <f>IF(EA397="","",IFERROR(LEFT(SUBSTITUTE(EA397,"#","?"),FIND("?",SUBSTITUTE(EA397,"#","?"))-1),EA397))</f>
        <v/>
      </c>
      <c r="EC397">
        <f>IF(EB397="","",LOWER(IF(AND(LEN(EB397)&gt;1,RIGHT(EB397,1)="/"),LEFT(EB397,LEN(EB397)-1),EB397)))</f>
        <v/>
      </c>
    </row>
    <row r="398">
      <c r="EA398">
        <f>IF(A398="","",IF(LEFT(A398,4)="http",IFERROR(MID(A398,FIND("/",A398,FIND("//",A398)+2),2000),"/"),A398))</f>
        <v/>
      </c>
      <c r="EB398">
        <f>IF(EA398="","",IFERROR(LEFT(SUBSTITUTE(EA398,"#","?"),FIND("?",SUBSTITUTE(EA398,"#","?"))-1),EA398))</f>
        <v/>
      </c>
      <c r="EC398">
        <f>IF(EB398="","",LOWER(IF(AND(LEN(EB398)&gt;1,RIGHT(EB398,1)="/"),LEFT(EB398,LEN(EB398)-1),EB398)))</f>
        <v/>
      </c>
    </row>
    <row r="399">
      <c r="EA399">
        <f>IF(A399="","",IF(LEFT(A399,4)="http",IFERROR(MID(A399,FIND("/",A399,FIND("//",A399)+2),2000),"/"),A399))</f>
        <v/>
      </c>
      <c r="EB399">
        <f>IF(EA399="","",IFERROR(LEFT(SUBSTITUTE(EA399,"#","?"),FIND("?",SUBSTITUTE(EA399,"#","?"))-1),EA399))</f>
        <v/>
      </c>
      <c r="EC399">
        <f>IF(EB399="","",LOWER(IF(AND(LEN(EB399)&gt;1,RIGHT(EB399,1)="/"),LEFT(EB399,LEN(EB399)-1),EB399)))</f>
        <v/>
      </c>
    </row>
    <row r="400">
      <c r="EA400">
        <f>IF(A400="","",IF(LEFT(A400,4)="http",IFERROR(MID(A400,FIND("/",A400,FIND("//",A400)+2),2000),"/"),A400))</f>
        <v/>
      </c>
      <c r="EB400">
        <f>IF(EA400="","",IFERROR(LEFT(SUBSTITUTE(EA400,"#","?"),FIND("?",SUBSTITUTE(EA400,"#","?"))-1),EA400))</f>
        <v/>
      </c>
      <c r="EC400">
        <f>IF(EB400="","",LOWER(IF(AND(LEN(EB400)&gt;1,RIGHT(EB400,1)="/"),LEFT(EB400,LEN(EB400)-1),EB400)))</f>
        <v/>
      </c>
    </row>
    <row r="401">
      <c r="EA401">
        <f>IF(A401="","",IF(LEFT(A401,4)="http",IFERROR(MID(A401,FIND("/",A401,FIND("//",A401)+2),2000),"/"),A401))</f>
        <v/>
      </c>
      <c r="EB401">
        <f>IF(EA401="","",IFERROR(LEFT(SUBSTITUTE(EA401,"#","?"),FIND("?",SUBSTITUTE(EA401,"#","?"))-1),EA401))</f>
        <v/>
      </c>
      <c r="EC401">
        <f>IF(EB401="","",LOWER(IF(AND(LEN(EB401)&gt;1,RIGHT(EB401,1)="/"),LEFT(EB401,LEN(EB401)-1),EB401)))</f>
        <v/>
      </c>
    </row>
    <row r="402">
      <c r="EA402">
        <f>IF(A402="","",IF(LEFT(A402,4)="http",IFERROR(MID(A402,FIND("/",A402,FIND("//",A402)+2),2000),"/"),A402))</f>
        <v/>
      </c>
      <c r="EB402">
        <f>IF(EA402="","",IFERROR(LEFT(SUBSTITUTE(EA402,"#","?"),FIND("?",SUBSTITUTE(EA402,"#","?"))-1),EA402))</f>
        <v/>
      </c>
      <c r="EC402">
        <f>IF(EB402="","",LOWER(IF(AND(LEN(EB402)&gt;1,RIGHT(EB402,1)="/"),LEFT(EB402,LEN(EB402)-1),EB402)))</f>
        <v/>
      </c>
    </row>
    <row r="403">
      <c r="EA403">
        <f>IF(A403="","",IF(LEFT(A403,4)="http",IFERROR(MID(A403,FIND("/",A403,FIND("//",A403)+2),2000),"/"),A403))</f>
        <v/>
      </c>
      <c r="EB403">
        <f>IF(EA403="","",IFERROR(LEFT(SUBSTITUTE(EA403,"#","?"),FIND("?",SUBSTITUTE(EA403,"#","?"))-1),EA403))</f>
        <v/>
      </c>
      <c r="EC403">
        <f>IF(EB403="","",LOWER(IF(AND(LEN(EB403)&gt;1,RIGHT(EB403,1)="/"),LEFT(EB403,LEN(EB403)-1),EB403)))</f>
        <v/>
      </c>
    </row>
    <row r="404">
      <c r="EA404">
        <f>IF(A404="","",IF(LEFT(A404,4)="http",IFERROR(MID(A404,FIND("/",A404,FIND("//",A404)+2),2000),"/"),A404))</f>
        <v/>
      </c>
      <c r="EB404">
        <f>IF(EA404="","",IFERROR(LEFT(SUBSTITUTE(EA404,"#","?"),FIND("?",SUBSTITUTE(EA404,"#","?"))-1),EA404))</f>
        <v/>
      </c>
      <c r="EC404">
        <f>IF(EB404="","",LOWER(IF(AND(LEN(EB404)&gt;1,RIGHT(EB404,1)="/"),LEFT(EB404,LEN(EB404)-1),EB404)))</f>
        <v/>
      </c>
    </row>
    <row r="405">
      <c r="EA405">
        <f>IF(A405="","",IF(LEFT(A405,4)="http",IFERROR(MID(A405,FIND("/",A405,FIND("//",A405)+2),2000),"/"),A405))</f>
        <v/>
      </c>
      <c r="EB405">
        <f>IF(EA405="","",IFERROR(LEFT(SUBSTITUTE(EA405,"#","?"),FIND("?",SUBSTITUTE(EA405,"#","?"))-1),EA405))</f>
        <v/>
      </c>
      <c r="EC405">
        <f>IF(EB405="","",LOWER(IF(AND(LEN(EB405)&gt;1,RIGHT(EB405,1)="/"),LEFT(EB405,LEN(EB405)-1),EB405)))</f>
        <v/>
      </c>
    </row>
    <row r="406">
      <c r="EA406">
        <f>IF(A406="","",IF(LEFT(A406,4)="http",IFERROR(MID(A406,FIND("/",A406,FIND("//",A406)+2),2000),"/"),A406))</f>
        <v/>
      </c>
      <c r="EB406">
        <f>IF(EA406="","",IFERROR(LEFT(SUBSTITUTE(EA406,"#","?"),FIND("?",SUBSTITUTE(EA406,"#","?"))-1),EA406))</f>
        <v/>
      </c>
      <c r="EC406">
        <f>IF(EB406="","",LOWER(IF(AND(LEN(EB406)&gt;1,RIGHT(EB406,1)="/"),LEFT(EB406,LEN(EB406)-1),EB406)))</f>
        <v/>
      </c>
    </row>
    <row r="407">
      <c r="EA407">
        <f>IF(A407="","",IF(LEFT(A407,4)="http",IFERROR(MID(A407,FIND("/",A407,FIND("//",A407)+2),2000),"/"),A407))</f>
        <v/>
      </c>
      <c r="EB407">
        <f>IF(EA407="","",IFERROR(LEFT(SUBSTITUTE(EA407,"#","?"),FIND("?",SUBSTITUTE(EA407,"#","?"))-1),EA407))</f>
        <v/>
      </c>
      <c r="EC407">
        <f>IF(EB407="","",LOWER(IF(AND(LEN(EB407)&gt;1,RIGHT(EB407,1)="/"),LEFT(EB407,LEN(EB407)-1),EB407)))</f>
        <v/>
      </c>
    </row>
    <row r="408">
      <c r="EA408">
        <f>IF(A408="","",IF(LEFT(A408,4)="http",IFERROR(MID(A408,FIND("/",A408,FIND("//",A408)+2),2000),"/"),A408))</f>
        <v/>
      </c>
      <c r="EB408">
        <f>IF(EA408="","",IFERROR(LEFT(SUBSTITUTE(EA408,"#","?"),FIND("?",SUBSTITUTE(EA408,"#","?"))-1),EA408))</f>
        <v/>
      </c>
      <c r="EC408">
        <f>IF(EB408="","",LOWER(IF(AND(LEN(EB408)&gt;1,RIGHT(EB408,1)="/"),LEFT(EB408,LEN(EB408)-1),EB408)))</f>
        <v/>
      </c>
    </row>
    <row r="409">
      <c r="EA409">
        <f>IF(A409="","",IF(LEFT(A409,4)="http",IFERROR(MID(A409,FIND("/",A409,FIND("//",A409)+2),2000),"/"),A409))</f>
        <v/>
      </c>
      <c r="EB409">
        <f>IF(EA409="","",IFERROR(LEFT(SUBSTITUTE(EA409,"#","?"),FIND("?",SUBSTITUTE(EA409,"#","?"))-1),EA409))</f>
        <v/>
      </c>
      <c r="EC409">
        <f>IF(EB409="","",LOWER(IF(AND(LEN(EB409)&gt;1,RIGHT(EB409,1)="/"),LEFT(EB409,LEN(EB409)-1),EB409)))</f>
        <v/>
      </c>
    </row>
    <row r="410">
      <c r="EA410">
        <f>IF(A410="","",IF(LEFT(A410,4)="http",IFERROR(MID(A410,FIND("/",A410,FIND("//",A410)+2),2000),"/"),A410))</f>
        <v/>
      </c>
      <c r="EB410">
        <f>IF(EA410="","",IFERROR(LEFT(SUBSTITUTE(EA410,"#","?"),FIND("?",SUBSTITUTE(EA410,"#","?"))-1),EA410))</f>
        <v/>
      </c>
      <c r="EC410">
        <f>IF(EB410="","",LOWER(IF(AND(LEN(EB410)&gt;1,RIGHT(EB410,1)="/"),LEFT(EB410,LEN(EB410)-1),EB410)))</f>
        <v/>
      </c>
    </row>
    <row r="411">
      <c r="EA411">
        <f>IF(A411="","",IF(LEFT(A411,4)="http",IFERROR(MID(A411,FIND("/",A411,FIND("//",A411)+2),2000),"/"),A411))</f>
        <v/>
      </c>
      <c r="EB411">
        <f>IF(EA411="","",IFERROR(LEFT(SUBSTITUTE(EA411,"#","?"),FIND("?",SUBSTITUTE(EA411,"#","?"))-1),EA411))</f>
        <v/>
      </c>
      <c r="EC411">
        <f>IF(EB411="","",LOWER(IF(AND(LEN(EB411)&gt;1,RIGHT(EB411,1)="/"),LEFT(EB411,LEN(EB411)-1),EB411)))</f>
        <v/>
      </c>
    </row>
    <row r="412">
      <c r="EA412">
        <f>IF(A412="","",IF(LEFT(A412,4)="http",IFERROR(MID(A412,FIND("/",A412,FIND("//",A412)+2),2000),"/"),A412))</f>
        <v/>
      </c>
      <c r="EB412">
        <f>IF(EA412="","",IFERROR(LEFT(SUBSTITUTE(EA412,"#","?"),FIND("?",SUBSTITUTE(EA412,"#","?"))-1),EA412))</f>
        <v/>
      </c>
      <c r="EC412">
        <f>IF(EB412="","",LOWER(IF(AND(LEN(EB412)&gt;1,RIGHT(EB412,1)="/"),LEFT(EB412,LEN(EB412)-1),EB412)))</f>
        <v/>
      </c>
    </row>
    <row r="413">
      <c r="EA413">
        <f>IF(A413="","",IF(LEFT(A413,4)="http",IFERROR(MID(A413,FIND("/",A413,FIND("//",A413)+2),2000),"/"),A413))</f>
        <v/>
      </c>
      <c r="EB413">
        <f>IF(EA413="","",IFERROR(LEFT(SUBSTITUTE(EA413,"#","?"),FIND("?",SUBSTITUTE(EA413,"#","?"))-1),EA413))</f>
        <v/>
      </c>
      <c r="EC413">
        <f>IF(EB413="","",LOWER(IF(AND(LEN(EB413)&gt;1,RIGHT(EB413,1)="/"),LEFT(EB413,LEN(EB413)-1),EB413)))</f>
        <v/>
      </c>
    </row>
    <row r="414">
      <c r="EA414">
        <f>IF(A414="","",IF(LEFT(A414,4)="http",IFERROR(MID(A414,FIND("/",A414,FIND("//",A414)+2),2000),"/"),A414))</f>
        <v/>
      </c>
      <c r="EB414">
        <f>IF(EA414="","",IFERROR(LEFT(SUBSTITUTE(EA414,"#","?"),FIND("?",SUBSTITUTE(EA414,"#","?"))-1),EA414))</f>
        <v/>
      </c>
      <c r="EC414">
        <f>IF(EB414="","",LOWER(IF(AND(LEN(EB414)&gt;1,RIGHT(EB414,1)="/"),LEFT(EB414,LEN(EB414)-1),EB414)))</f>
        <v/>
      </c>
    </row>
    <row r="415">
      <c r="EA415">
        <f>IF(A415="","",IF(LEFT(A415,4)="http",IFERROR(MID(A415,FIND("/",A415,FIND("//",A415)+2),2000),"/"),A415))</f>
        <v/>
      </c>
      <c r="EB415">
        <f>IF(EA415="","",IFERROR(LEFT(SUBSTITUTE(EA415,"#","?"),FIND("?",SUBSTITUTE(EA415,"#","?"))-1),EA415))</f>
        <v/>
      </c>
      <c r="EC415">
        <f>IF(EB415="","",LOWER(IF(AND(LEN(EB415)&gt;1,RIGHT(EB415,1)="/"),LEFT(EB415,LEN(EB415)-1),EB415)))</f>
        <v/>
      </c>
    </row>
    <row r="416">
      <c r="EA416">
        <f>IF(A416="","",IF(LEFT(A416,4)="http",IFERROR(MID(A416,FIND("/",A416,FIND("//",A416)+2),2000),"/"),A416))</f>
        <v/>
      </c>
      <c r="EB416">
        <f>IF(EA416="","",IFERROR(LEFT(SUBSTITUTE(EA416,"#","?"),FIND("?",SUBSTITUTE(EA416,"#","?"))-1),EA416))</f>
        <v/>
      </c>
      <c r="EC416">
        <f>IF(EB416="","",LOWER(IF(AND(LEN(EB416)&gt;1,RIGHT(EB416,1)="/"),LEFT(EB416,LEN(EB416)-1),EB416)))</f>
        <v/>
      </c>
    </row>
    <row r="417">
      <c r="EA417">
        <f>IF(A417="","",IF(LEFT(A417,4)="http",IFERROR(MID(A417,FIND("/",A417,FIND("//",A417)+2),2000),"/"),A417))</f>
        <v/>
      </c>
      <c r="EB417">
        <f>IF(EA417="","",IFERROR(LEFT(SUBSTITUTE(EA417,"#","?"),FIND("?",SUBSTITUTE(EA417,"#","?"))-1),EA417))</f>
        <v/>
      </c>
      <c r="EC417">
        <f>IF(EB417="","",LOWER(IF(AND(LEN(EB417)&gt;1,RIGHT(EB417,1)="/"),LEFT(EB417,LEN(EB417)-1),EB417)))</f>
        <v/>
      </c>
    </row>
    <row r="418">
      <c r="EA418">
        <f>IF(A418="","",IF(LEFT(A418,4)="http",IFERROR(MID(A418,FIND("/",A418,FIND("//",A418)+2),2000),"/"),A418))</f>
        <v/>
      </c>
      <c r="EB418">
        <f>IF(EA418="","",IFERROR(LEFT(SUBSTITUTE(EA418,"#","?"),FIND("?",SUBSTITUTE(EA418,"#","?"))-1),EA418))</f>
        <v/>
      </c>
      <c r="EC418">
        <f>IF(EB418="","",LOWER(IF(AND(LEN(EB418)&gt;1,RIGHT(EB418,1)="/"),LEFT(EB418,LEN(EB418)-1),EB418)))</f>
        <v/>
      </c>
    </row>
    <row r="419">
      <c r="EA419">
        <f>IF(A419="","",IF(LEFT(A419,4)="http",IFERROR(MID(A419,FIND("/",A419,FIND("//",A419)+2),2000),"/"),A419))</f>
        <v/>
      </c>
      <c r="EB419">
        <f>IF(EA419="","",IFERROR(LEFT(SUBSTITUTE(EA419,"#","?"),FIND("?",SUBSTITUTE(EA419,"#","?"))-1),EA419))</f>
        <v/>
      </c>
      <c r="EC419">
        <f>IF(EB419="","",LOWER(IF(AND(LEN(EB419)&gt;1,RIGHT(EB419,1)="/"),LEFT(EB419,LEN(EB419)-1),EB419)))</f>
        <v/>
      </c>
    </row>
    <row r="420">
      <c r="EA420">
        <f>IF(A420="","",IF(LEFT(A420,4)="http",IFERROR(MID(A420,FIND("/",A420,FIND("//",A420)+2),2000),"/"),A420))</f>
        <v/>
      </c>
      <c r="EB420">
        <f>IF(EA420="","",IFERROR(LEFT(SUBSTITUTE(EA420,"#","?"),FIND("?",SUBSTITUTE(EA420,"#","?"))-1),EA420))</f>
        <v/>
      </c>
      <c r="EC420">
        <f>IF(EB420="","",LOWER(IF(AND(LEN(EB420)&gt;1,RIGHT(EB420,1)="/"),LEFT(EB420,LEN(EB420)-1),EB420)))</f>
        <v/>
      </c>
    </row>
    <row r="421">
      <c r="EA421">
        <f>IF(A421="","",IF(LEFT(A421,4)="http",IFERROR(MID(A421,FIND("/",A421,FIND("//",A421)+2),2000),"/"),A421))</f>
        <v/>
      </c>
      <c r="EB421">
        <f>IF(EA421="","",IFERROR(LEFT(SUBSTITUTE(EA421,"#","?"),FIND("?",SUBSTITUTE(EA421,"#","?"))-1),EA421))</f>
        <v/>
      </c>
      <c r="EC421">
        <f>IF(EB421="","",LOWER(IF(AND(LEN(EB421)&gt;1,RIGHT(EB421,1)="/"),LEFT(EB421,LEN(EB421)-1),EB421)))</f>
        <v/>
      </c>
    </row>
    <row r="422">
      <c r="EA422">
        <f>IF(A422="","",IF(LEFT(A422,4)="http",IFERROR(MID(A422,FIND("/",A422,FIND("//",A422)+2),2000),"/"),A422))</f>
        <v/>
      </c>
      <c r="EB422">
        <f>IF(EA422="","",IFERROR(LEFT(SUBSTITUTE(EA422,"#","?"),FIND("?",SUBSTITUTE(EA422,"#","?"))-1),EA422))</f>
        <v/>
      </c>
      <c r="EC422">
        <f>IF(EB422="","",LOWER(IF(AND(LEN(EB422)&gt;1,RIGHT(EB422,1)="/"),LEFT(EB422,LEN(EB422)-1),EB422)))</f>
        <v/>
      </c>
    </row>
    <row r="423">
      <c r="EA423">
        <f>IF(A423="","",IF(LEFT(A423,4)="http",IFERROR(MID(A423,FIND("/",A423,FIND("//",A423)+2),2000),"/"),A423))</f>
        <v/>
      </c>
      <c r="EB423">
        <f>IF(EA423="","",IFERROR(LEFT(SUBSTITUTE(EA423,"#","?"),FIND("?",SUBSTITUTE(EA423,"#","?"))-1),EA423))</f>
        <v/>
      </c>
      <c r="EC423">
        <f>IF(EB423="","",LOWER(IF(AND(LEN(EB423)&gt;1,RIGHT(EB423,1)="/"),LEFT(EB423,LEN(EB423)-1),EB423)))</f>
        <v/>
      </c>
    </row>
    <row r="424">
      <c r="EA424">
        <f>IF(A424="","",IF(LEFT(A424,4)="http",IFERROR(MID(A424,FIND("/",A424,FIND("//",A424)+2),2000),"/"),A424))</f>
        <v/>
      </c>
      <c r="EB424">
        <f>IF(EA424="","",IFERROR(LEFT(SUBSTITUTE(EA424,"#","?"),FIND("?",SUBSTITUTE(EA424,"#","?"))-1),EA424))</f>
        <v/>
      </c>
      <c r="EC424">
        <f>IF(EB424="","",LOWER(IF(AND(LEN(EB424)&gt;1,RIGHT(EB424,1)="/"),LEFT(EB424,LEN(EB424)-1),EB424)))</f>
        <v/>
      </c>
    </row>
    <row r="425">
      <c r="EA425">
        <f>IF(A425="","",IF(LEFT(A425,4)="http",IFERROR(MID(A425,FIND("/",A425,FIND("//",A425)+2),2000),"/"),A425))</f>
        <v/>
      </c>
      <c r="EB425">
        <f>IF(EA425="","",IFERROR(LEFT(SUBSTITUTE(EA425,"#","?"),FIND("?",SUBSTITUTE(EA425,"#","?"))-1),EA425))</f>
        <v/>
      </c>
      <c r="EC425">
        <f>IF(EB425="","",LOWER(IF(AND(LEN(EB425)&gt;1,RIGHT(EB425,1)="/"),LEFT(EB425,LEN(EB425)-1),EB425)))</f>
        <v/>
      </c>
    </row>
    <row r="426">
      <c r="EA426">
        <f>IF(A426="","",IF(LEFT(A426,4)="http",IFERROR(MID(A426,FIND("/",A426,FIND("//",A426)+2),2000),"/"),A426))</f>
        <v/>
      </c>
      <c r="EB426">
        <f>IF(EA426="","",IFERROR(LEFT(SUBSTITUTE(EA426,"#","?"),FIND("?",SUBSTITUTE(EA426,"#","?"))-1),EA426))</f>
        <v/>
      </c>
      <c r="EC426">
        <f>IF(EB426="","",LOWER(IF(AND(LEN(EB426)&gt;1,RIGHT(EB426,1)="/"),LEFT(EB426,LEN(EB426)-1),EB426)))</f>
        <v/>
      </c>
    </row>
    <row r="427">
      <c r="EA427">
        <f>IF(A427="","",IF(LEFT(A427,4)="http",IFERROR(MID(A427,FIND("/",A427,FIND("//",A427)+2),2000),"/"),A427))</f>
        <v/>
      </c>
      <c r="EB427">
        <f>IF(EA427="","",IFERROR(LEFT(SUBSTITUTE(EA427,"#","?"),FIND("?",SUBSTITUTE(EA427,"#","?"))-1),EA427))</f>
        <v/>
      </c>
      <c r="EC427">
        <f>IF(EB427="","",LOWER(IF(AND(LEN(EB427)&gt;1,RIGHT(EB427,1)="/"),LEFT(EB427,LEN(EB427)-1),EB427)))</f>
        <v/>
      </c>
    </row>
    <row r="428">
      <c r="EA428">
        <f>IF(A428="","",IF(LEFT(A428,4)="http",IFERROR(MID(A428,FIND("/",A428,FIND("//",A428)+2),2000),"/"),A428))</f>
        <v/>
      </c>
      <c r="EB428">
        <f>IF(EA428="","",IFERROR(LEFT(SUBSTITUTE(EA428,"#","?"),FIND("?",SUBSTITUTE(EA428,"#","?"))-1),EA428))</f>
        <v/>
      </c>
      <c r="EC428">
        <f>IF(EB428="","",LOWER(IF(AND(LEN(EB428)&gt;1,RIGHT(EB428,1)="/"),LEFT(EB428,LEN(EB428)-1),EB428)))</f>
        <v/>
      </c>
    </row>
    <row r="429">
      <c r="EA429">
        <f>IF(A429="","",IF(LEFT(A429,4)="http",IFERROR(MID(A429,FIND("/",A429,FIND("//",A429)+2),2000),"/"),A429))</f>
        <v/>
      </c>
      <c r="EB429">
        <f>IF(EA429="","",IFERROR(LEFT(SUBSTITUTE(EA429,"#","?"),FIND("?",SUBSTITUTE(EA429,"#","?"))-1),EA429))</f>
        <v/>
      </c>
      <c r="EC429">
        <f>IF(EB429="","",LOWER(IF(AND(LEN(EB429)&gt;1,RIGHT(EB429,1)="/"),LEFT(EB429,LEN(EB429)-1),EB429)))</f>
        <v/>
      </c>
    </row>
    <row r="430">
      <c r="EA430">
        <f>IF(A430="","",IF(LEFT(A430,4)="http",IFERROR(MID(A430,FIND("/",A430,FIND("//",A430)+2),2000),"/"),A430))</f>
        <v/>
      </c>
      <c r="EB430">
        <f>IF(EA430="","",IFERROR(LEFT(SUBSTITUTE(EA430,"#","?"),FIND("?",SUBSTITUTE(EA430,"#","?"))-1),EA430))</f>
        <v/>
      </c>
      <c r="EC430">
        <f>IF(EB430="","",LOWER(IF(AND(LEN(EB430)&gt;1,RIGHT(EB430,1)="/"),LEFT(EB430,LEN(EB430)-1),EB430)))</f>
        <v/>
      </c>
    </row>
    <row r="431">
      <c r="EA431">
        <f>IF(A431="","",IF(LEFT(A431,4)="http",IFERROR(MID(A431,FIND("/",A431,FIND("//",A431)+2),2000),"/"),A431))</f>
        <v/>
      </c>
      <c r="EB431">
        <f>IF(EA431="","",IFERROR(LEFT(SUBSTITUTE(EA431,"#","?"),FIND("?",SUBSTITUTE(EA431,"#","?"))-1),EA431))</f>
        <v/>
      </c>
      <c r="EC431">
        <f>IF(EB431="","",LOWER(IF(AND(LEN(EB431)&gt;1,RIGHT(EB431,1)="/"),LEFT(EB431,LEN(EB431)-1),EB431)))</f>
        <v/>
      </c>
    </row>
    <row r="432">
      <c r="EA432">
        <f>IF(A432="","",IF(LEFT(A432,4)="http",IFERROR(MID(A432,FIND("/",A432,FIND("//",A432)+2),2000),"/"),A432))</f>
        <v/>
      </c>
      <c r="EB432">
        <f>IF(EA432="","",IFERROR(LEFT(SUBSTITUTE(EA432,"#","?"),FIND("?",SUBSTITUTE(EA432,"#","?"))-1),EA432))</f>
        <v/>
      </c>
      <c r="EC432">
        <f>IF(EB432="","",LOWER(IF(AND(LEN(EB432)&gt;1,RIGHT(EB432,1)="/"),LEFT(EB432,LEN(EB432)-1),EB432)))</f>
        <v/>
      </c>
    </row>
    <row r="433">
      <c r="EA433">
        <f>IF(A433="","",IF(LEFT(A433,4)="http",IFERROR(MID(A433,FIND("/",A433,FIND("//",A433)+2),2000),"/"),A433))</f>
        <v/>
      </c>
      <c r="EB433">
        <f>IF(EA433="","",IFERROR(LEFT(SUBSTITUTE(EA433,"#","?"),FIND("?",SUBSTITUTE(EA433,"#","?"))-1),EA433))</f>
        <v/>
      </c>
      <c r="EC433">
        <f>IF(EB433="","",LOWER(IF(AND(LEN(EB433)&gt;1,RIGHT(EB433,1)="/"),LEFT(EB433,LEN(EB433)-1),EB433)))</f>
        <v/>
      </c>
    </row>
    <row r="434">
      <c r="EA434">
        <f>IF(A434="","",IF(LEFT(A434,4)="http",IFERROR(MID(A434,FIND("/",A434,FIND("//",A434)+2),2000),"/"),A434))</f>
        <v/>
      </c>
      <c r="EB434">
        <f>IF(EA434="","",IFERROR(LEFT(SUBSTITUTE(EA434,"#","?"),FIND("?",SUBSTITUTE(EA434,"#","?"))-1),EA434))</f>
        <v/>
      </c>
      <c r="EC434">
        <f>IF(EB434="","",LOWER(IF(AND(LEN(EB434)&gt;1,RIGHT(EB434,1)="/"),LEFT(EB434,LEN(EB434)-1),EB434)))</f>
        <v/>
      </c>
    </row>
    <row r="435">
      <c r="EA435">
        <f>IF(A435="","",IF(LEFT(A435,4)="http",IFERROR(MID(A435,FIND("/",A435,FIND("//",A435)+2),2000),"/"),A435))</f>
        <v/>
      </c>
      <c r="EB435">
        <f>IF(EA435="","",IFERROR(LEFT(SUBSTITUTE(EA435,"#","?"),FIND("?",SUBSTITUTE(EA435,"#","?"))-1),EA435))</f>
        <v/>
      </c>
      <c r="EC435">
        <f>IF(EB435="","",LOWER(IF(AND(LEN(EB435)&gt;1,RIGHT(EB435,1)="/"),LEFT(EB435,LEN(EB435)-1),EB435)))</f>
        <v/>
      </c>
    </row>
    <row r="436">
      <c r="EA436">
        <f>IF(A436="","",IF(LEFT(A436,4)="http",IFERROR(MID(A436,FIND("/",A436,FIND("//",A436)+2),2000),"/"),A436))</f>
        <v/>
      </c>
      <c r="EB436">
        <f>IF(EA436="","",IFERROR(LEFT(SUBSTITUTE(EA436,"#","?"),FIND("?",SUBSTITUTE(EA436,"#","?"))-1),EA436))</f>
        <v/>
      </c>
      <c r="EC436">
        <f>IF(EB436="","",LOWER(IF(AND(LEN(EB436)&gt;1,RIGHT(EB436,1)="/"),LEFT(EB436,LEN(EB436)-1),EB436)))</f>
        <v/>
      </c>
    </row>
    <row r="437">
      <c r="EA437">
        <f>IF(A437="","",IF(LEFT(A437,4)="http",IFERROR(MID(A437,FIND("/",A437,FIND("//",A437)+2),2000),"/"),A437))</f>
        <v/>
      </c>
      <c r="EB437">
        <f>IF(EA437="","",IFERROR(LEFT(SUBSTITUTE(EA437,"#","?"),FIND("?",SUBSTITUTE(EA437,"#","?"))-1),EA437))</f>
        <v/>
      </c>
      <c r="EC437">
        <f>IF(EB437="","",LOWER(IF(AND(LEN(EB437)&gt;1,RIGHT(EB437,1)="/"),LEFT(EB437,LEN(EB437)-1),EB437)))</f>
        <v/>
      </c>
    </row>
    <row r="438">
      <c r="EA438">
        <f>IF(A438="","",IF(LEFT(A438,4)="http",IFERROR(MID(A438,FIND("/",A438,FIND("//",A438)+2),2000),"/"),A438))</f>
        <v/>
      </c>
      <c r="EB438">
        <f>IF(EA438="","",IFERROR(LEFT(SUBSTITUTE(EA438,"#","?"),FIND("?",SUBSTITUTE(EA438,"#","?"))-1),EA438))</f>
        <v/>
      </c>
      <c r="EC438">
        <f>IF(EB438="","",LOWER(IF(AND(LEN(EB438)&gt;1,RIGHT(EB438,1)="/"),LEFT(EB438,LEN(EB438)-1),EB438)))</f>
        <v/>
      </c>
    </row>
    <row r="439">
      <c r="EA439">
        <f>IF(A439="","",IF(LEFT(A439,4)="http",IFERROR(MID(A439,FIND("/",A439,FIND("//",A439)+2),2000),"/"),A439))</f>
        <v/>
      </c>
      <c r="EB439">
        <f>IF(EA439="","",IFERROR(LEFT(SUBSTITUTE(EA439,"#","?"),FIND("?",SUBSTITUTE(EA439,"#","?"))-1),EA439))</f>
        <v/>
      </c>
      <c r="EC439">
        <f>IF(EB439="","",LOWER(IF(AND(LEN(EB439)&gt;1,RIGHT(EB439,1)="/"),LEFT(EB439,LEN(EB439)-1),EB439)))</f>
        <v/>
      </c>
    </row>
    <row r="440">
      <c r="EA440">
        <f>IF(A440="","",IF(LEFT(A440,4)="http",IFERROR(MID(A440,FIND("/",A440,FIND("//",A440)+2),2000),"/"),A440))</f>
        <v/>
      </c>
      <c r="EB440">
        <f>IF(EA440="","",IFERROR(LEFT(SUBSTITUTE(EA440,"#","?"),FIND("?",SUBSTITUTE(EA440,"#","?"))-1),EA440))</f>
        <v/>
      </c>
      <c r="EC440">
        <f>IF(EB440="","",LOWER(IF(AND(LEN(EB440)&gt;1,RIGHT(EB440,1)="/"),LEFT(EB440,LEN(EB440)-1),EB440)))</f>
        <v/>
      </c>
    </row>
    <row r="441">
      <c r="EA441">
        <f>IF(A441="","",IF(LEFT(A441,4)="http",IFERROR(MID(A441,FIND("/",A441,FIND("//",A441)+2),2000),"/"),A441))</f>
        <v/>
      </c>
      <c r="EB441">
        <f>IF(EA441="","",IFERROR(LEFT(SUBSTITUTE(EA441,"#","?"),FIND("?",SUBSTITUTE(EA441,"#","?"))-1),EA441))</f>
        <v/>
      </c>
      <c r="EC441">
        <f>IF(EB441="","",LOWER(IF(AND(LEN(EB441)&gt;1,RIGHT(EB441,1)="/"),LEFT(EB441,LEN(EB441)-1),EB441)))</f>
        <v/>
      </c>
    </row>
    <row r="442">
      <c r="EA442">
        <f>IF(A442="","",IF(LEFT(A442,4)="http",IFERROR(MID(A442,FIND("/",A442,FIND("//",A442)+2),2000),"/"),A442))</f>
        <v/>
      </c>
      <c r="EB442">
        <f>IF(EA442="","",IFERROR(LEFT(SUBSTITUTE(EA442,"#","?"),FIND("?",SUBSTITUTE(EA442,"#","?"))-1),EA442))</f>
        <v/>
      </c>
      <c r="EC442">
        <f>IF(EB442="","",LOWER(IF(AND(LEN(EB442)&gt;1,RIGHT(EB442,1)="/"),LEFT(EB442,LEN(EB442)-1),EB442)))</f>
        <v/>
      </c>
    </row>
    <row r="443">
      <c r="EA443">
        <f>IF(A443="","",IF(LEFT(A443,4)="http",IFERROR(MID(A443,FIND("/",A443,FIND("//",A443)+2),2000),"/"),A443))</f>
        <v/>
      </c>
      <c r="EB443">
        <f>IF(EA443="","",IFERROR(LEFT(SUBSTITUTE(EA443,"#","?"),FIND("?",SUBSTITUTE(EA443,"#","?"))-1),EA443))</f>
        <v/>
      </c>
      <c r="EC443">
        <f>IF(EB443="","",LOWER(IF(AND(LEN(EB443)&gt;1,RIGHT(EB443,1)="/"),LEFT(EB443,LEN(EB443)-1),EB443)))</f>
        <v/>
      </c>
    </row>
    <row r="444">
      <c r="EA444">
        <f>IF(A444="","",IF(LEFT(A444,4)="http",IFERROR(MID(A444,FIND("/",A444,FIND("//",A444)+2),2000),"/"),A444))</f>
        <v/>
      </c>
      <c r="EB444">
        <f>IF(EA444="","",IFERROR(LEFT(SUBSTITUTE(EA444,"#","?"),FIND("?",SUBSTITUTE(EA444,"#","?"))-1),EA444))</f>
        <v/>
      </c>
      <c r="EC444">
        <f>IF(EB444="","",LOWER(IF(AND(LEN(EB444)&gt;1,RIGHT(EB444,1)="/"),LEFT(EB444,LEN(EB444)-1),EB444)))</f>
        <v/>
      </c>
    </row>
    <row r="445">
      <c r="EA445">
        <f>IF(A445="","",IF(LEFT(A445,4)="http",IFERROR(MID(A445,FIND("/",A445,FIND("//",A445)+2),2000),"/"),A445))</f>
        <v/>
      </c>
      <c r="EB445">
        <f>IF(EA445="","",IFERROR(LEFT(SUBSTITUTE(EA445,"#","?"),FIND("?",SUBSTITUTE(EA445,"#","?"))-1),EA445))</f>
        <v/>
      </c>
      <c r="EC445">
        <f>IF(EB445="","",LOWER(IF(AND(LEN(EB445)&gt;1,RIGHT(EB445,1)="/"),LEFT(EB445,LEN(EB445)-1),EB445)))</f>
        <v/>
      </c>
    </row>
    <row r="446">
      <c r="EA446">
        <f>IF(A446="","",IF(LEFT(A446,4)="http",IFERROR(MID(A446,FIND("/",A446,FIND("//",A446)+2),2000),"/"),A446))</f>
        <v/>
      </c>
      <c r="EB446">
        <f>IF(EA446="","",IFERROR(LEFT(SUBSTITUTE(EA446,"#","?"),FIND("?",SUBSTITUTE(EA446,"#","?"))-1),EA446))</f>
        <v/>
      </c>
      <c r="EC446">
        <f>IF(EB446="","",LOWER(IF(AND(LEN(EB446)&gt;1,RIGHT(EB446,1)="/"),LEFT(EB446,LEN(EB446)-1),EB446)))</f>
        <v/>
      </c>
    </row>
    <row r="447">
      <c r="EA447">
        <f>IF(A447="","",IF(LEFT(A447,4)="http",IFERROR(MID(A447,FIND("/",A447,FIND("//",A447)+2),2000),"/"),A447))</f>
        <v/>
      </c>
      <c r="EB447">
        <f>IF(EA447="","",IFERROR(LEFT(SUBSTITUTE(EA447,"#","?"),FIND("?",SUBSTITUTE(EA447,"#","?"))-1),EA447))</f>
        <v/>
      </c>
      <c r="EC447">
        <f>IF(EB447="","",LOWER(IF(AND(LEN(EB447)&gt;1,RIGHT(EB447,1)="/"),LEFT(EB447,LEN(EB447)-1),EB447)))</f>
        <v/>
      </c>
    </row>
    <row r="448">
      <c r="EA448">
        <f>IF(A448="","",IF(LEFT(A448,4)="http",IFERROR(MID(A448,FIND("/",A448,FIND("//",A448)+2),2000),"/"),A448))</f>
        <v/>
      </c>
      <c r="EB448">
        <f>IF(EA448="","",IFERROR(LEFT(SUBSTITUTE(EA448,"#","?"),FIND("?",SUBSTITUTE(EA448,"#","?"))-1),EA448))</f>
        <v/>
      </c>
      <c r="EC448">
        <f>IF(EB448="","",LOWER(IF(AND(LEN(EB448)&gt;1,RIGHT(EB448,1)="/"),LEFT(EB448,LEN(EB448)-1),EB448)))</f>
        <v/>
      </c>
    </row>
    <row r="449">
      <c r="EA449">
        <f>IF(A449="","",IF(LEFT(A449,4)="http",IFERROR(MID(A449,FIND("/",A449,FIND("//",A449)+2),2000),"/"),A449))</f>
        <v/>
      </c>
      <c r="EB449">
        <f>IF(EA449="","",IFERROR(LEFT(SUBSTITUTE(EA449,"#","?"),FIND("?",SUBSTITUTE(EA449,"#","?"))-1),EA449))</f>
        <v/>
      </c>
      <c r="EC449">
        <f>IF(EB449="","",LOWER(IF(AND(LEN(EB449)&gt;1,RIGHT(EB449,1)="/"),LEFT(EB449,LEN(EB449)-1),EB449)))</f>
        <v/>
      </c>
    </row>
    <row r="450">
      <c r="EA450">
        <f>IF(A450="","",IF(LEFT(A450,4)="http",IFERROR(MID(A450,FIND("/",A450,FIND("//",A450)+2),2000),"/"),A450))</f>
        <v/>
      </c>
      <c r="EB450">
        <f>IF(EA450="","",IFERROR(LEFT(SUBSTITUTE(EA450,"#","?"),FIND("?",SUBSTITUTE(EA450,"#","?"))-1),EA450))</f>
        <v/>
      </c>
      <c r="EC450">
        <f>IF(EB450="","",LOWER(IF(AND(LEN(EB450)&gt;1,RIGHT(EB450,1)="/"),LEFT(EB450,LEN(EB450)-1),EB450)))</f>
        <v/>
      </c>
    </row>
    <row r="451">
      <c r="EA451">
        <f>IF(A451="","",IF(LEFT(A451,4)="http",IFERROR(MID(A451,FIND("/",A451,FIND("//",A451)+2),2000),"/"),A451))</f>
        <v/>
      </c>
      <c r="EB451">
        <f>IF(EA451="","",IFERROR(LEFT(SUBSTITUTE(EA451,"#","?"),FIND("?",SUBSTITUTE(EA451,"#","?"))-1),EA451))</f>
        <v/>
      </c>
      <c r="EC451">
        <f>IF(EB451="","",LOWER(IF(AND(LEN(EB451)&gt;1,RIGHT(EB451,1)="/"),LEFT(EB451,LEN(EB451)-1),EB451)))</f>
        <v/>
      </c>
    </row>
    <row r="452">
      <c r="EA452">
        <f>IF(A452="","",IF(LEFT(A452,4)="http",IFERROR(MID(A452,FIND("/",A452,FIND("//",A452)+2),2000),"/"),A452))</f>
        <v/>
      </c>
      <c r="EB452">
        <f>IF(EA452="","",IFERROR(LEFT(SUBSTITUTE(EA452,"#","?"),FIND("?",SUBSTITUTE(EA452,"#","?"))-1),EA452))</f>
        <v/>
      </c>
      <c r="EC452">
        <f>IF(EB452="","",LOWER(IF(AND(LEN(EB452)&gt;1,RIGHT(EB452,1)="/"),LEFT(EB452,LEN(EB452)-1),EB452)))</f>
        <v/>
      </c>
    </row>
    <row r="453">
      <c r="EA453">
        <f>IF(A453="","",IF(LEFT(A453,4)="http",IFERROR(MID(A453,FIND("/",A453,FIND("//",A453)+2),2000),"/"),A453))</f>
        <v/>
      </c>
      <c r="EB453">
        <f>IF(EA453="","",IFERROR(LEFT(SUBSTITUTE(EA453,"#","?"),FIND("?",SUBSTITUTE(EA453,"#","?"))-1),EA453))</f>
        <v/>
      </c>
      <c r="EC453">
        <f>IF(EB453="","",LOWER(IF(AND(LEN(EB453)&gt;1,RIGHT(EB453,1)="/"),LEFT(EB453,LEN(EB453)-1),EB453)))</f>
        <v/>
      </c>
    </row>
    <row r="454">
      <c r="EA454">
        <f>IF(A454="","",IF(LEFT(A454,4)="http",IFERROR(MID(A454,FIND("/",A454,FIND("//",A454)+2),2000),"/"),A454))</f>
        <v/>
      </c>
      <c r="EB454">
        <f>IF(EA454="","",IFERROR(LEFT(SUBSTITUTE(EA454,"#","?"),FIND("?",SUBSTITUTE(EA454,"#","?"))-1),EA454))</f>
        <v/>
      </c>
      <c r="EC454">
        <f>IF(EB454="","",LOWER(IF(AND(LEN(EB454)&gt;1,RIGHT(EB454,1)="/"),LEFT(EB454,LEN(EB454)-1),EB454)))</f>
        <v/>
      </c>
    </row>
    <row r="455">
      <c r="EA455">
        <f>IF(A455="","",IF(LEFT(A455,4)="http",IFERROR(MID(A455,FIND("/",A455,FIND("//",A455)+2),2000),"/"),A455))</f>
        <v/>
      </c>
      <c r="EB455">
        <f>IF(EA455="","",IFERROR(LEFT(SUBSTITUTE(EA455,"#","?"),FIND("?",SUBSTITUTE(EA455,"#","?"))-1),EA455))</f>
        <v/>
      </c>
      <c r="EC455">
        <f>IF(EB455="","",LOWER(IF(AND(LEN(EB455)&gt;1,RIGHT(EB455,1)="/"),LEFT(EB455,LEN(EB455)-1),EB455)))</f>
        <v/>
      </c>
    </row>
    <row r="456">
      <c r="EA456">
        <f>IF(A456="","",IF(LEFT(A456,4)="http",IFERROR(MID(A456,FIND("/",A456,FIND("//",A456)+2),2000),"/"),A456))</f>
        <v/>
      </c>
      <c r="EB456">
        <f>IF(EA456="","",IFERROR(LEFT(SUBSTITUTE(EA456,"#","?"),FIND("?",SUBSTITUTE(EA456,"#","?"))-1),EA456))</f>
        <v/>
      </c>
      <c r="EC456">
        <f>IF(EB456="","",LOWER(IF(AND(LEN(EB456)&gt;1,RIGHT(EB456,1)="/"),LEFT(EB456,LEN(EB456)-1),EB456)))</f>
        <v/>
      </c>
    </row>
    <row r="457">
      <c r="EA457">
        <f>IF(A457="","",IF(LEFT(A457,4)="http",IFERROR(MID(A457,FIND("/",A457,FIND("//",A457)+2),2000),"/"),A457))</f>
        <v/>
      </c>
      <c r="EB457">
        <f>IF(EA457="","",IFERROR(LEFT(SUBSTITUTE(EA457,"#","?"),FIND("?",SUBSTITUTE(EA457,"#","?"))-1),EA457))</f>
        <v/>
      </c>
      <c r="EC457">
        <f>IF(EB457="","",LOWER(IF(AND(LEN(EB457)&gt;1,RIGHT(EB457,1)="/"),LEFT(EB457,LEN(EB457)-1),EB457)))</f>
        <v/>
      </c>
    </row>
    <row r="458">
      <c r="EA458">
        <f>IF(A458="","",IF(LEFT(A458,4)="http",IFERROR(MID(A458,FIND("/",A458,FIND("//",A458)+2),2000),"/"),A458))</f>
        <v/>
      </c>
      <c r="EB458">
        <f>IF(EA458="","",IFERROR(LEFT(SUBSTITUTE(EA458,"#","?"),FIND("?",SUBSTITUTE(EA458,"#","?"))-1),EA458))</f>
        <v/>
      </c>
      <c r="EC458">
        <f>IF(EB458="","",LOWER(IF(AND(LEN(EB458)&gt;1,RIGHT(EB458,1)="/"),LEFT(EB458,LEN(EB458)-1),EB458)))</f>
        <v/>
      </c>
    </row>
    <row r="459">
      <c r="EA459">
        <f>IF(A459="","",IF(LEFT(A459,4)="http",IFERROR(MID(A459,FIND("/",A459,FIND("//",A459)+2),2000),"/"),A459))</f>
        <v/>
      </c>
      <c r="EB459">
        <f>IF(EA459="","",IFERROR(LEFT(SUBSTITUTE(EA459,"#","?"),FIND("?",SUBSTITUTE(EA459,"#","?"))-1),EA459))</f>
        <v/>
      </c>
      <c r="EC459">
        <f>IF(EB459="","",LOWER(IF(AND(LEN(EB459)&gt;1,RIGHT(EB459,1)="/"),LEFT(EB459,LEN(EB459)-1),EB459)))</f>
        <v/>
      </c>
    </row>
    <row r="460">
      <c r="EA460">
        <f>IF(A460="","",IF(LEFT(A460,4)="http",IFERROR(MID(A460,FIND("/",A460,FIND("//",A460)+2),2000),"/"),A460))</f>
        <v/>
      </c>
      <c r="EB460">
        <f>IF(EA460="","",IFERROR(LEFT(SUBSTITUTE(EA460,"#","?"),FIND("?",SUBSTITUTE(EA460,"#","?"))-1),EA460))</f>
        <v/>
      </c>
      <c r="EC460">
        <f>IF(EB460="","",LOWER(IF(AND(LEN(EB460)&gt;1,RIGHT(EB460,1)="/"),LEFT(EB460,LEN(EB460)-1),EB460)))</f>
        <v/>
      </c>
    </row>
    <row r="461">
      <c r="EA461">
        <f>IF(A461="","",IF(LEFT(A461,4)="http",IFERROR(MID(A461,FIND("/",A461,FIND("//",A461)+2),2000),"/"),A461))</f>
        <v/>
      </c>
      <c r="EB461">
        <f>IF(EA461="","",IFERROR(LEFT(SUBSTITUTE(EA461,"#","?"),FIND("?",SUBSTITUTE(EA461,"#","?"))-1),EA461))</f>
        <v/>
      </c>
      <c r="EC461">
        <f>IF(EB461="","",LOWER(IF(AND(LEN(EB461)&gt;1,RIGHT(EB461,1)="/"),LEFT(EB461,LEN(EB461)-1),EB461)))</f>
        <v/>
      </c>
    </row>
    <row r="462">
      <c r="EA462">
        <f>IF(A462="","",IF(LEFT(A462,4)="http",IFERROR(MID(A462,FIND("/",A462,FIND("//",A462)+2),2000),"/"),A462))</f>
        <v/>
      </c>
      <c r="EB462">
        <f>IF(EA462="","",IFERROR(LEFT(SUBSTITUTE(EA462,"#","?"),FIND("?",SUBSTITUTE(EA462,"#","?"))-1),EA462))</f>
        <v/>
      </c>
      <c r="EC462">
        <f>IF(EB462="","",LOWER(IF(AND(LEN(EB462)&gt;1,RIGHT(EB462,1)="/"),LEFT(EB462,LEN(EB462)-1),EB462)))</f>
        <v/>
      </c>
    </row>
    <row r="463">
      <c r="EA463">
        <f>IF(A463="","",IF(LEFT(A463,4)="http",IFERROR(MID(A463,FIND("/",A463,FIND("//",A463)+2),2000),"/"),A463))</f>
        <v/>
      </c>
      <c r="EB463">
        <f>IF(EA463="","",IFERROR(LEFT(SUBSTITUTE(EA463,"#","?"),FIND("?",SUBSTITUTE(EA463,"#","?"))-1),EA463))</f>
        <v/>
      </c>
      <c r="EC463">
        <f>IF(EB463="","",LOWER(IF(AND(LEN(EB463)&gt;1,RIGHT(EB463,1)="/"),LEFT(EB463,LEN(EB463)-1),EB463)))</f>
        <v/>
      </c>
    </row>
    <row r="464">
      <c r="EA464">
        <f>IF(A464="","",IF(LEFT(A464,4)="http",IFERROR(MID(A464,FIND("/",A464,FIND("//",A464)+2),2000),"/"),A464))</f>
        <v/>
      </c>
      <c r="EB464">
        <f>IF(EA464="","",IFERROR(LEFT(SUBSTITUTE(EA464,"#","?"),FIND("?",SUBSTITUTE(EA464,"#","?"))-1),EA464))</f>
        <v/>
      </c>
      <c r="EC464">
        <f>IF(EB464="","",LOWER(IF(AND(LEN(EB464)&gt;1,RIGHT(EB464,1)="/"),LEFT(EB464,LEN(EB464)-1),EB464)))</f>
        <v/>
      </c>
    </row>
    <row r="465">
      <c r="EA465">
        <f>IF(A465="","",IF(LEFT(A465,4)="http",IFERROR(MID(A465,FIND("/",A465,FIND("//",A465)+2),2000),"/"),A465))</f>
        <v/>
      </c>
      <c r="EB465">
        <f>IF(EA465="","",IFERROR(LEFT(SUBSTITUTE(EA465,"#","?"),FIND("?",SUBSTITUTE(EA465,"#","?"))-1),EA465))</f>
        <v/>
      </c>
      <c r="EC465">
        <f>IF(EB465="","",LOWER(IF(AND(LEN(EB465)&gt;1,RIGHT(EB465,1)="/"),LEFT(EB465,LEN(EB465)-1),EB465)))</f>
        <v/>
      </c>
    </row>
    <row r="466">
      <c r="EA466">
        <f>IF(A466="","",IF(LEFT(A466,4)="http",IFERROR(MID(A466,FIND("/",A466,FIND("//",A466)+2),2000),"/"),A466))</f>
        <v/>
      </c>
      <c r="EB466">
        <f>IF(EA466="","",IFERROR(LEFT(SUBSTITUTE(EA466,"#","?"),FIND("?",SUBSTITUTE(EA466,"#","?"))-1),EA466))</f>
        <v/>
      </c>
      <c r="EC466">
        <f>IF(EB466="","",LOWER(IF(AND(LEN(EB466)&gt;1,RIGHT(EB466,1)="/"),LEFT(EB466,LEN(EB466)-1),EB466)))</f>
        <v/>
      </c>
    </row>
    <row r="467">
      <c r="EA467">
        <f>IF(A467="","",IF(LEFT(A467,4)="http",IFERROR(MID(A467,FIND("/",A467,FIND("//",A467)+2),2000),"/"),A467))</f>
        <v/>
      </c>
      <c r="EB467">
        <f>IF(EA467="","",IFERROR(LEFT(SUBSTITUTE(EA467,"#","?"),FIND("?",SUBSTITUTE(EA467,"#","?"))-1),EA467))</f>
        <v/>
      </c>
      <c r="EC467">
        <f>IF(EB467="","",LOWER(IF(AND(LEN(EB467)&gt;1,RIGHT(EB467,1)="/"),LEFT(EB467,LEN(EB467)-1),EB467)))</f>
        <v/>
      </c>
    </row>
    <row r="468">
      <c r="EA468">
        <f>IF(A468="","",IF(LEFT(A468,4)="http",IFERROR(MID(A468,FIND("/",A468,FIND("//",A468)+2),2000),"/"),A468))</f>
        <v/>
      </c>
      <c r="EB468">
        <f>IF(EA468="","",IFERROR(LEFT(SUBSTITUTE(EA468,"#","?"),FIND("?",SUBSTITUTE(EA468,"#","?"))-1),EA468))</f>
        <v/>
      </c>
      <c r="EC468">
        <f>IF(EB468="","",LOWER(IF(AND(LEN(EB468)&gt;1,RIGHT(EB468,1)="/"),LEFT(EB468,LEN(EB468)-1),EB468)))</f>
        <v/>
      </c>
    </row>
    <row r="469">
      <c r="EA469">
        <f>IF(A469="","",IF(LEFT(A469,4)="http",IFERROR(MID(A469,FIND("/",A469,FIND("//",A469)+2),2000),"/"),A469))</f>
        <v/>
      </c>
      <c r="EB469">
        <f>IF(EA469="","",IFERROR(LEFT(SUBSTITUTE(EA469,"#","?"),FIND("?",SUBSTITUTE(EA469,"#","?"))-1),EA469))</f>
        <v/>
      </c>
      <c r="EC469">
        <f>IF(EB469="","",LOWER(IF(AND(LEN(EB469)&gt;1,RIGHT(EB469,1)="/"),LEFT(EB469,LEN(EB469)-1),EB469)))</f>
        <v/>
      </c>
    </row>
    <row r="470">
      <c r="EA470">
        <f>IF(A470="","",IF(LEFT(A470,4)="http",IFERROR(MID(A470,FIND("/",A470,FIND("//",A470)+2),2000),"/"),A470))</f>
        <v/>
      </c>
      <c r="EB470">
        <f>IF(EA470="","",IFERROR(LEFT(SUBSTITUTE(EA470,"#","?"),FIND("?",SUBSTITUTE(EA470,"#","?"))-1),EA470))</f>
        <v/>
      </c>
      <c r="EC470">
        <f>IF(EB470="","",LOWER(IF(AND(LEN(EB470)&gt;1,RIGHT(EB470,1)="/"),LEFT(EB470,LEN(EB470)-1),EB470)))</f>
        <v/>
      </c>
    </row>
    <row r="471">
      <c r="EA471">
        <f>IF(A471="","",IF(LEFT(A471,4)="http",IFERROR(MID(A471,FIND("/",A471,FIND("//",A471)+2),2000),"/"),A471))</f>
        <v/>
      </c>
      <c r="EB471">
        <f>IF(EA471="","",IFERROR(LEFT(SUBSTITUTE(EA471,"#","?"),FIND("?",SUBSTITUTE(EA471,"#","?"))-1),EA471))</f>
        <v/>
      </c>
      <c r="EC471">
        <f>IF(EB471="","",LOWER(IF(AND(LEN(EB471)&gt;1,RIGHT(EB471,1)="/"),LEFT(EB471,LEN(EB471)-1),EB471)))</f>
        <v/>
      </c>
    </row>
    <row r="472">
      <c r="EA472">
        <f>IF(A472="","",IF(LEFT(A472,4)="http",IFERROR(MID(A472,FIND("/",A472,FIND("//",A472)+2),2000),"/"),A472))</f>
        <v/>
      </c>
      <c r="EB472">
        <f>IF(EA472="","",IFERROR(LEFT(SUBSTITUTE(EA472,"#","?"),FIND("?",SUBSTITUTE(EA472,"#","?"))-1),EA472))</f>
        <v/>
      </c>
      <c r="EC472">
        <f>IF(EB472="","",LOWER(IF(AND(LEN(EB472)&gt;1,RIGHT(EB472,1)="/"),LEFT(EB472,LEN(EB472)-1),EB472)))</f>
        <v/>
      </c>
    </row>
    <row r="473">
      <c r="EA473">
        <f>IF(A473="","",IF(LEFT(A473,4)="http",IFERROR(MID(A473,FIND("/",A473,FIND("//",A473)+2),2000),"/"),A473))</f>
        <v/>
      </c>
      <c r="EB473">
        <f>IF(EA473="","",IFERROR(LEFT(SUBSTITUTE(EA473,"#","?"),FIND("?",SUBSTITUTE(EA473,"#","?"))-1),EA473))</f>
        <v/>
      </c>
      <c r="EC473">
        <f>IF(EB473="","",LOWER(IF(AND(LEN(EB473)&gt;1,RIGHT(EB473,1)="/"),LEFT(EB473,LEN(EB473)-1),EB473)))</f>
        <v/>
      </c>
    </row>
    <row r="474">
      <c r="EA474">
        <f>IF(A474="","",IF(LEFT(A474,4)="http",IFERROR(MID(A474,FIND("/",A474,FIND("//",A474)+2),2000),"/"),A474))</f>
        <v/>
      </c>
      <c r="EB474">
        <f>IF(EA474="","",IFERROR(LEFT(SUBSTITUTE(EA474,"#","?"),FIND("?",SUBSTITUTE(EA474,"#","?"))-1),EA474))</f>
        <v/>
      </c>
      <c r="EC474">
        <f>IF(EB474="","",LOWER(IF(AND(LEN(EB474)&gt;1,RIGHT(EB474,1)="/"),LEFT(EB474,LEN(EB474)-1),EB474)))</f>
        <v/>
      </c>
    </row>
    <row r="475">
      <c r="EA475">
        <f>IF(A475="","",IF(LEFT(A475,4)="http",IFERROR(MID(A475,FIND("/",A475,FIND("//",A475)+2),2000),"/"),A475))</f>
        <v/>
      </c>
      <c r="EB475">
        <f>IF(EA475="","",IFERROR(LEFT(SUBSTITUTE(EA475,"#","?"),FIND("?",SUBSTITUTE(EA475,"#","?"))-1),EA475))</f>
        <v/>
      </c>
      <c r="EC475">
        <f>IF(EB475="","",LOWER(IF(AND(LEN(EB475)&gt;1,RIGHT(EB475,1)="/"),LEFT(EB475,LEN(EB475)-1),EB475)))</f>
        <v/>
      </c>
    </row>
    <row r="476">
      <c r="EA476">
        <f>IF(A476="","",IF(LEFT(A476,4)="http",IFERROR(MID(A476,FIND("/",A476,FIND("//",A476)+2),2000),"/"),A476))</f>
        <v/>
      </c>
      <c r="EB476">
        <f>IF(EA476="","",IFERROR(LEFT(SUBSTITUTE(EA476,"#","?"),FIND("?",SUBSTITUTE(EA476,"#","?"))-1),EA476))</f>
        <v/>
      </c>
      <c r="EC476">
        <f>IF(EB476="","",LOWER(IF(AND(LEN(EB476)&gt;1,RIGHT(EB476,1)="/"),LEFT(EB476,LEN(EB476)-1),EB476)))</f>
        <v/>
      </c>
    </row>
    <row r="477">
      <c r="EA477">
        <f>IF(A477="","",IF(LEFT(A477,4)="http",IFERROR(MID(A477,FIND("/",A477,FIND("//",A477)+2),2000),"/"),A477))</f>
        <v/>
      </c>
      <c r="EB477">
        <f>IF(EA477="","",IFERROR(LEFT(SUBSTITUTE(EA477,"#","?"),FIND("?",SUBSTITUTE(EA477,"#","?"))-1),EA477))</f>
        <v/>
      </c>
      <c r="EC477">
        <f>IF(EB477="","",LOWER(IF(AND(LEN(EB477)&gt;1,RIGHT(EB477,1)="/"),LEFT(EB477,LEN(EB477)-1),EB477)))</f>
        <v/>
      </c>
    </row>
    <row r="478">
      <c r="EA478">
        <f>IF(A478="","",IF(LEFT(A478,4)="http",IFERROR(MID(A478,FIND("/",A478,FIND("//",A478)+2),2000),"/"),A478))</f>
        <v/>
      </c>
      <c r="EB478">
        <f>IF(EA478="","",IFERROR(LEFT(SUBSTITUTE(EA478,"#","?"),FIND("?",SUBSTITUTE(EA478,"#","?"))-1),EA478))</f>
        <v/>
      </c>
      <c r="EC478">
        <f>IF(EB478="","",LOWER(IF(AND(LEN(EB478)&gt;1,RIGHT(EB478,1)="/"),LEFT(EB478,LEN(EB478)-1),EB478)))</f>
        <v/>
      </c>
    </row>
    <row r="479">
      <c r="EA479">
        <f>IF(A479="","",IF(LEFT(A479,4)="http",IFERROR(MID(A479,FIND("/",A479,FIND("//",A479)+2),2000),"/"),A479))</f>
        <v/>
      </c>
      <c r="EB479">
        <f>IF(EA479="","",IFERROR(LEFT(SUBSTITUTE(EA479,"#","?"),FIND("?",SUBSTITUTE(EA479,"#","?"))-1),EA479))</f>
        <v/>
      </c>
      <c r="EC479">
        <f>IF(EB479="","",LOWER(IF(AND(LEN(EB479)&gt;1,RIGHT(EB479,1)="/"),LEFT(EB479,LEN(EB479)-1),EB479)))</f>
        <v/>
      </c>
    </row>
    <row r="480">
      <c r="EA480">
        <f>IF(A480="","",IF(LEFT(A480,4)="http",IFERROR(MID(A480,FIND("/",A480,FIND("//",A480)+2),2000),"/"),A480))</f>
        <v/>
      </c>
      <c r="EB480">
        <f>IF(EA480="","",IFERROR(LEFT(SUBSTITUTE(EA480,"#","?"),FIND("?",SUBSTITUTE(EA480,"#","?"))-1),EA480))</f>
        <v/>
      </c>
      <c r="EC480">
        <f>IF(EB480="","",LOWER(IF(AND(LEN(EB480)&gt;1,RIGHT(EB480,1)="/"),LEFT(EB480,LEN(EB480)-1),EB480)))</f>
        <v/>
      </c>
    </row>
    <row r="481">
      <c r="EA481">
        <f>IF(A481="","",IF(LEFT(A481,4)="http",IFERROR(MID(A481,FIND("/",A481,FIND("//",A481)+2),2000),"/"),A481))</f>
        <v/>
      </c>
      <c r="EB481">
        <f>IF(EA481="","",IFERROR(LEFT(SUBSTITUTE(EA481,"#","?"),FIND("?",SUBSTITUTE(EA481,"#","?"))-1),EA481))</f>
        <v/>
      </c>
      <c r="EC481">
        <f>IF(EB481="","",LOWER(IF(AND(LEN(EB481)&gt;1,RIGHT(EB481,1)="/"),LEFT(EB481,LEN(EB481)-1),EB481)))</f>
        <v/>
      </c>
    </row>
    <row r="482">
      <c r="EA482">
        <f>IF(A482="","",IF(LEFT(A482,4)="http",IFERROR(MID(A482,FIND("/",A482,FIND("//",A482)+2),2000),"/"),A482))</f>
        <v/>
      </c>
      <c r="EB482">
        <f>IF(EA482="","",IFERROR(LEFT(SUBSTITUTE(EA482,"#","?"),FIND("?",SUBSTITUTE(EA482,"#","?"))-1),EA482))</f>
        <v/>
      </c>
      <c r="EC482">
        <f>IF(EB482="","",LOWER(IF(AND(LEN(EB482)&gt;1,RIGHT(EB482,1)="/"),LEFT(EB482,LEN(EB482)-1),EB482)))</f>
        <v/>
      </c>
    </row>
    <row r="483">
      <c r="EA483">
        <f>IF(A483="","",IF(LEFT(A483,4)="http",IFERROR(MID(A483,FIND("/",A483,FIND("//",A483)+2),2000),"/"),A483))</f>
        <v/>
      </c>
      <c r="EB483">
        <f>IF(EA483="","",IFERROR(LEFT(SUBSTITUTE(EA483,"#","?"),FIND("?",SUBSTITUTE(EA483,"#","?"))-1),EA483))</f>
        <v/>
      </c>
      <c r="EC483">
        <f>IF(EB483="","",LOWER(IF(AND(LEN(EB483)&gt;1,RIGHT(EB483,1)="/"),LEFT(EB483,LEN(EB483)-1),EB483)))</f>
        <v/>
      </c>
    </row>
    <row r="484">
      <c r="EA484">
        <f>IF(A484="","",IF(LEFT(A484,4)="http",IFERROR(MID(A484,FIND("/",A484,FIND("//",A484)+2),2000),"/"),A484))</f>
        <v/>
      </c>
      <c r="EB484">
        <f>IF(EA484="","",IFERROR(LEFT(SUBSTITUTE(EA484,"#","?"),FIND("?",SUBSTITUTE(EA484,"#","?"))-1),EA484))</f>
        <v/>
      </c>
      <c r="EC484">
        <f>IF(EB484="","",LOWER(IF(AND(LEN(EB484)&gt;1,RIGHT(EB484,1)="/"),LEFT(EB484,LEN(EB484)-1),EB484)))</f>
        <v/>
      </c>
    </row>
    <row r="485">
      <c r="EA485">
        <f>IF(A485="","",IF(LEFT(A485,4)="http",IFERROR(MID(A485,FIND("/",A485,FIND("//",A485)+2),2000),"/"),A485))</f>
        <v/>
      </c>
      <c r="EB485">
        <f>IF(EA485="","",IFERROR(LEFT(SUBSTITUTE(EA485,"#","?"),FIND("?",SUBSTITUTE(EA485,"#","?"))-1),EA485))</f>
        <v/>
      </c>
      <c r="EC485">
        <f>IF(EB485="","",LOWER(IF(AND(LEN(EB485)&gt;1,RIGHT(EB485,1)="/"),LEFT(EB485,LEN(EB485)-1),EB485)))</f>
        <v/>
      </c>
    </row>
    <row r="486">
      <c r="EA486">
        <f>IF(A486="","",IF(LEFT(A486,4)="http",IFERROR(MID(A486,FIND("/",A486,FIND("//",A486)+2),2000),"/"),A486))</f>
        <v/>
      </c>
      <c r="EB486">
        <f>IF(EA486="","",IFERROR(LEFT(SUBSTITUTE(EA486,"#","?"),FIND("?",SUBSTITUTE(EA486,"#","?"))-1),EA486))</f>
        <v/>
      </c>
      <c r="EC486">
        <f>IF(EB486="","",LOWER(IF(AND(LEN(EB486)&gt;1,RIGHT(EB486,1)="/"),LEFT(EB486,LEN(EB486)-1),EB486)))</f>
        <v/>
      </c>
    </row>
    <row r="487">
      <c r="EA487">
        <f>IF(A487="","",IF(LEFT(A487,4)="http",IFERROR(MID(A487,FIND("/",A487,FIND("//",A487)+2),2000),"/"),A487))</f>
        <v/>
      </c>
      <c r="EB487">
        <f>IF(EA487="","",IFERROR(LEFT(SUBSTITUTE(EA487,"#","?"),FIND("?",SUBSTITUTE(EA487,"#","?"))-1),EA487))</f>
        <v/>
      </c>
      <c r="EC487">
        <f>IF(EB487="","",LOWER(IF(AND(LEN(EB487)&gt;1,RIGHT(EB487,1)="/"),LEFT(EB487,LEN(EB487)-1),EB487)))</f>
        <v/>
      </c>
    </row>
    <row r="488">
      <c r="EA488">
        <f>IF(A488="","",IF(LEFT(A488,4)="http",IFERROR(MID(A488,FIND("/",A488,FIND("//",A488)+2),2000),"/"),A488))</f>
        <v/>
      </c>
      <c r="EB488">
        <f>IF(EA488="","",IFERROR(LEFT(SUBSTITUTE(EA488,"#","?"),FIND("?",SUBSTITUTE(EA488,"#","?"))-1),EA488))</f>
        <v/>
      </c>
      <c r="EC488">
        <f>IF(EB488="","",LOWER(IF(AND(LEN(EB488)&gt;1,RIGHT(EB488,1)="/"),LEFT(EB488,LEN(EB488)-1),EB488)))</f>
        <v/>
      </c>
    </row>
    <row r="489">
      <c r="EA489">
        <f>IF(A489="","",IF(LEFT(A489,4)="http",IFERROR(MID(A489,FIND("/",A489,FIND("//",A489)+2),2000),"/"),A489))</f>
        <v/>
      </c>
      <c r="EB489">
        <f>IF(EA489="","",IFERROR(LEFT(SUBSTITUTE(EA489,"#","?"),FIND("?",SUBSTITUTE(EA489,"#","?"))-1),EA489))</f>
        <v/>
      </c>
      <c r="EC489">
        <f>IF(EB489="","",LOWER(IF(AND(LEN(EB489)&gt;1,RIGHT(EB489,1)="/"),LEFT(EB489,LEN(EB489)-1),EB489)))</f>
        <v/>
      </c>
    </row>
    <row r="490">
      <c r="EA490">
        <f>IF(A490="","",IF(LEFT(A490,4)="http",IFERROR(MID(A490,FIND("/",A490,FIND("//",A490)+2),2000),"/"),A490))</f>
        <v/>
      </c>
      <c r="EB490">
        <f>IF(EA490="","",IFERROR(LEFT(SUBSTITUTE(EA490,"#","?"),FIND("?",SUBSTITUTE(EA490,"#","?"))-1),EA490))</f>
        <v/>
      </c>
      <c r="EC490">
        <f>IF(EB490="","",LOWER(IF(AND(LEN(EB490)&gt;1,RIGHT(EB490,1)="/"),LEFT(EB490,LEN(EB490)-1),EB490)))</f>
        <v/>
      </c>
    </row>
    <row r="491">
      <c r="EA491">
        <f>IF(A491="","",IF(LEFT(A491,4)="http",IFERROR(MID(A491,FIND("/",A491,FIND("//",A491)+2),2000),"/"),A491))</f>
        <v/>
      </c>
      <c r="EB491">
        <f>IF(EA491="","",IFERROR(LEFT(SUBSTITUTE(EA491,"#","?"),FIND("?",SUBSTITUTE(EA491,"#","?"))-1),EA491))</f>
        <v/>
      </c>
      <c r="EC491">
        <f>IF(EB491="","",LOWER(IF(AND(LEN(EB491)&gt;1,RIGHT(EB491,1)="/"),LEFT(EB491,LEN(EB491)-1),EB491)))</f>
        <v/>
      </c>
    </row>
    <row r="492">
      <c r="EA492">
        <f>IF(A492="","",IF(LEFT(A492,4)="http",IFERROR(MID(A492,FIND("/",A492,FIND("//",A492)+2),2000),"/"),A492))</f>
        <v/>
      </c>
      <c r="EB492">
        <f>IF(EA492="","",IFERROR(LEFT(SUBSTITUTE(EA492,"#","?"),FIND("?",SUBSTITUTE(EA492,"#","?"))-1),EA492))</f>
        <v/>
      </c>
      <c r="EC492">
        <f>IF(EB492="","",LOWER(IF(AND(LEN(EB492)&gt;1,RIGHT(EB492,1)="/"),LEFT(EB492,LEN(EB492)-1),EB492)))</f>
        <v/>
      </c>
    </row>
    <row r="493">
      <c r="EA493">
        <f>IF(A493="","",IF(LEFT(A493,4)="http",IFERROR(MID(A493,FIND("/",A493,FIND("//",A493)+2),2000),"/"),A493))</f>
        <v/>
      </c>
      <c r="EB493">
        <f>IF(EA493="","",IFERROR(LEFT(SUBSTITUTE(EA493,"#","?"),FIND("?",SUBSTITUTE(EA493,"#","?"))-1),EA493))</f>
        <v/>
      </c>
      <c r="EC493">
        <f>IF(EB493="","",LOWER(IF(AND(LEN(EB493)&gt;1,RIGHT(EB493,1)="/"),LEFT(EB493,LEN(EB493)-1),EB493)))</f>
        <v/>
      </c>
    </row>
    <row r="494">
      <c r="EA494">
        <f>IF(A494="","",IF(LEFT(A494,4)="http",IFERROR(MID(A494,FIND("/",A494,FIND("//",A494)+2),2000),"/"),A494))</f>
        <v/>
      </c>
      <c r="EB494">
        <f>IF(EA494="","",IFERROR(LEFT(SUBSTITUTE(EA494,"#","?"),FIND("?",SUBSTITUTE(EA494,"#","?"))-1),EA494))</f>
        <v/>
      </c>
      <c r="EC494">
        <f>IF(EB494="","",LOWER(IF(AND(LEN(EB494)&gt;1,RIGHT(EB494,1)="/"),LEFT(EB494,LEN(EB494)-1),EB494)))</f>
        <v/>
      </c>
    </row>
    <row r="495">
      <c r="EA495">
        <f>IF(A495="","",IF(LEFT(A495,4)="http",IFERROR(MID(A495,FIND("/",A495,FIND("//",A495)+2),2000),"/"),A495))</f>
        <v/>
      </c>
      <c r="EB495">
        <f>IF(EA495="","",IFERROR(LEFT(SUBSTITUTE(EA495,"#","?"),FIND("?",SUBSTITUTE(EA495,"#","?"))-1),EA495))</f>
        <v/>
      </c>
      <c r="EC495">
        <f>IF(EB495="","",LOWER(IF(AND(LEN(EB495)&gt;1,RIGHT(EB495,1)="/"),LEFT(EB495,LEN(EB495)-1),EB495)))</f>
        <v/>
      </c>
    </row>
    <row r="496">
      <c r="EA496">
        <f>IF(A496="","",IF(LEFT(A496,4)="http",IFERROR(MID(A496,FIND("/",A496,FIND("//",A496)+2),2000),"/"),A496))</f>
        <v/>
      </c>
      <c r="EB496">
        <f>IF(EA496="","",IFERROR(LEFT(SUBSTITUTE(EA496,"#","?"),FIND("?",SUBSTITUTE(EA496,"#","?"))-1),EA496))</f>
        <v/>
      </c>
      <c r="EC496">
        <f>IF(EB496="","",LOWER(IF(AND(LEN(EB496)&gt;1,RIGHT(EB496,1)="/"),LEFT(EB496,LEN(EB496)-1),EB496)))</f>
        <v/>
      </c>
    </row>
    <row r="497">
      <c r="EA497">
        <f>IF(A497="","",IF(LEFT(A497,4)="http",IFERROR(MID(A497,FIND("/",A497,FIND("//",A497)+2),2000),"/"),A497))</f>
        <v/>
      </c>
      <c r="EB497">
        <f>IF(EA497="","",IFERROR(LEFT(SUBSTITUTE(EA497,"#","?"),FIND("?",SUBSTITUTE(EA497,"#","?"))-1),EA497))</f>
        <v/>
      </c>
      <c r="EC497">
        <f>IF(EB497="","",LOWER(IF(AND(LEN(EB497)&gt;1,RIGHT(EB497,1)="/"),LEFT(EB497,LEN(EB497)-1),EB497)))</f>
        <v/>
      </c>
    </row>
    <row r="498">
      <c r="EA498">
        <f>IF(A498="","",IF(LEFT(A498,4)="http",IFERROR(MID(A498,FIND("/",A498,FIND("//",A498)+2),2000),"/"),A498))</f>
        <v/>
      </c>
      <c r="EB498">
        <f>IF(EA498="","",IFERROR(LEFT(SUBSTITUTE(EA498,"#","?"),FIND("?",SUBSTITUTE(EA498,"#","?"))-1),EA498))</f>
        <v/>
      </c>
      <c r="EC498">
        <f>IF(EB498="","",LOWER(IF(AND(LEN(EB498)&gt;1,RIGHT(EB498,1)="/"),LEFT(EB498,LEN(EB498)-1),EB498)))</f>
        <v/>
      </c>
    </row>
    <row r="499">
      <c r="EA499">
        <f>IF(A499="","",IF(LEFT(A499,4)="http",IFERROR(MID(A499,FIND("/",A499,FIND("//",A499)+2),2000),"/"),A499))</f>
        <v/>
      </c>
      <c r="EB499">
        <f>IF(EA499="","",IFERROR(LEFT(SUBSTITUTE(EA499,"#","?"),FIND("?",SUBSTITUTE(EA499,"#","?"))-1),EA499))</f>
        <v/>
      </c>
      <c r="EC499">
        <f>IF(EB499="","",LOWER(IF(AND(LEN(EB499)&gt;1,RIGHT(EB499,1)="/"),LEFT(EB499,LEN(EB499)-1),EB499)))</f>
        <v/>
      </c>
    </row>
    <row r="500">
      <c r="EA500">
        <f>IF(A500="","",IF(LEFT(A500,4)="http",IFERROR(MID(A500,FIND("/",A500,FIND("//",A500)+2),2000),"/"),A500))</f>
        <v/>
      </c>
      <c r="EB500">
        <f>IF(EA500="","",IFERROR(LEFT(SUBSTITUTE(EA500,"#","?"),FIND("?",SUBSTITUTE(EA500,"#","?"))-1),EA500))</f>
        <v/>
      </c>
      <c r="EC500">
        <f>IF(EB500="","",LOWER(IF(AND(LEN(EB500)&gt;1,RIGHT(EB500,1)="/"),LEFT(EB500,LEN(EB500)-1),EB500)))</f>
        <v/>
      </c>
    </row>
    <row r="501">
      <c r="EA501">
        <f>IF(A501="","",IF(LEFT(A501,4)="http",IFERROR(MID(A501,FIND("/",A501,FIND("//",A501)+2),2000),"/"),A501))</f>
        <v/>
      </c>
      <c r="EB501">
        <f>IF(EA501="","",IFERROR(LEFT(SUBSTITUTE(EA501,"#","?"),FIND("?",SUBSTITUTE(EA501,"#","?"))-1),EA501))</f>
        <v/>
      </c>
      <c r="EC501">
        <f>IF(EB501="","",LOWER(IF(AND(LEN(EB501)&gt;1,RIGHT(EB501,1)="/"),LEFT(EB501,LEN(EB501)-1),EB501)))</f>
        <v/>
      </c>
    </row>
    <row r="502">
      <c r="EA502">
        <f>IF(A502="","",IF(LEFT(A502,4)="http",IFERROR(MID(A502,FIND("/",A502,FIND("//",A502)+2),2000),"/"),A502))</f>
        <v/>
      </c>
      <c r="EB502">
        <f>IF(EA502="","",IFERROR(LEFT(SUBSTITUTE(EA502,"#","?"),FIND("?",SUBSTITUTE(EA502,"#","?"))-1),EA502))</f>
        <v/>
      </c>
      <c r="EC502">
        <f>IF(EB502="","",LOWER(IF(AND(LEN(EB502)&gt;1,RIGHT(EB502,1)="/"),LEFT(EB502,LEN(EB502)-1),EB502)))</f>
        <v/>
      </c>
    </row>
    <row r="503">
      <c r="EA503">
        <f>IF(A503="","",IF(LEFT(A503,4)="http",IFERROR(MID(A503,FIND("/",A503,FIND("//",A503)+2),2000),"/"),A503))</f>
        <v/>
      </c>
      <c r="EB503">
        <f>IF(EA503="","",IFERROR(LEFT(SUBSTITUTE(EA503,"#","?"),FIND("?",SUBSTITUTE(EA503,"#","?"))-1),EA503))</f>
        <v/>
      </c>
      <c r="EC503">
        <f>IF(EB503="","",LOWER(IF(AND(LEN(EB503)&gt;1,RIGHT(EB503,1)="/"),LEFT(EB503,LEN(EB503)-1),EB503)))</f>
        <v/>
      </c>
    </row>
    <row r="504">
      <c r="EA504">
        <f>IF(A504="","",IF(LEFT(A504,4)="http",IFERROR(MID(A504,FIND("/",A504,FIND("//",A504)+2),2000),"/"),A504))</f>
        <v/>
      </c>
      <c r="EB504">
        <f>IF(EA504="","",IFERROR(LEFT(SUBSTITUTE(EA504,"#","?"),FIND("?",SUBSTITUTE(EA504,"#","?"))-1),EA504))</f>
        <v/>
      </c>
      <c r="EC504">
        <f>IF(EB504="","",LOWER(IF(AND(LEN(EB504)&gt;1,RIGHT(EB504,1)="/"),LEFT(EB504,LEN(EB504)-1),EB504)))</f>
        <v/>
      </c>
    </row>
    <row r="505">
      <c r="EA505">
        <f>IF(A505="","",IF(LEFT(A505,4)="http",IFERROR(MID(A505,FIND("/",A505,FIND("//",A505)+2),2000),"/"),A505))</f>
        <v/>
      </c>
      <c r="EB505">
        <f>IF(EA505="","",IFERROR(LEFT(SUBSTITUTE(EA505,"#","?"),FIND("?",SUBSTITUTE(EA505,"#","?"))-1),EA505))</f>
        <v/>
      </c>
      <c r="EC505">
        <f>IF(EB505="","",LOWER(IF(AND(LEN(EB505)&gt;1,RIGHT(EB505,1)="/"),LEFT(EB505,LEN(EB505)-1),EB505)))</f>
        <v/>
      </c>
    </row>
    <row r="506">
      <c r="EA506">
        <f>IF(A506="","",IF(LEFT(A506,4)="http",IFERROR(MID(A506,FIND("/",A506,FIND("//",A506)+2),2000),"/"),A506))</f>
        <v/>
      </c>
      <c r="EB506">
        <f>IF(EA506="","",IFERROR(LEFT(SUBSTITUTE(EA506,"#","?"),FIND("?",SUBSTITUTE(EA506,"#","?"))-1),EA506))</f>
        <v/>
      </c>
      <c r="EC506">
        <f>IF(EB506="","",LOWER(IF(AND(LEN(EB506)&gt;1,RIGHT(EB506,1)="/"),LEFT(EB506,LEN(EB506)-1),EB506)))</f>
        <v/>
      </c>
    </row>
    <row r="507">
      <c r="EA507">
        <f>IF(A507="","",IF(LEFT(A507,4)="http",IFERROR(MID(A507,FIND("/",A507,FIND("//",A507)+2),2000),"/"),A507))</f>
        <v/>
      </c>
      <c r="EB507">
        <f>IF(EA507="","",IFERROR(LEFT(SUBSTITUTE(EA507,"#","?"),FIND("?",SUBSTITUTE(EA507,"#","?"))-1),EA507))</f>
        <v/>
      </c>
      <c r="EC507">
        <f>IF(EB507="","",LOWER(IF(AND(LEN(EB507)&gt;1,RIGHT(EB507,1)="/"),LEFT(EB507,LEN(EB507)-1),EB507)))</f>
        <v/>
      </c>
    </row>
    <row r="508">
      <c r="EA508">
        <f>IF(A508="","",IF(LEFT(A508,4)="http",IFERROR(MID(A508,FIND("/",A508,FIND("//",A508)+2),2000),"/"),A508))</f>
        <v/>
      </c>
      <c r="EB508">
        <f>IF(EA508="","",IFERROR(LEFT(SUBSTITUTE(EA508,"#","?"),FIND("?",SUBSTITUTE(EA508,"#","?"))-1),EA508))</f>
        <v/>
      </c>
      <c r="EC508">
        <f>IF(EB508="","",LOWER(IF(AND(LEN(EB508)&gt;1,RIGHT(EB508,1)="/"),LEFT(EB508,LEN(EB508)-1),EB508)))</f>
        <v/>
      </c>
    </row>
    <row r="509">
      <c r="EA509">
        <f>IF(A509="","",IF(LEFT(A509,4)="http",IFERROR(MID(A509,FIND("/",A509,FIND("//",A509)+2),2000),"/"),A509))</f>
        <v/>
      </c>
      <c r="EB509">
        <f>IF(EA509="","",IFERROR(LEFT(SUBSTITUTE(EA509,"#","?"),FIND("?",SUBSTITUTE(EA509,"#","?"))-1),EA509))</f>
        <v/>
      </c>
      <c r="EC509">
        <f>IF(EB509="","",LOWER(IF(AND(LEN(EB509)&gt;1,RIGHT(EB509,1)="/"),LEFT(EB509,LEN(EB509)-1),EB509)))</f>
        <v/>
      </c>
    </row>
    <row r="510">
      <c r="EA510">
        <f>IF(A510="","",IF(LEFT(A510,4)="http",IFERROR(MID(A510,FIND("/",A510,FIND("//",A510)+2),2000),"/"),A510))</f>
        <v/>
      </c>
      <c r="EB510">
        <f>IF(EA510="","",IFERROR(LEFT(SUBSTITUTE(EA510,"#","?"),FIND("?",SUBSTITUTE(EA510,"#","?"))-1),EA510))</f>
        <v/>
      </c>
      <c r="EC510">
        <f>IF(EB510="","",LOWER(IF(AND(LEN(EB510)&gt;1,RIGHT(EB510,1)="/"),LEFT(EB510,LEN(EB510)-1),EB510)))</f>
        <v/>
      </c>
    </row>
    <row r="511">
      <c r="EA511">
        <f>IF(A511="","",IF(LEFT(A511,4)="http",IFERROR(MID(A511,FIND("/",A511,FIND("//",A511)+2),2000),"/"),A511))</f>
        <v/>
      </c>
      <c r="EB511">
        <f>IF(EA511="","",IFERROR(LEFT(SUBSTITUTE(EA511,"#","?"),FIND("?",SUBSTITUTE(EA511,"#","?"))-1),EA511))</f>
        <v/>
      </c>
      <c r="EC511">
        <f>IF(EB511="","",LOWER(IF(AND(LEN(EB511)&gt;1,RIGHT(EB511,1)="/"),LEFT(EB511,LEN(EB511)-1),EB511)))</f>
        <v/>
      </c>
    </row>
    <row r="512">
      <c r="EA512">
        <f>IF(A512="","",IF(LEFT(A512,4)="http",IFERROR(MID(A512,FIND("/",A512,FIND("//",A512)+2),2000),"/"),A512))</f>
        <v/>
      </c>
      <c r="EB512">
        <f>IF(EA512="","",IFERROR(LEFT(SUBSTITUTE(EA512,"#","?"),FIND("?",SUBSTITUTE(EA512,"#","?"))-1),EA512))</f>
        <v/>
      </c>
      <c r="EC512">
        <f>IF(EB512="","",LOWER(IF(AND(LEN(EB512)&gt;1,RIGHT(EB512,1)="/"),LEFT(EB512,LEN(EB512)-1),EB512)))</f>
        <v/>
      </c>
    </row>
    <row r="513">
      <c r="EA513">
        <f>IF(A513="","",IF(LEFT(A513,4)="http",IFERROR(MID(A513,FIND("/",A513,FIND("//",A513)+2),2000),"/"),A513))</f>
        <v/>
      </c>
      <c r="EB513">
        <f>IF(EA513="","",IFERROR(LEFT(SUBSTITUTE(EA513,"#","?"),FIND("?",SUBSTITUTE(EA513,"#","?"))-1),EA513))</f>
        <v/>
      </c>
      <c r="EC513">
        <f>IF(EB513="","",LOWER(IF(AND(LEN(EB513)&gt;1,RIGHT(EB513,1)="/"),LEFT(EB513,LEN(EB513)-1),EB513)))</f>
        <v/>
      </c>
    </row>
    <row r="514">
      <c r="EA514">
        <f>IF(A514="","",IF(LEFT(A514,4)="http",IFERROR(MID(A514,FIND("/",A514,FIND("//",A514)+2),2000),"/"),A514))</f>
        <v/>
      </c>
      <c r="EB514">
        <f>IF(EA514="","",IFERROR(LEFT(SUBSTITUTE(EA514,"#","?"),FIND("?",SUBSTITUTE(EA514,"#","?"))-1),EA514))</f>
        <v/>
      </c>
      <c r="EC514">
        <f>IF(EB514="","",LOWER(IF(AND(LEN(EB514)&gt;1,RIGHT(EB514,1)="/"),LEFT(EB514,LEN(EB514)-1),EB514)))</f>
        <v/>
      </c>
    </row>
    <row r="515">
      <c r="EA515">
        <f>IF(A515="","",IF(LEFT(A515,4)="http",IFERROR(MID(A515,FIND("/",A515,FIND("//",A515)+2),2000),"/"),A515))</f>
        <v/>
      </c>
      <c r="EB515">
        <f>IF(EA515="","",IFERROR(LEFT(SUBSTITUTE(EA515,"#","?"),FIND("?",SUBSTITUTE(EA515,"#","?"))-1),EA515))</f>
        <v/>
      </c>
      <c r="EC515">
        <f>IF(EB515="","",LOWER(IF(AND(LEN(EB515)&gt;1,RIGHT(EB515,1)="/"),LEFT(EB515,LEN(EB515)-1),EB515)))</f>
        <v/>
      </c>
    </row>
    <row r="516">
      <c r="EA516">
        <f>IF(A516="","",IF(LEFT(A516,4)="http",IFERROR(MID(A516,FIND("/",A516,FIND("//",A516)+2),2000),"/"),A516))</f>
        <v/>
      </c>
      <c r="EB516">
        <f>IF(EA516="","",IFERROR(LEFT(SUBSTITUTE(EA516,"#","?"),FIND("?",SUBSTITUTE(EA516,"#","?"))-1),EA516))</f>
        <v/>
      </c>
      <c r="EC516">
        <f>IF(EB516="","",LOWER(IF(AND(LEN(EB516)&gt;1,RIGHT(EB516,1)="/"),LEFT(EB516,LEN(EB516)-1),EB516)))</f>
        <v/>
      </c>
    </row>
    <row r="517">
      <c r="EA517">
        <f>IF(A517="","",IF(LEFT(A517,4)="http",IFERROR(MID(A517,FIND("/",A517,FIND("//",A517)+2),2000),"/"),A517))</f>
        <v/>
      </c>
      <c r="EB517">
        <f>IF(EA517="","",IFERROR(LEFT(SUBSTITUTE(EA517,"#","?"),FIND("?",SUBSTITUTE(EA517,"#","?"))-1),EA517))</f>
        <v/>
      </c>
      <c r="EC517">
        <f>IF(EB517="","",LOWER(IF(AND(LEN(EB517)&gt;1,RIGHT(EB517,1)="/"),LEFT(EB517,LEN(EB517)-1),EB517)))</f>
        <v/>
      </c>
    </row>
    <row r="518">
      <c r="EA518">
        <f>IF(A518="","",IF(LEFT(A518,4)="http",IFERROR(MID(A518,FIND("/",A518,FIND("//",A518)+2),2000),"/"),A518))</f>
        <v/>
      </c>
      <c r="EB518">
        <f>IF(EA518="","",IFERROR(LEFT(SUBSTITUTE(EA518,"#","?"),FIND("?",SUBSTITUTE(EA518,"#","?"))-1),EA518))</f>
        <v/>
      </c>
      <c r="EC518">
        <f>IF(EB518="","",LOWER(IF(AND(LEN(EB518)&gt;1,RIGHT(EB518,1)="/"),LEFT(EB518,LEN(EB518)-1),EB518)))</f>
        <v/>
      </c>
    </row>
    <row r="519">
      <c r="EA519">
        <f>IF(A519="","",IF(LEFT(A519,4)="http",IFERROR(MID(A519,FIND("/",A519,FIND("//",A519)+2),2000),"/"),A519))</f>
        <v/>
      </c>
      <c r="EB519">
        <f>IF(EA519="","",IFERROR(LEFT(SUBSTITUTE(EA519,"#","?"),FIND("?",SUBSTITUTE(EA519,"#","?"))-1),EA519))</f>
        <v/>
      </c>
      <c r="EC519">
        <f>IF(EB519="","",LOWER(IF(AND(LEN(EB519)&gt;1,RIGHT(EB519,1)="/"),LEFT(EB519,LEN(EB519)-1),EB519)))</f>
        <v/>
      </c>
    </row>
    <row r="520">
      <c r="EA520">
        <f>IF(A520="","",IF(LEFT(A520,4)="http",IFERROR(MID(A520,FIND("/",A520,FIND("//",A520)+2),2000),"/"),A520))</f>
        <v/>
      </c>
      <c r="EB520">
        <f>IF(EA520="","",IFERROR(LEFT(SUBSTITUTE(EA520,"#","?"),FIND("?",SUBSTITUTE(EA520,"#","?"))-1),EA520))</f>
        <v/>
      </c>
      <c r="EC520">
        <f>IF(EB520="","",LOWER(IF(AND(LEN(EB520)&gt;1,RIGHT(EB520,1)="/"),LEFT(EB520,LEN(EB520)-1),EB520)))</f>
        <v/>
      </c>
    </row>
    <row r="521">
      <c r="EA521">
        <f>IF(A521="","",IF(LEFT(A521,4)="http",IFERROR(MID(A521,FIND("/",A521,FIND("//",A521)+2),2000),"/"),A521))</f>
        <v/>
      </c>
      <c r="EB521">
        <f>IF(EA521="","",IFERROR(LEFT(SUBSTITUTE(EA521,"#","?"),FIND("?",SUBSTITUTE(EA521,"#","?"))-1),EA521))</f>
        <v/>
      </c>
      <c r="EC521">
        <f>IF(EB521="","",LOWER(IF(AND(LEN(EB521)&gt;1,RIGHT(EB521,1)="/"),LEFT(EB521,LEN(EB521)-1),EB521)))</f>
        <v/>
      </c>
    </row>
    <row r="522">
      <c r="EA522">
        <f>IF(A522="","",IF(LEFT(A522,4)="http",IFERROR(MID(A522,FIND("/",A522,FIND("//",A522)+2),2000),"/"),A522))</f>
        <v/>
      </c>
      <c r="EB522">
        <f>IF(EA522="","",IFERROR(LEFT(SUBSTITUTE(EA522,"#","?"),FIND("?",SUBSTITUTE(EA522,"#","?"))-1),EA522))</f>
        <v/>
      </c>
      <c r="EC522">
        <f>IF(EB522="","",LOWER(IF(AND(LEN(EB522)&gt;1,RIGHT(EB522,1)="/"),LEFT(EB522,LEN(EB522)-1),EB522)))</f>
        <v/>
      </c>
    </row>
    <row r="523">
      <c r="EA523">
        <f>IF(A523="","",IF(LEFT(A523,4)="http",IFERROR(MID(A523,FIND("/",A523,FIND("//",A523)+2),2000),"/"),A523))</f>
        <v/>
      </c>
      <c r="EB523">
        <f>IF(EA523="","",IFERROR(LEFT(SUBSTITUTE(EA523,"#","?"),FIND("?",SUBSTITUTE(EA523,"#","?"))-1),EA523))</f>
        <v/>
      </c>
      <c r="EC523">
        <f>IF(EB523="","",LOWER(IF(AND(LEN(EB523)&gt;1,RIGHT(EB523,1)="/"),LEFT(EB523,LEN(EB523)-1),EB523)))</f>
        <v/>
      </c>
    </row>
    <row r="524">
      <c r="EA524">
        <f>IF(A524="","",IF(LEFT(A524,4)="http",IFERROR(MID(A524,FIND("/",A524,FIND("//",A524)+2),2000),"/"),A524))</f>
        <v/>
      </c>
      <c r="EB524">
        <f>IF(EA524="","",IFERROR(LEFT(SUBSTITUTE(EA524,"#","?"),FIND("?",SUBSTITUTE(EA524,"#","?"))-1),EA524))</f>
        <v/>
      </c>
      <c r="EC524">
        <f>IF(EB524="","",LOWER(IF(AND(LEN(EB524)&gt;1,RIGHT(EB524,1)="/"),LEFT(EB524,LEN(EB524)-1),EB524)))</f>
        <v/>
      </c>
    </row>
    <row r="525">
      <c r="EA525">
        <f>IF(A525="","",IF(LEFT(A525,4)="http",IFERROR(MID(A525,FIND("/",A525,FIND("//",A525)+2),2000),"/"),A525))</f>
        <v/>
      </c>
      <c r="EB525">
        <f>IF(EA525="","",IFERROR(LEFT(SUBSTITUTE(EA525,"#","?"),FIND("?",SUBSTITUTE(EA525,"#","?"))-1),EA525))</f>
        <v/>
      </c>
      <c r="EC525">
        <f>IF(EB525="","",LOWER(IF(AND(LEN(EB525)&gt;1,RIGHT(EB525,1)="/"),LEFT(EB525,LEN(EB525)-1),EB525)))</f>
        <v/>
      </c>
    </row>
    <row r="526">
      <c r="EA526">
        <f>IF(A526="","",IF(LEFT(A526,4)="http",IFERROR(MID(A526,FIND("/",A526,FIND("//",A526)+2),2000),"/"),A526))</f>
        <v/>
      </c>
      <c r="EB526">
        <f>IF(EA526="","",IFERROR(LEFT(SUBSTITUTE(EA526,"#","?"),FIND("?",SUBSTITUTE(EA526,"#","?"))-1),EA526))</f>
        <v/>
      </c>
      <c r="EC526">
        <f>IF(EB526="","",LOWER(IF(AND(LEN(EB526)&gt;1,RIGHT(EB526,1)="/"),LEFT(EB526,LEN(EB526)-1),EB526)))</f>
        <v/>
      </c>
    </row>
    <row r="527">
      <c r="EA527">
        <f>IF(A527="","",IF(LEFT(A527,4)="http",IFERROR(MID(A527,FIND("/",A527,FIND("//",A527)+2),2000),"/"),A527))</f>
        <v/>
      </c>
      <c r="EB527">
        <f>IF(EA527="","",IFERROR(LEFT(SUBSTITUTE(EA527,"#","?"),FIND("?",SUBSTITUTE(EA527,"#","?"))-1),EA527))</f>
        <v/>
      </c>
      <c r="EC527">
        <f>IF(EB527="","",LOWER(IF(AND(LEN(EB527)&gt;1,RIGHT(EB527,1)="/"),LEFT(EB527,LEN(EB527)-1),EB527)))</f>
        <v/>
      </c>
    </row>
    <row r="528">
      <c r="EA528">
        <f>IF(A528="","",IF(LEFT(A528,4)="http",IFERROR(MID(A528,FIND("/",A528,FIND("//",A528)+2),2000),"/"),A528))</f>
        <v/>
      </c>
      <c r="EB528">
        <f>IF(EA528="","",IFERROR(LEFT(SUBSTITUTE(EA528,"#","?"),FIND("?",SUBSTITUTE(EA528,"#","?"))-1),EA528))</f>
        <v/>
      </c>
      <c r="EC528">
        <f>IF(EB528="","",LOWER(IF(AND(LEN(EB528)&gt;1,RIGHT(EB528,1)="/"),LEFT(EB528,LEN(EB528)-1),EB528)))</f>
        <v/>
      </c>
    </row>
    <row r="529">
      <c r="EA529">
        <f>IF(A529="","",IF(LEFT(A529,4)="http",IFERROR(MID(A529,FIND("/",A529,FIND("//",A529)+2),2000),"/"),A529))</f>
        <v/>
      </c>
      <c r="EB529">
        <f>IF(EA529="","",IFERROR(LEFT(SUBSTITUTE(EA529,"#","?"),FIND("?",SUBSTITUTE(EA529,"#","?"))-1),EA529))</f>
        <v/>
      </c>
      <c r="EC529">
        <f>IF(EB529="","",LOWER(IF(AND(LEN(EB529)&gt;1,RIGHT(EB529,1)="/"),LEFT(EB529,LEN(EB529)-1),EB529)))</f>
        <v/>
      </c>
    </row>
    <row r="530">
      <c r="EA530">
        <f>IF(A530="","",IF(LEFT(A530,4)="http",IFERROR(MID(A530,FIND("/",A530,FIND("//",A530)+2),2000),"/"),A530))</f>
        <v/>
      </c>
      <c r="EB530">
        <f>IF(EA530="","",IFERROR(LEFT(SUBSTITUTE(EA530,"#","?"),FIND("?",SUBSTITUTE(EA530,"#","?"))-1),EA530))</f>
        <v/>
      </c>
      <c r="EC530">
        <f>IF(EB530="","",LOWER(IF(AND(LEN(EB530)&gt;1,RIGHT(EB530,1)="/"),LEFT(EB530,LEN(EB530)-1),EB530)))</f>
        <v/>
      </c>
    </row>
    <row r="531">
      <c r="EA531">
        <f>IF(A531="","",IF(LEFT(A531,4)="http",IFERROR(MID(A531,FIND("/",A531,FIND("//",A531)+2),2000),"/"),A531))</f>
        <v/>
      </c>
      <c r="EB531">
        <f>IF(EA531="","",IFERROR(LEFT(SUBSTITUTE(EA531,"#","?"),FIND("?",SUBSTITUTE(EA531,"#","?"))-1),EA531))</f>
        <v/>
      </c>
      <c r="EC531">
        <f>IF(EB531="","",LOWER(IF(AND(LEN(EB531)&gt;1,RIGHT(EB531,1)="/"),LEFT(EB531,LEN(EB531)-1),EB531)))</f>
        <v/>
      </c>
    </row>
    <row r="532">
      <c r="EA532">
        <f>IF(A532="","",IF(LEFT(A532,4)="http",IFERROR(MID(A532,FIND("/",A532,FIND("//",A532)+2),2000),"/"),A532))</f>
        <v/>
      </c>
      <c r="EB532">
        <f>IF(EA532="","",IFERROR(LEFT(SUBSTITUTE(EA532,"#","?"),FIND("?",SUBSTITUTE(EA532,"#","?"))-1),EA532))</f>
        <v/>
      </c>
      <c r="EC532">
        <f>IF(EB532="","",LOWER(IF(AND(LEN(EB532)&gt;1,RIGHT(EB532,1)="/"),LEFT(EB532,LEN(EB532)-1),EB532)))</f>
        <v/>
      </c>
    </row>
    <row r="533">
      <c r="EA533">
        <f>IF(A533="","",IF(LEFT(A533,4)="http",IFERROR(MID(A533,FIND("/",A533,FIND("//",A533)+2),2000),"/"),A533))</f>
        <v/>
      </c>
      <c r="EB533">
        <f>IF(EA533="","",IFERROR(LEFT(SUBSTITUTE(EA533,"#","?"),FIND("?",SUBSTITUTE(EA533,"#","?"))-1),EA533))</f>
        <v/>
      </c>
      <c r="EC533">
        <f>IF(EB533="","",LOWER(IF(AND(LEN(EB533)&gt;1,RIGHT(EB533,1)="/"),LEFT(EB533,LEN(EB533)-1),EB533)))</f>
        <v/>
      </c>
    </row>
    <row r="534">
      <c r="EA534">
        <f>IF(A534="","",IF(LEFT(A534,4)="http",IFERROR(MID(A534,FIND("/",A534,FIND("//",A534)+2),2000),"/"),A534))</f>
        <v/>
      </c>
      <c r="EB534">
        <f>IF(EA534="","",IFERROR(LEFT(SUBSTITUTE(EA534,"#","?"),FIND("?",SUBSTITUTE(EA534,"#","?"))-1),EA534))</f>
        <v/>
      </c>
      <c r="EC534">
        <f>IF(EB534="","",LOWER(IF(AND(LEN(EB534)&gt;1,RIGHT(EB534,1)="/"),LEFT(EB534,LEN(EB534)-1),EB534)))</f>
        <v/>
      </c>
    </row>
    <row r="535">
      <c r="EA535">
        <f>IF(A535="","",IF(LEFT(A535,4)="http",IFERROR(MID(A535,FIND("/",A535,FIND("//",A535)+2),2000),"/"),A535))</f>
        <v/>
      </c>
      <c r="EB535">
        <f>IF(EA535="","",IFERROR(LEFT(SUBSTITUTE(EA535,"#","?"),FIND("?",SUBSTITUTE(EA535,"#","?"))-1),EA535))</f>
        <v/>
      </c>
      <c r="EC535">
        <f>IF(EB535="","",LOWER(IF(AND(LEN(EB535)&gt;1,RIGHT(EB535,1)="/"),LEFT(EB535,LEN(EB535)-1),EB535)))</f>
        <v/>
      </c>
    </row>
    <row r="536">
      <c r="EA536">
        <f>IF(A536="","",IF(LEFT(A536,4)="http",IFERROR(MID(A536,FIND("/",A536,FIND("//",A536)+2),2000),"/"),A536))</f>
        <v/>
      </c>
      <c r="EB536">
        <f>IF(EA536="","",IFERROR(LEFT(SUBSTITUTE(EA536,"#","?"),FIND("?",SUBSTITUTE(EA536,"#","?"))-1),EA536))</f>
        <v/>
      </c>
      <c r="EC536">
        <f>IF(EB536="","",LOWER(IF(AND(LEN(EB536)&gt;1,RIGHT(EB536,1)="/"),LEFT(EB536,LEN(EB536)-1),EB536)))</f>
        <v/>
      </c>
    </row>
    <row r="537">
      <c r="EA537">
        <f>IF(A537="","",IF(LEFT(A537,4)="http",IFERROR(MID(A537,FIND("/",A537,FIND("//",A537)+2),2000),"/"),A537))</f>
        <v/>
      </c>
      <c r="EB537">
        <f>IF(EA537="","",IFERROR(LEFT(SUBSTITUTE(EA537,"#","?"),FIND("?",SUBSTITUTE(EA537,"#","?"))-1),EA537))</f>
        <v/>
      </c>
      <c r="EC537">
        <f>IF(EB537="","",LOWER(IF(AND(LEN(EB537)&gt;1,RIGHT(EB537,1)="/"),LEFT(EB537,LEN(EB537)-1),EB537)))</f>
        <v/>
      </c>
    </row>
    <row r="538">
      <c r="EA538">
        <f>IF(A538="","",IF(LEFT(A538,4)="http",IFERROR(MID(A538,FIND("/",A538,FIND("//",A538)+2),2000),"/"),A538))</f>
        <v/>
      </c>
      <c r="EB538">
        <f>IF(EA538="","",IFERROR(LEFT(SUBSTITUTE(EA538,"#","?"),FIND("?",SUBSTITUTE(EA538,"#","?"))-1),EA538))</f>
        <v/>
      </c>
      <c r="EC538">
        <f>IF(EB538="","",LOWER(IF(AND(LEN(EB538)&gt;1,RIGHT(EB538,1)="/"),LEFT(EB538,LEN(EB538)-1),EB538)))</f>
        <v/>
      </c>
    </row>
    <row r="539">
      <c r="EA539">
        <f>IF(A539="","",IF(LEFT(A539,4)="http",IFERROR(MID(A539,FIND("/",A539,FIND("//",A539)+2),2000),"/"),A539))</f>
        <v/>
      </c>
      <c r="EB539">
        <f>IF(EA539="","",IFERROR(LEFT(SUBSTITUTE(EA539,"#","?"),FIND("?",SUBSTITUTE(EA539,"#","?"))-1),EA539))</f>
        <v/>
      </c>
      <c r="EC539">
        <f>IF(EB539="","",LOWER(IF(AND(LEN(EB539)&gt;1,RIGHT(EB539,1)="/"),LEFT(EB539,LEN(EB539)-1),EB539)))</f>
        <v/>
      </c>
    </row>
    <row r="540">
      <c r="EA540">
        <f>IF(A540="","",IF(LEFT(A540,4)="http",IFERROR(MID(A540,FIND("/",A540,FIND("//",A540)+2),2000),"/"),A540))</f>
        <v/>
      </c>
      <c r="EB540">
        <f>IF(EA540="","",IFERROR(LEFT(SUBSTITUTE(EA540,"#","?"),FIND("?",SUBSTITUTE(EA540,"#","?"))-1),EA540))</f>
        <v/>
      </c>
      <c r="EC540">
        <f>IF(EB540="","",LOWER(IF(AND(LEN(EB540)&gt;1,RIGHT(EB540,1)="/"),LEFT(EB540,LEN(EB540)-1),EB540)))</f>
        <v/>
      </c>
    </row>
    <row r="541">
      <c r="EA541">
        <f>IF(A541="","",IF(LEFT(A541,4)="http",IFERROR(MID(A541,FIND("/",A541,FIND("//",A541)+2),2000),"/"),A541))</f>
        <v/>
      </c>
      <c r="EB541">
        <f>IF(EA541="","",IFERROR(LEFT(SUBSTITUTE(EA541,"#","?"),FIND("?",SUBSTITUTE(EA541,"#","?"))-1),EA541))</f>
        <v/>
      </c>
      <c r="EC541">
        <f>IF(EB541="","",LOWER(IF(AND(LEN(EB541)&gt;1,RIGHT(EB541,1)="/"),LEFT(EB541,LEN(EB541)-1),EB541)))</f>
        <v/>
      </c>
    </row>
    <row r="542">
      <c r="EA542">
        <f>IF(A542="","",IF(LEFT(A542,4)="http",IFERROR(MID(A542,FIND("/",A542,FIND("//",A542)+2),2000),"/"),A542))</f>
        <v/>
      </c>
      <c r="EB542">
        <f>IF(EA542="","",IFERROR(LEFT(SUBSTITUTE(EA542,"#","?"),FIND("?",SUBSTITUTE(EA542,"#","?"))-1),EA542))</f>
        <v/>
      </c>
      <c r="EC542">
        <f>IF(EB542="","",LOWER(IF(AND(LEN(EB542)&gt;1,RIGHT(EB542,1)="/"),LEFT(EB542,LEN(EB542)-1),EB542)))</f>
        <v/>
      </c>
    </row>
    <row r="543">
      <c r="EA543">
        <f>IF(A543="","",IF(LEFT(A543,4)="http",IFERROR(MID(A543,FIND("/",A543,FIND("//",A543)+2),2000),"/"),A543))</f>
        <v/>
      </c>
      <c r="EB543">
        <f>IF(EA543="","",IFERROR(LEFT(SUBSTITUTE(EA543,"#","?"),FIND("?",SUBSTITUTE(EA543,"#","?"))-1),EA543))</f>
        <v/>
      </c>
      <c r="EC543">
        <f>IF(EB543="","",LOWER(IF(AND(LEN(EB543)&gt;1,RIGHT(EB543,1)="/"),LEFT(EB543,LEN(EB543)-1),EB543)))</f>
        <v/>
      </c>
    </row>
    <row r="544">
      <c r="EA544">
        <f>IF(A544="","",IF(LEFT(A544,4)="http",IFERROR(MID(A544,FIND("/",A544,FIND("//",A544)+2),2000),"/"),A544))</f>
        <v/>
      </c>
      <c r="EB544">
        <f>IF(EA544="","",IFERROR(LEFT(SUBSTITUTE(EA544,"#","?"),FIND("?",SUBSTITUTE(EA544,"#","?"))-1),EA544))</f>
        <v/>
      </c>
      <c r="EC544">
        <f>IF(EB544="","",LOWER(IF(AND(LEN(EB544)&gt;1,RIGHT(EB544,1)="/"),LEFT(EB544,LEN(EB544)-1),EB544)))</f>
        <v/>
      </c>
    </row>
    <row r="545">
      <c r="EA545">
        <f>IF(A545="","",IF(LEFT(A545,4)="http",IFERROR(MID(A545,FIND("/",A545,FIND("//",A545)+2),2000),"/"),A545))</f>
        <v/>
      </c>
      <c r="EB545">
        <f>IF(EA545="","",IFERROR(LEFT(SUBSTITUTE(EA545,"#","?"),FIND("?",SUBSTITUTE(EA545,"#","?"))-1),EA545))</f>
        <v/>
      </c>
      <c r="EC545">
        <f>IF(EB545="","",LOWER(IF(AND(LEN(EB545)&gt;1,RIGHT(EB545,1)="/"),LEFT(EB545,LEN(EB545)-1),EB545)))</f>
        <v/>
      </c>
    </row>
    <row r="546">
      <c r="EA546">
        <f>IF(A546="","",IF(LEFT(A546,4)="http",IFERROR(MID(A546,FIND("/",A546,FIND("//",A546)+2),2000),"/"),A546))</f>
        <v/>
      </c>
      <c r="EB546">
        <f>IF(EA546="","",IFERROR(LEFT(SUBSTITUTE(EA546,"#","?"),FIND("?",SUBSTITUTE(EA546,"#","?"))-1),EA546))</f>
        <v/>
      </c>
      <c r="EC546">
        <f>IF(EB546="","",LOWER(IF(AND(LEN(EB546)&gt;1,RIGHT(EB546,1)="/"),LEFT(EB546,LEN(EB546)-1),EB546)))</f>
        <v/>
      </c>
    </row>
    <row r="547">
      <c r="EA547">
        <f>IF(A547="","",IF(LEFT(A547,4)="http",IFERROR(MID(A547,FIND("/",A547,FIND("//",A547)+2),2000),"/"),A547))</f>
        <v/>
      </c>
      <c r="EB547">
        <f>IF(EA547="","",IFERROR(LEFT(SUBSTITUTE(EA547,"#","?"),FIND("?",SUBSTITUTE(EA547,"#","?"))-1),EA547))</f>
        <v/>
      </c>
      <c r="EC547">
        <f>IF(EB547="","",LOWER(IF(AND(LEN(EB547)&gt;1,RIGHT(EB547,1)="/"),LEFT(EB547,LEN(EB547)-1),EB547)))</f>
        <v/>
      </c>
    </row>
    <row r="548">
      <c r="EA548">
        <f>IF(A548="","",IF(LEFT(A548,4)="http",IFERROR(MID(A548,FIND("/",A548,FIND("//",A548)+2),2000),"/"),A548))</f>
        <v/>
      </c>
      <c r="EB548">
        <f>IF(EA548="","",IFERROR(LEFT(SUBSTITUTE(EA548,"#","?"),FIND("?",SUBSTITUTE(EA548,"#","?"))-1),EA548))</f>
        <v/>
      </c>
      <c r="EC548">
        <f>IF(EB548="","",LOWER(IF(AND(LEN(EB548)&gt;1,RIGHT(EB548,1)="/"),LEFT(EB548,LEN(EB548)-1),EB548)))</f>
        <v/>
      </c>
    </row>
    <row r="549">
      <c r="EA549">
        <f>IF(A549="","",IF(LEFT(A549,4)="http",IFERROR(MID(A549,FIND("/",A549,FIND("//",A549)+2),2000),"/"),A549))</f>
        <v/>
      </c>
      <c r="EB549">
        <f>IF(EA549="","",IFERROR(LEFT(SUBSTITUTE(EA549,"#","?"),FIND("?",SUBSTITUTE(EA549,"#","?"))-1),EA549))</f>
        <v/>
      </c>
      <c r="EC549">
        <f>IF(EB549="","",LOWER(IF(AND(LEN(EB549)&gt;1,RIGHT(EB549,1)="/"),LEFT(EB549,LEN(EB549)-1),EB549)))</f>
        <v/>
      </c>
    </row>
    <row r="550">
      <c r="EA550">
        <f>IF(A550="","",IF(LEFT(A550,4)="http",IFERROR(MID(A550,FIND("/",A550,FIND("//",A550)+2),2000),"/"),A550))</f>
        <v/>
      </c>
      <c r="EB550">
        <f>IF(EA550="","",IFERROR(LEFT(SUBSTITUTE(EA550,"#","?"),FIND("?",SUBSTITUTE(EA550,"#","?"))-1),EA550))</f>
        <v/>
      </c>
      <c r="EC550">
        <f>IF(EB550="","",LOWER(IF(AND(LEN(EB550)&gt;1,RIGHT(EB550,1)="/"),LEFT(EB550,LEN(EB550)-1),EB550)))</f>
        <v/>
      </c>
    </row>
    <row r="551">
      <c r="EA551">
        <f>IF(A551="","",IF(LEFT(A551,4)="http",IFERROR(MID(A551,FIND("/",A551,FIND("//",A551)+2),2000),"/"),A551))</f>
        <v/>
      </c>
      <c r="EB551">
        <f>IF(EA551="","",IFERROR(LEFT(SUBSTITUTE(EA551,"#","?"),FIND("?",SUBSTITUTE(EA551,"#","?"))-1),EA551))</f>
        <v/>
      </c>
      <c r="EC551">
        <f>IF(EB551="","",LOWER(IF(AND(LEN(EB551)&gt;1,RIGHT(EB551,1)="/"),LEFT(EB551,LEN(EB551)-1),EB551)))</f>
        <v/>
      </c>
    </row>
    <row r="552">
      <c r="EA552">
        <f>IF(A552="","",IF(LEFT(A552,4)="http",IFERROR(MID(A552,FIND("/",A552,FIND("//",A552)+2),2000),"/"),A552))</f>
        <v/>
      </c>
      <c r="EB552">
        <f>IF(EA552="","",IFERROR(LEFT(SUBSTITUTE(EA552,"#","?"),FIND("?",SUBSTITUTE(EA552,"#","?"))-1),EA552))</f>
        <v/>
      </c>
      <c r="EC552">
        <f>IF(EB552="","",LOWER(IF(AND(LEN(EB552)&gt;1,RIGHT(EB552,1)="/"),LEFT(EB552,LEN(EB552)-1),EB552)))</f>
        <v/>
      </c>
    </row>
    <row r="553">
      <c r="EA553">
        <f>IF(A553="","",IF(LEFT(A553,4)="http",IFERROR(MID(A553,FIND("/",A553,FIND("//",A553)+2),2000),"/"),A553))</f>
        <v/>
      </c>
      <c r="EB553">
        <f>IF(EA553="","",IFERROR(LEFT(SUBSTITUTE(EA553,"#","?"),FIND("?",SUBSTITUTE(EA553,"#","?"))-1),EA553))</f>
        <v/>
      </c>
      <c r="EC553">
        <f>IF(EB553="","",LOWER(IF(AND(LEN(EB553)&gt;1,RIGHT(EB553,1)="/"),LEFT(EB553,LEN(EB553)-1),EB553)))</f>
        <v/>
      </c>
    </row>
    <row r="554">
      <c r="EA554">
        <f>IF(A554="","",IF(LEFT(A554,4)="http",IFERROR(MID(A554,FIND("/",A554,FIND("//",A554)+2),2000),"/"),A554))</f>
        <v/>
      </c>
      <c r="EB554">
        <f>IF(EA554="","",IFERROR(LEFT(SUBSTITUTE(EA554,"#","?"),FIND("?",SUBSTITUTE(EA554,"#","?"))-1),EA554))</f>
        <v/>
      </c>
      <c r="EC554">
        <f>IF(EB554="","",LOWER(IF(AND(LEN(EB554)&gt;1,RIGHT(EB554,1)="/"),LEFT(EB554,LEN(EB554)-1),EB554)))</f>
        <v/>
      </c>
    </row>
    <row r="555">
      <c r="EA555">
        <f>IF(A555="","",IF(LEFT(A555,4)="http",IFERROR(MID(A555,FIND("/",A555,FIND("//",A555)+2),2000),"/"),A555))</f>
        <v/>
      </c>
      <c r="EB555">
        <f>IF(EA555="","",IFERROR(LEFT(SUBSTITUTE(EA555,"#","?"),FIND("?",SUBSTITUTE(EA555,"#","?"))-1),EA555))</f>
        <v/>
      </c>
      <c r="EC555">
        <f>IF(EB555="","",LOWER(IF(AND(LEN(EB555)&gt;1,RIGHT(EB555,1)="/"),LEFT(EB555,LEN(EB555)-1),EB555)))</f>
        <v/>
      </c>
    </row>
    <row r="556">
      <c r="EA556">
        <f>IF(A556="","",IF(LEFT(A556,4)="http",IFERROR(MID(A556,FIND("/",A556,FIND("//",A556)+2),2000),"/"),A556))</f>
        <v/>
      </c>
      <c r="EB556">
        <f>IF(EA556="","",IFERROR(LEFT(SUBSTITUTE(EA556,"#","?"),FIND("?",SUBSTITUTE(EA556,"#","?"))-1),EA556))</f>
        <v/>
      </c>
      <c r="EC556">
        <f>IF(EB556="","",LOWER(IF(AND(LEN(EB556)&gt;1,RIGHT(EB556,1)="/"),LEFT(EB556,LEN(EB556)-1),EB556)))</f>
        <v/>
      </c>
    </row>
    <row r="557">
      <c r="EA557">
        <f>IF(A557="","",IF(LEFT(A557,4)="http",IFERROR(MID(A557,FIND("/",A557,FIND("//",A557)+2),2000),"/"),A557))</f>
        <v/>
      </c>
      <c r="EB557">
        <f>IF(EA557="","",IFERROR(LEFT(SUBSTITUTE(EA557,"#","?"),FIND("?",SUBSTITUTE(EA557,"#","?"))-1),EA557))</f>
        <v/>
      </c>
      <c r="EC557">
        <f>IF(EB557="","",LOWER(IF(AND(LEN(EB557)&gt;1,RIGHT(EB557,1)="/"),LEFT(EB557,LEN(EB557)-1),EB557)))</f>
        <v/>
      </c>
    </row>
    <row r="558">
      <c r="EA558">
        <f>IF(A558="","",IF(LEFT(A558,4)="http",IFERROR(MID(A558,FIND("/",A558,FIND("//",A558)+2),2000),"/"),A558))</f>
        <v/>
      </c>
      <c r="EB558">
        <f>IF(EA558="","",IFERROR(LEFT(SUBSTITUTE(EA558,"#","?"),FIND("?",SUBSTITUTE(EA558,"#","?"))-1),EA558))</f>
        <v/>
      </c>
      <c r="EC558">
        <f>IF(EB558="","",LOWER(IF(AND(LEN(EB558)&gt;1,RIGHT(EB558,1)="/"),LEFT(EB558,LEN(EB558)-1),EB558)))</f>
        <v/>
      </c>
    </row>
    <row r="559">
      <c r="EA559">
        <f>IF(A559="","",IF(LEFT(A559,4)="http",IFERROR(MID(A559,FIND("/",A559,FIND("//",A559)+2),2000),"/"),A559))</f>
        <v/>
      </c>
      <c r="EB559">
        <f>IF(EA559="","",IFERROR(LEFT(SUBSTITUTE(EA559,"#","?"),FIND("?",SUBSTITUTE(EA559,"#","?"))-1),EA559))</f>
        <v/>
      </c>
      <c r="EC559">
        <f>IF(EB559="","",LOWER(IF(AND(LEN(EB559)&gt;1,RIGHT(EB559,1)="/"),LEFT(EB559,LEN(EB559)-1),EB559)))</f>
        <v/>
      </c>
    </row>
    <row r="560">
      <c r="EA560">
        <f>IF(A560="","",IF(LEFT(A560,4)="http",IFERROR(MID(A560,FIND("/",A560,FIND("//",A560)+2),2000),"/"),A560))</f>
        <v/>
      </c>
      <c r="EB560">
        <f>IF(EA560="","",IFERROR(LEFT(SUBSTITUTE(EA560,"#","?"),FIND("?",SUBSTITUTE(EA560,"#","?"))-1),EA560))</f>
        <v/>
      </c>
      <c r="EC560">
        <f>IF(EB560="","",LOWER(IF(AND(LEN(EB560)&gt;1,RIGHT(EB560,1)="/"),LEFT(EB560,LEN(EB560)-1),EB560)))</f>
        <v/>
      </c>
    </row>
    <row r="561">
      <c r="EA561">
        <f>IF(A561="","",IF(LEFT(A561,4)="http",IFERROR(MID(A561,FIND("/",A561,FIND("//",A561)+2),2000),"/"),A561))</f>
        <v/>
      </c>
      <c r="EB561">
        <f>IF(EA561="","",IFERROR(LEFT(SUBSTITUTE(EA561,"#","?"),FIND("?",SUBSTITUTE(EA561,"#","?"))-1),EA561))</f>
        <v/>
      </c>
      <c r="EC561">
        <f>IF(EB561="","",LOWER(IF(AND(LEN(EB561)&gt;1,RIGHT(EB561,1)="/"),LEFT(EB561,LEN(EB561)-1),EB561)))</f>
        <v/>
      </c>
    </row>
    <row r="562">
      <c r="EA562">
        <f>IF(A562="","",IF(LEFT(A562,4)="http",IFERROR(MID(A562,FIND("/",A562,FIND("//",A562)+2),2000),"/"),A562))</f>
        <v/>
      </c>
      <c r="EB562">
        <f>IF(EA562="","",IFERROR(LEFT(SUBSTITUTE(EA562,"#","?"),FIND("?",SUBSTITUTE(EA562,"#","?"))-1),EA562))</f>
        <v/>
      </c>
      <c r="EC562">
        <f>IF(EB562="","",LOWER(IF(AND(LEN(EB562)&gt;1,RIGHT(EB562,1)="/"),LEFT(EB562,LEN(EB562)-1),EB562)))</f>
        <v/>
      </c>
    </row>
    <row r="563">
      <c r="EA563">
        <f>IF(A563="","",IF(LEFT(A563,4)="http",IFERROR(MID(A563,FIND("/",A563,FIND("//",A563)+2),2000),"/"),A563))</f>
        <v/>
      </c>
      <c r="EB563">
        <f>IF(EA563="","",IFERROR(LEFT(SUBSTITUTE(EA563,"#","?"),FIND("?",SUBSTITUTE(EA563,"#","?"))-1),EA563))</f>
        <v/>
      </c>
      <c r="EC563">
        <f>IF(EB563="","",LOWER(IF(AND(LEN(EB563)&gt;1,RIGHT(EB563,1)="/"),LEFT(EB563,LEN(EB563)-1),EB563)))</f>
        <v/>
      </c>
    </row>
    <row r="564">
      <c r="EA564">
        <f>IF(A564="","",IF(LEFT(A564,4)="http",IFERROR(MID(A564,FIND("/",A564,FIND("//",A564)+2),2000),"/"),A564))</f>
        <v/>
      </c>
      <c r="EB564">
        <f>IF(EA564="","",IFERROR(LEFT(SUBSTITUTE(EA564,"#","?"),FIND("?",SUBSTITUTE(EA564,"#","?"))-1),EA564))</f>
        <v/>
      </c>
      <c r="EC564">
        <f>IF(EB564="","",LOWER(IF(AND(LEN(EB564)&gt;1,RIGHT(EB564,1)="/"),LEFT(EB564,LEN(EB564)-1),EB564)))</f>
        <v/>
      </c>
    </row>
    <row r="565">
      <c r="EA565">
        <f>IF(A565="","",IF(LEFT(A565,4)="http",IFERROR(MID(A565,FIND("/",A565,FIND("//",A565)+2),2000),"/"),A565))</f>
        <v/>
      </c>
      <c r="EB565">
        <f>IF(EA565="","",IFERROR(LEFT(SUBSTITUTE(EA565,"#","?"),FIND("?",SUBSTITUTE(EA565,"#","?"))-1),EA565))</f>
        <v/>
      </c>
      <c r="EC565">
        <f>IF(EB565="","",LOWER(IF(AND(LEN(EB565)&gt;1,RIGHT(EB565,1)="/"),LEFT(EB565,LEN(EB565)-1),EB565)))</f>
        <v/>
      </c>
    </row>
    <row r="566">
      <c r="EA566">
        <f>IF(A566="","",IF(LEFT(A566,4)="http",IFERROR(MID(A566,FIND("/",A566,FIND("//",A566)+2),2000),"/"),A566))</f>
        <v/>
      </c>
      <c r="EB566">
        <f>IF(EA566="","",IFERROR(LEFT(SUBSTITUTE(EA566,"#","?"),FIND("?",SUBSTITUTE(EA566,"#","?"))-1),EA566))</f>
        <v/>
      </c>
      <c r="EC566">
        <f>IF(EB566="","",LOWER(IF(AND(LEN(EB566)&gt;1,RIGHT(EB566,1)="/"),LEFT(EB566,LEN(EB566)-1),EB566)))</f>
        <v/>
      </c>
    </row>
    <row r="567">
      <c r="EA567">
        <f>IF(A567="","",IF(LEFT(A567,4)="http",IFERROR(MID(A567,FIND("/",A567,FIND("//",A567)+2),2000),"/"),A567))</f>
        <v/>
      </c>
      <c r="EB567">
        <f>IF(EA567="","",IFERROR(LEFT(SUBSTITUTE(EA567,"#","?"),FIND("?",SUBSTITUTE(EA567,"#","?"))-1),EA567))</f>
        <v/>
      </c>
      <c r="EC567">
        <f>IF(EB567="","",LOWER(IF(AND(LEN(EB567)&gt;1,RIGHT(EB567,1)="/"),LEFT(EB567,LEN(EB567)-1),EB567)))</f>
        <v/>
      </c>
    </row>
    <row r="568">
      <c r="EA568">
        <f>IF(A568="","",IF(LEFT(A568,4)="http",IFERROR(MID(A568,FIND("/",A568,FIND("//",A568)+2),2000),"/"),A568))</f>
        <v/>
      </c>
      <c r="EB568">
        <f>IF(EA568="","",IFERROR(LEFT(SUBSTITUTE(EA568,"#","?"),FIND("?",SUBSTITUTE(EA568,"#","?"))-1),EA568))</f>
        <v/>
      </c>
      <c r="EC568">
        <f>IF(EB568="","",LOWER(IF(AND(LEN(EB568)&gt;1,RIGHT(EB568,1)="/"),LEFT(EB568,LEN(EB568)-1),EB568)))</f>
        <v/>
      </c>
    </row>
    <row r="569">
      <c r="EA569">
        <f>IF(A569="","",IF(LEFT(A569,4)="http",IFERROR(MID(A569,FIND("/",A569,FIND("//",A569)+2),2000),"/"),A569))</f>
        <v/>
      </c>
      <c r="EB569">
        <f>IF(EA569="","",IFERROR(LEFT(SUBSTITUTE(EA569,"#","?"),FIND("?",SUBSTITUTE(EA569,"#","?"))-1),EA569))</f>
        <v/>
      </c>
      <c r="EC569">
        <f>IF(EB569="","",LOWER(IF(AND(LEN(EB569)&gt;1,RIGHT(EB569,1)="/"),LEFT(EB569,LEN(EB569)-1),EB569)))</f>
        <v/>
      </c>
    </row>
    <row r="570">
      <c r="EA570">
        <f>IF(A570="","",IF(LEFT(A570,4)="http",IFERROR(MID(A570,FIND("/",A570,FIND("//",A570)+2),2000),"/"),A570))</f>
        <v/>
      </c>
      <c r="EB570">
        <f>IF(EA570="","",IFERROR(LEFT(SUBSTITUTE(EA570,"#","?"),FIND("?",SUBSTITUTE(EA570,"#","?"))-1),EA570))</f>
        <v/>
      </c>
      <c r="EC570">
        <f>IF(EB570="","",LOWER(IF(AND(LEN(EB570)&gt;1,RIGHT(EB570,1)="/"),LEFT(EB570,LEN(EB570)-1),EB570)))</f>
        <v/>
      </c>
    </row>
    <row r="571">
      <c r="EA571">
        <f>IF(A571="","",IF(LEFT(A571,4)="http",IFERROR(MID(A571,FIND("/",A571,FIND("//",A571)+2),2000),"/"),A571))</f>
        <v/>
      </c>
      <c r="EB571">
        <f>IF(EA571="","",IFERROR(LEFT(SUBSTITUTE(EA571,"#","?"),FIND("?",SUBSTITUTE(EA571,"#","?"))-1),EA571))</f>
        <v/>
      </c>
      <c r="EC571">
        <f>IF(EB571="","",LOWER(IF(AND(LEN(EB571)&gt;1,RIGHT(EB571,1)="/"),LEFT(EB571,LEN(EB571)-1),EB571)))</f>
        <v/>
      </c>
    </row>
    <row r="572">
      <c r="EA572">
        <f>IF(A572="","",IF(LEFT(A572,4)="http",IFERROR(MID(A572,FIND("/",A572,FIND("//",A572)+2),2000),"/"),A572))</f>
        <v/>
      </c>
      <c r="EB572">
        <f>IF(EA572="","",IFERROR(LEFT(SUBSTITUTE(EA572,"#","?"),FIND("?",SUBSTITUTE(EA572,"#","?"))-1),EA572))</f>
        <v/>
      </c>
      <c r="EC572">
        <f>IF(EB572="","",LOWER(IF(AND(LEN(EB572)&gt;1,RIGHT(EB572,1)="/"),LEFT(EB572,LEN(EB572)-1),EB572)))</f>
        <v/>
      </c>
    </row>
    <row r="573">
      <c r="EA573">
        <f>IF(A573="","",IF(LEFT(A573,4)="http",IFERROR(MID(A573,FIND("/",A573,FIND("//",A573)+2),2000),"/"),A573))</f>
        <v/>
      </c>
      <c r="EB573">
        <f>IF(EA573="","",IFERROR(LEFT(SUBSTITUTE(EA573,"#","?"),FIND("?",SUBSTITUTE(EA573,"#","?"))-1),EA573))</f>
        <v/>
      </c>
      <c r="EC573">
        <f>IF(EB573="","",LOWER(IF(AND(LEN(EB573)&gt;1,RIGHT(EB573,1)="/"),LEFT(EB573,LEN(EB573)-1),EB573)))</f>
        <v/>
      </c>
    </row>
    <row r="574">
      <c r="EA574">
        <f>IF(A574="","",IF(LEFT(A574,4)="http",IFERROR(MID(A574,FIND("/",A574,FIND("//",A574)+2),2000),"/"),A574))</f>
        <v/>
      </c>
      <c r="EB574">
        <f>IF(EA574="","",IFERROR(LEFT(SUBSTITUTE(EA574,"#","?"),FIND("?",SUBSTITUTE(EA574,"#","?"))-1),EA574))</f>
        <v/>
      </c>
      <c r="EC574">
        <f>IF(EB574="","",LOWER(IF(AND(LEN(EB574)&gt;1,RIGHT(EB574,1)="/"),LEFT(EB574,LEN(EB574)-1),EB574)))</f>
        <v/>
      </c>
    </row>
    <row r="575">
      <c r="EA575">
        <f>IF(A575="","",IF(LEFT(A575,4)="http",IFERROR(MID(A575,FIND("/",A575,FIND("//",A575)+2),2000),"/"),A575))</f>
        <v/>
      </c>
      <c r="EB575">
        <f>IF(EA575="","",IFERROR(LEFT(SUBSTITUTE(EA575,"#","?"),FIND("?",SUBSTITUTE(EA575,"#","?"))-1),EA575))</f>
        <v/>
      </c>
      <c r="EC575">
        <f>IF(EB575="","",LOWER(IF(AND(LEN(EB575)&gt;1,RIGHT(EB575,1)="/"),LEFT(EB575,LEN(EB575)-1),EB575)))</f>
        <v/>
      </c>
    </row>
    <row r="576">
      <c r="EA576">
        <f>IF(A576="","",IF(LEFT(A576,4)="http",IFERROR(MID(A576,FIND("/",A576,FIND("//",A576)+2),2000),"/"),A576))</f>
        <v/>
      </c>
      <c r="EB576">
        <f>IF(EA576="","",IFERROR(LEFT(SUBSTITUTE(EA576,"#","?"),FIND("?",SUBSTITUTE(EA576,"#","?"))-1),EA576))</f>
        <v/>
      </c>
      <c r="EC576">
        <f>IF(EB576="","",LOWER(IF(AND(LEN(EB576)&gt;1,RIGHT(EB576,1)="/"),LEFT(EB576,LEN(EB576)-1),EB576)))</f>
        <v/>
      </c>
    </row>
    <row r="577">
      <c r="EA577">
        <f>IF(A577="","",IF(LEFT(A577,4)="http",IFERROR(MID(A577,FIND("/",A577,FIND("//",A577)+2),2000),"/"),A577))</f>
        <v/>
      </c>
      <c r="EB577">
        <f>IF(EA577="","",IFERROR(LEFT(SUBSTITUTE(EA577,"#","?"),FIND("?",SUBSTITUTE(EA577,"#","?"))-1),EA577))</f>
        <v/>
      </c>
      <c r="EC577">
        <f>IF(EB577="","",LOWER(IF(AND(LEN(EB577)&gt;1,RIGHT(EB577,1)="/"),LEFT(EB577,LEN(EB577)-1),EB577)))</f>
        <v/>
      </c>
    </row>
    <row r="578">
      <c r="EA578">
        <f>IF(A578="","",IF(LEFT(A578,4)="http",IFERROR(MID(A578,FIND("/",A578,FIND("//",A578)+2),2000),"/"),A578))</f>
        <v/>
      </c>
      <c r="EB578">
        <f>IF(EA578="","",IFERROR(LEFT(SUBSTITUTE(EA578,"#","?"),FIND("?",SUBSTITUTE(EA578,"#","?"))-1),EA578))</f>
        <v/>
      </c>
      <c r="EC578">
        <f>IF(EB578="","",LOWER(IF(AND(LEN(EB578)&gt;1,RIGHT(EB578,1)="/"),LEFT(EB578,LEN(EB578)-1),EB578)))</f>
        <v/>
      </c>
    </row>
    <row r="579">
      <c r="EA579">
        <f>IF(A579="","",IF(LEFT(A579,4)="http",IFERROR(MID(A579,FIND("/",A579,FIND("//",A579)+2),2000),"/"),A579))</f>
        <v/>
      </c>
      <c r="EB579">
        <f>IF(EA579="","",IFERROR(LEFT(SUBSTITUTE(EA579,"#","?"),FIND("?",SUBSTITUTE(EA579,"#","?"))-1),EA579))</f>
        <v/>
      </c>
      <c r="EC579">
        <f>IF(EB579="","",LOWER(IF(AND(LEN(EB579)&gt;1,RIGHT(EB579,1)="/"),LEFT(EB579,LEN(EB579)-1),EB579)))</f>
        <v/>
      </c>
    </row>
    <row r="580">
      <c r="EA580">
        <f>IF(A580="","",IF(LEFT(A580,4)="http",IFERROR(MID(A580,FIND("/",A580,FIND("//",A580)+2),2000),"/"),A580))</f>
        <v/>
      </c>
      <c r="EB580">
        <f>IF(EA580="","",IFERROR(LEFT(SUBSTITUTE(EA580,"#","?"),FIND("?",SUBSTITUTE(EA580,"#","?"))-1),EA580))</f>
        <v/>
      </c>
      <c r="EC580">
        <f>IF(EB580="","",LOWER(IF(AND(LEN(EB580)&gt;1,RIGHT(EB580,1)="/"),LEFT(EB580,LEN(EB580)-1),EB580)))</f>
        <v/>
      </c>
    </row>
    <row r="581">
      <c r="EA581">
        <f>IF(A581="","",IF(LEFT(A581,4)="http",IFERROR(MID(A581,FIND("/",A581,FIND("//",A581)+2),2000),"/"),A581))</f>
        <v/>
      </c>
      <c r="EB581">
        <f>IF(EA581="","",IFERROR(LEFT(SUBSTITUTE(EA581,"#","?"),FIND("?",SUBSTITUTE(EA581,"#","?"))-1),EA581))</f>
        <v/>
      </c>
      <c r="EC581">
        <f>IF(EB581="","",LOWER(IF(AND(LEN(EB581)&gt;1,RIGHT(EB581,1)="/"),LEFT(EB581,LEN(EB581)-1),EB581)))</f>
        <v/>
      </c>
    </row>
    <row r="582">
      <c r="EA582">
        <f>IF(A582="","",IF(LEFT(A582,4)="http",IFERROR(MID(A582,FIND("/",A582,FIND("//",A582)+2),2000),"/"),A582))</f>
        <v/>
      </c>
      <c r="EB582">
        <f>IF(EA582="","",IFERROR(LEFT(SUBSTITUTE(EA582,"#","?"),FIND("?",SUBSTITUTE(EA582,"#","?"))-1),EA582))</f>
        <v/>
      </c>
      <c r="EC582">
        <f>IF(EB582="","",LOWER(IF(AND(LEN(EB582)&gt;1,RIGHT(EB582,1)="/"),LEFT(EB582,LEN(EB582)-1),EB582)))</f>
        <v/>
      </c>
    </row>
    <row r="583">
      <c r="EA583">
        <f>IF(A583="","",IF(LEFT(A583,4)="http",IFERROR(MID(A583,FIND("/",A583,FIND("//",A583)+2),2000),"/"),A583))</f>
        <v/>
      </c>
      <c r="EB583">
        <f>IF(EA583="","",IFERROR(LEFT(SUBSTITUTE(EA583,"#","?"),FIND("?",SUBSTITUTE(EA583,"#","?"))-1),EA583))</f>
        <v/>
      </c>
      <c r="EC583">
        <f>IF(EB583="","",LOWER(IF(AND(LEN(EB583)&gt;1,RIGHT(EB583,1)="/"),LEFT(EB583,LEN(EB583)-1),EB583)))</f>
        <v/>
      </c>
    </row>
    <row r="584">
      <c r="EA584">
        <f>IF(A584="","",IF(LEFT(A584,4)="http",IFERROR(MID(A584,FIND("/",A584,FIND("//",A584)+2),2000),"/"),A584))</f>
        <v/>
      </c>
      <c r="EB584">
        <f>IF(EA584="","",IFERROR(LEFT(SUBSTITUTE(EA584,"#","?"),FIND("?",SUBSTITUTE(EA584,"#","?"))-1),EA584))</f>
        <v/>
      </c>
      <c r="EC584">
        <f>IF(EB584="","",LOWER(IF(AND(LEN(EB584)&gt;1,RIGHT(EB584,1)="/"),LEFT(EB584,LEN(EB584)-1),EB584)))</f>
        <v/>
      </c>
    </row>
    <row r="585">
      <c r="EA585">
        <f>IF(A585="","",IF(LEFT(A585,4)="http",IFERROR(MID(A585,FIND("/",A585,FIND("//",A585)+2),2000),"/"),A585))</f>
        <v/>
      </c>
      <c r="EB585">
        <f>IF(EA585="","",IFERROR(LEFT(SUBSTITUTE(EA585,"#","?"),FIND("?",SUBSTITUTE(EA585,"#","?"))-1),EA585))</f>
        <v/>
      </c>
      <c r="EC585">
        <f>IF(EB585="","",LOWER(IF(AND(LEN(EB585)&gt;1,RIGHT(EB585,1)="/"),LEFT(EB585,LEN(EB585)-1),EB585)))</f>
        <v/>
      </c>
    </row>
    <row r="586">
      <c r="EA586">
        <f>IF(A586="","",IF(LEFT(A586,4)="http",IFERROR(MID(A586,FIND("/",A586,FIND("//",A586)+2),2000),"/"),A586))</f>
        <v/>
      </c>
      <c r="EB586">
        <f>IF(EA586="","",IFERROR(LEFT(SUBSTITUTE(EA586,"#","?"),FIND("?",SUBSTITUTE(EA586,"#","?"))-1),EA586))</f>
        <v/>
      </c>
      <c r="EC586">
        <f>IF(EB586="","",LOWER(IF(AND(LEN(EB586)&gt;1,RIGHT(EB586,1)="/"),LEFT(EB586,LEN(EB586)-1),EB586)))</f>
        <v/>
      </c>
    </row>
    <row r="587">
      <c r="EA587">
        <f>IF(A587="","",IF(LEFT(A587,4)="http",IFERROR(MID(A587,FIND("/",A587,FIND("//",A587)+2),2000),"/"),A587))</f>
        <v/>
      </c>
      <c r="EB587">
        <f>IF(EA587="","",IFERROR(LEFT(SUBSTITUTE(EA587,"#","?"),FIND("?",SUBSTITUTE(EA587,"#","?"))-1),EA587))</f>
        <v/>
      </c>
      <c r="EC587">
        <f>IF(EB587="","",LOWER(IF(AND(LEN(EB587)&gt;1,RIGHT(EB587,1)="/"),LEFT(EB587,LEN(EB587)-1),EB587)))</f>
        <v/>
      </c>
    </row>
    <row r="588">
      <c r="EA588">
        <f>IF(A588="","",IF(LEFT(A588,4)="http",IFERROR(MID(A588,FIND("/",A588,FIND("//",A588)+2),2000),"/"),A588))</f>
        <v/>
      </c>
      <c r="EB588">
        <f>IF(EA588="","",IFERROR(LEFT(SUBSTITUTE(EA588,"#","?"),FIND("?",SUBSTITUTE(EA588,"#","?"))-1),EA588))</f>
        <v/>
      </c>
      <c r="EC588">
        <f>IF(EB588="","",LOWER(IF(AND(LEN(EB588)&gt;1,RIGHT(EB588,1)="/"),LEFT(EB588,LEN(EB588)-1),EB588)))</f>
        <v/>
      </c>
    </row>
    <row r="589">
      <c r="EA589">
        <f>IF(A589="","",IF(LEFT(A589,4)="http",IFERROR(MID(A589,FIND("/",A589,FIND("//",A589)+2),2000),"/"),A589))</f>
        <v/>
      </c>
      <c r="EB589">
        <f>IF(EA589="","",IFERROR(LEFT(SUBSTITUTE(EA589,"#","?"),FIND("?",SUBSTITUTE(EA589,"#","?"))-1),EA589))</f>
        <v/>
      </c>
      <c r="EC589">
        <f>IF(EB589="","",LOWER(IF(AND(LEN(EB589)&gt;1,RIGHT(EB589,1)="/"),LEFT(EB589,LEN(EB589)-1),EB589)))</f>
        <v/>
      </c>
    </row>
    <row r="590">
      <c r="EA590">
        <f>IF(A590="","",IF(LEFT(A590,4)="http",IFERROR(MID(A590,FIND("/",A590,FIND("//",A590)+2),2000),"/"),A590))</f>
        <v/>
      </c>
      <c r="EB590">
        <f>IF(EA590="","",IFERROR(LEFT(SUBSTITUTE(EA590,"#","?"),FIND("?",SUBSTITUTE(EA590,"#","?"))-1),EA590))</f>
        <v/>
      </c>
      <c r="EC590">
        <f>IF(EB590="","",LOWER(IF(AND(LEN(EB590)&gt;1,RIGHT(EB590,1)="/"),LEFT(EB590,LEN(EB590)-1),EB590)))</f>
        <v/>
      </c>
    </row>
    <row r="591">
      <c r="EA591">
        <f>IF(A591="","",IF(LEFT(A591,4)="http",IFERROR(MID(A591,FIND("/",A591,FIND("//",A591)+2),2000),"/"),A591))</f>
        <v/>
      </c>
      <c r="EB591">
        <f>IF(EA591="","",IFERROR(LEFT(SUBSTITUTE(EA591,"#","?"),FIND("?",SUBSTITUTE(EA591,"#","?"))-1),EA591))</f>
        <v/>
      </c>
      <c r="EC591">
        <f>IF(EB591="","",LOWER(IF(AND(LEN(EB591)&gt;1,RIGHT(EB591,1)="/"),LEFT(EB591,LEN(EB591)-1),EB591)))</f>
        <v/>
      </c>
    </row>
    <row r="592">
      <c r="EA592">
        <f>IF(A592="","",IF(LEFT(A592,4)="http",IFERROR(MID(A592,FIND("/",A592,FIND("//",A592)+2),2000),"/"),A592))</f>
        <v/>
      </c>
      <c r="EB592">
        <f>IF(EA592="","",IFERROR(LEFT(SUBSTITUTE(EA592,"#","?"),FIND("?",SUBSTITUTE(EA592,"#","?"))-1),EA592))</f>
        <v/>
      </c>
      <c r="EC592">
        <f>IF(EB592="","",LOWER(IF(AND(LEN(EB592)&gt;1,RIGHT(EB592,1)="/"),LEFT(EB592,LEN(EB592)-1),EB592)))</f>
        <v/>
      </c>
    </row>
    <row r="593">
      <c r="EA593">
        <f>IF(A593="","",IF(LEFT(A593,4)="http",IFERROR(MID(A593,FIND("/",A593,FIND("//",A593)+2),2000),"/"),A593))</f>
        <v/>
      </c>
      <c r="EB593">
        <f>IF(EA593="","",IFERROR(LEFT(SUBSTITUTE(EA593,"#","?"),FIND("?",SUBSTITUTE(EA593,"#","?"))-1),EA593))</f>
        <v/>
      </c>
      <c r="EC593">
        <f>IF(EB593="","",LOWER(IF(AND(LEN(EB593)&gt;1,RIGHT(EB593,1)="/"),LEFT(EB593,LEN(EB593)-1),EB593)))</f>
        <v/>
      </c>
    </row>
    <row r="594">
      <c r="EA594">
        <f>IF(A594="","",IF(LEFT(A594,4)="http",IFERROR(MID(A594,FIND("/",A594,FIND("//",A594)+2),2000),"/"),A594))</f>
        <v/>
      </c>
      <c r="EB594">
        <f>IF(EA594="","",IFERROR(LEFT(SUBSTITUTE(EA594,"#","?"),FIND("?",SUBSTITUTE(EA594,"#","?"))-1),EA594))</f>
        <v/>
      </c>
      <c r="EC594">
        <f>IF(EB594="","",LOWER(IF(AND(LEN(EB594)&gt;1,RIGHT(EB594,1)="/"),LEFT(EB594,LEN(EB594)-1),EB594)))</f>
        <v/>
      </c>
    </row>
    <row r="595">
      <c r="EA595">
        <f>IF(A595="","",IF(LEFT(A595,4)="http",IFERROR(MID(A595,FIND("/",A595,FIND("//",A595)+2),2000),"/"),A595))</f>
        <v/>
      </c>
      <c r="EB595">
        <f>IF(EA595="","",IFERROR(LEFT(SUBSTITUTE(EA595,"#","?"),FIND("?",SUBSTITUTE(EA595,"#","?"))-1),EA595))</f>
        <v/>
      </c>
      <c r="EC595">
        <f>IF(EB595="","",LOWER(IF(AND(LEN(EB595)&gt;1,RIGHT(EB595,1)="/"),LEFT(EB595,LEN(EB595)-1),EB595)))</f>
        <v/>
      </c>
    </row>
    <row r="596">
      <c r="EA596">
        <f>IF(A596="","",IF(LEFT(A596,4)="http",IFERROR(MID(A596,FIND("/",A596,FIND("//",A596)+2),2000),"/"),A596))</f>
        <v/>
      </c>
      <c r="EB596">
        <f>IF(EA596="","",IFERROR(LEFT(SUBSTITUTE(EA596,"#","?"),FIND("?",SUBSTITUTE(EA596,"#","?"))-1),EA596))</f>
        <v/>
      </c>
      <c r="EC596">
        <f>IF(EB596="","",LOWER(IF(AND(LEN(EB596)&gt;1,RIGHT(EB596,1)="/"),LEFT(EB596,LEN(EB596)-1),EB596)))</f>
        <v/>
      </c>
    </row>
    <row r="597">
      <c r="EA597">
        <f>IF(A597="","",IF(LEFT(A597,4)="http",IFERROR(MID(A597,FIND("/",A597,FIND("//",A597)+2),2000),"/"),A597))</f>
        <v/>
      </c>
      <c r="EB597">
        <f>IF(EA597="","",IFERROR(LEFT(SUBSTITUTE(EA597,"#","?"),FIND("?",SUBSTITUTE(EA597,"#","?"))-1),EA597))</f>
        <v/>
      </c>
      <c r="EC597">
        <f>IF(EB597="","",LOWER(IF(AND(LEN(EB597)&gt;1,RIGHT(EB597,1)="/"),LEFT(EB597,LEN(EB597)-1),EB597)))</f>
        <v/>
      </c>
    </row>
    <row r="598">
      <c r="EA598">
        <f>IF(A598="","",IF(LEFT(A598,4)="http",IFERROR(MID(A598,FIND("/",A598,FIND("//",A598)+2),2000),"/"),A598))</f>
        <v/>
      </c>
      <c r="EB598">
        <f>IF(EA598="","",IFERROR(LEFT(SUBSTITUTE(EA598,"#","?"),FIND("?",SUBSTITUTE(EA598,"#","?"))-1),EA598))</f>
        <v/>
      </c>
      <c r="EC598">
        <f>IF(EB598="","",LOWER(IF(AND(LEN(EB598)&gt;1,RIGHT(EB598,1)="/"),LEFT(EB598,LEN(EB598)-1),EB598)))</f>
        <v/>
      </c>
    </row>
    <row r="599">
      <c r="EA599">
        <f>IF(A599="","",IF(LEFT(A599,4)="http",IFERROR(MID(A599,FIND("/",A599,FIND("//",A599)+2),2000),"/"),A599))</f>
        <v/>
      </c>
      <c r="EB599">
        <f>IF(EA599="","",IFERROR(LEFT(SUBSTITUTE(EA599,"#","?"),FIND("?",SUBSTITUTE(EA599,"#","?"))-1),EA599))</f>
        <v/>
      </c>
      <c r="EC599">
        <f>IF(EB599="","",LOWER(IF(AND(LEN(EB599)&gt;1,RIGHT(EB599,1)="/"),LEFT(EB599,LEN(EB599)-1),EB599)))</f>
        <v/>
      </c>
    </row>
    <row r="600">
      <c r="EA600">
        <f>IF(A600="","",IF(LEFT(A600,4)="http",IFERROR(MID(A600,FIND("/",A600,FIND("//",A600)+2),2000),"/"),A600))</f>
        <v/>
      </c>
      <c r="EB600">
        <f>IF(EA600="","",IFERROR(LEFT(SUBSTITUTE(EA600,"#","?"),FIND("?",SUBSTITUTE(EA600,"#","?"))-1),EA600))</f>
        <v/>
      </c>
      <c r="EC600">
        <f>IF(EB600="","",LOWER(IF(AND(LEN(EB600)&gt;1,RIGHT(EB600,1)="/"),LEFT(EB600,LEN(EB600)-1),EB600)))</f>
        <v/>
      </c>
    </row>
    <row r="601">
      <c r="EA601">
        <f>IF(A601="","",IF(LEFT(A601,4)="http",IFERROR(MID(A601,FIND("/",A601,FIND("//",A601)+2),2000),"/"),A601))</f>
        <v/>
      </c>
      <c r="EB601">
        <f>IF(EA601="","",IFERROR(LEFT(SUBSTITUTE(EA601,"#","?"),FIND("?",SUBSTITUTE(EA601,"#","?"))-1),EA601))</f>
        <v/>
      </c>
      <c r="EC601">
        <f>IF(EB601="","",LOWER(IF(AND(LEN(EB601)&gt;1,RIGHT(EB601,1)="/"),LEFT(EB601,LEN(EB601)-1),EB601)))</f>
        <v/>
      </c>
    </row>
    <row r="602">
      <c r="EA602">
        <f>IF(A602="","",IF(LEFT(A602,4)="http",IFERROR(MID(A602,FIND("/",A602,FIND("//",A602)+2),2000),"/"),A602))</f>
        <v/>
      </c>
      <c r="EB602">
        <f>IF(EA602="","",IFERROR(LEFT(SUBSTITUTE(EA602,"#","?"),FIND("?",SUBSTITUTE(EA602,"#","?"))-1),EA602))</f>
        <v/>
      </c>
      <c r="EC602">
        <f>IF(EB602="","",LOWER(IF(AND(LEN(EB602)&gt;1,RIGHT(EB602,1)="/"),LEFT(EB602,LEN(EB602)-1),EB602)))</f>
        <v/>
      </c>
    </row>
    <row r="603">
      <c r="EA603">
        <f>IF(A603="","",IF(LEFT(A603,4)="http",IFERROR(MID(A603,FIND("/",A603,FIND("//",A603)+2),2000),"/"),A603))</f>
        <v/>
      </c>
      <c r="EB603">
        <f>IF(EA603="","",IFERROR(LEFT(SUBSTITUTE(EA603,"#","?"),FIND("?",SUBSTITUTE(EA603,"#","?"))-1),EA603))</f>
        <v/>
      </c>
      <c r="EC603">
        <f>IF(EB603="","",LOWER(IF(AND(LEN(EB603)&gt;1,RIGHT(EB603,1)="/"),LEFT(EB603,LEN(EB603)-1),EB603)))</f>
        <v/>
      </c>
    </row>
    <row r="604">
      <c r="EA604">
        <f>IF(A604="","",IF(LEFT(A604,4)="http",IFERROR(MID(A604,FIND("/",A604,FIND("//",A604)+2),2000),"/"),A604))</f>
        <v/>
      </c>
      <c r="EB604">
        <f>IF(EA604="","",IFERROR(LEFT(SUBSTITUTE(EA604,"#","?"),FIND("?",SUBSTITUTE(EA604,"#","?"))-1),EA604))</f>
        <v/>
      </c>
      <c r="EC604">
        <f>IF(EB604="","",LOWER(IF(AND(LEN(EB604)&gt;1,RIGHT(EB604,1)="/"),LEFT(EB604,LEN(EB604)-1),EB604)))</f>
        <v/>
      </c>
    </row>
    <row r="605">
      <c r="EA605">
        <f>IF(A605="","",IF(LEFT(A605,4)="http",IFERROR(MID(A605,FIND("/",A605,FIND("//",A605)+2),2000),"/"),A605))</f>
        <v/>
      </c>
      <c r="EB605">
        <f>IF(EA605="","",IFERROR(LEFT(SUBSTITUTE(EA605,"#","?"),FIND("?",SUBSTITUTE(EA605,"#","?"))-1),EA605))</f>
        <v/>
      </c>
      <c r="EC605">
        <f>IF(EB605="","",LOWER(IF(AND(LEN(EB605)&gt;1,RIGHT(EB605,1)="/"),LEFT(EB605,LEN(EB605)-1),EB605)))</f>
        <v/>
      </c>
    </row>
    <row r="606">
      <c r="EA606">
        <f>IF(A606="","",IF(LEFT(A606,4)="http",IFERROR(MID(A606,FIND("/",A606,FIND("//",A606)+2),2000),"/"),A606))</f>
        <v/>
      </c>
      <c r="EB606">
        <f>IF(EA606="","",IFERROR(LEFT(SUBSTITUTE(EA606,"#","?"),FIND("?",SUBSTITUTE(EA606,"#","?"))-1),EA606))</f>
        <v/>
      </c>
      <c r="EC606">
        <f>IF(EB606="","",LOWER(IF(AND(LEN(EB606)&gt;1,RIGHT(EB606,1)="/"),LEFT(EB606,LEN(EB606)-1),EB606)))</f>
        <v/>
      </c>
    </row>
    <row r="607">
      <c r="EA607">
        <f>IF(A607="","",IF(LEFT(A607,4)="http",IFERROR(MID(A607,FIND("/",A607,FIND("//",A607)+2),2000),"/"),A607))</f>
        <v/>
      </c>
      <c r="EB607">
        <f>IF(EA607="","",IFERROR(LEFT(SUBSTITUTE(EA607,"#","?"),FIND("?",SUBSTITUTE(EA607,"#","?"))-1),EA607))</f>
        <v/>
      </c>
      <c r="EC607">
        <f>IF(EB607="","",LOWER(IF(AND(LEN(EB607)&gt;1,RIGHT(EB607,1)="/"),LEFT(EB607,LEN(EB607)-1),EB607)))</f>
        <v/>
      </c>
    </row>
    <row r="608">
      <c r="EA608">
        <f>IF(A608="","",IF(LEFT(A608,4)="http",IFERROR(MID(A608,FIND("/",A608,FIND("//",A608)+2),2000),"/"),A608))</f>
        <v/>
      </c>
      <c r="EB608">
        <f>IF(EA608="","",IFERROR(LEFT(SUBSTITUTE(EA608,"#","?"),FIND("?",SUBSTITUTE(EA608,"#","?"))-1),EA608))</f>
        <v/>
      </c>
      <c r="EC608">
        <f>IF(EB608="","",LOWER(IF(AND(LEN(EB608)&gt;1,RIGHT(EB608,1)="/"),LEFT(EB608,LEN(EB608)-1),EB608)))</f>
        <v/>
      </c>
    </row>
    <row r="609">
      <c r="EA609">
        <f>IF(A609="","",IF(LEFT(A609,4)="http",IFERROR(MID(A609,FIND("/",A609,FIND("//",A609)+2),2000),"/"),A609))</f>
        <v/>
      </c>
      <c r="EB609">
        <f>IF(EA609="","",IFERROR(LEFT(SUBSTITUTE(EA609,"#","?"),FIND("?",SUBSTITUTE(EA609,"#","?"))-1),EA609))</f>
        <v/>
      </c>
      <c r="EC609">
        <f>IF(EB609="","",LOWER(IF(AND(LEN(EB609)&gt;1,RIGHT(EB609,1)="/"),LEFT(EB609,LEN(EB609)-1),EB609)))</f>
        <v/>
      </c>
    </row>
    <row r="610">
      <c r="EA610">
        <f>IF(A610="","",IF(LEFT(A610,4)="http",IFERROR(MID(A610,FIND("/",A610,FIND("//",A610)+2),2000),"/"),A610))</f>
        <v/>
      </c>
      <c r="EB610">
        <f>IF(EA610="","",IFERROR(LEFT(SUBSTITUTE(EA610,"#","?"),FIND("?",SUBSTITUTE(EA610,"#","?"))-1),EA610))</f>
        <v/>
      </c>
      <c r="EC610">
        <f>IF(EB610="","",LOWER(IF(AND(LEN(EB610)&gt;1,RIGHT(EB610,1)="/"),LEFT(EB610,LEN(EB610)-1),EB610)))</f>
        <v/>
      </c>
    </row>
    <row r="611">
      <c r="EA611">
        <f>IF(A611="","",IF(LEFT(A611,4)="http",IFERROR(MID(A611,FIND("/",A611,FIND("//",A611)+2),2000),"/"),A611))</f>
        <v/>
      </c>
      <c r="EB611">
        <f>IF(EA611="","",IFERROR(LEFT(SUBSTITUTE(EA611,"#","?"),FIND("?",SUBSTITUTE(EA611,"#","?"))-1),EA611))</f>
        <v/>
      </c>
      <c r="EC611">
        <f>IF(EB611="","",LOWER(IF(AND(LEN(EB611)&gt;1,RIGHT(EB611,1)="/"),LEFT(EB611,LEN(EB611)-1),EB611)))</f>
        <v/>
      </c>
    </row>
    <row r="612">
      <c r="EA612">
        <f>IF(A612="","",IF(LEFT(A612,4)="http",IFERROR(MID(A612,FIND("/",A612,FIND("//",A612)+2),2000),"/"),A612))</f>
        <v/>
      </c>
      <c r="EB612">
        <f>IF(EA612="","",IFERROR(LEFT(SUBSTITUTE(EA612,"#","?"),FIND("?",SUBSTITUTE(EA612,"#","?"))-1),EA612))</f>
        <v/>
      </c>
      <c r="EC612">
        <f>IF(EB612="","",LOWER(IF(AND(LEN(EB612)&gt;1,RIGHT(EB612,1)="/"),LEFT(EB612,LEN(EB612)-1),EB612)))</f>
        <v/>
      </c>
    </row>
    <row r="613">
      <c r="EA613">
        <f>IF(A613="","",IF(LEFT(A613,4)="http",IFERROR(MID(A613,FIND("/",A613,FIND("//",A613)+2),2000),"/"),A613))</f>
        <v/>
      </c>
      <c r="EB613">
        <f>IF(EA613="","",IFERROR(LEFT(SUBSTITUTE(EA613,"#","?"),FIND("?",SUBSTITUTE(EA613,"#","?"))-1),EA613))</f>
        <v/>
      </c>
      <c r="EC613">
        <f>IF(EB613="","",LOWER(IF(AND(LEN(EB613)&gt;1,RIGHT(EB613,1)="/"),LEFT(EB613,LEN(EB613)-1),EB613)))</f>
        <v/>
      </c>
    </row>
    <row r="614">
      <c r="EA614">
        <f>IF(A614="","",IF(LEFT(A614,4)="http",IFERROR(MID(A614,FIND("/",A614,FIND("//",A614)+2),2000),"/"),A614))</f>
        <v/>
      </c>
      <c r="EB614">
        <f>IF(EA614="","",IFERROR(LEFT(SUBSTITUTE(EA614,"#","?"),FIND("?",SUBSTITUTE(EA614,"#","?"))-1),EA614))</f>
        <v/>
      </c>
      <c r="EC614">
        <f>IF(EB614="","",LOWER(IF(AND(LEN(EB614)&gt;1,RIGHT(EB614,1)="/"),LEFT(EB614,LEN(EB614)-1),EB614)))</f>
        <v/>
      </c>
    </row>
    <row r="615">
      <c r="EA615">
        <f>IF(A615="","",IF(LEFT(A615,4)="http",IFERROR(MID(A615,FIND("/",A615,FIND("//",A615)+2),2000),"/"),A615))</f>
        <v/>
      </c>
      <c r="EB615">
        <f>IF(EA615="","",IFERROR(LEFT(SUBSTITUTE(EA615,"#","?"),FIND("?",SUBSTITUTE(EA615,"#","?"))-1),EA615))</f>
        <v/>
      </c>
      <c r="EC615">
        <f>IF(EB615="","",LOWER(IF(AND(LEN(EB615)&gt;1,RIGHT(EB615,1)="/"),LEFT(EB615,LEN(EB615)-1),EB615)))</f>
        <v/>
      </c>
    </row>
    <row r="616">
      <c r="EA616">
        <f>IF(A616="","",IF(LEFT(A616,4)="http",IFERROR(MID(A616,FIND("/",A616,FIND("//",A616)+2),2000),"/"),A616))</f>
        <v/>
      </c>
      <c r="EB616">
        <f>IF(EA616="","",IFERROR(LEFT(SUBSTITUTE(EA616,"#","?"),FIND("?",SUBSTITUTE(EA616,"#","?"))-1),EA616))</f>
        <v/>
      </c>
      <c r="EC616">
        <f>IF(EB616="","",LOWER(IF(AND(LEN(EB616)&gt;1,RIGHT(EB616,1)="/"),LEFT(EB616,LEN(EB616)-1),EB616)))</f>
        <v/>
      </c>
    </row>
    <row r="617">
      <c r="EA617">
        <f>IF(A617="","",IF(LEFT(A617,4)="http",IFERROR(MID(A617,FIND("/",A617,FIND("//",A617)+2),2000),"/"),A617))</f>
        <v/>
      </c>
      <c r="EB617">
        <f>IF(EA617="","",IFERROR(LEFT(SUBSTITUTE(EA617,"#","?"),FIND("?",SUBSTITUTE(EA617,"#","?"))-1),EA617))</f>
        <v/>
      </c>
      <c r="EC617">
        <f>IF(EB617="","",LOWER(IF(AND(LEN(EB617)&gt;1,RIGHT(EB617,1)="/"),LEFT(EB617,LEN(EB617)-1),EB617)))</f>
        <v/>
      </c>
    </row>
    <row r="618">
      <c r="EA618">
        <f>IF(A618="","",IF(LEFT(A618,4)="http",IFERROR(MID(A618,FIND("/",A618,FIND("//",A618)+2),2000),"/"),A618))</f>
        <v/>
      </c>
      <c r="EB618">
        <f>IF(EA618="","",IFERROR(LEFT(SUBSTITUTE(EA618,"#","?"),FIND("?",SUBSTITUTE(EA618,"#","?"))-1),EA618))</f>
        <v/>
      </c>
      <c r="EC618">
        <f>IF(EB618="","",LOWER(IF(AND(LEN(EB618)&gt;1,RIGHT(EB618,1)="/"),LEFT(EB618,LEN(EB618)-1),EB618)))</f>
        <v/>
      </c>
    </row>
    <row r="619">
      <c r="EA619">
        <f>IF(A619="","",IF(LEFT(A619,4)="http",IFERROR(MID(A619,FIND("/",A619,FIND("//",A619)+2),2000),"/"),A619))</f>
        <v/>
      </c>
      <c r="EB619">
        <f>IF(EA619="","",IFERROR(LEFT(SUBSTITUTE(EA619,"#","?"),FIND("?",SUBSTITUTE(EA619,"#","?"))-1),EA619))</f>
        <v/>
      </c>
      <c r="EC619">
        <f>IF(EB619="","",LOWER(IF(AND(LEN(EB619)&gt;1,RIGHT(EB619,1)="/"),LEFT(EB619,LEN(EB619)-1),EB619)))</f>
        <v/>
      </c>
    </row>
    <row r="620">
      <c r="EA620">
        <f>IF(A620="","",IF(LEFT(A620,4)="http",IFERROR(MID(A620,FIND("/",A620,FIND("//",A620)+2),2000),"/"),A620))</f>
        <v/>
      </c>
      <c r="EB620">
        <f>IF(EA620="","",IFERROR(LEFT(SUBSTITUTE(EA620,"#","?"),FIND("?",SUBSTITUTE(EA620,"#","?"))-1),EA620))</f>
        <v/>
      </c>
      <c r="EC620">
        <f>IF(EB620="","",LOWER(IF(AND(LEN(EB620)&gt;1,RIGHT(EB620,1)="/"),LEFT(EB620,LEN(EB620)-1),EB620)))</f>
        <v/>
      </c>
    </row>
    <row r="621">
      <c r="EA621">
        <f>IF(A621="","",IF(LEFT(A621,4)="http",IFERROR(MID(A621,FIND("/",A621,FIND("//",A621)+2),2000),"/"),A621))</f>
        <v/>
      </c>
      <c r="EB621">
        <f>IF(EA621="","",IFERROR(LEFT(SUBSTITUTE(EA621,"#","?"),FIND("?",SUBSTITUTE(EA621,"#","?"))-1),EA621))</f>
        <v/>
      </c>
      <c r="EC621">
        <f>IF(EB621="","",LOWER(IF(AND(LEN(EB621)&gt;1,RIGHT(EB621,1)="/"),LEFT(EB621,LEN(EB621)-1),EB621)))</f>
        <v/>
      </c>
    </row>
    <row r="622">
      <c r="EA622">
        <f>IF(A622="","",IF(LEFT(A622,4)="http",IFERROR(MID(A622,FIND("/",A622,FIND("//",A622)+2),2000),"/"),A622))</f>
        <v/>
      </c>
      <c r="EB622">
        <f>IF(EA622="","",IFERROR(LEFT(SUBSTITUTE(EA622,"#","?"),FIND("?",SUBSTITUTE(EA622,"#","?"))-1),EA622))</f>
        <v/>
      </c>
      <c r="EC622">
        <f>IF(EB622="","",LOWER(IF(AND(LEN(EB622)&gt;1,RIGHT(EB622,1)="/"),LEFT(EB622,LEN(EB622)-1),EB622)))</f>
        <v/>
      </c>
    </row>
    <row r="623">
      <c r="EA623">
        <f>IF(A623="","",IF(LEFT(A623,4)="http",IFERROR(MID(A623,FIND("/",A623,FIND("//",A623)+2),2000),"/"),A623))</f>
        <v/>
      </c>
      <c r="EB623">
        <f>IF(EA623="","",IFERROR(LEFT(SUBSTITUTE(EA623,"#","?"),FIND("?",SUBSTITUTE(EA623,"#","?"))-1),EA623))</f>
        <v/>
      </c>
      <c r="EC623">
        <f>IF(EB623="","",LOWER(IF(AND(LEN(EB623)&gt;1,RIGHT(EB623,1)="/"),LEFT(EB623,LEN(EB623)-1),EB623)))</f>
        <v/>
      </c>
    </row>
    <row r="624">
      <c r="EA624">
        <f>IF(A624="","",IF(LEFT(A624,4)="http",IFERROR(MID(A624,FIND("/",A624,FIND("//",A624)+2),2000),"/"),A624))</f>
        <v/>
      </c>
      <c r="EB624">
        <f>IF(EA624="","",IFERROR(LEFT(SUBSTITUTE(EA624,"#","?"),FIND("?",SUBSTITUTE(EA624,"#","?"))-1),EA624))</f>
        <v/>
      </c>
      <c r="EC624">
        <f>IF(EB624="","",LOWER(IF(AND(LEN(EB624)&gt;1,RIGHT(EB624,1)="/"),LEFT(EB624,LEN(EB624)-1),EB624)))</f>
        <v/>
      </c>
    </row>
    <row r="625">
      <c r="EA625">
        <f>IF(A625="","",IF(LEFT(A625,4)="http",IFERROR(MID(A625,FIND("/",A625,FIND("//",A625)+2),2000),"/"),A625))</f>
        <v/>
      </c>
      <c r="EB625">
        <f>IF(EA625="","",IFERROR(LEFT(SUBSTITUTE(EA625,"#","?"),FIND("?",SUBSTITUTE(EA625,"#","?"))-1),EA625))</f>
        <v/>
      </c>
      <c r="EC625">
        <f>IF(EB625="","",LOWER(IF(AND(LEN(EB625)&gt;1,RIGHT(EB625,1)="/"),LEFT(EB625,LEN(EB625)-1),EB625)))</f>
        <v/>
      </c>
    </row>
    <row r="626">
      <c r="EA626">
        <f>IF(A626="","",IF(LEFT(A626,4)="http",IFERROR(MID(A626,FIND("/",A626,FIND("//",A626)+2),2000),"/"),A626))</f>
        <v/>
      </c>
      <c r="EB626">
        <f>IF(EA626="","",IFERROR(LEFT(SUBSTITUTE(EA626,"#","?"),FIND("?",SUBSTITUTE(EA626,"#","?"))-1),EA626))</f>
        <v/>
      </c>
      <c r="EC626">
        <f>IF(EB626="","",LOWER(IF(AND(LEN(EB626)&gt;1,RIGHT(EB626,1)="/"),LEFT(EB626,LEN(EB626)-1),EB626)))</f>
        <v/>
      </c>
    </row>
    <row r="627">
      <c r="EA627">
        <f>IF(A627="","",IF(LEFT(A627,4)="http",IFERROR(MID(A627,FIND("/",A627,FIND("//",A627)+2),2000),"/"),A627))</f>
        <v/>
      </c>
      <c r="EB627">
        <f>IF(EA627="","",IFERROR(LEFT(SUBSTITUTE(EA627,"#","?"),FIND("?",SUBSTITUTE(EA627,"#","?"))-1),EA627))</f>
        <v/>
      </c>
      <c r="EC627">
        <f>IF(EB627="","",LOWER(IF(AND(LEN(EB627)&gt;1,RIGHT(EB627,1)="/"),LEFT(EB627,LEN(EB627)-1),EB627)))</f>
        <v/>
      </c>
    </row>
    <row r="628">
      <c r="EA628">
        <f>IF(A628="","",IF(LEFT(A628,4)="http",IFERROR(MID(A628,FIND("/",A628,FIND("//",A628)+2),2000),"/"),A628))</f>
        <v/>
      </c>
      <c r="EB628">
        <f>IF(EA628="","",IFERROR(LEFT(SUBSTITUTE(EA628,"#","?"),FIND("?",SUBSTITUTE(EA628,"#","?"))-1),EA628))</f>
        <v/>
      </c>
      <c r="EC628">
        <f>IF(EB628="","",LOWER(IF(AND(LEN(EB628)&gt;1,RIGHT(EB628,1)="/"),LEFT(EB628,LEN(EB628)-1),EB628)))</f>
        <v/>
      </c>
    </row>
    <row r="629">
      <c r="EA629">
        <f>IF(A629="","",IF(LEFT(A629,4)="http",IFERROR(MID(A629,FIND("/",A629,FIND("//",A629)+2),2000),"/"),A629))</f>
        <v/>
      </c>
      <c r="EB629">
        <f>IF(EA629="","",IFERROR(LEFT(SUBSTITUTE(EA629,"#","?"),FIND("?",SUBSTITUTE(EA629,"#","?"))-1),EA629))</f>
        <v/>
      </c>
      <c r="EC629">
        <f>IF(EB629="","",LOWER(IF(AND(LEN(EB629)&gt;1,RIGHT(EB629,1)="/"),LEFT(EB629,LEN(EB629)-1),EB629)))</f>
        <v/>
      </c>
    </row>
    <row r="630">
      <c r="EA630">
        <f>IF(A630="","",IF(LEFT(A630,4)="http",IFERROR(MID(A630,FIND("/",A630,FIND("//",A630)+2),2000),"/"),A630))</f>
        <v/>
      </c>
      <c r="EB630">
        <f>IF(EA630="","",IFERROR(LEFT(SUBSTITUTE(EA630,"#","?"),FIND("?",SUBSTITUTE(EA630,"#","?"))-1),EA630))</f>
        <v/>
      </c>
      <c r="EC630">
        <f>IF(EB630="","",LOWER(IF(AND(LEN(EB630)&gt;1,RIGHT(EB630,1)="/"),LEFT(EB630,LEN(EB630)-1),EB630)))</f>
        <v/>
      </c>
    </row>
    <row r="631">
      <c r="EA631">
        <f>IF(A631="","",IF(LEFT(A631,4)="http",IFERROR(MID(A631,FIND("/",A631,FIND("//",A631)+2),2000),"/"),A631))</f>
        <v/>
      </c>
      <c r="EB631">
        <f>IF(EA631="","",IFERROR(LEFT(SUBSTITUTE(EA631,"#","?"),FIND("?",SUBSTITUTE(EA631,"#","?"))-1),EA631))</f>
        <v/>
      </c>
      <c r="EC631">
        <f>IF(EB631="","",LOWER(IF(AND(LEN(EB631)&gt;1,RIGHT(EB631,1)="/"),LEFT(EB631,LEN(EB631)-1),EB631)))</f>
        <v/>
      </c>
    </row>
    <row r="632">
      <c r="EA632">
        <f>IF(A632="","",IF(LEFT(A632,4)="http",IFERROR(MID(A632,FIND("/",A632,FIND("//",A632)+2),2000),"/"),A632))</f>
        <v/>
      </c>
      <c r="EB632">
        <f>IF(EA632="","",IFERROR(LEFT(SUBSTITUTE(EA632,"#","?"),FIND("?",SUBSTITUTE(EA632,"#","?"))-1),EA632))</f>
        <v/>
      </c>
      <c r="EC632">
        <f>IF(EB632="","",LOWER(IF(AND(LEN(EB632)&gt;1,RIGHT(EB632,1)="/"),LEFT(EB632,LEN(EB632)-1),EB632)))</f>
        <v/>
      </c>
    </row>
    <row r="633">
      <c r="EA633">
        <f>IF(A633="","",IF(LEFT(A633,4)="http",IFERROR(MID(A633,FIND("/",A633,FIND("//",A633)+2),2000),"/"),A633))</f>
        <v/>
      </c>
      <c r="EB633">
        <f>IF(EA633="","",IFERROR(LEFT(SUBSTITUTE(EA633,"#","?"),FIND("?",SUBSTITUTE(EA633,"#","?"))-1),EA633))</f>
        <v/>
      </c>
      <c r="EC633">
        <f>IF(EB633="","",LOWER(IF(AND(LEN(EB633)&gt;1,RIGHT(EB633,1)="/"),LEFT(EB633,LEN(EB633)-1),EB633)))</f>
        <v/>
      </c>
    </row>
    <row r="634">
      <c r="EA634">
        <f>IF(A634="","",IF(LEFT(A634,4)="http",IFERROR(MID(A634,FIND("/",A634,FIND("//",A634)+2),2000),"/"),A634))</f>
        <v/>
      </c>
      <c r="EB634">
        <f>IF(EA634="","",IFERROR(LEFT(SUBSTITUTE(EA634,"#","?"),FIND("?",SUBSTITUTE(EA634,"#","?"))-1),EA634))</f>
        <v/>
      </c>
      <c r="EC634">
        <f>IF(EB634="","",LOWER(IF(AND(LEN(EB634)&gt;1,RIGHT(EB634,1)="/"),LEFT(EB634,LEN(EB634)-1),EB634)))</f>
        <v/>
      </c>
    </row>
    <row r="635">
      <c r="EA635">
        <f>IF(A635="","",IF(LEFT(A635,4)="http",IFERROR(MID(A635,FIND("/",A635,FIND("//",A635)+2),2000),"/"),A635))</f>
        <v/>
      </c>
      <c r="EB635">
        <f>IF(EA635="","",IFERROR(LEFT(SUBSTITUTE(EA635,"#","?"),FIND("?",SUBSTITUTE(EA635,"#","?"))-1),EA635))</f>
        <v/>
      </c>
      <c r="EC635">
        <f>IF(EB635="","",LOWER(IF(AND(LEN(EB635)&gt;1,RIGHT(EB635,1)="/"),LEFT(EB635,LEN(EB635)-1),EB635)))</f>
        <v/>
      </c>
    </row>
    <row r="636">
      <c r="EA636">
        <f>IF(A636="","",IF(LEFT(A636,4)="http",IFERROR(MID(A636,FIND("/",A636,FIND("//",A636)+2),2000),"/"),A636))</f>
        <v/>
      </c>
      <c r="EB636">
        <f>IF(EA636="","",IFERROR(LEFT(SUBSTITUTE(EA636,"#","?"),FIND("?",SUBSTITUTE(EA636,"#","?"))-1),EA636))</f>
        <v/>
      </c>
      <c r="EC636">
        <f>IF(EB636="","",LOWER(IF(AND(LEN(EB636)&gt;1,RIGHT(EB636,1)="/"),LEFT(EB636,LEN(EB636)-1),EB636)))</f>
        <v/>
      </c>
    </row>
    <row r="637">
      <c r="EA637">
        <f>IF(A637="","",IF(LEFT(A637,4)="http",IFERROR(MID(A637,FIND("/",A637,FIND("//",A637)+2),2000),"/"),A637))</f>
        <v/>
      </c>
      <c r="EB637">
        <f>IF(EA637="","",IFERROR(LEFT(SUBSTITUTE(EA637,"#","?"),FIND("?",SUBSTITUTE(EA637,"#","?"))-1),EA637))</f>
        <v/>
      </c>
      <c r="EC637">
        <f>IF(EB637="","",LOWER(IF(AND(LEN(EB637)&gt;1,RIGHT(EB637,1)="/"),LEFT(EB637,LEN(EB637)-1),EB637)))</f>
        <v/>
      </c>
    </row>
    <row r="638">
      <c r="EA638">
        <f>IF(A638="","",IF(LEFT(A638,4)="http",IFERROR(MID(A638,FIND("/",A638,FIND("//",A638)+2),2000),"/"),A638))</f>
        <v/>
      </c>
      <c r="EB638">
        <f>IF(EA638="","",IFERROR(LEFT(SUBSTITUTE(EA638,"#","?"),FIND("?",SUBSTITUTE(EA638,"#","?"))-1),EA638))</f>
        <v/>
      </c>
      <c r="EC638">
        <f>IF(EB638="","",LOWER(IF(AND(LEN(EB638)&gt;1,RIGHT(EB638,1)="/"),LEFT(EB638,LEN(EB638)-1),EB638)))</f>
        <v/>
      </c>
    </row>
    <row r="639">
      <c r="EA639">
        <f>IF(A639="","",IF(LEFT(A639,4)="http",IFERROR(MID(A639,FIND("/",A639,FIND("//",A639)+2),2000),"/"),A639))</f>
        <v/>
      </c>
      <c r="EB639">
        <f>IF(EA639="","",IFERROR(LEFT(SUBSTITUTE(EA639,"#","?"),FIND("?",SUBSTITUTE(EA639,"#","?"))-1),EA639))</f>
        <v/>
      </c>
      <c r="EC639">
        <f>IF(EB639="","",LOWER(IF(AND(LEN(EB639)&gt;1,RIGHT(EB639,1)="/"),LEFT(EB639,LEN(EB639)-1),EB639)))</f>
        <v/>
      </c>
    </row>
    <row r="640">
      <c r="EA640">
        <f>IF(A640="","",IF(LEFT(A640,4)="http",IFERROR(MID(A640,FIND("/",A640,FIND("//",A640)+2),2000),"/"),A640))</f>
        <v/>
      </c>
      <c r="EB640">
        <f>IF(EA640="","",IFERROR(LEFT(SUBSTITUTE(EA640,"#","?"),FIND("?",SUBSTITUTE(EA640,"#","?"))-1),EA640))</f>
        <v/>
      </c>
      <c r="EC640">
        <f>IF(EB640="","",LOWER(IF(AND(LEN(EB640)&gt;1,RIGHT(EB640,1)="/"),LEFT(EB640,LEN(EB640)-1),EB640)))</f>
        <v/>
      </c>
    </row>
    <row r="641">
      <c r="EA641">
        <f>IF(A641="","",IF(LEFT(A641,4)="http",IFERROR(MID(A641,FIND("/",A641,FIND("//",A641)+2),2000),"/"),A641))</f>
        <v/>
      </c>
      <c r="EB641">
        <f>IF(EA641="","",IFERROR(LEFT(SUBSTITUTE(EA641,"#","?"),FIND("?",SUBSTITUTE(EA641,"#","?"))-1),EA641))</f>
        <v/>
      </c>
      <c r="EC641">
        <f>IF(EB641="","",LOWER(IF(AND(LEN(EB641)&gt;1,RIGHT(EB641,1)="/"),LEFT(EB641,LEN(EB641)-1),EB641)))</f>
        <v/>
      </c>
    </row>
    <row r="642">
      <c r="EA642">
        <f>IF(A642="","",IF(LEFT(A642,4)="http",IFERROR(MID(A642,FIND("/",A642,FIND("//",A642)+2),2000),"/"),A642))</f>
        <v/>
      </c>
      <c r="EB642">
        <f>IF(EA642="","",IFERROR(LEFT(SUBSTITUTE(EA642,"#","?"),FIND("?",SUBSTITUTE(EA642,"#","?"))-1),EA642))</f>
        <v/>
      </c>
      <c r="EC642">
        <f>IF(EB642="","",LOWER(IF(AND(LEN(EB642)&gt;1,RIGHT(EB642,1)="/"),LEFT(EB642,LEN(EB642)-1),EB642)))</f>
        <v/>
      </c>
    </row>
    <row r="643">
      <c r="EA643">
        <f>IF(A643="","",IF(LEFT(A643,4)="http",IFERROR(MID(A643,FIND("/",A643,FIND("//",A643)+2),2000),"/"),A643))</f>
        <v/>
      </c>
      <c r="EB643">
        <f>IF(EA643="","",IFERROR(LEFT(SUBSTITUTE(EA643,"#","?"),FIND("?",SUBSTITUTE(EA643,"#","?"))-1),EA643))</f>
        <v/>
      </c>
      <c r="EC643">
        <f>IF(EB643="","",LOWER(IF(AND(LEN(EB643)&gt;1,RIGHT(EB643,1)="/"),LEFT(EB643,LEN(EB643)-1),EB643)))</f>
        <v/>
      </c>
    </row>
    <row r="644">
      <c r="EA644">
        <f>IF(A644="","",IF(LEFT(A644,4)="http",IFERROR(MID(A644,FIND("/",A644,FIND("//",A644)+2),2000),"/"),A644))</f>
        <v/>
      </c>
      <c r="EB644">
        <f>IF(EA644="","",IFERROR(LEFT(SUBSTITUTE(EA644,"#","?"),FIND("?",SUBSTITUTE(EA644,"#","?"))-1),EA644))</f>
        <v/>
      </c>
      <c r="EC644">
        <f>IF(EB644="","",LOWER(IF(AND(LEN(EB644)&gt;1,RIGHT(EB644,1)="/"),LEFT(EB644,LEN(EB644)-1),EB644)))</f>
        <v/>
      </c>
    </row>
    <row r="645">
      <c r="EA645">
        <f>IF(A645="","",IF(LEFT(A645,4)="http",IFERROR(MID(A645,FIND("/",A645,FIND("//",A645)+2),2000),"/"),A645))</f>
        <v/>
      </c>
      <c r="EB645">
        <f>IF(EA645="","",IFERROR(LEFT(SUBSTITUTE(EA645,"#","?"),FIND("?",SUBSTITUTE(EA645,"#","?"))-1),EA645))</f>
        <v/>
      </c>
      <c r="EC645">
        <f>IF(EB645="","",LOWER(IF(AND(LEN(EB645)&gt;1,RIGHT(EB645,1)="/"),LEFT(EB645,LEN(EB645)-1),EB645)))</f>
        <v/>
      </c>
    </row>
    <row r="646">
      <c r="EA646">
        <f>IF(A646="","",IF(LEFT(A646,4)="http",IFERROR(MID(A646,FIND("/",A646,FIND("//",A646)+2),2000),"/"),A646))</f>
        <v/>
      </c>
      <c r="EB646">
        <f>IF(EA646="","",IFERROR(LEFT(SUBSTITUTE(EA646,"#","?"),FIND("?",SUBSTITUTE(EA646,"#","?"))-1),EA646))</f>
        <v/>
      </c>
      <c r="EC646">
        <f>IF(EB646="","",LOWER(IF(AND(LEN(EB646)&gt;1,RIGHT(EB646,1)="/"),LEFT(EB646,LEN(EB646)-1),EB646)))</f>
        <v/>
      </c>
    </row>
    <row r="647">
      <c r="EA647">
        <f>IF(A647="","",IF(LEFT(A647,4)="http",IFERROR(MID(A647,FIND("/",A647,FIND("//",A647)+2),2000),"/"),A647))</f>
        <v/>
      </c>
      <c r="EB647">
        <f>IF(EA647="","",IFERROR(LEFT(SUBSTITUTE(EA647,"#","?"),FIND("?",SUBSTITUTE(EA647,"#","?"))-1),EA647))</f>
        <v/>
      </c>
      <c r="EC647">
        <f>IF(EB647="","",LOWER(IF(AND(LEN(EB647)&gt;1,RIGHT(EB647,1)="/"),LEFT(EB647,LEN(EB647)-1),EB647)))</f>
        <v/>
      </c>
    </row>
    <row r="648">
      <c r="EA648">
        <f>IF(A648="","",IF(LEFT(A648,4)="http",IFERROR(MID(A648,FIND("/",A648,FIND("//",A648)+2),2000),"/"),A648))</f>
        <v/>
      </c>
      <c r="EB648">
        <f>IF(EA648="","",IFERROR(LEFT(SUBSTITUTE(EA648,"#","?"),FIND("?",SUBSTITUTE(EA648,"#","?"))-1),EA648))</f>
        <v/>
      </c>
      <c r="EC648">
        <f>IF(EB648="","",LOWER(IF(AND(LEN(EB648)&gt;1,RIGHT(EB648,1)="/"),LEFT(EB648,LEN(EB648)-1),EB648)))</f>
        <v/>
      </c>
    </row>
    <row r="649">
      <c r="EA649">
        <f>IF(A649="","",IF(LEFT(A649,4)="http",IFERROR(MID(A649,FIND("/",A649,FIND("//",A649)+2),2000),"/"),A649))</f>
        <v/>
      </c>
      <c r="EB649">
        <f>IF(EA649="","",IFERROR(LEFT(SUBSTITUTE(EA649,"#","?"),FIND("?",SUBSTITUTE(EA649,"#","?"))-1),EA649))</f>
        <v/>
      </c>
      <c r="EC649">
        <f>IF(EB649="","",LOWER(IF(AND(LEN(EB649)&gt;1,RIGHT(EB649,1)="/"),LEFT(EB649,LEN(EB649)-1),EB649)))</f>
        <v/>
      </c>
    </row>
    <row r="650">
      <c r="EA650">
        <f>IF(A650="","",IF(LEFT(A650,4)="http",IFERROR(MID(A650,FIND("/",A650,FIND("//",A650)+2),2000),"/"),A650))</f>
        <v/>
      </c>
      <c r="EB650">
        <f>IF(EA650="","",IFERROR(LEFT(SUBSTITUTE(EA650,"#","?"),FIND("?",SUBSTITUTE(EA650,"#","?"))-1),EA650))</f>
        <v/>
      </c>
      <c r="EC650">
        <f>IF(EB650="","",LOWER(IF(AND(LEN(EB650)&gt;1,RIGHT(EB650,1)="/"),LEFT(EB650,LEN(EB650)-1),EB650)))</f>
        <v/>
      </c>
    </row>
    <row r="651">
      <c r="EA651">
        <f>IF(A651="","",IF(LEFT(A651,4)="http",IFERROR(MID(A651,FIND("/",A651,FIND("//",A651)+2),2000),"/"),A651))</f>
        <v/>
      </c>
      <c r="EB651">
        <f>IF(EA651="","",IFERROR(LEFT(SUBSTITUTE(EA651,"#","?"),FIND("?",SUBSTITUTE(EA651,"#","?"))-1),EA651))</f>
        <v/>
      </c>
      <c r="EC651">
        <f>IF(EB651="","",LOWER(IF(AND(LEN(EB651)&gt;1,RIGHT(EB651,1)="/"),LEFT(EB651,LEN(EB651)-1),EB651)))</f>
        <v/>
      </c>
    </row>
    <row r="652">
      <c r="EA652">
        <f>IF(A652="","",IF(LEFT(A652,4)="http",IFERROR(MID(A652,FIND("/",A652,FIND("//",A652)+2),2000),"/"),A652))</f>
        <v/>
      </c>
      <c r="EB652">
        <f>IF(EA652="","",IFERROR(LEFT(SUBSTITUTE(EA652,"#","?"),FIND("?",SUBSTITUTE(EA652,"#","?"))-1),EA652))</f>
        <v/>
      </c>
      <c r="EC652">
        <f>IF(EB652="","",LOWER(IF(AND(LEN(EB652)&gt;1,RIGHT(EB652,1)="/"),LEFT(EB652,LEN(EB652)-1),EB652)))</f>
        <v/>
      </c>
    </row>
    <row r="653">
      <c r="EA653">
        <f>IF(A653="","",IF(LEFT(A653,4)="http",IFERROR(MID(A653,FIND("/",A653,FIND("//",A653)+2),2000),"/"),A653))</f>
        <v/>
      </c>
      <c r="EB653">
        <f>IF(EA653="","",IFERROR(LEFT(SUBSTITUTE(EA653,"#","?"),FIND("?",SUBSTITUTE(EA653,"#","?"))-1),EA653))</f>
        <v/>
      </c>
      <c r="EC653">
        <f>IF(EB653="","",LOWER(IF(AND(LEN(EB653)&gt;1,RIGHT(EB653,1)="/"),LEFT(EB653,LEN(EB653)-1),EB653)))</f>
        <v/>
      </c>
    </row>
    <row r="654">
      <c r="EA654">
        <f>IF(A654="","",IF(LEFT(A654,4)="http",IFERROR(MID(A654,FIND("/",A654,FIND("//",A654)+2),2000),"/"),A654))</f>
        <v/>
      </c>
      <c r="EB654">
        <f>IF(EA654="","",IFERROR(LEFT(SUBSTITUTE(EA654,"#","?"),FIND("?",SUBSTITUTE(EA654,"#","?"))-1),EA654))</f>
        <v/>
      </c>
      <c r="EC654">
        <f>IF(EB654="","",LOWER(IF(AND(LEN(EB654)&gt;1,RIGHT(EB654,1)="/"),LEFT(EB654,LEN(EB654)-1),EB654)))</f>
        <v/>
      </c>
    </row>
    <row r="655">
      <c r="EA655">
        <f>IF(A655="","",IF(LEFT(A655,4)="http",IFERROR(MID(A655,FIND("/",A655,FIND("//",A655)+2),2000),"/"),A655))</f>
        <v/>
      </c>
      <c r="EB655">
        <f>IF(EA655="","",IFERROR(LEFT(SUBSTITUTE(EA655,"#","?"),FIND("?",SUBSTITUTE(EA655,"#","?"))-1),EA655))</f>
        <v/>
      </c>
      <c r="EC655">
        <f>IF(EB655="","",LOWER(IF(AND(LEN(EB655)&gt;1,RIGHT(EB655,1)="/"),LEFT(EB655,LEN(EB655)-1),EB655)))</f>
        <v/>
      </c>
    </row>
    <row r="656">
      <c r="EA656">
        <f>IF(A656="","",IF(LEFT(A656,4)="http",IFERROR(MID(A656,FIND("/",A656,FIND("//",A656)+2),2000),"/"),A656))</f>
        <v/>
      </c>
      <c r="EB656">
        <f>IF(EA656="","",IFERROR(LEFT(SUBSTITUTE(EA656,"#","?"),FIND("?",SUBSTITUTE(EA656,"#","?"))-1),EA656))</f>
        <v/>
      </c>
      <c r="EC656">
        <f>IF(EB656="","",LOWER(IF(AND(LEN(EB656)&gt;1,RIGHT(EB656,1)="/"),LEFT(EB656,LEN(EB656)-1),EB656)))</f>
        <v/>
      </c>
    </row>
    <row r="657">
      <c r="EA657">
        <f>IF(A657="","",IF(LEFT(A657,4)="http",IFERROR(MID(A657,FIND("/",A657,FIND("//",A657)+2),2000),"/"),A657))</f>
        <v/>
      </c>
      <c r="EB657">
        <f>IF(EA657="","",IFERROR(LEFT(SUBSTITUTE(EA657,"#","?"),FIND("?",SUBSTITUTE(EA657,"#","?"))-1),EA657))</f>
        <v/>
      </c>
      <c r="EC657">
        <f>IF(EB657="","",LOWER(IF(AND(LEN(EB657)&gt;1,RIGHT(EB657,1)="/"),LEFT(EB657,LEN(EB657)-1),EB657)))</f>
        <v/>
      </c>
    </row>
    <row r="658">
      <c r="EA658">
        <f>IF(A658="","",IF(LEFT(A658,4)="http",IFERROR(MID(A658,FIND("/",A658,FIND("//",A658)+2),2000),"/"),A658))</f>
        <v/>
      </c>
      <c r="EB658">
        <f>IF(EA658="","",IFERROR(LEFT(SUBSTITUTE(EA658,"#","?"),FIND("?",SUBSTITUTE(EA658,"#","?"))-1),EA658))</f>
        <v/>
      </c>
      <c r="EC658">
        <f>IF(EB658="","",LOWER(IF(AND(LEN(EB658)&gt;1,RIGHT(EB658,1)="/"),LEFT(EB658,LEN(EB658)-1),EB658)))</f>
        <v/>
      </c>
    </row>
    <row r="659">
      <c r="EA659">
        <f>IF(A659="","",IF(LEFT(A659,4)="http",IFERROR(MID(A659,FIND("/",A659,FIND("//",A659)+2),2000),"/"),A659))</f>
        <v/>
      </c>
      <c r="EB659">
        <f>IF(EA659="","",IFERROR(LEFT(SUBSTITUTE(EA659,"#","?"),FIND("?",SUBSTITUTE(EA659,"#","?"))-1),EA659))</f>
        <v/>
      </c>
      <c r="EC659">
        <f>IF(EB659="","",LOWER(IF(AND(LEN(EB659)&gt;1,RIGHT(EB659,1)="/"),LEFT(EB659,LEN(EB659)-1),EB659)))</f>
        <v/>
      </c>
    </row>
    <row r="660">
      <c r="EA660">
        <f>IF(A660="","",IF(LEFT(A660,4)="http",IFERROR(MID(A660,FIND("/",A660,FIND("//",A660)+2),2000),"/"),A660))</f>
        <v/>
      </c>
      <c r="EB660">
        <f>IF(EA660="","",IFERROR(LEFT(SUBSTITUTE(EA660,"#","?"),FIND("?",SUBSTITUTE(EA660,"#","?"))-1),EA660))</f>
        <v/>
      </c>
      <c r="EC660">
        <f>IF(EB660="","",LOWER(IF(AND(LEN(EB660)&gt;1,RIGHT(EB660,1)="/"),LEFT(EB660,LEN(EB660)-1),EB660)))</f>
        <v/>
      </c>
    </row>
    <row r="661">
      <c r="EA661">
        <f>IF(A661="","",IF(LEFT(A661,4)="http",IFERROR(MID(A661,FIND("/",A661,FIND("//",A661)+2),2000),"/"),A661))</f>
        <v/>
      </c>
      <c r="EB661">
        <f>IF(EA661="","",IFERROR(LEFT(SUBSTITUTE(EA661,"#","?"),FIND("?",SUBSTITUTE(EA661,"#","?"))-1),EA661))</f>
        <v/>
      </c>
      <c r="EC661">
        <f>IF(EB661="","",LOWER(IF(AND(LEN(EB661)&gt;1,RIGHT(EB661,1)="/"),LEFT(EB661,LEN(EB661)-1),EB661)))</f>
        <v/>
      </c>
    </row>
    <row r="662">
      <c r="EA662">
        <f>IF(A662="","",IF(LEFT(A662,4)="http",IFERROR(MID(A662,FIND("/",A662,FIND("//",A662)+2),2000),"/"),A662))</f>
        <v/>
      </c>
      <c r="EB662">
        <f>IF(EA662="","",IFERROR(LEFT(SUBSTITUTE(EA662,"#","?"),FIND("?",SUBSTITUTE(EA662,"#","?"))-1),EA662))</f>
        <v/>
      </c>
      <c r="EC662">
        <f>IF(EB662="","",LOWER(IF(AND(LEN(EB662)&gt;1,RIGHT(EB662,1)="/"),LEFT(EB662,LEN(EB662)-1),EB662)))</f>
        <v/>
      </c>
    </row>
    <row r="663">
      <c r="EA663">
        <f>IF(A663="","",IF(LEFT(A663,4)="http",IFERROR(MID(A663,FIND("/",A663,FIND("//",A663)+2),2000),"/"),A663))</f>
        <v/>
      </c>
      <c r="EB663">
        <f>IF(EA663="","",IFERROR(LEFT(SUBSTITUTE(EA663,"#","?"),FIND("?",SUBSTITUTE(EA663,"#","?"))-1),EA663))</f>
        <v/>
      </c>
      <c r="EC663">
        <f>IF(EB663="","",LOWER(IF(AND(LEN(EB663)&gt;1,RIGHT(EB663,1)="/"),LEFT(EB663,LEN(EB663)-1),EB663)))</f>
        <v/>
      </c>
    </row>
    <row r="664">
      <c r="EA664">
        <f>IF(A664="","",IF(LEFT(A664,4)="http",IFERROR(MID(A664,FIND("/",A664,FIND("//",A664)+2),2000),"/"),A664))</f>
        <v/>
      </c>
      <c r="EB664">
        <f>IF(EA664="","",IFERROR(LEFT(SUBSTITUTE(EA664,"#","?"),FIND("?",SUBSTITUTE(EA664,"#","?"))-1),EA664))</f>
        <v/>
      </c>
      <c r="EC664">
        <f>IF(EB664="","",LOWER(IF(AND(LEN(EB664)&gt;1,RIGHT(EB664,1)="/"),LEFT(EB664,LEN(EB664)-1),EB664)))</f>
        <v/>
      </c>
    </row>
    <row r="665">
      <c r="EA665">
        <f>IF(A665="","",IF(LEFT(A665,4)="http",IFERROR(MID(A665,FIND("/",A665,FIND("//",A665)+2),2000),"/"),A665))</f>
        <v/>
      </c>
      <c r="EB665">
        <f>IF(EA665="","",IFERROR(LEFT(SUBSTITUTE(EA665,"#","?"),FIND("?",SUBSTITUTE(EA665,"#","?"))-1),EA665))</f>
        <v/>
      </c>
      <c r="EC665">
        <f>IF(EB665="","",LOWER(IF(AND(LEN(EB665)&gt;1,RIGHT(EB665,1)="/"),LEFT(EB665,LEN(EB665)-1),EB665)))</f>
        <v/>
      </c>
    </row>
    <row r="666">
      <c r="EA666">
        <f>IF(A666="","",IF(LEFT(A666,4)="http",IFERROR(MID(A666,FIND("/",A666,FIND("//",A666)+2),2000),"/"),A666))</f>
        <v/>
      </c>
      <c r="EB666">
        <f>IF(EA666="","",IFERROR(LEFT(SUBSTITUTE(EA666,"#","?"),FIND("?",SUBSTITUTE(EA666,"#","?"))-1),EA666))</f>
        <v/>
      </c>
      <c r="EC666">
        <f>IF(EB666="","",LOWER(IF(AND(LEN(EB666)&gt;1,RIGHT(EB666,1)="/"),LEFT(EB666,LEN(EB666)-1),EB666)))</f>
        <v/>
      </c>
    </row>
    <row r="667">
      <c r="EA667">
        <f>IF(A667="","",IF(LEFT(A667,4)="http",IFERROR(MID(A667,FIND("/",A667,FIND("//",A667)+2),2000),"/"),A667))</f>
        <v/>
      </c>
      <c r="EB667">
        <f>IF(EA667="","",IFERROR(LEFT(SUBSTITUTE(EA667,"#","?"),FIND("?",SUBSTITUTE(EA667,"#","?"))-1),EA667))</f>
        <v/>
      </c>
      <c r="EC667">
        <f>IF(EB667="","",LOWER(IF(AND(LEN(EB667)&gt;1,RIGHT(EB667,1)="/"),LEFT(EB667,LEN(EB667)-1),EB667)))</f>
        <v/>
      </c>
    </row>
    <row r="668">
      <c r="EA668">
        <f>IF(A668="","",IF(LEFT(A668,4)="http",IFERROR(MID(A668,FIND("/",A668,FIND("//",A668)+2),2000),"/"),A668))</f>
        <v/>
      </c>
      <c r="EB668">
        <f>IF(EA668="","",IFERROR(LEFT(SUBSTITUTE(EA668,"#","?"),FIND("?",SUBSTITUTE(EA668,"#","?"))-1),EA668))</f>
        <v/>
      </c>
      <c r="EC668">
        <f>IF(EB668="","",LOWER(IF(AND(LEN(EB668)&gt;1,RIGHT(EB668,1)="/"),LEFT(EB668,LEN(EB668)-1),EB668)))</f>
        <v/>
      </c>
    </row>
    <row r="669">
      <c r="EA669">
        <f>IF(A669="","",IF(LEFT(A669,4)="http",IFERROR(MID(A669,FIND("/",A669,FIND("//",A669)+2),2000),"/"),A669))</f>
        <v/>
      </c>
      <c r="EB669">
        <f>IF(EA669="","",IFERROR(LEFT(SUBSTITUTE(EA669,"#","?"),FIND("?",SUBSTITUTE(EA669,"#","?"))-1),EA669))</f>
        <v/>
      </c>
      <c r="EC669">
        <f>IF(EB669="","",LOWER(IF(AND(LEN(EB669)&gt;1,RIGHT(EB669,1)="/"),LEFT(EB669,LEN(EB669)-1),EB669)))</f>
        <v/>
      </c>
    </row>
    <row r="670">
      <c r="EA670">
        <f>IF(A670="","",IF(LEFT(A670,4)="http",IFERROR(MID(A670,FIND("/",A670,FIND("//",A670)+2),2000),"/"),A670))</f>
        <v/>
      </c>
      <c r="EB670">
        <f>IF(EA670="","",IFERROR(LEFT(SUBSTITUTE(EA670,"#","?"),FIND("?",SUBSTITUTE(EA670,"#","?"))-1),EA670))</f>
        <v/>
      </c>
      <c r="EC670">
        <f>IF(EB670="","",LOWER(IF(AND(LEN(EB670)&gt;1,RIGHT(EB670,1)="/"),LEFT(EB670,LEN(EB670)-1),EB670)))</f>
        <v/>
      </c>
    </row>
    <row r="671">
      <c r="EA671">
        <f>IF(A671="","",IF(LEFT(A671,4)="http",IFERROR(MID(A671,FIND("/",A671,FIND("//",A671)+2),2000),"/"),A671))</f>
        <v/>
      </c>
      <c r="EB671">
        <f>IF(EA671="","",IFERROR(LEFT(SUBSTITUTE(EA671,"#","?"),FIND("?",SUBSTITUTE(EA671,"#","?"))-1),EA671))</f>
        <v/>
      </c>
      <c r="EC671">
        <f>IF(EB671="","",LOWER(IF(AND(LEN(EB671)&gt;1,RIGHT(EB671,1)="/"),LEFT(EB671,LEN(EB671)-1),EB671)))</f>
        <v/>
      </c>
    </row>
    <row r="672">
      <c r="EA672">
        <f>IF(A672="","",IF(LEFT(A672,4)="http",IFERROR(MID(A672,FIND("/",A672,FIND("//",A672)+2),2000),"/"),A672))</f>
        <v/>
      </c>
      <c r="EB672">
        <f>IF(EA672="","",IFERROR(LEFT(SUBSTITUTE(EA672,"#","?"),FIND("?",SUBSTITUTE(EA672,"#","?"))-1),EA672))</f>
        <v/>
      </c>
      <c r="EC672">
        <f>IF(EB672="","",LOWER(IF(AND(LEN(EB672)&gt;1,RIGHT(EB672,1)="/"),LEFT(EB672,LEN(EB672)-1),EB672)))</f>
        <v/>
      </c>
    </row>
    <row r="673">
      <c r="EA673">
        <f>IF(A673="","",IF(LEFT(A673,4)="http",IFERROR(MID(A673,FIND("/",A673,FIND("//",A673)+2),2000),"/"),A673))</f>
        <v/>
      </c>
      <c r="EB673">
        <f>IF(EA673="","",IFERROR(LEFT(SUBSTITUTE(EA673,"#","?"),FIND("?",SUBSTITUTE(EA673,"#","?"))-1),EA673))</f>
        <v/>
      </c>
      <c r="EC673">
        <f>IF(EB673="","",LOWER(IF(AND(LEN(EB673)&gt;1,RIGHT(EB673,1)="/"),LEFT(EB673,LEN(EB673)-1),EB673)))</f>
        <v/>
      </c>
    </row>
    <row r="674">
      <c r="EA674">
        <f>IF(A674="","",IF(LEFT(A674,4)="http",IFERROR(MID(A674,FIND("/",A674,FIND("//",A674)+2),2000),"/"),A674))</f>
        <v/>
      </c>
      <c r="EB674">
        <f>IF(EA674="","",IFERROR(LEFT(SUBSTITUTE(EA674,"#","?"),FIND("?",SUBSTITUTE(EA674,"#","?"))-1),EA674))</f>
        <v/>
      </c>
      <c r="EC674">
        <f>IF(EB674="","",LOWER(IF(AND(LEN(EB674)&gt;1,RIGHT(EB674,1)="/"),LEFT(EB674,LEN(EB674)-1),EB674)))</f>
        <v/>
      </c>
    </row>
    <row r="675">
      <c r="EA675">
        <f>IF(A675="","",IF(LEFT(A675,4)="http",IFERROR(MID(A675,FIND("/",A675,FIND("//",A675)+2),2000),"/"),A675))</f>
        <v/>
      </c>
      <c r="EB675">
        <f>IF(EA675="","",IFERROR(LEFT(SUBSTITUTE(EA675,"#","?"),FIND("?",SUBSTITUTE(EA675,"#","?"))-1),EA675))</f>
        <v/>
      </c>
      <c r="EC675">
        <f>IF(EB675="","",LOWER(IF(AND(LEN(EB675)&gt;1,RIGHT(EB675,1)="/"),LEFT(EB675,LEN(EB675)-1),EB675)))</f>
        <v/>
      </c>
    </row>
    <row r="676">
      <c r="EA676">
        <f>IF(A676="","",IF(LEFT(A676,4)="http",IFERROR(MID(A676,FIND("/",A676,FIND("//",A676)+2),2000),"/"),A676))</f>
        <v/>
      </c>
      <c r="EB676">
        <f>IF(EA676="","",IFERROR(LEFT(SUBSTITUTE(EA676,"#","?"),FIND("?",SUBSTITUTE(EA676,"#","?"))-1),EA676))</f>
        <v/>
      </c>
      <c r="EC676">
        <f>IF(EB676="","",LOWER(IF(AND(LEN(EB676)&gt;1,RIGHT(EB676,1)="/"),LEFT(EB676,LEN(EB676)-1),EB676)))</f>
        <v/>
      </c>
    </row>
    <row r="677">
      <c r="EA677">
        <f>IF(A677="","",IF(LEFT(A677,4)="http",IFERROR(MID(A677,FIND("/",A677,FIND("//",A677)+2),2000),"/"),A677))</f>
        <v/>
      </c>
      <c r="EB677">
        <f>IF(EA677="","",IFERROR(LEFT(SUBSTITUTE(EA677,"#","?"),FIND("?",SUBSTITUTE(EA677,"#","?"))-1),EA677))</f>
        <v/>
      </c>
      <c r="EC677">
        <f>IF(EB677="","",LOWER(IF(AND(LEN(EB677)&gt;1,RIGHT(EB677,1)="/"),LEFT(EB677,LEN(EB677)-1),EB677)))</f>
        <v/>
      </c>
    </row>
    <row r="678">
      <c r="EA678">
        <f>IF(A678="","",IF(LEFT(A678,4)="http",IFERROR(MID(A678,FIND("/",A678,FIND("//",A678)+2),2000),"/"),A678))</f>
        <v/>
      </c>
      <c r="EB678">
        <f>IF(EA678="","",IFERROR(LEFT(SUBSTITUTE(EA678,"#","?"),FIND("?",SUBSTITUTE(EA678,"#","?"))-1),EA678))</f>
        <v/>
      </c>
      <c r="EC678">
        <f>IF(EB678="","",LOWER(IF(AND(LEN(EB678)&gt;1,RIGHT(EB678,1)="/"),LEFT(EB678,LEN(EB678)-1),EB678)))</f>
        <v/>
      </c>
    </row>
    <row r="679">
      <c r="EA679">
        <f>IF(A679="","",IF(LEFT(A679,4)="http",IFERROR(MID(A679,FIND("/",A679,FIND("//",A679)+2),2000),"/"),A679))</f>
        <v/>
      </c>
      <c r="EB679">
        <f>IF(EA679="","",IFERROR(LEFT(SUBSTITUTE(EA679,"#","?"),FIND("?",SUBSTITUTE(EA679,"#","?"))-1),EA679))</f>
        <v/>
      </c>
      <c r="EC679">
        <f>IF(EB679="","",LOWER(IF(AND(LEN(EB679)&gt;1,RIGHT(EB679,1)="/"),LEFT(EB679,LEN(EB679)-1),EB679)))</f>
        <v/>
      </c>
    </row>
    <row r="680">
      <c r="EA680">
        <f>IF(A680="","",IF(LEFT(A680,4)="http",IFERROR(MID(A680,FIND("/",A680,FIND("//",A680)+2),2000),"/"),A680))</f>
        <v/>
      </c>
      <c r="EB680">
        <f>IF(EA680="","",IFERROR(LEFT(SUBSTITUTE(EA680,"#","?"),FIND("?",SUBSTITUTE(EA680,"#","?"))-1),EA680))</f>
        <v/>
      </c>
      <c r="EC680">
        <f>IF(EB680="","",LOWER(IF(AND(LEN(EB680)&gt;1,RIGHT(EB680,1)="/"),LEFT(EB680,LEN(EB680)-1),EB680)))</f>
        <v/>
      </c>
    </row>
    <row r="681">
      <c r="EA681">
        <f>IF(A681="","",IF(LEFT(A681,4)="http",IFERROR(MID(A681,FIND("/",A681,FIND("//",A681)+2),2000),"/"),A681))</f>
        <v/>
      </c>
      <c r="EB681">
        <f>IF(EA681="","",IFERROR(LEFT(SUBSTITUTE(EA681,"#","?"),FIND("?",SUBSTITUTE(EA681,"#","?"))-1),EA681))</f>
        <v/>
      </c>
      <c r="EC681">
        <f>IF(EB681="","",LOWER(IF(AND(LEN(EB681)&gt;1,RIGHT(EB681,1)="/"),LEFT(EB681,LEN(EB681)-1),EB681)))</f>
        <v/>
      </c>
    </row>
    <row r="682">
      <c r="EA682">
        <f>IF(A682="","",IF(LEFT(A682,4)="http",IFERROR(MID(A682,FIND("/",A682,FIND("//",A682)+2),2000),"/"),A682))</f>
        <v/>
      </c>
      <c r="EB682">
        <f>IF(EA682="","",IFERROR(LEFT(SUBSTITUTE(EA682,"#","?"),FIND("?",SUBSTITUTE(EA682,"#","?"))-1),EA682))</f>
        <v/>
      </c>
      <c r="EC682">
        <f>IF(EB682="","",LOWER(IF(AND(LEN(EB682)&gt;1,RIGHT(EB682,1)="/"),LEFT(EB682,LEN(EB682)-1),EB682)))</f>
        <v/>
      </c>
    </row>
    <row r="683">
      <c r="EA683">
        <f>IF(A683="","",IF(LEFT(A683,4)="http",IFERROR(MID(A683,FIND("/",A683,FIND("//",A683)+2),2000),"/"),A683))</f>
        <v/>
      </c>
      <c r="EB683">
        <f>IF(EA683="","",IFERROR(LEFT(SUBSTITUTE(EA683,"#","?"),FIND("?",SUBSTITUTE(EA683,"#","?"))-1),EA683))</f>
        <v/>
      </c>
      <c r="EC683">
        <f>IF(EB683="","",LOWER(IF(AND(LEN(EB683)&gt;1,RIGHT(EB683,1)="/"),LEFT(EB683,LEN(EB683)-1),EB683)))</f>
        <v/>
      </c>
    </row>
    <row r="684">
      <c r="EA684">
        <f>IF(A684="","",IF(LEFT(A684,4)="http",IFERROR(MID(A684,FIND("/",A684,FIND("//",A684)+2),2000),"/"),A684))</f>
        <v/>
      </c>
      <c r="EB684">
        <f>IF(EA684="","",IFERROR(LEFT(SUBSTITUTE(EA684,"#","?"),FIND("?",SUBSTITUTE(EA684,"#","?"))-1),EA684))</f>
        <v/>
      </c>
      <c r="EC684">
        <f>IF(EB684="","",LOWER(IF(AND(LEN(EB684)&gt;1,RIGHT(EB684,1)="/"),LEFT(EB684,LEN(EB684)-1),EB684)))</f>
        <v/>
      </c>
    </row>
    <row r="685">
      <c r="EA685">
        <f>IF(A685="","",IF(LEFT(A685,4)="http",IFERROR(MID(A685,FIND("/",A685,FIND("//",A685)+2),2000),"/"),A685))</f>
        <v/>
      </c>
      <c r="EB685">
        <f>IF(EA685="","",IFERROR(LEFT(SUBSTITUTE(EA685,"#","?"),FIND("?",SUBSTITUTE(EA685,"#","?"))-1),EA685))</f>
        <v/>
      </c>
      <c r="EC685">
        <f>IF(EB685="","",LOWER(IF(AND(LEN(EB685)&gt;1,RIGHT(EB685,1)="/"),LEFT(EB685,LEN(EB685)-1),EB685)))</f>
        <v/>
      </c>
    </row>
    <row r="686">
      <c r="EA686">
        <f>IF(A686="","",IF(LEFT(A686,4)="http",IFERROR(MID(A686,FIND("/",A686,FIND("//",A686)+2),2000),"/"),A686))</f>
        <v/>
      </c>
      <c r="EB686">
        <f>IF(EA686="","",IFERROR(LEFT(SUBSTITUTE(EA686,"#","?"),FIND("?",SUBSTITUTE(EA686,"#","?"))-1),EA686))</f>
        <v/>
      </c>
      <c r="EC686">
        <f>IF(EB686="","",LOWER(IF(AND(LEN(EB686)&gt;1,RIGHT(EB686,1)="/"),LEFT(EB686,LEN(EB686)-1),EB686)))</f>
        <v/>
      </c>
    </row>
    <row r="687">
      <c r="EA687">
        <f>IF(A687="","",IF(LEFT(A687,4)="http",IFERROR(MID(A687,FIND("/",A687,FIND("//",A687)+2),2000),"/"),A687))</f>
        <v/>
      </c>
      <c r="EB687">
        <f>IF(EA687="","",IFERROR(LEFT(SUBSTITUTE(EA687,"#","?"),FIND("?",SUBSTITUTE(EA687,"#","?"))-1),EA687))</f>
        <v/>
      </c>
      <c r="EC687">
        <f>IF(EB687="","",LOWER(IF(AND(LEN(EB687)&gt;1,RIGHT(EB687,1)="/"),LEFT(EB687,LEN(EB687)-1),EB687)))</f>
        <v/>
      </c>
    </row>
    <row r="688">
      <c r="EA688">
        <f>IF(A688="","",IF(LEFT(A688,4)="http",IFERROR(MID(A688,FIND("/",A688,FIND("//",A688)+2),2000),"/"),A688))</f>
        <v/>
      </c>
      <c r="EB688">
        <f>IF(EA688="","",IFERROR(LEFT(SUBSTITUTE(EA688,"#","?"),FIND("?",SUBSTITUTE(EA688,"#","?"))-1),EA688))</f>
        <v/>
      </c>
      <c r="EC688">
        <f>IF(EB688="","",LOWER(IF(AND(LEN(EB688)&gt;1,RIGHT(EB688,1)="/"),LEFT(EB688,LEN(EB688)-1),EB688)))</f>
        <v/>
      </c>
    </row>
    <row r="689">
      <c r="EA689">
        <f>IF(A689="","",IF(LEFT(A689,4)="http",IFERROR(MID(A689,FIND("/",A689,FIND("//",A689)+2),2000),"/"),A689))</f>
        <v/>
      </c>
      <c r="EB689">
        <f>IF(EA689="","",IFERROR(LEFT(SUBSTITUTE(EA689,"#","?"),FIND("?",SUBSTITUTE(EA689,"#","?"))-1),EA689))</f>
        <v/>
      </c>
      <c r="EC689">
        <f>IF(EB689="","",LOWER(IF(AND(LEN(EB689)&gt;1,RIGHT(EB689,1)="/"),LEFT(EB689,LEN(EB689)-1),EB689)))</f>
        <v/>
      </c>
    </row>
    <row r="690">
      <c r="EA690">
        <f>IF(A690="","",IF(LEFT(A690,4)="http",IFERROR(MID(A690,FIND("/",A690,FIND("//",A690)+2),2000),"/"),A690))</f>
        <v/>
      </c>
      <c r="EB690">
        <f>IF(EA690="","",IFERROR(LEFT(SUBSTITUTE(EA690,"#","?"),FIND("?",SUBSTITUTE(EA690,"#","?"))-1),EA690))</f>
        <v/>
      </c>
      <c r="EC690">
        <f>IF(EB690="","",LOWER(IF(AND(LEN(EB690)&gt;1,RIGHT(EB690,1)="/"),LEFT(EB690,LEN(EB690)-1),EB690)))</f>
        <v/>
      </c>
    </row>
    <row r="691">
      <c r="EA691">
        <f>IF(A691="","",IF(LEFT(A691,4)="http",IFERROR(MID(A691,FIND("/",A691,FIND("//",A691)+2),2000),"/"),A691))</f>
        <v/>
      </c>
      <c r="EB691">
        <f>IF(EA691="","",IFERROR(LEFT(SUBSTITUTE(EA691,"#","?"),FIND("?",SUBSTITUTE(EA691,"#","?"))-1),EA691))</f>
        <v/>
      </c>
      <c r="EC691">
        <f>IF(EB691="","",LOWER(IF(AND(LEN(EB691)&gt;1,RIGHT(EB691,1)="/"),LEFT(EB691,LEN(EB691)-1),EB691)))</f>
        <v/>
      </c>
    </row>
    <row r="692">
      <c r="EA692">
        <f>IF(A692="","",IF(LEFT(A692,4)="http",IFERROR(MID(A692,FIND("/",A692,FIND("//",A692)+2),2000),"/"),A692))</f>
        <v/>
      </c>
      <c r="EB692">
        <f>IF(EA692="","",IFERROR(LEFT(SUBSTITUTE(EA692,"#","?"),FIND("?",SUBSTITUTE(EA692,"#","?"))-1),EA692))</f>
        <v/>
      </c>
      <c r="EC692">
        <f>IF(EB692="","",LOWER(IF(AND(LEN(EB692)&gt;1,RIGHT(EB692,1)="/"),LEFT(EB692,LEN(EB692)-1),EB692)))</f>
        <v/>
      </c>
    </row>
    <row r="693">
      <c r="EA693">
        <f>IF(A693="","",IF(LEFT(A693,4)="http",IFERROR(MID(A693,FIND("/",A693,FIND("//",A693)+2),2000),"/"),A693))</f>
        <v/>
      </c>
      <c r="EB693">
        <f>IF(EA693="","",IFERROR(LEFT(SUBSTITUTE(EA693,"#","?"),FIND("?",SUBSTITUTE(EA693,"#","?"))-1),EA693))</f>
        <v/>
      </c>
      <c r="EC693">
        <f>IF(EB693="","",LOWER(IF(AND(LEN(EB693)&gt;1,RIGHT(EB693,1)="/"),LEFT(EB693,LEN(EB693)-1),EB693)))</f>
        <v/>
      </c>
    </row>
    <row r="694">
      <c r="EA694">
        <f>IF(A694="","",IF(LEFT(A694,4)="http",IFERROR(MID(A694,FIND("/",A694,FIND("//",A694)+2),2000),"/"),A694))</f>
        <v/>
      </c>
      <c r="EB694">
        <f>IF(EA694="","",IFERROR(LEFT(SUBSTITUTE(EA694,"#","?"),FIND("?",SUBSTITUTE(EA694,"#","?"))-1),EA694))</f>
        <v/>
      </c>
      <c r="EC694">
        <f>IF(EB694="","",LOWER(IF(AND(LEN(EB694)&gt;1,RIGHT(EB694,1)="/"),LEFT(EB694,LEN(EB694)-1),EB694)))</f>
        <v/>
      </c>
    </row>
    <row r="695">
      <c r="EA695">
        <f>IF(A695="","",IF(LEFT(A695,4)="http",IFERROR(MID(A695,FIND("/",A695,FIND("//",A695)+2),2000),"/"),A695))</f>
        <v/>
      </c>
      <c r="EB695">
        <f>IF(EA695="","",IFERROR(LEFT(SUBSTITUTE(EA695,"#","?"),FIND("?",SUBSTITUTE(EA695,"#","?"))-1),EA695))</f>
        <v/>
      </c>
      <c r="EC695">
        <f>IF(EB695="","",LOWER(IF(AND(LEN(EB695)&gt;1,RIGHT(EB695,1)="/"),LEFT(EB695,LEN(EB695)-1),EB695)))</f>
        <v/>
      </c>
    </row>
    <row r="696">
      <c r="EA696">
        <f>IF(A696="","",IF(LEFT(A696,4)="http",IFERROR(MID(A696,FIND("/",A696,FIND("//",A696)+2),2000),"/"),A696))</f>
        <v/>
      </c>
      <c r="EB696">
        <f>IF(EA696="","",IFERROR(LEFT(SUBSTITUTE(EA696,"#","?"),FIND("?",SUBSTITUTE(EA696,"#","?"))-1),EA696))</f>
        <v/>
      </c>
      <c r="EC696">
        <f>IF(EB696="","",LOWER(IF(AND(LEN(EB696)&gt;1,RIGHT(EB696,1)="/"),LEFT(EB696,LEN(EB696)-1),EB696)))</f>
        <v/>
      </c>
    </row>
    <row r="697">
      <c r="EA697">
        <f>IF(A697="","",IF(LEFT(A697,4)="http",IFERROR(MID(A697,FIND("/",A697,FIND("//",A697)+2),2000),"/"),A697))</f>
        <v/>
      </c>
      <c r="EB697">
        <f>IF(EA697="","",IFERROR(LEFT(SUBSTITUTE(EA697,"#","?"),FIND("?",SUBSTITUTE(EA697,"#","?"))-1),EA697))</f>
        <v/>
      </c>
      <c r="EC697">
        <f>IF(EB697="","",LOWER(IF(AND(LEN(EB697)&gt;1,RIGHT(EB697,1)="/"),LEFT(EB697,LEN(EB697)-1),EB697)))</f>
        <v/>
      </c>
    </row>
    <row r="698">
      <c r="EA698">
        <f>IF(A698="","",IF(LEFT(A698,4)="http",IFERROR(MID(A698,FIND("/",A698,FIND("//",A698)+2),2000),"/"),A698))</f>
        <v/>
      </c>
      <c r="EB698">
        <f>IF(EA698="","",IFERROR(LEFT(SUBSTITUTE(EA698,"#","?"),FIND("?",SUBSTITUTE(EA698,"#","?"))-1),EA698))</f>
        <v/>
      </c>
      <c r="EC698">
        <f>IF(EB698="","",LOWER(IF(AND(LEN(EB698)&gt;1,RIGHT(EB698,1)="/"),LEFT(EB698,LEN(EB698)-1),EB698)))</f>
        <v/>
      </c>
    </row>
    <row r="699">
      <c r="EA699">
        <f>IF(A699="","",IF(LEFT(A699,4)="http",IFERROR(MID(A699,FIND("/",A699,FIND("//",A699)+2),2000),"/"),A699))</f>
        <v/>
      </c>
      <c r="EB699">
        <f>IF(EA699="","",IFERROR(LEFT(SUBSTITUTE(EA699,"#","?"),FIND("?",SUBSTITUTE(EA699,"#","?"))-1),EA699))</f>
        <v/>
      </c>
      <c r="EC699">
        <f>IF(EB699="","",LOWER(IF(AND(LEN(EB699)&gt;1,RIGHT(EB699,1)="/"),LEFT(EB699,LEN(EB699)-1),EB699)))</f>
        <v/>
      </c>
    </row>
    <row r="700">
      <c r="EA700">
        <f>IF(A700="","",IF(LEFT(A700,4)="http",IFERROR(MID(A700,FIND("/",A700,FIND("//",A700)+2),2000),"/"),A700))</f>
        <v/>
      </c>
      <c r="EB700">
        <f>IF(EA700="","",IFERROR(LEFT(SUBSTITUTE(EA700,"#","?"),FIND("?",SUBSTITUTE(EA700,"#","?"))-1),EA700))</f>
        <v/>
      </c>
      <c r="EC700">
        <f>IF(EB700="","",LOWER(IF(AND(LEN(EB700)&gt;1,RIGHT(EB700,1)="/"),LEFT(EB700,LEN(EB700)-1),EB700)))</f>
        <v/>
      </c>
    </row>
    <row r="701">
      <c r="EA701">
        <f>IF(A701="","",IF(LEFT(A701,4)="http",IFERROR(MID(A701,FIND("/",A701,FIND("//",A701)+2),2000),"/"),A701))</f>
        <v/>
      </c>
      <c r="EB701">
        <f>IF(EA701="","",IFERROR(LEFT(SUBSTITUTE(EA701,"#","?"),FIND("?",SUBSTITUTE(EA701,"#","?"))-1),EA701))</f>
        <v/>
      </c>
      <c r="EC701">
        <f>IF(EB701="","",LOWER(IF(AND(LEN(EB701)&gt;1,RIGHT(EB701,1)="/"),LEFT(EB701,LEN(EB701)-1),EB701)))</f>
        <v/>
      </c>
    </row>
    <row r="702">
      <c r="EA702">
        <f>IF(A702="","",IF(LEFT(A702,4)="http",IFERROR(MID(A702,FIND("/",A702,FIND("//",A702)+2),2000),"/"),A702))</f>
        <v/>
      </c>
      <c r="EB702">
        <f>IF(EA702="","",IFERROR(LEFT(SUBSTITUTE(EA702,"#","?"),FIND("?",SUBSTITUTE(EA702,"#","?"))-1),EA702))</f>
        <v/>
      </c>
      <c r="EC702">
        <f>IF(EB702="","",LOWER(IF(AND(LEN(EB702)&gt;1,RIGHT(EB702,1)="/"),LEFT(EB702,LEN(EB702)-1),EB702)))</f>
        <v/>
      </c>
    </row>
    <row r="703">
      <c r="EA703">
        <f>IF(A703="","",IF(LEFT(A703,4)="http",IFERROR(MID(A703,FIND("/",A703,FIND("//",A703)+2),2000),"/"),A703))</f>
        <v/>
      </c>
      <c r="EB703">
        <f>IF(EA703="","",IFERROR(LEFT(SUBSTITUTE(EA703,"#","?"),FIND("?",SUBSTITUTE(EA703,"#","?"))-1),EA703))</f>
        <v/>
      </c>
      <c r="EC703">
        <f>IF(EB703="","",LOWER(IF(AND(LEN(EB703)&gt;1,RIGHT(EB703,1)="/"),LEFT(EB703,LEN(EB703)-1),EB703)))</f>
        <v/>
      </c>
    </row>
    <row r="704">
      <c r="EA704">
        <f>IF(A704="","",IF(LEFT(A704,4)="http",IFERROR(MID(A704,FIND("/",A704,FIND("//",A704)+2),2000),"/"),A704))</f>
        <v/>
      </c>
      <c r="EB704">
        <f>IF(EA704="","",IFERROR(LEFT(SUBSTITUTE(EA704,"#","?"),FIND("?",SUBSTITUTE(EA704,"#","?"))-1),EA704))</f>
        <v/>
      </c>
      <c r="EC704">
        <f>IF(EB704="","",LOWER(IF(AND(LEN(EB704)&gt;1,RIGHT(EB704,1)="/"),LEFT(EB704,LEN(EB704)-1),EB704)))</f>
        <v/>
      </c>
    </row>
    <row r="705">
      <c r="EA705">
        <f>IF(A705="","",IF(LEFT(A705,4)="http",IFERROR(MID(A705,FIND("/",A705,FIND("//",A705)+2),2000),"/"),A705))</f>
        <v/>
      </c>
      <c r="EB705">
        <f>IF(EA705="","",IFERROR(LEFT(SUBSTITUTE(EA705,"#","?"),FIND("?",SUBSTITUTE(EA705,"#","?"))-1),EA705))</f>
        <v/>
      </c>
      <c r="EC705">
        <f>IF(EB705="","",LOWER(IF(AND(LEN(EB705)&gt;1,RIGHT(EB705,1)="/"),LEFT(EB705,LEN(EB705)-1),EB705)))</f>
        <v/>
      </c>
    </row>
    <row r="706">
      <c r="EA706">
        <f>IF(A706="","",IF(LEFT(A706,4)="http",IFERROR(MID(A706,FIND("/",A706,FIND("//",A706)+2),2000),"/"),A706))</f>
        <v/>
      </c>
      <c r="EB706">
        <f>IF(EA706="","",IFERROR(LEFT(SUBSTITUTE(EA706,"#","?"),FIND("?",SUBSTITUTE(EA706,"#","?"))-1),EA706))</f>
        <v/>
      </c>
      <c r="EC706">
        <f>IF(EB706="","",LOWER(IF(AND(LEN(EB706)&gt;1,RIGHT(EB706,1)="/"),LEFT(EB706,LEN(EB706)-1),EB706)))</f>
        <v/>
      </c>
    </row>
    <row r="707">
      <c r="EA707">
        <f>IF(A707="","",IF(LEFT(A707,4)="http",IFERROR(MID(A707,FIND("/",A707,FIND("//",A707)+2),2000),"/"),A707))</f>
        <v/>
      </c>
      <c r="EB707">
        <f>IF(EA707="","",IFERROR(LEFT(SUBSTITUTE(EA707,"#","?"),FIND("?",SUBSTITUTE(EA707,"#","?"))-1),EA707))</f>
        <v/>
      </c>
      <c r="EC707">
        <f>IF(EB707="","",LOWER(IF(AND(LEN(EB707)&gt;1,RIGHT(EB707,1)="/"),LEFT(EB707,LEN(EB707)-1),EB707)))</f>
        <v/>
      </c>
    </row>
    <row r="708">
      <c r="EA708">
        <f>IF(A708="","",IF(LEFT(A708,4)="http",IFERROR(MID(A708,FIND("/",A708,FIND("//",A708)+2),2000),"/"),A708))</f>
        <v/>
      </c>
      <c r="EB708">
        <f>IF(EA708="","",IFERROR(LEFT(SUBSTITUTE(EA708,"#","?"),FIND("?",SUBSTITUTE(EA708,"#","?"))-1),EA708))</f>
        <v/>
      </c>
      <c r="EC708">
        <f>IF(EB708="","",LOWER(IF(AND(LEN(EB708)&gt;1,RIGHT(EB708,1)="/"),LEFT(EB708,LEN(EB708)-1),EB708)))</f>
        <v/>
      </c>
    </row>
    <row r="709">
      <c r="EA709">
        <f>IF(A709="","",IF(LEFT(A709,4)="http",IFERROR(MID(A709,FIND("/",A709,FIND("//",A709)+2),2000),"/"),A709))</f>
        <v/>
      </c>
      <c r="EB709">
        <f>IF(EA709="","",IFERROR(LEFT(SUBSTITUTE(EA709,"#","?"),FIND("?",SUBSTITUTE(EA709,"#","?"))-1),EA709))</f>
        <v/>
      </c>
      <c r="EC709">
        <f>IF(EB709="","",LOWER(IF(AND(LEN(EB709)&gt;1,RIGHT(EB709,1)="/"),LEFT(EB709,LEN(EB709)-1),EB709)))</f>
        <v/>
      </c>
    </row>
    <row r="710">
      <c r="EA710">
        <f>IF(A710="","",IF(LEFT(A710,4)="http",IFERROR(MID(A710,FIND("/",A710,FIND("//",A710)+2),2000),"/"),A710))</f>
        <v/>
      </c>
      <c r="EB710">
        <f>IF(EA710="","",IFERROR(LEFT(SUBSTITUTE(EA710,"#","?"),FIND("?",SUBSTITUTE(EA710,"#","?"))-1),EA710))</f>
        <v/>
      </c>
      <c r="EC710">
        <f>IF(EB710="","",LOWER(IF(AND(LEN(EB710)&gt;1,RIGHT(EB710,1)="/"),LEFT(EB710,LEN(EB710)-1),EB710)))</f>
        <v/>
      </c>
    </row>
    <row r="711">
      <c r="EA711">
        <f>IF(A711="","",IF(LEFT(A711,4)="http",IFERROR(MID(A711,FIND("/",A711,FIND("//",A711)+2),2000),"/"),A711))</f>
        <v/>
      </c>
      <c r="EB711">
        <f>IF(EA711="","",IFERROR(LEFT(SUBSTITUTE(EA711,"#","?"),FIND("?",SUBSTITUTE(EA711,"#","?"))-1),EA711))</f>
        <v/>
      </c>
      <c r="EC711">
        <f>IF(EB711="","",LOWER(IF(AND(LEN(EB711)&gt;1,RIGHT(EB711,1)="/"),LEFT(EB711,LEN(EB711)-1),EB711)))</f>
        <v/>
      </c>
    </row>
    <row r="712">
      <c r="EA712">
        <f>IF(A712="","",IF(LEFT(A712,4)="http",IFERROR(MID(A712,FIND("/",A712,FIND("//",A712)+2),2000),"/"),A712))</f>
        <v/>
      </c>
      <c r="EB712">
        <f>IF(EA712="","",IFERROR(LEFT(SUBSTITUTE(EA712,"#","?"),FIND("?",SUBSTITUTE(EA712,"#","?"))-1),EA712))</f>
        <v/>
      </c>
      <c r="EC712">
        <f>IF(EB712="","",LOWER(IF(AND(LEN(EB712)&gt;1,RIGHT(EB712,1)="/"),LEFT(EB712,LEN(EB712)-1),EB712)))</f>
        <v/>
      </c>
    </row>
    <row r="713">
      <c r="EA713">
        <f>IF(A713="","",IF(LEFT(A713,4)="http",IFERROR(MID(A713,FIND("/",A713,FIND("//",A713)+2),2000),"/"),A713))</f>
        <v/>
      </c>
      <c r="EB713">
        <f>IF(EA713="","",IFERROR(LEFT(SUBSTITUTE(EA713,"#","?"),FIND("?",SUBSTITUTE(EA713,"#","?"))-1),EA713))</f>
        <v/>
      </c>
      <c r="EC713">
        <f>IF(EB713="","",LOWER(IF(AND(LEN(EB713)&gt;1,RIGHT(EB713,1)="/"),LEFT(EB713,LEN(EB713)-1),EB713)))</f>
        <v/>
      </c>
    </row>
    <row r="714">
      <c r="EA714">
        <f>IF(A714="","",IF(LEFT(A714,4)="http",IFERROR(MID(A714,FIND("/",A714,FIND("//",A714)+2),2000),"/"),A714))</f>
        <v/>
      </c>
      <c r="EB714">
        <f>IF(EA714="","",IFERROR(LEFT(SUBSTITUTE(EA714,"#","?"),FIND("?",SUBSTITUTE(EA714,"#","?"))-1),EA714))</f>
        <v/>
      </c>
      <c r="EC714">
        <f>IF(EB714="","",LOWER(IF(AND(LEN(EB714)&gt;1,RIGHT(EB714,1)="/"),LEFT(EB714,LEN(EB714)-1),EB714)))</f>
        <v/>
      </c>
    </row>
    <row r="715">
      <c r="EA715">
        <f>IF(A715="","",IF(LEFT(A715,4)="http",IFERROR(MID(A715,FIND("/",A715,FIND("//",A715)+2),2000),"/"),A715))</f>
        <v/>
      </c>
      <c r="EB715">
        <f>IF(EA715="","",IFERROR(LEFT(SUBSTITUTE(EA715,"#","?"),FIND("?",SUBSTITUTE(EA715,"#","?"))-1),EA715))</f>
        <v/>
      </c>
      <c r="EC715">
        <f>IF(EB715="","",LOWER(IF(AND(LEN(EB715)&gt;1,RIGHT(EB715,1)="/"),LEFT(EB715,LEN(EB715)-1),EB715)))</f>
        <v/>
      </c>
    </row>
    <row r="716">
      <c r="EA716">
        <f>IF(A716="","",IF(LEFT(A716,4)="http",IFERROR(MID(A716,FIND("/",A716,FIND("//",A716)+2),2000),"/"),A716))</f>
        <v/>
      </c>
      <c r="EB716">
        <f>IF(EA716="","",IFERROR(LEFT(SUBSTITUTE(EA716,"#","?"),FIND("?",SUBSTITUTE(EA716,"#","?"))-1),EA716))</f>
        <v/>
      </c>
      <c r="EC716">
        <f>IF(EB716="","",LOWER(IF(AND(LEN(EB716)&gt;1,RIGHT(EB716,1)="/"),LEFT(EB716,LEN(EB716)-1),EB716)))</f>
        <v/>
      </c>
    </row>
    <row r="717">
      <c r="EA717">
        <f>IF(A717="","",IF(LEFT(A717,4)="http",IFERROR(MID(A717,FIND("/",A717,FIND("//",A717)+2),2000),"/"),A717))</f>
        <v/>
      </c>
      <c r="EB717">
        <f>IF(EA717="","",IFERROR(LEFT(SUBSTITUTE(EA717,"#","?"),FIND("?",SUBSTITUTE(EA717,"#","?"))-1),EA717))</f>
        <v/>
      </c>
      <c r="EC717">
        <f>IF(EB717="","",LOWER(IF(AND(LEN(EB717)&gt;1,RIGHT(EB717,1)="/"),LEFT(EB717,LEN(EB717)-1),EB717)))</f>
        <v/>
      </c>
    </row>
    <row r="718">
      <c r="EA718">
        <f>IF(A718="","",IF(LEFT(A718,4)="http",IFERROR(MID(A718,FIND("/",A718,FIND("//",A718)+2),2000),"/"),A718))</f>
        <v/>
      </c>
      <c r="EB718">
        <f>IF(EA718="","",IFERROR(LEFT(SUBSTITUTE(EA718,"#","?"),FIND("?",SUBSTITUTE(EA718,"#","?"))-1),EA718))</f>
        <v/>
      </c>
      <c r="EC718">
        <f>IF(EB718="","",LOWER(IF(AND(LEN(EB718)&gt;1,RIGHT(EB718,1)="/"),LEFT(EB718,LEN(EB718)-1),EB718)))</f>
        <v/>
      </c>
    </row>
    <row r="719">
      <c r="EA719">
        <f>IF(A719="","",IF(LEFT(A719,4)="http",IFERROR(MID(A719,FIND("/",A719,FIND("//",A719)+2),2000),"/"),A719))</f>
        <v/>
      </c>
      <c r="EB719">
        <f>IF(EA719="","",IFERROR(LEFT(SUBSTITUTE(EA719,"#","?"),FIND("?",SUBSTITUTE(EA719,"#","?"))-1),EA719))</f>
        <v/>
      </c>
      <c r="EC719">
        <f>IF(EB719="","",LOWER(IF(AND(LEN(EB719)&gt;1,RIGHT(EB719,1)="/"),LEFT(EB719,LEN(EB719)-1),EB719)))</f>
        <v/>
      </c>
    </row>
    <row r="720">
      <c r="EA720">
        <f>IF(A720="","",IF(LEFT(A720,4)="http",IFERROR(MID(A720,FIND("/",A720,FIND("//",A720)+2),2000),"/"),A720))</f>
        <v/>
      </c>
      <c r="EB720">
        <f>IF(EA720="","",IFERROR(LEFT(SUBSTITUTE(EA720,"#","?"),FIND("?",SUBSTITUTE(EA720,"#","?"))-1),EA720))</f>
        <v/>
      </c>
      <c r="EC720">
        <f>IF(EB720="","",LOWER(IF(AND(LEN(EB720)&gt;1,RIGHT(EB720,1)="/"),LEFT(EB720,LEN(EB720)-1),EB720)))</f>
        <v/>
      </c>
    </row>
    <row r="721">
      <c r="EA721">
        <f>IF(A721="","",IF(LEFT(A721,4)="http",IFERROR(MID(A721,FIND("/",A721,FIND("//",A721)+2),2000),"/"),A721))</f>
        <v/>
      </c>
      <c r="EB721">
        <f>IF(EA721="","",IFERROR(LEFT(SUBSTITUTE(EA721,"#","?"),FIND("?",SUBSTITUTE(EA721,"#","?"))-1),EA721))</f>
        <v/>
      </c>
      <c r="EC721">
        <f>IF(EB721="","",LOWER(IF(AND(LEN(EB721)&gt;1,RIGHT(EB721,1)="/"),LEFT(EB721,LEN(EB721)-1),EB721)))</f>
        <v/>
      </c>
    </row>
    <row r="722">
      <c r="EA722">
        <f>IF(A722="","",IF(LEFT(A722,4)="http",IFERROR(MID(A722,FIND("/",A722,FIND("//",A722)+2),2000),"/"),A722))</f>
        <v/>
      </c>
      <c r="EB722">
        <f>IF(EA722="","",IFERROR(LEFT(SUBSTITUTE(EA722,"#","?"),FIND("?",SUBSTITUTE(EA722,"#","?"))-1),EA722))</f>
        <v/>
      </c>
      <c r="EC722">
        <f>IF(EB722="","",LOWER(IF(AND(LEN(EB722)&gt;1,RIGHT(EB722,1)="/"),LEFT(EB722,LEN(EB722)-1),EB722)))</f>
        <v/>
      </c>
    </row>
    <row r="723">
      <c r="EA723">
        <f>IF(A723="","",IF(LEFT(A723,4)="http",IFERROR(MID(A723,FIND("/",A723,FIND("//",A723)+2),2000),"/"),A723))</f>
        <v/>
      </c>
      <c r="EB723">
        <f>IF(EA723="","",IFERROR(LEFT(SUBSTITUTE(EA723,"#","?"),FIND("?",SUBSTITUTE(EA723,"#","?"))-1),EA723))</f>
        <v/>
      </c>
      <c r="EC723">
        <f>IF(EB723="","",LOWER(IF(AND(LEN(EB723)&gt;1,RIGHT(EB723,1)="/"),LEFT(EB723,LEN(EB723)-1),EB723)))</f>
        <v/>
      </c>
    </row>
    <row r="724">
      <c r="EA724">
        <f>IF(A724="","",IF(LEFT(A724,4)="http",IFERROR(MID(A724,FIND("/",A724,FIND("//",A724)+2),2000),"/"),A724))</f>
        <v/>
      </c>
      <c r="EB724">
        <f>IF(EA724="","",IFERROR(LEFT(SUBSTITUTE(EA724,"#","?"),FIND("?",SUBSTITUTE(EA724,"#","?"))-1),EA724))</f>
        <v/>
      </c>
      <c r="EC724">
        <f>IF(EB724="","",LOWER(IF(AND(LEN(EB724)&gt;1,RIGHT(EB724,1)="/"),LEFT(EB724,LEN(EB724)-1),EB724)))</f>
        <v/>
      </c>
    </row>
    <row r="725">
      <c r="EA725">
        <f>IF(A725="","",IF(LEFT(A725,4)="http",IFERROR(MID(A725,FIND("/",A725,FIND("//",A725)+2),2000),"/"),A725))</f>
        <v/>
      </c>
      <c r="EB725">
        <f>IF(EA725="","",IFERROR(LEFT(SUBSTITUTE(EA725,"#","?"),FIND("?",SUBSTITUTE(EA725,"#","?"))-1),EA725))</f>
        <v/>
      </c>
      <c r="EC725">
        <f>IF(EB725="","",LOWER(IF(AND(LEN(EB725)&gt;1,RIGHT(EB725,1)="/"),LEFT(EB725,LEN(EB725)-1),EB725)))</f>
        <v/>
      </c>
    </row>
    <row r="726">
      <c r="EA726">
        <f>IF(A726="","",IF(LEFT(A726,4)="http",IFERROR(MID(A726,FIND("/",A726,FIND("//",A726)+2),2000),"/"),A726))</f>
        <v/>
      </c>
      <c r="EB726">
        <f>IF(EA726="","",IFERROR(LEFT(SUBSTITUTE(EA726,"#","?"),FIND("?",SUBSTITUTE(EA726,"#","?"))-1),EA726))</f>
        <v/>
      </c>
      <c r="EC726">
        <f>IF(EB726="","",LOWER(IF(AND(LEN(EB726)&gt;1,RIGHT(EB726,1)="/"),LEFT(EB726,LEN(EB726)-1),EB726)))</f>
        <v/>
      </c>
    </row>
    <row r="727">
      <c r="EA727">
        <f>IF(A727="","",IF(LEFT(A727,4)="http",IFERROR(MID(A727,FIND("/",A727,FIND("//",A727)+2),2000),"/"),A727))</f>
        <v/>
      </c>
      <c r="EB727">
        <f>IF(EA727="","",IFERROR(LEFT(SUBSTITUTE(EA727,"#","?"),FIND("?",SUBSTITUTE(EA727,"#","?"))-1),EA727))</f>
        <v/>
      </c>
      <c r="EC727">
        <f>IF(EB727="","",LOWER(IF(AND(LEN(EB727)&gt;1,RIGHT(EB727,1)="/"),LEFT(EB727,LEN(EB727)-1),EB727)))</f>
        <v/>
      </c>
    </row>
    <row r="728">
      <c r="EA728">
        <f>IF(A728="","",IF(LEFT(A728,4)="http",IFERROR(MID(A728,FIND("/",A728,FIND("//",A728)+2),2000),"/"),A728))</f>
        <v/>
      </c>
      <c r="EB728">
        <f>IF(EA728="","",IFERROR(LEFT(SUBSTITUTE(EA728,"#","?"),FIND("?",SUBSTITUTE(EA728,"#","?"))-1),EA728))</f>
        <v/>
      </c>
      <c r="EC728">
        <f>IF(EB728="","",LOWER(IF(AND(LEN(EB728)&gt;1,RIGHT(EB728,1)="/"),LEFT(EB728,LEN(EB728)-1),EB728)))</f>
        <v/>
      </c>
    </row>
    <row r="729">
      <c r="EA729">
        <f>IF(A729="","",IF(LEFT(A729,4)="http",IFERROR(MID(A729,FIND("/",A729,FIND("//",A729)+2),2000),"/"),A729))</f>
        <v/>
      </c>
      <c r="EB729">
        <f>IF(EA729="","",IFERROR(LEFT(SUBSTITUTE(EA729,"#","?"),FIND("?",SUBSTITUTE(EA729,"#","?"))-1),EA729))</f>
        <v/>
      </c>
      <c r="EC729">
        <f>IF(EB729="","",LOWER(IF(AND(LEN(EB729)&gt;1,RIGHT(EB729,1)="/"),LEFT(EB729,LEN(EB729)-1),EB729)))</f>
        <v/>
      </c>
    </row>
    <row r="730">
      <c r="EA730">
        <f>IF(A730="","",IF(LEFT(A730,4)="http",IFERROR(MID(A730,FIND("/",A730,FIND("//",A730)+2),2000),"/"),A730))</f>
        <v/>
      </c>
      <c r="EB730">
        <f>IF(EA730="","",IFERROR(LEFT(SUBSTITUTE(EA730,"#","?"),FIND("?",SUBSTITUTE(EA730,"#","?"))-1),EA730))</f>
        <v/>
      </c>
      <c r="EC730">
        <f>IF(EB730="","",LOWER(IF(AND(LEN(EB730)&gt;1,RIGHT(EB730,1)="/"),LEFT(EB730,LEN(EB730)-1),EB730)))</f>
        <v/>
      </c>
    </row>
    <row r="731">
      <c r="EA731">
        <f>IF(A731="","",IF(LEFT(A731,4)="http",IFERROR(MID(A731,FIND("/",A731,FIND("//",A731)+2),2000),"/"),A731))</f>
        <v/>
      </c>
      <c r="EB731">
        <f>IF(EA731="","",IFERROR(LEFT(SUBSTITUTE(EA731,"#","?"),FIND("?",SUBSTITUTE(EA731,"#","?"))-1),EA731))</f>
        <v/>
      </c>
      <c r="EC731">
        <f>IF(EB731="","",LOWER(IF(AND(LEN(EB731)&gt;1,RIGHT(EB731,1)="/"),LEFT(EB731,LEN(EB731)-1),EB731)))</f>
        <v/>
      </c>
    </row>
    <row r="732">
      <c r="EA732">
        <f>IF(A732="","",IF(LEFT(A732,4)="http",IFERROR(MID(A732,FIND("/",A732,FIND("//",A732)+2),2000),"/"),A732))</f>
        <v/>
      </c>
      <c r="EB732">
        <f>IF(EA732="","",IFERROR(LEFT(SUBSTITUTE(EA732,"#","?"),FIND("?",SUBSTITUTE(EA732,"#","?"))-1),EA732))</f>
        <v/>
      </c>
      <c r="EC732">
        <f>IF(EB732="","",LOWER(IF(AND(LEN(EB732)&gt;1,RIGHT(EB732,1)="/"),LEFT(EB732,LEN(EB732)-1),EB732)))</f>
        <v/>
      </c>
    </row>
    <row r="733">
      <c r="EA733">
        <f>IF(A733="","",IF(LEFT(A733,4)="http",IFERROR(MID(A733,FIND("/",A733,FIND("//",A733)+2),2000),"/"),A733))</f>
        <v/>
      </c>
      <c r="EB733">
        <f>IF(EA733="","",IFERROR(LEFT(SUBSTITUTE(EA733,"#","?"),FIND("?",SUBSTITUTE(EA733,"#","?"))-1),EA733))</f>
        <v/>
      </c>
      <c r="EC733">
        <f>IF(EB733="","",LOWER(IF(AND(LEN(EB733)&gt;1,RIGHT(EB733,1)="/"),LEFT(EB733,LEN(EB733)-1),EB733)))</f>
        <v/>
      </c>
    </row>
    <row r="734">
      <c r="EA734">
        <f>IF(A734="","",IF(LEFT(A734,4)="http",IFERROR(MID(A734,FIND("/",A734,FIND("//",A734)+2),2000),"/"),A734))</f>
        <v/>
      </c>
      <c r="EB734">
        <f>IF(EA734="","",IFERROR(LEFT(SUBSTITUTE(EA734,"#","?"),FIND("?",SUBSTITUTE(EA734,"#","?"))-1),EA734))</f>
        <v/>
      </c>
      <c r="EC734">
        <f>IF(EB734="","",LOWER(IF(AND(LEN(EB734)&gt;1,RIGHT(EB734,1)="/"),LEFT(EB734,LEN(EB734)-1),EB734)))</f>
        <v/>
      </c>
    </row>
    <row r="735">
      <c r="EA735">
        <f>IF(A735="","",IF(LEFT(A735,4)="http",IFERROR(MID(A735,FIND("/",A735,FIND("//",A735)+2),2000),"/"),A735))</f>
        <v/>
      </c>
      <c r="EB735">
        <f>IF(EA735="","",IFERROR(LEFT(SUBSTITUTE(EA735,"#","?"),FIND("?",SUBSTITUTE(EA735,"#","?"))-1),EA735))</f>
        <v/>
      </c>
      <c r="EC735">
        <f>IF(EB735="","",LOWER(IF(AND(LEN(EB735)&gt;1,RIGHT(EB735,1)="/"),LEFT(EB735,LEN(EB735)-1),EB735)))</f>
        <v/>
      </c>
    </row>
    <row r="736">
      <c r="EA736">
        <f>IF(A736="","",IF(LEFT(A736,4)="http",IFERROR(MID(A736,FIND("/",A736,FIND("//",A736)+2),2000),"/"),A736))</f>
        <v/>
      </c>
      <c r="EB736">
        <f>IF(EA736="","",IFERROR(LEFT(SUBSTITUTE(EA736,"#","?"),FIND("?",SUBSTITUTE(EA736,"#","?"))-1),EA736))</f>
        <v/>
      </c>
      <c r="EC736">
        <f>IF(EB736="","",LOWER(IF(AND(LEN(EB736)&gt;1,RIGHT(EB736,1)="/"),LEFT(EB736,LEN(EB736)-1),EB736)))</f>
        <v/>
      </c>
    </row>
    <row r="737">
      <c r="EA737">
        <f>IF(A737="","",IF(LEFT(A737,4)="http",IFERROR(MID(A737,FIND("/",A737,FIND("//",A737)+2),2000),"/"),A737))</f>
        <v/>
      </c>
      <c r="EB737">
        <f>IF(EA737="","",IFERROR(LEFT(SUBSTITUTE(EA737,"#","?"),FIND("?",SUBSTITUTE(EA737,"#","?"))-1),EA737))</f>
        <v/>
      </c>
      <c r="EC737">
        <f>IF(EB737="","",LOWER(IF(AND(LEN(EB737)&gt;1,RIGHT(EB737,1)="/"),LEFT(EB737,LEN(EB737)-1),EB737)))</f>
        <v/>
      </c>
    </row>
    <row r="738">
      <c r="EA738">
        <f>IF(A738="","",IF(LEFT(A738,4)="http",IFERROR(MID(A738,FIND("/",A738,FIND("//",A738)+2),2000),"/"),A738))</f>
        <v/>
      </c>
      <c r="EB738">
        <f>IF(EA738="","",IFERROR(LEFT(SUBSTITUTE(EA738,"#","?"),FIND("?",SUBSTITUTE(EA738,"#","?"))-1),EA738))</f>
        <v/>
      </c>
      <c r="EC738">
        <f>IF(EB738="","",LOWER(IF(AND(LEN(EB738)&gt;1,RIGHT(EB738,1)="/"),LEFT(EB738,LEN(EB738)-1),EB738)))</f>
        <v/>
      </c>
    </row>
    <row r="739">
      <c r="EA739">
        <f>IF(A739="","",IF(LEFT(A739,4)="http",IFERROR(MID(A739,FIND("/",A739,FIND("//",A739)+2),2000),"/"),A739))</f>
        <v/>
      </c>
      <c r="EB739">
        <f>IF(EA739="","",IFERROR(LEFT(SUBSTITUTE(EA739,"#","?"),FIND("?",SUBSTITUTE(EA739,"#","?"))-1),EA739))</f>
        <v/>
      </c>
      <c r="EC739">
        <f>IF(EB739="","",LOWER(IF(AND(LEN(EB739)&gt;1,RIGHT(EB739,1)="/"),LEFT(EB739,LEN(EB739)-1),EB739)))</f>
        <v/>
      </c>
    </row>
    <row r="740">
      <c r="EA740">
        <f>IF(A740="","",IF(LEFT(A740,4)="http",IFERROR(MID(A740,FIND("/",A740,FIND("//",A740)+2),2000),"/"),A740))</f>
        <v/>
      </c>
      <c r="EB740">
        <f>IF(EA740="","",IFERROR(LEFT(SUBSTITUTE(EA740,"#","?"),FIND("?",SUBSTITUTE(EA740,"#","?"))-1),EA740))</f>
        <v/>
      </c>
      <c r="EC740">
        <f>IF(EB740="","",LOWER(IF(AND(LEN(EB740)&gt;1,RIGHT(EB740,1)="/"),LEFT(EB740,LEN(EB740)-1),EB740)))</f>
        <v/>
      </c>
    </row>
    <row r="741">
      <c r="EA741">
        <f>IF(A741="","",IF(LEFT(A741,4)="http",IFERROR(MID(A741,FIND("/",A741,FIND("//",A741)+2),2000),"/"),A741))</f>
        <v/>
      </c>
      <c r="EB741">
        <f>IF(EA741="","",IFERROR(LEFT(SUBSTITUTE(EA741,"#","?"),FIND("?",SUBSTITUTE(EA741,"#","?"))-1),EA741))</f>
        <v/>
      </c>
      <c r="EC741">
        <f>IF(EB741="","",LOWER(IF(AND(LEN(EB741)&gt;1,RIGHT(EB741,1)="/"),LEFT(EB741,LEN(EB741)-1),EB741)))</f>
        <v/>
      </c>
    </row>
    <row r="742">
      <c r="EA742">
        <f>IF(A742="","",IF(LEFT(A742,4)="http",IFERROR(MID(A742,FIND("/",A742,FIND("//",A742)+2),2000),"/"),A742))</f>
        <v/>
      </c>
      <c r="EB742">
        <f>IF(EA742="","",IFERROR(LEFT(SUBSTITUTE(EA742,"#","?"),FIND("?",SUBSTITUTE(EA742,"#","?"))-1),EA742))</f>
        <v/>
      </c>
      <c r="EC742">
        <f>IF(EB742="","",LOWER(IF(AND(LEN(EB742)&gt;1,RIGHT(EB742,1)="/"),LEFT(EB742,LEN(EB742)-1),EB742)))</f>
        <v/>
      </c>
    </row>
    <row r="743">
      <c r="EA743">
        <f>IF(A743="","",IF(LEFT(A743,4)="http",IFERROR(MID(A743,FIND("/",A743,FIND("//",A743)+2),2000),"/"),A743))</f>
        <v/>
      </c>
      <c r="EB743">
        <f>IF(EA743="","",IFERROR(LEFT(SUBSTITUTE(EA743,"#","?"),FIND("?",SUBSTITUTE(EA743,"#","?"))-1),EA743))</f>
        <v/>
      </c>
      <c r="EC743">
        <f>IF(EB743="","",LOWER(IF(AND(LEN(EB743)&gt;1,RIGHT(EB743,1)="/"),LEFT(EB743,LEN(EB743)-1),EB743)))</f>
        <v/>
      </c>
    </row>
    <row r="744">
      <c r="EA744">
        <f>IF(A744="","",IF(LEFT(A744,4)="http",IFERROR(MID(A744,FIND("/",A744,FIND("//",A744)+2),2000),"/"),A744))</f>
        <v/>
      </c>
      <c r="EB744">
        <f>IF(EA744="","",IFERROR(LEFT(SUBSTITUTE(EA744,"#","?"),FIND("?",SUBSTITUTE(EA744,"#","?"))-1),EA744))</f>
        <v/>
      </c>
      <c r="EC744">
        <f>IF(EB744="","",LOWER(IF(AND(LEN(EB744)&gt;1,RIGHT(EB744,1)="/"),LEFT(EB744,LEN(EB744)-1),EB744)))</f>
        <v/>
      </c>
    </row>
    <row r="745">
      <c r="EA745">
        <f>IF(A745="","",IF(LEFT(A745,4)="http",IFERROR(MID(A745,FIND("/",A745,FIND("//",A745)+2),2000),"/"),A745))</f>
        <v/>
      </c>
      <c r="EB745">
        <f>IF(EA745="","",IFERROR(LEFT(SUBSTITUTE(EA745,"#","?"),FIND("?",SUBSTITUTE(EA745,"#","?"))-1),EA745))</f>
        <v/>
      </c>
      <c r="EC745">
        <f>IF(EB745="","",LOWER(IF(AND(LEN(EB745)&gt;1,RIGHT(EB745,1)="/"),LEFT(EB745,LEN(EB745)-1),EB745)))</f>
        <v/>
      </c>
    </row>
    <row r="746">
      <c r="EA746">
        <f>IF(A746="","",IF(LEFT(A746,4)="http",IFERROR(MID(A746,FIND("/",A746,FIND("//",A746)+2),2000),"/"),A746))</f>
        <v/>
      </c>
      <c r="EB746">
        <f>IF(EA746="","",IFERROR(LEFT(SUBSTITUTE(EA746,"#","?"),FIND("?",SUBSTITUTE(EA746,"#","?"))-1),EA746))</f>
        <v/>
      </c>
      <c r="EC746">
        <f>IF(EB746="","",LOWER(IF(AND(LEN(EB746)&gt;1,RIGHT(EB746,1)="/"),LEFT(EB746,LEN(EB746)-1),EB746)))</f>
        <v/>
      </c>
    </row>
    <row r="747">
      <c r="EA747">
        <f>IF(A747="","",IF(LEFT(A747,4)="http",IFERROR(MID(A747,FIND("/",A747,FIND("//",A747)+2),2000),"/"),A747))</f>
        <v/>
      </c>
      <c r="EB747">
        <f>IF(EA747="","",IFERROR(LEFT(SUBSTITUTE(EA747,"#","?"),FIND("?",SUBSTITUTE(EA747,"#","?"))-1),EA747))</f>
        <v/>
      </c>
      <c r="EC747">
        <f>IF(EB747="","",LOWER(IF(AND(LEN(EB747)&gt;1,RIGHT(EB747,1)="/"),LEFT(EB747,LEN(EB747)-1),EB747)))</f>
        <v/>
      </c>
    </row>
    <row r="748">
      <c r="EA748">
        <f>IF(A748="","",IF(LEFT(A748,4)="http",IFERROR(MID(A748,FIND("/",A748,FIND("//",A748)+2),2000),"/"),A748))</f>
        <v/>
      </c>
      <c r="EB748">
        <f>IF(EA748="","",IFERROR(LEFT(SUBSTITUTE(EA748,"#","?"),FIND("?",SUBSTITUTE(EA748,"#","?"))-1),EA748))</f>
        <v/>
      </c>
      <c r="EC748">
        <f>IF(EB748="","",LOWER(IF(AND(LEN(EB748)&gt;1,RIGHT(EB748,1)="/"),LEFT(EB748,LEN(EB748)-1),EB748)))</f>
        <v/>
      </c>
    </row>
    <row r="749">
      <c r="EA749">
        <f>IF(A749="","",IF(LEFT(A749,4)="http",IFERROR(MID(A749,FIND("/",A749,FIND("//",A749)+2),2000),"/"),A749))</f>
        <v/>
      </c>
      <c r="EB749">
        <f>IF(EA749="","",IFERROR(LEFT(SUBSTITUTE(EA749,"#","?"),FIND("?",SUBSTITUTE(EA749,"#","?"))-1),EA749))</f>
        <v/>
      </c>
      <c r="EC749">
        <f>IF(EB749="","",LOWER(IF(AND(LEN(EB749)&gt;1,RIGHT(EB749,1)="/"),LEFT(EB749,LEN(EB749)-1),EB749)))</f>
        <v/>
      </c>
    </row>
    <row r="750">
      <c r="EA750">
        <f>IF(A750="","",IF(LEFT(A750,4)="http",IFERROR(MID(A750,FIND("/",A750,FIND("//",A750)+2),2000),"/"),A750))</f>
        <v/>
      </c>
      <c r="EB750">
        <f>IF(EA750="","",IFERROR(LEFT(SUBSTITUTE(EA750,"#","?"),FIND("?",SUBSTITUTE(EA750,"#","?"))-1),EA750))</f>
        <v/>
      </c>
      <c r="EC750">
        <f>IF(EB750="","",LOWER(IF(AND(LEN(EB750)&gt;1,RIGHT(EB750,1)="/"),LEFT(EB750,LEN(EB750)-1),EB750)))</f>
        <v/>
      </c>
    </row>
    <row r="751">
      <c r="EA751">
        <f>IF(A751="","",IF(LEFT(A751,4)="http",IFERROR(MID(A751,FIND("/",A751,FIND("//",A751)+2),2000),"/"),A751))</f>
        <v/>
      </c>
      <c r="EB751">
        <f>IF(EA751="","",IFERROR(LEFT(SUBSTITUTE(EA751,"#","?"),FIND("?",SUBSTITUTE(EA751,"#","?"))-1),EA751))</f>
        <v/>
      </c>
      <c r="EC751">
        <f>IF(EB751="","",LOWER(IF(AND(LEN(EB751)&gt;1,RIGHT(EB751,1)="/"),LEFT(EB751,LEN(EB751)-1),EB751)))</f>
        <v/>
      </c>
    </row>
    <row r="752">
      <c r="EA752">
        <f>IF(A752="","",IF(LEFT(A752,4)="http",IFERROR(MID(A752,FIND("/",A752,FIND("//",A752)+2),2000),"/"),A752))</f>
        <v/>
      </c>
      <c r="EB752">
        <f>IF(EA752="","",IFERROR(LEFT(SUBSTITUTE(EA752,"#","?"),FIND("?",SUBSTITUTE(EA752,"#","?"))-1),EA752))</f>
        <v/>
      </c>
      <c r="EC752">
        <f>IF(EB752="","",LOWER(IF(AND(LEN(EB752)&gt;1,RIGHT(EB752,1)="/"),LEFT(EB752,LEN(EB752)-1),EB752)))</f>
        <v/>
      </c>
    </row>
    <row r="753">
      <c r="EA753">
        <f>IF(A753="","",IF(LEFT(A753,4)="http",IFERROR(MID(A753,FIND("/",A753,FIND("//",A753)+2),2000),"/"),A753))</f>
        <v/>
      </c>
      <c r="EB753">
        <f>IF(EA753="","",IFERROR(LEFT(SUBSTITUTE(EA753,"#","?"),FIND("?",SUBSTITUTE(EA753,"#","?"))-1),EA753))</f>
        <v/>
      </c>
      <c r="EC753">
        <f>IF(EB753="","",LOWER(IF(AND(LEN(EB753)&gt;1,RIGHT(EB753,1)="/"),LEFT(EB753,LEN(EB753)-1),EB753)))</f>
        <v/>
      </c>
    </row>
    <row r="754">
      <c r="EA754">
        <f>IF(A754="","",IF(LEFT(A754,4)="http",IFERROR(MID(A754,FIND("/",A754,FIND("//",A754)+2),2000),"/"),A754))</f>
        <v/>
      </c>
      <c r="EB754">
        <f>IF(EA754="","",IFERROR(LEFT(SUBSTITUTE(EA754,"#","?"),FIND("?",SUBSTITUTE(EA754,"#","?"))-1),EA754))</f>
        <v/>
      </c>
      <c r="EC754">
        <f>IF(EB754="","",LOWER(IF(AND(LEN(EB754)&gt;1,RIGHT(EB754,1)="/"),LEFT(EB754,LEN(EB754)-1),EB754)))</f>
        <v/>
      </c>
    </row>
    <row r="755">
      <c r="EA755">
        <f>IF(A755="","",IF(LEFT(A755,4)="http",IFERROR(MID(A755,FIND("/",A755,FIND("//",A755)+2),2000),"/"),A755))</f>
        <v/>
      </c>
      <c r="EB755">
        <f>IF(EA755="","",IFERROR(LEFT(SUBSTITUTE(EA755,"#","?"),FIND("?",SUBSTITUTE(EA755,"#","?"))-1),EA755))</f>
        <v/>
      </c>
      <c r="EC755">
        <f>IF(EB755="","",LOWER(IF(AND(LEN(EB755)&gt;1,RIGHT(EB755,1)="/"),LEFT(EB755,LEN(EB755)-1),EB755)))</f>
        <v/>
      </c>
    </row>
    <row r="756">
      <c r="EA756">
        <f>IF(A756="","",IF(LEFT(A756,4)="http",IFERROR(MID(A756,FIND("/",A756,FIND("//",A756)+2),2000),"/"),A756))</f>
        <v/>
      </c>
      <c r="EB756">
        <f>IF(EA756="","",IFERROR(LEFT(SUBSTITUTE(EA756,"#","?"),FIND("?",SUBSTITUTE(EA756,"#","?"))-1),EA756))</f>
        <v/>
      </c>
      <c r="EC756">
        <f>IF(EB756="","",LOWER(IF(AND(LEN(EB756)&gt;1,RIGHT(EB756,1)="/"),LEFT(EB756,LEN(EB756)-1),EB756)))</f>
        <v/>
      </c>
    </row>
    <row r="757">
      <c r="EA757">
        <f>IF(A757="","",IF(LEFT(A757,4)="http",IFERROR(MID(A757,FIND("/",A757,FIND("//",A757)+2),2000),"/"),A757))</f>
        <v/>
      </c>
      <c r="EB757">
        <f>IF(EA757="","",IFERROR(LEFT(SUBSTITUTE(EA757,"#","?"),FIND("?",SUBSTITUTE(EA757,"#","?"))-1),EA757))</f>
        <v/>
      </c>
      <c r="EC757">
        <f>IF(EB757="","",LOWER(IF(AND(LEN(EB757)&gt;1,RIGHT(EB757,1)="/"),LEFT(EB757,LEN(EB757)-1),EB757)))</f>
        <v/>
      </c>
    </row>
    <row r="758">
      <c r="EA758">
        <f>IF(A758="","",IF(LEFT(A758,4)="http",IFERROR(MID(A758,FIND("/",A758,FIND("//",A758)+2),2000),"/"),A758))</f>
        <v/>
      </c>
      <c r="EB758">
        <f>IF(EA758="","",IFERROR(LEFT(SUBSTITUTE(EA758,"#","?"),FIND("?",SUBSTITUTE(EA758,"#","?"))-1),EA758))</f>
        <v/>
      </c>
      <c r="EC758">
        <f>IF(EB758="","",LOWER(IF(AND(LEN(EB758)&gt;1,RIGHT(EB758,1)="/"),LEFT(EB758,LEN(EB758)-1),EB758)))</f>
        <v/>
      </c>
    </row>
    <row r="759">
      <c r="EA759">
        <f>IF(A759="","",IF(LEFT(A759,4)="http",IFERROR(MID(A759,FIND("/",A759,FIND("//",A759)+2),2000),"/"),A759))</f>
        <v/>
      </c>
      <c r="EB759">
        <f>IF(EA759="","",IFERROR(LEFT(SUBSTITUTE(EA759,"#","?"),FIND("?",SUBSTITUTE(EA759,"#","?"))-1),EA759))</f>
        <v/>
      </c>
      <c r="EC759">
        <f>IF(EB759="","",LOWER(IF(AND(LEN(EB759)&gt;1,RIGHT(EB759,1)="/"),LEFT(EB759,LEN(EB759)-1),EB759)))</f>
        <v/>
      </c>
    </row>
    <row r="760">
      <c r="EA760">
        <f>IF(A760="","",IF(LEFT(A760,4)="http",IFERROR(MID(A760,FIND("/",A760,FIND("//",A760)+2),2000),"/"),A760))</f>
        <v/>
      </c>
      <c r="EB760">
        <f>IF(EA760="","",IFERROR(LEFT(SUBSTITUTE(EA760,"#","?"),FIND("?",SUBSTITUTE(EA760,"#","?"))-1),EA760))</f>
        <v/>
      </c>
      <c r="EC760">
        <f>IF(EB760="","",LOWER(IF(AND(LEN(EB760)&gt;1,RIGHT(EB760,1)="/"),LEFT(EB760,LEN(EB760)-1),EB760)))</f>
        <v/>
      </c>
    </row>
    <row r="761">
      <c r="EA761">
        <f>IF(A761="","",IF(LEFT(A761,4)="http",IFERROR(MID(A761,FIND("/",A761,FIND("//",A761)+2),2000),"/"),A761))</f>
        <v/>
      </c>
      <c r="EB761">
        <f>IF(EA761="","",IFERROR(LEFT(SUBSTITUTE(EA761,"#","?"),FIND("?",SUBSTITUTE(EA761,"#","?"))-1),EA761))</f>
        <v/>
      </c>
      <c r="EC761">
        <f>IF(EB761="","",LOWER(IF(AND(LEN(EB761)&gt;1,RIGHT(EB761,1)="/"),LEFT(EB761,LEN(EB761)-1),EB761)))</f>
        <v/>
      </c>
    </row>
    <row r="762">
      <c r="EA762">
        <f>IF(A762="","",IF(LEFT(A762,4)="http",IFERROR(MID(A762,FIND("/",A762,FIND("//",A762)+2),2000),"/"),A762))</f>
        <v/>
      </c>
      <c r="EB762">
        <f>IF(EA762="","",IFERROR(LEFT(SUBSTITUTE(EA762,"#","?"),FIND("?",SUBSTITUTE(EA762,"#","?"))-1),EA762))</f>
        <v/>
      </c>
      <c r="EC762">
        <f>IF(EB762="","",LOWER(IF(AND(LEN(EB762)&gt;1,RIGHT(EB762,1)="/"),LEFT(EB762,LEN(EB762)-1),EB762)))</f>
        <v/>
      </c>
    </row>
    <row r="763">
      <c r="EA763">
        <f>IF(A763="","",IF(LEFT(A763,4)="http",IFERROR(MID(A763,FIND("/",A763,FIND("//",A763)+2),2000),"/"),A763))</f>
        <v/>
      </c>
      <c r="EB763">
        <f>IF(EA763="","",IFERROR(LEFT(SUBSTITUTE(EA763,"#","?"),FIND("?",SUBSTITUTE(EA763,"#","?"))-1),EA763))</f>
        <v/>
      </c>
      <c r="EC763">
        <f>IF(EB763="","",LOWER(IF(AND(LEN(EB763)&gt;1,RIGHT(EB763,1)="/"),LEFT(EB763,LEN(EB763)-1),EB763)))</f>
        <v/>
      </c>
    </row>
    <row r="764">
      <c r="EA764">
        <f>IF(A764="","",IF(LEFT(A764,4)="http",IFERROR(MID(A764,FIND("/",A764,FIND("//",A764)+2),2000),"/"),A764))</f>
        <v/>
      </c>
      <c r="EB764">
        <f>IF(EA764="","",IFERROR(LEFT(SUBSTITUTE(EA764,"#","?"),FIND("?",SUBSTITUTE(EA764,"#","?"))-1),EA764))</f>
        <v/>
      </c>
      <c r="EC764">
        <f>IF(EB764="","",LOWER(IF(AND(LEN(EB764)&gt;1,RIGHT(EB764,1)="/"),LEFT(EB764,LEN(EB764)-1),EB764)))</f>
        <v/>
      </c>
    </row>
    <row r="765">
      <c r="EA765">
        <f>IF(A765="","",IF(LEFT(A765,4)="http",IFERROR(MID(A765,FIND("/",A765,FIND("//",A765)+2),2000),"/"),A765))</f>
        <v/>
      </c>
      <c r="EB765">
        <f>IF(EA765="","",IFERROR(LEFT(SUBSTITUTE(EA765,"#","?"),FIND("?",SUBSTITUTE(EA765,"#","?"))-1),EA765))</f>
        <v/>
      </c>
      <c r="EC765">
        <f>IF(EB765="","",LOWER(IF(AND(LEN(EB765)&gt;1,RIGHT(EB765,1)="/"),LEFT(EB765,LEN(EB765)-1),EB765)))</f>
        <v/>
      </c>
    </row>
    <row r="766">
      <c r="EA766">
        <f>IF(A766="","",IF(LEFT(A766,4)="http",IFERROR(MID(A766,FIND("/",A766,FIND("//",A766)+2),2000),"/"),A766))</f>
        <v/>
      </c>
      <c r="EB766">
        <f>IF(EA766="","",IFERROR(LEFT(SUBSTITUTE(EA766,"#","?"),FIND("?",SUBSTITUTE(EA766,"#","?"))-1),EA766))</f>
        <v/>
      </c>
      <c r="EC766">
        <f>IF(EB766="","",LOWER(IF(AND(LEN(EB766)&gt;1,RIGHT(EB766,1)="/"),LEFT(EB766,LEN(EB766)-1),EB766)))</f>
        <v/>
      </c>
    </row>
    <row r="767">
      <c r="EA767">
        <f>IF(A767="","",IF(LEFT(A767,4)="http",IFERROR(MID(A767,FIND("/",A767,FIND("//",A767)+2),2000),"/"),A767))</f>
        <v/>
      </c>
      <c r="EB767">
        <f>IF(EA767="","",IFERROR(LEFT(SUBSTITUTE(EA767,"#","?"),FIND("?",SUBSTITUTE(EA767,"#","?"))-1),EA767))</f>
        <v/>
      </c>
      <c r="EC767">
        <f>IF(EB767="","",LOWER(IF(AND(LEN(EB767)&gt;1,RIGHT(EB767,1)="/"),LEFT(EB767,LEN(EB767)-1),EB767)))</f>
        <v/>
      </c>
    </row>
    <row r="768">
      <c r="EA768">
        <f>IF(A768="","",IF(LEFT(A768,4)="http",IFERROR(MID(A768,FIND("/",A768,FIND("//",A768)+2),2000),"/"),A768))</f>
        <v/>
      </c>
      <c r="EB768">
        <f>IF(EA768="","",IFERROR(LEFT(SUBSTITUTE(EA768,"#","?"),FIND("?",SUBSTITUTE(EA768,"#","?"))-1),EA768))</f>
        <v/>
      </c>
      <c r="EC768">
        <f>IF(EB768="","",LOWER(IF(AND(LEN(EB768)&gt;1,RIGHT(EB768,1)="/"),LEFT(EB768,LEN(EB768)-1),EB768)))</f>
        <v/>
      </c>
    </row>
    <row r="769">
      <c r="EA769">
        <f>IF(A769="","",IF(LEFT(A769,4)="http",IFERROR(MID(A769,FIND("/",A769,FIND("//",A769)+2),2000),"/"),A769))</f>
        <v/>
      </c>
      <c r="EB769">
        <f>IF(EA769="","",IFERROR(LEFT(SUBSTITUTE(EA769,"#","?"),FIND("?",SUBSTITUTE(EA769,"#","?"))-1),EA769))</f>
        <v/>
      </c>
      <c r="EC769">
        <f>IF(EB769="","",LOWER(IF(AND(LEN(EB769)&gt;1,RIGHT(EB769,1)="/"),LEFT(EB769,LEN(EB769)-1),EB769)))</f>
        <v/>
      </c>
    </row>
    <row r="770">
      <c r="EA770">
        <f>IF(A770="","",IF(LEFT(A770,4)="http",IFERROR(MID(A770,FIND("/",A770,FIND("//",A770)+2),2000),"/"),A770))</f>
        <v/>
      </c>
      <c r="EB770">
        <f>IF(EA770="","",IFERROR(LEFT(SUBSTITUTE(EA770,"#","?"),FIND("?",SUBSTITUTE(EA770,"#","?"))-1),EA770))</f>
        <v/>
      </c>
      <c r="EC770">
        <f>IF(EB770="","",LOWER(IF(AND(LEN(EB770)&gt;1,RIGHT(EB770,1)="/"),LEFT(EB770,LEN(EB770)-1),EB770)))</f>
        <v/>
      </c>
    </row>
    <row r="771">
      <c r="EA771">
        <f>IF(A771="","",IF(LEFT(A771,4)="http",IFERROR(MID(A771,FIND("/",A771,FIND("//",A771)+2),2000),"/"),A771))</f>
        <v/>
      </c>
      <c r="EB771">
        <f>IF(EA771="","",IFERROR(LEFT(SUBSTITUTE(EA771,"#","?"),FIND("?",SUBSTITUTE(EA771,"#","?"))-1),EA771))</f>
        <v/>
      </c>
      <c r="EC771">
        <f>IF(EB771="","",LOWER(IF(AND(LEN(EB771)&gt;1,RIGHT(EB771,1)="/"),LEFT(EB771,LEN(EB771)-1),EB771)))</f>
        <v/>
      </c>
    </row>
    <row r="772">
      <c r="EA772">
        <f>IF(A772="","",IF(LEFT(A772,4)="http",IFERROR(MID(A772,FIND("/",A772,FIND("//",A772)+2),2000),"/"),A772))</f>
        <v/>
      </c>
      <c r="EB772">
        <f>IF(EA772="","",IFERROR(LEFT(SUBSTITUTE(EA772,"#","?"),FIND("?",SUBSTITUTE(EA772,"#","?"))-1),EA772))</f>
        <v/>
      </c>
      <c r="EC772">
        <f>IF(EB772="","",LOWER(IF(AND(LEN(EB772)&gt;1,RIGHT(EB772,1)="/"),LEFT(EB772,LEN(EB772)-1),EB772)))</f>
        <v/>
      </c>
    </row>
    <row r="773">
      <c r="EA773">
        <f>IF(A773="","",IF(LEFT(A773,4)="http",IFERROR(MID(A773,FIND("/",A773,FIND("//",A773)+2),2000),"/"),A773))</f>
        <v/>
      </c>
      <c r="EB773">
        <f>IF(EA773="","",IFERROR(LEFT(SUBSTITUTE(EA773,"#","?"),FIND("?",SUBSTITUTE(EA773,"#","?"))-1),EA773))</f>
        <v/>
      </c>
      <c r="EC773">
        <f>IF(EB773="","",LOWER(IF(AND(LEN(EB773)&gt;1,RIGHT(EB773,1)="/"),LEFT(EB773,LEN(EB773)-1),EB773)))</f>
        <v/>
      </c>
    </row>
    <row r="774">
      <c r="EA774">
        <f>IF(A774="","",IF(LEFT(A774,4)="http",IFERROR(MID(A774,FIND("/",A774,FIND("//",A774)+2),2000),"/"),A774))</f>
        <v/>
      </c>
      <c r="EB774">
        <f>IF(EA774="","",IFERROR(LEFT(SUBSTITUTE(EA774,"#","?"),FIND("?",SUBSTITUTE(EA774,"#","?"))-1),EA774))</f>
        <v/>
      </c>
      <c r="EC774">
        <f>IF(EB774="","",LOWER(IF(AND(LEN(EB774)&gt;1,RIGHT(EB774,1)="/"),LEFT(EB774,LEN(EB774)-1),EB774)))</f>
        <v/>
      </c>
    </row>
    <row r="775">
      <c r="EA775">
        <f>IF(A775="","",IF(LEFT(A775,4)="http",IFERROR(MID(A775,FIND("/",A775,FIND("//",A775)+2),2000),"/"),A775))</f>
        <v/>
      </c>
      <c r="EB775">
        <f>IF(EA775="","",IFERROR(LEFT(SUBSTITUTE(EA775,"#","?"),FIND("?",SUBSTITUTE(EA775,"#","?"))-1),EA775))</f>
        <v/>
      </c>
      <c r="EC775">
        <f>IF(EB775="","",LOWER(IF(AND(LEN(EB775)&gt;1,RIGHT(EB775,1)="/"),LEFT(EB775,LEN(EB775)-1),EB775)))</f>
        <v/>
      </c>
    </row>
    <row r="776">
      <c r="EA776">
        <f>IF(A776="","",IF(LEFT(A776,4)="http",IFERROR(MID(A776,FIND("/",A776,FIND("//",A776)+2),2000),"/"),A776))</f>
        <v/>
      </c>
      <c r="EB776">
        <f>IF(EA776="","",IFERROR(LEFT(SUBSTITUTE(EA776,"#","?"),FIND("?",SUBSTITUTE(EA776,"#","?"))-1),EA776))</f>
        <v/>
      </c>
      <c r="EC776">
        <f>IF(EB776="","",LOWER(IF(AND(LEN(EB776)&gt;1,RIGHT(EB776,1)="/"),LEFT(EB776,LEN(EB776)-1),EB776)))</f>
        <v/>
      </c>
    </row>
    <row r="777">
      <c r="EA777">
        <f>IF(A777="","",IF(LEFT(A777,4)="http",IFERROR(MID(A777,FIND("/",A777,FIND("//",A777)+2),2000),"/"),A777))</f>
        <v/>
      </c>
      <c r="EB777">
        <f>IF(EA777="","",IFERROR(LEFT(SUBSTITUTE(EA777,"#","?"),FIND("?",SUBSTITUTE(EA777,"#","?"))-1),EA777))</f>
        <v/>
      </c>
      <c r="EC777">
        <f>IF(EB777="","",LOWER(IF(AND(LEN(EB777)&gt;1,RIGHT(EB777,1)="/"),LEFT(EB777,LEN(EB777)-1),EB777)))</f>
        <v/>
      </c>
    </row>
    <row r="778">
      <c r="EA778">
        <f>IF(A778="","",IF(LEFT(A778,4)="http",IFERROR(MID(A778,FIND("/",A778,FIND("//",A778)+2),2000),"/"),A778))</f>
        <v/>
      </c>
      <c r="EB778">
        <f>IF(EA778="","",IFERROR(LEFT(SUBSTITUTE(EA778,"#","?"),FIND("?",SUBSTITUTE(EA778,"#","?"))-1),EA778))</f>
        <v/>
      </c>
      <c r="EC778">
        <f>IF(EB778="","",LOWER(IF(AND(LEN(EB778)&gt;1,RIGHT(EB778,1)="/"),LEFT(EB778,LEN(EB778)-1),EB778)))</f>
        <v/>
      </c>
    </row>
    <row r="779">
      <c r="EA779">
        <f>IF(A779="","",IF(LEFT(A779,4)="http",IFERROR(MID(A779,FIND("/",A779,FIND("//",A779)+2),2000),"/"),A779))</f>
        <v/>
      </c>
      <c r="EB779">
        <f>IF(EA779="","",IFERROR(LEFT(SUBSTITUTE(EA779,"#","?"),FIND("?",SUBSTITUTE(EA779,"#","?"))-1),EA779))</f>
        <v/>
      </c>
      <c r="EC779">
        <f>IF(EB779="","",LOWER(IF(AND(LEN(EB779)&gt;1,RIGHT(EB779,1)="/"),LEFT(EB779,LEN(EB779)-1),EB779)))</f>
        <v/>
      </c>
    </row>
    <row r="780">
      <c r="EA780">
        <f>IF(A780="","",IF(LEFT(A780,4)="http",IFERROR(MID(A780,FIND("/",A780,FIND("//",A780)+2),2000),"/"),A780))</f>
        <v/>
      </c>
      <c r="EB780">
        <f>IF(EA780="","",IFERROR(LEFT(SUBSTITUTE(EA780,"#","?"),FIND("?",SUBSTITUTE(EA780,"#","?"))-1),EA780))</f>
        <v/>
      </c>
      <c r="EC780">
        <f>IF(EB780="","",LOWER(IF(AND(LEN(EB780)&gt;1,RIGHT(EB780,1)="/"),LEFT(EB780,LEN(EB780)-1),EB780)))</f>
        <v/>
      </c>
    </row>
    <row r="781">
      <c r="EA781">
        <f>IF(A781="","",IF(LEFT(A781,4)="http",IFERROR(MID(A781,FIND("/",A781,FIND("//",A781)+2),2000),"/"),A781))</f>
        <v/>
      </c>
      <c r="EB781">
        <f>IF(EA781="","",IFERROR(LEFT(SUBSTITUTE(EA781,"#","?"),FIND("?",SUBSTITUTE(EA781,"#","?"))-1),EA781))</f>
        <v/>
      </c>
      <c r="EC781">
        <f>IF(EB781="","",LOWER(IF(AND(LEN(EB781)&gt;1,RIGHT(EB781,1)="/"),LEFT(EB781,LEN(EB781)-1),EB781)))</f>
        <v/>
      </c>
    </row>
    <row r="782">
      <c r="EA782">
        <f>IF(A782="","",IF(LEFT(A782,4)="http",IFERROR(MID(A782,FIND("/",A782,FIND("//",A782)+2),2000),"/"),A782))</f>
        <v/>
      </c>
      <c r="EB782">
        <f>IF(EA782="","",IFERROR(LEFT(SUBSTITUTE(EA782,"#","?"),FIND("?",SUBSTITUTE(EA782,"#","?"))-1),EA782))</f>
        <v/>
      </c>
      <c r="EC782">
        <f>IF(EB782="","",LOWER(IF(AND(LEN(EB782)&gt;1,RIGHT(EB782,1)="/"),LEFT(EB782,LEN(EB782)-1),EB782)))</f>
        <v/>
      </c>
    </row>
    <row r="783">
      <c r="EA783">
        <f>IF(A783="","",IF(LEFT(A783,4)="http",IFERROR(MID(A783,FIND("/",A783,FIND("//",A783)+2),2000),"/"),A783))</f>
        <v/>
      </c>
      <c r="EB783">
        <f>IF(EA783="","",IFERROR(LEFT(SUBSTITUTE(EA783,"#","?"),FIND("?",SUBSTITUTE(EA783,"#","?"))-1),EA783))</f>
        <v/>
      </c>
      <c r="EC783">
        <f>IF(EB783="","",LOWER(IF(AND(LEN(EB783)&gt;1,RIGHT(EB783,1)="/"),LEFT(EB783,LEN(EB783)-1),EB783)))</f>
        <v/>
      </c>
    </row>
    <row r="784">
      <c r="EA784">
        <f>IF(A784="","",IF(LEFT(A784,4)="http",IFERROR(MID(A784,FIND("/",A784,FIND("//",A784)+2),2000),"/"),A784))</f>
        <v/>
      </c>
      <c r="EB784">
        <f>IF(EA784="","",IFERROR(LEFT(SUBSTITUTE(EA784,"#","?"),FIND("?",SUBSTITUTE(EA784,"#","?"))-1),EA784))</f>
        <v/>
      </c>
      <c r="EC784">
        <f>IF(EB784="","",LOWER(IF(AND(LEN(EB784)&gt;1,RIGHT(EB784,1)="/"),LEFT(EB784,LEN(EB784)-1),EB784)))</f>
        <v/>
      </c>
    </row>
    <row r="785">
      <c r="EA785">
        <f>IF(A785="","",IF(LEFT(A785,4)="http",IFERROR(MID(A785,FIND("/",A785,FIND("//",A785)+2),2000),"/"),A785))</f>
        <v/>
      </c>
      <c r="EB785">
        <f>IF(EA785="","",IFERROR(LEFT(SUBSTITUTE(EA785,"#","?"),FIND("?",SUBSTITUTE(EA785,"#","?"))-1),EA785))</f>
        <v/>
      </c>
      <c r="EC785">
        <f>IF(EB785="","",LOWER(IF(AND(LEN(EB785)&gt;1,RIGHT(EB785,1)="/"),LEFT(EB785,LEN(EB785)-1),EB785)))</f>
        <v/>
      </c>
    </row>
    <row r="786">
      <c r="EA786">
        <f>IF(A786="","",IF(LEFT(A786,4)="http",IFERROR(MID(A786,FIND("/",A786,FIND("//",A786)+2),2000),"/"),A786))</f>
        <v/>
      </c>
      <c r="EB786">
        <f>IF(EA786="","",IFERROR(LEFT(SUBSTITUTE(EA786,"#","?"),FIND("?",SUBSTITUTE(EA786,"#","?"))-1),EA786))</f>
        <v/>
      </c>
      <c r="EC786">
        <f>IF(EB786="","",LOWER(IF(AND(LEN(EB786)&gt;1,RIGHT(EB786,1)="/"),LEFT(EB786,LEN(EB786)-1),EB786)))</f>
        <v/>
      </c>
    </row>
    <row r="787">
      <c r="EA787">
        <f>IF(A787="","",IF(LEFT(A787,4)="http",IFERROR(MID(A787,FIND("/",A787,FIND("//",A787)+2),2000),"/"),A787))</f>
        <v/>
      </c>
      <c r="EB787">
        <f>IF(EA787="","",IFERROR(LEFT(SUBSTITUTE(EA787,"#","?"),FIND("?",SUBSTITUTE(EA787,"#","?"))-1),EA787))</f>
        <v/>
      </c>
      <c r="EC787">
        <f>IF(EB787="","",LOWER(IF(AND(LEN(EB787)&gt;1,RIGHT(EB787,1)="/"),LEFT(EB787,LEN(EB787)-1),EB787)))</f>
        <v/>
      </c>
    </row>
    <row r="788">
      <c r="EA788">
        <f>IF(A788="","",IF(LEFT(A788,4)="http",IFERROR(MID(A788,FIND("/",A788,FIND("//",A788)+2),2000),"/"),A788))</f>
        <v/>
      </c>
      <c r="EB788">
        <f>IF(EA788="","",IFERROR(LEFT(SUBSTITUTE(EA788,"#","?"),FIND("?",SUBSTITUTE(EA788,"#","?"))-1),EA788))</f>
        <v/>
      </c>
      <c r="EC788">
        <f>IF(EB788="","",LOWER(IF(AND(LEN(EB788)&gt;1,RIGHT(EB788,1)="/"),LEFT(EB788,LEN(EB788)-1),EB788)))</f>
        <v/>
      </c>
    </row>
    <row r="789">
      <c r="EA789">
        <f>IF(A789="","",IF(LEFT(A789,4)="http",IFERROR(MID(A789,FIND("/",A789,FIND("//",A789)+2),2000),"/"),A789))</f>
        <v/>
      </c>
      <c r="EB789">
        <f>IF(EA789="","",IFERROR(LEFT(SUBSTITUTE(EA789,"#","?"),FIND("?",SUBSTITUTE(EA789,"#","?"))-1),EA789))</f>
        <v/>
      </c>
      <c r="EC789">
        <f>IF(EB789="","",LOWER(IF(AND(LEN(EB789)&gt;1,RIGHT(EB789,1)="/"),LEFT(EB789,LEN(EB789)-1),EB789)))</f>
        <v/>
      </c>
    </row>
    <row r="790">
      <c r="EA790">
        <f>IF(A790="","",IF(LEFT(A790,4)="http",IFERROR(MID(A790,FIND("/",A790,FIND("//",A790)+2),2000),"/"),A790))</f>
        <v/>
      </c>
      <c r="EB790">
        <f>IF(EA790="","",IFERROR(LEFT(SUBSTITUTE(EA790,"#","?"),FIND("?",SUBSTITUTE(EA790,"#","?"))-1),EA790))</f>
        <v/>
      </c>
      <c r="EC790">
        <f>IF(EB790="","",LOWER(IF(AND(LEN(EB790)&gt;1,RIGHT(EB790,1)="/"),LEFT(EB790,LEN(EB790)-1),EB790)))</f>
        <v/>
      </c>
    </row>
    <row r="791">
      <c r="EA791">
        <f>IF(A791="","",IF(LEFT(A791,4)="http",IFERROR(MID(A791,FIND("/",A791,FIND("//",A791)+2),2000),"/"),A791))</f>
        <v/>
      </c>
      <c r="EB791">
        <f>IF(EA791="","",IFERROR(LEFT(SUBSTITUTE(EA791,"#","?"),FIND("?",SUBSTITUTE(EA791,"#","?"))-1),EA791))</f>
        <v/>
      </c>
      <c r="EC791">
        <f>IF(EB791="","",LOWER(IF(AND(LEN(EB791)&gt;1,RIGHT(EB791,1)="/"),LEFT(EB791,LEN(EB791)-1),EB791)))</f>
        <v/>
      </c>
    </row>
    <row r="792">
      <c r="EA792">
        <f>IF(A792="","",IF(LEFT(A792,4)="http",IFERROR(MID(A792,FIND("/",A792,FIND("//",A792)+2),2000),"/"),A792))</f>
        <v/>
      </c>
      <c r="EB792">
        <f>IF(EA792="","",IFERROR(LEFT(SUBSTITUTE(EA792,"#","?"),FIND("?",SUBSTITUTE(EA792,"#","?"))-1),EA792))</f>
        <v/>
      </c>
      <c r="EC792">
        <f>IF(EB792="","",LOWER(IF(AND(LEN(EB792)&gt;1,RIGHT(EB792,1)="/"),LEFT(EB792,LEN(EB792)-1),EB792)))</f>
        <v/>
      </c>
    </row>
    <row r="793">
      <c r="EA793">
        <f>IF(A793="","",IF(LEFT(A793,4)="http",IFERROR(MID(A793,FIND("/",A793,FIND("//",A793)+2),2000),"/"),A793))</f>
        <v/>
      </c>
      <c r="EB793">
        <f>IF(EA793="","",IFERROR(LEFT(SUBSTITUTE(EA793,"#","?"),FIND("?",SUBSTITUTE(EA793,"#","?"))-1),EA793))</f>
        <v/>
      </c>
      <c r="EC793">
        <f>IF(EB793="","",LOWER(IF(AND(LEN(EB793)&gt;1,RIGHT(EB793,1)="/"),LEFT(EB793,LEN(EB793)-1),EB793)))</f>
        <v/>
      </c>
    </row>
    <row r="794">
      <c r="EA794">
        <f>IF(A794="","",IF(LEFT(A794,4)="http",IFERROR(MID(A794,FIND("/",A794,FIND("//",A794)+2),2000),"/"),A794))</f>
        <v/>
      </c>
      <c r="EB794">
        <f>IF(EA794="","",IFERROR(LEFT(SUBSTITUTE(EA794,"#","?"),FIND("?",SUBSTITUTE(EA794,"#","?"))-1),EA794))</f>
        <v/>
      </c>
      <c r="EC794">
        <f>IF(EB794="","",LOWER(IF(AND(LEN(EB794)&gt;1,RIGHT(EB794,1)="/"),LEFT(EB794,LEN(EB794)-1),EB794)))</f>
        <v/>
      </c>
    </row>
    <row r="795">
      <c r="EA795">
        <f>IF(A795="","",IF(LEFT(A795,4)="http",IFERROR(MID(A795,FIND("/",A795,FIND("//",A795)+2),2000),"/"),A795))</f>
        <v/>
      </c>
      <c r="EB795">
        <f>IF(EA795="","",IFERROR(LEFT(SUBSTITUTE(EA795,"#","?"),FIND("?",SUBSTITUTE(EA795,"#","?"))-1),EA795))</f>
        <v/>
      </c>
      <c r="EC795">
        <f>IF(EB795="","",LOWER(IF(AND(LEN(EB795)&gt;1,RIGHT(EB795,1)="/"),LEFT(EB795,LEN(EB795)-1),EB795)))</f>
        <v/>
      </c>
    </row>
    <row r="796">
      <c r="EA796">
        <f>IF(A796="","",IF(LEFT(A796,4)="http",IFERROR(MID(A796,FIND("/",A796,FIND("//",A796)+2),2000),"/"),A796))</f>
        <v/>
      </c>
      <c r="EB796">
        <f>IF(EA796="","",IFERROR(LEFT(SUBSTITUTE(EA796,"#","?"),FIND("?",SUBSTITUTE(EA796,"#","?"))-1),EA796))</f>
        <v/>
      </c>
      <c r="EC796">
        <f>IF(EB796="","",LOWER(IF(AND(LEN(EB796)&gt;1,RIGHT(EB796,1)="/"),LEFT(EB796,LEN(EB796)-1),EB796)))</f>
        <v/>
      </c>
    </row>
    <row r="797">
      <c r="EA797">
        <f>IF(A797="","",IF(LEFT(A797,4)="http",IFERROR(MID(A797,FIND("/",A797,FIND("//",A797)+2),2000),"/"),A797))</f>
        <v/>
      </c>
      <c r="EB797">
        <f>IF(EA797="","",IFERROR(LEFT(SUBSTITUTE(EA797,"#","?"),FIND("?",SUBSTITUTE(EA797,"#","?"))-1),EA797))</f>
        <v/>
      </c>
      <c r="EC797">
        <f>IF(EB797="","",LOWER(IF(AND(LEN(EB797)&gt;1,RIGHT(EB797,1)="/"),LEFT(EB797,LEN(EB797)-1),EB797)))</f>
        <v/>
      </c>
    </row>
    <row r="798">
      <c r="EA798">
        <f>IF(A798="","",IF(LEFT(A798,4)="http",IFERROR(MID(A798,FIND("/",A798,FIND("//",A798)+2),2000),"/"),A798))</f>
        <v/>
      </c>
      <c r="EB798">
        <f>IF(EA798="","",IFERROR(LEFT(SUBSTITUTE(EA798,"#","?"),FIND("?",SUBSTITUTE(EA798,"#","?"))-1),EA798))</f>
        <v/>
      </c>
      <c r="EC798">
        <f>IF(EB798="","",LOWER(IF(AND(LEN(EB798)&gt;1,RIGHT(EB798,1)="/"),LEFT(EB798,LEN(EB798)-1),EB798)))</f>
        <v/>
      </c>
    </row>
    <row r="799">
      <c r="EA799">
        <f>IF(A799="","",IF(LEFT(A799,4)="http",IFERROR(MID(A799,FIND("/",A799,FIND("//",A799)+2),2000),"/"),A799))</f>
        <v/>
      </c>
      <c r="EB799">
        <f>IF(EA799="","",IFERROR(LEFT(SUBSTITUTE(EA799,"#","?"),FIND("?",SUBSTITUTE(EA799,"#","?"))-1),EA799))</f>
        <v/>
      </c>
      <c r="EC799">
        <f>IF(EB799="","",LOWER(IF(AND(LEN(EB799)&gt;1,RIGHT(EB799,1)="/"),LEFT(EB799,LEN(EB799)-1),EB799)))</f>
        <v/>
      </c>
    </row>
    <row r="800">
      <c r="EA800">
        <f>IF(A800="","",IF(LEFT(A800,4)="http",IFERROR(MID(A800,FIND("/",A800,FIND("//",A800)+2),2000),"/"),A800))</f>
        <v/>
      </c>
      <c r="EB800">
        <f>IF(EA800="","",IFERROR(LEFT(SUBSTITUTE(EA800,"#","?"),FIND("?",SUBSTITUTE(EA800,"#","?"))-1),EA800))</f>
        <v/>
      </c>
      <c r="EC800">
        <f>IF(EB800="","",LOWER(IF(AND(LEN(EB800)&gt;1,RIGHT(EB800,1)="/"),LEFT(EB800,LEN(EB800)-1),EB800)))</f>
        <v/>
      </c>
    </row>
    <row r="801">
      <c r="EA801">
        <f>IF(A801="","",IF(LEFT(A801,4)="http",IFERROR(MID(A801,FIND("/",A801,FIND("//",A801)+2),2000),"/"),A801))</f>
        <v/>
      </c>
      <c r="EB801">
        <f>IF(EA801="","",IFERROR(LEFT(SUBSTITUTE(EA801,"#","?"),FIND("?",SUBSTITUTE(EA801,"#","?"))-1),EA801))</f>
        <v/>
      </c>
      <c r="EC801">
        <f>IF(EB801="","",LOWER(IF(AND(LEN(EB801)&gt;1,RIGHT(EB801,1)="/"),LEFT(EB801,LEN(EB801)-1),EB801)))</f>
        <v/>
      </c>
    </row>
    <row r="802">
      <c r="EA802">
        <f>IF(A802="","",IF(LEFT(A802,4)="http",IFERROR(MID(A802,FIND("/",A802,FIND("//",A802)+2),2000),"/"),A802))</f>
        <v/>
      </c>
      <c r="EB802">
        <f>IF(EA802="","",IFERROR(LEFT(SUBSTITUTE(EA802,"#","?"),FIND("?",SUBSTITUTE(EA802,"#","?"))-1),EA802))</f>
        <v/>
      </c>
      <c r="EC802">
        <f>IF(EB802="","",LOWER(IF(AND(LEN(EB802)&gt;1,RIGHT(EB802,1)="/"),LEFT(EB802,LEN(EB802)-1),EB802)))</f>
        <v/>
      </c>
    </row>
    <row r="803">
      <c r="EA803">
        <f>IF(A803="","",IF(LEFT(A803,4)="http",IFERROR(MID(A803,FIND("/",A803,FIND("//",A803)+2),2000),"/"),A803))</f>
        <v/>
      </c>
      <c r="EB803">
        <f>IF(EA803="","",IFERROR(LEFT(SUBSTITUTE(EA803,"#","?"),FIND("?",SUBSTITUTE(EA803,"#","?"))-1),EA803))</f>
        <v/>
      </c>
      <c r="EC803">
        <f>IF(EB803="","",LOWER(IF(AND(LEN(EB803)&gt;1,RIGHT(EB803,1)="/"),LEFT(EB803,LEN(EB803)-1),EB803)))</f>
        <v/>
      </c>
    </row>
    <row r="804">
      <c r="EA804">
        <f>IF(A804="","",IF(LEFT(A804,4)="http",IFERROR(MID(A804,FIND("/",A804,FIND("//",A804)+2),2000),"/"),A804))</f>
        <v/>
      </c>
      <c r="EB804">
        <f>IF(EA804="","",IFERROR(LEFT(SUBSTITUTE(EA804,"#","?"),FIND("?",SUBSTITUTE(EA804,"#","?"))-1),EA804))</f>
        <v/>
      </c>
      <c r="EC804">
        <f>IF(EB804="","",LOWER(IF(AND(LEN(EB804)&gt;1,RIGHT(EB804,1)="/"),LEFT(EB804,LEN(EB804)-1),EB804)))</f>
        <v/>
      </c>
    </row>
    <row r="805">
      <c r="EA805">
        <f>IF(A805="","",IF(LEFT(A805,4)="http",IFERROR(MID(A805,FIND("/",A805,FIND("//",A805)+2),2000),"/"),A805))</f>
        <v/>
      </c>
      <c r="EB805">
        <f>IF(EA805="","",IFERROR(LEFT(SUBSTITUTE(EA805,"#","?"),FIND("?",SUBSTITUTE(EA805,"#","?"))-1),EA805))</f>
        <v/>
      </c>
      <c r="EC805">
        <f>IF(EB805="","",LOWER(IF(AND(LEN(EB805)&gt;1,RIGHT(EB805,1)="/"),LEFT(EB805,LEN(EB805)-1),EB805)))</f>
        <v/>
      </c>
    </row>
    <row r="806">
      <c r="EA806">
        <f>IF(A806="","",IF(LEFT(A806,4)="http",IFERROR(MID(A806,FIND("/",A806,FIND("//",A806)+2),2000),"/"),A806))</f>
        <v/>
      </c>
      <c r="EB806">
        <f>IF(EA806="","",IFERROR(LEFT(SUBSTITUTE(EA806,"#","?"),FIND("?",SUBSTITUTE(EA806,"#","?"))-1),EA806))</f>
        <v/>
      </c>
      <c r="EC806">
        <f>IF(EB806="","",LOWER(IF(AND(LEN(EB806)&gt;1,RIGHT(EB806,1)="/"),LEFT(EB806,LEN(EB806)-1),EB806)))</f>
        <v/>
      </c>
    </row>
    <row r="807">
      <c r="EA807">
        <f>IF(A807="","",IF(LEFT(A807,4)="http",IFERROR(MID(A807,FIND("/",A807,FIND("//",A807)+2),2000),"/"),A807))</f>
        <v/>
      </c>
      <c r="EB807">
        <f>IF(EA807="","",IFERROR(LEFT(SUBSTITUTE(EA807,"#","?"),FIND("?",SUBSTITUTE(EA807,"#","?"))-1),EA807))</f>
        <v/>
      </c>
      <c r="EC807">
        <f>IF(EB807="","",LOWER(IF(AND(LEN(EB807)&gt;1,RIGHT(EB807,1)="/"),LEFT(EB807,LEN(EB807)-1),EB807)))</f>
        <v/>
      </c>
    </row>
    <row r="808">
      <c r="EA808">
        <f>IF(A808="","",IF(LEFT(A808,4)="http",IFERROR(MID(A808,FIND("/",A808,FIND("//",A808)+2),2000),"/"),A808))</f>
        <v/>
      </c>
      <c r="EB808">
        <f>IF(EA808="","",IFERROR(LEFT(SUBSTITUTE(EA808,"#","?"),FIND("?",SUBSTITUTE(EA808,"#","?"))-1),EA808))</f>
        <v/>
      </c>
      <c r="EC808">
        <f>IF(EB808="","",LOWER(IF(AND(LEN(EB808)&gt;1,RIGHT(EB808,1)="/"),LEFT(EB808,LEN(EB808)-1),EB808)))</f>
        <v/>
      </c>
    </row>
    <row r="809">
      <c r="EA809">
        <f>IF(A809="","",IF(LEFT(A809,4)="http",IFERROR(MID(A809,FIND("/",A809,FIND("//",A809)+2),2000),"/"),A809))</f>
        <v/>
      </c>
      <c r="EB809">
        <f>IF(EA809="","",IFERROR(LEFT(SUBSTITUTE(EA809,"#","?"),FIND("?",SUBSTITUTE(EA809,"#","?"))-1),EA809))</f>
        <v/>
      </c>
      <c r="EC809">
        <f>IF(EB809="","",LOWER(IF(AND(LEN(EB809)&gt;1,RIGHT(EB809,1)="/"),LEFT(EB809,LEN(EB809)-1),EB809)))</f>
        <v/>
      </c>
    </row>
    <row r="810">
      <c r="EA810">
        <f>IF(A810="","",IF(LEFT(A810,4)="http",IFERROR(MID(A810,FIND("/",A810,FIND("//",A810)+2),2000),"/"),A810))</f>
        <v/>
      </c>
      <c r="EB810">
        <f>IF(EA810="","",IFERROR(LEFT(SUBSTITUTE(EA810,"#","?"),FIND("?",SUBSTITUTE(EA810,"#","?"))-1),EA810))</f>
        <v/>
      </c>
      <c r="EC810">
        <f>IF(EB810="","",LOWER(IF(AND(LEN(EB810)&gt;1,RIGHT(EB810,1)="/"),LEFT(EB810,LEN(EB810)-1),EB810)))</f>
        <v/>
      </c>
    </row>
    <row r="811">
      <c r="EA811">
        <f>IF(A811="","",IF(LEFT(A811,4)="http",IFERROR(MID(A811,FIND("/",A811,FIND("//",A811)+2),2000),"/"),A811))</f>
        <v/>
      </c>
      <c r="EB811">
        <f>IF(EA811="","",IFERROR(LEFT(SUBSTITUTE(EA811,"#","?"),FIND("?",SUBSTITUTE(EA811,"#","?"))-1),EA811))</f>
        <v/>
      </c>
      <c r="EC811">
        <f>IF(EB811="","",LOWER(IF(AND(LEN(EB811)&gt;1,RIGHT(EB811,1)="/"),LEFT(EB811,LEN(EB811)-1),EB811)))</f>
        <v/>
      </c>
    </row>
    <row r="812">
      <c r="EA812">
        <f>IF(A812="","",IF(LEFT(A812,4)="http",IFERROR(MID(A812,FIND("/",A812,FIND("//",A812)+2),2000),"/"),A812))</f>
        <v/>
      </c>
      <c r="EB812">
        <f>IF(EA812="","",IFERROR(LEFT(SUBSTITUTE(EA812,"#","?"),FIND("?",SUBSTITUTE(EA812,"#","?"))-1),EA812))</f>
        <v/>
      </c>
      <c r="EC812">
        <f>IF(EB812="","",LOWER(IF(AND(LEN(EB812)&gt;1,RIGHT(EB812,1)="/"),LEFT(EB812,LEN(EB812)-1),EB812)))</f>
        <v/>
      </c>
    </row>
    <row r="813">
      <c r="EA813">
        <f>IF(A813="","",IF(LEFT(A813,4)="http",IFERROR(MID(A813,FIND("/",A813,FIND("//",A813)+2),2000),"/"),A813))</f>
        <v/>
      </c>
      <c r="EB813">
        <f>IF(EA813="","",IFERROR(LEFT(SUBSTITUTE(EA813,"#","?"),FIND("?",SUBSTITUTE(EA813,"#","?"))-1),EA813))</f>
        <v/>
      </c>
      <c r="EC813">
        <f>IF(EB813="","",LOWER(IF(AND(LEN(EB813)&gt;1,RIGHT(EB813,1)="/"),LEFT(EB813,LEN(EB813)-1),EB813)))</f>
        <v/>
      </c>
    </row>
    <row r="814">
      <c r="EA814">
        <f>IF(A814="","",IF(LEFT(A814,4)="http",IFERROR(MID(A814,FIND("/",A814,FIND("//",A814)+2),2000),"/"),A814))</f>
        <v/>
      </c>
      <c r="EB814">
        <f>IF(EA814="","",IFERROR(LEFT(SUBSTITUTE(EA814,"#","?"),FIND("?",SUBSTITUTE(EA814,"#","?"))-1),EA814))</f>
        <v/>
      </c>
      <c r="EC814">
        <f>IF(EB814="","",LOWER(IF(AND(LEN(EB814)&gt;1,RIGHT(EB814,1)="/"),LEFT(EB814,LEN(EB814)-1),EB814)))</f>
        <v/>
      </c>
    </row>
    <row r="815">
      <c r="EA815">
        <f>IF(A815="","",IF(LEFT(A815,4)="http",IFERROR(MID(A815,FIND("/",A815,FIND("//",A815)+2),2000),"/"),A815))</f>
        <v/>
      </c>
      <c r="EB815">
        <f>IF(EA815="","",IFERROR(LEFT(SUBSTITUTE(EA815,"#","?"),FIND("?",SUBSTITUTE(EA815,"#","?"))-1),EA815))</f>
        <v/>
      </c>
      <c r="EC815">
        <f>IF(EB815="","",LOWER(IF(AND(LEN(EB815)&gt;1,RIGHT(EB815,1)="/"),LEFT(EB815,LEN(EB815)-1),EB815)))</f>
        <v/>
      </c>
    </row>
    <row r="816">
      <c r="EA816">
        <f>IF(A816="","",IF(LEFT(A816,4)="http",IFERROR(MID(A816,FIND("/",A816,FIND("//",A816)+2),2000),"/"),A816))</f>
        <v/>
      </c>
      <c r="EB816">
        <f>IF(EA816="","",IFERROR(LEFT(SUBSTITUTE(EA816,"#","?"),FIND("?",SUBSTITUTE(EA816,"#","?"))-1),EA816))</f>
        <v/>
      </c>
      <c r="EC816">
        <f>IF(EB816="","",LOWER(IF(AND(LEN(EB816)&gt;1,RIGHT(EB816,1)="/"),LEFT(EB816,LEN(EB816)-1),EB816)))</f>
        <v/>
      </c>
    </row>
    <row r="817">
      <c r="EA817">
        <f>IF(A817="","",IF(LEFT(A817,4)="http",IFERROR(MID(A817,FIND("/",A817,FIND("//",A817)+2),2000),"/"),A817))</f>
        <v/>
      </c>
      <c r="EB817">
        <f>IF(EA817="","",IFERROR(LEFT(SUBSTITUTE(EA817,"#","?"),FIND("?",SUBSTITUTE(EA817,"#","?"))-1),EA817))</f>
        <v/>
      </c>
      <c r="EC817">
        <f>IF(EB817="","",LOWER(IF(AND(LEN(EB817)&gt;1,RIGHT(EB817,1)="/"),LEFT(EB817,LEN(EB817)-1),EB817)))</f>
        <v/>
      </c>
    </row>
    <row r="818">
      <c r="EA818">
        <f>IF(A818="","",IF(LEFT(A818,4)="http",IFERROR(MID(A818,FIND("/",A818,FIND("//",A818)+2),2000),"/"),A818))</f>
        <v/>
      </c>
      <c r="EB818">
        <f>IF(EA818="","",IFERROR(LEFT(SUBSTITUTE(EA818,"#","?"),FIND("?",SUBSTITUTE(EA818,"#","?"))-1),EA818))</f>
        <v/>
      </c>
      <c r="EC818">
        <f>IF(EB818="","",LOWER(IF(AND(LEN(EB818)&gt;1,RIGHT(EB818,1)="/"),LEFT(EB818,LEN(EB818)-1),EB818)))</f>
        <v/>
      </c>
    </row>
    <row r="819">
      <c r="EA819">
        <f>IF(A819="","",IF(LEFT(A819,4)="http",IFERROR(MID(A819,FIND("/",A819,FIND("//",A819)+2),2000),"/"),A819))</f>
        <v/>
      </c>
      <c r="EB819">
        <f>IF(EA819="","",IFERROR(LEFT(SUBSTITUTE(EA819,"#","?"),FIND("?",SUBSTITUTE(EA819,"#","?"))-1),EA819))</f>
        <v/>
      </c>
      <c r="EC819">
        <f>IF(EB819="","",LOWER(IF(AND(LEN(EB819)&gt;1,RIGHT(EB819,1)="/"),LEFT(EB819,LEN(EB819)-1),EB819)))</f>
        <v/>
      </c>
    </row>
    <row r="820">
      <c r="EA820">
        <f>IF(A820="","",IF(LEFT(A820,4)="http",IFERROR(MID(A820,FIND("/",A820,FIND("//",A820)+2),2000),"/"),A820))</f>
        <v/>
      </c>
      <c r="EB820">
        <f>IF(EA820="","",IFERROR(LEFT(SUBSTITUTE(EA820,"#","?"),FIND("?",SUBSTITUTE(EA820,"#","?"))-1),EA820))</f>
        <v/>
      </c>
      <c r="EC820">
        <f>IF(EB820="","",LOWER(IF(AND(LEN(EB820)&gt;1,RIGHT(EB820,1)="/"),LEFT(EB820,LEN(EB820)-1),EB820)))</f>
        <v/>
      </c>
    </row>
    <row r="821">
      <c r="EA821">
        <f>IF(A821="","",IF(LEFT(A821,4)="http",IFERROR(MID(A821,FIND("/",A821,FIND("//",A821)+2),2000),"/"),A821))</f>
        <v/>
      </c>
      <c r="EB821">
        <f>IF(EA821="","",IFERROR(LEFT(SUBSTITUTE(EA821,"#","?"),FIND("?",SUBSTITUTE(EA821,"#","?"))-1),EA821))</f>
        <v/>
      </c>
      <c r="EC821">
        <f>IF(EB821="","",LOWER(IF(AND(LEN(EB821)&gt;1,RIGHT(EB821,1)="/"),LEFT(EB821,LEN(EB821)-1),EB821)))</f>
        <v/>
      </c>
    </row>
    <row r="822">
      <c r="EA822">
        <f>IF(A822="","",IF(LEFT(A822,4)="http",IFERROR(MID(A822,FIND("/",A822,FIND("//",A822)+2),2000),"/"),A822))</f>
        <v/>
      </c>
      <c r="EB822">
        <f>IF(EA822="","",IFERROR(LEFT(SUBSTITUTE(EA822,"#","?"),FIND("?",SUBSTITUTE(EA822,"#","?"))-1),EA822))</f>
        <v/>
      </c>
      <c r="EC822">
        <f>IF(EB822="","",LOWER(IF(AND(LEN(EB822)&gt;1,RIGHT(EB822,1)="/"),LEFT(EB822,LEN(EB822)-1),EB822)))</f>
        <v/>
      </c>
    </row>
    <row r="823">
      <c r="EA823">
        <f>IF(A823="","",IF(LEFT(A823,4)="http",IFERROR(MID(A823,FIND("/",A823,FIND("//",A823)+2),2000),"/"),A823))</f>
        <v/>
      </c>
      <c r="EB823">
        <f>IF(EA823="","",IFERROR(LEFT(SUBSTITUTE(EA823,"#","?"),FIND("?",SUBSTITUTE(EA823,"#","?"))-1),EA823))</f>
        <v/>
      </c>
      <c r="EC823">
        <f>IF(EB823="","",LOWER(IF(AND(LEN(EB823)&gt;1,RIGHT(EB823,1)="/"),LEFT(EB823,LEN(EB823)-1),EB823)))</f>
        <v/>
      </c>
    </row>
    <row r="824">
      <c r="EA824">
        <f>IF(A824="","",IF(LEFT(A824,4)="http",IFERROR(MID(A824,FIND("/",A824,FIND("//",A824)+2),2000),"/"),A824))</f>
        <v/>
      </c>
      <c r="EB824">
        <f>IF(EA824="","",IFERROR(LEFT(SUBSTITUTE(EA824,"#","?"),FIND("?",SUBSTITUTE(EA824,"#","?"))-1),EA824))</f>
        <v/>
      </c>
      <c r="EC824">
        <f>IF(EB824="","",LOWER(IF(AND(LEN(EB824)&gt;1,RIGHT(EB824,1)="/"),LEFT(EB824,LEN(EB824)-1),EB824)))</f>
        <v/>
      </c>
    </row>
    <row r="825">
      <c r="EA825">
        <f>IF(A825="","",IF(LEFT(A825,4)="http",IFERROR(MID(A825,FIND("/",A825,FIND("//",A825)+2),2000),"/"),A825))</f>
        <v/>
      </c>
      <c r="EB825">
        <f>IF(EA825="","",IFERROR(LEFT(SUBSTITUTE(EA825,"#","?"),FIND("?",SUBSTITUTE(EA825,"#","?"))-1),EA825))</f>
        <v/>
      </c>
      <c r="EC825">
        <f>IF(EB825="","",LOWER(IF(AND(LEN(EB825)&gt;1,RIGHT(EB825,1)="/"),LEFT(EB825,LEN(EB825)-1),EB825)))</f>
        <v/>
      </c>
    </row>
    <row r="826">
      <c r="EA826">
        <f>IF(A826="","",IF(LEFT(A826,4)="http",IFERROR(MID(A826,FIND("/",A826,FIND("//",A826)+2),2000),"/"),A826))</f>
        <v/>
      </c>
      <c r="EB826">
        <f>IF(EA826="","",IFERROR(LEFT(SUBSTITUTE(EA826,"#","?"),FIND("?",SUBSTITUTE(EA826,"#","?"))-1),EA826))</f>
        <v/>
      </c>
      <c r="EC826">
        <f>IF(EB826="","",LOWER(IF(AND(LEN(EB826)&gt;1,RIGHT(EB826,1)="/"),LEFT(EB826,LEN(EB826)-1),EB826)))</f>
        <v/>
      </c>
    </row>
    <row r="827">
      <c r="EA827">
        <f>IF(A827="","",IF(LEFT(A827,4)="http",IFERROR(MID(A827,FIND("/",A827,FIND("//",A827)+2),2000),"/"),A827))</f>
        <v/>
      </c>
      <c r="EB827">
        <f>IF(EA827="","",IFERROR(LEFT(SUBSTITUTE(EA827,"#","?"),FIND("?",SUBSTITUTE(EA827,"#","?"))-1),EA827))</f>
        <v/>
      </c>
      <c r="EC827">
        <f>IF(EB827="","",LOWER(IF(AND(LEN(EB827)&gt;1,RIGHT(EB827,1)="/"),LEFT(EB827,LEN(EB827)-1),EB827)))</f>
        <v/>
      </c>
    </row>
    <row r="828">
      <c r="EA828">
        <f>IF(A828="","",IF(LEFT(A828,4)="http",IFERROR(MID(A828,FIND("/",A828,FIND("//",A828)+2),2000),"/"),A828))</f>
        <v/>
      </c>
      <c r="EB828">
        <f>IF(EA828="","",IFERROR(LEFT(SUBSTITUTE(EA828,"#","?"),FIND("?",SUBSTITUTE(EA828,"#","?"))-1),EA828))</f>
        <v/>
      </c>
      <c r="EC828">
        <f>IF(EB828="","",LOWER(IF(AND(LEN(EB828)&gt;1,RIGHT(EB828,1)="/"),LEFT(EB828,LEN(EB828)-1),EB828)))</f>
        <v/>
      </c>
    </row>
    <row r="829">
      <c r="EA829">
        <f>IF(A829="","",IF(LEFT(A829,4)="http",IFERROR(MID(A829,FIND("/",A829,FIND("//",A829)+2),2000),"/"),A829))</f>
        <v/>
      </c>
      <c r="EB829">
        <f>IF(EA829="","",IFERROR(LEFT(SUBSTITUTE(EA829,"#","?"),FIND("?",SUBSTITUTE(EA829,"#","?"))-1),EA829))</f>
        <v/>
      </c>
      <c r="EC829">
        <f>IF(EB829="","",LOWER(IF(AND(LEN(EB829)&gt;1,RIGHT(EB829,1)="/"),LEFT(EB829,LEN(EB829)-1),EB829)))</f>
        <v/>
      </c>
    </row>
    <row r="830">
      <c r="EA830">
        <f>IF(A830="","",IF(LEFT(A830,4)="http",IFERROR(MID(A830,FIND("/",A830,FIND("//",A830)+2),2000),"/"),A830))</f>
        <v/>
      </c>
      <c r="EB830">
        <f>IF(EA830="","",IFERROR(LEFT(SUBSTITUTE(EA830,"#","?"),FIND("?",SUBSTITUTE(EA830,"#","?"))-1),EA830))</f>
        <v/>
      </c>
      <c r="EC830">
        <f>IF(EB830="","",LOWER(IF(AND(LEN(EB830)&gt;1,RIGHT(EB830,1)="/"),LEFT(EB830,LEN(EB830)-1),EB830)))</f>
        <v/>
      </c>
    </row>
    <row r="831">
      <c r="EA831">
        <f>IF(A831="","",IF(LEFT(A831,4)="http",IFERROR(MID(A831,FIND("/",A831,FIND("//",A831)+2),2000),"/"),A831))</f>
        <v/>
      </c>
      <c r="EB831">
        <f>IF(EA831="","",IFERROR(LEFT(SUBSTITUTE(EA831,"#","?"),FIND("?",SUBSTITUTE(EA831,"#","?"))-1),EA831))</f>
        <v/>
      </c>
      <c r="EC831">
        <f>IF(EB831="","",LOWER(IF(AND(LEN(EB831)&gt;1,RIGHT(EB831,1)="/"),LEFT(EB831,LEN(EB831)-1),EB831)))</f>
        <v/>
      </c>
    </row>
    <row r="832">
      <c r="EA832">
        <f>IF(A832="","",IF(LEFT(A832,4)="http",IFERROR(MID(A832,FIND("/",A832,FIND("//",A832)+2),2000),"/"),A832))</f>
        <v/>
      </c>
      <c r="EB832">
        <f>IF(EA832="","",IFERROR(LEFT(SUBSTITUTE(EA832,"#","?"),FIND("?",SUBSTITUTE(EA832,"#","?"))-1),EA832))</f>
        <v/>
      </c>
      <c r="EC832">
        <f>IF(EB832="","",LOWER(IF(AND(LEN(EB832)&gt;1,RIGHT(EB832,1)="/"),LEFT(EB832,LEN(EB832)-1),EB832)))</f>
        <v/>
      </c>
    </row>
    <row r="833">
      <c r="EA833">
        <f>IF(A833="","",IF(LEFT(A833,4)="http",IFERROR(MID(A833,FIND("/",A833,FIND("//",A833)+2),2000),"/"),A833))</f>
        <v/>
      </c>
      <c r="EB833">
        <f>IF(EA833="","",IFERROR(LEFT(SUBSTITUTE(EA833,"#","?"),FIND("?",SUBSTITUTE(EA833,"#","?"))-1),EA833))</f>
        <v/>
      </c>
      <c r="EC833">
        <f>IF(EB833="","",LOWER(IF(AND(LEN(EB833)&gt;1,RIGHT(EB833,1)="/"),LEFT(EB833,LEN(EB833)-1),EB833)))</f>
        <v/>
      </c>
    </row>
    <row r="834">
      <c r="EA834">
        <f>IF(A834="","",IF(LEFT(A834,4)="http",IFERROR(MID(A834,FIND("/",A834,FIND("//",A834)+2),2000),"/"),A834))</f>
        <v/>
      </c>
      <c r="EB834">
        <f>IF(EA834="","",IFERROR(LEFT(SUBSTITUTE(EA834,"#","?"),FIND("?",SUBSTITUTE(EA834,"#","?"))-1),EA834))</f>
        <v/>
      </c>
      <c r="EC834">
        <f>IF(EB834="","",LOWER(IF(AND(LEN(EB834)&gt;1,RIGHT(EB834,1)="/"),LEFT(EB834,LEN(EB834)-1),EB834)))</f>
        <v/>
      </c>
    </row>
    <row r="835">
      <c r="EA835">
        <f>IF(A835="","",IF(LEFT(A835,4)="http",IFERROR(MID(A835,FIND("/",A835,FIND("//",A835)+2),2000),"/"),A835))</f>
        <v/>
      </c>
      <c r="EB835">
        <f>IF(EA835="","",IFERROR(LEFT(SUBSTITUTE(EA835,"#","?"),FIND("?",SUBSTITUTE(EA835,"#","?"))-1),EA835))</f>
        <v/>
      </c>
      <c r="EC835">
        <f>IF(EB835="","",LOWER(IF(AND(LEN(EB835)&gt;1,RIGHT(EB835,1)="/"),LEFT(EB835,LEN(EB835)-1),EB835)))</f>
        <v/>
      </c>
    </row>
    <row r="836">
      <c r="EA836">
        <f>IF(A836="","",IF(LEFT(A836,4)="http",IFERROR(MID(A836,FIND("/",A836,FIND("//",A836)+2),2000),"/"),A836))</f>
        <v/>
      </c>
      <c r="EB836">
        <f>IF(EA836="","",IFERROR(LEFT(SUBSTITUTE(EA836,"#","?"),FIND("?",SUBSTITUTE(EA836,"#","?"))-1),EA836))</f>
        <v/>
      </c>
      <c r="EC836">
        <f>IF(EB836="","",LOWER(IF(AND(LEN(EB836)&gt;1,RIGHT(EB836,1)="/"),LEFT(EB836,LEN(EB836)-1),EB836)))</f>
        <v/>
      </c>
    </row>
    <row r="837">
      <c r="EA837">
        <f>IF(A837="","",IF(LEFT(A837,4)="http",IFERROR(MID(A837,FIND("/",A837,FIND("//",A837)+2),2000),"/"),A837))</f>
        <v/>
      </c>
      <c r="EB837">
        <f>IF(EA837="","",IFERROR(LEFT(SUBSTITUTE(EA837,"#","?"),FIND("?",SUBSTITUTE(EA837,"#","?"))-1),EA837))</f>
        <v/>
      </c>
      <c r="EC837">
        <f>IF(EB837="","",LOWER(IF(AND(LEN(EB837)&gt;1,RIGHT(EB837,1)="/"),LEFT(EB837,LEN(EB837)-1),EB837)))</f>
        <v/>
      </c>
    </row>
    <row r="838">
      <c r="EA838">
        <f>IF(A838="","",IF(LEFT(A838,4)="http",IFERROR(MID(A838,FIND("/",A838,FIND("//",A838)+2),2000),"/"),A838))</f>
        <v/>
      </c>
      <c r="EB838">
        <f>IF(EA838="","",IFERROR(LEFT(SUBSTITUTE(EA838,"#","?"),FIND("?",SUBSTITUTE(EA838,"#","?"))-1),EA838))</f>
        <v/>
      </c>
      <c r="EC838">
        <f>IF(EB838="","",LOWER(IF(AND(LEN(EB838)&gt;1,RIGHT(EB838,1)="/"),LEFT(EB838,LEN(EB838)-1),EB838)))</f>
        <v/>
      </c>
    </row>
    <row r="839">
      <c r="EA839">
        <f>IF(A839="","",IF(LEFT(A839,4)="http",IFERROR(MID(A839,FIND("/",A839,FIND("//",A839)+2),2000),"/"),A839))</f>
        <v/>
      </c>
      <c r="EB839">
        <f>IF(EA839="","",IFERROR(LEFT(SUBSTITUTE(EA839,"#","?"),FIND("?",SUBSTITUTE(EA839,"#","?"))-1),EA839))</f>
        <v/>
      </c>
      <c r="EC839">
        <f>IF(EB839="","",LOWER(IF(AND(LEN(EB839)&gt;1,RIGHT(EB839,1)="/"),LEFT(EB839,LEN(EB839)-1),EB839)))</f>
        <v/>
      </c>
    </row>
    <row r="840">
      <c r="EA840">
        <f>IF(A840="","",IF(LEFT(A840,4)="http",IFERROR(MID(A840,FIND("/",A840,FIND("//",A840)+2),2000),"/"),A840))</f>
        <v/>
      </c>
      <c r="EB840">
        <f>IF(EA840="","",IFERROR(LEFT(SUBSTITUTE(EA840,"#","?"),FIND("?",SUBSTITUTE(EA840,"#","?"))-1),EA840))</f>
        <v/>
      </c>
      <c r="EC840">
        <f>IF(EB840="","",LOWER(IF(AND(LEN(EB840)&gt;1,RIGHT(EB840,1)="/"),LEFT(EB840,LEN(EB840)-1),EB840)))</f>
        <v/>
      </c>
    </row>
    <row r="841">
      <c r="EA841">
        <f>IF(A841="","",IF(LEFT(A841,4)="http",IFERROR(MID(A841,FIND("/",A841,FIND("//",A841)+2),2000),"/"),A841))</f>
        <v/>
      </c>
      <c r="EB841">
        <f>IF(EA841="","",IFERROR(LEFT(SUBSTITUTE(EA841,"#","?"),FIND("?",SUBSTITUTE(EA841,"#","?"))-1),EA841))</f>
        <v/>
      </c>
      <c r="EC841">
        <f>IF(EB841="","",LOWER(IF(AND(LEN(EB841)&gt;1,RIGHT(EB841,1)="/"),LEFT(EB841,LEN(EB841)-1),EB841)))</f>
        <v/>
      </c>
    </row>
    <row r="842">
      <c r="EA842">
        <f>IF(A842="","",IF(LEFT(A842,4)="http",IFERROR(MID(A842,FIND("/",A842,FIND("//",A842)+2),2000),"/"),A842))</f>
        <v/>
      </c>
      <c r="EB842">
        <f>IF(EA842="","",IFERROR(LEFT(SUBSTITUTE(EA842,"#","?"),FIND("?",SUBSTITUTE(EA842,"#","?"))-1),EA842))</f>
        <v/>
      </c>
      <c r="EC842">
        <f>IF(EB842="","",LOWER(IF(AND(LEN(EB842)&gt;1,RIGHT(EB842,1)="/"),LEFT(EB842,LEN(EB842)-1),EB842)))</f>
        <v/>
      </c>
    </row>
    <row r="843">
      <c r="EA843">
        <f>IF(A843="","",IF(LEFT(A843,4)="http",IFERROR(MID(A843,FIND("/",A843,FIND("//",A843)+2),2000),"/"),A843))</f>
        <v/>
      </c>
      <c r="EB843">
        <f>IF(EA843="","",IFERROR(LEFT(SUBSTITUTE(EA843,"#","?"),FIND("?",SUBSTITUTE(EA843,"#","?"))-1),EA843))</f>
        <v/>
      </c>
      <c r="EC843">
        <f>IF(EB843="","",LOWER(IF(AND(LEN(EB843)&gt;1,RIGHT(EB843,1)="/"),LEFT(EB843,LEN(EB843)-1),EB843)))</f>
        <v/>
      </c>
    </row>
    <row r="844">
      <c r="EA844">
        <f>IF(A844="","",IF(LEFT(A844,4)="http",IFERROR(MID(A844,FIND("/",A844,FIND("//",A844)+2),2000),"/"),A844))</f>
        <v/>
      </c>
      <c r="EB844">
        <f>IF(EA844="","",IFERROR(LEFT(SUBSTITUTE(EA844,"#","?"),FIND("?",SUBSTITUTE(EA844,"#","?"))-1),EA844))</f>
        <v/>
      </c>
      <c r="EC844">
        <f>IF(EB844="","",LOWER(IF(AND(LEN(EB844)&gt;1,RIGHT(EB844,1)="/"),LEFT(EB844,LEN(EB844)-1),EB844)))</f>
        <v/>
      </c>
    </row>
    <row r="845">
      <c r="EA845">
        <f>IF(A845="","",IF(LEFT(A845,4)="http",IFERROR(MID(A845,FIND("/",A845,FIND("//",A845)+2),2000),"/"),A845))</f>
        <v/>
      </c>
      <c r="EB845">
        <f>IF(EA845="","",IFERROR(LEFT(SUBSTITUTE(EA845,"#","?"),FIND("?",SUBSTITUTE(EA845,"#","?"))-1),EA845))</f>
        <v/>
      </c>
      <c r="EC845">
        <f>IF(EB845="","",LOWER(IF(AND(LEN(EB845)&gt;1,RIGHT(EB845,1)="/"),LEFT(EB845,LEN(EB845)-1),EB845)))</f>
        <v/>
      </c>
    </row>
    <row r="846">
      <c r="EA846">
        <f>IF(A846="","",IF(LEFT(A846,4)="http",IFERROR(MID(A846,FIND("/",A846,FIND("//",A846)+2),2000),"/"),A846))</f>
        <v/>
      </c>
      <c r="EB846">
        <f>IF(EA846="","",IFERROR(LEFT(SUBSTITUTE(EA846,"#","?"),FIND("?",SUBSTITUTE(EA846,"#","?"))-1),EA846))</f>
        <v/>
      </c>
      <c r="EC846">
        <f>IF(EB846="","",LOWER(IF(AND(LEN(EB846)&gt;1,RIGHT(EB846,1)="/"),LEFT(EB846,LEN(EB846)-1),EB846)))</f>
        <v/>
      </c>
    </row>
    <row r="847">
      <c r="EA847">
        <f>IF(A847="","",IF(LEFT(A847,4)="http",IFERROR(MID(A847,FIND("/",A847,FIND("//",A847)+2),2000),"/"),A847))</f>
        <v/>
      </c>
      <c r="EB847">
        <f>IF(EA847="","",IFERROR(LEFT(SUBSTITUTE(EA847,"#","?"),FIND("?",SUBSTITUTE(EA847,"#","?"))-1),EA847))</f>
        <v/>
      </c>
      <c r="EC847">
        <f>IF(EB847="","",LOWER(IF(AND(LEN(EB847)&gt;1,RIGHT(EB847,1)="/"),LEFT(EB847,LEN(EB847)-1),EB847)))</f>
        <v/>
      </c>
    </row>
    <row r="848">
      <c r="EA848">
        <f>IF(A848="","",IF(LEFT(A848,4)="http",IFERROR(MID(A848,FIND("/",A848,FIND("//",A848)+2),2000),"/"),A848))</f>
        <v/>
      </c>
      <c r="EB848">
        <f>IF(EA848="","",IFERROR(LEFT(SUBSTITUTE(EA848,"#","?"),FIND("?",SUBSTITUTE(EA848,"#","?"))-1),EA848))</f>
        <v/>
      </c>
      <c r="EC848">
        <f>IF(EB848="","",LOWER(IF(AND(LEN(EB848)&gt;1,RIGHT(EB848,1)="/"),LEFT(EB848,LEN(EB848)-1),EB848)))</f>
        <v/>
      </c>
    </row>
    <row r="849">
      <c r="EA849">
        <f>IF(A849="","",IF(LEFT(A849,4)="http",IFERROR(MID(A849,FIND("/",A849,FIND("//",A849)+2),2000),"/"),A849))</f>
        <v/>
      </c>
      <c r="EB849">
        <f>IF(EA849="","",IFERROR(LEFT(SUBSTITUTE(EA849,"#","?"),FIND("?",SUBSTITUTE(EA849,"#","?"))-1),EA849))</f>
        <v/>
      </c>
      <c r="EC849">
        <f>IF(EB849="","",LOWER(IF(AND(LEN(EB849)&gt;1,RIGHT(EB849,1)="/"),LEFT(EB849,LEN(EB849)-1),EB849)))</f>
        <v/>
      </c>
    </row>
    <row r="850">
      <c r="EA850">
        <f>IF(A850="","",IF(LEFT(A850,4)="http",IFERROR(MID(A850,FIND("/",A850,FIND("//",A850)+2),2000),"/"),A850))</f>
        <v/>
      </c>
      <c r="EB850">
        <f>IF(EA850="","",IFERROR(LEFT(SUBSTITUTE(EA850,"#","?"),FIND("?",SUBSTITUTE(EA850,"#","?"))-1),EA850))</f>
        <v/>
      </c>
      <c r="EC850">
        <f>IF(EB850="","",LOWER(IF(AND(LEN(EB850)&gt;1,RIGHT(EB850,1)="/"),LEFT(EB850,LEN(EB850)-1),EB850)))</f>
        <v/>
      </c>
    </row>
    <row r="851">
      <c r="EA851">
        <f>IF(A851="","",IF(LEFT(A851,4)="http",IFERROR(MID(A851,FIND("/",A851,FIND("//",A851)+2),2000),"/"),A851))</f>
        <v/>
      </c>
      <c r="EB851">
        <f>IF(EA851="","",IFERROR(LEFT(SUBSTITUTE(EA851,"#","?"),FIND("?",SUBSTITUTE(EA851,"#","?"))-1),EA851))</f>
        <v/>
      </c>
      <c r="EC851">
        <f>IF(EB851="","",LOWER(IF(AND(LEN(EB851)&gt;1,RIGHT(EB851,1)="/"),LEFT(EB851,LEN(EB851)-1),EB851)))</f>
        <v/>
      </c>
    </row>
    <row r="852">
      <c r="EA852">
        <f>IF(A852="","",IF(LEFT(A852,4)="http",IFERROR(MID(A852,FIND("/",A852,FIND("//",A852)+2),2000),"/"),A852))</f>
        <v/>
      </c>
      <c r="EB852">
        <f>IF(EA852="","",IFERROR(LEFT(SUBSTITUTE(EA852,"#","?"),FIND("?",SUBSTITUTE(EA852,"#","?"))-1),EA852))</f>
        <v/>
      </c>
      <c r="EC852">
        <f>IF(EB852="","",LOWER(IF(AND(LEN(EB852)&gt;1,RIGHT(EB852,1)="/"),LEFT(EB852,LEN(EB852)-1),EB852)))</f>
        <v/>
      </c>
    </row>
    <row r="853">
      <c r="EA853">
        <f>IF(A853="","",IF(LEFT(A853,4)="http",IFERROR(MID(A853,FIND("/",A853,FIND("//",A853)+2),2000),"/"),A853))</f>
        <v/>
      </c>
      <c r="EB853">
        <f>IF(EA853="","",IFERROR(LEFT(SUBSTITUTE(EA853,"#","?"),FIND("?",SUBSTITUTE(EA853,"#","?"))-1),EA853))</f>
        <v/>
      </c>
      <c r="EC853">
        <f>IF(EB853="","",LOWER(IF(AND(LEN(EB853)&gt;1,RIGHT(EB853,1)="/"),LEFT(EB853,LEN(EB853)-1),EB853)))</f>
        <v/>
      </c>
    </row>
    <row r="854">
      <c r="EA854">
        <f>IF(A854="","",IF(LEFT(A854,4)="http",IFERROR(MID(A854,FIND("/",A854,FIND("//",A854)+2),2000),"/"),A854))</f>
        <v/>
      </c>
      <c r="EB854">
        <f>IF(EA854="","",IFERROR(LEFT(SUBSTITUTE(EA854,"#","?"),FIND("?",SUBSTITUTE(EA854,"#","?"))-1),EA854))</f>
        <v/>
      </c>
      <c r="EC854">
        <f>IF(EB854="","",LOWER(IF(AND(LEN(EB854)&gt;1,RIGHT(EB854,1)="/"),LEFT(EB854,LEN(EB854)-1),EB854)))</f>
        <v/>
      </c>
    </row>
    <row r="855">
      <c r="EA855">
        <f>IF(A855="","",IF(LEFT(A855,4)="http",IFERROR(MID(A855,FIND("/",A855,FIND("//",A855)+2),2000),"/"),A855))</f>
        <v/>
      </c>
      <c r="EB855">
        <f>IF(EA855="","",IFERROR(LEFT(SUBSTITUTE(EA855,"#","?"),FIND("?",SUBSTITUTE(EA855,"#","?"))-1),EA855))</f>
        <v/>
      </c>
      <c r="EC855">
        <f>IF(EB855="","",LOWER(IF(AND(LEN(EB855)&gt;1,RIGHT(EB855,1)="/"),LEFT(EB855,LEN(EB855)-1),EB855)))</f>
        <v/>
      </c>
    </row>
    <row r="856">
      <c r="EA856">
        <f>IF(A856="","",IF(LEFT(A856,4)="http",IFERROR(MID(A856,FIND("/",A856,FIND("//",A856)+2),2000),"/"),A856))</f>
        <v/>
      </c>
      <c r="EB856">
        <f>IF(EA856="","",IFERROR(LEFT(SUBSTITUTE(EA856,"#","?"),FIND("?",SUBSTITUTE(EA856,"#","?"))-1),EA856))</f>
        <v/>
      </c>
      <c r="EC856">
        <f>IF(EB856="","",LOWER(IF(AND(LEN(EB856)&gt;1,RIGHT(EB856,1)="/"),LEFT(EB856,LEN(EB856)-1),EB856)))</f>
        <v/>
      </c>
    </row>
    <row r="857">
      <c r="EA857">
        <f>IF(A857="","",IF(LEFT(A857,4)="http",IFERROR(MID(A857,FIND("/",A857,FIND("//",A857)+2),2000),"/"),A857))</f>
        <v/>
      </c>
      <c r="EB857">
        <f>IF(EA857="","",IFERROR(LEFT(SUBSTITUTE(EA857,"#","?"),FIND("?",SUBSTITUTE(EA857,"#","?"))-1),EA857))</f>
        <v/>
      </c>
      <c r="EC857">
        <f>IF(EB857="","",LOWER(IF(AND(LEN(EB857)&gt;1,RIGHT(EB857,1)="/"),LEFT(EB857,LEN(EB857)-1),EB857)))</f>
        <v/>
      </c>
    </row>
    <row r="858">
      <c r="EA858">
        <f>IF(A858="","",IF(LEFT(A858,4)="http",IFERROR(MID(A858,FIND("/",A858,FIND("//",A858)+2),2000),"/"),A858))</f>
        <v/>
      </c>
      <c r="EB858">
        <f>IF(EA858="","",IFERROR(LEFT(SUBSTITUTE(EA858,"#","?"),FIND("?",SUBSTITUTE(EA858,"#","?"))-1),EA858))</f>
        <v/>
      </c>
      <c r="EC858">
        <f>IF(EB858="","",LOWER(IF(AND(LEN(EB858)&gt;1,RIGHT(EB858,1)="/"),LEFT(EB858,LEN(EB858)-1),EB858)))</f>
        <v/>
      </c>
    </row>
    <row r="859">
      <c r="EA859">
        <f>IF(A859="","",IF(LEFT(A859,4)="http",IFERROR(MID(A859,FIND("/",A859,FIND("//",A859)+2),2000),"/"),A859))</f>
        <v/>
      </c>
      <c r="EB859">
        <f>IF(EA859="","",IFERROR(LEFT(SUBSTITUTE(EA859,"#","?"),FIND("?",SUBSTITUTE(EA859,"#","?"))-1),EA859))</f>
        <v/>
      </c>
      <c r="EC859">
        <f>IF(EB859="","",LOWER(IF(AND(LEN(EB859)&gt;1,RIGHT(EB859,1)="/"),LEFT(EB859,LEN(EB859)-1),EB859)))</f>
        <v/>
      </c>
    </row>
    <row r="860">
      <c r="EA860">
        <f>IF(A860="","",IF(LEFT(A860,4)="http",IFERROR(MID(A860,FIND("/",A860,FIND("//",A860)+2),2000),"/"),A860))</f>
        <v/>
      </c>
      <c r="EB860">
        <f>IF(EA860="","",IFERROR(LEFT(SUBSTITUTE(EA860,"#","?"),FIND("?",SUBSTITUTE(EA860,"#","?"))-1),EA860))</f>
        <v/>
      </c>
      <c r="EC860">
        <f>IF(EB860="","",LOWER(IF(AND(LEN(EB860)&gt;1,RIGHT(EB860,1)="/"),LEFT(EB860,LEN(EB860)-1),EB860)))</f>
        <v/>
      </c>
    </row>
    <row r="861">
      <c r="EA861">
        <f>IF(A861="","",IF(LEFT(A861,4)="http",IFERROR(MID(A861,FIND("/",A861,FIND("//",A861)+2),2000),"/"),A861))</f>
        <v/>
      </c>
      <c r="EB861">
        <f>IF(EA861="","",IFERROR(LEFT(SUBSTITUTE(EA861,"#","?"),FIND("?",SUBSTITUTE(EA861,"#","?"))-1),EA861))</f>
        <v/>
      </c>
      <c r="EC861">
        <f>IF(EB861="","",LOWER(IF(AND(LEN(EB861)&gt;1,RIGHT(EB861,1)="/"),LEFT(EB861,LEN(EB861)-1),EB861)))</f>
        <v/>
      </c>
    </row>
    <row r="862">
      <c r="EA862">
        <f>IF(A862="","",IF(LEFT(A862,4)="http",IFERROR(MID(A862,FIND("/",A862,FIND("//",A862)+2),2000),"/"),A862))</f>
        <v/>
      </c>
      <c r="EB862">
        <f>IF(EA862="","",IFERROR(LEFT(SUBSTITUTE(EA862,"#","?"),FIND("?",SUBSTITUTE(EA862,"#","?"))-1),EA862))</f>
        <v/>
      </c>
      <c r="EC862">
        <f>IF(EB862="","",LOWER(IF(AND(LEN(EB862)&gt;1,RIGHT(EB862,1)="/"),LEFT(EB862,LEN(EB862)-1),EB862)))</f>
        <v/>
      </c>
    </row>
    <row r="863">
      <c r="EA863">
        <f>IF(A863="","",IF(LEFT(A863,4)="http",IFERROR(MID(A863,FIND("/",A863,FIND("//",A863)+2),2000),"/"),A863))</f>
        <v/>
      </c>
      <c r="EB863">
        <f>IF(EA863="","",IFERROR(LEFT(SUBSTITUTE(EA863,"#","?"),FIND("?",SUBSTITUTE(EA863,"#","?"))-1),EA863))</f>
        <v/>
      </c>
      <c r="EC863">
        <f>IF(EB863="","",LOWER(IF(AND(LEN(EB863)&gt;1,RIGHT(EB863,1)="/"),LEFT(EB863,LEN(EB863)-1),EB863)))</f>
        <v/>
      </c>
    </row>
    <row r="864">
      <c r="EA864">
        <f>IF(A864="","",IF(LEFT(A864,4)="http",IFERROR(MID(A864,FIND("/",A864,FIND("//",A864)+2),2000),"/"),A864))</f>
        <v/>
      </c>
      <c r="EB864">
        <f>IF(EA864="","",IFERROR(LEFT(SUBSTITUTE(EA864,"#","?"),FIND("?",SUBSTITUTE(EA864,"#","?"))-1),EA864))</f>
        <v/>
      </c>
      <c r="EC864">
        <f>IF(EB864="","",LOWER(IF(AND(LEN(EB864)&gt;1,RIGHT(EB864,1)="/"),LEFT(EB864,LEN(EB864)-1),EB864)))</f>
        <v/>
      </c>
    </row>
    <row r="865">
      <c r="EA865">
        <f>IF(A865="","",IF(LEFT(A865,4)="http",IFERROR(MID(A865,FIND("/",A865,FIND("//",A865)+2),2000),"/"),A865))</f>
        <v/>
      </c>
      <c r="EB865">
        <f>IF(EA865="","",IFERROR(LEFT(SUBSTITUTE(EA865,"#","?"),FIND("?",SUBSTITUTE(EA865,"#","?"))-1),EA865))</f>
        <v/>
      </c>
      <c r="EC865">
        <f>IF(EB865="","",LOWER(IF(AND(LEN(EB865)&gt;1,RIGHT(EB865,1)="/"),LEFT(EB865,LEN(EB865)-1),EB865)))</f>
        <v/>
      </c>
    </row>
    <row r="866">
      <c r="EA866">
        <f>IF(A866="","",IF(LEFT(A866,4)="http",IFERROR(MID(A866,FIND("/",A866,FIND("//",A866)+2),2000),"/"),A866))</f>
        <v/>
      </c>
      <c r="EB866">
        <f>IF(EA866="","",IFERROR(LEFT(SUBSTITUTE(EA866,"#","?"),FIND("?",SUBSTITUTE(EA866,"#","?"))-1),EA866))</f>
        <v/>
      </c>
      <c r="EC866">
        <f>IF(EB866="","",LOWER(IF(AND(LEN(EB866)&gt;1,RIGHT(EB866,1)="/"),LEFT(EB866,LEN(EB866)-1),EB866)))</f>
        <v/>
      </c>
    </row>
    <row r="867">
      <c r="EA867">
        <f>IF(A867="","",IF(LEFT(A867,4)="http",IFERROR(MID(A867,FIND("/",A867,FIND("//",A867)+2),2000),"/"),A867))</f>
        <v/>
      </c>
      <c r="EB867">
        <f>IF(EA867="","",IFERROR(LEFT(SUBSTITUTE(EA867,"#","?"),FIND("?",SUBSTITUTE(EA867,"#","?"))-1),EA867))</f>
        <v/>
      </c>
      <c r="EC867">
        <f>IF(EB867="","",LOWER(IF(AND(LEN(EB867)&gt;1,RIGHT(EB867,1)="/"),LEFT(EB867,LEN(EB867)-1),EB867)))</f>
        <v/>
      </c>
    </row>
    <row r="868">
      <c r="EA868">
        <f>IF(A868="","",IF(LEFT(A868,4)="http",IFERROR(MID(A868,FIND("/",A868,FIND("//",A868)+2),2000),"/"),A868))</f>
        <v/>
      </c>
      <c r="EB868">
        <f>IF(EA868="","",IFERROR(LEFT(SUBSTITUTE(EA868,"#","?"),FIND("?",SUBSTITUTE(EA868,"#","?"))-1),EA868))</f>
        <v/>
      </c>
      <c r="EC868">
        <f>IF(EB868="","",LOWER(IF(AND(LEN(EB868)&gt;1,RIGHT(EB868,1)="/"),LEFT(EB868,LEN(EB868)-1),EB868)))</f>
        <v/>
      </c>
    </row>
    <row r="869">
      <c r="EA869">
        <f>IF(A869="","",IF(LEFT(A869,4)="http",IFERROR(MID(A869,FIND("/",A869,FIND("//",A869)+2),2000),"/"),A869))</f>
        <v/>
      </c>
      <c r="EB869">
        <f>IF(EA869="","",IFERROR(LEFT(SUBSTITUTE(EA869,"#","?"),FIND("?",SUBSTITUTE(EA869,"#","?"))-1),EA869))</f>
        <v/>
      </c>
      <c r="EC869">
        <f>IF(EB869="","",LOWER(IF(AND(LEN(EB869)&gt;1,RIGHT(EB869,1)="/"),LEFT(EB869,LEN(EB869)-1),EB869)))</f>
        <v/>
      </c>
    </row>
    <row r="870">
      <c r="EA870">
        <f>IF(A870="","",IF(LEFT(A870,4)="http",IFERROR(MID(A870,FIND("/",A870,FIND("//",A870)+2),2000),"/"),A870))</f>
        <v/>
      </c>
      <c r="EB870">
        <f>IF(EA870="","",IFERROR(LEFT(SUBSTITUTE(EA870,"#","?"),FIND("?",SUBSTITUTE(EA870,"#","?"))-1),EA870))</f>
        <v/>
      </c>
      <c r="EC870">
        <f>IF(EB870="","",LOWER(IF(AND(LEN(EB870)&gt;1,RIGHT(EB870,1)="/"),LEFT(EB870,LEN(EB870)-1),EB870)))</f>
        <v/>
      </c>
    </row>
    <row r="871">
      <c r="EA871">
        <f>IF(A871="","",IF(LEFT(A871,4)="http",IFERROR(MID(A871,FIND("/",A871,FIND("//",A871)+2),2000),"/"),A871))</f>
        <v/>
      </c>
      <c r="EB871">
        <f>IF(EA871="","",IFERROR(LEFT(SUBSTITUTE(EA871,"#","?"),FIND("?",SUBSTITUTE(EA871,"#","?"))-1),EA871))</f>
        <v/>
      </c>
      <c r="EC871">
        <f>IF(EB871="","",LOWER(IF(AND(LEN(EB871)&gt;1,RIGHT(EB871,1)="/"),LEFT(EB871,LEN(EB871)-1),EB871)))</f>
        <v/>
      </c>
    </row>
    <row r="872">
      <c r="EA872">
        <f>IF(A872="","",IF(LEFT(A872,4)="http",IFERROR(MID(A872,FIND("/",A872,FIND("//",A872)+2),2000),"/"),A872))</f>
        <v/>
      </c>
      <c r="EB872">
        <f>IF(EA872="","",IFERROR(LEFT(SUBSTITUTE(EA872,"#","?"),FIND("?",SUBSTITUTE(EA872,"#","?"))-1),EA872))</f>
        <v/>
      </c>
      <c r="EC872">
        <f>IF(EB872="","",LOWER(IF(AND(LEN(EB872)&gt;1,RIGHT(EB872,1)="/"),LEFT(EB872,LEN(EB872)-1),EB872)))</f>
        <v/>
      </c>
    </row>
    <row r="873">
      <c r="EA873">
        <f>IF(A873="","",IF(LEFT(A873,4)="http",IFERROR(MID(A873,FIND("/",A873,FIND("//",A873)+2),2000),"/"),A873))</f>
        <v/>
      </c>
      <c r="EB873">
        <f>IF(EA873="","",IFERROR(LEFT(SUBSTITUTE(EA873,"#","?"),FIND("?",SUBSTITUTE(EA873,"#","?"))-1),EA873))</f>
        <v/>
      </c>
      <c r="EC873">
        <f>IF(EB873="","",LOWER(IF(AND(LEN(EB873)&gt;1,RIGHT(EB873,1)="/"),LEFT(EB873,LEN(EB873)-1),EB873)))</f>
        <v/>
      </c>
    </row>
    <row r="874">
      <c r="EA874">
        <f>IF(A874="","",IF(LEFT(A874,4)="http",IFERROR(MID(A874,FIND("/",A874,FIND("//",A874)+2),2000),"/"),A874))</f>
        <v/>
      </c>
      <c r="EB874">
        <f>IF(EA874="","",IFERROR(LEFT(SUBSTITUTE(EA874,"#","?"),FIND("?",SUBSTITUTE(EA874,"#","?"))-1),EA874))</f>
        <v/>
      </c>
      <c r="EC874">
        <f>IF(EB874="","",LOWER(IF(AND(LEN(EB874)&gt;1,RIGHT(EB874,1)="/"),LEFT(EB874,LEN(EB874)-1),EB874)))</f>
        <v/>
      </c>
    </row>
    <row r="875">
      <c r="EA875">
        <f>IF(A875="","",IF(LEFT(A875,4)="http",IFERROR(MID(A875,FIND("/",A875,FIND("//",A875)+2),2000),"/"),A875))</f>
        <v/>
      </c>
      <c r="EB875">
        <f>IF(EA875="","",IFERROR(LEFT(SUBSTITUTE(EA875,"#","?"),FIND("?",SUBSTITUTE(EA875,"#","?"))-1),EA875))</f>
        <v/>
      </c>
      <c r="EC875">
        <f>IF(EB875="","",LOWER(IF(AND(LEN(EB875)&gt;1,RIGHT(EB875,1)="/"),LEFT(EB875,LEN(EB875)-1),EB875)))</f>
        <v/>
      </c>
    </row>
    <row r="876">
      <c r="EA876">
        <f>IF(A876="","",IF(LEFT(A876,4)="http",IFERROR(MID(A876,FIND("/",A876,FIND("//",A876)+2),2000),"/"),A876))</f>
        <v/>
      </c>
      <c r="EB876">
        <f>IF(EA876="","",IFERROR(LEFT(SUBSTITUTE(EA876,"#","?"),FIND("?",SUBSTITUTE(EA876,"#","?"))-1),EA876))</f>
        <v/>
      </c>
      <c r="EC876">
        <f>IF(EB876="","",LOWER(IF(AND(LEN(EB876)&gt;1,RIGHT(EB876,1)="/"),LEFT(EB876,LEN(EB876)-1),EB876)))</f>
        <v/>
      </c>
    </row>
    <row r="877">
      <c r="EA877">
        <f>IF(A877="","",IF(LEFT(A877,4)="http",IFERROR(MID(A877,FIND("/",A877,FIND("//",A877)+2),2000),"/"),A877))</f>
        <v/>
      </c>
      <c r="EB877">
        <f>IF(EA877="","",IFERROR(LEFT(SUBSTITUTE(EA877,"#","?"),FIND("?",SUBSTITUTE(EA877,"#","?"))-1),EA877))</f>
        <v/>
      </c>
      <c r="EC877">
        <f>IF(EB877="","",LOWER(IF(AND(LEN(EB877)&gt;1,RIGHT(EB877,1)="/"),LEFT(EB877,LEN(EB877)-1),EB877)))</f>
        <v/>
      </c>
    </row>
    <row r="878">
      <c r="EA878">
        <f>IF(A878="","",IF(LEFT(A878,4)="http",IFERROR(MID(A878,FIND("/",A878,FIND("//",A878)+2),2000),"/"),A878))</f>
        <v/>
      </c>
      <c r="EB878">
        <f>IF(EA878="","",IFERROR(LEFT(SUBSTITUTE(EA878,"#","?"),FIND("?",SUBSTITUTE(EA878,"#","?"))-1),EA878))</f>
        <v/>
      </c>
      <c r="EC878">
        <f>IF(EB878="","",LOWER(IF(AND(LEN(EB878)&gt;1,RIGHT(EB878,1)="/"),LEFT(EB878,LEN(EB878)-1),EB878)))</f>
        <v/>
      </c>
    </row>
    <row r="879">
      <c r="EA879">
        <f>IF(A879="","",IF(LEFT(A879,4)="http",IFERROR(MID(A879,FIND("/",A879,FIND("//",A879)+2),2000),"/"),A879))</f>
        <v/>
      </c>
      <c r="EB879">
        <f>IF(EA879="","",IFERROR(LEFT(SUBSTITUTE(EA879,"#","?"),FIND("?",SUBSTITUTE(EA879,"#","?"))-1),EA879))</f>
        <v/>
      </c>
      <c r="EC879">
        <f>IF(EB879="","",LOWER(IF(AND(LEN(EB879)&gt;1,RIGHT(EB879,1)="/"),LEFT(EB879,LEN(EB879)-1),EB879)))</f>
        <v/>
      </c>
    </row>
    <row r="880">
      <c r="EA880">
        <f>IF(A880="","",IF(LEFT(A880,4)="http",IFERROR(MID(A880,FIND("/",A880,FIND("//",A880)+2),2000),"/"),A880))</f>
        <v/>
      </c>
      <c r="EB880">
        <f>IF(EA880="","",IFERROR(LEFT(SUBSTITUTE(EA880,"#","?"),FIND("?",SUBSTITUTE(EA880,"#","?"))-1),EA880))</f>
        <v/>
      </c>
      <c r="EC880">
        <f>IF(EB880="","",LOWER(IF(AND(LEN(EB880)&gt;1,RIGHT(EB880,1)="/"),LEFT(EB880,LEN(EB880)-1),EB880)))</f>
        <v/>
      </c>
    </row>
    <row r="881">
      <c r="EA881">
        <f>IF(A881="","",IF(LEFT(A881,4)="http",IFERROR(MID(A881,FIND("/",A881,FIND("//",A881)+2),2000),"/"),A881))</f>
        <v/>
      </c>
      <c r="EB881">
        <f>IF(EA881="","",IFERROR(LEFT(SUBSTITUTE(EA881,"#","?"),FIND("?",SUBSTITUTE(EA881,"#","?"))-1),EA881))</f>
        <v/>
      </c>
      <c r="EC881">
        <f>IF(EB881="","",LOWER(IF(AND(LEN(EB881)&gt;1,RIGHT(EB881,1)="/"),LEFT(EB881,LEN(EB881)-1),EB881)))</f>
        <v/>
      </c>
    </row>
    <row r="882">
      <c r="EA882">
        <f>IF(A882="","",IF(LEFT(A882,4)="http",IFERROR(MID(A882,FIND("/",A882,FIND("//",A882)+2),2000),"/"),A882))</f>
        <v/>
      </c>
      <c r="EB882">
        <f>IF(EA882="","",IFERROR(LEFT(SUBSTITUTE(EA882,"#","?"),FIND("?",SUBSTITUTE(EA882,"#","?"))-1),EA882))</f>
        <v/>
      </c>
      <c r="EC882">
        <f>IF(EB882="","",LOWER(IF(AND(LEN(EB882)&gt;1,RIGHT(EB882,1)="/"),LEFT(EB882,LEN(EB882)-1),EB882)))</f>
        <v/>
      </c>
    </row>
    <row r="883">
      <c r="EA883">
        <f>IF(A883="","",IF(LEFT(A883,4)="http",IFERROR(MID(A883,FIND("/",A883,FIND("//",A883)+2),2000),"/"),A883))</f>
        <v/>
      </c>
      <c r="EB883">
        <f>IF(EA883="","",IFERROR(LEFT(SUBSTITUTE(EA883,"#","?"),FIND("?",SUBSTITUTE(EA883,"#","?"))-1),EA883))</f>
        <v/>
      </c>
      <c r="EC883">
        <f>IF(EB883="","",LOWER(IF(AND(LEN(EB883)&gt;1,RIGHT(EB883,1)="/"),LEFT(EB883,LEN(EB883)-1),EB883)))</f>
        <v/>
      </c>
    </row>
    <row r="884">
      <c r="EA884">
        <f>IF(A884="","",IF(LEFT(A884,4)="http",IFERROR(MID(A884,FIND("/",A884,FIND("//",A884)+2),2000),"/"),A884))</f>
        <v/>
      </c>
      <c r="EB884">
        <f>IF(EA884="","",IFERROR(LEFT(SUBSTITUTE(EA884,"#","?"),FIND("?",SUBSTITUTE(EA884,"#","?"))-1),EA884))</f>
        <v/>
      </c>
      <c r="EC884">
        <f>IF(EB884="","",LOWER(IF(AND(LEN(EB884)&gt;1,RIGHT(EB884,1)="/"),LEFT(EB884,LEN(EB884)-1),EB884)))</f>
        <v/>
      </c>
    </row>
    <row r="885">
      <c r="EA885">
        <f>IF(A885="","",IF(LEFT(A885,4)="http",IFERROR(MID(A885,FIND("/",A885,FIND("//",A885)+2),2000),"/"),A885))</f>
        <v/>
      </c>
      <c r="EB885">
        <f>IF(EA885="","",IFERROR(LEFT(SUBSTITUTE(EA885,"#","?"),FIND("?",SUBSTITUTE(EA885,"#","?"))-1),EA885))</f>
        <v/>
      </c>
      <c r="EC885">
        <f>IF(EB885="","",LOWER(IF(AND(LEN(EB885)&gt;1,RIGHT(EB885,1)="/"),LEFT(EB885,LEN(EB885)-1),EB885)))</f>
        <v/>
      </c>
    </row>
    <row r="886">
      <c r="EA886">
        <f>IF(A886="","",IF(LEFT(A886,4)="http",IFERROR(MID(A886,FIND("/",A886,FIND("//",A886)+2),2000),"/"),A886))</f>
        <v/>
      </c>
      <c r="EB886">
        <f>IF(EA886="","",IFERROR(LEFT(SUBSTITUTE(EA886,"#","?"),FIND("?",SUBSTITUTE(EA886,"#","?"))-1),EA886))</f>
        <v/>
      </c>
      <c r="EC886">
        <f>IF(EB886="","",LOWER(IF(AND(LEN(EB886)&gt;1,RIGHT(EB886,1)="/"),LEFT(EB886,LEN(EB886)-1),EB886)))</f>
        <v/>
      </c>
    </row>
    <row r="887">
      <c r="EA887">
        <f>IF(A887="","",IF(LEFT(A887,4)="http",IFERROR(MID(A887,FIND("/",A887,FIND("//",A887)+2),2000),"/"),A887))</f>
        <v/>
      </c>
      <c r="EB887">
        <f>IF(EA887="","",IFERROR(LEFT(SUBSTITUTE(EA887,"#","?"),FIND("?",SUBSTITUTE(EA887,"#","?"))-1),EA887))</f>
        <v/>
      </c>
      <c r="EC887">
        <f>IF(EB887="","",LOWER(IF(AND(LEN(EB887)&gt;1,RIGHT(EB887,1)="/"),LEFT(EB887,LEN(EB887)-1),EB887)))</f>
        <v/>
      </c>
    </row>
    <row r="888">
      <c r="EA888">
        <f>IF(A888="","",IF(LEFT(A888,4)="http",IFERROR(MID(A888,FIND("/",A888,FIND("//",A888)+2),2000),"/"),A888))</f>
        <v/>
      </c>
      <c r="EB888">
        <f>IF(EA888="","",IFERROR(LEFT(SUBSTITUTE(EA888,"#","?"),FIND("?",SUBSTITUTE(EA888,"#","?"))-1),EA888))</f>
        <v/>
      </c>
      <c r="EC888">
        <f>IF(EB888="","",LOWER(IF(AND(LEN(EB888)&gt;1,RIGHT(EB888,1)="/"),LEFT(EB888,LEN(EB888)-1),EB888)))</f>
        <v/>
      </c>
    </row>
    <row r="889">
      <c r="EA889">
        <f>IF(A889="","",IF(LEFT(A889,4)="http",IFERROR(MID(A889,FIND("/",A889,FIND("//",A889)+2),2000),"/"),A889))</f>
        <v/>
      </c>
      <c r="EB889">
        <f>IF(EA889="","",IFERROR(LEFT(SUBSTITUTE(EA889,"#","?"),FIND("?",SUBSTITUTE(EA889,"#","?"))-1),EA889))</f>
        <v/>
      </c>
      <c r="EC889">
        <f>IF(EB889="","",LOWER(IF(AND(LEN(EB889)&gt;1,RIGHT(EB889,1)="/"),LEFT(EB889,LEN(EB889)-1),EB889)))</f>
        <v/>
      </c>
    </row>
    <row r="890">
      <c r="EA890">
        <f>IF(A890="","",IF(LEFT(A890,4)="http",IFERROR(MID(A890,FIND("/",A890,FIND("//",A890)+2),2000),"/"),A890))</f>
        <v/>
      </c>
      <c r="EB890">
        <f>IF(EA890="","",IFERROR(LEFT(SUBSTITUTE(EA890,"#","?"),FIND("?",SUBSTITUTE(EA890,"#","?"))-1),EA890))</f>
        <v/>
      </c>
      <c r="EC890">
        <f>IF(EB890="","",LOWER(IF(AND(LEN(EB890)&gt;1,RIGHT(EB890,1)="/"),LEFT(EB890,LEN(EB890)-1),EB890)))</f>
        <v/>
      </c>
    </row>
    <row r="891">
      <c r="EA891">
        <f>IF(A891="","",IF(LEFT(A891,4)="http",IFERROR(MID(A891,FIND("/",A891,FIND("//",A891)+2),2000),"/"),A891))</f>
        <v/>
      </c>
      <c r="EB891">
        <f>IF(EA891="","",IFERROR(LEFT(SUBSTITUTE(EA891,"#","?"),FIND("?",SUBSTITUTE(EA891,"#","?"))-1),EA891))</f>
        <v/>
      </c>
      <c r="EC891">
        <f>IF(EB891="","",LOWER(IF(AND(LEN(EB891)&gt;1,RIGHT(EB891,1)="/"),LEFT(EB891,LEN(EB891)-1),EB891)))</f>
        <v/>
      </c>
    </row>
    <row r="892">
      <c r="EA892">
        <f>IF(A892="","",IF(LEFT(A892,4)="http",IFERROR(MID(A892,FIND("/",A892,FIND("//",A892)+2),2000),"/"),A892))</f>
        <v/>
      </c>
      <c r="EB892">
        <f>IF(EA892="","",IFERROR(LEFT(SUBSTITUTE(EA892,"#","?"),FIND("?",SUBSTITUTE(EA892,"#","?"))-1),EA892))</f>
        <v/>
      </c>
      <c r="EC892">
        <f>IF(EB892="","",LOWER(IF(AND(LEN(EB892)&gt;1,RIGHT(EB892,1)="/"),LEFT(EB892,LEN(EB892)-1),EB892)))</f>
        <v/>
      </c>
    </row>
    <row r="893">
      <c r="EA893">
        <f>IF(A893="","",IF(LEFT(A893,4)="http",IFERROR(MID(A893,FIND("/",A893,FIND("//",A893)+2),2000),"/"),A893))</f>
        <v/>
      </c>
      <c r="EB893">
        <f>IF(EA893="","",IFERROR(LEFT(SUBSTITUTE(EA893,"#","?"),FIND("?",SUBSTITUTE(EA893,"#","?"))-1),EA893))</f>
        <v/>
      </c>
      <c r="EC893">
        <f>IF(EB893="","",LOWER(IF(AND(LEN(EB893)&gt;1,RIGHT(EB893,1)="/"),LEFT(EB893,LEN(EB893)-1),EB893)))</f>
        <v/>
      </c>
    </row>
    <row r="894">
      <c r="EA894">
        <f>IF(A894="","",IF(LEFT(A894,4)="http",IFERROR(MID(A894,FIND("/",A894,FIND("//",A894)+2),2000),"/"),A894))</f>
        <v/>
      </c>
      <c r="EB894">
        <f>IF(EA894="","",IFERROR(LEFT(SUBSTITUTE(EA894,"#","?"),FIND("?",SUBSTITUTE(EA894,"#","?"))-1),EA894))</f>
        <v/>
      </c>
      <c r="EC894">
        <f>IF(EB894="","",LOWER(IF(AND(LEN(EB894)&gt;1,RIGHT(EB894,1)="/"),LEFT(EB894,LEN(EB894)-1),EB894)))</f>
        <v/>
      </c>
    </row>
    <row r="895">
      <c r="EA895">
        <f>IF(A895="","",IF(LEFT(A895,4)="http",IFERROR(MID(A895,FIND("/",A895,FIND("//",A895)+2),2000),"/"),A895))</f>
        <v/>
      </c>
      <c r="EB895">
        <f>IF(EA895="","",IFERROR(LEFT(SUBSTITUTE(EA895,"#","?"),FIND("?",SUBSTITUTE(EA895,"#","?"))-1),EA895))</f>
        <v/>
      </c>
      <c r="EC895">
        <f>IF(EB895="","",LOWER(IF(AND(LEN(EB895)&gt;1,RIGHT(EB895,1)="/"),LEFT(EB895,LEN(EB895)-1),EB895)))</f>
        <v/>
      </c>
    </row>
    <row r="896">
      <c r="EA896">
        <f>IF(A896="","",IF(LEFT(A896,4)="http",IFERROR(MID(A896,FIND("/",A896,FIND("//",A896)+2),2000),"/"),A896))</f>
        <v/>
      </c>
      <c r="EB896">
        <f>IF(EA896="","",IFERROR(LEFT(SUBSTITUTE(EA896,"#","?"),FIND("?",SUBSTITUTE(EA896,"#","?"))-1),EA896))</f>
        <v/>
      </c>
      <c r="EC896">
        <f>IF(EB896="","",LOWER(IF(AND(LEN(EB896)&gt;1,RIGHT(EB896,1)="/"),LEFT(EB896,LEN(EB896)-1),EB896)))</f>
        <v/>
      </c>
    </row>
    <row r="897">
      <c r="EA897">
        <f>IF(A897="","",IF(LEFT(A897,4)="http",IFERROR(MID(A897,FIND("/",A897,FIND("//",A897)+2),2000),"/"),A897))</f>
        <v/>
      </c>
      <c r="EB897">
        <f>IF(EA897="","",IFERROR(LEFT(SUBSTITUTE(EA897,"#","?"),FIND("?",SUBSTITUTE(EA897,"#","?"))-1),EA897))</f>
        <v/>
      </c>
      <c r="EC897">
        <f>IF(EB897="","",LOWER(IF(AND(LEN(EB897)&gt;1,RIGHT(EB897,1)="/"),LEFT(EB897,LEN(EB897)-1),EB897)))</f>
        <v/>
      </c>
    </row>
    <row r="898">
      <c r="EA898">
        <f>IF(A898="","",IF(LEFT(A898,4)="http",IFERROR(MID(A898,FIND("/",A898,FIND("//",A898)+2),2000),"/"),A898))</f>
        <v/>
      </c>
      <c r="EB898">
        <f>IF(EA898="","",IFERROR(LEFT(SUBSTITUTE(EA898,"#","?"),FIND("?",SUBSTITUTE(EA898,"#","?"))-1),EA898))</f>
        <v/>
      </c>
      <c r="EC898">
        <f>IF(EB898="","",LOWER(IF(AND(LEN(EB898)&gt;1,RIGHT(EB898,1)="/"),LEFT(EB898,LEN(EB898)-1),EB898)))</f>
        <v/>
      </c>
    </row>
    <row r="899">
      <c r="EA899">
        <f>IF(A899="","",IF(LEFT(A899,4)="http",IFERROR(MID(A899,FIND("/",A899,FIND("//",A899)+2),2000),"/"),A899))</f>
        <v/>
      </c>
      <c r="EB899">
        <f>IF(EA899="","",IFERROR(LEFT(SUBSTITUTE(EA899,"#","?"),FIND("?",SUBSTITUTE(EA899,"#","?"))-1),EA899))</f>
        <v/>
      </c>
      <c r="EC899">
        <f>IF(EB899="","",LOWER(IF(AND(LEN(EB899)&gt;1,RIGHT(EB899,1)="/"),LEFT(EB899,LEN(EB899)-1),EB899)))</f>
        <v/>
      </c>
    </row>
    <row r="900">
      <c r="EA900">
        <f>IF(A900="","",IF(LEFT(A900,4)="http",IFERROR(MID(A900,FIND("/",A900,FIND("//",A900)+2),2000),"/"),A900))</f>
        <v/>
      </c>
      <c r="EB900">
        <f>IF(EA900="","",IFERROR(LEFT(SUBSTITUTE(EA900,"#","?"),FIND("?",SUBSTITUTE(EA900,"#","?"))-1),EA900))</f>
        <v/>
      </c>
      <c r="EC900">
        <f>IF(EB900="","",LOWER(IF(AND(LEN(EB900)&gt;1,RIGHT(EB900,1)="/"),LEFT(EB900,LEN(EB900)-1),EB900)))</f>
        <v/>
      </c>
    </row>
    <row r="901">
      <c r="EA901">
        <f>IF(A901="","",IF(LEFT(A901,4)="http",IFERROR(MID(A901,FIND("/",A901,FIND("//",A901)+2),2000),"/"),A901))</f>
        <v/>
      </c>
      <c r="EB901">
        <f>IF(EA901="","",IFERROR(LEFT(SUBSTITUTE(EA901,"#","?"),FIND("?",SUBSTITUTE(EA901,"#","?"))-1),EA901))</f>
        <v/>
      </c>
      <c r="EC901">
        <f>IF(EB901="","",LOWER(IF(AND(LEN(EB901)&gt;1,RIGHT(EB901,1)="/"),LEFT(EB901,LEN(EB901)-1),EB901)))</f>
        <v/>
      </c>
    </row>
    <row r="902">
      <c r="EA902">
        <f>IF(A902="","",IF(LEFT(A902,4)="http",IFERROR(MID(A902,FIND("/",A902,FIND("//",A902)+2),2000),"/"),A902))</f>
        <v/>
      </c>
      <c r="EB902">
        <f>IF(EA902="","",IFERROR(LEFT(SUBSTITUTE(EA902,"#","?"),FIND("?",SUBSTITUTE(EA902,"#","?"))-1),EA902))</f>
        <v/>
      </c>
      <c r="EC902">
        <f>IF(EB902="","",LOWER(IF(AND(LEN(EB902)&gt;1,RIGHT(EB902,1)="/"),LEFT(EB902,LEN(EB902)-1),EB902)))</f>
        <v/>
      </c>
    </row>
    <row r="903">
      <c r="EA903">
        <f>IF(A903="","",IF(LEFT(A903,4)="http",IFERROR(MID(A903,FIND("/",A903,FIND("//",A903)+2),2000),"/"),A903))</f>
        <v/>
      </c>
      <c r="EB903">
        <f>IF(EA903="","",IFERROR(LEFT(SUBSTITUTE(EA903,"#","?"),FIND("?",SUBSTITUTE(EA903,"#","?"))-1),EA903))</f>
        <v/>
      </c>
      <c r="EC903">
        <f>IF(EB903="","",LOWER(IF(AND(LEN(EB903)&gt;1,RIGHT(EB903,1)="/"),LEFT(EB903,LEN(EB903)-1),EB903)))</f>
        <v/>
      </c>
    </row>
    <row r="904">
      <c r="EA904">
        <f>IF(A904="","",IF(LEFT(A904,4)="http",IFERROR(MID(A904,FIND("/",A904,FIND("//",A904)+2),2000),"/"),A904))</f>
        <v/>
      </c>
      <c r="EB904">
        <f>IF(EA904="","",IFERROR(LEFT(SUBSTITUTE(EA904,"#","?"),FIND("?",SUBSTITUTE(EA904,"#","?"))-1),EA904))</f>
        <v/>
      </c>
      <c r="EC904">
        <f>IF(EB904="","",LOWER(IF(AND(LEN(EB904)&gt;1,RIGHT(EB904,1)="/"),LEFT(EB904,LEN(EB904)-1),EB904)))</f>
        <v/>
      </c>
    </row>
    <row r="905">
      <c r="EA905">
        <f>IF(A905="","",IF(LEFT(A905,4)="http",IFERROR(MID(A905,FIND("/",A905,FIND("//",A905)+2),2000),"/"),A905))</f>
        <v/>
      </c>
      <c r="EB905">
        <f>IF(EA905="","",IFERROR(LEFT(SUBSTITUTE(EA905,"#","?"),FIND("?",SUBSTITUTE(EA905,"#","?"))-1),EA905))</f>
        <v/>
      </c>
      <c r="EC905">
        <f>IF(EB905="","",LOWER(IF(AND(LEN(EB905)&gt;1,RIGHT(EB905,1)="/"),LEFT(EB905,LEN(EB905)-1),EB905)))</f>
        <v/>
      </c>
    </row>
    <row r="906">
      <c r="EA906">
        <f>IF(A906="","",IF(LEFT(A906,4)="http",IFERROR(MID(A906,FIND("/",A906,FIND("//",A906)+2),2000),"/"),A906))</f>
        <v/>
      </c>
      <c r="EB906">
        <f>IF(EA906="","",IFERROR(LEFT(SUBSTITUTE(EA906,"#","?"),FIND("?",SUBSTITUTE(EA906,"#","?"))-1),EA906))</f>
        <v/>
      </c>
      <c r="EC906">
        <f>IF(EB906="","",LOWER(IF(AND(LEN(EB906)&gt;1,RIGHT(EB906,1)="/"),LEFT(EB906,LEN(EB906)-1),EB906)))</f>
        <v/>
      </c>
    </row>
    <row r="907">
      <c r="EA907">
        <f>IF(A907="","",IF(LEFT(A907,4)="http",IFERROR(MID(A907,FIND("/",A907,FIND("//",A907)+2),2000),"/"),A907))</f>
        <v/>
      </c>
      <c r="EB907">
        <f>IF(EA907="","",IFERROR(LEFT(SUBSTITUTE(EA907,"#","?"),FIND("?",SUBSTITUTE(EA907,"#","?"))-1),EA907))</f>
        <v/>
      </c>
      <c r="EC907">
        <f>IF(EB907="","",LOWER(IF(AND(LEN(EB907)&gt;1,RIGHT(EB907,1)="/"),LEFT(EB907,LEN(EB907)-1),EB907)))</f>
        <v/>
      </c>
    </row>
    <row r="908">
      <c r="EA908">
        <f>IF(A908="","",IF(LEFT(A908,4)="http",IFERROR(MID(A908,FIND("/",A908,FIND("//",A908)+2),2000),"/"),A908))</f>
        <v/>
      </c>
      <c r="EB908">
        <f>IF(EA908="","",IFERROR(LEFT(SUBSTITUTE(EA908,"#","?"),FIND("?",SUBSTITUTE(EA908,"#","?"))-1),EA908))</f>
        <v/>
      </c>
      <c r="EC908">
        <f>IF(EB908="","",LOWER(IF(AND(LEN(EB908)&gt;1,RIGHT(EB908,1)="/"),LEFT(EB908,LEN(EB908)-1),EB908)))</f>
        <v/>
      </c>
    </row>
    <row r="909">
      <c r="EA909">
        <f>IF(A909="","",IF(LEFT(A909,4)="http",IFERROR(MID(A909,FIND("/",A909,FIND("//",A909)+2),2000),"/"),A909))</f>
        <v/>
      </c>
      <c r="EB909">
        <f>IF(EA909="","",IFERROR(LEFT(SUBSTITUTE(EA909,"#","?"),FIND("?",SUBSTITUTE(EA909,"#","?"))-1),EA909))</f>
        <v/>
      </c>
      <c r="EC909">
        <f>IF(EB909="","",LOWER(IF(AND(LEN(EB909)&gt;1,RIGHT(EB909,1)="/"),LEFT(EB909,LEN(EB909)-1),EB909)))</f>
        <v/>
      </c>
    </row>
    <row r="910">
      <c r="EA910">
        <f>IF(A910="","",IF(LEFT(A910,4)="http",IFERROR(MID(A910,FIND("/",A910,FIND("//",A910)+2),2000),"/"),A910))</f>
        <v/>
      </c>
      <c r="EB910">
        <f>IF(EA910="","",IFERROR(LEFT(SUBSTITUTE(EA910,"#","?"),FIND("?",SUBSTITUTE(EA910,"#","?"))-1),EA910))</f>
        <v/>
      </c>
      <c r="EC910">
        <f>IF(EB910="","",LOWER(IF(AND(LEN(EB910)&gt;1,RIGHT(EB910,1)="/"),LEFT(EB910,LEN(EB910)-1),EB910)))</f>
        <v/>
      </c>
    </row>
    <row r="911">
      <c r="EA911">
        <f>IF(A911="","",IF(LEFT(A911,4)="http",IFERROR(MID(A911,FIND("/",A911,FIND("//",A911)+2),2000),"/"),A911))</f>
        <v/>
      </c>
      <c r="EB911">
        <f>IF(EA911="","",IFERROR(LEFT(SUBSTITUTE(EA911,"#","?"),FIND("?",SUBSTITUTE(EA911,"#","?"))-1),EA911))</f>
        <v/>
      </c>
      <c r="EC911">
        <f>IF(EB911="","",LOWER(IF(AND(LEN(EB911)&gt;1,RIGHT(EB911,1)="/"),LEFT(EB911,LEN(EB911)-1),EB911)))</f>
        <v/>
      </c>
    </row>
    <row r="912">
      <c r="EA912">
        <f>IF(A912="","",IF(LEFT(A912,4)="http",IFERROR(MID(A912,FIND("/",A912,FIND("//",A912)+2),2000),"/"),A912))</f>
        <v/>
      </c>
      <c r="EB912">
        <f>IF(EA912="","",IFERROR(LEFT(SUBSTITUTE(EA912,"#","?"),FIND("?",SUBSTITUTE(EA912,"#","?"))-1),EA912))</f>
        <v/>
      </c>
      <c r="EC912">
        <f>IF(EB912="","",LOWER(IF(AND(LEN(EB912)&gt;1,RIGHT(EB912,1)="/"),LEFT(EB912,LEN(EB912)-1),EB912)))</f>
        <v/>
      </c>
    </row>
    <row r="913">
      <c r="EA913">
        <f>IF(A913="","",IF(LEFT(A913,4)="http",IFERROR(MID(A913,FIND("/",A913,FIND("//",A913)+2),2000),"/"),A913))</f>
        <v/>
      </c>
      <c r="EB913">
        <f>IF(EA913="","",IFERROR(LEFT(SUBSTITUTE(EA913,"#","?"),FIND("?",SUBSTITUTE(EA913,"#","?"))-1),EA913))</f>
        <v/>
      </c>
      <c r="EC913">
        <f>IF(EB913="","",LOWER(IF(AND(LEN(EB913)&gt;1,RIGHT(EB913,1)="/"),LEFT(EB913,LEN(EB913)-1),EB913)))</f>
        <v/>
      </c>
    </row>
    <row r="914">
      <c r="EA914">
        <f>IF(A914="","",IF(LEFT(A914,4)="http",IFERROR(MID(A914,FIND("/",A914,FIND("//",A914)+2),2000),"/"),A914))</f>
        <v/>
      </c>
      <c r="EB914">
        <f>IF(EA914="","",IFERROR(LEFT(SUBSTITUTE(EA914,"#","?"),FIND("?",SUBSTITUTE(EA914,"#","?"))-1),EA914))</f>
        <v/>
      </c>
      <c r="EC914">
        <f>IF(EB914="","",LOWER(IF(AND(LEN(EB914)&gt;1,RIGHT(EB914,1)="/"),LEFT(EB914,LEN(EB914)-1),EB914)))</f>
        <v/>
      </c>
    </row>
    <row r="915">
      <c r="EA915">
        <f>IF(A915="","",IF(LEFT(A915,4)="http",IFERROR(MID(A915,FIND("/",A915,FIND("//",A915)+2),2000),"/"),A915))</f>
        <v/>
      </c>
      <c r="EB915">
        <f>IF(EA915="","",IFERROR(LEFT(SUBSTITUTE(EA915,"#","?"),FIND("?",SUBSTITUTE(EA915,"#","?"))-1),EA915))</f>
        <v/>
      </c>
      <c r="EC915">
        <f>IF(EB915="","",LOWER(IF(AND(LEN(EB915)&gt;1,RIGHT(EB915,1)="/"),LEFT(EB915,LEN(EB915)-1),EB915)))</f>
        <v/>
      </c>
    </row>
    <row r="916">
      <c r="EA916">
        <f>IF(A916="","",IF(LEFT(A916,4)="http",IFERROR(MID(A916,FIND("/",A916,FIND("//",A916)+2),2000),"/"),A916))</f>
        <v/>
      </c>
      <c r="EB916">
        <f>IF(EA916="","",IFERROR(LEFT(SUBSTITUTE(EA916,"#","?"),FIND("?",SUBSTITUTE(EA916,"#","?"))-1),EA916))</f>
        <v/>
      </c>
      <c r="EC916">
        <f>IF(EB916="","",LOWER(IF(AND(LEN(EB916)&gt;1,RIGHT(EB916,1)="/"),LEFT(EB916,LEN(EB916)-1),EB916)))</f>
        <v/>
      </c>
    </row>
    <row r="917">
      <c r="EA917">
        <f>IF(A917="","",IF(LEFT(A917,4)="http",IFERROR(MID(A917,FIND("/",A917,FIND("//",A917)+2),2000),"/"),A917))</f>
        <v/>
      </c>
      <c r="EB917">
        <f>IF(EA917="","",IFERROR(LEFT(SUBSTITUTE(EA917,"#","?"),FIND("?",SUBSTITUTE(EA917,"#","?"))-1),EA917))</f>
        <v/>
      </c>
      <c r="EC917">
        <f>IF(EB917="","",LOWER(IF(AND(LEN(EB917)&gt;1,RIGHT(EB917,1)="/"),LEFT(EB917,LEN(EB917)-1),EB917)))</f>
        <v/>
      </c>
    </row>
    <row r="918">
      <c r="EA918">
        <f>IF(A918="","",IF(LEFT(A918,4)="http",IFERROR(MID(A918,FIND("/",A918,FIND("//",A918)+2),2000),"/"),A918))</f>
        <v/>
      </c>
      <c r="EB918">
        <f>IF(EA918="","",IFERROR(LEFT(SUBSTITUTE(EA918,"#","?"),FIND("?",SUBSTITUTE(EA918,"#","?"))-1),EA918))</f>
        <v/>
      </c>
      <c r="EC918">
        <f>IF(EB918="","",LOWER(IF(AND(LEN(EB918)&gt;1,RIGHT(EB918,1)="/"),LEFT(EB918,LEN(EB918)-1),EB918)))</f>
        <v/>
      </c>
    </row>
    <row r="919">
      <c r="EA919">
        <f>IF(A919="","",IF(LEFT(A919,4)="http",IFERROR(MID(A919,FIND("/",A919,FIND("//",A919)+2),2000),"/"),A919))</f>
        <v/>
      </c>
      <c r="EB919">
        <f>IF(EA919="","",IFERROR(LEFT(SUBSTITUTE(EA919,"#","?"),FIND("?",SUBSTITUTE(EA919,"#","?"))-1),EA919))</f>
        <v/>
      </c>
      <c r="EC919">
        <f>IF(EB919="","",LOWER(IF(AND(LEN(EB919)&gt;1,RIGHT(EB919,1)="/"),LEFT(EB919,LEN(EB919)-1),EB919)))</f>
        <v/>
      </c>
    </row>
    <row r="920">
      <c r="EA920">
        <f>IF(A920="","",IF(LEFT(A920,4)="http",IFERROR(MID(A920,FIND("/",A920,FIND("//",A920)+2),2000),"/"),A920))</f>
        <v/>
      </c>
      <c r="EB920">
        <f>IF(EA920="","",IFERROR(LEFT(SUBSTITUTE(EA920,"#","?"),FIND("?",SUBSTITUTE(EA920,"#","?"))-1),EA920))</f>
        <v/>
      </c>
      <c r="EC920">
        <f>IF(EB920="","",LOWER(IF(AND(LEN(EB920)&gt;1,RIGHT(EB920,1)="/"),LEFT(EB920,LEN(EB920)-1),EB920)))</f>
        <v/>
      </c>
    </row>
    <row r="921">
      <c r="EA921">
        <f>IF(A921="","",IF(LEFT(A921,4)="http",IFERROR(MID(A921,FIND("/",A921,FIND("//",A921)+2),2000),"/"),A921))</f>
        <v/>
      </c>
      <c r="EB921">
        <f>IF(EA921="","",IFERROR(LEFT(SUBSTITUTE(EA921,"#","?"),FIND("?",SUBSTITUTE(EA921,"#","?"))-1),EA921))</f>
        <v/>
      </c>
      <c r="EC921">
        <f>IF(EB921="","",LOWER(IF(AND(LEN(EB921)&gt;1,RIGHT(EB921,1)="/"),LEFT(EB921,LEN(EB921)-1),EB921)))</f>
        <v/>
      </c>
    </row>
    <row r="922">
      <c r="EA922">
        <f>IF(A922="","",IF(LEFT(A922,4)="http",IFERROR(MID(A922,FIND("/",A922,FIND("//",A922)+2),2000),"/"),A922))</f>
        <v/>
      </c>
      <c r="EB922">
        <f>IF(EA922="","",IFERROR(LEFT(SUBSTITUTE(EA922,"#","?"),FIND("?",SUBSTITUTE(EA922,"#","?"))-1),EA922))</f>
        <v/>
      </c>
      <c r="EC922">
        <f>IF(EB922="","",LOWER(IF(AND(LEN(EB922)&gt;1,RIGHT(EB922,1)="/"),LEFT(EB922,LEN(EB922)-1),EB922)))</f>
        <v/>
      </c>
    </row>
    <row r="923">
      <c r="EA923">
        <f>IF(A923="","",IF(LEFT(A923,4)="http",IFERROR(MID(A923,FIND("/",A923,FIND("//",A923)+2),2000),"/"),A923))</f>
        <v/>
      </c>
      <c r="EB923">
        <f>IF(EA923="","",IFERROR(LEFT(SUBSTITUTE(EA923,"#","?"),FIND("?",SUBSTITUTE(EA923,"#","?"))-1),EA923))</f>
        <v/>
      </c>
      <c r="EC923">
        <f>IF(EB923="","",LOWER(IF(AND(LEN(EB923)&gt;1,RIGHT(EB923,1)="/"),LEFT(EB923,LEN(EB923)-1),EB923)))</f>
        <v/>
      </c>
    </row>
    <row r="924">
      <c r="EA924">
        <f>IF(A924="","",IF(LEFT(A924,4)="http",IFERROR(MID(A924,FIND("/",A924,FIND("//",A924)+2),2000),"/"),A924))</f>
        <v/>
      </c>
      <c r="EB924">
        <f>IF(EA924="","",IFERROR(LEFT(SUBSTITUTE(EA924,"#","?"),FIND("?",SUBSTITUTE(EA924,"#","?"))-1),EA924))</f>
        <v/>
      </c>
      <c r="EC924">
        <f>IF(EB924="","",LOWER(IF(AND(LEN(EB924)&gt;1,RIGHT(EB924,1)="/"),LEFT(EB924,LEN(EB924)-1),EB924)))</f>
        <v/>
      </c>
    </row>
    <row r="925">
      <c r="EA925">
        <f>IF(A925="","",IF(LEFT(A925,4)="http",IFERROR(MID(A925,FIND("/",A925,FIND("//",A925)+2),2000),"/"),A925))</f>
        <v/>
      </c>
      <c r="EB925">
        <f>IF(EA925="","",IFERROR(LEFT(SUBSTITUTE(EA925,"#","?"),FIND("?",SUBSTITUTE(EA925,"#","?"))-1),EA925))</f>
        <v/>
      </c>
      <c r="EC925">
        <f>IF(EB925="","",LOWER(IF(AND(LEN(EB925)&gt;1,RIGHT(EB925,1)="/"),LEFT(EB925,LEN(EB925)-1),EB925)))</f>
        <v/>
      </c>
    </row>
    <row r="926">
      <c r="EA926">
        <f>IF(A926="","",IF(LEFT(A926,4)="http",IFERROR(MID(A926,FIND("/",A926,FIND("//",A926)+2),2000),"/"),A926))</f>
        <v/>
      </c>
      <c r="EB926">
        <f>IF(EA926="","",IFERROR(LEFT(SUBSTITUTE(EA926,"#","?"),FIND("?",SUBSTITUTE(EA926,"#","?"))-1),EA926))</f>
        <v/>
      </c>
      <c r="EC926">
        <f>IF(EB926="","",LOWER(IF(AND(LEN(EB926)&gt;1,RIGHT(EB926,1)="/"),LEFT(EB926,LEN(EB926)-1),EB926)))</f>
        <v/>
      </c>
    </row>
    <row r="927">
      <c r="EA927">
        <f>IF(A927="","",IF(LEFT(A927,4)="http",IFERROR(MID(A927,FIND("/",A927,FIND("//",A927)+2),2000),"/"),A927))</f>
        <v/>
      </c>
      <c r="EB927">
        <f>IF(EA927="","",IFERROR(LEFT(SUBSTITUTE(EA927,"#","?"),FIND("?",SUBSTITUTE(EA927,"#","?"))-1),EA927))</f>
        <v/>
      </c>
      <c r="EC927">
        <f>IF(EB927="","",LOWER(IF(AND(LEN(EB927)&gt;1,RIGHT(EB927,1)="/"),LEFT(EB927,LEN(EB927)-1),EB927)))</f>
        <v/>
      </c>
    </row>
    <row r="928">
      <c r="EA928">
        <f>IF(A928="","",IF(LEFT(A928,4)="http",IFERROR(MID(A928,FIND("/",A928,FIND("//",A928)+2),2000),"/"),A928))</f>
        <v/>
      </c>
      <c r="EB928">
        <f>IF(EA928="","",IFERROR(LEFT(SUBSTITUTE(EA928,"#","?"),FIND("?",SUBSTITUTE(EA928,"#","?"))-1),EA928))</f>
        <v/>
      </c>
      <c r="EC928">
        <f>IF(EB928="","",LOWER(IF(AND(LEN(EB928)&gt;1,RIGHT(EB928,1)="/"),LEFT(EB928,LEN(EB928)-1),EB928)))</f>
        <v/>
      </c>
    </row>
    <row r="929">
      <c r="EA929">
        <f>IF(A929="","",IF(LEFT(A929,4)="http",IFERROR(MID(A929,FIND("/",A929,FIND("//",A929)+2),2000),"/"),A929))</f>
        <v/>
      </c>
      <c r="EB929">
        <f>IF(EA929="","",IFERROR(LEFT(SUBSTITUTE(EA929,"#","?"),FIND("?",SUBSTITUTE(EA929,"#","?"))-1),EA929))</f>
        <v/>
      </c>
      <c r="EC929">
        <f>IF(EB929="","",LOWER(IF(AND(LEN(EB929)&gt;1,RIGHT(EB929,1)="/"),LEFT(EB929,LEN(EB929)-1),EB929)))</f>
        <v/>
      </c>
    </row>
    <row r="930">
      <c r="EA930">
        <f>IF(A930="","",IF(LEFT(A930,4)="http",IFERROR(MID(A930,FIND("/",A930,FIND("//",A930)+2),2000),"/"),A930))</f>
        <v/>
      </c>
      <c r="EB930">
        <f>IF(EA930="","",IFERROR(LEFT(SUBSTITUTE(EA930,"#","?"),FIND("?",SUBSTITUTE(EA930,"#","?"))-1),EA930))</f>
        <v/>
      </c>
      <c r="EC930">
        <f>IF(EB930="","",LOWER(IF(AND(LEN(EB930)&gt;1,RIGHT(EB930,1)="/"),LEFT(EB930,LEN(EB930)-1),EB930)))</f>
        <v/>
      </c>
    </row>
    <row r="931">
      <c r="EA931">
        <f>IF(A931="","",IF(LEFT(A931,4)="http",IFERROR(MID(A931,FIND("/",A931,FIND("//",A931)+2),2000),"/"),A931))</f>
        <v/>
      </c>
      <c r="EB931">
        <f>IF(EA931="","",IFERROR(LEFT(SUBSTITUTE(EA931,"#","?"),FIND("?",SUBSTITUTE(EA931,"#","?"))-1),EA931))</f>
        <v/>
      </c>
      <c r="EC931">
        <f>IF(EB931="","",LOWER(IF(AND(LEN(EB931)&gt;1,RIGHT(EB931,1)="/"),LEFT(EB931,LEN(EB931)-1),EB931)))</f>
        <v/>
      </c>
    </row>
    <row r="932">
      <c r="EA932">
        <f>IF(A932="","",IF(LEFT(A932,4)="http",IFERROR(MID(A932,FIND("/",A932,FIND("//",A932)+2),2000),"/"),A932))</f>
        <v/>
      </c>
      <c r="EB932">
        <f>IF(EA932="","",IFERROR(LEFT(SUBSTITUTE(EA932,"#","?"),FIND("?",SUBSTITUTE(EA932,"#","?"))-1),EA932))</f>
        <v/>
      </c>
      <c r="EC932">
        <f>IF(EB932="","",LOWER(IF(AND(LEN(EB932)&gt;1,RIGHT(EB932,1)="/"),LEFT(EB932,LEN(EB932)-1),EB932)))</f>
        <v/>
      </c>
    </row>
    <row r="933">
      <c r="EA933">
        <f>IF(A933="","",IF(LEFT(A933,4)="http",IFERROR(MID(A933,FIND("/",A933,FIND("//",A933)+2),2000),"/"),A933))</f>
        <v/>
      </c>
      <c r="EB933">
        <f>IF(EA933="","",IFERROR(LEFT(SUBSTITUTE(EA933,"#","?"),FIND("?",SUBSTITUTE(EA933,"#","?"))-1),EA933))</f>
        <v/>
      </c>
      <c r="EC933">
        <f>IF(EB933="","",LOWER(IF(AND(LEN(EB933)&gt;1,RIGHT(EB933,1)="/"),LEFT(EB933,LEN(EB933)-1),EB933)))</f>
        <v/>
      </c>
    </row>
    <row r="934">
      <c r="EA934">
        <f>IF(A934="","",IF(LEFT(A934,4)="http",IFERROR(MID(A934,FIND("/",A934,FIND("//",A934)+2),2000),"/"),A934))</f>
        <v/>
      </c>
      <c r="EB934">
        <f>IF(EA934="","",IFERROR(LEFT(SUBSTITUTE(EA934,"#","?"),FIND("?",SUBSTITUTE(EA934,"#","?"))-1),EA934))</f>
        <v/>
      </c>
      <c r="EC934">
        <f>IF(EB934="","",LOWER(IF(AND(LEN(EB934)&gt;1,RIGHT(EB934,1)="/"),LEFT(EB934,LEN(EB934)-1),EB934)))</f>
        <v/>
      </c>
    </row>
    <row r="935">
      <c r="EA935">
        <f>IF(A935="","",IF(LEFT(A935,4)="http",IFERROR(MID(A935,FIND("/",A935,FIND("//",A935)+2),2000),"/"),A935))</f>
        <v/>
      </c>
      <c r="EB935">
        <f>IF(EA935="","",IFERROR(LEFT(SUBSTITUTE(EA935,"#","?"),FIND("?",SUBSTITUTE(EA935,"#","?"))-1),EA935))</f>
        <v/>
      </c>
      <c r="EC935">
        <f>IF(EB935="","",LOWER(IF(AND(LEN(EB935)&gt;1,RIGHT(EB935,1)="/"),LEFT(EB935,LEN(EB935)-1),EB935)))</f>
        <v/>
      </c>
    </row>
    <row r="936">
      <c r="EA936">
        <f>IF(A936="","",IF(LEFT(A936,4)="http",IFERROR(MID(A936,FIND("/",A936,FIND("//",A936)+2),2000),"/"),A936))</f>
        <v/>
      </c>
      <c r="EB936">
        <f>IF(EA936="","",IFERROR(LEFT(SUBSTITUTE(EA936,"#","?"),FIND("?",SUBSTITUTE(EA936,"#","?"))-1),EA936))</f>
        <v/>
      </c>
      <c r="EC936">
        <f>IF(EB936="","",LOWER(IF(AND(LEN(EB936)&gt;1,RIGHT(EB936,1)="/"),LEFT(EB936,LEN(EB936)-1),EB936)))</f>
        <v/>
      </c>
    </row>
    <row r="937">
      <c r="EA937">
        <f>IF(A937="","",IF(LEFT(A937,4)="http",IFERROR(MID(A937,FIND("/",A937,FIND("//",A937)+2),2000),"/"),A937))</f>
        <v/>
      </c>
      <c r="EB937">
        <f>IF(EA937="","",IFERROR(LEFT(SUBSTITUTE(EA937,"#","?"),FIND("?",SUBSTITUTE(EA937,"#","?"))-1),EA937))</f>
        <v/>
      </c>
      <c r="EC937">
        <f>IF(EB937="","",LOWER(IF(AND(LEN(EB937)&gt;1,RIGHT(EB937,1)="/"),LEFT(EB937,LEN(EB937)-1),EB937)))</f>
        <v/>
      </c>
    </row>
    <row r="938">
      <c r="EA938">
        <f>IF(A938="","",IF(LEFT(A938,4)="http",IFERROR(MID(A938,FIND("/",A938,FIND("//",A938)+2),2000),"/"),A938))</f>
        <v/>
      </c>
      <c r="EB938">
        <f>IF(EA938="","",IFERROR(LEFT(SUBSTITUTE(EA938,"#","?"),FIND("?",SUBSTITUTE(EA938,"#","?"))-1),EA938))</f>
        <v/>
      </c>
      <c r="EC938">
        <f>IF(EB938="","",LOWER(IF(AND(LEN(EB938)&gt;1,RIGHT(EB938,1)="/"),LEFT(EB938,LEN(EB938)-1),EB938)))</f>
        <v/>
      </c>
    </row>
    <row r="939">
      <c r="EA939">
        <f>IF(A939="","",IF(LEFT(A939,4)="http",IFERROR(MID(A939,FIND("/",A939,FIND("//",A939)+2),2000),"/"),A939))</f>
        <v/>
      </c>
      <c r="EB939">
        <f>IF(EA939="","",IFERROR(LEFT(SUBSTITUTE(EA939,"#","?"),FIND("?",SUBSTITUTE(EA939,"#","?"))-1),EA939))</f>
        <v/>
      </c>
      <c r="EC939">
        <f>IF(EB939="","",LOWER(IF(AND(LEN(EB939)&gt;1,RIGHT(EB939,1)="/"),LEFT(EB939,LEN(EB939)-1),EB939)))</f>
        <v/>
      </c>
    </row>
    <row r="940">
      <c r="EA940">
        <f>IF(A940="","",IF(LEFT(A940,4)="http",IFERROR(MID(A940,FIND("/",A940,FIND("//",A940)+2),2000),"/"),A940))</f>
        <v/>
      </c>
      <c r="EB940">
        <f>IF(EA940="","",IFERROR(LEFT(SUBSTITUTE(EA940,"#","?"),FIND("?",SUBSTITUTE(EA940,"#","?"))-1),EA940))</f>
        <v/>
      </c>
      <c r="EC940">
        <f>IF(EB940="","",LOWER(IF(AND(LEN(EB940)&gt;1,RIGHT(EB940,1)="/"),LEFT(EB940,LEN(EB940)-1),EB940)))</f>
        <v/>
      </c>
    </row>
    <row r="941">
      <c r="EA941">
        <f>IF(A941="","",IF(LEFT(A941,4)="http",IFERROR(MID(A941,FIND("/",A941,FIND("//",A941)+2),2000),"/"),A941))</f>
        <v/>
      </c>
      <c r="EB941">
        <f>IF(EA941="","",IFERROR(LEFT(SUBSTITUTE(EA941,"#","?"),FIND("?",SUBSTITUTE(EA941,"#","?"))-1),EA941))</f>
        <v/>
      </c>
      <c r="EC941">
        <f>IF(EB941="","",LOWER(IF(AND(LEN(EB941)&gt;1,RIGHT(EB941,1)="/"),LEFT(EB941,LEN(EB941)-1),EB941)))</f>
        <v/>
      </c>
    </row>
    <row r="942">
      <c r="EA942">
        <f>IF(A942="","",IF(LEFT(A942,4)="http",IFERROR(MID(A942,FIND("/",A942,FIND("//",A942)+2),2000),"/"),A942))</f>
        <v/>
      </c>
      <c r="EB942">
        <f>IF(EA942="","",IFERROR(LEFT(SUBSTITUTE(EA942,"#","?"),FIND("?",SUBSTITUTE(EA942,"#","?"))-1),EA942))</f>
        <v/>
      </c>
      <c r="EC942">
        <f>IF(EB942="","",LOWER(IF(AND(LEN(EB942)&gt;1,RIGHT(EB942,1)="/"),LEFT(EB942,LEN(EB942)-1),EB942)))</f>
        <v/>
      </c>
    </row>
    <row r="943">
      <c r="EA943">
        <f>IF(A943="","",IF(LEFT(A943,4)="http",IFERROR(MID(A943,FIND("/",A943,FIND("//",A943)+2),2000),"/"),A943))</f>
        <v/>
      </c>
      <c r="EB943">
        <f>IF(EA943="","",IFERROR(LEFT(SUBSTITUTE(EA943,"#","?"),FIND("?",SUBSTITUTE(EA943,"#","?"))-1),EA943))</f>
        <v/>
      </c>
      <c r="EC943">
        <f>IF(EB943="","",LOWER(IF(AND(LEN(EB943)&gt;1,RIGHT(EB943,1)="/"),LEFT(EB943,LEN(EB943)-1),EB943)))</f>
        <v/>
      </c>
    </row>
    <row r="944">
      <c r="EA944">
        <f>IF(A944="","",IF(LEFT(A944,4)="http",IFERROR(MID(A944,FIND("/",A944,FIND("//",A944)+2),2000),"/"),A944))</f>
        <v/>
      </c>
      <c r="EB944">
        <f>IF(EA944="","",IFERROR(LEFT(SUBSTITUTE(EA944,"#","?"),FIND("?",SUBSTITUTE(EA944,"#","?"))-1),EA944))</f>
        <v/>
      </c>
      <c r="EC944">
        <f>IF(EB944="","",LOWER(IF(AND(LEN(EB944)&gt;1,RIGHT(EB944,1)="/"),LEFT(EB944,LEN(EB944)-1),EB944)))</f>
        <v/>
      </c>
    </row>
    <row r="945">
      <c r="EA945">
        <f>IF(A945="","",IF(LEFT(A945,4)="http",IFERROR(MID(A945,FIND("/",A945,FIND("//",A945)+2),2000),"/"),A945))</f>
        <v/>
      </c>
      <c r="EB945">
        <f>IF(EA945="","",IFERROR(LEFT(SUBSTITUTE(EA945,"#","?"),FIND("?",SUBSTITUTE(EA945,"#","?"))-1),EA945))</f>
        <v/>
      </c>
      <c r="EC945">
        <f>IF(EB945="","",LOWER(IF(AND(LEN(EB945)&gt;1,RIGHT(EB945,1)="/"),LEFT(EB945,LEN(EB945)-1),EB945)))</f>
        <v/>
      </c>
    </row>
    <row r="946">
      <c r="EA946">
        <f>IF(A946="","",IF(LEFT(A946,4)="http",IFERROR(MID(A946,FIND("/",A946,FIND("//",A946)+2),2000),"/"),A946))</f>
        <v/>
      </c>
      <c r="EB946">
        <f>IF(EA946="","",IFERROR(LEFT(SUBSTITUTE(EA946,"#","?"),FIND("?",SUBSTITUTE(EA946,"#","?"))-1),EA946))</f>
        <v/>
      </c>
      <c r="EC946">
        <f>IF(EB946="","",LOWER(IF(AND(LEN(EB946)&gt;1,RIGHT(EB946,1)="/"),LEFT(EB946,LEN(EB946)-1),EB946)))</f>
        <v/>
      </c>
    </row>
    <row r="947">
      <c r="EA947">
        <f>IF(A947="","",IF(LEFT(A947,4)="http",IFERROR(MID(A947,FIND("/",A947,FIND("//",A947)+2),2000),"/"),A947))</f>
        <v/>
      </c>
      <c r="EB947">
        <f>IF(EA947="","",IFERROR(LEFT(SUBSTITUTE(EA947,"#","?"),FIND("?",SUBSTITUTE(EA947,"#","?"))-1),EA947))</f>
        <v/>
      </c>
      <c r="EC947">
        <f>IF(EB947="","",LOWER(IF(AND(LEN(EB947)&gt;1,RIGHT(EB947,1)="/"),LEFT(EB947,LEN(EB947)-1),EB947)))</f>
        <v/>
      </c>
    </row>
    <row r="948">
      <c r="EA948">
        <f>IF(A948="","",IF(LEFT(A948,4)="http",IFERROR(MID(A948,FIND("/",A948,FIND("//",A948)+2),2000),"/"),A948))</f>
        <v/>
      </c>
      <c r="EB948">
        <f>IF(EA948="","",IFERROR(LEFT(SUBSTITUTE(EA948,"#","?"),FIND("?",SUBSTITUTE(EA948,"#","?"))-1),EA948))</f>
        <v/>
      </c>
      <c r="EC948">
        <f>IF(EB948="","",LOWER(IF(AND(LEN(EB948)&gt;1,RIGHT(EB948,1)="/"),LEFT(EB948,LEN(EB948)-1),EB948)))</f>
        <v/>
      </c>
    </row>
    <row r="949">
      <c r="EA949">
        <f>IF(A949="","",IF(LEFT(A949,4)="http",IFERROR(MID(A949,FIND("/",A949,FIND("//",A949)+2),2000),"/"),A949))</f>
        <v/>
      </c>
      <c r="EB949">
        <f>IF(EA949="","",IFERROR(LEFT(SUBSTITUTE(EA949,"#","?"),FIND("?",SUBSTITUTE(EA949,"#","?"))-1),EA949))</f>
        <v/>
      </c>
      <c r="EC949">
        <f>IF(EB949="","",LOWER(IF(AND(LEN(EB949)&gt;1,RIGHT(EB949,1)="/"),LEFT(EB949,LEN(EB949)-1),EB949)))</f>
        <v/>
      </c>
    </row>
    <row r="950">
      <c r="EA950">
        <f>IF(A950="","",IF(LEFT(A950,4)="http",IFERROR(MID(A950,FIND("/",A950,FIND("//",A950)+2),2000),"/"),A950))</f>
        <v/>
      </c>
      <c r="EB950">
        <f>IF(EA950="","",IFERROR(LEFT(SUBSTITUTE(EA950,"#","?"),FIND("?",SUBSTITUTE(EA950,"#","?"))-1),EA950))</f>
        <v/>
      </c>
      <c r="EC950">
        <f>IF(EB950="","",LOWER(IF(AND(LEN(EB950)&gt;1,RIGHT(EB950,1)="/"),LEFT(EB950,LEN(EB950)-1),EB950)))</f>
        <v/>
      </c>
    </row>
    <row r="951">
      <c r="EA951">
        <f>IF(A951="","",IF(LEFT(A951,4)="http",IFERROR(MID(A951,FIND("/",A951,FIND("//",A951)+2),2000),"/"),A951))</f>
        <v/>
      </c>
      <c r="EB951">
        <f>IF(EA951="","",IFERROR(LEFT(SUBSTITUTE(EA951,"#","?"),FIND("?",SUBSTITUTE(EA951,"#","?"))-1),EA951))</f>
        <v/>
      </c>
      <c r="EC951">
        <f>IF(EB951="","",LOWER(IF(AND(LEN(EB951)&gt;1,RIGHT(EB951,1)="/"),LEFT(EB951,LEN(EB951)-1),EB951)))</f>
        <v/>
      </c>
    </row>
    <row r="952">
      <c r="EA952">
        <f>IF(A952="","",IF(LEFT(A952,4)="http",IFERROR(MID(A952,FIND("/",A952,FIND("//",A952)+2),2000),"/"),A952))</f>
        <v/>
      </c>
      <c r="EB952">
        <f>IF(EA952="","",IFERROR(LEFT(SUBSTITUTE(EA952,"#","?"),FIND("?",SUBSTITUTE(EA952,"#","?"))-1),EA952))</f>
        <v/>
      </c>
      <c r="EC952">
        <f>IF(EB952="","",LOWER(IF(AND(LEN(EB952)&gt;1,RIGHT(EB952,1)="/"),LEFT(EB952,LEN(EB952)-1),EB952)))</f>
        <v/>
      </c>
    </row>
    <row r="953">
      <c r="EA953">
        <f>IF(A953="","",IF(LEFT(A953,4)="http",IFERROR(MID(A953,FIND("/",A953,FIND("//",A953)+2),2000),"/"),A953))</f>
        <v/>
      </c>
      <c r="EB953">
        <f>IF(EA953="","",IFERROR(LEFT(SUBSTITUTE(EA953,"#","?"),FIND("?",SUBSTITUTE(EA953,"#","?"))-1),EA953))</f>
        <v/>
      </c>
      <c r="EC953">
        <f>IF(EB953="","",LOWER(IF(AND(LEN(EB953)&gt;1,RIGHT(EB953,1)="/"),LEFT(EB953,LEN(EB953)-1),EB953)))</f>
        <v/>
      </c>
    </row>
    <row r="954">
      <c r="EA954">
        <f>IF(A954="","",IF(LEFT(A954,4)="http",IFERROR(MID(A954,FIND("/",A954,FIND("//",A954)+2),2000),"/"),A954))</f>
        <v/>
      </c>
      <c r="EB954">
        <f>IF(EA954="","",IFERROR(LEFT(SUBSTITUTE(EA954,"#","?"),FIND("?",SUBSTITUTE(EA954,"#","?"))-1),EA954))</f>
        <v/>
      </c>
      <c r="EC954">
        <f>IF(EB954="","",LOWER(IF(AND(LEN(EB954)&gt;1,RIGHT(EB954,1)="/"),LEFT(EB954,LEN(EB954)-1),EB954)))</f>
        <v/>
      </c>
    </row>
    <row r="955">
      <c r="EA955">
        <f>IF(A955="","",IF(LEFT(A955,4)="http",IFERROR(MID(A955,FIND("/",A955,FIND("//",A955)+2),2000),"/"),A955))</f>
        <v/>
      </c>
      <c r="EB955">
        <f>IF(EA955="","",IFERROR(LEFT(SUBSTITUTE(EA955,"#","?"),FIND("?",SUBSTITUTE(EA955,"#","?"))-1),EA955))</f>
        <v/>
      </c>
      <c r="EC955">
        <f>IF(EB955="","",LOWER(IF(AND(LEN(EB955)&gt;1,RIGHT(EB955,1)="/"),LEFT(EB955,LEN(EB955)-1),EB955)))</f>
        <v/>
      </c>
    </row>
    <row r="956">
      <c r="EA956">
        <f>IF(A956="","",IF(LEFT(A956,4)="http",IFERROR(MID(A956,FIND("/",A956,FIND("//",A956)+2),2000),"/"),A956))</f>
        <v/>
      </c>
      <c r="EB956">
        <f>IF(EA956="","",IFERROR(LEFT(SUBSTITUTE(EA956,"#","?"),FIND("?",SUBSTITUTE(EA956,"#","?"))-1),EA956))</f>
        <v/>
      </c>
      <c r="EC956">
        <f>IF(EB956="","",LOWER(IF(AND(LEN(EB956)&gt;1,RIGHT(EB956,1)="/"),LEFT(EB956,LEN(EB956)-1),EB956)))</f>
        <v/>
      </c>
    </row>
    <row r="957">
      <c r="EA957">
        <f>IF(A957="","",IF(LEFT(A957,4)="http",IFERROR(MID(A957,FIND("/",A957,FIND("//",A957)+2),2000),"/"),A957))</f>
        <v/>
      </c>
      <c r="EB957">
        <f>IF(EA957="","",IFERROR(LEFT(SUBSTITUTE(EA957,"#","?"),FIND("?",SUBSTITUTE(EA957,"#","?"))-1),EA957))</f>
        <v/>
      </c>
      <c r="EC957">
        <f>IF(EB957="","",LOWER(IF(AND(LEN(EB957)&gt;1,RIGHT(EB957,1)="/"),LEFT(EB957,LEN(EB957)-1),EB957)))</f>
        <v/>
      </c>
    </row>
    <row r="958">
      <c r="EA958">
        <f>IF(A958="","",IF(LEFT(A958,4)="http",IFERROR(MID(A958,FIND("/",A958,FIND("//",A958)+2),2000),"/"),A958))</f>
        <v/>
      </c>
      <c r="EB958">
        <f>IF(EA958="","",IFERROR(LEFT(SUBSTITUTE(EA958,"#","?"),FIND("?",SUBSTITUTE(EA958,"#","?"))-1),EA958))</f>
        <v/>
      </c>
      <c r="EC958">
        <f>IF(EB958="","",LOWER(IF(AND(LEN(EB958)&gt;1,RIGHT(EB958,1)="/"),LEFT(EB958,LEN(EB958)-1),EB958)))</f>
        <v/>
      </c>
    </row>
    <row r="959">
      <c r="EA959">
        <f>IF(A959="","",IF(LEFT(A959,4)="http",IFERROR(MID(A959,FIND("/",A959,FIND("//",A959)+2),2000),"/"),A959))</f>
        <v/>
      </c>
      <c r="EB959">
        <f>IF(EA959="","",IFERROR(LEFT(SUBSTITUTE(EA959,"#","?"),FIND("?",SUBSTITUTE(EA959,"#","?"))-1),EA959))</f>
        <v/>
      </c>
      <c r="EC959">
        <f>IF(EB959="","",LOWER(IF(AND(LEN(EB959)&gt;1,RIGHT(EB959,1)="/"),LEFT(EB959,LEN(EB959)-1),EB959)))</f>
        <v/>
      </c>
    </row>
    <row r="960">
      <c r="EA960">
        <f>IF(A960="","",IF(LEFT(A960,4)="http",IFERROR(MID(A960,FIND("/",A960,FIND("//",A960)+2),2000),"/"),A960))</f>
        <v/>
      </c>
      <c r="EB960">
        <f>IF(EA960="","",IFERROR(LEFT(SUBSTITUTE(EA960,"#","?"),FIND("?",SUBSTITUTE(EA960,"#","?"))-1),EA960))</f>
        <v/>
      </c>
      <c r="EC960">
        <f>IF(EB960="","",LOWER(IF(AND(LEN(EB960)&gt;1,RIGHT(EB960,1)="/"),LEFT(EB960,LEN(EB960)-1),EB960)))</f>
        <v/>
      </c>
    </row>
    <row r="961">
      <c r="EA961">
        <f>IF(A961="","",IF(LEFT(A961,4)="http",IFERROR(MID(A961,FIND("/",A961,FIND("//",A961)+2),2000),"/"),A961))</f>
        <v/>
      </c>
      <c r="EB961">
        <f>IF(EA961="","",IFERROR(LEFT(SUBSTITUTE(EA961,"#","?"),FIND("?",SUBSTITUTE(EA961,"#","?"))-1),EA961))</f>
        <v/>
      </c>
      <c r="EC961">
        <f>IF(EB961="","",LOWER(IF(AND(LEN(EB961)&gt;1,RIGHT(EB961,1)="/"),LEFT(EB961,LEN(EB961)-1),EB961)))</f>
        <v/>
      </c>
    </row>
    <row r="962">
      <c r="EA962">
        <f>IF(A962="","",IF(LEFT(A962,4)="http",IFERROR(MID(A962,FIND("/",A962,FIND("//",A962)+2),2000),"/"),A962))</f>
        <v/>
      </c>
      <c r="EB962">
        <f>IF(EA962="","",IFERROR(LEFT(SUBSTITUTE(EA962,"#","?"),FIND("?",SUBSTITUTE(EA962,"#","?"))-1),EA962))</f>
        <v/>
      </c>
      <c r="EC962">
        <f>IF(EB962="","",LOWER(IF(AND(LEN(EB962)&gt;1,RIGHT(EB962,1)="/"),LEFT(EB962,LEN(EB962)-1),EB962)))</f>
        <v/>
      </c>
    </row>
    <row r="963">
      <c r="EA963">
        <f>IF(A963="","",IF(LEFT(A963,4)="http",IFERROR(MID(A963,FIND("/",A963,FIND("//",A963)+2),2000),"/"),A963))</f>
        <v/>
      </c>
      <c r="EB963">
        <f>IF(EA963="","",IFERROR(LEFT(SUBSTITUTE(EA963,"#","?"),FIND("?",SUBSTITUTE(EA963,"#","?"))-1),EA963))</f>
        <v/>
      </c>
      <c r="EC963">
        <f>IF(EB963="","",LOWER(IF(AND(LEN(EB963)&gt;1,RIGHT(EB963,1)="/"),LEFT(EB963,LEN(EB963)-1),EB963)))</f>
        <v/>
      </c>
    </row>
    <row r="964">
      <c r="EA964">
        <f>IF(A964="","",IF(LEFT(A964,4)="http",IFERROR(MID(A964,FIND("/",A964,FIND("//",A964)+2),2000),"/"),A964))</f>
        <v/>
      </c>
      <c r="EB964">
        <f>IF(EA964="","",IFERROR(LEFT(SUBSTITUTE(EA964,"#","?"),FIND("?",SUBSTITUTE(EA964,"#","?"))-1),EA964))</f>
        <v/>
      </c>
      <c r="EC964">
        <f>IF(EB964="","",LOWER(IF(AND(LEN(EB964)&gt;1,RIGHT(EB964,1)="/"),LEFT(EB964,LEN(EB964)-1),EB964)))</f>
        <v/>
      </c>
    </row>
    <row r="965">
      <c r="EA965">
        <f>IF(A965="","",IF(LEFT(A965,4)="http",IFERROR(MID(A965,FIND("/",A965,FIND("//",A965)+2),2000),"/"),A965))</f>
        <v/>
      </c>
      <c r="EB965">
        <f>IF(EA965="","",IFERROR(LEFT(SUBSTITUTE(EA965,"#","?"),FIND("?",SUBSTITUTE(EA965,"#","?"))-1),EA965))</f>
        <v/>
      </c>
      <c r="EC965">
        <f>IF(EB965="","",LOWER(IF(AND(LEN(EB965)&gt;1,RIGHT(EB965,1)="/"),LEFT(EB965,LEN(EB965)-1),EB965)))</f>
        <v/>
      </c>
    </row>
    <row r="966">
      <c r="EA966">
        <f>IF(A966="","",IF(LEFT(A966,4)="http",IFERROR(MID(A966,FIND("/",A966,FIND("//",A966)+2),2000),"/"),A966))</f>
        <v/>
      </c>
      <c r="EB966">
        <f>IF(EA966="","",IFERROR(LEFT(SUBSTITUTE(EA966,"#","?"),FIND("?",SUBSTITUTE(EA966,"#","?"))-1),EA966))</f>
        <v/>
      </c>
      <c r="EC966">
        <f>IF(EB966="","",LOWER(IF(AND(LEN(EB966)&gt;1,RIGHT(EB966,1)="/"),LEFT(EB966,LEN(EB966)-1),EB966)))</f>
        <v/>
      </c>
    </row>
    <row r="967">
      <c r="EA967">
        <f>IF(A967="","",IF(LEFT(A967,4)="http",IFERROR(MID(A967,FIND("/",A967,FIND("//",A967)+2),2000),"/"),A967))</f>
        <v/>
      </c>
      <c r="EB967">
        <f>IF(EA967="","",IFERROR(LEFT(SUBSTITUTE(EA967,"#","?"),FIND("?",SUBSTITUTE(EA967,"#","?"))-1),EA967))</f>
        <v/>
      </c>
      <c r="EC967">
        <f>IF(EB967="","",LOWER(IF(AND(LEN(EB967)&gt;1,RIGHT(EB967,1)="/"),LEFT(EB967,LEN(EB967)-1),EB967)))</f>
        <v/>
      </c>
    </row>
    <row r="968">
      <c r="EA968">
        <f>IF(A968="","",IF(LEFT(A968,4)="http",IFERROR(MID(A968,FIND("/",A968,FIND("//",A968)+2),2000),"/"),A968))</f>
        <v/>
      </c>
      <c r="EB968">
        <f>IF(EA968="","",IFERROR(LEFT(SUBSTITUTE(EA968,"#","?"),FIND("?",SUBSTITUTE(EA968,"#","?"))-1),EA968))</f>
        <v/>
      </c>
      <c r="EC968">
        <f>IF(EB968="","",LOWER(IF(AND(LEN(EB968)&gt;1,RIGHT(EB968,1)="/"),LEFT(EB968,LEN(EB968)-1),EB968)))</f>
        <v/>
      </c>
    </row>
    <row r="969">
      <c r="EA969">
        <f>IF(A969="","",IF(LEFT(A969,4)="http",IFERROR(MID(A969,FIND("/",A969,FIND("//",A969)+2),2000),"/"),A969))</f>
        <v/>
      </c>
      <c r="EB969">
        <f>IF(EA969="","",IFERROR(LEFT(SUBSTITUTE(EA969,"#","?"),FIND("?",SUBSTITUTE(EA969,"#","?"))-1),EA969))</f>
        <v/>
      </c>
      <c r="EC969">
        <f>IF(EB969="","",LOWER(IF(AND(LEN(EB969)&gt;1,RIGHT(EB969,1)="/"),LEFT(EB969,LEN(EB969)-1),EB969)))</f>
        <v/>
      </c>
    </row>
    <row r="970">
      <c r="EA970">
        <f>IF(A970="","",IF(LEFT(A970,4)="http",IFERROR(MID(A970,FIND("/",A970,FIND("//",A970)+2),2000),"/"),A970))</f>
        <v/>
      </c>
      <c r="EB970">
        <f>IF(EA970="","",IFERROR(LEFT(SUBSTITUTE(EA970,"#","?"),FIND("?",SUBSTITUTE(EA970,"#","?"))-1),EA970))</f>
        <v/>
      </c>
      <c r="EC970">
        <f>IF(EB970="","",LOWER(IF(AND(LEN(EB970)&gt;1,RIGHT(EB970,1)="/"),LEFT(EB970,LEN(EB970)-1),EB970)))</f>
        <v/>
      </c>
    </row>
    <row r="971">
      <c r="EA971">
        <f>IF(A971="","",IF(LEFT(A971,4)="http",IFERROR(MID(A971,FIND("/",A971,FIND("//",A971)+2),2000),"/"),A971))</f>
        <v/>
      </c>
      <c r="EB971">
        <f>IF(EA971="","",IFERROR(LEFT(SUBSTITUTE(EA971,"#","?"),FIND("?",SUBSTITUTE(EA971,"#","?"))-1),EA971))</f>
        <v/>
      </c>
      <c r="EC971">
        <f>IF(EB971="","",LOWER(IF(AND(LEN(EB971)&gt;1,RIGHT(EB971,1)="/"),LEFT(EB971,LEN(EB971)-1),EB971)))</f>
        <v/>
      </c>
    </row>
    <row r="972">
      <c r="EA972">
        <f>IF(A972="","",IF(LEFT(A972,4)="http",IFERROR(MID(A972,FIND("/",A972,FIND("//",A972)+2),2000),"/"),A972))</f>
        <v/>
      </c>
      <c r="EB972">
        <f>IF(EA972="","",IFERROR(LEFT(SUBSTITUTE(EA972,"#","?"),FIND("?",SUBSTITUTE(EA972,"#","?"))-1),EA972))</f>
        <v/>
      </c>
      <c r="EC972">
        <f>IF(EB972="","",LOWER(IF(AND(LEN(EB972)&gt;1,RIGHT(EB972,1)="/"),LEFT(EB972,LEN(EB972)-1),EB972)))</f>
        <v/>
      </c>
    </row>
    <row r="973">
      <c r="EA973">
        <f>IF(A973="","",IF(LEFT(A973,4)="http",IFERROR(MID(A973,FIND("/",A973,FIND("//",A973)+2),2000),"/"),A973))</f>
        <v/>
      </c>
      <c r="EB973">
        <f>IF(EA973="","",IFERROR(LEFT(SUBSTITUTE(EA973,"#","?"),FIND("?",SUBSTITUTE(EA973,"#","?"))-1),EA973))</f>
        <v/>
      </c>
      <c r="EC973">
        <f>IF(EB973="","",LOWER(IF(AND(LEN(EB973)&gt;1,RIGHT(EB973,1)="/"),LEFT(EB973,LEN(EB973)-1),EB973)))</f>
        <v/>
      </c>
    </row>
    <row r="974">
      <c r="EA974">
        <f>IF(A974="","",IF(LEFT(A974,4)="http",IFERROR(MID(A974,FIND("/",A974,FIND("//",A974)+2),2000),"/"),A974))</f>
        <v/>
      </c>
      <c r="EB974">
        <f>IF(EA974="","",IFERROR(LEFT(SUBSTITUTE(EA974,"#","?"),FIND("?",SUBSTITUTE(EA974,"#","?"))-1),EA974))</f>
        <v/>
      </c>
      <c r="EC974">
        <f>IF(EB974="","",LOWER(IF(AND(LEN(EB974)&gt;1,RIGHT(EB974,1)="/"),LEFT(EB974,LEN(EB974)-1),EB974)))</f>
        <v/>
      </c>
    </row>
    <row r="975">
      <c r="EA975">
        <f>IF(A975="","",IF(LEFT(A975,4)="http",IFERROR(MID(A975,FIND("/",A975,FIND("//",A975)+2),2000),"/"),A975))</f>
        <v/>
      </c>
      <c r="EB975">
        <f>IF(EA975="","",IFERROR(LEFT(SUBSTITUTE(EA975,"#","?"),FIND("?",SUBSTITUTE(EA975,"#","?"))-1),EA975))</f>
        <v/>
      </c>
      <c r="EC975">
        <f>IF(EB975="","",LOWER(IF(AND(LEN(EB975)&gt;1,RIGHT(EB975,1)="/"),LEFT(EB975,LEN(EB975)-1),EB975)))</f>
        <v/>
      </c>
    </row>
    <row r="976">
      <c r="EA976">
        <f>IF(A976="","",IF(LEFT(A976,4)="http",IFERROR(MID(A976,FIND("/",A976,FIND("//",A976)+2),2000),"/"),A976))</f>
        <v/>
      </c>
      <c r="EB976">
        <f>IF(EA976="","",IFERROR(LEFT(SUBSTITUTE(EA976,"#","?"),FIND("?",SUBSTITUTE(EA976,"#","?"))-1),EA976))</f>
        <v/>
      </c>
      <c r="EC976">
        <f>IF(EB976="","",LOWER(IF(AND(LEN(EB976)&gt;1,RIGHT(EB976,1)="/"),LEFT(EB976,LEN(EB976)-1),EB976)))</f>
        <v/>
      </c>
    </row>
    <row r="977">
      <c r="EA977">
        <f>IF(A977="","",IF(LEFT(A977,4)="http",IFERROR(MID(A977,FIND("/",A977,FIND("//",A977)+2),2000),"/"),A977))</f>
        <v/>
      </c>
      <c r="EB977">
        <f>IF(EA977="","",IFERROR(LEFT(SUBSTITUTE(EA977,"#","?"),FIND("?",SUBSTITUTE(EA977,"#","?"))-1),EA977))</f>
        <v/>
      </c>
      <c r="EC977">
        <f>IF(EB977="","",LOWER(IF(AND(LEN(EB977)&gt;1,RIGHT(EB977,1)="/"),LEFT(EB977,LEN(EB977)-1),EB977)))</f>
        <v/>
      </c>
    </row>
    <row r="978">
      <c r="EA978">
        <f>IF(A978="","",IF(LEFT(A978,4)="http",IFERROR(MID(A978,FIND("/",A978,FIND("//",A978)+2),2000),"/"),A978))</f>
        <v/>
      </c>
      <c r="EB978">
        <f>IF(EA978="","",IFERROR(LEFT(SUBSTITUTE(EA978,"#","?"),FIND("?",SUBSTITUTE(EA978,"#","?"))-1),EA978))</f>
        <v/>
      </c>
      <c r="EC978">
        <f>IF(EB978="","",LOWER(IF(AND(LEN(EB978)&gt;1,RIGHT(EB978,1)="/"),LEFT(EB978,LEN(EB978)-1),EB978)))</f>
        <v/>
      </c>
    </row>
    <row r="979">
      <c r="EA979">
        <f>IF(A979="","",IF(LEFT(A979,4)="http",IFERROR(MID(A979,FIND("/",A979,FIND("//",A979)+2),2000),"/"),A979))</f>
        <v/>
      </c>
      <c r="EB979">
        <f>IF(EA979="","",IFERROR(LEFT(SUBSTITUTE(EA979,"#","?"),FIND("?",SUBSTITUTE(EA979,"#","?"))-1),EA979))</f>
        <v/>
      </c>
      <c r="EC979">
        <f>IF(EB979="","",LOWER(IF(AND(LEN(EB979)&gt;1,RIGHT(EB979,1)="/"),LEFT(EB979,LEN(EB979)-1),EB979)))</f>
        <v/>
      </c>
    </row>
    <row r="980">
      <c r="EA980">
        <f>IF(A980="","",IF(LEFT(A980,4)="http",IFERROR(MID(A980,FIND("/",A980,FIND("//",A980)+2),2000),"/"),A980))</f>
        <v/>
      </c>
      <c r="EB980">
        <f>IF(EA980="","",IFERROR(LEFT(SUBSTITUTE(EA980,"#","?"),FIND("?",SUBSTITUTE(EA980,"#","?"))-1),EA980))</f>
        <v/>
      </c>
      <c r="EC980">
        <f>IF(EB980="","",LOWER(IF(AND(LEN(EB980)&gt;1,RIGHT(EB980,1)="/"),LEFT(EB980,LEN(EB980)-1),EB980)))</f>
        <v/>
      </c>
    </row>
    <row r="981">
      <c r="EA981">
        <f>IF(A981="","",IF(LEFT(A981,4)="http",IFERROR(MID(A981,FIND("/",A981,FIND("//",A981)+2),2000),"/"),A981))</f>
        <v/>
      </c>
      <c r="EB981">
        <f>IF(EA981="","",IFERROR(LEFT(SUBSTITUTE(EA981,"#","?"),FIND("?",SUBSTITUTE(EA981,"#","?"))-1),EA981))</f>
        <v/>
      </c>
      <c r="EC981">
        <f>IF(EB981="","",LOWER(IF(AND(LEN(EB981)&gt;1,RIGHT(EB981,1)="/"),LEFT(EB981,LEN(EB981)-1),EB981)))</f>
        <v/>
      </c>
    </row>
    <row r="982">
      <c r="EA982">
        <f>IF(A982="","",IF(LEFT(A982,4)="http",IFERROR(MID(A982,FIND("/",A982,FIND("//",A982)+2),2000),"/"),A982))</f>
        <v/>
      </c>
      <c r="EB982">
        <f>IF(EA982="","",IFERROR(LEFT(SUBSTITUTE(EA982,"#","?"),FIND("?",SUBSTITUTE(EA982,"#","?"))-1),EA982))</f>
        <v/>
      </c>
      <c r="EC982">
        <f>IF(EB982="","",LOWER(IF(AND(LEN(EB982)&gt;1,RIGHT(EB982,1)="/"),LEFT(EB982,LEN(EB982)-1),EB982)))</f>
        <v/>
      </c>
    </row>
    <row r="983">
      <c r="EA983">
        <f>IF(A983="","",IF(LEFT(A983,4)="http",IFERROR(MID(A983,FIND("/",A983,FIND("//",A983)+2),2000),"/"),A983))</f>
        <v/>
      </c>
      <c r="EB983">
        <f>IF(EA983="","",IFERROR(LEFT(SUBSTITUTE(EA983,"#","?"),FIND("?",SUBSTITUTE(EA983,"#","?"))-1),EA983))</f>
        <v/>
      </c>
      <c r="EC983">
        <f>IF(EB983="","",LOWER(IF(AND(LEN(EB983)&gt;1,RIGHT(EB983,1)="/"),LEFT(EB983,LEN(EB983)-1),EB983)))</f>
        <v/>
      </c>
    </row>
    <row r="984">
      <c r="EA984">
        <f>IF(A984="","",IF(LEFT(A984,4)="http",IFERROR(MID(A984,FIND("/",A984,FIND("//",A984)+2),2000),"/"),A984))</f>
        <v/>
      </c>
      <c r="EB984">
        <f>IF(EA984="","",IFERROR(LEFT(SUBSTITUTE(EA984,"#","?"),FIND("?",SUBSTITUTE(EA984,"#","?"))-1),EA984))</f>
        <v/>
      </c>
      <c r="EC984">
        <f>IF(EB984="","",LOWER(IF(AND(LEN(EB984)&gt;1,RIGHT(EB984,1)="/"),LEFT(EB984,LEN(EB984)-1),EB984)))</f>
        <v/>
      </c>
    </row>
    <row r="985">
      <c r="EA985">
        <f>IF(A985="","",IF(LEFT(A985,4)="http",IFERROR(MID(A985,FIND("/",A985,FIND("//",A985)+2),2000),"/"),A985))</f>
        <v/>
      </c>
      <c r="EB985">
        <f>IF(EA985="","",IFERROR(LEFT(SUBSTITUTE(EA985,"#","?"),FIND("?",SUBSTITUTE(EA985,"#","?"))-1),EA985))</f>
        <v/>
      </c>
      <c r="EC985">
        <f>IF(EB985="","",LOWER(IF(AND(LEN(EB985)&gt;1,RIGHT(EB985,1)="/"),LEFT(EB985,LEN(EB985)-1),EB985)))</f>
        <v/>
      </c>
    </row>
    <row r="986">
      <c r="EA986">
        <f>IF(A986="","",IF(LEFT(A986,4)="http",IFERROR(MID(A986,FIND("/",A986,FIND("//",A986)+2),2000),"/"),A986))</f>
        <v/>
      </c>
      <c r="EB986">
        <f>IF(EA986="","",IFERROR(LEFT(SUBSTITUTE(EA986,"#","?"),FIND("?",SUBSTITUTE(EA986,"#","?"))-1),EA986))</f>
        <v/>
      </c>
      <c r="EC986">
        <f>IF(EB986="","",LOWER(IF(AND(LEN(EB986)&gt;1,RIGHT(EB986,1)="/"),LEFT(EB986,LEN(EB986)-1),EB986)))</f>
        <v/>
      </c>
    </row>
    <row r="987">
      <c r="EA987">
        <f>IF(A987="","",IF(LEFT(A987,4)="http",IFERROR(MID(A987,FIND("/",A987,FIND("//",A987)+2),2000),"/"),A987))</f>
        <v/>
      </c>
      <c r="EB987">
        <f>IF(EA987="","",IFERROR(LEFT(SUBSTITUTE(EA987,"#","?"),FIND("?",SUBSTITUTE(EA987,"#","?"))-1),EA987))</f>
        <v/>
      </c>
      <c r="EC987">
        <f>IF(EB987="","",LOWER(IF(AND(LEN(EB987)&gt;1,RIGHT(EB987,1)="/"),LEFT(EB987,LEN(EB987)-1),EB987)))</f>
        <v/>
      </c>
    </row>
    <row r="988">
      <c r="EA988">
        <f>IF(A988="","",IF(LEFT(A988,4)="http",IFERROR(MID(A988,FIND("/",A988,FIND("//",A988)+2),2000),"/"),A988))</f>
        <v/>
      </c>
      <c r="EB988">
        <f>IF(EA988="","",IFERROR(LEFT(SUBSTITUTE(EA988,"#","?"),FIND("?",SUBSTITUTE(EA988,"#","?"))-1),EA988))</f>
        <v/>
      </c>
      <c r="EC988">
        <f>IF(EB988="","",LOWER(IF(AND(LEN(EB988)&gt;1,RIGHT(EB988,1)="/"),LEFT(EB988,LEN(EB988)-1),EB988)))</f>
        <v/>
      </c>
    </row>
    <row r="989">
      <c r="EA989">
        <f>IF(A989="","",IF(LEFT(A989,4)="http",IFERROR(MID(A989,FIND("/",A989,FIND("//",A989)+2),2000),"/"),A989))</f>
        <v/>
      </c>
      <c r="EB989">
        <f>IF(EA989="","",IFERROR(LEFT(SUBSTITUTE(EA989,"#","?"),FIND("?",SUBSTITUTE(EA989,"#","?"))-1),EA989))</f>
        <v/>
      </c>
      <c r="EC989">
        <f>IF(EB989="","",LOWER(IF(AND(LEN(EB989)&gt;1,RIGHT(EB989,1)="/"),LEFT(EB989,LEN(EB989)-1),EB989)))</f>
        <v/>
      </c>
    </row>
    <row r="990">
      <c r="EA990">
        <f>IF(A990="","",IF(LEFT(A990,4)="http",IFERROR(MID(A990,FIND("/",A990,FIND("//",A990)+2),2000),"/"),A990))</f>
        <v/>
      </c>
      <c r="EB990">
        <f>IF(EA990="","",IFERROR(LEFT(SUBSTITUTE(EA990,"#","?"),FIND("?",SUBSTITUTE(EA990,"#","?"))-1),EA990))</f>
        <v/>
      </c>
      <c r="EC990">
        <f>IF(EB990="","",LOWER(IF(AND(LEN(EB990)&gt;1,RIGHT(EB990,1)="/"),LEFT(EB990,LEN(EB990)-1),EB990)))</f>
        <v/>
      </c>
    </row>
    <row r="991">
      <c r="EA991">
        <f>IF(A991="","",IF(LEFT(A991,4)="http",IFERROR(MID(A991,FIND("/",A991,FIND("//",A991)+2),2000),"/"),A991))</f>
        <v/>
      </c>
      <c r="EB991">
        <f>IF(EA991="","",IFERROR(LEFT(SUBSTITUTE(EA991,"#","?"),FIND("?",SUBSTITUTE(EA991,"#","?"))-1),EA991))</f>
        <v/>
      </c>
      <c r="EC991">
        <f>IF(EB991="","",LOWER(IF(AND(LEN(EB991)&gt;1,RIGHT(EB991,1)="/"),LEFT(EB991,LEN(EB991)-1),EB991)))</f>
        <v/>
      </c>
    </row>
    <row r="992">
      <c r="EA992">
        <f>IF(A992="","",IF(LEFT(A992,4)="http",IFERROR(MID(A992,FIND("/",A992,FIND("//",A992)+2),2000),"/"),A992))</f>
        <v/>
      </c>
      <c r="EB992">
        <f>IF(EA992="","",IFERROR(LEFT(SUBSTITUTE(EA992,"#","?"),FIND("?",SUBSTITUTE(EA992,"#","?"))-1),EA992))</f>
        <v/>
      </c>
      <c r="EC992">
        <f>IF(EB992="","",LOWER(IF(AND(LEN(EB992)&gt;1,RIGHT(EB992,1)="/"),LEFT(EB992,LEN(EB992)-1),EB992)))</f>
        <v/>
      </c>
    </row>
    <row r="993">
      <c r="EA993">
        <f>IF(A993="","",IF(LEFT(A993,4)="http",IFERROR(MID(A993,FIND("/",A993,FIND("//",A993)+2),2000),"/"),A993))</f>
        <v/>
      </c>
      <c r="EB993">
        <f>IF(EA993="","",IFERROR(LEFT(SUBSTITUTE(EA993,"#","?"),FIND("?",SUBSTITUTE(EA993,"#","?"))-1),EA993))</f>
        <v/>
      </c>
      <c r="EC993">
        <f>IF(EB993="","",LOWER(IF(AND(LEN(EB993)&gt;1,RIGHT(EB993,1)="/"),LEFT(EB993,LEN(EB993)-1),EB993)))</f>
        <v/>
      </c>
    </row>
    <row r="994">
      <c r="EA994">
        <f>IF(A994="","",IF(LEFT(A994,4)="http",IFERROR(MID(A994,FIND("/",A994,FIND("//",A994)+2),2000),"/"),A994))</f>
        <v/>
      </c>
      <c r="EB994">
        <f>IF(EA994="","",IFERROR(LEFT(SUBSTITUTE(EA994,"#","?"),FIND("?",SUBSTITUTE(EA994,"#","?"))-1),EA994))</f>
        <v/>
      </c>
      <c r="EC994">
        <f>IF(EB994="","",LOWER(IF(AND(LEN(EB994)&gt;1,RIGHT(EB994,1)="/"),LEFT(EB994,LEN(EB994)-1),EB994)))</f>
        <v/>
      </c>
    </row>
    <row r="995">
      <c r="EA995">
        <f>IF(A995="","",IF(LEFT(A995,4)="http",IFERROR(MID(A995,FIND("/",A995,FIND("//",A995)+2),2000),"/"),A995))</f>
        <v/>
      </c>
      <c r="EB995">
        <f>IF(EA995="","",IFERROR(LEFT(SUBSTITUTE(EA995,"#","?"),FIND("?",SUBSTITUTE(EA995,"#","?"))-1),EA995))</f>
        <v/>
      </c>
      <c r="EC995">
        <f>IF(EB995="","",LOWER(IF(AND(LEN(EB995)&gt;1,RIGHT(EB995,1)="/"),LEFT(EB995,LEN(EB995)-1),EB995)))</f>
        <v/>
      </c>
    </row>
    <row r="996">
      <c r="EA996">
        <f>IF(A996="","",IF(LEFT(A996,4)="http",IFERROR(MID(A996,FIND("/",A996,FIND("//",A996)+2),2000),"/"),A996))</f>
        <v/>
      </c>
      <c r="EB996">
        <f>IF(EA996="","",IFERROR(LEFT(SUBSTITUTE(EA996,"#","?"),FIND("?",SUBSTITUTE(EA996,"#","?"))-1),EA996))</f>
        <v/>
      </c>
      <c r="EC996">
        <f>IF(EB996="","",LOWER(IF(AND(LEN(EB996)&gt;1,RIGHT(EB996,1)="/"),LEFT(EB996,LEN(EB996)-1),EB996)))</f>
        <v/>
      </c>
    </row>
    <row r="997">
      <c r="EA997">
        <f>IF(A997="","",IF(LEFT(A997,4)="http",IFERROR(MID(A997,FIND("/",A997,FIND("//",A997)+2),2000),"/"),A997))</f>
        <v/>
      </c>
      <c r="EB997">
        <f>IF(EA997="","",IFERROR(LEFT(SUBSTITUTE(EA997,"#","?"),FIND("?",SUBSTITUTE(EA997,"#","?"))-1),EA997))</f>
        <v/>
      </c>
      <c r="EC997">
        <f>IF(EB997="","",LOWER(IF(AND(LEN(EB997)&gt;1,RIGHT(EB997,1)="/"),LEFT(EB997,LEN(EB997)-1),EB997)))</f>
        <v/>
      </c>
    </row>
    <row r="998">
      <c r="EA998">
        <f>IF(A998="","",IF(LEFT(A998,4)="http",IFERROR(MID(A998,FIND("/",A998,FIND("//",A998)+2),2000),"/"),A998))</f>
        <v/>
      </c>
      <c r="EB998">
        <f>IF(EA998="","",IFERROR(LEFT(SUBSTITUTE(EA998,"#","?"),FIND("?",SUBSTITUTE(EA998,"#","?"))-1),EA998))</f>
        <v/>
      </c>
      <c r="EC998">
        <f>IF(EB998="","",LOWER(IF(AND(LEN(EB998)&gt;1,RIGHT(EB998,1)="/"),LEFT(EB998,LEN(EB998)-1),EB998)))</f>
        <v/>
      </c>
    </row>
    <row r="999">
      <c r="EA999">
        <f>IF(A999="","",IF(LEFT(A999,4)="http",IFERROR(MID(A999,FIND("/",A999,FIND("//",A999)+2),2000),"/"),A999))</f>
        <v/>
      </c>
      <c r="EB999">
        <f>IF(EA999="","",IFERROR(LEFT(SUBSTITUTE(EA999,"#","?"),FIND("?",SUBSTITUTE(EA999,"#","?"))-1),EA999))</f>
        <v/>
      </c>
      <c r="EC999">
        <f>IF(EB999="","",LOWER(IF(AND(LEN(EB999)&gt;1,RIGHT(EB999,1)="/"),LEFT(EB999,LEN(EB999)-1),EB999)))</f>
        <v/>
      </c>
    </row>
    <row r="1000">
      <c r="EA1000">
        <f>IF(A1000="","",IF(LEFT(A1000,4)="http",IFERROR(MID(A1000,FIND("/",A1000,FIND("//",A1000)+2),2000),"/"),A1000))</f>
        <v/>
      </c>
      <c r="EB1000">
        <f>IF(EA1000="","",IFERROR(LEFT(SUBSTITUTE(EA1000,"#","?"),FIND("?",SUBSTITUTE(EA1000,"#","?"))-1),EA1000))</f>
        <v/>
      </c>
      <c r="EC1000">
        <f>IF(EB1000="","",LOWER(IF(AND(LEN(EB1000)&gt;1,RIGHT(EB1000,1)="/"),LEFT(EB1000,LEN(EB1000)-1),EB1000)))</f>
        <v/>
      </c>
    </row>
    <row r="1001">
      <c r="EA1001">
        <f>IF(A1001="","",IF(LEFT(A1001,4)="http",IFERROR(MID(A1001,FIND("/",A1001,FIND("//",A1001)+2),2000),"/"),A1001))</f>
        <v/>
      </c>
      <c r="EB1001">
        <f>IF(EA1001="","",IFERROR(LEFT(SUBSTITUTE(EA1001,"#","?"),FIND("?",SUBSTITUTE(EA1001,"#","?"))-1),EA1001))</f>
        <v/>
      </c>
      <c r="EC1001">
        <f>IF(EB1001="","",LOWER(IF(AND(LEN(EB1001)&gt;1,RIGHT(EB1001,1)="/"),LEFT(EB1001,LEN(EB1001)-1),EB1001)))</f>
        <v/>
      </c>
    </row>
    <row r="1002">
      <c r="EA1002">
        <f>IF(A1002="","",IF(LEFT(A1002,4)="http",IFERROR(MID(A1002,FIND("/",A1002,FIND("//",A1002)+2),2000),"/"),A1002))</f>
        <v/>
      </c>
      <c r="EB1002">
        <f>IF(EA1002="","",IFERROR(LEFT(SUBSTITUTE(EA1002,"#","?"),FIND("?",SUBSTITUTE(EA1002,"#","?"))-1),EA1002))</f>
        <v/>
      </c>
      <c r="EC1002">
        <f>IF(EB1002="","",LOWER(IF(AND(LEN(EB1002)&gt;1,RIGHT(EB1002,1)="/"),LEFT(EB1002,LEN(EB1002)-1),EB1002)))</f>
        <v/>
      </c>
    </row>
    <row r="1003">
      <c r="EA1003">
        <f>IF(A1003="","",IF(LEFT(A1003,4)="http",IFERROR(MID(A1003,FIND("/",A1003,FIND("//",A1003)+2),2000),"/"),A1003))</f>
        <v/>
      </c>
      <c r="EB1003">
        <f>IF(EA1003="","",IFERROR(LEFT(SUBSTITUTE(EA1003,"#","?"),FIND("?",SUBSTITUTE(EA1003,"#","?"))-1),EA1003))</f>
        <v/>
      </c>
      <c r="EC1003">
        <f>IF(EB1003="","",LOWER(IF(AND(LEN(EB1003)&gt;1,RIGHT(EB1003,1)="/"),LEFT(EB1003,LEN(EB1003)-1),EB1003)))</f>
        <v/>
      </c>
    </row>
    <row r="1004">
      <c r="EA1004">
        <f>IF(A1004="","",IF(LEFT(A1004,4)="http",IFERROR(MID(A1004,FIND("/",A1004,FIND("//",A1004)+2),2000),"/"),A1004))</f>
        <v/>
      </c>
      <c r="EB1004">
        <f>IF(EA1004="","",IFERROR(LEFT(SUBSTITUTE(EA1004,"#","?"),FIND("?",SUBSTITUTE(EA1004,"#","?"))-1),EA1004))</f>
        <v/>
      </c>
      <c r="EC1004">
        <f>IF(EB1004="","",LOWER(IF(AND(LEN(EB1004)&gt;1,RIGHT(EB1004,1)="/"),LEFT(EB1004,LEN(EB1004)-1),EB1004)))</f>
        <v/>
      </c>
    </row>
    <row r="1005">
      <c r="EA1005">
        <f>IF(A1005="","",IF(LEFT(A1005,4)="http",IFERROR(MID(A1005,FIND("/",A1005,FIND("//",A1005)+2),2000),"/"),A1005))</f>
        <v/>
      </c>
      <c r="EB1005">
        <f>IF(EA1005="","",IFERROR(LEFT(SUBSTITUTE(EA1005,"#","?"),FIND("?",SUBSTITUTE(EA1005,"#","?"))-1),EA1005))</f>
        <v/>
      </c>
      <c r="EC1005">
        <f>IF(EB1005="","",LOWER(IF(AND(LEN(EB1005)&gt;1,RIGHT(EB1005,1)="/"),LEFT(EB1005,LEN(EB1005)-1),EB1005)))</f>
        <v/>
      </c>
    </row>
    <row r="1006">
      <c r="EA1006">
        <f>IF(A1006="","",IF(LEFT(A1006,4)="http",IFERROR(MID(A1006,FIND("/",A1006,FIND("//",A1006)+2),2000),"/"),A1006))</f>
        <v/>
      </c>
      <c r="EB1006">
        <f>IF(EA1006="","",IFERROR(LEFT(SUBSTITUTE(EA1006,"#","?"),FIND("?",SUBSTITUTE(EA1006,"#","?"))-1),EA1006))</f>
        <v/>
      </c>
      <c r="EC1006">
        <f>IF(EB1006="","",LOWER(IF(AND(LEN(EB1006)&gt;1,RIGHT(EB1006,1)="/"),LEFT(EB1006,LEN(EB1006)-1),EB1006)))</f>
        <v/>
      </c>
    </row>
    <row r="1007">
      <c r="EA1007">
        <f>IF(A1007="","",IF(LEFT(A1007,4)="http",IFERROR(MID(A1007,FIND("/",A1007,FIND("//",A1007)+2),2000),"/"),A1007))</f>
        <v/>
      </c>
      <c r="EB1007">
        <f>IF(EA1007="","",IFERROR(LEFT(SUBSTITUTE(EA1007,"#","?"),FIND("?",SUBSTITUTE(EA1007,"#","?"))-1),EA1007))</f>
        <v/>
      </c>
      <c r="EC1007">
        <f>IF(EB1007="","",LOWER(IF(AND(LEN(EB1007)&gt;1,RIGHT(EB1007,1)="/"),LEFT(EB1007,LEN(EB1007)-1),EB1007)))</f>
        <v/>
      </c>
    </row>
    <row r="1008">
      <c r="EA1008">
        <f>IF(A1008="","",IF(LEFT(A1008,4)="http",IFERROR(MID(A1008,FIND("/",A1008,FIND("//",A1008)+2),2000),"/"),A1008))</f>
        <v/>
      </c>
      <c r="EB1008">
        <f>IF(EA1008="","",IFERROR(LEFT(SUBSTITUTE(EA1008,"#","?"),FIND("?",SUBSTITUTE(EA1008,"#","?"))-1),EA1008))</f>
        <v/>
      </c>
      <c r="EC1008">
        <f>IF(EB1008="","",LOWER(IF(AND(LEN(EB1008)&gt;1,RIGHT(EB1008,1)="/"),LEFT(EB1008,LEN(EB1008)-1),EB1008)))</f>
        <v/>
      </c>
    </row>
    <row r="1009">
      <c r="EA1009">
        <f>IF(A1009="","",IF(LEFT(A1009,4)="http",IFERROR(MID(A1009,FIND("/",A1009,FIND("//",A1009)+2),2000),"/"),A1009))</f>
        <v/>
      </c>
      <c r="EB1009">
        <f>IF(EA1009="","",IFERROR(LEFT(SUBSTITUTE(EA1009,"#","?"),FIND("?",SUBSTITUTE(EA1009,"#","?"))-1),EA1009))</f>
        <v/>
      </c>
      <c r="EC1009">
        <f>IF(EB1009="","",LOWER(IF(AND(LEN(EB1009)&gt;1,RIGHT(EB1009,1)="/"),LEFT(EB1009,LEN(EB1009)-1),EB1009)))</f>
        <v/>
      </c>
    </row>
    <row r="1010">
      <c r="EA1010">
        <f>IF(A1010="","",IF(LEFT(A1010,4)="http",IFERROR(MID(A1010,FIND("/",A1010,FIND("//",A1010)+2),2000),"/"),A1010))</f>
        <v/>
      </c>
      <c r="EB1010">
        <f>IF(EA1010="","",IFERROR(LEFT(SUBSTITUTE(EA1010,"#","?"),FIND("?",SUBSTITUTE(EA1010,"#","?"))-1),EA1010))</f>
        <v/>
      </c>
      <c r="EC1010">
        <f>IF(EB1010="","",LOWER(IF(AND(LEN(EB1010)&gt;1,RIGHT(EB1010,1)="/"),LEFT(EB1010,LEN(EB1010)-1),EB1010)))</f>
        <v/>
      </c>
    </row>
    <row r="1011">
      <c r="EA1011">
        <f>IF(A1011="","",IF(LEFT(A1011,4)="http",IFERROR(MID(A1011,FIND("/",A1011,FIND("//",A1011)+2),2000),"/"),A1011))</f>
        <v/>
      </c>
      <c r="EB1011">
        <f>IF(EA1011="","",IFERROR(LEFT(SUBSTITUTE(EA1011,"#","?"),FIND("?",SUBSTITUTE(EA1011,"#","?"))-1),EA1011))</f>
        <v/>
      </c>
      <c r="EC1011">
        <f>IF(EB1011="","",LOWER(IF(AND(LEN(EB1011)&gt;1,RIGHT(EB1011,1)="/"),LEFT(EB1011,LEN(EB1011)-1),EB1011)))</f>
        <v/>
      </c>
    </row>
    <row r="1012">
      <c r="EA1012">
        <f>IF(A1012="","",IF(LEFT(A1012,4)="http",IFERROR(MID(A1012,FIND("/",A1012,FIND("//",A1012)+2),2000),"/"),A1012))</f>
        <v/>
      </c>
      <c r="EB1012">
        <f>IF(EA1012="","",IFERROR(LEFT(SUBSTITUTE(EA1012,"#","?"),FIND("?",SUBSTITUTE(EA1012,"#","?"))-1),EA1012))</f>
        <v/>
      </c>
      <c r="EC1012">
        <f>IF(EB1012="","",LOWER(IF(AND(LEN(EB1012)&gt;1,RIGHT(EB1012,1)="/"),LEFT(EB1012,LEN(EB1012)-1),EB1012)))</f>
        <v/>
      </c>
    </row>
    <row r="1013">
      <c r="EA1013">
        <f>IF(A1013="","",IF(LEFT(A1013,4)="http",IFERROR(MID(A1013,FIND("/",A1013,FIND("//",A1013)+2),2000),"/"),A1013))</f>
        <v/>
      </c>
      <c r="EB1013">
        <f>IF(EA1013="","",IFERROR(LEFT(SUBSTITUTE(EA1013,"#","?"),FIND("?",SUBSTITUTE(EA1013,"#","?"))-1),EA1013))</f>
        <v/>
      </c>
      <c r="EC1013">
        <f>IF(EB1013="","",LOWER(IF(AND(LEN(EB1013)&gt;1,RIGHT(EB1013,1)="/"),LEFT(EB1013,LEN(EB1013)-1),EB1013)))</f>
        <v/>
      </c>
    </row>
    <row r="1014">
      <c r="EA1014">
        <f>IF(A1014="","",IF(LEFT(A1014,4)="http",IFERROR(MID(A1014,FIND("/",A1014,FIND("//",A1014)+2),2000),"/"),A1014))</f>
        <v/>
      </c>
      <c r="EB1014">
        <f>IF(EA1014="","",IFERROR(LEFT(SUBSTITUTE(EA1014,"#","?"),FIND("?",SUBSTITUTE(EA1014,"#","?"))-1),EA1014))</f>
        <v/>
      </c>
      <c r="EC1014">
        <f>IF(EB1014="","",LOWER(IF(AND(LEN(EB1014)&gt;1,RIGHT(EB1014,1)="/"),LEFT(EB1014,LEN(EB1014)-1),EB1014)))</f>
        <v/>
      </c>
    </row>
    <row r="1015">
      <c r="EA1015">
        <f>IF(A1015="","",IF(LEFT(A1015,4)="http",IFERROR(MID(A1015,FIND("/",A1015,FIND("//",A1015)+2),2000),"/"),A1015))</f>
        <v/>
      </c>
      <c r="EB1015">
        <f>IF(EA1015="","",IFERROR(LEFT(SUBSTITUTE(EA1015,"#","?"),FIND("?",SUBSTITUTE(EA1015,"#","?"))-1),EA1015))</f>
        <v/>
      </c>
      <c r="EC1015">
        <f>IF(EB1015="","",LOWER(IF(AND(LEN(EB1015)&gt;1,RIGHT(EB1015,1)="/"),LEFT(EB1015,LEN(EB1015)-1),EB1015)))</f>
        <v/>
      </c>
    </row>
    <row r="1016">
      <c r="EA1016">
        <f>IF(A1016="","",IF(LEFT(A1016,4)="http",IFERROR(MID(A1016,FIND("/",A1016,FIND("//",A1016)+2),2000),"/"),A1016))</f>
        <v/>
      </c>
      <c r="EB1016">
        <f>IF(EA1016="","",IFERROR(LEFT(SUBSTITUTE(EA1016,"#","?"),FIND("?",SUBSTITUTE(EA1016,"#","?"))-1),EA1016))</f>
        <v/>
      </c>
      <c r="EC1016">
        <f>IF(EB1016="","",LOWER(IF(AND(LEN(EB1016)&gt;1,RIGHT(EB1016,1)="/"),LEFT(EB1016,LEN(EB1016)-1),EB1016)))</f>
        <v/>
      </c>
    </row>
    <row r="1017">
      <c r="EA1017">
        <f>IF(A1017="","",IF(LEFT(A1017,4)="http",IFERROR(MID(A1017,FIND("/",A1017,FIND("//",A1017)+2),2000),"/"),A1017))</f>
        <v/>
      </c>
      <c r="EB1017">
        <f>IF(EA1017="","",IFERROR(LEFT(SUBSTITUTE(EA1017,"#","?"),FIND("?",SUBSTITUTE(EA1017,"#","?"))-1),EA1017))</f>
        <v/>
      </c>
      <c r="EC1017">
        <f>IF(EB1017="","",LOWER(IF(AND(LEN(EB1017)&gt;1,RIGHT(EB1017,1)="/"),LEFT(EB1017,LEN(EB1017)-1),EB1017)))</f>
        <v/>
      </c>
    </row>
    <row r="1018">
      <c r="EA1018">
        <f>IF(A1018="","",IF(LEFT(A1018,4)="http",IFERROR(MID(A1018,FIND("/",A1018,FIND("//",A1018)+2),2000),"/"),A1018))</f>
        <v/>
      </c>
      <c r="EB1018">
        <f>IF(EA1018="","",IFERROR(LEFT(SUBSTITUTE(EA1018,"#","?"),FIND("?",SUBSTITUTE(EA1018,"#","?"))-1),EA1018))</f>
        <v/>
      </c>
      <c r="EC1018">
        <f>IF(EB1018="","",LOWER(IF(AND(LEN(EB1018)&gt;1,RIGHT(EB1018,1)="/"),LEFT(EB1018,LEN(EB1018)-1),EB1018)))</f>
        <v/>
      </c>
    </row>
    <row r="1019">
      <c r="EA1019">
        <f>IF(A1019="","",IF(LEFT(A1019,4)="http",IFERROR(MID(A1019,FIND("/",A1019,FIND("//",A1019)+2),2000),"/"),A1019))</f>
        <v/>
      </c>
      <c r="EB1019">
        <f>IF(EA1019="","",IFERROR(LEFT(SUBSTITUTE(EA1019,"#","?"),FIND("?",SUBSTITUTE(EA1019,"#","?"))-1),EA1019))</f>
        <v/>
      </c>
      <c r="EC1019">
        <f>IF(EB1019="","",LOWER(IF(AND(LEN(EB1019)&gt;1,RIGHT(EB1019,1)="/"),LEFT(EB1019,LEN(EB1019)-1),EB1019)))</f>
        <v/>
      </c>
    </row>
    <row r="1020">
      <c r="EA1020">
        <f>IF(A1020="","",IF(LEFT(A1020,4)="http",IFERROR(MID(A1020,FIND("/",A1020,FIND("//",A1020)+2),2000),"/"),A1020))</f>
        <v/>
      </c>
      <c r="EB1020">
        <f>IF(EA1020="","",IFERROR(LEFT(SUBSTITUTE(EA1020,"#","?"),FIND("?",SUBSTITUTE(EA1020,"#","?"))-1),EA1020))</f>
        <v/>
      </c>
      <c r="EC1020">
        <f>IF(EB1020="","",LOWER(IF(AND(LEN(EB1020)&gt;1,RIGHT(EB1020,1)="/"),LEFT(EB1020,LEN(EB1020)-1),EB1020)))</f>
        <v/>
      </c>
    </row>
    <row r="1021">
      <c r="EA1021">
        <f>IF(A1021="","",IF(LEFT(A1021,4)="http",IFERROR(MID(A1021,FIND("/",A1021,FIND("//",A1021)+2),2000),"/"),A1021))</f>
        <v/>
      </c>
      <c r="EB1021">
        <f>IF(EA1021="","",IFERROR(LEFT(SUBSTITUTE(EA1021,"#","?"),FIND("?",SUBSTITUTE(EA1021,"#","?"))-1),EA1021))</f>
        <v/>
      </c>
      <c r="EC1021">
        <f>IF(EB1021="","",LOWER(IF(AND(LEN(EB1021)&gt;1,RIGHT(EB1021,1)="/"),LEFT(EB1021,LEN(EB1021)-1),EB1021)))</f>
        <v/>
      </c>
    </row>
    <row r="1022">
      <c r="EA1022">
        <f>IF(A1022="","",IF(LEFT(A1022,4)="http",IFERROR(MID(A1022,FIND("/",A1022,FIND("//",A1022)+2),2000),"/"),A1022))</f>
        <v/>
      </c>
      <c r="EB1022">
        <f>IF(EA1022="","",IFERROR(LEFT(SUBSTITUTE(EA1022,"#","?"),FIND("?",SUBSTITUTE(EA1022,"#","?"))-1),EA1022))</f>
        <v/>
      </c>
      <c r="EC1022">
        <f>IF(EB1022="","",LOWER(IF(AND(LEN(EB1022)&gt;1,RIGHT(EB1022,1)="/"),LEFT(EB1022,LEN(EB1022)-1),EB1022)))</f>
        <v/>
      </c>
    </row>
    <row r="1023">
      <c r="EA1023">
        <f>IF(A1023="","",IF(LEFT(A1023,4)="http",IFERROR(MID(A1023,FIND("/",A1023,FIND("//",A1023)+2),2000),"/"),A1023))</f>
        <v/>
      </c>
      <c r="EB1023">
        <f>IF(EA1023="","",IFERROR(LEFT(SUBSTITUTE(EA1023,"#","?"),FIND("?",SUBSTITUTE(EA1023,"#","?"))-1),EA1023))</f>
        <v/>
      </c>
      <c r="EC1023">
        <f>IF(EB1023="","",LOWER(IF(AND(LEN(EB1023)&gt;1,RIGHT(EB1023,1)="/"),LEFT(EB1023,LEN(EB1023)-1),EB1023)))</f>
        <v/>
      </c>
    </row>
    <row r="1024">
      <c r="EA1024">
        <f>IF(A1024="","",IF(LEFT(A1024,4)="http",IFERROR(MID(A1024,FIND("/",A1024,FIND("//",A1024)+2),2000),"/"),A1024))</f>
        <v/>
      </c>
      <c r="EB1024">
        <f>IF(EA1024="","",IFERROR(LEFT(SUBSTITUTE(EA1024,"#","?"),FIND("?",SUBSTITUTE(EA1024,"#","?"))-1),EA1024))</f>
        <v/>
      </c>
      <c r="EC1024">
        <f>IF(EB1024="","",LOWER(IF(AND(LEN(EB1024)&gt;1,RIGHT(EB1024,1)="/"),LEFT(EB1024,LEN(EB1024)-1),EB1024)))</f>
        <v/>
      </c>
    </row>
    <row r="1025">
      <c r="EA1025">
        <f>IF(A1025="","",IF(LEFT(A1025,4)="http",IFERROR(MID(A1025,FIND("/",A1025,FIND("//",A1025)+2),2000),"/"),A1025))</f>
        <v/>
      </c>
      <c r="EB1025">
        <f>IF(EA1025="","",IFERROR(LEFT(SUBSTITUTE(EA1025,"#","?"),FIND("?",SUBSTITUTE(EA1025,"#","?"))-1),EA1025))</f>
        <v/>
      </c>
      <c r="EC1025">
        <f>IF(EB1025="","",LOWER(IF(AND(LEN(EB1025)&gt;1,RIGHT(EB1025,1)="/"),LEFT(EB1025,LEN(EB1025)-1),EB1025)))</f>
        <v/>
      </c>
    </row>
    <row r="1026">
      <c r="EA1026">
        <f>IF(A1026="","",IF(LEFT(A1026,4)="http",IFERROR(MID(A1026,FIND("/",A1026,FIND("//",A1026)+2),2000),"/"),A1026))</f>
        <v/>
      </c>
      <c r="EB1026">
        <f>IF(EA1026="","",IFERROR(LEFT(SUBSTITUTE(EA1026,"#","?"),FIND("?",SUBSTITUTE(EA1026,"#","?"))-1),EA1026))</f>
        <v/>
      </c>
      <c r="EC1026">
        <f>IF(EB1026="","",LOWER(IF(AND(LEN(EB1026)&gt;1,RIGHT(EB1026,1)="/"),LEFT(EB1026,LEN(EB1026)-1),EB1026)))</f>
        <v/>
      </c>
    </row>
    <row r="1027">
      <c r="EA1027">
        <f>IF(A1027="","",IF(LEFT(A1027,4)="http",IFERROR(MID(A1027,FIND("/",A1027,FIND("//",A1027)+2),2000),"/"),A1027))</f>
        <v/>
      </c>
      <c r="EB1027">
        <f>IF(EA1027="","",IFERROR(LEFT(SUBSTITUTE(EA1027,"#","?"),FIND("?",SUBSTITUTE(EA1027,"#","?"))-1),EA1027))</f>
        <v/>
      </c>
      <c r="EC1027">
        <f>IF(EB1027="","",LOWER(IF(AND(LEN(EB1027)&gt;1,RIGHT(EB1027,1)="/"),LEFT(EB1027,LEN(EB1027)-1),EB1027)))</f>
        <v/>
      </c>
    </row>
    <row r="1028">
      <c r="EA1028">
        <f>IF(A1028="","",IF(LEFT(A1028,4)="http",IFERROR(MID(A1028,FIND("/",A1028,FIND("//",A1028)+2),2000),"/"),A1028))</f>
        <v/>
      </c>
      <c r="EB1028">
        <f>IF(EA1028="","",IFERROR(LEFT(SUBSTITUTE(EA1028,"#","?"),FIND("?",SUBSTITUTE(EA1028,"#","?"))-1),EA1028))</f>
        <v/>
      </c>
      <c r="EC1028">
        <f>IF(EB1028="","",LOWER(IF(AND(LEN(EB1028)&gt;1,RIGHT(EB1028,1)="/"),LEFT(EB1028,LEN(EB1028)-1),EB1028)))</f>
        <v/>
      </c>
    </row>
    <row r="1029">
      <c r="EA1029">
        <f>IF(A1029="","",IF(LEFT(A1029,4)="http",IFERROR(MID(A1029,FIND("/",A1029,FIND("//",A1029)+2),2000),"/"),A1029))</f>
        <v/>
      </c>
      <c r="EB1029">
        <f>IF(EA1029="","",IFERROR(LEFT(SUBSTITUTE(EA1029,"#","?"),FIND("?",SUBSTITUTE(EA1029,"#","?"))-1),EA1029))</f>
        <v/>
      </c>
      <c r="EC1029">
        <f>IF(EB1029="","",LOWER(IF(AND(LEN(EB1029)&gt;1,RIGHT(EB1029,1)="/"),LEFT(EB1029,LEN(EB1029)-1),EB1029)))</f>
        <v/>
      </c>
    </row>
    <row r="1030">
      <c r="EA1030">
        <f>IF(A1030="","",IF(LEFT(A1030,4)="http",IFERROR(MID(A1030,FIND("/",A1030,FIND("//",A1030)+2),2000),"/"),A1030))</f>
        <v/>
      </c>
      <c r="EB1030">
        <f>IF(EA1030="","",IFERROR(LEFT(SUBSTITUTE(EA1030,"#","?"),FIND("?",SUBSTITUTE(EA1030,"#","?"))-1),EA1030))</f>
        <v/>
      </c>
      <c r="EC1030">
        <f>IF(EB1030="","",LOWER(IF(AND(LEN(EB1030)&gt;1,RIGHT(EB1030,1)="/"),LEFT(EB1030,LEN(EB1030)-1),EB1030)))</f>
        <v/>
      </c>
    </row>
    <row r="1031">
      <c r="EA1031">
        <f>IF(A1031="","",IF(LEFT(A1031,4)="http",IFERROR(MID(A1031,FIND("/",A1031,FIND("//",A1031)+2),2000),"/"),A1031))</f>
        <v/>
      </c>
      <c r="EB1031">
        <f>IF(EA1031="","",IFERROR(LEFT(SUBSTITUTE(EA1031,"#","?"),FIND("?",SUBSTITUTE(EA1031,"#","?"))-1),EA1031))</f>
        <v/>
      </c>
      <c r="EC1031">
        <f>IF(EB1031="","",LOWER(IF(AND(LEN(EB1031)&gt;1,RIGHT(EB1031,1)="/"),LEFT(EB1031,LEN(EB1031)-1),EB1031)))</f>
        <v/>
      </c>
    </row>
    <row r="1032">
      <c r="EA1032">
        <f>IF(A1032="","",IF(LEFT(A1032,4)="http",IFERROR(MID(A1032,FIND("/",A1032,FIND("//",A1032)+2),2000),"/"),A1032))</f>
        <v/>
      </c>
      <c r="EB1032">
        <f>IF(EA1032="","",IFERROR(LEFT(SUBSTITUTE(EA1032,"#","?"),FIND("?",SUBSTITUTE(EA1032,"#","?"))-1),EA1032))</f>
        <v/>
      </c>
      <c r="EC1032">
        <f>IF(EB1032="","",LOWER(IF(AND(LEN(EB1032)&gt;1,RIGHT(EB1032,1)="/"),LEFT(EB1032,LEN(EB1032)-1),EB1032)))</f>
        <v/>
      </c>
    </row>
    <row r="1033">
      <c r="EA1033">
        <f>IF(A1033="","",IF(LEFT(A1033,4)="http",IFERROR(MID(A1033,FIND("/",A1033,FIND("//",A1033)+2),2000),"/"),A1033))</f>
        <v/>
      </c>
      <c r="EB1033">
        <f>IF(EA1033="","",IFERROR(LEFT(SUBSTITUTE(EA1033,"#","?"),FIND("?",SUBSTITUTE(EA1033,"#","?"))-1),EA1033))</f>
        <v/>
      </c>
      <c r="EC1033">
        <f>IF(EB1033="","",LOWER(IF(AND(LEN(EB1033)&gt;1,RIGHT(EB1033,1)="/"),LEFT(EB1033,LEN(EB1033)-1),EB1033)))</f>
        <v/>
      </c>
    </row>
    <row r="1034">
      <c r="EA1034">
        <f>IF(A1034="","",IF(LEFT(A1034,4)="http",IFERROR(MID(A1034,FIND("/",A1034,FIND("//",A1034)+2),2000),"/"),A1034))</f>
        <v/>
      </c>
      <c r="EB1034">
        <f>IF(EA1034="","",IFERROR(LEFT(SUBSTITUTE(EA1034,"#","?"),FIND("?",SUBSTITUTE(EA1034,"#","?"))-1),EA1034))</f>
        <v/>
      </c>
      <c r="EC1034">
        <f>IF(EB1034="","",LOWER(IF(AND(LEN(EB1034)&gt;1,RIGHT(EB1034,1)="/"),LEFT(EB1034,LEN(EB1034)-1),EB1034)))</f>
        <v/>
      </c>
    </row>
    <row r="1035">
      <c r="EA1035">
        <f>IF(A1035="","",IF(LEFT(A1035,4)="http",IFERROR(MID(A1035,FIND("/",A1035,FIND("//",A1035)+2),2000),"/"),A1035))</f>
        <v/>
      </c>
      <c r="EB1035">
        <f>IF(EA1035="","",IFERROR(LEFT(SUBSTITUTE(EA1035,"#","?"),FIND("?",SUBSTITUTE(EA1035,"#","?"))-1),EA1035))</f>
        <v/>
      </c>
      <c r="EC1035">
        <f>IF(EB1035="","",LOWER(IF(AND(LEN(EB1035)&gt;1,RIGHT(EB1035,1)="/"),LEFT(EB1035,LEN(EB1035)-1),EB1035)))</f>
        <v/>
      </c>
    </row>
    <row r="1036">
      <c r="EA1036">
        <f>IF(A1036="","",IF(LEFT(A1036,4)="http",IFERROR(MID(A1036,FIND("/",A1036,FIND("//",A1036)+2),2000),"/"),A1036))</f>
        <v/>
      </c>
      <c r="EB1036">
        <f>IF(EA1036="","",IFERROR(LEFT(SUBSTITUTE(EA1036,"#","?"),FIND("?",SUBSTITUTE(EA1036,"#","?"))-1),EA1036))</f>
        <v/>
      </c>
      <c r="EC1036">
        <f>IF(EB1036="","",LOWER(IF(AND(LEN(EB1036)&gt;1,RIGHT(EB1036,1)="/"),LEFT(EB1036,LEN(EB1036)-1),EB1036)))</f>
        <v/>
      </c>
    </row>
    <row r="1037">
      <c r="EA1037">
        <f>IF(A1037="","",IF(LEFT(A1037,4)="http",IFERROR(MID(A1037,FIND("/",A1037,FIND("//",A1037)+2),2000),"/"),A1037))</f>
        <v/>
      </c>
      <c r="EB1037">
        <f>IF(EA1037="","",IFERROR(LEFT(SUBSTITUTE(EA1037,"#","?"),FIND("?",SUBSTITUTE(EA1037,"#","?"))-1),EA1037))</f>
        <v/>
      </c>
      <c r="EC1037">
        <f>IF(EB1037="","",LOWER(IF(AND(LEN(EB1037)&gt;1,RIGHT(EB1037,1)="/"),LEFT(EB1037,LEN(EB1037)-1),EB1037)))</f>
        <v/>
      </c>
    </row>
    <row r="1038">
      <c r="EA1038">
        <f>IF(A1038="","",IF(LEFT(A1038,4)="http",IFERROR(MID(A1038,FIND("/",A1038,FIND("//",A1038)+2),2000),"/"),A1038))</f>
        <v/>
      </c>
      <c r="EB1038">
        <f>IF(EA1038="","",IFERROR(LEFT(SUBSTITUTE(EA1038,"#","?"),FIND("?",SUBSTITUTE(EA1038,"#","?"))-1),EA1038))</f>
        <v/>
      </c>
      <c r="EC1038">
        <f>IF(EB1038="","",LOWER(IF(AND(LEN(EB1038)&gt;1,RIGHT(EB1038,1)="/"),LEFT(EB1038,LEN(EB1038)-1),EB1038)))</f>
        <v/>
      </c>
    </row>
    <row r="1039">
      <c r="EA1039">
        <f>IF(A1039="","",IF(LEFT(A1039,4)="http",IFERROR(MID(A1039,FIND("/",A1039,FIND("//",A1039)+2),2000),"/"),A1039))</f>
        <v/>
      </c>
      <c r="EB1039">
        <f>IF(EA1039="","",IFERROR(LEFT(SUBSTITUTE(EA1039,"#","?"),FIND("?",SUBSTITUTE(EA1039,"#","?"))-1),EA1039))</f>
        <v/>
      </c>
      <c r="EC1039">
        <f>IF(EB1039="","",LOWER(IF(AND(LEN(EB1039)&gt;1,RIGHT(EB1039,1)="/"),LEFT(EB1039,LEN(EB1039)-1),EB1039)))</f>
        <v/>
      </c>
    </row>
    <row r="1040">
      <c r="EA1040">
        <f>IF(A1040="","",IF(LEFT(A1040,4)="http",IFERROR(MID(A1040,FIND("/",A1040,FIND("//",A1040)+2),2000),"/"),A1040))</f>
        <v/>
      </c>
      <c r="EB1040">
        <f>IF(EA1040="","",IFERROR(LEFT(SUBSTITUTE(EA1040,"#","?"),FIND("?",SUBSTITUTE(EA1040,"#","?"))-1),EA1040))</f>
        <v/>
      </c>
      <c r="EC1040">
        <f>IF(EB1040="","",LOWER(IF(AND(LEN(EB1040)&gt;1,RIGHT(EB1040,1)="/"),LEFT(EB1040,LEN(EB1040)-1),EB1040)))</f>
        <v/>
      </c>
    </row>
    <row r="1041">
      <c r="EA1041">
        <f>IF(A1041="","",IF(LEFT(A1041,4)="http",IFERROR(MID(A1041,FIND("/",A1041,FIND("//",A1041)+2),2000),"/"),A1041))</f>
        <v/>
      </c>
      <c r="EB1041">
        <f>IF(EA1041="","",IFERROR(LEFT(SUBSTITUTE(EA1041,"#","?"),FIND("?",SUBSTITUTE(EA1041,"#","?"))-1),EA1041))</f>
        <v/>
      </c>
      <c r="EC1041">
        <f>IF(EB1041="","",LOWER(IF(AND(LEN(EB1041)&gt;1,RIGHT(EB1041,1)="/"),LEFT(EB1041,LEN(EB1041)-1),EB1041)))</f>
        <v/>
      </c>
    </row>
    <row r="1042">
      <c r="EA1042">
        <f>IF(A1042="","",IF(LEFT(A1042,4)="http",IFERROR(MID(A1042,FIND("/",A1042,FIND("//",A1042)+2),2000),"/"),A1042))</f>
        <v/>
      </c>
      <c r="EB1042">
        <f>IF(EA1042="","",IFERROR(LEFT(SUBSTITUTE(EA1042,"#","?"),FIND("?",SUBSTITUTE(EA1042,"#","?"))-1),EA1042))</f>
        <v/>
      </c>
      <c r="EC1042">
        <f>IF(EB1042="","",LOWER(IF(AND(LEN(EB1042)&gt;1,RIGHT(EB1042,1)="/"),LEFT(EB1042,LEN(EB1042)-1),EB1042)))</f>
        <v/>
      </c>
    </row>
    <row r="1043">
      <c r="EA1043">
        <f>IF(A1043="","",IF(LEFT(A1043,4)="http",IFERROR(MID(A1043,FIND("/",A1043,FIND("//",A1043)+2),2000),"/"),A1043))</f>
        <v/>
      </c>
      <c r="EB1043">
        <f>IF(EA1043="","",IFERROR(LEFT(SUBSTITUTE(EA1043,"#","?"),FIND("?",SUBSTITUTE(EA1043,"#","?"))-1),EA1043))</f>
        <v/>
      </c>
      <c r="EC1043">
        <f>IF(EB1043="","",LOWER(IF(AND(LEN(EB1043)&gt;1,RIGHT(EB1043,1)="/"),LEFT(EB1043,LEN(EB1043)-1),EB1043)))</f>
        <v/>
      </c>
    </row>
    <row r="1044">
      <c r="EA1044">
        <f>IF(A1044="","",IF(LEFT(A1044,4)="http",IFERROR(MID(A1044,FIND("/",A1044,FIND("//",A1044)+2),2000),"/"),A1044))</f>
        <v/>
      </c>
      <c r="EB1044">
        <f>IF(EA1044="","",IFERROR(LEFT(SUBSTITUTE(EA1044,"#","?"),FIND("?",SUBSTITUTE(EA1044,"#","?"))-1),EA1044))</f>
        <v/>
      </c>
      <c r="EC1044">
        <f>IF(EB1044="","",LOWER(IF(AND(LEN(EB1044)&gt;1,RIGHT(EB1044,1)="/"),LEFT(EB1044,LEN(EB1044)-1),EB1044)))</f>
        <v/>
      </c>
    </row>
    <row r="1045">
      <c r="EA1045">
        <f>IF(A1045="","",IF(LEFT(A1045,4)="http",IFERROR(MID(A1045,FIND("/",A1045,FIND("//",A1045)+2),2000),"/"),A1045))</f>
        <v/>
      </c>
      <c r="EB1045">
        <f>IF(EA1045="","",IFERROR(LEFT(SUBSTITUTE(EA1045,"#","?"),FIND("?",SUBSTITUTE(EA1045,"#","?"))-1),EA1045))</f>
        <v/>
      </c>
      <c r="EC1045">
        <f>IF(EB1045="","",LOWER(IF(AND(LEN(EB1045)&gt;1,RIGHT(EB1045,1)="/"),LEFT(EB1045,LEN(EB1045)-1),EB1045)))</f>
        <v/>
      </c>
    </row>
    <row r="1046">
      <c r="EA1046">
        <f>IF(A1046="","",IF(LEFT(A1046,4)="http",IFERROR(MID(A1046,FIND("/",A1046,FIND("//",A1046)+2),2000),"/"),A1046))</f>
        <v/>
      </c>
      <c r="EB1046">
        <f>IF(EA1046="","",IFERROR(LEFT(SUBSTITUTE(EA1046,"#","?"),FIND("?",SUBSTITUTE(EA1046,"#","?"))-1),EA1046))</f>
        <v/>
      </c>
      <c r="EC1046">
        <f>IF(EB1046="","",LOWER(IF(AND(LEN(EB1046)&gt;1,RIGHT(EB1046,1)="/"),LEFT(EB1046,LEN(EB1046)-1),EB1046)))</f>
        <v/>
      </c>
    </row>
    <row r="1047">
      <c r="EA1047">
        <f>IF(A1047="","",IF(LEFT(A1047,4)="http",IFERROR(MID(A1047,FIND("/",A1047,FIND("//",A1047)+2),2000),"/"),A1047))</f>
        <v/>
      </c>
      <c r="EB1047">
        <f>IF(EA1047="","",IFERROR(LEFT(SUBSTITUTE(EA1047,"#","?"),FIND("?",SUBSTITUTE(EA1047,"#","?"))-1),EA1047))</f>
        <v/>
      </c>
      <c r="EC1047">
        <f>IF(EB1047="","",LOWER(IF(AND(LEN(EB1047)&gt;1,RIGHT(EB1047,1)="/"),LEFT(EB1047,LEN(EB1047)-1),EB1047)))</f>
        <v/>
      </c>
    </row>
    <row r="1048">
      <c r="EA1048">
        <f>IF(A1048="","",IF(LEFT(A1048,4)="http",IFERROR(MID(A1048,FIND("/",A1048,FIND("//",A1048)+2),2000),"/"),A1048))</f>
        <v/>
      </c>
      <c r="EB1048">
        <f>IF(EA1048="","",IFERROR(LEFT(SUBSTITUTE(EA1048,"#","?"),FIND("?",SUBSTITUTE(EA1048,"#","?"))-1),EA1048))</f>
        <v/>
      </c>
      <c r="EC1048">
        <f>IF(EB1048="","",LOWER(IF(AND(LEN(EB1048)&gt;1,RIGHT(EB1048,1)="/"),LEFT(EB1048,LEN(EB1048)-1),EB1048)))</f>
        <v/>
      </c>
    </row>
    <row r="1049">
      <c r="EA1049">
        <f>IF(A1049="","",IF(LEFT(A1049,4)="http",IFERROR(MID(A1049,FIND("/",A1049,FIND("//",A1049)+2),2000),"/"),A1049))</f>
        <v/>
      </c>
      <c r="EB1049">
        <f>IF(EA1049="","",IFERROR(LEFT(SUBSTITUTE(EA1049,"#","?"),FIND("?",SUBSTITUTE(EA1049,"#","?"))-1),EA1049))</f>
        <v/>
      </c>
      <c r="EC1049">
        <f>IF(EB1049="","",LOWER(IF(AND(LEN(EB1049)&gt;1,RIGHT(EB1049,1)="/"),LEFT(EB1049,LEN(EB1049)-1),EB1049)))</f>
        <v/>
      </c>
    </row>
    <row r="1050">
      <c r="EA1050">
        <f>IF(A1050="","",IF(LEFT(A1050,4)="http",IFERROR(MID(A1050,FIND("/",A1050,FIND("//",A1050)+2),2000),"/"),A1050))</f>
        <v/>
      </c>
      <c r="EB1050">
        <f>IF(EA1050="","",IFERROR(LEFT(SUBSTITUTE(EA1050,"#","?"),FIND("?",SUBSTITUTE(EA1050,"#","?"))-1),EA1050))</f>
        <v/>
      </c>
      <c r="EC1050">
        <f>IF(EB1050="","",LOWER(IF(AND(LEN(EB1050)&gt;1,RIGHT(EB1050,1)="/"),LEFT(EB1050,LEN(EB1050)-1),EB1050)))</f>
        <v/>
      </c>
    </row>
    <row r="1051">
      <c r="EA1051">
        <f>IF(A1051="","",IF(LEFT(A1051,4)="http",IFERROR(MID(A1051,FIND("/",A1051,FIND("//",A1051)+2),2000),"/"),A1051))</f>
        <v/>
      </c>
      <c r="EB1051">
        <f>IF(EA1051="","",IFERROR(LEFT(SUBSTITUTE(EA1051,"#","?"),FIND("?",SUBSTITUTE(EA1051,"#","?"))-1),EA1051))</f>
        <v/>
      </c>
      <c r="EC1051">
        <f>IF(EB1051="","",LOWER(IF(AND(LEN(EB1051)&gt;1,RIGHT(EB1051,1)="/"),LEFT(EB1051,LEN(EB1051)-1),EB1051)))</f>
        <v/>
      </c>
    </row>
    <row r="1052">
      <c r="EA1052">
        <f>IF(A1052="","",IF(LEFT(A1052,4)="http",IFERROR(MID(A1052,FIND("/",A1052,FIND("//",A1052)+2),2000),"/"),A1052))</f>
        <v/>
      </c>
      <c r="EB1052">
        <f>IF(EA1052="","",IFERROR(LEFT(SUBSTITUTE(EA1052,"#","?"),FIND("?",SUBSTITUTE(EA1052,"#","?"))-1),EA1052))</f>
        <v/>
      </c>
      <c r="EC1052">
        <f>IF(EB1052="","",LOWER(IF(AND(LEN(EB1052)&gt;1,RIGHT(EB1052,1)="/"),LEFT(EB1052,LEN(EB1052)-1),EB1052)))</f>
        <v/>
      </c>
    </row>
    <row r="1053">
      <c r="EA1053">
        <f>IF(A1053="","",IF(LEFT(A1053,4)="http",IFERROR(MID(A1053,FIND("/",A1053,FIND("//",A1053)+2),2000),"/"),A1053))</f>
        <v/>
      </c>
      <c r="EB1053">
        <f>IF(EA1053="","",IFERROR(LEFT(SUBSTITUTE(EA1053,"#","?"),FIND("?",SUBSTITUTE(EA1053,"#","?"))-1),EA1053))</f>
        <v/>
      </c>
      <c r="EC1053">
        <f>IF(EB1053="","",LOWER(IF(AND(LEN(EB1053)&gt;1,RIGHT(EB1053,1)="/"),LEFT(EB1053,LEN(EB1053)-1),EB1053)))</f>
        <v/>
      </c>
    </row>
    <row r="1054">
      <c r="EA1054">
        <f>IF(A1054="","",IF(LEFT(A1054,4)="http",IFERROR(MID(A1054,FIND("/",A1054,FIND("//",A1054)+2),2000),"/"),A1054))</f>
        <v/>
      </c>
      <c r="EB1054">
        <f>IF(EA1054="","",IFERROR(LEFT(SUBSTITUTE(EA1054,"#","?"),FIND("?",SUBSTITUTE(EA1054,"#","?"))-1),EA1054))</f>
        <v/>
      </c>
      <c r="EC1054">
        <f>IF(EB1054="","",LOWER(IF(AND(LEN(EB1054)&gt;1,RIGHT(EB1054,1)="/"),LEFT(EB1054,LEN(EB1054)-1),EB1054)))</f>
        <v/>
      </c>
    </row>
    <row r="1055">
      <c r="EA1055">
        <f>IF(A1055="","",IF(LEFT(A1055,4)="http",IFERROR(MID(A1055,FIND("/",A1055,FIND("//",A1055)+2),2000),"/"),A1055))</f>
        <v/>
      </c>
      <c r="EB1055">
        <f>IF(EA1055="","",IFERROR(LEFT(SUBSTITUTE(EA1055,"#","?"),FIND("?",SUBSTITUTE(EA1055,"#","?"))-1),EA1055))</f>
        <v/>
      </c>
      <c r="EC1055">
        <f>IF(EB1055="","",LOWER(IF(AND(LEN(EB1055)&gt;1,RIGHT(EB1055,1)="/"),LEFT(EB1055,LEN(EB1055)-1),EB1055)))</f>
        <v/>
      </c>
    </row>
    <row r="1056">
      <c r="EA1056">
        <f>IF(A1056="","",IF(LEFT(A1056,4)="http",IFERROR(MID(A1056,FIND("/",A1056,FIND("//",A1056)+2),2000),"/"),A1056))</f>
        <v/>
      </c>
      <c r="EB1056">
        <f>IF(EA1056="","",IFERROR(LEFT(SUBSTITUTE(EA1056,"#","?"),FIND("?",SUBSTITUTE(EA1056,"#","?"))-1),EA1056))</f>
        <v/>
      </c>
      <c r="EC1056">
        <f>IF(EB1056="","",LOWER(IF(AND(LEN(EB1056)&gt;1,RIGHT(EB1056,1)="/"),LEFT(EB1056,LEN(EB1056)-1),EB1056)))</f>
        <v/>
      </c>
    </row>
    <row r="1057">
      <c r="EA1057">
        <f>IF(A1057="","",IF(LEFT(A1057,4)="http",IFERROR(MID(A1057,FIND("/",A1057,FIND("//",A1057)+2),2000),"/"),A1057))</f>
        <v/>
      </c>
      <c r="EB1057">
        <f>IF(EA1057="","",IFERROR(LEFT(SUBSTITUTE(EA1057,"#","?"),FIND("?",SUBSTITUTE(EA1057,"#","?"))-1),EA1057))</f>
        <v/>
      </c>
      <c r="EC1057">
        <f>IF(EB1057="","",LOWER(IF(AND(LEN(EB1057)&gt;1,RIGHT(EB1057,1)="/"),LEFT(EB1057,LEN(EB1057)-1),EB1057)))</f>
        <v/>
      </c>
    </row>
    <row r="1058">
      <c r="EA1058">
        <f>IF(A1058="","",IF(LEFT(A1058,4)="http",IFERROR(MID(A1058,FIND("/",A1058,FIND("//",A1058)+2),2000),"/"),A1058))</f>
        <v/>
      </c>
      <c r="EB1058">
        <f>IF(EA1058="","",IFERROR(LEFT(SUBSTITUTE(EA1058,"#","?"),FIND("?",SUBSTITUTE(EA1058,"#","?"))-1),EA1058))</f>
        <v/>
      </c>
      <c r="EC1058">
        <f>IF(EB1058="","",LOWER(IF(AND(LEN(EB1058)&gt;1,RIGHT(EB1058,1)="/"),LEFT(EB1058,LEN(EB1058)-1),EB1058)))</f>
        <v/>
      </c>
    </row>
    <row r="1059">
      <c r="EA1059">
        <f>IF(A1059="","",IF(LEFT(A1059,4)="http",IFERROR(MID(A1059,FIND("/",A1059,FIND("//",A1059)+2),2000),"/"),A1059))</f>
        <v/>
      </c>
      <c r="EB1059">
        <f>IF(EA1059="","",IFERROR(LEFT(SUBSTITUTE(EA1059,"#","?"),FIND("?",SUBSTITUTE(EA1059,"#","?"))-1),EA1059))</f>
        <v/>
      </c>
      <c r="EC1059">
        <f>IF(EB1059="","",LOWER(IF(AND(LEN(EB1059)&gt;1,RIGHT(EB1059,1)="/"),LEFT(EB1059,LEN(EB1059)-1),EB1059)))</f>
        <v/>
      </c>
    </row>
    <row r="1060">
      <c r="EA1060">
        <f>IF(A1060="","",IF(LEFT(A1060,4)="http",IFERROR(MID(A1060,FIND("/",A1060,FIND("//",A1060)+2),2000),"/"),A1060))</f>
        <v/>
      </c>
      <c r="EB1060">
        <f>IF(EA1060="","",IFERROR(LEFT(SUBSTITUTE(EA1060,"#","?"),FIND("?",SUBSTITUTE(EA1060,"#","?"))-1),EA1060))</f>
        <v/>
      </c>
      <c r="EC1060">
        <f>IF(EB1060="","",LOWER(IF(AND(LEN(EB1060)&gt;1,RIGHT(EB1060,1)="/"),LEFT(EB1060,LEN(EB1060)-1),EB1060)))</f>
        <v/>
      </c>
    </row>
    <row r="1061">
      <c r="EA1061">
        <f>IF(A1061="","",IF(LEFT(A1061,4)="http",IFERROR(MID(A1061,FIND("/",A1061,FIND("//",A1061)+2),2000),"/"),A1061))</f>
        <v/>
      </c>
      <c r="EB1061">
        <f>IF(EA1061="","",IFERROR(LEFT(SUBSTITUTE(EA1061,"#","?"),FIND("?",SUBSTITUTE(EA1061,"#","?"))-1),EA1061))</f>
        <v/>
      </c>
      <c r="EC1061">
        <f>IF(EB1061="","",LOWER(IF(AND(LEN(EB1061)&gt;1,RIGHT(EB1061,1)="/"),LEFT(EB1061,LEN(EB1061)-1),EB1061)))</f>
        <v/>
      </c>
    </row>
    <row r="1062">
      <c r="EA1062">
        <f>IF(A1062="","",IF(LEFT(A1062,4)="http",IFERROR(MID(A1062,FIND("/",A1062,FIND("//",A1062)+2),2000),"/"),A1062))</f>
        <v/>
      </c>
      <c r="EB1062">
        <f>IF(EA1062="","",IFERROR(LEFT(SUBSTITUTE(EA1062,"#","?"),FIND("?",SUBSTITUTE(EA1062,"#","?"))-1),EA1062))</f>
        <v/>
      </c>
      <c r="EC1062">
        <f>IF(EB1062="","",LOWER(IF(AND(LEN(EB1062)&gt;1,RIGHT(EB1062,1)="/"),LEFT(EB1062,LEN(EB1062)-1),EB1062)))</f>
        <v/>
      </c>
    </row>
    <row r="1063">
      <c r="EA1063">
        <f>IF(A1063="","",IF(LEFT(A1063,4)="http",IFERROR(MID(A1063,FIND("/",A1063,FIND("//",A1063)+2),2000),"/"),A1063))</f>
        <v/>
      </c>
      <c r="EB1063">
        <f>IF(EA1063="","",IFERROR(LEFT(SUBSTITUTE(EA1063,"#","?"),FIND("?",SUBSTITUTE(EA1063,"#","?"))-1),EA1063))</f>
        <v/>
      </c>
      <c r="EC1063">
        <f>IF(EB1063="","",LOWER(IF(AND(LEN(EB1063)&gt;1,RIGHT(EB1063,1)="/"),LEFT(EB1063,LEN(EB1063)-1),EB1063)))</f>
        <v/>
      </c>
    </row>
    <row r="1064">
      <c r="EA1064">
        <f>IF(A1064="","",IF(LEFT(A1064,4)="http",IFERROR(MID(A1064,FIND("/",A1064,FIND("//",A1064)+2),2000),"/"),A1064))</f>
        <v/>
      </c>
      <c r="EB1064">
        <f>IF(EA1064="","",IFERROR(LEFT(SUBSTITUTE(EA1064,"#","?"),FIND("?",SUBSTITUTE(EA1064,"#","?"))-1),EA1064))</f>
        <v/>
      </c>
      <c r="EC1064">
        <f>IF(EB1064="","",LOWER(IF(AND(LEN(EB1064)&gt;1,RIGHT(EB1064,1)="/"),LEFT(EB1064,LEN(EB1064)-1),EB1064)))</f>
        <v/>
      </c>
    </row>
    <row r="1065">
      <c r="EA1065">
        <f>IF(A1065="","",IF(LEFT(A1065,4)="http",IFERROR(MID(A1065,FIND("/",A1065,FIND("//",A1065)+2),2000),"/"),A1065))</f>
        <v/>
      </c>
      <c r="EB1065">
        <f>IF(EA1065="","",IFERROR(LEFT(SUBSTITUTE(EA1065,"#","?"),FIND("?",SUBSTITUTE(EA1065,"#","?"))-1),EA1065))</f>
        <v/>
      </c>
      <c r="EC1065">
        <f>IF(EB1065="","",LOWER(IF(AND(LEN(EB1065)&gt;1,RIGHT(EB1065,1)="/"),LEFT(EB1065,LEN(EB1065)-1),EB1065)))</f>
        <v/>
      </c>
    </row>
    <row r="1066">
      <c r="EA1066">
        <f>IF(A1066="","",IF(LEFT(A1066,4)="http",IFERROR(MID(A1066,FIND("/",A1066,FIND("//",A1066)+2),2000),"/"),A1066))</f>
        <v/>
      </c>
      <c r="EB1066">
        <f>IF(EA1066="","",IFERROR(LEFT(SUBSTITUTE(EA1066,"#","?"),FIND("?",SUBSTITUTE(EA1066,"#","?"))-1),EA1066))</f>
        <v/>
      </c>
      <c r="EC1066">
        <f>IF(EB1066="","",LOWER(IF(AND(LEN(EB1066)&gt;1,RIGHT(EB1066,1)="/"),LEFT(EB1066,LEN(EB1066)-1),EB1066)))</f>
        <v/>
      </c>
    </row>
    <row r="1067">
      <c r="EA1067">
        <f>IF(A1067="","",IF(LEFT(A1067,4)="http",IFERROR(MID(A1067,FIND("/",A1067,FIND("//",A1067)+2),2000),"/"),A1067))</f>
        <v/>
      </c>
      <c r="EB1067">
        <f>IF(EA1067="","",IFERROR(LEFT(SUBSTITUTE(EA1067,"#","?"),FIND("?",SUBSTITUTE(EA1067,"#","?"))-1),EA1067))</f>
        <v/>
      </c>
      <c r="EC1067">
        <f>IF(EB1067="","",LOWER(IF(AND(LEN(EB1067)&gt;1,RIGHT(EB1067,1)="/"),LEFT(EB1067,LEN(EB1067)-1),EB1067)))</f>
        <v/>
      </c>
    </row>
    <row r="1068">
      <c r="EA1068">
        <f>IF(A1068="","",IF(LEFT(A1068,4)="http",IFERROR(MID(A1068,FIND("/",A1068,FIND("//",A1068)+2),2000),"/"),A1068))</f>
        <v/>
      </c>
      <c r="EB1068">
        <f>IF(EA1068="","",IFERROR(LEFT(SUBSTITUTE(EA1068,"#","?"),FIND("?",SUBSTITUTE(EA1068,"#","?"))-1),EA1068))</f>
        <v/>
      </c>
      <c r="EC1068">
        <f>IF(EB1068="","",LOWER(IF(AND(LEN(EB1068)&gt;1,RIGHT(EB1068,1)="/"),LEFT(EB1068,LEN(EB1068)-1),EB1068)))</f>
        <v/>
      </c>
    </row>
    <row r="1069">
      <c r="EA1069">
        <f>IF(A1069="","",IF(LEFT(A1069,4)="http",IFERROR(MID(A1069,FIND("/",A1069,FIND("//",A1069)+2),2000),"/"),A1069))</f>
        <v/>
      </c>
      <c r="EB1069">
        <f>IF(EA1069="","",IFERROR(LEFT(SUBSTITUTE(EA1069,"#","?"),FIND("?",SUBSTITUTE(EA1069,"#","?"))-1),EA1069))</f>
        <v/>
      </c>
      <c r="EC1069">
        <f>IF(EB1069="","",LOWER(IF(AND(LEN(EB1069)&gt;1,RIGHT(EB1069,1)="/"),LEFT(EB1069,LEN(EB1069)-1),EB1069)))</f>
        <v/>
      </c>
    </row>
    <row r="1070">
      <c r="EA1070">
        <f>IF(A1070="","",IF(LEFT(A1070,4)="http",IFERROR(MID(A1070,FIND("/",A1070,FIND("//",A1070)+2),2000),"/"),A1070))</f>
        <v/>
      </c>
      <c r="EB1070">
        <f>IF(EA1070="","",IFERROR(LEFT(SUBSTITUTE(EA1070,"#","?"),FIND("?",SUBSTITUTE(EA1070,"#","?"))-1),EA1070))</f>
        <v/>
      </c>
      <c r="EC1070">
        <f>IF(EB1070="","",LOWER(IF(AND(LEN(EB1070)&gt;1,RIGHT(EB1070,1)="/"),LEFT(EB1070,LEN(EB1070)-1),EB1070)))</f>
        <v/>
      </c>
    </row>
    <row r="1071">
      <c r="EA1071">
        <f>IF(A1071="","",IF(LEFT(A1071,4)="http",IFERROR(MID(A1071,FIND("/",A1071,FIND("//",A1071)+2),2000),"/"),A1071))</f>
        <v/>
      </c>
      <c r="EB1071">
        <f>IF(EA1071="","",IFERROR(LEFT(SUBSTITUTE(EA1071,"#","?"),FIND("?",SUBSTITUTE(EA1071,"#","?"))-1),EA1071))</f>
        <v/>
      </c>
      <c r="EC1071">
        <f>IF(EB1071="","",LOWER(IF(AND(LEN(EB1071)&gt;1,RIGHT(EB1071,1)="/"),LEFT(EB1071,LEN(EB1071)-1),EB1071)))</f>
        <v/>
      </c>
    </row>
    <row r="1072">
      <c r="EA1072">
        <f>IF(A1072="","",IF(LEFT(A1072,4)="http",IFERROR(MID(A1072,FIND("/",A1072,FIND("//",A1072)+2),2000),"/"),A1072))</f>
        <v/>
      </c>
      <c r="EB1072">
        <f>IF(EA1072="","",IFERROR(LEFT(SUBSTITUTE(EA1072,"#","?"),FIND("?",SUBSTITUTE(EA1072,"#","?"))-1),EA1072))</f>
        <v/>
      </c>
      <c r="EC1072">
        <f>IF(EB1072="","",LOWER(IF(AND(LEN(EB1072)&gt;1,RIGHT(EB1072,1)="/"),LEFT(EB1072,LEN(EB1072)-1),EB1072)))</f>
        <v/>
      </c>
    </row>
    <row r="1073">
      <c r="EA1073">
        <f>IF(A1073="","",IF(LEFT(A1073,4)="http",IFERROR(MID(A1073,FIND("/",A1073,FIND("//",A1073)+2),2000),"/"),A1073))</f>
        <v/>
      </c>
      <c r="EB1073">
        <f>IF(EA1073="","",IFERROR(LEFT(SUBSTITUTE(EA1073,"#","?"),FIND("?",SUBSTITUTE(EA1073,"#","?"))-1),EA1073))</f>
        <v/>
      </c>
      <c r="EC1073">
        <f>IF(EB1073="","",LOWER(IF(AND(LEN(EB1073)&gt;1,RIGHT(EB1073,1)="/"),LEFT(EB1073,LEN(EB1073)-1),EB1073)))</f>
        <v/>
      </c>
    </row>
    <row r="1074">
      <c r="EA1074">
        <f>IF(A1074="","",IF(LEFT(A1074,4)="http",IFERROR(MID(A1074,FIND("/",A1074,FIND("//",A1074)+2),2000),"/"),A1074))</f>
        <v/>
      </c>
      <c r="EB1074">
        <f>IF(EA1074="","",IFERROR(LEFT(SUBSTITUTE(EA1074,"#","?"),FIND("?",SUBSTITUTE(EA1074,"#","?"))-1),EA1074))</f>
        <v/>
      </c>
      <c r="EC1074">
        <f>IF(EB1074="","",LOWER(IF(AND(LEN(EB1074)&gt;1,RIGHT(EB1074,1)="/"),LEFT(EB1074,LEN(EB1074)-1),EB1074)))</f>
        <v/>
      </c>
    </row>
    <row r="1075">
      <c r="EA1075">
        <f>IF(A1075="","",IF(LEFT(A1075,4)="http",IFERROR(MID(A1075,FIND("/",A1075,FIND("//",A1075)+2),2000),"/"),A1075))</f>
        <v/>
      </c>
      <c r="EB1075">
        <f>IF(EA1075="","",IFERROR(LEFT(SUBSTITUTE(EA1075,"#","?"),FIND("?",SUBSTITUTE(EA1075,"#","?"))-1),EA1075))</f>
        <v/>
      </c>
      <c r="EC1075">
        <f>IF(EB1075="","",LOWER(IF(AND(LEN(EB1075)&gt;1,RIGHT(EB1075,1)="/"),LEFT(EB1075,LEN(EB1075)-1),EB1075)))</f>
        <v/>
      </c>
    </row>
    <row r="1076">
      <c r="EA1076">
        <f>IF(A1076="","",IF(LEFT(A1076,4)="http",IFERROR(MID(A1076,FIND("/",A1076,FIND("//",A1076)+2),2000),"/"),A1076))</f>
        <v/>
      </c>
      <c r="EB1076">
        <f>IF(EA1076="","",IFERROR(LEFT(SUBSTITUTE(EA1076,"#","?"),FIND("?",SUBSTITUTE(EA1076,"#","?"))-1),EA1076))</f>
        <v/>
      </c>
      <c r="EC1076">
        <f>IF(EB1076="","",LOWER(IF(AND(LEN(EB1076)&gt;1,RIGHT(EB1076,1)="/"),LEFT(EB1076,LEN(EB1076)-1),EB1076)))</f>
        <v/>
      </c>
    </row>
    <row r="1077">
      <c r="EA1077">
        <f>IF(A1077="","",IF(LEFT(A1077,4)="http",IFERROR(MID(A1077,FIND("/",A1077,FIND("//",A1077)+2),2000),"/"),A1077))</f>
        <v/>
      </c>
      <c r="EB1077">
        <f>IF(EA1077="","",IFERROR(LEFT(SUBSTITUTE(EA1077,"#","?"),FIND("?",SUBSTITUTE(EA1077,"#","?"))-1),EA1077))</f>
        <v/>
      </c>
      <c r="EC1077">
        <f>IF(EB1077="","",LOWER(IF(AND(LEN(EB1077)&gt;1,RIGHT(EB1077,1)="/"),LEFT(EB1077,LEN(EB1077)-1),EB1077)))</f>
        <v/>
      </c>
    </row>
    <row r="1078">
      <c r="EA1078">
        <f>IF(A1078="","",IF(LEFT(A1078,4)="http",IFERROR(MID(A1078,FIND("/",A1078,FIND("//",A1078)+2),2000),"/"),A1078))</f>
        <v/>
      </c>
      <c r="EB1078">
        <f>IF(EA1078="","",IFERROR(LEFT(SUBSTITUTE(EA1078,"#","?"),FIND("?",SUBSTITUTE(EA1078,"#","?"))-1),EA1078))</f>
        <v/>
      </c>
      <c r="EC1078">
        <f>IF(EB1078="","",LOWER(IF(AND(LEN(EB1078)&gt;1,RIGHT(EB1078,1)="/"),LEFT(EB1078,LEN(EB1078)-1),EB1078)))</f>
        <v/>
      </c>
    </row>
    <row r="1079">
      <c r="EA1079">
        <f>IF(A1079="","",IF(LEFT(A1079,4)="http",IFERROR(MID(A1079,FIND("/",A1079,FIND("//",A1079)+2),2000),"/"),A1079))</f>
        <v/>
      </c>
      <c r="EB1079">
        <f>IF(EA1079="","",IFERROR(LEFT(SUBSTITUTE(EA1079,"#","?"),FIND("?",SUBSTITUTE(EA1079,"#","?"))-1),EA1079))</f>
        <v/>
      </c>
      <c r="EC1079">
        <f>IF(EB1079="","",LOWER(IF(AND(LEN(EB1079)&gt;1,RIGHT(EB1079,1)="/"),LEFT(EB1079,LEN(EB1079)-1),EB1079)))</f>
        <v/>
      </c>
    </row>
    <row r="1080">
      <c r="EA1080">
        <f>IF(A1080="","",IF(LEFT(A1080,4)="http",IFERROR(MID(A1080,FIND("/",A1080,FIND("//",A1080)+2),2000),"/"),A1080))</f>
        <v/>
      </c>
      <c r="EB1080">
        <f>IF(EA1080="","",IFERROR(LEFT(SUBSTITUTE(EA1080,"#","?"),FIND("?",SUBSTITUTE(EA1080,"#","?"))-1),EA1080))</f>
        <v/>
      </c>
      <c r="EC1080">
        <f>IF(EB1080="","",LOWER(IF(AND(LEN(EB1080)&gt;1,RIGHT(EB1080,1)="/"),LEFT(EB1080,LEN(EB1080)-1),EB1080)))</f>
        <v/>
      </c>
    </row>
    <row r="1081">
      <c r="EA1081">
        <f>IF(A1081="","",IF(LEFT(A1081,4)="http",IFERROR(MID(A1081,FIND("/",A1081,FIND("//",A1081)+2),2000),"/"),A1081))</f>
        <v/>
      </c>
      <c r="EB1081">
        <f>IF(EA1081="","",IFERROR(LEFT(SUBSTITUTE(EA1081,"#","?"),FIND("?",SUBSTITUTE(EA1081,"#","?"))-1),EA1081))</f>
        <v/>
      </c>
      <c r="EC1081">
        <f>IF(EB1081="","",LOWER(IF(AND(LEN(EB1081)&gt;1,RIGHT(EB1081,1)="/"),LEFT(EB1081,LEN(EB1081)-1),EB1081)))</f>
        <v/>
      </c>
    </row>
    <row r="1082">
      <c r="EA1082">
        <f>IF(A1082="","",IF(LEFT(A1082,4)="http",IFERROR(MID(A1082,FIND("/",A1082,FIND("//",A1082)+2),2000),"/"),A1082))</f>
        <v/>
      </c>
      <c r="EB1082">
        <f>IF(EA1082="","",IFERROR(LEFT(SUBSTITUTE(EA1082,"#","?"),FIND("?",SUBSTITUTE(EA1082,"#","?"))-1),EA1082))</f>
        <v/>
      </c>
      <c r="EC1082">
        <f>IF(EB1082="","",LOWER(IF(AND(LEN(EB1082)&gt;1,RIGHT(EB1082,1)="/"),LEFT(EB1082,LEN(EB1082)-1),EB1082)))</f>
        <v/>
      </c>
    </row>
    <row r="1083">
      <c r="EA1083">
        <f>IF(A1083="","",IF(LEFT(A1083,4)="http",IFERROR(MID(A1083,FIND("/",A1083,FIND("//",A1083)+2),2000),"/"),A1083))</f>
        <v/>
      </c>
      <c r="EB1083">
        <f>IF(EA1083="","",IFERROR(LEFT(SUBSTITUTE(EA1083,"#","?"),FIND("?",SUBSTITUTE(EA1083,"#","?"))-1),EA1083))</f>
        <v/>
      </c>
      <c r="EC1083">
        <f>IF(EB1083="","",LOWER(IF(AND(LEN(EB1083)&gt;1,RIGHT(EB1083,1)="/"),LEFT(EB1083,LEN(EB1083)-1),EB1083)))</f>
        <v/>
      </c>
    </row>
    <row r="1084">
      <c r="EA1084">
        <f>IF(A1084="","",IF(LEFT(A1084,4)="http",IFERROR(MID(A1084,FIND("/",A1084,FIND("//",A1084)+2),2000),"/"),A1084))</f>
        <v/>
      </c>
      <c r="EB1084">
        <f>IF(EA1084="","",IFERROR(LEFT(SUBSTITUTE(EA1084,"#","?"),FIND("?",SUBSTITUTE(EA1084,"#","?"))-1),EA1084))</f>
        <v/>
      </c>
      <c r="EC1084">
        <f>IF(EB1084="","",LOWER(IF(AND(LEN(EB1084)&gt;1,RIGHT(EB1084,1)="/"),LEFT(EB1084,LEN(EB1084)-1),EB1084)))</f>
        <v/>
      </c>
    </row>
    <row r="1085">
      <c r="EA1085">
        <f>IF(A1085="","",IF(LEFT(A1085,4)="http",IFERROR(MID(A1085,FIND("/",A1085,FIND("//",A1085)+2),2000),"/"),A1085))</f>
        <v/>
      </c>
      <c r="EB1085">
        <f>IF(EA1085="","",IFERROR(LEFT(SUBSTITUTE(EA1085,"#","?"),FIND("?",SUBSTITUTE(EA1085,"#","?"))-1),EA1085))</f>
        <v/>
      </c>
      <c r="EC1085">
        <f>IF(EB1085="","",LOWER(IF(AND(LEN(EB1085)&gt;1,RIGHT(EB1085,1)="/"),LEFT(EB1085,LEN(EB1085)-1),EB1085)))</f>
        <v/>
      </c>
    </row>
    <row r="1086">
      <c r="EA1086">
        <f>IF(A1086="","",IF(LEFT(A1086,4)="http",IFERROR(MID(A1086,FIND("/",A1086,FIND("//",A1086)+2),2000),"/"),A1086))</f>
        <v/>
      </c>
      <c r="EB1086">
        <f>IF(EA1086="","",IFERROR(LEFT(SUBSTITUTE(EA1086,"#","?"),FIND("?",SUBSTITUTE(EA1086,"#","?"))-1),EA1086))</f>
        <v/>
      </c>
      <c r="EC1086">
        <f>IF(EB1086="","",LOWER(IF(AND(LEN(EB1086)&gt;1,RIGHT(EB1086,1)="/"),LEFT(EB1086,LEN(EB1086)-1),EB1086)))</f>
        <v/>
      </c>
    </row>
    <row r="1087">
      <c r="EA1087">
        <f>IF(A1087="","",IF(LEFT(A1087,4)="http",IFERROR(MID(A1087,FIND("/",A1087,FIND("//",A1087)+2),2000),"/"),A1087))</f>
        <v/>
      </c>
      <c r="EB1087">
        <f>IF(EA1087="","",IFERROR(LEFT(SUBSTITUTE(EA1087,"#","?"),FIND("?",SUBSTITUTE(EA1087,"#","?"))-1),EA1087))</f>
        <v/>
      </c>
      <c r="EC1087">
        <f>IF(EB1087="","",LOWER(IF(AND(LEN(EB1087)&gt;1,RIGHT(EB1087,1)="/"),LEFT(EB1087,LEN(EB1087)-1),EB1087)))</f>
        <v/>
      </c>
    </row>
    <row r="1088">
      <c r="EA1088">
        <f>IF(A1088="","",IF(LEFT(A1088,4)="http",IFERROR(MID(A1088,FIND("/",A1088,FIND("//",A1088)+2),2000),"/"),A1088))</f>
        <v/>
      </c>
      <c r="EB1088">
        <f>IF(EA1088="","",IFERROR(LEFT(SUBSTITUTE(EA1088,"#","?"),FIND("?",SUBSTITUTE(EA1088,"#","?"))-1),EA1088))</f>
        <v/>
      </c>
      <c r="EC1088">
        <f>IF(EB1088="","",LOWER(IF(AND(LEN(EB1088)&gt;1,RIGHT(EB1088,1)="/"),LEFT(EB1088,LEN(EB1088)-1),EB1088)))</f>
        <v/>
      </c>
    </row>
    <row r="1089">
      <c r="EA1089">
        <f>IF(A1089="","",IF(LEFT(A1089,4)="http",IFERROR(MID(A1089,FIND("/",A1089,FIND("//",A1089)+2),2000),"/"),A1089))</f>
        <v/>
      </c>
      <c r="EB1089">
        <f>IF(EA1089="","",IFERROR(LEFT(SUBSTITUTE(EA1089,"#","?"),FIND("?",SUBSTITUTE(EA1089,"#","?"))-1),EA1089))</f>
        <v/>
      </c>
      <c r="EC1089">
        <f>IF(EB1089="","",LOWER(IF(AND(LEN(EB1089)&gt;1,RIGHT(EB1089,1)="/"),LEFT(EB1089,LEN(EB1089)-1),EB1089)))</f>
        <v/>
      </c>
    </row>
    <row r="1090">
      <c r="EA1090">
        <f>IF(A1090="","",IF(LEFT(A1090,4)="http",IFERROR(MID(A1090,FIND("/",A1090,FIND("//",A1090)+2),2000),"/"),A1090))</f>
        <v/>
      </c>
      <c r="EB1090">
        <f>IF(EA1090="","",IFERROR(LEFT(SUBSTITUTE(EA1090,"#","?"),FIND("?",SUBSTITUTE(EA1090,"#","?"))-1),EA1090))</f>
        <v/>
      </c>
      <c r="EC1090">
        <f>IF(EB1090="","",LOWER(IF(AND(LEN(EB1090)&gt;1,RIGHT(EB1090,1)="/"),LEFT(EB1090,LEN(EB1090)-1),EB1090)))</f>
        <v/>
      </c>
    </row>
    <row r="1091">
      <c r="EA1091">
        <f>IF(A1091="","",IF(LEFT(A1091,4)="http",IFERROR(MID(A1091,FIND("/",A1091,FIND("//",A1091)+2),2000),"/"),A1091))</f>
        <v/>
      </c>
      <c r="EB1091">
        <f>IF(EA1091="","",IFERROR(LEFT(SUBSTITUTE(EA1091,"#","?"),FIND("?",SUBSTITUTE(EA1091,"#","?"))-1),EA1091))</f>
        <v/>
      </c>
      <c r="EC1091">
        <f>IF(EB1091="","",LOWER(IF(AND(LEN(EB1091)&gt;1,RIGHT(EB1091,1)="/"),LEFT(EB1091,LEN(EB1091)-1),EB1091)))</f>
        <v/>
      </c>
    </row>
    <row r="1092">
      <c r="EA1092">
        <f>IF(A1092="","",IF(LEFT(A1092,4)="http",IFERROR(MID(A1092,FIND("/",A1092,FIND("//",A1092)+2),2000),"/"),A1092))</f>
        <v/>
      </c>
      <c r="EB1092">
        <f>IF(EA1092="","",IFERROR(LEFT(SUBSTITUTE(EA1092,"#","?"),FIND("?",SUBSTITUTE(EA1092,"#","?"))-1),EA1092))</f>
        <v/>
      </c>
      <c r="EC1092">
        <f>IF(EB1092="","",LOWER(IF(AND(LEN(EB1092)&gt;1,RIGHT(EB1092,1)="/"),LEFT(EB1092,LEN(EB1092)-1),EB1092)))</f>
        <v/>
      </c>
    </row>
    <row r="1093">
      <c r="EA1093">
        <f>IF(A1093="","",IF(LEFT(A1093,4)="http",IFERROR(MID(A1093,FIND("/",A1093,FIND("//",A1093)+2),2000),"/"),A1093))</f>
        <v/>
      </c>
      <c r="EB1093">
        <f>IF(EA1093="","",IFERROR(LEFT(SUBSTITUTE(EA1093,"#","?"),FIND("?",SUBSTITUTE(EA1093,"#","?"))-1),EA1093))</f>
        <v/>
      </c>
      <c r="EC1093">
        <f>IF(EB1093="","",LOWER(IF(AND(LEN(EB1093)&gt;1,RIGHT(EB1093,1)="/"),LEFT(EB1093,LEN(EB1093)-1),EB1093)))</f>
        <v/>
      </c>
    </row>
    <row r="1094">
      <c r="EA1094">
        <f>IF(A1094="","",IF(LEFT(A1094,4)="http",IFERROR(MID(A1094,FIND("/",A1094,FIND("//",A1094)+2),2000),"/"),A1094))</f>
        <v/>
      </c>
      <c r="EB1094">
        <f>IF(EA1094="","",IFERROR(LEFT(SUBSTITUTE(EA1094,"#","?"),FIND("?",SUBSTITUTE(EA1094,"#","?"))-1),EA1094))</f>
        <v/>
      </c>
      <c r="EC1094">
        <f>IF(EB1094="","",LOWER(IF(AND(LEN(EB1094)&gt;1,RIGHT(EB1094,1)="/"),LEFT(EB1094,LEN(EB1094)-1),EB1094)))</f>
        <v/>
      </c>
    </row>
    <row r="1095">
      <c r="EA1095">
        <f>IF(A1095="","",IF(LEFT(A1095,4)="http",IFERROR(MID(A1095,FIND("/",A1095,FIND("//",A1095)+2),2000),"/"),A1095))</f>
        <v/>
      </c>
      <c r="EB1095">
        <f>IF(EA1095="","",IFERROR(LEFT(SUBSTITUTE(EA1095,"#","?"),FIND("?",SUBSTITUTE(EA1095,"#","?"))-1),EA1095))</f>
        <v/>
      </c>
      <c r="EC1095">
        <f>IF(EB1095="","",LOWER(IF(AND(LEN(EB1095)&gt;1,RIGHT(EB1095,1)="/"),LEFT(EB1095,LEN(EB1095)-1),EB1095)))</f>
        <v/>
      </c>
    </row>
    <row r="1096">
      <c r="EA1096">
        <f>IF(A1096="","",IF(LEFT(A1096,4)="http",IFERROR(MID(A1096,FIND("/",A1096,FIND("//",A1096)+2),2000),"/"),A1096))</f>
        <v/>
      </c>
      <c r="EB1096">
        <f>IF(EA1096="","",IFERROR(LEFT(SUBSTITUTE(EA1096,"#","?"),FIND("?",SUBSTITUTE(EA1096,"#","?"))-1),EA1096))</f>
        <v/>
      </c>
      <c r="EC1096">
        <f>IF(EB1096="","",LOWER(IF(AND(LEN(EB1096)&gt;1,RIGHT(EB1096,1)="/"),LEFT(EB1096,LEN(EB1096)-1),EB1096)))</f>
        <v/>
      </c>
    </row>
    <row r="1097">
      <c r="EA1097">
        <f>IF(A1097="","",IF(LEFT(A1097,4)="http",IFERROR(MID(A1097,FIND("/",A1097,FIND("//",A1097)+2),2000),"/"),A1097))</f>
        <v/>
      </c>
      <c r="EB1097">
        <f>IF(EA1097="","",IFERROR(LEFT(SUBSTITUTE(EA1097,"#","?"),FIND("?",SUBSTITUTE(EA1097,"#","?"))-1),EA1097))</f>
        <v/>
      </c>
      <c r="EC1097">
        <f>IF(EB1097="","",LOWER(IF(AND(LEN(EB1097)&gt;1,RIGHT(EB1097,1)="/"),LEFT(EB1097,LEN(EB1097)-1),EB1097)))</f>
        <v/>
      </c>
    </row>
    <row r="1098">
      <c r="EA1098">
        <f>IF(A1098="","",IF(LEFT(A1098,4)="http",IFERROR(MID(A1098,FIND("/",A1098,FIND("//",A1098)+2),2000),"/"),A1098))</f>
        <v/>
      </c>
      <c r="EB1098">
        <f>IF(EA1098="","",IFERROR(LEFT(SUBSTITUTE(EA1098,"#","?"),FIND("?",SUBSTITUTE(EA1098,"#","?"))-1),EA1098))</f>
        <v/>
      </c>
      <c r="EC1098">
        <f>IF(EB1098="","",LOWER(IF(AND(LEN(EB1098)&gt;1,RIGHT(EB1098,1)="/"),LEFT(EB1098,LEN(EB1098)-1),EB1098)))</f>
        <v/>
      </c>
    </row>
    <row r="1099">
      <c r="EA1099">
        <f>IF(A1099="","",IF(LEFT(A1099,4)="http",IFERROR(MID(A1099,FIND("/",A1099,FIND("//",A1099)+2),2000),"/"),A1099))</f>
        <v/>
      </c>
      <c r="EB1099">
        <f>IF(EA1099="","",IFERROR(LEFT(SUBSTITUTE(EA1099,"#","?"),FIND("?",SUBSTITUTE(EA1099,"#","?"))-1),EA1099))</f>
        <v/>
      </c>
      <c r="EC1099">
        <f>IF(EB1099="","",LOWER(IF(AND(LEN(EB1099)&gt;1,RIGHT(EB1099,1)="/"),LEFT(EB1099,LEN(EB1099)-1),EB1099)))</f>
        <v/>
      </c>
    </row>
    <row r="1100">
      <c r="EA1100">
        <f>IF(A1100="","",IF(LEFT(A1100,4)="http",IFERROR(MID(A1100,FIND("/",A1100,FIND("//",A1100)+2),2000),"/"),A1100))</f>
        <v/>
      </c>
      <c r="EB1100">
        <f>IF(EA1100="","",IFERROR(LEFT(SUBSTITUTE(EA1100,"#","?"),FIND("?",SUBSTITUTE(EA1100,"#","?"))-1),EA1100))</f>
        <v/>
      </c>
      <c r="EC1100">
        <f>IF(EB1100="","",LOWER(IF(AND(LEN(EB1100)&gt;1,RIGHT(EB1100,1)="/"),LEFT(EB1100,LEN(EB1100)-1),EB1100)))</f>
        <v/>
      </c>
    </row>
    <row r="1101">
      <c r="EA1101">
        <f>IF(A1101="","",IF(LEFT(A1101,4)="http",IFERROR(MID(A1101,FIND("/",A1101,FIND("//",A1101)+2),2000),"/"),A1101))</f>
        <v/>
      </c>
      <c r="EB1101">
        <f>IF(EA1101="","",IFERROR(LEFT(SUBSTITUTE(EA1101,"#","?"),FIND("?",SUBSTITUTE(EA1101,"#","?"))-1),EA1101))</f>
        <v/>
      </c>
      <c r="EC1101">
        <f>IF(EB1101="","",LOWER(IF(AND(LEN(EB1101)&gt;1,RIGHT(EB1101,1)="/"),LEFT(EB1101,LEN(EB1101)-1),EB1101)))</f>
        <v/>
      </c>
    </row>
    <row r="1102">
      <c r="EA1102">
        <f>IF(A1102="","",IF(LEFT(A1102,4)="http",IFERROR(MID(A1102,FIND("/",A1102,FIND("//",A1102)+2),2000),"/"),A1102))</f>
        <v/>
      </c>
      <c r="EB1102">
        <f>IF(EA1102="","",IFERROR(LEFT(SUBSTITUTE(EA1102,"#","?"),FIND("?",SUBSTITUTE(EA1102,"#","?"))-1),EA1102))</f>
        <v/>
      </c>
      <c r="EC1102">
        <f>IF(EB1102="","",LOWER(IF(AND(LEN(EB1102)&gt;1,RIGHT(EB1102,1)="/"),LEFT(EB1102,LEN(EB1102)-1),EB1102)))</f>
        <v/>
      </c>
    </row>
    <row r="1103">
      <c r="EA1103">
        <f>IF(A1103="","",IF(LEFT(A1103,4)="http",IFERROR(MID(A1103,FIND("/",A1103,FIND("//",A1103)+2),2000),"/"),A1103))</f>
        <v/>
      </c>
      <c r="EB1103">
        <f>IF(EA1103="","",IFERROR(LEFT(SUBSTITUTE(EA1103,"#","?"),FIND("?",SUBSTITUTE(EA1103,"#","?"))-1),EA1103))</f>
        <v/>
      </c>
      <c r="EC1103">
        <f>IF(EB1103="","",LOWER(IF(AND(LEN(EB1103)&gt;1,RIGHT(EB1103,1)="/"),LEFT(EB1103,LEN(EB1103)-1),EB1103)))</f>
        <v/>
      </c>
    </row>
    <row r="1104">
      <c r="EA1104">
        <f>IF(A1104="","",IF(LEFT(A1104,4)="http",IFERROR(MID(A1104,FIND("/",A1104,FIND("//",A1104)+2),2000),"/"),A1104))</f>
        <v/>
      </c>
      <c r="EB1104">
        <f>IF(EA1104="","",IFERROR(LEFT(SUBSTITUTE(EA1104,"#","?"),FIND("?",SUBSTITUTE(EA1104,"#","?"))-1),EA1104))</f>
        <v/>
      </c>
      <c r="EC1104">
        <f>IF(EB1104="","",LOWER(IF(AND(LEN(EB1104)&gt;1,RIGHT(EB1104,1)="/"),LEFT(EB1104,LEN(EB1104)-1),EB1104)))</f>
        <v/>
      </c>
    </row>
    <row r="1105">
      <c r="EA1105">
        <f>IF(A1105="","",IF(LEFT(A1105,4)="http",IFERROR(MID(A1105,FIND("/",A1105,FIND("//",A1105)+2),2000),"/"),A1105))</f>
        <v/>
      </c>
      <c r="EB1105">
        <f>IF(EA1105="","",IFERROR(LEFT(SUBSTITUTE(EA1105,"#","?"),FIND("?",SUBSTITUTE(EA1105,"#","?"))-1),EA1105))</f>
        <v/>
      </c>
      <c r="EC1105">
        <f>IF(EB1105="","",LOWER(IF(AND(LEN(EB1105)&gt;1,RIGHT(EB1105,1)="/"),LEFT(EB1105,LEN(EB1105)-1),EB1105)))</f>
        <v/>
      </c>
    </row>
    <row r="1106">
      <c r="EA1106">
        <f>IF(A1106="","",IF(LEFT(A1106,4)="http",IFERROR(MID(A1106,FIND("/",A1106,FIND("//",A1106)+2),2000),"/"),A1106))</f>
        <v/>
      </c>
      <c r="EB1106">
        <f>IF(EA1106="","",IFERROR(LEFT(SUBSTITUTE(EA1106,"#","?"),FIND("?",SUBSTITUTE(EA1106,"#","?"))-1),EA1106))</f>
        <v/>
      </c>
      <c r="EC1106">
        <f>IF(EB1106="","",LOWER(IF(AND(LEN(EB1106)&gt;1,RIGHT(EB1106,1)="/"),LEFT(EB1106,LEN(EB1106)-1),EB1106)))</f>
        <v/>
      </c>
    </row>
    <row r="1107">
      <c r="EA1107">
        <f>IF(A1107="","",IF(LEFT(A1107,4)="http",IFERROR(MID(A1107,FIND("/",A1107,FIND("//",A1107)+2),2000),"/"),A1107))</f>
        <v/>
      </c>
      <c r="EB1107">
        <f>IF(EA1107="","",IFERROR(LEFT(SUBSTITUTE(EA1107,"#","?"),FIND("?",SUBSTITUTE(EA1107,"#","?"))-1),EA1107))</f>
        <v/>
      </c>
      <c r="EC1107">
        <f>IF(EB1107="","",LOWER(IF(AND(LEN(EB1107)&gt;1,RIGHT(EB1107,1)="/"),LEFT(EB1107,LEN(EB1107)-1),EB1107)))</f>
        <v/>
      </c>
    </row>
    <row r="1108">
      <c r="EA1108">
        <f>IF(A1108="","",IF(LEFT(A1108,4)="http",IFERROR(MID(A1108,FIND("/",A1108,FIND("//",A1108)+2),2000),"/"),A1108))</f>
        <v/>
      </c>
      <c r="EB1108">
        <f>IF(EA1108="","",IFERROR(LEFT(SUBSTITUTE(EA1108,"#","?"),FIND("?",SUBSTITUTE(EA1108,"#","?"))-1),EA1108))</f>
        <v/>
      </c>
      <c r="EC1108">
        <f>IF(EB1108="","",LOWER(IF(AND(LEN(EB1108)&gt;1,RIGHT(EB1108,1)="/"),LEFT(EB1108,LEN(EB1108)-1),EB1108)))</f>
        <v/>
      </c>
    </row>
    <row r="1109">
      <c r="EA1109">
        <f>IF(A1109="","",IF(LEFT(A1109,4)="http",IFERROR(MID(A1109,FIND("/",A1109,FIND("//",A1109)+2),2000),"/"),A1109))</f>
        <v/>
      </c>
      <c r="EB1109">
        <f>IF(EA1109="","",IFERROR(LEFT(SUBSTITUTE(EA1109,"#","?"),FIND("?",SUBSTITUTE(EA1109,"#","?"))-1),EA1109))</f>
        <v/>
      </c>
      <c r="EC1109">
        <f>IF(EB1109="","",LOWER(IF(AND(LEN(EB1109)&gt;1,RIGHT(EB1109,1)="/"),LEFT(EB1109,LEN(EB1109)-1),EB1109)))</f>
        <v/>
      </c>
    </row>
    <row r="1110">
      <c r="EA1110">
        <f>IF(A1110="","",IF(LEFT(A1110,4)="http",IFERROR(MID(A1110,FIND("/",A1110,FIND("//",A1110)+2),2000),"/"),A1110))</f>
        <v/>
      </c>
      <c r="EB1110">
        <f>IF(EA1110="","",IFERROR(LEFT(SUBSTITUTE(EA1110,"#","?"),FIND("?",SUBSTITUTE(EA1110,"#","?"))-1),EA1110))</f>
        <v/>
      </c>
      <c r="EC1110">
        <f>IF(EB1110="","",LOWER(IF(AND(LEN(EB1110)&gt;1,RIGHT(EB1110,1)="/"),LEFT(EB1110,LEN(EB1110)-1),EB1110)))</f>
        <v/>
      </c>
    </row>
    <row r="1111">
      <c r="EA1111">
        <f>IF(A1111="","",IF(LEFT(A1111,4)="http",IFERROR(MID(A1111,FIND("/",A1111,FIND("//",A1111)+2),2000),"/"),A1111))</f>
        <v/>
      </c>
      <c r="EB1111">
        <f>IF(EA1111="","",IFERROR(LEFT(SUBSTITUTE(EA1111,"#","?"),FIND("?",SUBSTITUTE(EA1111,"#","?"))-1),EA1111))</f>
        <v/>
      </c>
      <c r="EC1111">
        <f>IF(EB1111="","",LOWER(IF(AND(LEN(EB1111)&gt;1,RIGHT(EB1111,1)="/"),LEFT(EB1111,LEN(EB1111)-1),EB1111)))</f>
        <v/>
      </c>
    </row>
    <row r="1112">
      <c r="EA1112">
        <f>IF(A1112="","",IF(LEFT(A1112,4)="http",IFERROR(MID(A1112,FIND("/",A1112,FIND("//",A1112)+2),2000),"/"),A1112))</f>
        <v/>
      </c>
      <c r="EB1112">
        <f>IF(EA1112="","",IFERROR(LEFT(SUBSTITUTE(EA1112,"#","?"),FIND("?",SUBSTITUTE(EA1112,"#","?"))-1),EA1112))</f>
        <v/>
      </c>
      <c r="EC1112">
        <f>IF(EB1112="","",LOWER(IF(AND(LEN(EB1112)&gt;1,RIGHT(EB1112,1)="/"),LEFT(EB1112,LEN(EB1112)-1),EB1112)))</f>
        <v/>
      </c>
    </row>
    <row r="1113">
      <c r="EA1113">
        <f>IF(A1113="","",IF(LEFT(A1113,4)="http",IFERROR(MID(A1113,FIND("/",A1113,FIND("//",A1113)+2),2000),"/"),A1113))</f>
        <v/>
      </c>
      <c r="EB1113">
        <f>IF(EA1113="","",IFERROR(LEFT(SUBSTITUTE(EA1113,"#","?"),FIND("?",SUBSTITUTE(EA1113,"#","?"))-1),EA1113))</f>
        <v/>
      </c>
      <c r="EC1113">
        <f>IF(EB1113="","",LOWER(IF(AND(LEN(EB1113)&gt;1,RIGHT(EB1113,1)="/"),LEFT(EB1113,LEN(EB1113)-1),EB1113)))</f>
        <v/>
      </c>
    </row>
    <row r="1114">
      <c r="EA1114">
        <f>IF(A1114="","",IF(LEFT(A1114,4)="http",IFERROR(MID(A1114,FIND("/",A1114,FIND("//",A1114)+2),2000),"/"),A1114))</f>
        <v/>
      </c>
      <c r="EB1114">
        <f>IF(EA1114="","",IFERROR(LEFT(SUBSTITUTE(EA1114,"#","?"),FIND("?",SUBSTITUTE(EA1114,"#","?"))-1),EA1114))</f>
        <v/>
      </c>
      <c r="EC1114">
        <f>IF(EB1114="","",LOWER(IF(AND(LEN(EB1114)&gt;1,RIGHT(EB1114,1)="/"),LEFT(EB1114,LEN(EB1114)-1),EB1114)))</f>
        <v/>
      </c>
    </row>
    <row r="1115">
      <c r="EA1115">
        <f>IF(A1115="","",IF(LEFT(A1115,4)="http",IFERROR(MID(A1115,FIND("/",A1115,FIND("//",A1115)+2),2000),"/"),A1115))</f>
        <v/>
      </c>
      <c r="EB1115">
        <f>IF(EA1115="","",IFERROR(LEFT(SUBSTITUTE(EA1115,"#","?"),FIND("?",SUBSTITUTE(EA1115,"#","?"))-1),EA1115))</f>
        <v/>
      </c>
      <c r="EC1115">
        <f>IF(EB1115="","",LOWER(IF(AND(LEN(EB1115)&gt;1,RIGHT(EB1115,1)="/"),LEFT(EB1115,LEN(EB1115)-1),EB1115)))</f>
        <v/>
      </c>
    </row>
    <row r="1116">
      <c r="EA1116">
        <f>IF(A1116="","",IF(LEFT(A1116,4)="http",IFERROR(MID(A1116,FIND("/",A1116,FIND("//",A1116)+2),2000),"/"),A1116))</f>
        <v/>
      </c>
      <c r="EB1116">
        <f>IF(EA1116="","",IFERROR(LEFT(SUBSTITUTE(EA1116,"#","?"),FIND("?",SUBSTITUTE(EA1116,"#","?"))-1),EA1116))</f>
        <v/>
      </c>
      <c r="EC1116">
        <f>IF(EB1116="","",LOWER(IF(AND(LEN(EB1116)&gt;1,RIGHT(EB1116,1)="/"),LEFT(EB1116,LEN(EB1116)-1),EB1116)))</f>
        <v/>
      </c>
    </row>
    <row r="1117">
      <c r="EA1117">
        <f>IF(A1117="","",IF(LEFT(A1117,4)="http",IFERROR(MID(A1117,FIND("/",A1117,FIND("//",A1117)+2),2000),"/"),A1117))</f>
        <v/>
      </c>
      <c r="EB1117">
        <f>IF(EA1117="","",IFERROR(LEFT(SUBSTITUTE(EA1117,"#","?"),FIND("?",SUBSTITUTE(EA1117,"#","?"))-1),EA1117))</f>
        <v/>
      </c>
      <c r="EC1117">
        <f>IF(EB1117="","",LOWER(IF(AND(LEN(EB1117)&gt;1,RIGHT(EB1117,1)="/"),LEFT(EB1117,LEN(EB1117)-1),EB1117)))</f>
        <v/>
      </c>
    </row>
    <row r="1118">
      <c r="EA1118">
        <f>IF(A1118="","",IF(LEFT(A1118,4)="http",IFERROR(MID(A1118,FIND("/",A1118,FIND("//",A1118)+2),2000),"/"),A1118))</f>
        <v/>
      </c>
      <c r="EB1118">
        <f>IF(EA1118="","",IFERROR(LEFT(SUBSTITUTE(EA1118,"#","?"),FIND("?",SUBSTITUTE(EA1118,"#","?"))-1),EA1118))</f>
        <v/>
      </c>
      <c r="EC1118">
        <f>IF(EB1118="","",LOWER(IF(AND(LEN(EB1118)&gt;1,RIGHT(EB1118,1)="/"),LEFT(EB1118,LEN(EB1118)-1),EB1118)))</f>
        <v/>
      </c>
    </row>
    <row r="1119">
      <c r="EA1119">
        <f>IF(A1119="","",IF(LEFT(A1119,4)="http",IFERROR(MID(A1119,FIND("/",A1119,FIND("//",A1119)+2),2000),"/"),A1119))</f>
        <v/>
      </c>
      <c r="EB1119">
        <f>IF(EA1119="","",IFERROR(LEFT(SUBSTITUTE(EA1119,"#","?"),FIND("?",SUBSTITUTE(EA1119,"#","?"))-1),EA1119))</f>
        <v/>
      </c>
      <c r="EC1119">
        <f>IF(EB1119="","",LOWER(IF(AND(LEN(EB1119)&gt;1,RIGHT(EB1119,1)="/"),LEFT(EB1119,LEN(EB1119)-1),EB1119)))</f>
        <v/>
      </c>
    </row>
    <row r="1120">
      <c r="EA1120">
        <f>IF(A1120="","",IF(LEFT(A1120,4)="http",IFERROR(MID(A1120,FIND("/",A1120,FIND("//",A1120)+2),2000),"/"),A1120))</f>
        <v/>
      </c>
      <c r="EB1120">
        <f>IF(EA1120="","",IFERROR(LEFT(SUBSTITUTE(EA1120,"#","?"),FIND("?",SUBSTITUTE(EA1120,"#","?"))-1),EA1120))</f>
        <v/>
      </c>
      <c r="EC1120">
        <f>IF(EB1120="","",LOWER(IF(AND(LEN(EB1120)&gt;1,RIGHT(EB1120,1)="/"),LEFT(EB1120,LEN(EB1120)-1),EB1120)))</f>
        <v/>
      </c>
    </row>
    <row r="1121">
      <c r="EA1121">
        <f>IF(A1121="","",IF(LEFT(A1121,4)="http",IFERROR(MID(A1121,FIND("/",A1121,FIND("//",A1121)+2),2000),"/"),A1121))</f>
        <v/>
      </c>
      <c r="EB1121">
        <f>IF(EA1121="","",IFERROR(LEFT(SUBSTITUTE(EA1121,"#","?"),FIND("?",SUBSTITUTE(EA1121,"#","?"))-1),EA1121))</f>
        <v/>
      </c>
      <c r="EC1121">
        <f>IF(EB1121="","",LOWER(IF(AND(LEN(EB1121)&gt;1,RIGHT(EB1121,1)="/"),LEFT(EB1121,LEN(EB1121)-1),EB1121)))</f>
        <v/>
      </c>
    </row>
    <row r="1122">
      <c r="EA1122">
        <f>IF(A1122="","",IF(LEFT(A1122,4)="http",IFERROR(MID(A1122,FIND("/",A1122,FIND("//",A1122)+2),2000),"/"),A1122))</f>
        <v/>
      </c>
      <c r="EB1122">
        <f>IF(EA1122="","",IFERROR(LEFT(SUBSTITUTE(EA1122,"#","?"),FIND("?",SUBSTITUTE(EA1122,"#","?"))-1),EA1122))</f>
        <v/>
      </c>
      <c r="EC1122">
        <f>IF(EB1122="","",LOWER(IF(AND(LEN(EB1122)&gt;1,RIGHT(EB1122,1)="/"),LEFT(EB1122,LEN(EB1122)-1),EB1122)))</f>
        <v/>
      </c>
    </row>
    <row r="1123">
      <c r="EA1123">
        <f>IF(A1123="","",IF(LEFT(A1123,4)="http",IFERROR(MID(A1123,FIND("/",A1123,FIND("//",A1123)+2),2000),"/"),A1123))</f>
        <v/>
      </c>
      <c r="EB1123">
        <f>IF(EA1123="","",IFERROR(LEFT(SUBSTITUTE(EA1123,"#","?"),FIND("?",SUBSTITUTE(EA1123,"#","?"))-1),EA1123))</f>
        <v/>
      </c>
      <c r="EC1123">
        <f>IF(EB1123="","",LOWER(IF(AND(LEN(EB1123)&gt;1,RIGHT(EB1123,1)="/"),LEFT(EB1123,LEN(EB1123)-1),EB1123)))</f>
        <v/>
      </c>
    </row>
    <row r="1124">
      <c r="EA1124">
        <f>IF(A1124="","",IF(LEFT(A1124,4)="http",IFERROR(MID(A1124,FIND("/",A1124,FIND("//",A1124)+2),2000),"/"),A1124))</f>
        <v/>
      </c>
      <c r="EB1124">
        <f>IF(EA1124="","",IFERROR(LEFT(SUBSTITUTE(EA1124,"#","?"),FIND("?",SUBSTITUTE(EA1124,"#","?"))-1),EA1124))</f>
        <v/>
      </c>
      <c r="EC1124">
        <f>IF(EB1124="","",LOWER(IF(AND(LEN(EB1124)&gt;1,RIGHT(EB1124,1)="/"),LEFT(EB1124,LEN(EB1124)-1),EB1124)))</f>
        <v/>
      </c>
    </row>
    <row r="1125">
      <c r="EA1125">
        <f>IF(A1125="","",IF(LEFT(A1125,4)="http",IFERROR(MID(A1125,FIND("/",A1125,FIND("//",A1125)+2),2000),"/"),A1125))</f>
        <v/>
      </c>
      <c r="EB1125">
        <f>IF(EA1125="","",IFERROR(LEFT(SUBSTITUTE(EA1125,"#","?"),FIND("?",SUBSTITUTE(EA1125,"#","?"))-1),EA1125))</f>
        <v/>
      </c>
      <c r="EC1125">
        <f>IF(EB1125="","",LOWER(IF(AND(LEN(EB1125)&gt;1,RIGHT(EB1125,1)="/"),LEFT(EB1125,LEN(EB1125)-1),EB1125)))</f>
        <v/>
      </c>
    </row>
    <row r="1126">
      <c r="EA1126">
        <f>IF(A1126="","",IF(LEFT(A1126,4)="http",IFERROR(MID(A1126,FIND("/",A1126,FIND("//",A1126)+2),2000),"/"),A1126))</f>
        <v/>
      </c>
      <c r="EB1126">
        <f>IF(EA1126="","",IFERROR(LEFT(SUBSTITUTE(EA1126,"#","?"),FIND("?",SUBSTITUTE(EA1126,"#","?"))-1),EA1126))</f>
        <v/>
      </c>
      <c r="EC1126">
        <f>IF(EB1126="","",LOWER(IF(AND(LEN(EB1126)&gt;1,RIGHT(EB1126,1)="/"),LEFT(EB1126,LEN(EB1126)-1),EB1126)))</f>
        <v/>
      </c>
    </row>
    <row r="1127">
      <c r="EA1127">
        <f>IF(A1127="","",IF(LEFT(A1127,4)="http",IFERROR(MID(A1127,FIND("/",A1127,FIND("//",A1127)+2),2000),"/"),A1127))</f>
        <v/>
      </c>
      <c r="EB1127">
        <f>IF(EA1127="","",IFERROR(LEFT(SUBSTITUTE(EA1127,"#","?"),FIND("?",SUBSTITUTE(EA1127,"#","?"))-1),EA1127))</f>
        <v/>
      </c>
      <c r="EC1127">
        <f>IF(EB1127="","",LOWER(IF(AND(LEN(EB1127)&gt;1,RIGHT(EB1127,1)="/"),LEFT(EB1127,LEN(EB1127)-1),EB1127)))</f>
        <v/>
      </c>
    </row>
    <row r="1128">
      <c r="EA1128">
        <f>IF(A1128="","",IF(LEFT(A1128,4)="http",IFERROR(MID(A1128,FIND("/",A1128,FIND("//",A1128)+2),2000),"/"),A1128))</f>
        <v/>
      </c>
      <c r="EB1128">
        <f>IF(EA1128="","",IFERROR(LEFT(SUBSTITUTE(EA1128,"#","?"),FIND("?",SUBSTITUTE(EA1128,"#","?"))-1),EA1128))</f>
        <v/>
      </c>
      <c r="EC1128">
        <f>IF(EB1128="","",LOWER(IF(AND(LEN(EB1128)&gt;1,RIGHT(EB1128,1)="/"),LEFT(EB1128,LEN(EB1128)-1),EB1128)))</f>
        <v/>
      </c>
    </row>
    <row r="1129">
      <c r="EA1129">
        <f>IF(A1129="","",IF(LEFT(A1129,4)="http",IFERROR(MID(A1129,FIND("/",A1129,FIND("//",A1129)+2),2000),"/"),A1129))</f>
        <v/>
      </c>
      <c r="EB1129">
        <f>IF(EA1129="","",IFERROR(LEFT(SUBSTITUTE(EA1129,"#","?"),FIND("?",SUBSTITUTE(EA1129,"#","?"))-1),EA1129))</f>
        <v/>
      </c>
      <c r="EC1129">
        <f>IF(EB1129="","",LOWER(IF(AND(LEN(EB1129)&gt;1,RIGHT(EB1129,1)="/"),LEFT(EB1129,LEN(EB1129)-1),EB1129)))</f>
        <v/>
      </c>
    </row>
    <row r="1130">
      <c r="EA1130">
        <f>IF(A1130="","",IF(LEFT(A1130,4)="http",IFERROR(MID(A1130,FIND("/",A1130,FIND("//",A1130)+2),2000),"/"),A1130))</f>
        <v/>
      </c>
      <c r="EB1130">
        <f>IF(EA1130="","",IFERROR(LEFT(SUBSTITUTE(EA1130,"#","?"),FIND("?",SUBSTITUTE(EA1130,"#","?"))-1),EA1130))</f>
        <v/>
      </c>
      <c r="EC1130">
        <f>IF(EB1130="","",LOWER(IF(AND(LEN(EB1130)&gt;1,RIGHT(EB1130,1)="/"),LEFT(EB1130,LEN(EB1130)-1),EB1130)))</f>
        <v/>
      </c>
    </row>
    <row r="1131">
      <c r="EA1131">
        <f>IF(A1131="","",IF(LEFT(A1131,4)="http",IFERROR(MID(A1131,FIND("/",A1131,FIND("//",A1131)+2),2000),"/"),A1131))</f>
        <v/>
      </c>
      <c r="EB1131">
        <f>IF(EA1131="","",IFERROR(LEFT(SUBSTITUTE(EA1131,"#","?"),FIND("?",SUBSTITUTE(EA1131,"#","?"))-1),EA1131))</f>
        <v/>
      </c>
      <c r="EC1131">
        <f>IF(EB1131="","",LOWER(IF(AND(LEN(EB1131)&gt;1,RIGHT(EB1131,1)="/"),LEFT(EB1131,LEN(EB1131)-1),EB1131)))</f>
        <v/>
      </c>
    </row>
    <row r="1132">
      <c r="EA1132">
        <f>IF(A1132="","",IF(LEFT(A1132,4)="http",IFERROR(MID(A1132,FIND("/",A1132,FIND("//",A1132)+2),2000),"/"),A1132))</f>
        <v/>
      </c>
      <c r="EB1132">
        <f>IF(EA1132="","",IFERROR(LEFT(SUBSTITUTE(EA1132,"#","?"),FIND("?",SUBSTITUTE(EA1132,"#","?"))-1),EA1132))</f>
        <v/>
      </c>
      <c r="EC1132">
        <f>IF(EB1132="","",LOWER(IF(AND(LEN(EB1132)&gt;1,RIGHT(EB1132,1)="/"),LEFT(EB1132,LEN(EB1132)-1),EB1132)))</f>
        <v/>
      </c>
    </row>
    <row r="1133">
      <c r="EA1133">
        <f>IF(A1133="","",IF(LEFT(A1133,4)="http",IFERROR(MID(A1133,FIND("/",A1133,FIND("//",A1133)+2),2000),"/"),A1133))</f>
        <v/>
      </c>
      <c r="EB1133">
        <f>IF(EA1133="","",IFERROR(LEFT(SUBSTITUTE(EA1133,"#","?"),FIND("?",SUBSTITUTE(EA1133,"#","?"))-1),EA1133))</f>
        <v/>
      </c>
      <c r="EC1133">
        <f>IF(EB1133="","",LOWER(IF(AND(LEN(EB1133)&gt;1,RIGHT(EB1133,1)="/"),LEFT(EB1133,LEN(EB1133)-1),EB1133)))</f>
        <v/>
      </c>
    </row>
    <row r="1134">
      <c r="EA1134">
        <f>IF(A1134="","",IF(LEFT(A1134,4)="http",IFERROR(MID(A1134,FIND("/",A1134,FIND("//",A1134)+2),2000),"/"),A1134))</f>
        <v/>
      </c>
      <c r="EB1134">
        <f>IF(EA1134="","",IFERROR(LEFT(SUBSTITUTE(EA1134,"#","?"),FIND("?",SUBSTITUTE(EA1134,"#","?"))-1),EA1134))</f>
        <v/>
      </c>
      <c r="EC1134">
        <f>IF(EB1134="","",LOWER(IF(AND(LEN(EB1134)&gt;1,RIGHT(EB1134,1)="/"),LEFT(EB1134,LEN(EB1134)-1),EB1134)))</f>
        <v/>
      </c>
    </row>
    <row r="1135">
      <c r="EA1135">
        <f>IF(A1135="","",IF(LEFT(A1135,4)="http",IFERROR(MID(A1135,FIND("/",A1135,FIND("//",A1135)+2),2000),"/"),A1135))</f>
        <v/>
      </c>
      <c r="EB1135">
        <f>IF(EA1135="","",IFERROR(LEFT(SUBSTITUTE(EA1135,"#","?"),FIND("?",SUBSTITUTE(EA1135,"#","?"))-1),EA1135))</f>
        <v/>
      </c>
      <c r="EC1135">
        <f>IF(EB1135="","",LOWER(IF(AND(LEN(EB1135)&gt;1,RIGHT(EB1135,1)="/"),LEFT(EB1135,LEN(EB1135)-1),EB1135)))</f>
        <v/>
      </c>
    </row>
    <row r="1136">
      <c r="EA1136">
        <f>IF(A1136="","",IF(LEFT(A1136,4)="http",IFERROR(MID(A1136,FIND("/",A1136,FIND("//",A1136)+2),2000),"/"),A1136))</f>
        <v/>
      </c>
      <c r="EB1136">
        <f>IF(EA1136="","",IFERROR(LEFT(SUBSTITUTE(EA1136,"#","?"),FIND("?",SUBSTITUTE(EA1136,"#","?"))-1),EA1136))</f>
        <v/>
      </c>
      <c r="EC1136">
        <f>IF(EB1136="","",LOWER(IF(AND(LEN(EB1136)&gt;1,RIGHT(EB1136,1)="/"),LEFT(EB1136,LEN(EB1136)-1),EB1136)))</f>
        <v/>
      </c>
    </row>
    <row r="1137">
      <c r="EA1137">
        <f>IF(A1137="","",IF(LEFT(A1137,4)="http",IFERROR(MID(A1137,FIND("/",A1137,FIND("//",A1137)+2),2000),"/"),A1137))</f>
        <v/>
      </c>
      <c r="EB1137">
        <f>IF(EA1137="","",IFERROR(LEFT(SUBSTITUTE(EA1137,"#","?"),FIND("?",SUBSTITUTE(EA1137,"#","?"))-1),EA1137))</f>
        <v/>
      </c>
      <c r="EC1137">
        <f>IF(EB1137="","",LOWER(IF(AND(LEN(EB1137)&gt;1,RIGHT(EB1137,1)="/"),LEFT(EB1137,LEN(EB1137)-1),EB1137)))</f>
        <v/>
      </c>
    </row>
    <row r="1138">
      <c r="EA1138">
        <f>IF(A1138="","",IF(LEFT(A1138,4)="http",IFERROR(MID(A1138,FIND("/",A1138,FIND("//",A1138)+2),2000),"/"),A1138))</f>
        <v/>
      </c>
      <c r="EB1138">
        <f>IF(EA1138="","",IFERROR(LEFT(SUBSTITUTE(EA1138,"#","?"),FIND("?",SUBSTITUTE(EA1138,"#","?"))-1),EA1138))</f>
        <v/>
      </c>
      <c r="EC1138">
        <f>IF(EB1138="","",LOWER(IF(AND(LEN(EB1138)&gt;1,RIGHT(EB1138,1)="/"),LEFT(EB1138,LEN(EB1138)-1),EB1138)))</f>
        <v/>
      </c>
    </row>
    <row r="1139">
      <c r="EA1139">
        <f>IF(A1139="","",IF(LEFT(A1139,4)="http",IFERROR(MID(A1139,FIND("/",A1139,FIND("//",A1139)+2),2000),"/"),A1139))</f>
        <v/>
      </c>
      <c r="EB1139">
        <f>IF(EA1139="","",IFERROR(LEFT(SUBSTITUTE(EA1139,"#","?"),FIND("?",SUBSTITUTE(EA1139,"#","?"))-1),EA1139))</f>
        <v/>
      </c>
      <c r="EC1139">
        <f>IF(EB1139="","",LOWER(IF(AND(LEN(EB1139)&gt;1,RIGHT(EB1139,1)="/"),LEFT(EB1139,LEN(EB1139)-1),EB1139)))</f>
        <v/>
      </c>
    </row>
    <row r="1140">
      <c r="EA1140">
        <f>IF(A1140="","",IF(LEFT(A1140,4)="http",IFERROR(MID(A1140,FIND("/",A1140,FIND("//",A1140)+2),2000),"/"),A1140))</f>
        <v/>
      </c>
      <c r="EB1140">
        <f>IF(EA1140="","",IFERROR(LEFT(SUBSTITUTE(EA1140,"#","?"),FIND("?",SUBSTITUTE(EA1140,"#","?"))-1),EA1140))</f>
        <v/>
      </c>
      <c r="EC1140">
        <f>IF(EB1140="","",LOWER(IF(AND(LEN(EB1140)&gt;1,RIGHT(EB1140,1)="/"),LEFT(EB1140,LEN(EB1140)-1),EB1140)))</f>
        <v/>
      </c>
    </row>
    <row r="1141">
      <c r="EA1141">
        <f>IF(A1141="","",IF(LEFT(A1141,4)="http",IFERROR(MID(A1141,FIND("/",A1141,FIND("//",A1141)+2),2000),"/"),A1141))</f>
        <v/>
      </c>
      <c r="EB1141">
        <f>IF(EA1141="","",IFERROR(LEFT(SUBSTITUTE(EA1141,"#","?"),FIND("?",SUBSTITUTE(EA1141,"#","?"))-1),EA1141))</f>
        <v/>
      </c>
      <c r="EC1141">
        <f>IF(EB1141="","",LOWER(IF(AND(LEN(EB1141)&gt;1,RIGHT(EB1141,1)="/"),LEFT(EB1141,LEN(EB1141)-1),EB1141)))</f>
        <v/>
      </c>
    </row>
    <row r="1142">
      <c r="EA1142">
        <f>IF(A1142="","",IF(LEFT(A1142,4)="http",IFERROR(MID(A1142,FIND("/",A1142,FIND("//",A1142)+2),2000),"/"),A1142))</f>
        <v/>
      </c>
      <c r="EB1142">
        <f>IF(EA1142="","",IFERROR(LEFT(SUBSTITUTE(EA1142,"#","?"),FIND("?",SUBSTITUTE(EA1142,"#","?"))-1),EA1142))</f>
        <v/>
      </c>
      <c r="EC1142">
        <f>IF(EB1142="","",LOWER(IF(AND(LEN(EB1142)&gt;1,RIGHT(EB1142,1)="/"),LEFT(EB1142,LEN(EB1142)-1),EB1142)))</f>
        <v/>
      </c>
    </row>
    <row r="1143">
      <c r="EA1143">
        <f>IF(A1143="","",IF(LEFT(A1143,4)="http",IFERROR(MID(A1143,FIND("/",A1143,FIND("//",A1143)+2),2000),"/"),A1143))</f>
        <v/>
      </c>
      <c r="EB1143">
        <f>IF(EA1143="","",IFERROR(LEFT(SUBSTITUTE(EA1143,"#","?"),FIND("?",SUBSTITUTE(EA1143,"#","?"))-1),EA1143))</f>
        <v/>
      </c>
      <c r="EC1143">
        <f>IF(EB1143="","",LOWER(IF(AND(LEN(EB1143)&gt;1,RIGHT(EB1143,1)="/"),LEFT(EB1143,LEN(EB1143)-1),EB1143)))</f>
        <v/>
      </c>
    </row>
    <row r="1144">
      <c r="EA1144">
        <f>IF(A1144="","",IF(LEFT(A1144,4)="http",IFERROR(MID(A1144,FIND("/",A1144,FIND("//",A1144)+2),2000),"/"),A1144))</f>
        <v/>
      </c>
      <c r="EB1144">
        <f>IF(EA1144="","",IFERROR(LEFT(SUBSTITUTE(EA1144,"#","?"),FIND("?",SUBSTITUTE(EA1144,"#","?"))-1),EA1144))</f>
        <v/>
      </c>
      <c r="EC1144">
        <f>IF(EB1144="","",LOWER(IF(AND(LEN(EB1144)&gt;1,RIGHT(EB1144,1)="/"),LEFT(EB1144,LEN(EB1144)-1),EB1144)))</f>
        <v/>
      </c>
    </row>
    <row r="1145">
      <c r="EA1145">
        <f>IF(A1145="","",IF(LEFT(A1145,4)="http",IFERROR(MID(A1145,FIND("/",A1145,FIND("//",A1145)+2),2000),"/"),A1145))</f>
        <v/>
      </c>
      <c r="EB1145">
        <f>IF(EA1145="","",IFERROR(LEFT(SUBSTITUTE(EA1145,"#","?"),FIND("?",SUBSTITUTE(EA1145,"#","?"))-1),EA1145))</f>
        <v/>
      </c>
      <c r="EC1145">
        <f>IF(EB1145="","",LOWER(IF(AND(LEN(EB1145)&gt;1,RIGHT(EB1145,1)="/"),LEFT(EB1145,LEN(EB1145)-1),EB1145)))</f>
        <v/>
      </c>
    </row>
    <row r="1146">
      <c r="EA1146">
        <f>IF(A1146="","",IF(LEFT(A1146,4)="http",IFERROR(MID(A1146,FIND("/",A1146,FIND("//",A1146)+2),2000),"/"),A1146))</f>
        <v/>
      </c>
      <c r="EB1146">
        <f>IF(EA1146="","",IFERROR(LEFT(SUBSTITUTE(EA1146,"#","?"),FIND("?",SUBSTITUTE(EA1146,"#","?"))-1),EA1146))</f>
        <v/>
      </c>
      <c r="EC1146">
        <f>IF(EB1146="","",LOWER(IF(AND(LEN(EB1146)&gt;1,RIGHT(EB1146,1)="/"),LEFT(EB1146,LEN(EB1146)-1),EB1146)))</f>
        <v/>
      </c>
    </row>
    <row r="1147">
      <c r="EA1147">
        <f>IF(A1147="","",IF(LEFT(A1147,4)="http",IFERROR(MID(A1147,FIND("/",A1147,FIND("//",A1147)+2),2000),"/"),A1147))</f>
        <v/>
      </c>
      <c r="EB1147">
        <f>IF(EA1147="","",IFERROR(LEFT(SUBSTITUTE(EA1147,"#","?"),FIND("?",SUBSTITUTE(EA1147,"#","?"))-1),EA1147))</f>
        <v/>
      </c>
      <c r="EC1147">
        <f>IF(EB1147="","",LOWER(IF(AND(LEN(EB1147)&gt;1,RIGHT(EB1147,1)="/"),LEFT(EB1147,LEN(EB1147)-1),EB1147)))</f>
        <v/>
      </c>
    </row>
    <row r="1148">
      <c r="EA1148">
        <f>IF(A1148="","",IF(LEFT(A1148,4)="http",IFERROR(MID(A1148,FIND("/",A1148,FIND("//",A1148)+2),2000),"/"),A1148))</f>
        <v/>
      </c>
      <c r="EB1148">
        <f>IF(EA1148="","",IFERROR(LEFT(SUBSTITUTE(EA1148,"#","?"),FIND("?",SUBSTITUTE(EA1148,"#","?"))-1),EA1148))</f>
        <v/>
      </c>
      <c r="EC1148">
        <f>IF(EB1148="","",LOWER(IF(AND(LEN(EB1148)&gt;1,RIGHT(EB1148,1)="/"),LEFT(EB1148,LEN(EB1148)-1),EB1148)))</f>
        <v/>
      </c>
    </row>
    <row r="1149">
      <c r="EA1149">
        <f>IF(A1149="","",IF(LEFT(A1149,4)="http",IFERROR(MID(A1149,FIND("/",A1149,FIND("//",A1149)+2),2000),"/"),A1149))</f>
        <v/>
      </c>
      <c r="EB1149">
        <f>IF(EA1149="","",IFERROR(LEFT(SUBSTITUTE(EA1149,"#","?"),FIND("?",SUBSTITUTE(EA1149,"#","?"))-1),EA1149))</f>
        <v/>
      </c>
      <c r="EC1149">
        <f>IF(EB1149="","",LOWER(IF(AND(LEN(EB1149)&gt;1,RIGHT(EB1149,1)="/"),LEFT(EB1149,LEN(EB1149)-1),EB1149)))</f>
        <v/>
      </c>
    </row>
    <row r="1150">
      <c r="EA1150">
        <f>IF(A1150="","",IF(LEFT(A1150,4)="http",IFERROR(MID(A1150,FIND("/",A1150,FIND("//",A1150)+2),2000),"/"),A1150))</f>
        <v/>
      </c>
      <c r="EB1150">
        <f>IF(EA1150="","",IFERROR(LEFT(SUBSTITUTE(EA1150,"#","?"),FIND("?",SUBSTITUTE(EA1150,"#","?"))-1),EA1150))</f>
        <v/>
      </c>
      <c r="EC1150">
        <f>IF(EB1150="","",LOWER(IF(AND(LEN(EB1150)&gt;1,RIGHT(EB1150,1)="/"),LEFT(EB1150,LEN(EB1150)-1),EB1150)))</f>
        <v/>
      </c>
    </row>
    <row r="1151">
      <c r="EA1151">
        <f>IF(A1151="","",IF(LEFT(A1151,4)="http",IFERROR(MID(A1151,FIND("/",A1151,FIND("//",A1151)+2),2000),"/"),A1151))</f>
        <v/>
      </c>
      <c r="EB1151">
        <f>IF(EA1151="","",IFERROR(LEFT(SUBSTITUTE(EA1151,"#","?"),FIND("?",SUBSTITUTE(EA1151,"#","?"))-1),EA1151))</f>
        <v/>
      </c>
      <c r="EC1151">
        <f>IF(EB1151="","",LOWER(IF(AND(LEN(EB1151)&gt;1,RIGHT(EB1151,1)="/"),LEFT(EB1151,LEN(EB1151)-1),EB1151)))</f>
        <v/>
      </c>
    </row>
    <row r="1152">
      <c r="EA1152">
        <f>IF(A1152="","",IF(LEFT(A1152,4)="http",IFERROR(MID(A1152,FIND("/",A1152,FIND("//",A1152)+2),2000),"/"),A1152))</f>
        <v/>
      </c>
      <c r="EB1152">
        <f>IF(EA1152="","",IFERROR(LEFT(SUBSTITUTE(EA1152,"#","?"),FIND("?",SUBSTITUTE(EA1152,"#","?"))-1),EA1152))</f>
        <v/>
      </c>
      <c r="EC1152">
        <f>IF(EB1152="","",LOWER(IF(AND(LEN(EB1152)&gt;1,RIGHT(EB1152,1)="/"),LEFT(EB1152,LEN(EB1152)-1),EB1152)))</f>
        <v/>
      </c>
    </row>
    <row r="1153">
      <c r="EA1153">
        <f>IF(A1153="","",IF(LEFT(A1153,4)="http",IFERROR(MID(A1153,FIND("/",A1153,FIND("//",A1153)+2),2000),"/"),A1153))</f>
        <v/>
      </c>
      <c r="EB1153">
        <f>IF(EA1153="","",IFERROR(LEFT(SUBSTITUTE(EA1153,"#","?"),FIND("?",SUBSTITUTE(EA1153,"#","?"))-1),EA1153))</f>
        <v/>
      </c>
      <c r="EC1153">
        <f>IF(EB1153="","",LOWER(IF(AND(LEN(EB1153)&gt;1,RIGHT(EB1153,1)="/"),LEFT(EB1153,LEN(EB1153)-1),EB1153)))</f>
        <v/>
      </c>
    </row>
    <row r="1154">
      <c r="EA1154">
        <f>IF(A1154="","",IF(LEFT(A1154,4)="http",IFERROR(MID(A1154,FIND("/",A1154,FIND("//",A1154)+2),2000),"/"),A1154))</f>
        <v/>
      </c>
      <c r="EB1154">
        <f>IF(EA1154="","",IFERROR(LEFT(SUBSTITUTE(EA1154,"#","?"),FIND("?",SUBSTITUTE(EA1154,"#","?"))-1),EA1154))</f>
        <v/>
      </c>
      <c r="EC1154">
        <f>IF(EB1154="","",LOWER(IF(AND(LEN(EB1154)&gt;1,RIGHT(EB1154,1)="/"),LEFT(EB1154,LEN(EB1154)-1),EB1154)))</f>
        <v/>
      </c>
    </row>
    <row r="1155">
      <c r="EA1155">
        <f>IF(A1155="","",IF(LEFT(A1155,4)="http",IFERROR(MID(A1155,FIND("/",A1155,FIND("//",A1155)+2),2000),"/"),A1155))</f>
        <v/>
      </c>
      <c r="EB1155">
        <f>IF(EA1155="","",IFERROR(LEFT(SUBSTITUTE(EA1155,"#","?"),FIND("?",SUBSTITUTE(EA1155,"#","?"))-1),EA1155))</f>
        <v/>
      </c>
      <c r="EC1155">
        <f>IF(EB1155="","",LOWER(IF(AND(LEN(EB1155)&gt;1,RIGHT(EB1155,1)="/"),LEFT(EB1155,LEN(EB1155)-1),EB1155)))</f>
        <v/>
      </c>
    </row>
    <row r="1156">
      <c r="EA1156">
        <f>IF(A1156="","",IF(LEFT(A1156,4)="http",IFERROR(MID(A1156,FIND("/",A1156,FIND("//",A1156)+2),2000),"/"),A1156))</f>
        <v/>
      </c>
      <c r="EB1156">
        <f>IF(EA1156="","",IFERROR(LEFT(SUBSTITUTE(EA1156,"#","?"),FIND("?",SUBSTITUTE(EA1156,"#","?"))-1),EA1156))</f>
        <v/>
      </c>
      <c r="EC1156">
        <f>IF(EB1156="","",LOWER(IF(AND(LEN(EB1156)&gt;1,RIGHT(EB1156,1)="/"),LEFT(EB1156,LEN(EB1156)-1),EB1156)))</f>
        <v/>
      </c>
    </row>
    <row r="1157">
      <c r="EA1157">
        <f>IF(A1157="","",IF(LEFT(A1157,4)="http",IFERROR(MID(A1157,FIND("/",A1157,FIND("//",A1157)+2),2000),"/"),A1157))</f>
        <v/>
      </c>
      <c r="EB1157">
        <f>IF(EA1157="","",IFERROR(LEFT(SUBSTITUTE(EA1157,"#","?"),FIND("?",SUBSTITUTE(EA1157,"#","?"))-1),EA1157))</f>
        <v/>
      </c>
      <c r="EC1157">
        <f>IF(EB1157="","",LOWER(IF(AND(LEN(EB1157)&gt;1,RIGHT(EB1157,1)="/"),LEFT(EB1157,LEN(EB1157)-1),EB1157)))</f>
        <v/>
      </c>
    </row>
    <row r="1158">
      <c r="EA1158">
        <f>IF(A1158="","",IF(LEFT(A1158,4)="http",IFERROR(MID(A1158,FIND("/",A1158,FIND("//",A1158)+2),2000),"/"),A1158))</f>
        <v/>
      </c>
      <c r="EB1158">
        <f>IF(EA1158="","",IFERROR(LEFT(SUBSTITUTE(EA1158,"#","?"),FIND("?",SUBSTITUTE(EA1158,"#","?"))-1),EA1158))</f>
        <v/>
      </c>
      <c r="EC1158">
        <f>IF(EB1158="","",LOWER(IF(AND(LEN(EB1158)&gt;1,RIGHT(EB1158,1)="/"),LEFT(EB1158,LEN(EB1158)-1),EB1158)))</f>
        <v/>
      </c>
    </row>
    <row r="1159">
      <c r="EA1159">
        <f>IF(A1159="","",IF(LEFT(A1159,4)="http",IFERROR(MID(A1159,FIND("/",A1159,FIND("//",A1159)+2),2000),"/"),A1159))</f>
        <v/>
      </c>
      <c r="EB1159">
        <f>IF(EA1159="","",IFERROR(LEFT(SUBSTITUTE(EA1159,"#","?"),FIND("?",SUBSTITUTE(EA1159,"#","?"))-1),EA1159))</f>
        <v/>
      </c>
      <c r="EC1159">
        <f>IF(EB1159="","",LOWER(IF(AND(LEN(EB1159)&gt;1,RIGHT(EB1159,1)="/"),LEFT(EB1159,LEN(EB1159)-1),EB1159)))</f>
        <v/>
      </c>
    </row>
    <row r="1160">
      <c r="EA1160">
        <f>IF(A1160="","",IF(LEFT(A1160,4)="http",IFERROR(MID(A1160,FIND("/",A1160,FIND("//",A1160)+2),2000),"/"),A1160))</f>
        <v/>
      </c>
      <c r="EB1160">
        <f>IF(EA1160="","",IFERROR(LEFT(SUBSTITUTE(EA1160,"#","?"),FIND("?",SUBSTITUTE(EA1160,"#","?"))-1),EA1160))</f>
        <v/>
      </c>
      <c r="EC1160">
        <f>IF(EB1160="","",LOWER(IF(AND(LEN(EB1160)&gt;1,RIGHT(EB1160,1)="/"),LEFT(EB1160,LEN(EB1160)-1),EB1160)))</f>
        <v/>
      </c>
    </row>
    <row r="1161">
      <c r="EA1161">
        <f>IF(A1161="","",IF(LEFT(A1161,4)="http",IFERROR(MID(A1161,FIND("/",A1161,FIND("//",A1161)+2),2000),"/"),A1161))</f>
        <v/>
      </c>
      <c r="EB1161">
        <f>IF(EA1161="","",IFERROR(LEFT(SUBSTITUTE(EA1161,"#","?"),FIND("?",SUBSTITUTE(EA1161,"#","?"))-1),EA1161))</f>
        <v/>
      </c>
      <c r="EC1161">
        <f>IF(EB1161="","",LOWER(IF(AND(LEN(EB1161)&gt;1,RIGHT(EB1161,1)="/"),LEFT(EB1161,LEN(EB1161)-1),EB1161)))</f>
        <v/>
      </c>
    </row>
    <row r="1162">
      <c r="EA1162">
        <f>IF(A1162="","",IF(LEFT(A1162,4)="http",IFERROR(MID(A1162,FIND("/",A1162,FIND("//",A1162)+2),2000),"/"),A1162))</f>
        <v/>
      </c>
      <c r="EB1162">
        <f>IF(EA1162="","",IFERROR(LEFT(SUBSTITUTE(EA1162,"#","?"),FIND("?",SUBSTITUTE(EA1162,"#","?"))-1),EA1162))</f>
        <v/>
      </c>
      <c r="EC1162">
        <f>IF(EB1162="","",LOWER(IF(AND(LEN(EB1162)&gt;1,RIGHT(EB1162,1)="/"),LEFT(EB1162,LEN(EB1162)-1),EB1162)))</f>
        <v/>
      </c>
    </row>
    <row r="1163">
      <c r="EA1163">
        <f>IF(A1163="","",IF(LEFT(A1163,4)="http",IFERROR(MID(A1163,FIND("/",A1163,FIND("//",A1163)+2),2000),"/"),A1163))</f>
        <v/>
      </c>
      <c r="EB1163">
        <f>IF(EA1163="","",IFERROR(LEFT(SUBSTITUTE(EA1163,"#","?"),FIND("?",SUBSTITUTE(EA1163,"#","?"))-1),EA1163))</f>
        <v/>
      </c>
      <c r="EC1163">
        <f>IF(EB1163="","",LOWER(IF(AND(LEN(EB1163)&gt;1,RIGHT(EB1163,1)="/"),LEFT(EB1163,LEN(EB1163)-1),EB1163)))</f>
        <v/>
      </c>
    </row>
    <row r="1164">
      <c r="EA1164">
        <f>IF(A1164="","",IF(LEFT(A1164,4)="http",IFERROR(MID(A1164,FIND("/",A1164,FIND("//",A1164)+2),2000),"/"),A1164))</f>
        <v/>
      </c>
      <c r="EB1164">
        <f>IF(EA1164="","",IFERROR(LEFT(SUBSTITUTE(EA1164,"#","?"),FIND("?",SUBSTITUTE(EA1164,"#","?"))-1),EA1164))</f>
        <v/>
      </c>
      <c r="EC1164">
        <f>IF(EB1164="","",LOWER(IF(AND(LEN(EB1164)&gt;1,RIGHT(EB1164,1)="/"),LEFT(EB1164,LEN(EB1164)-1),EB1164)))</f>
        <v/>
      </c>
    </row>
    <row r="1165">
      <c r="EA1165">
        <f>IF(A1165="","",IF(LEFT(A1165,4)="http",IFERROR(MID(A1165,FIND("/",A1165,FIND("//",A1165)+2),2000),"/"),A1165))</f>
        <v/>
      </c>
      <c r="EB1165">
        <f>IF(EA1165="","",IFERROR(LEFT(SUBSTITUTE(EA1165,"#","?"),FIND("?",SUBSTITUTE(EA1165,"#","?"))-1),EA1165))</f>
        <v/>
      </c>
      <c r="EC1165">
        <f>IF(EB1165="","",LOWER(IF(AND(LEN(EB1165)&gt;1,RIGHT(EB1165,1)="/"),LEFT(EB1165,LEN(EB1165)-1),EB1165)))</f>
        <v/>
      </c>
    </row>
    <row r="1166">
      <c r="EA1166">
        <f>IF(A1166="","",IF(LEFT(A1166,4)="http",IFERROR(MID(A1166,FIND("/",A1166,FIND("//",A1166)+2),2000),"/"),A1166))</f>
        <v/>
      </c>
      <c r="EB1166">
        <f>IF(EA1166="","",IFERROR(LEFT(SUBSTITUTE(EA1166,"#","?"),FIND("?",SUBSTITUTE(EA1166,"#","?"))-1),EA1166))</f>
        <v/>
      </c>
      <c r="EC1166">
        <f>IF(EB1166="","",LOWER(IF(AND(LEN(EB1166)&gt;1,RIGHT(EB1166,1)="/"),LEFT(EB1166,LEN(EB1166)-1),EB1166)))</f>
        <v/>
      </c>
    </row>
    <row r="1167">
      <c r="EA1167">
        <f>IF(A1167="","",IF(LEFT(A1167,4)="http",IFERROR(MID(A1167,FIND("/",A1167,FIND("//",A1167)+2),2000),"/"),A1167))</f>
        <v/>
      </c>
      <c r="EB1167">
        <f>IF(EA1167="","",IFERROR(LEFT(SUBSTITUTE(EA1167,"#","?"),FIND("?",SUBSTITUTE(EA1167,"#","?"))-1),EA1167))</f>
        <v/>
      </c>
      <c r="EC1167">
        <f>IF(EB1167="","",LOWER(IF(AND(LEN(EB1167)&gt;1,RIGHT(EB1167,1)="/"),LEFT(EB1167,LEN(EB1167)-1),EB1167)))</f>
        <v/>
      </c>
    </row>
    <row r="1168">
      <c r="EA1168">
        <f>IF(A1168="","",IF(LEFT(A1168,4)="http",IFERROR(MID(A1168,FIND("/",A1168,FIND("//",A1168)+2),2000),"/"),A1168))</f>
        <v/>
      </c>
      <c r="EB1168">
        <f>IF(EA1168="","",IFERROR(LEFT(SUBSTITUTE(EA1168,"#","?"),FIND("?",SUBSTITUTE(EA1168,"#","?"))-1),EA1168))</f>
        <v/>
      </c>
      <c r="EC1168">
        <f>IF(EB1168="","",LOWER(IF(AND(LEN(EB1168)&gt;1,RIGHT(EB1168,1)="/"),LEFT(EB1168,LEN(EB1168)-1),EB1168)))</f>
        <v/>
      </c>
    </row>
    <row r="1169">
      <c r="EA1169">
        <f>IF(A1169="","",IF(LEFT(A1169,4)="http",IFERROR(MID(A1169,FIND("/",A1169,FIND("//",A1169)+2),2000),"/"),A1169))</f>
        <v/>
      </c>
      <c r="EB1169">
        <f>IF(EA1169="","",IFERROR(LEFT(SUBSTITUTE(EA1169,"#","?"),FIND("?",SUBSTITUTE(EA1169,"#","?"))-1),EA1169))</f>
        <v/>
      </c>
      <c r="EC1169">
        <f>IF(EB1169="","",LOWER(IF(AND(LEN(EB1169)&gt;1,RIGHT(EB1169,1)="/"),LEFT(EB1169,LEN(EB1169)-1),EB1169)))</f>
        <v/>
      </c>
    </row>
    <row r="1170">
      <c r="EA1170">
        <f>IF(A1170="","",IF(LEFT(A1170,4)="http",IFERROR(MID(A1170,FIND("/",A1170,FIND("//",A1170)+2),2000),"/"),A1170))</f>
        <v/>
      </c>
      <c r="EB1170">
        <f>IF(EA1170="","",IFERROR(LEFT(SUBSTITUTE(EA1170,"#","?"),FIND("?",SUBSTITUTE(EA1170,"#","?"))-1),EA1170))</f>
        <v/>
      </c>
      <c r="EC1170">
        <f>IF(EB1170="","",LOWER(IF(AND(LEN(EB1170)&gt;1,RIGHT(EB1170,1)="/"),LEFT(EB1170,LEN(EB1170)-1),EB1170)))</f>
        <v/>
      </c>
    </row>
    <row r="1171">
      <c r="EA1171">
        <f>IF(A1171="","",IF(LEFT(A1171,4)="http",IFERROR(MID(A1171,FIND("/",A1171,FIND("//",A1171)+2),2000),"/"),A1171))</f>
        <v/>
      </c>
      <c r="EB1171">
        <f>IF(EA1171="","",IFERROR(LEFT(SUBSTITUTE(EA1171,"#","?"),FIND("?",SUBSTITUTE(EA1171,"#","?"))-1),EA1171))</f>
        <v/>
      </c>
      <c r="EC1171">
        <f>IF(EB1171="","",LOWER(IF(AND(LEN(EB1171)&gt;1,RIGHT(EB1171,1)="/"),LEFT(EB1171,LEN(EB1171)-1),EB1171)))</f>
        <v/>
      </c>
    </row>
    <row r="1172">
      <c r="EA1172">
        <f>IF(A1172="","",IF(LEFT(A1172,4)="http",IFERROR(MID(A1172,FIND("/",A1172,FIND("//",A1172)+2),2000),"/"),A1172))</f>
        <v/>
      </c>
      <c r="EB1172">
        <f>IF(EA1172="","",IFERROR(LEFT(SUBSTITUTE(EA1172,"#","?"),FIND("?",SUBSTITUTE(EA1172,"#","?"))-1),EA1172))</f>
        <v/>
      </c>
      <c r="EC1172">
        <f>IF(EB1172="","",LOWER(IF(AND(LEN(EB1172)&gt;1,RIGHT(EB1172,1)="/"),LEFT(EB1172,LEN(EB1172)-1),EB1172)))</f>
        <v/>
      </c>
    </row>
    <row r="1173">
      <c r="EA1173">
        <f>IF(A1173="","",IF(LEFT(A1173,4)="http",IFERROR(MID(A1173,FIND("/",A1173,FIND("//",A1173)+2),2000),"/"),A1173))</f>
        <v/>
      </c>
      <c r="EB1173">
        <f>IF(EA1173="","",IFERROR(LEFT(SUBSTITUTE(EA1173,"#","?"),FIND("?",SUBSTITUTE(EA1173,"#","?"))-1),EA1173))</f>
        <v/>
      </c>
      <c r="EC1173">
        <f>IF(EB1173="","",LOWER(IF(AND(LEN(EB1173)&gt;1,RIGHT(EB1173,1)="/"),LEFT(EB1173,LEN(EB1173)-1),EB1173)))</f>
        <v/>
      </c>
    </row>
    <row r="1174">
      <c r="EA1174">
        <f>IF(A1174="","",IF(LEFT(A1174,4)="http",IFERROR(MID(A1174,FIND("/",A1174,FIND("//",A1174)+2),2000),"/"),A1174))</f>
        <v/>
      </c>
      <c r="EB1174">
        <f>IF(EA1174="","",IFERROR(LEFT(SUBSTITUTE(EA1174,"#","?"),FIND("?",SUBSTITUTE(EA1174,"#","?"))-1),EA1174))</f>
        <v/>
      </c>
      <c r="EC1174">
        <f>IF(EB1174="","",LOWER(IF(AND(LEN(EB1174)&gt;1,RIGHT(EB1174,1)="/"),LEFT(EB1174,LEN(EB1174)-1),EB1174)))</f>
        <v/>
      </c>
    </row>
    <row r="1175">
      <c r="EA1175">
        <f>IF(A1175="","",IF(LEFT(A1175,4)="http",IFERROR(MID(A1175,FIND("/",A1175,FIND("//",A1175)+2),2000),"/"),A1175))</f>
        <v/>
      </c>
      <c r="EB1175">
        <f>IF(EA1175="","",IFERROR(LEFT(SUBSTITUTE(EA1175,"#","?"),FIND("?",SUBSTITUTE(EA1175,"#","?"))-1),EA1175))</f>
        <v/>
      </c>
      <c r="EC1175">
        <f>IF(EB1175="","",LOWER(IF(AND(LEN(EB1175)&gt;1,RIGHT(EB1175,1)="/"),LEFT(EB1175,LEN(EB1175)-1),EB1175)))</f>
        <v/>
      </c>
    </row>
    <row r="1176">
      <c r="EA1176">
        <f>IF(A1176="","",IF(LEFT(A1176,4)="http",IFERROR(MID(A1176,FIND("/",A1176,FIND("//",A1176)+2),2000),"/"),A1176))</f>
        <v/>
      </c>
      <c r="EB1176">
        <f>IF(EA1176="","",IFERROR(LEFT(SUBSTITUTE(EA1176,"#","?"),FIND("?",SUBSTITUTE(EA1176,"#","?"))-1),EA1176))</f>
        <v/>
      </c>
      <c r="EC1176">
        <f>IF(EB1176="","",LOWER(IF(AND(LEN(EB1176)&gt;1,RIGHT(EB1176,1)="/"),LEFT(EB1176,LEN(EB1176)-1),EB1176)))</f>
        <v/>
      </c>
    </row>
    <row r="1177">
      <c r="EA1177">
        <f>IF(A1177="","",IF(LEFT(A1177,4)="http",IFERROR(MID(A1177,FIND("/",A1177,FIND("//",A1177)+2),2000),"/"),A1177))</f>
        <v/>
      </c>
      <c r="EB1177">
        <f>IF(EA1177="","",IFERROR(LEFT(SUBSTITUTE(EA1177,"#","?"),FIND("?",SUBSTITUTE(EA1177,"#","?"))-1),EA1177))</f>
        <v/>
      </c>
      <c r="EC1177">
        <f>IF(EB1177="","",LOWER(IF(AND(LEN(EB1177)&gt;1,RIGHT(EB1177,1)="/"),LEFT(EB1177,LEN(EB1177)-1),EB1177)))</f>
        <v/>
      </c>
    </row>
    <row r="1178">
      <c r="EA1178">
        <f>IF(A1178="","",IF(LEFT(A1178,4)="http",IFERROR(MID(A1178,FIND("/",A1178,FIND("//",A1178)+2),2000),"/"),A1178))</f>
        <v/>
      </c>
      <c r="EB1178">
        <f>IF(EA1178="","",IFERROR(LEFT(SUBSTITUTE(EA1178,"#","?"),FIND("?",SUBSTITUTE(EA1178,"#","?"))-1),EA1178))</f>
        <v/>
      </c>
      <c r="EC1178">
        <f>IF(EB1178="","",LOWER(IF(AND(LEN(EB1178)&gt;1,RIGHT(EB1178,1)="/"),LEFT(EB1178,LEN(EB1178)-1),EB1178)))</f>
        <v/>
      </c>
    </row>
    <row r="1179">
      <c r="EA1179">
        <f>IF(A1179="","",IF(LEFT(A1179,4)="http",IFERROR(MID(A1179,FIND("/",A1179,FIND("//",A1179)+2),2000),"/"),A1179))</f>
        <v/>
      </c>
      <c r="EB1179">
        <f>IF(EA1179="","",IFERROR(LEFT(SUBSTITUTE(EA1179,"#","?"),FIND("?",SUBSTITUTE(EA1179,"#","?"))-1),EA1179))</f>
        <v/>
      </c>
      <c r="EC1179">
        <f>IF(EB1179="","",LOWER(IF(AND(LEN(EB1179)&gt;1,RIGHT(EB1179,1)="/"),LEFT(EB1179,LEN(EB1179)-1),EB1179)))</f>
        <v/>
      </c>
    </row>
    <row r="1180">
      <c r="EA1180">
        <f>IF(A1180="","",IF(LEFT(A1180,4)="http",IFERROR(MID(A1180,FIND("/",A1180,FIND("//",A1180)+2),2000),"/"),A1180))</f>
        <v/>
      </c>
      <c r="EB1180">
        <f>IF(EA1180="","",IFERROR(LEFT(SUBSTITUTE(EA1180,"#","?"),FIND("?",SUBSTITUTE(EA1180,"#","?"))-1),EA1180))</f>
        <v/>
      </c>
      <c r="EC1180">
        <f>IF(EB1180="","",LOWER(IF(AND(LEN(EB1180)&gt;1,RIGHT(EB1180,1)="/"),LEFT(EB1180,LEN(EB1180)-1),EB1180)))</f>
        <v/>
      </c>
    </row>
    <row r="1181">
      <c r="EA1181">
        <f>IF(A1181="","",IF(LEFT(A1181,4)="http",IFERROR(MID(A1181,FIND("/",A1181,FIND("//",A1181)+2),2000),"/"),A1181))</f>
        <v/>
      </c>
      <c r="EB1181">
        <f>IF(EA1181="","",IFERROR(LEFT(SUBSTITUTE(EA1181,"#","?"),FIND("?",SUBSTITUTE(EA1181,"#","?"))-1),EA1181))</f>
        <v/>
      </c>
      <c r="EC1181">
        <f>IF(EB1181="","",LOWER(IF(AND(LEN(EB1181)&gt;1,RIGHT(EB1181,1)="/"),LEFT(EB1181,LEN(EB1181)-1),EB1181)))</f>
        <v/>
      </c>
    </row>
    <row r="1182">
      <c r="EA1182">
        <f>IF(A1182="","",IF(LEFT(A1182,4)="http",IFERROR(MID(A1182,FIND("/",A1182,FIND("//",A1182)+2),2000),"/"),A1182))</f>
        <v/>
      </c>
      <c r="EB1182">
        <f>IF(EA1182="","",IFERROR(LEFT(SUBSTITUTE(EA1182,"#","?"),FIND("?",SUBSTITUTE(EA1182,"#","?"))-1),EA1182))</f>
        <v/>
      </c>
      <c r="EC1182">
        <f>IF(EB1182="","",LOWER(IF(AND(LEN(EB1182)&gt;1,RIGHT(EB1182,1)="/"),LEFT(EB1182,LEN(EB1182)-1),EB1182)))</f>
        <v/>
      </c>
    </row>
    <row r="1183">
      <c r="EA1183">
        <f>IF(A1183="","",IF(LEFT(A1183,4)="http",IFERROR(MID(A1183,FIND("/",A1183,FIND("//",A1183)+2),2000),"/"),A1183))</f>
        <v/>
      </c>
      <c r="EB1183">
        <f>IF(EA1183="","",IFERROR(LEFT(SUBSTITUTE(EA1183,"#","?"),FIND("?",SUBSTITUTE(EA1183,"#","?"))-1),EA1183))</f>
        <v/>
      </c>
      <c r="EC1183">
        <f>IF(EB1183="","",LOWER(IF(AND(LEN(EB1183)&gt;1,RIGHT(EB1183,1)="/"),LEFT(EB1183,LEN(EB1183)-1),EB1183)))</f>
        <v/>
      </c>
    </row>
    <row r="1184">
      <c r="EA1184">
        <f>IF(A1184="","",IF(LEFT(A1184,4)="http",IFERROR(MID(A1184,FIND("/",A1184,FIND("//",A1184)+2),2000),"/"),A1184))</f>
        <v/>
      </c>
      <c r="EB1184">
        <f>IF(EA1184="","",IFERROR(LEFT(SUBSTITUTE(EA1184,"#","?"),FIND("?",SUBSTITUTE(EA1184,"#","?"))-1),EA1184))</f>
        <v/>
      </c>
      <c r="EC1184">
        <f>IF(EB1184="","",LOWER(IF(AND(LEN(EB1184)&gt;1,RIGHT(EB1184,1)="/"),LEFT(EB1184,LEN(EB1184)-1),EB1184)))</f>
        <v/>
      </c>
    </row>
    <row r="1185">
      <c r="EA1185">
        <f>IF(A1185="","",IF(LEFT(A1185,4)="http",IFERROR(MID(A1185,FIND("/",A1185,FIND("//",A1185)+2),2000),"/"),A1185))</f>
        <v/>
      </c>
      <c r="EB1185">
        <f>IF(EA1185="","",IFERROR(LEFT(SUBSTITUTE(EA1185,"#","?"),FIND("?",SUBSTITUTE(EA1185,"#","?"))-1),EA1185))</f>
        <v/>
      </c>
      <c r="EC1185">
        <f>IF(EB1185="","",LOWER(IF(AND(LEN(EB1185)&gt;1,RIGHT(EB1185,1)="/"),LEFT(EB1185,LEN(EB1185)-1),EB1185)))</f>
        <v/>
      </c>
    </row>
    <row r="1186">
      <c r="EA1186">
        <f>IF(A1186="","",IF(LEFT(A1186,4)="http",IFERROR(MID(A1186,FIND("/",A1186,FIND("//",A1186)+2),2000),"/"),A1186))</f>
        <v/>
      </c>
      <c r="EB1186">
        <f>IF(EA1186="","",IFERROR(LEFT(SUBSTITUTE(EA1186,"#","?"),FIND("?",SUBSTITUTE(EA1186,"#","?"))-1),EA1186))</f>
        <v/>
      </c>
      <c r="EC1186">
        <f>IF(EB1186="","",LOWER(IF(AND(LEN(EB1186)&gt;1,RIGHT(EB1186,1)="/"),LEFT(EB1186,LEN(EB1186)-1),EB1186)))</f>
        <v/>
      </c>
    </row>
    <row r="1187">
      <c r="EA1187">
        <f>IF(A1187="","",IF(LEFT(A1187,4)="http",IFERROR(MID(A1187,FIND("/",A1187,FIND("//",A1187)+2),2000),"/"),A1187))</f>
        <v/>
      </c>
      <c r="EB1187">
        <f>IF(EA1187="","",IFERROR(LEFT(SUBSTITUTE(EA1187,"#","?"),FIND("?",SUBSTITUTE(EA1187,"#","?"))-1),EA1187))</f>
        <v/>
      </c>
      <c r="EC1187">
        <f>IF(EB1187="","",LOWER(IF(AND(LEN(EB1187)&gt;1,RIGHT(EB1187,1)="/"),LEFT(EB1187,LEN(EB1187)-1),EB1187)))</f>
        <v/>
      </c>
    </row>
    <row r="1188">
      <c r="EA1188">
        <f>IF(A1188="","",IF(LEFT(A1188,4)="http",IFERROR(MID(A1188,FIND("/",A1188,FIND("//",A1188)+2),2000),"/"),A1188))</f>
        <v/>
      </c>
      <c r="EB1188">
        <f>IF(EA1188="","",IFERROR(LEFT(SUBSTITUTE(EA1188,"#","?"),FIND("?",SUBSTITUTE(EA1188,"#","?"))-1),EA1188))</f>
        <v/>
      </c>
      <c r="EC1188">
        <f>IF(EB1188="","",LOWER(IF(AND(LEN(EB1188)&gt;1,RIGHT(EB1188,1)="/"),LEFT(EB1188,LEN(EB1188)-1),EB1188)))</f>
        <v/>
      </c>
    </row>
    <row r="1189">
      <c r="EA1189">
        <f>IF(A1189="","",IF(LEFT(A1189,4)="http",IFERROR(MID(A1189,FIND("/",A1189,FIND("//",A1189)+2),2000),"/"),A1189))</f>
        <v/>
      </c>
      <c r="EB1189">
        <f>IF(EA1189="","",IFERROR(LEFT(SUBSTITUTE(EA1189,"#","?"),FIND("?",SUBSTITUTE(EA1189,"#","?"))-1),EA1189))</f>
        <v/>
      </c>
      <c r="EC1189">
        <f>IF(EB1189="","",LOWER(IF(AND(LEN(EB1189)&gt;1,RIGHT(EB1189,1)="/"),LEFT(EB1189,LEN(EB1189)-1),EB1189)))</f>
        <v/>
      </c>
    </row>
    <row r="1190">
      <c r="EA1190">
        <f>IF(A1190="","",IF(LEFT(A1190,4)="http",IFERROR(MID(A1190,FIND("/",A1190,FIND("//",A1190)+2),2000),"/"),A1190))</f>
        <v/>
      </c>
      <c r="EB1190">
        <f>IF(EA1190="","",IFERROR(LEFT(SUBSTITUTE(EA1190,"#","?"),FIND("?",SUBSTITUTE(EA1190,"#","?"))-1),EA1190))</f>
        <v/>
      </c>
      <c r="EC1190">
        <f>IF(EB1190="","",LOWER(IF(AND(LEN(EB1190)&gt;1,RIGHT(EB1190,1)="/"),LEFT(EB1190,LEN(EB1190)-1),EB1190)))</f>
        <v/>
      </c>
    </row>
    <row r="1191">
      <c r="EA1191">
        <f>IF(A1191="","",IF(LEFT(A1191,4)="http",IFERROR(MID(A1191,FIND("/",A1191,FIND("//",A1191)+2),2000),"/"),A1191))</f>
        <v/>
      </c>
      <c r="EB1191">
        <f>IF(EA1191="","",IFERROR(LEFT(SUBSTITUTE(EA1191,"#","?"),FIND("?",SUBSTITUTE(EA1191,"#","?"))-1),EA1191))</f>
        <v/>
      </c>
      <c r="EC1191">
        <f>IF(EB1191="","",LOWER(IF(AND(LEN(EB1191)&gt;1,RIGHT(EB1191,1)="/"),LEFT(EB1191,LEN(EB1191)-1),EB1191)))</f>
        <v/>
      </c>
    </row>
    <row r="1192">
      <c r="EA1192">
        <f>IF(A1192="","",IF(LEFT(A1192,4)="http",IFERROR(MID(A1192,FIND("/",A1192,FIND("//",A1192)+2),2000),"/"),A1192))</f>
        <v/>
      </c>
      <c r="EB1192">
        <f>IF(EA1192="","",IFERROR(LEFT(SUBSTITUTE(EA1192,"#","?"),FIND("?",SUBSTITUTE(EA1192,"#","?"))-1),EA1192))</f>
        <v/>
      </c>
      <c r="EC1192">
        <f>IF(EB1192="","",LOWER(IF(AND(LEN(EB1192)&gt;1,RIGHT(EB1192,1)="/"),LEFT(EB1192,LEN(EB1192)-1),EB1192)))</f>
        <v/>
      </c>
    </row>
    <row r="1193">
      <c r="EA1193">
        <f>IF(A1193="","",IF(LEFT(A1193,4)="http",IFERROR(MID(A1193,FIND("/",A1193,FIND("//",A1193)+2),2000),"/"),A1193))</f>
        <v/>
      </c>
      <c r="EB1193">
        <f>IF(EA1193="","",IFERROR(LEFT(SUBSTITUTE(EA1193,"#","?"),FIND("?",SUBSTITUTE(EA1193,"#","?"))-1),EA1193))</f>
        <v/>
      </c>
      <c r="EC1193">
        <f>IF(EB1193="","",LOWER(IF(AND(LEN(EB1193)&gt;1,RIGHT(EB1193,1)="/"),LEFT(EB1193,LEN(EB1193)-1),EB1193)))</f>
        <v/>
      </c>
    </row>
    <row r="1194">
      <c r="EA1194">
        <f>IF(A1194="","",IF(LEFT(A1194,4)="http",IFERROR(MID(A1194,FIND("/",A1194,FIND("//",A1194)+2),2000),"/"),A1194))</f>
        <v/>
      </c>
      <c r="EB1194">
        <f>IF(EA1194="","",IFERROR(LEFT(SUBSTITUTE(EA1194,"#","?"),FIND("?",SUBSTITUTE(EA1194,"#","?"))-1),EA1194))</f>
        <v/>
      </c>
      <c r="EC1194">
        <f>IF(EB1194="","",LOWER(IF(AND(LEN(EB1194)&gt;1,RIGHT(EB1194,1)="/"),LEFT(EB1194,LEN(EB1194)-1),EB1194)))</f>
        <v/>
      </c>
    </row>
    <row r="1195">
      <c r="EA1195">
        <f>IF(A1195="","",IF(LEFT(A1195,4)="http",IFERROR(MID(A1195,FIND("/",A1195,FIND("//",A1195)+2),2000),"/"),A1195))</f>
        <v/>
      </c>
      <c r="EB1195">
        <f>IF(EA1195="","",IFERROR(LEFT(SUBSTITUTE(EA1195,"#","?"),FIND("?",SUBSTITUTE(EA1195,"#","?"))-1),EA1195))</f>
        <v/>
      </c>
      <c r="EC1195">
        <f>IF(EB1195="","",LOWER(IF(AND(LEN(EB1195)&gt;1,RIGHT(EB1195,1)="/"),LEFT(EB1195,LEN(EB1195)-1),EB1195)))</f>
        <v/>
      </c>
    </row>
    <row r="1196">
      <c r="EA1196">
        <f>IF(A1196="","",IF(LEFT(A1196,4)="http",IFERROR(MID(A1196,FIND("/",A1196,FIND("//",A1196)+2),2000),"/"),A1196))</f>
        <v/>
      </c>
      <c r="EB1196">
        <f>IF(EA1196="","",IFERROR(LEFT(SUBSTITUTE(EA1196,"#","?"),FIND("?",SUBSTITUTE(EA1196,"#","?"))-1),EA1196))</f>
        <v/>
      </c>
      <c r="EC1196">
        <f>IF(EB1196="","",LOWER(IF(AND(LEN(EB1196)&gt;1,RIGHT(EB1196,1)="/"),LEFT(EB1196,LEN(EB1196)-1),EB1196)))</f>
        <v/>
      </c>
    </row>
    <row r="1197">
      <c r="EA1197">
        <f>IF(A1197="","",IF(LEFT(A1197,4)="http",IFERROR(MID(A1197,FIND("/",A1197,FIND("//",A1197)+2),2000),"/"),A1197))</f>
        <v/>
      </c>
      <c r="EB1197">
        <f>IF(EA1197="","",IFERROR(LEFT(SUBSTITUTE(EA1197,"#","?"),FIND("?",SUBSTITUTE(EA1197,"#","?"))-1),EA1197))</f>
        <v/>
      </c>
      <c r="EC1197">
        <f>IF(EB1197="","",LOWER(IF(AND(LEN(EB1197)&gt;1,RIGHT(EB1197,1)="/"),LEFT(EB1197,LEN(EB1197)-1),EB1197)))</f>
        <v/>
      </c>
    </row>
    <row r="1198">
      <c r="EA1198">
        <f>IF(A1198="","",IF(LEFT(A1198,4)="http",IFERROR(MID(A1198,FIND("/",A1198,FIND("//",A1198)+2),2000),"/"),A1198))</f>
        <v/>
      </c>
      <c r="EB1198">
        <f>IF(EA1198="","",IFERROR(LEFT(SUBSTITUTE(EA1198,"#","?"),FIND("?",SUBSTITUTE(EA1198,"#","?"))-1),EA1198))</f>
        <v/>
      </c>
      <c r="EC1198">
        <f>IF(EB1198="","",LOWER(IF(AND(LEN(EB1198)&gt;1,RIGHT(EB1198,1)="/"),LEFT(EB1198,LEN(EB1198)-1),EB1198)))</f>
        <v/>
      </c>
    </row>
    <row r="1199">
      <c r="EA1199">
        <f>IF(A1199="","",IF(LEFT(A1199,4)="http",IFERROR(MID(A1199,FIND("/",A1199,FIND("//",A1199)+2),2000),"/"),A1199))</f>
        <v/>
      </c>
      <c r="EB1199">
        <f>IF(EA1199="","",IFERROR(LEFT(SUBSTITUTE(EA1199,"#","?"),FIND("?",SUBSTITUTE(EA1199,"#","?"))-1),EA1199))</f>
        <v/>
      </c>
      <c r="EC1199">
        <f>IF(EB1199="","",LOWER(IF(AND(LEN(EB1199)&gt;1,RIGHT(EB1199,1)="/"),LEFT(EB1199,LEN(EB1199)-1),EB1199)))</f>
        <v/>
      </c>
    </row>
    <row r="1200">
      <c r="EA1200">
        <f>IF(A1200="","",IF(LEFT(A1200,4)="http",IFERROR(MID(A1200,FIND("/",A1200,FIND("//",A1200)+2),2000),"/"),A1200))</f>
        <v/>
      </c>
      <c r="EB1200">
        <f>IF(EA1200="","",IFERROR(LEFT(SUBSTITUTE(EA1200,"#","?"),FIND("?",SUBSTITUTE(EA1200,"#","?"))-1),EA1200))</f>
        <v/>
      </c>
      <c r="EC1200">
        <f>IF(EB1200="","",LOWER(IF(AND(LEN(EB1200)&gt;1,RIGHT(EB1200,1)="/"),LEFT(EB1200,LEN(EB1200)-1),EB1200)))</f>
        <v/>
      </c>
    </row>
    <row r="1201">
      <c r="EA1201">
        <f>IF(A1201="","",IF(LEFT(A1201,4)="http",IFERROR(MID(A1201,FIND("/",A1201,FIND("//",A1201)+2),2000),"/"),A1201))</f>
        <v/>
      </c>
      <c r="EB1201">
        <f>IF(EA1201="","",IFERROR(LEFT(SUBSTITUTE(EA1201,"#","?"),FIND("?",SUBSTITUTE(EA1201,"#","?"))-1),EA1201))</f>
        <v/>
      </c>
      <c r="EC1201">
        <f>IF(EB1201="","",LOWER(IF(AND(LEN(EB1201)&gt;1,RIGHT(EB1201,1)="/"),LEFT(EB1201,LEN(EB1201)-1),EB1201)))</f>
        <v/>
      </c>
    </row>
    <row r="1202">
      <c r="EA1202">
        <f>IF(A1202="","",IF(LEFT(A1202,4)="http",IFERROR(MID(A1202,FIND("/",A1202,FIND("//",A1202)+2),2000),"/"),A1202))</f>
        <v/>
      </c>
      <c r="EB1202">
        <f>IF(EA1202="","",IFERROR(LEFT(SUBSTITUTE(EA1202,"#","?"),FIND("?",SUBSTITUTE(EA1202,"#","?"))-1),EA1202))</f>
        <v/>
      </c>
      <c r="EC1202">
        <f>IF(EB1202="","",LOWER(IF(AND(LEN(EB1202)&gt;1,RIGHT(EB1202,1)="/"),LEFT(EB1202,LEN(EB1202)-1),EB1202)))</f>
        <v/>
      </c>
    </row>
    <row r="1203">
      <c r="EA1203">
        <f>IF(A1203="","",IF(LEFT(A1203,4)="http",IFERROR(MID(A1203,FIND("/",A1203,FIND("//",A1203)+2),2000),"/"),A1203))</f>
        <v/>
      </c>
      <c r="EB1203">
        <f>IF(EA1203="","",IFERROR(LEFT(SUBSTITUTE(EA1203,"#","?"),FIND("?",SUBSTITUTE(EA1203,"#","?"))-1),EA1203))</f>
        <v/>
      </c>
      <c r="EC1203">
        <f>IF(EB1203="","",LOWER(IF(AND(LEN(EB1203)&gt;1,RIGHT(EB1203,1)="/"),LEFT(EB1203,LEN(EB1203)-1),EB1203)))</f>
        <v/>
      </c>
    </row>
    <row r="1204">
      <c r="EA1204">
        <f>IF(A1204="","",IF(LEFT(A1204,4)="http",IFERROR(MID(A1204,FIND("/",A1204,FIND("//",A1204)+2),2000),"/"),A1204))</f>
        <v/>
      </c>
      <c r="EB1204">
        <f>IF(EA1204="","",IFERROR(LEFT(SUBSTITUTE(EA1204,"#","?"),FIND("?",SUBSTITUTE(EA1204,"#","?"))-1),EA1204))</f>
        <v/>
      </c>
      <c r="EC1204">
        <f>IF(EB1204="","",LOWER(IF(AND(LEN(EB1204)&gt;1,RIGHT(EB1204,1)="/"),LEFT(EB1204,LEN(EB1204)-1),EB1204)))</f>
        <v/>
      </c>
    </row>
    <row r="1205">
      <c r="EA1205">
        <f>IF(A1205="","",IF(LEFT(A1205,4)="http",IFERROR(MID(A1205,FIND("/",A1205,FIND("//",A1205)+2),2000),"/"),A1205))</f>
        <v/>
      </c>
      <c r="EB1205">
        <f>IF(EA1205="","",IFERROR(LEFT(SUBSTITUTE(EA1205,"#","?"),FIND("?",SUBSTITUTE(EA1205,"#","?"))-1),EA1205))</f>
        <v/>
      </c>
      <c r="EC1205">
        <f>IF(EB1205="","",LOWER(IF(AND(LEN(EB1205)&gt;1,RIGHT(EB1205,1)="/"),LEFT(EB1205,LEN(EB1205)-1),EB1205)))</f>
        <v/>
      </c>
    </row>
    <row r="1206">
      <c r="EA1206">
        <f>IF(A1206="","",IF(LEFT(A1206,4)="http",IFERROR(MID(A1206,FIND("/",A1206,FIND("//",A1206)+2),2000),"/"),A1206))</f>
        <v/>
      </c>
      <c r="EB1206">
        <f>IF(EA1206="","",IFERROR(LEFT(SUBSTITUTE(EA1206,"#","?"),FIND("?",SUBSTITUTE(EA1206,"#","?"))-1),EA1206))</f>
        <v/>
      </c>
      <c r="EC1206">
        <f>IF(EB1206="","",LOWER(IF(AND(LEN(EB1206)&gt;1,RIGHT(EB1206,1)="/"),LEFT(EB1206,LEN(EB1206)-1),EB1206)))</f>
        <v/>
      </c>
    </row>
    <row r="1207">
      <c r="EA1207">
        <f>IF(A1207="","",IF(LEFT(A1207,4)="http",IFERROR(MID(A1207,FIND("/",A1207,FIND("//",A1207)+2),2000),"/"),A1207))</f>
        <v/>
      </c>
      <c r="EB1207">
        <f>IF(EA1207="","",IFERROR(LEFT(SUBSTITUTE(EA1207,"#","?"),FIND("?",SUBSTITUTE(EA1207,"#","?"))-1),EA1207))</f>
        <v/>
      </c>
      <c r="EC1207">
        <f>IF(EB1207="","",LOWER(IF(AND(LEN(EB1207)&gt;1,RIGHT(EB1207,1)="/"),LEFT(EB1207,LEN(EB1207)-1),EB1207)))</f>
        <v/>
      </c>
    </row>
    <row r="1208">
      <c r="EA1208">
        <f>IF(A1208="","",IF(LEFT(A1208,4)="http",IFERROR(MID(A1208,FIND("/",A1208,FIND("//",A1208)+2),2000),"/"),A1208))</f>
        <v/>
      </c>
      <c r="EB1208">
        <f>IF(EA1208="","",IFERROR(LEFT(SUBSTITUTE(EA1208,"#","?"),FIND("?",SUBSTITUTE(EA1208,"#","?"))-1),EA1208))</f>
        <v/>
      </c>
      <c r="EC1208">
        <f>IF(EB1208="","",LOWER(IF(AND(LEN(EB1208)&gt;1,RIGHT(EB1208,1)="/"),LEFT(EB1208,LEN(EB1208)-1),EB1208)))</f>
        <v/>
      </c>
    </row>
    <row r="1209">
      <c r="EA1209">
        <f>IF(A1209="","",IF(LEFT(A1209,4)="http",IFERROR(MID(A1209,FIND("/",A1209,FIND("//",A1209)+2),2000),"/"),A1209))</f>
        <v/>
      </c>
      <c r="EB1209">
        <f>IF(EA1209="","",IFERROR(LEFT(SUBSTITUTE(EA1209,"#","?"),FIND("?",SUBSTITUTE(EA1209,"#","?"))-1),EA1209))</f>
        <v/>
      </c>
      <c r="EC1209">
        <f>IF(EB1209="","",LOWER(IF(AND(LEN(EB1209)&gt;1,RIGHT(EB1209,1)="/"),LEFT(EB1209,LEN(EB1209)-1),EB1209)))</f>
        <v/>
      </c>
    </row>
    <row r="1210">
      <c r="EA1210">
        <f>IF(A1210="","",IF(LEFT(A1210,4)="http",IFERROR(MID(A1210,FIND("/",A1210,FIND("//",A1210)+2),2000),"/"),A1210))</f>
        <v/>
      </c>
      <c r="EB1210">
        <f>IF(EA1210="","",IFERROR(LEFT(SUBSTITUTE(EA1210,"#","?"),FIND("?",SUBSTITUTE(EA1210,"#","?"))-1),EA1210))</f>
        <v/>
      </c>
      <c r="EC1210">
        <f>IF(EB1210="","",LOWER(IF(AND(LEN(EB1210)&gt;1,RIGHT(EB1210,1)="/"),LEFT(EB1210,LEN(EB1210)-1),EB1210)))</f>
        <v/>
      </c>
    </row>
    <row r="1211">
      <c r="EA1211">
        <f>IF(A1211="","",IF(LEFT(A1211,4)="http",IFERROR(MID(A1211,FIND("/",A1211,FIND("//",A1211)+2),2000),"/"),A1211))</f>
        <v/>
      </c>
      <c r="EB1211">
        <f>IF(EA1211="","",IFERROR(LEFT(SUBSTITUTE(EA1211,"#","?"),FIND("?",SUBSTITUTE(EA1211,"#","?"))-1),EA1211))</f>
        <v/>
      </c>
      <c r="EC1211">
        <f>IF(EB1211="","",LOWER(IF(AND(LEN(EB1211)&gt;1,RIGHT(EB1211,1)="/"),LEFT(EB1211,LEN(EB1211)-1),EB1211)))</f>
        <v/>
      </c>
    </row>
    <row r="1212">
      <c r="EA1212">
        <f>IF(A1212="","",IF(LEFT(A1212,4)="http",IFERROR(MID(A1212,FIND("/",A1212,FIND("//",A1212)+2),2000),"/"),A1212))</f>
        <v/>
      </c>
      <c r="EB1212">
        <f>IF(EA1212="","",IFERROR(LEFT(SUBSTITUTE(EA1212,"#","?"),FIND("?",SUBSTITUTE(EA1212,"#","?"))-1),EA1212))</f>
        <v/>
      </c>
      <c r="EC1212">
        <f>IF(EB1212="","",LOWER(IF(AND(LEN(EB1212)&gt;1,RIGHT(EB1212,1)="/"),LEFT(EB1212,LEN(EB1212)-1),EB1212)))</f>
        <v/>
      </c>
    </row>
    <row r="1213">
      <c r="EA1213">
        <f>IF(A1213="","",IF(LEFT(A1213,4)="http",IFERROR(MID(A1213,FIND("/",A1213,FIND("//",A1213)+2),2000),"/"),A1213))</f>
        <v/>
      </c>
      <c r="EB1213">
        <f>IF(EA1213="","",IFERROR(LEFT(SUBSTITUTE(EA1213,"#","?"),FIND("?",SUBSTITUTE(EA1213,"#","?"))-1),EA1213))</f>
        <v/>
      </c>
      <c r="EC1213">
        <f>IF(EB1213="","",LOWER(IF(AND(LEN(EB1213)&gt;1,RIGHT(EB1213,1)="/"),LEFT(EB1213,LEN(EB1213)-1),EB1213)))</f>
        <v/>
      </c>
    </row>
    <row r="1214">
      <c r="EA1214">
        <f>IF(A1214="","",IF(LEFT(A1214,4)="http",IFERROR(MID(A1214,FIND("/",A1214,FIND("//",A1214)+2),2000),"/"),A1214))</f>
        <v/>
      </c>
      <c r="EB1214">
        <f>IF(EA1214="","",IFERROR(LEFT(SUBSTITUTE(EA1214,"#","?"),FIND("?",SUBSTITUTE(EA1214,"#","?"))-1),EA1214))</f>
        <v/>
      </c>
      <c r="EC1214">
        <f>IF(EB1214="","",LOWER(IF(AND(LEN(EB1214)&gt;1,RIGHT(EB1214,1)="/"),LEFT(EB1214,LEN(EB1214)-1),EB1214)))</f>
        <v/>
      </c>
    </row>
    <row r="1215">
      <c r="EA1215">
        <f>IF(A1215="","",IF(LEFT(A1215,4)="http",IFERROR(MID(A1215,FIND("/",A1215,FIND("//",A1215)+2),2000),"/"),A1215))</f>
        <v/>
      </c>
      <c r="EB1215">
        <f>IF(EA1215="","",IFERROR(LEFT(SUBSTITUTE(EA1215,"#","?"),FIND("?",SUBSTITUTE(EA1215,"#","?"))-1),EA1215))</f>
        <v/>
      </c>
      <c r="EC1215">
        <f>IF(EB1215="","",LOWER(IF(AND(LEN(EB1215)&gt;1,RIGHT(EB1215,1)="/"),LEFT(EB1215,LEN(EB1215)-1),EB1215)))</f>
        <v/>
      </c>
    </row>
    <row r="1216">
      <c r="EA1216">
        <f>IF(A1216="","",IF(LEFT(A1216,4)="http",IFERROR(MID(A1216,FIND("/",A1216,FIND("//",A1216)+2),2000),"/"),A1216))</f>
        <v/>
      </c>
      <c r="EB1216">
        <f>IF(EA1216="","",IFERROR(LEFT(SUBSTITUTE(EA1216,"#","?"),FIND("?",SUBSTITUTE(EA1216,"#","?"))-1),EA1216))</f>
        <v/>
      </c>
      <c r="EC1216">
        <f>IF(EB1216="","",LOWER(IF(AND(LEN(EB1216)&gt;1,RIGHT(EB1216,1)="/"),LEFT(EB1216,LEN(EB1216)-1),EB1216)))</f>
        <v/>
      </c>
    </row>
    <row r="1217">
      <c r="EA1217">
        <f>IF(A1217="","",IF(LEFT(A1217,4)="http",IFERROR(MID(A1217,FIND("/",A1217,FIND("//",A1217)+2),2000),"/"),A1217))</f>
        <v/>
      </c>
      <c r="EB1217">
        <f>IF(EA1217="","",IFERROR(LEFT(SUBSTITUTE(EA1217,"#","?"),FIND("?",SUBSTITUTE(EA1217,"#","?"))-1),EA1217))</f>
        <v/>
      </c>
      <c r="EC1217">
        <f>IF(EB1217="","",LOWER(IF(AND(LEN(EB1217)&gt;1,RIGHT(EB1217,1)="/"),LEFT(EB1217,LEN(EB1217)-1),EB1217)))</f>
        <v/>
      </c>
    </row>
    <row r="1218">
      <c r="EA1218">
        <f>IF(A1218="","",IF(LEFT(A1218,4)="http",IFERROR(MID(A1218,FIND("/",A1218,FIND("//",A1218)+2),2000),"/"),A1218))</f>
        <v/>
      </c>
      <c r="EB1218">
        <f>IF(EA1218="","",IFERROR(LEFT(SUBSTITUTE(EA1218,"#","?"),FIND("?",SUBSTITUTE(EA1218,"#","?"))-1),EA1218))</f>
        <v/>
      </c>
      <c r="EC1218">
        <f>IF(EB1218="","",LOWER(IF(AND(LEN(EB1218)&gt;1,RIGHT(EB1218,1)="/"),LEFT(EB1218,LEN(EB1218)-1),EB1218)))</f>
        <v/>
      </c>
    </row>
    <row r="1219">
      <c r="EA1219">
        <f>IF(A1219="","",IF(LEFT(A1219,4)="http",IFERROR(MID(A1219,FIND("/",A1219,FIND("//",A1219)+2),2000),"/"),A1219))</f>
        <v/>
      </c>
      <c r="EB1219">
        <f>IF(EA1219="","",IFERROR(LEFT(SUBSTITUTE(EA1219,"#","?"),FIND("?",SUBSTITUTE(EA1219,"#","?"))-1),EA1219))</f>
        <v/>
      </c>
      <c r="EC1219">
        <f>IF(EB1219="","",LOWER(IF(AND(LEN(EB1219)&gt;1,RIGHT(EB1219,1)="/"),LEFT(EB1219,LEN(EB1219)-1),EB1219)))</f>
        <v/>
      </c>
    </row>
    <row r="1220">
      <c r="EA1220">
        <f>IF(A1220="","",IF(LEFT(A1220,4)="http",IFERROR(MID(A1220,FIND("/",A1220,FIND("//",A1220)+2),2000),"/"),A1220))</f>
        <v/>
      </c>
      <c r="EB1220">
        <f>IF(EA1220="","",IFERROR(LEFT(SUBSTITUTE(EA1220,"#","?"),FIND("?",SUBSTITUTE(EA1220,"#","?"))-1),EA1220))</f>
        <v/>
      </c>
      <c r="EC1220">
        <f>IF(EB1220="","",LOWER(IF(AND(LEN(EB1220)&gt;1,RIGHT(EB1220,1)="/"),LEFT(EB1220,LEN(EB1220)-1),EB1220)))</f>
        <v/>
      </c>
    </row>
    <row r="1221">
      <c r="EA1221">
        <f>IF(A1221="","",IF(LEFT(A1221,4)="http",IFERROR(MID(A1221,FIND("/",A1221,FIND("//",A1221)+2),2000),"/"),A1221))</f>
        <v/>
      </c>
      <c r="EB1221">
        <f>IF(EA1221="","",IFERROR(LEFT(SUBSTITUTE(EA1221,"#","?"),FIND("?",SUBSTITUTE(EA1221,"#","?"))-1),EA1221))</f>
        <v/>
      </c>
      <c r="EC1221">
        <f>IF(EB1221="","",LOWER(IF(AND(LEN(EB1221)&gt;1,RIGHT(EB1221,1)="/"),LEFT(EB1221,LEN(EB1221)-1),EB1221)))</f>
        <v/>
      </c>
    </row>
    <row r="1222">
      <c r="EA1222">
        <f>IF(A1222="","",IF(LEFT(A1222,4)="http",IFERROR(MID(A1222,FIND("/",A1222,FIND("//",A1222)+2),2000),"/"),A1222))</f>
        <v/>
      </c>
      <c r="EB1222">
        <f>IF(EA1222="","",IFERROR(LEFT(SUBSTITUTE(EA1222,"#","?"),FIND("?",SUBSTITUTE(EA1222,"#","?"))-1),EA1222))</f>
        <v/>
      </c>
      <c r="EC1222">
        <f>IF(EB1222="","",LOWER(IF(AND(LEN(EB1222)&gt;1,RIGHT(EB1222,1)="/"),LEFT(EB1222,LEN(EB1222)-1),EB1222)))</f>
        <v/>
      </c>
    </row>
    <row r="1223">
      <c r="EA1223">
        <f>IF(A1223="","",IF(LEFT(A1223,4)="http",IFERROR(MID(A1223,FIND("/",A1223,FIND("//",A1223)+2),2000),"/"),A1223))</f>
        <v/>
      </c>
      <c r="EB1223">
        <f>IF(EA1223="","",IFERROR(LEFT(SUBSTITUTE(EA1223,"#","?"),FIND("?",SUBSTITUTE(EA1223,"#","?"))-1),EA1223))</f>
        <v/>
      </c>
      <c r="EC1223">
        <f>IF(EB1223="","",LOWER(IF(AND(LEN(EB1223)&gt;1,RIGHT(EB1223,1)="/"),LEFT(EB1223,LEN(EB1223)-1),EB1223)))</f>
        <v/>
      </c>
    </row>
    <row r="1224">
      <c r="EA1224">
        <f>IF(A1224="","",IF(LEFT(A1224,4)="http",IFERROR(MID(A1224,FIND("/",A1224,FIND("//",A1224)+2),2000),"/"),A1224))</f>
        <v/>
      </c>
      <c r="EB1224">
        <f>IF(EA1224="","",IFERROR(LEFT(SUBSTITUTE(EA1224,"#","?"),FIND("?",SUBSTITUTE(EA1224,"#","?"))-1),EA1224))</f>
        <v/>
      </c>
      <c r="EC1224">
        <f>IF(EB1224="","",LOWER(IF(AND(LEN(EB1224)&gt;1,RIGHT(EB1224,1)="/"),LEFT(EB1224,LEN(EB1224)-1),EB1224)))</f>
        <v/>
      </c>
    </row>
    <row r="1225">
      <c r="EA1225">
        <f>IF(A1225="","",IF(LEFT(A1225,4)="http",IFERROR(MID(A1225,FIND("/",A1225,FIND("//",A1225)+2),2000),"/"),A1225))</f>
        <v/>
      </c>
      <c r="EB1225">
        <f>IF(EA1225="","",IFERROR(LEFT(SUBSTITUTE(EA1225,"#","?"),FIND("?",SUBSTITUTE(EA1225,"#","?"))-1),EA1225))</f>
        <v/>
      </c>
      <c r="EC1225">
        <f>IF(EB1225="","",LOWER(IF(AND(LEN(EB1225)&gt;1,RIGHT(EB1225,1)="/"),LEFT(EB1225,LEN(EB1225)-1),EB1225)))</f>
        <v/>
      </c>
    </row>
    <row r="1226">
      <c r="EA1226">
        <f>IF(A1226="","",IF(LEFT(A1226,4)="http",IFERROR(MID(A1226,FIND("/",A1226,FIND("//",A1226)+2),2000),"/"),A1226))</f>
        <v/>
      </c>
      <c r="EB1226">
        <f>IF(EA1226="","",IFERROR(LEFT(SUBSTITUTE(EA1226,"#","?"),FIND("?",SUBSTITUTE(EA1226,"#","?"))-1),EA1226))</f>
        <v/>
      </c>
      <c r="EC1226">
        <f>IF(EB1226="","",LOWER(IF(AND(LEN(EB1226)&gt;1,RIGHT(EB1226,1)="/"),LEFT(EB1226,LEN(EB1226)-1),EB1226)))</f>
        <v/>
      </c>
    </row>
    <row r="1227">
      <c r="EA1227">
        <f>IF(A1227="","",IF(LEFT(A1227,4)="http",IFERROR(MID(A1227,FIND("/",A1227,FIND("//",A1227)+2),2000),"/"),A1227))</f>
        <v/>
      </c>
      <c r="EB1227">
        <f>IF(EA1227="","",IFERROR(LEFT(SUBSTITUTE(EA1227,"#","?"),FIND("?",SUBSTITUTE(EA1227,"#","?"))-1),EA1227))</f>
        <v/>
      </c>
      <c r="EC1227">
        <f>IF(EB1227="","",LOWER(IF(AND(LEN(EB1227)&gt;1,RIGHT(EB1227,1)="/"),LEFT(EB1227,LEN(EB1227)-1),EB1227)))</f>
        <v/>
      </c>
    </row>
    <row r="1228">
      <c r="EA1228">
        <f>IF(A1228="","",IF(LEFT(A1228,4)="http",IFERROR(MID(A1228,FIND("/",A1228,FIND("//",A1228)+2),2000),"/"),A1228))</f>
        <v/>
      </c>
      <c r="EB1228">
        <f>IF(EA1228="","",IFERROR(LEFT(SUBSTITUTE(EA1228,"#","?"),FIND("?",SUBSTITUTE(EA1228,"#","?"))-1),EA1228))</f>
        <v/>
      </c>
      <c r="EC1228">
        <f>IF(EB1228="","",LOWER(IF(AND(LEN(EB1228)&gt;1,RIGHT(EB1228,1)="/"),LEFT(EB1228,LEN(EB1228)-1),EB1228)))</f>
        <v/>
      </c>
    </row>
    <row r="1229">
      <c r="EA1229">
        <f>IF(A1229="","",IF(LEFT(A1229,4)="http",IFERROR(MID(A1229,FIND("/",A1229,FIND("//",A1229)+2),2000),"/"),A1229))</f>
        <v/>
      </c>
      <c r="EB1229">
        <f>IF(EA1229="","",IFERROR(LEFT(SUBSTITUTE(EA1229,"#","?"),FIND("?",SUBSTITUTE(EA1229,"#","?"))-1),EA1229))</f>
        <v/>
      </c>
      <c r="EC1229">
        <f>IF(EB1229="","",LOWER(IF(AND(LEN(EB1229)&gt;1,RIGHT(EB1229,1)="/"),LEFT(EB1229,LEN(EB1229)-1),EB1229)))</f>
        <v/>
      </c>
    </row>
    <row r="1230">
      <c r="EA1230">
        <f>IF(A1230="","",IF(LEFT(A1230,4)="http",IFERROR(MID(A1230,FIND("/",A1230,FIND("//",A1230)+2),2000),"/"),A1230))</f>
        <v/>
      </c>
      <c r="EB1230">
        <f>IF(EA1230="","",IFERROR(LEFT(SUBSTITUTE(EA1230,"#","?"),FIND("?",SUBSTITUTE(EA1230,"#","?"))-1),EA1230))</f>
        <v/>
      </c>
      <c r="EC1230">
        <f>IF(EB1230="","",LOWER(IF(AND(LEN(EB1230)&gt;1,RIGHT(EB1230,1)="/"),LEFT(EB1230,LEN(EB1230)-1),EB1230)))</f>
        <v/>
      </c>
    </row>
    <row r="1231">
      <c r="EA1231">
        <f>IF(A1231="","",IF(LEFT(A1231,4)="http",IFERROR(MID(A1231,FIND("/",A1231,FIND("//",A1231)+2),2000),"/"),A1231))</f>
        <v/>
      </c>
      <c r="EB1231">
        <f>IF(EA1231="","",IFERROR(LEFT(SUBSTITUTE(EA1231,"#","?"),FIND("?",SUBSTITUTE(EA1231,"#","?"))-1),EA1231))</f>
        <v/>
      </c>
      <c r="EC1231">
        <f>IF(EB1231="","",LOWER(IF(AND(LEN(EB1231)&gt;1,RIGHT(EB1231,1)="/"),LEFT(EB1231,LEN(EB1231)-1),EB1231)))</f>
        <v/>
      </c>
    </row>
    <row r="1232">
      <c r="EA1232">
        <f>IF(A1232="","",IF(LEFT(A1232,4)="http",IFERROR(MID(A1232,FIND("/",A1232,FIND("//",A1232)+2),2000),"/"),A1232))</f>
        <v/>
      </c>
      <c r="EB1232">
        <f>IF(EA1232="","",IFERROR(LEFT(SUBSTITUTE(EA1232,"#","?"),FIND("?",SUBSTITUTE(EA1232,"#","?"))-1),EA1232))</f>
        <v/>
      </c>
      <c r="EC1232">
        <f>IF(EB1232="","",LOWER(IF(AND(LEN(EB1232)&gt;1,RIGHT(EB1232,1)="/"),LEFT(EB1232,LEN(EB1232)-1),EB1232)))</f>
        <v/>
      </c>
    </row>
    <row r="1233">
      <c r="EA1233">
        <f>IF(A1233="","",IF(LEFT(A1233,4)="http",IFERROR(MID(A1233,FIND("/",A1233,FIND("//",A1233)+2),2000),"/"),A1233))</f>
        <v/>
      </c>
      <c r="EB1233">
        <f>IF(EA1233="","",IFERROR(LEFT(SUBSTITUTE(EA1233,"#","?"),FIND("?",SUBSTITUTE(EA1233,"#","?"))-1),EA1233))</f>
        <v/>
      </c>
      <c r="EC1233">
        <f>IF(EB1233="","",LOWER(IF(AND(LEN(EB1233)&gt;1,RIGHT(EB1233,1)="/"),LEFT(EB1233,LEN(EB1233)-1),EB1233)))</f>
        <v/>
      </c>
    </row>
    <row r="1234">
      <c r="EA1234">
        <f>IF(A1234="","",IF(LEFT(A1234,4)="http",IFERROR(MID(A1234,FIND("/",A1234,FIND("//",A1234)+2),2000),"/"),A1234))</f>
        <v/>
      </c>
      <c r="EB1234">
        <f>IF(EA1234="","",IFERROR(LEFT(SUBSTITUTE(EA1234,"#","?"),FIND("?",SUBSTITUTE(EA1234,"#","?"))-1),EA1234))</f>
        <v/>
      </c>
      <c r="EC1234">
        <f>IF(EB1234="","",LOWER(IF(AND(LEN(EB1234)&gt;1,RIGHT(EB1234,1)="/"),LEFT(EB1234,LEN(EB1234)-1),EB1234)))</f>
        <v/>
      </c>
    </row>
    <row r="1235">
      <c r="EA1235">
        <f>IF(A1235="","",IF(LEFT(A1235,4)="http",IFERROR(MID(A1235,FIND("/",A1235,FIND("//",A1235)+2),2000),"/"),A1235))</f>
        <v/>
      </c>
      <c r="EB1235">
        <f>IF(EA1235="","",IFERROR(LEFT(SUBSTITUTE(EA1235,"#","?"),FIND("?",SUBSTITUTE(EA1235,"#","?"))-1),EA1235))</f>
        <v/>
      </c>
      <c r="EC1235">
        <f>IF(EB1235="","",LOWER(IF(AND(LEN(EB1235)&gt;1,RIGHT(EB1235,1)="/"),LEFT(EB1235,LEN(EB1235)-1),EB1235)))</f>
        <v/>
      </c>
    </row>
    <row r="1236">
      <c r="EA1236">
        <f>IF(A1236="","",IF(LEFT(A1236,4)="http",IFERROR(MID(A1236,FIND("/",A1236,FIND("//",A1236)+2),2000),"/"),A1236))</f>
        <v/>
      </c>
      <c r="EB1236">
        <f>IF(EA1236="","",IFERROR(LEFT(SUBSTITUTE(EA1236,"#","?"),FIND("?",SUBSTITUTE(EA1236,"#","?"))-1),EA1236))</f>
        <v/>
      </c>
      <c r="EC1236">
        <f>IF(EB1236="","",LOWER(IF(AND(LEN(EB1236)&gt;1,RIGHT(EB1236,1)="/"),LEFT(EB1236,LEN(EB1236)-1),EB1236)))</f>
        <v/>
      </c>
    </row>
    <row r="1237">
      <c r="EA1237">
        <f>IF(A1237="","",IF(LEFT(A1237,4)="http",IFERROR(MID(A1237,FIND("/",A1237,FIND("//",A1237)+2),2000),"/"),A1237))</f>
        <v/>
      </c>
      <c r="EB1237">
        <f>IF(EA1237="","",IFERROR(LEFT(SUBSTITUTE(EA1237,"#","?"),FIND("?",SUBSTITUTE(EA1237,"#","?"))-1),EA1237))</f>
        <v/>
      </c>
      <c r="EC1237">
        <f>IF(EB1237="","",LOWER(IF(AND(LEN(EB1237)&gt;1,RIGHT(EB1237,1)="/"),LEFT(EB1237,LEN(EB1237)-1),EB1237)))</f>
        <v/>
      </c>
    </row>
    <row r="1238">
      <c r="EA1238">
        <f>IF(A1238="","",IF(LEFT(A1238,4)="http",IFERROR(MID(A1238,FIND("/",A1238,FIND("//",A1238)+2),2000),"/"),A1238))</f>
        <v/>
      </c>
      <c r="EB1238">
        <f>IF(EA1238="","",IFERROR(LEFT(SUBSTITUTE(EA1238,"#","?"),FIND("?",SUBSTITUTE(EA1238,"#","?"))-1),EA1238))</f>
        <v/>
      </c>
      <c r="EC1238">
        <f>IF(EB1238="","",LOWER(IF(AND(LEN(EB1238)&gt;1,RIGHT(EB1238,1)="/"),LEFT(EB1238,LEN(EB1238)-1),EB1238)))</f>
        <v/>
      </c>
    </row>
    <row r="1239">
      <c r="EA1239">
        <f>IF(A1239="","",IF(LEFT(A1239,4)="http",IFERROR(MID(A1239,FIND("/",A1239,FIND("//",A1239)+2),2000),"/"),A1239))</f>
        <v/>
      </c>
      <c r="EB1239">
        <f>IF(EA1239="","",IFERROR(LEFT(SUBSTITUTE(EA1239,"#","?"),FIND("?",SUBSTITUTE(EA1239,"#","?"))-1),EA1239))</f>
        <v/>
      </c>
      <c r="EC1239">
        <f>IF(EB1239="","",LOWER(IF(AND(LEN(EB1239)&gt;1,RIGHT(EB1239,1)="/"),LEFT(EB1239,LEN(EB1239)-1),EB1239)))</f>
        <v/>
      </c>
    </row>
    <row r="1240">
      <c r="EA1240">
        <f>IF(A1240="","",IF(LEFT(A1240,4)="http",IFERROR(MID(A1240,FIND("/",A1240,FIND("//",A1240)+2),2000),"/"),A1240))</f>
        <v/>
      </c>
      <c r="EB1240">
        <f>IF(EA1240="","",IFERROR(LEFT(SUBSTITUTE(EA1240,"#","?"),FIND("?",SUBSTITUTE(EA1240,"#","?"))-1),EA1240))</f>
        <v/>
      </c>
      <c r="EC1240">
        <f>IF(EB1240="","",LOWER(IF(AND(LEN(EB1240)&gt;1,RIGHT(EB1240,1)="/"),LEFT(EB1240,LEN(EB1240)-1),EB1240)))</f>
        <v/>
      </c>
    </row>
    <row r="1241">
      <c r="EA1241">
        <f>IF(A1241="","",IF(LEFT(A1241,4)="http",IFERROR(MID(A1241,FIND("/",A1241,FIND("//",A1241)+2),2000),"/"),A1241))</f>
        <v/>
      </c>
      <c r="EB1241">
        <f>IF(EA1241="","",IFERROR(LEFT(SUBSTITUTE(EA1241,"#","?"),FIND("?",SUBSTITUTE(EA1241,"#","?"))-1),EA1241))</f>
        <v/>
      </c>
      <c r="EC1241">
        <f>IF(EB1241="","",LOWER(IF(AND(LEN(EB1241)&gt;1,RIGHT(EB1241,1)="/"),LEFT(EB1241,LEN(EB1241)-1),EB1241)))</f>
        <v/>
      </c>
    </row>
    <row r="1242">
      <c r="EA1242">
        <f>IF(A1242="","",IF(LEFT(A1242,4)="http",IFERROR(MID(A1242,FIND("/",A1242,FIND("//",A1242)+2),2000),"/"),A1242))</f>
        <v/>
      </c>
      <c r="EB1242">
        <f>IF(EA1242="","",IFERROR(LEFT(SUBSTITUTE(EA1242,"#","?"),FIND("?",SUBSTITUTE(EA1242,"#","?"))-1),EA1242))</f>
        <v/>
      </c>
      <c r="EC1242">
        <f>IF(EB1242="","",LOWER(IF(AND(LEN(EB1242)&gt;1,RIGHT(EB1242,1)="/"),LEFT(EB1242,LEN(EB1242)-1),EB1242)))</f>
        <v/>
      </c>
    </row>
    <row r="1243">
      <c r="EA1243">
        <f>IF(A1243="","",IF(LEFT(A1243,4)="http",IFERROR(MID(A1243,FIND("/",A1243,FIND("//",A1243)+2),2000),"/"),A1243))</f>
        <v/>
      </c>
      <c r="EB1243">
        <f>IF(EA1243="","",IFERROR(LEFT(SUBSTITUTE(EA1243,"#","?"),FIND("?",SUBSTITUTE(EA1243,"#","?"))-1),EA1243))</f>
        <v/>
      </c>
      <c r="EC1243">
        <f>IF(EB1243="","",LOWER(IF(AND(LEN(EB1243)&gt;1,RIGHT(EB1243,1)="/"),LEFT(EB1243,LEN(EB1243)-1),EB1243)))</f>
        <v/>
      </c>
    </row>
    <row r="1244">
      <c r="EA1244">
        <f>IF(A1244="","",IF(LEFT(A1244,4)="http",IFERROR(MID(A1244,FIND("/",A1244,FIND("//",A1244)+2),2000),"/"),A1244))</f>
        <v/>
      </c>
      <c r="EB1244">
        <f>IF(EA1244="","",IFERROR(LEFT(SUBSTITUTE(EA1244,"#","?"),FIND("?",SUBSTITUTE(EA1244,"#","?"))-1),EA1244))</f>
        <v/>
      </c>
      <c r="EC1244">
        <f>IF(EB1244="","",LOWER(IF(AND(LEN(EB1244)&gt;1,RIGHT(EB1244,1)="/"),LEFT(EB1244,LEN(EB1244)-1),EB1244)))</f>
        <v/>
      </c>
    </row>
    <row r="1245">
      <c r="EA1245">
        <f>IF(A1245="","",IF(LEFT(A1245,4)="http",IFERROR(MID(A1245,FIND("/",A1245,FIND("//",A1245)+2),2000),"/"),A1245))</f>
        <v/>
      </c>
      <c r="EB1245">
        <f>IF(EA1245="","",IFERROR(LEFT(SUBSTITUTE(EA1245,"#","?"),FIND("?",SUBSTITUTE(EA1245,"#","?"))-1),EA1245))</f>
        <v/>
      </c>
      <c r="EC1245">
        <f>IF(EB1245="","",LOWER(IF(AND(LEN(EB1245)&gt;1,RIGHT(EB1245,1)="/"),LEFT(EB1245,LEN(EB1245)-1),EB1245)))</f>
        <v/>
      </c>
    </row>
    <row r="1246">
      <c r="EA1246">
        <f>IF(A1246="","",IF(LEFT(A1246,4)="http",IFERROR(MID(A1246,FIND("/",A1246,FIND("//",A1246)+2),2000),"/"),A1246))</f>
        <v/>
      </c>
      <c r="EB1246">
        <f>IF(EA1246="","",IFERROR(LEFT(SUBSTITUTE(EA1246,"#","?"),FIND("?",SUBSTITUTE(EA1246,"#","?"))-1),EA1246))</f>
        <v/>
      </c>
      <c r="EC1246">
        <f>IF(EB1246="","",LOWER(IF(AND(LEN(EB1246)&gt;1,RIGHT(EB1246,1)="/"),LEFT(EB1246,LEN(EB1246)-1),EB1246)))</f>
        <v/>
      </c>
    </row>
    <row r="1247">
      <c r="EA1247">
        <f>IF(A1247="","",IF(LEFT(A1247,4)="http",IFERROR(MID(A1247,FIND("/",A1247,FIND("//",A1247)+2),2000),"/"),A1247))</f>
        <v/>
      </c>
      <c r="EB1247">
        <f>IF(EA1247="","",IFERROR(LEFT(SUBSTITUTE(EA1247,"#","?"),FIND("?",SUBSTITUTE(EA1247,"#","?"))-1),EA1247))</f>
        <v/>
      </c>
      <c r="EC1247">
        <f>IF(EB1247="","",LOWER(IF(AND(LEN(EB1247)&gt;1,RIGHT(EB1247,1)="/"),LEFT(EB1247,LEN(EB1247)-1),EB1247)))</f>
        <v/>
      </c>
    </row>
    <row r="1248">
      <c r="EA1248">
        <f>IF(A1248="","",IF(LEFT(A1248,4)="http",IFERROR(MID(A1248,FIND("/",A1248,FIND("//",A1248)+2),2000),"/"),A1248))</f>
        <v/>
      </c>
      <c r="EB1248">
        <f>IF(EA1248="","",IFERROR(LEFT(SUBSTITUTE(EA1248,"#","?"),FIND("?",SUBSTITUTE(EA1248,"#","?"))-1),EA1248))</f>
        <v/>
      </c>
      <c r="EC1248">
        <f>IF(EB1248="","",LOWER(IF(AND(LEN(EB1248)&gt;1,RIGHT(EB1248,1)="/"),LEFT(EB1248,LEN(EB1248)-1),EB1248)))</f>
        <v/>
      </c>
    </row>
    <row r="1249">
      <c r="EA1249">
        <f>IF(A1249="","",IF(LEFT(A1249,4)="http",IFERROR(MID(A1249,FIND("/",A1249,FIND("//",A1249)+2),2000),"/"),A1249))</f>
        <v/>
      </c>
      <c r="EB1249">
        <f>IF(EA1249="","",IFERROR(LEFT(SUBSTITUTE(EA1249,"#","?"),FIND("?",SUBSTITUTE(EA1249,"#","?"))-1),EA1249))</f>
        <v/>
      </c>
      <c r="EC1249">
        <f>IF(EB1249="","",LOWER(IF(AND(LEN(EB1249)&gt;1,RIGHT(EB1249,1)="/"),LEFT(EB1249,LEN(EB1249)-1),EB1249)))</f>
        <v/>
      </c>
    </row>
    <row r="1250">
      <c r="EA1250">
        <f>IF(A1250="","",IF(LEFT(A1250,4)="http",IFERROR(MID(A1250,FIND("/",A1250,FIND("//",A1250)+2),2000),"/"),A1250))</f>
        <v/>
      </c>
      <c r="EB1250">
        <f>IF(EA1250="","",IFERROR(LEFT(SUBSTITUTE(EA1250,"#","?"),FIND("?",SUBSTITUTE(EA1250,"#","?"))-1),EA1250))</f>
        <v/>
      </c>
      <c r="EC1250">
        <f>IF(EB1250="","",LOWER(IF(AND(LEN(EB1250)&gt;1,RIGHT(EB1250,1)="/"),LEFT(EB1250,LEN(EB1250)-1),EB1250)))</f>
        <v/>
      </c>
    </row>
    <row r="1251">
      <c r="EA1251">
        <f>IF(A1251="","",IF(LEFT(A1251,4)="http",IFERROR(MID(A1251,FIND("/",A1251,FIND("//",A1251)+2),2000),"/"),A1251))</f>
        <v/>
      </c>
      <c r="EB1251">
        <f>IF(EA1251="","",IFERROR(LEFT(SUBSTITUTE(EA1251,"#","?"),FIND("?",SUBSTITUTE(EA1251,"#","?"))-1),EA1251))</f>
        <v/>
      </c>
      <c r="EC1251">
        <f>IF(EB1251="","",LOWER(IF(AND(LEN(EB1251)&gt;1,RIGHT(EB1251,1)="/"),LEFT(EB1251,LEN(EB1251)-1),EB1251)))</f>
        <v/>
      </c>
    </row>
    <row r="1252">
      <c r="EA1252">
        <f>IF(A1252="","",IF(LEFT(A1252,4)="http",IFERROR(MID(A1252,FIND("/",A1252,FIND("//",A1252)+2),2000),"/"),A1252))</f>
        <v/>
      </c>
      <c r="EB1252">
        <f>IF(EA1252="","",IFERROR(LEFT(SUBSTITUTE(EA1252,"#","?"),FIND("?",SUBSTITUTE(EA1252,"#","?"))-1),EA1252))</f>
        <v/>
      </c>
      <c r="EC1252">
        <f>IF(EB1252="","",LOWER(IF(AND(LEN(EB1252)&gt;1,RIGHT(EB1252,1)="/"),LEFT(EB1252,LEN(EB1252)-1),EB1252)))</f>
        <v/>
      </c>
    </row>
    <row r="1253">
      <c r="EA1253">
        <f>IF(A1253="","",IF(LEFT(A1253,4)="http",IFERROR(MID(A1253,FIND("/",A1253,FIND("//",A1253)+2),2000),"/"),A1253))</f>
        <v/>
      </c>
      <c r="EB1253">
        <f>IF(EA1253="","",IFERROR(LEFT(SUBSTITUTE(EA1253,"#","?"),FIND("?",SUBSTITUTE(EA1253,"#","?"))-1),EA1253))</f>
        <v/>
      </c>
      <c r="EC1253">
        <f>IF(EB1253="","",LOWER(IF(AND(LEN(EB1253)&gt;1,RIGHT(EB1253,1)="/"),LEFT(EB1253,LEN(EB1253)-1),EB1253)))</f>
        <v/>
      </c>
    </row>
    <row r="1254">
      <c r="EA1254">
        <f>IF(A1254="","",IF(LEFT(A1254,4)="http",IFERROR(MID(A1254,FIND("/",A1254,FIND("//",A1254)+2),2000),"/"),A1254))</f>
        <v/>
      </c>
      <c r="EB1254">
        <f>IF(EA1254="","",IFERROR(LEFT(SUBSTITUTE(EA1254,"#","?"),FIND("?",SUBSTITUTE(EA1254,"#","?"))-1),EA1254))</f>
        <v/>
      </c>
      <c r="EC1254">
        <f>IF(EB1254="","",LOWER(IF(AND(LEN(EB1254)&gt;1,RIGHT(EB1254,1)="/"),LEFT(EB1254,LEN(EB1254)-1),EB1254)))</f>
        <v/>
      </c>
    </row>
    <row r="1255">
      <c r="EA1255">
        <f>IF(A1255="","",IF(LEFT(A1255,4)="http",IFERROR(MID(A1255,FIND("/",A1255,FIND("//",A1255)+2),2000),"/"),A1255))</f>
        <v/>
      </c>
      <c r="EB1255">
        <f>IF(EA1255="","",IFERROR(LEFT(SUBSTITUTE(EA1255,"#","?"),FIND("?",SUBSTITUTE(EA1255,"#","?"))-1),EA1255))</f>
        <v/>
      </c>
      <c r="EC1255">
        <f>IF(EB1255="","",LOWER(IF(AND(LEN(EB1255)&gt;1,RIGHT(EB1255,1)="/"),LEFT(EB1255,LEN(EB1255)-1),EB1255)))</f>
        <v/>
      </c>
    </row>
    <row r="1256">
      <c r="EA1256">
        <f>IF(A1256="","",IF(LEFT(A1256,4)="http",IFERROR(MID(A1256,FIND("/",A1256,FIND("//",A1256)+2),2000),"/"),A1256))</f>
        <v/>
      </c>
      <c r="EB1256">
        <f>IF(EA1256="","",IFERROR(LEFT(SUBSTITUTE(EA1256,"#","?"),FIND("?",SUBSTITUTE(EA1256,"#","?"))-1),EA1256))</f>
        <v/>
      </c>
      <c r="EC1256">
        <f>IF(EB1256="","",LOWER(IF(AND(LEN(EB1256)&gt;1,RIGHT(EB1256,1)="/"),LEFT(EB1256,LEN(EB1256)-1),EB1256)))</f>
        <v/>
      </c>
    </row>
    <row r="1257">
      <c r="EA1257">
        <f>IF(A1257="","",IF(LEFT(A1257,4)="http",IFERROR(MID(A1257,FIND("/",A1257,FIND("//",A1257)+2),2000),"/"),A1257))</f>
        <v/>
      </c>
      <c r="EB1257">
        <f>IF(EA1257="","",IFERROR(LEFT(SUBSTITUTE(EA1257,"#","?"),FIND("?",SUBSTITUTE(EA1257,"#","?"))-1),EA1257))</f>
        <v/>
      </c>
      <c r="EC1257">
        <f>IF(EB1257="","",LOWER(IF(AND(LEN(EB1257)&gt;1,RIGHT(EB1257,1)="/"),LEFT(EB1257,LEN(EB1257)-1),EB1257)))</f>
        <v/>
      </c>
    </row>
    <row r="1258">
      <c r="EA1258">
        <f>IF(A1258="","",IF(LEFT(A1258,4)="http",IFERROR(MID(A1258,FIND("/",A1258,FIND("//",A1258)+2),2000),"/"),A1258))</f>
        <v/>
      </c>
      <c r="EB1258">
        <f>IF(EA1258="","",IFERROR(LEFT(SUBSTITUTE(EA1258,"#","?"),FIND("?",SUBSTITUTE(EA1258,"#","?"))-1),EA1258))</f>
        <v/>
      </c>
      <c r="EC1258">
        <f>IF(EB1258="","",LOWER(IF(AND(LEN(EB1258)&gt;1,RIGHT(EB1258,1)="/"),LEFT(EB1258,LEN(EB1258)-1),EB1258)))</f>
        <v/>
      </c>
    </row>
    <row r="1259">
      <c r="EA1259">
        <f>IF(A1259="","",IF(LEFT(A1259,4)="http",IFERROR(MID(A1259,FIND("/",A1259,FIND("//",A1259)+2),2000),"/"),A1259))</f>
        <v/>
      </c>
      <c r="EB1259">
        <f>IF(EA1259="","",IFERROR(LEFT(SUBSTITUTE(EA1259,"#","?"),FIND("?",SUBSTITUTE(EA1259,"#","?"))-1),EA1259))</f>
        <v/>
      </c>
      <c r="EC1259">
        <f>IF(EB1259="","",LOWER(IF(AND(LEN(EB1259)&gt;1,RIGHT(EB1259,1)="/"),LEFT(EB1259,LEN(EB1259)-1),EB1259)))</f>
        <v/>
      </c>
    </row>
    <row r="1260">
      <c r="EA1260">
        <f>IF(A1260="","",IF(LEFT(A1260,4)="http",IFERROR(MID(A1260,FIND("/",A1260,FIND("//",A1260)+2),2000),"/"),A1260))</f>
        <v/>
      </c>
      <c r="EB1260">
        <f>IF(EA1260="","",IFERROR(LEFT(SUBSTITUTE(EA1260,"#","?"),FIND("?",SUBSTITUTE(EA1260,"#","?"))-1),EA1260))</f>
        <v/>
      </c>
      <c r="EC1260">
        <f>IF(EB1260="","",LOWER(IF(AND(LEN(EB1260)&gt;1,RIGHT(EB1260,1)="/"),LEFT(EB1260,LEN(EB1260)-1),EB1260)))</f>
        <v/>
      </c>
    </row>
    <row r="1261">
      <c r="EA1261">
        <f>IF(A1261="","",IF(LEFT(A1261,4)="http",IFERROR(MID(A1261,FIND("/",A1261,FIND("//",A1261)+2),2000),"/"),A1261))</f>
        <v/>
      </c>
      <c r="EB1261">
        <f>IF(EA1261="","",IFERROR(LEFT(SUBSTITUTE(EA1261,"#","?"),FIND("?",SUBSTITUTE(EA1261,"#","?"))-1),EA1261))</f>
        <v/>
      </c>
      <c r="EC1261">
        <f>IF(EB1261="","",LOWER(IF(AND(LEN(EB1261)&gt;1,RIGHT(EB1261,1)="/"),LEFT(EB1261,LEN(EB1261)-1),EB1261)))</f>
        <v/>
      </c>
    </row>
    <row r="1262">
      <c r="EA1262">
        <f>IF(A1262="","",IF(LEFT(A1262,4)="http",IFERROR(MID(A1262,FIND("/",A1262,FIND("//",A1262)+2),2000),"/"),A1262))</f>
        <v/>
      </c>
      <c r="EB1262">
        <f>IF(EA1262="","",IFERROR(LEFT(SUBSTITUTE(EA1262,"#","?"),FIND("?",SUBSTITUTE(EA1262,"#","?"))-1),EA1262))</f>
        <v/>
      </c>
      <c r="EC1262">
        <f>IF(EB1262="","",LOWER(IF(AND(LEN(EB1262)&gt;1,RIGHT(EB1262,1)="/"),LEFT(EB1262,LEN(EB1262)-1),EB1262)))</f>
        <v/>
      </c>
    </row>
    <row r="1263">
      <c r="EA1263">
        <f>IF(A1263="","",IF(LEFT(A1263,4)="http",IFERROR(MID(A1263,FIND("/",A1263,FIND("//",A1263)+2),2000),"/"),A1263))</f>
        <v/>
      </c>
      <c r="EB1263">
        <f>IF(EA1263="","",IFERROR(LEFT(SUBSTITUTE(EA1263,"#","?"),FIND("?",SUBSTITUTE(EA1263,"#","?"))-1),EA1263))</f>
        <v/>
      </c>
      <c r="EC1263">
        <f>IF(EB1263="","",LOWER(IF(AND(LEN(EB1263)&gt;1,RIGHT(EB1263,1)="/"),LEFT(EB1263,LEN(EB1263)-1),EB1263)))</f>
        <v/>
      </c>
    </row>
    <row r="1264">
      <c r="EA1264">
        <f>IF(A1264="","",IF(LEFT(A1264,4)="http",IFERROR(MID(A1264,FIND("/",A1264,FIND("//",A1264)+2),2000),"/"),A1264))</f>
        <v/>
      </c>
      <c r="EB1264">
        <f>IF(EA1264="","",IFERROR(LEFT(SUBSTITUTE(EA1264,"#","?"),FIND("?",SUBSTITUTE(EA1264,"#","?"))-1),EA1264))</f>
        <v/>
      </c>
      <c r="EC1264">
        <f>IF(EB1264="","",LOWER(IF(AND(LEN(EB1264)&gt;1,RIGHT(EB1264,1)="/"),LEFT(EB1264,LEN(EB1264)-1),EB1264)))</f>
        <v/>
      </c>
    </row>
    <row r="1265">
      <c r="EA1265">
        <f>IF(A1265="","",IF(LEFT(A1265,4)="http",IFERROR(MID(A1265,FIND("/",A1265,FIND("//",A1265)+2),2000),"/"),A1265))</f>
        <v/>
      </c>
      <c r="EB1265">
        <f>IF(EA1265="","",IFERROR(LEFT(SUBSTITUTE(EA1265,"#","?"),FIND("?",SUBSTITUTE(EA1265,"#","?"))-1),EA1265))</f>
        <v/>
      </c>
      <c r="EC1265">
        <f>IF(EB1265="","",LOWER(IF(AND(LEN(EB1265)&gt;1,RIGHT(EB1265,1)="/"),LEFT(EB1265,LEN(EB1265)-1),EB1265)))</f>
        <v/>
      </c>
    </row>
    <row r="1266">
      <c r="EA1266">
        <f>IF(A1266="","",IF(LEFT(A1266,4)="http",IFERROR(MID(A1266,FIND("/",A1266,FIND("//",A1266)+2),2000),"/"),A1266))</f>
        <v/>
      </c>
      <c r="EB1266">
        <f>IF(EA1266="","",IFERROR(LEFT(SUBSTITUTE(EA1266,"#","?"),FIND("?",SUBSTITUTE(EA1266,"#","?"))-1),EA1266))</f>
        <v/>
      </c>
      <c r="EC1266">
        <f>IF(EB1266="","",LOWER(IF(AND(LEN(EB1266)&gt;1,RIGHT(EB1266,1)="/"),LEFT(EB1266,LEN(EB1266)-1),EB1266)))</f>
        <v/>
      </c>
    </row>
    <row r="1267">
      <c r="EA1267">
        <f>IF(A1267="","",IF(LEFT(A1267,4)="http",IFERROR(MID(A1267,FIND("/",A1267,FIND("//",A1267)+2),2000),"/"),A1267))</f>
        <v/>
      </c>
      <c r="EB1267">
        <f>IF(EA1267="","",IFERROR(LEFT(SUBSTITUTE(EA1267,"#","?"),FIND("?",SUBSTITUTE(EA1267,"#","?"))-1),EA1267))</f>
        <v/>
      </c>
      <c r="EC1267">
        <f>IF(EB1267="","",LOWER(IF(AND(LEN(EB1267)&gt;1,RIGHT(EB1267,1)="/"),LEFT(EB1267,LEN(EB1267)-1),EB1267)))</f>
        <v/>
      </c>
    </row>
    <row r="1268">
      <c r="EA1268">
        <f>IF(A1268="","",IF(LEFT(A1268,4)="http",IFERROR(MID(A1268,FIND("/",A1268,FIND("//",A1268)+2),2000),"/"),A1268))</f>
        <v/>
      </c>
      <c r="EB1268">
        <f>IF(EA1268="","",IFERROR(LEFT(SUBSTITUTE(EA1268,"#","?"),FIND("?",SUBSTITUTE(EA1268,"#","?"))-1),EA1268))</f>
        <v/>
      </c>
      <c r="EC1268">
        <f>IF(EB1268="","",LOWER(IF(AND(LEN(EB1268)&gt;1,RIGHT(EB1268,1)="/"),LEFT(EB1268,LEN(EB1268)-1),EB1268)))</f>
        <v/>
      </c>
    </row>
    <row r="1269">
      <c r="EA1269">
        <f>IF(A1269="","",IF(LEFT(A1269,4)="http",IFERROR(MID(A1269,FIND("/",A1269,FIND("//",A1269)+2),2000),"/"),A1269))</f>
        <v/>
      </c>
      <c r="EB1269">
        <f>IF(EA1269="","",IFERROR(LEFT(SUBSTITUTE(EA1269,"#","?"),FIND("?",SUBSTITUTE(EA1269,"#","?"))-1),EA1269))</f>
        <v/>
      </c>
      <c r="EC1269">
        <f>IF(EB1269="","",LOWER(IF(AND(LEN(EB1269)&gt;1,RIGHT(EB1269,1)="/"),LEFT(EB1269,LEN(EB1269)-1),EB1269)))</f>
        <v/>
      </c>
    </row>
    <row r="1270">
      <c r="EA1270">
        <f>IF(A1270="","",IF(LEFT(A1270,4)="http",IFERROR(MID(A1270,FIND("/",A1270,FIND("//",A1270)+2),2000),"/"),A1270))</f>
        <v/>
      </c>
      <c r="EB1270">
        <f>IF(EA1270="","",IFERROR(LEFT(SUBSTITUTE(EA1270,"#","?"),FIND("?",SUBSTITUTE(EA1270,"#","?"))-1),EA1270))</f>
        <v/>
      </c>
      <c r="EC1270">
        <f>IF(EB1270="","",LOWER(IF(AND(LEN(EB1270)&gt;1,RIGHT(EB1270,1)="/"),LEFT(EB1270,LEN(EB1270)-1),EB1270)))</f>
        <v/>
      </c>
    </row>
    <row r="1271">
      <c r="EA1271">
        <f>IF(A1271="","",IF(LEFT(A1271,4)="http",IFERROR(MID(A1271,FIND("/",A1271,FIND("//",A1271)+2),2000),"/"),A1271))</f>
        <v/>
      </c>
      <c r="EB1271">
        <f>IF(EA1271="","",IFERROR(LEFT(SUBSTITUTE(EA1271,"#","?"),FIND("?",SUBSTITUTE(EA1271,"#","?"))-1),EA1271))</f>
        <v/>
      </c>
      <c r="EC1271">
        <f>IF(EB1271="","",LOWER(IF(AND(LEN(EB1271)&gt;1,RIGHT(EB1271,1)="/"),LEFT(EB1271,LEN(EB1271)-1),EB1271)))</f>
        <v/>
      </c>
    </row>
    <row r="1272">
      <c r="EA1272">
        <f>IF(A1272="","",IF(LEFT(A1272,4)="http",IFERROR(MID(A1272,FIND("/",A1272,FIND("//",A1272)+2),2000),"/"),A1272))</f>
        <v/>
      </c>
      <c r="EB1272">
        <f>IF(EA1272="","",IFERROR(LEFT(SUBSTITUTE(EA1272,"#","?"),FIND("?",SUBSTITUTE(EA1272,"#","?"))-1),EA1272))</f>
        <v/>
      </c>
      <c r="EC1272">
        <f>IF(EB1272="","",LOWER(IF(AND(LEN(EB1272)&gt;1,RIGHT(EB1272,1)="/"),LEFT(EB1272,LEN(EB1272)-1),EB1272)))</f>
        <v/>
      </c>
    </row>
    <row r="1273">
      <c r="EA1273">
        <f>IF(A1273="","",IF(LEFT(A1273,4)="http",IFERROR(MID(A1273,FIND("/",A1273,FIND("//",A1273)+2),2000),"/"),A1273))</f>
        <v/>
      </c>
      <c r="EB1273">
        <f>IF(EA1273="","",IFERROR(LEFT(SUBSTITUTE(EA1273,"#","?"),FIND("?",SUBSTITUTE(EA1273,"#","?"))-1),EA1273))</f>
        <v/>
      </c>
      <c r="EC1273">
        <f>IF(EB1273="","",LOWER(IF(AND(LEN(EB1273)&gt;1,RIGHT(EB1273,1)="/"),LEFT(EB1273,LEN(EB1273)-1),EB1273)))</f>
        <v/>
      </c>
    </row>
    <row r="1274">
      <c r="EA1274">
        <f>IF(A1274="","",IF(LEFT(A1274,4)="http",IFERROR(MID(A1274,FIND("/",A1274,FIND("//",A1274)+2),2000),"/"),A1274))</f>
        <v/>
      </c>
      <c r="EB1274">
        <f>IF(EA1274="","",IFERROR(LEFT(SUBSTITUTE(EA1274,"#","?"),FIND("?",SUBSTITUTE(EA1274,"#","?"))-1),EA1274))</f>
        <v/>
      </c>
      <c r="EC1274">
        <f>IF(EB1274="","",LOWER(IF(AND(LEN(EB1274)&gt;1,RIGHT(EB1274,1)="/"),LEFT(EB1274,LEN(EB1274)-1),EB1274)))</f>
        <v/>
      </c>
    </row>
    <row r="1275">
      <c r="EA1275">
        <f>IF(A1275="","",IF(LEFT(A1275,4)="http",IFERROR(MID(A1275,FIND("/",A1275,FIND("//",A1275)+2),2000),"/"),A1275))</f>
        <v/>
      </c>
      <c r="EB1275">
        <f>IF(EA1275="","",IFERROR(LEFT(SUBSTITUTE(EA1275,"#","?"),FIND("?",SUBSTITUTE(EA1275,"#","?"))-1),EA1275))</f>
        <v/>
      </c>
      <c r="EC1275">
        <f>IF(EB1275="","",LOWER(IF(AND(LEN(EB1275)&gt;1,RIGHT(EB1275,1)="/"),LEFT(EB1275,LEN(EB1275)-1),EB1275)))</f>
        <v/>
      </c>
    </row>
    <row r="1276">
      <c r="EA1276">
        <f>IF(A1276="","",IF(LEFT(A1276,4)="http",IFERROR(MID(A1276,FIND("/",A1276,FIND("//",A1276)+2),2000),"/"),A1276))</f>
        <v/>
      </c>
      <c r="EB1276">
        <f>IF(EA1276="","",IFERROR(LEFT(SUBSTITUTE(EA1276,"#","?"),FIND("?",SUBSTITUTE(EA1276,"#","?"))-1),EA1276))</f>
        <v/>
      </c>
      <c r="EC1276">
        <f>IF(EB1276="","",LOWER(IF(AND(LEN(EB1276)&gt;1,RIGHT(EB1276,1)="/"),LEFT(EB1276,LEN(EB1276)-1),EB1276)))</f>
        <v/>
      </c>
    </row>
    <row r="1277">
      <c r="EA1277">
        <f>IF(A1277="","",IF(LEFT(A1277,4)="http",IFERROR(MID(A1277,FIND("/",A1277,FIND("//",A1277)+2),2000),"/"),A1277))</f>
        <v/>
      </c>
      <c r="EB1277">
        <f>IF(EA1277="","",IFERROR(LEFT(SUBSTITUTE(EA1277,"#","?"),FIND("?",SUBSTITUTE(EA1277,"#","?"))-1),EA1277))</f>
        <v/>
      </c>
      <c r="EC1277">
        <f>IF(EB1277="","",LOWER(IF(AND(LEN(EB1277)&gt;1,RIGHT(EB1277,1)="/"),LEFT(EB1277,LEN(EB1277)-1),EB1277)))</f>
        <v/>
      </c>
    </row>
    <row r="1278">
      <c r="EA1278">
        <f>IF(A1278="","",IF(LEFT(A1278,4)="http",IFERROR(MID(A1278,FIND("/",A1278,FIND("//",A1278)+2),2000),"/"),A1278))</f>
        <v/>
      </c>
      <c r="EB1278">
        <f>IF(EA1278="","",IFERROR(LEFT(SUBSTITUTE(EA1278,"#","?"),FIND("?",SUBSTITUTE(EA1278,"#","?"))-1),EA1278))</f>
        <v/>
      </c>
      <c r="EC1278">
        <f>IF(EB1278="","",LOWER(IF(AND(LEN(EB1278)&gt;1,RIGHT(EB1278,1)="/"),LEFT(EB1278,LEN(EB1278)-1),EB1278)))</f>
        <v/>
      </c>
    </row>
    <row r="1279">
      <c r="EA1279">
        <f>IF(A1279="","",IF(LEFT(A1279,4)="http",IFERROR(MID(A1279,FIND("/",A1279,FIND("//",A1279)+2),2000),"/"),A1279))</f>
        <v/>
      </c>
      <c r="EB1279">
        <f>IF(EA1279="","",IFERROR(LEFT(SUBSTITUTE(EA1279,"#","?"),FIND("?",SUBSTITUTE(EA1279,"#","?"))-1),EA1279))</f>
        <v/>
      </c>
      <c r="EC1279">
        <f>IF(EB1279="","",LOWER(IF(AND(LEN(EB1279)&gt;1,RIGHT(EB1279,1)="/"),LEFT(EB1279,LEN(EB1279)-1),EB1279)))</f>
        <v/>
      </c>
    </row>
    <row r="1280">
      <c r="EA1280">
        <f>IF(A1280="","",IF(LEFT(A1280,4)="http",IFERROR(MID(A1280,FIND("/",A1280,FIND("//",A1280)+2),2000),"/"),A1280))</f>
        <v/>
      </c>
      <c r="EB1280">
        <f>IF(EA1280="","",IFERROR(LEFT(SUBSTITUTE(EA1280,"#","?"),FIND("?",SUBSTITUTE(EA1280,"#","?"))-1),EA1280))</f>
        <v/>
      </c>
      <c r="EC1280">
        <f>IF(EB1280="","",LOWER(IF(AND(LEN(EB1280)&gt;1,RIGHT(EB1280,1)="/"),LEFT(EB1280,LEN(EB1280)-1),EB1280)))</f>
        <v/>
      </c>
    </row>
    <row r="1281">
      <c r="EA1281">
        <f>IF(A1281="","",IF(LEFT(A1281,4)="http",IFERROR(MID(A1281,FIND("/",A1281,FIND("//",A1281)+2),2000),"/"),A1281))</f>
        <v/>
      </c>
      <c r="EB1281">
        <f>IF(EA1281="","",IFERROR(LEFT(SUBSTITUTE(EA1281,"#","?"),FIND("?",SUBSTITUTE(EA1281,"#","?"))-1),EA1281))</f>
        <v/>
      </c>
      <c r="EC1281">
        <f>IF(EB1281="","",LOWER(IF(AND(LEN(EB1281)&gt;1,RIGHT(EB1281,1)="/"),LEFT(EB1281,LEN(EB1281)-1),EB1281)))</f>
        <v/>
      </c>
    </row>
    <row r="1282">
      <c r="EA1282">
        <f>IF(A1282="","",IF(LEFT(A1282,4)="http",IFERROR(MID(A1282,FIND("/",A1282,FIND("//",A1282)+2),2000),"/"),A1282))</f>
        <v/>
      </c>
      <c r="EB1282">
        <f>IF(EA1282="","",IFERROR(LEFT(SUBSTITUTE(EA1282,"#","?"),FIND("?",SUBSTITUTE(EA1282,"#","?"))-1),EA1282))</f>
        <v/>
      </c>
      <c r="EC1282">
        <f>IF(EB1282="","",LOWER(IF(AND(LEN(EB1282)&gt;1,RIGHT(EB1282,1)="/"),LEFT(EB1282,LEN(EB1282)-1),EB1282)))</f>
        <v/>
      </c>
    </row>
    <row r="1283">
      <c r="EA1283">
        <f>IF(A1283="","",IF(LEFT(A1283,4)="http",IFERROR(MID(A1283,FIND("/",A1283,FIND("//",A1283)+2),2000),"/"),A1283))</f>
        <v/>
      </c>
      <c r="EB1283">
        <f>IF(EA1283="","",IFERROR(LEFT(SUBSTITUTE(EA1283,"#","?"),FIND("?",SUBSTITUTE(EA1283,"#","?"))-1),EA1283))</f>
        <v/>
      </c>
      <c r="EC1283">
        <f>IF(EB1283="","",LOWER(IF(AND(LEN(EB1283)&gt;1,RIGHT(EB1283,1)="/"),LEFT(EB1283,LEN(EB1283)-1),EB1283)))</f>
        <v/>
      </c>
    </row>
    <row r="1284">
      <c r="EA1284">
        <f>IF(A1284="","",IF(LEFT(A1284,4)="http",IFERROR(MID(A1284,FIND("/",A1284,FIND("//",A1284)+2),2000),"/"),A1284))</f>
        <v/>
      </c>
      <c r="EB1284">
        <f>IF(EA1284="","",IFERROR(LEFT(SUBSTITUTE(EA1284,"#","?"),FIND("?",SUBSTITUTE(EA1284,"#","?"))-1),EA1284))</f>
        <v/>
      </c>
      <c r="EC1284">
        <f>IF(EB1284="","",LOWER(IF(AND(LEN(EB1284)&gt;1,RIGHT(EB1284,1)="/"),LEFT(EB1284,LEN(EB1284)-1),EB1284)))</f>
        <v/>
      </c>
    </row>
    <row r="1285">
      <c r="EA1285">
        <f>IF(A1285="","",IF(LEFT(A1285,4)="http",IFERROR(MID(A1285,FIND("/",A1285,FIND("//",A1285)+2),2000),"/"),A1285))</f>
        <v/>
      </c>
      <c r="EB1285">
        <f>IF(EA1285="","",IFERROR(LEFT(SUBSTITUTE(EA1285,"#","?"),FIND("?",SUBSTITUTE(EA1285,"#","?"))-1),EA1285))</f>
        <v/>
      </c>
      <c r="EC1285">
        <f>IF(EB1285="","",LOWER(IF(AND(LEN(EB1285)&gt;1,RIGHT(EB1285,1)="/"),LEFT(EB1285,LEN(EB1285)-1),EB1285)))</f>
        <v/>
      </c>
    </row>
    <row r="1286">
      <c r="EA1286">
        <f>IF(A1286="","",IF(LEFT(A1286,4)="http",IFERROR(MID(A1286,FIND("/",A1286,FIND("//",A1286)+2),2000),"/"),A1286))</f>
        <v/>
      </c>
      <c r="EB1286">
        <f>IF(EA1286="","",IFERROR(LEFT(SUBSTITUTE(EA1286,"#","?"),FIND("?",SUBSTITUTE(EA1286,"#","?"))-1),EA1286))</f>
        <v/>
      </c>
      <c r="EC1286">
        <f>IF(EB1286="","",LOWER(IF(AND(LEN(EB1286)&gt;1,RIGHT(EB1286,1)="/"),LEFT(EB1286,LEN(EB1286)-1),EB1286)))</f>
        <v/>
      </c>
    </row>
    <row r="1287">
      <c r="EA1287">
        <f>IF(A1287="","",IF(LEFT(A1287,4)="http",IFERROR(MID(A1287,FIND("/",A1287,FIND("//",A1287)+2),2000),"/"),A1287))</f>
        <v/>
      </c>
      <c r="EB1287">
        <f>IF(EA1287="","",IFERROR(LEFT(SUBSTITUTE(EA1287,"#","?"),FIND("?",SUBSTITUTE(EA1287,"#","?"))-1),EA1287))</f>
        <v/>
      </c>
      <c r="EC1287">
        <f>IF(EB1287="","",LOWER(IF(AND(LEN(EB1287)&gt;1,RIGHT(EB1287,1)="/"),LEFT(EB1287,LEN(EB1287)-1),EB1287)))</f>
        <v/>
      </c>
    </row>
    <row r="1288">
      <c r="EA1288">
        <f>IF(A1288="","",IF(LEFT(A1288,4)="http",IFERROR(MID(A1288,FIND("/",A1288,FIND("//",A1288)+2),2000),"/"),A1288))</f>
        <v/>
      </c>
      <c r="EB1288">
        <f>IF(EA1288="","",IFERROR(LEFT(SUBSTITUTE(EA1288,"#","?"),FIND("?",SUBSTITUTE(EA1288,"#","?"))-1),EA1288))</f>
        <v/>
      </c>
      <c r="EC1288">
        <f>IF(EB1288="","",LOWER(IF(AND(LEN(EB1288)&gt;1,RIGHT(EB1288,1)="/"),LEFT(EB1288,LEN(EB1288)-1),EB1288)))</f>
        <v/>
      </c>
    </row>
    <row r="1289">
      <c r="EA1289">
        <f>IF(A1289="","",IF(LEFT(A1289,4)="http",IFERROR(MID(A1289,FIND("/",A1289,FIND("//",A1289)+2),2000),"/"),A1289))</f>
        <v/>
      </c>
      <c r="EB1289">
        <f>IF(EA1289="","",IFERROR(LEFT(SUBSTITUTE(EA1289,"#","?"),FIND("?",SUBSTITUTE(EA1289,"#","?"))-1),EA1289))</f>
        <v/>
      </c>
      <c r="EC1289">
        <f>IF(EB1289="","",LOWER(IF(AND(LEN(EB1289)&gt;1,RIGHT(EB1289,1)="/"),LEFT(EB1289,LEN(EB1289)-1),EB1289)))</f>
        <v/>
      </c>
    </row>
    <row r="1290">
      <c r="EA1290">
        <f>IF(A1290="","",IF(LEFT(A1290,4)="http",IFERROR(MID(A1290,FIND("/",A1290,FIND("//",A1290)+2),2000),"/"),A1290))</f>
        <v/>
      </c>
      <c r="EB1290">
        <f>IF(EA1290="","",IFERROR(LEFT(SUBSTITUTE(EA1290,"#","?"),FIND("?",SUBSTITUTE(EA1290,"#","?"))-1),EA1290))</f>
        <v/>
      </c>
      <c r="EC1290">
        <f>IF(EB1290="","",LOWER(IF(AND(LEN(EB1290)&gt;1,RIGHT(EB1290,1)="/"),LEFT(EB1290,LEN(EB1290)-1),EB1290)))</f>
        <v/>
      </c>
    </row>
    <row r="1291">
      <c r="EA1291">
        <f>IF(A1291="","",IF(LEFT(A1291,4)="http",IFERROR(MID(A1291,FIND("/",A1291,FIND("//",A1291)+2),2000),"/"),A1291))</f>
        <v/>
      </c>
      <c r="EB1291">
        <f>IF(EA1291="","",IFERROR(LEFT(SUBSTITUTE(EA1291,"#","?"),FIND("?",SUBSTITUTE(EA1291,"#","?"))-1),EA1291))</f>
        <v/>
      </c>
      <c r="EC1291">
        <f>IF(EB1291="","",LOWER(IF(AND(LEN(EB1291)&gt;1,RIGHT(EB1291,1)="/"),LEFT(EB1291,LEN(EB1291)-1),EB1291)))</f>
        <v/>
      </c>
    </row>
    <row r="1292">
      <c r="EA1292">
        <f>IF(A1292="","",IF(LEFT(A1292,4)="http",IFERROR(MID(A1292,FIND("/",A1292,FIND("//",A1292)+2),2000),"/"),A1292))</f>
        <v/>
      </c>
      <c r="EB1292">
        <f>IF(EA1292="","",IFERROR(LEFT(SUBSTITUTE(EA1292,"#","?"),FIND("?",SUBSTITUTE(EA1292,"#","?"))-1),EA1292))</f>
        <v/>
      </c>
      <c r="EC1292">
        <f>IF(EB1292="","",LOWER(IF(AND(LEN(EB1292)&gt;1,RIGHT(EB1292,1)="/"),LEFT(EB1292,LEN(EB1292)-1),EB1292)))</f>
        <v/>
      </c>
    </row>
    <row r="1293">
      <c r="EA1293">
        <f>IF(A1293="","",IF(LEFT(A1293,4)="http",IFERROR(MID(A1293,FIND("/",A1293,FIND("//",A1293)+2),2000),"/"),A1293))</f>
        <v/>
      </c>
      <c r="EB1293">
        <f>IF(EA1293="","",IFERROR(LEFT(SUBSTITUTE(EA1293,"#","?"),FIND("?",SUBSTITUTE(EA1293,"#","?"))-1),EA1293))</f>
        <v/>
      </c>
      <c r="EC1293">
        <f>IF(EB1293="","",LOWER(IF(AND(LEN(EB1293)&gt;1,RIGHT(EB1293,1)="/"),LEFT(EB1293,LEN(EB1293)-1),EB1293)))</f>
        <v/>
      </c>
    </row>
    <row r="1294">
      <c r="EA1294">
        <f>IF(A1294="","",IF(LEFT(A1294,4)="http",IFERROR(MID(A1294,FIND("/",A1294,FIND("//",A1294)+2),2000),"/"),A1294))</f>
        <v/>
      </c>
      <c r="EB1294">
        <f>IF(EA1294="","",IFERROR(LEFT(SUBSTITUTE(EA1294,"#","?"),FIND("?",SUBSTITUTE(EA1294,"#","?"))-1),EA1294))</f>
        <v/>
      </c>
      <c r="EC1294">
        <f>IF(EB1294="","",LOWER(IF(AND(LEN(EB1294)&gt;1,RIGHT(EB1294,1)="/"),LEFT(EB1294,LEN(EB1294)-1),EB1294)))</f>
        <v/>
      </c>
    </row>
    <row r="1295">
      <c r="EA1295">
        <f>IF(A1295="","",IF(LEFT(A1295,4)="http",IFERROR(MID(A1295,FIND("/",A1295,FIND("//",A1295)+2),2000),"/"),A1295))</f>
        <v/>
      </c>
      <c r="EB1295">
        <f>IF(EA1295="","",IFERROR(LEFT(SUBSTITUTE(EA1295,"#","?"),FIND("?",SUBSTITUTE(EA1295,"#","?"))-1),EA1295))</f>
        <v/>
      </c>
      <c r="EC1295">
        <f>IF(EB1295="","",LOWER(IF(AND(LEN(EB1295)&gt;1,RIGHT(EB1295,1)="/"),LEFT(EB1295,LEN(EB1295)-1),EB1295)))</f>
        <v/>
      </c>
    </row>
    <row r="1296">
      <c r="EA1296">
        <f>IF(A1296="","",IF(LEFT(A1296,4)="http",IFERROR(MID(A1296,FIND("/",A1296,FIND("//",A1296)+2),2000),"/"),A1296))</f>
        <v/>
      </c>
      <c r="EB1296">
        <f>IF(EA1296="","",IFERROR(LEFT(SUBSTITUTE(EA1296,"#","?"),FIND("?",SUBSTITUTE(EA1296,"#","?"))-1),EA1296))</f>
        <v/>
      </c>
      <c r="EC1296">
        <f>IF(EB1296="","",LOWER(IF(AND(LEN(EB1296)&gt;1,RIGHT(EB1296,1)="/"),LEFT(EB1296,LEN(EB1296)-1),EB1296)))</f>
        <v/>
      </c>
    </row>
    <row r="1297">
      <c r="EA1297">
        <f>IF(A1297="","",IF(LEFT(A1297,4)="http",IFERROR(MID(A1297,FIND("/",A1297,FIND("//",A1297)+2),2000),"/"),A1297))</f>
        <v/>
      </c>
      <c r="EB1297">
        <f>IF(EA1297="","",IFERROR(LEFT(SUBSTITUTE(EA1297,"#","?"),FIND("?",SUBSTITUTE(EA1297,"#","?"))-1),EA1297))</f>
        <v/>
      </c>
      <c r="EC1297">
        <f>IF(EB1297="","",LOWER(IF(AND(LEN(EB1297)&gt;1,RIGHT(EB1297,1)="/"),LEFT(EB1297,LEN(EB1297)-1),EB1297)))</f>
        <v/>
      </c>
    </row>
    <row r="1298">
      <c r="EA1298">
        <f>IF(A1298="","",IF(LEFT(A1298,4)="http",IFERROR(MID(A1298,FIND("/",A1298,FIND("//",A1298)+2),2000),"/"),A1298))</f>
        <v/>
      </c>
      <c r="EB1298">
        <f>IF(EA1298="","",IFERROR(LEFT(SUBSTITUTE(EA1298,"#","?"),FIND("?",SUBSTITUTE(EA1298,"#","?"))-1),EA1298))</f>
        <v/>
      </c>
      <c r="EC1298">
        <f>IF(EB1298="","",LOWER(IF(AND(LEN(EB1298)&gt;1,RIGHT(EB1298,1)="/"),LEFT(EB1298,LEN(EB1298)-1),EB1298)))</f>
        <v/>
      </c>
    </row>
    <row r="1299">
      <c r="EA1299">
        <f>IF(A1299="","",IF(LEFT(A1299,4)="http",IFERROR(MID(A1299,FIND("/",A1299,FIND("//",A1299)+2),2000),"/"),A1299))</f>
        <v/>
      </c>
      <c r="EB1299">
        <f>IF(EA1299="","",IFERROR(LEFT(SUBSTITUTE(EA1299,"#","?"),FIND("?",SUBSTITUTE(EA1299,"#","?"))-1),EA1299))</f>
        <v/>
      </c>
      <c r="EC1299">
        <f>IF(EB1299="","",LOWER(IF(AND(LEN(EB1299)&gt;1,RIGHT(EB1299,1)="/"),LEFT(EB1299,LEN(EB1299)-1),EB1299)))</f>
        <v/>
      </c>
    </row>
    <row r="1300">
      <c r="EA1300">
        <f>IF(A1300="","",IF(LEFT(A1300,4)="http",IFERROR(MID(A1300,FIND("/",A1300,FIND("//",A1300)+2),2000),"/"),A1300))</f>
        <v/>
      </c>
      <c r="EB1300">
        <f>IF(EA1300="","",IFERROR(LEFT(SUBSTITUTE(EA1300,"#","?"),FIND("?",SUBSTITUTE(EA1300,"#","?"))-1),EA1300))</f>
        <v/>
      </c>
      <c r="EC1300">
        <f>IF(EB1300="","",LOWER(IF(AND(LEN(EB1300)&gt;1,RIGHT(EB1300,1)="/"),LEFT(EB1300,LEN(EB1300)-1),EB1300)))</f>
        <v/>
      </c>
    </row>
    <row r="1301">
      <c r="EA1301">
        <f>IF(A1301="","",IF(LEFT(A1301,4)="http",IFERROR(MID(A1301,FIND("/",A1301,FIND("//",A1301)+2),2000),"/"),A1301))</f>
        <v/>
      </c>
      <c r="EB1301">
        <f>IF(EA1301="","",IFERROR(LEFT(SUBSTITUTE(EA1301,"#","?"),FIND("?",SUBSTITUTE(EA1301,"#","?"))-1),EA1301))</f>
        <v/>
      </c>
      <c r="EC1301">
        <f>IF(EB1301="","",LOWER(IF(AND(LEN(EB1301)&gt;1,RIGHT(EB1301,1)="/"),LEFT(EB1301,LEN(EB1301)-1),EB1301)))</f>
        <v/>
      </c>
    </row>
    <row r="1302">
      <c r="EA1302">
        <f>IF(A1302="","",IF(LEFT(A1302,4)="http",IFERROR(MID(A1302,FIND("/",A1302,FIND("//",A1302)+2),2000),"/"),A1302))</f>
        <v/>
      </c>
      <c r="EB1302">
        <f>IF(EA1302="","",IFERROR(LEFT(SUBSTITUTE(EA1302,"#","?"),FIND("?",SUBSTITUTE(EA1302,"#","?"))-1),EA1302))</f>
        <v/>
      </c>
      <c r="EC1302">
        <f>IF(EB1302="","",LOWER(IF(AND(LEN(EB1302)&gt;1,RIGHT(EB1302,1)="/"),LEFT(EB1302,LEN(EB1302)-1),EB1302)))</f>
        <v/>
      </c>
    </row>
    <row r="1303">
      <c r="EA1303">
        <f>IF(A1303="","",IF(LEFT(A1303,4)="http",IFERROR(MID(A1303,FIND("/",A1303,FIND("//",A1303)+2),2000),"/"),A1303))</f>
        <v/>
      </c>
      <c r="EB1303">
        <f>IF(EA1303="","",IFERROR(LEFT(SUBSTITUTE(EA1303,"#","?"),FIND("?",SUBSTITUTE(EA1303,"#","?"))-1),EA1303))</f>
        <v/>
      </c>
      <c r="EC1303">
        <f>IF(EB1303="","",LOWER(IF(AND(LEN(EB1303)&gt;1,RIGHT(EB1303,1)="/"),LEFT(EB1303,LEN(EB1303)-1),EB1303)))</f>
        <v/>
      </c>
    </row>
    <row r="1304">
      <c r="EA1304">
        <f>IF(A1304="","",IF(LEFT(A1304,4)="http",IFERROR(MID(A1304,FIND("/",A1304,FIND("//",A1304)+2),2000),"/"),A1304))</f>
        <v/>
      </c>
      <c r="EB1304">
        <f>IF(EA1304="","",IFERROR(LEFT(SUBSTITUTE(EA1304,"#","?"),FIND("?",SUBSTITUTE(EA1304,"#","?"))-1),EA1304))</f>
        <v/>
      </c>
      <c r="EC1304">
        <f>IF(EB1304="","",LOWER(IF(AND(LEN(EB1304)&gt;1,RIGHT(EB1304,1)="/"),LEFT(EB1304,LEN(EB1304)-1),EB1304)))</f>
        <v/>
      </c>
    </row>
    <row r="1305">
      <c r="EA1305">
        <f>IF(A1305="","",IF(LEFT(A1305,4)="http",IFERROR(MID(A1305,FIND("/",A1305,FIND("//",A1305)+2),2000),"/"),A1305))</f>
        <v/>
      </c>
      <c r="EB1305">
        <f>IF(EA1305="","",IFERROR(LEFT(SUBSTITUTE(EA1305,"#","?"),FIND("?",SUBSTITUTE(EA1305,"#","?"))-1),EA1305))</f>
        <v/>
      </c>
      <c r="EC1305">
        <f>IF(EB1305="","",LOWER(IF(AND(LEN(EB1305)&gt;1,RIGHT(EB1305,1)="/"),LEFT(EB1305,LEN(EB1305)-1),EB1305)))</f>
        <v/>
      </c>
    </row>
    <row r="1306">
      <c r="EA1306">
        <f>IF(A1306="","",IF(LEFT(A1306,4)="http",IFERROR(MID(A1306,FIND("/",A1306,FIND("//",A1306)+2),2000),"/"),A1306))</f>
        <v/>
      </c>
      <c r="EB1306">
        <f>IF(EA1306="","",IFERROR(LEFT(SUBSTITUTE(EA1306,"#","?"),FIND("?",SUBSTITUTE(EA1306,"#","?"))-1),EA1306))</f>
        <v/>
      </c>
      <c r="EC1306">
        <f>IF(EB1306="","",LOWER(IF(AND(LEN(EB1306)&gt;1,RIGHT(EB1306,1)="/"),LEFT(EB1306,LEN(EB1306)-1),EB1306)))</f>
        <v/>
      </c>
    </row>
    <row r="1307">
      <c r="EA1307">
        <f>IF(A1307="","",IF(LEFT(A1307,4)="http",IFERROR(MID(A1307,FIND("/",A1307,FIND("//",A1307)+2),2000),"/"),A1307))</f>
        <v/>
      </c>
      <c r="EB1307">
        <f>IF(EA1307="","",IFERROR(LEFT(SUBSTITUTE(EA1307,"#","?"),FIND("?",SUBSTITUTE(EA1307,"#","?"))-1),EA1307))</f>
        <v/>
      </c>
      <c r="EC1307">
        <f>IF(EB1307="","",LOWER(IF(AND(LEN(EB1307)&gt;1,RIGHT(EB1307,1)="/"),LEFT(EB1307,LEN(EB1307)-1),EB1307)))</f>
        <v/>
      </c>
    </row>
    <row r="1308">
      <c r="EA1308">
        <f>IF(A1308="","",IF(LEFT(A1308,4)="http",IFERROR(MID(A1308,FIND("/",A1308,FIND("//",A1308)+2),2000),"/"),A1308))</f>
        <v/>
      </c>
      <c r="EB1308">
        <f>IF(EA1308="","",IFERROR(LEFT(SUBSTITUTE(EA1308,"#","?"),FIND("?",SUBSTITUTE(EA1308,"#","?"))-1),EA1308))</f>
        <v/>
      </c>
      <c r="EC1308">
        <f>IF(EB1308="","",LOWER(IF(AND(LEN(EB1308)&gt;1,RIGHT(EB1308,1)="/"),LEFT(EB1308,LEN(EB1308)-1),EB1308)))</f>
        <v/>
      </c>
    </row>
    <row r="1309">
      <c r="EA1309">
        <f>IF(A1309="","",IF(LEFT(A1309,4)="http",IFERROR(MID(A1309,FIND("/",A1309,FIND("//",A1309)+2),2000),"/"),A1309))</f>
        <v/>
      </c>
      <c r="EB1309">
        <f>IF(EA1309="","",IFERROR(LEFT(SUBSTITUTE(EA1309,"#","?"),FIND("?",SUBSTITUTE(EA1309,"#","?"))-1),EA1309))</f>
        <v/>
      </c>
      <c r="EC1309">
        <f>IF(EB1309="","",LOWER(IF(AND(LEN(EB1309)&gt;1,RIGHT(EB1309,1)="/"),LEFT(EB1309,LEN(EB1309)-1),EB1309)))</f>
        <v/>
      </c>
    </row>
    <row r="1310">
      <c r="EA1310">
        <f>IF(A1310="","",IF(LEFT(A1310,4)="http",IFERROR(MID(A1310,FIND("/",A1310,FIND("//",A1310)+2),2000),"/"),A1310))</f>
        <v/>
      </c>
      <c r="EB1310">
        <f>IF(EA1310="","",IFERROR(LEFT(SUBSTITUTE(EA1310,"#","?"),FIND("?",SUBSTITUTE(EA1310,"#","?"))-1),EA1310))</f>
        <v/>
      </c>
      <c r="EC1310">
        <f>IF(EB1310="","",LOWER(IF(AND(LEN(EB1310)&gt;1,RIGHT(EB1310,1)="/"),LEFT(EB1310,LEN(EB1310)-1),EB1310)))</f>
        <v/>
      </c>
    </row>
    <row r="1311">
      <c r="EA1311">
        <f>IF(A1311="","",IF(LEFT(A1311,4)="http",IFERROR(MID(A1311,FIND("/",A1311,FIND("//",A1311)+2),2000),"/"),A1311))</f>
        <v/>
      </c>
      <c r="EB1311">
        <f>IF(EA1311="","",IFERROR(LEFT(SUBSTITUTE(EA1311,"#","?"),FIND("?",SUBSTITUTE(EA1311,"#","?"))-1),EA1311))</f>
        <v/>
      </c>
      <c r="EC1311">
        <f>IF(EB1311="","",LOWER(IF(AND(LEN(EB1311)&gt;1,RIGHT(EB1311,1)="/"),LEFT(EB1311,LEN(EB1311)-1),EB1311)))</f>
        <v/>
      </c>
    </row>
    <row r="1312">
      <c r="EA1312">
        <f>IF(A1312="","",IF(LEFT(A1312,4)="http",IFERROR(MID(A1312,FIND("/",A1312,FIND("//",A1312)+2),2000),"/"),A1312))</f>
        <v/>
      </c>
      <c r="EB1312">
        <f>IF(EA1312="","",IFERROR(LEFT(SUBSTITUTE(EA1312,"#","?"),FIND("?",SUBSTITUTE(EA1312,"#","?"))-1),EA1312))</f>
        <v/>
      </c>
      <c r="EC1312">
        <f>IF(EB1312="","",LOWER(IF(AND(LEN(EB1312)&gt;1,RIGHT(EB1312,1)="/"),LEFT(EB1312,LEN(EB1312)-1),EB1312)))</f>
        <v/>
      </c>
    </row>
    <row r="1313">
      <c r="EA1313">
        <f>IF(A1313="","",IF(LEFT(A1313,4)="http",IFERROR(MID(A1313,FIND("/",A1313,FIND("//",A1313)+2),2000),"/"),A1313))</f>
        <v/>
      </c>
      <c r="EB1313">
        <f>IF(EA1313="","",IFERROR(LEFT(SUBSTITUTE(EA1313,"#","?"),FIND("?",SUBSTITUTE(EA1313,"#","?"))-1),EA1313))</f>
        <v/>
      </c>
      <c r="EC1313">
        <f>IF(EB1313="","",LOWER(IF(AND(LEN(EB1313)&gt;1,RIGHT(EB1313,1)="/"),LEFT(EB1313,LEN(EB1313)-1),EB1313)))</f>
        <v/>
      </c>
    </row>
    <row r="1314">
      <c r="EA1314">
        <f>IF(A1314="","",IF(LEFT(A1314,4)="http",IFERROR(MID(A1314,FIND("/",A1314,FIND("//",A1314)+2),2000),"/"),A1314))</f>
        <v/>
      </c>
      <c r="EB1314">
        <f>IF(EA1314="","",IFERROR(LEFT(SUBSTITUTE(EA1314,"#","?"),FIND("?",SUBSTITUTE(EA1314,"#","?"))-1),EA1314))</f>
        <v/>
      </c>
      <c r="EC1314">
        <f>IF(EB1314="","",LOWER(IF(AND(LEN(EB1314)&gt;1,RIGHT(EB1314,1)="/"),LEFT(EB1314,LEN(EB1314)-1),EB1314)))</f>
        <v/>
      </c>
    </row>
    <row r="1315">
      <c r="EA1315">
        <f>IF(A1315="","",IF(LEFT(A1315,4)="http",IFERROR(MID(A1315,FIND("/",A1315,FIND("//",A1315)+2),2000),"/"),A1315))</f>
        <v/>
      </c>
      <c r="EB1315">
        <f>IF(EA1315="","",IFERROR(LEFT(SUBSTITUTE(EA1315,"#","?"),FIND("?",SUBSTITUTE(EA1315,"#","?"))-1),EA1315))</f>
        <v/>
      </c>
      <c r="EC1315">
        <f>IF(EB1315="","",LOWER(IF(AND(LEN(EB1315)&gt;1,RIGHT(EB1315,1)="/"),LEFT(EB1315,LEN(EB1315)-1),EB1315)))</f>
        <v/>
      </c>
    </row>
    <row r="1316">
      <c r="EA1316">
        <f>IF(A1316="","",IF(LEFT(A1316,4)="http",IFERROR(MID(A1316,FIND("/",A1316,FIND("//",A1316)+2),2000),"/"),A1316))</f>
        <v/>
      </c>
      <c r="EB1316">
        <f>IF(EA1316="","",IFERROR(LEFT(SUBSTITUTE(EA1316,"#","?"),FIND("?",SUBSTITUTE(EA1316,"#","?"))-1),EA1316))</f>
        <v/>
      </c>
      <c r="EC1316">
        <f>IF(EB1316="","",LOWER(IF(AND(LEN(EB1316)&gt;1,RIGHT(EB1316,1)="/"),LEFT(EB1316,LEN(EB1316)-1),EB1316)))</f>
        <v/>
      </c>
    </row>
    <row r="1317">
      <c r="EA1317">
        <f>IF(A1317="","",IF(LEFT(A1317,4)="http",IFERROR(MID(A1317,FIND("/",A1317,FIND("//",A1317)+2),2000),"/"),A1317))</f>
        <v/>
      </c>
      <c r="EB1317">
        <f>IF(EA1317="","",IFERROR(LEFT(SUBSTITUTE(EA1317,"#","?"),FIND("?",SUBSTITUTE(EA1317,"#","?"))-1),EA1317))</f>
        <v/>
      </c>
      <c r="EC1317">
        <f>IF(EB1317="","",LOWER(IF(AND(LEN(EB1317)&gt;1,RIGHT(EB1317,1)="/"),LEFT(EB1317,LEN(EB1317)-1),EB1317)))</f>
        <v/>
      </c>
    </row>
    <row r="1318">
      <c r="EA1318">
        <f>IF(A1318="","",IF(LEFT(A1318,4)="http",IFERROR(MID(A1318,FIND("/",A1318,FIND("//",A1318)+2),2000),"/"),A1318))</f>
        <v/>
      </c>
      <c r="EB1318">
        <f>IF(EA1318="","",IFERROR(LEFT(SUBSTITUTE(EA1318,"#","?"),FIND("?",SUBSTITUTE(EA1318,"#","?"))-1),EA1318))</f>
        <v/>
      </c>
      <c r="EC1318">
        <f>IF(EB1318="","",LOWER(IF(AND(LEN(EB1318)&gt;1,RIGHT(EB1318,1)="/"),LEFT(EB1318,LEN(EB1318)-1),EB1318)))</f>
        <v/>
      </c>
    </row>
    <row r="1319">
      <c r="EA1319">
        <f>IF(A1319="","",IF(LEFT(A1319,4)="http",IFERROR(MID(A1319,FIND("/",A1319,FIND("//",A1319)+2),2000),"/"),A1319))</f>
        <v/>
      </c>
      <c r="EB1319">
        <f>IF(EA1319="","",IFERROR(LEFT(SUBSTITUTE(EA1319,"#","?"),FIND("?",SUBSTITUTE(EA1319,"#","?"))-1),EA1319))</f>
        <v/>
      </c>
      <c r="EC1319">
        <f>IF(EB1319="","",LOWER(IF(AND(LEN(EB1319)&gt;1,RIGHT(EB1319,1)="/"),LEFT(EB1319,LEN(EB1319)-1),EB1319)))</f>
        <v/>
      </c>
    </row>
    <row r="1320">
      <c r="EA1320">
        <f>IF(A1320="","",IF(LEFT(A1320,4)="http",IFERROR(MID(A1320,FIND("/",A1320,FIND("//",A1320)+2),2000),"/"),A1320))</f>
        <v/>
      </c>
      <c r="EB1320">
        <f>IF(EA1320="","",IFERROR(LEFT(SUBSTITUTE(EA1320,"#","?"),FIND("?",SUBSTITUTE(EA1320,"#","?"))-1),EA1320))</f>
        <v/>
      </c>
      <c r="EC1320">
        <f>IF(EB1320="","",LOWER(IF(AND(LEN(EB1320)&gt;1,RIGHT(EB1320,1)="/"),LEFT(EB1320,LEN(EB1320)-1),EB1320)))</f>
        <v/>
      </c>
    </row>
    <row r="1321">
      <c r="EA1321">
        <f>IF(A1321="","",IF(LEFT(A1321,4)="http",IFERROR(MID(A1321,FIND("/",A1321,FIND("//",A1321)+2),2000),"/"),A1321))</f>
        <v/>
      </c>
      <c r="EB1321">
        <f>IF(EA1321="","",IFERROR(LEFT(SUBSTITUTE(EA1321,"#","?"),FIND("?",SUBSTITUTE(EA1321,"#","?"))-1),EA1321))</f>
        <v/>
      </c>
      <c r="EC1321">
        <f>IF(EB1321="","",LOWER(IF(AND(LEN(EB1321)&gt;1,RIGHT(EB1321,1)="/"),LEFT(EB1321,LEN(EB1321)-1),EB1321)))</f>
        <v/>
      </c>
    </row>
    <row r="1322">
      <c r="EA1322">
        <f>IF(A1322="","",IF(LEFT(A1322,4)="http",IFERROR(MID(A1322,FIND("/",A1322,FIND("//",A1322)+2),2000),"/"),A1322))</f>
        <v/>
      </c>
      <c r="EB1322">
        <f>IF(EA1322="","",IFERROR(LEFT(SUBSTITUTE(EA1322,"#","?"),FIND("?",SUBSTITUTE(EA1322,"#","?"))-1),EA1322))</f>
        <v/>
      </c>
      <c r="EC1322">
        <f>IF(EB1322="","",LOWER(IF(AND(LEN(EB1322)&gt;1,RIGHT(EB1322,1)="/"),LEFT(EB1322,LEN(EB1322)-1),EB1322)))</f>
        <v/>
      </c>
    </row>
    <row r="1323">
      <c r="EA1323">
        <f>IF(A1323="","",IF(LEFT(A1323,4)="http",IFERROR(MID(A1323,FIND("/",A1323,FIND("//",A1323)+2),2000),"/"),A1323))</f>
        <v/>
      </c>
      <c r="EB1323">
        <f>IF(EA1323="","",IFERROR(LEFT(SUBSTITUTE(EA1323,"#","?"),FIND("?",SUBSTITUTE(EA1323,"#","?"))-1),EA1323))</f>
        <v/>
      </c>
      <c r="EC1323">
        <f>IF(EB1323="","",LOWER(IF(AND(LEN(EB1323)&gt;1,RIGHT(EB1323,1)="/"),LEFT(EB1323,LEN(EB1323)-1),EB1323)))</f>
        <v/>
      </c>
    </row>
    <row r="1324">
      <c r="EA1324">
        <f>IF(A1324="","",IF(LEFT(A1324,4)="http",IFERROR(MID(A1324,FIND("/",A1324,FIND("//",A1324)+2),2000),"/"),A1324))</f>
        <v/>
      </c>
      <c r="EB1324">
        <f>IF(EA1324="","",IFERROR(LEFT(SUBSTITUTE(EA1324,"#","?"),FIND("?",SUBSTITUTE(EA1324,"#","?"))-1),EA1324))</f>
        <v/>
      </c>
      <c r="EC1324">
        <f>IF(EB1324="","",LOWER(IF(AND(LEN(EB1324)&gt;1,RIGHT(EB1324,1)="/"),LEFT(EB1324,LEN(EB1324)-1),EB1324)))</f>
        <v/>
      </c>
    </row>
    <row r="1325">
      <c r="EA1325">
        <f>IF(A1325="","",IF(LEFT(A1325,4)="http",IFERROR(MID(A1325,FIND("/",A1325,FIND("//",A1325)+2),2000),"/"),A1325))</f>
        <v/>
      </c>
      <c r="EB1325">
        <f>IF(EA1325="","",IFERROR(LEFT(SUBSTITUTE(EA1325,"#","?"),FIND("?",SUBSTITUTE(EA1325,"#","?"))-1),EA1325))</f>
        <v/>
      </c>
      <c r="EC1325">
        <f>IF(EB1325="","",LOWER(IF(AND(LEN(EB1325)&gt;1,RIGHT(EB1325,1)="/"),LEFT(EB1325,LEN(EB1325)-1),EB1325)))</f>
        <v/>
      </c>
    </row>
    <row r="1326">
      <c r="EA1326">
        <f>IF(A1326="","",IF(LEFT(A1326,4)="http",IFERROR(MID(A1326,FIND("/",A1326,FIND("//",A1326)+2),2000),"/"),A1326))</f>
        <v/>
      </c>
      <c r="EB1326">
        <f>IF(EA1326="","",IFERROR(LEFT(SUBSTITUTE(EA1326,"#","?"),FIND("?",SUBSTITUTE(EA1326,"#","?"))-1),EA1326))</f>
        <v/>
      </c>
      <c r="EC1326">
        <f>IF(EB1326="","",LOWER(IF(AND(LEN(EB1326)&gt;1,RIGHT(EB1326,1)="/"),LEFT(EB1326,LEN(EB1326)-1),EB1326)))</f>
        <v/>
      </c>
    </row>
    <row r="1327">
      <c r="EA1327">
        <f>IF(A1327="","",IF(LEFT(A1327,4)="http",IFERROR(MID(A1327,FIND("/",A1327,FIND("//",A1327)+2),2000),"/"),A1327))</f>
        <v/>
      </c>
      <c r="EB1327">
        <f>IF(EA1327="","",IFERROR(LEFT(SUBSTITUTE(EA1327,"#","?"),FIND("?",SUBSTITUTE(EA1327,"#","?"))-1),EA1327))</f>
        <v/>
      </c>
      <c r="EC1327">
        <f>IF(EB1327="","",LOWER(IF(AND(LEN(EB1327)&gt;1,RIGHT(EB1327,1)="/"),LEFT(EB1327,LEN(EB1327)-1),EB1327)))</f>
        <v/>
      </c>
    </row>
    <row r="1328">
      <c r="EA1328">
        <f>IF(A1328="","",IF(LEFT(A1328,4)="http",IFERROR(MID(A1328,FIND("/",A1328,FIND("//",A1328)+2),2000),"/"),A1328))</f>
        <v/>
      </c>
      <c r="EB1328">
        <f>IF(EA1328="","",IFERROR(LEFT(SUBSTITUTE(EA1328,"#","?"),FIND("?",SUBSTITUTE(EA1328,"#","?"))-1),EA1328))</f>
        <v/>
      </c>
      <c r="EC1328">
        <f>IF(EB1328="","",LOWER(IF(AND(LEN(EB1328)&gt;1,RIGHT(EB1328,1)="/"),LEFT(EB1328,LEN(EB1328)-1),EB1328)))</f>
        <v/>
      </c>
    </row>
    <row r="1329">
      <c r="EA1329">
        <f>IF(A1329="","",IF(LEFT(A1329,4)="http",IFERROR(MID(A1329,FIND("/",A1329,FIND("//",A1329)+2),2000),"/"),A1329))</f>
        <v/>
      </c>
      <c r="EB1329">
        <f>IF(EA1329="","",IFERROR(LEFT(SUBSTITUTE(EA1329,"#","?"),FIND("?",SUBSTITUTE(EA1329,"#","?"))-1),EA1329))</f>
        <v/>
      </c>
      <c r="EC1329">
        <f>IF(EB1329="","",LOWER(IF(AND(LEN(EB1329)&gt;1,RIGHT(EB1329,1)="/"),LEFT(EB1329,LEN(EB1329)-1),EB1329)))</f>
        <v/>
      </c>
    </row>
    <row r="1330">
      <c r="EA1330">
        <f>IF(A1330="","",IF(LEFT(A1330,4)="http",IFERROR(MID(A1330,FIND("/",A1330,FIND("//",A1330)+2),2000),"/"),A1330))</f>
        <v/>
      </c>
      <c r="EB1330">
        <f>IF(EA1330="","",IFERROR(LEFT(SUBSTITUTE(EA1330,"#","?"),FIND("?",SUBSTITUTE(EA1330,"#","?"))-1),EA1330))</f>
        <v/>
      </c>
      <c r="EC1330">
        <f>IF(EB1330="","",LOWER(IF(AND(LEN(EB1330)&gt;1,RIGHT(EB1330,1)="/"),LEFT(EB1330,LEN(EB1330)-1),EB1330)))</f>
        <v/>
      </c>
    </row>
    <row r="1331">
      <c r="EA1331">
        <f>IF(A1331="","",IF(LEFT(A1331,4)="http",IFERROR(MID(A1331,FIND("/",A1331,FIND("//",A1331)+2),2000),"/"),A1331))</f>
        <v/>
      </c>
      <c r="EB1331">
        <f>IF(EA1331="","",IFERROR(LEFT(SUBSTITUTE(EA1331,"#","?"),FIND("?",SUBSTITUTE(EA1331,"#","?"))-1),EA1331))</f>
        <v/>
      </c>
      <c r="EC1331">
        <f>IF(EB1331="","",LOWER(IF(AND(LEN(EB1331)&gt;1,RIGHT(EB1331,1)="/"),LEFT(EB1331,LEN(EB1331)-1),EB1331)))</f>
        <v/>
      </c>
    </row>
    <row r="1332">
      <c r="EA1332">
        <f>IF(A1332="","",IF(LEFT(A1332,4)="http",IFERROR(MID(A1332,FIND("/",A1332,FIND("//",A1332)+2),2000),"/"),A1332))</f>
        <v/>
      </c>
      <c r="EB1332">
        <f>IF(EA1332="","",IFERROR(LEFT(SUBSTITUTE(EA1332,"#","?"),FIND("?",SUBSTITUTE(EA1332,"#","?"))-1),EA1332))</f>
        <v/>
      </c>
      <c r="EC1332">
        <f>IF(EB1332="","",LOWER(IF(AND(LEN(EB1332)&gt;1,RIGHT(EB1332,1)="/"),LEFT(EB1332,LEN(EB1332)-1),EB1332)))</f>
        <v/>
      </c>
    </row>
    <row r="1333">
      <c r="EA1333">
        <f>IF(A1333="","",IF(LEFT(A1333,4)="http",IFERROR(MID(A1333,FIND("/",A1333,FIND("//",A1333)+2),2000),"/"),A1333))</f>
        <v/>
      </c>
      <c r="EB1333">
        <f>IF(EA1333="","",IFERROR(LEFT(SUBSTITUTE(EA1333,"#","?"),FIND("?",SUBSTITUTE(EA1333,"#","?"))-1),EA1333))</f>
        <v/>
      </c>
      <c r="EC1333">
        <f>IF(EB1333="","",LOWER(IF(AND(LEN(EB1333)&gt;1,RIGHT(EB1333,1)="/"),LEFT(EB1333,LEN(EB1333)-1),EB1333)))</f>
        <v/>
      </c>
    </row>
    <row r="1334">
      <c r="EA1334">
        <f>IF(A1334="","",IF(LEFT(A1334,4)="http",IFERROR(MID(A1334,FIND("/",A1334,FIND("//",A1334)+2),2000),"/"),A1334))</f>
        <v/>
      </c>
      <c r="EB1334">
        <f>IF(EA1334="","",IFERROR(LEFT(SUBSTITUTE(EA1334,"#","?"),FIND("?",SUBSTITUTE(EA1334,"#","?"))-1),EA1334))</f>
        <v/>
      </c>
      <c r="EC1334">
        <f>IF(EB1334="","",LOWER(IF(AND(LEN(EB1334)&gt;1,RIGHT(EB1334,1)="/"),LEFT(EB1334,LEN(EB1334)-1),EB1334)))</f>
        <v/>
      </c>
    </row>
    <row r="1335">
      <c r="EA1335">
        <f>IF(A1335="","",IF(LEFT(A1335,4)="http",IFERROR(MID(A1335,FIND("/",A1335,FIND("//",A1335)+2),2000),"/"),A1335))</f>
        <v/>
      </c>
      <c r="EB1335">
        <f>IF(EA1335="","",IFERROR(LEFT(SUBSTITUTE(EA1335,"#","?"),FIND("?",SUBSTITUTE(EA1335,"#","?"))-1),EA1335))</f>
        <v/>
      </c>
      <c r="EC1335">
        <f>IF(EB1335="","",LOWER(IF(AND(LEN(EB1335)&gt;1,RIGHT(EB1335,1)="/"),LEFT(EB1335,LEN(EB1335)-1),EB1335)))</f>
        <v/>
      </c>
    </row>
    <row r="1336">
      <c r="EA1336">
        <f>IF(A1336="","",IF(LEFT(A1336,4)="http",IFERROR(MID(A1336,FIND("/",A1336,FIND("//",A1336)+2),2000),"/"),A1336))</f>
        <v/>
      </c>
      <c r="EB1336">
        <f>IF(EA1336="","",IFERROR(LEFT(SUBSTITUTE(EA1336,"#","?"),FIND("?",SUBSTITUTE(EA1336,"#","?"))-1),EA1336))</f>
        <v/>
      </c>
      <c r="EC1336">
        <f>IF(EB1336="","",LOWER(IF(AND(LEN(EB1336)&gt;1,RIGHT(EB1336,1)="/"),LEFT(EB1336,LEN(EB1336)-1),EB1336)))</f>
        <v/>
      </c>
    </row>
    <row r="1337">
      <c r="EA1337">
        <f>IF(A1337="","",IF(LEFT(A1337,4)="http",IFERROR(MID(A1337,FIND("/",A1337,FIND("//",A1337)+2),2000),"/"),A1337))</f>
        <v/>
      </c>
      <c r="EB1337">
        <f>IF(EA1337="","",IFERROR(LEFT(SUBSTITUTE(EA1337,"#","?"),FIND("?",SUBSTITUTE(EA1337,"#","?"))-1),EA1337))</f>
        <v/>
      </c>
      <c r="EC1337">
        <f>IF(EB1337="","",LOWER(IF(AND(LEN(EB1337)&gt;1,RIGHT(EB1337,1)="/"),LEFT(EB1337,LEN(EB1337)-1),EB1337)))</f>
        <v/>
      </c>
    </row>
    <row r="1338">
      <c r="EA1338">
        <f>IF(A1338="","",IF(LEFT(A1338,4)="http",IFERROR(MID(A1338,FIND("/",A1338,FIND("//",A1338)+2),2000),"/"),A1338))</f>
        <v/>
      </c>
      <c r="EB1338">
        <f>IF(EA1338="","",IFERROR(LEFT(SUBSTITUTE(EA1338,"#","?"),FIND("?",SUBSTITUTE(EA1338,"#","?"))-1),EA1338))</f>
        <v/>
      </c>
      <c r="EC1338">
        <f>IF(EB1338="","",LOWER(IF(AND(LEN(EB1338)&gt;1,RIGHT(EB1338,1)="/"),LEFT(EB1338,LEN(EB1338)-1),EB1338)))</f>
        <v/>
      </c>
    </row>
    <row r="1339">
      <c r="EA1339">
        <f>IF(A1339="","",IF(LEFT(A1339,4)="http",IFERROR(MID(A1339,FIND("/",A1339,FIND("//",A1339)+2),2000),"/"),A1339))</f>
        <v/>
      </c>
      <c r="EB1339">
        <f>IF(EA1339="","",IFERROR(LEFT(SUBSTITUTE(EA1339,"#","?"),FIND("?",SUBSTITUTE(EA1339,"#","?"))-1),EA1339))</f>
        <v/>
      </c>
      <c r="EC1339">
        <f>IF(EB1339="","",LOWER(IF(AND(LEN(EB1339)&gt;1,RIGHT(EB1339,1)="/"),LEFT(EB1339,LEN(EB1339)-1),EB1339)))</f>
        <v/>
      </c>
    </row>
    <row r="1340">
      <c r="EA1340">
        <f>IF(A1340="","",IF(LEFT(A1340,4)="http",IFERROR(MID(A1340,FIND("/",A1340,FIND("//",A1340)+2),2000),"/"),A1340))</f>
        <v/>
      </c>
      <c r="EB1340">
        <f>IF(EA1340="","",IFERROR(LEFT(SUBSTITUTE(EA1340,"#","?"),FIND("?",SUBSTITUTE(EA1340,"#","?"))-1),EA1340))</f>
        <v/>
      </c>
      <c r="EC1340">
        <f>IF(EB1340="","",LOWER(IF(AND(LEN(EB1340)&gt;1,RIGHT(EB1340,1)="/"),LEFT(EB1340,LEN(EB1340)-1),EB1340)))</f>
        <v/>
      </c>
    </row>
    <row r="1341">
      <c r="EA1341">
        <f>IF(A1341="","",IF(LEFT(A1341,4)="http",IFERROR(MID(A1341,FIND("/",A1341,FIND("//",A1341)+2),2000),"/"),A1341))</f>
        <v/>
      </c>
      <c r="EB1341">
        <f>IF(EA1341="","",IFERROR(LEFT(SUBSTITUTE(EA1341,"#","?"),FIND("?",SUBSTITUTE(EA1341,"#","?"))-1),EA1341))</f>
        <v/>
      </c>
      <c r="EC1341">
        <f>IF(EB1341="","",LOWER(IF(AND(LEN(EB1341)&gt;1,RIGHT(EB1341,1)="/"),LEFT(EB1341,LEN(EB1341)-1),EB1341)))</f>
        <v/>
      </c>
    </row>
    <row r="1342">
      <c r="EA1342">
        <f>IF(A1342="","",IF(LEFT(A1342,4)="http",IFERROR(MID(A1342,FIND("/",A1342,FIND("//",A1342)+2),2000),"/"),A1342))</f>
        <v/>
      </c>
      <c r="EB1342">
        <f>IF(EA1342="","",IFERROR(LEFT(SUBSTITUTE(EA1342,"#","?"),FIND("?",SUBSTITUTE(EA1342,"#","?"))-1),EA1342))</f>
        <v/>
      </c>
      <c r="EC1342">
        <f>IF(EB1342="","",LOWER(IF(AND(LEN(EB1342)&gt;1,RIGHT(EB1342,1)="/"),LEFT(EB1342,LEN(EB1342)-1),EB1342)))</f>
        <v/>
      </c>
    </row>
    <row r="1343">
      <c r="EA1343">
        <f>IF(A1343="","",IF(LEFT(A1343,4)="http",IFERROR(MID(A1343,FIND("/",A1343,FIND("//",A1343)+2),2000),"/"),A1343))</f>
        <v/>
      </c>
      <c r="EB1343">
        <f>IF(EA1343="","",IFERROR(LEFT(SUBSTITUTE(EA1343,"#","?"),FIND("?",SUBSTITUTE(EA1343,"#","?"))-1),EA1343))</f>
        <v/>
      </c>
      <c r="EC1343">
        <f>IF(EB1343="","",LOWER(IF(AND(LEN(EB1343)&gt;1,RIGHT(EB1343,1)="/"),LEFT(EB1343,LEN(EB1343)-1),EB1343)))</f>
        <v/>
      </c>
    </row>
    <row r="1344">
      <c r="EA1344">
        <f>IF(A1344="","",IF(LEFT(A1344,4)="http",IFERROR(MID(A1344,FIND("/",A1344,FIND("//",A1344)+2),2000),"/"),A1344))</f>
        <v/>
      </c>
      <c r="EB1344">
        <f>IF(EA1344="","",IFERROR(LEFT(SUBSTITUTE(EA1344,"#","?"),FIND("?",SUBSTITUTE(EA1344,"#","?"))-1),EA1344))</f>
        <v/>
      </c>
      <c r="EC1344">
        <f>IF(EB1344="","",LOWER(IF(AND(LEN(EB1344)&gt;1,RIGHT(EB1344,1)="/"),LEFT(EB1344,LEN(EB1344)-1),EB1344)))</f>
        <v/>
      </c>
    </row>
    <row r="1345">
      <c r="EA1345">
        <f>IF(A1345="","",IF(LEFT(A1345,4)="http",IFERROR(MID(A1345,FIND("/",A1345,FIND("//",A1345)+2),2000),"/"),A1345))</f>
        <v/>
      </c>
      <c r="EB1345">
        <f>IF(EA1345="","",IFERROR(LEFT(SUBSTITUTE(EA1345,"#","?"),FIND("?",SUBSTITUTE(EA1345,"#","?"))-1),EA1345))</f>
        <v/>
      </c>
      <c r="EC1345">
        <f>IF(EB1345="","",LOWER(IF(AND(LEN(EB1345)&gt;1,RIGHT(EB1345,1)="/"),LEFT(EB1345,LEN(EB1345)-1),EB1345)))</f>
        <v/>
      </c>
    </row>
    <row r="1346">
      <c r="EA1346">
        <f>IF(A1346="","",IF(LEFT(A1346,4)="http",IFERROR(MID(A1346,FIND("/",A1346,FIND("//",A1346)+2),2000),"/"),A1346))</f>
        <v/>
      </c>
      <c r="EB1346">
        <f>IF(EA1346="","",IFERROR(LEFT(SUBSTITUTE(EA1346,"#","?"),FIND("?",SUBSTITUTE(EA1346,"#","?"))-1),EA1346))</f>
        <v/>
      </c>
      <c r="EC1346">
        <f>IF(EB1346="","",LOWER(IF(AND(LEN(EB1346)&gt;1,RIGHT(EB1346,1)="/"),LEFT(EB1346,LEN(EB1346)-1),EB1346)))</f>
        <v/>
      </c>
    </row>
    <row r="1347">
      <c r="EA1347">
        <f>IF(A1347="","",IF(LEFT(A1347,4)="http",IFERROR(MID(A1347,FIND("/",A1347,FIND("//",A1347)+2),2000),"/"),A1347))</f>
        <v/>
      </c>
      <c r="EB1347">
        <f>IF(EA1347="","",IFERROR(LEFT(SUBSTITUTE(EA1347,"#","?"),FIND("?",SUBSTITUTE(EA1347,"#","?"))-1),EA1347))</f>
        <v/>
      </c>
      <c r="EC1347">
        <f>IF(EB1347="","",LOWER(IF(AND(LEN(EB1347)&gt;1,RIGHT(EB1347,1)="/"),LEFT(EB1347,LEN(EB1347)-1),EB1347)))</f>
        <v/>
      </c>
    </row>
    <row r="1348">
      <c r="EA1348">
        <f>IF(A1348="","",IF(LEFT(A1348,4)="http",IFERROR(MID(A1348,FIND("/",A1348,FIND("//",A1348)+2),2000),"/"),A1348))</f>
        <v/>
      </c>
      <c r="EB1348">
        <f>IF(EA1348="","",IFERROR(LEFT(SUBSTITUTE(EA1348,"#","?"),FIND("?",SUBSTITUTE(EA1348,"#","?"))-1),EA1348))</f>
        <v/>
      </c>
      <c r="EC1348">
        <f>IF(EB1348="","",LOWER(IF(AND(LEN(EB1348)&gt;1,RIGHT(EB1348,1)="/"),LEFT(EB1348,LEN(EB1348)-1),EB1348)))</f>
        <v/>
      </c>
    </row>
    <row r="1349">
      <c r="EA1349">
        <f>IF(A1349="","",IF(LEFT(A1349,4)="http",IFERROR(MID(A1349,FIND("/",A1349,FIND("//",A1349)+2),2000),"/"),A1349))</f>
        <v/>
      </c>
      <c r="EB1349">
        <f>IF(EA1349="","",IFERROR(LEFT(SUBSTITUTE(EA1349,"#","?"),FIND("?",SUBSTITUTE(EA1349,"#","?"))-1),EA1349))</f>
        <v/>
      </c>
      <c r="EC1349">
        <f>IF(EB1349="","",LOWER(IF(AND(LEN(EB1349)&gt;1,RIGHT(EB1349,1)="/"),LEFT(EB1349,LEN(EB1349)-1),EB1349)))</f>
        <v/>
      </c>
    </row>
    <row r="1350">
      <c r="EA1350">
        <f>IF(A1350="","",IF(LEFT(A1350,4)="http",IFERROR(MID(A1350,FIND("/",A1350,FIND("//",A1350)+2),2000),"/"),A1350))</f>
        <v/>
      </c>
      <c r="EB1350">
        <f>IF(EA1350="","",IFERROR(LEFT(SUBSTITUTE(EA1350,"#","?"),FIND("?",SUBSTITUTE(EA1350,"#","?"))-1),EA1350))</f>
        <v/>
      </c>
      <c r="EC1350">
        <f>IF(EB1350="","",LOWER(IF(AND(LEN(EB1350)&gt;1,RIGHT(EB1350,1)="/"),LEFT(EB1350,LEN(EB1350)-1),EB1350)))</f>
        <v/>
      </c>
    </row>
    <row r="1351">
      <c r="EA1351">
        <f>IF(A1351="","",IF(LEFT(A1351,4)="http",IFERROR(MID(A1351,FIND("/",A1351,FIND("//",A1351)+2),2000),"/"),A1351))</f>
        <v/>
      </c>
      <c r="EB1351">
        <f>IF(EA1351="","",IFERROR(LEFT(SUBSTITUTE(EA1351,"#","?"),FIND("?",SUBSTITUTE(EA1351,"#","?"))-1),EA1351))</f>
        <v/>
      </c>
      <c r="EC1351">
        <f>IF(EB1351="","",LOWER(IF(AND(LEN(EB1351)&gt;1,RIGHT(EB1351,1)="/"),LEFT(EB1351,LEN(EB1351)-1),EB1351)))</f>
        <v/>
      </c>
    </row>
    <row r="1352">
      <c r="EA1352">
        <f>IF(A1352="","",IF(LEFT(A1352,4)="http",IFERROR(MID(A1352,FIND("/",A1352,FIND("//",A1352)+2),2000),"/"),A1352))</f>
        <v/>
      </c>
      <c r="EB1352">
        <f>IF(EA1352="","",IFERROR(LEFT(SUBSTITUTE(EA1352,"#","?"),FIND("?",SUBSTITUTE(EA1352,"#","?"))-1),EA1352))</f>
        <v/>
      </c>
      <c r="EC1352">
        <f>IF(EB1352="","",LOWER(IF(AND(LEN(EB1352)&gt;1,RIGHT(EB1352,1)="/"),LEFT(EB1352,LEN(EB1352)-1),EB1352)))</f>
        <v/>
      </c>
    </row>
    <row r="1353">
      <c r="EA1353">
        <f>IF(A1353="","",IF(LEFT(A1353,4)="http",IFERROR(MID(A1353,FIND("/",A1353,FIND("//",A1353)+2),2000),"/"),A1353))</f>
        <v/>
      </c>
      <c r="EB1353">
        <f>IF(EA1353="","",IFERROR(LEFT(SUBSTITUTE(EA1353,"#","?"),FIND("?",SUBSTITUTE(EA1353,"#","?"))-1),EA1353))</f>
        <v/>
      </c>
      <c r="EC1353">
        <f>IF(EB1353="","",LOWER(IF(AND(LEN(EB1353)&gt;1,RIGHT(EB1353,1)="/"),LEFT(EB1353,LEN(EB1353)-1),EB1353)))</f>
        <v/>
      </c>
    </row>
    <row r="1354">
      <c r="EA1354">
        <f>IF(A1354="","",IF(LEFT(A1354,4)="http",IFERROR(MID(A1354,FIND("/",A1354,FIND("//",A1354)+2),2000),"/"),A1354))</f>
        <v/>
      </c>
      <c r="EB1354">
        <f>IF(EA1354="","",IFERROR(LEFT(SUBSTITUTE(EA1354,"#","?"),FIND("?",SUBSTITUTE(EA1354,"#","?"))-1),EA1354))</f>
        <v/>
      </c>
      <c r="EC1354">
        <f>IF(EB1354="","",LOWER(IF(AND(LEN(EB1354)&gt;1,RIGHT(EB1354,1)="/"),LEFT(EB1354,LEN(EB1354)-1),EB1354)))</f>
        <v/>
      </c>
    </row>
    <row r="1355">
      <c r="EA1355">
        <f>IF(A1355="","",IF(LEFT(A1355,4)="http",IFERROR(MID(A1355,FIND("/",A1355,FIND("//",A1355)+2),2000),"/"),A1355))</f>
        <v/>
      </c>
      <c r="EB1355">
        <f>IF(EA1355="","",IFERROR(LEFT(SUBSTITUTE(EA1355,"#","?"),FIND("?",SUBSTITUTE(EA1355,"#","?"))-1),EA1355))</f>
        <v/>
      </c>
      <c r="EC1355">
        <f>IF(EB1355="","",LOWER(IF(AND(LEN(EB1355)&gt;1,RIGHT(EB1355,1)="/"),LEFT(EB1355,LEN(EB1355)-1),EB1355)))</f>
        <v/>
      </c>
    </row>
    <row r="1356">
      <c r="EA1356">
        <f>IF(A1356="","",IF(LEFT(A1356,4)="http",IFERROR(MID(A1356,FIND("/",A1356,FIND("//",A1356)+2),2000),"/"),A1356))</f>
        <v/>
      </c>
      <c r="EB1356">
        <f>IF(EA1356="","",IFERROR(LEFT(SUBSTITUTE(EA1356,"#","?"),FIND("?",SUBSTITUTE(EA1356,"#","?"))-1),EA1356))</f>
        <v/>
      </c>
      <c r="EC1356">
        <f>IF(EB1356="","",LOWER(IF(AND(LEN(EB1356)&gt;1,RIGHT(EB1356,1)="/"),LEFT(EB1356,LEN(EB1356)-1),EB1356)))</f>
        <v/>
      </c>
    </row>
    <row r="1357">
      <c r="EA1357">
        <f>IF(A1357="","",IF(LEFT(A1357,4)="http",IFERROR(MID(A1357,FIND("/",A1357,FIND("//",A1357)+2),2000),"/"),A1357))</f>
        <v/>
      </c>
      <c r="EB1357">
        <f>IF(EA1357="","",IFERROR(LEFT(SUBSTITUTE(EA1357,"#","?"),FIND("?",SUBSTITUTE(EA1357,"#","?"))-1),EA1357))</f>
        <v/>
      </c>
      <c r="EC1357">
        <f>IF(EB1357="","",LOWER(IF(AND(LEN(EB1357)&gt;1,RIGHT(EB1357,1)="/"),LEFT(EB1357,LEN(EB1357)-1),EB1357)))</f>
        <v/>
      </c>
    </row>
    <row r="1358">
      <c r="EA1358">
        <f>IF(A1358="","",IF(LEFT(A1358,4)="http",IFERROR(MID(A1358,FIND("/",A1358,FIND("//",A1358)+2),2000),"/"),A1358))</f>
        <v/>
      </c>
      <c r="EB1358">
        <f>IF(EA1358="","",IFERROR(LEFT(SUBSTITUTE(EA1358,"#","?"),FIND("?",SUBSTITUTE(EA1358,"#","?"))-1),EA1358))</f>
        <v/>
      </c>
      <c r="EC1358">
        <f>IF(EB1358="","",LOWER(IF(AND(LEN(EB1358)&gt;1,RIGHT(EB1358,1)="/"),LEFT(EB1358,LEN(EB1358)-1),EB1358)))</f>
        <v/>
      </c>
    </row>
    <row r="1359">
      <c r="EA1359">
        <f>IF(A1359="","",IF(LEFT(A1359,4)="http",IFERROR(MID(A1359,FIND("/",A1359,FIND("//",A1359)+2),2000),"/"),A1359))</f>
        <v/>
      </c>
      <c r="EB1359">
        <f>IF(EA1359="","",IFERROR(LEFT(SUBSTITUTE(EA1359,"#","?"),FIND("?",SUBSTITUTE(EA1359,"#","?"))-1),EA1359))</f>
        <v/>
      </c>
      <c r="EC1359">
        <f>IF(EB1359="","",LOWER(IF(AND(LEN(EB1359)&gt;1,RIGHT(EB1359,1)="/"),LEFT(EB1359,LEN(EB1359)-1),EB1359)))</f>
        <v/>
      </c>
    </row>
    <row r="1360">
      <c r="EA1360">
        <f>IF(A1360="","",IF(LEFT(A1360,4)="http",IFERROR(MID(A1360,FIND("/",A1360,FIND("//",A1360)+2),2000),"/"),A1360))</f>
        <v/>
      </c>
      <c r="EB1360">
        <f>IF(EA1360="","",IFERROR(LEFT(SUBSTITUTE(EA1360,"#","?"),FIND("?",SUBSTITUTE(EA1360,"#","?"))-1),EA1360))</f>
        <v/>
      </c>
      <c r="EC1360">
        <f>IF(EB1360="","",LOWER(IF(AND(LEN(EB1360)&gt;1,RIGHT(EB1360,1)="/"),LEFT(EB1360,LEN(EB1360)-1),EB1360)))</f>
        <v/>
      </c>
    </row>
    <row r="1361">
      <c r="EA1361">
        <f>IF(A1361="","",IF(LEFT(A1361,4)="http",IFERROR(MID(A1361,FIND("/",A1361,FIND("//",A1361)+2),2000),"/"),A1361))</f>
        <v/>
      </c>
      <c r="EB1361">
        <f>IF(EA1361="","",IFERROR(LEFT(SUBSTITUTE(EA1361,"#","?"),FIND("?",SUBSTITUTE(EA1361,"#","?"))-1),EA1361))</f>
        <v/>
      </c>
      <c r="EC1361">
        <f>IF(EB1361="","",LOWER(IF(AND(LEN(EB1361)&gt;1,RIGHT(EB1361,1)="/"),LEFT(EB1361,LEN(EB1361)-1),EB1361)))</f>
        <v/>
      </c>
    </row>
    <row r="1362">
      <c r="EA1362">
        <f>IF(A1362="","",IF(LEFT(A1362,4)="http",IFERROR(MID(A1362,FIND("/",A1362,FIND("//",A1362)+2),2000),"/"),A1362))</f>
        <v/>
      </c>
      <c r="EB1362">
        <f>IF(EA1362="","",IFERROR(LEFT(SUBSTITUTE(EA1362,"#","?"),FIND("?",SUBSTITUTE(EA1362,"#","?"))-1),EA1362))</f>
        <v/>
      </c>
      <c r="EC1362">
        <f>IF(EB1362="","",LOWER(IF(AND(LEN(EB1362)&gt;1,RIGHT(EB1362,1)="/"),LEFT(EB1362,LEN(EB1362)-1),EB1362)))</f>
        <v/>
      </c>
    </row>
    <row r="1363">
      <c r="EA1363">
        <f>IF(A1363="","",IF(LEFT(A1363,4)="http",IFERROR(MID(A1363,FIND("/",A1363,FIND("//",A1363)+2),2000),"/"),A1363))</f>
        <v/>
      </c>
      <c r="EB1363">
        <f>IF(EA1363="","",IFERROR(LEFT(SUBSTITUTE(EA1363,"#","?"),FIND("?",SUBSTITUTE(EA1363,"#","?"))-1),EA1363))</f>
        <v/>
      </c>
      <c r="EC1363">
        <f>IF(EB1363="","",LOWER(IF(AND(LEN(EB1363)&gt;1,RIGHT(EB1363,1)="/"),LEFT(EB1363,LEN(EB1363)-1),EB1363)))</f>
        <v/>
      </c>
    </row>
    <row r="1364">
      <c r="EA1364">
        <f>IF(A1364="","",IF(LEFT(A1364,4)="http",IFERROR(MID(A1364,FIND("/",A1364,FIND("//",A1364)+2),2000),"/"),A1364))</f>
        <v/>
      </c>
      <c r="EB1364">
        <f>IF(EA1364="","",IFERROR(LEFT(SUBSTITUTE(EA1364,"#","?"),FIND("?",SUBSTITUTE(EA1364,"#","?"))-1),EA1364))</f>
        <v/>
      </c>
      <c r="EC1364">
        <f>IF(EB1364="","",LOWER(IF(AND(LEN(EB1364)&gt;1,RIGHT(EB1364,1)="/"),LEFT(EB1364,LEN(EB1364)-1),EB1364)))</f>
        <v/>
      </c>
    </row>
    <row r="1365">
      <c r="EA1365">
        <f>IF(A1365="","",IF(LEFT(A1365,4)="http",IFERROR(MID(A1365,FIND("/",A1365,FIND("//",A1365)+2),2000),"/"),A1365))</f>
        <v/>
      </c>
      <c r="EB1365">
        <f>IF(EA1365="","",IFERROR(LEFT(SUBSTITUTE(EA1365,"#","?"),FIND("?",SUBSTITUTE(EA1365,"#","?"))-1),EA1365))</f>
        <v/>
      </c>
      <c r="EC1365">
        <f>IF(EB1365="","",LOWER(IF(AND(LEN(EB1365)&gt;1,RIGHT(EB1365,1)="/"),LEFT(EB1365,LEN(EB1365)-1),EB1365)))</f>
        <v/>
      </c>
    </row>
    <row r="1366">
      <c r="EA1366">
        <f>IF(A1366="","",IF(LEFT(A1366,4)="http",IFERROR(MID(A1366,FIND("/",A1366,FIND("//",A1366)+2),2000),"/"),A1366))</f>
        <v/>
      </c>
      <c r="EB1366">
        <f>IF(EA1366="","",IFERROR(LEFT(SUBSTITUTE(EA1366,"#","?"),FIND("?",SUBSTITUTE(EA1366,"#","?"))-1),EA1366))</f>
        <v/>
      </c>
      <c r="EC1366">
        <f>IF(EB1366="","",LOWER(IF(AND(LEN(EB1366)&gt;1,RIGHT(EB1366,1)="/"),LEFT(EB1366,LEN(EB1366)-1),EB1366)))</f>
        <v/>
      </c>
    </row>
    <row r="1367">
      <c r="EA1367">
        <f>IF(A1367="","",IF(LEFT(A1367,4)="http",IFERROR(MID(A1367,FIND("/",A1367,FIND("//",A1367)+2),2000),"/"),A1367))</f>
        <v/>
      </c>
      <c r="EB1367">
        <f>IF(EA1367="","",IFERROR(LEFT(SUBSTITUTE(EA1367,"#","?"),FIND("?",SUBSTITUTE(EA1367,"#","?"))-1),EA1367))</f>
        <v/>
      </c>
      <c r="EC1367">
        <f>IF(EB1367="","",LOWER(IF(AND(LEN(EB1367)&gt;1,RIGHT(EB1367,1)="/"),LEFT(EB1367,LEN(EB1367)-1),EB1367)))</f>
        <v/>
      </c>
    </row>
    <row r="1368">
      <c r="EA1368">
        <f>IF(A1368="","",IF(LEFT(A1368,4)="http",IFERROR(MID(A1368,FIND("/",A1368,FIND("//",A1368)+2),2000),"/"),A1368))</f>
        <v/>
      </c>
      <c r="EB1368">
        <f>IF(EA1368="","",IFERROR(LEFT(SUBSTITUTE(EA1368,"#","?"),FIND("?",SUBSTITUTE(EA1368,"#","?"))-1),EA1368))</f>
        <v/>
      </c>
      <c r="EC1368">
        <f>IF(EB1368="","",LOWER(IF(AND(LEN(EB1368)&gt;1,RIGHT(EB1368,1)="/"),LEFT(EB1368,LEN(EB1368)-1),EB1368)))</f>
        <v/>
      </c>
    </row>
    <row r="1369">
      <c r="EA1369">
        <f>IF(A1369="","",IF(LEFT(A1369,4)="http",IFERROR(MID(A1369,FIND("/",A1369,FIND("//",A1369)+2),2000),"/"),A1369))</f>
        <v/>
      </c>
      <c r="EB1369">
        <f>IF(EA1369="","",IFERROR(LEFT(SUBSTITUTE(EA1369,"#","?"),FIND("?",SUBSTITUTE(EA1369,"#","?"))-1),EA1369))</f>
        <v/>
      </c>
      <c r="EC1369">
        <f>IF(EB1369="","",LOWER(IF(AND(LEN(EB1369)&gt;1,RIGHT(EB1369,1)="/"),LEFT(EB1369,LEN(EB1369)-1),EB1369)))</f>
        <v/>
      </c>
    </row>
    <row r="1370">
      <c r="EA1370">
        <f>IF(A1370="","",IF(LEFT(A1370,4)="http",IFERROR(MID(A1370,FIND("/",A1370,FIND("//",A1370)+2),2000),"/"),A1370))</f>
        <v/>
      </c>
      <c r="EB1370">
        <f>IF(EA1370="","",IFERROR(LEFT(SUBSTITUTE(EA1370,"#","?"),FIND("?",SUBSTITUTE(EA1370,"#","?"))-1),EA1370))</f>
        <v/>
      </c>
      <c r="EC1370">
        <f>IF(EB1370="","",LOWER(IF(AND(LEN(EB1370)&gt;1,RIGHT(EB1370,1)="/"),LEFT(EB1370,LEN(EB1370)-1),EB1370)))</f>
        <v/>
      </c>
    </row>
    <row r="1371">
      <c r="EA1371">
        <f>IF(A1371="","",IF(LEFT(A1371,4)="http",IFERROR(MID(A1371,FIND("/",A1371,FIND("//",A1371)+2),2000),"/"),A1371))</f>
        <v/>
      </c>
      <c r="EB1371">
        <f>IF(EA1371="","",IFERROR(LEFT(SUBSTITUTE(EA1371,"#","?"),FIND("?",SUBSTITUTE(EA1371,"#","?"))-1),EA1371))</f>
        <v/>
      </c>
      <c r="EC1371">
        <f>IF(EB1371="","",LOWER(IF(AND(LEN(EB1371)&gt;1,RIGHT(EB1371,1)="/"),LEFT(EB1371,LEN(EB1371)-1),EB1371)))</f>
        <v/>
      </c>
    </row>
    <row r="1372">
      <c r="EA1372">
        <f>IF(A1372="","",IF(LEFT(A1372,4)="http",IFERROR(MID(A1372,FIND("/",A1372,FIND("//",A1372)+2),2000),"/"),A1372))</f>
        <v/>
      </c>
      <c r="EB1372">
        <f>IF(EA1372="","",IFERROR(LEFT(SUBSTITUTE(EA1372,"#","?"),FIND("?",SUBSTITUTE(EA1372,"#","?"))-1),EA1372))</f>
        <v/>
      </c>
      <c r="EC1372">
        <f>IF(EB1372="","",LOWER(IF(AND(LEN(EB1372)&gt;1,RIGHT(EB1372,1)="/"),LEFT(EB1372,LEN(EB1372)-1),EB1372)))</f>
        <v/>
      </c>
    </row>
    <row r="1373">
      <c r="EA1373">
        <f>IF(A1373="","",IF(LEFT(A1373,4)="http",IFERROR(MID(A1373,FIND("/",A1373,FIND("//",A1373)+2),2000),"/"),A1373))</f>
        <v/>
      </c>
      <c r="EB1373">
        <f>IF(EA1373="","",IFERROR(LEFT(SUBSTITUTE(EA1373,"#","?"),FIND("?",SUBSTITUTE(EA1373,"#","?"))-1),EA1373))</f>
        <v/>
      </c>
      <c r="EC1373">
        <f>IF(EB1373="","",LOWER(IF(AND(LEN(EB1373)&gt;1,RIGHT(EB1373,1)="/"),LEFT(EB1373,LEN(EB1373)-1),EB1373)))</f>
        <v/>
      </c>
    </row>
    <row r="1374">
      <c r="EA1374">
        <f>IF(A1374="","",IF(LEFT(A1374,4)="http",IFERROR(MID(A1374,FIND("/",A1374,FIND("//",A1374)+2),2000),"/"),A1374))</f>
        <v/>
      </c>
      <c r="EB1374">
        <f>IF(EA1374="","",IFERROR(LEFT(SUBSTITUTE(EA1374,"#","?"),FIND("?",SUBSTITUTE(EA1374,"#","?"))-1),EA1374))</f>
        <v/>
      </c>
      <c r="EC1374">
        <f>IF(EB1374="","",LOWER(IF(AND(LEN(EB1374)&gt;1,RIGHT(EB1374,1)="/"),LEFT(EB1374,LEN(EB1374)-1),EB1374)))</f>
        <v/>
      </c>
    </row>
    <row r="1375">
      <c r="EA1375">
        <f>IF(A1375="","",IF(LEFT(A1375,4)="http",IFERROR(MID(A1375,FIND("/",A1375,FIND("//",A1375)+2),2000),"/"),A1375))</f>
        <v/>
      </c>
      <c r="EB1375">
        <f>IF(EA1375="","",IFERROR(LEFT(SUBSTITUTE(EA1375,"#","?"),FIND("?",SUBSTITUTE(EA1375,"#","?"))-1),EA1375))</f>
        <v/>
      </c>
      <c r="EC1375">
        <f>IF(EB1375="","",LOWER(IF(AND(LEN(EB1375)&gt;1,RIGHT(EB1375,1)="/"),LEFT(EB1375,LEN(EB1375)-1),EB1375)))</f>
        <v/>
      </c>
    </row>
    <row r="1376">
      <c r="EA1376">
        <f>IF(A1376="","",IF(LEFT(A1376,4)="http",IFERROR(MID(A1376,FIND("/",A1376,FIND("//",A1376)+2),2000),"/"),A1376))</f>
        <v/>
      </c>
      <c r="EB1376">
        <f>IF(EA1376="","",IFERROR(LEFT(SUBSTITUTE(EA1376,"#","?"),FIND("?",SUBSTITUTE(EA1376,"#","?"))-1),EA1376))</f>
        <v/>
      </c>
      <c r="EC1376">
        <f>IF(EB1376="","",LOWER(IF(AND(LEN(EB1376)&gt;1,RIGHT(EB1376,1)="/"),LEFT(EB1376,LEN(EB1376)-1),EB1376)))</f>
        <v/>
      </c>
    </row>
    <row r="1377">
      <c r="EA1377">
        <f>IF(A1377="","",IF(LEFT(A1377,4)="http",IFERROR(MID(A1377,FIND("/",A1377,FIND("//",A1377)+2),2000),"/"),A1377))</f>
        <v/>
      </c>
      <c r="EB1377">
        <f>IF(EA1377="","",IFERROR(LEFT(SUBSTITUTE(EA1377,"#","?"),FIND("?",SUBSTITUTE(EA1377,"#","?"))-1),EA1377))</f>
        <v/>
      </c>
      <c r="EC1377">
        <f>IF(EB1377="","",LOWER(IF(AND(LEN(EB1377)&gt;1,RIGHT(EB1377,1)="/"),LEFT(EB1377,LEN(EB1377)-1),EB1377)))</f>
        <v/>
      </c>
    </row>
    <row r="1378">
      <c r="EA1378">
        <f>IF(A1378="","",IF(LEFT(A1378,4)="http",IFERROR(MID(A1378,FIND("/",A1378,FIND("//",A1378)+2),2000),"/"),A1378))</f>
        <v/>
      </c>
      <c r="EB1378">
        <f>IF(EA1378="","",IFERROR(LEFT(SUBSTITUTE(EA1378,"#","?"),FIND("?",SUBSTITUTE(EA1378,"#","?"))-1),EA1378))</f>
        <v/>
      </c>
      <c r="EC1378">
        <f>IF(EB1378="","",LOWER(IF(AND(LEN(EB1378)&gt;1,RIGHT(EB1378,1)="/"),LEFT(EB1378,LEN(EB1378)-1),EB1378)))</f>
        <v/>
      </c>
    </row>
    <row r="1379">
      <c r="EA1379">
        <f>IF(A1379="","",IF(LEFT(A1379,4)="http",IFERROR(MID(A1379,FIND("/",A1379,FIND("//",A1379)+2),2000),"/"),A1379))</f>
        <v/>
      </c>
      <c r="EB1379">
        <f>IF(EA1379="","",IFERROR(LEFT(SUBSTITUTE(EA1379,"#","?"),FIND("?",SUBSTITUTE(EA1379,"#","?"))-1),EA1379))</f>
        <v/>
      </c>
      <c r="EC1379">
        <f>IF(EB1379="","",LOWER(IF(AND(LEN(EB1379)&gt;1,RIGHT(EB1379,1)="/"),LEFT(EB1379,LEN(EB1379)-1),EB1379)))</f>
        <v/>
      </c>
    </row>
    <row r="1380">
      <c r="EA1380">
        <f>IF(A1380="","",IF(LEFT(A1380,4)="http",IFERROR(MID(A1380,FIND("/",A1380,FIND("//",A1380)+2),2000),"/"),A1380))</f>
        <v/>
      </c>
      <c r="EB1380">
        <f>IF(EA1380="","",IFERROR(LEFT(SUBSTITUTE(EA1380,"#","?"),FIND("?",SUBSTITUTE(EA1380,"#","?"))-1),EA1380))</f>
        <v/>
      </c>
      <c r="EC1380">
        <f>IF(EB1380="","",LOWER(IF(AND(LEN(EB1380)&gt;1,RIGHT(EB1380,1)="/"),LEFT(EB1380,LEN(EB1380)-1),EB1380)))</f>
        <v/>
      </c>
    </row>
    <row r="1381">
      <c r="EA1381">
        <f>IF(A1381="","",IF(LEFT(A1381,4)="http",IFERROR(MID(A1381,FIND("/",A1381,FIND("//",A1381)+2),2000),"/"),A1381))</f>
        <v/>
      </c>
      <c r="EB1381">
        <f>IF(EA1381="","",IFERROR(LEFT(SUBSTITUTE(EA1381,"#","?"),FIND("?",SUBSTITUTE(EA1381,"#","?"))-1),EA1381))</f>
        <v/>
      </c>
      <c r="EC1381">
        <f>IF(EB1381="","",LOWER(IF(AND(LEN(EB1381)&gt;1,RIGHT(EB1381,1)="/"),LEFT(EB1381,LEN(EB1381)-1),EB1381)))</f>
        <v/>
      </c>
    </row>
    <row r="1382">
      <c r="EA1382">
        <f>IF(A1382="","",IF(LEFT(A1382,4)="http",IFERROR(MID(A1382,FIND("/",A1382,FIND("//",A1382)+2),2000),"/"),A1382))</f>
        <v/>
      </c>
      <c r="EB1382">
        <f>IF(EA1382="","",IFERROR(LEFT(SUBSTITUTE(EA1382,"#","?"),FIND("?",SUBSTITUTE(EA1382,"#","?"))-1),EA1382))</f>
        <v/>
      </c>
      <c r="EC1382">
        <f>IF(EB1382="","",LOWER(IF(AND(LEN(EB1382)&gt;1,RIGHT(EB1382,1)="/"),LEFT(EB1382,LEN(EB1382)-1),EB1382)))</f>
        <v/>
      </c>
    </row>
    <row r="1383">
      <c r="EA1383">
        <f>IF(A1383="","",IF(LEFT(A1383,4)="http",IFERROR(MID(A1383,FIND("/",A1383,FIND("//",A1383)+2),2000),"/"),A1383))</f>
        <v/>
      </c>
      <c r="EB1383">
        <f>IF(EA1383="","",IFERROR(LEFT(SUBSTITUTE(EA1383,"#","?"),FIND("?",SUBSTITUTE(EA1383,"#","?"))-1),EA1383))</f>
        <v/>
      </c>
      <c r="EC1383">
        <f>IF(EB1383="","",LOWER(IF(AND(LEN(EB1383)&gt;1,RIGHT(EB1383,1)="/"),LEFT(EB1383,LEN(EB1383)-1),EB1383)))</f>
        <v/>
      </c>
    </row>
    <row r="1384">
      <c r="EA1384">
        <f>IF(A1384="","",IF(LEFT(A1384,4)="http",IFERROR(MID(A1384,FIND("/",A1384,FIND("//",A1384)+2),2000),"/"),A1384))</f>
        <v/>
      </c>
      <c r="EB1384">
        <f>IF(EA1384="","",IFERROR(LEFT(SUBSTITUTE(EA1384,"#","?"),FIND("?",SUBSTITUTE(EA1384,"#","?"))-1),EA1384))</f>
        <v/>
      </c>
      <c r="EC1384">
        <f>IF(EB1384="","",LOWER(IF(AND(LEN(EB1384)&gt;1,RIGHT(EB1384,1)="/"),LEFT(EB1384,LEN(EB1384)-1),EB1384)))</f>
        <v/>
      </c>
    </row>
    <row r="1385">
      <c r="EA1385">
        <f>IF(A1385="","",IF(LEFT(A1385,4)="http",IFERROR(MID(A1385,FIND("/",A1385,FIND("//",A1385)+2),2000),"/"),A1385))</f>
        <v/>
      </c>
      <c r="EB1385">
        <f>IF(EA1385="","",IFERROR(LEFT(SUBSTITUTE(EA1385,"#","?"),FIND("?",SUBSTITUTE(EA1385,"#","?"))-1),EA1385))</f>
        <v/>
      </c>
      <c r="EC1385">
        <f>IF(EB1385="","",LOWER(IF(AND(LEN(EB1385)&gt;1,RIGHT(EB1385,1)="/"),LEFT(EB1385,LEN(EB1385)-1),EB1385)))</f>
        <v/>
      </c>
    </row>
    <row r="1386">
      <c r="EA1386">
        <f>IF(A1386="","",IF(LEFT(A1386,4)="http",IFERROR(MID(A1386,FIND("/",A1386,FIND("//",A1386)+2),2000),"/"),A1386))</f>
        <v/>
      </c>
      <c r="EB1386">
        <f>IF(EA1386="","",IFERROR(LEFT(SUBSTITUTE(EA1386,"#","?"),FIND("?",SUBSTITUTE(EA1386,"#","?"))-1),EA1386))</f>
        <v/>
      </c>
      <c r="EC1386">
        <f>IF(EB1386="","",LOWER(IF(AND(LEN(EB1386)&gt;1,RIGHT(EB1386,1)="/"),LEFT(EB1386,LEN(EB1386)-1),EB1386)))</f>
        <v/>
      </c>
    </row>
    <row r="1387">
      <c r="EA1387">
        <f>IF(A1387="","",IF(LEFT(A1387,4)="http",IFERROR(MID(A1387,FIND("/",A1387,FIND("//",A1387)+2),2000),"/"),A1387))</f>
        <v/>
      </c>
      <c r="EB1387">
        <f>IF(EA1387="","",IFERROR(LEFT(SUBSTITUTE(EA1387,"#","?"),FIND("?",SUBSTITUTE(EA1387,"#","?"))-1),EA1387))</f>
        <v/>
      </c>
      <c r="EC1387">
        <f>IF(EB1387="","",LOWER(IF(AND(LEN(EB1387)&gt;1,RIGHT(EB1387,1)="/"),LEFT(EB1387,LEN(EB1387)-1),EB1387)))</f>
        <v/>
      </c>
    </row>
    <row r="1388">
      <c r="EA1388">
        <f>IF(A1388="","",IF(LEFT(A1388,4)="http",IFERROR(MID(A1388,FIND("/",A1388,FIND("//",A1388)+2),2000),"/"),A1388))</f>
        <v/>
      </c>
      <c r="EB1388">
        <f>IF(EA1388="","",IFERROR(LEFT(SUBSTITUTE(EA1388,"#","?"),FIND("?",SUBSTITUTE(EA1388,"#","?"))-1),EA1388))</f>
        <v/>
      </c>
      <c r="EC1388">
        <f>IF(EB1388="","",LOWER(IF(AND(LEN(EB1388)&gt;1,RIGHT(EB1388,1)="/"),LEFT(EB1388,LEN(EB1388)-1),EB1388)))</f>
        <v/>
      </c>
    </row>
    <row r="1389">
      <c r="EA1389">
        <f>IF(A1389="","",IF(LEFT(A1389,4)="http",IFERROR(MID(A1389,FIND("/",A1389,FIND("//",A1389)+2),2000),"/"),A1389))</f>
        <v/>
      </c>
      <c r="EB1389">
        <f>IF(EA1389="","",IFERROR(LEFT(SUBSTITUTE(EA1389,"#","?"),FIND("?",SUBSTITUTE(EA1389,"#","?"))-1),EA1389))</f>
        <v/>
      </c>
      <c r="EC1389">
        <f>IF(EB1389="","",LOWER(IF(AND(LEN(EB1389)&gt;1,RIGHT(EB1389,1)="/"),LEFT(EB1389,LEN(EB1389)-1),EB1389)))</f>
        <v/>
      </c>
    </row>
    <row r="1390">
      <c r="EA1390">
        <f>IF(A1390="","",IF(LEFT(A1390,4)="http",IFERROR(MID(A1390,FIND("/",A1390,FIND("//",A1390)+2),2000),"/"),A1390))</f>
        <v/>
      </c>
      <c r="EB1390">
        <f>IF(EA1390="","",IFERROR(LEFT(SUBSTITUTE(EA1390,"#","?"),FIND("?",SUBSTITUTE(EA1390,"#","?"))-1),EA1390))</f>
        <v/>
      </c>
      <c r="EC1390">
        <f>IF(EB1390="","",LOWER(IF(AND(LEN(EB1390)&gt;1,RIGHT(EB1390,1)="/"),LEFT(EB1390,LEN(EB1390)-1),EB1390)))</f>
        <v/>
      </c>
    </row>
    <row r="1391">
      <c r="EA1391">
        <f>IF(A1391="","",IF(LEFT(A1391,4)="http",IFERROR(MID(A1391,FIND("/",A1391,FIND("//",A1391)+2),2000),"/"),A1391))</f>
        <v/>
      </c>
      <c r="EB1391">
        <f>IF(EA1391="","",IFERROR(LEFT(SUBSTITUTE(EA1391,"#","?"),FIND("?",SUBSTITUTE(EA1391,"#","?"))-1),EA1391))</f>
        <v/>
      </c>
      <c r="EC1391">
        <f>IF(EB1391="","",LOWER(IF(AND(LEN(EB1391)&gt;1,RIGHT(EB1391,1)="/"),LEFT(EB1391,LEN(EB1391)-1),EB1391)))</f>
        <v/>
      </c>
    </row>
    <row r="1392">
      <c r="EA1392">
        <f>IF(A1392="","",IF(LEFT(A1392,4)="http",IFERROR(MID(A1392,FIND("/",A1392,FIND("//",A1392)+2),2000),"/"),A1392))</f>
        <v/>
      </c>
      <c r="EB1392">
        <f>IF(EA1392="","",IFERROR(LEFT(SUBSTITUTE(EA1392,"#","?"),FIND("?",SUBSTITUTE(EA1392,"#","?"))-1),EA1392))</f>
        <v/>
      </c>
      <c r="EC1392">
        <f>IF(EB1392="","",LOWER(IF(AND(LEN(EB1392)&gt;1,RIGHT(EB1392,1)="/"),LEFT(EB1392,LEN(EB1392)-1),EB1392)))</f>
        <v/>
      </c>
    </row>
    <row r="1393">
      <c r="EA1393">
        <f>IF(A1393="","",IF(LEFT(A1393,4)="http",IFERROR(MID(A1393,FIND("/",A1393,FIND("//",A1393)+2),2000),"/"),A1393))</f>
        <v/>
      </c>
      <c r="EB1393">
        <f>IF(EA1393="","",IFERROR(LEFT(SUBSTITUTE(EA1393,"#","?"),FIND("?",SUBSTITUTE(EA1393,"#","?"))-1),EA1393))</f>
        <v/>
      </c>
      <c r="EC1393">
        <f>IF(EB1393="","",LOWER(IF(AND(LEN(EB1393)&gt;1,RIGHT(EB1393,1)="/"),LEFT(EB1393,LEN(EB1393)-1),EB1393)))</f>
        <v/>
      </c>
    </row>
    <row r="1394">
      <c r="EA1394">
        <f>IF(A1394="","",IF(LEFT(A1394,4)="http",IFERROR(MID(A1394,FIND("/",A1394,FIND("//",A1394)+2),2000),"/"),A1394))</f>
        <v/>
      </c>
      <c r="EB1394">
        <f>IF(EA1394="","",IFERROR(LEFT(SUBSTITUTE(EA1394,"#","?"),FIND("?",SUBSTITUTE(EA1394,"#","?"))-1),EA1394))</f>
        <v/>
      </c>
      <c r="EC1394">
        <f>IF(EB1394="","",LOWER(IF(AND(LEN(EB1394)&gt;1,RIGHT(EB1394,1)="/"),LEFT(EB1394,LEN(EB1394)-1),EB1394)))</f>
        <v/>
      </c>
    </row>
    <row r="1395">
      <c r="EA1395">
        <f>IF(A1395="","",IF(LEFT(A1395,4)="http",IFERROR(MID(A1395,FIND("/",A1395,FIND("//",A1395)+2),2000),"/"),A1395))</f>
        <v/>
      </c>
      <c r="EB1395">
        <f>IF(EA1395="","",IFERROR(LEFT(SUBSTITUTE(EA1395,"#","?"),FIND("?",SUBSTITUTE(EA1395,"#","?"))-1),EA1395))</f>
        <v/>
      </c>
      <c r="EC1395">
        <f>IF(EB1395="","",LOWER(IF(AND(LEN(EB1395)&gt;1,RIGHT(EB1395,1)="/"),LEFT(EB1395,LEN(EB1395)-1),EB1395)))</f>
        <v/>
      </c>
    </row>
    <row r="1396">
      <c r="EA1396">
        <f>IF(A1396="","",IF(LEFT(A1396,4)="http",IFERROR(MID(A1396,FIND("/",A1396,FIND("//",A1396)+2),2000),"/"),A1396))</f>
        <v/>
      </c>
      <c r="EB1396">
        <f>IF(EA1396="","",IFERROR(LEFT(SUBSTITUTE(EA1396,"#","?"),FIND("?",SUBSTITUTE(EA1396,"#","?"))-1),EA1396))</f>
        <v/>
      </c>
      <c r="EC1396">
        <f>IF(EB1396="","",LOWER(IF(AND(LEN(EB1396)&gt;1,RIGHT(EB1396,1)="/"),LEFT(EB1396,LEN(EB1396)-1),EB1396)))</f>
        <v/>
      </c>
    </row>
    <row r="1397">
      <c r="EA1397">
        <f>IF(A1397="","",IF(LEFT(A1397,4)="http",IFERROR(MID(A1397,FIND("/",A1397,FIND("//",A1397)+2),2000),"/"),A1397))</f>
        <v/>
      </c>
      <c r="EB1397">
        <f>IF(EA1397="","",IFERROR(LEFT(SUBSTITUTE(EA1397,"#","?"),FIND("?",SUBSTITUTE(EA1397,"#","?"))-1),EA1397))</f>
        <v/>
      </c>
      <c r="EC1397">
        <f>IF(EB1397="","",LOWER(IF(AND(LEN(EB1397)&gt;1,RIGHT(EB1397,1)="/"),LEFT(EB1397,LEN(EB1397)-1),EB1397)))</f>
        <v/>
      </c>
    </row>
    <row r="1398">
      <c r="EA1398">
        <f>IF(A1398="","",IF(LEFT(A1398,4)="http",IFERROR(MID(A1398,FIND("/",A1398,FIND("//",A1398)+2),2000),"/"),A1398))</f>
        <v/>
      </c>
      <c r="EB1398">
        <f>IF(EA1398="","",IFERROR(LEFT(SUBSTITUTE(EA1398,"#","?"),FIND("?",SUBSTITUTE(EA1398,"#","?"))-1),EA1398))</f>
        <v/>
      </c>
      <c r="EC1398">
        <f>IF(EB1398="","",LOWER(IF(AND(LEN(EB1398)&gt;1,RIGHT(EB1398,1)="/"),LEFT(EB1398,LEN(EB1398)-1),EB1398)))</f>
        <v/>
      </c>
    </row>
    <row r="1399">
      <c r="EA1399">
        <f>IF(A1399="","",IF(LEFT(A1399,4)="http",IFERROR(MID(A1399,FIND("/",A1399,FIND("//",A1399)+2),2000),"/"),A1399))</f>
        <v/>
      </c>
      <c r="EB1399">
        <f>IF(EA1399="","",IFERROR(LEFT(SUBSTITUTE(EA1399,"#","?"),FIND("?",SUBSTITUTE(EA1399,"#","?"))-1),EA1399))</f>
        <v/>
      </c>
      <c r="EC1399">
        <f>IF(EB1399="","",LOWER(IF(AND(LEN(EB1399)&gt;1,RIGHT(EB1399,1)="/"),LEFT(EB1399,LEN(EB1399)-1),EB1399)))</f>
        <v/>
      </c>
    </row>
    <row r="1400">
      <c r="EA1400">
        <f>IF(A1400="","",IF(LEFT(A1400,4)="http",IFERROR(MID(A1400,FIND("/",A1400,FIND("//",A1400)+2),2000),"/"),A1400))</f>
        <v/>
      </c>
      <c r="EB1400">
        <f>IF(EA1400="","",IFERROR(LEFT(SUBSTITUTE(EA1400,"#","?"),FIND("?",SUBSTITUTE(EA1400,"#","?"))-1),EA1400))</f>
        <v/>
      </c>
      <c r="EC1400">
        <f>IF(EB1400="","",LOWER(IF(AND(LEN(EB1400)&gt;1,RIGHT(EB1400,1)="/"),LEFT(EB1400,LEN(EB1400)-1),EB1400)))</f>
        <v/>
      </c>
    </row>
    <row r="1401">
      <c r="EA1401">
        <f>IF(A1401="","",IF(LEFT(A1401,4)="http",IFERROR(MID(A1401,FIND("/",A1401,FIND("//",A1401)+2),2000),"/"),A1401))</f>
        <v/>
      </c>
      <c r="EB1401">
        <f>IF(EA1401="","",IFERROR(LEFT(SUBSTITUTE(EA1401,"#","?"),FIND("?",SUBSTITUTE(EA1401,"#","?"))-1),EA1401))</f>
        <v/>
      </c>
      <c r="EC1401">
        <f>IF(EB1401="","",LOWER(IF(AND(LEN(EB1401)&gt;1,RIGHT(EB1401,1)="/"),LEFT(EB1401,LEN(EB1401)-1),EB1401)))</f>
        <v/>
      </c>
    </row>
    <row r="1402">
      <c r="EA1402">
        <f>IF(A1402="","",IF(LEFT(A1402,4)="http",IFERROR(MID(A1402,FIND("/",A1402,FIND("//",A1402)+2),2000),"/"),A1402))</f>
        <v/>
      </c>
      <c r="EB1402">
        <f>IF(EA1402="","",IFERROR(LEFT(SUBSTITUTE(EA1402,"#","?"),FIND("?",SUBSTITUTE(EA1402,"#","?"))-1),EA1402))</f>
        <v/>
      </c>
      <c r="EC1402">
        <f>IF(EB1402="","",LOWER(IF(AND(LEN(EB1402)&gt;1,RIGHT(EB1402,1)="/"),LEFT(EB1402,LEN(EB1402)-1),EB1402)))</f>
        <v/>
      </c>
    </row>
    <row r="1403">
      <c r="EA1403">
        <f>IF(A1403="","",IF(LEFT(A1403,4)="http",IFERROR(MID(A1403,FIND("/",A1403,FIND("//",A1403)+2),2000),"/"),A1403))</f>
        <v/>
      </c>
      <c r="EB1403">
        <f>IF(EA1403="","",IFERROR(LEFT(SUBSTITUTE(EA1403,"#","?"),FIND("?",SUBSTITUTE(EA1403,"#","?"))-1),EA1403))</f>
        <v/>
      </c>
      <c r="EC1403">
        <f>IF(EB1403="","",LOWER(IF(AND(LEN(EB1403)&gt;1,RIGHT(EB1403,1)="/"),LEFT(EB1403,LEN(EB1403)-1),EB1403)))</f>
        <v/>
      </c>
    </row>
    <row r="1404">
      <c r="EA1404">
        <f>IF(A1404="","",IF(LEFT(A1404,4)="http",IFERROR(MID(A1404,FIND("/",A1404,FIND("//",A1404)+2),2000),"/"),A1404))</f>
        <v/>
      </c>
      <c r="EB1404">
        <f>IF(EA1404="","",IFERROR(LEFT(SUBSTITUTE(EA1404,"#","?"),FIND("?",SUBSTITUTE(EA1404,"#","?"))-1),EA1404))</f>
        <v/>
      </c>
      <c r="EC1404">
        <f>IF(EB1404="","",LOWER(IF(AND(LEN(EB1404)&gt;1,RIGHT(EB1404,1)="/"),LEFT(EB1404,LEN(EB1404)-1),EB1404)))</f>
        <v/>
      </c>
    </row>
    <row r="1405">
      <c r="EA1405">
        <f>IF(A1405="","",IF(LEFT(A1405,4)="http",IFERROR(MID(A1405,FIND("/",A1405,FIND("//",A1405)+2),2000),"/"),A1405))</f>
        <v/>
      </c>
      <c r="EB1405">
        <f>IF(EA1405="","",IFERROR(LEFT(SUBSTITUTE(EA1405,"#","?"),FIND("?",SUBSTITUTE(EA1405,"#","?"))-1),EA1405))</f>
        <v/>
      </c>
      <c r="EC1405">
        <f>IF(EB1405="","",LOWER(IF(AND(LEN(EB1405)&gt;1,RIGHT(EB1405,1)="/"),LEFT(EB1405,LEN(EB1405)-1),EB1405)))</f>
        <v/>
      </c>
    </row>
    <row r="1406">
      <c r="EA1406">
        <f>IF(A1406="","",IF(LEFT(A1406,4)="http",IFERROR(MID(A1406,FIND("/",A1406,FIND("//",A1406)+2),2000),"/"),A1406))</f>
        <v/>
      </c>
      <c r="EB1406">
        <f>IF(EA1406="","",IFERROR(LEFT(SUBSTITUTE(EA1406,"#","?"),FIND("?",SUBSTITUTE(EA1406,"#","?"))-1),EA1406))</f>
        <v/>
      </c>
      <c r="EC1406">
        <f>IF(EB1406="","",LOWER(IF(AND(LEN(EB1406)&gt;1,RIGHT(EB1406,1)="/"),LEFT(EB1406,LEN(EB1406)-1),EB1406)))</f>
        <v/>
      </c>
    </row>
    <row r="1407">
      <c r="EA1407">
        <f>IF(A1407="","",IF(LEFT(A1407,4)="http",IFERROR(MID(A1407,FIND("/",A1407,FIND("//",A1407)+2),2000),"/"),A1407))</f>
        <v/>
      </c>
      <c r="EB1407">
        <f>IF(EA1407="","",IFERROR(LEFT(SUBSTITUTE(EA1407,"#","?"),FIND("?",SUBSTITUTE(EA1407,"#","?"))-1),EA1407))</f>
        <v/>
      </c>
      <c r="EC1407">
        <f>IF(EB1407="","",LOWER(IF(AND(LEN(EB1407)&gt;1,RIGHT(EB1407,1)="/"),LEFT(EB1407,LEN(EB1407)-1),EB1407)))</f>
        <v/>
      </c>
    </row>
    <row r="1408">
      <c r="EA1408">
        <f>IF(A1408="","",IF(LEFT(A1408,4)="http",IFERROR(MID(A1408,FIND("/",A1408,FIND("//",A1408)+2),2000),"/"),A1408))</f>
        <v/>
      </c>
      <c r="EB1408">
        <f>IF(EA1408="","",IFERROR(LEFT(SUBSTITUTE(EA1408,"#","?"),FIND("?",SUBSTITUTE(EA1408,"#","?"))-1),EA1408))</f>
        <v/>
      </c>
      <c r="EC1408">
        <f>IF(EB1408="","",LOWER(IF(AND(LEN(EB1408)&gt;1,RIGHT(EB1408,1)="/"),LEFT(EB1408,LEN(EB1408)-1),EB1408)))</f>
        <v/>
      </c>
    </row>
    <row r="1409">
      <c r="EA1409">
        <f>IF(A1409="","",IF(LEFT(A1409,4)="http",IFERROR(MID(A1409,FIND("/",A1409,FIND("//",A1409)+2),2000),"/"),A1409))</f>
        <v/>
      </c>
      <c r="EB1409">
        <f>IF(EA1409="","",IFERROR(LEFT(SUBSTITUTE(EA1409,"#","?"),FIND("?",SUBSTITUTE(EA1409,"#","?"))-1),EA1409))</f>
        <v/>
      </c>
      <c r="EC1409">
        <f>IF(EB1409="","",LOWER(IF(AND(LEN(EB1409)&gt;1,RIGHT(EB1409,1)="/"),LEFT(EB1409,LEN(EB1409)-1),EB1409)))</f>
        <v/>
      </c>
    </row>
    <row r="1410">
      <c r="EA1410">
        <f>IF(A1410="","",IF(LEFT(A1410,4)="http",IFERROR(MID(A1410,FIND("/",A1410,FIND("//",A1410)+2),2000),"/"),A1410))</f>
        <v/>
      </c>
      <c r="EB1410">
        <f>IF(EA1410="","",IFERROR(LEFT(SUBSTITUTE(EA1410,"#","?"),FIND("?",SUBSTITUTE(EA1410,"#","?"))-1),EA1410))</f>
        <v/>
      </c>
      <c r="EC1410">
        <f>IF(EB1410="","",LOWER(IF(AND(LEN(EB1410)&gt;1,RIGHT(EB1410,1)="/"),LEFT(EB1410,LEN(EB1410)-1),EB1410)))</f>
        <v/>
      </c>
    </row>
    <row r="1411">
      <c r="EA1411">
        <f>IF(A1411="","",IF(LEFT(A1411,4)="http",IFERROR(MID(A1411,FIND("/",A1411,FIND("//",A1411)+2),2000),"/"),A1411))</f>
        <v/>
      </c>
      <c r="EB1411">
        <f>IF(EA1411="","",IFERROR(LEFT(SUBSTITUTE(EA1411,"#","?"),FIND("?",SUBSTITUTE(EA1411,"#","?"))-1),EA1411))</f>
        <v/>
      </c>
      <c r="EC1411">
        <f>IF(EB1411="","",LOWER(IF(AND(LEN(EB1411)&gt;1,RIGHT(EB1411,1)="/"),LEFT(EB1411,LEN(EB1411)-1),EB1411)))</f>
        <v/>
      </c>
    </row>
    <row r="1412">
      <c r="EA1412">
        <f>IF(A1412="","",IF(LEFT(A1412,4)="http",IFERROR(MID(A1412,FIND("/",A1412,FIND("//",A1412)+2),2000),"/"),A1412))</f>
        <v/>
      </c>
      <c r="EB1412">
        <f>IF(EA1412="","",IFERROR(LEFT(SUBSTITUTE(EA1412,"#","?"),FIND("?",SUBSTITUTE(EA1412,"#","?"))-1),EA1412))</f>
        <v/>
      </c>
      <c r="EC1412">
        <f>IF(EB1412="","",LOWER(IF(AND(LEN(EB1412)&gt;1,RIGHT(EB1412,1)="/"),LEFT(EB1412,LEN(EB1412)-1),EB1412)))</f>
        <v/>
      </c>
    </row>
    <row r="1413">
      <c r="EA1413">
        <f>IF(A1413="","",IF(LEFT(A1413,4)="http",IFERROR(MID(A1413,FIND("/",A1413,FIND("//",A1413)+2),2000),"/"),A1413))</f>
        <v/>
      </c>
      <c r="EB1413">
        <f>IF(EA1413="","",IFERROR(LEFT(SUBSTITUTE(EA1413,"#","?"),FIND("?",SUBSTITUTE(EA1413,"#","?"))-1),EA1413))</f>
        <v/>
      </c>
      <c r="EC1413">
        <f>IF(EB1413="","",LOWER(IF(AND(LEN(EB1413)&gt;1,RIGHT(EB1413,1)="/"),LEFT(EB1413,LEN(EB1413)-1),EB1413)))</f>
        <v/>
      </c>
    </row>
    <row r="1414">
      <c r="EA1414">
        <f>IF(A1414="","",IF(LEFT(A1414,4)="http",IFERROR(MID(A1414,FIND("/",A1414,FIND("//",A1414)+2),2000),"/"),A1414))</f>
        <v/>
      </c>
      <c r="EB1414">
        <f>IF(EA1414="","",IFERROR(LEFT(SUBSTITUTE(EA1414,"#","?"),FIND("?",SUBSTITUTE(EA1414,"#","?"))-1),EA1414))</f>
        <v/>
      </c>
      <c r="EC1414">
        <f>IF(EB1414="","",LOWER(IF(AND(LEN(EB1414)&gt;1,RIGHT(EB1414,1)="/"),LEFT(EB1414,LEN(EB1414)-1),EB1414)))</f>
        <v/>
      </c>
    </row>
    <row r="1415">
      <c r="EA1415">
        <f>IF(A1415="","",IF(LEFT(A1415,4)="http",IFERROR(MID(A1415,FIND("/",A1415,FIND("//",A1415)+2),2000),"/"),A1415))</f>
        <v/>
      </c>
      <c r="EB1415">
        <f>IF(EA1415="","",IFERROR(LEFT(SUBSTITUTE(EA1415,"#","?"),FIND("?",SUBSTITUTE(EA1415,"#","?"))-1),EA1415))</f>
        <v/>
      </c>
      <c r="EC1415">
        <f>IF(EB1415="","",LOWER(IF(AND(LEN(EB1415)&gt;1,RIGHT(EB1415,1)="/"),LEFT(EB1415,LEN(EB1415)-1),EB1415)))</f>
        <v/>
      </c>
    </row>
    <row r="1416">
      <c r="EA1416">
        <f>IF(A1416="","",IF(LEFT(A1416,4)="http",IFERROR(MID(A1416,FIND("/",A1416,FIND("//",A1416)+2),2000),"/"),A1416))</f>
        <v/>
      </c>
      <c r="EB1416">
        <f>IF(EA1416="","",IFERROR(LEFT(SUBSTITUTE(EA1416,"#","?"),FIND("?",SUBSTITUTE(EA1416,"#","?"))-1),EA1416))</f>
        <v/>
      </c>
      <c r="EC1416">
        <f>IF(EB1416="","",LOWER(IF(AND(LEN(EB1416)&gt;1,RIGHT(EB1416,1)="/"),LEFT(EB1416,LEN(EB1416)-1),EB1416)))</f>
        <v/>
      </c>
    </row>
    <row r="1417">
      <c r="EA1417">
        <f>IF(A1417="","",IF(LEFT(A1417,4)="http",IFERROR(MID(A1417,FIND("/",A1417,FIND("//",A1417)+2),2000),"/"),A1417))</f>
        <v/>
      </c>
      <c r="EB1417">
        <f>IF(EA1417="","",IFERROR(LEFT(SUBSTITUTE(EA1417,"#","?"),FIND("?",SUBSTITUTE(EA1417,"#","?"))-1),EA1417))</f>
        <v/>
      </c>
      <c r="EC1417">
        <f>IF(EB1417="","",LOWER(IF(AND(LEN(EB1417)&gt;1,RIGHT(EB1417,1)="/"),LEFT(EB1417,LEN(EB1417)-1),EB1417)))</f>
        <v/>
      </c>
    </row>
    <row r="1418">
      <c r="EA1418">
        <f>IF(A1418="","",IF(LEFT(A1418,4)="http",IFERROR(MID(A1418,FIND("/",A1418,FIND("//",A1418)+2),2000),"/"),A1418))</f>
        <v/>
      </c>
      <c r="EB1418">
        <f>IF(EA1418="","",IFERROR(LEFT(SUBSTITUTE(EA1418,"#","?"),FIND("?",SUBSTITUTE(EA1418,"#","?"))-1),EA1418))</f>
        <v/>
      </c>
      <c r="EC1418">
        <f>IF(EB1418="","",LOWER(IF(AND(LEN(EB1418)&gt;1,RIGHT(EB1418,1)="/"),LEFT(EB1418,LEN(EB1418)-1),EB1418)))</f>
        <v/>
      </c>
    </row>
    <row r="1419">
      <c r="EA1419">
        <f>IF(A1419="","",IF(LEFT(A1419,4)="http",IFERROR(MID(A1419,FIND("/",A1419,FIND("//",A1419)+2),2000),"/"),A1419))</f>
        <v/>
      </c>
      <c r="EB1419">
        <f>IF(EA1419="","",IFERROR(LEFT(SUBSTITUTE(EA1419,"#","?"),FIND("?",SUBSTITUTE(EA1419,"#","?"))-1),EA1419))</f>
        <v/>
      </c>
      <c r="EC1419">
        <f>IF(EB1419="","",LOWER(IF(AND(LEN(EB1419)&gt;1,RIGHT(EB1419,1)="/"),LEFT(EB1419,LEN(EB1419)-1),EB1419)))</f>
        <v/>
      </c>
    </row>
    <row r="1420">
      <c r="EA1420">
        <f>IF(A1420="","",IF(LEFT(A1420,4)="http",IFERROR(MID(A1420,FIND("/",A1420,FIND("//",A1420)+2),2000),"/"),A1420))</f>
        <v/>
      </c>
      <c r="EB1420">
        <f>IF(EA1420="","",IFERROR(LEFT(SUBSTITUTE(EA1420,"#","?"),FIND("?",SUBSTITUTE(EA1420,"#","?"))-1),EA1420))</f>
        <v/>
      </c>
      <c r="EC1420">
        <f>IF(EB1420="","",LOWER(IF(AND(LEN(EB1420)&gt;1,RIGHT(EB1420,1)="/"),LEFT(EB1420,LEN(EB1420)-1),EB1420)))</f>
        <v/>
      </c>
    </row>
    <row r="1421">
      <c r="EA1421">
        <f>IF(A1421="","",IF(LEFT(A1421,4)="http",IFERROR(MID(A1421,FIND("/",A1421,FIND("//",A1421)+2),2000),"/"),A1421))</f>
        <v/>
      </c>
      <c r="EB1421">
        <f>IF(EA1421="","",IFERROR(LEFT(SUBSTITUTE(EA1421,"#","?"),FIND("?",SUBSTITUTE(EA1421,"#","?"))-1),EA1421))</f>
        <v/>
      </c>
      <c r="EC1421">
        <f>IF(EB1421="","",LOWER(IF(AND(LEN(EB1421)&gt;1,RIGHT(EB1421,1)="/"),LEFT(EB1421,LEN(EB1421)-1),EB1421)))</f>
        <v/>
      </c>
    </row>
    <row r="1422">
      <c r="EA1422">
        <f>IF(A1422="","",IF(LEFT(A1422,4)="http",IFERROR(MID(A1422,FIND("/",A1422,FIND("//",A1422)+2),2000),"/"),A1422))</f>
        <v/>
      </c>
      <c r="EB1422">
        <f>IF(EA1422="","",IFERROR(LEFT(SUBSTITUTE(EA1422,"#","?"),FIND("?",SUBSTITUTE(EA1422,"#","?"))-1),EA1422))</f>
        <v/>
      </c>
      <c r="EC1422">
        <f>IF(EB1422="","",LOWER(IF(AND(LEN(EB1422)&gt;1,RIGHT(EB1422,1)="/"),LEFT(EB1422,LEN(EB1422)-1),EB1422)))</f>
        <v/>
      </c>
    </row>
    <row r="1423">
      <c r="EA1423">
        <f>IF(A1423="","",IF(LEFT(A1423,4)="http",IFERROR(MID(A1423,FIND("/",A1423,FIND("//",A1423)+2),2000),"/"),A1423))</f>
        <v/>
      </c>
      <c r="EB1423">
        <f>IF(EA1423="","",IFERROR(LEFT(SUBSTITUTE(EA1423,"#","?"),FIND("?",SUBSTITUTE(EA1423,"#","?"))-1),EA1423))</f>
        <v/>
      </c>
      <c r="EC1423">
        <f>IF(EB1423="","",LOWER(IF(AND(LEN(EB1423)&gt;1,RIGHT(EB1423,1)="/"),LEFT(EB1423,LEN(EB1423)-1),EB1423)))</f>
        <v/>
      </c>
    </row>
    <row r="1424">
      <c r="EA1424">
        <f>IF(A1424="","",IF(LEFT(A1424,4)="http",IFERROR(MID(A1424,FIND("/",A1424,FIND("//",A1424)+2),2000),"/"),A1424))</f>
        <v/>
      </c>
      <c r="EB1424">
        <f>IF(EA1424="","",IFERROR(LEFT(SUBSTITUTE(EA1424,"#","?"),FIND("?",SUBSTITUTE(EA1424,"#","?"))-1),EA1424))</f>
        <v/>
      </c>
      <c r="EC1424">
        <f>IF(EB1424="","",LOWER(IF(AND(LEN(EB1424)&gt;1,RIGHT(EB1424,1)="/"),LEFT(EB1424,LEN(EB1424)-1),EB1424)))</f>
        <v/>
      </c>
    </row>
    <row r="1425">
      <c r="EA1425">
        <f>IF(A1425="","",IF(LEFT(A1425,4)="http",IFERROR(MID(A1425,FIND("/",A1425,FIND("//",A1425)+2),2000),"/"),A1425))</f>
        <v/>
      </c>
      <c r="EB1425">
        <f>IF(EA1425="","",IFERROR(LEFT(SUBSTITUTE(EA1425,"#","?"),FIND("?",SUBSTITUTE(EA1425,"#","?"))-1),EA1425))</f>
        <v/>
      </c>
      <c r="EC1425">
        <f>IF(EB1425="","",LOWER(IF(AND(LEN(EB1425)&gt;1,RIGHT(EB1425,1)="/"),LEFT(EB1425,LEN(EB1425)-1),EB1425)))</f>
        <v/>
      </c>
    </row>
    <row r="1426">
      <c r="EA1426">
        <f>IF(A1426="","",IF(LEFT(A1426,4)="http",IFERROR(MID(A1426,FIND("/",A1426,FIND("//",A1426)+2),2000),"/"),A1426))</f>
        <v/>
      </c>
      <c r="EB1426">
        <f>IF(EA1426="","",IFERROR(LEFT(SUBSTITUTE(EA1426,"#","?"),FIND("?",SUBSTITUTE(EA1426,"#","?"))-1),EA1426))</f>
        <v/>
      </c>
      <c r="EC1426">
        <f>IF(EB1426="","",LOWER(IF(AND(LEN(EB1426)&gt;1,RIGHT(EB1426,1)="/"),LEFT(EB1426,LEN(EB1426)-1),EB1426)))</f>
        <v/>
      </c>
    </row>
    <row r="1427">
      <c r="EA1427">
        <f>IF(A1427="","",IF(LEFT(A1427,4)="http",IFERROR(MID(A1427,FIND("/",A1427,FIND("//",A1427)+2),2000),"/"),A1427))</f>
        <v/>
      </c>
      <c r="EB1427">
        <f>IF(EA1427="","",IFERROR(LEFT(SUBSTITUTE(EA1427,"#","?"),FIND("?",SUBSTITUTE(EA1427,"#","?"))-1),EA1427))</f>
        <v/>
      </c>
      <c r="EC1427">
        <f>IF(EB1427="","",LOWER(IF(AND(LEN(EB1427)&gt;1,RIGHT(EB1427,1)="/"),LEFT(EB1427,LEN(EB1427)-1),EB1427)))</f>
        <v/>
      </c>
    </row>
    <row r="1428">
      <c r="EA1428">
        <f>IF(A1428="","",IF(LEFT(A1428,4)="http",IFERROR(MID(A1428,FIND("/",A1428,FIND("//",A1428)+2),2000),"/"),A1428))</f>
        <v/>
      </c>
      <c r="EB1428">
        <f>IF(EA1428="","",IFERROR(LEFT(SUBSTITUTE(EA1428,"#","?"),FIND("?",SUBSTITUTE(EA1428,"#","?"))-1),EA1428))</f>
        <v/>
      </c>
      <c r="EC1428">
        <f>IF(EB1428="","",LOWER(IF(AND(LEN(EB1428)&gt;1,RIGHT(EB1428,1)="/"),LEFT(EB1428,LEN(EB1428)-1),EB1428)))</f>
        <v/>
      </c>
    </row>
    <row r="1429">
      <c r="EA1429">
        <f>IF(A1429="","",IF(LEFT(A1429,4)="http",IFERROR(MID(A1429,FIND("/",A1429,FIND("//",A1429)+2),2000),"/"),A1429))</f>
        <v/>
      </c>
      <c r="EB1429">
        <f>IF(EA1429="","",IFERROR(LEFT(SUBSTITUTE(EA1429,"#","?"),FIND("?",SUBSTITUTE(EA1429,"#","?"))-1),EA1429))</f>
        <v/>
      </c>
      <c r="EC1429">
        <f>IF(EB1429="","",LOWER(IF(AND(LEN(EB1429)&gt;1,RIGHT(EB1429,1)="/"),LEFT(EB1429,LEN(EB1429)-1),EB1429)))</f>
        <v/>
      </c>
    </row>
    <row r="1430">
      <c r="EA1430">
        <f>IF(A1430="","",IF(LEFT(A1430,4)="http",IFERROR(MID(A1430,FIND("/",A1430,FIND("//",A1430)+2),2000),"/"),A1430))</f>
        <v/>
      </c>
      <c r="EB1430">
        <f>IF(EA1430="","",IFERROR(LEFT(SUBSTITUTE(EA1430,"#","?"),FIND("?",SUBSTITUTE(EA1430,"#","?"))-1),EA1430))</f>
        <v/>
      </c>
      <c r="EC1430">
        <f>IF(EB1430="","",LOWER(IF(AND(LEN(EB1430)&gt;1,RIGHT(EB1430,1)="/"),LEFT(EB1430,LEN(EB1430)-1),EB1430)))</f>
        <v/>
      </c>
    </row>
    <row r="1431">
      <c r="EA1431">
        <f>IF(A1431="","",IF(LEFT(A1431,4)="http",IFERROR(MID(A1431,FIND("/",A1431,FIND("//",A1431)+2),2000),"/"),A1431))</f>
        <v/>
      </c>
      <c r="EB1431">
        <f>IF(EA1431="","",IFERROR(LEFT(SUBSTITUTE(EA1431,"#","?"),FIND("?",SUBSTITUTE(EA1431,"#","?"))-1),EA1431))</f>
        <v/>
      </c>
      <c r="EC1431">
        <f>IF(EB1431="","",LOWER(IF(AND(LEN(EB1431)&gt;1,RIGHT(EB1431,1)="/"),LEFT(EB1431,LEN(EB1431)-1),EB1431)))</f>
        <v/>
      </c>
    </row>
    <row r="1432">
      <c r="EA1432">
        <f>IF(A1432="","",IF(LEFT(A1432,4)="http",IFERROR(MID(A1432,FIND("/",A1432,FIND("//",A1432)+2),2000),"/"),A1432))</f>
        <v/>
      </c>
      <c r="EB1432">
        <f>IF(EA1432="","",IFERROR(LEFT(SUBSTITUTE(EA1432,"#","?"),FIND("?",SUBSTITUTE(EA1432,"#","?"))-1),EA1432))</f>
        <v/>
      </c>
      <c r="EC1432">
        <f>IF(EB1432="","",LOWER(IF(AND(LEN(EB1432)&gt;1,RIGHT(EB1432,1)="/"),LEFT(EB1432,LEN(EB1432)-1),EB1432)))</f>
        <v/>
      </c>
    </row>
    <row r="1433">
      <c r="EA1433">
        <f>IF(A1433="","",IF(LEFT(A1433,4)="http",IFERROR(MID(A1433,FIND("/",A1433,FIND("//",A1433)+2),2000),"/"),A1433))</f>
        <v/>
      </c>
      <c r="EB1433">
        <f>IF(EA1433="","",IFERROR(LEFT(SUBSTITUTE(EA1433,"#","?"),FIND("?",SUBSTITUTE(EA1433,"#","?"))-1),EA1433))</f>
        <v/>
      </c>
      <c r="EC1433">
        <f>IF(EB1433="","",LOWER(IF(AND(LEN(EB1433)&gt;1,RIGHT(EB1433,1)="/"),LEFT(EB1433,LEN(EB1433)-1),EB1433)))</f>
        <v/>
      </c>
    </row>
    <row r="1434">
      <c r="EA1434">
        <f>IF(A1434="","",IF(LEFT(A1434,4)="http",IFERROR(MID(A1434,FIND("/",A1434,FIND("//",A1434)+2),2000),"/"),A1434))</f>
        <v/>
      </c>
      <c r="EB1434">
        <f>IF(EA1434="","",IFERROR(LEFT(SUBSTITUTE(EA1434,"#","?"),FIND("?",SUBSTITUTE(EA1434,"#","?"))-1),EA1434))</f>
        <v/>
      </c>
      <c r="EC1434">
        <f>IF(EB1434="","",LOWER(IF(AND(LEN(EB1434)&gt;1,RIGHT(EB1434,1)="/"),LEFT(EB1434,LEN(EB1434)-1),EB1434)))</f>
        <v/>
      </c>
    </row>
    <row r="1435">
      <c r="EA1435">
        <f>IF(A1435="","",IF(LEFT(A1435,4)="http",IFERROR(MID(A1435,FIND("/",A1435,FIND("//",A1435)+2),2000),"/"),A1435))</f>
        <v/>
      </c>
      <c r="EB1435">
        <f>IF(EA1435="","",IFERROR(LEFT(SUBSTITUTE(EA1435,"#","?"),FIND("?",SUBSTITUTE(EA1435,"#","?"))-1),EA1435))</f>
        <v/>
      </c>
      <c r="EC1435">
        <f>IF(EB1435="","",LOWER(IF(AND(LEN(EB1435)&gt;1,RIGHT(EB1435,1)="/"),LEFT(EB1435,LEN(EB1435)-1),EB1435)))</f>
        <v/>
      </c>
    </row>
    <row r="1436">
      <c r="EA1436">
        <f>IF(A1436="","",IF(LEFT(A1436,4)="http",IFERROR(MID(A1436,FIND("/",A1436,FIND("//",A1436)+2),2000),"/"),A1436))</f>
        <v/>
      </c>
      <c r="EB1436">
        <f>IF(EA1436="","",IFERROR(LEFT(SUBSTITUTE(EA1436,"#","?"),FIND("?",SUBSTITUTE(EA1436,"#","?"))-1),EA1436))</f>
        <v/>
      </c>
      <c r="EC1436">
        <f>IF(EB1436="","",LOWER(IF(AND(LEN(EB1436)&gt;1,RIGHT(EB1436,1)="/"),LEFT(EB1436,LEN(EB1436)-1),EB1436)))</f>
        <v/>
      </c>
    </row>
    <row r="1437">
      <c r="EA1437">
        <f>IF(A1437="","",IF(LEFT(A1437,4)="http",IFERROR(MID(A1437,FIND("/",A1437,FIND("//",A1437)+2),2000),"/"),A1437))</f>
        <v/>
      </c>
      <c r="EB1437">
        <f>IF(EA1437="","",IFERROR(LEFT(SUBSTITUTE(EA1437,"#","?"),FIND("?",SUBSTITUTE(EA1437,"#","?"))-1),EA1437))</f>
        <v/>
      </c>
      <c r="EC1437">
        <f>IF(EB1437="","",LOWER(IF(AND(LEN(EB1437)&gt;1,RIGHT(EB1437,1)="/"),LEFT(EB1437,LEN(EB1437)-1),EB1437)))</f>
        <v/>
      </c>
    </row>
    <row r="1438">
      <c r="EA1438">
        <f>IF(A1438="","",IF(LEFT(A1438,4)="http",IFERROR(MID(A1438,FIND("/",A1438,FIND("//",A1438)+2),2000),"/"),A1438))</f>
        <v/>
      </c>
      <c r="EB1438">
        <f>IF(EA1438="","",IFERROR(LEFT(SUBSTITUTE(EA1438,"#","?"),FIND("?",SUBSTITUTE(EA1438,"#","?"))-1),EA1438))</f>
        <v/>
      </c>
      <c r="EC1438">
        <f>IF(EB1438="","",LOWER(IF(AND(LEN(EB1438)&gt;1,RIGHT(EB1438,1)="/"),LEFT(EB1438,LEN(EB1438)-1),EB1438)))</f>
        <v/>
      </c>
    </row>
    <row r="1439">
      <c r="EA1439">
        <f>IF(A1439="","",IF(LEFT(A1439,4)="http",IFERROR(MID(A1439,FIND("/",A1439,FIND("//",A1439)+2),2000),"/"),A1439))</f>
        <v/>
      </c>
      <c r="EB1439">
        <f>IF(EA1439="","",IFERROR(LEFT(SUBSTITUTE(EA1439,"#","?"),FIND("?",SUBSTITUTE(EA1439,"#","?"))-1),EA1439))</f>
        <v/>
      </c>
      <c r="EC1439">
        <f>IF(EB1439="","",LOWER(IF(AND(LEN(EB1439)&gt;1,RIGHT(EB1439,1)="/"),LEFT(EB1439,LEN(EB1439)-1),EB1439)))</f>
        <v/>
      </c>
    </row>
    <row r="1440">
      <c r="EA1440">
        <f>IF(A1440="","",IF(LEFT(A1440,4)="http",IFERROR(MID(A1440,FIND("/",A1440,FIND("//",A1440)+2),2000),"/"),A1440))</f>
        <v/>
      </c>
      <c r="EB1440">
        <f>IF(EA1440="","",IFERROR(LEFT(SUBSTITUTE(EA1440,"#","?"),FIND("?",SUBSTITUTE(EA1440,"#","?"))-1),EA1440))</f>
        <v/>
      </c>
      <c r="EC1440">
        <f>IF(EB1440="","",LOWER(IF(AND(LEN(EB1440)&gt;1,RIGHT(EB1440,1)="/"),LEFT(EB1440,LEN(EB1440)-1),EB1440)))</f>
        <v/>
      </c>
    </row>
    <row r="1441">
      <c r="EA1441">
        <f>IF(A1441="","",IF(LEFT(A1441,4)="http",IFERROR(MID(A1441,FIND("/",A1441,FIND("//",A1441)+2),2000),"/"),A1441))</f>
        <v/>
      </c>
      <c r="EB1441">
        <f>IF(EA1441="","",IFERROR(LEFT(SUBSTITUTE(EA1441,"#","?"),FIND("?",SUBSTITUTE(EA1441,"#","?"))-1),EA1441))</f>
        <v/>
      </c>
      <c r="EC1441">
        <f>IF(EB1441="","",LOWER(IF(AND(LEN(EB1441)&gt;1,RIGHT(EB1441,1)="/"),LEFT(EB1441,LEN(EB1441)-1),EB1441)))</f>
        <v/>
      </c>
    </row>
    <row r="1442">
      <c r="EA1442">
        <f>IF(A1442="","",IF(LEFT(A1442,4)="http",IFERROR(MID(A1442,FIND("/",A1442,FIND("//",A1442)+2),2000),"/"),A1442))</f>
        <v/>
      </c>
      <c r="EB1442">
        <f>IF(EA1442="","",IFERROR(LEFT(SUBSTITUTE(EA1442,"#","?"),FIND("?",SUBSTITUTE(EA1442,"#","?"))-1),EA1442))</f>
        <v/>
      </c>
      <c r="EC1442">
        <f>IF(EB1442="","",LOWER(IF(AND(LEN(EB1442)&gt;1,RIGHT(EB1442,1)="/"),LEFT(EB1442,LEN(EB1442)-1),EB1442)))</f>
        <v/>
      </c>
    </row>
    <row r="1443">
      <c r="EA1443">
        <f>IF(A1443="","",IF(LEFT(A1443,4)="http",IFERROR(MID(A1443,FIND("/",A1443,FIND("//",A1443)+2),2000),"/"),A1443))</f>
        <v/>
      </c>
      <c r="EB1443">
        <f>IF(EA1443="","",IFERROR(LEFT(SUBSTITUTE(EA1443,"#","?"),FIND("?",SUBSTITUTE(EA1443,"#","?"))-1),EA1443))</f>
        <v/>
      </c>
      <c r="EC1443">
        <f>IF(EB1443="","",LOWER(IF(AND(LEN(EB1443)&gt;1,RIGHT(EB1443,1)="/"),LEFT(EB1443,LEN(EB1443)-1),EB1443)))</f>
        <v/>
      </c>
    </row>
    <row r="1444">
      <c r="EA1444">
        <f>IF(A1444="","",IF(LEFT(A1444,4)="http",IFERROR(MID(A1444,FIND("/",A1444,FIND("//",A1444)+2),2000),"/"),A1444))</f>
        <v/>
      </c>
      <c r="EB1444">
        <f>IF(EA1444="","",IFERROR(LEFT(SUBSTITUTE(EA1444,"#","?"),FIND("?",SUBSTITUTE(EA1444,"#","?"))-1),EA1444))</f>
        <v/>
      </c>
      <c r="EC1444">
        <f>IF(EB1444="","",LOWER(IF(AND(LEN(EB1444)&gt;1,RIGHT(EB1444,1)="/"),LEFT(EB1444,LEN(EB1444)-1),EB1444)))</f>
        <v/>
      </c>
    </row>
    <row r="1445">
      <c r="EA1445">
        <f>IF(A1445="","",IF(LEFT(A1445,4)="http",IFERROR(MID(A1445,FIND("/",A1445,FIND("//",A1445)+2),2000),"/"),A1445))</f>
        <v/>
      </c>
      <c r="EB1445">
        <f>IF(EA1445="","",IFERROR(LEFT(SUBSTITUTE(EA1445,"#","?"),FIND("?",SUBSTITUTE(EA1445,"#","?"))-1),EA1445))</f>
        <v/>
      </c>
      <c r="EC1445">
        <f>IF(EB1445="","",LOWER(IF(AND(LEN(EB1445)&gt;1,RIGHT(EB1445,1)="/"),LEFT(EB1445,LEN(EB1445)-1),EB1445)))</f>
        <v/>
      </c>
    </row>
    <row r="1446">
      <c r="EA1446">
        <f>IF(A1446="","",IF(LEFT(A1446,4)="http",IFERROR(MID(A1446,FIND("/",A1446,FIND("//",A1446)+2),2000),"/"),A1446))</f>
        <v/>
      </c>
      <c r="EB1446">
        <f>IF(EA1446="","",IFERROR(LEFT(SUBSTITUTE(EA1446,"#","?"),FIND("?",SUBSTITUTE(EA1446,"#","?"))-1),EA1446))</f>
        <v/>
      </c>
      <c r="EC1446">
        <f>IF(EB1446="","",LOWER(IF(AND(LEN(EB1446)&gt;1,RIGHT(EB1446,1)="/"),LEFT(EB1446,LEN(EB1446)-1),EB1446)))</f>
        <v/>
      </c>
    </row>
    <row r="1447">
      <c r="EA1447">
        <f>IF(A1447="","",IF(LEFT(A1447,4)="http",IFERROR(MID(A1447,FIND("/",A1447,FIND("//",A1447)+2),2000),"/"),A1447))</f>
        <v/>
      </c>
      <c r="EB1447">
        <f>IF(EA1447="","",IFERROR(LEFT(SUBSTITUTE(EA1447,"#","?"),FIND("?",SUBSTITUTE(EA1447,"#","?"))-1),EA1447))</f>
        <v/>
      </c>
      <c r="EC1447">
        <f>IF(EB1447="","",LOWER(IF(AND(LEN(EB1447)&gt;1,RIGHT(EB1447,1)="/"),LEFT(EB1447,LEN(EB1447)-1),EB1447)))</f>
        <v/>
      </c>
    </row>
    <row r="1448">
      <c r="EA1448">
        <f>IF(A1448="","",IF(LEFT(A1448,4)="http",IFERROR(MID(A1448,FIND("/",A1448,FIND("//",A1448)+2),2000),"/"),A1448))</f>
        <v/>
      </c>
      <c r="EB1448">
        <f>IF(EA1448="","",IFERROR(LEFT(SUBSTITUTE(EA1448,"#","?"),FIND("?",SUBSTITUTE(EA1448,"#","?"))-1),EA1448))</f>
        <v/>
      </c>
      <c r="EC1448">
        <f>IF(EB1448="","",LOWER(IF(AND(LEN(EB1448)&gt;1,RIGHT(EB1448,1)="/"),LEFT(EB1448,LEN(EB1448)-1),EB1448)))</f>
        <v/>
      </c>
    </row>
    <row r="1449">
      <c r="EA1449">
        <f>IF(A1449="","",IF(LEFT(A1449,4)="http",IFERROR(MID(A1449,FIND("/",A1449,FIND("//",A1449)+2),2000),"/"),A1449))</f>
        <v/>
      </c>
      <c r="EB1449">
        <f>IF(EA1449="","",IFERROR(LEFT(SUBSTITUTE(EA1449,"#","?"),FIND("?",SUBSTITUTE(EA1449,"#","?"))-1),EA1449))</f>
        <v/>
      </c>
      <c r="EC1449">
        <f>IF(EB1449="","",LOWER(IF(AND(LEN(EB1449)&gt;1,RIGHT(EB1449,1)="/"),LEFT(EB1449,LEN(EB1449)-1),EB1449)))</f>
        <v/>
      </c>
    </row>
    <row r="1450">
      <c r="EA1450">
        <f>IF(A1450="","",IF(LEFT(A1450,4)="http",IFERROR(MID(A1450,FIND("/",A1450,FIND("//",A1450)+2),2000),"/"),A1450))</f>
        <v/>
      </c>
      <c r="EB1450">
        <f>IF(EA1450="","",IFERROR(LEFT(SUBSTITUTE(EA1450,"#","?"),FIND("?",SUBSTITUTE(EA1450,"#","?"))-1),EA1450))</f>
        <v/>
      </c>
      <c r="EC1450">
        <f>IF(EB1450="","",LOWER(IF(AND(LEN(EB1450)&gt;1,RIGHT(EB1450,1)="/"),LEFT(EB1450,LEN(EB1450)-1),EB1450)))</f>
        <v/>
      </c>
    </row>
    <row r="1451">
      <c r="EA1451">
        <f>IF(A1451="","",IF(LEFT(A1451,4)="http",IFERROR(MID(A1451,FIND("/",A1451,FIND("//",A1451)+2),2000),"/"),A1451))</f>
        <v/>
      </c>
      <c r="EB1451">
        <f>IF(EA1451="","",IFERROR(LEFT(SUBSTITUTE(EA1451,"#","?"),FIND("?",SUBSTITUTE(EA1451,"#","?"))-1),EA1451))</f>
        <v/>
      </c>
      <c r="EC1451">
        <f>IF(EB1451="","",LOWER(IF(AND(LEN(EB1451)&gt;1,RIGHT(EB1451,1)="/"),LEFT(EB1451,LEN(EB1451)-1),EB1451)))</f>
        <v/>
      </c>
    </row>
    <row r="1452">
      <c r="EA1452">
        <f>IF(A1452="","",IF(LEFT(A1452,4)="http",IFERROR(MID(A1452,FIND("/",A1452,FIND("//",A1452)+2),2000),"/"),A1452))</f>
        <v/>
      </c>
      <c r="EB1452">
        <f>IF(EA1452="","",IFERROR(LEFT(SUBSTITUTE(EA1452,"#","?"),FIND("?",SUBSTITUTE(EA1452,"#","?"))-1),EA1452))</f>
        <v/>
      </c>
      <c r="EC1452">
        <f>IF(EB1452="","",LOWER(IF(AND(LEN(EB1452)&gt;1,RIGHT(EB1452,1)="/"),LEFT(EB1452,LEN(EB1452)-1),EB1452)))</f>
        <v/>
      </c>
    </row>
    <row r="1453">
      <c r="EA1453">
        <f>IF(A1453="","",IF(LEFT(A1453,4)="http",IFERROR(MID(A1453,FIND("/",A1453,FIND("//",A1453)+2),2000),"/"),A1453))</f>
        <v/>
      </c>
      <c r="EB1453">
        <f>IF(EA1453="","",IFERROR(LEFT(SUBSTITUTE(EA1453,"#","?"),FIND("?",SUBSTITUTE(EA1453,"#","?"))-1),EA1453))</f>
        <v/>
      </c>
      <c r="EC1453">
        <f>IF(EB1453="","",LOWER(IF(AND(LEN(EB1453)&gt;1,RIGHT(EB1453,1)="/"),LEFT(EB1453,LEN(EB1453)-1),EB1453)))</f>
        <v/>
      </c>
    </row>
    <row r="1454">
      <c r="EA1454">
        <f>IF(A1454="","",IF(LEFT(A1454,4)="http",IFERROR(MID(A1454,FIND("/",A1454,FIND("//",A1454)+2),2000),"/"),A1454))</f>
        <v/>
      </c>
      <c r="EB1454">
        <f>IF(EA1454="","",IFERROR(LEFT(SUBSTITUTE(EA1454,"#","?"),FIND("?",SUBSTITUTE(EA1454,"#","?"))-1),EA1454))</f>
        <v/>
      </c>
      <c r="EC1454">
        <f>IF(EB1454="","",LOWER(IF(AND(LEN(EB1454)&gt;1,RIGHT(EB1454,1)="/"),LEFT(EB1454,LEN(EB1454)-1),EB1454)))</f>
        <v/>
      </c>
    </row>
    <row r="1455">
      <c r="EA1455">
        <f>IF(A1455="","",IF(LEFT(A1455,4)="http",IFERROR(MID(A1455,FIND("/",A1455,FIND("//",A1455)+2),2000),"/"),A1455))</f>
        <v/>
      </c>
      <c r="EB1455">
        <f>IF(EA1455="","",IFERROR(LEFT(SUBSTITUTE(EA1455,"#","?"),FIND("?",SUBSTITUTE(EA1455,"#","?"))-1),EA1455))</f>
        <v/>
      </c>
      <c r="EC1455">
        <f>IF(EB1455="","",LOWER(IF(AND(LEN(EB1455)&gt;1,RIGHT(EB1455,1)="/"),LEFT(EB1455,LEN(EB1455)-1),EB1455)))</f>
        <v/>
      </c>
    </row>
    <row r="1456">
      <c r="EA1456">
        <f>IF(A1456="","",IF(LEFT(A1456,4)="http",IFERROR(MID(A1456,FIND("/",A1456,FIND("//",A1456)+2),2000),"/"),A1456))</f>
        <v/>
      </c>
      <c r="EB1456">
        <f>IF(EA1456="","",IFERROR(LEFT(SUBSTITUTE(EA1456,"#","?"),FIND("?",SUBSTITUTE(EA1456,"#","?"))-1),EA1456))</f>
        <v/>
      </c>
      <c r="EC1456">
        <f>IF(EB1456="","",LOWER(IF(AND(LEN(EB1456)&gt;1,RIGHT(EB1456,1)="/"),LEFT(EB1456,LEN(EB1456)-1),EB1456)))</f>
        <v/>
      </c>
    </row>
    <row r="1457">
      <c r="EA1457">
        <f>IF(A1457="","",IF(LEFT(A1457,4)="http",IFERROR(MID(A1457,FIND("/",A1457,FIND("//",A1457)+2),2000),"/"),A1457))</f>
        <v/>
      </c>
      <c r="EB1457">
        <f>IF(EA1457="","",IFERROR(LEFT(SUBSTITUTE(EA1457,"#","?"),FIND("?",SUBSTITUTE(EA1457,"#","?"))-1),EA1457))</f>
        <v/>
      </c>
      <c r="EC1457">
        <f>IF(EB1457="","",LOWER(IF(AND(LEN(EB1457)&gt;1,RIGHT(EB1457,1)="/"),LEFT(EB1457,LEN(EB1457)-1),EB1457)))</f>
        <v/>
      </c>
    </row>
    <row r="1458">
      <c r="EA1458">
        <f>IF(A1458="","",IF(LEFT(A1458,4)="http",IFERROR(MID(A1458,FIND("/",A1458,FIND("//",A1458)+2),2000),"/"),A1458))</f>
        <v/>
      </c>
      <c r="EB1458">
        <f>IF(EA1458="","",IFERROR(LEFT(SUBSTITUTE(EA1458,"#","?"),FIND("?",SUBSTITUTE(EA1458,"#","?"))-1),EA1458))</f>
        <v/>
      </c>
      <c r="EC1458">
        <f>IF(EB1458="","",LOWER(IF(AND(LEN(EB1458)&gt;1,RIGHT(EB1458,1)="/"),LEFT(EB1458,LEN(EB1458)-1),EB1458)))</f>
        <v/>
      </c>
    </row>
    <row r="1459">
      <c r="EA1459">
        <f>IF(A1459="","",IF(LEFT(A1459,4)="http",IFERROR(MID(A1459,FIND("/",A1459,FIND("//",A1459)+2),2000),"/"),A1459))</f>
        <v/>
      </c>
      <c r="EB1459">
        <f>IF(EA1459="","",IFERROR(LEFT(SUBSTITUTE(EA1459,"#","?"),FIND("?",SUBSTITUTE(EA1459,"#","?"))-1),EA1459))</f>
        <v/>
      </c>
      <c r="EC1459">
        <f>IF(EB1459="","",LOWER(IF(AND(LEN(EB1459)&gt;1,RIGHT(EB1459,1)="/"),LEFT(EB1459,LEN(EB1459)-1),EB1459)))</f>
        <v/>
      </c>
    </row>
    <row r="1460">
      <c r="EA1460">
        <f>IF(A1460="","",IF(LEFT(A1460,4)="http",IFERROR(MID(A1460,FIND("/",A1460,FIND("//",A1460)+2),2000),"/"),A1460))</f>
        <v/>
      </c>
      <c r="EB1460">
        <f>IF(EA1460="","",IFERROR(LEFT(SUBSTITUTE(EA1460,"#","?"),FIND("?",SUBSTITUTE(EA1460,"#","?"))-1),EA1460))</f>
        <v/>
      </c>
      <c r="EC1460">
        <f>IF(EB1460="","",LOWER(IF(AND(LEN(EB1460)&gt;1,RIGHT(EB1460,1)="/"),LEFT(EB1460,LEN(EB1460)-1),EB1460)))</f>
        <v/>
      </c>
    </row>
    <row r="1461">
      <c r="EA1461">
        <f>IF(A1461="","",IF(LEFT(A1461,4)="http",IFERROR(MID(A1461,FIND("/",A1461,FIND("//",A1461)+2),2000),"/"),A1461))</f>
        <v/>
      </c>
      <c r="EB1461">
        <f>IF(EA1461="","",IFERROR(LEFT(SUBSTITUTE(EA1461,"#","?"),FIND("?",SUBSTITUTE(EA1461,"#","?"))-1),EA1461))</f>
        <v/>
      </c>
      <c r="EC1461">
        <f>IF(EB1461="","",LOWER(IF(AND(LEN(EB1461)&gt;1,RIGHT(EB1461,1)="/"),LEFT(EB1461,LEN(EB1461)-1),EB1461)))</f>
        <v/>
      </c>
    </row>
    <row r="1462">
      <c r="EA1462">
        <f>IF(A1462="","",IF(LEFT(A1462,4)="http",IFERROR(MID(A1462,FIND("/",A1462,FIND("//",A1462)+2),2000),"/"),A1462))</f>
        <v/>
      </c>
      <c r="EB1462">
        <f>IF(EA1462="","",IFERROR(LEFT(SUBSTITUTE(EA1462,"#","?"),FIND("?",SUBSTITUTE(EA1462,"#","?"))-1),EA1462))</f>
        <v/>
      </c>
      <c r="EC1462">
        <f>IF(EB1462="","",LOWER(IF(AND(LEN(EB1462)&gt;1,RIGHT(EB1462,1)="/"),LEFT(EB1462,LEN(EB1462)-1),EB1462)))</f>
        <v/>
      </c>
    </row>
    <row r="1463">
      <c r="EA1463">
        <f>IF(A1463="","",IF(LEFT(A1463,4)="http",IFERROR(MID(A1463,FIND("/",A1463,FIND("//",A1463)+2),2000),"/"),A1463))</f>
        <v/>
      </c>
      <c r="EB1463">
        <f>IF(EA1463="","",IFERROR(LEFT(SUBSTITUTE(EA1463,"#","?"),FIND("?",SUBSTITUTE(EA1463,"#","?"))-1),EA1463))</f>
        <v/>
      </c>
      <c r="EC1463">
        <f>IF(EB1463="","",LOWER(IF(AND(LEN(EB1463)&gt;1,RIGHT(EB1463,1)="/"),LEFT(EB1463,LEN(EB1463)-1),EB1463)))</f>
        <v/>
      </c>
    </row>
    <row r="1464">
      <c r="EA1464">
        <f>IF(A1464="","",IF(LEFT(A1464,4)="http",IFERROR(MID(A1464,FIND("/",A1464,FIND("//",A1464)+2),2000),"/"),A1464))</f>
        <v/>
      </c>
      <c r="EB1464">
        <f>IF(EA1464="","",IFERROR(LEFT(SUBSTITUTE(EA1464,"#","?"),FIND("?",SUBSTITUTE(EA1464,"#","?"))-1),EA1464))</f>
        <v/>
      </c>
      <c r="EC1464">
        <f>IF(EB1464="","",LOWER(IF(AND(LEN(EB1464)&gt;1,RIGHT(EB1464,1)="/"),LEFT(EB1464,LEN(EB1464)-1),EB1464)))</f>
        <v/>
      </c>
    </row>
    <row r="1465">
      <c r="EA1465">
        <f>IF(A1465="","",IF(LEFT(A1465,4)="http",IFERROR(MID(A1465,FIND("/",A1465,FIND("//",A1465)+2),2000),"/"),A1465))</f>
        <v/>
      </c>
      <c r="EB1465">
        <f>IF(EA1465="","",IFERROR(LEFT(SUBSTITUTE(EA1465,"#","?"),FIND("?",SUBSTITUTE(EA1465,"#","?"))-1),EA1465))</f>
        <v/>
      </c>
      <c r="EC1465">
        <f>IF(EB1465="","",LOWER(IF(AND(LEN(EB1465)&gt;1,RIGHT(EB1465,1)="/"),LEFT(EB1465,LEN(EB1465)-1),EB1465)))</f>
        <v/>
      </c>
    </row>
    <row r="1466">
      <c r="EA1466">
        <f>IF(A1466="","",IF(LEFT(A1466,4)="http",IFERROR(MID(A1466,FIND("/",A1466,FIND("//",A1466)+2),2000),"/"),A1466))</f>
        <v/>
      </c>
      <c r="EB1466">
        <f>IF(EA1466="","",IFERROR(LEFT(SUBSTITUTE(EA1466,"#","?"),FIND("?",SUBSTITUTE(EA1466,"#","?"))-1),EA1466))</f>
        <v/>
      </c>
      <c r="EC1466">
        <f>IF(EB1466="","",LOWER(IF(AND(LEN(EB1466)&gt;1,RIGHT(EB1466,1)="/"),LEFT(EB1466,LEN(EB1466)-1),EB1466)))</f>
        <v/>
      </c>
    </row>
    <row r="1467">
      <c r="EA1467">
        <f>IF(A1467="","",IF(LEFT(A1467,4)="http",IFERROR(MID(A1467,FIND("/",A1467,FIND("//",A1467)+2),2000),"/"),A1467))</f>
        <v/>
      </c>
      <c r="EB1467">
        <f>IF(EA1467="","",IFERROR(LEFT(SUBSTITUTE(EA1467,"#","?"),FIND("?",SUBSTITUTE(EA1467,"#","?"))-1),EA1467))</f>
        <v/>
      </c>
      <c r="EC1467">
        <f>IF(EB1467="","",LOWER(IF(AND(LEN(EB1467)&gt;1,RIGHT(EB1467,1)="/"),LEFT(EB1467,LEN(EB1467)-1),EB1467)))</f>
        <v/>
      </c>
    </row>
    <row r="1468">
      <c r="EA1468">
        <f>IF(A1468="","",IF(LEFT(A1468,4)="http",IFERROR(MID(A1468,FIND("/",A1468,FIND("//",A1468)+2),2000),"/"),A1468))</f>
        <v/>
      </c>
      <c r="EB1468">
        <f>IF(EA1468="","",IFERROR(LEFT(SUBSTITUTE(EA1468,"#","?"),FIND("?",SUBSTITUTE(EA1468,"#","?"))-1),EA1468))</f>
        <v/>
      </c>
      <c r="EC1468">
        <f>IF(EB1468="","",LOWER(IF(AND(LEN(EB1468)&gt;1,RIGHT(EB1468,1)="/"),LEFT(EB1468,LEN(EB1468)-1),EB1468)))</f>
        <v/>
      </c>
    </row>
    <row r="1469">
      <c r="EA1469">
        <f>IF(A1469="","",IF(LEFT(A1469,4)="http",IFERROR(MID(A1469,FIND("/",A1469,FIND("//",A1469)+2),2000),"/"),A1469))</f>
        <v/>
      </c>
      <c r="EB1469">
        <f>IF(EA1469="","",IFERROR(LEFT(SUBSTITUTE(EA1469,"#","?"),FIND("?",SUBSTITUTE(EA1469,"#","?"))-1),EA1469))</f>
        <v/>
      </c>
      <c r="EC1469">
        <f>IF(EB1469="","",LOWER(IF(AND(LEN(EB1469)&gt;1,RIGHT(EB1469,1)="/"),LEFT(EB1469,LEN(EB1469)-1),EB1469)))</f>
        <v/>
      </c>
    </row>
    <row r="1470">
      <c r="EA1470">
        <f>IF(A1470="","",IF(LEFT(A1470,4)="http",IFERROR(MID(A1470,FIND("/",A1470,FIND("//",A1470)+2),2000),"/"),A1470))</f>
        <v/>
      </c>
      <c r="EB1470">
        <f>IF(EA1470="","",IFERROR(LEFT(SUBSTITUTE(EA1470,"#","?"),FIND("?",SUBSTITUTE(EA1470,"#","?"))-1),EA1470))</f>
        <v/>
      </c>
      <c r="EC1470">
        <f>IF(EB1470="","",LOWER(IF(AND(LEN(EB1470)&gt;1,RIGHT(EB1470,1)="/"),LEFT(EB1470,LEN(EB1470)-1),EB1470)))</f>
        <v/>
      </c>
    </row>
    <row r="1471">
      <c r="EA1471">
        <f>IF(A1471="","",IF(LEFT(A1471,4)="http",IFERROR(MID(A1471,FIND("/",A1471,FIND("//",A1471)+2),2000),"/"),A1471))</f>
        <v/>
      </c>
      <c r="EB1471">
        <f>IF(EA1471="","",IFERROR(LEFT(SUBSTITUTE(EA1471,"#","?"),FIND("?",SUBSTITUTE(EA1471,"#","?"))-1),EA1471))</f>
        <v/>
      </c>
      <c r="EC1471">
        <f>IF(EB1471="","",LOWER(IF(AND(LEN(EB1471)&gt;1,RIGHT(EB1471,1)="/"),LEFT(EB1471,LEN(EB1471)-1),EB1471)))</f>
        <v/>
      </c>
    </row>
    <row r="1472">
      <c r="EA1472">
        <f>IF(A1472="","",IF(LEFT(A1472,4)="http",IFERROR(MID(A1472,FIND("/",A1472,FIND("//",A1472)+2),2000),"/"),A1472))</f>
        <v/>
      </c>
      <c r="EB1472">
        <f>IF(EA1472="","",IFERROR(LEFT(SUBSTITUTE(EA1472,"#","?"),FIND("?",SUBSTITUTE(EA1472,"#","?"))-1),EA1472))</f>
        <v/>
      </c>
      <c r="EC1472">
        <f>IF(EB1472="","",LOWER(IF(AND(LEN(EB1472)&gt;1,RIGHT(EB1472,1)="/"),LEFT(EB1472,LEN(EB1472)-1),EB1472)))</f>
        <v/>
      </c>
    </row>
    <row r="1473">
      <c r="EA1473">
        <f>IF(A1473="","",IF(LEFT(A1473,4)="http",IFERROR(MID(A1473,FIND("/",A1473,FIND("//",A1473)+2),2000),"/"),A1473))</f>
        <v/>
      </c>
      <c r="EB1473">
        <f>IF(EA1473="","",IFERROR(LEFT(SUBSTITUTE(EA1473,"#","?"),FIND("?",SUBSTITUTE(EA1473,"#","?"))-1),EA1473))</f>
        <v/>
      </c>
      <c r="EC1473">
        <f>IF(EB1473="","",LOWER(IF(AND(LEN(EB1473)&gt;1,RIGHT(EB1473,1)="/"),LEFT(EB1473,LEN(EB1473)-1),EB1473)))</f>
        <v/>
      </c>
    </row>
    <row r="1474">
      <c r="EA1474">
        <f>IF(A1474="","",IF(LEFT(A1474,4)="http",IFERROR(MID(A1474,FIND("/",A1474,FIND("//",A1474)+2),2000),"/"),A1474))</f>
        <v/>
      </c>
      <c r="EB1474">
        <f>IF(EA1474="","",IFERROR(LEFT(SUBSTITUTE(EA1474,"#","?"),FIND("?",SUBSTITUTE(EA1474,"#","?"))-1),EA1474))</f>
        <v/>
      </c>
      <c r="EC1474">
        <f>IF(EB1474="","",LOWER(IF(AND(LEN(EB1474)&gt;1,RIGHT(EB1474,1)="/"),LEFT(EB1474,LEN(EB1474)-1),EB1474)))</f>
        <v/>
      </c>
    </row>
    <row r="1475">
      <c r="EA1475">
        <f>IF(A1475="","",IF(LEFT(A1475,4)="http",IFERROR(MID(A1475,FIND("/",A1475,FIND("//",A1475)+2),2000),"/"),A1475))</f>
        <v/>
      </c>
      <c r="EB1475">
        <f>IF(EA1475="","",IFERROR(LEFT(SUBSTITUTE(EA1475,"#","?"),FIND("?",SUBSTITUTE(EA1475,"#","?"))-1),EA1475))</f>
        <v/>
      </c>
      <c r="EC1475">
        <f>IF(EB1475="","",LOWER(IF(AND(LEN(EB1475)&gt;1,RIGHT(EB1475,1)="/"),LEFT(EB1475,LEN(EB1475)-1),EB1475)))</f>
        <v/>
      </c>
    </row>
    <row r="1476">
      <c r="EA1476">
        <f>IF(A1476="","",IF(LEFT(A1476,4)="http",IFERROR(MID(A1476,FIND("/",A1476,FIND("//",A1476)+2),2000),"/"),A1476))</f>
        <v/>
      </c>
      <c r="EB1476">
        <f>IF(EA1476="","",IFERROR(LEFT(SUBSTITUTE(EA1476,"#","?"),FIND("?",SUBSTITUTE(EA1476,"#","?"))-1),EA1476))</f>
        <v/>
      </c>
      <c r="EC1476">
        <f>IF(EB1476="","",LOWER(IF(AND(LEN(EB1476)&gt;1,RIGHT(EB1476,1)="/"),LEFT(EB1476,LEN(EB1476)-1),EB1476)))</f>
        <v/>
      </c>
    </row>
    <row r="1477">
      <c r="EA1477">
        <f>IF(A1477="","",IF(LEFT(A1477,4)="http",IFERROR(MID(A1477,FIND("/",A1477,FIND("//",A1477)+2),2000),"/"),A1477))</f>
        <v/>
      </c>
      <c r="EB1477">
        <f>IF(EA1477="","",IFERROR(LEFT(SUBSTITUTE(EA1477,"#","?"),FIND("?",SUBSTITUTE(EA1477,"#","?"))-1),EA1477))</f>
        <v/>
      </c>
      <c r="EC1477">
        <f>IF(EB1477="","",LOWER(IF(AND(LEN(EB1477)&gt;1,RIGHT(EB1477,1)="/"),LEFT(EB1477,LEN(EB1477)-1),EB1477)))</f>
        <v/>
      </c>
    </row>
    <row r="1478">
      <c r="EA1478">
        <f>IF(A1478="","",IF(LEFT(A1478,4)="http",IFERROR(MID(A1478,FIND("/",A1478,FIND("//",A1478)+2),2000),"/"),A1478))</f>
        <v/>
      </c>
      <c r="EB1478">
        <f>IF(EA1478="","",IFERROR(LEFT(SUBSTITUTE(EA1478,"#","?"),FIND("?",SUBSTITUTE(EA1478,"#","?"))-1),EA1478))</f>
        <v/>
      </c>
      <c r="EC1478">
        <f>IF(EB1478="","",LOWER(IF(AND(LEN(EB1478)&gt;1,RIGHT(EB1478,1)="/"),LEFT(EB1478,LEN(EB1478)-1),EB1478)))</f>
        <v/>
      </c>
    </row>
    <row r="1479">
      <c r="EA1479">
        <f>IF(A1479="","",IF(LEFT(A1479,4)="http",IFERROR(MID(A1479,FIND("/",A1479,FIND("//",A1479)+2),2000),"/"),A1479))</f>
        <v/>
      </c>
      <c r="EB1479">
        <f>IF(EA1479="","",IFERROR(LEFT(SUBSTITUTE(EA1479,"#","?"),FIND("?",SUBSTITUTE(EA1479,"#","?"))-1),EA1479))</f>
        <v/>
      </c>
      <c r="EC1479">
        <f>IF(EB1479="","",LOWER(IF(AND(LEN(EB1479)&gt;1,RIGHT(EB1479,1)="/"),LEFT(EB1479,LEN(EB1479)-1),EB1479)))</f>
        <v/>
      </c>
    </row>
    <row r="1480">
      <c r="EA1480">
        <f>IF(A1480="","",IF(LEFT(A1480,4)="http",IFERROR(MID(A1480,FIND("/",A1480,FIND("//",A1480)+2),2000),"/"),A1480))</f>
        <v/>
      </c>
      <c r="EB1480">
        <f>IF(EA1480="","",IFERROR(LEFT(SUBSTITUTE(EA1480,"#","?"),FIND("?",SUBSTITUTE(EA1480,"#","?"))-1),EA1480))</f>
        <v/>
      </c>
      <c r="EC1480">
        <f>IF(EB1480="","",LOWER(IF(AND(LEN(EB1480)&gt;1,RIGHT(EB1480,1)="/"),LEFT(EB1480,LEN(EB1480)-1),EB1480)))</f>
        <v/>
      </c>
    </row>
    <row r="1481">
      <c r="EA1481">
        <f>IF(A1481="","",IF(LEFT(A1481,4)="http",IFERROR(MID(A1481,FIND("/",A1481,FIND("//",A1481)+2),2000),"/"),A1481))</f>
        <v/>
      </c>
      <c r="EB1481">
        <f>IF(EA1481="","",IFERROR(LEFT(SUBSTITUTE(EA1481,"#","?"),FIND("?",SUBSTITUTE(EA1481,"#","?"))-1),EA1481))</f>
        <v/>
      </c>
      <c r="EC1481">
        <f>IF(EB1481="","",LOWER(IF(AND(LEN(EB1481)&gt;1,RIGHT(EB1481,1)="/"),LEFT(EB1481,LEN(EB1481)-1),EB1481)))</f>
        <v/>
      </c>
    </row>
    <row r="1482">
      <c r="EA1482">
        <f>IF(A1482="","",IF(LEFT(A1482,4)="http",IFERROR(MID(A1482,FIND("/",A1482,FIND("//",A1482)+2),2000),"/"),A1482))</f>
        <v/>
      </c>
      <c r="EB1482">
        <f>IF(EA1482="","",IFERROR(LEFT(SUBSTITUTE(EA1482,"#","?"),FIND("?",SUBSTITUTE(EA1482,"#","?"))-1),EA1482))</f>
        <v/>
      </c>
      <c r="EC1482">
        <f>IF(EB1482="","",LOWER(IF(AND(LEN(EB1482)&gt;1,RIGHT(EB1482,1)="/"),LEFT(EB1482,LEN(EB1482)-1),EB1482)))</f>
        <v/>
      </c>
    </row>
    <row r="1483">
      <c r="EA1483">
        <f>IF(A1483="","",IF(LEFT(A1483,4)="http",IFERROR(MID(A1483,FIND("/",A1483,FIND("//",A1483)+2),2000),"/"),A1483))</f>
        <v/>
      </c>
      <c r="EB1483">
        <f>IF(EA1483="","",IFERROR(LEFT(SUBSTITUTE(EA1483,"#","?"),FIND("?",SUBSTITUTE(EA1483,"#","?"))-1),EA1483))</f>
        <v/>
      </c>
      <c r="EC1483">
        <f>IF(EB1483="","",LOWER(IF(AND(LEN(EB1483)&gt;1,RIGHT(EB1483,1)="/"),LEFT(EB1483,LEN(EB1483)-1),EB1483)))</f>
        <v/>
      </c>
    </row>
    <row r="1484">
      <c r="EA1484">
        <f>IF(A1484="","",IF(LEFT(A1484,4)="http",IFERROR(MID(A1484,FIND("/",A1484,FIND("//",A1484)+2),2000),"/"),A1484))</f>
        <v/>
      </c>
      <c r="EB1484">
        <f>IF(EA1484="","",IFERROR(LEFT(SUBSTITUTE(EA1484,"#","?"),FIND("?",SUBSTITUTE(EA1484,"#","?"))-1),EA1484))</f>
        <v/>
      </c>
      <c r="EC1484">
        <f>IF(EB1484="","",LOWER(IF(AND(LEN(EB1484)&gt;1,RIGHT(EB1484,1)="/"),LEFT(EB1484,LEN(EB1484)-1),EB1484)))</f>
        <v/>
      </c>
    </row>
    <row r="1485">
      <c r="EA1485">
        <f>IF(A1485="","",IF(LEFT(A1485,4)="http",IFERROR(MID(A1485,FIND("/",A1485,FIND("//",A1485)+2),2000),"/"),A1485))</f>
        <v/>
      </c>
      <c r="EB1485">
        <f>IF(EA1485="","",IFERROR(LEFT(SUBSTITUTE(EA1485,"#","?"),FIND("?",SUBSTITUTE(EA1485,"#","?"))-1),EA1485))</f>
        <v/>
      </c>
      <c r="EC1485">
        <f>IF(EB1485="","",LOWER(IF(AND(LEN(EB1485)&gt;1,RIGHT(EB1485,1)="/"),LEFT(EB1485,LEN(EB1485)-1),EB1485)))</f>
        <v/>
      </c>
    </row>
    <row r="1486">
      <c r="EA1486">
        <f>IF(A1486="","",IF(LEFT(A1486,4)="http",IFERROR(MID(A1486,FIND("/",A1486,FIND("//",A1486)+2),2000),"/"),A1486))</f>
        <v/>
      </c>
      <c r="EB1486">
        <f>IF(EA1486="","",IFERROR(LEFT(SUBSTITUTE(EA1486,"#","?"),FIND("?",SUBSTITUTE(EA1486,"#","?"))-1),EA1486))</f>
        <v/>
      </c>
      <c r="EC1486">
        <f>IF(EB1486="","",LOWER(IF(AND(LEN(EB1486)&gt;1,RIGHT(EB1486,1)="/"),LEFT(EB1486,LEN(EB1486)-1),EB1486)))</f>
        <v/>
      </c>
    </row>
    <row r="1487">
      <c r="EA1487">
        <f>IF(A1487="","",IF(LEFT(A1487,4)="http",IFERROR(MID(A1487,FIND("/",A1487,FIND("//",A1487)+2),2000),"/"),A1487))</f>
        <v/>
      </c>
      <c r="EB1487">
        <f>IF(EA1487="","",IFERROR(LEFT(SUBSTITUTE(EA1487,"#","?"),FIND("?",SUBSTITUTE(EA1487,"#","?"))-1),EA1487))</f>
        <v/>
      </c>
      <c r="EC1487">
        <f>IF(EB1487="","",LOWER(IF(AND(LEN(EB1487)&gt;1,RIGHT(EB1487,1)="/"),LEFT(EB1487,LEN(EB1487)-1),EB1487)))</f>
        <v/>
      </c>
    </row>
    <row r="1488">
      <c r="EA1488">
        <f>IF(A1488="","",IF(LEFT(A1488,4)="http",IFERROR(MID(A1488,FIND("/",A1488,FIND("//",A1488)+2),2000),"/"),A1488))</f>
        <v/>
      </c>
      <c r="EB1488">
        <f>IF(EA1488="","",IFERROR(LEFT(SUBSTITUTE(EA1488,"#","?"),FIND("?",SUBSTITUTE(EA1488,"#","?"))-1),EA1488))</f>
        <v/>
      </c>
      <c r="EC1488">
        <f>IF(EB1488="","",LOWER(IF(AND(LEN(EB1488)&gt;1,RIGHT(EB1488,1)="/"),LEFT(EB1488,LEN(EB1488)-1),EB1488)))</f>
        <v/>
      </c>
    </row>
    <row r="1489">
      <c r="EA1489">
        <f>IF(A1489="","",IF(LEFT(A1489,4)="http",IFERROR(MID(A1489,FIND("/",A1489,FIND("//",A1489)+2),2000),"/"),A1489))</f>
        <v/>
      </c>
      <c r="EB1489">
        <f>IF(EA1489="","",IFERROR(LEFT(SUBSTITUTE(EA1489,"#","?"),FIND("?",SUBSTITUTE(EA1489,"#","?"))-1),EA1489))</f>
        <v/>
      </c>
      <c r="EC1489">
        <f>IF(EB1489="","",LOWER(IF(AND(LEN(EB1489)&gt;1,RIGHT(EB1489,1)="/"),LEFT(EB1489,LEN(EB1489)-1),EB1489)))</f>
        <v/>
      </c>
    </row>
    <row r="1490">
      <c r="EA1490">
        <f>IF(A1490="","",IF(LEFT(A1490,4)="http",IFERROR(MID(A1490,FIND("/",A1490,FIND("//",A1490)+2),2000),"/"),A1490))</f>
        <v/>
      </c>
      <c r="EB1490">
        <f>IF(EA1490="","",IFERROR(LEFT(SUBSTITUTE(EA1490,"#","?"),FIND("?",SUBSTITUTE(EA1490,"#","?"))-1),EA1490))</f>
        <v/>
      </c>
      <c r="EC1490">
        <f>IF(EB1490="","",LOWER(IF(AND(LEN(EB1490)&gt;1,RIGHT(EB1490,1)="/"),LEFT(EB1490,LEN(EB1490)-1),EB1490)))</f>
        <v/>
      </c>
    </row>
    <row r="1491">
      <c r="EA1491">
        <f>IF(A1491="","",IF(LEFT(A1491,4)="http",IFERROR(MID(A1491,FIND("/",A1491,FIND("//",A1491)+2),2000),"/"),A1491))</f>
        <v/>
      </c>
      <c r="EB1491">
        <f>IF(EA1491="","",IFERROR(LEFT(SUBSTITUTE(EA1491,"#","?"),FIND("?",SUBSTITUTE(EA1491,"#","?"))-1),EA1491))</f>
        <v/>
      </c>
      <c r="EC1491">
        <f>IF(EB1491="","",LOWER(IF(AND(LEN(EB1491)&gt;1,RIGHT(EB1491,1)="/"),LEFT(EB1491,LEN(EB1491)-1),EB1491)))</f>
        <v/>
      </c>
    </row>
    <row r="1492">
      <c r="EA1492">
        <f>IF(A1492="","",IF(LEFT(A1492,4)="http",IFERROR(MID(A1492,FIND("/",A1492,FIND("//",A1492)+2),2000),"/"),A1492))</f>
        <v/>
      </c>
      <c r="EB1492">
        <f>IF(EA1492="","",IFERROR(LEFT(SUBSTITUTE(EA1492,"#","?"),FIND("?",SUBSTITUTE(EA1492,"#","?"))-1),EA1492))</f>
        <v/>
      </c>
      <c r="EC1492">
        <f>IF(EB1492="","",LOWER(IF(AND(LEN(EB1492)&gt;1,RIGHT(EB1492,1)="/"),LEFT(EB1492,LEN(EB1492)-1),EB1492)))</f>
        <v/>
      </c>
    </row>
    <row r="1493">
      <c r="EA1493">
        <f>IF(A1493="","",IF(LEFT(A1493,4)="http",IFERROR(MID(A1493,FIND("/",A1493,FIND("//",A1493)+2),2000),"/"),A1493))</f>
        <v/>
      </c>
      <c r="EB1493">
        <f>IF(EA1493="","",IFERROR(LEFT(SUBSTITUTE(EA1493,"#","?"),FIND("?",SUBSTITUTE(EA1493,"#","?"))-1),EA1493))</f>
        <v/>
      </c>
      <c r="EC1493">
        <f>IF(EB1493="","",LOWER(IF(AND(LEN(EB1493)&gt;1,RIGHT(EB1493,1)="/"),LEFT(EB1493,LEN(EB1493)-1),EB1493)))</f>
        <v/>
      </c>
    </row>
    <row r="1494">
      <c r="EA1494">
        <f>IF(A1494="","",IF(LEFT(A1494,4)="http",IFERROR(MID(A1494,FIND("/",A1494,FIND("//",A1494)+2),2000),"/"),A1494))</f>
        <v/>
      </c>
      <c r="EB1494">
        <f>IF(EA1494="","",IFERROR(LEFT(SUBSTITUTE(EA1494,"#","?"),FIND("?",SUBSTITUTE(EA1494,"#","?"))-1),EA1494))</f>
        <v/>
      </c>
      <c r="EC1494">
        <f>IF(EB1494="","",LOWER(IF(AND(LEN(EB1494)&gt;1,RIGHT(EB1494,1)="/"),LEFT(EB1494,LEN(EB1494)-1),EB1494)))</f>
        <v/>
      </c>
    </row>
    <row r="1495">
      <c r="EA1495">
        <f>IF(A1495="","",IF(LEFT(A1495,4)="http",IFERROR(MID(A1495,FIND("/",A1495,FIND("//",A1495)+2),2000),"/"),A1495))</f>
        <v/>
      </c>
      <c r="EB1495">
        <f>IF(EA1495="","",IFERROR(LEFT(SUBSTITUTE(EA1495,"#","?"),FIND("?",SUBSTITUTE(EA1495,"#","?"))-1),EA1495))</f>
        <v/>
      </c>
      <c r="EC1495">
        <f>IF(EB1495="","",LOWER(IF(AND(LEN(EB1495)&gt;1,RIGHT(EB1495,1)="/"),LEFT(EB1495,LEN(EB1495)-1),EB1495)))</f>
        <v/>
      </c>
    </row>
    <row r="1496">
      <c r="EA1496">
        <f>IF(A1496="","",IF(LEFT(A1496,4)="http",IFERROR(MID(A1496,FIND("/",A1496,FIND("//",A1496)+2),2000),"/"),A1496))</f>
        <v/>
      </c>
      <c r="EB1496">
        <f>IF(EA1496="","",IFERROR(LEFT(SUBSTITUTE(EA1496,"#","?"),FIND("?",SUBSTITUTE(EA1496,"#","?"))-1),EA1496))</f>
        <v/>
      </c>
      <c r="EC1496">
        <f>IF(EB1496="","",LOWER(IF(AND(LEN(EB1496)&gt;1,RIGHT(EB1496,1)="/"),LEFT(EB1496,LEN(EB1496)-1),EB1496)))</f>
        <v/>
      </c>
    </row>
    <row r="1497">
      <c r="EA1497">
        <f>IF(A1497="","",IF(LEFT(A1497,4)="http",IFERROR(MID(A1497,FIND("/",A1497,FIND("//",A1497)+2),2000),"/"),A1497))</f>
        <v/>
      </c>
      <c r="EB1497">
        <f>IF(EA1497="","",IFERROR(LEFT(SUBSTITUTE(EA1497,"#","?"),FIND("?",SUBSTITUTE(EA1497,"#","?"))-1),EA1497))</f>
        <v/>
      </c>
      <c r="EC1497">
        <f>IF(EB1497="","",LOWER(IF(AND(LEN(EB1497)&gt;1,RIGHT(EB1497,1)="/"),LEFT(EB1497,LEN(EB1497)-1),EB1497)))</f>
        <v/>
      </c>
    </row>
    <row r="1498">
      <c r="EA1498">
        <f>IF(A1498="","",IF(LEFT(A1498,4)="http",IFERROR(MID(A1498,FIND("/",A1498,FIND("//",A1498)+2),2000),"/"),A1498))</f>
        <v/>
      </c>
      <c r="EB1498">
        <f>IF(EA1498="","",IFERROR(LEFT(SUBSTITUTE(EA1498,"#","?"),FIND("?",SUBSTITUTE(EA1498,"#","?"))-1),EA1498))</f>
        <v/>
      </c>
      <c r="EC1498">
        <f>IF(EB1498="","",LOWER(IF(AND(LEN(EB1498)&gt;1,RIGHT(EB1498,1)="/"),LEFT(EB1498,LEN(EB1498)-1),EB1498)))</f>
        <v/>
      </c>
    </row>
    <row r="1499">
      <c r="EA1499">
        <f>IF(A1499="","",IF(LEFT(A1499,4)="http",IFERROR(MID(A1499,FIND("/",A1499,FIND("//",A1499)+2),2000),"/"),A1499))</f>
        <v/>
      </c>
      <c r="EB1499">
        <f>IF(EA1499="","",IFERROR(LEFT(SUBSTITUTE(EA1499,"#","?"),FIND("?",SUBSTITUTE(EA1499,"#","?"))-1),EA1499))</f>
        <v/>
      </c>
      <c r="EC1499">
        <f>IF(EB1499="","",LOWER(IF(AND(LEN(EB1499)&gt;1,RIGHT(EB1499,1)="/"),LEFT(EB1499,LEN(EB1499)-1),EB1499)))</f>
        <v/>
      </c>
    </row>
    <row r="1500">
      <c r="EA1500">
        <f>IF(A1500="","",IF(LEFT(A1500,4)="http",IFERROR(MID(A1500,FIND("/",A1500,FIND("//",A1500)+2),2000),"/"),A1500))</f>
        <v/>
      </c>
      <c r="EB1500">
        <f>IF(EA1500="","",IFERROR(LEFT(SUBSTITUTE(EA1500,"#","?"),FIND("?",SUBSTITUTE(EA1500,"#","?"))-1),EA1500))</f>
        <v/>
      </c>
      <c r="EC1500">
        <f>IF(EB1500="","",LOWER(IF(AND(LEN(EB1500)&gt;1,RIGHT(EB1500,1)="/"),LEFT(EB1500,LEN(EB1500)-1),EB1500)))</f>
        <v/>
      </c>
    </row>
    <row r="1501">
      <c r="EA1501">
        <f>IF(A1501="","",IF(LEFT(A1501,4)="http",IFERROR(MID(A1501,FIND("/",A1501,FIND("//",A1501)+2),2000),"/"),A1501))</f>
        <v/>
      </c>
      <c r="EB1501">
        <f>IF(EA1501="","",IFERROR(LEFT(SUBSTITUTE(EA1501,"#","?"),FIND("?",SUBSTITUTE(EA1501,"#","?"))-1),EA1501))</f>
        <v/>
      </c>
      <c r="EC1501">
        <f>IF(EB1501="","",LOWER(IF(AND(LEN(EB1501)&gt;1,RIGHT(EB1501,1)="/"),LEFT(EB1501,LEN(EB1501)-1),EB1501)))</f>
        <v/>
      </c>
    </row>
    <row r="1502">
      <c r="EA1502">
        <f>IF(A1502="","",IF(LEFT(A1502,4)="http",IFERROR(MID(A1502,FIND("/",A1502,FIND("//",A1502)+2),2000),"/"),A1502))</f>
        <v/>
      </c>
      <c r="EB1502">
        <f>IF(EA1502="","",IFERROR(LEFT(SUBSTITUTE(EA1502,"#","?"),FIND("?",SUBSTITUTE(EA1502,"#","?"))-1),EA1502))</f>
        <v/>
      </c>
      <c r="EC1502">
        <f>IF(EB1502="","",LOWER(IF(AND(LEN(EB1502)&gt;1,RIGHT(EB1502,1)="/"),LEFT(EB1502,LEN(EB1502)-1),EB1502)))</f>
        <v/>
      </c>
    </row>
    <row r="1503">
      <c r="EA1503">
        <f>IF(A1503="","",IF(LEFT(A1503,4)="http",IFERROR(MID(A1503,FIND("/",A1503,FIND("//",A1503)+2),2000),"/"),A1503))</f>
        <v/>
      </c>
      <c r="EB1503">
        <f>IF(EA1503="","",IFERROR(LEFT(SUBSTITUTE(EA1503,"#","?"),FIND("?",SUBSTITUTE(EA1503,"#","?"))-1),EA1503))</f>
        <v/>
      </c>
      <c r="EC1503">
        <f>IF(EB1503="","",LOWER(IF(AND(LEN(EB1503)&gt;1,RIGHT(EB1503,1)="/"),LEFT(EB1503,LEN(EB1503)-1),EB1503)))</f>
        <v/>
      </c>
    </row>
    <row r="1504">
      <c r="EA1504">
        <f>IF(A1504="","",IF(LEFT(A1504,4)="http",IFERROR(MID(A1504,FIND("/",A1504,FIND("//",A1504)+2),2000),"/"),A1504))</f>
        <v/>
      </c>
      <c r="EB1504">
        <f>IF(EA1504="","",IFERROR(LEFT(SUBSTITUTE(EA1504,"#","?"),FIND("?",SUBSTITUTE(EA1504,"#","?"))-1),EA1504))</f>
        <v/>
      </c>
      <c r="EC1504">
        <f>IF(EB1504="","",LOWER(IF(AND(LEN(EB1504)&gt;1,RIGHT(EB1504,1)="/"),LEFT(EB1504,LEN(EB1504)-1),EB1504)))</f>
        <v/>
      </c>
    </row>
    <row r="1505">
      <c r="EA1505">
        <f>IF(A1505="","",IF(LEFT(A1505,4)="http",IFERROR(MID(A1505,FIND("/",A1505,FIND("//",A1505)+2),2000),"/"),A1505))</f>
        <v/>
      </c>
      <c r="EB1505">
        <f>IF(EA1505="","",IFERROR(LEFT(SUBSTITUTE(EA1505,"#","?"),FIND("?",SUBSTITUTE(EA1505,"#","?"))-1),EA1505))</f>
        <v/>
      </c>
      <c r="EC1505">
        <f>IF(EB1505="","",LOWER(IF(AND(LEN(EB1505)&gt;1,RIGHT(EB1505,1)="/"),LEFT(EB1505,LEN(EB1505)-1),EB1505)))</f>
        <v/>
      </c>
    </row>
    <row r="1506">
      <c r="EA1506">
        <f>IF(A1506="","",IF(LEFT(A1506,4)="http",IFERROR(MID(A1506,FIND("/",A1506,FIND("//",A1506)+2),2000),"/"),A1506))</f>
        <v/>
      </c>
      <c r="EB1506">
        <f>IF(EA1506="","",IFERROR(LEFT(SUBSTITUTE(EA1506,"#","?"),FIND("?",SUBSTITUTE(EA1506,"#","?"))-1),EA1506))</f>
        <v/>
      </c>
      <c r="EC1506">
        <f>IF(EB1506="","",LOWER(IF(AND(LEN(EB1506)&gt;1,RIGHT(EB1506,1)="/"),LEFT(EB1506,LEN(EB1506)-1),EB1506)))</f>
        <v/>
      </c>
    </row>
    <row r="1507">
      <c r="EA1507">
        <f>IF(A1507="","",IF(LEFT(A1507,4)="http",IFERROR(MID(A1507,FIND("/",A1507,FIND("//",A1507)+2),2000),"/"),A1507))</f>
        <v/>
      </c>
      <c r="EB1507">
        <f>IF(EA1507="","",IFERROR(LEFT(SUBSTITUTE(EA1507,"#","?"),FIND("?",SUBSTITUTE(EA1507,"#","?"))-1),EA1507))</f>
        <v/>
      </c>
      <c r="EC1507">
        <f>IF(EB1507="","",LOWER(IF(AND(LEN(EB1507)&gt;1,RIGHT(EB1507,1)="/"),LEFT(EB1507,LEN(EB1507)-1),EB1507)))</f>
        <v/>
      </c>
    </row>
    <row r="1508">
      <c r="EA1508">
        <f>IF(A1508="","",IF(LEFT(A1508,4)="http",IFERROR(MID(A1508,FIND("/",A1508,FIND("//",A1508)+2),2000),"/"),A1508))</f>
        <v/>
      </c>
      <c r="EB1508">
        <f>IF(EA1508="","",IFERROR(LEFT(SUBSTITUTE(EA1508,"#","?"),FIND("?",SUBSTITUTE(EA1508,"#","?"))-1),EA1508))</f>
        <v/>
      </c>
      <c r="EC1508">
        <f>IF(EB1508="","",LOWER(IF(AND(LEN(EB1508)&gt;1,RIGHT(EB1508,1)="/"),LEFT(EB1508,LEN(EB1508)-1),EB1508)))</f>
        <v/>
      </c>
    </row>
    <row r="1509">
      <c r="EA1509">
        <f>IF(A1509="","",IF(LEFT(A1509,4)="http",IFERROR(MID(A1509,FIND("/",A1509,FIND("//",A1509)+2),2000),"/"),A1509))</f>
        <v/>
      </c>
      <c r="EB1509">
        <f>IF(EA1509="","",IFERROR(LEFT(SUBSTITUTE(EA1509,"#","?"),FIND("?",SUBSTITUTE(EA1509,"#","?"))-1),EA1509))</f>
        <v/>
      </c>
      <c r="EC1509">
        <f>IF(EB1509="","",LOWER(IF(AND(LEN(EB1509)&gt;1,RIGHT(EB1509,1)="/"),LEFT(EB1509,LEN(EB1509)-1),EB1509)))</f>
        <v/>
      </c>
    </row>
    <row r="1510">
      <c r="EA1510">
        <f>IF(A1510="","",IF(LEFT(A1510,4)="http",IFERROR(MID(A1510,FIND("/",A1510,FIND("//",A1510)+2),2000),"/"),A1510))</f>
        <v/>
      </c>
      <c r="EB1510">
        <f>IF(EA1510="","",IFERROR(LEFT(SUBSTITUTE(EA1510,"#","?"),FIND("?",SUBSTITUTE(EA1510,"#","?"))-1),EA1510))</f>
        <v/>
      </c>
      <c r="EC1510">
        <f>IF(EB1510="","",LOWER(IF(AND(LEN(EB1510)&gt;1,RIGHT(EB1510,1)="/"),LEFT(EB1510,LEN(EB1510)-1),EB1510)))</f>
        <v/>
      </c>
    </row>
    <row r="1511">
      <c r="EA1511">
        <f>IF(A1511="","",IF(LEFT(A1511,4)="http",IFERROR(MID(A1511,FIND("/",A1511,FIND("//",A1511)+2),2000),"/"),A1511))</f>
        <v/>
      </c>
      <c r="EB1511">
        <f>IF(EA1511="","",IFERROR(LEFT(SUBSTITUTE(EA1511,"#","?"),FIND("?",SUBSTITUTE(EA1511,"#","?"))-1),EA1511))</f>
        <v/>
      </c>
      <c r="EC1511">
        <f>IF(EB1511="","",LOWER(IF(AND(LEN(EB1511)&gt;1,RIGHT(EB1511,1)="/"),LEFT(EB1511,LEN(EB1511)-1),EB1511)))</f>
        <v/>
      </c>
    </row>
    <row r="1512">
      <c r="EA1512">
        <f>IF(A1512="","",IF(LEFT(A1512,4)="http",IFERROR(MID(A1512,FIND("/",A1512,FIND("//",A1512)+2),2000),"/"),A1512))</f>
        <v/>
      </c>
      <c r="EB1512">
        <f>IF(EA1512="","",IFERROR(LEFT(SUBSTITUTE(EA1512,"#","?"),FIND("?",SUBSTITUTE(EA1512,"#","?"))-1),EA1512))</f>
        <v/>
      </c>
      <c r="EC1512">
        <f>IF(EB1512="","",LOWER(IF(AND(LEN(EB1512)&gt;1,RIGHT(EB1512,1)="/"),LEFT(EB1512,LEN(EB1512)-1),EB1512)))</f>
        <v/>
      </c>
    </row>
    <row r="1513">
      <c r="EA1513">
        <f>IF(A1513="","",IF(LEFT(A1513,4)="http",IFERROR(MID(A1513,FIND("/",A1513,FIND("//",A1513)+2),2000),"/"),A1513))</f>
        <v/>
      </c>
      <c r="EB1513">
        <f>IF(EA1513="","",IFERROR(LEFT(SUBSTITUTE(EA1513,"#","?"),FIND("?",SUBSTITUTE(EA1513,"#","?"))-1),EA1513))</f>
        <v/>
      </c>
      <c r="EC1513">
        <f>IF(EB1513="","",LOWER(IF(AND(LEN(EB1513)&gt;1,RIGHT(EB1513,1)="/"),LEFT(EB1513,LEN(EB1513)-1),EB1513)))</f>
        <v/>
      </c>
    </row>
    <row r="1514">
      <c r="EA1514">
        <f>IF(A1514="","",IF(LEFT(A1514,4)="http",IFERROR(MID(A1514,FIND("/",A1514,FIND("//",A1514)+2),2000),"/"),A1514))</f>
        <v/>
      </c>
      <c r="EB1514">
        <f>IF(EA1514="","",IFERROR(LEFT(SUBSTITUTE(EA1514,"#","?"),FIND("?",SUBSTITUTE(EA1514,"#","?"))-1),EA1514))</f>
        <v/>
      </c>
      <c r="EC1514">
        <f>IF(EB1514="","",LOWER(IF(AND(LEN(EB1514)&gt;1,RIGHT(EB1514,1)="/"),LEFT(EB1514,LEN(EB1514)-1),EB1514)))</f>
        <v/>
      </c>
    </row>
    <row r="1515">
      <c r="EA1515">
        <f>IF(A1515="","",IF(LEFT(A1515,4)="http",IFERROR(MID(A1515,FIND("/",A1515,FIND("//",A1515)+2),2000),"/"),A1515))</f>
        <v/>
      </c>
      <c r="EB1515">
        <f>IF(EA1515="","",IFERROR(LEFT(SUBSTITUTE(EA1515,"#","?"),FIND("?",SUBSTITUTE(EA1515,"#","?"))-1),EA1515))</f>
        <v/>
      </c>
      <c r="EC1515">
        <f>IF(EB1515="","",LOWER(IF(AND(LEN(EB1515)&gt;1,RIGHT(EB1515,1)="/"),LEFT(EB1515,LEN(EB1515)-1),EB1515)))</f>
        <v/>
      </c>
    </row>
    <row r="1516">
      <c r="EA1516">
        <f>IF(A1516="","",IF(LEFT(A1516,4)="http",IFERROR(MID(A1516,FIND("/",A1516,FIND("//",A1516)+2),2000),"/"),A1516))</f>
        <v/>
      </c>
      <c r="EB1516">
        <f>IF(EA1516="","",IFERROR(LEFT(SUBSTITUTE(EA1516,"#","?"),FIND("?",SUBSTITUTE(EA1516,"#","?"))-1),EA1516))</f>
        <v/>
      </c>
      <c r="EC1516">
        <f>IF(EB1516="","",LOWER(IF(AND(LEN(EB1516)&gt;1,RIGHT(EB1516,1)="/"),LEFT(EB1516,LEN(EB1516)-1),EB1516)))</f>
        <v/>
      </c>
    </row>
    <row r="1517">
      <c r="EA1517">
        <f>IF(A1517="","",IF(LEFT(A1517,4)="http",IFERROR(MID(A1517,FIND("/",A1517,FIND("//",A1517)+2),2000),"/"),A1517))</f>
        <v/>
      </c>
      <c r="EB1517">
        <f>IF(EA1517="","",IFERROR(LEFT(SUBSTITUTE(EA1517,"#","?"),FIND("?",SUBSTITUTE(EA1517,"#","?"))-1),EA1517))</f>
        <v/>
      </c>
      <c r="EC1517">
        <f>IF(EB1517="","",LOWER(IF(AND(LEN(EB1517)&gt;1,RIGHT(EB1517,1)="/"),LEFT(EB1517,LEN(EB1517)-1),EB1517)))</f>
        <v/>
      </c>
    </row>
    <row r="1518">
      <c r="EA1518">
        <f>IF(A1518="","",IF(LEFT(A1518,4)="http",IFERROR(MID(A1518,FIND("/",A1518,FIND("//",A1518)+2),2000),"/"),A1518))</f>
        <v/>
      </c>
      <c r="EB1518">
        <f>IF(EA1518="","",IFERROR(LEFT(SUBSTITUTE(EA1518,"#","?"),FIND("?",SUBSTITUTE(EA1518,"#","?"))-1),EA1518))</f>
        <v/>
      </c>
      <c r="EC1518">
        <f>IF(EB1518="","",LOWER(IF(AND(LEN(EB1518)&gt;1,RIGHT(EB1518,1)="/"),LEFT(EB1518,LEN(EB1518)-1),EB1518)))</f>
        <v/>
      </c>
    </row>
    <row r="1519">
      <c r="EA1519">
        <f>IF(A1519="","",IF(LEFT(A1519,4)="http",IFERROR(MID(A1519,FIND("/",A1519,FIND("//",A1519)+2),2000),"/"),A1519))</f>
        <v/>
      </c>
      <c r="EB1519">
        <f>IF(EA1519="","",IFERROR(LEFT(SUBSTITUTE(EA1519,"#","?"),FIND("?",SUBSTITUTE(EA1519,"#","?"))-1),EA1519))</f>
        <v/>
      </c>
      <c r="EC1519">
        <f>IF(EB1519="","",LOWER(IF(AND(LEN(EB1519)&gt;1,RIGHT(EB1519,1)="/"),LEFT(EB1519,LEN(EB1519)-1),EB1519)))</f>
        <v/>
      </c>
    </row>
    <row r="1520">
      <c r="EA1520">
        <f>IF(A1520="","",IF(LEFT(A1520,4)="http",IFERROR(MID(A1520,FIND("/",A1520,FIND("//",A1520)+2),2000),"/"),A1520))</f>
        <v/>
      </c>
      <c r="EB1520">
        <f>IF(EA1520="","",IFERROR(LEFT(SUBSTITUTE(EA1520,"#","?"),FIND("?",SUBSTITUTE(EA1520,"#","?"))-1),EA1520))</f>
        <v/>
      </c>
      <c r="EC1520">
        <f>IF(EB1520="","",LOWER(IF(AND(LEN(EB1520)&gt;1,RIGHT(EB1520,1)="/"),LEFT(EB1520,LEN(EB1520)-1),EB1520)))</f>
        <v/>
      </c>
    </row>
    <row r="1521">
      <c r="EA1521">
        <f>IF(A1521="","",IF(LEFT(A1521,4)="http",IFERROR(MID(A1521,FIND("/",A1521,FIND("//",A1521)+2),2000),"/"),A1521))</f>
        <v/>
      </c>
      <c r="EB1521">
        <f>IF(EA1521="","",IFERROR(LEFT(SUBSTITUTE(EA1521,"#","?"),FIND("?",SUBSTITUTE(EA1521,"#","?"))-1),EA1521))</f>
        <v/>
      </c>
      <c r="EC1521">
        <f>IF(EB1521="","",LOWER(IF(AND(LEN(EB1521)&gt;1,RIGHT(EB1521,1)="/"),LEFT(EB1521,LEN(EB1521)-1),EB1521)))</f>
        <v/>
      </c>
    </row>
    <row r="1522">
      <c r="EA1522">
        <f>IF(A1522="","",IF(LEFT(A1522,4)="http",IFERROR(MID(A1522,FIND("/",A1522,FIND("//",A1522)+2),2000),"/"),A1522))</f>
        <v/>
      </c>
      <c r="EB1522">
        <f>IF(EA1522="","",IFERROR(LEFT(SUBSTITUTE(EA1522,"#","?"),FIND("?",SUBSTITUTE(EA1522,"#","?"))-1),EA1522))</f>
        <v/>
      </c>
      <c r="EC1522">
        <f>IF(EB1522="","",LOWER(IF(AND(LEN(EB1522)&gt;1,RIGHT(EB1522,1)="/"),LEFT(EB1522,LEN(EB1522)-1),EB1522)))</f>
        <v/>
      </c>
    </row>
    <row r="1523">
      <c r="EA1523">
        <f>IF(A1523="","",IF(LEFT(A1523,4)="http",IFERROR(MID(A1523,FIND("/",A1523,FIND("//",A1523)+2),2000),"/"),A1523))</f>
        <v/>
      </c>
      <c r="EB1523">
        <f>IF(EA1523="","",IFERROR(LEFT(SUBSTITUTE(EA1523,"#","?"),FIND("?",SUBSTITUTE(EA1523,"#","?"))-1),EA1523))</f>
        <v/>
      </c>
      <c r="EC1523">
        <f>IF(EB1523="","",LOWER(IF(AND(LEN(EB1523)&gt;1,RIGHT(EB1523,1)="/"),LEFT(EB1523,LEN(EB1523)-1),EB1523)))</f>
        <v/>
      </c>
    </row>
    <row r="1524">
      <c r="EA1524">
        <f>IF(A1524="","",IF(LEFT(A1524,4)="http",IFERROR(MID(A1524,FIND("/",A1524,FIND("//",A1524)+2),2000),"/"),A1524))</f>
        <v/>
      </c>
      <c r="EB1524">
        <f>IF(EA1524="","",IFERROR(LEFT(SUBSTITUTE(EA1524,"#","?"),FIND("?",SUBSTITUTE(EA1524,"#","?"))-1),EA1524))</f>
        <v/>
      </c>
      <c r="EC1524">
        <f>IF(EB1524="","",LOWER(IF(AND(LEN(EB1524)&gt;1,RIGHT(EB1524,1)="/"),LEFT(EB1524,LEN(EB1524)-1),EB1524)))</f>
        <v/>
      </c>
    </row>
    <row r="1525">
      <c r="EA1525">
        <f>IF(A1525="","",IF(LEFT(A1525,4)="http",IFERROR(MID(A1525,FIND("/",A1525,FIND("//",A1525)+2),2000),"/"),A1525))</f>
        <v/>
      </c>
      <c r="EB1525">
        <f>IF(EA1525="","",IFERROR(LEFT(SUBSTITUTE(EA1525,"#","?"),FIND("?",SUBSTITUTE(EA1525,"#","?"))-1),EA1525))</f>
        <v/>
      </c>
      <c r="EC1525">
        <f>IF(EB1525="","",LOWER(IF(AND(LEN(EB1525)&gt;1,RIGHT(EB1525,1)="/"),LEFT(EB1525,LEN(EB1525)-1),EB1525)))</f>
        <v/>
      </c>
    </row>
    <row r="1526">
      <c r="EA1526">
        <f>IF(A1526="","",IF(LEFT(A1526,4)="http",IFERROR(MID(A1526,FIND("/",A1526,FIND("//",A1526)+2),2000),"/"),A1526))</f>
        <v/>
      </c>
      <c r="EB1526">
        <f>IF(EA1526="","",IFERROR(LEFT(SUBSTITUTE(EA1526,"#","?"),FIND("?",SUBSTITUTE(EA1526,"#","?"))-1),EA1526))</f>
        <v/>
      </c>
      <c r="EC1526">
        <f>IF(EB1526="","",LOWER(IF(AND(LEN(EB1526)&gt;1,RIGHT(EB1526,1)="/"),LEFT(EB1526,LEN(EB1526)-1),EB1526)))</f>
        <v/>
      </c>
    </row>
    <row r="1527">
      <c r="EA1527">
        <f>IF(A1527="","",IF(LEFT(A1527,4)="http",IFERROR(MID(A1527,FIND("/",A1527,FIND("//",A1527)+2),2000),"/"),A1527))</f>
        <v/>
      </c>
      <c r="EB1527">
        <f>IF(EA1527="","",IFERROR(LEFT(SUBSTITUTE(EA1527,"#","?"),FIND("?",SUBSTITUTE(EA1527,"#","?"))-1),EA1527))</f>
        <v/>
      </c>
      <c r="EC1527">
        <f>IF(EB1527="","",LOWER(IF(AND(LEN(EB1527)&gt;1,RIGHT(EB1527,1)="/"),LEFT(EB1527,LEN(EB1527)-1),EB1527)))</f>
        <v/>
      </c>
    </row>
    <row r="1528">
      <c r="EA1528">
        <f>IF(A1528="","",IF(LEFT(A1528,4)="http",IFERROR(MID(A1528,FIND("/",A1528,FIND("//",A1528)+2),2000),"/"),A1528))</f>
        <v/>
      </c>
      <c r="EB1528">
        <f>IF(EA1528="","",IFERROR(LEFT(SUBSTITUTE(EA1528,"#","?"),FIND("?",SUBSTITUTE(EA1528,"#","?"))-1),EA1528))</f>
        <v/>
      </c>
      <c r="EC1528">
        <f>IF(EB1528="","",LOWER(IF(AND(LEN(EB1528)&gt;1,RIGHT(EB1528,1)="/"),LEFT(EB1528,LEN(EB1528)-1),EB1528)))</f>
        <v/>
      </c>
    </row>
    <row r="1529">
      <c r="EA1529">
        <f>IF(A1529="","",IF(LEFT(A1529,4)="http",IFERROR(MID(A1529,FIND("/",A1529,FIND("//",A1529)+2),2000),"/"),A1529))</f>
        <v/>
      </c>
      <c r="EB1529">
        <f>IF(EA1529="","",IFERROR(LEFT(SUBSTITUTE(EA1529,"#","?"),FIND("?",SUBSTITUTE(EA1529,"#","?"))-1),EA1529))</f>
        <v/>
      </c>
      <c r="EC1529">
        <f>IF(EB1529="","",LOWER(IF(AND(LEN(EB1529)&gt;1,RIGHT(EB1529,1)="/"),LEFT(EB1529,LEN(EB1529)-1),EB1529)))</f>
        <v/>
      </c>
    </row>
    <row r="1530">
      <c r="EA1530">
        <f>IF(A1530="","",IF(LEFT(A1530,4)="http",IFERROR(MID(A1530,FIND("/",A1530,FIND("//",A1530)+2),2000),"/"),A1530))</f>
        <v/>
      </c>
      <c r="EB1530">
        <f>IF(EA1530="","",IFERROR(LEFT(SUBSTITUTE(EA1530,"#","?"),FIND("?",SUBSTITUTE(EA1530,"#","?"))-1),EA1530))</f>
        <v/>
      </c>
      <c r="EC1530">
        <f>IF(EB1530="","",LOWER(IF(AND(LEN(EB1530)&gt;1,RIGHT(EB1530,1)="/"),LEFT(EB1530,LEN(EB1530)-1),EB1530)))</f>
        <v/>
      </c>
    </row>
    <row r="1531">
      <c r="EA1531">
        <f>IF(A1531="","",IF(LEFT(A1531,4)="http",IFERROR(MID(A1531,FIND("/",A1531,FIND("//",A1531)+2),2000),"/"),A1531))</f>
        <v/>
      </c>
      <c r="EB1531">
        <f>IF(EA1531="","",IFERROR(LEFT(SUBSTITUTE(EA1531,"#","?"),FIND("?",SUBSTITUTE(EA1531,"#","?"))-1),EA1531))</f>
        <v/>
      </c>
      <c r="EC1531">
        <f>IF(EB1531="","",LOWER(IF(AND(LEN(EB1531)&gt;1,RIGHT(EB1531,1)="/"),LEFT(EB1531,LEN(EB1531)-1),EB1531)))</f>
        <v/>
      </c>
    </row>
    <row r="1532">
      <c r="EA1532">
        <f>IF(A1532="","",IF(LEFT(A1532,4)="http",IFERROR(MID(A1532,FIND("/",A1532,FIND("//",A1532)+2),2000),"/"),A1532))</f>
        <v/>
      </c>
      <c r="EB1532">
        <f>IF(EA1532="","",IFERROR(LEFT(SUBSTITUTE(EA1532,"#","?"),FIND("?",SUBSTITUTE(EA1532,"#","?"))-1),EA1532))</f>
        <v/>
      </c>
      <c r="EC1532">
        <f>IF(EB1532="","",LOWER(IF(AND(LEN(EB1532)&gt;1,RIGHT(EB1532,1)="/"),LEFT(EB1532,LEN(EB1532)-1),EB1532)))</f>
        <v/>
      </c>
    </row>
    <row r="1533">
      <c r="EA1533">
        <f>IF(A1533="","",IF(LEFT(A1533,4)="http",IFERROR(MID(A1533,FIND("/",A1533,FIND("//",A1533)+2),2000),"/"),A1533))</f>
        <v/>
      </c>
      <c r="EB1533">
        <f>IF(EA1533="","",IFERROR(LEFT(SUBSTITUTE(EA1533,"#","?"),FIND("?",SUBSTITUTE(EA1533,"#","?"))-1),EA1533))</f>
        <v/>
      </c>
      <c r="EC1533">
        <f>IF(EB1533="","",LOWER(IF(AND(LEN(EB1533)&gt;1,RIGHT(EB1533,1)="/"),LEFT(EB1533,LEN(EB1533)-1),EB1533)))</f>
        <v/>
      </c>
    </row>
    <row r="1534">
      <c r="EA1534">
        <f>IF(A1534="","",IF(LEFT(A1534,4)="http",IFERROR(MID(A1534,FIND("/",A1534,FIND("//",A1534)+2),2000),"/"),A1534))</f>
        <v/>
      </c>
      <c r="EB1534">
        <f>IF(EA1534="","",IFERROR(LEFT(SUBSTITUTE(EA1534,"#","?"),FIND("?",SUBSTITUTE(EA1534,"#","?"))-1),EA1534))</f>
        <v/>
      </c>
      <c r="EC1534">
        <f>IF(EB1534="","",LOWER(IF(AND(LEN(EB1534)&gt;1,RIGHT(EB1534,1)="/"),LEFT(EB1534,LEN(EB1534)-1),EB1534)))</f>
        <v/>
      </c>
    </row>
    <row r="1535">
      <c r="EA1535">
        <f>IF(A1535="","",IF(LEFT(A1535,4)="http",IFERROR(MID(A1535,FIND("/",A1535,FIND("//",A1535)+2),2000),"/"),A1535))</f>
        <v/>
      </c>
      <c r="EB1535">
        <f>IF(EA1535="","",IFERROR(LEFT(SUBSTITUTE(EA1535,"#","?"),FIND("?",SUBSTITUTE(EA1535,"#","?"))-1),EA1535))</f>
        <v/>
      </c>
      <c r="EC1535">
        <f>IF(EB1535="","",LOWER(IF(AND(LEN(EB1535)&gt;1,RIGHT(EB1535,1)="/"),LEFT(EB1535,LEN(EB1535)-1),EB1535)))</f>
        <v/>
      </c>
    </row>
    <row r="1536">
      <c r="EA1536">
        <f>IF(A1536="","",IF(LEFT(A1536,4)="http",IFERROR(MID(A1536,FIND("/",A1536,FIND("//",A1536)+2),2000),"/"),A1536))</f>
        <v/>
      </c>
      <c r="EB1536">
        <f>IF(EA1536="","",IFERROR(LEFT(SUBSTITUTE(EA1536,"#","?"),FIND("?",SUBSTITUTE(EA1536,"#","?"))-1),EA1536))</f>
        <v/>
      </c>
      <c r="EC1536">
        <f>IF(EB1536="","",LOWER(IF(AND(LEN(EB1536)&gt;1,RIGHT(EB1536,1)="/"),LEFT(EB1536,LEN(EB1536)-1),EB1536)))</f>
        <v/>
      </c>
    </row>
    <row r="1537">
      <c r="EA1537">
        <f>IF(A1537="","",IF(LEFT(A1537,4)="http",IFERROR(MID(A1537,FIND("/",A1537,FIND("//",A1537)+2),2000),"/"),A1537))</f>
        <v/>
      </c>
      <c r="EB1537">
        <f>IF(EA1537="","",IFERROR(LEFT(SUBSTITUTE(EA1537,"#","?"),FIND("?",SUBSTITUTE(EA1537,"#","?"))-1),EA1537))</f>
        <v/>
      </c>
      <c r="EC1537">
        <f>IF(EB1537="","",LOWER(IF(AND(LEN(EB1537)&gt;1,RIGHT(EB1537,1)="/"),LEFT(EB1537,LEN(EB1537)-1),EB1537)))</f>
        <v/>
      </c>
    </row>
    <row r="1538">
      <c r="EA1538">
        <f>IF(A1538="","",IF(LEFT(A1538,4)="http",IFERROR(MID(A1538,FIND("/",A1538,FIND("//",A1538)+2),2000),"/"),A1538))</f>
        <v/>
      </c>
      <c r="EB1538">
        <f>IF(EA1538="","",IFERROR(LEFT(SUBSTITUTE(EA1538,"#","?"),FIND("?",SUBSTITUTE(EA1538,"#","?"))-1),EA1538))</f>
        <v/>
      </c>
      <c r="EC1538">
        <f>IF(EB1538="","",LOWER(IF(AND(LEN(EB1538)&gt;1,RIGHT(EB1538,1)="/"),LEFT(EB1538,LEN(EB1538)-1),EB1538)))</f>
        <v/>
      </c>
    </row>
    <row r="1539">
      <c r="EA1539">
        <f>IF(A1539="","",IF(LEFT(A1539,4)="http",IFERROR(MID(A1539,FIND("/",A1539,FIND("//",A1539)+2),2000),"/"),A1539))</f>
        <v/>
      </c>
      <c r="EB1539">
        <f>IF(EA1539="","",IFERROR(LEFT(SUBSTITUTE(EA1539,"#","?"),FIND("?",SUBSTITUTE(EA1539,"#","?"))-1),EA1539))</f>
        <v/>
      </c>
      <c r="EC1539">
        <f>IF(EB1539="","",LOWER(IF(AND(LEN(EB1539)&gt;1,RIGHT(EB1539,1)="/"),LEFT(EB1539,LEN(EB1539)-1),EB1539)))</f>
        <v/>
      </c>
    </row>
    <row r="1540">
      <c r="EA1540">
        <f>IF(A1540="","",IF(LEFT(A1540,4)="http",IFERROR(MID(A1540,FIND("/",A1540,FIND("//",A1540)+2),2000),"/"),A1540))</f>
        <v/>
      </c>
      <c r="EB1540">
        <f>IF(EA1540="","",IFERROR(LEFT(SUBSTITUTE(EA1540,"#","?"),FIND("?",SUBSTITUTE(EA1540,"#","?"))-1),EA1540))</f>
        <v/>
      </c>
      <c r="EC1540">
        <f>IF(EB1540="","",LOWER(IF(AND(LEN(EB1540)&gt;1,RIGHT(EB1540,1)="/"),LEFT(EB1540,LEN(EB1540)-1),EB1540)))</f>
        <v/>
      </c>
    </row>
    <row r="1541">
      <c r="EA1541">
        <f>IF(A1541="","",IF(LEFT(A1541,4)="http",IFERROR(MID(A1541,FIND("/",A1541,FIND("//",A1541)+2),2000),"/"),A1541))</f>
        <v/>
      </c>
      <c r="EB1541">
        <f>IF(EA1541="","",IFERROR(LEFT(SUBSTITUTE(EA1541,"#","?"),FIND("?",SUBSTITUTE(EA1541,"#","?"))-1),EA1541))</f>
        <v/>
      </c>
      <c r="EC1541">
        <f>IF(EB1541="","",LOWER(IF(AND(LEN(EB1541)&gt;1,RIGHT(EB1541,1)="/"),LEFT(EB1541,LEN(EB1541)-1),EB1541)))</f>
        <v/>
      </c>
    </row>
    <row r="1542">
      <c r="EA1542">
        <f>IF(A1542="","",IF(LEFT(A1542,4)="http",IFERROR(MID(A1542,FIND("/",A1542,FIND("//",A1542)+2),2000),"/"),A1542))</f>
        <v/>
      </c>
      <c r="EB1542">
        <f>IF(EA1542="","",IFERROR(LEFT(SUBSTITUTE(EA1542,"#","?"),FIND("?",SUBSTITUTE(EA1542,"#","?"))-1),EA1542))</f>
        <v/>
      </c>
      <c r="EC1542">
        <f>IF(EB1542="","",LOWER(IF(AND(LEN(EB1542)&gt;1,RIGHT(EB1542,1)="/"),LEFT(EB1542,LEN(EB1542)-1),EB1542)))</f>
        <v/>
      </c>
    </row>
    <row r="1543">
      <c r="EA1543">
        <f>IF(A1543="","",IF(LEFT(A1543,4)="http",IFERROR(MID(A1543,FIND("/",A1543,FIND("//",A1543)+2),2000),"/"),A1543))</f>
        <v/>
      </c>
      <c r="EB1543">
        <f>IF(EA1543="","",IFERROR(LEFT(SUBSTITUTE(EA1543,"#","?"),FIND("?",SUBSTITUTE(EA1543,"#","?"))-1),EA1543))</f>
        <v/>
      </c>
      <c r="EC1543">
        <f>IF(EB1543="","",LOWER(IF(AND(LEN(EB1543)&gt;1,RIGHT(EB1543,1)="/"),LEFT(EB1543,LEN(EB1543)-1),EB1543)))</f>
        <v/>
      </c>
    </row>
    <row r="1544">
      <c r="EA1544">
        <f>IF(A1544="","",IF(LEFT(A1544,4)="http",IFERROR(MID(A1544,FIND("/",A1544,FIND("//",A1544)+2),2000),"/"),A1544))</f>
        <v/>
      </c>
      <c r="EB1544">
        <f>IF(EA1544="","",IFERROR(LEFT(SUBSTITUTE(EA1544,"#","?"),FIND("?",SUBSTITUTE(EA1544,"#","?"))-1),EA1544))</f>
        <v/>
      </c>
      <c r="EC1544">
        <f>IF(EB1544="","",LOWER(IF(AND(LEN(EB1544)&gt;1,RIGHT(EB1544,1)="/"),LEFT(EB1544,LEN(EB1544)-1),EB1544)))</f>
        <v/>
      </c>
    </row>
    <row r="1545">
      <c r="EA1545">
        <f>IF(A1545="","",IF(LEFT(A1545,4)="http",IFERROR(MID(A1545,FIND("/",A1545,FIND("//",A1545)+2),2000),"/"),A1545))</f>
        <v/>
      </c>
      <c r="EB1545">
        <f>IF(EA1545="","",IFERROR(LEFT(SUBSTITUTE(EA1545,"#","?"),FIND("?",SUBSTITUTE(EA1545,"#","?"))-1),EA1545))</f>
        <v/>
      </c>
      <c r="EC1545">
        <f>IF(EB1545="","",LOWER(IF(AND(LEN(EB1545)&gt;1,RIGHT(EB1545,1)="/"),LEFT(EB1545,LEN(EB1545)-1),EB1545)))</f>
        <v/>
      </c>
    </row>
    <row r="1546">
      <c r="EA1546">
        <f>IF(A1546="","",IF(LEFT(A1546,4)="http",IFERROR(MID(A1546,FIND("/",A1546,FIND("//",A1546)+2),2000),"/"),A1546))</f>
        <v/>
      </c>
      <c r="EB1546">
        <f>IF(EA1546="","",IFERROR(LEFT(SUBSTITUTE(EA1546,"#","?"),FIND("?",SUBSTITUTE(EA1546,"#","?"))-1),EA1546))</f>
        <v/>
      </c>
      <c r="EC1546">
        <f>IF(EB1546="","",LOWER(IF(AND(LEN(EB1546)&gt;1,RIGHT(EB1546,1)="/"),LEFT(EB1546,LEN(EB1546)-1),EB1546)))</f>
        <v/>
      </c>
    </row>
    <row r="1547">
      <c r="EA1547">
        <f>IF(A1547="","",IF(LEFT(A1547,4)="http",IFERROR(MID(A1547,FIND("/",A1547,FIND("//",A1547)+2),2000),"/"),A1547))</f>
        <v/>
      </c>
      <c r="EB1547">
        <f>IF(EA1547="","",IFERROR(LEFT(SUBSTITUTE(EA1547,"#","?"),FIND("?",SUBSTITUTE(EA1547,"#","?"))-1),EA1547))</f>
        <v/>
      </c>
      <c r="EC1547">
        <f>IF(EB1547="","",LOWER(IF(AND(LEN(EB1547)&gt;1,RIGHT(EB1547,1)="/"),LEFT(EB1547,LEN(EB1547)-1),EB1547)))</f>
        <v/>
      </c>
    </row>
    <row r="1548">
      <c r="EA1548">
        <f>IF(A1548="","",IF(LEFT(A1548,4)="http",IFERROR(MID(A1548,FIND("/",A1548,FIND("//",A1548)+2),2000),"/"),A1548))</f>
        <v/>
      </c>
      <c r="EB1548">
        <f>IF(EA1548="","",IFERROR(LEFT(SUBSTITUTE(EA1548,"#","?"),FIND("?",SUBSTITUTE(EA1548,"#","?"))-1),EA1548))</f>
        <v/>
      </c>
      <c r="EC1548">
        <f>IF(EB1548="","",LOWER(IF(AND(LEN(EB1548)&gt;1,RIGHT(EB1548,1)="/"),LEFT(EB1548,LEN(EB1548)-1),EB1548)))</f>
        <v/>
      </c>
    </row>
    <row r="1549">
      <c r="EA1549">
        <f>IF(A1549="","",IF(LEFT(A1549,4)="http",IFERROR(MID(A1549,FIND("/",A1549,FIND("//",A1549)+2),2000),"/"),A1549))</f>
        <v/>
      </c>
      <c r="EB1549">
        <f>IF(EA1549="","",IFERROR(LEFT(SUBSTITUTE(EA1549,"#","?"),FIND("?",SUBSTITUTE(EA1549,"#","?"))-1),EA1549))</f>
        <v/>
      </c>
      <c r="EC1549">
        <f>IF(EB1549="","",LOWER(IF(AND(LEN(EB1549)&gt;1,RIGHT(EB1549,1)="/"),LEFT(EB1549,LEN(EB1549)-1),EB1549)))</f>
        <v/>
      </c>
    </row>
    <row r="1550">
      <c r="EA1550">
        <f>IF(A1550="","",IF(LEFT(A1550,4)="http",IFERROR(MID(A1550,FIND("/",A1550,FIND("//",A1550)+2),2000),"/"),A1550))</f>
        <v/>
      </c>
      <c r="EB1550">
        <f>IF(EA1550="","",IFERROR(LEFT(SUBSTITUTE(EA1550,"#","?"),FIND("?",SUBSTITUTE(EA1550,"#","?"))-1),EA1550))</f>
        <v/>
      </c>
      <c r="EC1550">
        <f>IF(EB1550="","",LOWER(IF(AND(LEN(EB1550)&gt;1,RIGHT(EB1550,1)="/"),LEFT(EB1550,LEN(EB1550)-1),EB1550)))</f>
        <v/>
      </c>
    </row>
    <row r="1551">
      <c r="EA1551">
        <f>IF(A1551="","",IF(LEFT(A1551,4)="http",IFERROR(MID(A1551,FIND("/",A1551,FIND("//",A1551)+2),2000),"/"),A1551))</f>
        <v/>
      </c>
      <c r="EB1551">
        <f>IF(EA1551="","",IFERROR(LEFT(SUBSTITUTE(EA1551,"#","?"),FIND("?",SUBSTITUTE(EA1551,"#","?"))-1),EA1551))</f>
        <v/>
      </c>
      <c r="EC1551">
        <f>IF(EB1551="","",LOWER(IF(AND(LEN(EB1551)&gt;1,RIGHT(EB1551,1)="/"),LEFT(EB1551,LEN(EB1551)-1),EB1551)))</f>
        <v/>
      </c>
    </row>
    <row r="1552">
      <c r="EA1552">
        <f>IF(A1552="","",IF(LEFT(A1552,4)="http",IFERROR(MID(A1552,FIND("/",A1552,FIND("//",A1552)+2),2000),"/"),A1552))</f>
        <v/>
      </c>
      <c r="EB1552">
        <f>IF(EA1552="","",IFERROR(LEFT(SUBSTITUTE(EA1552,"#","?"),FIND("?",SUBSTITUTE(EA1552,"#","?"))-1),EA1552))</f>
        <v/>
      </c>
      <c r="EC1552">
        <f>IF(EB1552="","",LOWER(IF(AND(LEN(EB1552)&gt;1,RIGHT(EB1552,1)="/"),LEFT(EB1552,LEN(EB1552)-1),EB1552)))</f>
        <v/>
      </c>
    </row>
    <row r="1553">
      <c r="EA1553">
        <f>IF(A1553="","",IF(LEFT(A1553,4)="http",IFERROR(MID(A1553,FIND("/",A1553,FIND("//",A1553)+2),2000),"/"),A1553))</f>
        <v/>
      </c>
      <c r="EB1553">
        <f>IF(EA1553="","",IFERROR(LEFT(SUBSTITUTE(EA1553,"#","?"),FIND("?",SUBSTITUTE(EA1553,"#","?"))-1),EA1553))</f>
        <v/>
      </c>
      <c r="EC1553">
        <f>IF(EB1553="","",LOWER(IF(AND(LEN(EB1553)&gt;1,RIGHT(EB1553,1)="/"),LEFT(EB1553,LEN(EB1553)-1),EB1553)))</f>
        <v/>
      </c>
    </row>
    <row r="1554">
      <c r="EA1554">
        <f>IF(A1554="","",IF(LEFT(A1554,4)="http",IFERROR(MID(A1554,FIND("/",A1554,FIND("//",A1554)+2),2000),"/"),A1554))</f>
        <v/>
      </c>
      <c r="EB1554">
        <f>IF(EA1554="","",IFERROR(LEFT(SUBSTITUTE(EA1554,"#","?"),FIND("?",SUBSTITUTE(EA1554,"#","?"))-1),EA1554))</f>
        <v/>
      </c>
      <c r="EC1554">
        <f>IF(EB1554="","",LOWER(IF(AND(LEN(EB1554)&gt;1,RIGHT(EB1554,1)="/"),LEFT(EB1554,LEN(EB1554)-1),EB1554)))</f>
        <v/>
      </c>
    </row>
    <row r="1555">
      <c r="EA1555">
        <f>IF(A1555="","",IF(LEFT(A1555,4)="http",IFERROR(MID(A1555,FIND("/",A1555,FIND("//",A1555)+2),2000),"/"),A1555))</f>
        <v/>
      </c>
      <c r="EB1555">
        <f>IF(EA1555="","",IFERROR(LEFT(SUBSTITUTE(EA1555,"#","?"),FIND("?",SUBSTITUTE(EA1555,"#","?"))-1),EA1555))</f>
        <v/>
      </c>
      <c r="EC1555">
        <f>IF(EB1555="","",LOWER(IF(AND(LEN(EB1555)&gt;1,RIGHT(EB1555,1)="/"),LEFT(EB1555,LEN(EB1555)-1),EB1555)))</f>
        <v/>
      </c>
    </row>
    <row r="1556">
      <c r="EA1556">
        <f>IF(A1556="","",IF(LEFT(A1556,4)="http",IFERROR(MID(A1556,FIND("/",A1556,FIND("//",A1556)+2),2000),"/"),A1556))</f>
        <v/>
      </c>
      <c r="EB1556">
        <f>IF(EA1556="","",IFERROR(LEFT(SUBSTITUTE(EA1556,"#","?"),FIND("?",SUBSTITUTE(EA1556,"#","?"))-1),EA1556))</f>
        <v/>
      </c>
      <c r="EC1556">
        <f>IF(EB1556="","",LOWER(IF(AND(LEN(EB1556)&gt;1,RIGHT(EB1556,1)="/"),LEFT(EB1556,LEN(EB1556)-1),EB1556)))</f>
        <v/>
      </c>
    </row>
    <row r="1557">
      <c r="EA1557">
        <f>IF(A1557="","",IF(LEFT(A1557,4)="http",IFERROR(MID(A1557,FIND("/",A1557,FIND("//",A1557)+2),2000),"/"),A1557))</f>
        <v/>
      </c>
      <c r="EB1557">
        <f>IF(EA1557="","",IFERROR(LEFT(SUBSTITUTE(EA1557,"#","?"),FIND("?",SUBSTITUTE(EA1557,"#","?"))-1),EA1557))</f>
        <v/>
      </c>
      <c r="EC1557">
        <f>IF(EB1557="","",LOWER(IF(AND(LEN(EB1557)&gt;1,RIGHT(EB1557,1)="/"),LEFT(EB1557,LEN(EB1557)-1),EB1557)))</f>
        <v/>
      </c>
    </row>
    <row r="1558">
      <c r="EA1558">
        <f>IF(A1558="","",IF(LEFT(A1558,4)="http",IFERROR(MID(A1558,FIND("/",A1558,FIND("//",A1558)+2),2000),"/"),A1558))</f>
        <v/>
      </c>
      <c r="EB1558">
        <f>IF(EA1558="","",IFERROR(LEFT(SUBSTITUTE(EA1558,"#","?"),FIND("?",SUBSTITUTE(EA1558,"#","?"))-1),EA1558))</f>
        <v/>
      </c>
      <c r="EC1558">
        <f>IF(EB1558="","",LOWER(IF(AND(LEN(EB1558)&gt;1,RIGHT(EB1558,1)="/"),LEFT(EB1558,LEN(EB1558)-1),EB1558)))</f>
        <v/>
      </c>
    </row>
    <row r="1559">
      <c r="EA1559">
        <f>IF(A1559="","",IF(LEFT(A1559,4)="http",IFERROR(MID(A1559,FIND("/",A1559,FIND("//",A1559)+2),2000),"/"),A1559))</f>
        <v/>
      </c>
      <c r="EB1559">
        <f>IF(EA1559="","",IFERROR(LEFT(SUBSTITUTE(EA1559,"#","?"),FIND("?",SUBSTITUTE(EA1559,"#","?"))-1),EA1559))</f>
        <v/>
      </c>
      <c r="EC1559">
        <f>IF(EB1559="","",LOWER(IF(AND(LEN(EB1559)&gt;1,RIGHT(EB1559,1)="/"),LEFT(EB1559,LEN(EB1559)-1),EB1559)))</f>
        <v/>
      </c>
    </row>
    <row r="1560">
      <c r="EA1560">
        <f>IF(A1560="","",IF(LEFT(A1560,4)="http",IFERROR(MID(A1560,FIND("/",A1560,FIND("//",A1560)+2),2000),"/"),A1560))</f>
        <v/>
      </c>
      <c r="EB1560">
        <f>IF(EA1560="","",IFERROR(LEFT(SUBSTITUTE(EA1560,"#","?"),FIND("?",SUBSTITUTE(EA1560,"#","?"))-1),EA1560))</f>
        <v/>
      </c>
      <c r="EC1560">
        <f>IF(EB1560="","",LOWER(IF(AND(LEN(EB1560)&gt;1,RIGHT(EB1560,1)="/"),LEFT(EB1560,LEN(EB1560)-1),EB1560)))</f>
        <v/>
      </c>
    </row>
    <row r="1561">
      <c r="EA1561">
        <f>IF(A1561="","",IF(LEFT(A1561,4)="http",IFERROR(MID(A1561,FIND("/",A1561,FIND("//",A1561)+2),2000),"/"),A1561))</f>
        <v/>
      </c>
      <c r="EB1561">
        <f>IF(EA1561="","",IFERROR(LEFT(SUBSTITUTE(EA1561,"#","?"),FIND("?",SUBSTITUTE(EA1561,"#","?"))-1),EA1561))</f>
        <v/>
      </c>
      <c r="EC1561">
        <f>IF(EB1561="","",LOWER(IF(AND(LEN(EB1561)&gt;1,RIGHT(EB1561,1)="/"),LEFT(EB1561,LEN(EB1561)-1),EB1561)))</f>
        <v/>
      </c>
    </row>
    <row r="1562">
      <c r="EA1562">
        <f>IF(A1562="","",IF(LEFT(A1562,4)="http",IFERROR(MID(A1562,FIND("/",A1562,FIND("//",A1562)+2),2000),"/"),A1562))</f>
        <v/>
      </c>
      <c r="EB1562">
        <f>IF(EA1562="","",IFERROR(LEFT(SUBSTITUTE(EA1562,"#","?"),FIND("?",SUBSTITUTE(EA1562,"#","?"))-1),EA1562))</f>
        <v/>
      </c>
      <c r="EC1562">
        <f>IF(EB1562="","",LOWER(IF(AND(LEN(EB1562)&gt;1,RIGHT(EB1562,1)="/"),LEFT(EB1562,LEN(EB1562)-1),EB1562)))</f>
        <v/>
      </c>
    </row>
    <row r="1563">
      <c r="EA1563">
        <f>IF(A1563="","",IF(LEFT(A1563,4)="http",IFERROR(MID(A1563,FIND("/",A1563,FIND("//",A1563)+2),2000),"/"),A1563))</f>
        <v/>
      </c>
      <c r="EB1563">
        <f>IF(EA1563="","",IFERROR(LEFT(SUBSTITUTE(EA1563,"#","?"),FIND("?",SUBSTITUTE(EA1563,"#","?"))-1),EA1563))</f>
        <v/>
      </c>
      <c r="EC1563">
        <f>IF(EB1563="","",LOWER(IF(AND(LEN(EB1563)&gt;1,RIGHT(EB1563,1)="/"),LEFT(EB1563,LEN(EB1563)-1),EB1563)))</f>
        <v/>
      </c>
    </row>
    <row r="1564">
      <c r="EA1564">
        <f>IF(A1564="","",IF(LEFT(A1564,4)="http",IFERROR(MID(A1564,FIND("/",A1564,FIND("//",A1564)+2),2000),"/"),A1564))</f>
        <v/>
      </c>
      <c r="EB1564">
        <f>IF(EA1564="","",IFERROR(LEFT(SUBSTITUTE(EA1564,"#","?"),FIND("?",SUBSTITUTE(EA1564,"#","?"))-1),EA1564))</f>
        <v/>
      </c>
      <c r="EC1564">
        <f>IF(EB1564="","",LOWER(IF(AND(LEN(EB1564)&gt;1,RIGHT(EB1564,1)="/"),LEFT(EB1564,LEN(EB1564)-1),EB1564)))</f>
        <v/>
      </c>
    </row>
    <row r="1565">
      <c r="EA1565">
        <f>IF(A1565="","",IF(LEFT(A1565,4)="http",IFERROR(MID(A1565,FIND("/",A1565,FIND("//",A1565)+2),2000),"/"),A1565))</f>
        <v/>
      </c>
      <c r="EB1565">
        <f>IF(EA1565="","",IFERROR(LEFT(SUBSTITUTE(EA1565,"#","?"),FIND("?",SUBSTITUTE(EA1565,"#","?"))-1),EA1565))</f>
        <v/>
      </c>
      <c r="EC1565">
        <f>IF(EB1565="","",LOWER(IF(AND(LEN(EB1565)&gt;1,RIGHT(EB1565,1)="/"),LEFT(EB1565,LEN(EB1565)-1),EB1565)))</f>
        <v/>
      </c>
    </row>
    <row r="1566">
      <c r="EA1566">
        <f>IF(A1566="","",IF(LEFT(A1566,4)="http",IFERROR(MID(A1566,FIND("/",A1566,FIND("//",A1566)+2),2000),"/"),A1566))</f>
        <v/>
      </c>
      <c r="EB1566">
        <f>IF(EA1566="","",IFERROR(LEFT(SUBSTITUTE(EA1566,"#","?"),FIND("?",SUBSTITUTE(EA1566,"#","?"))-1),EA1566))</f>
        <v/>
      </c>
      <c r="EC1566">
        <f>IF(EB1566="","",LOWER(IF(AND(LEN(EB1566)&gt;1,RIGHT(EB1566,1)="/"),LEFT(EB1566,LEN(EB1566)-1),EB1566)))</f>
        <v/>
      </c>
    </row>
    <row r="1567">
      <c r="EA1567">
        <f>IF(A1567="","",IF(LEFT(A1567,4)="http",IFERROR(MID(A1567,FIND("/",A1567,FIND("//",A1567)+2),2000),"/"),A1567))</f>
        <v/>
      </c>
      <c r="EB1567">
        <f>IF(EA1567="","",IFERROR(LEFT(SUBSTITUTE(EA1567,"#","?"),FIND("?",SUBSTITUTE(EA1567,"#","?"))-1),EA1567))</f>
        <v/>
      </c>
      <c r="EC1567">
        <f>IF(EB1567="","",LOWER(IF(AND(LEN(EB1567)&gt;1,RIGHT(EB1567,1)="/"),LEFT(EB1567,LEN(EB1567)-1),EB1567)))</f>
        <v/>
      </c>
    </row>
    <row r="1568">
      <c r="EA1568">
        <f>IF(A1568="","",IF(LEFT(A1568,4)="http",IFERROR(MID(A1568,FIND("/",A1568,FIND("//",A1568)+2),2000),"/"),A1568))</f>
        <v/>
      </c>
      <c r="EB1568">
        <f>IF(EA1568="","",IFERROR(LEFT(SUBSTITUTE(EA1568,"#","?"),FIND("?",SUBSTITUTE(EA1568,"#","?"))-1),EA1568))</f>
        <v/>
      </c>
      <c r="EC1568">
        <f>IF(EB1568="","",LOWER(IF(AND(LEN(EB1568)&gt;1,RIGHT(EB1568,1)="/"),LEFT(EB1568,LEN(EB1568)-1),EB1568)))</f>
        <v/>
      </c>
    </row>
    <row r="1569">
      <c r="EA1569">
        <f>IF(A1569="","",IF(LEFT(A1569,4)="http",IFERROR(MID(A1569,FIND("/",A1569,FIND("//",A1569)+2),2000),"/"),A1569))</f>
        <v/>
      </c>
      <c r="EB1569">
        <f>IF(EA1569="","",IFERROR(LEFT(SUBSTITUTE(EA1569,"#","?"),FIND("?",SUBSTITUTE(EA1569,"#","?"))-1),EA1569))</f>
        <v/>
      </c>
      <c r="EC1569">
        <f>IF(EB1569="","",LOWER(IF(AND(LEN(EB1569)&gt;1,RIGHT(EB1569,1)="/"),LEFT(EB1569,LEN(EB1569)-1),EB1569)))</f>
        <v/>
      </c>
    </row>
    <row r="1570">
      <c r="EA1570">
        <f>IF(A1570="","",IF(LEFT(A1570,4)="http",IFERROR(MID(A1570,FIND("/",A1570,FIND("//",A1570)+2),2000),"/"),A1570))</f>
        <v/>
      </c>
      <c r="EB1570">
        <f>IF(EA1570="","",IFERROR(LEFT(SUBSTITUTE(EA1570,"#","?"),FIND("?",SUBSTITUTE(EA1570,"#","?"))-1),EA1570))</f>
        <v/>
      </c>
      <c r="EC1570">
        <f>IF(EB1570="","",LOWER(IF(AND(LEN(EB1570)&gt;1,RIGHT(EB1570,1)="/"),LEFT(EB1570,LEN(EB1570)-1),EB1570)))</f>
        <v/>
      </c>
    </row>
    <row r="1571">
      <c r="EA1571">
        <f>IF(A1571="","",IF(LEFT(A1571,4)="http",IFERROR(MID(A1571,FIND("/",A1571,FIND("//",A1571)+2),2000),"/"),A1571))</f>
        <v/>
      </c>
      <c r="EB1571">
        <f>IF(EA1571="","",IFERROR(LEFT(SUBSTITUTE(EA1571,"#","?"),FIND("?",SUBSTITUTE(EA1571,"#","?"))-1),EA1571))</f>
        <v/>
      </c>
      <c r="EC1571">
        <f>IF(EB1571="","",LOWER(IF(AND(LEN(EB1571)&gt;1,RIGHT(EB1571,1)="/"),LEFT(EB1571,LEN(EB1571)-1),EB1571)))</f>
        <v/>
      </c>
    </row>
    <row r="1572">
      <c r="EA1572">
        <f>IF(A1572="","",IF(LEFT(A1572,4)="http",IFERROR(MID(A1572,FIND("/",A1572,FIND("//",A1572)+2),2000),"/"),A1572))</f>
        <v/>
      </c>
      <c r="EB1572">
        <f>IF(EA1572="","",IFERROR(LEFT(SUBSTITUTE(EA1572,"#","?"),FIND("?",SUBSTITUTE(EA1572,"#","?"))-1),EA1572))</f>
        <v/>
      </c>
      <c r="EC1572">
        <f>IF(EB1572="","",LOWER(IF(AND(LEN(EB1572)&gt;1,RIGHT(EB1572,1)="/"),LEFT(EB1572,LEN(EB1572)-1),EB1572)))</f>
        <v/>
      </c>
    </row>
    <row r="1573">
      <c r="EA1573">
        <f>IF(A1573="","",IF(LEFT(A1573,4)="http",IFERROR(MID(A1573,FIND("/",A1573,FIND("//",A1573)+2),2000),"/"),A1573))</f>
        <v/>
      </c>
      <c r="EB1573">
        <f>IF(EA1573="","",IFERROR(LEFT(SUBSTITUTE(EA1573,"#","?"),FIND("?",SUBSTITUTE(EA1573,"#","?"))-1),EA1573))</f>
        <v/>
      </c>
      <c r="EC1573">
        <f>IF(EB1573="","",LOWER(IF(AND(LEN(EB1573)&gt;1,RIGHT(EB1573,1)="/"),LEFT(EB1573,LEN(EB1573)-1),EB1573)))</f>
        <v/>
      </c>
    </row>
    <row r="1574">
      <c r="EA1574">
        <f>IF(A1574="","",IF(LEFT(A1574,4)="http",IFERROR(MID(A1574,FIND("/",A1574,FIND("//",A1574)+2),2000),"/"),A1574))</f>
        <v/>
      </c>
      <c r="EB1574">
        <f>IF(EA1574="","",IFERROR(LEFT(SUBSTITUTE(EA1574,"#","?"),FIND("?",SUBSTITUTE(EA1574,"#","?"))-1),EA1574))</f>
        <v/>
      </c>
      <c r="EC1574">
        <f>IF(EB1574="","",LOWER(IF(AND(LEN(EB1574)&gt;1,RIGHT(EB1574,1)="/"),LEFT(EB1574,LEN(EB1574)-1),EB1574)))</f>
        <v/>
      </c>
    </row>
    <row r="1575">
      <c r="EA1575">
        <f>IF(A1575="","",IF(LEFT(A1575,4)="http",IFERROR(MID(A1575,FIND("/",A1575,FIND("//",A1575)+2),2000),"/"),A1575))</f>
        <v/>
      </c>
      <c r="EB1575">
        <f>IF(EA1575="","",IFERROR(LEFT(SUBSTITUTE(EA1575,"#","?"),FIND("?",SUBSTITUTE(EA1575,"#","?"))-1),EA1575))</f>
        <v/>
      </c>
      <c r="EC1575">
        <f>IF(EB1575="","",LOWER(IF(AND(LEN(EB1575)&gt;1,RIGHT(EB1575,1)="/"),LEFT(EB1575,LEN(EB1575)-1),EB1575)))</f>
        <v/>
      </c>
    </row>
    <row r="1576">
      <c r="EA1576">
        <f>IF(A1576="","",IF(LEFT(A1576,4)="http",IFERROR(MID(A1576,FIND("/",A1576,FIND("//",A1576)+2),2000),"/"),A1576))</f>
        <v/>
      </c>
      <c r="EB1576">
        <f>IF(EA1576="","",IFERROR(LEFT(SUBSTITUTE(EA1576,"#","?"),FIND("?",SUBSTITUTE(EA1576,"#","?"))-1),EA1576))</f>
        <v/>
      </c>
      <c r="EC1576">
        <f>IF(EB1576="","",LOWER(IF(AND(LEN(EB1576)&gt;1,RIGHT(EB1576,1)="/"),LEFT(EB1576,LEN(EB1576)-1),EB1576)))</f>
        <v/>
      </c>
    </row>
    <row r="1577">
      <c r="EA1577">
        <f>IF(A1577="","",IF(LEFT(A1577,4)="http",IFERROR(MID(A1577,FIND("/",A1577,FIND("//",A1577)+2),2000),"/"),A1577))</f>
        <v/>
      </c>
      <c r="EB1577">
        <f>IF(EA1577="","",IFERROR(LEFT(SUBSTITUTE(EA1577,"#","?"),FIND("?",SUBSTITUTE(EA1577,"#","?"))-1),EA1577))</f>
        <v/>
      </c>
      <c r="EC1577">
        <f>IF(EB1577="","",LOWER(IF(AND(LEN(EB1577)&gt;1,RIGHT(EB1577,1)="/"),LEFT(EB1577,LEN(EB1577)-1),EB1577)))</f>
        <v/>
      </c>
    </row>
    <row r="1578">
      <c r="EA1578">
        <f>IF(A1578="","",IF(LEFT(A1578,4)="http",IFERROR(MID(A1578,FIND("/",A1578,FIND("//",A1578)+2),2000),"/"),A1578))</f>
        <v/>
      </c>
      <c r="EB1578">
        <f>IF(EA1578="","",IFERROR(LEFT(SUBSTITUTE(EA1578,"#","?"),FIND("?",SUBSTITUTE(EA1578,"#","?"))-1),EA1578))</f>
        <v/>
      </c>
      <c r="EC1578">
        <f>IF(EB1578="","",LOWER(IF(AND(LEN(EB1578)&gt;1,RIGHT(EB1578,1)="/"),LEFT(EB1578,LEN(EB1578)-1),EB1578)))</f>
        <v/>
      </c>
    </row>
    <row r="1579">
      <c r="EA1579">
        <f>IF(A1579="","",IF(LEFT(A1579,4)="http",IFERROR(MID(A1579,FIND("/",A1579,FIND("//",A1579)+2),2000),"/"),A1579))</f>
        <v/>
      </c>
      <c r="EB1579">
        <f>IF(EA1579="","",IFERROR(LEFT(SUBSTITUTE(EA1579,"#","?"),FIND("?",SUBSTITUTE(EA1579,"#","?"))-1),EA1579))</f>
        <v/>
      </c>
      <c r="EC1579">
        <f>IF(EB1579="","",LOWER(IF(AND(LEN(EB1579)&gt;1,RIGHT(EB1579,1)="/"),LEFT(EB1579,LEN(EB1579)-1),EB1579)))</f>
        <v/>
      </c>
    </row>
    <row r="1580">
      <c r="EA1580">
        <f>IF(A1580="","",IF(LEFT(A1580,4)="http",IFERROR(MID(A1580,FIND("/",A1580,FIND("//",A1580)+2),2000),"/"),A1580))</f>
        <v/>
      </c>
      <c r="EB1580">
        <f>IF(EA1580="","",IFERROR(LEFT(SUBSTITUTE(EA1580,"#","?"),FIND("?",SUBSTITUTE(EA1580,"#","?"))-1),EA1580))</f>
        <v/>
      </c>
      <c r="EC1580">
        <f>IF(EB1580="","",LOWER(IF(AND(LEN(EB1580)&gt;1,RIGHT(EB1580,1)="/"),LEFT(EB1580,LEN(EB1580)-1),EB1580)))</f>
        <v/>
      </c>
    </row>
    <row r="1581">
      <c r="EA1581">
        <f>IF(A1581="","",IF(LEFT(A1581,4)="http",IFERROR(MID(A1581,FIND("/",A1581,FIND("//",A1581)+2),2000),"/"),A1581))</f>
        <v/>
      </c>
      <c r="EB1581">
        <f>IF(EA1581="","",IFERROR(LEFT(SUBSTITUTE(EA1581,"#","?"),FIND("?",SUBSTITUTE(EA1581,"#","?"))-1),EA1581))</f>
        <v/>
      </c>
      <c r="EC1581">
        <f>IF(EB1581="","",LOWER(IF(AND(LEN(EB1581)&gt;1,RIGHT(EB1581,1)="/"),LEFT(EB1581,LEN(EB1581)-1),EB1581)))</f>
        <v/>
      </c>
    </row>
    <row r="1582">
      <c r="EA1582">
        <f>IF(A1582="","",IF(LEFT(A1582,4)="http",IFERROR(MID(A1582,FIND("/",A1582,FIND("//",A1582)+2),2000),"/"),A1582))</f>
        <v/>
      </c>
      <c r="EB1582">
        <f>IF(EA1582="","",IFERROR(LEFT(SUBSTITUTE(EA1582,"#","?"),FIND("?",SUBSTITUTE(EA1582,"#","?"))-1),EA1582))</f>
        <v/>
      </c>
      <c r="EC1582">
        <f>IF(EB1582="","",LOWER(IF(AND(LEN(EB1582)&gt;1,RIGHT(EB1582,1)="/"),LEFT(EB1582,LEN(EB1582)-1),EB1582)))</f>
        <v/>
      </c>
    </row>
    <row r="1583">
      <c r="EA1583">
        <f>IF(A1583="","",IF(LEFT(A1583,4)="http",IFERROR(MID(A1583,FIND("/",A1583,FIND("//",A1583)+2),2000),"/"),A1583))</f>
        <v/>
      </c>
      <c r="EB1583">
        <f>IF(EA1583="","",IFERROR(LEFT(SUBSTITUTE(EA1583,"#","?"),FIND("?",SUBSTITUTE(EA1583,"#","?"))-1),EA1583))</f>
        <v/>
      </c>
      <c r="EC1583">
        <f>IF(EB1583="","",LOWER(IF(AND(LEN(EB1583)&gt;1,RIGHT(EB1583,1)="/"),LEFT(EB1583,LEN(EB1583)-1),EB1583)))</f>
        <v/>
      </c>
    </row>
    <row r="1584">
      <c r="EA1584">
        <f>IF(A1584="","",IF(LEFT(A1584,4)="http",IFERROR(MID(A1584,FIND("/",A1584,FIND("//",A1584)+2),2000),"/"),A1584))</f>
        <v/>
      </c>
      <c r="EB1584">
        <f>IF(EA1584="","",IFERROR(LEFT(SUBSTITUTE(EA1584,"#","?"),FIND("?",SUBSTITUTE(EA1584,"#","?"))-1),EA1584))</f>
        <v/>
      </c>
      <c r="EC1584">
        <f>IF(EB1584="","",LOWER(IF(AND(LEN(EB1584)&gt;1,RIGHT(EB1584,1)="/"),LEFT(EB1584,LEN(EB1584)-1),EB1584)))</f>
        <v/>
      </c>
    </row>
    <row r="1585">
      <c r="EA1585">
        <f>IF(A1585="","",IF(LEFT(A1585,4)="http",IFERROR(MID(A1585,FIND("/",A1585,FIND("//",A1585)+2),2000),"/"),A1585))</f>
        <v/>
      </c>
      <c r="EB1585">
        <f>IF(EA1585="","",IFERROR(LEFT(SUBSTITUTE(EA1585,"#","?"),FIND("?",SUBSTITUTE(EA1585,"#","?"))-1),EA1585))</f>
        <v/>
      </c>
      <c r="EC1585">
        <f>IF(EB1585="","",LOWER(IF(AND(LEN(EB1585)&gt;1,RIGHT(EB1585,1)="/"),LEFT(EB1585,LEN(EB1585)-1),EB1585)))</f>
        <v/>
      </c>
    </row>
    <row r="1586">
      <c r="EA1586">
        <f>IF(A1586="","",IF(LEFT(A1586,4)="http",IFERROR(MID(A1586,FIND("/",A1586,FIND("//",A1586)+2),2000),"/"),A1586))</f>
        <v/>
      </c>
      <c r="EB1586">
        <f>IF(EA1586="","",IFERROR(LEFT(SUBSTITUTE(EA1586,"#","?"),FIND("?",SUBSTITUTE(EA1586,"#","?"))-1),EA1586))</f>
        <v/>
      </c>
      <c r="EC1586">
        <f>IF(EB1586="","",LOWER(IF(AND(LEN(EB1586)&gt;1,RIGHT(EB1586,1)="/"),LEFT(EB1586,LEN(EB1586)-1),EB1586)))</f>
        <v/>
      </c>
    </row>
    <row r="1587">
      <c r="EA1587">
        <f>IF(A1587="","",IF(LEFT(A1587,4)="http",IFERROR(MID(A1587,FIND("/",A1587,FIND("//",A1587)+2),2000),"/"),A1587))</f>
        <v/>
      </c>
      <c r="EB1587">
        <f>IF(EA1587="","",IFERROR(LEFT(SUBSTITUTE(EA1587,"#","?"),FIND("?",SUBSTITUTE(EA1587,"#","?"))-1),EA1587))</f>
        <v/>
      </c>
      <c r="EC1587">
        <f>IF(EB1587="","",LOWER(IF(AND(LEN(EB1587)&gt;1,RIGHT(EB1587,1)="/"),LEFT(EB1587,LEN(EB1587)-1),EB1587)))</f>
        <v/>
      </c>
    </row>
    <row r="1588">
      <c r="EA1588">
        <f>IF(A1588="","",IF(LEFT(A1588,4)="http",IFERROR(MID(A1588,FIND("/",A1588,FIND("//",A1588)+2),2000),"/"),A1588))</f>
        <v/>
      </c>
      <c r="EB1588">
        <f>IF(EA1588="","",IFERROR(LEFT(SUBSTITUTE(EA1588,"#","?"),FIND("?",SUBSTITUTE(EA1588,"#","?"))-1),EA1588))</f>
        <v/>
      </c>
      <c r="EC1588">
        <f>IF(EB1588="","",LOWER(IF(AND(LEN(EB1588)&gt;1,RIGHT(EB1588,1)="/"),LEFT(EB1588,LEN(EB1588)-1),EB1588)))</f>
        <v/>
      </c>
    </row>
    <row r="1589">
      <c r="EA1589">
        <f>IF(A1589="","",IF(LEFT(A1589,4)="http",IFERROR(MID(A1589,FIND("/",A1589,FIND("//",A1589)+2),2000),"/"),A1589))</f>
        <v/>
      </c>
      <c r="EB1589">
        <f>IF(EA1589="","",IFERROR(LEFT(SUBSTITUTE(EA1589,"#","?"),FIND("?",SUBSTITUTE(EA1589,"#","?"))-1),EA1589))</f>
        <v/>
      </c>
      <c r="EC1589">
        <f>IF(EB1589="","",LOWER(IF(AND(LEN(EB1589)&gt;1,RIGHT(EB1589,1)="/"),LEFT(EB1589,LEN(EB1589)-1),EB1589)))</f>
        <v/>
      </c>
    </row>
    <row r="1590">
      <c r="EA1590">
        <f>IF(A1590="","",IF(LEFT(A1590,4)="http",IFERROR(MID(A1590,FIND("/",A1590,FIND("//",A1590)+2),2000),"/"),A1590))</f>
        <v/>
      </c>
      <c r="EB1590">
        <f>IF(EA1590="","",IFERROR(LEFT(SUBSTITUTE(EA1590,"#","?"),FIND("?",SUBSTITUTE(EA1590,"#","?"))-1),EA1590))</f>
        <v/>
      </c>
      <c r="EC1590">
        <f>IF(EB1590="","",LOWER(IF(AND(LEN(EB1590)&gt;1,RIGHT(EB1590,1)="/"),LEFT(EB1590,LEN(EB1590)-1),EB1590)))</f>
        <v/>
      </c>
    </row>
    <row r="1591">
      <c r="EA1591">
        <f>IF(A1591="","",IF(LEFT(A1591,4)="http",IFERROR(MID(A1591,FIND("/",A1591,FIND("//",A1591)+2),2000),"/"),A1591))</f>
        <v/>
      </c>
      <c r="EB1591">
        <f>IF(EA1591="","",IFERROR(LEFT(SUBSTITUTE(EA1591,"#","?"),FIND("?",SUBSTITUTE(EA1591,"#","?"))-1),EA1591))</f>
        <v/>
      </c>
      <c r="EC1591">
        <f>IF(EB1591="","",LOWER(IF(AND(LEN(EB1591)&gt;1,RIGHT(EB1591,1)="/"),LEFT(EB1591,LEN(EB1591)-1),EB1591)))</f>
        <v/>
      </c>
    </row>
    <row r="1592">
      <c r="EA1592">
        <f>IF(A1592="","",IF(LEFT(A1592,4)="http",IFERROR(MID(A1592,FIND("/",A1592,FIND("//",A1592)+2),2000),"/"),A1592))</f>
        <v/>
      </c>
      <c r="EB1592">
        <f>IF(EA1592="","",IFERROR(LEFT(SUBSTITUTE(EA1592,"#","?"),FIND("?",SUBSTITUTE(EA1592,"#","?"))-1),EA1592))</f>
        <v/>
      </c>
      <c r="EC1592">
        <f>IF(EB1592="","",LOWER(IF(AND(LEN(EB1592)&gt;1,RIGHT(EB1592,1)="/"),LEFT(EB1592,LEN(EB1592)-1),EB1592)))</f>
        <v/>
      </c>
    </row>
    <row r="1593">
      <c r="EA1593">
        <f>IF(A1593="","",IF(LEFT(A1593,4)="http",IFERROR(MID(A1593,FIND("/",A1593,FIND("//",A1593)+2),2000),"/"),A1593))</f>
        <v/>
      </c>
      <c r="EB1593">
        <f>IF(EA1593="","",IFERROR(LEFT(SUBSTITUTE(EA1593,"#","?"),FIND("?",SUBSTITUTE(EA1593,"#","?"))-1),EA1593))</f>
        <v/>
      </c>
      <c r="EC1593">
        <f>IF(EB1593="","",LOWER(IF(AND(LEN(EB1593)&gt;1,RIGHT(EB1593,1)="/"),LEFT(EB1593,LEN(EB1593)-1),EB1593)))</f>
        <v/>
      </c>
    </row>
    <row r="1594">
      <c r="EA1594">
        <f>IF(A1594="","",IF(LEFT(A1594,4)="http",IFERROR(MID(A1594,FIND("/",A1594,FIND("//",A1594)+2),2000),"/"),A1594))</f>
        <v/>
      </c>
      <c r="EB1594">
        <f>IF(EA1594="","",IFERROR(LEFT(SUBSTITUTE(EA1594,"#","?"),FIND("?",SUBSTITUTE(EA1594,"#","?"))-1),EA1594))</f>
        <v/>
      </c>
      <c r="EC1594">
        <f>IF(EB1594="","",LOWER(IF(AND(LEN(EB1594)&gt;1,RIGHT(EB1594,1)="/"),LEFT(EB1594,LEN(EB1594)-1),EB1594)))</f>
        <v/>
      </c>
    </row>
    <row r="1595">
      <c r="EA1595">
        <f>IF(A1595="","",IF(LEFT(A1595,4)="http",IFERROR(MID(A1595,FIND("/",A1595,FIND("//",A1595)+2),2000),"/"),A1595))</f>
        <v/>
      </c>
      <c r="EB1595">
        <f>IF(EA1595="","",IFERROR(LEFT(SUBSTITUTE(EA1595,"#","?"),FIND("?",SUBSTITUTE(EA1595,"#","?"))-1),EA1595))</f>
        <v/>
      </c>
      <c r="EC1595">
        <f>IF(EB1595="","",LOWER(IF(AND(LEN(EB1595)&gt;1,RIGHT(EB1595,1)="/"),LEFT(EB1595,LEN(EB1595)-1),EB1595)))</f>
        <v/>
      </c>
    </row>
    <row r="1596">
      <c r="EA1596">
        <f>IF(A1596="","",IF(LEFT(A1596,4)="http",IFERROR(MID(A1596,FIND("/",A1596,FIND("//",A1596)+2),2000),"/"),A1596))</f>
        <v/>
      </c>
      <c r="EB1596">
        <f>IF(EA1596="","",IFERROR(LEFT(SUBSTITUTE(EA1596,"#","?"),FIND("?",SUBSTITUTE(EA1596,"#","?"))-1),EA1596))</f>
        <v/>
      </c>
      <c r="EC1596">
        <f>IF(EB1596="","",LOWER(IF(AND(LEN(EB1596)&gt;1,RIGHT(EB1596,1)="/"),LEFT(EB1596,LEN(EB1596)-1),EB1596)))</f>
        <v/>
      </c>
    </row>
    <row r="1597">
      <c r="EA1597">
        <f>IF(A1597="","",IF(LEFT(A1597,4)="http",IFERROR(MID(A1597,FIND("/",A1597,FIND("//",A1597)+2),2000),"/"),A1597))</f>
        <v/>
      </c>
      <c r="EB1597">
        <f>IF(EA1597="","",IFERROR(LEFT(SUBSTITUTE(EA1597,"#","?"),FIND("?",SUBSTITUTE(EA1597,"#","?"))-1),EA1597))</f>
        <v/>
      </c>
      <c r="EC1597">
        <f>IF(EB1597="","",LOWER(IF(AND(LEN(EB1597)&gt;1,RIGHT(EB1597,1)="/"),LEFT(EB1597,LEN(EB1597)-1),EB1597)))</f>
        <v/>
      </c>
    </row>
    <row r="1598">
      <c r="EA1598">
        <f>IF(A1598="","",IF(LEFT(A1598,4)="http",IFERROR(MID(A1598,FIND("/",A1598,FIND("//",A1598)+2),2000),"/"),A1598))</f>
        <v/>
      </c>
      <c r="EB1598">
        <f>IF(EA1598="","",IFERROR(LEFT(SUBSTITUTE(EA1598,"#","?"),FIND("?",SUBSTITUTE(EA1598,"#","?"))-1),EA1598))</f>
        <v/>
      </c>
      <c r="EC1598">
        <f>IF(EB1598="","",LOWER(IF(AND(LEN(EB1598)&gt;1,RIGHT(EB1598,1)="/"),LEFT(EB1598,LEN(EB1598)-1),EB1598)))</f>
        <v/>
      </c>
    </row>
    <row r="1599">
      <c r="EA1599">
        <f>IF(A1599="","",IF(LEFT(A1599,4)="http",IFERROR(MID(A1599,FIND("/",A1599,FIND("//",A1599)+2),2000),"/"),A1599))</f>
        <v/>
      </c>
      <c r="EB1599">
        <f>IF(EA1599="","",IFERROR(LEFT(SUBSTITUTE(EA1599,"#","?"),FIND("?",SUBSTITUTE(EA1599,"#","?"))-1),EA1599))</f>
        <v/>
      </c>
      <c r="EC1599">
        <f>IF(EB1599="","",LOWER(IF(AND(LEN(EB1599)&gt;1,RIGHT(EB1599,1)="/"),LEFT(EB1599,LEN(EB1599)-1),EB1599)))</f>
        <v/>
      </c>
    </row>
    <row r="1600">
      <c r="EA1600">
        <f>IF(A1600="","",IF(LEFT(A1600,4)="http",IFERROR(MID(A1600,FIND("/",A1600,FIND("//",A1600)+2),2000),"/"),A1600))</f>
        <v/>
      </c>
      <c r="EB1600">
        <f>IF(EA1600="","",IFERROR(LEFT(SUBSTITUTE(EA1600,"#","?"),FIND("?",SUBSTITUTE(EA1600,"#","?"))-1),EA1600))</f>
        <v/>
      </c>
      <c r="EC1600">
        <f>IF(EB1600="","",LOWER(IF(AND(LEN(EB1600)&gt;1,RIGHT(EB1600,1)="/"),LEFT(EB1600,LEN(EB1600)-1),EB1600)))</f>
        <v/>
      </c>
    </row>
    <row r="1601">
      <c r="EA1601">
        <f>IF(A1601="","",IF(LEFT(A1601,4)="http",IFERROR(MID(A1601,FIND("/",A1601,FIND("//",A1601)+2),2000),"/"),A1601))</f>
        <v/>
      </c>
      <c r="EB1601">
        <f>IF(EA1601="","",IFERROR(LEFT(SUBSTITUTE(EA1601,"#","?"),FIND("?",SUBSTITUTE(EA1601,"#","?"))-1),EA1601))</f>
        <v/>
      </c>
      <c r="EC1601">
        <f>IF(EB1601="","",LOWER(IF(AND(LEN(EB1601)&gt;1,RIGHT(EB1601,1)="/"),LEFT(EB1601,LEN(EB1601)-1),EB1601)))</f>
        <v/>
      </c>
    </row>
    <row r="1602">
      <c r="EA1602">
        <f>IF(A1602="","",IF(LEFT(A1602,4)="http",IFERROR(MID(A1602,FIND("/",A1602,FIND("//",A1602)+2),2000),"/"),A1602))</f>
        <v/>
      </c>
      <c r="EB1602">
        <f>IF(EA1602="","",IFERROR(LEFT(SUBSTITUTE(EA1602,"#","?"),FIND("?",SUBSTITUTE(EA1602,"#","?"))-1),EA1602))</f>
        <v/>
      </c>
      <c r="EC1602">
        <f>IF(EB1602="","",LOWER(IF(AND(LEN(EB1602)&gt;1,RIGHT(EB1602,1)="/"),LEFT(EB1602,LEN(EB1602)-1),EB1602)))</f>
        <v/>
      </c>
    </row>
    <row r="1603">
      <c r="EA1603">
        <f>IF(A1603="","",IF(LEFT(A1603,4)="http",IFERROR(MID(A1603,FIND("/",A1603,FIND("//",A1603)+2),2000),"/"),A1603))</f>
        <v/>
      </c>
      <c r="EB1603">
        <f>IF(EA1603="","",IFERROR(LEFT(SUBSTITUTE(EA1603,"#","?"),FIND("?",SUBSTITUTE(EA1603,"#","?"))-1),EA1603))</f>
        <v/>
      </c>
      <c r="EC1603">
        <f>IF(EB1603="","",LOWER(IF(AND(LEN(EB1603)&gt;1,RIGHT(EB1603,1)="/"),LEFT(EB1603,LEN(EB1603)-1),EB1603)))</f>
        <v/>
      </c>
    </row>
    <row r="1604">
      <c r="EA1604">
        <f>IF(A1604="","",IF(LEFT(A1604,4)="http",IFERROR(MID(A1604,FIND("/",A1604,FIND("//",A1604)+2),2000),"/"),A1604))</f>
        <v/>
      </c>
      <c r="EB1604">
        <f>IF(EA1604="","",IFERROR(LEFT(SUBSTITUTE(EA1604,"#","?"),FIND("?",SUBSTITUTE(EA1604,"#","?"))-1),EA1604))</f>
        <v/>
      </c>
      <c r="EC1604">
        <f>IF(EB1604="","",LOWER(IF(AND(LEN(EB1604)&gt;1,RIGHT(EB1604,1)="/"),LEFT(EB1604,LEN(EB1604)-1),EB1604)))</f>
        <v/>
      </c>
    </row>
    <row r="1605">
      <c r="EA1605">
        <f>IF(A1605="","",IF(LEFT(A1605,4)="http",IFERROR(MID(A1605,FIND("/",A1605,FIND("//",A1605)+2),2000),"/"),A1605))</f>
        <v/>
      </c>
      <c r="EB1605">
        <f>IF(EA1605="","",IFERROR(LEFT(SUBSTITUTE(EA1605,"#","?"),FIND("?",SUBSTITUTE(EA1605,"#","?"))-1),EA1605))</f>
        <v/>
      </c>
      <c r="EC1605">
        <f>IF(EB1605="","",LOWER(IF(AND(LEN(EB1605)&gt;1,RIGHT(EB1605,1)="/"),LEFT(EB1605,LEN(EB1605)-1),EB1605)))</f>
        <v/>
      </c>
    </row>
    <row r="1606">
      <c r="EA1606">
        <f>IF(A1606="","",IF(LEFT(A1606,4)="http",IFERROR(MID(A1606,FIND("/",A1606,FIND("//",A1606)+2),2000),"/"),A1606))</f>
        <v/>
      </c>
      <c r="EB1606">
        <f>IF(EA1606="","",IFERROR(LEFT(SUBSTITUTE(EA1606,"#","?"),FIND("?",SUBSTITUTE(EA1606,"#","?"))-1),EA1606))</f>
        <v/>
      </c>
      <c r="EC1606">
        <f>IF(EB1606="","",LOWER(IF(AND(LEN(EB1606)&gt;1,RIGHT(EB1606,1)="/"),LEFT(EB1606,LEN(EB1606)-1),EB1606)))</f>
        <v/>
      </c>
    </row>
    <row r="1607">
      <c r="EA1607">
        <f>IF(A1607="","",IF(LEFT(A1607,4)="http",IFERROR(MID(A1607,FIND("/",A1607,FIND("//",A1607)+2),2000),"/"),A1607))</f>
        <v/>
      </c>
      <c r="EB1607">
        <f>IF(EA1607="","",IFERROR(LEFT(SUBSTITUTE(EA1607,"#","?"),FIND("?",SUBSTITUTE(EA1607,"#","?"))-1),EA1607))</f>
        <v/>
      </c>
      <c r="EC1607">
        <f>IF(EB1607="","",LOWER(IF(AND(LEN(EB1607)&gt;1,RIGHT(EB1607,1)="/"),LEFT(EB1607,LEN(EB1607)-1),EB1607)))</f>
        <v/>
      </c>
    </row>
    <row r="1608">
      <c r="EA1608">
        <f>IF(A1608="","",IF(LEFT(A1608,4)="http",IFERROR(MID(A1608,FIND("/",A1608,FIND("//",A1608)+2),2000),"/"),A1608))</f>
        <v/>
      </c>
      <c r="EB1608">
        <f>IF(EA1608="","",IFERROR(LEFT(SUBSTITUTE(EA1608,"#","?"),FIND("?",SUBSTITUTE(EA1608,"#","?"))-1),EA1608))</f>
        <v/>
      </c>
      <c r="EC1608">
        <f>IF(EB1608="","",LOWER(IF(AND(LEN(EB1608)&gt;1,RIGHT(EB1608,1)="/"),LEFT(EB1608,LEN(EB1608)-1),EB1608)))</f>
        <v/>
      </c>
    </row>
    <row r="1609">
      <c r="EA1609">
        <f>IF(A1609="","",IF(LEFT(A1609,4)="http",IFERROR(MID(A1609,FIND("/",A1609,FIND("//",A1609)+2),2000),"/"),A1609))</f>
        <v/>
      </c>
      <c r="EB1609">
        <f>IF(EA1609="","",IFERROR(LEFT(SUBSTITUTE(EA1609,"#","?"),FIND("?",SUBSTITUTE(EA1609,"#","?"))-1),EA1609))</f>
        <v/>
      </c>
      <c r="EC1609">
        <f>IF(EB1609="","",LOWER(IF(AND(LEN(EB1609)&gt;1,RIGHT(EB1609,1)="/"),LEFT(EB1609,LEN(EB1609)-1),EB1609)))</f>
        <v/>
      </c>
    </row>
    <row r="1610">
      <c r="EA1610">
        <f>IF(A1610="","",IF(LEFT(A1610,4)="http",IFERROR(MID(A1610,FIND("/",A1610,FIND("//",A1610)+2),2000),"/"),A1610))</f>
        <v/>
      </c>
      <c r="EB1610">
        <f>IF(EA1610="","",IFERROR(LEFT(SUBSTITUTE(EA1610,"#","?"),FIND("?",SUBSTITUTE(EA1610,"#","?"))-1),EA1610))</f>
        <v/>
      </c>
      <c r="EC1610">
        <f>IF(EB1610="","",LOWER(IF(AND(LEN(EB1610)&gt;1,RIGHT(EB1610,1)="/"),LEFT(EB1610,LEN(EB1610)-1),EB1610)))</f>
        <v/>
      </c>
    </row>
    <row r="1611">
      <c r="EA1611">
        <f>IF(A1611="","",IF(LEFT(A1611,4)="http",IFERROR(MID(A1611,FIND("/",A1611,FIND("//",A1611)+2),2000),"/"),A1611))</f>
        <v/>
      </c>
      <c r="EB1611">
        <f>IF(EA1611="","",IFERROR(LEFT(SUBSTITUTE(EA1611,"#","?"),FIND("?",SUBSTITUTE(EA1611,"#","?"))-1),EA1611))</f>
        <v/>
      </c>
      <c r="EC1611">
        <f>IF(EB1611="","",LOWER(IF(AND(LEN(EB1611)&gt;1,RIGHT(EB1611,1)="/"),LEFT(EB1611,LEN(EB1611)-1),EB1611)))</f>
        <v/>
      </c>
    </row>
    <row r="1612">
      <c r="EA1612">
        <f>IF(A1612="","",IF(LEFT(A1612,4)="http",IFERROR(MID(A1612,FIND("/",A1612,FIND("//",A1612)+2),2000),"/"),A1612))</f>
        <v/>
      </c>
      <c r="EB1612">
        <f>IF(EA1612="","",IFERROR(LEFT(SUBSTITUTE(EA1612,"#","?"),FIND("?",SUBSTITUTE(EA1612,"#","?"))-1),EA1612))</f>
        <v/>
      </c>
      <c r="EC1612">
        <f>IF(EB1612="","",LOWER(IF(AND(LEN(EB1612)&gt;1,RIGHT(EB1612,1)="/"),LEFT(EB1612,LEN(EB1612)-1),EB1612)))</f>
        <v/>
      </c>
    </row>
    <row r="1613">
      <c r="EA1613">
        <f>IF(A1613="","",IF(LEFT(A1613,4)="http",IFERROR(MID(A1613,FIND("/",A1613,FIND("//",A1613)+2),2000),"/"),A1613))</f>
        <v/>
      </c>
      <c r="EB1613">
        <f>IF(EA1613="","",IFERROR(LEFT(SUBSTITUTE(EA1613,"#","?"),FIND("?",SUBSTITUTE(EA1613,"#","?"))-1),EA1613))</f>
        <v/>
      </c>
      <c r="EC1613">
        <f>IF(EB1613="","",LOWER(IF(AND(LEN(EB1613)&gt;1,RIGHT(EB1613,1)="/"),LEFT(EB1613,LEN(EB1613)-1),EB1613)))</f>
        <v/>
      </c>
    </row>
    <row r="1614">
      <c r="EA1614">
        <f>IF(A1614="","",IF(LEFT(A1614,4)="http",IFERROR(MID(A1614,FIND("/",A1614,FIND("//",A1614)+2),2000),"/"),A1614))</f>
        <v/>
      </c>
      <c r="EB1614">
        <f>IF(EA1614="","",IFERROR(LEFT(SUBSTITUTE(EA1614,"#","?"),FIND("?",SUBSTITUTE(EA1614,"#","?"))-1),EA1614))</f>
        <v/>
      </c>
      <c r="EC1614">
        <f>IF(EB1614="","",LOWER(IF(AND(LEN(EB1614)&gt;1,RIGHT(EB1614,1)="/"),LEFT(EB1614,LEN(EB1614)-1),EB1614)))</f>
        <v/>
      </c>
    </row>
    <row r="1615">
      <c r="EA1615">
        <f>IF(A1615="","",IF(LEFT(A1615,4)="http",IFERROR(MID(A1615,FIND("/",A1615,FIND("//",A1615)+2),2000),"/"),A1615))</f>
        <v/>
      </c>
      <c r="EB1615">
        <f>IF(EA1615="","",IFERROR(LEFT(SUBSTITUTE(EA1615,"#","?"),FIND("?",SUBSTITUTE(EA1615,"#","?"))-1),EA1615))</f>
        <v/>
      </c>
      <c r="EC1615">
        <f>IF(EB1615="","",LOWER(IF(AND(LEN(EB1615)&gt;1,RIGHT(EB1615,1)="/"),LEFT(EB1615,LEN(EB1615)-1),EB1615)))</f>
        <v/>
      </c>
    </row>
    <row r="1616">
      <c r="EA1616">
        <f>IF(A1616="","",IF(LEFT(A1616,4)="http",IFERROR(MID(A1616,FIND("/",A1616,FIND("//",A1616)+2),2000),"/"),A1616))</f>
        <v/>
      </c>
      <c r="EB1616">
        <f>IF(EA1616="","",IFERROR(LEFT(SUBSTITUTE(EA1616,"#","?"),FIND("?",SUBSTITUTE(EA1616,"#","?"))-1),EA1616))</f>
        <v/>
      </c>
      <c r="EC1616">
        <f>IF(EB1616="","",LOWER(IF(AND(LEN(EB1616)&gt;1,RIGHT(EB1616,1)="/"),LEFT(EB1616,LEN(EB1616)-1),EB1616)))</f>
        <v/>
      </c>
    </row>
    <row r="1617">
      <c r="EA1617">
        <f>IF(A1617="","",IF(LEFT(A1617,4)="http",IFERROR(MID(A1617,FIND("/",A1617,FIND("//",A1617)+2),2000),"/"),A1617))</f>
        <v/>
      </c>
      <c r="EB1617">
        <f>IF(EA1617="","",IFERROR(LEFT(SUBSTITUTE(EA1617,"#","?"),FIND("?",SUBSTITUTE(EA1617,"#","?"))-1),EA1617))</f>
        <v/>
      </c>
      <c r="EC1617">
        <f>IF(EB1617="","",LOWER(IF(AND(LEN(EB1617)&gt;1,RIGHT(EB1617,1)="/"),LEFT(EB1617,LEN(EB1617)-1),EB1617)))</f>
        <v/>
      </c>
    </row>
    <row r="1618">
      <c r="EA1618">
        <f>IF(A1618="","",IF(LEFT(A1618,4)="http",IFERROR(MID(A1618,FIND("/",A1618,FIND("//",A1618)+2),2000),"/"),A1618))</f>
        <v/>
      </c>
      <c r="EB1618">
        <f>IF(EA1618="","",IFERROR(LEFT(SUBSTITUTE(EA1618,"#","?"),FIND("?",SUBSTITUTE(EA1618,"#","?"))-1),EA1618))</f>
        <v/>
      </c>
      <c r="EC1618">
        <f>IF(EB1618="","",LOWER(IF(AND(LEN(EB1618)&gt;1,RIGHT(EB1618,1)="/"),LEFT(EB1618,LEN(EB1618)-1),EB1618)))</f>
        <v/>
      </c>
    </row>
    <row r="1619">
      <c r="EA1619">
        <f>IF(A1619="","",IF(LEFT(A1619,4)="http",IFERROR(MID(A1619,FIND("/",A1619,FIND("//",A1619)+2),2000),"/"),A1619))</f>
        <v/>
      </c>
      <c r="EB1619">
        <f>IF(EA1619="","",IFERROR(LEFT(SUBSTITUTE(EA1619,"#","?"),FIND("?",SUBSTITUTE(EA1619,"#","?"))-1),EA1619))</f>
        <v/>
      </c>
      <c r="EC1619">
        <f>IF(EB1619="","",LOWER(IF(AND(LEN(EB1619)&gt;1,RIGHT(EB1619,1)="/"),LEFT(EB1619,LEN(EB1619)-1),EB1619)))</f>
        <v/>
      </c>
    </row>
    <row r="1620">
      <c r="EA1620">
        <f>IF(A1620="","",IF(LEFT(A1620,4)="http",IFERROR(MID(A1620,FIND("/",A1620,FIND("//",A1620)+2),2000),"/"),A1620))</f>
        <v/>
      </c>
      <c r="EB1620">
        <f>IF(EA1620="","",IFERROR(LEFT(SUBSTITUTE(EA1620,"#","?"),FIND("?",SUBSTITUTE(EA1620,"#","?"))-1),EA1620))</f>
        <v/>
      </c>
      <c r="EC1620">
        <f>IF(EB1620="","",LOWER(IF(AND(LEN(EB1620)&gt;1,RIGHT(EB1620,1)="/"),LEFT(EB1620,LEN(EB1620)-1),EB1620)))</f>
        <v/>
      </c>
    </row>
    <row r="1621">
      <c r="EA1621">
        <f>IF(A1621="","",IF(LEFT(A1621,4)="http",IFERROR(MID(A1621,FIND("/",A1621,FIND("//",A1621)+2),2000),"/"),A1621))</f>
        <v/>
      </c>
      <c r="EB1621">
        <f>IF(EA1621="","",IFERROR(LEFT(SUBSTITUTE(EA1621,"#","?"),FIND("?",SUBSTITUTE(EA1621,"#","?"))-1),EA1621))</f>
        <v/>
      </c>
      <c r="EC1621">
        <f>IF(EB1621="","",LOWER(IF(AND(LEN(EB1621)&gt;1,RIGHT(EB1621,1)="/"),LEFT(EB1621,LEN(EB1621)-1),EB1621)))</f>
        <v/>
      </c>
    </row>
    <row r="1622">
      <c r="EA1622">
        <f>IF(A1622="","",IF(LEFT(A1622,4)="http",IFERROR(MID(A1622,FIND("/",A1622,FIND("//",A1622)+2),2000),"/"),A1622))</f>
        <v/>
      </c>
      <c r="EB1622">
        <f>IF(EA1622="","",IFERROR(LEFT(SUBSTITUTE(EA1622,"#","?"),FIND("?",SUBSTITUTE(EA1622,"#","?"))-1),EA1622))</f>
        <v/>
      </c>
      <c r="EC1622">
        <f>IF(EB1622="","",LOWER(IF(AND(LEN(EB1622)&gt;1,RIGHT(EB1622,1)="/"),LEFT(EB1622,LEN(EB1622)-1),EB1622)))</f>
        <v/>
      </c>
    </row>
    <row r="1623">
      <c r="EA1623">
        <f>IF(A1623="","",IF(LEFT(A1623,4)="http",IFERROR(MID(A1623,FIND("/",A1623,FIND("//",A1623)+2),2000),"/"),A1623))</f>
        <v/>
      </c>
      <c r="EB1623">
        <f>IF(EA1623="","",IFERROR(LEFT(SUBSTITUTE(EA1623,"#","?"),FIND("?",SUBSTITUTE(EA1623,"#","?"))-1),EA1623))</f>
        <v/>
      </c>
      <c r="EC1623">
        <f>IF(EB1623="","",LOWER(IF(AND(LEN(EB1623)&gt;1,RIGHT(EB1623,1)="/"),LEFT(EB1623,LEN(EB1623)-1),EB1623)))</f>
        <v/>
      </c>
    </row>
    <row r="1624">
      <c r="EA1624">
        <f>IF(A1624="","",IF(LEFT(A1624,4)="http",IFERROR(MID(A1624,FIND("/",A1624,FIND("//",A1624)+2),2000),"/"),A1624))</f>
        <v/>
      </c>
      <c r="EB1624">
        <f>IF(EA1624="","",IFERROR(LEFT(SUBSTITUTE(EA1624,"#","?"),FIND("?",SUBSTITUTE(EA1624,"#","?"))-1),EA1624))</f>
        <v/>
      </c>
      <c r="EC1624">
        <f>IF(EB1624="","",LOWER(IF(AND(LEN(EB1624)&gt;1,RIGHT(EB1624,1)="/"),LEFT(EB1624,LEN(EB1624)-1),EB1624)))</f>
        <v/>
      </c>
    </row>
    <row r="1625">
      <c r="EA1625">
        <f>IF(A1625="","",IF(LEFT(A1625,4)="http",IFERROR(MID(A1625,FIND("/",A1625,FIND("//",A1625)+2),2000),"/"),A1625))</f>
        <v/>
      </c>
      <c r="EB1625">
        <f>IF(EA1625="","",IFERROR(LEFT(SUBSTITUTE(EA1625,"#","?"),FIND("?",SUBSTITUTE(EA1625,"#","?"))-1),EA1625))</f>
        <v/>
      </c>
      <c r="EC1625">
        <f>IF(EB1625="","",LOWER(IF(AND(LEN(EB1625)&gt;1,RIGHT(EB1625,1)="/"),LEFT(EB1625,LEN(EB1625)-1),EB1625)))</f>
        <v/>
      </c>
    </row>
    <row r="1626">
      <c r="EA1626">
        <f>IF(A1626="","",IF(LEFT(A1626,4)="http",IFERROR(MID(A1626,FIND("/",A1626,FIND("//",A1626)+2),2000),"/"),A1626))</f>
        <v/>
      </c>
      <c r="EB1626">
        <f>IF(EA1626="","",IFERROR(LEFT(SUBSTITUTE(EA1626,"#","?"),FIND("?",SUBSTITUTE(EA1626,"#","?"))-1),EA1626))</f>
        <v/>
      </c>
      <c r="EC1626">
        <f>IF(EB1626="","",LOWER(IF(AND(LEN(EB1626)&gt;1,RIGHT(EB1626,1)="/"),LEFT(EB1626,LEN(EB1626)-1),EB1626)))</f>
        <v/>
      </c>
    </row>
    <row r="1627">
      <c r="EA1627">
        <f>IF(A1627="","",IF(LEFT(A1627,4)="http",IFERROR(MID(A1627,FIND("/",A1627,FIND("//",A1627)+2),2000),"/"),A1627))</f>
        <v/>
      </c>
      <c r="EB1627">
        <f>IF(EA1627="","",IFERROR(LEFT(SUBSTITUTE(EA1627,"#","?"),FIND("?",SUBSTITUTE(EA1627,"#","?"))-1),EA1627))</f>
        <v/>
      </c>
      <c r="EC1627">
        <f>IF(EB1627="","",LOWER(IF(AND(LEN(EB1627)&gt;1,RIGHT(EB1627,1)="/"),LEFT(EB1627,LEN(EB1627)-1),EB1627)))</f>
        <v/>
      </c>
    </row>
    <row r="1628">
      <c r="EA1628">
        <f>IF(A1628="","",IF(LEFT(A1628,4)="http",IFERROR(MID(A1628,FIND("/",A1628,FIND("//",A1628)+2),2000),"/"),A1628))</f>
        <v/>
      </c>
      <c r="EB1628">
        <f>IF(EA1628="","",IFERROR(LEFT(SUBSTITUTE(EA1628,"#","?"),FIND("?",SUBSTITUTE(EA1628,"#","?"))-1),EA1628))</f>
        <v/>
      </c>
      <c r="EC1628">
        <f>IF(EB1628="","",LOWER(IF(AND(LEN(EB1628)&gt;1,RIGHT(EB1628,1)="/"),LEFT(EB1628,LEN(EB1628)-1),EB1628)))</f>
        <v/>
      </c>
    </row>
    <row r="1629">
      <c r="EA1629">
        <f>IF(A1629="","",IF(LEFT(A1629,4)="http",IFERROR(MID(A1629,FIND("/",A1629,FIND("//",A1629)+2),2000),"/"),A1629))</f>
        <v/>
      </c>
      <c r="EB1629">
        <f>IF(EA1629="","",IFERROR(LEFT(SUBSTITUTE(EA1629,"#","?"),FIND("?",SUBSTITUTE(EA1629,"#","?"))-1),EA1629))</f>
        <v/>
      </c>
      <c r="EC1629">
        <f>IF(EB1629="","",LOWER(IF(AND(LEN(EB1629)&gt;1,RIGHT(EB1629,1)="/"),LEFT(EB1629,LEN(EB1629)-1),EB1629)))</f>
        <v/>
      </c>
    </row>
    <row r="1630">
      <c r="EA1630">
        <f>IF(A1630="","",IF(LEFT(A1630,4)="http",IFERROR(MID(A1630,FIND("/",A1630,FIND("//",A1630)+2),2000),"/"),A1630))</f>
        <v/>
      </c>
      <c r="EB1630">
        <f>IF(EA1630="","",IFERROR(LEFT(SUBSTITUTE(EA1630,"#","?"),FIND("?",SUBSTITUTE(EA1630,"#","?"))-1),EA1630))</f>
        <v/>
      </c>
      <c r="EC1630">
        <f>IF(EB1630="","",LOWER(IF(AND(LEN(EB1630)&gt;1,RIGHT(EB1630,1)="/"),LEFT(EB1630,LEN(EB1630)-1),EB1630)))</f>
        <v/>
      </c>
    </row>
    <row r="1631">
      <c r="EA1631">
        <f>IF(A1631="","",IF(LEFT(A1631,4)="http",IFERROR(MID(A1631,FIND("/",A1631,FIND("//",A1631)+2),2000),"/"),A1631))</f>
        <v/>
      </c>
      <c r="EB1631">
        <f>IF(EA1631="","",IFERROR(LEFT(SUBSTITUTE(EA1631,"#","?"),FIND("?",SUBSTITUTE(EA1631,"#","?"))-1),EA1631))</f>
        <v/>
      </c>
      <c r="EC1631">
        <f>IF(EB1631="","",LOWER(IF(AND(LEN(EB1631)&gt;1,RIGHT(EB1631,1)="/"),LEFT(EB1631,LEN(EB1631)-1),EB1631)))</f>
        <v/>
      </c>
    </row>
    <row r="1632">
      <c r="EA1632">
        <f>IF(A1632="","",IF(LEFT(A1632,4)="http",IFERROR(MID(A1632,FIND("/",A1632,FIND("//",A1632)+2),2000),"/"),A1632))</f>
        <v/>
      </c>
      <c r="EB1632">
        <f>IF(EA1632="","",IFERROR(LEFT(SUBSTITUTE(EA1632,"#","?"),FIND("?",SUBSTITUTE(EA1632,"#","?"))-1),EA1632))</f>
        <v/>
      </c>
      <c r="EC1632">
        <f>IF(EB1632="","",LOWER(IF(AND(LEN(EB1632)&gt;1,RIGHT(EB1632,1)="/"),LEFT(EB1632,LEN(EB1632)-1),EB1632)))</f>
        <v/>
      </c>
    </row>
    <row r="1633">
      <c r="EA1633">
        <f>IF(A1633="","",IF(LEFT(A1633,4)="http",IFERROR(MID(A1633,FIND("/",A1633,FIND("//",A1633)+2),2000),"/"),A1633))</f>
        <v/>
      </c>
      <c r="EB1633">
        <f>IF(EA1633="","",IFERROR(LEFT(SUBSTITUTE(EA1633,"#","?"),FIND("?",SUBSTITUTE(EA1633,"#","?"))-1),EA1633))</f>
        <v/>
      </c>
      <c r="EC1633">
        <f>IF(EB1633="","",LOWER(IF(AND(LEN(EB1633)&gt;1,RIGHT(EB1633,1)="/"),LEFT(EB1633,LEN(EB1633)-1),EB1633)))</f>
        <v/>
      </c>
    </row>
    <row r="1634">
      <c r="EA1634">
        <f>IF(A1634="","",IF(LEFT(A1634,4)="http",IFERROR(MID(A1634,FIND("/",A1634,FIND("//",A1634)+2),2000),"/"),A1634))</f>
        <v/>
      </c>
      <c r="EB1634">
        <f>IF(EA1634="","",IFERROR(LEFT(SUBSTITUTE(EA1634,"#","?"),FIND("?",SUBSTITUTE(EA1634,"#","?"))-1),EA1634))</f>
        <v/>
      </c>
      <c r="EC1634">
        <f>IF(EB1634="","",LOWER(IF(AND(LEN(EB1634)&gt;1,RIGHT(EB1634,1)="/"),LEFT(EB1634,LEN(EB1634)-1),EB1634)))</f>
        <v/>
      </c>
    </row>
    <row r="1635">
      <c r="EA1635">
        <f>IF(A1635="","",IF(LEFT(A1635,4)="http",IFERROR(MID(A1635,FIND("/",A1635,FIND("//",A1635)+2),2000),"/"),A1635))</f>
        <v/>
      </c>
      <c r="EB1635">
        <f>IF(EA1635="","",IFERROR(LEFT(SUBSTITUTE(EA1635,"#","?"),FIND("?",SUBSTITUTE(EA1635,"#","?"))-1),EA1635))</f>
        <v/>
      </c>
      <c r="EC1635">
        <f>IF(EB1635="","",LOWER(IF(AND(LEN(EB1635)&gt;1,RIGHT(EB1635,1)="/"),LEFT(EB1635,LEN(EB1635)-1),EB1635)))</f>
        <v/>
      </c>
    </row>
    <row r="1636">
      <c r="EA1636">
        <f>IF(A1636="","",IF(LEFT(A1636,4)="http",IFERROR(MID(A1636,FIND("/",A1636,FIND("//",A1636)+2),2000),"/"),A1636))</f>
        <v/>
      </c>
      <c r="EB1636">
        <f>IF(EA1636="","",IFERROR(LEFT(SUBSTITUTE(EA1636,"#","?"),FIND("?",SUBSTITUTE(EA1636,"#","?"))-1),EA1636))</f>
        <v/>
      </c>
      <c r="EC1636">
        <f>IF(EB1636="","",LOWER(IF(AND(LEN(EB1636)&gt;1,RIGHT(EB1636,1)="/"),LEFT(EB1636,LEN(EB1636)-1),EB1636)))</f>
        <v/>
      </c>
    </row>
    <row r="1637">
      <c r="EA1637">
        <f>IF(A1637="","",IF(LEFT(A1637,4)="http",IFERROR(MID(A1637,FIND("/",A1637,FIND("//",A1637)+2),2000),"/"),A1637))</f>
        <v/>
      </c>
      <c r="EB1637">
        <f>IF(EA1637="","",IFERROR(LEFT(SUBSTITUTE(EA1637,"#","?"),FIND("?",SUBSTITUTE(EA1637,"#","?"))-1),EA1637))</f>
        <v/>
      </c>
      <c r="EC1637">
        <f>IF(EB1637="","",LOWER(IF(AND(LEN(EB1637)&gt;1,RIGHT(EB1637,1)="/"),LEFT(EB1637,LEN(EB1637)-1),EB1637)))</f>
        <v/>
      </c>
    </row>
    <row r="1638">
      <c r="EA1638">
        <f>IF(A1638="","",IF(LEFT(A1638,4)="http",IFERROR(MID(A1638,FIND("/",A1638,FIND("//",A1638)+2),2000),"/"),A1638))</f>
        <v/>
      </c>
      <c r="EB1638">
        <f>IF(EA1638="","",IFERROR(LEFT(SUBSTITUTE(EA1638,"#","?"),FIND("?",SUBSTITUTE(EA1638,"#","?"))-1),EA1638))</f>
        <v/>
      </c>
      <c r="EC1638">
        <f>IF(EB1638="","",LOWER(IF(AND(LEN(EB1638)&gt;1,RIGHT(EB1638,1)="/"),LEFT(EB1638,LEN(EB1638)-1),EB1638)))</f>
        <v/>
      </c>
    </row>
    <row r="1639">
      <c r="EA1639">
        <f>IF(A1639="","",IF(LEFT(A1639,4)="http",IFERROR(MID(A1639,FIND("/",A1639,FIND("//",A1639)+2),2000),"/"),A1639))</f>
        <v/>
      </c>
      <c r="EB1639">
        <f>IF(EA1639="","",IFERROR(LEFT(SUBSTITUTE(EA1639,"#","?"),FIND("?",SUBSTITUTE(EA1639,"#","?"))-1),EA1639))</f>
        <v/>
      </c>
      <c r="EC1639">
        <f>IF(EB1639="","",LOWER(IF(AND(LEN(EB1639)&gt;1,RIGHT(EB1639,1)="/"),LEFT(EB1639,LEN(EB1639)-1),EB1639)))</f>
        <v/>
      </c>
    </row>
    <row r="1640">
      <c r="EA1640">
        <f>IF(A1640="","",IF(LEFT(A1640,4)="http",IFERROR(MID(A1640,FIND("/",A1640,FIND("//",A1640)+2),2000),"/"),A1640))</f>
        <v/>
      </c>
      <c r="EB1640">
        <f>IF(EA1640="","",IFERROR(LEFT(SUBSTITUTE(EA1640,"#","?"),FIND("?",SUBSTITUTE(EA1640,"#","?"))-1),EA1640))</f>
        <v/>
      </c>
      <c r="EC1640">
        <f>IF(EB1640="","",LOWER(IF(AND(LEN(EB1640)&gt;1,RIGHT(EB1640,1)="/"),LEFT(EB1640,LEN(EB1640)-1),EB1640)))</f>
        <v/>
      </c>
    </row>
    <row r="1641">
      <c r="EA1641">
        <f>IF(A1641="","",IF(LEFT(A1641,4)="http",IFERROR(MID(A1641,FIND("/",A1641,FIND("//",A1641)+2),2000),"/"),A1641))</f>
        <v/>
      </c>
      <c r="EB1641">
        <f>IF(EA1641="","",IFERROR(LEFT(SUBSTITUTE(EA1641,"#","?"),FIND("?",SUBSTITUTE(EA1641,"#","?"))-1),EA1641))</f>
        <v/>
      </c>
      <c r="EC1641">
        <f>IF(EB1641="","",LOWER(IF(AND(LEN(EB1641)&gt;1,RIGHT(EB1641,1)="/"),LEFT(EB1641,LEN(EB1641)-1),EB1641)))</f>
        <v/>
      </c>
    </row>
    <row r="1642">
      <c r="EA1642">
        <f>IF(A1642="","",IF(LEFT(A1642,4)="http",IFERROR(MID(A1642,FIND("/",A1642,FIND("//",A1642)+2),2000),"/"),A1642))</f>
        <v/>
      </c>
      <c r="EB1642">
        <f>IF(EA1642="","",IFERROR(LEFT(SUBSTITUTE(EA1642,"#","?"),FIND("?",SUBSTITUTE(EA1642,"#","?"))-1),EA1642))</f>
        <v/>
      </c>
      <c r="EC1642">
        <f>IF(EB1642="","",LOWER(IF(AND(LEN(EB1642)&gt;1,RIGHT(EB1642,1)="/"),LEFT(EB1642,LEN(EB1642)-1),EB1642)))</f>
        <v/>
      </c>
    </row>
    <row r="1643">
      <c r="EA1643">
        <f>IF(A1643="","",IF(LEFT(A1643,4)="http",IFERROR(MID(A1643,FIND("/",A1643,FIND("//",A1643)+2),2000),"/"),A1643))</f>
        <v/>
      </c>
      <c r="EB1643">
        <f>IF(EA1643="","",IFERROR(LEFT(SUBSTITUTE(EA1643,"#","?"),FIND("?",SUBSTITUTE(EA1643,"#","?"))-1),EA1643))</f>
        <v/>
      </c>
      <c r="EC1643">
        <f>IF(EB1643="","",LOWER(IF(AND(LEN(EB1643)&gt;1,RIGHT(EB1643,1)="/"),LEFT(EB1643,LEN(EB1643)-1),EB1643)))</f>
        <v/>
      </c>
    </row>
    <row r="1644">
      <c r="EA1644">
        <f>IF(A1644="","",IF(LEFT(A1644,4)="http",IFERROR(MID(A1644,FIND("/",A1644,FIND("//",A1644)+2),2000),"/"),A1644))</f>
        <v/>
      </c>
      <c r="EB1644">
        <f>IF(EA1644="","",IFERROR(LEFT(SUBSTITUTE(EA1644,"#","?"),FIND("?",SUBSTITUTE(EA1644,"#","?"))-1),EA1644))</f>
        <v/>
      </c>
      <c r="EC1644">
        <f>IF(EB1644="","",LOWER(IF(AND(LEN(EB1644)&gt;1,RIGHT(EB1644,1)="/"),LEFT(EB1644,LEN(EB1644)-1),EB1644)))</f>
        <v/>
      </c>
    </row>
    <row r="1645">
      <c r="EA1645">
        <f>IF(A1645="","",IF(LEFT(A1645,4)="http",IFERROR(MID(A1645,FIND("/",A1645,FIND("//",A1645)+2),2000),"/"),A1645))</f>
        <v/>
      </c>
      <c r="EB1645">
        <f>IF(EA1645="","",IFERROR(LEFT(SUBSTITUTE(EA1645,"#","?"),FIND("?",SUBSTITUTE(EA1645,"#","?"))-1),EA1645))</f>
        <v/>
      </c>
      <c r="EC1645">
        <f>IF(EB1645="","",LOWER(IF(AND(LEN(EB1645)&gt;1,RIGHT(EB1645,1)="/"),LEFT(EB1645,LEN(EB1645)-1),EB1645)))</f>
        <v/>
      </c>
    </row>
    <row r="1646">
      <c r="EA1646">
        <f>IF(A1646="","",IF(LEFT(A1646,4)="http",IFERROR(MID(A1646,FIND("/",A1646,FIND("//",A1646)+2),2000),"/"),A1646))</f>
        <v/>
      </c>
      <c r="EB1646">
        <f>IF(EA1646="","",IFERROR(LEFT(SUBSTITUTE(EA1646,"#","?"),FIND("?",SUBSTITUTE(EA1646,"#","?"))-1),EA1646))</f>
        <v/>
      </c>
      <c r="EC1646">
        <f>IF(EB1646="","",LOWER(IF(AND(LEN(EB1646)&gt;1,RIGHT(EB1646,1)="/"),LEFT(EB1646,LEN(EB1646)-1),EB1646)))</f>
        <v/>
      </c>
    </row>
    <row r="1647">
      <c r="EA1647">
        <f>IF(A1647="","",IF(LEFT(A1647,4)="http",IFERROR(MID(A1647,FIND("/",A1647,FIND("//",A1647)+2),2000),"/"),A1647))</f>
        <v/>
      </c>
      <c r="EB1647">
        <f>IF(EA1647="","",IFERROR(LEFT(SUBSTITUTE(EA1647,"#","?"),FIND("?",SUBSTITUTE(EA1647,"#","?"))-1),EA1647))</f>
        <v/>
      </c>
      <c r="EC1647">
        <f>IF(EB1647="","",LOWER(IF(AND(LEN(EB1647)&gt;1,RIGHT(EB1647,1)="/"),LEFT(EB1647,LEN(EB1647)-1),EB1647)))</f>
        <v/>
      </c>
    </row>
    <row r="1648">
      <c r="EA1648">
        <f>IF(A1648="","",IF(LEFT(A1648,4)="http",IFERROR(MID(A1648,FIND("/",A1648,FIND("//",A1648)+2),2000),"/"),A1648))</f>
        <v/>
      </c>
      <c r="EB1648">
        <f>IF(EA1648="","",IFERROR(LEFT(SUBSTITUTE(EA1648,"#","?"),FIND("?",SUBSTITUTE(EA1648,"#","?"))-1),EA1648))</f>
        <v/>
      </c>
      <c r="EC1648">
        <f>IF(EB1648="","",LOWER(IF(AND(LEN(EB1648)&gt;1,RIGHT(EB1648,1)="/"),LEFT(EB1648,LEN(EB1648)-1),EB1648)))</f>
        <v/>
      </c>
    </row>
    <row r="1649">
      <c r="EA1649">
        <f>IF(A1649="","",IF(LEFT(A1649,4)="http",IFERROR(MID(A1649,FIND("/",A1649,FIND("//",A1649)+2),2000),"/"),A1649))</f>
        <v/>
      </c>
      <c r="EB1649">
        <f>IF(EA1649="","",IFERROR(LEFT(SUBSTITUTE(EA1649,"#","?"),FIND("?",SUBSTITUTE(EA1649,"#","?"))-1),EA1649))</f>
        <v/>
      </c>
      <c r="EC1649">
        <f>IF(EB1649="","",LOWER(IF(AND(LEN(EB1649)&gt;1,RIGHT(EB1649,1)="/"),LEFT(EB1649,LEN(EB1649)-1),EB1649)))</f>
        <v/>
      </c>
    </row>
    <row r="1650">
      <c r="EA1650">
        <f>IF(A1650="","",IF(LEFT(A1650,4)="http",IFERROR(MID(A1650,FIND("/",A1650,FIND("//",A1650)+2),2000),"/"),A1650))</f>
        <v/>
      </c>
      <c r="EB1650">
        <f>IF(EA1650="","",IFERROR(LEFT(SUBSTITUTE(EA1650,"#","?"),FIND("?",SUBSTITUTE(EA1650,"#","?"))-1),EA1650))</f>
        <v/>
      </c>
      <c r="EC1650">
        <f>IF(EB1650="","",LOWER(IF(AND(LEN(EB1650)&gt;1,RIGHT(EB1650,1)="/"),LEFT(EB1650,LEN(EB1650)-1),EB1650)))</f>
        <v/>
      </c>
    </row>
    <row r="1651">
      <c r="EA1651">
        <f>IF(A1651="","",IF(LEFT(A1651,4)="http",IFERROR(MID(A1651,FIND("/",A1651,FIND("//",A1651)+2),2000),"/"),A1651))</f>
        <v/>
      </c>
      <c r="EB1651">
        <f>IF(EA1651="","",IFERROR(LEFT(SUBSTITUTE(EA1651,"#","?"),FIND("?",SUBSTITUTE(EA1651,"#","?"))-1),EA1651))</f>
        <v/>
      </c>
      <c r="EC1651">
        <f>IF(EB1651="","",LOWER(IF(AND(LEN(EB1651)&gt;1,RIGHT(EB1651,1)="/"),LEFT(EB1651,LEN(EB1651)-1),EB1651)))</f>
        <v/>
      </c>
    </row>
    <row r="1652">
      <c r="EA1652">
        <f>IF(A1652="","",IF(LEFT(A1652,4)="http",IFERROR(MID(A1652,FIND("/",A1652,FIND("//",A1652)+2),2000),"/"),A1652))</f>
        <v/>
      </c>
      <c r="EB1652">
        <f>IF(EA1652="","",IFERROR(LEFT(SUBSTITUTE(EA1652,"#","?"),FIND("?",SUBSTITUTE(EA1652,"#","?"))-1),EA1652))</f>
        <v/>
      </c>
      <c r="EC1652">
        <f>IF(EB1652="","",LOWER(IF(AND(LEN(EB1652)&gt;1,RIGHT(EB1652,1)="/"),LEFT(EB1652,LEN(EB1652)-1),EB1652)))</f>
        <v/>
      </c>
    </row>
    <row r="1653">
      <c r="EA1653">
        <f>IF(A1653="","",IF(LEFT(A1653,4)="http",IFERROR(MID(A1653,FIND("/",A1653,FIND("//",A1653)+2),2000),"/"),A1653))</f>
        <v/>
      </c>
      <c r="EB1653">
        <f>IF(EA1653="","",IFERROR(LEFT(SUBSTITUTE(EA1653,"#","?"),FIND("?",SUBSTITUTE(EA1653,"#","?"))-1),EA1653))</f>
        <v/>
      </c>
      <c r="EC1653">
        <f>IF(EB1653="","",LOWER(IF(AND(LEN(EB1653)&gt;1,RIGHT(EB1653,1)="/"),LEFT(EB1653,LEN(EB1653)-1),EB1653)))</f>
        <v/>
      </c>
    </row>
    <row r="1654">
      <c r="EA1654">
        <f>IF(A1654="","",IF(LEFT(A1654,4)="http",IFERROR(MID(A1654,FIND("/",A1654,FIND("//",A1654)+2),2000),"/"),A1654))</f>
        <v/>
      </c>
      <c r="EB1654">
        <f>IF(EA1654="","",IFERROR(LEFT(SUBSTITUTE(EA1654,"#","?"),FIND("?",SUBSTITUTE(EA1654,"#","?"))-1),EA1654))</f>
        <v/>
      </c>
      <c r="EC1654">
        <f>IF(EB1654="","",LOWER(IF(AND(LEN(EB1654)&gt;1,RIGHT(EB1654,1)="/"),LEFT(EB1654,LEN(EB1654)-1),EB1654)))</f>
        <v/>
      </c>
    </row>
    <row r="1655">
      <c r="EA1655">
        <f>IF(A1655="","",IF(LEFT(A1655,4)="http",IFERROR(MID(A1655,FIND("/",A1655,FIND("//",A1655)+2),2000),"/"),A1655))</f>
        <v/>
      </c>
      <c r="EB1655">
        <f>IF(EA1655="","",IFERROR(LEFT(SUBSTITUTE(EA1655,"#","?"),FIND("?",SUBSTITUTE(EA1655,"#","?"))-1),EA1655))</f>
        <v/>
      </c>
      <c r="EC1655">
        <f>IF(EB1655="","",LOWER(IF(AND(LEN(EB1655)&gt;1,RIGHT(EB1655,1)="/"),LEFT(EB1655,LEN(EB1655)-1),EB1655)))</f>
        <v/>
      </c>
    </row>
    <row r="1656">
      <c r="EA1656">
        <f>IF(A1656="","",IF(LEFT(A1656,4)="http",IFERROR(MID(A1656,FIND("/",A1656,FIND("//",A1656)+2),2000),"/"),A1656))</f>
        <v/>
      </c>
      <c r="EB1656">
        <f>IF(EA1656="","",IFERROR(LEFT(SUBSTITUTE(EA1656,"#","?"),FIND("?",SUBSTITUTE(EA1656,"#","?"))-1),EA1656))</f>
        <v/>
      </c>
      <c r="EC1656">
        <f>IF(EB1656="","",LOWER(IF(AND(LEN(EB1656)&gt;1,RIGHT(EB1656,1)="/"),LEFT(EB1656,LEN(EB1656)-1),EB1656)))</f>
        <v/>
      </c>
    </row>
    <row r="1657">
      <c r="EA1657">
        <f>IF(A1657="","",IF(LEFT(A1657,4)="http",IFERROR(MID(A1657,FIND("/",A1657,FIND("//",A1657)+2),2000),"/"),A1657))</f>
        <v/>
      </c>
      <c r="EB1657">
        <f>IF(EA1657="","",IFERROR(LEFT(SUBSTITUTE(EA1657,"#","?"),FIND("?",SUBSTITUTE(EA1657,"#","?"))-1),EA1657))</f>
        <v/>
      </c>
      <c r="EC1657">
        <f>IF(EB1657="","",LOWER(IF(AND(LEN(EB1657)&gt;1,RIGHT(EB1657,1)="/"),LEFT(EB1657,LEN(EB1657)-1),EB1657)))</f>
        <v/>
      </c>
    </row>
    <row r="1658">
      <c r="EA1658">
        <f>IF(A1658="","",IF(LEFT(A1658,4)="http",IFERROR(MID(A1658,FIND("/",A1658,FIND("//",A1658)+2),2000),"/"),A1658))</f>
        <v/>
      </c>
      <c r="EB1658">
        <f>IF(EA1658="","",IFERROR(LEFT(SUBSTITUTE(EA1658,"#","?"),FIND("?",SUBSTITUTE(EA1658,"#","?"))-1),EA1658))</f>
        <v/>
      </c>
      <c r="EC1658">
        <f>IF(EB1658="","",LOWER(IF(AND(LEN(EB1658)&gt;1,RIGHT(EB1658,1)="/"),LEFT(EB1658,LEN(EB1658)-1),EB1658)))</f>
        <v/>
      </c>
    </row>
    <row r="1659">
      <c r="EA1659">
        <f>IF(A1659="","",IF(LEFT(A1659,4)="http",IFERROR(MID(A1659,FIND("/",A1659,FIND("//",A1659)+2),2000),"/"),A1659))</f>
        <v/>
      </c>
      <c r="EB1659">
        <f>IF(EA1659="","",IFERROR(LEFT(SUBSTITUTE(EA1659,"#","?"),FIND("?",SUBSTITUTE(EA1659,"#","?"))-1),EA1659))</f>
        <v/>
      </c>
      <c r="EC1659">
        <f>IF(EB1659="","",LOWER(IF(AND(LEN(EB1659)&gt;1,RIGHT(EB1659,1)="/"),LEFT(EB1659,LEN(EB1659)-1),EB1659)))</f>
        <v/>
      </c>
    </row>
    <row r="1660">
      <c r="EA1660">
        <f>IF(A1660="","",IF(LEFT(A1660,4)="http",IFERROR(MID(A1660,FIND("/",A1660,FIND("//",A1660)+2),2000),"/"),A1660))</f>
        <v/>
      </c>
      <c r="EB1660">
        <f>IF(EA1660="","",IFERROR(LEFT(SUBSTITUTE(EA1660,"#","?"),FIND("?",SUBSTITUTE(EA1660,"#","?"))-1),EA1660))</f>
        <v/>
      </c>
      <c r="EC1660">
        <f>IF(EB1660="","",LOWER(IF(AND(LEN(EB1660)&gt;1,RIGHT(EB1660,1)="/"),LEFT(EB1660,LEN(EB1660)-1),EB1660)))</f>
        <v/>
      </c>
    </row>
    <row r="1661">
      <c r="EA1661">
        <f>IF(A1661="","",IF(LEFT(A1661,4)="http",IFERROR(MID(A1661,FIND("/",A1661,FIND("//",A1661)+2),2000),"/"),A1661))</f>
        <v/>
      </c>
      <c r="EB1661">
        <f>IF(EA1661="","",IFERROR(LEFT(SUBSTITUTE(EA1661,"#","?"),FIND("?",SUBSTITUTE(EA1661,"#","?"))-1),EA1661))</f>
        <v/>
      </c>
      <c r="EC1661">
        <f>IF(EB1661="","",LOWER(IF(AND(LEN(EB1661)&gt;1,RIGHT(EB1661,1)="/"),LEFT(EB1661,LEN(EB1661)-1),EB1661)))</f>
        <v/>
      </c>
    </row>
    <row r="1662">
      <c r="EA1662">
        <f>IF(A1662="","",IF(LEFT(A1662,4)="http",IFERROR(MID(A1662,FIND("/",A1662,FIND("//",A1662)+2),2000),"/"),A1662))</f>
        <v/>
      </c>
      <c r="EB1662">
        <f>IF(EA1662="","",IFERROR(LEFT(SUBSTITUTE(EA1662,"#","?"),FIND("?",SUBSTITUTE(EA1662,"#","?"))-1),EA1662))</f>
        <v/>
      </c>
      <c r="EC1662">
        <f>IF(EB1662="","",LOWER(IF(AND(LEN(EB1662)&gt;1,RIGHT(EB1662,1)="/"),LEFT(EB1662,LEN(EB1662)-1),EB1662)))</f>
        <v/>
      </c>
    </row>
    <row r="1663">
      <c r="EA1663">
        <f>IF(A1663="","",IF(LEFT(A1663,4)="http",IFERROR(MID(A1663,FIND("/",A1663,FIND("//",A1663)+2),2000),"/"),A1663))</f>
        <v/>
      </c>
      <c r="EB1663">
        <f>IF(EA1663="","",IFERROR(LEFT(SUBSTITUTE(EA1663,"#","?"),FIND("?",SUBSTITUTE(EA1663,"#","?"))-1),EA1663))</f>
        <v/>
      </c>
      <c r="EC1663">
        <f>IF(EB1663="","",LOWER(IF(AND(LEN(EB1663)&gt;1,RIGHT(EB1663,1)="/"),LEFT(EB1663,LEN(EB1663)-1),EB1663)))</f>
        <v/>
      </c>
    </row>
    <row r="1664">
      <c r="EA1664">
        <f>IF(A1664="","",IF(LEFT(A1664,4)="http",IFERROR(MID(A1664,FIND("/",A1664,FIND("//",A1664)+2),2000),"/"),A1664))</f>
        <v/>
      </c>
      <c r="EB1664">
        <f>IF(EA1664="","",IFERROR(LEFT(SUBSTITUTE(EA1664,"#","?"),FIND("?",SUBSTITUTE(EA1664,"#","?"))-1),EA1664))</f>
        <v/>
      </c>
      <c r="EC1664">
        <f>IF(EB1664="","",LOWER(IF(AND(LEN(EB1664)&gt;1,RIGHT(EB1664,1)="/"),LEFT(EB1664,LEN(EB1664)-1),EB1664)))</f>
        <v/>
      </c>
    </row>
    <row r="1665">
      <c r="EA1665">
        <f>IF(A1665="","",IF(LEFT(A1665,4)="http",IFERROR(MID(A1665,FIND("/",A1665,FIND("//",A1665)+2),2000),"/"),A1665))</f>
        <v/>
      </c>
      <c r="EB1665">
        <f>IF(EA1665="","",IFERROR(LEFT(SUBSTITUTE(EA1665,"#","?"),FIND("?",SUBSTITUTE(EA1665,"#","?"))-1),EA1665))</f>
        <v/>
      </c>
      <c r="EC1665">
        <f>IF(EB1665="","",LOWER(IF(AND(LEN(EB1665)&gt;1,RIGHT(EB1665,1)="/"),LEFT(EB1665,LEN(EB1665)-1),EB1665)))</f>
        <v/>
      </c>
    </row>
    <row r="1666">
      <c r="EA1666">
        <f>IF(A1666="","",IF(LEFT(A1666,4)="http",IFERROR(MID(A1666,FIND("/",A1666,FIND("//",A1666)+2),2000),"/"),A1666))</f>
        <v/>
      </c>
      <c r="EB1666">
        <f>IF(EA1666="","",IFERROR(LEFT(SUBSTITUTE(EA1666,"#","?"),FIND("?",SUBSTITUTE(EA1666,"#","?"))-1),EA1666))</f>
        <v/>
      </c>
      <c r="EC1666">
        <f>IF(EB1666="","",LOWER(IF(AND(LEN(EB1666)&gt;1,RIGHT(EB1666,1)="/"),LEFT(EB1666,LEN(EB1666)-1),EB1666)))</f>
        <v/>
      </c>
    </row>
    <row r="1667">
      <c r="EA1667">
        <f>IF(A1667="","",IF(LEFT(A1667,4)="http",IFERROR(MID(A1667,FIND("/",A1667,FIND("//",A1667)+2),2000),"/"),A1667))</f>
        <v/>
      </c>
      <c r="EB1667">
        <f>IF(EA1667="","",IFERROR(LEFT(SUBSTITUTE(EA1667,"#","?"),FIND("?",SUBSTITUTE(EA1667,"#","?"))-1),EA1667))</f>
        <v/>
      </c>
      <c r="EC1667">
        <f>IF(EB1667="","",LOWER(IF(AND(LEN(EB1667)&gt;1,RIGHT(EB1667,1)="/"),LEFT(EB1667,LEN(EB1667)-1),EB1667)))</f>
        <v/>
      </c>
    </row>
    <row r="1668">
      <c r="EA1668">
        <f>IF(A1668="","",IF(LEFT(A1668,4)="http",IFERROR(MID(A1668,FIND("/",A1668,FIND("//",A1668)+2),2000),"/"),A1668))</f>
        <v/>
      </c>
      <c r="EB1668">
        <f>IF(EA1668="","",IFERROR(LEFT(SUBSTITUTE(EA1668,"#","?"),FIND("?",SUBSTITUTE(EA1668,"#","?"))-1),EA1668))</f>
        <v/>
      </c>
      <c r="EC1668">
        <f>IF(EB1668="","",LOWER(IF(AND(LEN(EB1668)&gt;1,RIGHT(EB1668,1)="/"),LEFT(EB1668,LEN(EB1668)-1),EB1668)))</f>
        <v/>
      </c>
    </row>
    <row r="1669">
      <c r="EA1669">
        <f>IF(A1669="","",IF(LEFT(A1669,4)="http",IFERROR(MID(A1669,FIND("/",A1669,FIND("//",A1669)+2),2000),"/"),A1669))</f>
        <v/>
      </c>
      <c r="EB1669">
        <f>IF(EA1669="","",IFERROR(LEFT(SUBSTITUTE(EA1669,"#","?"),FIND("?",SUBSTITUTE(EA1669,"#","?"))-1),EA1669))</f>
        <v/>
      </c>
      <c r="EC1669">
        <f>IF(EB1669="","",LOWER(IF(AND(LEN(EB1669)&gt;1,RIGHT(EB1669,1)="/"),LEFT(EB1669,LEN(EB1669)-1),EB1669)))</f>
        <v/>
      </c>
    </row>
    <row r="1670">
      <c r="EA1670">
        <f>IF(A1670="","",IF(LEFT(A1670,4)="http",IFERROR(MID(A1670,FIND("/",A1670,FIND("//",A1670)+2),2000),"/"),A1670))</f>
        <v/>
      </c>
      <c r="EB1670">
        <f>IF(EA1670="","",IFERROR(LEFT(SUBSTITUTE(EA1670,"#","?"),FIND("?",SUBSTITUTE(EA1670,"#","?"))-1),EA1670))</f>
        <v/>
      </c>
      <c r="EC1670">
        <f>IF(EB1670="","",LOWER(IF(AND(LEN(EB1670)&gt;1,RIGHT(EB1670,1)="/"),LEFT(EB1670,LEN(EB1670)-1),EB1670)))</f>
        <v/>
      </c>
    </row>
    <row r="1671">
      <c r="EA1671">
        <f>IF(A1671="","",IF(LEFT(A1671,4)="http",IFERROR(MID(A1671,FIND("/",A1671,FIND("//",A1671)+2),2000),"/"),A1671))</f>
        <v/>
      </c>
      <c r="EB1671">
        <f>IF(EA1671="","",IFERROR(LEFT(SUBSTITUTE(EA1671,"#","?"),FIND("?",SUBSTITUTE(EA1671,"#","?"))-1),EA1671))</f>
        <v/>
      </c>
      <c r="EC1671">
        <f>IF(EB1671="","",LOWER(IF(AND(LEN(EB1671)&gt;1,RIGHT(EB1671,1)="/"),LEFT(EB1671,LEN(EB1671)-1),EB1671)))</f>
        <v/>
      </c>
    </row>
    <row r="1672">
      <c r="EA1672">
        <f>IF(A1672="","",IF(LEFT(A1672,4)="http",IFERROR(MID(A1672,FIND("/",A1672,FIND("//",A1672)+2),2000),"/"),A1672))</f>
        <v/>
      </c>
      <c r="EB1672">
        <f>IF(EA1672="","",IFERROR(LEFT(SUBSTITUTE(EA1672,"#","?"),FIND("?",SUBSTITUTE(EA1672,"#","?"))-1),EA1672))</f>
        <v/>
      </c>
      <c r="EC1672">
        <f>IF(EB1672="","",LOWER(IF(AND(LEN(EB1672)&gt;1,RIGHT(EB1672,1)="/"),LEFT(EB1672,LEN(EB1672)-1),EB1672)))</f>
        <v/>
      </c>
    </row>
    <row r="1673">
      <c r="EA1673">
        <f>IF(A1673="","",IF(LEFT(A1673,4)="http",IFERROR(MID(A1673,FIND("/",A1673,FIND("//",A1673)+2),2000),"/"),A1673))</f>
        <v/>
      </c>
      <c r="EB1673">
        <f>IF(EA1673="","",IFERROR(LEFT(SUBSTITUTE(EA1673,"#","?"),FIND("?",SUBSTITUTE(EA1673,"#","?"))-1),EA1673))</f>
        <v/>
      </c>
      <c r="EC1673">
        <f>IF(EB1673="","",LOWER(IF(AND(LEN(EB1673)&gt;1,RIGHT(EB1673,1)="/"),LEFT(EB1673,LEN(EB1673)-1),EB1673)))</f>
        <v/>
      </c>
    </row>
    <row r="1674">
      <c r="EA1674">
        <f>IF(A1674="","",IF(LEFT(A1674,4)="http",IFERROR(MID(A1674,FIND("/",A1674,FIND("//",A1674)+2),2000),"/"),A1674))</f>
        <v/>
      </c>
      <c r="EB1674">
        <f>IF(EA1674="","",IFERROR(LEFT(SUBSTITUTE(EA1674,"#","?"),FIND("?",SUBSTITUTE(EA1674,"#","?"))-1),EA1674))</f>
        <v/>
      </c>
      <c r="EC1674">
        <f>IF(EB1674="","",LOWER(IF(AND(LEN(EB1674)&gt;1,RIGHT(EB1674,1)="/"),LEFT(EB1674,LEN(EB1674)-1),EB1674)))</f>
        <v/>
      </c>
    </row>
    <row r="1675">
      <c r="EA1675">
        <f>IF(A1675="","",IF(LEFT(A1675,4)="http",IFERROR(MID(A1675,FIND("/",A1675,FIND("//",A1675)+2),2000),"/"),A1675))</f>
        <v/>
      </c>
      <c r="EB1675">
        <f>IF(EA1675="","",IFERROR(LEFT(SUBSTITUTE(EA1675,"#","?"),FIND("?",SUBSTITUTE(EA1675,"#","?"))-1),EA1675))</f>
        <v/>
      </c>
      <c r="EC1675">
        <f>IF(EB1675="","",LOWER(IF(AND(LEN(EB1675)&gt;1,RIGHT(EB1675,1)="/"),LEFT(EB1675,LEN(EB1675)-1),EB1675)))</f>
        <v/>
      </c>
    </row>
    <row r="1676">
      <c r="EA1676">
        <f>IF(A1676="","",IF(LEFT(A1676,4)="http",IFERROR(MID(A1676,FIND("/",A1676,FIND("//",A1676)+2),2000),"/"),A1676))</f>
        <v/>
      </c>
      <c r="EB1676">
        <f>IF(EA1676="","",IFERROR(LEFT(SUBSTITUTE(EA1676,"#","?"),FIND("?",SUBSTITUTE(EA1676,"#","?"))-1),EA1676))</f>
        <v/>
      </c>
      <c r="EC1676">
        <f>IF(EB1676="","",LOWER(IF(AND(LEN(EB1676)&gt;1,RIGHT(EB1676,1)="/"),LEFT(EB1676,LEN(EB1676)-1),EB1676)))</f>
        <v/>
      </c>
    </row>
    <row r="1677">
      <c r="EA1677">
        <f>IF(A1677="","",IF(LEFT(A1677,4)="http",IFERROR(MID(A1677,FIND("/",A1677,FIND("//",A1677)+2),2000),"/"),A1677))</f>
        <v/>
      </c>
      <c r="EB1677">
        <f>IF(EA1677="","",IFERROR(LEFT(SUBSTITUTE(EA1677,"#","?"),FIND("?",SUBSTITUTE(EA1677,"#","?"))-1),EA1677))</f>
        <v/>
      </c>
      <c r="EC1677">
        <f>IF(EB1677="","",LOWER(IF(AND(LEN(EB1677)&gt;1,RIGHT(EB1677,1)="/"),LEFT(EB1677,LEN(EB1677)-1),EB1677)))</f>
        <v/>
      </c>
    </row>
    <row r="1678">
      <c r="EA1678">
        <f>IF(A1678="","",IF(LEFT(A1678,4)="http",IFERROR(MID(A1678,FIND("/",A1678,FIND("//",A1678)+2),2000),"/"),A1678))</f>
        <v/>
      </c>
      <c r="EB1678">
        <f>IF(EA1678="","",IFERROR(LEFT(SUBSTITUTE(EA1678,"#","?"),FIND("?",SUBSTITUTE(EA1678,"#","?"))-1),EA1678))</f>
        <v/>
      </c>
      <c r="EC1678">
        <f>IF(EB1678="","",LOWER(IF(AND(LEN(EB1678)&gt;1,RIGHT(EB1678,1)="/"),LEFT(EB1678,LEN(EB1678)-1),EB1678)))</f>
        <v/>
      </c>
    </row>
    <row r="1679">
      <c r="EA1679">
        <f>IF(A1679="","",IF(LEFT(A1679,4)="http",IFERROR(MID(A1679,FIND("/",A1679,FIND("//",A1679)+2),2000),"/"),A1679))</f>
        <v/>
      </c>
      <c r="EB1679">
        <f>IF(EA1679="","",IFERROR(LEFT(SUBSTITUTE(EA1679,"#","?"),FIND("?",SUBSTITUTE(EA1679,"#","?"))-1),EA1679))</f>
        <v/>
      </c>
      <c r="EC1679">
        <f>IF(EB1679="","",LOWER(IF(AND(LEN(EB1679)&gt;1,RIGHT(EB1679,1)="/"),LEFT(EB1679,LEN(EB1679)-1),EB1679)))</f>
        <v/>
      </c>
    </row>
    <row r="1680">
      <c r="EA1680">
        <f>IF(A1680="","",IF(LEFT(A1680,4)="http",IFERROR(MID(A1680,FIND("/",A1680,FIND("//",A1680)+2),2000),"/"),A1680))</f>
        <v/>
      </c>
      <c r="EB1680">
        <f>IF(EA1680="","",IFERROR(LEFT(SUBSTITUTE(EA1680,"#","?"),FIND("?",SUBSTITUTE(EA1680,"#","?"))-1),EA1680))</f>
        <v/>
      </c>
      <c r="EC1680">
        <f>IF(EB1680="","",LOWER(IF(AND(LEN(EB1680)&gt;1,RIGHT(EB1680,1)="/"),LEFT(EB1680,LEN(EB1680)-1),EB1680)))</f>
        <v/>
      </c>
    </row>
    <row r="1681">
      <c r="EA1681">
        <f>IF(A1681="","",IF(LEFT(A1681,4)="http",IFERROR(MID(A1681,FIND("/",A1681,FIND("//",A1681)+2),2000),"/"),A1681))</f>
        <v/>
      </c>
      <c r="EB1681">
        <f>IF(EA1681="","",IFERROR(LEFT(SUBSTITUTE(EA1681,"#","?"),FIND("?",SUBSTITUTE(EA1681,"#","?"))-1),EA1681))</f>
        <v/>
      </c>
      <c r="EC1681">
        <f>IF(EB1681="","",LOWER(IF(AND(LEN(EB1681)&gt;1,RIGHT(EB1681,1)="/"),LEFT(EB1681,LEN(EB1681)-1),EB1681)))</f>
        <v/>
      </c>
    </row>
    <row r="1682">
      <c r="EA1682">
        <f>IF(A1682="","",IF(LEFT(A1682,4)="http",IFERROR(MID(A1682,FIND("/",A1682,FIND("//",A1682)+2),2000),"/"),A1682))</f>
        <v/>
      </c>
      <c r="EB1682">
        <f>IF(EA1682="","",IFERROR(LEFT(SUBSTITUTE(EA1682,"#","?"),FIND("?",SUBSTITUTE(EA1682,"#","?"))-1),EA1682))</f>
        <v/>
      </c>
      <c r="EC1682">
        <f>IF(EB1682="","",LOWER(IF(AND(LEN(EB1682)&gt;1,RIGHT(EB1682,1)="/"),LEFT(EB1682,LEN(EB1682)-1),EB1682)))</f>
        <v/>
      </c>
    </row>
    <row r="1683">
      <c r="EA1683">
        <f>IF(A1683="","",IF(LEFT(A1683,4)="http",IFERROR(MID(A1683,FIND("/",A1683,FIND("//",A1683)+2),2000),"/"),A1683))</f>
        <v/>
      </c>
      <c r="EB1683">
        <f>IF(EA1683="","",IFERROR(LEFT(SUBSTITUTE(EA1683,"#","?"),FIND("?",SUBSTITUTE(EA1683,"#","?"))-1),EA1683))</f>
        <v/>
      </c>
      <c r="EC1683">
        <f>IF(EB1683="","",LOWER(IF(AND(LEN(EB1683)&gt;1,RIGHT(EB1683,1)="/"),LEFT(EB1683,LEN(EB1683)-1),EB1683)))</f>
        <v/>
      </c>
    </row>
    <row r="1684">
      <c r="EA1684">
        <f>IF(A1684="","",IF(LEFT(A1684,4)="http",IFERROR(MID(A1684,FIND("/",A1684,FIND("//",A1684)+2),2000),"/"),A1684))</f>
        <v/>
      </c>
      <c r="EB1684">
        <f>IF(EA1684="","",IFERROR(LEFT(SUBSTITUTE(EA1684,"#","?"),FIND("?",SUBSTITUTE(EA1684,"#","?"))-1),EA1684))</f>
        <v/>
      </c>
      <c r="EC1684">
        <f>IF(EB1684="","",LOWER(IF(AND(LEN(EB1684)&gt;1,RIGHT(EB1684,1)="/"),LEFT(EB1684,LEN(EB1684)-1),EB1684)))</f>
        <v/>
      </c>
    </row>
    <row r="1685">
      <c r="EA1685">
        <f>IF(A1685="","",IF(LEFT(A1685,4)="http",IFERROR(MID(A1685,FIND("/",A1685,FIND("//",A1685)+2),2000),"/"),A1685))</f>
        <v/>
      </c>
      <c r="EB1685">
        <f>IF(EA1685="","",IFERROR(LEFT(SUBSTITUTE(EA1685,"#","?"),FIND("?",SUBSTITUTE(EA1685,"#","?"))-1),EA1685))</f>
        <v/>
      </c>
      <c r="EC1685">
        <f>IF(EB1685="","",LOWER(IF(AND(LEN(EB1685)&gt;1,RIGHT(EB1685,1)="/"),LEFT(EB1685,LEN(EB1685)-1),EB1685)))</f>
        <v/>
      </c>
    </row>
    <row r="1686">
      <c r="EA1686">
        <f>IF(A1686="","",IF(LEFT(A1686,4)="http",IFERROR(MID(A1686,FIND("/",A1686,FIND("//",A1686)+2),2000),"/"),A1686))</f>
        <v/>
      </c>
      <c r="EB1686">
        <f>IF(EA1686="","",IFERROR(LEFT(SUBSTITUTE(EA1686,"#","?"),FIND("?",SUBSTITUTE(EA1686,"#","?"))-1),EA1686))</f>
        <v/>
      </c>
      <c r="EC1686">
        <f>IF(EB1686="","",LOWER(IF(AND(LEN(EB1686)&gt;1,RIGHT(EB1686,1)="/"),LEFT(EB1686,LEN(EB1686)-1),EB1686)))</f>
        <v/>
      </c>
    </row>
    <row r="1687">
      <c r="EA1687">
        <f>IF(A1687="","",IF(LEFT(A1687,4)="http",IFERROR(MID(A1687,FIND("/",A1687,FIND("//",A1687)+2),2000),"/"),A1687))</f>
        <v/>
      </c>
      <c r="EB1687">
        <f>IF(EA1687="","",IFERROR(LEFT(SUBSTITUTE(EA1687,"#","?"),FIND("?",SUBSTITUTE(EA1687,"#","?"))-1),EA1687))</f>
        <v/>
      </c>
      <c r="EC1687">
        <f>IF(EB1687="","",LOWER(IF(AND(LEN(EB1687)&gt;1,RIGHT(EB1687,1)="/"),LEFT(EB1687,LEN(EB1687)-1),EB1687)))</f>
        <v/>
      </c>
    </row>
    <row r="1688">
      <c r="EA1688">
        <f>IF(A1688="","",IF(LEFT(A1688,4)="http",IFERROR(MID(A1688,FIND("/",A1688,FIND("//",A1688)+2),2000),"/"),A1688))</f>
        <v/>
      </c>
      <c r="EB1688">
        <f>IF(EA1688="","",IFERROR(LEFT(SUBSTITUTE(EA1688,"#","?"),FIND("?",SUBSTITUTE(EA1688,"#","?"))-1),EA1688))</f>
        <v/>
      </c>
      <c r="EC1688">
        <f>IF(EB1688="","",LOWER(IF(AND(LEN(EB1688)&gt;1,RIGHT(EB1688,1)="/"),LEFT(EB1688,LEN(EB1688)-1),EB1688)))</f>
        <v/>
      </c>
    </row>
    <row r="1689">
      <c r="EA1689">
        <f>IF(A1689="","",IF(LEFT(A1689,4)="http",IFERROR(MID(A1689,FIND("/",A1689,FIND("//",A1689)+2),2000),"/"),A1689))</f>
        <v/>
      </c>
      <c r="EB1689">
        <f>IF(EA1689="","",IFERROR(LEFT(SUBSTITUTE(EA1689,"#","?"),FIND("?",SUBSTITUTE(EA1689,"#","?"))-1),EA1689))</f>
        <v/>
      </c>
      <c r="EC1689">
        <f>IF(EB1689="","",LOWER(IF(AND(LEN(EB1689)&gt;1,RIGHT(EB1689,1)="/"),LEFT(EB1689,LEN(EB1689)-1),EB1689)))</f>
        <v/>
      </c>
    </row>
    <row r="1690">
      <c r="EA1690">
        <f>IF(A1690="","",IF(LEFT(A1690,4)="http",IFERROR(MID(A1690,FIND("/",A1690,FIND("//",A1690)+2),2000),"/"),A1690))</f>
        <v/>
      </c>
      <c r="EB1690">
        <f>IF(EA1690="","",IFERROR(LEFT(SUBSTITUTE(EA1690,"#","?"),FIND("?",SUBSTITUTE(EA1690,"#","?"))-1),EA1690))</f>
        <v/>
      </c>
      <c r="EC1690">
        <f>IF(EB1690="","",LOWER(IF(AND(LEN(EB1690)&gt;1,RIGHT(EB1690,1)="/"),LEFT(EB1690,LEN(EB1690)-1),EB1690)))</f>
        <v/>
      </c>
    </row>
    <row r="1691">
      <c r="EA1691">
        <f>IF(A1691="","",IF(LEFT(A1691,4)="http",IFERROR(MID(A1691,FIND("/",A1691,FIND("//",A1691)+2),2000),"/"),A1691))</f>
        <v/>
      </c>
      <c r="EB1691">
        <f>IF(EA1691="","",IFERROR(LEFT(SUBSTITUTE(EA1691,"#","?"),FIND("?",SUBSTITUTE(EA1691,"#","?"))-1),EA1691))</f>
        <v/>
      </c>
      <c r="EC1691">
        <f>IF(EB1691="","",LOWER(IF(AND(LEN(EB1691)&gt;1,RIGHT(EB1691,1)="/"),LEFT(EB1691,LEN(EB1691)-1),EB1691)))</f>
        <v/>
      </c>
    </row>
    <row r="1692">
      <c r="EA1692">
        <f>IF(A1692="","",IF(LEFT(A1692,4)="http",IFERROR(MID(A1692,FIND("/",A1692,FIND("//",A1692)+2),2000),"/"),A1692))</f>
        <v/>
      </c>
      <c r="EB1692">
        <f>IF(EA1692="","",IFERROR(LEFT(SUBSTITUTE(EA1692,"#","?"),FIND("?",SUBSTITUTE(EA1692,"#","?"))-1),EA1692))</f>
        <v/>
      </c>
      <c r="EC1692">
        <f>IF(EB1692="","",LOWER(IF(AND(LEN(EB1692)&gt;1,RIGHT(EB1692,1)="/"),LEFT(EB1692,LEN(EB1692)-1),EB1692)))</f>
        <v/>
      </c>
    </row>
    <row r="1693">
      <c r="EA1693">
        <f>IF(A1693="","",IF(LEFT(A1693,4)="http",IFERROR(MID(A1693,FIND("/",A1693,FIND("//",A1693)+2),2000),"/"),A1693))</f>
        <v/>
      </c>
      <c r="EB1693">
        <f>IF(EA1693="","",IFERROR(LEFT(SUBSTITUTE(EA1693,"#","?"),FIND("?",SUBSTITUTE(EA1693,"#","?"))-1),EA1693))</f>
        <v/>
      </c>
      <c r="EC1693">
        <f>IF(EB1693="","",LOWER(IF(AND(LEN(EB1693)&gt;1,RIGHT(EB1693,1)="/"),LEFT(EB1693,LEN(EB1693)-1),EB1693)))</f>
        <v/>
      </c>
    </row>
    <row r="1694">
      <c r="EA1694">
        <f>IF(A1694="","",IF(LEFT(A1694,4)="http",IFERROR(MID(A1694,FIND("/",A1694,FIND("//",A1694)+2),2000),"/"),A1694))</f>
        <v/>
      </c>
      <c r="EB1694">
        <f>IF(EA1694="","",IFERROR(LEFT(SUBSTITUTE(EA1694,"#","?"),FIND("?",SUBSTITUTE(EA1694,"#","?"))-1),EA1694))</f>
        <v/>
      </c>
      <c r="EC1694">
        <f>IF(EB1694="","",LOWER(IF(AND(LEN(EB1694)&gt;1,RIGHT(EB1694,1)="/"),LEFT(EB1694,LEN(EB1694)-1),EB1694)))</f>
        <v/>
      </c>
    </row>
    <row r="1695">
      <c r="EA1695">
        <f>IF(A1695="","",IF(LEFT(A1695,4)="http",IFERROR(MID(A1695,FIND("/",A1695,FIND("//",A1695)+2),2000),"/"),A1695))</f>
        <v/>
      </c>
      <c r="EB1695">
        <f>IF(EA1695="","",IFERROR(LEFT(SUBSTITUTE(EA1695,"#","?"),FIND("?",SUBSTITUTE(EA1695,"#","?"))-1),EA1695))</f>
        <v/>
      </c>
      <c r="EC1695">
        <f>IF(EB1695="","",LOWER(IF(AND(LEN(EB1695)&gt;1,RIGHT(EB1695,1)="/"),LEFT(EB1695,LEN(EB1695)-1),EB1695)))</f>
        <v/>
      </c>
    </row>
    <row r="1696">
      <c r="EA1696">
        <f>IF(A1696="","",IF(LEFT(A1696,4)="http",IFERROR(MID(A1696,FIND("/",A1696,FIND("//",A1696)+2),2000),"/"),A1696))</f>
        <v/>
      </c>
      <c r="EB1696">
        <f>IF(EA1696="","",IFERROR(LEFT(SUBSTITUTE(EA1696,"#","?"),FIND("?",SUBSTITUTE(EA1696,"#","?"))-1),EA1696))</f>
        <v/>
      </c>
      <c r="EC1696">
        <f>IF(EB1696="","",LOWER(IF(AND(LEN(EB1696)&gt;1,RIGHT(EB1696,1)="/"),LEFT(EB1696,LEN(EB1696)-1),EB1696)))</f>
        <v/>
      </c>
    </row>
    <row r="1697">
      <c r="EA1697">
        <f>IF(A1697="","",IF(LEFT(A1697,4)="http",IFERROR(MID(A1697,FIND("/",A1697,FIND("//",A1697)+2),2000),"/"),A1697))</f>
        <v/>
      </c>
      <c r="EB1697">
        <f>IF(EA1697="","",IFERROR(LEFT(SUBSTITUTE(EA1697,"#","?"),FIND("?",SUBSTITUTE(EA1697,"#","?"))-1),EA1697))</f>
        <v/>
      </c>
      <c r="EC1697">
        <f>IF(EB1697="","",LOWER(IF(AND(LEN(EB1697)&gt;1,RIGHT(EB1697,1)="/"),LEFT(EB1697,LEN(EB1697)-1),EB1697)))</f>
        <v/>
      </c>
    </row>
    <row r="1698">
      <c r="EA1698">
        <f>IF(A1698="","",IF(LEFT(A1698,4)="http",IFERROR(MID(A1698,FIND("/",A1698,FIND("//",A1698)+2),2000),"/"),A1698))</f>
        <v/>
      </c>
      <c r="EB1698">
        <f>IF(EA1698="","",IFERROR(LEFT(SUBSTITUTE(EA1698,"#","?"),FIND("?",SUBSTITUTE(EA1698,"#","?"))-1),EA1698))</f>
        <v/>
      </c>
      <c r="EC1698">
        <f>IF(EB1698="","",LOWER(IF(AND(LEN(EB1698)&gt;1,RIGHT(EB1698,1)="/"),LEFT(EB1698,LEN(EB1698)-1),EB1698)))</f>
        <v/>
      </c>
    </row>
    <row r="1699">
      <c r="EA1699">
        <f>IF(A1699="","",IF(LEFT(A1699,4)="http",IFERROR(MID(A1699,FIND("/",A1699,FIND("//",A1699)+2),2000),"/"),A1699))</f>
        <v/>
      </c>
      <c r="EB1699">
        <f>IF(EA1699="","",IFERROR(LEFT(SUBSTITUTE(EA1699,"#","?"),FIND("?",SUBSTITUTE(EA1699,"#","?"))-1),EA1699))</f>
        <v/>
      </c>
      <c r="EC1699">
        <f>IF(EB1699="","",LOWER(IF(AND(LEN(EB1699)&gt;1,RIGHT(EB1699,1)="/"),LEFT(EB1699,LEN(EB1699)-1),EB1699)))</f>
        <v/>
      </c>
    </row>
    <row r="1700">
      <c r="EA1700">
        <f>IF(A1700="","",IF(LEFT(A1700,4)="http",IFERROR(MID(A1700,FIND("/",A1700,FIND("//",A1700)+2),2000),"/"),A1700))</f>
        <v/>
      </c>
      <c r="EB1700">
        <f>IF(EA1700="","",IFERROR(LEFT(SUBSTITUTE(EA1700,"#","?"),FIND("?",SUBSTITUTE(EA1700,"#","?"))-1),EA1700))</f>
        <v/>
      </c>
      <c r="EC1700">
        <f>IF(EB1700="","",LOWER(IF(AND(LEN(EB1700)&gt;1,RIGHT(EB1700,1)="/"),LEFT(EB1700,LEN(EB1700)-1),EB1700)))</f>
        <v/>
      </c>
    </row>
    <row r="1701">
      <c r="EA1701">
        <f>IF(A1701="","",IF(LEFT(A1701,4)="http",IFERROR(MID(A1701,FIND("/",A1701,FIND("//",A1701)+2),2000),"/"),A1701))</f>
        <v/>
      </c>
      <c r="EB1701">
        <f>IF(EA1701="","",IFERROR(LEFT(SUBSTITUTE(EA1701,"#","?"),FIND("?",SUBSTITUTE(EA1701,"#","?"))-1),EA1701))</f>
        <v/>
      </c>
      <c r="EC1701">
        <f>IF(EB1701="","",LOWER(IF(AND(LEN(EB1701)&gt;1,RIGHT(EB1701,1)="/"),LEFT(EB1701,LEN(EB1701)-1),EB1701)))</f>
        <v/>
      </c>
    </row>
    <row r="1702">
      <c r="EA1702">
        <f>IF(A1702="","",IF(LEFT(A1702,4)="http",IFERROR(MID(A1702,FIND("/",A1702,FIND("//",A1702)+2),2000),"/"),A1702))</f>
        <v/>
      </c>
      <c r="EB1702">
        <f>IF(EA1702="","",IFERROR(LEFT(SUBSTITUTE(EA1702,"#","?"),FIND("?",SUBSTITUTE(EA1702,"#","?"))-1),EA1702))</f>
        <v/>
      </c>
      <c r="EC1702">
        <f>IF(EB1702="","",LOWER(IF(AND(LEN(EB1702)&gt;1,RIGHT(EB1702,1)="/"),LEFT(EB1702,LEN(EB1702)-1),EB1702)))</f>
        <v/>
      </c>
    </row>
    <row r="1703">
      <c r="EA1703">
        <f>IF(A1703="","",IF(LEFT(A1703,4)="http",IFERROR(MID(A1703,FIND("/",A1703,FIND("//",A1703)+2),2000),"/"),A1703))</f>
        <v/>
      </c>
      <c r="EB1703">
        <f>IF(EA1703="","",IFERROR(LEFT(SUBSTITUTE(EA1703,"#","?"),FIND("?",SUBSTITUTE(EA1703,"#","?"))-1),EA1703))</f>
        <v/>
      </c>
      <c r="EC1703">
        <f>IF(EB1703="","",LOWER(IF(AND(LEN(EB1703)&gt;1,RIGHT(EB1703,1)="/"),LEFT(EB1703,LEN(EB1703)-1),EB1703)))</f>
        <v/>
      </c>
    </row>
    <row r="1704">
      <c r="EA1704">
        <f>IF(A1704="","",IF(LEFT(A1704,4)="http",IFERROR(MID(A1704,FIND("/",A1704,FIND("//",A1704)+2),2000),"/"),A1704))</f>
        <v/>
      </c>
      <c r="EB1704">
        <f>IF(EA1704="","",IFERROR(LEFT(SUBSTITUTE(EA1704,"#","?"),FIND("?",SUBSTITUTE(EA1704,"#","?"))-1),EA1704))</f>
        <v/>
      </c>
      <c r="EC1704">
        <f>IF(EB1704="","",LOWER(IF(AND(LEN(EB1704)&gt;1,RIGHT(EB1704,1)="/"),LEFT(EB1704,LEN(EB1704)-1),EB1704)))</f>
        <v/>
      </c>
    </row>
    <row r="1705">
      <c r="EA1705">
        <f>IF(A1705="","",IF(LEFT(A1705,4)="http",IFERROR(MID(A1705,FIND("/",A1705,FIND("//",A1705)+2),2000),"/"),A1705))</f>
        <v/>
      </c>
      <c r="EB1705">
        <f>IF(EA1705="","",IFERROR(LEFT(SUBSTITUTE(EA1705,"#","?"),FIND("?",SUBSTITUTE(EA1705,"#","?"))-1),EA1705))</f>
        <v/>
      </c>
      <c r="EC1705">
        <f>IF(EB1705="","",LOWER(IF(AND(LEN(EB1705)&gt;1,RIGHT(EB1705,1)="/"),LEFT(EB1705,LEN(EB1705)-1),EB1705)))</f>
        <v/>
      </c>
    </row>
    <row r="1706">
      <c r="EA1706">
        <f>IF(A1706="","",IF(LEFT(A1706,4)="http",IFERROR(MID(A1706,FIND("/",A1706,FIND("//",A1706)+2),2000),"/"),A1706))</f>
        <v/>
      </c>
      <c r="EB1706">
        <f>IF(EA1706="","",IFERROR(LEFT(SUBSTITUTE(EA1706,"#","?"),FIND("?",SUBSTITUTE(EA1706,"#","?"))-1),EA1706))</f>
        <v/>
      </c>
      <c r="EC1706">
        <f>IF(EB1706="","",LOWER(IF(AND(LEN(EB1706)&gt;1,RIGHT(EB1706,1)="/"),LEFT(EB1706,LEN(EB1706)-1),EB1706)))</f>
        <v/>
      </c>
    </row>
    <row r="1707">
      <c r="EA1707">
        <f>IF(A1707="","",IF(LEFT(A1707,4)="http",IFERROR(MID(A1707,FIND("/",A1707,FIND("//",A1707)+2),2000),"/"),A1707))</f>
        <v/>
      </c>
      <c r="EB1707">
        <f>IF(EA1707="","",IFERROR(LEFT(SUBSTITUTE(EA1707,"#","?"),FIND("?",SUBSTITUTE(EA1707,"#","?"))-1),EA1707))</f>
        <v/>
      </c>
      <c r="EC1707">
        <f>IF(EB1707="","",LOWER(IF(AND(LEN(EB1707)&gt;1,RIGHT(EB1707,1)="/"),LEFT(EB1707,LEN(EB1707)-1),EB1707)))</f>
        <v/>
      </c>
    </row>
    <row r="1708">
      <c r="EA1708">
        <f>IF(A1708="","",IF(LEFT(A1708,4)="http",IFERROR(MID(A1708,FIND("/",A1708,FIND("//",A1708)+2),2000),"/"),A1708))</f>
        <v/>
      </c>
      <c r="EB1708">
        <f>IF(EA1708="","",IFERROR(LEFT(SUBSTITUTE(EA1708,"#","?"),FIND("?",SUBSTITUTE(EA1708,"#","?"))-1),EA1708))</f>
        <v/>
      </c>
      <c r="EC1708">
        <f>IF(EB1708="","",LOWER(IF(AND(LEN(EB1708)&gt;1,RIGHT(EB1708,1)="/"),LEFT(EB1708,LEN(EB1708)-1),EB1708)))</f>
        <v/>
      </c>
    </row>
    <row r="1709">
      <c r="EA1709">
        <f>IF(A1709="","",IF(LEFT(A1709,4)="http",IFERROR(MID(A1709,FIND("/",A1709,FIND("//",A1709)+2),2000),"/"),A1709))</f>
        <v/>
      </c>
      <c r="EB1709">
        <f>IF(EA1709="","",IFERROR(LEFT(SUBSTITUTE(EA1709,"#","?"),FIND("?",SUBSTITUTE(EA1709,"#","?"))-1),EA1709))</f>
        <v/>
      </c>
      <c r="EC1709">
        <f>IF(EB1709="","",LOWER(IF(AND(LEN(EB1709)&gt;1,RIGHT(EB1709,1)="/"),LEFT(EB1709,LEN(EB1709)-1),EB1709)))</f>
        <v/>
      </c>
    </row>
    <row r="1710">
      <c r="EA1710">
        <f>IF(A1710="","",IF(LEFT(A1710,4)="http",IFERROR(MID(A1710,FIND("/",A1710,FIND("//",A1710)+2),2000),"/"),A1710))</f>
        <v/>
      </c>
      <c r="EB1710">
        <f>IF(EA1710="","",IFERROR(LEFT(SUBSTITUTE(EA1710,"#","?"),FIND("?",SUBSTITUTE(EA1710,"#","?"))-1),EA1710))</f>
        <v/>
      </c>
      <c r="EC1710">
        <f>IF(EB1710="","",LOWER(IF(AND(LEN(EB1710)&gt;1,RIGHT(EB1710,1)="/"),LEFT(EB1710,LEN(EB1710)-1),EB1710)))</f>
        <v/>
      </c>
    </row>
    <row r="1711">
      <c r="EA1711">
        <f>IF(A1711="","",IF(LEFT(A1711,4)="http",IFERROR(MID(A1711,FIND("/",A1711,FIND("//",A1711)+2),2000),"/"),A1711))</f>
        <v/>
      </c>
      <c r="EB1711">
        <f>IF(EA1711="","",IFERROR(LEFT(SUBSTITUTE(EA1711,"#","?"),FIND("?",SUBSTITUTE(EA1711,"#","?"))-1),EA1711))</f>
        <v/>
      </c>
      <c r="EC1711">
        <f>IF(EB1711="","",LOWER(IF(AND(LEN(EB1711)&gt;1,RIGHT(EB1711,1)="/"),LEFT(EB1711,LEN(EB1711)-1),EB1711)))</f>
        <v/>
      </c>
    </row>
    <row r="1712">
      <c r="EA1712">
        <f>IF(A1712="","",IF(LEFT(A1712,4)="http",IFERROR(MID(A1712,FIND("/",A1712,FIND("//",A1712)+2),2000),"/"),A1712))</f>
        <v/>
      </c>
      <c r="EB1712">
        <f>IF(EA1712="","",IFERROR(LEFT(SUBSTITUTE(EA1712,"#","?"),FIND("?",SUBSTITUTE(EA1712,"#","?"))-1),EA1712))</f>
        <v/>
      </c>
      <c r="EC1712">
        <f>IF(EB1712="","",LOWER(IF(AND(LEN(EB1712)&gt;1,RIGHT(EB1712,1)="/"),LEFT(EB1712,LEN(EB1712)-1),EB1712)))</f>
        <v/>
      </c>
    </row>
    <row r="1713">
      <c r="EA1713">
        <f>IF(A1713="","",IF(LEFT(A1713,4)="http",IFERROR(MID(A1713,FIND("/",A1713,FIND("//",A1713)+2),2000),"/"),A1713))</f>
        <v/>
      </c>
      <c r="EB1713">
        <f>IF(EA1713="","",IFERROR(LEFT(SUBSTITUTE(EA1713,"#","?"),FIND("?",SUBSTITUTE(EA1713,"#","?"))-1),EA1713))</f>
        <v/>
      </c>
      <c r="EC1713">
        <f>IF(EB1713="","",LOWER(IF(AND(LEN(EB1713)&gt;1,RIGHT(EB1713,1)="/"),LEFT(EB1713,LEN(EB1713)-1),EB1713)))</f>
        <v/>
      </c>
    </row>
    <row r="1714">
      <c r="EA1714">
        <f>IF(A1714="","",IF(LEFT(A1714,4)="http",IFERROR(MID(A1714,FIND("/",A1714,FIND("//",A1714)+2),2000),"/"),A1714))</f>
        <v/>
      </c>
      <c r="EB1714">
        <f>IF(EA1714="","",IFERROR(LEFT(SUBSTITUTE(EA1714,"#","?"),FIND("?",SUBSTITUTE(EA1714,"#","?"))-1),EA1714))</f>
        <v/>
      </c>
      <c r="EC1714">
        <f>IF(EB1714="","",LOWER(IF(AND(LEN(EB1714)&gt;1,RIGHT(EB1714,1)="/"),LEFT(EB1714,LEN(EB1714)-1),EB1714)))</f>
        <v/>
      </c>
    </row>
    <row r="1715">
      <c r="EA1715">
        <f>IF(A1715="","",IF(LEFT(A1715,4)="http",IFERROR(MID(A1715,FIND("/",A1715,FIND("//",A1715)+2),2000),"/"),A1715))</f>
        <v/>
      </c>
      <c r="EB1715">
        <f>IF(EA1715="","",IFERROR(LEFT(SUBSTITUTE(EA1715,"#","?"),FIND("?",SUBSTITUTE(EA1715,"#","?"))-1),EA1715))</f>
        <v/>
      </c>
      <c r="EC1715">
        <f>IF(EB1715="","",LOWER(IF(AND(LEN(EB1715)&gt;1,RIGHT(EB1715,1)="/"),LEFT(EB1715,LEN(EB1715)-1),EB1715)))</f>
        <v/>
      </c>
    </row>
    <row r="1716">
      <c r="EA1716">
        <f>IF(A1716="","",IF(LEFT(A1716,4)="http",IFERROR(MID(A1716,FIND("/",A1716,FIND("//",A1716)+2),2000),"/"),A1716))</f>
        <v/>
      </c>
      <c r="EB1716">
        <f>IF(EA1716="","",IFERROR(LEFT(SUBSTITUTE(EA1716,"#","?"),FIND("?",SUBSTITUTE(EA1716,"#","?"))-1),EA1716))</f>
        <v/>
      </c>
      <c r="EC1716">
        <f>IF(EB1716="","",LOWER(IF(AND(LEN(EB1716)&gt;1,RIGHT(EB1716,1)="/"),LEFT(EB1716,LEN(EB1716)-1),EB1716)))</f>
        <v/>
      </c>
    </row>
    <row r="1717">
      <c r="EA1717">
        <f>IF(A1717="","",IF(LEFT(A1717,4)="http",IFERROR(MID(A1717,FIND("/",A1717,FIND("//",A1717)+2),2000),"/"),A1717))</f>
        <v/>
      </c>
      <c r="EB1717">
        <f>IF(EA1717="","",IFERROR(LEFT(SUBSTITUTE(EA1717,"#","?"),FIND("?",SUBSTITUTE(EA1717,"#","?"))-1),EA1717))</f>
        <v/>
      </c>
      <c r="EC1717">
        <f>IF(EB1717="","",LOWER(IF(AND(LEN(EB1717)&gt;1,RIGHT(EB1717,1)="/"),LEFT(EB1717,LEN(EB1717)-1),EB1717)))</f>
        <v/>
      </c>
    </row>
    <row r="1718">
      <c r="EA1718">
        <f>IF(A1718="","",IF(LEFT(A1718,4)="http",IFERROR(MID(A1718,FIND("/",A1718,FIND("//",A1718)+2),2000),"/"),A1718))</f>
        <v/>
      </c>
      <c r="EB1718">
        <f>IF(EA1718="","",IFERROR(LEFT(SUBSTITUTE(EA1718,"#","?"),FIND("?",SUBSTITUTE(EA1718,"#","?"))-1),EA1718))</f>
        <v/>
      </c>
      <c r="EC1718">
        <f>IF(EB1718="","",LOWER(IF(AND(LEN(EB1718)&gt;1,RIGHT(EB1718,1)="/"),LEFT(EB1718,LEN(EB1718)-1),EB1718)))</f>
        <v/>
      </c>
    </row>
    <row r="1719">
      <c r="EA1719">
        <f>IF(A1719="","",IF(LEFT(A1719,4)="http",IFERROR(MID(A1719,FIND("/",A1719,FIND("//",A1719)+2),2000),"/"),A1719))</f>
        <v/>
      </c>
      <c r="EB1719">
        <f>IF(EA1719="","",IFERROR(LEFT(SUBSTITUTE(EA1719,"#","?"),FIND("?",SUBSTITUTE(EA1719,"#","?"))-1),EA1719))</f>
        <v/>
      </c>
      <c r="EC1719">
        <f>IF(EB1719="","",LOWER(IF(AND(LEN(EB1719)&gt;1,RIGHT(EB1719,1)="/"),LEFT(EB1719,LEN(EB1719)-1),EB1719)))</f>
        <v/>
      </c>
    </row>
    <row r="1720">
      <c r="EA1720">
        <f>IF(A1720="","",IF(LEFT(A1720,4)="http",IFERROR(MID(A1720,FIND("/",A1720,FIND("//",A1720)+2),2000),"/"),A1720))</f>
        <v/>
      </c>
      <c r="EB1720">
        <f>IF(EA1720="","",IFERROR(LEFT(SUBSTITUTE(EA1720,"#","?"),FIND("?",SUBSTITUTE(EA1720,"#","?"))-1),EA1720))</f>
        <v/>
      </c>
      <c r="EC1720">
        <f>IF(EB1720="","",LOWER(IF(AND(LEN(EB1720)&gt;1,RIGHT(EB1720,1)="/"),LEFT(EB1720,LEN(EB1720)-1),EB1720)))</f>
        <v/>
      </c>
    </row>
    <row r="1721">
      <c r="EA1721">
        <f>IF(A1721="","",IF(LEFT(A1721,4)="http",IFERROR(MID(A1721,FIND("/",A1721,FIND("//",A1721)+2),2000),"/"),A1721))</f>
        <v/>
      </c>
      <c r="EB1721">
        <f>IF(EA1721="","",IFERROR(LEFT(SUBSTITUTE(EA1721,"#","?"),FIND("?",SUBSTITUTE(EA1721,"#","?"))-1),EA1721))</f>
        <v/>
      </c>
      <c r="EC1721">
        <f>IF(EB1721="","",LOWER(IF(AND(LEN(EB1721)&gt;1,RIGHT(EB1721,1)="/"),LEFT(EB1721,LEN(EB1721)-1),EB1721)))</f>
        <v/>
      </c>
    </row>
    <row r="1722">
      <c r="EA1722">
        <f>IF(A1722="","",IF(LEFT(A1722,4)="http",IFERROR(MID(A1722,FIND("/",A1722,FIND("//",A1722)+2),2000),"/"),A1722))</f>
        <v/>
      </c>
      <c r="EB1722">
        <f>IF(EA1722="","",IFERROR(LEFT(SUBSTITUTE(EA1722,"#","?"),FIND("?",SUBSTITUTE(EA1722,"#","?"))-1),EA1722))</f>
        <v/>
      </c>
      <c r="EC1722">
        <f>IF(EB1722="","",LOWER(IF(AND(LEN(EB1722)&gt;1,RIGHT(EB1722,1)="/"),LEFT(EB1722,LEN(EB1722)-1),EB1722)))</f>
        <v/>
      </c>
    </row>
    <row r="1723">
      <c r="EA1723">
        <f>IF(A1723="","",IF(LEFT(A1723,4)="http",IFERROR(MID(A1723,FIND("/",A1723,FIND("//",A1723)+2),2000),"/"),A1723))</f>
        <v/>
      </c>
      <c r="EB1723">
        <f>IF(EA1723="","",IFERROR(LEFT(SUBSTITUTE(EA1723,"#","?"),FIND("?",SUBSTITUTE(EA1723,"#","?"))-1),EA1723))</f>
        <v/>
      </c>
      <c r="EC1723">
        <f>IF(EB1723="","",LOWER(IF(AND(LEN(EB1723)&gt;1,RIGHT(EB1723,1)="/"),LEFT(EB1723,LEN(EB1723)-1),EB1723)))</f>
        <v/>
      </c>
    </row>
    <row r="1724">
      <c r="EA1724">
        <f>IF(A1724="","",IF(LEFT(A1724,4)="http",IFERROR(MID(A1724,FIND("/",A1724,FIND("//",A1724)+2),2000),"/"),A1724))</f>
        <v/>
      </c>
      <c r="EB1724">
        <f>IF(EA1724="","",IFERROR(LEFT(SUBSTITUTE(EA1724,"#","?"),FIND("?",SUBSTITUTE(EA1724,"#","?"))-1),EA1724))</f>
        <v/>
      </c>
      <c r="EC1724">
        <f>IF(EB1724="","",LOWER(IF(AND(LEN(EB1724)&gt;1,RIGHT(EB1724,1)="/"),LEFT(EB1724,LEN(EB1724)-1),EB1724)))</f>
        <v/>
      </c>
    </row>
    <row r="1725">
      <c r="EA1725">
        <f>IF(A1725="","",IF(LEFT(A1725,4)="http",IFERROR(MID(A1725,FIND("/",A1725,FIND("//",A1725)+2),2000),"/"),A1725))</f>
        <v/>
      </c>
      <c r="EB1725">
        <f>IF(EA1725="","",IFERROR(LEFT(SUBSTITUTE(EA1725,"#","?"),FIND("?",SUBSTITUTE(EA1725,"#","?"))-1),EA1725))</f>
        <v/>
      </c>
      <c r="EC1725">
        <f>IF(EB1725="","",LOWER(IF(AND(LEN(EB1725)&gt;1,RIGHT(EB1725,1)="/"),LEFT(EB1725,LEN(EB1725)-1),EB1725)))</f>
        <v/>
      </c>
    </row>
    <row r="1726">
      <c r="EA1726">
        <f>IF(A1726="","",IF(LEFT(A1726,4)="http",IFERROR(MID(A1726,FIND("/",A1726,FIND("//",A1726)+2),2000),"/"),A1726))</f>
        <v/>
      </c>
      <c r="EB1726">
        <f>IF(EA1726="","",IFERROR(LEFT(SUBSTITUTE(EA1726,"#","?"),FIND("?",SUBSTITUTE(EA1726,"#","?"))-1),EA1726))</f>
        <v/>
      </c>
      <c r="EC1726">
        <f>IF(EB1726="","",LOWER(IF(AND(LEN(EB1726)&gt;1,RIGHT(EB1726,1)="/"),LEFT(EB1726,LEN(EB1726)-1),EB1726)))</f>
        <v/>
      </c>
    </row>
    <row r="1727">
      <c r="EA1727">
        <f>IF(A1727="","",IF(LEFT(A1727,4)="http",IFERROR(MID(A1727,FIND("/",A1727,FIND("//",A1727)+2),2000),"/"),A1727))</f>
        <v/>
      </c>
      <c r="EB1727">
        <f>IF(EA1727="","",IFERROR(LEFT(SUBSTITUTE(EA1727,"#","?"),FIND("?",SUBSTITUTE(EA1727,"#","?"))-1),EA1727))</f>
        <v/>
      </c>
      <c r="EC1727">
        <f>IF(EB1727="","",LOWER(IF(AND(LEN(EB1727)&gt;1,RIGHT(EB1727,1)="/"),LEFT(EB1727,LEN(EB1727)-1),EB1727)))</f>
        <v/>
      </c>
    </row>
    <row r="1728">
      <c r="EA1728">
        <f>IF(A1728="","",IF(LEFT(A1728,4)="http",IFERROR(MID(A1728,FIND("/",A1728,FIND("//",A1728)+2),2000),"/"),A1728))</f>
        <v/>
      </c>
      <c r="EB1728">
        <f>IF(EA1728="","",IFERROR(LEFT(SUBSTITUTE(EA1728,"#","?"),FIND("?",SUBSTITUTE(EA1728,"#","?"))-1),EA1728))</f>
        <v/>
      </c>
      <c r="EC1728">
        <f>IF(EB1728="","",LOWER(IF(AND(LEN(EB1728)&gt;1,RIGHT(EB1728,1)="/"),LEFT(EB1728,LEN(EB1728)-1),EB1728)))</f>
        <v/>
      </c>
    </row>
    <row r="1729">
      <c r="EA1729">
        <f>IF(A1729="","",IF(LEFT(A1729,4)="http",IFERROR(MID(A1729,FIND("/",A1729,FIND("//",A1729)+2),2000),"/"),A1729))</f>
        <v/>
      </c>
      <c r="EB1729">
        <f>IF(EA1729="","",IFERROR(LEFT(SUBSTITUTE(EA1729,"#","?"),FIND("?",SUBSTITUTE(EA1729,"#","?"))-1),EA1729))</f>
        <v/>
      </c>
      <c r="EC1729">
        <f>IF(EB1729="","",LOWER(IF(AND(LEN(EB1729)&gt;1,RIGHT(EB1729,1)="/"),LEFT(EB1729,LEN(EB1729)-1),EB1729)))</f>
        <v/>
      </c>
    </row>
    <row r="1730">
      <c r="EA1730">
        <f>IF(A1730="","",IF(LEFT(A1730,4)="http",IFERROR(MID(A1730,FIND("/",A1730,FIND("//",A1730)+2),2000),"/"),A1730))</f>
        <v/>
      </c>
      <c r="EB1730">
        <f>IF(EA1730="","",IFERROR(LEFT(SUBSTITUTE(EA1730,"#","?"),FIND("?",SUBSTITUTE(EA1730,"#","?"))-1),EA1730))</f>
        <v/>
      </c>
      <c r="EC1730">
        <f>IF(EB1730="","",LOWER(IF(AND(LEN(EB1730)&gt;1,RIGHT(EB1730,1)="/"),LEFT(EB1730,LEN(EB1730)-1),EB1730)))</f>
        <v/>
      </c>
    </row>
    <row r="1731">
      <c r="EA1731">
        <f>IF(A1731="","",IF(LEFT(A1731,4)="http",IFERROR(MID(A1731,FIND("/",A1731,FIND("//",A1731)+2),2000),"/"),A1731))</f>
        <v/>
      </c>
      <c r="EB1731">
        <f>IF(EA1731="","",IFERROR(LEFT(SUBSTITUTE(EA1731,"#","?"),FIND("?",SUBSTITUTE(EA1731,"#","?"))-1),EA1731))</f>
        <v/>
      </c>
      <c r="EC1731">
        <f>IF(EB1731="","",LOWER(IF(AND(LEN(EB1731)&gt;1,RIGHT(EB1731,1)="/"),LEFT(EB1731,LEN(EB1731)-1),EB1731)))</f>
        <v/>
      </c>
    </row>
    <row r="1732">
      <c r="EA1732">
        <f>IF(A1732="","",IF(LEFT(A1732,4)="http",IFERROR(MID(A1732,FIND("/",A1732,FIND("//",A1732)+2),2000),"/"),A1732))</f>
        <v/>
      </c>
      <c r="EB1732">
        <f>IF(EA1732="","",IFERROR(LEFT(SUBSTITUTE(EA1732,"#","?"),FIND("?",SUBSTITUTE(EA1732,"#","?"))-1),EA1732))</f>
        <v/>
      </c>
      <c r="EC1732">
        <f>IF(EB1732="","",LOWER(IF(AND(LEN(EB1732)&gt;1,RIGHT(EB1732,1)="/"),LEFT(EB1732,LEN(EB1732)-1),EB1732)))</f>
        <v/>
      </c>
    </row>
    <row r="1733">
      <c r="EA1733">
        <f>IF(A1733="","",IF(LEFT(A1733,4)="http",IFERROR(MID(A1733,FIND("/",A1733,FIND("//",A1733)+2),2000),"/"),A1733))</f>
        <v/>
      </c>
      <c r="EB1733">
        <f>IF(EA1733="","",IFERROR(LEFT(SUBSTITUTE(EA1733,"#","?"),FIND("?",SUBSTITUTE(EA1733,"#","?"))-1),EA1733))</f>
        <v/>
      </c>
      <c r="EC1733">
        <f>IF(EB1733="","",LOWER(IF(AND(LEN(EB1733)&gt;1,RIGHT(EB1733,1)="/"),LEFT(EB1733,LEN(EB1733)-1),EB1733)))</f>
        <v/>
      </c>
    </row>
    <row r="1734">
      <c r="EA1734">
        <f>IF(A1734="","",IF(LEFT(A1734,4)="http",IFERROR(MID(A1734,FIND("/",A1734,FIND("//",A1734)+2),2000),"/"),A1734))</f>
        <v/>
      </c>
      <c r="EB1734">
        <f>IF(EA1734="","",IFERROR(LEFT(SUBSTITUTE(EA1734,"#","?"),FIND("?",SUBSTITUTE(EA1734,"#","?"))-1),EA1734))</f>
        <v/>
      </c>
      <c r="EC1734">
        <f>IF(EB1734="","",LOWER(IF(AND(LEN(EB1734)&gt;1,RIGHT(EB1734,1)="/"),LEFT(EB1734,LEN(EB1734)-1),EB1734)))</f>
        <v/>
      </c>
    </row>
    <row r="1735">
      <c r="EA1735">
        <f>IF(A1735="","",IF(LEFT(A1735,4)="http",IFERROR(MID(A1735,FIND("/",A1735,FIND("//",A1735)+2),2000),"/"),A1735))</f>
        <v/>
      </c>
      <c r="EB1735">
        <f>IF(EA1735="","",IFERROR(LEFT(SUBSTITUTE(EA1735,"#","?"),FIND("?",SUBSTITUTE(EA1735,"#","?"))-1),EA1735))</f>
        <v/>
      </c>
      <c r="EC1735">
        <f>IF(EB1735="","",LOWER(IF(AND(LEN(EB1735)&gt;1,RIGHT(EB1735,1)="/"),LEFT(EB1735,LEN(EB1735)-1),EB1735)))</f>
        <v/>
      </c>
    </row>
    <row r="1736">
      <c r="EA1736">
        <f>IF(A1736="","",IF(LEFT(A1736,4)="http",IFERROR(MID(A1736,FIND("/",A1736,FIND("//",A1736)+2),2000),"/"),A1736))</f>
        <v/>
      </c>
      <c r="EB1736">
        <f>IF(EA1736="","",IFERROR(LEFT(SUBSTITUTE(EA1736,"#","?"),FIND("?",SUBSTITUTE(EA1736,"#","?"))-1),EA1736))</f>
        <v/>
      </c>
      <c r="EC1736">
        <f>IF(EB1736="","",LOWER(IF(AND(LEN(EB1736)&gt;1,RIGHT(EB1736,1)="/"),LEFT(EB1736,LEN(EB1736)-1),EB1736)))</f>
        <v/>
      </c>
    </row>
    <row r="1737">
      <c r="EA1737">
        <f>IF(A1737="","",IF(LEFT(A1737,4)="http",IFERROR(MID(A1737,FIND("/",A1737,FIND("//",A1737)+2),2000),"/"),A1737))</f>
        <v/>
      </c>
      <c r="EB1737">
        <f>IF(EA1737="","",IFERROR(LEFT(SUBSTITUTE(EA1737,"#","?"),FIND("?",SUBSTITUTE(EA1737,"#","?"))-1),EA1737))</f>
        <v/>
      </c>
      <c r="EC1737">
        <f>IF(EB1737="","",LOWER(IF(AND(LEN(EB1737)&gt;1,RIGHT(EB1737,1)="/"),LEFT(EB1737,LEN(EB1737)-1),EB1737)))</f>
        <v/>
      </c>
    </row>
    <row r="1738">
      <c r="EA1738">
        <f>IF(A1738="","",IF(LEFT(A1738,4)="http",IFERROR(MID(A1738,FIND("/",A1738,FIND("//",A1738)+2),2000),"/"),A1738))</f>
        <v/>
      </c>
      <c r="EB1738">
        <f>IF(EA1738="","",IFERROR(LEFT(SUBSTITUTE(EA1738,"#","?"),FIND("?",SUBSTITUTE(EA1738,"#","?"))-1),EA1738))</f>
        <v/>
      </c>
      <c r="EC1738">
        <f>IF(EB1738="","",LOWER(IF(AND(LEN(EB1738)&gt;1,RIGHT(EB1738,1)="/"),LEFT(EB1738,LEN(EB1738)-1),EB1738)))</f>
        <v/>
      </c>
    </row>
    <row r="1739">
      <c r="EA1739">
        <f>IF(A1739="","",IF(LEFT(A1739,4)="http",IFERROR(MID(A1739,FIND("/",A1739,FIND("//",A1739)+2),2000),"/"),A1739))</f>
        <v/>
      </c>
      <c r="EB1739">
        <f>IF(EA1739="","",IFERROR(LEFT(SUBSTITUTE(EA1739,"#","?"),FIND("?",SUBSTITUTE(EA1739,"#","?"))-1),EA1739))</f>
        <v/>
      </c>
      <c r="EC1739">
        <f>IF(EB1739="","",LOWER(IF(AND(LEN(EB1739)&gt;1,RIGHT(EB1739,1)="/"),LEFT(EB1739,LEN(EB1739)-1),EB1739)))</f>
        <v/>
      </c>
    </row>
    <row r="1740">
      <c r="EA1740">
        <f>IF(A1740="","",IF(LEFT(A1740,4)="http",IFERROR(MID(A1740,FIND("/",A1740,FIND("//",A1740)+2),2000),"/"),A1740))</f>
        <v/>
      </c>
      <c r="EB1740">
        <f>IF(EA1740="","",IFERROR(LEFT(SUBSTITUTE(EA1740,"#","?"),FIND("?",SUBSTITUTE(EA1740,"#","?"))-1),EA1740))</f>
        <v/>
      </c>
      <c r="EC1740">
        <f>IF(EB1740="","",LOWER(IF(AND(LEN(EB1740)&gt;1,RIGHT(EB1740,1)="/"),LEFT(EB1740,LEN(EB1740)-1),EB1740)))</f>
        <v/>
      </c>
    </row>
    <row r="1741">
      <c r="EA1741">
        <f>IF(A1741="","",IF(LEFT(A1741,4)="http",IFERROR(MID(A1741,FIND("/",A1741,FIND("//",A1741)+2),2000),"/"),A1741))</f>
        <v/>
      </c>
      <c r="EB1741">
        <f>IF(EA1741="","",IFERROR(LEFT(SUBSTITUTE(EA1741,"#","?"),FIND("?",SUBSTITUTE(EA1741,"#","?"))-1),EA1741))</f>
        <v/>
      </c>
      <c r="EC1741">
        <f>IF(EB1741="","",LOWER(IF(AND(LEN(EB1741)&gt;1,RIGHT(EB1741,1)="/"),LEFT(EB1741,LEN(EB1741)-1),EB1741)))</f>
        <v/>
      </c>
    </row>
    <row r="1742">
      <c r="EA1742">
        <f>IF(A1742="","",IF(LEFT(A1742,4)="http",IFERROR(MID(A1742,FIND("/",A1742,FIND("//",A1742)+2),2000),"/"),A1742))</f>
        <v/>
      </c>
      <c r="EB1742">
        <f>IF(EA1742="","",IFERROR(LEFT(SUBSTITUTE(EA1742,"#","?"),FIND("?",SUBSTITUTE(EA1742,"#","?"))-1),EA1742))</f>
        <v/>
      </c>
      <c r="EC1742">
        <f>IF(EB1742="","",LOWER(IF(AND(LEN(EB1742)&gt;1,RIGHT(EB1742,1)="/"),LEFT(EB1742,LEN(EB1742)-1),EB1742)))</f>
        <v/>
      </c>
    </row>
    <row r="1743">
      <c r="EA1743">
        <f>IF(A1743="","",IF(LEFT(A1743,4)="http",IFERROR(MID(A1743,FIND("/",A1743,FIND("//",A1743)+2),2000),"/"),A1743))</f>
        <v/>
      </c>
      <c r="EB1743">
        <f>IF(EA1743="","",IFERROR(LEFT(SUBSTITUTE(EA1743,"#","?"),FIND("?",SUBSTITUTE(EA1743,"#","?"))-1),EA1743))</f>
        <v/>
      </c>
      <c r="EC1743">
        <f>IF(EB1743="","",LOWER(IF(AND(LEN(EB1743)&gt;1,RIGHT(EB1743,1)="/"),LEFT(EB1743,LEN(EB1743)-1),EB1743)))</f>
        <v/>
      </c>
    </row>
    <row r="1744">
      <c r="EA1744">
        <f>IF(A1744="","",IF(LEFT(A1744,4)="http",IFERROR(MID(A1744,FIND("/",A1744,FIND("//",A1744)+2),2000),"/"),A1744))</f>
        <v/>
      </c>
      <c r="EB1744">
        <f>IF(EA1744="","",IFERROR(LEFT(SUBSTITUTE(EA1744,"#","?"),FIND("?",SUBSTITUTE(EA1744,"#","?"))-1),EA1744))</f>
        <v/>
      </c>
      <c r="EC1744">
        <f>IF(EB1744="","",LOWER(IF(AND(LEN(EB1744)&gt;1,RIGHT(EB1744,1)="/"),LEFT(EB1744,LEN(EB1744)-1),EB1744)))</f>
        <v/>
      </c>
    </row>
    <row r="1745">
      <c r="EA1745">
        <f>IF(A1745="","",IF(LEFT(A1745,4)="http",IFERROR(MID(A1745,FIND("/",A1745,FIND("//",A1745)+2),2000),"/"),A1745))</f>
        <v/>
      </c>
      <c r="EB1745">
        <f>IF(EA1745="","",IFERROR(LEFT(SUBSTITUTE(EA1745,"#","?"),FIND("?",SUBSTITUTE(EA1745,"#","?"))-1),EA1745))</f>
        <v/>
      </c>
      <c r="EC1745">
        <f>IF(EB1745="","",LOWER(IF(AND(LEN(EB1745)&gt;1,RIGHT(EB1745,1)="/"),LEFT(EB1745,LEN(EB1745)-1),EB1745)))</f>
        <v/>
      </c>
    </row>
    <row r="1746">
      <c r="EA1746">
        <f>IF(A1746="","",IF(LEFT(A1746,4)="http",IFERROR(MID(A1746,FIND("/",A1746,FIND("//",A1746)+2),2000),"/"),A1746))</f>
        <v/>
      </c>
      <c r="EB1746">
        <f>IF(EA1746="","",IFERROR(LEFT(SUBSTITUTE(EA1746,"#","?"),FIND("?",SUBSTITUTE(EA1746,"#","?"))-1),EA1746))</f>
        <v/>
      </c>
      <c r="EC1746">
        <f>IF(EB1746="","",LOWER(IF(AND(LEN(EB1746)&gt;1,RIGHT(EB1746,1)="/"),LEFT(EB1746,LEN(EB1746)-1),EB1746)))</f>
        <v/>
      </c>
    </row>
    <row r="1747">
      <c r="EA1747">
        <f>IF(A1747="","",IF(LEFT(A1747,4)="http",IFERROR(MID(A1747,FIND("/",A1747,FIND("//",A1747)+2),2000),"/"),A1747))</f>
        <v/>
      </c>
      <c r="EB1747">
        <f>IF(EA1747="","",IFERROR(LEFT(SUBSTITUTE(EA1747,"#","?"),FIND("?",SUBSTITUTE(EA1747,"#","?"))-1),EA1747))</f>
        <v/>
      </c>
      <c r="EC1747">
        <f>IF(EB1747="","",LOWER(IF(AND(LEN(EB1747)&gt;1,RIGHT(EB1747,1)="/"),LEFT(EB1747,LEN(EB1747)-1),EB1747)))</f>
        <v/>
      </c>
    </row>
    <row r="1748">
      <c r="EA1748">
        <f>IF(A1748="","",IF(LEFT(A1748,4)="http",IFERROR(MID(A1748,FIND("/",A1748,FIND("//",A1748)+2),2000),"/"),A1748))</f>
        <v/>
      </c>
      <c r="EB1748">
        <f>IF(EA1748="","",IFERROR(LEFT(SUBSTITUTE(EA1748,"#","?"),FIND("?",SUBSTITUTE(EA1748,"#","?"))-1),EA1748))</f>
        <v/>
      </c>
      <c r="EC1748">
        <f>IF(EB1748="","",LOWER(IF(AND(LEN(EB1748)&gt;1,RIGHT(EB1748,1)="/"),LEFT(EB1748,LEN(EB1748)-1),EB1748)))</f>
        <v/>
      </c>
    </row>
    <row r="1749">
      <c r="EA1749">
        <f>IF(A1749="","",IF(LEFT(A1749,4)="http",IFERROR(MID(A1749,FIND("/",A1749,FIND("//",A1749)+2),2000),"/"),A1749))</f>
        <v/>
      </c>
      <c r="EB1749">
        <f>IF(EA1749="","",IFERROR(LEFT(SUBSTITUTE(EA1749,"#","?"),FIND("?",SUBSTITUTE(EA1749,"#","?"))-1),EA1749))</f>
        <v/>
      </c>
      <c r="EC1749">
        <f>IF(EB1749="","",LOWER(IF(AND(LEN(EB1749)&gt;1,RIGHT(EB1749,1)="/"),LEFT(EB1749,LEN(EB1749)-1),EB1749)))</f>
        <v/>
      </c>
    </row>
    <row r="1750">
      <c r="EA1750">
        <f>IF(A1750="","",IF(LEFT(A1750,4)="http",IFERROR(MID(A1750,FIND("/",A1750,FIND("//",A1750)+2),2000),"/"),A1750))</f>
        <v/>
      </c>
      <c r="EB1750">
        <f>IF(EA1750="","",IFERROR(LEFT(SUBSTITUTE(EA1750,"#","?"),FIND("?",SUBSTITUTE(EA1750,"#","?"))-1),EA1750))</f>
        <v/>
      </c>
      <c r="EC1750">
        <f>IF(EB1750="","",LOWER(IF(AND(LEN(EB1750)&gt;1,RIGHT(EB1750,1)="/"),LEFT(EB1750,LEN(EB1750)-1),EB1750)))</f>
        <v/>
      </c>
    </row>
    <row r="1751">
      <c r="EA1751">
        <f>IF(A1751="","",IF(LEFT(A1751,4)="http",IFERROR(MID(A1751,FIND("/",A1751,FIND("//",A1751)+2),2000),"/"),A1751))</f>
        <v/>
      </c>
      <c r="EB1751">
        <f>IF(EA1751="","",IFERROR(LEFT(SUBSTITUTE(EA1751,"#","?"),FIND("?",SUBSTITUTE(EA1751,"#","?"))-1),EA1751))</f>
        <v/>
      </c>
      <c r="EC1751">
        <f>IF(EB1751="","",LOWER(IF(AND(LEN(EB1751)&gt;1,RIGHT(EB1751,1)="/"),LEFT(EB1751,LEN(EB1751)-1),EB1751)))</f>
        <v/>
      </c>
    </row>
    <row r="1752">
      <c r="EA1752">
        <f>IF(A1752="","",IF(LEFT(A1752,4)="http",IFERROR(MID(A1752,FIND("/",A1752,FIND("//",A1752)+2),2000),"/"),A1752))</f>
        <v/>
      </c>
      <c r="EB1752">
        <f>IF(EA1752="","",IFERROR(LEFT(SUBSTITUTE(EA1752,"#","?"),FIND("?",SUBSTITUTE(EA1752,"#","?"))-1),EA1752))</f>
        <v/>
      </c>
      <c r="EC1752">
        <f>IF(EB1752="","",LOWER(IF(AND(LEN(EB1752)&gt;1,RIGHT(EB1752,1)="/"),LEFT(EB1752,LEN(EB1752)-1),EB1752)))</f>
        <v/>
      </c>
    </row>
    <row r="1753">
      <c r="EA1753">
        <f>IF(A1753="","",IF(LEFT(A1753,4)="http",IFERROR(MID(A1753,FIND("/",A1753,FIND("//",A1753)+2),2000),"/"),A1753))</f>
        <v/>
      </c>
      <c r="EB1753">
        <f>IF(EA1753="","",IFERROR(LEFT(SUBSTITUTE(EA1753,"#","?"),FIND("?",SUBSTITUTE(EA1753,"#","?"))-1),EA1753))</f>
        <v/>
      </c>
      <c r="EC1753">
        <f>IF(EB1753="","",LOWER(IF(AND(LEN(EB1753)&gt;1,RIGHT(EB1753,1)="/"),LEFT(EB1753,LEN(EB1753)-1),EB1753)))</f>
        <v/>
      </c>
    </row>
    <row r="1754">
      <c r="EA1754">
        <f>IF(A1754="","",IF(LEFT(A1754,4)="http",IFERROR(MID(A1754,FIND("/",A1754,FIND("//",A1754)+2),2000),"/"),A1754))</f>
        <v/>
      </c>
      <c r="EB1754">
        <f>IF(EA1754="","",IFERROR(LEFT(SUBSTITUTE(EA1754,"#","?"),FIND("?",SUBSTITUTE(EA1754,"#","?"))-1),EA1754))</f>
        <v/>
      </c>
      <c r="EC1754">
        <f>IF(EB1754="","",LOWER(IF(AND(LEN(EB1754)&gt;1,RIGHT(EB1754,1)="/"),LEFT(EB1754,LEN(EB1754)-1),EB1754)))</f>
        <v/>
      </c>
    </row>
    <row r="1755">
      <c r="EA1755">
        <f>IF(A1755="","",IF(LEFT(A1755,4)="http",IFERROR(MID(A1755,FIND("/",A1755,FIND("//",A1755)+2),2000),"/"),A1755))</f>
        <v/>
      </c>
      <c r="EB1755">
        <f>IF(EA1755="","",IFERROR(LEFT(SUBSTITUTE(EA1755,"#","?"),FIND("?",SUBSTITUTE(EA1755,"#","?"))-1),EA1755))</f>
        <v/>
      </c>
      <c r="EC1755">
        <f>IF(EB1755="","",LOWER(IF(AND(LEN(EB1755)&gt;1,RIGHT(EB1755,1)="/"),LEFT(EB1755,LEN(EB1755)-1),EB1755)))</f>
        <v/>
      </c>
    </row>
    <row r="1756">
      <c r="EA1756">
        <f>IF(A1756="","",IF(LEFT(A1756,4)="http",IFERROR(MID(A1756,FIND("/",A1756,FIND("//",A1756)+2),2000),"/"),A1756))</f>
        <v/>
      </c>
      <c r="EB1756">
        <f>IF(EA1756="","",IFERROR(LEFT(SUBSTITUTE(EA1756,"#","?"),FIND("?",SUBSTITUTE(EA1756,"#","?"))-1),EA1756))</f>
        <v/>
      </c>
      <c r="EC1756">
        <f>IF(EB1756="","",LOWER(IF(AND(LEN(EB1756)&gt;1,RIGHT(EB1756,1)="/"),LEFT(EB1756,LEN(EB1756)-1),EB1756)))</f>
        <v/>
      </c>
    </row>
    <row r="1757">
      <c r="EA1757">
        <f>IF(A1757="","",IF(LEFT(A1757,4)="http",IFERROR(MID(A1757,FIND("/",A1757,FIND("//",A1757)+2),2000),"/"),A1757))</f>
        <v/>
      </c>
      <c r="EB1757">
        <f>IF(EA1757="","",IFERROR(LEFT(SUBSTITUTE(EA1757,"#","?"),FIND("?",SUBSTITUTE(EA1757,"#","?"))-1),EA1757))</f>
        <v/>
      </c>
      <c r="EC1757">
        <f>IF(EB1757="","",LOWER(IF(AND(LEN(EB1757)&gt;1,RIGHT(EB1757,1)="/"),LEFT(EB1757,LEN(EB1757)-1),EB1757)))</f>
        <v/>
      </c>
    </row>
    <row r="1758">
      <c r="EA1758">
        <f>IF(A1758="","",IF(LEFT(A1758,4)="http",IFERROR(MID(A1758,FIND("/",A1758,FIND("//",A1758)+2),2000),"/"),A1758))</f>
        <v/>
      </c>
      <c r="EB1758">
        <f>IF(EA1758="","",IFERROR(LEFT(SUBSTITUTE(EA1758,"#","?"),FIND("?",SUBSTITUTE(EA1758,"#","?"))-1),EA1758))</f>
        <v/>
      </c>
      <c r="EC1758">
        <f>IF(EB1758="","",LOWER(IF(AND(LEN(EB1758)&gt;1,RIGHT(EB1758,1)="/"),LEFT(EB1758,LEN(EB1758)-1),EB1758)))</f>
        <v/>
      </c>
    </row>
    <row r="1759">
      <c r="EA1759">
        <f>IF(A1759="","",IF(LEFT(A1759,4)="http",IFERROR(MID(A1759,FIND("/",A1759,FIND("//",A1759)+2),2000),"/"),A1759))</f>
        <v/>
      </c>
      <c r="EB1759">
        <f>IF(EA1759="","",IFERROR(LEFT(SUBSTITUTE(EA1759,"#","?"),FIND("?",SUBSTITUTE(EA1759,"#","?"))-1),EA1759))</f>
        <v/>
      </c>
      <c r="EC1759">
        <f>IF(EB1759="","",LOWER(IF(AND(LEN(EB1759)&gt;1,RIGHT(EB1759,1)="/"),LEFT(EB1759,LEN(EB1759)-1),EB1759)))</f>
        <v/>
      </c>
    </row>
    <row r="1760">
      <c r="EA1760">
        <f>IF(A1760="","",IF(LEFT(A1760,4)="http",IFERROR(MID(A1760,FIND("/",A1760,FIND("//",A1760)+2),2000),"/"),A1760))</f>
        <v/>
      </c>
      <c r="EB1760">
        <f>IF(EA1760="","",IFERROR(LEFT(SUBSTITUTE(EA1760,"#","?"),FIND("?",SUBSTITUTE(EA1760,"#","?"))-1),EA1760))</f>
        <v/>
      </c>
      <c r="EC1760">
        <f>IF(EB1760="","",LOWER(IF(AND(LEN(EB1760)&gt;1,RIGHT(EB1760,1)="/"),LEFT(EB1760,LEN(EB1760)-1),EB1760)))</f>
        <v/>
      </c>
    </row>
    <row r="1761">
      <c r="EA1761">
        <f>IF(A1761="","",IF(LEFT(A1761,4)="http",IFERROR(MID(A1761,FIND("/",A1761,FIND("//",A1761)+2),2000),"/"),A1761))</f>
        <v/>
      </c>
      <c r="EB1761">
        <f>IF(EA1761="","",IFERROR(LEFT(SUBSTITUTE(EA1761,"#","?"),FIND("?",SUBSTITUTE(EA1761,"#","?"))-1),EA1761))</f>
        <v/>
      </c>
      <c r="EC1761">
        <f>IF(EB1761="","",LOWER(IF(AND(LEN(EB1761)&gt;1,RIGHT(EB1761,1)="/"),LEFT(EB1761,LEN(EB1761)-1),EB1761)))</f>
        <v/>
      </c>
    </row>
    <row r="1762">
      <c r="EA1762">
        <f>IF(A1762="","",IF(LEFT(A1762,4)="http",IFERROR(MID(A1762,FIND("/",A1762,FIND("//",A1762)+2),2000),"/"),A1762))</f>
        <v/>
      </c>
      <c r="EB1762">
        <f>IF(EA1762="","",IFERROR(LEFT(SUBSTITUTE(EA1762,"#","?"),FIND("?",SUBSTITUTE(EA1762,"#","?"))-1),EA1762))</f>
        <v/>
      </c>
      <c r="EC1762">
        <f>IF(EB1762="","",LOWER(IF(AND(LEN(EB1762)&gt;1,RIGHT(EB1762,1)="/"),LEFT(EB1762,LEN(EB1762)-1),EB1762)))</f>
        <v/>
      </c>
    </row>
    <row r="1763">
      <c r="EA1763">
        <f>IF(A1763="","",IF(LEFT(A1763,4)="http",IFERROR(MID(A1763,FIND("/",A1763,FIND("//",A1763)+2),2000),"/"),A1763))</f>
        <v/>
      </c>
      <c r="EB1763">
        <f>IF(EA1763="","",IFERROR(LEFT(SUBSTITUTE(EA1763,"#","?"),FIND("?",SUBSTITUTE(EA1763,"#","?"))-1),EA1763))</f>
        <v/>
      </c>
      <c r="EC1763">
        <f>IF(EB1763="","",LOWER(IF(AND(LEN(EB1763)&gt;1,RIGHT(EB1763,1)="/"),LEFT(EB1763,LEN(EB1763)-1),EB1763)))</f>
        <v/>
      </c>
    </row>
    <row r="1764">
      <c r="EA1764">
        <f>IF(A1764="","",IF(LEFT(A1764,4)="http",IFERROR(MID(A1764,FIND("/",A1764,FIND("//",A1764)+2),2000),"/"),A1764))</f>
        <v/>
      </c>
      <c r="EB1764">
        <f>IF(EA1764="","",IFERROR(LEFT(SUBSTITUTE(EA1764,"#","?"),FIND("?",SUBSTITUTE(EA1764,"#","?"))-1),EA1764))</f>
        <v/>
      </c>
      <c r="EC1764">
        <f>IF(EB1764="","",LOWER(IF(AND(LEN(EB1764)&gt;1,RIGHT(EB1764,1)="/"),LEFT(EB1764,LEN(EB1764)-1),EB1764)))</f>
        <v/>
      </c>
    </row>
    <row r="1765">
      <c r="EA1765">
        <f>IF(A1765="","",IF(LEFT(A1765,4)="http",IFERROR(MID(A1765,FIND("/",A1765,FIND("//",A1765)+2),2000),"/"),A1765))</f>
        <v/>
      </c>
      <c r="EB1765">
        <f>IF(EA1765="","",IFERROR(LEFT(SUBSTITUTE(EA1765,"#","?"),FIND("?",SUBSTITUTE(EA1765,"#","?"))-1),EA1765))</f>
        <v/>
      </c>
      <c r="EC1765">
        <f>IF(EB1765="","",LOWER(IF(AND(LEN(EB1765)&gt;1,RIGHT(EB1765,1)="/"),LEFT(EB1765,LEN(EB1765)-1),EB1765)))</f>
        <v/>
      </c>
    </row>
    <row r="1766">
      <c r="EA1766">
        <f>IF(A1766="","",IF(LEFT(A1766,4)="http",IFERROR(MID(A1766,FIND("/",A1766,FIND("//",A1766)+2),2000),"/"),A1766))</f>
        <v/>
      </c>
      <c r="EB1766">
        <f>IF(EA1766="","",IFERROR(LEFT(SUBSTITUTE(EA1766,"#","?"),FIND("?",SUBSTITUTE(EA1766,"#","?"))-1),EA1766))</f>
        <v/>
      </c>
      <c r="EC1766">
        <f>IF(EB1766="","",LOWER(IF(AND(LEN(EB1766)&gt;1,RIGHT(EB1766,1)="/"),LEFT(EB1766,LEN(EB1766)-1),EB1766)))</f>
        <v/>
      </c>
    </row>
    <row r="1767">
      <c r="EA1767">
        <f>IF(A1767="","",IF(LEFT(A1767,4)="http",IFERROR(MID(A1767,FIND("/",A1767,FIND("//",A1767)+2),2000),"/"),A1767))</f>
        <v/>
      </c>
      <c r="EB1767">
        <f>IF(EA1767="","",IFERROR(LEFT(SUBSTITUTE(EA1767,"#","?"),FIND("?",SUBSTITUTE(EA1767,"#","?"))-1),EA1767))</f>
        <v/>
      </c>
      <c r="EC1767">
        <f>IF(EB1767="","",LOWER(IF(AND(LEN(EB1767)&gt;1,RIGHT(EB1767,1)="/"),LEFT(EB1767,LEN(EB1767)-1),EB1767)))</f>
        <v/>
      </c>
    </row>
    <row r="1768">
      <c r="EA1768">
        <f>IF(A1768="","",IF(LEFT(A1768,4)="http",IFERROR(MID(A1768,FIND("/",A1768,FIND("//",A1768)+2),2000),"/"),A1768))</f>
        <v/>
      </c>
      <c r="EB1768">
        <f>IF(EA1768="","",IFERROR(LEFT(SUBSTITUTE(EA1768,"#","?"),FIND("?",SUBSTITUTE(EA1768,"#","?"))-1),EA1768))</f>
        <v/>
      </c>
      <c r="EC1768">
        <f>IF(EB1768="","",LOWER(IF(AND(LEN(EB1768)&gt;1,RIGHT(EB1768,1)="/"),LEFT(EB1768,LEN(EB1768)-1),EB1768)))</f>
        <v/>
      </c>
    </row>
    <row r="1769">
      <c r="EA1769">
        <f>IF(A1769="","",IF(LEFT(A1769,4)="http",IFERROR(MID(A1769,FIND("/",A1769,FIND("//",A1769)+2),2000),"/"),A1769))</f>
        <v/>
      </c>
      <c r="EB1769">
        <f>IF(EA1769="","",IFERROR(LEFT(SUBSTITUTE(EA1769,"#","?"),FIND("?",SUBSTITUTE(EA1769,"#","?"))-1),EA1769))</f>
        <v/>
      </c>
      <c r="EC1769">
        <f>IF(EB1769="","",LOWER(IF(AND(LEN(EB1769)&gt;1,RIGHT(EB1769,1)="/"),LEFT(EB1769,LEN(EB1769)-1),EB1769)))</f>
        <v/>
      </c>
    </row>
    <row r="1770">
      <c r="EA1770">
        <f>IF(A1770="","",IF(LEFT(A1770,4)="http",IFERROR(MID(A1770,FIND("/",A1770,FIND("//",A1770)+2),2000),"/"),A1770))</f>
        <v/>
      </c>
      <c r="EB1770">
        <f>IF(EA1770="","",IFERROR(LEFT(SUBSTITUTE(EA1770,"#","?"),FIND("?",SUBSTITUTE(EA1770,"#","?"))-1),EA1770))</f>
        <v/>
      </c>
      <c r="EC1770">
        <f>IF(EB1770="","",LOWER(IF(AND(LEN(EB1770)&gt;1,RIGHT(EB1770,1)="/"),LEFT(EB1770,LEN(EB1770)-1),EB1770)))</f>
        <v/>
      </c>
    </row>
    <row r="1771">
      <c r="EA1771">
        <f>IF(A1771="","",IF(LEFT(A1771,4)="http",IFERROR(MID(A1771,FIND("/",A1771,FIND("//",A1771)+2),2000),"/"),A1771))</f>
        <v/>
      </c>
      <c r="EB1771">
        <f>IF(EA1771="","",IFERROR(LEFT(SUBSTITUTE(EA1771,"#","?"),FIND("?",SUBSTITUTE(EA1771,"#","?"))-1),EA1771))</f>
        <v/>
      </c>
      <c r="EC1771">
        <f>IF(EB1771="","",LOWER(IF(AND(LEN(EB1771)&gt;1,RIGHT(EB1771,1)="/"),LEFT(EB1771,LEN(EB1771)-1),EB1771)))</f>
        <v/>
      </c>
    </row>
    <row r="1772">
      <c r="EA1772">
        <f>IF(A1772="","",IF(LEFT(A1772,4)="http",IFERROR(MID(A1772,FIND("/",A1772,FIND("//",A1772)+2),2000),"/"),A1772))</f>
        <v/>
      </c>
      <c r="EB1772">
        <f>IF(EA1772="","",IFERROR(LEFT(SUBSTITUTE(EA1772,"#","?"),FIND("?",SUBSTITUTE(EA1772,"#","?"))-1),EA1772))</f>
        <v/>
      </c>
      <c r="EC1772">
        <f>IF(EB1772="","",LOWER(IF(AND(LEN(EB1772)&gt;1,RIGHT(EB1772,1)="/"),LEFT(EB1772,LEN(EB1772)-1),EB1772)))</f>
        <v/>
      </c>
    </row>
    <row r="1773">
      <c r="EA1773">
        <f>IF(A1773="","",IF(LEFT(A1773,4)="http",IFERROR(MID(A1773,FIND("/",A1773,FIND("//",A1773)+2),2000),"/"),A1773))</f>
        <v/>
      </c>
      <c r="EB1773">
        <f>IF(EA1773="","",IFERROR(LEFT(SUBSTITUTE(EA1773,"#","?"),FIND("?",SUBSTITUTE(EA1773,"#","?"))-1),EA1773))</f>
        <v/>
      </c>
      <c r="EC1773">
        <f>IF(EB1773="","",LOWER(IF(AND(LEN(EB1773)&gt;1,RIGHT(EB1773,1)="/"),LEFT(EB1773,LEN(EB1773)-1),EB1773)))</f>
        <v/>
      </c>
    </row>
    <row r="1774">
      <c r="EA1774">
        <f>IF(A1774="","",IF(LEFT(A1774,4)="http",IFERROR(MID(A1774,FIND("/",A1774,FIND("//",A1774)+2),2000),"/"),A1774))</f>
        <v/>
      </c>
      <c r="EB1774">
        <f>IF(EA1774="","",IFERROR(LEFT(SUBSTITUTE(EA1774,"#","?"),FIND("?",SUBSTITUTE(EA1774,"#","?"))-1),EA1774))</f>
        <v/>
      </c>
      <c r="EC1774">
        <f>IF(EB1774="","",LOWER(IF(AND(LEN(EB1774)&gt;1,RIGHT(EB1774,1)="/"),LEFT(EB1774,LEN(EB1774)-1),EB1774)))</f>
        <v/>
      </c>
    </row>
    <row r="1775">
      <c r="EA1775">
        <f>IF(A1775="","",IF(LEFT(A1775,4)="http",IFERROR(MID(A1775,FIND("/",A1775,FIND("//",A1775)+2),2000),"/"),A1775))</f>
        <v/>
      </c>
      <c r="EB1775">
        <f>IF(EA1775="","",IFERROR(LEFT(SUBSTITUTE(EA1775,"#","?"),FIND("?",SUBSTITUTE(EA1775,"#","?"))-1),EA1775))</f>
        <v/>
      </c>
      <c r="EC1775">
        <f>IF(EB1775="","",LOWER(IF(AND(LEN(EB1775)&gt;1,RIGHT(EB1775,1)="/"),LEFT(EB1775,LEN(EB1775)-1),EB1775)))</f>
        <v/>
      </c>
    </row>
    <row r="1776">
      <c r="EA1776">
        <f>IF(A1776="","",IF(LEFT(A1776,4)="http",IFERROR(MID(A1776,FIND("/",A1776,FIND("//",A1776)+2),2000),"/"),A1776))</f>
        <v/>
      </c>
      <c r="EB1776">
        <f>IF(EA1776="","",IFERROR(LEFT(SUBSTITUTE(EA1776,"#","?"),FIND("?",SUBSTITUTE(EA1776,"#","?"))-1),EA1776))</f>
        <v/>
      </c>
      <c r="EC1776">
        <f>IF(EB1776="","",LOWER(IF(AND(LEN(EB1776)&gt;1,RIGHT(EB1776,1)="/"),LEFT(EB1776,LEN(EB1776)-1),EB1776)))</f>
        <v/>
      </c>
    </row>
    <row r="1777">
      <c r="EA1777">
        <f>IF(A1777="","",IF(LEFT(A1777,4)="http",IFERROR(MID(A1777,FIND("/",A1777,FIND("//",A1777)+2),2000),"/"),A1777))</f>
        <v/>
      </c>
      <c r="EB1777">
        <f>IF(EA1777="","",IFERROR(LEFT(SUBSTITUTE(EA1777,"#","?"),FIND("?",SUBSTITUTE(EA1777,"#","?"))-1),EA1777))</f>
        <v/>
      </c>
      <c r="EC1777">
        <f>IF(EB1777="","",LOWER(IF(AND(LEN(EB1777)&gt;1,RIGHT(EB1777,1)="/"),LEFT(EB1777,LEN(EB1777)-1),EB1777)))</f>
        <v/>
      </c>
    </row>
    <row r="1778">
      <c r="EA1778">
        <f>IF(A1778="","",IF(LEFT(A1778,4)="http",IFERROR(MID(A1778,FIND("/",A1778,FIND("//",A1778)+2),2000),"/"),A1778))</f>
        <v/>
      </c>
      <c r="EB1778">
        <f>IF(EA1778="","",IFERROR(LEFT(SUBSTITUTE(EA1778,"#","?"),FIND("?",SUBSTITUTE(EA1778,"#","?"))-1),EA1778))</f>
        <v/>
      </c>
      <c r="EC1778">
        <f>IF(EB1778="","",LOWER(IF(AND(LEN(EB1778)&gt;1,RIGHT(EB1778,1)="/"),LEFT(EB1778,LEN(EB1778)-1),EB1778)))</f>
        <v/>
      </c>
    </row>
    <row r="1779">
      <c r="EA1779">
        <f>IF(A1779="","",IF(LEFT(A1779,4)="http",IFERROR(MID(A1779,FIND("/",A1779,FIND("//",A1779)+2),2000),"/"),A1779))</f>
        <v/>
      </c>
      <c r="EB1779">
        <f>IF(EA1779="","",IFERROR(LEFT(SUBSTITUTE(EA1779,"#","?"),FIND("?",SUBSTITUTE(EA1779,"#","?"))-1),EA1779))</f>
        <v/>
      </c>
      <c r="EC1779">
        <f>IF(EB1779="","",LOWER(IF(AND(LEN(EB1779)&gt;1,RIGHT(EB1779,1)="/"),LEFT(EB1779,LEN(EB1779)-1),EB1779)))</f>
        <v/>
      </c>
    </row>
    <row r="1780">
      <c r="EA1780">
        <f>IF(A1780="","",IF(LEFT(A1780,4)="http",IFERROR(MID(A1780,FIND("/",A1780,FIND("//",A1780)+2),2000),"/"),A1780))</f>
        <v/>
      </c>
      <c r="EB1780">
        <f>IF(EA1780="","",IFERROR(LEFT(SUBSTITUTE(EA1780,"#","?"),FIND("?",SUBSTITUTE(EA1780,"#","?"))-1),EA1780))</f>
        <v/>
      </c>
      <c r="EC1780">
        <f>IF(EB1780="","",LOWER(IF(AND(LEN(EB1780)&gt;1,RIGHT(EB1780,1)="/"),LEFT(EB1780,LEN(EB1780)-1),EB1780)))</f>
        <v/>
      </c>
    </row>
    <row r="1781">
      <c r="EA1781">
        <f>IF(A1781="","",IF(LEFT(A1781,4)="http",IFERROR(MID(A1781,FIND("/",A1781,FIND("//",A1781)+2),2000),"/"),A1781))</f>
        <v/>
      </c>
      <c r="EB1781">
        <f>IF(EA1781="","",IFERROR(LEFT(SUBSTITUTE(EA1781,"#","?"),FIND("?",SUBSTITUTE(EA1781,"#","?"))-1),EA1781))</f>
        <v/>
      </c>
      <c r="EC1781">
        <f>IF(EB1781="","",LOWER(IF(AND(LEN(EB1781)&gt;1,RIGHT(EB1781,1)="/"),LEFT(EB1781,LEN(EB1781)-1),EB1781)))</f>
        <v/>
      </c>
    </row>
    <row r="1782">
      <c r="EA1782">
        <f>IF(A1782="","",IF(LEFT(A1782,4)="http",IFERROR(MID(A1782,FIND("/",A1782,FIND("//",A1782)+2),2000),"/"),A1782))</f>
        <v/>
      </c>
      <c r="EB1782">
        <f>IF(EA1782="","",IFERROR(LEFT(SUBSTITUTE(EA1782,"#","?"),FIND("?",SUBSTITUTE(EA1782,"#","?"))-1),EA1782))</f>
        <v/>
      </c>
      <c r="EC1782">
        <f>IF(EB1782="","",LOWER(IF(AND(LEN(EB1782)&gt;1,RIGHT(EB1782,1)="/"),LEFT(EB1782,LEN(EB1782)-1),EB1782)))</f>
        <v/>
      </c>
    </row>
    <row r="1783">
      <c r="EA1783">
        <f>IF(A1783="","",IF(LEFT(A1783,4)="http",IFERROR(MID(A1783,FIND("/",A1783,FIND("//",A1783)+2),2000),"/"),A1783))</f>
        <v/>
      </c>
      <c r="EB1783">
        <f>IF(EA1783="","",IFERROR(LEFT(SUBSTITUTE(EA1783,"#","?"),FIND("?",SUBSTITUTE(EA1783,"#","?"))-1),EA1783))</f>
        <v/>
      </c>
      <c r="EC1783">
        <f>IF(EB1783="","",LOWER(IF(AND(LEN(EB1783)&gt;1,RIGHT(EB1783,1)="/"),LEFT(EB1783,LEN(EB1783)-1),EB1783)))</f>
        <v/>
      </c>
    </row>
    <row r="1784">
      <c r="EA1784">
        <f>IF(A1784="","",IF(LEFT(A1784,4)="http",IFERROR(MID(A1784,FIND("/",A1784,FIND("//",A1784)+2),2000),"/"),A1784))</f>
        <v/>
      </c>
      <c r="EB1784">
        <f>IF(EA1784="","",IFERROR(LEFT(SUBSTITUTE(EA1784,"#","?"),FIND("?",SUBSTITUTE(EA1784,"#","?"))-1),EA1784))</f>
        <v/>
      </c>
      <c r="EC1784">
        <f>IF(EB1784="","",LOWER(IF(AND(LEN(EB1784)&gt;1,RIGHT(EB1784,1)="/"),LEFT(EB1784,LEN(EB1784)-1),EB1784)))</f>
        <v/>
      </c>
    </row>
    <row r="1785">
      <c r="EA1785">
        <f>IF(A1785="","",IF(LEFT(A1785,4)="http",IFERROR(MID(A1785,FIND("/",A1785,FIND("//",A1785)+2),2000),"/"),A1785))</f>
        <v/>
      </c>
      <c r="EB1785">
        <f>IF(EA1785="","",IFERROR(LEFT(SUBSTITUTE(EA1785,"#","?"),FIND("?",SUBSTITUTE(EA1785,"#","?"))-1),EA1785))</f>
        <v/>
      </c>
      <c r="EC1785">
        <f>IF(EB1785="","",LOWER(IF(AND(LEN(EB1785)&gt;1,RIGHT(EB1785,1)="/"),LEFT(EB1785,LEN(EB1785)-1),EB1785)))</f>
        <v/>
      </c>
    </row>
    <row r="1786">
      <c r="EA1786">
        <f>IF(A1786="","",IF(LEFT(A1786,4)="http",IFERROR(MID(A1786,FIND("/",A1786,FIND("//",A1786)+2),2000),"/"),A1786))</f>
        <v/>
      </c>
      <c r="EB1786">
        <f>IF(EA1786="","",IFERROR(LEFT(SUBSTITUTE(EA1786,"#","?"),FIND("?",SUBSTITUTE(EA1786,"#","?"))-1),EA1786))</f>
        <v/>
      </c>
      <c r="EC1786">
        <f>IF(EB1786="","",LOWER(IF(AND(LEN(EB1786)&gt;1,RIGHT(EB1786,1)="/"),LEFT(EB1786,LEN(EB1786)-1),EB1786)))</f>
        <v/>
      </c>
    </row>
    <row r="1787">
      <c r="EA1787">
        <f>IF(A1787="","",IF(LEFT(A1787,4)="http",IFERROR(MID(A1787,FIND("/",A1787,FIND("//",A1787)+2),2000),"/"),A1787))</f>
        <v/>
      </c>
      <c r="EB1787">
        <f>IF(EA1787="","",IFERROR(LEFT(SUBSTITUTE(EA1787,"#","?"),FIND("?",SUBSTITUTE(EA1787,"#","?"))-1),EA1787))</f>
        <v/>
      </c>
      <c r="EC1787">
        <f>IF(EB1787="","",LOWER(IF(AND(LEN(EB1787)&gt;1,RIGHT(EB1787,1)="/"),LEFT(EB1787,LEN(EB1787)-1),EB1787)))</f>
        <v/>
      </c>
    </row>
    <row r="1788">
      <c r="EA1788">
        <f>IF(A1788="","",IF(LEFT(A1788,4)="http",IFERROR(MID(A1788,FIND("/",A1788,FIND("//",A1788)+2),2000),"/"),A1788))</f>
        <v/>
      </c>
      <c r="EB1788">
        <f>IF(EA1788="","",IFERROR(LEFT(SUBSTITUTE(EA1788,"#","?"),FIND("?",SUBSTITUTE(EA1788,"#","?"))-1),EA1788))</f>
        <v/>
      </c>
      <c r="EC1788">
        <f>IF(EB1788="","",LOWER(IF(AND(LEN(EB1788)&gt;1,RIGHT(EB1788,1)="/"),LEFT(EB1788,LEN(EB1788)-1),EB1788)))</f>
        <v/>
      </c>
    </row>
    <row r="1789">
      <c r="EA1789">
        <f>IF(A1789="","",IF(LEFT(A1789,4)="http",IFERROR(MID(A1789,FIND("/",A1789,FIND("//",A1789)+2),2000),"/"),A1789))</f>
        <v/>
      </c>
      <c r="EB1789">
        <f>IF(EA1789="","",IFERROR(LEFT(SUBSTITUTE(EA1789,"#","?"),FIND("?",SUBSTITUTE(EA1789,"#","?"))-1),EA1789))</f>
        <v/>
      </c>
      <c r="EC1789">
        <f>IF(EB1789="","",LOWER(IF(AND(LEN(EB1789)&gt;1,RIGHT(EB1789,1)="/"),LEFT(EB1789,LEN(EB1789)-1),EB1789)))</f>
        <v/>
      </c>
    </row>
    <row r="1790">
      <c r="EA1790">
        <f>IF(A1790="","",IF(LEFT(A1790,4)="http",IFERROR(MID(A1790,FIND("/",A1790,FIND("//",A1790)+2),2000),"/"),A1790))</f>
        <v/>
      </c>
      <c r="EB1790">
        <f>IF(EA1790="","",IFERROR(LEFT(SUBSTITUTE(EA1790,"#","?"),FIND("?",SUBSTITUTE(EA1790,"#","?"))-1),EA1790))</f>
        <v/>
      </c>
      <c r="EC1790">
        <f>IF(EB1790="","",LOWER(IF(AND(LEN(EB1790)&gt;1,RIGHT(EB1790,1)="/"),LEFT(EB1790,LEN(EB1790)-1),EB1790)))</f>
        <v/>
      </c>
    </row>
    <row r="1791">
      <c r="EA1791">
        <f>IF(A1791="","",IF(LEFT(A1791,4)="http",IFERROR(MID(A1791,FIND("/",A1791,FIND("//",A1791)+2),2000),"/"),A1791))</f>
        <v/>
      </c>
      <c r="EB1791">
        <f>IF(EA1791="","",IFERROR(LEFT(SUBSTITUTE(EA1791,"#","?"),FIND("?",SUBSTITUTE(EA1791,"#","?"))-1),EA1791))</f>
        <v/>
      </c>
      <c r="EC1791">
        <f>IF(EB1791="","",LOWER(IF(AND(LEN(EB1791)&gt;1,RIGHT(EB1791,1)="/"),LEFT(EB1791,LEN(EB1791)-1),EB1791)))</f>
        <v/>
      </c>
    </row>
    <row r="1792">
      <c r="EA1792">
        <f>IF(A1792="","",IF(LEFT(A1792,4)="http",IFERROR(MID(A1792,FIND("/",A1792,FIND("//",A1792)+2),2000),"/"),A1792))</f>
        <v/>
      </c>
      <c r="EB1792">
        <f>IF(EA1792="","",IFERROR(LEFT(SUBSTITUTE(EA1792,"#","?"),FIND("?",SUBSTITUTE(EA1792,"#","?"))-1),EA1792))</f>
        <v/>
      </c>
      <c r="EC1792">
        <f>IF(EB1792="","",LOWER(IF(AND(LEN(EB1792)&gt;1,RIGHT(EB1792,1)="/"),LEFT(EB1792,LEN(EB1792)-1),EB1792)))</f>
        <v/>
      </c>
    </row>
    <row r="1793">
      <c r="EA1793">
        <f>IF(A1793="","",IF(LEFT(A1793,4)="http",IFERROR(MID(A1793,FIND("/",A1793,FIND("//",A1793)+2),2000),"/"),A1793))</f>
        <v/>
      </c>
      <c r="EB1793">
        <f>IF(EA1793="","",IFERROR(LEFT(SUBSTITUTE(EA1793,"#","?"),FIND("?",SUBSTITUTE(EA1793,"#","?"))-1),EA1793))</f>
        <v/>
      </c>
      <c r="EC1793">
        <f>IF(EB1793="","",LOWER(IF(AND(LEN(EB1793)&gt;1,RIGHT(EB1793,1)="/"),LEFT(EB1793,LEN(EB1793)-1),EB1793)))</f>
        <v/>
      </c>
    </row>
    <row r="1794">
      <c r="EA1794">
        <f>IF(A1794="","",IF(LEFT(A1794,4)="http",IFERROR(MID(A1794,FIND("/",A1794,FIND("//",A1794)+2),2000),"/"),A1794))</f>
        <v/>
      </c>
      <c r="EB1794">
        <f>IF(EA1794="","",IFERROR(LEFT(SUBSTITUTE(EA1794,"#","?"),FIND("?",SUBSTITUTE(EA1794,"#","?"))-1),EA1794))</f>
        <v/>
      </c>
      <c r="EC1794">
        <f>IF(EB1794="","",LOWER(IF(AND(LEN(EB1794)&gt;1,RIGHT(EB1794,1)="/"),LEFT(EB1794,LEN(EB1794)-1),EB1794)))</f>
        <v/>
      </c>
    </row>
    <row r="1795">
      <c r="EA1795">
        <f>IF(A1795="","",IF(LEFT(A1795,4)="http",IFERROR(MID(A1795,FIND("/",A1795,FIND("//",A1795)+2),2000),"/"),A1795))</f>
        <v/>
      </c>
      <c r="EB1795">
        <f>IF(EA1795="","",IFERROR(LEFT(SUBSTITUTE(EA1795,"#","?"),FIND("?",SUBSTITUTE(EA1795,"#","?"))-1),EA1795))</f>
        <v/>
      </c>
      <c r="EC1795">
        <f>IF(EB1795="","",LOWER(IF(AND(LEN(EB1795)&gt;1,RIGHT(EB1795,1)="/"),LEFT(EB1795,LEN(EB1795)-1),EB1795)))</f>
        <v/>
      </c>
    </row>
    <row r="1796">
      <c r="EA1796">
        <f>IF(A1796="","",IF(LEFT(A1796,4)="http",IFERROR(MID(A1796,FIND("/",A1796,FIND("//",A1796)+2),2000),"/"),A1796))</f>
        <v/>
      </c>
      <c r="EB1796">
        <f>IF(EA1796="","",IFERROR(LEFT(SUBSTITUTE(EA1796,"#","?"),FIND("?",SUBSTITUTE(EA1796,"#","?"))-1),EA1796))</f>
        <v/>
      </c>
      <c r="EC1796">
        <f>IF(EB1796="","",LOWER(IF(AND(LEN(EB1796)&gt;1,RIGHT(EB1796,1)="/"),LEFT(EB1796,LEN(EB1796)-1),EB1796)))</f>
        <v/>
      </c>
    </row>
    <row r="1797">
      <c r="EA1797">
        <f>IF(A1797="","",IF(LEFT(A1797,4)="http",IFERROR(MID(A1797,FIND("/",A1797,FIND("//",A1797)+2),2000),"/"),A1797))</f>
        <v/>
      </c>
      <c r="EB1797">
        <f>IF(EA1797="","",IFERROR(LEFT(SUBSTITUTE(EA1797,"#","?"),FIND("?",SUBSTITUTE(EA1797,"#","?"))-1),EA1797))</f>
        <v/>
      </c>
      <c r="EC1797">
        <f>IF(EB1797="","",LOWER(IF(AND(LEN(EB1797)&gt;1,RIGHT(EB1797,1)="/"),LEFT(EB1797,LEN(EB1797)-1),EB1797)))</f>
        <v/>
      </c>
    </row>
    <row r="1798">
      <c r="EA1798">
        <f>IF(A1798="","",IF(LEFT(A1798,4)="http",IFERROR(MID(A1798,FIND("/",A1798,FIND("//",A1798)+2),2000),"/"),A1798))</f>
        <v/>
      </c>
      <c r="EB1798">
        <f>IF(EA1798="","",IFERROR(LEFT(SUBSTITUTE(EA1798,"#","?"),FIND("?",SUBSTITUTE(EA1798,"#","?"))-1),EA1798))</f>
        <v/>
      </c>
      <c r="EC1798">
        <f>IF(EB1798="","",LOWER(IF(AND(LEN(EB1798)&gt;1,RIGHT(EB1798,1)="/"),LEFT(EB1798,LEN(EB1798)-1),EB1798)))</f>
        <v/>
      </c>
    </row>
    <row r="1799">
      <c r="EA1799">
        <f>IF(A1799="","",IF(LEFT(A1799,4)="http",IFERROR(MID(A1799,FIND("/",A1799,FIND("//",A1799)+2),2000),"/"),A1799))</f>
        <v/>
      </c>
      <c r="EB1799">
        <f>IF(EA1799="","",IFERROR(LEFT(SUBSTITUTE(EA1799,"#","?"),FIND("?",SUBSTITUTE(EA1799,"#","?"))-1),EA1799))</f>
        <v/>
      </c>
      <c r="EC1799">
        <f>IF(EB1799="","",LOWER(IF(AND(LEN(EB1799)&gt;1,RIGHT(EB1799,1)="/"),LEFT(EB1799,LEN(EB1799)-1),EB1799)))</f>
        <v/>
      </c>
    </row>
    <row r="1800">
      <c r="EA1800">
        <f>IF(A1800="","",IF(LEFT(A1800,4)="http",IFERROR(MID(A1800,FIND("/",A1800,FIND("//",A1800)+2),2000),"/"),A1800))</f>
        <v/>
      </c>
      <c r="EB1800">
        <f>IF(EA1800="","",IFERROR(LEFT(SUBSTITUTE(EA1800,"#","?"),FIND("?",SUBSTITUTE(EA1800,"#","?"))-1),EA1800))</f>
        <v/>
      </c>
      <c r="EC1800">
        <f>IF(EB1800="","",LOWER(IF(AND(LEN(EB1800)&gt;1,RIGHT(EB1800,1)="/"),LEFT(EB1800,LEN(EB1800)-1),EB1800)))</f>
        <v/>
      </c>
    </row>
    <row r="1801">
      <c r="EA1801">
        <f>IF(A1801="","",IF(LEFT(A1801,4)="http",IFERROR(MID(A1801,FIND("/",A1801,FIND("//",A1801)+2),2000),"/"),A1801))</f>
        <v/>
      </c>
      <c r="EB1801">
        <f>IF(EA1801="","",IFERROR(LEFT(SUBSTITUTE(EA1801,"#","?"),FIND("?",SUBSTITUTE(EA1801,"#","?"))-1),EA1801))</f>
        <v/>
      </c>
      <c r="EC1801">
        <f>IF(EB1801="","",LOWER(IF(AND(LEN(EB1801)&gt;1,RIGHT(EB1801,1)="/"),LEFT(EB1801,LEN(EB1801)-1),EB1801)))</f>
        <v/>
      </c>
    </row>
    <row r="1802">
      <c r="EA1802">
        <f>IF(A1802="","",IF(LEFT(A1802,4)="http",IFERROR(MID(A1802,FIND("/",A1802,FIND("//",A1802)+2),2000),"/"),A1802))</f>
        <v/>
      </c>
      <c r="EB1802">
        <f>IF(EA1802="","",IFERROR(LEFT(SUBSTITUTE(EA1802,"#","?"),FIND("?",SUBSTITUTE(EA1802,"#","?"))-1),EA1802))</f>
        <v/>
      </c>
      <c r="EC1802">
        <f>IF(EB1802="","",LOWER(IF(AND(LEN(EB1802)&gt;1,RIGHT(EB1802,1)="/"),LEFT(EB1802,LEN(EB1802)-1),EB1802)))</f>
        <v/>
      </c>
    </row>
    <row r="1803">
      <c r="EA1803">
        <f>IF(A1803="","",IF(LEFT(A1803,4)="http",IFERROR(MID(A1803,FIND("/",A1803,FIND("//",A1803)+2),2000),"/"),A1803))</f>
        <v/>
      </c>
      <c r="EB1803">
        <f>IF(EA1803="","",IFERROR(LEFT(SUBSTITUTE(EA1803,"#","?"),FIND("?",SUBSTITUTE(EA1803,"#","?"))-1),EA1803))</f>
        <v/>
      </c>
      <c r="EC1803">
        <f>IF(EB1803="","",LOWER(IF(AND(LEN(EB1803)&gt;1,RIGHT(EB1803,1)="/"),LEFT(EB1803,LEN(EB1803)-1),EB1803)))</f>
        <v/>
      </c>
    </row>
    <row r="1804">
      <c r="EA1804">
        <f>IF(A1804="","",IF(LEFT(A1804,4)="http",IFERROR(MID(A1804,FIND("/",A1804,FIND("//",A1804)+2),2000),"/"),A1804))</f>
        <v/>
      </c>
      <c r="EB1804">
        <f>IF(EA1804="","",IFERROR(LEFT(SUBSTITUTE(EA1804,"#","?"),FIND("?",SUBSTITUTE(EA1804,"#","?"))-1),EA1804))</f>
        <v/>
      </c>
      <c r="EC1804">
        <f>IF(EB1804="","",LOWER(IF(AND(LEN(EB1804)&gt;1,RIGHT(EB1804,1)="/"),LEFT(EB1804,LEN(EB1804)-1),EB1804)))</f>
        <v/>
      </c>
    </row>
    <row r="1805">
      <c r="EA1805">
        <f>IF(A1805="","",IF(LEFT(A1805,4)="http",IFERROR(MID(A1805,FIND("/",A1805,FIND("//",A1805)+2),2000),"/"),A1805))</f>
        <v/>
      </c>
      <c r="EB1805">
        <f>IF(EA1805="","",IFERROR(LEFT(SUBSTITUTE(EA1805,"#","?"),FIND("?",SUBSTITUTE(EA1805,"#","?"))-1),EA1805))</f>
        <v/>
      </c>
      <c r="EC1805">
        <f>IF(EB1805="","",LOWER(IF(AND(LEN(EB1805)&gt;1,RIGHT(EB1805,1)="/"),LEFT(EB1805,LEN(EB1805)-1),EB1805)))</f>
        <v/>
      </c>
    </row>
    <row r="1806">
      <c r="EA1806">
        <f>IF(A1806="","",IF(LEFT(A1806,4)="http",IFERROR(MID(A1806,FIND("/",A1806,FIND("//",A1806)+2),2000),"/"),A1806))</f>
        <v/>
      </c>
      <c r="EB1806">
        <f>IF(EA1806="","",IFERROR(LEFT(SUBSTITUTE(EA1806,"#","?"),FIND("?",SUBSTITUTE(EA1806,"#","?"))-1),EA1806))</f>
        <v/>
      </c>
      <c r="EC1806">
        <f>IF(EB1806="","",LOWER(IF(AND(LEN(EB1806)&gt;1,RIGHT(EB1806,1)="/"),LEFT(EB1806,LEN(EB1806)-1),EB1806)))</f>
        <v/>
      </c>
    </row>
    <row r="1807">
      <c r="EA1807">
        <f>IF(A1807="","",IF(LEFT(A1807,4)="http",IFERROR(MID(A1807,FIND("/",A1807,FIND("//",A1807)+2),2000),"/"),A1807))</f>
        <v/>
      </c>
      <c r="EB1807">
        <f>IF(EA1807="","",IFERROR(LEFT(SUBSTITUTE(EA1807,"#","?"),FIND("?",SUBSTITUTE(EA1807,"#","?"))-1),EA1807))</f>
        <v/>
      </c>
      <c r="EC1807">
        <f>IF(EB1807="","",LOWER(IF(AND(LEN(EB1807)&gt;1,RIGHT(EB1807,1)="/"),LEFT(EB1807,LEN(EB1807)-1),EB1807)))</f>
        <v/>
      </c>
    </row>
    <row r="1808">
      <c r="EA1808">
        <f>IF(A1808="","",IF(LEFT(A1808,4)="http",IFERROR(MID(A1808,FIND("/",A1808,FIND("//",A1808)+2),2000),"/"),A1808))</f>
        <v/>
      </c>
      <c r="EB1808">
        <f>IF(EA1808="","",IFERROR(LEFT(SUBSTITUTE(EA1808,"#","?"),FIND("?",SUBSTITUTE(EA1808,"#","?"))-1),EA1808))</f>
        <v/>
      </c>
      <c r="EC1808">
        <f>IF(EB1808="","",LOWER(IF(AND(LEN(EB1808)&gt;1,RIGHT(EB1808,1)="/"),LEFT(EB1808,LEN(EB1808)-1),EB1808)))</f>
        <v/>
      </c>
    </row>
    <row r="1809">
      <c r="EA1809">
        <f>IF(A1809="","",IF(LEFT(A1809,4)="http",IFERROR(MID(A1809,FIND("/",A1809,FIND("//",A1809)+2),2000),"/"),A1809))</f>
        <v/>
      </c>
      <c r="EB1809">
        <f>IF(EA1809="","",IFERROR(LEFT(SUBSTITUTE(EA1809,"#","?"),FIND("?",SUBSTITUTE(EA1809,"#","?"))-1),EA1809))</f>
        <v/>
      </c>
      <c r="EC1809">
        <f>IF(EB1809="","",LOWER(IF(AND(LEN(EB1809)&gt;1,RIGHT(EB1809,1)="/"),LEFT(EB1809,LEN(EB1809)-1),EB1809)))</f>
        <v/>
      </c>
    </row>
    <row r="1810">
      <c r="EA1810">
        <f>IF(A1810="","",IF(LEFT(A1810,4)="http",IFERROR(MID(A1810,FIND("/",A1810,FIND("//",A1810)+2),2000),"/"),A1810))</f>
        <v/>
      </c>
      <c r="EB1810">
        <f>IF(EA1810="","",IFERROR(LEFT(SUBSTITUTE(EA1810,"#","?"),FIND("?",SUBSTITUTE(EA1810,"#","?"))-1),EA1810))</f>
        <v/>
      </c>
      <c r="EC1810">
        <f>IF(EB1810="","",LOWER(IF(AND(LEN(EB1810)&gt;1,RIGHT(EB1810,1)="/"),LEFT(EB1810,LEN(EB1810)-1),EB1810)))</f>
        <v/>
      </c>
    </row>
    <row r="1811">
      <c r="EA1811">
        <f>IF(A1811="","",IF(LEFT(A1811,4)="http",IFERROR(MID(A1811,FIND("/",A1811,FIND("//",A1811)+2),2000),"/"),A1811))</f>
        <v/>
      </c>
      <c r="EB1811">
        <f>IF(EA1811="","",IFERROR(LEFT(SUBSTITUTE(EA1811,"#","?"),FIND("?",SUBSTITUTE(EA1811,"#","?"))-1),EA1811))</f>
        <v/>
      </c>
      <c r="EC1811">
        <f>IF(EB1811="","",LOWER(IF(AND(LEN(EB1811)&gt;1,RIGHT(EB1811,1)="/"),LEFT(EB1811,LEN(EB1811)-1),EB1811)))</f>
        <v/>
      </c>
    </row>
    <row r="1812">
      <c r="EA1812">
        <f>IF(A1812="","",IF(LEFT(A1812,4)="http",IFERROR(MID(A1812,FIND("/",A1812,FIND("//",A1812)+2),2000),"/"),A1812))</f>
        <v/>
      </c>
      <c r="EB1812">
        <f>IF(EA1812="","",IFERROR(LEFT(SUBSTITUTE(EA1812,"#","?"),FIND("?",SUBSTITUTE(EA1812,"#","?"))-1),EA1812))</f>
        <v/>
      </c>
      <c r="EC1812">
        <f>IF(EB1812="","",LOWER(IF(AND(LEN(EB1812)&gt;1,RIGHT(EB1812,1)="/"),LEFT(EB1812,LEN(EB1812)-1),EB1812)))</f>
        <v/>
      </c>
    </row>
    <row r="1813">
      <c r="EA1813">
        <f>IF(A1813="","",IF(LEFT(A1813,4)="http",IFERROR(MID(A1813,FIND("/",A1813,FIND("//",A1813)+2),2000),"/"),A1813))</f>
        <v/>
      </c>
      <c r="EB1813">
        <f>IF(EA1813="","",IFERROR(LEFT(SUBSTITUTE(EA1813,"#","?"),FIND("?",SUBSTITUTE(EA1813,"#","?"))-1),EA1813))</f>
        <v/>
      </c>
      <c r="EC1813">
        <f>IF(EB1813="","",LOWER(IF(AND(LEN(EB1813)&gt;1,RIGHT(EB1813,1)="/"),LEFT(EB1813,LEN(EB1813)-1),EB1813)))</f>
        <v/>
      </c>
    </row>
    <row r="1814">
      <c r="EA1814">
        <f>IF(A1814="","",IF(LEFT(A1814,4)="http",IFERROR(MID(A1814,FIND("/",A1814,FIND("//",A1814)+2),2000),"/"),A1814))</f>
        <v/>
      </c>
      <c r="EB1814">
        <f>IF(EA1814="","",IFERROR(LEFT(SUBSTITUTE(EA1814,"#","?"),FIND("?",SUBSTITUTE(EA1814,"#","?"))-1),EA1814))</f>
        <v/>
      </c>
      <c r="EC1814">
        <f>IF(EB1814="","",LOWER(IF(AND(LEN(EB1814)&gt;1,RIGHT(EB1814,1)="/"),LEFT(EB1814,LEN(EB1814)-1),EB1814)))</f>
        <v/>
      </c>
    </row>
    <row r="1815">
      <c r="EA1815">
        <f>IF(A1815="","",IF(LEFT(A1815,4)="http",IFERROR(MID(A1815,FIND("/",A1815,FIND("//",A1815)+2),2000),"/"),A1815))</f>
        <v/>
      </c>
      <c r="EB1815">
        <f>IF(EA1815="","",IFERROR(LEFT(SUBSTITUTE(EA1815,"#","?"),FIND("?",SUBSTITUTE(EA1815,"#","?"))-1),EA1815))</f>
        <v/>
      </c>
      <c r="EC1815">
        <f>IF(EB1815="","",LOWER(IF(AND(LEN(EB1815)&gt;1,RIGHT(EB1815,1)="/"),LEFT(EB1815,LEN(EB1815)-1),EB1815)))</f>
        <v/>
      </c>
    </row>
    <row r="1816">
      <c r="EA1816">
        <f>IF(A1816="","",IF(LEFT(A1816,4)="http",IFERROR(MID(A1816,FIND("/",A1816,FIND("//",A1816)+2),2000),"/"),A1816))</f>
        <v/>
      </c>
      <c r="EB1816">
        <f>IF(EA1816="","",IFERROR(LEFT(SUBSTITUTE(EA1816,"#","?"),FIND("?",SUBSTITUTE(EA1816,"#","?"))-1),EA1816))</f>
        <v/>
      </c>
      <c r="EC1816">
        <f>IF(EB1816="","",LOWER(IF(AND(LEN(EB1816)&gt;1,RIGHT(EB1816,1)="/"),LEFT(EB1816,LEN(EB1816)-1),EB1816)))</f>
        <v/>
      </c>
    </row>
    <row r="1817">
      <c r="EA1817">
        <f>IF(A1817="","",IF(LEFT(A1817,4)="http",IFERROR(MID(A1817,FIND("/",A1817,FIND("//",A1817)+2),2000),"/"),A1817))</f>
        <v/>
      </c>
      <c r="EB1817">
        <f>IF(EA1817="","",IFERROR(LEFT(SUBSTITUTE(EA1817,"#","?"),FIND("?",SUBSTITUTE(EA1817,"#","?"))-1),EA1817))</f>
        <v/>
      </c>
      <c r="EC1817">
        <f>IF(EB1817="","",LOWER(IF(AND(LEN(EB1817)&gt;1,RIGHT(EB1817,1)="/"),LEFT(EB1817,LEN(EB1817)-1),EB1817)))</f>
        <v/>
      </c>
    </row>
    <row r="1818">
      <c r="EA1818">
        <f>IF(A1818="","",IF(LEFT(A1818,4)="http",IFERROR(MID(A1818,FIND("/",A1818,FIND("//",A1818)+2),2000),"/"),A1818))</f>
        <v/>
      </c>
      <c r="EB1818">
        <f>IF(EA1818="","",IFERROR(LEFT(SUBSTITUTE(EA1818,"#","?"),FIND("?",SUBSTITUTE(EA1818,"#","?"))-1),EA1818))</f>
        <v/>
      </c>
      <c r="EC1818">
        <f>IF(EB1818="","",LOWER(IF(AND(LEN(EB1818)&gt;1,RIGHT(EB1818,1)="/"),LEFT(EB1818,LEN(EB1818)-1),EB1818)))</f>
        <v/>
      </c>
    </row>
    <row r="1819">
      <c r="EA1819">
        <f>IF(A1819="","",IF(LEFT(A1819,4)="http",IFERROR(MID(A1819,FIND("/",A1819,FIND("//",A1819)+2),2000),"/"),A1819))</f>
        <v/>
      </c>
      <c r="EB1819">
        <f>IF(EA1819="","",IFERROR(LEFT(SUBSTITUTE(EA1819,"#","?"),FIND("?",SUBSTITUTE(EA1819,"#","?"))-1),EA1819))</f>
        <v/>
      </c>
      <c r="EC1819">
        <f>IF(EB1819="","",LOWER(IF(AND(LEN(EB1819)&gt;1,RIGHT(EB1819,1)="/"),LEFT(EB1819,LEN(EB1819)-1),EB1819)))</f>
        <v/>
      </c>
    </row>
    <row r="1820">
      <c r="EA1820">
        <f>IF(A1820="","",IF(LEFT(A1820,4)="http",IFERROR(MID(A1820,FIND("/",A1820,FIND("//",A1820)+2),2000),"/"),A1820))</f>
        <v/>
      </c>
      <c r="EB1820">
        <f>IF(EA1820="","",IFERROR(LEFT(SUBSTITUTE(EA1820,"#","?"),FIND("?",SUBSTITUTE(EA1820,"#","?"))-1),EA1820))</f>
        <v/>
      </c>
      <c r="EC1820">
        <f>IF(EB1820="","",LOWER(IF(AND(LEN(EB1820)&gt;1,RIGHT(EB1820,1)="/"),LEFT(EB1820,LEN(EB1820)-1),EB1820)))</f>
        <v/>
      </c>
    </row>
    <row r="1821">
      <c r="EA1821">
        <f>IF(A1821="","",IF(LEFT(A1821,4)="http",IFERROR(MID(A1821,FIND("/",A1821,FIND("//",A1821)+2),2000),"/"),A1821))</f>
        <v/>
      </c>
      <c r="EB1821">
        <f>IF(EA1821="","",IFERROR(LEFT(SUBSTITUTE(EA1821,"#","?"),FIND("?",SUBSTITUTE(EA1821,"#","?"))-1),EA1821))</f>
        <v/>
      </c>
      <c r="EC1821">
        <f>IF(EB1821="","",LOWER(IF(AND(LEN(EB1821)&gt;1,RIGHT(EB1821,1)="/"),LEFT(EB1821,LEN(EB1821)-1),EB1821)))</f>
        <v/>
      </c>
    </row>
    <row r="1822">
      <c r="EA1822">
        <f>IF(A1822="","",IF(LEFT(A1822,4)="http",IFERROR(MID(A1822,FIND("/",A1822,FIND("//",A1822)+2),2000),"/"),A1822))</f>
        <v/>
      </c>
      <c r="EB1822">
        <f>IF(EA1822="","",IFERROR(LEFT(SUBSTITUTE(EA1822,"#","?"),FIND("?",SUBSTITUTE(EA1822,"#","?"))-1),EA1822))</f>
        <v/>
      </c>
      <c r="EC1822">
        <f>IF(EB1822="","",LOWER(IF(AND(LEN(EB1822)&gt;1,RIGHT(EB1822,1)="/"),LEFT(EB1822,LEN(EB1822)-1),EB1822)))</f>
        <v/>
      </c>
    </row>
    <row r="1823">
      <c r="EA1823">
        <f>IF(A1823="","",IF(LEFT(A1823,4)="http",IFERROR(MID(A1823,FIND("/",A1823,FIND("//",A1823)+2),2000),"/"),A1823))</f>
        <v/>
      </c>
      <c r="EB1823">
        <f>IF(EA1823="","",IFERROR(LEFT(SUBSTITUTE(EA1823,"#","?"),FIND("?",SUBSTITUTE(EA1823,"#","?"))-1),EA1823))</f>
        <v/>
      </c>
      <c r="EC1823">
        <f>IF(EB1823="","",LOWER(IF(AND(LEN(EB1823)&gt;1,RIGHT(EB1823,1)="/"),LEFT(EB1823,LEN(EB1823)-1),EB1823)))</f>
        <v/>
      </c>
    </row>
    <row r="1824">
      <c r="EA1824">
        <f>IF(A1824="","",IF(LEFT(A1824,4)="http",IFERROR(MID(A1824,FIND("/",A1824,FIND("//",A1824)+2),2000),"/"),A1824))</f>
        <v/>
      </c>
      <c r="EB1824">
        <f>IF(EA1824="","",IFERROR(LEFT(SUBSTITUTE(EA1824,"#","?"),FIND("?",SUBSTITUTE(EA1824,"#","?"))-1),EA1824))</f>
        <v/>
      </c>
      <c r="EC1824">
        <f>IF(EB1824="","",LOWER(IF(AND(LEN(EB1824)&gt;1,RIGHT(EB1824,1)="/"),LEFT(EB1824,LEN(EB1824)-1),EB1824)))</f>
        <v/>
      </c>
    </row>
    <row r="1825">
      <c r="EA1825">
        <f>IF(A1825="","",IF(LEFT(A1825,4)="http",IFERROR(MID(A1825,FIND("/",A1825,FIND("//",A1825)+2),2000),"/"),A1825))</f>
        <v/>
      </c>
      <c r="EB1825">
        <f>IF(EA1825="","",IFERROR(LEFT(SUBSTITUTE(EA1825,"#","?"),FIND("?",SUBSTITUTE(EA1825,"#","?"))-1),EA1825))</f>
        <v/>
      </c>
      <c r="EC1825">
        <f>IF(EB1825="","",LOWER(IF(AND(LEN(EB1825)&gt;1,RIGHT(EB1825,1)="/"),LEFT(EB1825,LEN(EB1825)-1),EB1825)))</f>
        <v/>
      </c>
    </row>
    <row r="1826">
      <c r="EA1826">
        <f>IF(A1826="","",IF(LEFT(A1826,4)="http",IFERROR(MID(A1826,FIND("/",A1826,FIND("//",A1826)+2),2000),"/"),A1826))</f>
        <v/>
      </c>
      <c r="EB1826">
        <f>IF(EA1826="","",IFERROR(LEFT(SUBSTITUTE(EA1826,"#","?"),FIND("?",SUBSTITUTE(EA1826,"#","?"))-1),EA1826))</f>
        <v/>
      </c>
      <c r="EC1826">
        <f>IF(EB1826="","",LOWER(IF(AND(LEN(EB1826)&gt;1,RIGHT(EB1826,1)="/"),LEFT(EB1826,LEN(EB1826)-1),EB1826)))</f>
        <v/>
      </c>
    </row>
    <row r="1827">
      <c r="EA1827">
        <f>IF(A1827="","",IF(LEFT(A1827,4)="http",IFERROR(MID(A1827,FIND("/",A1827,FIND("//",A1827)+2),2000),"/"),A1827))</f>
        <v/>
      </c>
      <c r="EB1827">
        <f>IF(EA1827="","",IFERROR(LEFT(SUBSTITUTE(EA1827,"#","?"),FIND("?",SUBSTITUTE(EA1827,"#","?"))-1),EA1827))</f>
        <v/>
      </c>
      <c r="EC1827">
        <f>IF(EB1827="","",LOWER(IF(AND(LEN(EB1827)&gt;1,RIGHT(EB1827,1)="/"),LEFT(EB1827,LEN(EB1827)-1),EB1827)))</f>
        <v/>
      </c>
    </row>
    <row r="1828">
      <c r="EA1828">
        <f>IF(A1828="","",IF(LEFT(A1828,4)="http",IFERROR(MID(A1828,FIND("/",A1828,FIND("//",A1828)+2),2000),"/"),A1828))</f>
        <v/>
      </c>
      <c r="EB1828">
        <f>IF(EA1828="","",IFERROR(LEFT(SUBSTITUTE(EA1828,"#","?"),FIND("?",SUBSTITUTE(EA1828,"#","?"))-1),EA1828))</f>
        <v/>
      </c>
      <c r="EC1828">
        <f>IF(EB1828="","",LOWER(IF(AND(LEN(EB1828)&gt;1,RIGHT(EB1828,1)="/"),LEFT(EB1828,LEN(EB1828)-1),EB1828)))</f>
        <v/>
      </c>
    </row>
    <row r="1829">
      <c r="EA1829">
        <f>IF(A1829="","",IF(LEFT(A1829,4)="http",IFERROR(MID(A1829,FIND("/",A1829,FIND("//",A1829)+2),2000),"/"),A1829))</f>
        <v/>
      </c>
      <c r="EB1829">
        <f>IF(EA1829="","",IFERROR(LEFT(SUBSTITUTE(EA1829,"#","?"),FIND("?",SUBSTITUTE(EA1829,"#","?"))-1),EA1829))</f>
        <v/>
      </c>
      <c r="EC1829">
        <f>IF(EB1829="","",LOWER(IF(AND(LEN(EB1829)&gt;1,RIGHT(EB1829,1)="/"),LEFT(EB1829,LEN(EB1829)-1),EB1829)))</f>
        <v/>
      </c>
    </row>
    <row r="1830">
      <c r="EA1830">
        <f>IF(A1830="","",IF(LEFT(A1830,4)="http",IFERROR(MID(A1830,FIND("/",A1830,FIND("//",A1830)+2),2000),"/"),A1830))</f>
        <v/>
      </c>
      <c r="EB1830">
        <f>IF(EA1830="","",IFERROR(LEFT(SUBSTITUTE(EA1830,"#","?"),FIND("?",SUBSTITUTE(EA1830,"#","?"))-1),EA1830))</f>
        <v/>
      </c>
      <c r="EC1830">
        <f>IF(EB1830="","",LOWER(IF(AND(LEN(EB1830)&gt;1,RIGHT(EB1830,1)="/"),LEFT(EB1830,LEN(EB1830)-1),EB1830)))</f>
        <v/>
      </c>
    </row>
    <row r="1831">
      <c r="EA1831">
        <f>IF(A1831="","",IF(LEFT(A1831,4)="http",IFERROR(MID(A1831,FIND("/",A1831,FIND("//",A1831)+2),2000),"/"),A1831))</f>
        <v/>
      </c>
      <c r="EB1831">
        <f>IF(EA1831="","",IFERROR(LEFT(SUBSTITUTE(EA1831,"#","?"),FIND("?",SUBSTITUTE(EA1831,"#","?"))-1),EA1831))</f>
        <v/>
      </c>
      <c r="EC1831">
        <f>IF(EB1831="","",LOWER(IF(AND(LEN(EB1831)&gt;1,RIGHT(EB1831,1)="/"),LEFT(EB1831,LEN(EB1831)-1),EB1831)))</f>
        <v/>
      </c>
    </row>
    <row r="1832">
      <c r="EA1832">
        <f>IF(A1832="","",IF(LEFT(A1832,4)="http",IFERROR(MID(A1832,FIND("/",A1832,FIND("//",A1832)+2),2000),"/"),A1832))</f>
        <v/>
      </c>
      <c r="EB1832">
        <f>IF(EA1832="","",IFERROR(LEFT(SUBSTITUTE(EA1832,"#","?"),FIND("?",SUBSTITUTE(EA1832,"#","?"))-1),EA1832))</f>
        <v/>
      </c>
      <c r="EC1832">
        <f>IF(EB1832="","",LOWER(IF(AND(LEN(EB1832)&gt;1,RIGHT(EB1832,1)="/"),LEFT(EB1832,LEN(EB1832)-1),EB1832)))</f>
        <v/>
      </c>
    </row>
    <row r="1833">
      <c r="EA1833">
        <f>IF(A1833="","",IF(LEFT(A1833,4)="http",IFERROR(MID(A1833,FIND("/",A1833,FIND("//",A1833)+2),2000),"/"),A1833))</f>
        <v/>
      </c>
      <c r="EB1833">
        <f>IF(EA1833="","",IFERROR(LEFT(SUBSTITUTE(EA1833,"#","?"),FIND("?",SUBSTITUTE(EA1833,"#","?"))-1),EA1833))</f>
        <v/>
      </c>
      <c r="EC1833">
        <f>IF(EB1833="","",LOWER(IF(AND(LEN(EB1833)&gt;1,RIGHT(EB1833,1)="/"),LEFT(EB1833,LEN(EB1833)-1),EB1833)))</f>
        <v/>
      </c>
    </row>
    <row r="1834">
      <c r="EA1834">
        <f>IF(A1834="","",IF(LEFT(A1834,4)="http",IFERROR(MID(A1834,FIND("/",A1834,FIND("//",A1834)+2),2000),"/"),A1834))</f>
        <v/>
      </c>
      <c r="EB1834">
        <f>IF(EA1834="","",IFERROR(LEFT(SUBSTITUTE(EA1834,"#","?"),FIND("?",SUBSTITUTE(EA1834,"#","?"))-1),EA1834))</f>
        <v/>
      </c>
      <c r="EC1834">
        <f>IF(EB1834="","",LOWER(IF(AND(LEN(EB1834)&gt;1,RIGHT(EB1834,1)="/"),LEFT(EB1834,LEN(EB1834)-1),EB1834)))</f>
        <v/>
      </c>
    </row>
    <row r="1835">
      <c r="EA1835">
        <f>IF(A1835="","",IF(LEFT(A1835,4)="http",IFERROR(MID(A1835,FIND("/",A1835,FIND("//",A1835)+2),2000),"/"),A1835))</f>
        <v/>
      </c>
      <c r="EB1835">
        <f>IF(EA1835="","",IFERROR(LEFT(SUBSTITUTE(EA1835,"#","?"),FIND("?",SUBSTITUTE(EA1835,"#","?"))-1),EA1835))</f>
        <v/>
      </c>
      <c r="EC1835">
        <f>IF(EB1835="","",LOWER(IF(AND(LEN(EB1835)&gt;1,RIGHT(EB1835,1)="/"),LEFT(EB1835,LEN(EB1835)-1),EB1835)))</f>
        <v/>
      </c>
    </row>
    <row r="1836">
      <c r="EA1836">
        <f>IF(A1836="","",IF(LEFT(A1836,4)="http",IFERROR(MID(A1836,FIND("/",A1836,FIND("//",A1836)+2),2000),"/"),A1836))</f>
        <v/>
      </c>
      <c r="EB1836">
        <f>IF(EA1836="","",IFERROR(LEFT(SUBSTITUTE(EA1836,"#","?"),FIND("?",SUBSTITUTE(EA1836,"#","?"))-1),EA1836))</f>
        <v/>
      </c>
      <c r="EC1836">
        <f>IF(EB1836="","",LOWER(IF(AND(LEN(EB1836)&gt;1,RIGHT(EB1836,1)="/"),LEFT(EB1836,LEN(EB1836)-1),EB1836)))</f>
        <v/>
      </c>
    </row>
    <row r="1837">
      <c r="EA1837">
        <f>IF(A1837="","",IF(LEFT(A1837,4)="http",IFERROR(MID(A1837,FIND("/",A1837,FIND("//",A1837)+2),2000),"/"),A1837))</f>
        <v/>
      </c>
      <c r="EB1837">
        <f>IF(EA1837="","",IFERROR(LEFT(SUBSTITUTE(EA1837,"#","?"),FIND("?",SUBSTITUTE(EA1837,"#","?"))-1),EA1837))</f>
        <v/>
      </c>
      <c r="EC1837">
        <f>IF(EB1837="","",LOWER(IF(AND(LEN(EB1837)&gt;1,RIGHT(EB1837,1)="/"),LEFT(EB1837,LEN(EB1837)-1),EB1837)))</f>
        <v/>
      </c>
    </row>
    <row r="1838">
      <c r="EA1838">
        <f>IF(A1838="","",IF(LEFT(A1838,4)="http",IFERROR(MID(A1838,FIND("/",A1838,FIND("//",A1838)+2),2000),"/"),A1838))</f>
        <v/>
      </c>
      <c r="EB1838">
        <f>IF(EA1838="","",IFERROR(LEFT(SUBSTITUTE(EA1838,"#","?"),FIND("?",SUBSTITUTE(EA1838,"#","?"))-1),EA1838))</f>
        <v/>
      </c>
      <c r="EC1838">
        <f>IF(EB1838="","",LOWER(IF(AND(LEN(EB1838)&gt;1,RIGHT(EB1838,1)="/"),LEFT(EB1838,LEN(EB1838)-1),EB1838)))</f>
        <v/>
      </c>
    </row>
    <row r="1839">
      <c r="EA1839">
        <f>IF(A1839="","",IF(LEFT(A1839,4)="http",IFERROR(MID(A1839,FIND("/",A1839,FIND("//",A1839)+2),2000),"/"),A1839))</f>
        <v/>
      </c>
      <c r="EB1839">
        <f>IF(EA1839="","",IFERROR(LEFT(SUBSTITUTE(EA1839,"#","?"),FIND("?",SUBSTITUTE(EA1839,"#","?"))-1),EA1839))</f>
        <v/>
      </c>
      <c r="EC1839">
        <f>IF(EB1839="","",LOWER(IF(AND(LEN(EB1839)&gt;1,RIGHT(EB1839,1)="/"),LEFT(EB1839,LEN(EB1839)-1),EB1839)))</f>
        <v/>
      </c>
    </row>
    <row r="1840">
      <c r="EA1840">
        <f>IF(A1840="","",IF(LEFT(A1840,4)="http",IFERROR(MID(A1840,FIND("/",A1840,FIND("//",A1840)+2),2000),"/"),A1840))</f>
        <v/>
      </c>
      <c r="EB1840">
        <f>IF(EA1840="","",IFERROR(LEFT(SUBSTITUTE(EA1840,"#","?"),FIND("?",SUBSTITUTE(EA1840,"#","?"))-1),EA1840))</f>
        <v/>
      </c>
      <c r="EC1840">
        <f>IF(EB1840="","",LOWER(IF(AND(LEN(EB1840)&gt;1,RIGHT(EB1840,1)="/"),LEFT(EB1840,LEN(EB1840)-1),EB1840)))</f>
        <v/>
      </c>
    </row>
    <row r="1841">
      <c r="EA1841">
        <f>IF(A1841="","",IF(LEFT(A1841,4)="http",IFERROR(MID(A1841,FIND("/",A1841,FIND("//",A1841)+2),2000),"/"),A1841))</f>
        <v/>
      </c>
      <c r="EB1841">
        <f>IF(EA1841="","",IFERROR(LEFT(SUBSTITUTE(EA1841,"#","?"),FIND("?",SUBSTITUTE(EA1841,"#","?"))-1),EA1841))</f>
        <v/>
      </c>
      <c r="EC1841">
        <f>IF(EB1841="","",LOWER(IF(AND(LEN(EB1841)&gt;1,RIGHT(EB1841,1)="/"),LEFT(EB1841,LEN(EB1841)-1),EB1841)))</f>
        <v/>
      </c>
    </row>
    <row r="1842">
      <c r="EA1842">
        <f>IF(A1842="","",IF(LEFT(A1842,4)="http",IFERROR(MID(A1842,FIND("/",A1842,FIND("//",A1842)+2),2000),"/"),A1842))</f>
        <v/>
      </c>
      <c r="EB1842">
        <f>IF(EA1842="","",IFERROR(LEFT(SUBSTITUTE(EA1842,"#","?"),FIND("?",SUBSTITUTE(EA1842,"#","?"))-1),EA1842))</f>
        <v/>
      </c>
      <c r="EC1842">
        <f>IF(EB1842="","",LOWER(IF(AND(LEN(EB1842)&gt;1,RIGHT(EB1842,1)="/"),LEFT(EB1842,LEN(EB1842)-1),EB1842)))</f>
        <v/>
      </c>
    </row>
    <row r="1843">
      <c r="EA1843">
        <f>IF(A1843="","",IF(LEFT(A1843,4)="http",IFERROR(MID(A1843,FIND("/",A1843,FIND("//",A1843)+2),2000),"/"),A1843))</f>
        <v/>
      </c>
      <c r="EB1843">
        <f>IF(EA1843="","",IFERROR(LEFT(SUBSTITUTE(EA1843,"#","?"),FIND("?",SUBSTITUTE(EA1843,"#","?"))-1),EA1843))</f>
        <v/>
      </c>
      <c r="EC1843">
        <f>IF(EB1843="","",LOWER(IF(AND(LEN(EB1843)&gt;1,RIGHT(EB1843,1)="/"),LEFT(EB1843,LEN(EB1843)-1),EB1843)))</f>
        <v/>
      </c>
    </row>
    <row r="1844">
      <c r="EA1844">
        <f>IF(A1844="","",IF(LEFT(A1844,4)="http",IFERROR(MID(A1844,FIND("/",A1844,FIND("//",A1844)+2),2000),"/"),A1844))</f>
        <v/>
      </c>
      <c r="EB1844">
        <f>IF(EA1844="","",IFERROR(LEFT(SUBSTITUTE(EA1844,"#","?"),FIND("?",SUBSTITUTE(EA1844,"#","?"))-1),EA1844))</f>
        <v/>
      </c>
      <c r="EC1844">
        <f>IF(EB1844="","",LOWER(IF(AND(LEN(EB1844)&gt;1,RIGHT(EB1844,1)="/"),LEFT(EB1844,LEN(EB1844)-1),EB1844)))</f>
        <v/>
      </c>
    </row>
    <row r="1845">
      <c r="EA1845">
        <f>IF(A1845="","",IF(LEFT(A1845,4)="http",IFERROR(MID(A1845,FIND("/",A1845,FIND("//",A1845)+2),2000),"/"),A1845))</f>
        <v/>
      </c>
      <c r="EB1845">
        <f>IF(EA1845="","",IFERROR(LEFT(SUBSTITUTE(EA1845,"#","?"),FIND("?",SUBSTITUTE(EA1845,"#","?"))-1),EA1845))</f>
        <v/>
      </c>
      <c r="EC1845">
        <f>IF(EB1845="","",LOWER(IF(AND(LEN(EB1845)&gt;1,RIGHT(EB1845,1)="/"),LEFT(EB1845,LEN(EB1845)-1),EB1845)))</f>
        <v/>
      </c>
    </row>
    <row r="1846">
      <c r="EA1846">
        <f>IF(A1846="","",IF(LEFT(A1846,4)="http",IFERROR(MID(A1846,FIND("/",A1846,FIND("//",A1846)+2),2000),"/"),A1846))</f>
        <v/>
      </c>
      <c r="EB1846">
        <f>IF(EA1846="","",IFERROR(LEFT(SUBSTITUTE(EA1846,"#","?"),FIND("?",SUBSTITUTE(EA1846,"#","?"))-1),EA1846))</f>
        <v/>
      </c>
      <c r="EC1846">
        <f>IF(EB1846="","",LOWER(IF(AND(LEN(EB1846)&gt;1,RIGHT(EB1846,1)="/"),LEFT(EB1846,LEN(EB1846)-1),EB1846)))</f>
        <v/>
      </c>
    </row>
    <row r="1847">
      <c r="EA1847">
        <f>IF(A1847="","",IF(LEFT(A1847,4)="http",IFERROR(MID(A1847,FIND("/",A1847,FIND("//",A1847)+2),2000),"/"),A1847))</f>
        <v/>
      </c>
      <c r="EB1847">
        <f>IF(EA1847="","",IFERROR(LEFT(SUBSTITUTE(EA1847,"#","?"),FIND("?",SUBSTITUTE(EA1847,"#","?"))-1),EA1847))</f>
        <v/>
      </c>
      <c r="EC1847">
        <f>IF(EB1847="","",LOWER(IF(AND(LEN(EB1847)&gt;1,RIGHT(EB1847,1)="/"),LEFT(EB1847,LEN(EB1847)-1),EB1847)))</f>
        <v/>
      </c>
    </row>
    <row r="1848">
      <c r="EA1848">
        <f>IF(A1848="","",IF(LEFT(A1848,4)="http",IFERROR(MID(A1848,FIND("/",A1848,FIND("//",A1848)+2),2000),"/"),A1848))</f>
        <v/>
      </c>
      <c r="EB1848">
        <f>IF(EA1848="","",IFERROR(LEFT(SUBSTITUTE(EA1848,"#","?"),FIND("?",SUBSTITUTE(EA1848,"#","?"))-1),EA1848))</f>
        <v/>
      </c>
      <c r="EC1848">
        <f>IF(EB1848="","",LOWER(IF(AND(LEN(EB1848)&gt;1,RIGHT(EB1848,1)="/"),LEFT(EB1848,LEN(EB1848)-1),EB1848)))</f>
        <v/>
      </c>
    </row>
    <row r="1849">
      <c r="EA1849">
        <f>IF(A1849="","",IF(LEFT(A1849,4)="http",IFERROR(MID(A1849,FIND("/",A1849,FIND("//",A1849)+2),2000),"/"),A1849))</f>
        <v/>
      </c>
      <c r="EB1849">
        <f>IF(EA1849="","",IFERROR(LEFT(SUBSTITUTE(EA1849,"#","?"),FIND("?",SUBSTITUTE(EA1849,"#","?"))-1),EA1849))</f>
        <v/>
      </c>
      <c r="EC1849">
        <f>IF(EB1849="","",LOWER(IF(AND(LEN(EB1849)&gt;1,RIGHT(EB1849,1)="/"),LEFT(EB1849,LEN(EB1849)-1),EB1849)))</f>
        <v/>
      </c>
    </row>
    <row r="1850">
      <c r="EA1850">
        <f>IF(A1850="","",IF(LEFT(A1850,4)="http",IFERROR(MID(A1850,FIND("/",A1850,FIND("//",A1850)+2),2000),"/"),A1850))</f>
        <v/>
      </c>
      <c r="EB1850">
        <f>IF(EA1850="","",IFERROR(LEFT(SUBSTITUTE(EA1850,"#","?"),FIND("?",SUBSTITUTE(EA1850,"#","?"))-1),EA1850))</f>
        <v/>
      </c>
      <c r="EC1850">
        <f>IF(EB1850="","",LOWER(IF(AND(LEN(EB1850)&gt;1,RIGHT(EB1850,1)="/"),LEFT(EB1850,LEN(EB1850)-1),EB1850)))</f>
        <v/>
      </c>
    </row>
    <row r="1851">
      <c r="EA1851">
        <f>IF(A1851="","",IF(LEFT(A1851,4)="http",IFERROR(MID(A1851,FIND("/",A1851,FIND("//",A1851)+2),2000),"/"),A1851))</f>
        <v/>
      </c>
      <c r="EB1851">
        <f>IF(EA1851="","",IFERROR(LEFT(SUBSTITUTE(EA1851,"#","?"),FIND("?",SUBSTITUTE(EA1851,"#","?"))-1),EA1851))</f>
        <v/>
      </c>
      <c r="EC1851">
        <f>IF(EB1851="","",LOWER(IF(AND(LEN(EB1851)&gt;1,RIGHT(EB1851,1)="/"),LEFT(EB1851,LEN(EB1851)-1),EB1851)))</f>
        <v/>
      </c>
    </row>
    <row r="1852">
      <c r="EA1852">
        <f>IF(A1852="","",IF(LEFT(A1852,4)="http",IFERROR(MID(A1852,FIND("/",A1852,FIND("//",A1852)+2),2000),"/"),A1852))</f>
        <v/>
      </c>
      <c r="EB1852">
        <f>IF(EA1852="","",IFERROR(LEFT(SUBSTITUTE(EA1852,"#","?"),FIND("?",SUBSTITUTE(EA1852,"#","?"))-1),EA1852))</f>
        <v/>
      </c>
      <c r="EC1852">
        <f>IF(EB1852="","",LOWER(IF(AND(LEN(EB1852)&gt;1,RIGHT(EB1852,1)="/"),LEFT(EB1852,LEN(EB1852)-1),EB1852)))</f>
        <v/>
      </c>
    </row>
    <row r="1853">
      <c r="EA1853">
        <f>IF(A1853="","",IF(LEFT(A1853,4)="http",IFERROR(MID(A1853,FIND("/",A1853,FIND("//",A1853)+2),2000),"/"),A1853))</f>
        <v/>
      </c>
      <c r="EB1853">
        <f>IF(EA1853="","",IFERROR(LEFT(SUBSTITUTE(EA1853,"#","?"),FIND("?",SUBSTITUTE(EA1853,"#","?"))-1),EA1853))</f>
        <v/>
      </c>
      <c r="EC1853">
        <f>IF(EB1853="","",LOWER(IF(AND(LEN(EB1853)&gt;1,RIGHT(EB1853,1)="/"),LEFT(EB1853,LEN(EB1853)-1),EB1853)))</f>
        <v/>
      </c>
    </row>
    <row r="1854">
      <c r="EA1854">
        <f>IF(A1854="","",IF(LEFT(A1854,4)="http",IFERROR(MID(A1854,FIND("/",A1854,FIND("//",A1854)+2),2000),"/"),A1854))</f>
        <v/>
      </c>
      <c r="EB1854">
        <f>IF(EA1854="","",IFERROR(LEFT(SUBSTITUTE(EA1854,"#","?"),FIND("?",SUBSTITUTE(EA1854,"#","?"))-1),EA1854))</f>
        <v/>
      </c>
      <c r="EC1854">
        <f>IF(EB1854="","",LOWER(IF(AND(LEN(EB1854)&gt;1,RIGHT(EB1854,1)="/"),LEFT(EB1854,LEN(EB1854)-1),EB1854)))</f>
        <v/>
      </c>
    </row>
    <row r="1855">
      <c r="EA1855">
        <f>IF(A1855="","",IF(LEFT(A1855,4)="http",IFERROR(MID(A1855,FIND("/",A1855,FIND("//",A1855)+2),2000),"/"),A1855))</f>
        <v/>
      </c>
      <c r="EB1855">
        <f>IF(EA1855="","",IFERROR(LEFT(SUBSTITUTE(EA1855,"#","?"),FIND("?",SUBSTITUTE(EA1855,"#","?"))-1),EA1855))</f>
        <v/>
      </c>
      <c r="EC1855">
        <f>IF(EB1855="","",LOWER(IF(AND(LEN(EB1855)&gt;1,RIGHT(EB1855,1)="/"),LEFT(EB1855,LEN(EB1855)-1),EB1855)))</f>
        <v/>
      </c>
    </row>
    <row r="1856">
      <c r="EA1856">
        <f>IF(A1856="","",IF(LEFT(A1856,4)="http",IFERROR(MID(A1856,FIND("/",A1856,FIND("//",A1856)+2),2000),"/"),A1856))</f>
        <v/>
      </c>
      <c r="EB1856">
        <f>IF(EA1856="","",IFERROR(LEFT(SUBSTITUTE(EA1856,"#","?"),FIND("?",SUBSTITUTE(EA1856,"#","?"))-1),EA1856))</f>
        <v/>
      </c>
      <c r="EC1856">
        <f>IF(EB1856="","",LOWER(IF(AND(LEN(EB1856)&gt;1,RIGHT(EB1856,1)="/"),LEFT(EB1856,LEN(EB1856)-1),EB1856)))</f>
        <v/>
      </c>
    </row>
    <row r="1857">
      <c r="EA1857">
        <f>IF(A1857="","",IF(LEFT(A1857,4)="http",IFERROR(MID(A1857,FIND("/",A1857,FIND("//",A1857)+2),2000),"/"),A1857))</f>
        <v/>
      </c>
      <c r="EB1857">
        <f>IF(EA1857="","",IFERROR(LEFT(SUBSTITUTE(EA1857,"#","?"),FIND("?",SUBSTITUTE(EA1857,"#","?"))-1),EA1857))</f>
        <v/>
      </c>
      <c r="EC1857">
        <f>IF(EB1857="","",LOWER(IF(AND(LEN(EB1857)&gt;1,RIGHT(EB1857,1)="/"),LEFT(EB1857,LEN(EB1857)-1),EB1857)))</f>
        <v/>
      </c>
    </row>
    <row r="1858">
      <c r="EA1858">
        <f>IF(A1858="","",IF(LEFT(A1858,4)="http",IFERROR(MID(A1858,FIND("/",A1858,FIND("//",A1858)+2),2000),"/"),A1858))</f>
        <v/>
      </c>
      <c r="EB1858">
        <f>IF(EA1858="","",IFERROR(LEFT(SUBSTITUTE(EA1858,"#","?"),FIND("?",SUBSTITUTE(EA1858,"#","?"))-1),EA1858))</f>
        <v/>
      </c>
      <c r="EC1858">
        <f>IF(EB1858="","",LOWER(IF(AND(LEN(EB1858)&gt;1,RIGHT(EB1858,1)="/"),LEFT(EB1858,LEN(EB1858)-1),EB1858)))</f>
        <v/>
      </c>
    </row>
    <row r="1859">
      <c r="EA1859">
        <f>IF(A1859="","",IF(LEFT(A1859,4)="http",IFERROR(MID(A1859,FIND("/",A1859,FIND("//",A1859)+2),2000),"/"),A1859))</f>
        <v/>
      </c>
      <c r="EB1859">
        <f>IF(EA1859="","",IFERROR(LEFT(SUBSTITUTE(EA1859,"#","?"),FIND("?",SUBSTITUTE(EA1859,"#","?"))-1),EA1859))</f>
        <v/>
      </c>
      <c r="EC1859">
        <f>IF(EB1859="","",LOWER(IF(AND(LEN(EB1859)&gt;1,RIGHT(EB1859,1)="/"),LEFT(EB1859,LEN(EB1859)-1),EB1859)))</f>
        <v/>
      </c>
    </row>
    <row r="1860">
      <c r="EA1860">
        <f>IF(A1860="","",IF(LEFT(A1860,4)="http",IFERROR(MID(A1860,FIND("/",A1860,FIND("//",A1860)+2),2000),"/"),A1860))</f>
        <v/>
      </c>
      <c r="EB1860">
        <f>IF(EA1860="","",IFERROR(LEFT(SUBSTITUTE(EA1860,"#","?"),FIND("?",SUBSTITUTE(EA1860,"#","?"))-1),EA1860))</f>
        <v/>
      </c>
      <c r="EC1860">
        <f>IF(EB1860="","",LOWER(IF(AND(LEN(EB1860)&gt;1,RIGHT(EB1860,1)="/"),LEFT(EB1860,LEN(EB1860)-1),EB1860)))</f>
        <v/>
      </c>
    </row>
    <row r="1861">
      <c r="EA1861">
        <f>IF(A1861="","",IF(LEFT(A1861,4)="http",IFERROR(MID(A1861,FIND("/",A1861,FIND("//",A1861)+2),2000),"/"),A1861))</f>
        <v/>
      </c>
      <c r="EB1861">
        <f>IF(EA1861="","",IFERROR(LEFT(SUBSTITUTE(EA1861,"#","?"),FIND("?",SUBSTITUTE(EA1861,"#","?"))-1),EA1861))</f>
        <v/>
      </c>
      <c r="EC1861">
        <f>IF(EB1861="","",LOWER(IF(AND(LEN(EB1861)&gt;1,RIGHT(EB1861,1)="/"),LEFT(EB1861,LEN(EB1861)-1),EB1861)))</f>
        <v/>
      </c>
    </row>
    <row r="1862">
      <c r="EA1862">
        <f>IF(A1862="","",IF(LEFT(A1862,4)="http",IFERROR(MID(A1862,FIND("/",A1862,FIND("//",A1862)+2),2000),"/"),A1862))</f>
        <v/>
      </c>
      <c r="EB1862">
        <f>IF(EA1862="","",IFERROR(LEFT(SUBSTITUTE(EA1862,"#","?"),FIND("?",SUBSTITUTE(EA1862,"#","?"))-1),EA1862))</f>
        <v/>
      </c>
      <c r="EC1862">
        <f>IF(EB1862="","",LOWER(IF(AND(LEN(EB1862)&gt;1,RIGHT(EB1862,1)="/"),LEFT(EB1862,LEN(EB1862)-1),EB1862)))</f>
        <v/>
      </c>
    </row>
    <row r="1863">
      <c r="EA1863">
        <f>IF(A1863="","",IF(LEFT(A1863,4)="http",IFERROR(MID(A1863,FIND("/",A1863,FIND("//",A1863)+2),2000),"/"),A1863))</f>
        <v/>
      </c>
      <c r="EB1863">
        <f>IF(EA1863="","",IFERROR(LEFT(SUBSTITUTE(EA1863,"#","?"),FIND("?",SUBSTITUTE(EA1863,"#","?"))-1),EA1863))</f>
        <v/>
      </c>
      <c r="EC1863">
        <f>IF(EB1863="","",LOWER(IF(AND(LEN(EB1863)&gt;1,RIGHT(EB1863,1)="/"),LEFT(EB1863,LEN(EB1863)-1),EB1863)))</f>
        <v/>
      </c>
    </row>
    <row r="1864">
      <c r="EA1864">
        <f>IF(A1864="","",IF(LEFT(A1864,4)="http",IFERROR(MID(A1864,FIND("/",A1864,FIND("//",A1864)+2),2000),"/"),A1864))</f>
        <v/>
      </c>
      <c r="EB1864">
        <f>IF(EA1864="","",IFERROR(LEFT(SUBSTITUTE(EA1864,"#","?"),FIND("?",SUBSTITUTE(EA1864,"#","?"))-1),EA1864))</f>
        <v/>
      </c>
      <c r="EC1864">
        <f>IF(EB1864="","",LOWER(IF(AND(LEN(EB1864)&gt;1,RIGHT(EB1864,1)="/"),LEFT(EB1864,LEN(EB1864)-1),EB1864)))</f>
        <v/>
      </c>
    </row>
    <row r="1865">
      <c r="EA1865">
        <f>IF(A1865="","",IF(LEFT(A1865,4)="http",IFERROR(MID(A1865,FIND("/",A1865,FIND("//",A1865)+2),2000),"/"),A1865))</f>
        <v/>
      </c>
      <c r="EB1865">
        <f>IF(EA1865="","",IFERROR(LEFT(SUBSTITUTE(EA1865,"#","?"),FIND("?",SUBSTITUTE(EA1865,"#","?"))-1),EA1865))</f>
        <v/>
      </c>
      <c r="EC1865">
        <f>IF(EB1865="","",LOWER(IF(AND(LEN(EB1865)&gt;1,RIGHT(EB1865,1)="/"),LEFT(EB1865,LEN(EB1865)-1),EB1865)))</f>
        <v/>
      </c>
    </row>
    <row r="1866">
      <c r="EA1866">
        <f>IF(A1866="","",IF(LEFT(A1866,4)="http",IFERROR(MID(A1866,FIND("/",A1866,FIND("//",A1866)+2),2000),"/"),A1866))</f>
        <v/>
      </c>
      <c r="EB1866">
        <f>IF(EA1866="","",IFERROR(LEFT(SUBSTITUTE(EA1866,"#","?"),FIND("?",SUBSTITUTE(EA1866,"#","?"))-1),EA1866))</f>
        <v/>
      </c>
      <c r="EC1866">
        <f>IF(EB1866="","",LOWER(IF(AND(LEN(EB1866)&gt;1,RIGHT(EB1866,1)="/"),LEFT(EB1866,LEN(EB1866)-1),EB1866)))</f>
        <v/>
      </c>
    </row>
    <row r="1867">
      <c r="EA1867">
        <f>IF(A1867="","",IF(LEFT(A1867,4)="http",IFERROR(MID(A1867,FIND("/",A1867,FIND("//",A1867)+2),2000),"/"),A1867))</f>
        <v/>
      </c>
      <c r="EB1867">
        <f>IF(EA1867="","",IFERROR(LEFT(SUBSTITUTE(EA1867,"#","?"),FIND("?",SUBSTITUTE(EA1867,"#","?"))-1),EA1867))</f>
        <v/>
      </c>
      <c r="EC1867">
        <f>IF(EB1867="","",LOWER(IF(AND(LEN(EB1867)&gt;1,RIGHT(EB1867,1)="/"),LEFT(EB1867,LEN(EB1867)-1),EB1867)))</f>
        <v/>
      </c>
    </row>
    <row r="1868">
      <c r="EA1868">
        <f>IF(A1868="","",IF(LEFT(A1868,4)="http",IFERROR(MID(A1868,FIND("/",A1868,FIND("//",A1868)+2),2000),"/"),A1868))</f>
        <v/>
      </c>
      <c r="EB1868">
        <f>IF(EA1868="","",IFERROR(LEFT(SUBSTITUTE(EA1868,"#","?"),FIND("?",SUBSTITUTE(EA1868,"#","?"))-1),EA1868))</f>
        <v/>
      </c>
      <c r="EC1868">
        <f>IF(EB1868="","",LOWER(IF(AND(LEN(EB1868)&gt;1,RIGHT(EB1868,1)="/"),LEFT(EB1868,LEN(EB1868)-1),EB1868)))</f>
        <v/>
      </c>
    </row>
    <row r="1869">
      <c r="EA1869">
        <f>IF(A1869="","",IF(LEFT(A1869,4)="http",IFERROR(MID(A1869,FIND("/",A1869,FIND("//",A1869)+2),2000),"/"),A1869))</f>
        <v/>
      </c>
      <c r="EB1869">
        <f>IF(EA1869="","",IFERROR(LEFT(SUBSTITUTE(EA1869,"#","?"),FIND("?",SUBSTITUTE(EA1869,"#","?"))-1),EA1869))</f>
        <v/>
      </c>
      <c r="EC1869">
        <f>IF(EB1869="","",LOWER(IF(AND(LEN(EB1869)&gt;1,RIGHT(EB1869,1)="/"),LEFT(EB1869,LEN(EB1869)-1),EB1869)))</f>
        <v/>
      </c>
    </row>
    <row r="1870">
      <c r="EA1870">
        <f>IF(A1870="","",IF(LEFT(A1870,4)="http",IFERROR(MID(A1870,FIND("/",A1870,FIND("//",A1870)+2),2000),"/"),A1870))</f>
        <v/>
      </c>
      <c r="EB1870">
        <f>IF(EA1870="","",IFERROR(LEFT(SUBSTITUTE(EA1870,"#","?"),FIND("?",SUBSTITUTE(EA1870,"#","?"))-1),EA1870))</f>
        <v/>
      </c>
      <c r="EC1870">
        <f>IF(EB1870="","",LOWER(IF(AND(LEN(EB1870)&gt;1,RIGHT(EB1870,1)="/"),LEFT(EB1870,LEN(EB1870)-1),EB1870)))</f>
        <v/>
      </c>
    </row>
    <row r="1871">
      <c r="EA1871">
        <f>IF(A1871="","",IF(LEFT(A1871,4)="http",IFERROR(MID(A1871,FIND("/",A1871,FIND("//",A1871)+2),2000),"/"),A1871))</f>
        <v/>
      </c>
      <c r="EB1871">
        <f>IF(EA1871="","",IFERROR(LEFT(SUBSTITUTE(EA1871,"#","?"),FIND("?",SUBSTITUTE(EA1871,"#","?"))-1),EA1871))</f>
        <v/>
      </c>
      <c r="EC1871">
        <f>IF(EB1871="","",LOWER(IF(AND(LEN(EB1871)&gt;1,RIGHT(EB1871,1)="/"),LEFT(EB1871,LEN(EB1871)-1),EB1871)))</f>
        <v/>
      </c>
    </row>
    <row r="1872">
      <c r="EA1872">
        <f>IF(A1872="","",IF(LEFT(A1872,4)="http",IFERROR(MID(A1872,FIND("/",A1872,FIND("//",A1872)+2),2000),"/"),A1872))</f>
        <v/>
      </c>
      <c r="EB1872">
        <f>IF(EA1872="","",IFERROR(LEFT(SUBSTITUTE(EA1872,"#","?"),FIND("?",SUBSTITUTE(EA1872,"#","?"))-1),EA1872))</f>
        <v/>
      </c>
      <c r="EC1872">
        <f>IF(EB1872="","",LOWER(IF(AND(LEN(EB1872)&gt;1,RIGHT(EB1872,1)="/"),LEFT(EB1872,LEN(EB1872)-1),EB1872)))</f>
        <v/>
      </c>
    </row>
    <row r="1873">
      <c r="EA1873">
        <f>IF(A1873="","",IF(LEFT(A1873,4)="http",IFERROR(MID(A1873,FIND("/",A1873,FIND("//",A1873)+2),2000),"/"),A1873))</f>
        <v/>
      </c>
      <c r="EB1873">
        <f>IF(EA1873="","",IFERROR(LEFT(SUBSTITUTE(EA1873,"#","?"),FIND("?",SUBSTITUTE(EA1873,"#","?"))-1),EA1873))</f>
        <v/>
      </c>
      <c r="EC1873">
        <f>IF(EB1873="","",LOWER(IF(AND(LEN(EB1873)&gt;1,RIGHT(EB1873,1)="/"),LEFT(EB1873,LEN(EB1873)-1),EB1873)))</f>
        <v/>
      </c>
    </row>
    <row r="1874">
      <c r="EA1874">
        <f>IF(A1874="","",IF(LEFT(A1874,4)="http",IFERROR(MID(A1874,FIND("/",A1874,FIND("//",A1874)+2),2000),"/"),A1874))</f>
        <v/>
      </c>
      <c r="EB1874">
        <f>IF(EA1874="","",IFERROR(LEFT(SUBSTITUTE(EA1874,"#","?"),FIND("?",SUBSTITUTE(EA1874,"#","?"))-1),EA1874))</f>
        <v/>
      </c>
      <c r="EC1874">
        <f>IF(EB1874="","",LOWER(IF(AND(LEN(EB1874)&gt;1,RIGHT(EB1874,1)="/"),LEFT(EB1874,LEN(EB1874)-1),EB1874)))</f>
        <v/>
      </c>
    </row>
    <row r="1875">
      <c r="EA1875">
        <f>IF(A1875="","",IF(LEFT(A1875,4)="http",IFERROR(MID(A1875,FIND("/",A1875,FIND("//",A1875)+2),2000),"/"),A1875))</f>
        <v/>
      </c>
      <c r="EB1875">
        <f>IF(EA1875="","",IFERROR(LEFT(SUBSTITUTE(EA1875,"#","?"),FIND("?",SUBSTITUTE(EA1875,"#","?"))-1),EA1875))</f>
        <v/>
      </c>
      <c r="EC1875">
        <f>IF(EB1875="","",LOWER(IF(AND(LEN(EB1875)&gt;1,RIGHT(EB1875,1)="/"),LEFT(EB1875,LEN(EB1875)-1),EB1875)))</f>
        <v/>
      </c>
    </row>
    <row r="1876">
      <c r="EA1876">
        <f>IF(A1876="","",IF(LEFT(A1876,4)="http",IFERROR(MID(A1876,FIND("/",A1876,FIND("//",A1876)+2),2000),"/"),A1876))</f>
        <v/>
      </c>
      <c r="EB1876">
        <f>IF(EA1876="","",IFERROR(LEFT(SUBSTITUTE(EA1876,"#","?"),FIND("?",SUBSTITUTE(EA1876,"#","?"))-1),EA1876))</f>
        <v/>
      </c>
      <c r="EC1876">
        <f>IF(EB1876="","",LOWER(IF(AND(LEN(EB1876)&gt;1,RIGHT(EB1876,1)="/"),LEFT(EB1876,LEN(EB1876)-1),EB1876)))</f>
        <v/>
      </c>
    </row>
    <row r="1877">
      <c r="EA1877">
        <f>IF(A1877="","",IF(LEFT(A1877,4)="http",IFERROR(MID(A1877,FIND("/",A1877,FIND("//",A1877)+2),2000),"/"),A1877))</f>
        <v/>
      </c>
      <c r="EB1877">
        <f>IF(EA1877="","",IFERROR(LEFT(SUBSTITUTE(EA1877,"#","?"),FIND("?",SUBSTITUTE(EA1877,"#","?"))-1),EA1877))</f>
        <v/>
      </c>
      <c r="EC1877">
        <f>IF(EB1877="","",LOWER(IF(AND(LEN(EB1877)&gt;1,RIGHT(EB1877,1)="/"),LEFT(EB1877,LEN(EB1877)-1),EB1877)))</f>
        <v/>
      </c>
    </row>
    <row r="1878">
      <c r="EA1878">
        <f>IF(A1878="","",IF(LEFT(A1878,4)="http",IFERROR(MID(A1878,FIND("/",A1878,FIND("//",A1878)+2),2000),"/"),A1878))</f>
        <v/>
      </c>
      <c r="EB1878">
        <f>IF(EA1878="","",IFERROR(LEFT(SUBSTITUTE(EA1878,"#","?"),FIND("?",SUBSTITUTE(EA1878,"#","?"))-1),EA1878))</f>
        <v/>
      </c>
      <c r="EC1878">
        <f>IF(EB1878="","",LOWER(IF(AND(LEN(EB1878)&gt;1,RIGHT(EB1878,1)="/"),LEFT(EB1878,LEN(EB1878)-1),EB1878)))</f>
        <v/>
      </c>
    </row>
    <row r="1879">
      <c r="EA1879">
        <f>IF(A1879="","",IF(LEFT(A1879,4)="http",IFERROR(MID(A1879,FIND("/",A1879,FIND("//",A1879)+2),2000),"/"),A1879))</f>
        <v/>
      </c>
      <c r="EB1879">
        <f>IF(EA1879="","",IFERROR(LEFT(SUBSTITUTE(EA1879,"#","?"),FIND("?",SUBSTITUTE(EA1879,"#","?"))-1),EA1879))</f>
        <v/>
      </c>
      <c r="EC1879">
        <f>IF(EB1879="","",LOWER(IF(AND(LEN(EB1879)&gt;1,RIGHT(EB1879,1)="/"),LEFT(EB1879,LEN(EB1879)-1),EB1879)))</f>
        <v/>
      </c>
    </row>
    <row r="1880">
      <c r="EA1880">
        <f>IF(A1880="","",IF(LEFT(A1880,4)="http",IFERROR(MID(A1880,FIND("/",A1880,FIND("//",A1880)+2),2000),"/"),A1880))</f>
        <v/>
      </c>
      <c r="EB1880">
        <f>IF(EA1880="","",IFERROR(LEFT(SUBSTITUTE(EA1880,"#","?"),FIND("?",SUBSTITUTE(EA1880,"#","?"))-1),EA1880))</f>
        <v/>
      </c>
      <c r="EC1880">
        <f>IF(EB1880="","",LOWER(IF(AND(LEN(EB1880)&gt;1,RIGHT(EB1880,1)="/"),LEFT(EB1880,LEN(EB1880)-1),EB1880)))</f>
        <v/>
      </c>
    </row>
    <row r="1881">
      <c r="EA1881">
        <f>IF(A1881="","",IF(LEFT(A1881,4)="http",IFERROR(MID(A1881,FIND("/",A1881,FIND("//",A1881)+2),2000),"/"),A1881))</f>
        <v/>
      </c>
      <c r="EB1881">
        <f>IF(EA1881="","",IFERROR(LEFT(SUBSTITUTE(EA1881,"#","?"),FIND("?",SUBSTITUTE(EA1881,"#","?"))-1),EA1881))</f>
        <v/>
      </c>
      <c r="EC1881">
        <f>IF(EB1881="","",LOWER(IF(AND(LEN(EB1881)&gt;1,RIGHT(EB1881,1)="/"),LEFT(EB1881,LEN(EB1881)-1),EB1881)))</f>
        <v/>
      </c>
    </row>
    <row r="1882">
      <c r="EA1882">
        <f>IF(A1882="","",IF(LEFT(A1882,4)="http",IFERROR(MID(A1882,FIND("/",A1882,FIND("//",A1882)+2),2000),"/"),A1882))</f>
        <v/>
      </c>
      <c r="EB1882">
        <f>IF(EA1882="","",IFERROR(LEFT(SUBSTITUTE(EA1882,"#","?"),FIND("?",SUBSTITUTE(EA1882,"#","?"))-1),EA1882))</f>
        <v/>
      </c>
      <c r="EC1882">
        <f>IF(EB1882="","",LOWER(IF(AND(LEN(EB1882)&gt;1,RIGHT(EB1882,1)="/"),LEFT(EB1882,LEN(EB1882)-1),EB1882)))</f>
        <v/>
      </c>
    </row>
    <row r="1883">
      <c r="EA1883">
        <f>IF(A1883="","",IF(LEFT(A1883,4)="http",IFERROR(MID(A1883,FIND("/",A1883,FIND("//",A1883)+2),2000),"/"),A1883))</f>
        <v/>
      </c>
      <c r="EB1883">
        <f>IF(EA1883="","",IFERROR(LEFT(SUBSTITUTE(EA1883,"#","?"),FIND("?",SUBSTITUTE(EA1883,"#","?"))-1),EA1883))</f>
        <v/>
      </c>
      <c r="EC1883">
        <f>IF(EB1883="","",LOWER(IF(AND(LEN(EB1883)&gt;1,RIGHT(EB1883,1)="/"),LEFT(EB1883,LEN(EB1883)-1),EB1883)))</f>
        <v/>
      </c>
    </row>
    <row r="1884">
      <c r="EA1884">
        <f>IF(A1884="","",IF(LEFT(A1884,4)="http",IFERROR(MID(A1884,FIND("/",A1884,FIND("//",A1884)+2),2000),"/"),A1884))</f>
        <v/>
      </c>
      <c r="EB1884">
        <f>IF(EA1884="","",IFERROR(LEFT(SUBSTITUTE(EA1884,"#","?"),FIND("?",SUBSTITUTE(EA1884,"#","?"))-1),EA1884))</f>
        <v/>
      </c>
      <c r="EC1884">
        <f>IF(EB1884="","",LOWER(IF(AND(LEN(EB1884)&gt;1,RIGHT(EB1884,1)="/"),LEFT(EB1884,LEN(EB1884)-1),EB1884)))</f>
        <v/>
      </c>
    </row>
    <row r="1885">
      <c r="EA1885">
        <f>IF(A1885="","",IF(LEFT(A1885,4)="http",IFERROR(MID(A1885,FIND("/",A1885,FIND("//",A1885)+2),2000),"/"),A1885))</f>
        <v/>
      </c>
      <c r="EB1885">
        <f>IF(EA1885="","",IFERROR(LEFT(SUBSTITUTE(EA1885,"#","?"),FIND("?",SUBSTITUTE(EA1885,"#","?"))-1),EA1885))</f>
        <v/>
      </c>
      <c r="EC1885">
        <f>IF(EB1885="","",LOWER(IF(AND(LEN(EB1885)&gt;1,RIGHT(EB1885,1)="/"),LEFT(EB1885,LEN(EB1885)-1),EB1885)))</f>
        <v/>
      </c>
    </row>
    <row r="1886">
      <c r="EA1886">
        <f>IF(A1886="","",IF(LEFT(A1886,4)="http",IFERROR(MID(A1886,FIND("/",A1886,FIND("//",A1886)+2),2000),"/"),A1886))</f>
        <v/>
      </c>
      <c r="EB1886">
        <f>IF(EA1886="","",IFERROR(LEFT(SUBSTITUTE(EA1886,"#","?"),FIND("?",SUBSTITUTE(EA1886,"#","?"))-1),EA1886))</f>
        <v/>
      </c>
      <c r="EC1886">
        <f>IF(EB1886="","",LOWER(IF(AND(LEN(EB1886)&gt;1,RIGHT(EB1886,1)="/"),LEFT(EB1886,LEN(EB1886)-1),EB1886)))</f>
        <v/>
      </c>
    </row>
    <row r="1887">
      <c r="EA1887">
        <f>IF(A1887="","",IF(LEFT(A1887,4)="http",IFERROR(MID(A1887,FIND("/",A1887,FIND("//",A1887)+2),2000),"/"),A1887))</f>
        <v/>
      </c>
      <c r="EB1887">
        <f>IF(EA1887="","",IFERROR(LEFT(SUBSTITUTE(EA1887,"#","?"),FIND("?",SUBSTITUTE(EA1887,"#","?"))-1),EA1887))</f>
        <v/>
      </c>
      <c r="EC1887">
        <f>IF(EB1887="","",LOWER(IF(AND(LEN(EB1887)&gt;1,RIGHT(EB1887,1)="/"),LEFT(EB1887,LEN(EB1887)-1),EB1887)))</f>
        <v/>
      </c>
    </row>
    <row r="1888">
      <c r="EA1888">
        <f>IF(A1888="","",IF(LEFT(A1888,4)="http",IFERROR(MID(A1888,FIND("/",A1888,FIND("//",A1888)+2),2000),"/"),A1888))</f>
        <v/>
      </c>
      <c r="EB1888">
        <f>IF(EA1888="","",IFERROR(LEFT(SUBSTITUTE(EA1888,"#","?"),FIND("?",SUBSTITUTE(EA1888,"#","?"))-1),EA1888))</f>
        <v/>
      </c>
      <c r="EC1888">
        <f>IF(EB1888="","",LOWER(IF(AND(LEN(EB1888)&gt;1,RIGHT(EB1888,1)="/"),LEFT(EB1888,LEN(EB1888)-1),EB1888)))</f>
        <v/>
      </c>
    </row>
    <row r="1889">
      <c r="EA1889">
        <f>IF(A1889="","",IF(LEFT(A1889,4)="http",IFERROR(MID(A1889,FIND("/",A1889,FIND("//",A1889)+2),2000),"/"),A1889))</f>
        <v/>
      </c>
      <c r="EB1889">
        <f>IF(EA1889="","",IFERROR(LEFT(SUBSTITUTE(EA1889,"#","?"),FIND("?",SUBSTITUTE(EA1889,"#","?"))-1),EA1889))</f>
        <v/>
      </c>
      <c r="EC1889">
        <f>IF(EB1889="","",LOWER(IF(AND(LEN(EB1889)&gt;1,RIGHT(EB1889,1)="/"),LEFT(EB1889,LEN(EB1889)-1),EB1889)))</f>
        <v/>
      </c>
    </row>
    <row r="1890">
      <c r="EA1890">
        <f>IF(A1890="","",IF(LEFT(A1890,4)="http",IFERROR(MID(A1890,FIND("/",A1890,FIND("//",A1890)+2),2000),"/"),A1890))</f>
        <v/>
      </c>
      <c r="EB1890">
        <f>IF(EA1890="","",IFERROR(LEFT(SUBSTITUTE(EA1890,"#","?"),FIND("?",SUBSTITUTE(EA1890,"#","?"))-1),EA1890))</f>
        <v/>
      </c>
      <c r="EC1890">
        <f>IF(EB1890="","",LOWER(IF(AND(LEN(EB1890)&gt;1,RIGHT(EB1890,1)="/"),LEFT(EB1890,LEN(EB1890)-1),EB1890)))</f>
        <v/>
      </c>
    </row>
    <row r="1891">
      <c r="EA1891">
        <f>IF(A1891="","",IF(LEFT(A1891,4)="http",IFERROR(MID(A1891,FIND("/",A1891,FIND("//",A1891)+2),2000),"/"),A1891))</f>
        <v/>
      </c>
      <c r="EB1891">
        <f>IF(EA1891="","",IFERROR(LEFT(SUBSTITUTE(EA1891,"#","?"),FIND("?",SUBSTITUTE(EA1891,"#","?"))-1),EA1891))</f>
        <v/>
      </c>
      <c r="EC1891">
        <f>IF(EB1891="","",LOWER(IF(AND(LEN(EB1891)&gt;1,RIGHT(EB1891,1)="/"),LEFT(EB1891,LEN(EB1891)-1),EB1891)))</f>
        <v/>
      </c>
    </row>
    <row r="1892">
      <c r="EA1892">
        <f>IF(A1892="","",IF(LEFT(A1892,4)="http",IFERROR(MID(A1892,FIND("/",A1892,FIND("//",A1892)+2),2000),"/"),A1892))</f>
        <v/>
      </c>
      <c r="EB1892">
        <f>IF(EA1892="","",IFERROR(LEFT(SUBSTITUTE(EA1892,"#","?"),FIND("?",SUBSTITUTE(EA1892,"#","?"))-1),EA1892))</f>
        <v/>
      </c>
      <c r="EC1892">
        <f>IF(EB1892="","",LOWER(IF(AND(LEN(EB1892)&gt;1,RIGHT(EB1892,1)="/"),LEFT(EB1892,LEN(EB1892)-1),EB1892)))</f>
        <v/>
      </c>
    </row>
    <row r="1893">
      <c r="EA1893">
        <f>IF(A1893="","",IF(LEFT(A1893,4)="http",IFERROR(MID(A1893,FIND("/",A1893,FIND("//",A1893)+2),2000),"/"),A1893))</f>
        <v/>
      </c>
      <c r="EB1893">
        <f>IF(EA1893="","",IFERROR(LEFT(SUBSTITUTE(EA1893,"#","?"),FIND("?",SUBSTITUTE(EA1893,"#","?"))-1),EA1893))</f>
        <v/>
      </c>
      <c r="EC1893">
        <f>IF(EB1893="","",LOWER(IF(AND(LEN(EB1893)&gt;1,RIGHT(EB1893,1)="/"),LEFT(EB1893,LEN(EB1893)-1),EB1893)))</f>
        <v/>
      </c>
    </row>
    <row r="1894">
      <c r="EA1894">
        <f>IF(A1894="","",IF(LEFT(A1894,4)="http",IFERROR(MID(A1894,FIND("/",A1894,FIND("//",A1894)+2),2000),"/"),A1894))</f>
        <v/>
      </c>
      <c r="EB1894">
        <f>IF(EA1894="","",IFERROR(LEFT(SUBSTITUTE(EA1894,"#","?"),FIND("?",SUBSTITUTE(EA1894,"#","?"))-1),EA1894))</f>
        <v/>
      </c>
      <c r="EC1894">
        <f>IF(EB1894="","",LOWER(IF(AND(LEN(EB1894)&gt;1,RIGHT(EB1894,1)="/"),LEFT(EB1894,LEN(EB1894)-1),EB1894)))</f>
        <v/>
      </c>
    </row>
    <row r="1895">
      <c r="EA1895">
        <f>IF(A1895="","",IF(LEFT(A1895,4)="http",IFERROR(MID(A1895,FIND("/",A1895,FIND("//",A1895)+2),2000),"/"),A1895))</f>
        <v/>
      </c>
      <c r="EB1895">
        <f>IF(EA1895="","",IFERROR(LEFT(SUBSTITUTE(EA1895,"#","?"),FIND("?",SUBSTITUTE(EA1895,"#","?"))-1),EA1895))</f>
        <v/>
      </c>
      <c r="EC1895">
        <f>IF(EB1895="","",LOWER(IF(AND(LEN(EB1895)&gt;1,RIGHT(EB1895,1)="/"),LEFT(EB1895,LEN(EB1895)-1),EB1895)))</f>
        <v/>
      </c>
    </row>
    <row r="1896">
      <c r="EA1896">
        <f>IF(A1896="","",IF(LEFT(A1896,4)="http",IFERROR(MID(A1896,FIND("/",A1896,FIND("//",A1896)+2),2000),"/"),A1896))</f>
        <v/>
      </c>
      <c r="EB1896">
        <f>IF(EA1896="","",IFERROR(LEFT(SUBSTITUTE(EA1896,"#","?"),FIND("?",SUBSTITUTE(EA1896,"#","?"))-1),EA1896))</f>
        <v/>
      </c>
      <c r="EC1896">
        <f>IF(EB1896="","",LOWER(IF(AND(LEN(EB1896)&gt;1,RIGHT(EB1896,1)="/"),LEFT(EB1896,LEN(EB1896)-1),EB1896)))</f>
        <v/>
      </c>
    </row>
    <row r="1897">
      <c r="EA1897">
        <f>IF(A1897="","",IF(LEFT(A1897,4)="http",IFERROR(MID(A1897,FIND("/",A1897,FIND("//",A1897)+2),2000),"/"),A1897))</f>
        <v/>
      </c>
      <c r="EB1897">
        <f>IF(EA1897="","",IFERROR(LEFT(SUBSTITUTE(EA1897,"#","?"),FIND("?",SUBSTITUTE(EA1897,"#","?"))-1),EA1897))</f>
        <v/>
      </c>
      <c r="EC1897">
        <f>IF(EB1897="","",LOWER(IF(AND(LEN(EB1897)&gt;1,RIGHT(EB1897,1)="/"),LEFT(EB1897,LEN(EB1897)-1),EB1897)))</f>
        <v/>
      </c>
    </row>
    <row r="1898">
      <c r="EA1898">
        <f>IF(A1898="","",IF(LEFT(A1898,4)="http",IFERROR(MID(A1898,FIND("/",A1898,FIND("//",A1898)+2),2000),"/"),A1898))</f>
        <v/>
      </c>
      <c r="EB1898">
        <f>IF(EA1898="","",IFERROR(LEFT(SUBSTITUTE(EA1898,"#","?"),FIND("?",SUBSTITUTE(EA1898,"#","?"))-1),EA1898))</f>
        <v/>
      </c>
      <c r="EC1898">
        <f>IF(EB1898="","",LOWER(IF(AND(LEN(EB1898)&gt;1,RIGHT(EB1898,1)="/"),LEFT(EB1898,LEN(EB1898)-1),EB1898)))</f>
        <v/>
      </c>
    </row>
    <row r="1899">
      <c r="EA1899">
        <f>IF(A1899="","",IF(LEFT(A1899,4)="http",IFERROR(MID(A1899,FIND("/",A1899,FIND("//",A1899)+2),2000),"/"),A1899))</f>
        <v/>
      </c>
      <c r="EB1899">
        <f>IF(EA1899="","",IFERROR(LEFT(SUBSTITUTE(EA1899,"#","?"),FIND("?",SUBSTITUTE(EA1899,"#","?"))-1),EA1899))</f>
        <v/>
      </c>
      <c r="EC1899">
        <f>IF(EB1899="","",LOWER(IF(AND(LEN(EB1899)&gt;1,RIGHT(EB1899,1)="/"),LEFT(EB1899,LEN(EB1899)-1),EB1899)))</f>
        <v/>
      </c>
    </row>
    <row r="1900">
      <c r="EA1900">
        <f>IF(A1900="","",IF(LEFT(A1900,4)="http",IFERROR(MID(A1900,FIND("/",A1900,FIND("//",A1900)+2),2000),"/"),A1900))</f>
        <v/>
      </c>
      <c r="EB1900">
        <f>IF(EA1900="","",IFERROR(LEFT(SUBSTITUTE(EA1900,"#","?"),FIND("?",SUBSTITUTE(EA1900,"#","?"))-1),EA1900))</f>
        <v/>
      </c>
      <c r="EC1900">
        <f>IF(EB1900="","",LOWER(IF(AND(LEN(EB1900)&gt;1,RIGHT(EB1900,1)="/"),LEFT(EB1900,LEN(EB1900)-1),EB1900)))</f>
        <v/>
      </c>
    </row>
    <row r="1901">
      <c r="EA1901">
        <f>IF(A1901="","",IF(LEFT(A1901,4)="http",IFERROR(MID(A1901,FIND("/",A1901,FIND("//",A1901)+2),2000),"/"),A1901))</f>
        <v/>
      </c>
      <c r="EB1901">
        <f>IF(EA1901="","",IFERROR(LEFT(SUBSTITUTE(EA1901,"#","?"),FIND("?",SUBSTITUTE(EA1901,"#","?"))-1),EA1901))</f>
        <v/>
      </c>
      <c r="EC1901">
        <f>IF(EB1901="","",LOWER(IF(AND(LEN(EB1901)&gt;1,RIGHT(EB1901,1)="/"),LEFT(EB1901,LEN(EB1901)-1),EB1901)))</f>
        <v/>
      </c>
    </row>
    <row r="1902">
      <c r="EA1902">
        <f>IF(A1902="","",IF(LEFT(A1902,4)="http",IFERROR(MID(A1902,FIND("/",A1902,FIND("//",A1902)+2),2000),"/"),A1902))</f>
        <v/>
      </c>
      <c r="EB1902">
        <f>IF(EA1902="","",IFERROR(LEFT(SUBSTITUTE(EA1902,"#","?"),FIND("?",SUBSTITUTE(EA1902,"#","?"))-1),EA1902))</f>
        <v/>
      </c>
      <c r="EC1902">
        <f>IF(EB1902="","",LOWER(IF(AND(LEN(EB1902)&gt;1,RIGHT(EB1902,1)="/"),LEFT(EB1902,LEN(EB1902)-1),EB1902)))</f>
        <v/>
      </c>
    </row>
    <row r="1903">
      <c r="EA1903">
        <f>IF(A1903="","",IF(LEFT(A1903,4)="http",IFERROR(MID(A1903,FIND("/",A1903,FIND("//",A1903)+2),2000),"/"),A1903))</f>
        <v/>
      </c>
      <c r="EB1903">
        <f>IF(EA1903="","",IFERROR(LEFT(SUBSTITUTE(EA1903,"#","?"),FIND("?",SUBSTITUTE(EA1903,"#","?"))-1),EA1903))</f>
        <v/>
      </c>
      <c r="EC1903">
        <f>IF(EB1903="","",LOWER(IF(AND(LEN(EB1903)&gt;1,RIGHT(EB1903,1)="/"),LEFT(EB1903,LEN(EB1903)-1),EB1903)))</f>
        <v/>
      </c>
    </row>
    <row r="1904">
      <c r="EA1904">
        <f>IF(A1904="","",IF(LEFT(A1904,4)="http",IFERROR(MID(A1904,FIND("/",A1904,FIND("//",A1904)+2),2000),"/"),A1904))</f>
        <v/>
      </c>
      <c r="EB1904">
        <f>IF(EA1904="","",IFERROR(LEFT(SUBSTITUTE(EA1904,"#","?"),FIND("?",SUBSTITUTE(EA1904,"#","?"))-1),EA1904))</f>
        <v/>
      </c>
      <c r="EC1904">
        <f>IF(EB1904="","",LOWER(IF(AND(LEN(EB1904)&gt;1,RIGHT(EB1904,1)="/"),LEFT(EB1904,LEN(EB1904)-1),EB1904)))</f>
        <v/>
      </c>
    </row>
    <row r="1905">
      <c r="EA1905">
        <f>IF(A1905="","",IF(LEFT(A1905,4)="http",IFERROR(MID(A1905,FIND("/",A1905,FIND("//",A1905)+2),2000),"/"),A1905))</f>
        <v/>
      </c>
      <c r="EB1905">
        <f>IF(EA1905="","",IFERROR(LEFT(SUBSTITUTE(EA1905,"#","?"),FIND("?",SUBSTITUTE(EA1905,"#","?"))-1),EA1905))</f>
        <v/>
      </c>
      <c r="EC1905">
        <f>IF(EB1905="","",LOWER(IF(AND(LEN(EB1905)&gt;1,RIGHT(EB1905,1)="/"),LEFT(EB1905,LEN(EB1905)-1),EB1905)))</f>
        <v/>
      </c>
    </row>
    <row r="1906">
      <c r="EA1906">
        <f>IF(A1906="","",IF(LEFT(A1906,4)="http",IFERROR(MID(A1906,FIND("/",A1906,FIND("//",A1906)+2),2000),"/"),A1906))</f>
        <v/>
      </c>
      <c r="EB1906">
        <f>IF(EA1906="","",IFERROR(LEFT(SUBSTITUTE(EA1906,"#","?"),FIND("?",SUBSTITUTE(EA1906,"#","?"))-1),EA1906))</f>
        <v/>
      </c>
      <c r="EC1906">
        <f>IF(EB1906="","",LOWER(IF(AND(LEN(EB1906)&gt;1,RIGHT(EB1906,1)="/"),LEFT(EB1906,LEN(EB1906)-1),EB1906)))</f>
        <v/>
      </c>
    </row>
    <row r="1907">
      <c r="EA1907">
        <f>IF(A1907="","",IF(LEFT(A1907,4)="http",IFERROR(MID(A1907,FIND("/",A1907,FIND("//",A1907)+2),2000),"/"),A1907))</f>
        <v/>
      </c>
      <c r="EB1907">
        <f>IF(EA1907="","",IFERROR(LEFT(SUBSTITUTE(EA1907,"#","?"),FIND("?",SUBSTITUTE(EA1907,"#","?"))-1),EA1907))</f>
        <v/>
      </c>
      <c r="EC1907">
        <f>IF(EB1907="","",LOWER(IF(AND(LEN(EB1907)&gt;1,RIGHT(EB1907,1)="/"),LEFT(EB1907,LEN(EB1907)-1),EB1907)))</f>
        <v/>
      </c>
    </row>
    <row r="1908">
      <c r="EA1908">
        <f>IF(A1908="","",IF(LEFT(A1908,4)="http",IFERROR(MID(A1908,FIND("/",A1908,FIND("//",A1908)+2),2000),"/"),A1908))</f>
        <v/>
      </c>
      <c r="EB1908">
        <f>IF(EA1908="","",IFERROR(LEFT(SUBSTITUTE(EA1908,"#","?"),FIND("?",SUBSTITUTE(EA1908,"#","?"))-1),EA1908))</f>
        <v/>
      </c>
      <c r="EC1908">
        <f>IF(EB1908="","",LOWER(IF(AND(LEN(EB1908)&gt;1,RIGHT(EB1908,1)="/"),LEFT(EB1908,LEN(EB1908)-1),EB1908)))</f>
        <v/>
      </c>
    </row>
    <row r="1909">
      <c r="EA1909">
        <f>IF(A1909="","",IF(LEFT(A1909,4)="http",IFERROR(MID(A1909,FIND("/",A1909,FIND("//",A1909)+2),2000),"/"),A1909))</f>
        <v/>
      </c>
      <c r="EB1909">
        <f>IF(EA1909="","",IFERROR(LEFT(SUBSTITUTE(EA1909,"#","?"),FIND("?",SUBSTITUTE(EA1909,"#","?"))-1),EA1909))</f>
        <v/>
      </c>
      <c r="EC1909">
        <f>IF(EB1909="","",LOWER(IF(AND(LEN(EB1909)&gt;1,RIGHT(EB1909,1)="/"),LEFT(EB1909,LEN(EB1909)-1),EB1909)))</f>
        <v/>
      </c>
    </row>
    <row r="1910">
      <c r="EA1910">
        <f>IF(A1910="","",IF(LEFT(A1910,4)="http",IFERROR(MID(A1910,FIND("/",A1910,FIND("//",A1910)+2),2000),"/"),A1910))</f>
        <v/>
      </c>
      <c r="EB1910">
        <f>IF(EA1910="","",IFERROR(LEFT(SUBSTITUTE(EA1910,"#","?"),FIND("?",SUBSTITUTE(EA1910,"#","?"))-1),EA1910))</f>
        <v/>
      </c>
      <c r="EC1910">
        <f>IF(EB1910="","",LOWER(IF(AND(LEN(EB1910)&gt;1,RIGHT(EB1910,1)="/"),LEFT(EB1910,LEN(EB1910)-1),EB1910)))</f>
        <v/>
      </c>
    </row>
    <row r="1911">
      <c r="EA1911">
        <f>IF(A1911="","",IF(LEFT(A1911,4)="http",IFERROR(MID(A1911,FIND("/",A1911,FIND("//",A1911)+2),2000),"/"),A1911))</f>
        <v/>
      </c>
      <c r="EB1911">
        <f>IF(EA1911="","",IFERROR(LEFT(SUBSTITUTE(EA1911,"#","?"),FIND("?",SUBSTITUTE(EA1911,"#","?"))-1),EA1911))</f>
        <v/>
      </c>
      <c r="EC1911">
        <f>IF(EB1911="","",LOWER(IF(AND(LEN(EB1911)&gt;1,RIGHT(EB1911,1)="/"),LEFT(EB1911,LEN(EB1911)-1),EB1911)))</f>
        <v/>
      </c>
    </row>
    <row r="1912">
      <c r="EA1912">
        <f>IF(A1912="","",IF(LEFT(A1912,4)="http",IFERROR(MID(A1912,FIND("/",A1912,FIND("//",A1912)+2),2000),"/"),A1912))</f>
        <v/>
      </c>
      <c r="EB1912">
        <f>IF(EA1912="","",IFERROR(LEFT(SUBSTITUTE(EA1912,"#","?"),FIND("?",SUBSTITUTE(EA1912,"#","?"))-1),EA1912))</f>
        <v/>
      </c>
      <c r="EC1912">
        <f>IF(EB1912="","",LOWER(IF(AND(LEN(EB1912)&gt;1,RIGHT(EB1912,1)="/"),LEFT(EB1912,LEN(EB1912)-1),EB1912)))</f>
        <v/>
      </c>
    </row>
    <row r="1913">
      <c r="EA1913">
        <f>IF(A1913="","",IF(LEFT(A1913,4)="http",IFERROR(MID(A1913,FIND("/",A1913,FIND("//",A1913)+2),2000),"/"),A1913))</f>
        <v/>
      </c>
      <c r="EB1913">
        <f>IF(EA1913="","",IFERROR(LEFT(SUBSTITUTE(EA1913,"#","?"),FIND("?",SUBSTITUTE(EA1913,"#","?"))-1),EA1913))</f>
        <v/>
      </c>
      <c r="EC1913">
        <f>IF(EB1913="","",LOWER(IF(AND(LEN(EB1913)&gt;1,RIGHT(EB1913,1)="/"),LEFT(EB1913,LEN(EB1913)-1),EB1913)))</f>
        <v/>
      </c>
    </row>
    <row r="1914">
      <c r="EA1914">
        <f>IF(A1914="","",IF(LEFT(A1914,4)="http",IFERROR(MID(A1914,FIND("/",A1914,FIND("//",A1914)+2),2000),"/"),A1914))</f>
        <v/>
      </c>
      <c r="EB1914">
        <f>IF(EA1914="","",IFERROR(LEFT(SUBSTITUTE(EA1914,"#","?"),FIND("?",SUBSTITUTE(EA1914,"#","?"))-1),EA1914))</f>
        <v/>
      </c>
      <c r="EC1914">
        <f>IF(EB1914="","",LOWER(IF(AND(LEN(EB1914)&gt;1,RIGHT(EB1914,1)="/"),LEFT(EB1914,LEN(EB1914)-1),EB1914)))</f>
        <v/>
      </c>
    </row>
    <row r="1915">
      <c r="EA1915">
        <f>IF(A1915="","",IF(LEFT(A1915,4)="http",IFERROR(MID(A1915,FIND("/",A1915,FIND("//",A1915)+2),2000),"/"),A1915))</f>
        <v/>
      </c>
      <c r="EB1915">
        <f>IF(EA1915="","",IFERROR(LEFT(SUBSTITUTE(EA1915,"#","?"),FIND("?",SUBSTITUTE(EA1915,"#","?"))-1),EA1915))</f>
        <v/>
      </c>
      <c r="EC1915">
        <f>IF(EB1915="","",LOWER(IF(AND(LEN(EB1915)&gt;1,RIGHT(EB1915,1)="/"),LEFT(EB1915,LEN(EB1915)-1),EB1915)))</f>
        <v/>
      </c>
    </row>
    <row r="1916">
      <c r="EA1916">
        <f>IF(A1916="","",IF(LEFT(A1916,4)="http",IFERROR(MID(A1916,FIND("/",A1916,FIND("//",A1916)+2),2000),"/"),A1916))</f>
        <v/>
      </c>
      <c r="EB1916">
        <f>IF(EA1916="","",IFERROR(LEFT(SUBSTITUTE(EA1916,"#","?"),FIND("?",SUBSTITUTE(EA1916,"#","?"))-1),EA1916))</f>
        <v/>
      </c>
      <c r="EC1916">
        <f>IF(EB1916="","",LOWER(IF(AND(LEN(EB1916)&gt;1,RIGHT(EB1916,1)="/"),LEFT(EB1916,LEN(EB1916)-1),EB1916)))</f>
        <v/>
      </c>
    </row>
    <row r="1917">
      <c r="EA1917">
        <f>IF(A1917="","",IF(LEFT(A1917,4)="http",IFERROR(MID(A1917,FIND("/",A1917,FIND("//",A1917)+2),2000),"/"),A1917))</f>
        <v/>
      </c>
      <c r="EB1917">
        <f>IF(EA1917="","",IFERROR(LEFT(SUBSTITUTE(EA1917,"#","?"),FIND("?",SUBSTITUTE(EA1917,"#","?"))-1),EA1917))</f>
        <v/>
      </c>
      <c r="EC1917">
        <f>IF(EB1917="","",LOWER(IF(AND(LEN(EB1917)&gt;1,RIGHT(EB1917,1)="/"),LEFT(EB1917,LEN(EB1917)-1),EB1917)))</f>
        <v/>
      </c>
    </row>
    <row r="1918">
      <c r="EA1918">
        <f>IF(A1918="","",IF(LEFT(A1918,4)="http",IFERROR(MID(A1918,FIND("/",A1918,FIND("//",A1918)+2),2000),"/"),A1918))</f>
        <v/>
      </c>
      <c r="EB1918">
        <f>IF(EA1918="","",IFERROR(LEFT(SUBSTITUTE(EA1918,"#","?"),FIND("?",SUBSTITUTE(EA1918,"#","?"))-1),EA1918))</f>
        <v/>
      </c>
      <c r="EC1918">
        <f>IF(EB1918="","",LOWER(IF(AND(LEN(EB1918)&gt;1,RIGHT(EB1918,1)="/"),LEFT(EB1918,LEN(EB1918)-1),EB1918)))</f>
        <v/>
      </c>
    </row>
    <row r="1919">
      <c r="EA1919">
        <f>IF(A1919="","",IF(LEFT(A1919,4)="http",IFERROR(MID(A1919,FIND("/",A1919,FIND("//",A1919)+2),2000),"/"),A1919))</f>
        <v/>
      </c>
      <c r="EB1919">
        <f>IF(EA1919="","",IFERROR(LEFT(SUBSTITUTE(EA1919,"#","?"),FIND("?",SUBSTITUTE(EA1919,"#","?"))-1),EA1919))</f>
        <v/>
      </c>
      <c r="EC1919">
        <f>IF(EB1919="","",LOWER(IF(AND(LEN(EB1919)&gt;1,RIGHT(EB1919,1)="/"),LEFT(EB1919,LEN(EB1919)-1),EB1919)))</f>
        <v/>
      </c>
    </row>
    <row r="1920">
      <c r="EA1920">
        <f>IF(A1920="","",IF(LEFT(A1920,4)="http",IFERROR(MID(A1920,FIND("/",A1920,FIND("//",A1920)+2),2000),"/"),A1920))</f>
        <v/>
      </c>
      <c r="EB1920">
        <f>IF(EA1920="","",IFERROR(LEFT(SUBSTITUTE(EA1920,"#","?"),FIND("?",SUBSTITUTE(EA1920,"#","?"))-1),EA1920))</f>
        <v/>
      </c>
      <c r="EC1920">
        <f>IF(EB1920="","",LOWER(IF(AND(LEN(EB1920)&gt;1,RIGHT(EB1920,1)="/"),LEFT(EB1920,LEN(EB1920)-1),EB1920)))</f>
        <v/>
      </c>
    </row>
    <row r="1921">
      <c r="EA1921">
        <f>IF(A1921="","",IF(LEFT(A1921,4)="http",IFERROR(MID(A1921,FIND("/",A1921,FIND("//",A1921)+2),2000),"/"),A1921))</f>
        <v/>
      </c>
      <c r="EB1921">
        <f>IF(EA1921="","",IFERROR(LEFT(SUBSTITUTE(EA1921,"#","?"),FIND("?",SUBSTITUTE(EA1921,"#","?"))-1),EA1921))</f>
        <v/>
      </c>
      <c r="EC1921">
        <f>IF(EB1921="","",LOWER(IF(AND(LEN(EB1921)&gt;1,RIGHT(EB1921,1)="/"),LEFT(EB1921,LEN(EB1921)-1),EB1921)))</f>
        <v/>
      </c>
    </row>
    <row r="1922">
      <c r="EA1922">
        <f>IF(A1922="","",IF(LEFT(A1922,4)="http",IFERROR(MID(A1922,FIND("/",A1922,FIND("//",A1922)+2),2000),"/"),A1922))</f>
        <v/>
      </c>
      <c r="EB1922">
        <f>IF(EA1922="","",IFERROR(LEFT(SUBSTITUTE(EA1922,"#","?"),FIND("?",SUBSTITUTE(EA1922,"#","?"))-1),EA1922))</f>
        <v/>
      </c>
      <c r="EC1922">
        <f>IF(EB1922="","",LOWER(IF(AND(LEN(EB1922)&gt;1,RIGHT(EB1922,1)="/"),LEFT(EB1922,LEN(EB1922)-1),EB1922)))</f>
        <v/>
      </c>
    </row>
    <row r="1923">
      <c r="EA1923">
        <f>IF(A1923="","",IF(LEFT(A1923,4)="http",IFERROR(MID(A1923,FIND("/",A1923,FIND("//",A1923)+2),2000),"/"),A1923))</f>
        <v/>
      </c>
      <c r="EB1923">
        <f>IF(EA1923="","",IFERROR(LEFT(SUBSTITUTE(EA1923,"#","?"),FIND("?",SUBSTITUTE(EA1923,"#","?"))-1),EA1923))</f>
        <v/>
      </c>
      <c r="EC1923">
        <f>IF(EB1923="","",LOWER(IF(AND(LEN(EB1923)&gt;1,RIGHT(EB1923,1)="/"),LEFT(EB1923,LEN(EB1923)-1),EB1923)))</f>
        <v/>
      </c>
    </row>
    <row r="1924">
      <c r="EA1924">
        <f>IF(A1924="","",IF(LEFT(A1924,4)="http",IFERROR(MID(A1924,FIND("/",A1924,FIND("//",A1924)+2),2000),"/"),A1924))</f>
        <v/>
      </c>
      <c r="EB1924">
        <f>IF(EA1924="","",IFERROR(LEFT(SUBSTITUTE(EA1924,"#","?"),FIND("?",SUBSTITUTE(EA1924,"#","?"))-1),EA1924))</f>
        <v/>
      </c>
      <c r="EC1924">
        <f>IF(EB1924="","",LOWER(IF(AND(LEN(EB1924)&gt;1,RIGHT(EB1924,1)="/"),LEFT(EB1924,LEN(EB1924)-1),EB1924)))</f>
        <v/>
      </c>
    </row>
    <row r="1925">
      <c r="EA1925">
        <f>IF(A1925="","",IF(LEFT(A1925,4)="http",IFERROR(MID(A1925,FIND("/",A1925,FIND("//",A1925)+2),2000),"/"),A1925))</f>
        <v/>
      </c>
      <c r="EB1925">
        <f>IF(EA1925="","",IFERROR(LEFT(SUBSTITUTE(EA1925,"#","?"),FIND("?",SUBSTITUTE(EA1925,"#","?"))-1),EA1925))</f>
        <v/>
      </c>
      <c r="EC1925">
        <f>IF(EB1925="","",LOWER(IF(AND(LEN(EB1925)&gt;1,RIGHT(EB1925,1)="/"),LEFT(EB1925,LEN(EB1925)-1),EB1925)))</f>
        <v/>
      </c>
    </row>
    <row r="1926">
      <c r="EA1926">
        <f>IF(A1926="","",IF(LEFT(A1926,4)="http",IFERROR(MID(A1926,FIND("/",A1926,FIND("//",A1926)+2),2000),"/"),A1926))</f>
        <v/>
      </c>
      <c r="EB1926">
        <f>IF(EA1926="","",IFERROR(LEFT(SUBSTITUTE(EA1926,"#","?"),FIND("?",SUBSTITUTE(EA1926,"#","?"))-1),EA1926))</f>
        <v/>
      </c>
      <c r="EC1926">
        <f>IF(EB1926="","",LOWER(IF(AND(LEN(EB1926)&gt;1,RIGHT(EB1926,1)="/"),LEFT(EB1926,LEN(EB1926)-1),EB1926)))</f>
        <v/>
      </c>
    </row>
    <row r="1927">
      <c r="EA1927">
        <f>IF(A1927="","",IF(LEFT(A1927,4)="http",IFERROR(MID(A1927,FIND("/",A1927,FIND("//",A1927)+2),2000),"/"),A1927))</f>
        <v/>
      </c>
      <c r="EB1927">
        <f>IF(EA1927="","",IFERROR(LEFT(SUBSTITUTE(EA1927,"#","?"),FIND("?",SUBSTITUTE(EA1927,"#","?"))-1),EA1927))</f>
        <v/>
      </c>
      <c r="EC1927">
        <f>IF(EB1927="","",LOWER(IF(AND(LEN(EB1927)&gt;1,RIGHT(EB1927,1)="/"),LEFT(EB1927,LEN(EB1927)-1),EB1927)))</f>
        <v/>
      </c>
    </row>
    <row r="1928">
      <c r="EA1928">
        <f>IF(A1928="","",IF(LEFT(A1928,4)="http",IFERROR(MID(A1928,FIND("/",A1928,FIND("//",A1928)+2),2000),"/"),A1928))</f>
        <v/>
      </c>
      <c r="EB1928">
        <f>IF(EA1928="","",IFERROR(LEFT(SUBSTITUTE(EA1928,"#","?"),FIND("?",SUBSTITUTE(EA1928,"#","?"))-1),EA1928))</f>
        <v/>
      </c>
      <c r="EC1928">
        <f>IF(EB1928="","",LOWER(IF(AND(LEN(EB1928)&gt;1,RIGHT(EB1928,1)="/"),LEFT(EB1928,LEN(EB1928)-1),EB1928)))</f>
        <v/>
      </c>
    </row>
    <row r="1929">
      <c r="EA1929">
        <f>IF(A1929="","",IF(LEFT(A1929,4)="http",IFERROR(MID(A1929,FIND("/",A1929,FIND("//",A1929)+2),2000),"/"),A1929))</f>
        <v/>
      </c>
      <c r="EB1929">
        <f>IF(EA1929="","",IFERROR(LEFT(SUBSTITUTE(EA1929,"#","?"),FIND("?",SUBSTITUTE(EA1929,"#","?"))-1),EA1929))</f>
        <v/>
      </c>
      <c r="EC1929">
        <f>IF(EB1929="","",LOWER(IF(AND(LEN(EB1929)&gt;1,RIGHT(EB1929,1)="/"),LEFT(EB1929,LEN(EB1929)-1),EB1929)))</f>
        <v/>
      </c>
    </row>
    <row r="1930">
      <c r="EA1930">
        <f>IF(A1930="","",IF(LEFT(A1930,4)="http",IFERROR(MID(A1930,FIND("/",A1930,FIND("//",A1930)+2),2000),"/"),A1930))</f>
        <v/>
      </c>
      <c r="EB1930">
        <f>IF(EA1930="","",IFERROR(LEFT(SUBSTITUTE(EA1930,"#","?"),FIND("?",SUBSTITUTE(EA1930,"#","?"))-1),EA1930))</f>
        <v/>
      </c>
      <c r="EC1930">
        <f>IF(EB1930="","",LOWER(IF(AND(LEN(EB1930)&gt;1,RIGHT(EB1930,1)="/"),LEFT(EB1930,LEN(EB1930)-1),EB1930)))</f>
        <v/>
      </c>
    </row>
    <row r="1931">
      <c r="EA1931">
        <f>IF(A1931="","",IF(LEFT(A1931,4)="http",IFERROR(MID(A1931,FIND("/",A1931,FIND("//",A1931)+2),2000),"/"),A1931))</f>
        <v/>
      </c>
      <c r="EB1931">
        <f>IF(EA1931="","",IFERROR(LEFT(SUBSTITUTE(EA1931,"#","?"),FIND("?",SUBSTITUTE(EA1931,"#","?"))-1),EA1931))</f>
        <v/>
      </c>
      <c r="EC1931">
        <f>IF(EB1931="","",LOWER(IF(AND(LEN(EB1931)&gt;1,RIGHT(EB1931,1)="/"),LEFT(EB1931,LEN(EB1931)-1),EB1931)))</f>
        <v/>
      </c>
    </row>
    <row r="1932">
      <c r="EA1932">
        <f>IF(A1932="","",IF(LEFT(A1932,4)="http",IFERROR(MID(A1932,FIND("/",A1932,FIND("//",A1932)+2),2000),"/"),A1932))</f>
        <v/>
      </c>
      <c r="EB1932">
        <f>IF(EA1932="","",IFERROR(LEFT(SUBSTITUTE(EA1932,"#","?"),FIND("?",SUBSTITUTE(EA1932,"#","?"))-1),EA1932))</f>
        <v/>
      </c>
      <c r="EC1932">
        <f>IF(EB1932="","",LOWER(IF(AND(LEN(EB1932)&gt;1,RIGHT(EB1932,1)="/"),LEFT(EB1932,LEN(EB1932)-1),EB1932)))</f>
        <v/>
      </c>
    </row>
    <row r="1933">
      <c r="EA1933">
        <f>IF(A1933="","",IF(LEFT(A1933,4)="http",IFERROR(MID(A1933,FIND("/",A1933,FIND("//",A1933)+2),2000),"/"),A1933))</f>
        <v/>
      </c>
      <c r="EB1933">
        <f>IF(EA1933="","",IFERROR(LEFT(SUBSTITUTE(EA1933,"#","?"),FIND("?",SUBSTITUTE(EA1933,"#","?"))-1),EA1933))</f>
        <v/>
      </c>
      <c r="EC1933">
        <f>IF(EB1933="","",LOWER(IF(AND(LEN(EB1933)&gt;1,RIGHT(EB1933,1)="/"),LEFT(EB1933,LEN(EB1933)-1),EB1933)))</f>
        <v/>
      </c>
    </row>
    <row r="1934">
      <c r="EA1934">
        <f>IF(A1934="","",IF(LEFT(A1934,4)="http",IFERROR(MID(A1934,FIND("/",A1934,FIND("//",A1934)+2),2000),"/"),A1934))</f>
        <v/>
      </c>
      <c r="EB1934">
        <f>IF(EA1934="","",IFERROR(LEFT(SUBSTITUTE(EA1934,"#","?"),FIND("?",SUBSTITUTE(EA1934,"#","?"))-1),EA1934))</f>
        <v/>
      </c>
      <c r="EC1934">
        <f>IF(EB1934="","",LOWER(IF(AND(LEN(EB1934)&gt;1,RIGHT(EB1934,1)="/"),LEFT(EB1934,LEN(EB1934)-1),EB1934)))</f>
        <v/>
      </c>
    </row>
    <row r="1935">
      <c r="EA1935">
        <f>IF(A1935="","",IF(LEFT(A1935,4)="http",IFERROR(MID(A1935,FIND("/",A1935,FIND("//",A1935)+2),2000),"/"),A1935))</f>
        <v/>
      </c>
      <c r="EB1935">
        <f>IF(EA1935="","",IFERROR(LEFT(SUBSTITUTE(EA1935,"#","?"),FIND("?",SUBSTITUTE(EA1935,"#","?"))-1),EA1935))</f>
        <v/>
      </c>
      <c r="EC1935">
        <f>IF(EB1935="","",LOWER(IF(AND(LEN(EB1935)&gt;1,RIGHT(EB1935,1)="/"),LEFT(EB1935,LEN(EB1935)-1),EB1935)))</f>
        <v/>
      </c>
    </row>
    <row r="1936">
      <c r="EA1936">
        <f>IF(A1936="","",IF(LEFT(A1936,4)="http",IFERROR(MID(A1936,FIND("/",A1936,FIND("//",A1936)+2),2000),"/"),A1936))</f>
        <v/>
      </c>
      <c r="EB1936">
        <f>IF(EA1936="","",IFERROR(LEFT(SUBSTITUTE(EA1936,"#","?"),FIND("?",SUBSTITUTE(EA1936,"#","?"))-1),EA1936))</f>
        <v/>
      </c>
      <c r="EC1936">
        <f>IF(EB1936="","",LOWER(IF(AND(LEN(EB1936)&gt;1,RIGHT(EB1936,1)="/"),LEFT(EB1936,LEN(EB1936)-1),EB1936)))</f>
        <v/>
      </c>
    </row>
    <row r="1937">
      <c r="EA1937">
        <f>IF(A1937="","",IF(LEFT(A1937,4)="http",IFERROR(MID(A1937,FIND("/",A1937,FIND("//",A1937)+2),2000),"/"),A1937))</f>
        <v/>
      </c>
      <c r="EB1937">
        <f>IF(EA1937="","",IFERROR(LEFT(SUBSTITUTE(EA1937,"#","?"),FIND("?",SUBSTITUTE(EA1937,"#","?"))-1),EA1937))</f>
        <v/>
      </c>
      <c r="EC1937">
        <f>IF(EB1937="","",LOWER(IF(AND(LEN(EB1937)&gt;1,RIGHT(EB1937,1)="/"),LEFT(EB1937,LEN(EB1937)-1),EB1937)))</f>
        <v/>
      </c>
    </row>
    <row r="1938">
      <c r="EA1938">
        <f>IF(A1938="","",IF(LEFT(A1938,4)="http",IFERROR(MID(A1938,FIND("/",A1938,FIND("//",A1938)+2),2000),"/"),A1938))</f>
        <v/>
      </c>
      <c r="EB1938">
        <f>IF(EA1938="","",IFERROR(LEFT(SUBSTITUTE(EA1938,"#","?"),FIND("?",SUBSTITUTE(EA1938,"#","?"))-1),EA1938))</f>
        <v/>
      </c>
      <c r="EC1938">
        <f>IF(EB1938="","",LOWER(IF(AND(LEN(EB1938)&gt;1,RIGHT(EB1938,1)="/"),LEFT(EB1938,LEN(EB1938)-1),EB1938)))</f>
        <v/>
      </c>
    </row>
    <row r="1939">
      <c r="EA1939">
        <f>IF(A1939="","",IF(LEFT(A1939,4)="http",IFERROR(MID(A1939,FIND("/",A1939,FIND("//",A1939)+2),2000),"/"),A1939))</f>
        <v/>
      </c>
      <c r="EB1939">
        <f>IF(EA1939="","",IFERROR(LEFT(SUBSTITUTE(EA1939,"#","?"),FIND("?",SUBSTITUTE(EA1939,"#","?"))-1),EA1939))</f>
        <v/>
      </c>
      <c r="EC1939">
        <f>IF(EB1939="","",LOWER(IF(AND(LEN(EB1939)&gt;1,RIGHT(EB1939,1)="/"),LEFT(EB1939,LEN(EB1939)-1),EB1939)))</f>
        <v/>
      </c>
    </row>
    <row r="1940">
      <c r="EA1940">
        <f>IF(A1940="","",IF(LEFT(A1940,4)="http",IFERROR(MID(A1940,FIND("/",A1940,FIND("//",A1940)+2),2000),"/"),A1940))</f>
        <v/>
      </c>
      <c r="EB1940">
        <f>IF(EA1940="","",IFERROR(LEFT(SUBSTITUTE(EA1940,"#","?"),FIND("?",SUBSTITUTE(EA1940,"#","?"))-1),EA1940))</f>
        <v/>
      </c>
      <c r="EC1940">
        <f>IF(EB1940="","",LOWER(IF(AND(LEN(EB1940)&gt;1,RIGHT(EB1940,1)="/"),LEFT(EB1940,LEN(EB1940)-1),EB1940)))</f>
        <v/>
      </c>
    </row>
    <row r="1941">
      <c r="EA1941">
        <f>IF(A1941="","",IF(LEFT(A1941,4)="http",IFERROR(MID(A1941,FIND("/",A1941,FIND("//",A1941)+2),2000),"/"),A1941))</f>
        <v/>
      </c>
      <c r="EB1941">
        <f>IF(EA1941="","",IFERROR(LEFT(SUBSTITUTE(EA1941,"#","?"),FIND("?",SUBSTITUTE(EA1941,"#","?"))-1),EA1941))</f>
        <v/>
      </c>
      <c r="EC1941">
        <f>IF(EB1941="","",LOWER(IF(AND(LEN(EB1941)&gt;1,RIGHT(EB1941,1)="/"),LEFT(EB1941,LEN(EB1941)-1),EB1941)))</f>
        <v/>
      </c>
    </row>
    <row r="1942">
      <c r="EA1942">
        <f>IF(A1942="","",IF(LEFT(A1942,4)="http",IFERROR(MID(A1942,FIND("/",A1942,FIND("//",A1942)+2),2000),"/"),A1942))</f>
        <v/>
      </c>
      <c r="EB1942">
        <f>IF(EA1942="","",IFERROR(LEFT(SUBSTITUTE(EA1942,"#","?"),FIND("?",SUBSTITUTE(EA1942,"#","?"))-1),EA1942))</f>
        <v/>
      </c>
      <c r="EC1942">
        <f>IF(EB1942="","",LOWER(IF(AND(LEN(EB1942)&gt;1,RIGHT(EB1942,1)="/"),LEFT(EB1942,LEN(EB1942)-1),EB1942)))</f>
        <v/>
      </c>
    </row>
    <row r="1943">
      <c r="EA1943">
        <f>IF(A1943="","",IF(LEFT(A1943,4)="http",IFERROR(MID(A1943,FIND("/",A1943,FIND("//",A1943)+2),2000),"/"),A1943))</f>
        <v/>
      </c>
      <c r="EB1943">
        <f>IF(EA1943="","",IFERROR(LEFT(SUBSTITUTE(EA1943,"#","?"),FIND("?",SUBSTITUTE(EA1943,"#","?"))-1),EA1943))</f>
        <v/>
      </c>
      <c r="EC1943">
        <f>IF(EB1943="","",LOWER(IF(AND(LEN(EB1943)&gt;1,RIGHT(EB1943,1)="/"),LEFT(EB1943,LEN(EB1943)-1),EB1943)))</f>
        <v/>
      </c>
    </row>
    <row r="1944">
      <c r="EA1944">
        <f>IF(A1944="","",IF(LEFT(A1944,4)="http",IFERROR(MID(A1944,FIND("/",A1944,FIND("//",A1944)+2),2000),"/"),A1944))</f>
        <v/>
      </c>
      <c r="EB1944">
        <f>IF(EA1944="","",IFERROR(LEFT(SUBSTITUTE(EA1944,"#","?"),FIND("?",SUBSTITUTE(EA1944,"#","?"))-1),EA1944))</f>
        <v/>
      </c>
      <c r="EC1944">
        <f>IF(EB1944="","",LOWER(IF(AND(LEN(EB1944)&gt;1,RIGHT(EB1944,1)="/"),LEFT(EB1944,LEN(EB1944)-1),EB1944)))</f>
        <v/>
      </c>
    </row>
    <row r="1945">
      <c r="EA1945">
        <f>IF(A1945="","",IF(LEFT(A1945,4)="http",IFERROR(MID(A1945,FIND("/",A1945,FIND("//",A1945)+2),2000),"/"),A1945))</f>
        <v/>
      </c>
      <c r="EB1945">
        <f>IF(EA1945="","",IFERROR(LEFT(SUBSTITUTE(EA1945,"#","?"),FIND("?",SUBSTITUTE(EA1945,"#","?"))-1),EA1945))</f>
        <v/>
      </c>
      <c r="EC1945">
        <f>IF(EB1945="","",LOWER(IF(AND(LEN(EB1945)&gt;1,RIGHT(EB1945,1)="/"),LEFT(EB1945,LEN(EB1945)-1),EB1945)))</f>
        <v/>
      </c>
    </row>
    <row r="1946">
      <c r="EA1946">
        <f>IF(A1946="","",IF(LEFT(A1946,4)="http",IFERROR(MID(A1946,FIND("/",A1946,FIND("//",A1946)+2),2000),"/"),A1946))</f>
        <v/>
      </c>
      <c r="EB1946">
        <f>IF(EA1946="","",IFERROR(LEFT(SUBSTITUTE(EA1946,"#","?"),FIND("?",SUBSTITUTE(EA1946,"#","?"))-1),EA1946))</f>
        <v/>
      </c>
      <c r="EC1946">
        <f>IF(EB1946="","",LOWER(IF(AND(LEN(EB1946)&gt;1,RIGHT(EB1946,1)="/"),LEFT(EB1946,LEN(EB1946)-1),EB1946)))</f>
        <v/>
      </c>
    </row>
    <row r="1947">
      <c r="EA1947">
        <f>IF(A1947="","",IF(LEFT(A1947,4)="http",IFERROR(MID(A1947,FIND("/",A1947,FIND("//",A1947)+2),2000),"/"),A1947))</f>
        <v/>
      </c>
      <c r="EB1947">
        <f>IF(EA1947="","",IFERROR(LEFT(SUBSTITUTE(EA1947,"#","?"),FIND("?",SUBSTITUTE(EA1947,"#","?"))-1),EA1947))</f>
        <v/>
      </c>
      <c r="EC1947">
        <f>IF(EB1947="","",LOWER(IF(AND(LEN(EB1947)&gt;1,RIGHT(EB1947,1)="/"),LEFT(EB1947,LEN(EB1947)-1),EB1947)))</f>
        <v/>
      </c>
    </row>
    <row r="1948">
      <c r="EA1948">
        <f>IF(A1948="","",IF(LEFT(A1948,4)="http",IFERROR(MID(A1948,FIND("/",A1948,FIND("//",A1948)+2),2000),"/"),A1948))</f>
        <v/>
      </c>
      <c r="EB1948">
        <f>IF(EA1948="","",IFERROR(LEFT(SUBSTITUTE(EA1948,"#","?"),FIND("?",SUBSTITUTE(EA1948,"#","?"))-1),EA1948))</f>
        <v/>
      </c>
      <c r="EC1948">
        <f>IF(EB1948="","",LOWER(IF(AND(LEN(EB1948)&gt;1,RIGHT(EB1948,1)="/"),LEFT(EB1948,LEN(EB1948)-1),EB1948)))</f>
        <v/>
      </c>
    </row>
    <row r="1949">
      <c r="EA1949">
        <f>IF(A1949="","",IF(LEFT(A1949,4)="http",IFERROR(MID(A1949,FIND("/",A1949,FIND("//",A1949)+2),2000),"/"),A1949))</f>
        <v/>
      </c>
      <c r="EB1949">
        <f>IF(EA1949="","",IFERROR(LEFT(SUBSTITUTE(EA1949,"#","?"),FIND("?",SUBSTITUTE(EA1949,"#","?"))-1),EA1949))</f>
        <v/>
      </c>
      <c r="EC1949">
        <f>IF(EB1949="","",LOWER(IF(AND(LEN(EB1949)&gt;1,RIGHT(EB1949,1)="/"),LEFT(EB1949,LEN(EB1949)-1),EB1949)))</f>
        <v/>
      </c>
    </row>
    <row r="1950">
      <c r="EA1950">
        <f>IF(A1950="","",IF(LEFT(A1950,4)="http",IFERROR(MID(A1950,FIND("/",A1950,FIND("//",A1950)+2),2000),"/"),A1950))</f>
        <v/>
      </c>
      <c r="EB1950">
        <f>IF(EA1950="","",IFERROR(LEFT(SUBSTITUTE(EA1950,"#","?"),FIND("?",SUBSTITUTE(EA1950,"#","?"))-1),EA1950))</f>
        <v/>
      </c>
      <c r="EC1950">
        <f>IF(EB1950="","",LOWER(IF(AND(LEN(EB1950)&gt;1,RIGHT(EB1950,1)="/"),LEFT(EB1950,LEN(EB1950)-1),EB1950)))</f>
        <v/>
      </c>
    </row>
    <row r="1951">
      <c r="EA1951">
        <f>IF(A1951="","",IF(LEFT(A1951,4)="http",IFERROR(MID(A1951,FIND("/",A1951,FIND("//",A1951)+2),2000),"/"),A1951))</f>
        <v/>
      </c>
      <c r="EB1951">
        <f>IF(EA1951="","",IFERROR(LEFT(SUBSTITUTE(EA1951,"#","?"),FIND("?",SUBSTITUTE(EA1951,"#","?"))-1),EA1951))</f>
        <v/>
      </c>
      <c r="EC1951">
        <f>IF(EB1951="","",LOWER(IF(AND(LEN(EB1951)&gt;1,RIGHT(EB1951,1)="/"),LEFT(EB1951,LEN(EB1951)-1),EB1951)))</f>
        <v/>
      </c>
    </row>
    <row r="1952">
      <c r="EA1952">
        <f>IF(A1952="","",IF(LEFT(A1952,4)="http",IFERROR(MID(A1952,FIND("/",A1952,FIND("//",A1952)+2),2000),"/"),A1952))</f>
        <v/>
      </c>
      <c r="EB1952">
        <f>IF(EA1952="","",IFERROR(LEFT(SUBSTITUTE(EA1952,"#","?"),FIND("?",SUBSTITUTE(EA1952,"#","?"))-1),EA1952))</f>
        <v/>
      </c>
      <c r="EC1952">
        <f>IF(EB1952="","",LOWER(IF(AND(LEN(EB1952)&gt;1,RIGHT(EB1952,1)="/"),LEFT(EB1952,LEN(EB1952)-1),EB1952)))</f>
        <v/>
      </c>
    </row>
    <row r="1953">
      <c r="EA1953">
        <f>IF(A1953="","",IF(LEFT(A1953,4)="http",IFERROR(MID(A1953,FIND("/",A1953,FIND("//",A1953)+2),2000),"/"),A1953))</f>
        <v/>
      </c>
      <c r="EB1953">
        <f>IF(EA1953="","",IFERROR(LEFT(SUBSTITUTE(EA1953,"#","?"),FIND("?",SUBSTITUTE(EA1953,"#","?"))-1),EA1953))</f>
        <v/>
      </c>
      <c r="EC1953">
        <f>IF(EB1953="","",LOWER(IF(AND(LEN(EB1953)&gt;1,RIGHT(EB1953,1)="/"),LEFT(EB1953,LEN(EB1953)-1),EB1953)))</f>
        <v/>
      </c>
    </row>
    <row r="1954">
      <c r="EA1954">
        <f>IF(A1954="","",IF(LEFT(A1954,4)="http",IFERROR(MID(A1954,FIND("/",A1954,FIND("//",A1954)+2),2000),"/"),A1954))</f>
        <v/>
      </c>
      <c r="EB1954">
        <f>IF(EA1954="","",IFERROR(LEFT(SUBSTITUTE(EA1954,"#","?"),FIND("?",SUBSTITUTE(EA1954,"#","?"))-1),EA1954))</f>
        <v/>
      </c>
      <c r="EC1954">
        <f>IF(EB1954="","",LOWER(IF(AND(LEN(EB1954)&gt;1,RIGHT(EB1954,1)="/"),LEFT(EB1954,LEN(EB1954)-1),EB1954)))</f>
        <v/>
      </c>
    </row>
    <row r="1955">
      <c r="EA1955">
        <f>IF(A1955="","",IF(LEFT(A1955,4)="http",IFERROR(MID(A1955,FIND("/",A1955,FIND("//",A1955)+2),2000),"/"),A1955))</f>
        <v/>
      </c>
      <c r="EB1955">
        <f>IF(EA1955="","",IFERROR(LEFT(SUBSTITUTE(EA1955,"#","?"),FIND("?",SUBSTITUTE(EA1955,"#","?"))-1),EA1955))</f>
        <v/>
      </c>
      <c r="EC1955">
        <f>IF(EB1955="","",LOWER(IF(AND(LEN(EB1955)&gt;1,RIGHT(EB1955,1)="/"),LEFT(EB1955,LEN(EB1955)-1),EB1955)))</f>
        <v/>
      </c>
    </row>
    <row r="1956">
      <c r="EA1956">
        <f>IF(A1956="","",IF(LEFT(A1956,4)="http",IFERROR(MID(A1956,FIND("/",A1956,FIND("//",A1956)+2),2000),"/"),A1956))</f>
        <v/>
      </c>
      <c r="EB1956">
        <f>IF(EA1956="","",IFERROR(LEFT(SUBSTITUTE(EA1956,"#","?"),FIND("?",SUBSTITUTE(EA1956,"#","?"))-1),EA1956))</f>
        <v/>
      </c>
      <c r="EC1956">
        <f>IF(EB1956="","",LOWER(IF(AND(LEN(EB1956)&gt;1,RIGHT(EB1956,1)="/"),LEFT(EB1956,LEN(EB1956)-1),EB1956)))</f>
        <v/>
      </c>
    </row>
    <row r="1957">
      <c r="EA1957">
        <f>IF(A1957="","",IF(LEFT(A1957,4)="http",IFERROR(MID(A1957,FIND("/",A1957,FIND("//",A1957)+2),2000),"/"),A1957))</f>
        <v/>
      </c>
      <c r="EB1957">
        <f>IF(EA1957="","",IFERROR(LEFT(SUBSTITUTE(EA1957,"#","?"),FIND("?",SUBSTITUTE(EA1957,"#","?"))-1),EA1957))</f>
        <v/>
      </c>
      <c r="EC1957">
        <f>IF(EB1957="","",LOWER(IF(AND(LEN(EB1957)&gt;1,RIGHT(EB1957,1)="/"),LEFT(EB1957,LEN(EB1957)-1),EB1957)))</f>
        <v/>
      </c>
    </row>
    <row r="1958">
      <c r="EA1958">
        <f>IF(A1958="","",IF(LEFT(A1958,4)="http",IFERROR(MID(A1958,FIND("/",A1958,FIND("//",A1958)+2),2000),"/"),A1958))</f>
        <v/>
      </c>
      <c r="EB1958">
        <f>IF(EA1958="","",IFERROR(LEFT(SUBSTITUTE(EA1958,"#","?"),FIND("?",SUBSTITUTE(EA1958,"#","?"))-1),EA1958))</f>
        <v/>
      </c>
      <c r="EC1958">
        <f>IF(EB1958="","",LOWER(IF(AND(LEN(EB1958)&gt;1,RIGHT(EB1958,1)="/"),LEFT(EB1958,LEN(EB1958)-1),EB1958)))</f>
        <v/>
      </c>
    </row>
    <row r="1959">
      <c r="EA1959">
        <f>IF(A1959="","",IF(LEFT(A1959,4)="http",IFERROR(MID(A1959,FIND("/",A1959,FIND("//",A1959)+2),2000),"/"),A1959))</f>
        <v/>
      </c>
      <c r="EB1959">
        <f>IF(EA1959="","",IFERROR(LEFT(SUBSTITUTE(EA1959,"#","?"),FIND("?",SUBSTITUTE(EA1959,"#","?"))-1),EA1959))</f>
        <v/>
      </c>
      <c r="EC1959">
        <f>IF(EB1959="","",LOWER(IF(AND(LEN(EB1959)&gt;1,RIGHT(EB1959,1)="/"),LEFT(EB1959,LEN(EB1959)-1),EB1959)))</f>
        <v/>
      </c>
    </row>
    <row r="1960">
      <c r="EA1960">
        <f>IF(A1960="","",IF(LEFT(A1960,4)="http",IFERROR(MID(A1960,FIND("/",A1960,FIND("//",A1960)+2),2000),"/"),A1960))</f>
        <v/>
      </c>
      <c r="EB1960">
        <f>IF(EA1960="","",IFERROR(LEFT(SUBSTITUTE(EA1960,"#","?"),FIND("?",SUBSTITUTE(EA1960,"#","?"))-1),EA1960))</f>
        <v/>
      </c>
      <c r="EC1960">
        <f>IF(EB1960="","",LOWER(IF(AND(LEN(EB1960)&gt;1,RIGHT(EB1960,1)="/"),LEFT(EB1960,LEN(EB1960)-1),EB1960)))</f>
        <v/>
      </c>
    </row>
    <row r="1961">
      <c r="EA1961">
        <f>IF(A1961="","",IF(LEFT(A1961,4)="http",IFERROR(MID(A1961,FIND("/",A1961,FIND("//",A1961)+2),2000),"/"),A1961))</f>
        <v/>
      </c>
      <c r="EB1961">
        <f>IF(EA1961="","",IFERROR(LEFT(SUBSTITUTE(EA1961,"#","?"),FIND("?",SUBSTITUTE(EA1961,"#","?"))-1),EA1961))</f>
        <v/>
      </c>
      <c r="EC1961">
        <f>IF(EB1961="","",LOWER(IF(AND(LEN(EB1961)&gt;1,RIGHT(EB1961,1)="/"),LEFT(EB1961,LEN(EB1961)-1),EB1961)))</f>
        <v/>
      </c>
    </row>
    <row r="1962">
      <c r="EA1962">
        <f>IF(A1962="","",IF(LEFT(A1962,4)="http",IFERROR(MID(A1962,FIND("/",A1962,FIND("//",A1962)+2),2000),"/"),A1962))</f>
        <v/>
      </c>
      <c r="EB1962">
        <f>IF(EA1962="","",IFERROR(LEFT(SUBSTITUTE(EA1962,"#","?"),FIND("?",SUBSTITUTE(EA1962,"#","?"))-1),EA1962))</f>
        <v/>
      </c>
      <c r="EC1962">
        <f>IF(EB1962="","",LOWER(IF(AND(LEN(EB1962)&gt;1,RIGHT(EB1962,1)="/"),LEFT(EB1962,LEN(EB1962)-1),EB1962)))</f>
        <v/>
      </c>
    </row>
    <row r="1963">
      <c r="EA1963">
        <f>IF(A1963="","",IF(LEFT(A1963,4)="http",IFERROR(MID(A1963,FIND("/",A1963,FIND("//",A1963)+2),2000),"/"),A1963))</f>
        <v/>
      </c>
      <c r="EB1963">
        <f>IF(EA1963="","",IFERROR(LEFT(SUBSTITUTE(EA1963,"#","?"),FIND("?",SUBSTITUTE(EA1963,"#","?"))-1),EA1963))</f>
        <v/>
      </c>
      <c r="EC1963">
        <f>IF(EB1963="","",LOWER(IF(AND(LEN(EB1963)&gt;1,RIGHT(EB1963,1)="/"),LEFT(EB1963,LEN(EB1963)-1),EB1963)))</f>
        <v/>
      </c>
    </row>
    <row r="1964">
      <c r="EA1964">
        <f>IF(A1964="","",IF(LEFT(A1964,4)="http",IFERROR(MID(A1964,FIND("/",A1964,FIND("//",A1964)+2),2000),"/"),A1964))</f>
        <v/>
      </c>
      <c r="EB1964">
        <f>IF(EA1964="","",IFERROR(LEFT(SUBSTITUTE(EA1964,"#","?"),FIND("?",SUBSTITUTE(EA1964,"#","?"))-1),EA1964))</f>
        <v/>
      </c>
      <c r="EC1964">
        <f>IF(EB1964="","",LOWER(IF(AND(LEN(EB1964)&gt;1,RIGHT(EB1964,1)="/"),LEFT(EB1964,LEN(EB1964)-1),EB1964)))</f>
        <v/>
      </c>
    </row>
    <row r="1965">
      <c r="EA1965">
        <f>IF(A1965="","",IF(LEFT(A1965,4)="http",IFERROR(MID(A1965,FIND("/",A1965,FIND("//",A1965)+2),2000),"/"),A1965))</f>
        <v/>
      </c>
      <c r="EB1965">
        <f>IF(EA1965="","",IFERROR(LEFT(SUBSTITUTE(EA1965,"#","?"),FIND("?",SUBSTITUTE(EA1965,"#","?"))-1),EA1965))</f>
        <v/>
      </c>
      <c r="EC1965">
        <f>IF(EB1965="","",LOWER(IF(AND(LEN(EB1965)&gt;1,RIGHT(EB1965,1)="/"),LEFT(EB1965,LEN(EB1965)-1),EB1965)))</f>
        <v/>
      </c>
    </row>
    <row r="1966">
      <c r="EA1966">
        <f>IF(A1966="","",IF(LEFT(A1966,4)="http",IFERROR(MID(A1966,FIND("/",A1966,FIND("//",A1966)+2),2000),"/"),A1966))</f>
        <v/>
      </c>
      <c r="EB1966">
        <f>IF(EA1966="","",IFERROR(LEFT(SUBSTITUTE(EA1966,"#","?"),FIND("?",SUBSTITUTE(EA1966,"#","?"))-1),EA1966))</f>
        <v/>
      </c>
      <c r="EC1966">
        <f>IF(EB1966="","",LOWER(IF(AND(LEN(EB1966)&gt;1,RIGHT(EB1966,1)="/"),LEFT(EB1966,LEN(EB1966)-1),EB1966)))</f>
        <v/>
      </c>
    </row>
    <row r="1967">
      <c r="EA1967">
        <f>IF(A1967="","",IF(LEFT(A1967,4)="http",IFERROR(MID(A1967,FIND("/",A1967,FIND("//",A1967)+2),2000),"/"),A1967))</f>
        <v/>
      </c>
      <c r="EB1967">
        <f>IF(EA1967="","",IFERROR(LEFT(SUBSTITUTE(EA1967,"#","?"),FIND("?",SUBSTITUTE(EA1967,"#","?"))-1),EA1967))</f>
        <v/>
      </c>
      <c r="EC1967">
        <f>IF(EB1967="","",LOWER(IF(AND(LEN(EB1967)&gt;1,RIGHT(EB1967,1)="/"),LEFT(EB1967,LEN(EB1967)-1),EB1967)))</f>
        <v/>
      </c>
    </row>
    <row r="1968">
      <c r="EA1968">
        <f>IF(A1968="","",IF(LEFT(A1968,4)="http",IFERROR(MID(A1968,FIND("/",A1968,FIND("//",A1968)+2),2000),"/"),A1968))</f>
        <v/>
      </c>
      <c r="EB1968">
        <f>IF(EA1968="","",IFERROR(LEFT(SUBSTITUTE(EA1968,"#","?"),FIND("?",SUBSTITUTE(EA1968,"#","?"))-1),EA1968))</f>
        <v/>
      </c>
      <c r="EC1968">
        <f>IF(EB1968="","",LOWER(IF(AND(LEN(EB1968)&gt;1,RIGHT(EB1968,1)="/"),LEFT(EB1968,LEN(EB1968)-1),EB1968)))</f>
        <v/>
      </c>
    </row>
    <row r="1969">
      <c r="EA1969">
        <f>IF(A1969="","",IF(LEFT(A1969,4)="http",IFERROR(MID(A1969,FIND("/",A1969,FIND("//",A1969)+2),2000),"/"),A1969))</f>
        <v/>
      </c>
      <c r="EB1969">
        <f>IF(EA1969="","",IFERROR(LEFT(SUBSTITUTE(EA1969,"#","?"),FIND("?",SUBSTITUTE(EA1969,"#","?"))-1),EA1969))</f>
        <v/>
      </c>
      <c r="EC1969">
        <f>IF(EB1969="","",LOWER(IF(AND(LEN(EB1969)&gt;1,RIGHT(EB1969,1)="/"),LEFT(EB1969,LEN(EB1969)-1),EB1969)))</f>
        <v/>
      </c>
    </row>
    <row r="1970">
      <c r="EA1970">
        <f>IF(A1970="","",IF(LEFT(A1970,4)="http",IFERROR(MID(A1970,FIND("/",A1970,FIND("//",A1970)+2),2000),"/"),A1970))</f>
        <v/>
      </c>
      <c r="EB1970">
        <f>IF(EA1970="","",IFERROR(LEFT(SUBSTITUTE(EA1970,"#","?"),FIND("?",SUBSTITUTE(EA1970,"#","?"))-1),EA1970))</f>
        <v/>
      </c>
      <c r="EC1970">
        <f>IF(EB1970="","",LOWER(IF(AND(LEN(EB1970)&gt;1,RIGHT(EB1970,1)="/"),LEFT(EB1970,LEN(EB1970)-1),EB1970)))</f>
        <v/>
      </c>
    </row>
    <row r="1971">
      <c r="EA1971">
        <f>IF(A1971="","",IF(LEFT(A1971,4)="http",IFERROR(MID(A1971,FIND("/",A1971,FIND("//",A1971)+2),2000),"/"),A1971))</f>
        <v/>
      </c>
      <c r="EB1971">
        <f>IF(EA1971="","",IFERROR(LEFT(SUBSTITUTE(EA1971,"#","?"),FIND("?",SUBSTITUTE(EA1971,"#","?"))-1),EA1971))</f>
        <v/>
      </c>
      <c r="EC1971">
        <f>IF(EB1971="","",LOWER(IF(AND(LEN(EB1971)&gt;1,RIGHT(EB1971,1)="/"),LEFT(EB1971,LEN(EB1971)-1),EB1971)))</f>
        <v/>
      </c>
    </row>
    <row r="1972">
      <c r="EA1972">
        <f>IF(A1972="","",IF(LEFT(A1972,4)="http",IFERROR(MID(A1972,FIND("/",A1972,FIND("//",A1972)+2),2000),"/"),A1972))</f>
        <v/>
      </c>
      <c r="EB1972">
        <f>IF(EA1972="","",IFERROR(LEFT(SUBSTITUTE(EA1972,"#","?"),FIND("?",SUBSTITUTE(EA1972,"#","?"))-1),EA1972))</f>
        <v/>
      </c>
      <c r="EC1972">
        <f>IF(EB1972="","",LOWER(IF(AND(LEN(EB1972)&gt;1,RIGHT(EB1972,1)="/"),LEFT(EB1972,LEN(EB1972)-1),EB1972)))</f>
        <v/>
      </c>
    </row>
    <row r="1973">
      <c r="EA1973">
        <f>IF(A1973="","",IF(LEFT(A1973,4)="http",IFERROR(MID(A1973,FIND("/",A1973,FIND("//",A1973)+2),2000),"/"),A1973))</f>
        <v/>
      </c>
      <c r="EB1973">
        <f>IF(EA1973="","",IFERROR(LEFT(SUBSTITUTE(EA1973,"#","?"),FIND("?",SUBSTITUTE(EA1973,"#","?"))-1),EA1973))</f>
        <v/>
      </c>
      <c r="EC1973">
        <f>IF(EB1973="","",LOWER(IF(AND(LEN(EB1973)&gt;1,RIGHT(EB1973,1)="/"),LEFT(EB1973,LEN(EB1973)-1),EB1973)))</f>
        <v/>
      </c>
    </row>
    <row r="1974">
      <c r="EA1974">
        <f>IF(A1974="","",IF(LEFT(A1974,4)="http",IFERROR(MID(A1974,FIND("/",A1974,FIND("//",A1974)+2),2000),"/"),A1974))</f>
        <v/>
      </c>
      <c r="EB1974">
        <f>IF(EA1974="","",IFERROR(LEFT(SUBSTITUTE(EA1974,"#","?"),FIND("?",SUBSTITUTE(EA1974,"#","?"))-1),EA1974))</f>
        <v/>
      </c>
      <c r="EC1974">
        <f>IF(EB1974="","",LOWER(IF(AND(LEN(EB1974)&gt;1,RIGHT(EB1974,1)="/"),LEFT(EB1974,LEN(EB1974)-1),EB1974)))</f>
        <v/>
      </c>
    </row>
    <row r="1975">
      <c r="EA1975">
        <f>IF(A1975="","",IF(LEFT(A1975,4)="http",IFERROR(MID(A1975,FIND("/",A1975,FIND("//",A1975)+2),2000),"/"),A1975))</f>
        <v/>
      </c>
      <c r="EB1975">
        <f>IF(EA1975="","",IFERROR(LEFT(SUBSTITUTE(EA1975,"#","?"),FIND("?",SUBSTITUTE(EA1975,"#","?"))-1),EA1975))</f>
        <v/>
      </c>
      <c r="EC1975">
        <f>IF(EB1975="","",LOWER(IF(AND(LEN(EB1975)&gt;1,RIGHT(EB1975,1)="/"),LEFT(EB1975,LEN(EB1975)-1),EB1975)))</f>
        <v/>
      </c>
    </row>
    <row r="1976">
      <c r="EA1976">
        <f>IF(A1976="","",IF(LEFT(A1976,4)="http",IFERROR(MID(A1976,FIND("/",A1976,FIND("//",A1976)+2),2000),"/"),A1976))</f>
        <v/>
      </c>
      <c r="EB1976">
        <f>IF(EA1976="","",IFERROR(LEFT(SUBSTITUTE(EA1976,"#","?"),FIND("?",SUBSTITUTE(EA1976,"#","?"))-1),EA1976))</f>
        <v/>
      </c>
      <c r="EC1976">
        <f>IF(EB1976="","",LOWER(IF(AND(LEN(EB1976)&gt;1,RIGHT(EB1976,1)="/"),LEFT(EB1976,LEN(EB1976)-1),EB1976)))</f>
        <v/>
      </c>
    </row>
    <row r="1977">
      <c r="EA1977">
        <f>IF(A1977="","",IF(LEFT(A1977,4)="http",IFERROR(MID(A1977,FIND("/",A1977,FIND("//",A1977)+2),2000),"/"),A1977))</f>
        <v/>
      </c>
      <c r="EB1977">
        <f>IF(EA1977="","",IFERROR(LEFT(SUBSTITUTE(EA1977,"#","?"),FIND("?",SUBSTITUTE(EA1977,"#","?"))-1),EA1977))</f>
        <v/>
      </c>
      <c r="EC1977">
        <f>IF(EB1977="","",LOWER(IF(AND(LEN(EB1977)&gt;1,RIGHT(EB1977,1)="/"),LEFT(EB1977,LEN(EB1977)-1),EB1977)))</f>
        <v/>
      </c>
    </row>
    <row r="1978">
      <c r="EA1978">
        <f>IF(A1978="","",IF(LEFT(A1978,4)="http",IFERROR(MID(A1978,FIND("/",A1978,FIND("//",A1978)+2),2000),"/"),A1978))</f>
        <v/>
      </c>
      <c r="EB1978">
        <f>IF(EA1978="","",IFERROR(LEFT(SUBSTITUTE(EA1978,"#","?"),FIND("?",SUBSTITUTE(EA1978,"#","?"))-1),EA1978))</f>
        <v/>
      </c>
      <c r="EC1978">
        <f>IF(EB1978="","",LOWER(IF(AND(LEN(EB1978)&gt;1,RIGHT(EB1978,1)="/"),LEFT(EB1978,LEN(EB1978)-1),EB1978)))</f>
        <v/>
      </c>
    </row>
    <row r="1979">
      <c r="EA1979">
        <f>IF(A1979="","",IF(LEFT(A1979,4)="http",IFERROR(MID(A1979,FIND("/",A1979,FIND("//",A1979)+2),2000),"/"),A1979))</f>
        <v/>
      </c>
      <c r="EB1979">
        <f>IF(EA1979="","",IFERROR(LEFT(SUBSTITUTE(EA1979,"#","?"),FIND("?",SUBSTITUTE(EA1979,"#","?"))-1),EA1979))</f>
        <v/>
      </c>
      <c r="EC1979">
        <f>IF(EB1979="","",LOWER(IF(AND(LEN(EB1979)&gt;1,RIGHT(EB1979,1)="/"),LEFT(EB1979,LEN(EB1979)-1),EB1979)))</f>
        <v/>
      </c>
    </row>
    <row r="1980">
      <c r="EA1980">
        <f>IF(A1980="","",IF(LEFT(A1980,4)="http",IFERROR(MID(A1980,FIND("/",A1980,FIND("//",A1980)+2),2000),"/"),A1980))</f>
        <v/>
      </c>
      <c r="EB1980">
        <f>IF(EA1980="","",IFERROR(LEFT(SUBSTITUTE(EA1980,"#","?"),FIND("?",SUBSTITUTE(EA1980,"#","?"))-1),EA1980))</f>
        <v/>
      </c>
      <c r="EC1980">
        <f>IF(EB1980="","",LOWER(IF(AND(LEN(EB1980)&gt;1,RIGHT(EB1980,1)="/"),LEFT(EB1980,LEN(EB1980)-1),EB1980)))</f>
        <v/>
      </c>
    </row>
    <row r="1981">
      <c r="EA1981">
        <f>IF(A1981="","",IF(LEFT(A1981,4)="http",IFERROR(MID(A1981,FIND("/",A1981,FIND("//",A1981)+2),2000),"/"),A1981))</f>
        <v/>
      </c>
      <c r="EB1981">
        <f>IF(EA1981="","",IFERROR(LEFT(SUBSTITUTE(EA1981,"#","?"),FIND("?",SUBSTITUTE(EA1981,"#","?"))-1),EA1981))</f>
        <v/>
      </c>
      <c r="EC1981">
        <f>IF(EB1981="","",LOWER(IF(AND(LEN(EB1981)&gt;1,RIGHT(EB1981,1)="/"),LEFT(EB1981,LEN(EB1981)-1),EB1981)))</f>
        <v/>
      </c>
    </row>
    <row r="1982">
      <c r="EA1982">
        <f>IF(A1982="","",IF(LEFT(A1982,4)="http",IFERROR(MID(A1982,FIND("/",A1982,FIND("//",A1982)+2),2000),"/"),A1982))</f>
        <v/>
      </c>
      <c r="EB1982">
        <f>IF(EA1982="","",IFERROR(LEFT(SUBSTITUTE(EA1982,"#","?"),FIND("?",SUBSTITUTE(EA1982,"#","?"))-1),EA1982))</f>
        <v/>
      </c>
      <c r="EC1982">
        <f>IF(EB1982="","",LOWER(IF(AND(LEN(EB1982)&gt;1,RIGHT(EB1982,1)="/"),LEFT(EB1982,LEN(EB1982)-1),EB1982)))</f>
        <v/>
      </c>
    </row>
    <row r="1983">
      <c r="EA1983">
        <f>IF(A1983="","",IF(LEFT(A1983,4)="http",IFERROR(MID(A1983,FIND("/",A1983,FIND("//",A1983)+2),2000),"/"),A1983))</f>
        <v/>
      </c>
      <c r="EB1983">
        <f>IF(EA1983="","",IFERROR(LEFT(SUBSTITUTE(EA1983,"#","?"),FIND("?",SUBSTITUTE(EA1983,"#","?"))-1),EA1983))</f>
        <v/>
      </c>
      <c r="EC1983">
        <f>IF(EB1983="","",LOWER(IF(AND(LEN(EB1983)&gt;1,RIGHT(EB1983,1)="/"),LEFT(EB1983,LEN(EB1983)-1),EB1983)))</f>
        <v/>
      </c>
    </row>
    <row r="1984">
      <c r="EA1984">
        <f>IF(A1984="","",IF(LEFT(A1984,4)="http",IFERROR(MID(A1984,FIND("/",A1984,FIND("//",A1984)+2),2000),"/"),A1984))</f>
        <v/>
      </c>
      <c r="EB1984">
        <f>IF(EA1984="","",IFERROR(LEFT(SUBSTITUTE(EA1984,"#","?"),FIND("?",SUBSTITUTE(EA1984,"#","?"))-1),EA1984))</f>
        <v/>
      </c>
      <c r="EC1984">
        <f>IF(EB1984="","",LOWER(IF(AND(LEN(EB1984)&gt;1,RIGHT(EB1984,1)="/"),LEFT(EB1984,LEN(EB1984)-1),EB1984)))</f>
        <v/>
      </c>
    </row>
    <row r="1985">
      <c r="EA1985">
        <f>IF(A1985="","",IF(LEFT(A1985,4)="http",IFERROR(MID(A1985,FIND("/",A1985,FIND("//",A1985)+2),2000),"/"),A1985))</f>
        <v/>
      </c>
      <c r="EB1985">
        <f>IF(EA1985="","",IFERROR(LEFT(SUBSTITUTE(EA1985,"#","?"),FIND("?",SUBSTITUTE(EA1985,"#","?"))-1),EA1985))</f>
        <v/>
      </c>
      <c r="EC1985">
        <f>IF(EB1985="","",LOWER(IF(AND(LEN(EB1985)&gt;1,RIGHT(EB1985,1)="/"),LEFT(EB1985,LEN(EB1985)-1),EB1985)))</f>
        <v/>
      </c>
    </row>
    <row r="1986">
      <c r="EA1986">
        <f>IF(A1986="","",IF(LEFT(A1986,4)="http",IFERROR(MID(A1986,FIND("/",A1986,FIND("//",A1986)+2),2000),"/"),A1986))</f>
        <v/>
      </c>
      <c r="EB1986">
        <f>IF(EA1986="","",IFERROR(LEFT(SUBSTITUTE(EA1986,"#","?"),FIND("?",SUBSTITUTE(EA1986,"#","?"))-1),EA1986))</f>
        <v/>
      </c>
      <c r="EC1986">
        <f>IF(EB1986="","",LOWER(IF(AND(LEN(EB1986)&gt;1,RIGHT(EB1986,1)="/"),LEFT(EB1986,LEN(EB1986)-1),EB1986)))</f>
        <v/>
      </c>
    </row>
    <row r="1987">
      <c r="EA1987">
        <f>IF(A1987="","",IF(LEFT(A1987,4)="http",IFERROR(MID(A1987,FIND("/",A1987,FIND("//",A1987)+2),2000),"/"),A1987))</f>
        <v/>
      </c>
      <c r="EB1987">
        <f>IF(EA1987="","",IFERROR(LEFT(SUBSTITUTE(EA1987,"#","?"),FIND("?",SUBSTITUTE(EA1987,"#","?"))-1),EA1987))</f>
        <v/>
      </c>
      <c r="EC1987">
        <f>IF(EB1987="","",LOWER(IF(AND(LEN(EB1987)&gt;1,RIGHT(EB1987,1)="/"),LEFT(EB1987,LEN(EB1987)-1),EB1987)))</f>
        <v/>
      </c>
    </row>
    <row r="1988">
      <c r="EA1988">
        <f>IF(A1988="","",IF(LEFT(A1988,4)="http",IFERROR(MID(A1988,FIND("/",A1988,FIND("//",A1988)+2),2000),"/"),A1988))</f>
        <v/>
      </c>
      <c r="EB1988">
        <f>IF(EA1988="","",IFERROR(LEFT(SUBSTITUTE(EA1988,"#","?"),FIND("?",SUBSTITUTE(EA1988,"#","?"))-1),EA1988))</f>
        <v/>
      </c>
      <c r="EC1988">
        <f>IF(EB1988="","",LOWER(IF(AND(LEN(EB1988)&gt;1,RIGHT(EB1988,1)="/"),LEFT(EB1988,LEN(EB1988)-1),EB1988)))</f>
        <v/>
      </c>
    </row>
    <row r="1989">
      <c r="EA1989">
        <f>IF(A1989="","",IF(LEFT(A1989,4)="http",IFERROR(MID(A1989,FIND("/",A1989,FIND("//",A1989)+2),2000),"/"),A1989))</f>
        <v/>
      </c>
      <c r="EB1989">
        <f>IF(EA1989="","",IFERROR(LEFT(SUBSTITUTE(EA1989,"#","?"),FIND("?",SUBSTITUTE(EA1989,"#","?"))-1),EA1989))</f>
        <v/>
      </c>
      <c r="EC1989">
        <f>IF(EB1989="","",LOWER(IF(AND(LEN(EB1989)&gt;1,RIGHT(EB1989,1)="/"),LEFT(EB1989,LEN(EB1989)-1),EB1989)))</f>
        <v/>
      </c>
    </row>
    <row r="1990">
      <c r="EA1990">
        <f>IF(A1990="","",IF(LEFT(A1990,4)="http",IFERROR(MID(A1990,FIND("/",A1990,FIND("//",A1990)+2),2000),"/"),A1990))</f>
        <v/>
      </c>
      <c r="EB1990">
        <f>IF(EA1990="","",IFERROR(LEFT(SUBSTITUTE(EA1990,"#","?"),FIND("?",SUBSTITUTE(EA1990,"#","?"))-1),EA1990))</f>
        <v/>
      </c>
      <c r="EC1990">
        <f>IF(EB1990="","",LOWER(IF(AND(LEN(EB1990)&gt;1,RIGHT(EB1990,1)="/"),LEFT(EB1990,LEN(EB1990)-1),EB1990)))</f>
        <v/>
      </c>
    </row>
    <row r="1991">
      <c r="EA1991">
        <f>IF(A1991="","",IF(LEFT(A1991,4)="http",IFERROR(MID(A1991,FIND("/",A1991,FIND("//",A1991)+2),2000),"/"),A1991))</f>
        <v/>
      </c>
      <c r="EB1991">
        <f>IF(EA1991="","",IFERROR(LEFT(SUBSTITUTE(EA1991,"#","?"),FIND("?",SUBSTITUTE(EA1991,"#","?"))-1),EA1991))</f>
        <v/>
      </c>
      <c r="EC1991">
        <f>IF(EB1991="","",LOWER(IF(AND(LEN(EB1991)&gt;1,RIGHT(EB1991,1)="/"),LEFT(EB1991,LEN(EB1991)-1),EB1991)))</f>
        <v/>
      </c>
    </row>
    <row r="1992">
      <c r="EA1992">
        <f>IF(A1992="","",IF(LEFT(A1992,4)="http",IFERROR(MID(A1992,FIND("/",A1992,FIND("//",A1992)+2),2000),"/"),A1992))</f>
        <v/>
      </c>
      <c r="EB1992">
        <f>IF(EA1992="","",IFERROR(LEFT(SUBSTITUTE(EA1992,"#","?"),FIND("?",SUBSTITUTE(EA1992,"#","?"))-1),EA1992))</f>
        <v/>
      </c>
      <c r="EC1992">
        <f>IF(EB1992="","",LOWER(IF(AND(LEN(EB1992)&gt;1,RIGHT(EB1992,1)="/"),LEFT(EB1992,LEN(EB1992)-1),EB1992)))</f>
        <v/>
      </c>
    </row>
    <row r="1993">
      <c r="EA1993">
        <f>IF(A1993="","",IF(LEFT(A1993,4)="http",IFERROR(MID(A1993,FIND("/",A1993,FIND("//",A1993)+2),2000),"/"),A1993))</f>
        <v/>
      </c>
      <c r="EB1993">
        <f>IF(EA1993="","",IFERROR(LEFT(SUBSTITUTE(EA1993,"#","?"),FIND("?",SUBSTITUTE(EA1993,"#","?"))-1),EA1993))</f>
        <v/>
      </c>
      <c r="EC1993">
        <f>IF(EB1993="","",LOWER(IF(AND(LEN(EB1993)&gt;1,RIGHT(EB1993,1)="/"),LEFT(EB1993,LEN(EB1993)-1),EB1993)))</f>
        <v/>
      </c>
    </row>
    <row r="1994">
      <c r="EA1994">
        <f>IF(A1994="","",IF(LEFT(A1994,4)="http",IFERROR(MID(A1994,FIND("/",A1994,FIND("//",A1994)+2),2000),"/"),A1994))</f>
        <v/>
      </c>
      <c r="EB1994">
        <f>IF(EA1994="","",IFERROR(LEFT(SUBSTITUTE(EA1994,"#","?"),FIND("?",SUBSTITUTE(EA1994,"#","?"))-1),EA1994))</f>
        <v/>
      </c>
      <c r="EC1994">
        <f>IF(EB1994="","",LOWER(IF(AND(LEN(EB1994)&gt;1,RIGHT(EB1994,1)="/"),LEFT(EB1994,LEN(EB1994)-1),EB1994)))</f>
        <v/>
      </c>
    </row>
    <row r="1995">
      <c r="EA1995">
        <f>IF(A1995="","",IF(LEFT(A1995,4)="http",IFERROR(MID(A1995,FIND("/",A1995,FIND("//",A1995)+2),2000),"/"),A1995))</f>
        <v/>
      </c>
      <c r="EB1995">
        <f>IF(EA1995="","",IFERROR(LEFT(SUBSTITUTE(EA1995,"#","?"),FIND("?",SUBSTITUTE(EA1995,"#","?"))-1),EA1995))</f>
        <v/>
      </c>
      <c r="EC1995">
        <f>IF(EB1995="","",LOWER(IF(AND(LEN(EB1995)&gt;1,RIGHT(EB1995,1)="/"),LEFT(EB1995,LEN(EB1995)-1),EB1995)))</f>
        <v/>
      </c>
    </row>
    <row r="1996">
      <c r="EA1996">
        <f>IF(A1996="","",IF(LEFT(A1996,4)="http",IFERROR(MID(A1996,FIND("/",A1996,FIND("//",A1996)+2),2000),"/"),A1996))</f>
        <v/>
      </c>
      <c r="EB1996">
        <f>IF(EA1996="","",IFERROR(LEFT(SUBSTITUTE(EA1996,"#","?"),FIND("?",SUBSTITUTE(EA1996,"#","?"))-1),EA1996))</f>
        <v/>
      </c>
      <c r="EC1996">
        <f>IF(EB1996="","",LOWER(IF(AND(LEN(EB1996)&gt;1,RIGHT(EB1996,1)="/"),LEFT(EB1996,LEN(EB1996)-1),EB1996)))</f>
        <v/>
      </c>
    </row>
    <row r="1997">
      <c r="EA1997">
        <f>IF(A1997="","",IF(LEFT(A1997,4)="http",IFERROR(MID(A1997,FIND("/",A1997,FIND("//",A1997)+2),2000),"/"),A1997))</f>
        <v/>
      </c>
      <c r="EB1997">
        <f>IF(EA1997="","",IFERROR(LEFT(SUBSTITUTE(EA1997,"#","?"),FIND("?",SUBSTITUTE(EA1997,"#","?"))-1),EA1997))</f>
        <v/>
      </c>
      <c r="EC1997">
        <f>IF(EB1997="","",LOWER(IF(AND(LEN(EB1997)&gt;1,RIGHT(EB1997,1)="/"),LEFT(EB1997,LEN(EB1997)-1),EB1997)))</f>
        <v/>
      </c>
    </row>
    <row r="1998">
      <c r="EA1998">
        <f>IF(A1998="","",IF(LEFT(A1998,4)="http",IFERROR(MID(A1998,FIND("/",A1998,FIND("//",A1998)+2),2000),"/"),A1998))</f>
        <v/>
      </c>
      <c r="EB1998">
        <f>IF(EA1998="","",IFERROR(LEFT(SUBSTITUTE(EA1998,"#","?"),FIND("?",SUBSTITUTE(EA1998,"#","?"))-1),EA1998))</f>
        <v/>
      </c>
      <c r="EC1998">
        <f>IF(EB1998="","",LOWER(IF(AND(LEN(EB1998)&gt;1,RIGHT(EB1998,1)="/"),LEFT(EB1998,LEN(EB1998)-1),EB1998)))</f>
        <v/>
      </c>
    </row>
    <row r="1999">
      <c r="EA1999">
        <f>IF(A1999="","",IF(LEFT(A1999,4)="http",IFERROR(MID(A1999,FIND("/",A1999,FIND("//",A1999)+2),2000),"/"),A1999))</f>
        <v/>
      </c>
      <c r="EB1999">
        <f>IF(EA1999="","",IFERROR(LEFT(SUBSTITUTE(EA1999,"#","?"),FIND("?",SUBSTITUTE(EA1999,"#","?"))-1),EA1999))</f>
        <v/>
      </c>
      <c r="EC1999">
        <f>IF(EB1999="","",LOWER(IF(AND(LEN(EB1999)&gt;1,RIGHT(EB1999,1)="/"),LEFT(EB1999,LEN(EB1999)-1),EB1999)))</f>
        <v/>
      </c>
    </row>
    <row r="2000">
      <c r="EA2000">
        <f>IF(A2000="","",IF(LEFT(A2000,4)="http",IFERROR(MID(A2000,FIND("/",A2000,FIND("//",A2000)+2),2000),"/"),A2000))</f>
        <v/>
      </c>
      <c r="EB2000">
        <f>IF(EA2000="","",IFERROR(LEFT(SUBSTITUTE(EA2000,"#","?"),FIND("?",SUBSTITUTE(EA2000,"#","?"))-1),EA2000))</f>
        <v/>
      </c>
      <c r="EC2000">
        <f>IF(EB2000="","",LOWER(IF(AND(LEN(EB2000)&gt;1,RIGHT(EB2000,1)="/"),LEFT(EB2000,LEN(EB2000)-1),EB2000)))</f>
        <v/>
      </c>
    </row>
    <row r="2001">
      <c r="EA2001">
        <f>IF(A2001="","",IF(LEFT(A2001,4)="http",IFERROR(MID(A2001,FIND("/",A2001,FIND("//",A2001)+2),2000),"/"),A2001))</f>
        <v/>
      </c>
      <c r="EB2001">
        <f>IF(EA2001="","",IFERROR(LEFT(SUBSTITUTE(EA2001,"#","?"),FIND("?",SUBSTITUTE(EA2001,"#","?"))-1),EA2001))</f>
        <v/>
      </c>
      <c r="EC2001">
        <f>IF(EB2001="","",LOWER(IF(AND(LEN(EB2001)&gt;1,RIGHT(EB2001,1)="/"),LEFT(EB2001,LEN(EB2001)-1),EB2001)))</f>
        <v/>
      </c>
    </row>
  </sheetData>
  <conditionalFormatting sqref="A2:DZ2001">
    <cfRule type="expression" priority="1" dxfId="0">
      <formula>AND($A2&lt;&gt;"",MOD(ROW(),2)=0)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9" customWidth="1" min="4" max="4"/>
    <col width="10" customWidth="1" min="5" max="5"/>
    <col width="3" customWidth="1" min="6" max="6"/>
    <col width="30" customWidth="1" min="7" max="7"/>
    <col width="30" customWidth="1" min="8" max="8"/>
    <col width="30" customWidth="1" min="9" max="9"/>
    <col width="11" customWidth="1" min="10" max="10"/>
    <col width="12" customWidth="1" min="11" max="11"/>
    <col width="14" customWidth="1" min="12" max="12"/>
    <col width="10" customWidth="1" min="13" max="13"/>
  </cols>
  <sheetData>
    <row r="1" ht="34" customHeight="1">
      <c r="A1" s="18" t="inlineStr">
        <is>
          <t>Top pages</t>
        </is>
      </c>
      <c r="B1" s="18" t="inlineStr">
        <is>
          <t>Clicks</t>
        </is>
      </c>
      <c r="C1" s="18" t="inlineStr">
        <is>
          <t>Impressions</t>
        </is>
      </c>
      <c r="D1" s="18" t="inlineStr">
        <is>
          <t>CTR</t>
        </is>
      </c>
      <c r="E1" s="18" t="inlineStr">
        <is>
          <t>Position</t>
        </is>
      </c>
      <c r="G1" s="31" t="inlineStr">
        <is>
          <t>Path (helper)</t>
        </is>
      </c>
      <c r="H1" s="31" t="inlineStr">
        <is>
          <t>Path, no query (helper)</t>
        </is>
      </c>
      <c r="I1" s="31" t="inlineStr">
        <is>
          <t>Key (helper)</t>
        </is>
      </c>
      <c r="J1" s="31" t="inlineStr">
        <is>
          <t>Clicks (helper)</t>
        </is>
      </c>
      <c r="K1" s="31" t="inlineStr">
        <is>
          <t>Impressions (helper)</t>
        </is>
      </c>
      <c r="L1" s="31" t="inlineStr">
        <is>
          <t>Position × impressions (helper)</t>
        </is>
      </c>
      <c r="M1" s="31" t="inlineStr">
        <is>
          <t>In crawl? (helper)</t>
        </is>
      </c>
    </row>
    <row r="2">
      <c r="A2" t="inlineStr">
        <is>
          <t>https://www.stride-example.com/</t>
        </is>
      </c>
      <c r="B2" t="n">
        <v>1240</v>
      </c>
      <c r="C2" t="n">
        <v>30200</v>
      </c>
      <c r="D2" t="inlineStr">
        <is>
          <t>4.11%</t>
        </is>
      </c>
      <c r="E2" t="n">
        <v>3.1</v>
      </c>
      <c r="G2">
        <f>IF(A2="","",IF(LEFT(A2,4)="http",IFERROR(MID(A2,FIND("/",A2,FIND("//",A2)+2),2000),"/"),A2))</f>
        <v/>
      </c>
      <c r="H2">
        <f>IF(G2="","",IFERROR(LEFT(SUBSTITUTE(G2,"#","?"),FIND("?",SUBSTITUTE(G2,"#","?"))-1),G2))</f>
        <v/>
      </c>
      <c r="I2">
        <f>IF(H2="","",LOWER(IF(AND(LEN(H2)&gt;1,RIGHT(H2,1)="/"),LEFT(H2,LEN(H2)-1),H2)))</f>
        <v/>
      </c>
      <c r="J2">
        <f>IF(I2="","",IFERROR(N(INDEX($A2:$E2,1,Rules!$H$16)),0))</f>
        <v/>
      </c>
      <c r="K2">
        <f>IF(I2="","",IFERROR(N(INDEX($A2:$E2,1,Rules!$H$17)),0))</f>
        <v/>
      </c>
      <c r="L2">
        <f>IF(I2="","",IFERROR(N(INDEX($A2:$E2,1,Rules!$H$18))*K2,0))</f>
        <v/>
      </c>
      <c r="M2">
        <f>IF(I2="","",IF(COUNTIF(Crawl!$EC$2:$EC$2001,I2)&gt;0,"Yes","No"))</f>
        <v/>
      </c>
    </row>
    <row r="3">
      <c r="A3" t="inlineStr">
        <is>
          <t>https://www.stride-example.com/trail-running-shoes/</t>
        </is>
      </c>
      <c r="B3" t="n">
        <v>905</v>
      </c>
      <c r="C3" t="n">
        <v>41000</v>
      </c>
      <c r="D3" t="inlineStr">
        <is>
          <t>2.21%</t>
        </is>
      </c>
      <c r="E3" t="n">
        <v>6.2</v>
      </c>
      <c r="G3">
        <f>IF(A3="","",IF(LEFT(A3,4)="http",IFERROR(MID(A3,FIND("/",A3,FIND("//",A3)+2),2000),"/"),A3))</f>
        <v/>
      </c>
      <c r="H3">
        <f>IF(G3="","",IFERROR(LEFT(SUBSTITUTE(G3,"#","?"),FIND("?",SUBSTITUTE(G3,"#","?"))-1),G3))</f>
        <v/>
      </c>
      <c r="I3">
        <f>IF(H3="","",LOWER(IF(AND(LEN(H3)&gt;1,RIGHT(H3,1)="/"),LEFT(H3,LEN(H3)-1),H3)))</f>
        <v/>
      </c>
      <c r="J3">
        <f>IF(I3="","",IFERROR(N(INDEX($A3:$E3,1,Rules!$H$16)),0))</f>
        <v/>
      </c>
      <c r="K3">
        <f>IF(I3="","",IFERROR(N(INDEX($A3:$E3,1,Rules!$H$17)),0))</f>
        <v/>
      </c>
      <c r="L3">
        <f>IF(I3="","",IFERROR(N(INDEX($A3:$E3,1,Rules!$H$18))*K3,0))</f>
        <v/>
      </c>
      <c r="M3">
        <f>IF(I3="","",IF(COUNTIF(Crawl!$EC$2:$EC$2001,I3)&gt;0,"Yes","No"))</f>
        <v/>
      </c>
    </row>
    <row r="4">
      <c r="A4" t="inlineStr">
        <is>
          <t>https://www.stride-example.com/road-running-shoes/</t>
        </is>
      </c>
      <c r="B4" t="n">
        <v>640</v>
      </c>
      <c r="C4" t="n">
        <v>12100</v>
      </c>
      <c r="D4" t="inlineStr">
        <is>
          <t>5.29%</t>
        </is>
      </c>
      <c r="E4" t="n">
        <v>3.4</v>
      </c>
      <c r="G4">
        <f>IF(A4="","",IF(LEFT(A4,4)="http",IFERROR(MID(A4,FIND("/",A4,FIND("//",A4)+2),2000),"/"),A4))</f>
        <v/>
      </c>
      <c r="H4">
        <f>IF(G4="","",IFERROR(LEFT(SUBSTITUTE(G4,"#","?"),FIND("?",SUBSTITUTE(G4,"#","?"))-1),G4))</f>
        <v/>
      </c>
      <c r="I4">
        <f>IF(H4="","",LOWER(IF(AND(LEN(H4)&gt;1,RIGHT(H4,1)="/"),LEFT(H4,LEN(H4)-1),H4)))</f>
        <v/>
      </c>
      <c r="J4">
        <f>IF(I4="","",IFERROR(N(INDEX($A4:$E4,1,Rules!$H$16)),0))</f>
        <v/>
      </c>
      <c r="K4">
        <f>IF(I4="","",IFERROR(N(INDEX($A4:$E4,1,Rules!$H$17)),0))</f>
        <v/>
      </c>
      <c r="L4">
        <f>IF(I4="","",IFERROR(N(INDEX($A4:$E4,1,Rules!$H$18))*K4,0))</f>
        <v/>
      </c>
      <c r="M4">
        <f>IF(I4="","",IF(COUNTIF(Crawl!$EC$2:$EC$2001,I4)&gt;0,"Yes","No"))</f>
        <v/>
      </c>
    </row>
    <row r="5">
      <c r="A5" t="inlineStr">
        <is>
          <t>https://www.stride-example.com/blog/replace-running-shoes/</t>
        </is>
      </c>
      <c r="B5" t="n">
        <v>450</v>
      </c>
      <c r="C5" t="n">
        <v>11200</v>
      </c>
      <c r="D5" t="inlineStr">
        <is>
          <t>4.02%</t>
        </is>
      </c>
      <c r="E5" t="n">
        <v>2.9</v>
      </c>
      <c r="G5">
        <f>IF(A5="","",IF(LEFT(A5,4)="http",IFERROR(MID(A5,FIND("/",A5,FIND("//",A5)+2),2000),"/"),A5))</f>
        <v/>
      </c>
      <c r="H5">
        <f>IF(G5="","",IFERROR(LEFT(SUBSTITUTE(G5,"#","?"),FIND("?",SUBSTITUTE(G5,"#","?"))-1),G5))</f>
        <v/>
      </c>
      <c r="I5">
        <f>IF(H5="","",LOWER(IF(AND(LEN(H5)&gt;1,RIGHT(H5,1)="/"),LEFT(H5,LEN(H5)-1),H5)))</f>
        <v/>
      </c>
      <c r="J5">
        <f>IF(I5="","",IFERROR(N(INDEX($A5:$E5,1,Rules!$H$16)),0))</f>
        <v/>
      </c>
      <c r="K5">
        <f>IF(I5="","",IFERROR(N(INDEX($A5:$E5,1,Rules!$H$17)),0))</f>
        <v/>
      </c>
      <c r="L5">
        <f>IF(I5="","",IFERROR(N(INDEX($A5:$E5,1,Rules!$H$18))*K5,0))</f>
        <v/>
      </c>
      <c r="M5">
        <f>IF(I5="","",IF(COUNTIF(Crawl!$EC$2:$EC$2001,I5)&gt;0,"Yes","No"))</f>
        <v/>
      </c>
    </row>
    <row r="6">
      <c r="A6" t="inlineStr">
        <is>
          <t>https://www.stride-example.com/wide-fit-running-shoes/</t>
        </is>
      </c>
      <c r="B6" t="n">
        <v>380</v>
      </c>
      <c r="C6" t="n">
        <v>8100</v>
      </c>
      <c r="D6" t="inlineStr">
        <is>
          <t>4.69%</t>
        </is>
      </c>
      <c r="E6" t="n">
        <v>3.9</v>
      </c>
      <c r="G6">
        <f>IF(A6="","",IF(LEFT(A6,4)="http",IFERROR(MID(A6,FIND("/",A6,FIND("//",A6)+2),2000),"/"),A6))</f>
        <v/>
      </c>
      <c r="H6">
        <f>IF(G6="","",IFERROR(LEFT(SUBSTITUTE(G6,"#","?"),FIND("?",SUBSTITUTE(G6,"#","?"))-1),G6))</f>
        <v/>
      </c>
      <c r="I6">
        <f>IF(H6="","",LOWER(IF(AND(LEN(H6)&gt;1,RIGHT(H6,1)="/"),LEFT(H6,LEN(H6)-1),H6)))</f>
        <v/>
      </c>
      <c r="J6">
        <f>IF(I6="","",IFERROR(N(INDEX($A6:$E6,1,Rules!$H$16)),0))</f>
        <v/>
      </c>
      <c r="K6">
        <f>IF(I6="","",IFERROR(N(INDEX($A6:$E6,1,Rules!$H$17)),0))</f>
        <v/>
      </c>
      <c r="L6">
        <f>IF(I6="","",IFERROR(N(INDEX($A6:$E6,1,Rules!$H$18))*K6,0))</f>
        <v/>
      </c>
      <c r="M6">
        <f>IF(I6="","",IF(COUNTIF(Crawl!$EC$2:$EC$2001,I6)&gt;0,"Yes","No"))</f>
        <v/>
      </c>
    </row>
    <row r="7">
      <c r="A7" t="inlineStr">
        <is>
          <t>https://www.stride-example.com/marathon-running-shoes/</t>
        </is>
      </c>
      <c r="B7" t="n">
        <v>300</v>
      </c>
      <c r="C7" t="n">
        <v>9400</v>
      </c>
      <c r="D7" t="inlineStr">
        <is>
          <t>3.19%</t>
        </is>
      </c>
      <c r="E7" t="n">
        <v>3.6</v>
      </c>
      <c r="G7">
        <f>IF(A7="","",IF(LEFT(A7,4)="http",IFERROR(MID(A7,FIND("/",A7,FIND("//",A7)+2),2000),"/"),A7))</f>
        <v/>
      </c>
      <c r="H7">
        <f>IF(G7="","",IFERROR(LEFT(SUBSTITUTE(G7,"#","?"),FIND("?",SUBSTITUTE(G7,"#","?"))-1),G7))</f>
        <v/>
      </c>
      <c r="I7">
        <f>IF(H7="","",LOWER(IF(AND(LEN(H7)&gt;1,RIGHT(H7,1)="/"),LEFT(H7,LEN(H7)-1),H7)))</f>
        <v/>
      </c>
      <c r="J7">
        <f>IF(I7="","",IFERROR(N(INDEX($A7:$E7,1,Rules!$H$16)),0))</f>
        <v/>
      </c>
      <c r="K7">
        <f>IF(I7="","",IFERROR(N(INDEX($A7:$E7,1,Rules!$H$17)),0))</f>
        <v/>
      </c>
      <c r="L7">
        <f>IF(I7="","",IFERROR(N(INDEX($A7:$E7,1,Rules!$H$18))*K7,0))</f>
        <v/>
      </c>
      <c r="M7">
        <f>IF(I7="","",IF(COUNTIF(Crawl!$EC$2:$EC$2001,I7)&gt;0,"Yes","No"))</f>
        <v/>
      </c>
    </row>
    <row r="8">
      <c r="A8" t="inlineStr">
        <is>
          <t>https://www.stride-example.com/blog/best-trail-running-shoes/</t>
        </is>
      </c>
      <c r="B8" t="n">
        <v>210</v>
      </c>
      <c r="C8" t="n">
        <v>9800</v>
      </c>
      <c r="D8" t="inlineStr">
        <is>
          <t>2.14%</t>
        </is>
      </c>
      <c r="E8" t="n">
        <v>7.9</v>
      </c>
      <c r="G8">
        <f>IF(A8="","",IF(LEFT(A8,4)="http",IFERROR(MID(A8,FIND("/",A8,FIND("//",A8)+2),2000),"/"),A8))</f>
        <v/>
      </c>
      <c r="H8">
        <f>IF(G8="","",IFERROR(LEFT(SUBSTITUTE(G8,"#","?"),FIND("?",SUBSTITUTE(G8,"#","?"))-1),G8))</f>
        <v/>
      </c>
      <c r="I8">
        <f>IF(H8="","",LOWER(IF(AND(LEN(H8)&gt;1,RIGHT(H8,1)="/"),LEFT(H8,LEN(H8)-1),H8)))</f>
        <v/>
      </c>
      <c r="J8">
        <f>IF(I8="","",IFERROR(N(INDEX($A8:$E8,1,Rules!$H$16)),0))</f>
        <v/>
      </c>
      <c r="K8">
        <f>IF(I8="","",IFERROR(N(INDEX($A8:$E8,1,Rules!$H$17)),0))</f>
        <v/>
      </c>
      <c r="L8">
        <f>IF(I8="","",IFERROR(N(INDEX($A8:$E8,1,Rules!$H$18))*K8,0))</f>
        <v/>
      </c>
      <c r="M8">
        <f>IF(I8="","",IF(COUNTIF(Crawl!$EC$2:$EC$2001,I8)&gt;0,"Yes","No"))</f>
        <v/>
      </c>
    </row>
    <row r="9">
      <c r="A9" t="inlineStr">
        <is>
          <t>https://www.stride-example.com/blog/wide-feet-guide/</t>
        </is>
      </c>
      <c r="B9" t="n">
        <v>160</v>
      </c>
      <c r="C9" t="n">
        <v>5200</v>
      </c>
      <c r="D9" t="inlineStr">
        <is>
          <t>3.08%</t>
        </is>
      </c>
      <c r="E9" t="n">
        <v>2.8</v>
      </c>
      <c r="G9">
        <f>IF(A9="","",IF(LEFT(A9,4)="http",IFERROR(MID(A9,FIND("/",A9,FIND("//",A9)+2),2000),"/"),A9))</f>
        <v/>
      </c>
      <c r="H9">
        <f>IF(G9="","",IFERROR(LEFT(SUBSTITUTE(G9,"#","?"),FIND("?",SUBSTITUTE(G9,"#","?"))-1),G9))</f>
        <v/>
      </c>
      <c r="I9">
        <f>IF(H9="","",LOWER(IF(AND(LEN(H9)&gt;1,RIGHT(H9,1)="/"),LEFT(H9,LEN(H9)-1),H9)))</f>
        <v/>
      </c>
      <c r="J9">
        <f>IF(I9="","",IFERROR(N(INDEX($A9:$E9,1,Rules!$H$16)),0))</f>
        <v/>
      </c>
      <c r="K9">
        <f>IF(I9="","",IFERROR(N(INDEX($A9:$E9,1,Rules!$H$17)),0))</f>
        <v/>
      </c>
      <c r="L9">
        <f>IF(I9="","",IFERROR(N(INDEX($A9:$E9,1,Rules!$H$18))*K9,0))</f>
        <v/>
      </c>
      <c r="M9">
        <f>IF(I9="","",IF(COUNTIF(Crawl!$EC$2:$EC$2001,I9)&gt;0,"Yes","No"))</f>
        <v/>
      </c>
    </row>
    <row r="10">
      <c r="A10" t="inlineStr">
        <is>
          <t>https://www.stride-example.com/stores/london/</t>
        </is>
      </c>
      <c r="B10" t="n">
        <v>150</v>
      </c>
      <c r="C10" t="n">
        <v>3100</v>
      </c>
      <c r="D10" t="inlineStr">
        <is>
          <t>4.84%</t>
        </is>
      </c>
      <c r="E10" t="n">
        <v>2.2</v>
      </c>
      <c r="G10">
        <f>IF(A10="","",IF(LEFT(A10,4)="http",IFERROR(MID(A10,FIND("/",A10,FIND("//",A10)+2),2000),"/"),A10))</f>
        <v/>
      </c>
      <c r="H10">
        <f>IF(G10="","",IFERROR(LEFT(SUBSTITUTE(G10,"#","?"),FIND("?",SUBSTITUTE(G10,"#","?"))-1),G10))</f>
        <v/>
      </c>
      <c r="I10">
        <f>IF(H10="","",LOWER(IF(AND(LEN(H10)&gt;1,RIGHT(H10,1)="/"),LEFT(H10,LEN(H10)-1),H10)))</f>
        <v/>
      </c>
      <c r="J10">
        <f>IF(I10="","",IFERROR(N(INDEX($A10:$E10,1,Rules!$H$16)),0))</f>
        <v/>
      </c>
      <c r="K10">
        <f>IF(I10="","",IFERROR(N(INDEX($A10:$E10,1,Rules!$H$17)),0))</f>
        <v/>
      </c>
      <c r="L10">
        <f>IF(I10="","",IFERROR(N(INDEX($A10:$E10,1,Rules!$H$18))*K10,0))</f>
        <v/>
      </c>
      <c r="M10">
        <f>IF(I10="","",IF(COUNTIF(Crawl!$EC$2:$EC$2001,I10)&gt;0,"Yes","No"))</f>
        <v/>
      </c>
    </row>
    <row r="11">
      <c r="A11" t="inlineStr">
        <is>
          <t>https://www.stride-example.com/blog/hoka-vs-brooks/</t>
        </is>
      </c>
      <c r="B11" t="n">
        <v>120</v>
      </c>
      <c r="C11" t="n">
        <v>4100</v>
      </c>
      <c r="D11" t="inlineStr">
        <is>
          <t>2.93%</t>
        </is>
      </c>
      <c r="E11" t="n">
        <v>3.5</v>
      </c>
      <c r="G11">
        <f>IF(A11="","",IF(LEFT(A11,4)="http",IFERROR(MID(A11,FIND("/",A11,FIND("//",A11)+2),2000),"/"),A11))</f>
        <v/>
      </c>
      <c r="H11">
        <f>IF(G11="","",IFERROR(LEFT(SUBSTITUTE(G11,"#","?"),FIND("?",SUBSTITUTE(G11,"#","?"))-1),G11))</f>
        <v/>
      </c>
      <c r="I11">
        <f>IF(H11="","",LOWER(IF(AND(LEN(H11)&gt;1,RIGHT(H11,1)="/"),LEFT(H11,LEN(H11)-1),H11)))</f>
        <v/>
      </c>
      <c r="J11">
        <f>IF(I11="","",IFERROR(N(INDEX($A11:$E11,1,Rules!$H$16)),0))</f>
        <v/>
      </c>
      <c r="K11">
        <f>IF(I11="","",IFERROR(N(INDEX($A11:$E11,1,Rules!$H$17)),0))</f>
        <v/>
      </c>
      <c r="L11">
        <f>IF(I11="","",IFERROR(N(INDEX($A11:$E11,1,Rules!$H$18))*K11,0))</f>
        <v/>
      </c>
      <c r="M11">
        <f>IF(I11="","",IF(COUNTIF(Crawl!$EC$2:$EC$2001,I11)&gt;0,"Yes","No"))</f>
        <v/>
      </c>
    </row>
    <row r="12">
      <c r="A12" t="inlineStr">
        <is>
          <t>https://www.stride-example.com/services/gait-analysis/</t>
        </is>
      </c>
      <c r="B12" t="n">
        <v>90</v>
      </c>
      <c r="C12" t="n">
        <v>2400</v>
      </c>
      <c r="D12" t="inlineStr">
        <is>
          <t>3.75%</t>
        </is>
      </c>
      <c r="E12" t="n">
        <v>3</v>
      </c>
      <c r="G12">
        <f>IF(A12="","",IF(LEFT(A12,4)="http",IFERROR(MID(A12,FIND("/",A12,FIND("//",A12)+2),2000),"/"),A12))</f>
        <v/>
      </c>
      <c r="H12">
        <f>IF(G12="","",IFERROR(LEFT(SUBSTITUTE(G12,"#","?"),FIND("?",SUBSTITUTE(G12,"#","?"))-1),G12))</f>
        <v/>
      </c>
      <c r="I12">
        <f>IF(H12="","",LOWER(IF(AND(LEN(H12)&gt;1,RIGHT(H12,1)="/"),LEFT(H12,LEN(H12)-1),H12)))</f>
        <v/>
      </c>
      <c r="J12">
        <f>IF(I12="","",IFERROR(N(INDEX($A12:$E12,1,Rules!$H$16)),0))</f>
        <v/>
      </c>
      <c r="K12">
        <f>IF(I12="","",IFERROR(N(INDEX($A12:$E12,1,Rules!$H$17)),0))</f>
        <v/>
      </c>
      <c r="L12">
        <f>IF(I12="","",IFERROR(N(INDEX($A12:$E12,1,Rules!$H$18))*K12,0))</f>
        <v/>
      </c>
      <c r="M12">
        <f>IF(I12="","",IF(COUNTIF(Crawl!$EC$2:$EC$2001,I12)&gt;0,"Yes","No"))</f>
        <v/>
      </c>
    </row>
    <row r="13">
      <c r="A13" t="inlineStr">
        <is>
          <t>https://www.stride-example.com/blog/parkrun-guide/</t>
        </is>
      </c>
      <c r="B13" t="n">
        <v>70</v>
      </c>
      <c r="C13" t="n">
        <v>2200</v>
      </c>
      <c r="D13" t="inlineStr">
        <is>
          <t>3.18%</t>
        </is>
      </c>
      <c r="E13" t="n">
        <v>4.8</v>
      </c>
      <c r="G13">
        <f>IF(A13="","",IF(LEFT(A13,4)="http",IFERROR(MID(A13,FIND("/",A13,FIND("//",A13)+2),2000),"/"),A13))</f>
        <v/>
      </c>
      <c r="H13">
        <f>IF(G13="","",IFERROR(LEFT(SUBSTITUTE(G13,"#","?"),FIND("?",SUBSTITUTE(G13,"#","?"))-1),G13))</f>
        <v/>
      </c>
      <c r="I13">
        <f>IF(H13="","",LOWER(IF(AND(LEN(H13)&gt;1,RIGHT(H13,1)="/"),LEFT(H13,LEN(H13)-1),H13)))</f>
        <v/>
      </c>
      <c r="J13">
        <f>IF(I13="","",IFERROR(N(INDEX($A13:$E13,1,Rules!$H$16)),0))</f>
        <v/>
      </c>
      <c r="K13">
        <f>IF(I13="","",IFERROR(N(INDEX($A13:$E13,1,Rules!$H$17)),0))</f>
        <v/>
      </c>
      <c r="L13">
        <f>IF(I13="","",IFERROR(N(INDEX($A13:$E13,1,Rules!$H$18))*K13,0))</f>
        <v/>
      </c>
      <c r="M13">
        <f>IF(I13="","",IF(COUNTIF(Crawl!$EC$2:$EC$2001,I13)&gt;0,"Yes","No"))</f>
        <v/>
      </c>
    </row>
    <row r="14">
      <c r="A14" t="inlineStr">
        <is>
          <t>https://www.stride-example.com/blog/trail-running-for-beginners/</t>
        </is>
      </c>
      <c r="B14" t="n">
        <v>45</v>
      </c>
      <c r="C14" t="n">
        <v>3900</v>
      </c>
      <c r="D14" t="inlineStr">
        <is>
          <t>1.15%</t>
        </is>
      </c>
      <c r="E14" t="n">
        <v>11.3</v>
      </c>
      <c r="G14">
        <f>IF(A14="","",IF(LEFT(A14,4)="http",IFERROR(MID(A14,FIND("/",A14,FIND("//",A14)+2),2000),"/"),A14))</f>
        <v/>
      </c>
      <c r="H14">
        <f>IF(G14="","",IFERROR(LEFT(SUBSTITUTE(G14,"#","?"),FIND("?",SUBSTITUTE(G14,"#","?"))-1),G14))</f>
        <v/>
      </c>
      <c r="I14">
        <f>IF(H14="","",LOWER(IF(AND(LEN(H14)&gt;1,RIGHT(H14,1)="/"),LEFT(H14,LEN(H14)-1),H14)))</f>
        <v/>
      </c>
      <c r="J14">
        <f>IF(I14="","",IFERROR(N(INDEX($A14:$E14,1,Rules!$H$16)),0))</f>
        <v/>
      </c>
      <c r="K14">
        <f>IF(I14="","",IFERROR(N(INDEX($A14:$E14,1,Rules!$H$17)),0))</f>
        <v/>
      </c>
      <c r="L14">
        <f>IF(I14="","",IFERROR(N(INDEX($A14:$E14,1,Rules!$H$18))*K14,0))</f>
        <v/>
      </c>
      <c r="M14">
        <f>IF(I14="","",IF(COUNTIF(Crawl!$EC$2:$EC$2001,I14)&gt;0,"Yes","No"))</f>
        <v/>
      </c>
    </row>
    <row r="15">
      <c r="A15" t="inlineStr">
        <is>
          <t>https://www.stride-example.com/blog/orphan-race-calendar/</t>
        </is>
      </c>
      <c r="B15" t="n">
        <v>35</v>
      </c>
      <c r="C15" t="n">
        <v>1400</v>
      </c>
      <c r="D15" t="inlineStr">
        <is>
          <t>2.50%</t>
        </is>
      </c>
      <c r="E15" t="n">
        <v>6.5</v>
      </c>
      <c r="G15">
        <f>IF(A15="","",IF(LEFT(A15,4)="http",IFERROR(MID(A15,FIND("/",A15,FIND("//",A15)+2),2000),"/"),A15))</f>
        <v/>
      </c>
      <c r="H15">
        <f>IF(G15="","",IFERROR(LEFT(SUBSTITUTE(G15,"#","?"),FIND("?",SUBSTITUTE(G15,"#","?"))-1),G15))</f>
        <v/>
      </c>
      <c r="I15">
        <f>IF(H15="","",LOWER(IF(AND(LEN(H15)&gt;1,RIGHT(H15,1)="/"),LEFT(H15,LEN(H15)-1),H15)))</f>
        <v/>
      </c>
      <c r="J15">
        <f>IF(I15="","",IFERROR(N(INDEX($A15:$E15,1,Rules!$H$16)),0))</f>
        <v/>
      </c>
      <c r="K15">
        <f>IF(I15="","",IFERROR(N(INDEX($A15:$E15,1,Rules!$H$17)),0))</f>
        <v/>
      </c>
      <c r="L15">
        <f>IF(I15="","",IFERROR(N(INDEX($A15:$E15,1,Rules!$H$18))*K15,0))</f>
        <v/>
      </c>
      <c r="M15">
        <f>IF(I15="","",IF(COUNTIF(Crawl!$EC$2:$EC$2001,I15)&gt;0,"Yes","No"))</f>
        <v/>
      </c>
    </row>
    <row r="16">
      <c r="A16" t="inlineStr">
        <is>
          <t>https://www.stride-example.com/blog/running-shoe-sizing-chart/</t>
        </is>
      </c>
      <c r="B16" t="n">
        <v>30</v>
      </c>
      <c r="C16" t="n">
        <v>2600</v>
      </c>
      <c r="D16" t="inlineStr">
        <is>
          <t>1.15%</t>
        </is>
      </c>
      <c r="E16" t="n">
        <v>8</v>
      </c>
      <c r="G16">
        <f>IF(A16="","",IF(LEFT(A16,4)="http",IFERROR(MID(A16,FIND("/",A16,FIND("//",A16)+2),2000),"/"),A16))</f>
        <v/>
      </c>
      <c r="H16">
        <f>IF(G16="","",IFERROR(LEFT(SUBSTITUTE(G16,"#","?"),FIND("?",SUBSTITUTE(G16,"#","?"))-1),G16))</f>
        <v/>
      </c>
      <c r="I16">
        <f>IF(H16="","",LOWER(IF(AND(LEN(H16)&gt;1,RIGHT(H16,1)="/"),LEFT(H16,LEN(H16)-1),H16)))</f>
        <v/>
      </c>
      <c r="J16">
        <f>IF(I16="","",IFERROR(N(INDEX($A16:$E16,1,Rules!$H$16)),0))</f>
        <v/>
      </c>
      <c r="K16">
        <f>IF(I16="","",IFERROR(N(INDEX($A16:$E16,1,Rules!$H$17)),0))</f>
        <v/>
      </c>
      <c r="L16">
        <f>IF(I16="","",IFERROR(N(INDEX($A16:$E16,1,Rules!$H$18))*K16,0))</f>
        <v/>
      </c>
      <c r="M16">
        <f>IF(I16="","",IF(COUNTIF(Crawl!$EC$2:$EC$2001,I16)&gt;0,"Yes","No"))</f>
        <v/>
      </c>
    </row>
    <row r="17">
      <c r="A17" t="inlineStr">
        <is>
          <t>https://www.stride-example.com/blog/how-to-lace-running-shoes/</t>
        </is>
      </c>
      <c r="B17" t="n">
        <v>25</v>
      </c>
      <c r="C17" t="n">
        <v>1300</v>
      </c>
      <c r="D17" t="inlineStr">
        <is>
          <t>1.92%</t>
        </is>
      </c>
      <c r="E17" t="n">
        <v>9.1</v>
      </c>
      <c r="G17">
        <f>IF(A17="","",IF(LEFT(A17,4)="http",IFERROR(MID(A17,FIND("/",A17,FIND("//",A17)+2),2000),"/"),A17))</f>
        <v/>
      </c>
      <c r="H17">
        <f>IF(G17="","",IFERROR(LEFT(SUBSTITUTE(G17,"#","?"),FIND("?",SUBSTITUTE(G17,"#","?"))-1),G17))</f>
        <v/>
      </c>
      <c r="I17">
        <f>IF(H17="","",LOWER(IF(AND(LEN(H17)&gt;1,RIGHT(H17,1)="/"),LEFT(H17,LEN(H17)-1),H17)))</f>
        <v/>
      </c>
      <c r="J17">
        <f>IF(I17="","",IFERROR(N(INDEX($A17:$E17,1,Rules!$H$16)),0))</f>
        <v/>
      </c>
      <c r="K17">
        <f>IF(I17="","",IFERROR(N(INDEX($A17:$E17,1,Rules!$H$17)),0))</f>
        <v/>
      </c>
      <c r="L17">
        <f>IF(I17="","",IFERROR(N(INDEX($A17:$E17,1,Rules!$H$18))*K17,0))</f>
        <v/>
      </c>
      <c r="M17">
        <f>IF(I17="","",IF(COUNTIF(Crawl!$EC$2:$EC$2001,I17)&gt;0,"Yes","No"))</f>
        <v/>
      </c>
    </row>
    <row r="18">
      <c r="A18" t="inlineStr">
        <is>
          <t>https://www.stride-example.com/blog/running-glossary/</t>
        </is>
      </c>
      <c r="B18" t="n">
        <v>12</v>
      </c>
      <c r="C18" t="n">
        <v>700</v>
      </c>
      <c r="D18" t="inlineStr">
        <is>
          <t>1.71%</t>
        </is>
      </c>
      <c r="E18" t="n">
        <v>14</v>
      </c>
      <c r="G18">
        <f>IF(A18="","",IF(LEFT(A18,4)="http",IFERROR(MID(A18,FIND("/",A18,FIND("//",A18)+2),2000),"/"),A18))</f>
        <v/>
      </c>
      <c r="H18">
        <f>IF(G18="","",IFERROR(LEFT(SUBSTITUTE(G18,"#","?"),FIND("?",SUBSTITUTE(G18,"#","?"))-1),G18))</f>
        <v/>
      </c>
      <c r="I18">
        <f>IF(H18="","",LOWER(IF(AND(LEN(H18)&gt;1,RIGHT(H18,1)="/"),LEFT(H18,LEN(H18)-1),H18)))</f>
        <v/>
      </c>
      <c r="J18">
        <f>IF(I18="","",IFERROR(N(INDEX($A18:$E18,1,Rules!$H$16)),0))</f>
        <v/>
      </c>
      <c r="K18">
        <f>IF(I18="","",IFERROR(N(INDEX($A18:$E18,1,Rules!$H$17)),0))</f>
        <v/>
      </c>
      <c r="L18">
        <f>IF(I18="","",IFERROR(N(INDEX($A18:$E18,1,Rules!$H$18))*K18,0))</f>
        <v/>
      </c>
      <c r="M18">
        <f>IF(I18="","",IF(COUNTIF(Crawl!$EC$2:$EC$2001,I18)&gt;0,"Yes","No"))</f>
        <v/>
      </c>
    </row>
    <row r="19">
      <c r="A19" t="inlineStr">
        <is>
          <t>https://www.stride-example.com/blog/hoka-vs-brooks-2023/</t>
        </is>
      </c>
      <c r="B19" t="n">
        <v>8</v>
      </c>
      <c r="C19" t="n">
        <v>900</v>
      </c>
      <c r="D19" t="inlineStr">
        <is>
          <t>0.89%</t>
        </is>
      </c>
      <c r="E19" t="n">
        <v>24</v>
      </c>
      <c r="G19">
        <f>IF(A19="","",IF(LEFT(A19,4)="http",IFERROR(MID(A19,FIND("/",A19,FIND("//",A19)+2),2000),"/"),A19))</f>
        <v/>
      </c>
      <c r="H19">
        <f>IF(G19="","",IFERROR(LEFT(SUBSTITUTE(G19,"#","?"),FIND("?",SUBSTITUTE(G19,"#","?"))-1),G19))</f>
        <v/>
      </c>
      <c r="I19">
        <f>IF(H19="","",LOWER(IF(AND(LEN(H19)&gt;1,RIGHT(H19,1)="/"),LEFT(H19,LEN(H19)-1),H19)))</f>
        <v/>
      </c>
      <c r="J19">
        <f>IF(I19="","",IFERROR(N(INDEX($A19:$E19,1,Rules!$H$16)),0))</f>
        <v/>
      </c>
      <c r="K19">
        <f>IF(I19="","",IFERROR(N(INDEX($A19:$E19,1,Rules!$H$17)),0))</f>
        <v/>
      </c>
      <c r="L19">
        <f>IF(I19="","",IFERROR(N(INDEX($A19:$E19,1,Rules!$H$18))*K19,0))</f>
        <v/>
      </c>
      <c r="M19">
        <f>IF(I19="","",IF(COUNTIF(Crawl!$EC$2:$EC$2001,I19)&gt;0,"Yes","No"))</f>
        <v/>
      </c>
    </row>
    <row r="20">
      <c r="A20" t="inlineStr">
        <is>
          <t>https://www.stride-example.com/blog/winter-running-tips/</t>
        </is>
      </c>
      <c r="B20" t="n">
        <v>6</v>
      </c>
      <c r="C20" t="n">
        <v>150</v>
      </c>
      <c r="D20" t="inlineStr">
        <is>
          <t>4.00%</t>
        </is>
      </c>
      <c r="E20" t="n">
        <v>18.2</v>
      </c>
      <c r="G20">
        <f>IF(A20="","",IF(LEFT(A20,4)="http",IFERROR(MID(A20,FIND("/",A20,FIND("//",A20)+2),2000),"/"),A20))</f>
        <v/>
      </c>
      <c r="H20">
        <f>IF(G20="","",IFERROR(LEFT(SUBSTITUTE(G20,"#","?"),FIND("?",SUBSTITUTE(G20,"#","?"))-1),G20))</f>
        <v/>
      </c>
      <c r="I20">
        <f>IF(H20="","",LOWER(IF(AND(LEN(H20)&gt;1,RIGHT(H20,1)="/"),LEFT(H20,LEN(H20)-1),H20)))</f>
        <v/>
      </c>
      <c r="J20">
        <f>IF(I20="","",IFERROR(N(INDEX($A20:$E20,1,Rules!$H$16)),0))</f>
        <v/>
      </c>
      <c r="K20">
        <f>IF(I20="","",IFERROR(N(INDEX($A20:$E20,1,Rules!$H$17)),0))</f>
        <v/>
      </c>
      <c r="L20">
        <f>IF(I20="","",IFERROR(N(INDEX($A20:$E20,1,Rules!$H$18))*K20,0))</f>
        <v/>
      </c>
      <c r="M20">
        <f>IF(I20="","",IF(COUNTIF(Crawl!$EC$2:$EC$2001,I20)&gt;0,"Yes","No"))</f>
        <v/>
      </c>
    </row>
    <row r="21">
      <c r="A21" t="inlineStr">
        <is>
          <t>https://www.stride-example.com/blog/best-marathon-shoes-2022/</t>
        </is>
      </c>
      <c r="B21" t="n">
        <v>4</v>
      </c>
      <c r="C21" t="n">
        <v>600</v>
      </c>
      <c r="D21" t="inlineStr">
        <is>
          <t>0.67%</t>
        </is>
      </c>
      <c r="E21" t="n">
        <v>28.4</v>
      </c>
      <c r="G21">
        <f>IF(A21="","",IF(LEFT(A21,4)="http",IFERROR(MID(A21,FIND("/",A21,FIND("//",A21)+2),2000),"/"),A21))</f>
        <v/>
      </c>
      <c r="H21">
        <f>IF(G21="","",IFERROR(LEFT(SUBSTITUTE(G21,"#","?"),FIND("?",SUBSTITUTE(G21,"#","?"))-1),G21))</f>
        <v/>
      </c>
      <c r="I21">
        <f>IF(H21="","",LOWER(IF(AND(LEN(H21)&gt;1,RIGHT(H21,1)="/"),LEFT(H21,LEN(H21)-1),H21)))</f>
        <v/>
      </c>
      <c r="J21">
        <f>IF(I21="","",IFERROR(N(INDEX($A21:$E21,1,Rules!$H$16)),0))</f>
        <v/>
      </c>
      <c r="K21">
        <f>IF(I21="","",IFERROR(N(INDEX($A21:$E21,1,Rules!$H$17)),0))</f>
        <v/>
      </c>
      <c r="L21">
        <f>IF(I21="","",IFERROR(N(INDEX($A21:$E21,1,Rules!$H$18))*K21,0))</f>
        <v/>
      </c>
      <c r="M21">
        <f>IF(I21="","",IF(COUNTIF(Crawl!$EC$2:$EC$2001,I21)&gt;0,"Yes","No"))</f>
        <v/>
      </c>
    </row>
    <row r="22">
      <c r="A22" t="inlineStr">
        <is>
          <t>https://www.stride-example.com/blog/london-store-opening-2019/</t>
        </is>
      </c>
      <c r="B22" t="n">
        <v>0</v>
      </c>
      <c r="C22" t="n">
        <v>15</v>
      </c>
      <c r="D22" t="inlineStr">
        <is>
          <t>0.00%</t>
        </is>
      </c>
      <c r="E22" t="n">
        <v>41</v>
      </c>
      <c r="G22">
        <f>IF(A22="","",IF(LEFT(A22,4)="http",IFERROR(MID(A22,FIND("/",A22,FIND("//",A22)+2),2000),"/"),A22))</f>
        <v/>
      </c>
      <c r="H22">
        <f>IF(G22="","",IFERROR(LEFT(SUBSTITUTE(G22,"#","?"),FIND("?",SUBSTITUTE(G22,"#","?"))-1),G22))</f>
        <v/>
      </c>
      <c r="I22">
        <f>IF(H22="","",LOWER(IF(AND(LEN(H22)&gt;1,RIGHT(H22,1)="/"),LEFT(H22,LEN(H22)-1),H22)))</f>
        <v/>
      </c>
      <c r="J22">
        <f>IF(I22="","",IFERROR(N(INDEX($A22:$E22,1,Rules!$H$16)),0))</f>
        <v/>
      </c>
      <c r="K22">
        <f>IF(I22="","",IFERROR(N(INDEX($A22:$E22,1,Rules!$H$17)),0))</f>
        <v/>
      </c>
      <c r="L22">
        <f>IF(I22="","",IFERROR(N(INDEX($A22:$E22,1,Rules!$H$18))*K22,0))</f>
        <v/>
      </c>
      <c r="M22">
        <f>IF(I22="","",IF(COUNTIF(Crawl!$EC$2:$EC$2001,I22)&gt;0,"Yes","No"))</f>
        <v/>
      </c>
    </row>
    <row r="23">
      <c r="A23" t="inlineStr">
        <is>
          <t>https://www.stride-example.com/blog/staff-picks-may-2020/</t>
        </is>
      </c>
      <c r="B23" t="n">
        <v>0</v>
      </c>
      <c r="C23" t="n">
        <v>40</v>
      </c>
      <c r="D23" t="inlineStr">
        <is>
          <t>0.00%</t>
        </is>
      </c>
      <c r="E23" t="n">
        <v>37.5</v>
      </c>
      <c r="G23">
        <f>IF(A23="","",IF(LEFT(A23,4)="http",IFERROR(MID(A23,FIND("/",A23,FIND("//",A23)+2),2000),"/"),A23))</f>
        <v/>
      </c>
      <c r="H23">
        <f>IF(G23="","",IFERROR(LEFT(SUBSTITUTE(G23,"#","?"),FIND("?",SUBSTITUTE(G23,"#","?"))-1),G23))</f>
        <v/>
      </c>
      <c r="I23">
        <f>IF(H23="","",LOWER(IF(AND(LEN(H23)&gt;1,RIGHT(H23,1)="/"),LEFT(H23,LEN(H23)-1),H23)))</f>
        <v/>
      </c>
      <c r="J23">
        <f>IF(I23="","",IFERROR(N(INDEX($A23:$E23,1,Rules!$H$16)),0))</f>
        <v/>
      </c>
      <c r="K23">
        <f>IF(I23="","",IFERROR(N(INDEX($A23:$E23,1,Rules!$H$17)),0))</f>
        <v/>
      </c>
      <c r="L23">
        <f>IF(I23="","",IFERROR(N(INDEX($A23:$E23,1,Rules!$H$18))*K23,0))</f>
        <v/>
      </c>
      <c r="M23">
        <f>IF(I23="","",IF(COUNTIF(Crawl!$EC$2:$EC$2001,I23)&gt;0,"Yes","No"))</f>
        <v/>
      </c>
    </row>
    <row r="24">
      <c r="G24">
        <f>IF(A24="","",IF(LEFT(A24,4)="http",IFERROR(MID(A24,FIND("/",A24,FIND("//",A24)+2),2000),"/"),A24))</f>
        <v/>
      </c>
      <c r="H24">
        <f>IF(G24="","",IFERROR(LEFT(SUBSTITUTE(G24,"#","?"),FIND("?",SUBSTITUTE(G24,"#","?"))-1),G24))</f>
        <v/>
      </c>
      <c r="I24">
        <f>IF(H24="","",LOWER(IF(AND(LEN(H24)&gt;1,RIGHT(H24,1)="/"),LEFT(H24,LEN(H24)-1),H24)))</f>
        <v/>
      </c>
      <c r="J24">
        <f>IF(I24="","",IFERROR(N(INDEX($A24:$E24,1,Rules!$H$16)),0))</f>
        <v/>
      </c>
      <c r="K24">
        <f>IF(I24="","",IFERROR(N(INDEX($A24:$E24,1,Rules!$H$17)),0))</f>
        <v/>
      </c>
      <c r="L24">
        <f>IF(I24="","",IFERROR(N(INDEX($A24:$E24,1,Rules!$H$18))*K24,0))</f>
        <v/>
      </c>
      <c r="M24">
        <f>IF(I24="","",IF(COUNTIF(Crawl!$EC$2:$EC$2001,I24)&gt;0,"Yes","No"))</f>
        <v/>
      </c>
    </row>
    <row r="25">
      <c r="G25">
        <f>IF(A25="","",IF(LEFT(A25,4)="http",IFERROR(MID(A25,FIND("/",A25,FIND("//",A25)+2),2000),"/"),A25))</f>
        <v/>
      </c>
      <c r="H25">
        <f>IF(G25="","",IFERROR(LEFT(SUBSTITUTE(G25,"#","?"),FIND("?",SUBSTITUTE(G25,"#","?"))-1),G25))</f>
        <v/>
      </c>
      <c r="I25">
        <f>IF(H25="","",LOWER(IF(AND(LEN(H25)&gt;1,RIGHT(H25,1)="/"),LEFT(H25,LEN(H25)-1),H25)))</f>
        <v/>
      </c>
      <c r="J25">
        <f>IF(I25="","",IFERROR(N(INDEX($A25:$E25,1,Rules!$H$16)),0))</f>
        <v/>
      </c>
      <c r="K25">
        <f>IF(I25="","",IFERROR(N(INDEX($A25:$E25,1,Rules!$H$17)),0))</f>
        <v/>
      </c>
      <c r="L25">
        <f>IF(I25="","",IFERROR(N(INDEX($A25:$E25,1,Rules!$H$18))*K25,0))</f>
        <v/>
      </c>
      <c r="M25">
        <f>IF(I25="","",IF(COUNTIF(Crawl!$EC$2:$EC$2001,I25)&gt;0,"Yes","No"))</f>
        <v/>
      </c>
    </row>
    <row r="26">
      <c r="G26">
        <f>IF(A26="","",IF(LEFT(A26,4)="http",IFERROR(MID(A26,FIND("/",A26,FIND("//",A26)+2),2000),"/"),A26))</f>
        <v/>
      </c>
      <c r="H26">
        <f>IF(G26="","",IFERROR(LEFT(SUBSTITUTE(G26,"#","?"),FIND("?",SUBSTITUTE(G26,"#","?"))-1),G26))</f>
        <v/>
      </c>
      <c r="I26">
        <f>IF(H26="","",LOWER(IF(AND(LEN(H26)&gt;1,RIGHT(H26,1)="/"),LEFT(H26,LEN(H26)-1),H26)))</f>
        <v/>
      </c>
      <c r="J26">
        <f>IF(I26="","",IFERROR(N(INDEX($A26:$E26,1,Rules!$H$16)),0))</f>
        <v/>
      </c>
      <c r="K26">
        <f>IF(I26="","",IFERROR(N(INDEX($A26:$E26,1,Rules!$H$17)),0))</f>
        <v/>
      </c>
      <c r="L26">
        <f>IF(I26="","",IFERROR(N(INDEX($A26:$E26,1,Rules!$H$18))*K26,0))</f>
        <v/>
      </c>
      <c r="M26">
        <f>IF(I26="","",IF(COUNTIF(Crawl!$EC$2:$EC$2001,I26)&gt;0,"Yes","No"))</f>
        <v/>
      </c>
    </row>
    <row r="27">
      <c r="G27">
        <f>IF(A27="","",IF(LEFT(A27,4)="http",IFERROR(MID(A27,FIND("/",A27,FIND("//",A27)+2),2000),"/"),A27))</f>
        <v/>
      </c>
      <c r="H27">
        <f>IF(G27="","",IFERROR(LEFT(SUBSTITUTE(G27,"#","?"),FIND("?",SUBSTITUTE(G27,"#","?"))-1),G27))</f>
        <v/>
      </c>
      <c r="I27">
        <f>IF(H27="","",LOWER(IF(AND(LEN(H27)&gt;1,RIGHT(H27,1)="/"),LEFT(H27,LEN(H27)-1),H27)))</f>
        <v/>
      </c>
      <c r="J27">
        <f>IF(I27="","",IFERROR(N(INDEX($A27:$E27,1,Rules!$H$16)),0))</f>
        <v/>
      </c>
      <c r="K27">
        <f>IF(I27="","",IFERROR(N(INDEX($A27:$E27,1,Rules!$H$17)),0))</f>
        <v/>
      </c>
      <c r="L27">
        <f>IF(I27="","",IFERROR(N(INDEX($A27:$E27,1,Rules!$H$18))*K27,0))</f>
        <v/>
      </c>
      <c r="M27">
        <f>IF(I27="","",IF(COUNTIF(Crawl!$EC$2:$EC$2001,I27)&gt;0,"Yes","No"))</f>
        <v/>
      </c>
    </row>
    <row r="28">
      <c r="G28">
        <f>IF(A28="","",IF(LEFT(A28,4)="http",IFERROR(MID(A28,FIND("/",A28,FIND("//",A28)+2),2000),"/"),A28))</f>
        <v/>
      </c>
      <c r="H28">
        <f>IF(G28="","",IFERROR(LEFT(SUBSTITUTE(G28,"#","?"),FIND("?",SUBSTITUTE(G28,"#","?"))-1),G28))</f>
        <v/>
      </c>
      <c r="I28">
        <f>IF(H28="","",LOWER(IF(AND(LEN(H28)&gt;1,RIGHT(H28,1)="/"),LEFT(H28,LEN(H28)-1),H28)))</f>
        <v/>
      </c>
      <c r="J28">
        <f>IF(I28="","",IFERROR(N(INDEX($A28:$E28,1,Rules!$H$16)),0))</f>
        <v/>
      </c>
      <c r="K28">
        <f>IF(I28="","",IFERROR(N(INDEX($A28:$E28,1,Rules!$H$17)),0))</f>
        <v/>
      </c>
      <c r="L28">
        <f>IF(I28="","",IFERROR(N(INDEX($A28:$E28,1,Rules!$H$18))*K28,0))</f>
        <v/>
      </c>
      <c r="M28">
        <f>IF(I28="","",IF(COUNTIF(Crawl!$EC$2:$EC$2001,I28)&gt;0,"Yes","No"))</f>
        <v/>
      </c>
    </row>
    <row r="29">
      <c r="G29">
        <f>IF(A29="","",IF(LEFT(A29,4)="http",IFERROR(MID(A29,FIND("/",A29,FIND("//",A29)+2),2000),"/"),A29))</f>
        <v/>
      </c>
      <c r="H29">
        <f>IF(G29="","",IFERROR(LEFT(SUBSTITUTE(G29,"#","?"),FIND("?",SUBSTITUTE(G29,"#","?"))-1),G29))</f>
        <v/>
      </c>
      <c r="I29">
        <f>IF(H29="","",LOWER(IF(AND(LEN(H29)&gt;1,RIGHT(H29,1)="/"),LEFT(H29,LEN(H29)-1),H29)))</f>
        <v/>
      </c>
      <c r="J29">
        <f>IF(I29="","",IFERROR(N(INDEX($A29:$E29,1,Rules!$H$16)),0))</f>
        <v/>
      </c>
      <c r="K29">
        <f>IF(I29="","",IFERROR(N(INDEX($A29:$E29,1,Rules!$H$17)),0))</f>
        <v/>
      </c>
      <c r="L29">
        <f>IF(I29="","",IFERROR(N(INDEX($A29:$E29,1,Rules!$H$18))*K29,0))</f>
        <v/>
      </c>
      <c r="M29">
        <f>IF(I29="","",IF(COUNTIF(Crawl!$EC$2:$EC$2001,I29)&gt;0,"Yes","No"))</f>
        <v/>
      </c>
    </row>
    <row r="30">
      <c r="G30">
        <f>IF(A30="","",IF(LEFT(A30,4)="http",IFERROR(MID(A30,FIND("/",A30,FIND("//",A30)+2),2000),"/"),A30))</f>
        <v/>
      </c>
      <c r="H30">
        <f>IF(G30="","",IFERROR(LEFT(SUBSTITUTE(G30,"#","?"),FIND("?",SUBSTITUTE(G30,"#","?"))-1),G30))</f>
        <v/>
      </c>
      <c r="I30">
        <f>IF(H30="","",LOWER(IF(AND(LEN(H30)&gt;1,RIGHT(H30,1)="/"),LEFT(H30,LEN(H30)-1),H30)))</f>
        <v/>
      </c>
      <c r="J30">
        <f>IF(I30="","",IFERROR(N(INDEX($A30:$E30,1,Rules!$H$16)),0))</f>
        <v/>
      </c>
      <c r="K30">
        <f>IF(I30="","",IFERROR(N(INDEX($A30:$E30,1,Rules!$H$17)),0))</f>
        <v/>
      </c>
      <c r="L30">
        <f>IF(I30="","",IFERROR(N(INDEX($A30:$E30,1,Rules!$H$18))*K30,0))</f>
        <v/>
      </c>
      <c r="M30">
        <f>IF(I30="","",IF(COUNTIF(Crawl!$EC$2:$EC$2001,I30)&gt;0,"Yes","No"))</f>
        <v/>
      </c>
    </row>
    <row r="31">
      <c r="G31">
        <f>IF(A31="","",IF(LEFT(A31,4)="http",IFERROR(MID(A31,FIND("/",A31,FIND("//",A31)+2),2000),"/"),A31))</f>
        <v/>
      </c>
      <c r="H31">
        <f>IF(G31="","",IFERROR(LEFT(SUBSTITUTE(G31,"#","?"),FIND("?",SUBSTITUTE(G31,"#","?"))-1),G31))</f>
        <v/>
      </c>
      <c r="I31">
        <f>IF(H31="","",LOWER(IF(AND(LEN(H31)&gt;1,RIGHT(H31,1)="/"),LEFT(H31,LEN(H31)-1),H31)))</f>
        <v/>
      </c>
      <c r="J31">
        <f>IF(I31="","",IFERROR(N(INDEX($A31:$E31,1,Rules!$H$16)),0))</f>
        <v/>
      </c>
      <c r="K31">
        <f>IF(I31="","",IFERROR(N(INDEX($A31:$E31,1,Rules!$H$17)),0))</f>
        <v/>
      </c>
      <c r="L31">
        <f>IF(I31="","",IFERROR(N(INDEX($A31:$E31,1,Rules!$H$18))*K31,0))</f>
        <v/>
      </c>
      <c r="M31">
        <f>IF(I31="","",IF(COUNTIF(Crawl!$EC$2:$EC$2001,I31)&gt;0,"Yes","No"))</f>
        <v/>
      </c>
    </row>
    <row r="32">
      <c r="G32">
        <f>IF(A32="","",IF(LEFT(A32,4)="http",IFERROR(MID(A32,FIND("/",A32,FIND("//",A32)+2),2000),"/"),A32))</f>
        <v/>
      </c>
      <c r="H32">
        <f>IF(G32="","",IFERROR(LEFT(SUBSTITUTE(G32,"#","?"),FIND("?",SUBSTITUTE(G32,"#","?"))-1),G32))</f>
        <v/>
      </c>
      <c r="I32">
        <f>IF(H32="","",LOWER(IF(AND(LEN(H32)&gt;1,RIGHT(H32,1)="/"),LEFT(H32,LEN(H32)-1),H32)))</f>
        <v/>
      </c>
      <c r="J32">
        <f>IF(I32="","",IFERROR(N(INDEX($A32:$E32,1,Rules!$H$16)),0))</f>
        <v/>
      </c>
      <c r="K32">
        <f>IF(I32="","",IFERROR(N(INDEX($A32:$E32,1,Rules!$H$17)),0))</f>
        <v/>
      </c>
      <c r="L32">
        <f>IF(I32="","",IFERROR(N(INDEX($A32:$E32,1,Rules!$H$18))*K32,0))</f>
        <v/>
      </c>
      <c r="M32">
        <f>IF(I32="","",IF(COUNTIF(Crawl!$EC$2:$EC$2001,I32)&gt;0,"Yes","No"))</f>
        <v/>
      </c>
    </row>
    <row r="33">
      <c r="G33">
        <f>IF(A33="","",IF(LEFT(A33,4)="http",IFERROR(MID(A33,FIND("/",A33,FIND("//",A33)+2),2000),"/"),A33))</f>
        <v/>
      </c>
      <c r="H33">
        <f>IF(G33="","",IFERROR(LEFT(SUBSTITUTE(G33,"#","?"),FIND("?",SUBSTITUTE(G33,"#","?"))-1),G33))</f>
        <v/>
      </c>
      <c r="I33">
        <f>IF(H33="","",LOWER(IF(AND(LEN(H33)&gt;1,RIGHT(H33,1)="/"),LEFT(H33,LEN(H33)-1),H33)))</f>
        <v/>
      </c>
      <c r="J33">
        <f>IF(I33="","",IFERROR(N(INDEX($A33:$E33,1,Rules!$H$16)),0))</f>
        <v/>
      </c>
      <c r="K33">
        <f>IF(I33="","",IFERROR(N(INDEX($A33:$E33,1,Rules!$H$17)),0))</f>
        <v/>
      </c>
      <c r="L33">
        <f>IF(I33="","",IFERROR(N(INDEX($A33:$E33,1,Rules!$H$18))*K33,0))</f>
        <v/>
      </c>
      <c r="M33">
        <f>IF(I33="","",IF(COUNTIF(Crawl!$EC$2:$EC$2001,I33)&gt;0,"Yes","No"))</f>
        <v/>
      </c>
    </row>
    <row r="34">
      <c r="G34">
        <f>IF(A34="","",IF(LEFT(A34,4)="http",IFERROR(MID(A34,FIND("/",A34,FIND("//",A34)+2),2000),"/"),A34))</f>
        <v/>
      </c>
      <c r="H34">
        <f>IF(G34="","",IFERROR(LEFT(SUBSTITUTE(G34,"#","?"),FIND("?",SUBSTITUTE(G34,"#","?"))-1),G34))</f>
        <v/>
      </c>
      <c r="I34">
        <f>IF(H34="","",LOWER(IF(AND(LEN(H34)&gt;1,RIGHT(H34,1)="/"),LEFT(H34,LEN(H34)-1),H34)))</f>
        <v/>
      </c>
      <c r="J34">
        <f>IF(I34="","",IFERROR(N(INDEX($A34:$E34,1,Rules!$H$16)),0))</f>
        <v/>
      </c>
      <c r="K34">
        <f>IF(I34="","",IFERROR(N(INDEX($A34:$E34,1,Rules!$H$17)),0))</f>
        <v/>
      </c>
      <c r="L34">
        <f>IF(I34="","",IFERROR(N(INDEX($A34:$E34,1,Rules!$H$18))*K34,0))</f>
        <v/>
      </c>
      <c r="M34">
        <f>IF(I34="","",IF(COUNTIF(Crawl!$EC$2:$EC$2001,I34)&gt;0,"Yes","No"))</f>
        <v/>
      </c>
    </row>
    <row r="35">
      <c r="G35">
        <f>IF(A35="","",IF(LEFT(A35,4)="http",IFERROR(MID(A35,FIND("/",A35,FIND("//",A35)+2),2000),"/"),A35))</f>
        <v/>
      </c>
      <c r="H35">
        <f>IF(G35="","",IFERROR(LEFT(SUBSTITUTE(G35,"#","?"),FIND("?",SUBSTITUTE(G35,"#","?"))-1),G35))</f>
        <v/>
      </c>
      <c r="I35">
        <f>IF(H35="","",LOWER(IF(AND(LEN(H35)&gt;1,RIGHT(H35,1)="/"),LEFT(H35,LEN(H35)-1),H35)))</f>
        <v/>
      </c>
      <c r="J35">
        <f>IF(I35="","",IFERROR(N(INDEX($A35:$E35,1,Rules!$H$16)),0))</f>
        <v/>
      </c>
      <c r="K35">
        <f>IF(I35="","",IFERROR(N(INDEX($A35:$E35,1,Rules!$H$17)),0))</f>
        <v/>
      </c>
      <c r="L35">
        <f>IF(I35="","",IFERROR(N(INDEX($A35:$E35,1,Rules!$H$18))*K35,0))</f>
        <v/>
      </c>
      <c r="M35">
        <f>IF(I35="","",IF(COUNTIF(Crawl!$EC$2:$EC$2001,I35)&gt;0,"Yes","No"))</f>
        <v/>
      </c>
    </row>
    <row r="36">
      <c r="G36">
        <f>IF(A36="","",IF(LEFT(A36,4)="http",IFERROR(MID(A36,FIND("/",A36,FIND("//",A36)+2),2000),"/"),A36))</f>
        <v/>
      </c>
      <c r="H36">
        <f>IF(G36="","",IFERROR(LEFT(SUBSTITUTE(G36,"#","?"),FIND("?",SUBSTITUTE(G36,"#","?"))-1),G36))</f>
        <v/>
      </c>
      <c r="I36">
        <f>IF(H36="","",LOWER(IF(AND(LEN(H36)&gt;1,RIGHT(H36,1)="/"),LEFT(H36,LEN(H36)-1),H36)))</f>
        <v/>
      </c>
      <c r="J36">
        <f>IF(I36="","",IFERROR(N(INDEX($A36:$E36,1,Rules!$H$16)),0))</f>
        <v/>
      </c>
      <c r="K36">
        <f>IF(I36="","",IFERROR(N(INDEX($A36:$E36,1,Rules!$H$17)),0))</f>
        <v/>
      </c>
      <c r="L36">
        <f>IF(I36="","",IFERROR(N(INDEX($A36:$E36,1,Rules!$H$18))*K36,0))</f>
        <v/>
      </c>
      <c r="M36">
        <f>IF(I36="","",IF(COUNTIF(Crawl!$EC$2:$EC$2001,I36)&gt;0,"Yes","No"))</f>
        <v/>
      </c>
    </row>
    <row r="37">
      <c r="G37">
        <f>IF(A37="","",IF(LEFT(A37,4)="http",IFERROR(MID(A37,FIND("/",A37,FIND("//",A37)+2),2000),"/"),A37))</f>
        <v/>
      </c>
      <c r="H37">
        <f>IF(G37="","",IFERROR(LEFT(SUBSTITUTE(G37,"#","?"),FIND("?",SUBSTITUTE(G37,"#","?"))-1),G37))</f>
        <v/>
      </c>
      <c r="I37">
        <f>IF(H37="","",LOWER(IF(AND(LEN(H37)&gt;1,RIGHT(H37,1)="/"),LEFT(H37,LEN(H37)-1),H37)))</f>
        <v/>
      </c>
      <c r="J37">
        <f>IF(I37="","",IFERROR(N(INDEX($A37:$E37,1,Rules!$H$16)),0))</f>
        <v/>
      </c>
      <c r="K37">
        <f>IF(I37="","",IFERROR(N(INDEX($A37:$E37,1,Rules!$H$17)),0))</f>
        <v/>
      </c>
      <c r="L37">
        <f>IF(I37="","",IFERROR(N(INDEX($A37:$E37,1,Rules!$H$18))*K37,0))</f>
        <v/>
      </c>
      <c r="M37">
        <f>IF(I37="","",IF(COUNTIF(Crawl!$EC$2:$EC$2001,I37)&gt;0,"Yes","No"))</f>
        <v/>
      </c>
    </row>
    <row r="38">
      <c r="G38">
        <f>IF(A38="","",IF(LEFT(A38,4)="http",IFERROR(MID(A38,FIND("/",A38,FIND("//",A38)+2),2000),"/"),A38))</f>
        <v/>
      </c>
      <c r="H38">
        <f>IF(G38="","",IFERROR(LEFT(SUBSTITUTE(G38,"#","?"),FIND("?",SUBSTITUTE(G38,"#","?"))-1),G38))</f>
        <v/>
      </c>
      <c r="I38">
        <f>IF(H38="","",LOWER(IF(AND(LEN(H38)&gt;1,RIGHT(H38,1)="/"),LEFT(H38,LEN(H38)-1),H38)))</f>
        <v/>
      </c>
      <c r="J38">
        <f>IF(I38="","",IFERROR(N(INDEX($A38:$E38,1,Rules!$H$16)),0))</f>
        <v/>
      </c>
      <c r="K38">
        <f>IF(I38="","",IFERROR(N(INDEX($A38:$E38,1,Rules!$H$17)),0))</f>
        <v/>
      </c>
      <c r="L38">
        <f>IF(I38="","",IFERROR(N(INDEX($A38:$E38,1,Rules!$H$18))*K38,0))</f>
        <v/>
      </c>
      <c r="M38">
        <f>IF(I38="","",IF(COUNTIF(Crawl!$EC$2:$EC$2001,I38)&gt;0,"Yes","No"))</f>
        <v/>
      </c>
    </row>
    <row r="39">
      <c r="G39">
        <f>IF(A39="","",IF(LEFT(A39,4)="http",IFERROR(MID(A39,FIND("/",A39,FIND("//",A39)+2),2000),"/"),A39))</f>
        <v/>
      </c>
      <c r="H39">
        <f>IF(G39="","",IFERROR(LEFT(SUBSTITUTE(G39,"#","?"),FIND("?",SUBSTITUTE(G39,"#","?"))-1),G39))</f>
        <v/>
      </c>
      <c r="I39">
        <f>IF(H39="","",LOWER(IF(AND(LEN(H39)&gt;1,RIGHT(H39,1)="/"),LEFT(H39,LEN(H39)-1),H39)))</f>
        <v/>
      </c>
      <c r="J39">
        <f>IF(I39="","",IFERROR(N(INDEX($A39:$E39,1,Rules!$H$16)),0))</f>
        <v/>
      </c>
      <c r="K39">
        <f>IF(I39="","",IFERROR(N(INDEX($A39:$E39,1,Rules!$H$17)),0))</f>
        <v/>
      </c>
      <c r="L39">
        <f>IF(I39="","",IFERROR(N(INDEX($A39:$E39,1,Rules!$H$18))*K39,0))</f>
        <v/>
      </c>
      <c r="M39">
        <f>IF(I39="","",IF(COUNTIF(Crawl!$EC$2:$EC$2001,I39)&gt;0,"Yes","No"))</f>
        <v/>
      </c>
    </row>
    <row r="40">
      <c r="G40">
        <f>IF(A40="","",IF(LEFT(A40,4)="http",IFERROR(MID(A40,FIND("/",A40,FIND("//",A40)+2),2000),"/"),A40))</f>
        <v/>
      </c>
      <c r="H40">
        <f>IF(G40="","",IFERROR(LEFT(SUBSTITUTE(G40,"#","?"),FIND("?",SUBSTITUTE(G40,"#","?"))-1),G40))</f>
        <v/>
      </c>
      <c r="I40">
        <f>IF(H40="","",LOWER(IF(AND(LEN(H40)&gt;1,RIGHT(H40,1)="/"),LEFT(H40,LEN(H40)-1),H40)))</f>
        <v/>
      </c>
      <c r="J40">
        <f>IF(I40="","",IFERROR(N(INDEX($A40:$E40,1,Rules!$H$16)),0))</f>
        <v/>
      </c>
      <c r="K40">
        <f>IF(I40="","",IFERROR(N(INDEX($A40:$E40,1,Rules!$H$17)),0))</f>
        <v/>
      </c>
      <c r="L40">
        <f>IF(I40="","",IFERROR(N(INDEX($A40:$E40,1,Rules!$H$18))*K40,0))</f>
        <v/>
      </c>
      <c r="M40">
        <f>IF(I40="","",IF(COUNTIF(Crawl!$EC$2:$EC$2001,I40)&gt;0,"Yes","No"))</f>
        <v/>
      </c>
    </row>
    <row r="41">
      <c r="G41">
        <f>IF(A41="","",IF(LEFT(A41,4)="http",IFERROR(MID(A41,FIND("/",A41,FIND("//",A41)+2),2000),"/"),A41))</f>
        <v/>
      </c>
      <c r="H41">
        <f>IF(G41="","",IFERROR(LEFT(SUBSTITUTE(G41,"#","?"),FIND("?",SUBSTITUTE(G41,"#","?"))-1),G41))</f>
        <v/>
      </c>
      <c r="I41">
        <f>IF(H41="","",LOWER(IF(AND(LEN(H41)&gt;1,RIGHT(H41,1)="/"),LEFT(H41,LEN(H41)-1),H41)))</f>
        <v/>
      </c>
      <c r="J41">
        <f>IF(I41="","",IFERROR(N(INDEX($A41:$E41,1,Rules!$H$16)),0))</f>
        <v/>
      </c>
      <c r="K41">
        <f>IF(I41="","",IFERROR(N(INDEX($A41:$E41,1,Rules!$H$17)),0))</f>
        <v/>
      </c>
      <c r="L41">
        <f>IF(I41="","",IFERROR(N(INDEX($A41:$E41,1,Rules!$H$18))*K41,0))</f>
        <v/>
      </c>
      <c r="M41">
        <f>IF(I41="","",IF(COUNTIF(Crawl!$EC$2:$EC$2001,I41)&gt;0,"Yes","No"))</f>
        <v/>
      </c>
    </row>
    <row r="42">
      <c r="G42">
        <f>IF(A42="","",IF(LEFT(A42,4)="http",IFERROR(MID(A42,FIND("/",A42,FIND("//",A42)+2),2000),"/"),A42))</f>
        <v/>
      </c>
      <c r="H42">
        <f>IF(G42="","",IFERROR(LEFT(SUBSTITUTE(G42,"#","?"),FIND("?",SUBSTITUTE(G42,"#","?"))-1),G42))</f>
        <v/>
      </c>
      <c r="I42">
        <f>IF(H42="","",LOWER(IF(AND(LEN(H42)&gt;1,RIGHT(H42,1)="/"),LEFT(H42,LEN(H42)-1),H42)))</f>
        <v/>
      </c>
      <c r="J42">
        <f>IF(I42="","",IFERROR(N(INDEX($A42:$E42,1,Rules!$H$16)),0))</f>
        <v/>
      </c>
      <c r="K42">
        <f>IF(I42="","",IFERROR(N(INDEX($A42:$E42,1,Rules!$H$17)),0))</f>
        <v/>
      </c>
      <c r="L42">
        <f>IF(I42="","",IFERROR(N(INDEX($A42:$E42,1,Rules!$H$18))*K42,0))</f>
        <v/>
      </c>
      <c r="M42">
        <f>IF(I42="","",IF(COUNTIF(Crawl!$EC$2:$EC$2001,I42)&gt;0,"Yes","No"))</f>
        <v/>
      </c>
    </row>
    <row r="43">
      <c r="G43">
        <f>IF(A43="","",IF(LEFT(A43,4)="http",IFERROR(MID(A43,FIND("/",A43,FIND("//",A43)+2),2000),"/"),A43))</f>
        <v/>
      </c>
      <c r="H43">
        <f>IF(G43="","",IFERROR(LEFT(SUBSTITUTE(G43,"#","?"),FIND("?",SUBSTITUTE(G43,"#","?"))-1),G43))</f>
        <v/>
      </c>
      <c r="I43">
        <f>IF(H43="","",LOWER(IF(AND(LEN(H43)&gt;1,RIGHT(H43,1)="/"),LEFT(H43,LEN(H43)-1),H43)))</f>
        <v/>
      </c>
      <c r="J43">
        <f>IF(I43="","",IFERROR(N(INDEX($A43:$E43,1,Rules!$H$16)),0))</f>
        <v/>
      </c>
      <c r="K43">
        <f>IF(I43="","",IFERROR(N(INDEX($A43:$E43,1,Rules!$H$17)),0))</f>
        <v/>
      </c>
      <c r="L43">
        <f>IF(I43="","",IFERROR(N(INDEX($A43:$E43,1,Rules!$H$18))*K43,0))</f>
        <v/>
      </c>
      <c r="M43">
        <f>IF(I43="","",IF(COUNTIF(Crawl!$EC$2:$EC$2001,I43)&gt;0,"Yes","No"))</f>
        <v/>
      </c>
    </row>
    <row r="44">
      <c r="G44">
        <f>IF(A44="","",IF(LEFT(A44,4)="http",IFERROR(MID(A44,FIND("/",A44,FIND("//",A44)+2),2000),"/"),A44))</f>
        <v/>
      </c>
      <c r="H44">
        <f>IF(G44="","",IFERROR(LEFT(SUBSTITUTE(G44,"#","?"),FIND("?",SUBSTITUTE(G44,"#","?"))-1),G44))</f>
        <v/>
      </c>
      <c r="I44">
        <f>IF(H44="","",LOWER(IF(AND(LEN(H44)&gt;1,RIGHT(H44,1)="/"),LEFT(H44,LEN(H44)-1),H44)))</f>
        <v/>
      </c>
      <c r="J44">
        <f>IF(I44="","",IFERROR(N(INDEX($A44:$E44,1,Rules!$H$16)),0))</f>
        <v/>
      </c>
      <c r="K44">
        <f>IF(I44="","",IFERROR(N(INDEX($A44:$E44,1,Rules!$H$17)),0))</f>
        <v/>
      </c>
      <c r="L44">
        <f>IF(I44="","",IFERROR(N(INDEX($A44:$E44,1,Rules!$H$18))*K44,0))</f>
        <v/>
      </c>
      <c r="M44">
        <f>IF(I44="","",IF(COUNTIF(Crawl!$EC$2:$EC$2001,I44)&gt;0,"Yes","No"))</f>
        <v/>
      </c>
    </row>
    <row r="45">
      <c r="G45">
        <f>IF(A45="","",IF(LEFT(A45,4)="http",IFERROR(MID(A45,FIND("/",A45,FIND("//",A45)+2),2000),"/"),A45))</f>
        <v/>
      </c>
      <c r="H45">
        <f>IF(G45="","",IFERROR(LEFT(SUBSTITUTE(G45,"#","?"),FIND("?",SUBSTITUTE(G45,"#","?"))-1),G45))</f>
        <v/>
      </c>
      <c r="I45">
        <f>IF(H45="","",LOWER(IF(AND(LEN(H45)&gt;1,RIGHT(H45,1)="/"),LEFT(H45,LEN(H45)-1),H45)))</f>
        <v/>
      </c>
      <c r="J45">
        <f>IF(I45="","",IFERROR(N(INDEX($A45:$E45,1,Rules!$H$16)),0))</f>
        <v/>
      </c>
      <c r="K45">
        <f>IF(I45="","",IFERROR(N(INDEX($A45:$E45,1,Rules!$H$17)),0))</f>
        <v/>
      </c>
      <c r="L45">
        <f>IF(I45="","",IFERROR(N(INDEX($A45:$E45,1,Rules!$H$18))*K45,0))</f>
        <v/>
      </c>
      <c r="M45">
        <f>IF(I45="","",IF(COUNTIF(Crawl!$EC$2:$EC$2001,I45)&gt;0,"Yes","No"))</f>
        <v/>
      </c>
    </row>
    <row r="46">
      <c r="G46">
        <f>IF(A46="","",IF(LEFT(A46,4)="http",IFERROR(MID(A46,FIND("/",A46,FIND("//",A46)+2),2000),"/"),A46))</f>
        <v/>
      </c>
      <c r="H46">
        <f>IF(G46="","",IFERROR(LEFT(SUBSTITUTE(G46,"#","?"),FIND("?",SUBSTITUTE(G46,"#","?"))-1),G46))</f>
        <v/>
      </c>
      <c r="I46">
        <f>IF(H46="","",LOWER(IF(AND(LEN(H46)&gt;1,RIGHT(H46,1)="/"),LEFT(H46,LEN(H46)-1),H46)))</f>
        <v/>
      </c>
      <c r="J46">
        <f>IF(I46="","",IFERROR(N(INDEX($A46:$E46,1,Rules!$H$16)),0))</f>
        <v/>
      </c>
      <c r="K46">
        <f>IF(I46="","",IFERROR(N(INDEX($A46:$E46,1,Rules!$H$17)),0))</f>
        <v/>
      </c>
      <c r="L46">
        <f>IF(I46="","",IFERROR(N(INDEX($A46:$E46,1,Rules!$H$18))*K46,0))</f>
        <v/>
      </c>
      <c r="M46">
        <f>IF(I46="","",IF(COUNTIF(Crawl!$EC$2:$EC$2001,I46)&gt;0,"Yes","No"))</f>
        <v/>
      </c>
    </row>
    <row r="47">
      <c r="G47">
        <f>IF(A47="","",IF(LEFT(A47,4)="http",IFERROR(MID(A47,FIND("/",A47,FIND("//",A47)+2),2000),"/"),A47))</f>
        <v/>
      </c>
      <c r="H47">
        <f>IF(G47="","",IFERROR(LEFT(SUBSTITUTE(G47,"#","?"),FIND("?",SUBSTITUTE(G47,"#","?"))-1),G47))</f>
        <v/>
      </c>
      <c r="I47">
        <f>IF(H47="","",LOWER(IF(AND(LEN(H47)&gt;1,RIGHT(H47,1)="/"),LEFT(H47,LEN(H47)-1),H47)))</f>
        <v/>
      </c>
      <c r="J47">
        <f>IF(I47="","",IFERROR(N(INDEX($A47:$E47,1,Rules!$H$16)),0))</f>
        <v/>
      </c>
      <c r="K47">
        <f>IF(I47="","",IFERROR(N(INDEX($A47:$E47,1,Rules!$H$17)),0))</f>
        <v/>
      </c>
      <c r="L47">
        <f>IF(I47="","",IFERROR(N(INDEX($A47:$E47,1,Rules!$H$18))*K47,0))</f>
        <v/>
      </c>
      <c r="M47">
        <f>IF(I47="","",IF(COUNTIF(Crawl!$EC$2:$EC$2001,I47)&gt;0,"Yes","No"))</f>
        <v/>
      </c>
    </row>
    <row r="48">
      <c r="G48">
        <f>IF(A48="","",IF(LEFT(A48,4)="http",IFERROR(MID(A48,FIND("/",A48,FIND("//",A48)+2),2000),"/"),A48))</f>
        <v/>
      </c>
      <c r="H48">
        <f>IF(G48="","",IFERROR(LEFT(SUBSTITUTE(G48,"#","?"),FIND("?",SUBSTITUTE(G48,"#","?"))-1),G48))</f>
        <v/>
      </c>
      <c r="I48">
        <f>IF(H48="","",LOWER(IF(AND(LEN(H48)&gt;1,RIGHT(H48,1)="/"),LEFT(H48,LEN(H48)-1),H48)))</f>
        <v/>
      </c>
      <c r="J48">
        <f>IF(I48="","",IFERROR(N(INDEX($A48:$E48,1,Rules!$H$16)),0))</f>
        <v/>
      </c>
      <c r="K48">
        <f>IF(I48="","",IFERROR(N(INDEX($A48:$E48,1,Rules!$H$17)),0))</f>
        <v/>
      </c>
      <c r="L48">
        <f>IF(I48="","",IFERROR(N(INDEX($A48:$E48,1,Rules!$H$18))*K48,0))</f>
        <v/>
      </c>
      <c r="M48">
        <f>IF(I48="","",IF(COUNTIF(Crawl!$EC$2:$EC$2001,I48)&gt;0,"Yes","No"))</f>
        <v/>
      </c>
    </row>
    <row r="49">
      <c r="G49">
        <f>IF(A49="","",IF(LEFT(A49,4)="http",IFERROR(MID(A49,FIND("/",A49,FIND("//",A49)+2),2000),"/"),A49))</f>
        <v/>
      </c>
      <c r="H49">
        <f>IF(G49="","",IFERROR(LEFT(SUBSTITUTE(G49,"#","?"),FIND("?",SUBSTITUTE(G49,"#","?"))-1),G49))</f>
        <v/>
      </c>
      <c r="I49">
        <f>IF(H49="","",LOWER(IF(AND(LEN(H49)&gt;1,RIGHT(H49,1)="/"),LEFT(H49,LEN(H49)-1),H49)))</f>
        <v/>
      </c>
      <c r="J49">
        <f>IF(I49="","",IFERROR(N(INDEX($A49:$E49,1,Rules!$H$16)),0))</f>
        <v/>
      </c>
      <c r="K49">
        <f>IF(I49="","",IFERROR(N(INDEX($A49:$E49,1,Rules!$H$17)),0))</f>
        <v/>
      </c>
      <c r="L49">
        <f>IF(I49="","",IFERROR(N(INDEX($A49:$E49,1,Rules!$H$18))*K49,0))</f>
        <v/>
      </c>
      <c r="M49">
        <f>IF(I49="","",IF(COUNTIF(Crawl!$EC$2:$EC$2001,I49)&gt;0,"Yes","No"))</f>
        <v/>
      </c>
    </row>
    <row r="50">
      <c r="G50">
        <f>IF(A50="","",IF(LEFT(A50,4)="http",IFERROR(MID(A50,FIND("/",A50,FIND("//",A50)+2),2000),"/"),A50))</f>
        <v/>
      </c>
      <c r="H50">
        <f>IF(G50="","",IFERROR(LEFT(SUBSTITUTE(G50,"#","?"),FIND("?",SUBSTITUTE(G50,"#","?"))-1),G50))</f>
        <v/>
      </c>
      <c r="I50">
        <f>IF(H50="","",LOWER(IF(AND(LEN(H50)&gt;1,RIGHT(H50,1)="/"),LEFT(H50,LEN(H50)-1),H50)))</f>
        <v/>
      </c>
      <c r="J50">
        <f>IF(I50="","",IFERROR(N(INDEX($A50:$E50,1,Rules!$H$16)),0))</f>
        <v/>
      </c>
      <c r="K50">
        <f>IF(I50="","",IFERROR(N(INDEX($A50:$E50,1,Rules!$H$17)),0))</f>
        <v/>
      </c>
      <c r="L50">
        <f>IF(I50="","",IFERROR(N(INDEX($A50:$E50,1,Rules!$H$18))*K50,0))</f>
        <v/>
      </c>
      <c r="M50">
        <f>IF(I50="","",IF(COUNTIF(Crawl!$EC$2:$EC$2001,I50)&gt;0,"Yes","No"))</f>
        <v/>
      </c>
    </row>
    <row r="51">
      <c r="G51">
        <f>IF(A51="","",IF(LEFT(A51,4)="http",IFERROR(MID(A51,FIND("/",A51,FIND("//",A51)+2),2000),"/"),A51))</f>
        <v/>
      </c>
      <c r="H51">
        <f>IF(G51="","",IFERROR(LEFT(SUBSTITUTE(G51,"#","?"),FIND("?",SUBSTITUTE(G51,"#","?"))-1),G51))</f>
        <v/>
      </c>
      <c r="I51">
        <f>IF(H51="","",LOWER(IF(AND(LEN(H51)&gt;1,RIGHT(H51,1)="/"),LEFT(H51,LEN(H51)-1),H51)))</f>
        <v/>
      </c>
      <c r="J51">
        <f>IF(I51="","",IFERROR(N(INDEX($A51:$E51,1,Rules!$H$16)),0))</f>
        <v/>
      </c>
      <c r="K51">
        <f>IF(I51="","",IFERROR(N(INDEX($A51:$E51,1,Rules!$H$17)),0))</f>
        <v/>
      </c>
      <c r="L51">
        <f>IF(I51="","",IFERROR(N(INDEX($A51:$E51,1,Rules!$H$18))*K51,0))</f>
        <v/>
      </c>
      <c r="M51">
        <f>IF(I51="","",IF(COUNTIF(Crawl!$EC$2:$EC$2001,I51)&gt;0,"Yes","No"))</f>
        <v/>
      </c>
    </row>
    <row r="52">
      <c r="G52">
        <f>IF(A52="","",IF(LEFT(A52,4)="http",IFERROR(MID(A52,FIND("/",A52,FIND("//",A52)+2),2000),"/"),A52))</f>
        <v/>
      </c>
      <c r="H52">
        <f>IF(G52="","",IFERROR(LEFT(SUBSTITUTE(G52,"#","?"),FIND("?",SUBSTITUTE(G52,"#","?"))-1),G52))</f>
        <v/>
      </c>
      <c r="I52">
        <f>IF(H52="","",LOWER(IF(AND(LEN(H52)&gt;1,RIGHT(H52,1)="/"),LEFT(H52,LEN(H52)-1),H52)))</f>
        <v/>
      </c>
      <c r="J52">
        <f>IF(I52="","",IFERROR(N(INDEX($A52:$E52,1,Rules!$H$16)),0))</f>
        <v/>
      </c>
      <c r="K52">
        <f>IF(I52="","",IFERROR(N(INDEX($A52:$E52,1,Rules!$H$17)),0))</f>
        <v/>
      </c>
      <c r="L52">
        <f>IF(I52="","",IFERROR(N(INDEX($A52:$E52,1,Rules!$H$18))*K52,0))</f>
        <v/>
      </c>
      <c r="M52">
        <f>IF(I52="","",IF(COUNTIF(Crawl!$EC$2:$EC$2001,I52)&gt;0,"Yes","No"))</f>
        <v/>
      </c>
    </row>
    <row r="53">
      <c r="G53">
        <f>IF(A53="","",IF(LEFT(A53,4)="http",IFERROR(MID(A53,FIND("/",A53,FIND("//",A53)+2),2000),"/"),A53))</f>
        <v/>
      </c>
      <c r="H53">
        <f>IF(G53="","",IFERROR(LEFT(SUBSTITUTE(G53,"#","?"),FIND("?",SUBSTITUTE(G53,"#","?"))-1),G53))</f>
        <v/>
      </c>
      <c r="I53">
        <f>IF(H53="","",LOWER(IF(AND(LEN(H53)&gt;1,RIGHT(H53,1)="/"),LEFT(H53,LEN(H53)-1),H53)))</f>
        <v/>
      </c>
      <c r="J53">
        <f>IF(I53="","",IFERROR(N(INDEX($A53:$E53,1,Rules!$H$16)),0))</f>
        <v/>
      </c>
      <c r="K53">
        <f>IF(I53="","",IFERROR(N(INDEX($A53:$E53,1,Rules!$H$17)),0))</f>
        <v/>
      </c>
      <c r="L53">
        <f>IF(I53="","",IFERROR(N(INDEX($A53:$E53,1,Rules!$H$18))*K53,0))</f>
        <v/>
      </c>
      <c r="M53">
        <f>IF(I53="","",IF(COUNTIF(Crawl!$EC$2:$EC$2001,I53)&gt;0,"Yes","No"))</f>
        <v/>
      </c>
    </row>
    <row r="54">
      <c r="G54">
        <f>IF(A54="","",IF(LEFT(A54,4)="http",IFERROR(MID(A54,FIND("/",A54,FIND("//",A54)+2),2000),"/"),A54))</f>
        <v/>
      </c>
      <c r="H54">
        <f>IF(G54="","",IFERROR(LEFT(SUBSTITUTE(G54,"#","?"),FIND("?",SUBSTITUTE(G54,"#","?"))-1),G54))</f>
        <v/>
      </c>
      <c r="I54">
        <f>IF(H54="","",LOWER(IF(AND(LEN(H54)&gt;1,RIGHT(H54,1)="/"),LEFT(H54,LEN(H54)-1),H54)))</f>
        <v/>
      </c>
      <c r="J54">
        <f>IF(I54="","",IFERROR(N(INDEX($A54:$E54,1,Rules!$H$16)),0))</f>
        <v/>
      </c>
      <c r="K54">
        <f>IF(I54="","",IFERROR(N(INDEX($A54:$E54,1,Rules!$H$17)),0))</f>
        <v/>
      </c>
      <c r="L54">
        <f>IF(I54="","",IFERROR(N(INDEX($A54:$E54,1,Rules!$H$18))*K54,0))</f>
        <v/>
      </c>
      <c r="M54">
        <f>IF(I54="","",IF(COUNTIF(Crawl!$EC$2:$EC$2001,I54)&gt;0,"Yes","No"))</f>
        <v/>
      </c>
    </row>
    <row r="55">
      <c r="G55">
        <f>IF(A55="","",IF(LEFT(A55,4)="http",IFERROR(MID(A55,FIND("/",A55,FIND("//",A55)+2),2000),"/"),A55))</f>
        <v/>
      </c>
      <c r="H55">
        <f>IF(G55="","",IFERROR(LEFT(SUBSTITUTE(G55,"#","?"),FIND("?",SUBSTITUTE(G55,"#","?"))-1),G55))</f>
        <v/>
      </c>
      <c r="I55">
        <f>IF(H55="","",LOWER(IF(AND(LEN(H55)&gt;1,RIGHT(H55,1)="/"),LEFT(H55,LEN(H55)-1),H55)))</f>
        <v/>
      </c>
      <c r="J55">
        <f>IF(I55="","",IFERROR(N(INDEX($A55:$E55,1,Rules!$H$16)),0))</f>
        <v/>
      </c>
      <c r="K55">
        <f>IF(I55="","",IFERROR(N(INDEX($A55:$E55,1,Rules!$H$17)),0))</f>
        <v/>
      </c>
      <c r="L55">
        <f>IF(I55="","",IFERROR(N(INDEX($A55:$E55,1,Rules!$H$18))*K55,0))</f>
        <v/>
      </c>
      <c r="M55">
        <f>IF(I55="","",IF(COUNTIF(Crawl!$EC$2:$EC$2001,I55)&gt;0,"Yes","No"))</f>
        <v/>
      </c>
    </row>
    <row r="56">
      <c r="G56">
        <f>IF(A56="","",IF(LEFT(A56,4)="http",IFERROR(MID(A56,FIND("/",A56,FIND("//",A56)+2),2000),"/"),A56))</f>
        <v/>
      </c>
      <c r="H56">
        <f>IF(G56="","",IFERROR(LEFT(SUBSTITUTE(G56,"#","?"),FIND("?",SUBSTITUTE(G56,"#","?"))-1),G56))</f>
        <v/>
      </c>
      <c r="I56">
        <f>IF(H56="","",LOWER(IF(AND(LEN(H56)&gt;1,RIGHT(H56,1)="/"),LEFT(H56,LEN(H56)-1),H56)))</f>
        <v/>
      </c>
      <c r="J56">
        <f>IF(I56="","",IFERROR(N(INDEX($A56:$E56,1,Rules!$H$16)),0))</f>
        <v/>
      </c>
      <c r="K56">
        <f>IF(I56="","",IFERROR(N(INDEX($A56:$E56,1,Rules!$H$17)),0))</f>
        <v/>
      </c>
      <c r="L56">
        <f>IF(I56="","",IFERROR(N(INDEX($A56:$E56,1,Rules!$H$18))*K56,0))</f>
        <v/>
      </c>
      <c r="M56">
        <f>IF(I56="","",IF(COUNTIF(Crawl!$EC$2:$EC$2001,I56)&gt;0,"Yes","No"))</f>
        <v/>
      </c>
    </row>
    <row r="57">
      <c r="G57">
        <f>IF(A57="","",IF(LEFT(A57,4)="http",IFERROR(MID(A57,FIND("/",A57,FIND("//",A57)+2),2000),"/"),A57))</f>
        <v/>
      </c>
      <c r="H57">
        <f>IF(G57="","",IFERROR(LEFT(SUBSTITUTE(G57,"#","?"),FIND("?",SUBSTITUTE(G57,"#","?"))-1),G57))</f>
        <v/>
      </c>
      <c r="I57">
        <f>IF(H57="","",LOWER(IF(AND(LEN(H57)&gt;1,RIGHT(H57,1)="/"),LEFT(H57,LEN(H57)-1),H57)))</f>
        <v/>
      </c>
      <c r="J57">
        <f>IF(I57="","",IFERROR(N(INDEX($A57:$E57,1,Rules!$H$16)),0))</f>
        <v/>
      </c>
      <c r="K57">
        <f>IF(I57="","",IFERROR(N(INDEX($A57:$E57,1,Rules!$H$17)),0))</f>
        <v/>
      </c>
      <c r="L57">
        <f>IF(I57="","",IFERROR(N(INDEX($A57:$E57,1,Rules!$H$18))*K57,0))</f>
        <v/>
      </c>
      <c r="M57">
        <f>IF(I57="","",IF(COUNTIF(Crawl!$EC$2:$EC$2001,I57)&gt;0,"Yes","No"))</f>
        <v/>
      </c>
    </row>
    <row r="58">
      <c r="G58">
        <f>IF(A58="","",IF(LEFT(A58,4)="http",IFERROR(MID(A58,FIND("/",A58,FIND("//",A58)+2),2000),"/"),A58))</f>
        <v/>
      </c>
      <c r="H58">
        <f>IF(G58="","",IFERROR(LEFT(SUBSTITUTE(G58,"#","?"),FIND("?",SUBSTITUTE(G58,"#","?"))-1),G58))</f>
        <v/>
      </c>
      <c r="I58">
        <f>IF(H58="","",LOWER(IF(AND(LEN(H58)&gt;1,RIGHT(H58,1)="/"),LEFT(H58,LEN(H58)-1),H58)))</f>
        <v/>
      </c>
      <c r="J58">
        <f>IF(I58="","",IFERROR(N(INDEX($A58:$E58,1,Rules!$H$16)),0))</f>
        <v/>
      </c>
      <c r="K58">
        <f>IF(I58="","",IFERROR(N(INDEX($A58:$E58,1,Rules!$H$17)),0))</f>
        <v/>
      </c>
      <c r="L58">
        <f>IF(I58="","",IFERROR(N(INDEX($A58:$E58,1,Rules!$H$18))*K58,0))</f>
        <v/>
      </c>
      <c r="M58">
        <f>IF(I58="","",IF(COUNTIF(Crawl!$EC$2:$EC$2001,I58)&gt;0,"Yes","No"))</f>
        <v/>
      </c>
    </row>
    <row r="59">
      <c r="G59">
        <f>IF(A59="","",IF(LEFT(A59,4)="http",IFERROR(MID(A59,FIND("/",A59,FIND("//",A59)+2),2000),"/"),A59))</f>
        <v/>
      </c>
      <c r="H59">
        <f>IF(G59="","",IFERROR(LEFT(SUBSTITUTE(G59,"#","?"),FIND("?",SUBSTITUTE(G59,"#","?"))-1),G59))</f>
        <v/>
      </c>
      <c r="I59">
        <f>IF(H59="","",LOWER(IF(AND(LEN(H59)&gt;1,RIGHT(H59,1)="/"),LEFT(H59,LEN(H59)-1),H59)))</f>
        <v/>
      </c>
      <c r="J59">
        <f>IF(I59="","",IFERROR(N(INDEX($A59:$E59,1,Rules!$H$16)),0))</f>
        <v/>
      </c>
      <c r="K59">
        <f>IF(I59="","",IFERROR(N(INDEX($A59:$E59,1,Rules!$H$17)),0))</f>
        <v/>
      </c>
      <c r="L59">
        <f>IF(I59="","",IFERROR(N(INDEX($A59:$E59,1,Rules!$H$18))*K59,0))</f>
        <v/>
      </c>
      <c r="M59">
        <f>IF(I59="","",IF(COUNTIF(Crawl!$EC$2:$EC$2001,I59)&gt;0,"Yes","No"))</f>
        <v/>
      </c>
    </row>
    <row r="60">
      <c r="G60">
        <f>IF(A60="","",IF(LEFT(A60,4)="http",IFERROR(MID(A60,FIND("/",A60,FIND("//",A60)+2),2000),"/"),A60))</f>
        <v/>
      </c>
      <c r="H60">
        <f>IF(G60="","",IFERROR(LEFT(SUBSTITUTE(G60,"#","?"),FIND("?",SUBSTITUTE(G60,"#","?"))-1),G60))</f>
        <v/>
      </c>
      <c r="I60">
        <f>IF(H60="","",LOWER(IF(AND(LEN(H60)&gt;1,RIGHT(H60,1)="/"),LEFT(H60,LEN(H60)-1),H60)))</f>
        <v/>
      </c>
      <c r="J60">
        <f>IF(I60="","",IFERROR(N(INDEX($A60:$E60,1,Rules!$H$16)),0))</f>
        <v/>
      </c>
      <c r="K60">
        <f>IF(I60="","",IFERROR(N(INDEX($A60:$E60,1,Rules!$H$17)),0))</f>
        <v/>
      </c>
      <c r="L60">
        <f>IF(I60="","",IFERROR(N(INDEX($A60:$E60,1,Rules!$H$18))*K60,0))</f>
        <v/>
      </c>
      <c r="M60">
        <f>IF(I60="","",IF(COUNTIF(Crawl!$EC$2:$EC$2001,I60)&gt;0,"Yes","No"))</f>
        <v/>
      </c>
    </row>
    <row r="61">
      <c r="G61">
        <f>IF(A61="","",IF(LEFT(A61,4)="http",IFERROR(MID(A61,FIND("/",A61,FIND("//",A61)+2),2000),"/"),A61))</f>
        <v/>
      </c>
      <c r="H61">
        <f>IF(G61="","",IFERROR(LEFT(SUBSTITUTE(G61,"#","?"),FIND("?",SUBSTITUTE(G61,"#","?"))-1),G61))</f>
        <v/>
      </c>
      <c r="I61">
        <f>IF(H61="","",LOWER(IF(AND(LEN(H61)&gt;1,RIGHT(H61,1)="/"),LEFT(H61,LEN(H61)-1),H61)))</f>
        <v/>
      </c>
      <c r="J61">
        <f>IF(I61="","",IFERROR(N(INDEX($A61:$E61,1,Rules!$H$16)),0))</f>
        <v/>
      </c>
      <c r="K61">
        <f>IF(I61="","",IFERROR(N(INDEX($A61:$E61,1,Rules!$H$17)),0))</f>
        <v/>
      </c>
      <c r="L61">
        <f>IF(I61="","",IFERROR(N(INDEX($A61:$E61,1,Rules!$H$18))*K61,0))</f>
        <v/>
      </c>
      <c r="M61">
        <f>IF(I61="","",IF(COUNTIF(Crawl!$EC$2:$EC$2001,I61)&gt;0,"Yes","No"))</f>
        <v/>
      </c>
    </row>
    <row r="62">
      <c r="G62">
        <f>IF(A62="","",IF(LEFT(A62,4)="http",IFERROR(MID(A62,FIND("/",A62,FIND("//",A62)+2),2000),"/"),A62))</f>
        <v/>
      </c>
      <c r="H62">
        <f>IF(G62="","",IFERROR(LEFT(SUBSTITUTE(G62,"#","?"),FIND("?",SUBSTITUTE(G62,"#","?"))-1),G62))</f>
        <v/>
      </c>
      <c r="I62">
        <f>IF(H62="","",LOWER(IF(AND(LEN(H62)&gt;1,RIGHT(H62,1)="/"),LEFT(H62,LEN(H62)-1),H62)))</f>
        <v/>
      </c>
      <c r="J62">
        <f>IF(I62="","",IFERROR(N(INDEX($A62:$E62,1,Rules!$H$16)),0))</f>
        <v/>
      </c>
      <c r="K62">
        <f>IF(I62="","",IFERROR(N(INDEX($A62:$E62,1,Rules!$H$17)),0))</f>
        <v/>
      </c>
      <c r="L62">
        <f>IF(I62="","",IFERROR(N(INDEX($A62:$E62,1,Rules!$H$18))*K62,0))</f>
        <v/>
      </c>
      <c r="M62">
        <f>IF(I62="","",IF(COUNTIF(Crawl!$EC$2:$EC$2001,I62)&gt;0,"Yes","No"))</f>
        <v/>
      </c>
    </row>
    <row r="63">
      <c r="G63">
        <f>IF(A63="","",IF(LEFT(A63,4)="http",IFERROR(MID(A63,FIND("/",A63,FIND("//",A63)+2),2000),"/"),A63))</f>
        <v/>
      </c>
      <c r="H63">
        <f>IF(G63="","",IFERROR(LEFT(SUBSTITUTE(G63,"#","?"),FIND("?",SUBSTITUTE(G63,"#","?"))-1),G63))</f>
        <v/>
      </c>
      <c r="I63">
        <f>IF(H63="","",LOWER(IF(AND(LEN(H63)&gt;1,RIGHT(H63,1)="/"),LEFT(H63,LEN(H63)-1),H63)))</f>
        <v/>
      </c>
      <c r="J63">
        <f>IF(I63="","",IFERROR(N(INDEX($A63:$E63,1,Rules!$H$16)),0))</f>
        <v/>
      </c>
      <c r="K63">
        <f>IF(I63="","",IFERROR(N(INDEX($A63:$E63,1,Rules!$H$17)),0))</f>
        <v/>
      </c>
      <c r="L63">
        <f>IF(I63="","",IFERROR(N(INDEX($A63:$E63,1,Rules!$H$18))*K63,0))</f>
        <v/>
      </c>
      <c r="M63">
        <f>IF(I63="","",IF(COUNTIF(Crawl!$EC$2:$EC$2001,I63)&gt;0,"Yes","No"))</f>
        <v/>
      </c>
    </row>
    <row r="64">
      <c r="G64">
        <f>IF(A64="","",IF(LEFT(A64,4)="http",IFERROR(MID(A64,FIND("/",A64,FIND("//",A64)+2),2000),"/"),A64))</f>
        <v/>
      </c>
      <c r="H64">
        <f>IF(G64="","",IFERROR(LEFT(SUBSTITUTE(G64,"#","?"),FIND("?",SUBSTITUTE(G64,"#","?"))-1),G64))</f>
        <v/>
      </c>
      <c r="I64">
        <f>IF(H64="","",LOWER(IF(AND(LEN(H64)&gt;1,RIGHT(H64,1)="/"),LEFT(H64,LEN(H64)-1),H64)))</f>
        <v/>
      </c>
      <c r="J64">
        <f>IF(I64="","",IFERROR(N(INDEX($A64:$E64,1,Rules!$H$16)),0))</f>
        <v/>
      </c>
      <c r="K64">
        <f>IF(I64="","",IFERROR(N(INDEX($A64:$E64,1,Rules!$H$17)),0))</f>
        <v/>
      </c>
      <c r="L64">
        <f>IF(I64="","",IFERROR(N(INDEX($A64:$E64,1,Rules!$H$18))*K64,0))</f>
        <v/>
      </c>
      <c r="M64">
        <f>IF(I64="","",IF(COUNTIF(Crawl!$EC$2:$EC$2001,I64)&gt;0,"Yes","No"))</f>
        <v/>
      </c>
    </row>
    <row r="65">
      <c r="G65">
        <f>IF(A65="","",IF(LEFT(A65,4)="http",IFERROR(MID(A65,FIND("/",A65,FIND("//",A65)+2),2000),"/"),A65))</f>
        <v/>
      </c>
      <c r="H65">
        <f>IF(G65="","",IFERROR(LEFT(SUBSTITUTE(G65,"#","?"),FIND("?",SUBSTITUTE(G65,"#","?"))-1),G65))</f>
        <v/>
      </c>
      <c r="I65">
        <f>IF(H65="","",LOWER(IF(AND(LEN(H65)&gt;1,RIGHT(H65,1)="/"),LEFT(H65,LEN(H65)-1),H65)))</f>
        <v/>
      </c>
      <c r="J65">
        <f>IF(I65="","",IFERROR(N(INDEX($A65:$E65,1,Rules!$H$16)),0))</f>
        <v/>
      </c>
      <c r="K65">
        <f>IF(I65="","",IFERROR(N(INDEX($A65:$E65,1,Rules!$H$17)),0))</f>
        <v/>
      </c>
      <c r="L65">
        <f>IF(I65="","",IFERROR(N(INDEX($A65:$E65,1,Rules!$H$18))*K65,0))</f>
        <v/>
      </c>
      <c r="M65">
        <f>IF(I65="","",IF(COUNTIF(Crawl!$EC$2:$EC$2001,I65)&gt;0,"Yes","No"))</f>
        <v/>
      </c>
    </row>
    <row r="66">
      <c r="G66">
        <f>IF(A66="","",IF(LEFT(A66,4)="http",IFERROR(MID(A66,FIND("/",A66,FIND("//",A66)+2),2000),"/"),A66))</f>
        <v/>
      </c>
      <c r="H66">
        <f>IF(G66="","",IFERROR(LEFT(SUBSTITUTE(G66,"#","?"),FIND("?",SUBSTITUTE(G66,"#","?"))-1),G66))</f>
        <v/>
      </c>
      <c r="I66">
        <f>IF(H66="","",LOWER(IF(AND(LEN(H66)&gt;1,RIGHT(H66,1)="/"),LEFT(H66,LEN(H66)-1),H66)))</f>
        <v/>
      </c>
      <c r="J66">
        <f>IF(I66="","",IFERROR(N(INDEX($A66:$E66,1,Rules!$H$16)),0))</f>
        <v/>
      </c>
      <c r="K66">
        <f>IF(I66="","",IFERROR(N(INDEX($A66:$E66,1,Rules!$H$17)),0))</f>
        <v/>
      </c>
      <c r="L66">
        <f>IF(I66="","",IFERROR(N(INDEX($A66:$E66,1,Rules!$H$18))*K66,0))</f>
        <v/>
      </c>
      <c r="M66">
        <f>IF(I66="","",IF(COUNTIF(Crawl!$EC$2:$EC$2001,I66)&gt;0,"Yes","No"))</f>
        <v/>
      </c>
    </row>
    <row r="67">
      <c r="G67">
        <f>IF(A67="","",IF(LEFT(A67,4)="http",IFERROR(MID(A67,FIND("/",A67,FIND("//",A67)+2),2000),"/"),A67))</f>
        <v/>
      </c>
      <c r="H67">
        <f>IF(G67="","",IFERROR(LEFT(SUBSTITUTE(G67,"#","?"),FIND("?",SUBSTITUTE(G67,"#","?"))-1),G67))</f>
        <v/>
      </c>
      <c r="I67">
        <f>IF(H67="","",LOWER(IF(AND(LEN(H67)&gt;1,RIGHT(H67,1)="/"),LEFT(H67,LEN(H67)-1),H67)))</f>
        <v/>
      </c>
      <c r="J67">
        <f>IF(I67="","",IFERROR(N(INDEX($A67:$E67,1,Rules!$H$16)),0))</f>
        <v/>
      </c>
      <c r="K67">
        <f>IF(I67="","",IFERROR(N(INDEX($A67:$E67,1,Rules!$H$17)),0))</f>
        <v/>
      </c>
      <c r="L67">
        <f>IF(I67="","",IFERROR(N(INDEX($A67:$E67,1,Rules!$H$18))*K67,0))</f>
        <v/>
      </c>
      <c r="M67">
        <f>IF(I67="","",IF(COUNTIF(Crawl!$EC$2:$EC$2001,I67)&gt;0,"Yes","No"))</f>
        <v/>
      </c>
    </row>
    <row r="68">
      <c r="G68">
        <f>IF(A68="","",IF(LEFT(A68,4)="http",IFERROR(MID(A68,FIND("/",A68,FIND("//",A68)+2),2000),"/"),A68))</f>
        <v/>
      </c>
      <c r="H68">
        <f>IF(G68="","",IFERROR(LEFT(SUBSTITUTE(G68,"#","?"),FIND("?",SUBSTITUTE(G68,"#","?"))-1),G68))</f>
        <v/>
      </c>
      <c r="I68">
        <f>IF(H68="","",LOWER(IF(AND(LEN(H68)&gt;1,RIGHT(H68,1)="/"),LEFT(H68,LEN(H68)-1),H68)))</f>
        <v/>
      </c>
      <c r="J68">
        <f>IF(I68="","",IFERROR(N(INDEX($A68:$E68,1,Rules!$H$16)),0))</f>
        <v/>
      </c>
      <c r="K68">
        <f>IF(I68="","",IFERROR(N(INDEX($A68:$E68,1,Rules!$H$17)),0))</f>
        <v/>
      </c>
      <c r="L68">
        <f>IF(I68="","",IFERROR(N(INDEX($A68:$E68,1,Rules!$H$18))*K68,0))</f>
        <v/>
      </c>
      <c r="M68">
        <f>IF(I68="","",IF(COUNTIF(Crawl!$EC$2:$EC$2001,I68)&gt;0,"Yes","No"))</f>
        <v/>
      </c>
    </row>
    <row r="69">
      <c r="G69">
        <f>IF(A69="","",IF(LEFT(A69,4)="http",IFERROR(MID(A69,FIND("/",A69,FIND("//",A69)+2),2000),"/"),A69))</f>
        <v/>
      </c>
      <c r="H69">
        <f>IF(G69="","",IFERROR(LEFT(SUBSTITUTE(G69,"#","?"),FIND("?",SUBSTITUTE(G69,"#","?"))-1),G69))</f>
        <v/>
      </c>
      <c r="I69">
        <f>IF(H69="","",LOWER(IF(AND(LEN(H69)&gt;1,RIGHT(H69,1)="/"),LEFT(H69,LEN(H69)-1),H69)))</f>
        <v/>
      </c>
      <c r="J69">
        <f>IF(I69="","",IFERROR(N(INDEX($A69:$E69,1,Rules!$H$16)),0))</f>
        <v/>
      </c>
      <c r="K69">
        <f>IF(I69="","",IFERROR(N(INDEX($A69:$E69,1,Rules!$H$17)),0))</f>
        <v/>
      </c>
      <c r="L69">
        <f>IF(I69="","",IFERROR(N(INDEX($A69:$E69,1,Rules!$H$18))*K69,0))</f>
        <v/>
      </c>
      <c r="M69">
        <f>IF(I69="","",IF(COUNTIF(Crawl!$EC$2:$EC$2001,I69)&gt;0,"Yes","No"))</f>
        <v/>
      </c>
    </row>
    <row r="70">
      <c r="G70">
        <f>IF(A70="","",IF(LEFT(A70,4)="http",IFERROR(MID(A70,FIND("/",A70,FIND("//",A70)+2),2000),"/"),A70))</f>
        <v/>
      </c>
      <c r="H70">
        <f>IF(G70="","",IFERROR(LEFT(SUBSTITUTE(G70,"#","?"),FIND("?",SUBSTITUTE(G70,"#","?"))-1),G70))</f>
        <v/>
      </c>
      <c r="I70">
        <f>IF(H70="","",LOWER(IF(AND(LEN(H70)&gt;1,RIGHT(H70,1)="/"),LEFT(H70,LEN(H70)-1),H70)))</f>
        <v/>
      </c>
      <c r="J70">
        <f>IF(I70="","",IFERROR(N(INDEX($A70:$E70,1,Rules!$H$16)),0))</f>
        <v/>
      </c>
      <c r="K70">
        <f>IF(I70="","",IFERROR(N(INDEX($A70:$E70,1,Rules!$H$17)),0))</f>
        <v/>
      </c>
      <c r="L70">
        <f>IF(I70="","",IFERROR(N(INDEX($A70:$E70,1,Rules!$H$18))*K70,0))</f>
        <v/>
      </c>
      <c r="M70">
        <f>IF(I70="","",IF(COUNTIF(Crawl!$EC$2:$EC$2001,I70)&gt;0,"Yes","No"))</f>
        <v/>
      </c>
    </row>
    <row r="71">
      <c r="G71">
        <f>IF(A71="","",IF(LEFT(A71,4)="http",IFERROR(MID(A71,FIND("/",A71,FIND("//",A71)+2),2000),"/"),A71))</f>
        <v/>
      </c>
      <c r="H71">
        <f>IF(G71="","",IFERROR(LEFT(SUBSTITUTE(G71,"#","?"),FIND("?",SUBSTITUTE(G71,"#","?"))-1),G71))</f>
        <v/>
      </c>
      <c r="I71">
        <f>IF(H71="","",LOWER(IF(AND(LEN(H71)&gt;1,RIGHT(H71,1)="/"),LEFT(H71,LEN(H71)-1),H71)))</f>
        <v/>
      </c>
      <c r="J71">
        <f>IF(I71="","",IFERROR(N(INDEX($A71:$E71,1,Rules!$H$16)),0))</f>
        <v/>
      </c>
      <c r="K71">
        <f>IF(I71="","",IFERROR(N(INDEX($A71:$E71,1,Rules!$H$17)),0))</f>
        <v/>
      </c>
      <c r="L71">
        <f>IF(I71="","",IFERROR(N(INDEX($A71:$E71,1,Rules!$H$18))*K71,0))</f>
        <v/>
      </c>
      <c r="M71">
        <f>IF(I71="","",IF(COUNTIF(Crawl!$EC$2:$EC$2001,I71)&gt;0,"Yes","No"))</f>
        <v/>
      </c>
    </row>
    <row r="72">
      <c r="G72">
        <f>IF(A72="","",IF(LEFT(A72,4)="http",IFERROR(MID(A72,FIND("/",A72,FIND("//",A72)+2),2000),"/"),A72))</f>
        <v/>
      </c>
      <c r="H72">
        <f>IF(G72="","",IFERROR(LEFT(SUBSTITUTE(G72,"#","?"),FIND("?",SUBSTITUTE(G72,"#","?"))-1),G72))</f>
        <v/>
      </c>
      <c r="I72">
        <f>IF(H72="","",LOWER(IF(AND(LEN(H72)&gt;1,RIGHT(H72,1)="/"),LEFT(H72,LEN(H72)-1),H72)))</f>
        <v/>
      </c>
      <c r="J72">
        <f>IF(I72="","",IFERROR(N(INDEX($A72:$E72,1,Rules!$H$16)),0))</f>
        <v/>
      </c>
      <c r="K72">
        <f>IF(I72="","",IFERROR(N(INDEX($A72:$E72,1,Rules!$H$17)),0))</f>
        <v/>
      </c>
      <c r="L72">
        <f>IF(I72="","",IFERROR(N(INDEX($A72:$E72,1,Rules!$H$18))*K72,0))</f>
        <v/>
      </c>
      <c r="M72">
        <f>IF(I72="","",IF(COUNTIF(Crawl!$EC$2:$EC$2001,I72)&gt;0,"Yes","No"))</f>
        <v/>
      </c>
    </row>
    <row r="73">
      <c r="G73">
        <f>IF(A73="","",IF(LEFT(A73,4)="http",IFERROR(MID(A73,FIND("/",A73,FIND("//",A73)+2),2000),"/"),A73))</f>
        <v/>
      </c>
      <c r="H73">
        <f>IF(G73="","",IFERROR(LEFT(SUBSTITUTE(G73,"#","?"),FIND("?",SUBSTITUTE(G73,"#","?"))-1),G73))</f>
        <v/>
      </c>
      <c r="I73">
        <f>IF(H73="","",LOWER(IF(AND(LEN(H73)&gt;1,RIGHT(H73,1)="/"),LEFT(H73,LEN(H73)-1),H73)))</f>
        <v/>
      </c>
      <c r="J73">
        <f>IF(I73="","",IFERROR(N(INDEX($A73:$E73,1,Rules!$H$16)),0))</f>
        <v/>
      </c>
      <c r="K73">
        <f>IF(I73="","",IFERROR(N(INDEX($A73:$E73,1,Rules!$H$17)),0))</f>
        <v/>
      </c>
      <c r="L73">
        <f>IF(I73="","",IFERROR(N(INDEX($A73:$E73,1,Rules!$H$18))*K73,0))</f>
        <v/>
      </c>
      <c r="M73">
        <f>IF(I73="","",IF(COUNTIF(Crawl!$EC$2:$EC$2001,I73)&gt;0,"Yes","No"))</f>
        <v/>
      </c>
    </row>
    <row r="74">
      <c r="G74">
        <f>IF(A74="","",IF(LEFT(A74,4)="http",IFERROR(MID(A74,FIND("/",A74,FIND("//",A74)+2),2000),"/"),A74))</f>
        <v/>
      </c>
      <c r="H74">
        <f>IF(G74="","",IFERROR(LEFT(SUBSTITUTE(G74,"#","?"),FIND("?",SUBSTITUTE(G74,"#","?"))-1),G74))</f>
        <v/>
      </c>
      <c r="I74">
        <f>IF(H74="","",LOWER(IF(AND(LEN(H74)&gt;1,RIGHT(H74,1)="/"),LEFT(H74,LEN(H74)-1),H74)))</f>
        <v/>
      </c>
      <c r="J74">
        <f>IF(I74="","",IFERROR(N(INDEX($A74:$E74,1,Rules!$H$16)),0))</f>
        <v/>
      </c>
      <c r="K74">
        <f>IF(I74="","",IFERROR(N(INDEX($A74:$E74,1,Rules!$H$17)),0))</f>
        <v/>
      </c>
      <c r="L74">
        <f>IF(I74="","",IFERROR(N(INDEX($A74:$E74,1,Rules!$H$18))*K74,0))</f>
        <v/>
      </c>
      <c r="M74">
        <f>IF(I74="","",IF(COUNTIF(Crawl!$EC$2:$EC$2001,I74)&gt;0,"Yes","No"))</f>
        <v/>
      </c>
    </row>
    <row r="75">
      <c r="G75">
        <f>IF(A75="","",IF(LEFT(A75,4)="http",IFERROR(MID(A75,FIND("/",A75,FIND("//",A75)+2),2000),"/"),A75))</f>
        <v/>
      </c>
      <c r="H75">
        <f>IF(G75="","",IFERROR(LEFT(SUBSTITUTE(G75,"#","?"),FIND("?",SUBSTITUTE(G75,"#","?"))-1),G75))</f>
        <v/>
      </c>
      <c r="I75">
        <f>IF(H75="","",LOWER(IF(AND(LEN(H75)&gt;1,RIGHT(H75,1)="/"),LEFT(H75,LEN(H75)-1),H75)))</f>
        <v/>
      </c>
      <c r="J75">
        <f>IF(I75="","",IFERROR(N(INDEX($A75:$E75,1,Rules!$H$16)),0))</f>
        <v/>
      </c>
      <c r="K75">
        <f>IF(I75="","",IFERROR(N(INDEX($A75:$E75,1,Rules!$H$17)),0))</f>
        <v/>
      </c>
      <c r="L75">
        <f>IF(I75="","",IFERROR(N(INDEX($A75:$E75,1,Rules!$H$18))*K75,0))</f>
        <v/>
      </c>
      <c r="M75">
        <f>IF(I75="","",IF(COUNTIF(Crawl!$EC$2:$EC$2001,I75)&gt;0,"Yes","No"))</f>
        <v/>
      </c>
    </row>
    <row r="76">
      <c r="G76">
        <f>IF(A76="","",IF(LEFT(A76,4)="http",IFERROR(MID(A76,FIND("/",A76,FIND("//",A76)+2),2000),"/"),A76))</f>
        <v/>
      </c>
      <c r="H76">
        <f>IF(G76="","",IFERROR(LEFT(SUBSTITUTE(G76,"#","?"),FIND("?",SUBSTITUTE(G76,"#","?"))-1),G76))</f>
        <v/>
      </c>
      <c r="I76">
        <f>IF(H76="","",LOWER(IF(AND(LEN(H76)&gt;1,RIGHT(H76,1)="/"),LEFT(H76,LEN(H76)-1),H76)))</f>
        <v/>
      </c>
      <c r="J76">
        <f>IF(I76="","",IFERROR(N(INDEX($A76:$E76,1,Rules!$H$16)),0))</f>
        <v/>
      </c>
      <c r="K76">
        <f>IF(I76="","",IFERROR(N(INDEX($A76:$E76,1,Rules!$H$17)),0))</f>
        <v/>
      </c>
      <c r="L76">
        <f>IF(I76="","",IFERROR(N(INDEX($A76:$E76,1,Rules!$H$18))*K76,0))</f>
        <v/>
      </c>
      <c r="M76">
        <f>IF(I76="","",IF(COUNTIF(Crawl!$EC$2:$EC$2001,I76)&gt;0,"Yes","No"))</f>
        <v/>
      </c>
    </row>
    <row r="77">
      <c r="G77">
        <f>IF(A77="","",IF(LEFT(A77,4)="http",IFERROR(MID(A77,FIND("/",A77,FIND("//",A77)+2),2000),"/"),A77))</f>
        <v/>
      </c>
      <c r="H77">
        <f>IF(G77="","",IFERROR(LEFT(SUBSTITUTE(G77,"#","?"),FIND("?",SUBSTITUTE(G77,"#","?"))-1),G77))</f>
        <v/>
      </c>
      <c r="I77">
        <f>IF(H77="","",LOWER(IF(AND(LEN(H77)&gt;1,RIGHT(H77,1)="/"),LEFT(H77,LEN(H77)-1),H77)))</f>
        <v/>
      </c>
      <c r="J77">
        <f>IF(I77="","",IFERROR(N(INDEX($A77:$E77,1,Rules!$H$16)),0))</f>
        <v/>
      </c>
      <c r="K77">
        <f>IF(I77="","",IFERROR(N(INDEX($A77:$E77,1,Rules!$H$17)),0))</f>
        <v/>
      </c>
      <c r="L77">
        <f>IF(I77="","",IFERROR(N(INDEX($A77:$E77,1,Rules!$H$18))*K77,0))</f>
        <v/>
      </c>
      <c r="M77">
        <f>IF(I77="","",IF(COUNTIF(Crawl!$EC$2:$EC$2001,I77)&gt;0,"Yes","No"))</f>
        <v/>
      </c>
    </row>
    <row r="78">
      <c r="G78">
        <f>IF(A78="","",IF(LEFT(A78,4)="http",IFERROR(MID(A78,FIND("/",A78,FIND("//",A78)+2),2000),"/"),A78))</f>
        <v/>
      </c>
      <c r="H78">
        <f>IF(G78="","",IFERROR(LEFT(SUBSTITUTE(G78,"#","?"),FIND("?",SUBSTITUTE(G78,"#","?"))-1),G78))</f>
        <v/>
      </c>
      <c r="I78">
        <f>IF(H78="","",LOWER(IF(AND(LEN(H78)&gt;1,RIGHT(H78,1)="/"),LEFT(H78,LEN(H78)-1),H78)))</f>
        <v/>
      </c>
      <c r="J78">
        <f>IF(I78="","",IFERROR(N(INDEX($A78:$E78,1,Rules!$H$16)),0))</f>
        <v/>
      </c>
      <c r="K78">
        <f>IF(I78="","",IFERROR(N(INDEX($A78:$E78,1,Rules!$H$17)),0))</f>
        <v/>
      </c>
      <c r="L78">
        <f>IF(I78="","",IFERROR(N(INDEX($A78:$E78,1,Rules!$H$18))*K78,0))</f>
        <v/>
      </c>
      <c r="M78">
        <f>IF(I78="","",IF(COUNTIF(Crawl!$EC$2:$EC$2001,I78)&gt;0,"Yes","No"))</f>
        <v/>
      </c>
    </row>
    <row r="79">
      <c r="G79">
        <f>IF(A79="","",IF(LEFT(A79,4)="http",IFERROR(MID(A79,FIND("/",A79,FIND("//",A79)+2),2000),"/"),A79))</f>
        <v/>
      </c>
      <c r="H79">
        <f>IF(G79="","",IFERROR(LEFT(SUBSTITUTE(G79,"#","?"),FIND("?",SUBSTITUTE(G79,"#","?"))-1),G79))</f>
        <v/>
      </c>
      <c r="I79">
        <f>IF(H79="","",LOWER(IF(AND(LEN(H79)&gt;1,RIGHT(H79,1)="/"),LEFT(H79,LEN(H79)-1),H79)))</f>
        <v/>
      </c>
      <c r="J79">
        <f>IF(I79="","",IFERROR(N(INDEX($A79:$E79,1,Rules!$H$16)),0))</f>
        <v/>
      </c>
      <c r="K79">
        <f>IF(I79="","",IFERROR(N(INDEX($A79:$E79,1,Rules!$H$17)),0))</f>
        <v/>
      </c>
      <c r="L79">
        <f>IF(I79="","",IFERROR(N(INDEX($A79:$E79,1,Rules!$H$18))*K79,0))</f>
        <v/>
      </c>
      <c r="M79">
        <f>IF(I79="","",IF(COUNTIF(Crawl!$EC$2:$EC$2001,I79)&gt;0,"Yes","No"))</f>
        <v/>
      </c>
    </row>
    <row r="80">
      <c r="G80">
        <f>IF(A80="","",IF(LEFT(A80,4)="http",IFERROR(MID(A80,FIND("/",A80,FIND("//",A80)+2),2000),"/"),A80))</f>
        <v/>
      </c>
      <c r="H80">
        <f>IF(G80="","",IFERROR(LEFT(SUBSTITUTE(G80,"#","?"),FIND("?",SUBSTITUTE(G80,"#","?"))-1),G80))</f>
        <v/>
      </c>
      <c r="I80">
        <f>IF(H80="","",LOWER(IF(AND(LEN(H80)&gt;1,RIGHT(H80,1)="/"),LEFT(H80,LEN(H80)-1),H80)))</f>
        <v/>
      </c>
      <c r="J80">
        <f>IF(I80="","",IFERROR(N(INDEX($A80:$E80,1,Rules!$H$16)),0))</f>
        <v/>
      </c>
      <c r="K80">
        <f>IF(I80="","",IFERROR(N(INDEX($A80:$E80,1,Rules!$H$17)),0))</f>
        <v/>
      </c>
      <c r="L80">
        <f>IF(I80="","",IFERROR(N(INDEX($A80:$E80,1,Rules!$H$18))*K80,0))</f>
        <v/>
      </c>
      <c r="M80">
        <f>IF(I80="","",IF(COUNTIF(Crawl!$EC$2:$EC$2001,I80)&gt;0,"Yes","No"))</f>
        <v/>
      </c>
    </row>
    <row r="81">
      <c r="G81">
        <f>IF(A81="","",IF(LEFT(A81,4)="http",IFERROR(MID(A81,FIND("/",A81,FIND("//",A81)+2),2000),"/"),A81))</f>
        <v/>
      </c>
      <c r="H81">
        <f>IF(G81="","",IFERROR(LEFT(SUBSTITUTE(G81,"#","?"),FIND("?",SUBSTITUTE(G81,"#","?"))-1),G81))</f>
        <v/>
      </c>
      <c r="I81">
        <f>IF(H81="","",LOWER(IF(AND(LEN(H81)&gt;1,RIGHT(H81,1)="/"),LEFT(H81,LEN(H81)-1),H81)))</f>
        <v/>
      </c>
      <c r="J81">
        <f>IF(I81="","",IFERROR(N(INDEX($A81:$E81,1,Rules!$H$16)),0))</f>
        <v/>
      </c>
      <c r="K81">
        <f>IF(I81="","",IFERROR(N(INDEX($A81:$E81,1,Rules!$H$17)),0))</f>
        <v/>
      </c>
      <c r="L81">
        <f>IF(I81="","",IFERROR(N(INDEX($A81:$E81,1,Rules!$H$18))*K81,0))</f>
        <v/>
      </c>
      <c r="M81">
        <f>IF(I81="","",IF(COUNTIF(Crawl!$EC$2:$EC$2001,I81)&gt;0,"Yes","No"))</f>
        <v/>
      </c>
    </row>
    <row r="82">
      <c r="G82">
        <f>IF(A82="","",IF(LEFT(A82,4)="http",IFERROR(MID(A82,FIND("/",A82,FIND("//",A82)+2),2000),"/"),A82))</f>
        <v/>
      </c>
      <c r="H82">
        <f>IF(G82="","",IFERROR(LEFT(SUBSTITUTE(G82,"#","?"),FIND("?",SUBSTITUTE(G82,"#","?"))-1),G82))</f>
        <v/>
      </c>
      <c r="I82">
        <f>IF(H82="","",LOWER(IF(AND(LEN(H82)&gt;1,RIGHT(H82,1)="/"),LEFT(H82,LEN(H82)-1),H82)))</f>
        <v/>
      </c>
      <c r="J82">
        <f>IF(I82="","",IFERROR(N(INDEX($A82:$E82,1,Rules!$H$16)),0))</f>
        <v/>
      </c>
      <c r="K82">
        <f>IF(I82="","",IFERROR(N(INDEX($A82:$E82,1,Rules!$H$17)),0))</f>
        <v/>
      </c>
      <c r="L82">
        <f>IF(I82="","",IFERROR(N(INDEX($A82:$E82,1,Rules!$H$18))*K82,0))</f>
        <v/>
      </c>
      <c r="M82">
        <f>IF(I82="","",IF(COUNTIF(Crawl!$EC$2:$EC$2001,I82)&gt;0,"Yes","No"))</f>
        <v/>
      </c>
    </row>
    <row r="83">
      <c r="G83">
        <f>IF(A83="","",IF(LEFT(A83,4)="http",IFERROR(MID(A83,FIND("/",A83,FIND("//",A83)+2),2000),"/"),A83))</f>
        <v/>
      </c>
      <c r="H83">
        <f>IF(G83="","",IFERROR(LEFT(SUBSTITUTE(G83,"#","?"),FIND("?",SUBSTITUTE(G83,"#","?"))-1),G83))</f>
        <v/>
      </c>
      <c r="I83">
        <f>IF(H83="","",LOWER(IF(AND(LEN(H83)&gt;1,RIGHT(H83,1)="/"),LEFT(H83,LEN(H83)-1),H83)))</f>
        <v/>
      </c>
      <c r="J83">
        <f>IF(I83="","",IFERROR(N(INDEX($A83:$E83,1,Rules!$H$16)),0))</f>
        <v/>
      </c>
      <c r="K83">
        <f>IF(I83="","",IFERROR(N(INDEX($A83:$E83,1,Rules!$H$17)),0))</f>
        <v/>
      </c>
      <c r="L83">
        <f>IF(I83="","",IFERROR(N(INDEX($A83:$E83,1,Rules!$H$18))*K83,0))</f>
        <v/>
      </c>
      <c r="M83">
        <f>IF(I83="","",IF(COUNTIF(Crawl!$EC$2:$EC$2001,I83)&gt;0,"Yes","No"))</f>
        <v/>
      </c>
    </row>
    <row r="84">
      <c r="G84">
        <f>IF(A84="","",IF(LEFT(A84,4)="http",IFERROR(MID(A84,FIND("/",A84,FIND("//",A84)+2),2000),"/"),A84))</f>
        <v/>
      </c>
      <c r="H84">
        <f>IF(G84="","",IFERROR(LEFT(SUBSTITUTE(G84,"#","?"),FIND("?",SUBSTITUTE(G84,"#","?"))-1),G84))</f>
        <v/>
      </c>
      <c r="I84">
        <f>IF(H84="","",LOWER(IF(AND(LEN(H84)&gt;1,RIGHT(H84,1)="/"),LEFT(H84,LEN(H84)-1),H84)))</f>
        <v/>
      </c>
      <c r="J84">
        <f>IF(I84="","",IFERROR(N(INDEX($A84:$E84,1,Rules!$H$16)),0))</f>
        <v/>
      </c>
      <c r="K84">
        <f>IF(I84="","",IFERROR(N(INDEX($A84:$E84,1,Rules!$H$17)),0))</f>
        <v/>
      </c>
      <c r="L84">
        <f>IF(I84="","",IFERROR(N(INDEX($A84:$E84,1,Rules!$H$18))*K84,0))</f>
        <v/>
      </c>
      <c r="M84">
        <f>IF(I84="","",IF(COUNTIF(Crawl!$EC$2:$EC$2001,I84)&gt;0,"Yes","No"))</f>
        <v/>
      </c>
    </row>
    <row r="85">
      <c r="G85">
        <f>IF(A85="","",IF(LEFT(A85,4)="http",IFERROR(MID(A85,FIND("/",A85,FIND("//",A85)+2),2000),"/"),A85))</f>
        <v/>
      </c>
      <c r="H85">
        <f>IF(G85="","",IFERROR(LEFT(SUBSTITUTE(G85,"#","?"),FIND("?",SUBSTITUTE(G85,"#","?"))-1),G85))</f>
        <v/>
      </c>
      <c r="I85">
        <f>IF(H85="","",LOWER(IF(AND(LEN(H85)&gt;1,RIGHT(H85,1)="/"),LEFT(H85,LEN(H85)-1),H85)))</f>
        <v/>
      </c>
      <c r="J85">
        <f>IF(I85="","",IFERROR(N(INDEX($A85:$E85,1,Rules!$H$16)),0))</f>
        <v/>
      </c>
      <c r="K85">
        <f>IF(I85="","",IFERROR(N(INDEX($A85:$E85,1,Rules!$H$17)),0))</f>
        <v/>
      </c>
      <c r="L85">
        <f>IF(I85="","",IFERROR(N(INDEX($A85:$E85,1,Rules!$H$18))*K85,0))</f>
        <v/>
      </c>
      <c r="M85">
        <f>IF(I85="","",IF(COUNTIF(Crawl!$EC$2:$EC$2001,I85)&gt;0,"Yes","No"))</f>
        <v/>
      </c>
    </row>
    <row r="86">
      <c r="G86">
        <f>IF(A86="","",IF(LEFT(A86,4)="http",IFERROR(MID(A86,FIND("/",A86,FIND("//",A86)+2),2000),"/"),A86))</f>
        <v/>
      </c>
      <c r="H86">
        <f>IF(G86="","",IFERROR(LEFT(SUBSTITUTE(G86,"#","?"),FIND("?",SUBSTITUTE(G86,"#","?"))-1),G86))</f>
        <v/>
      </c>
      <c r="I86">
        <f>IF(H86="","",LOWER(IF(AND(LEN(H86)&gt;1,RIGHT(H86,1)="/"),LEFT(H86,LEN(H86)-1),H86)))</f>
        <v/>
      </c>
      <c r="J86">
        <f>IF(I86="","",IFERROR(N(INDEX($A86:$E86,1,Rules!$H$16)),0))</f>
        <v/>
      </c>
      <c r="K86">
        <f>IF(I86="","",IFERROR(N(INDEX($A86:$E86,1,Rules!$H$17)),0))</f>
        <v/>
      </c>
      <c r="L86">
        <f>IF(I86="","",IFERROR(N(INDEX($A86:$E86,1,Rules!$H$18))*K86,0))</f>
        <v/>
      </c>
      <c r="M86">
        <f>IF(I86="","",IF(COUNTIF(Crawl!$EC$2:$EC$2001,I86)&gt;0,"Yes","No"))</f>
        <v/>
      </c>
    </row>
    <row r="87">
      <c r="G87">
        <f>IF(A87="","",IF(LEFT(A87,4)="http",IFERROR(MID(A87,FIND("/",A87,FIND("//",A87)+2),2000),"/"),A87))</f>
        <v/>
      </c>
      <c r="H87">
        <f>IF(G87="","",IFERROR(LEFT(SUBSTITUTE(G87,"#","?"),FIND("?",SUBSTITUTE(G87,"#","?"))-1),G87))</f>
        <v/>
      </c>
      <c r="I87">
        <f>IF(H87="","",LOWER(IF(AND(LEN(H87)&gt;1,RIGHT(H87,1)="/"),LEFT(H87,LEN(H87)-1),H87)))</f>
        <v/>
      </c>
      <c r="J87">
        <f>IF(I87="","",IFERROR(N(INDEX($A87:$E87,1,Rules!$H$16)),0))</f>
        <v/>
      </c>
      <c r="K87">
        <f>IF(I87="","",IFERROR(N(INDEX($A87:$E87,1,Rules!$H$17)),0))</f>
        <v/>
      </c>
      <c r="L87">
        <f>IF(I87="","",IFERROR(N(INDEX($A87:$E87,1,Rules!$H$18))*K87,0))</f>
        <v/>
      </c>
      <c r="M87">
        <f>IF(I87="","",IF(COUNTIF(Crawl!$EC$2:$EC$2001,I87)&gt;0,"Yes","No"))</f>
        <v/>
      </c>
    </row>
    <row r="88">
      <c r="G88">
        <f>IF(A88="","",IF(LEFT(A88,4)="http",IFERROR(MID(A88,FIND("/",A88,FIND("//",A88)+2),2000),"/"),A88))</f>
        <v/>
      </c>
      <c r="H88">
        <f>IF(G88="","",IFERROR(LEFT(SUBSTITUTE(G88,"#","?"),FIND("?",SUBSTITUTE(G88,"#","?"))-1),G88))</f>
        <v/>
      </c>
      <c r="I88">
        <f>IF(H88="","",LOWER(IF(AND(LEN(H88)&gt;1,RIGHT(H88,1)="/"),LEFT(H88,LEN(H88)-1),H88)))</f>
        <v/>
      </c>
      <c r="J88">
        <f>IF(I88="","",IFERROR(N(INDEX($A88:$E88,1,Rules!$H$16)),0))</f>
        <v/>
      </c>
      <c r="K88">
        <f>IF(I88="","",IFERROR(N(INDEX($A88:$E88,1,Rules!$H$17)),0))</f>
        <v/>
      </c>
      <c r="L88">
        <f>IF(I88="","",IFERROR(N(INDEX($A88:$E88,1,Rules!$H$18))*K88,0))</f>
        <v/>
      </c>
      <c r="M88">
        <f>IF(I88="","",IF(COUNTIF(Crawl!$EC$2:$EC$2001,I88)&gt;0,"Yes","No"))</f>
        <v/>
      </c>
    </row>
    <row r="89">
      <c r="G89">
        <f>IF(A89="","",IF(LEFT(A89,4)="http",IFERROR(MID(A89,FIND("/",A89,FIND("//",A89)+2),2000),"/"),A89))</f>
        <v/>
      </c>
      <c r="H89">
        <f>IF(G89="","",IFERROR(LEFT(SUBSTITUTE(G89,"#","?"),FIND("?",SUBSTITUTE(G89,"#","?"))-1),G89))</f>
        <v/>
      </c>
      <c r="I89">
        <f>IF(H89="","",LOWER(IF(AND(LEN(H89)&gt;1,RIGHT(H89,1)="/"),LEFT(H89,LEN(H89)-1),H89)))</f>
        <v/>
      </c>
      <c r="J89">
        <f>IF(I89="","",IFERROR(N(INDEX($A89:$E89,1,Rules!$H$16)),0))</f>
        <v/>
      </c>
      <c r="K89">
        <f>IF(I89="","",IFERROR(N(INDEX($A89:$E89,1,Rules!$H$17)),0))</f>
        <v/>
      </c>
      <c r="L89">
        <f>IF(I89="","",IFERROR(N(INDEX($A89:$E89,1,Rules!$H$18))*K89,0))</f>
        <v/>
      </c>
      <c r="M89">
        <f>IF(I89="","",IF(COUNTIF(Crawl!$EC$2:$EC$2001,I89)&gt;0,"Yes","No"))</f>
        <v/>
      </c>
    </row>
    <row r="90">
      <c r="G90">
        <f>IF(A90="","",IF(LEFT(A90,4)="http",IFERROR(MID(A90,FIND("/",A90,FIND("//",A90)+2),2000),"/"),A90))</f>
        <v/>
      </c>
      <c r="H90">
        <f>IF(G90="","",IFERROR(LEFT(SUBSTITUTE(G90,"#","?"),FIND("?",SUBSTITUTE(G90,"#","?"))-1),G90))</f>
        <v/>
      </c>
      <c r="I90">
        <f>IF(H90="","",LOWER(IF(AND(LEN(H90)&gt;1,RIGHT(H90,1)="/"),LEFT(H90,LEN(H90)-1),H90)))</f>
        <v/>
      </c>
      <c r="J90">
        <f>IF(I90="","",IFERROR(N(INDEX($A90:$E90,1,Rules!$H$16)),0))</f>
        <v/>
      </c>
      <c r="K90">
        <f>IF(I90="","",IFERROR(N(INDEX($A90:$E90,1,Rules!$H$17)),0))</f>
        <v/>
      </c>
      <c r="L90">
        <f>IF(I90="","",IFERROR(N(INDEX($A90:$E90,1,Rules!$H$18))*K90,0))</f>
        <v/>
      </c>
      <c r="M90">
        <f>IF(I90="","",IF(COUNTIF(Crawl!$EC$2:$EC$2001,I90)&gt;0,"Yes","No"))</f>
        <v/>
      </c>
    </row>
    <row r="91">
      <c r="G91">
        <f>IF(A91="","",IF(LEFT(A91,4)="http",IFERROR(MID(A91,FIND("/",A91,FIND("//",A91)+2),2000),"/"),A91))</f>
        <v/>
      </c>
      <c r="H91">
        <f>IF(G91="","",IFERROR(LEFT(SUBSTITUTE(G91,"#","?"),FIND("?",SUBSTITUTE(G91,"#","?"))-1),G91))</f>
        <v/>
      </c>
      <c r="I91">
        <f>IF(H91="","",LOWER(IF(AND(LEN(H91)&gt;1,RIGHT(H91,1)="/"),LEFT(H91,LEN(H91)-1),H91)))</f>
        <v/>
      </c>
      <c r="J91">
        <f>IF(I91="","",IFERROR(N(INDEX($A91:$E91,1,Rules!$H$16)),0))</f>
        <v/>
      </c>
      <c r="K91">
        <f>IF(I91="","",IFERROR(N(INDEX($A91:$E91,1,Rules!$H$17)),0))</f>
        <v/>
      </c>
      <c r="L91">
        <f>IF(I91="","",IFERROR(N(INDEX($A91:$E91,1,Rules!$H$18))*K91,0))</f>
        <v/>
      </c>
      <c r="M91">
        <f>IF(I91="","",IF(COUNTIF(Crawl!$EC$2:$EC$2001,I91)&gt;0,"Yes","No"))</f>
        <v/>
      </c>
    </row>
    <row r="92">
      <c r="G92">
        <f>IF(A92="","",IF(LEFT(A92,4)="http",IFERROR(MID(A92,FIND("/",A92,FIND("//",A92)+2),2000),"/"),A92))</f>
        <v/>
      </c>
      <c r="H92">
        <f>IF(G92="","",IFERROR(LEFT(SUBSTITUTE(G92,"#","?"),FIND("?",SUBSTITUTE(G92,"#","?"))-1),G92))</f>
        <v/>
      </c>
      <c r="I92">
        <f>IF(H92="","",LOWER(IF(AND(LEN(H92)&gt;1,RIGHT(H92,1)="/"),LEFT(H92,LEN(H92)-1),H92)))</f>
        <v/>
      </c>
      <c r="J92">
        <f>IF(I92="","",IFERROR(N(INDEX($A92:$E92,1,Rules!$H$16)),0))</f>
        <v/>
      </c>
      <c r="K92">
        <f>IF(I92="","",IFERROR(N(INDEX($A92:$E92,1,Rules!$H$17)),0))</f>
        <v/>
      </c>
      <c r="L92">
        <f>IF(I92="","",IFERROR(N(INDEX($A92:$E92,1,Rules!$H$18))*K92,0))</f>
        <v/>
      </c>
      <c r="M92">
        <f>IF(I92="","",IF(COUNTIF(Crawl!$EC$2:$EC$2001,I92)&gt;0,"Yes","No"))</f>
        <v/>
      </c>
    </row>
    <row r="93">
      <c r="G93">
        <f>IF(A93="","",IF(LEFT(A93,4)="http",IFERROR(MID(A93,FIND("/",A93,FIND("//",A93)+2),2000),"/"),A93))</f>
        <v/>
      </c>
      <c r="H93">
        <f>IF(G93="","",IFERROR(LEFT(SUBSTITUTE(G93,"#","?"),FIND("?",SUBSTITUTE(G93,"#","?"))-1),G93))</f>
        <v/>
      </c>
      <c r="I93">
        <f>IF(H93="","",LOWER(IF(AND(LEN(H93)&gt;1,RIGHT(H93,1)="/"),LEFT(H93,LEN(H93)-1),H93)))</f>
        <v/>
      </c>
      <c r="J93">
        <f>IF(I93="","",IFERROR(N(INDEX($A93:$E93,1,Rules!$H$16)),0))</f>
        <v/>
      </c>
      <c r="K93">
        <f>IF(I93="","",IFERROR(N(INDEX($A93:$E93,1,Rules!$H$17)),0))</f>
        <v/>
      </c>
      <c r="L93">
        <f>IF(I93="","",IFERROR(N(INDEX($A93:$E93,1,Rules!$H$18))*K93,0))</f>
        <v/>
      </c>
      <c r="M93">
        <f>IF(I93="","",IF(COUNTIF(Crawl!$EC$2:$EC$2001,I93)&gt;0,"Yes","No"))</f>
        <v/>
      </c>
    </row>
    <row r="94">
      <c r="G94">
        <f>IF(A94="","",IF(LEFT(A94,4)="http",IFERROR(MID(A94,FIND("/",A94,FIND("//",A94)+2),2000),"/"),A94))</f>
        <v/>
      </c>
      <c r="H94">
        <f>IF(G94="","",IFERROR(LEFT(SUBSTITUTE(G94,"#","?"),FIND("?",SUBSTITUTE(G94,"#","?"))-1),G94))</f>
        <v/>
      </c>
      <c r="I94">
        <f>IF(H94="","",LOWER(IF(AND(LEN(H94)&gt;1,RIGHT(H94,1)="/"),LEFT(H94,LEN(H94)-1),H94)))</f>
        <v/>
      </c>
      <c r="J94">
        <f>IF(I94="","",IFERROR(N(INDEX($A94:$E94,1,Rules!$H$16)),0))</f>
        <v/>
      </c>
      <c r="K94">
        <f>IF(I94="","",IFERROR(N(INDEX($A94:$E94,1,Rules!$H$17)),0))</f>
        <v/>
      </c>
      <c r="L94">
        <f>IF(I94="","",IFERROR(N(INDEX($A94:$E94,1,Rules!$H$18))*K94,0))</f>
        <v/>
      </c>
      <c r="M94">
        <f>IF(I94="","",IF(COUNTIF(Crawl!$EC$2:$EC$2001,I94)&gt;0,"Yes","No"))</f>
        <v/>
      </c>
    </row>
    <row r="95">
      <c r="G95">
        <f>IF(A95="","",IF(LEFT(A95,4)="http",IFERROR(MID(A95,FIND("/",A95,FIND("//",A95)+2),2000),"/"),A95))</f>
        <v/>
      </c>
      <c r="H95">
        <f>IF(G95="","",IFERROR(LEFT(SUBSTITUTE(G95,"#","?"),FIND("?",SUBSTITUTE(G95,"#","?"))-1),G95))</f>
        <v/>
      </c>
      <c r="I95">
        <f>IF(H95="","",LOWER(IF(AND(LEN(H95)&gt;1,RIGHT(H95,1)="/"),LEFT(H95,LEN(H95)-1),H95)))</f>
        <v/>
      </c>
      <c r="J95">
        <f>IF(I95="","",IFERROR(N(INDEX($A95:$E95,1,Rules!$H$16)),0))</f>
        <v/>
      </c>
      <c r="K95">
        <f>IF(I95="","",IFERROR(N(INDEX($A95:$E95,1,Rules!$H$17)),0))</f>
        <v/>
      </c>
      <c r="L95">
        <f>IF(I95="","",IFERROR(N(INDEX($A95:$E95,1,Rules!$H$18))*K95,0))</f>
        <v/>
      </c>
      <c r="M95">
        <f>IF(I95="","",IF(COUNTIF(Crawl!$EC$2:$EC$2001,I95)&gt;0,"Yes","No"))</f>
        <v/>
      </c>
    </row>
    <row r="96">
      <c r="G96">
        <f>IF(A96="","",IF(LEFT(A96,4)="http",IFERROR(MID(A96,FIND("/",A96,FIND("//",A96)+2),2000),"/"),A96))</f>
        <v/>
      </c>
      <c r="H96">
        <f>IF(G96="","",IFERROR(LEFT(SUBSTITUTE(G96,"#","?"),FIND("?",SUBSTITUTE(G96,"#","?"))-1),G96))</f>
        <v/>
      </c>
      <c r="I96">
        <f>IF(H96="","",LOWER(IF(AND(LEN(H96)&gt;1,RIGHT(H96,1)="/"),LEFT(H96,LEN(H96)-1),H96)))</f>
        <v/>
      </c>
      <c r="J96">
        <f>IF(I96="","",IFERROR(N(INDEX($A96:$E96,1,Rules!$H$16)),0))</f>
        <v/>
      </c>
      <c r="K96">
        <f>IF(I96="","",IFERROR(N(INDEX($A96:$E96,1,Rules!$H$17)),0))</f>
        <v/>
      </c>
      <c r="L96">
        <f>IF(I96="","",IFERROR(N(INDEX($A96:$E96,1,Rules!$H$18))*K96,0))</f>
        <v/>
      </c>
      <c r="M96">
        <f>IF(I96="","",IF(COUNTIF(Crawl!$EC$2:$EC$2001,I96)&gt;0,"Yes","No"))</f>
        <v/>
      </c>
    </row>
    <row r="97">
      <c r="G97">
        <f>IF(A97="","",IF(LEFT(A97,4)="http",IFERROR(MID(A97,FIND("/",A97,FIND("//",A97)+2),2000),"/"),A97))</f>
        <v/>
      </c>
      <c r="H97">
        <f>IF(G97="","",IFERROR(LEFT(SUBSTITUTE(G97,"#","?"),FIND("?",SUBSTITUTE(G97,"#","?"))-1),G97))</f>
        <v/>
      </c>
      <c r="I97">
        <f>IF(H97="","",LOWER(IF(AND(LEN(H97)&gt;1,RIGHT(H97,1)="/"),LEFT(H97,LEN(H97)-1),H97)))</f>
        <v/>
      </c>
      <c r="J97">
        <f>IF(I97="","",IFERROR(N(INDEX($A97:$E97,1,Rules!$H$16)),0))</f>
        <v/>
      </c>
      <c r="K97">
        <f>IF(I97="","",IFERROR(N(INDEX($A97:$E97,1,Rules!$H$17)),0))</f>
        <v/>
      </c>
      <c r="L97">
        <f>IF(I97="","",IFERROR(N(INDEX($A97:$E97,1,Rules!$H$18))*K97,0))</f>
        <v/>
      </c>
      <c r="M97">
        <f>IF(I97="","",IF(COUNTIF(Crawl!$EC$2:$EC$2001,I97)&gt;0,"Yes","No"))</f>
        <v/>
      </c>
    </row>
    <row r="98">
      <c r="G98">
        <f>IF(A98="","",IF(LEFT(A98,4)="http",IFERROR(MID(A98,FIND("/",A98,FIND("//",A98)+2),2000),"/"),A98))</f>
        <v/>
      </c>
      <c r="H98">
        <f>IF(G98="","",IFERROR(LEFT(SUBSTITUTE(G98,"#","?"),FIND("?",SUBSTITUTE(G98,"#","?"))-1),G98))</f>
        <v/>
      </c>
      <c r="I98">
        <f>IF(H98="","",LOWER(IF(AND(LEN(H98)&gt;1,RIGHT(H98,1)="/"),LEFT(H98,LEN(H98)-1),H98)))</f>
        <v/>
      </c>
      <c r="J98">
        <f>IF(I98="","",IFERROR(N(INDEX($A98:$E98,1,Rules!$H$16)),0))</f>
        <v/>
      </c>
      <c r="K98">
        <f>IF(I98="","",IFERROR(N(INDEX($A98:$E98,1,Rules!$H$17)),0))</f>
        <v/>
      </c>
      <c r="L98">
        <f>IF(I98="","",IFERROR(N(INDEX($A98:$E98,1,Rules!$H$18))*K98,0))</f>
        <v/>
      </c>
      <c r="M98">
        <f>IF(I98="","",IF(COUNTIF(Crawl!$EC$2:$EC$2001,I98)&gt;0,"Yes","No"))</f>
        <v/>
      </c>
    </row>
    <row r="99">
      <c r="G99">
        <f>IF(A99="","",IF(LEFT(A99,4)="http",IFERROR(MID(A99,FIND("/",A99,FIND("//",A99)+2),2000),"/"),A99))</f>
        <v/>
      </c>
      <c r="H99">
        <f>IF(G99="","",IFERROR(LEFT(SUBSTITUTE(G99,"#","?"),FIND("?",SUBSTITUTE(G99,"#","?"))-1),G99))</f>
        <v/>
      </c>
      <c r="I99">
        <f>IF(H99="","",LOWER(IF(AND(LEN(H99)&gt;1,RIGHT(H99,1)="/"),LEFT(H99,LEN(H99)-1),H99)))</f>
        <v/>
      </c>
      <c r="J99">
        <f>IF(I99="","",IFERROR(N(INDEX($A99:$E99,1,Rules!$H$16)),0))</f>
        <v/>
      </c>
      <c r="K99">
        <f>IF(I99="","",IFERROR(N(INDEX($A99:$E99,1,Rules!$H$17)),0))</f>
        <v/>
      </c>
      <c r="L99">
        <f>IF(I99="","",IFERROR(N(INDEX($A99:$E99,1,Rules!$H$18))*K99,0))</f>
        <v/>
      </c>
      <c r="M99">
        <f>IF(I99="","",IF(COUNTIF(Crawl!$EC$2:$EC$2001,I99)&gt;0,"Yes","No"))</f>
        <v/>
      </c>
    </row>
    <row r="100">
      <c r="G100">
        <f>IF(A100="","",IF(LEFT(A100,4)="http",IFERROR(MID(A100,FIND("/",A100,FIND("//",A100)+2),2000),"/"),A100))</f>
        <v/>
      </c>
      <c r="H100">
        <f>IF(G100="","",IFERROR(LEFT(SUBSTITUTE(G100,"#","?"),FIND("?",SUBSTITUTE(G100,"#","?"))-1),G100))</f>
        <v/>
      </c>
      <c r="I100">
        <f>IF(H100="","",LOWER(IF(AND(LEN(H100)&gt;1,RIGHT(H100,1)="/"),LEFT(H100,LEN(H100)-1),H100)))</f>
        <v/>
      </c>
      <c r="J100">
        <f>IF(I100="","",IFERROR(N(INDEX($A100:$E100,1,Rules!$H$16)),0))</f>
        <v/>
      </c>
      <c r="K100">
        <f>IF(I100="","",IFERROR(N(INDEX($A100:$E100,1,Rules!$H$17)),0))</f>
        <v/>
      </c>
      <c r="L100">
        <f>IF(I100="","",IFERROR(N(INDEX($A100:$E100,1,Rules!$H$18))*K100,0))</f>
        <v/>
      </c>
      <c r="M100">
        <f>IF(I100="","",IF(COUNTIF(Crawl!$EC$2:$EC$2001,I100)&gt;0,"Yes","No"))</f>
        <v/>
      </c>
    </row>
    <row r="101">
      <c r="G101">
        <f>IF(A101="","",IF(LEFT(A101,4)="http",IFERROR(MID(A101,FIND("/",A101,FIND("//",A101)+2),2000),"/"),A101))</f>
        <v/>
      </c>
      <c r="H101">
        <f>IF(G101="","",IFERROR(LEFT(SUBSTITUTE(G101,"#","?"),FIND("?",SUBSTITUTE(G101,"#","?"))-1),G101))</f>
        <v/>
      </c>
      <c r="I101">
        <f>IF(H101="","",LOWER(IF(AND(LEN(H101)&gt;1,RIGHT(H101,1)="/"),LEFT(H101,LEN(H101)-1),H101)))</f>
        <v/>
      </c>
      <c r="J101">
        <f>IF(I101="","",IFERROR(N(INDEX($A101:$E101,1,Rules!$H$16)),0))</f>
        <v/>
      </c>
      <c r="K101">
        <f>IF(I101="","",IFERROR(N(INDEX($A101:$E101,1,Rules!$H$17)),0))</f>
        <v/>
      </c>
      <c r="L101">
        <f>IF(I101="","",IFERROR(N(INDEX($A101:$E101,1,Rules!$H$18))*K101,0))</f>
        <v/>
      </c>
      <c r="M101">
        <f>IF(I101="","",IF(COUNTIF(Crawl!$EC$2:$EC$2001,I101)&gt;0,"Yes","No"))</f>
        <v/>
      </c>
    </row>
    <row r="102">
      <c r="G102">
        <f>IF(A102="","",IF(LEFT(A102,4)="http",IFERROR(MID(A102,FIND("/",A102,FIND("//",A102)+2),2000),"/"),A102))</f>
        <v/>
      </c>
      <c r="H102">
        <f>IF(G102="","",IFERROR(LEFT(SUBSTITUTE(G102,"#","?"),FIND("?",SUBSTITUTE(G102,"#","?"))-1),G102))</f>
        <v/>
      </c>
      <c r="I102">
        <f>IF(H102="","",LOWER(IF(AND(LEN(H102)&gt;1,RIGHT(H102,1)="/"),LEFT(H102,LEN(H102)-1),H102)))</f>
        <v/>
      </c>
      <c r="J102">
        <f>IF(I102="","",IFERROR(N(INDEX($A102:$E102,1,Rules!$H$16)),0))</f>
        <v/>
      </c>
      <c r="K102">
        <f>IF(I102="","",IFERROR(N(INDEX($A102:$E102,1,Rules!$H$17)),0))</f>
        <v/>
      </c>
      <c r="L102">
        <f>IF(I102="","",IFERROR(N(INDEX($A102:$E102,1,Rules!$H$18))*K102,0))</f>
        <v/>
      </c>
      <c r="M102">
        <f>IF(I102="","",IF(COUNTIF(Crawl!$EC$2:$EC$2001,I102)&gt;0,"Yes","No"))</f>
        <v/>
      </c>
    </row>
    <row r="103">
      <c r="G103">
        <f>IF(A103="","",IF(LEFT(A103,4)="http",IFERROR(MID(A103,FIND("/",A103,FIND("//",A103)+2),2000),"/"),A103))</f>
        <v/>
      </c>
      <c r="H103">
        <f>IF(G103="","",IFERROR(LEFT(SUBSTITUTE(G103,"#","?"),FIND("?",SUBSTITUTE(G103,"#","?"))-1),G103))</f>
        <v/>
      </c>
      <c r="I103">
        <f>IF(H103="","",LOWER(IF(AND(LEN(H103)&gt;1,RIGHT(H103,1)="/"),LEFT(H103,LEN(H103)-1),H103)))</f>
        <v/>
      </c>
      <c r="J103">
        <f>IF(I103="","",IFERROR(N(INDEX($A103:$E103,1,Rules!$H$16)),0))</f>
        <v/>
      </c>
      <c r="K103">
        <f>IF(I103="","",IFERROR(N(INDEX($A103:$E103,1,Rules!$H$17)),0))</f>
        <v/>
      </c>
      <c r="L103">
        <f>IF(I103="","",IFERROR(N(INDEX($A103:$E103,1,Rules!$H$18))*K103,0))</f>
        <v/>
      </c>
      <c r="M103">
        <f>IF(I103="","",IF(COUNTIF(Crawl!$EC$2:$EC$2001,I103)&gt;0,"Yes","No"))</f>
        <v/>
      </c>
    </row>
    <row r="104">
      <c r="G104">
        <f>IF(A104="","",IF(LEFT(A104,4)="http",IFERROR(MID(A104,FIND("/",A104,FIND("//",A104)+2),2000),"/"),A104))</f>
        <v/>
      </c>
      <c r="H104">
        <f>IF(G104="","",IFERROR(LEFT(SUBSTITUTE(G104,"#","?"),FIND("?",SUBSTITUTE(G104,"#","?"))-1),G104))</f>
        <v/>
      </c>
      <c r="I104">
        <f>IF(H104="","",LOWER(IF(AND(LEN(H104)&gt;1,RIGHT(H104,1)="/"),LEFT(H104,LEN(H104)-1),H104)))</f>
        <v/>
      </c>
      <c r="J104">
        <f>IF(I104="","",IFERROR(N(INDEX($A104:$E104,1,Rules!$H$16)),0))</f>
        <v/>
      </c>
      <c r="K104">
        <f>IF(I104="","",IFERROR(N(INDEX($A104:$E104,1,Rules!$H$17)),0))</f>
        <v/>
      </c>
      <c r="L104">
        <f>IF(I104="","",IFERROR(N(INDEX($A104:$E104,1,Rules!$H$18))*K104,0))</f>
        <v/>
      </c>
      <c r="M104">
        <f>IF(I104="","",IF(COUNTIF(Crawl!$EC$2:$EC$2001,I104)&gt;0,"Yes","No"))</f>
        <v/>
      </c>
    </row>
    <row r="105">
      <c r="G105">
        <f>IF(A105="","",IF(LEFT(A105,4)="http",IFERROR(MID(A105,FIND("/",A105,FIND("//",A105)+2),2000),"/"),A105))</f>
        <v/>
      </c>
      <c r="H105">
        <f>IF(G105="","",IFERROR(LEFT(SUBSTITUTE(G105,"#","?"),FIND("?",SUBSTITUTE(G105,"#","?"))-1),G105))</f>
        <v/>
      </c>
      <c r="I105">
        <f>IF(H105="","",LOWER(IF(AND(LEN(H105)&gt;1,RIGHT(H105,1)="/"),LEFT(H105,LEN(H105)-1),H105)))</f>
        <v/>
      </c>
      <c r="J105">
        <f>IF(I105="","",IFERROR(N(INDEX($A105:$E105,1,Rules!$H$16)),0))</f>
        <v/>
      </c>
      <c r="K105">
        <f>IF(I105="","",IFERROR(N(INDEX($A105:$E105,1,Rules!$H$17)),0))</f>
        <v/>
      </c>
      <c r="L105">
        <f>IF(I105="","",IFERROR(N(INDEX($A105:$E105,1,Rules!$H$18))*K105,0))</f>
        <v/>
      </c>
      <c r="M105">
        <f>IF(I105="","",IF(COUNTIF(Crawl!$EC$2:$EC$2001,I105)&gt;0,"Yes","No"))</f>
        <v/>
      </c>
    </row>
    <row r="106">
      <c r="G106">
        <f>IF(A106="","",IF(LEFT(A106,4)="http",IFERROR(MID(A106,FIND("/",A106,FIND("//",A106)+2),2000),"/"),A106))</f>
        <v/>
      </c>
      <c r="H106">
        <f>IF(G106="","",IFERROR(LEFT(SUBSTITUTE(G106,"#","?"),FIND("?",SUBSTITUTE(G106,"#","?"))-1),G106))</f>
        <v/>
      </c>
      <c r="I106">
        <f>IF(H106="","",LOWER(IF(AND(LEN(H106)&gt;1,RIGHT(H106,1)="/"),LEFT(H106,LEN(H106)-1),H106)))</f>
        <v/>
      </c>
      <c r="J106">
        <f>IF(I106="","",IFERROR(N(INDEX($A106:$E106,1,Rules!$H$16)),0))</f>
        <v/>
      </c>
      <c r="K106">
        <f>IF(I106="","",IFERROR(N(INDEX($A106:$E106,1,Rules!$H$17)),0))</f>
        <v/>
      </c>
      <c r="L106">
        <f>IF(I106="","",IFERROR(N(INDEX($A106:$E106,1,Rules!$H$18))*K106,0))</f>
        <v/>
      </c>
      <c r="M106">
        <f>IF(I106="","",IF(COUNTIF(Crawl!$EC$2:$EC$2001,I106)&gt;0,"Yes","No"))</f>
        <v/>
      </c>
    </row>
    <row r="107">
      <c r="G107">
        <f>IF(A107="","",IF(LEFT(A107,4)="http",IFERROR(MID(A107,FIND("/",A107,FIND("//",A107)+2),2000),"/"),A107))</f>
        <v/>
      </c>
      <c r="H107">
        <f>IF(G107="","",IFERROR(LEFT(SUBSTITUTE(G107,"#","?"),FIND("?",SUBSTITUTE(G107,"#","?"))-1),G107))</f>
        <v/>
      </c>
      <c r="I107">
        <f>IF(H107="","",LOWER(IF(AND(LEN(H107)&gt;1,RIGHT(H107,1)="/"),LEFT(H107,LEN(H107)-1),H107)))</f>
        <v/>
      </c>
      <c r="J107">
        <f>IF(I107="","",IFERROR(N(INDEX($A107:$E107,1,Rules!$H$16)),0))</f>
        <v/>
      </c>
      <c r="K107">
        <f>IF(I107="","",IFERROR(N(INDEX($A107:$E107,1,Rules!$H$17)),0))</f>
        <v/>
      </c>
      <c r="L107">
        <f>IF(I107="","",IFERROR(N(INDEX($A107:$E107,1,Rules!$H$18))*K107,0))</f>
        <v/>
      </c>
      <c r="M107">
        <f>IF(I107="","",IF(COUNTIF(Crawl!$EC$2:$EC$2001,I107)&gt;0,"Yes","No"))</f>
        <v/>
      </c>
    </row>
    <row r="108">
      <c r="G108">
        <f>IF(A108="","",IF(LEFT(A108,4)="http",IFERROR(MID(A108,FIND("/",A108,FIND("//",A108)+2),2000),"/"),A108))</f>
        <v/>
      </c>
      <c r="H108">
        <f>IF(G108="","",IFERROR(LEFT(SUBSTITUTE(G108,"#","?"),FIND("?",SUBSTITUTE(G108,"#","?"))-1),G108))</f>
        <v/>
      </c>
      <c r="I108">
        <f>IF(H108="","",LOWER(IF(AND(LEN(H108)&gt;1,RIGHT(H108,1)="/"),LEFT(H108,LEN(H108)-1),H108)))</f>
        <v/>
      </c>
      <c r="J108">
        <f>IF(I108="","",IFERROR(N(INDEX($A108:$E108,1,Rules!$H$16)),0))</f>
        <v/>
      </c>
      <c r="K108">
        <f>IF(I108="","",IFERROR(N(INDEX($A108:$E108,1,Rules!$H$17)),0))</f>
        <v/>
      </c>
      <c r="L108">
        <f>IF(I108="","",IFERROR(N(INDEX($A108:$E108,1,Rules!$H$18))*K108,0))</f>
        <v/>
      </c>
      <c r="M108">
        <f>IF(I108="","",IF(COUNTIF(Crawl!$EC$2:$EC$2001,I108)&gt;0,"Yes","No"))</f>
        <v/>
      </c>
    </row>
    <row r="109">
      <c r="G109">
        <f>IF(A109="","",IF(LEFT(A109,4)="http",IFERROR(MID(A109,FIND("/",A109,FIND("//",A109)+2),2000),"/"),A109))</f>
        <v/>
      </c>
      <c r="H109">
        <f>IF(G109="","",IFERROR(LEFT(SUBSTITUTE(G109,"#","?"),FIND("?",SUBSTITUTE(G109,"#","?"))-1),G109))</f>
        <v/>
      </c>
      <c r="I109">
        <f>IF(H109="","",LOWER(IF(AND(LEN(H109)&gt;1,RIGHT(H109,1)="/"),LEFT(H109,LEN(H109)-1),H109)))</f>
        <v/>
      </c>
      <c r="J109">
        <f>IF(I109="","",IFERROR(N(INDEX($A109:$E109,1,Rules!$H$16)),0))</f>
        <v/>
      </c>
      <c r="K109">
        <f>IF(I109="","",IFERROR(N(INDEX($A109:$E109,1,Rules!$H$17)),0))</f>
        <v/>
      </c>
      <c r="L109">
        <f>IF(I109="","",IFERROR(N(INDEX($A109:$E109,1,Rules!$H$18))*K109,0))</f>
        <v/>
      </c>
      <c r="M109">
        <f>IF(I109="","",IF(COUNTIF(Crawl!$EC$2:$EC$2001,I109)&gt;0,"Yes","No"))</f>
        <v/>
      </c>
    </row>
    <row r="110">
      <c r="G110">
        <f>IF(A110="","",IF(LEFT(A110,4)="http",IFERROR(MID(A110,FIND("/",A110,FIND("//",A110)+2),2000),"/"),A110))</f>
        <v/>
      </c>
      <c r="H110">
        <f>IF(G110="","",IFERROR(LEFT(SUBSTITUTE(G110,"#","?"),FIND("?",SUBSTITUTE(G110,"#","?"))-1),G110))</f>
        <v/>
      </c>
      <c r="I110">
        <f>IF(H110="","",LOWER(IF(AND(LEN(H110)&gt;1,RIGHT(H110,1)="/"),LEFT(H110,LEN(H110)-1),H110)))</f>
        <v/>
      </c>
      <c r="J110">
        <f>IF(I110="","",IFERROR(N(INDEX($A110:$E110,1,Rules!$H$16)),0))</f>
        <v/>
      </c>
      <c r="K110">
        <f>IF(I110="","",IFERROR(N(INDEX($A110:$E110,1,Rules!$H$17)),0))</f>
        <v/>
      </c>
      <c r="L110">
        <f>IF(I110="","",IFERROR(N(INDEX($A110:$E110,1,Rules!$H$18))*K110,0))</f>
        <v/>
      </c>
      <c r="M110">
        <f>IF(I110="","",IF(COUNTIF(Crawl!$EC$2:$EC$2001,I110)&gt;0,"Yes","No"))</f>
        <v/>
      </c>
    </row>
    <row r="111">
      <c r="G111">
        <f>IF(A111="","",IF(LEFT(A111,4)="http",IFERROR(MID(A111,FIND("/",A111,FIND("//",A111)+2),2000),"/"),A111))</f>
        <v/>
      </c>
      <c r="H111">
        <f>IF(G111="","",IFERROR(LEFT(SUBSTITUTE(G111,"#","?"),FIND("?",SUBSTITUTE(G111,"#","?"))-1),G111))</f>
        <v/>
      </c>
      <c r="I111">
        <f>IF(H111="","",LOWER(IF(AND(LEN(H111)&gt;1,RIGHT(H111,1)="/"),LEFT(H111,LEN(H111)-1),H111)))</f>
        <v/>
      </c>
      <c r="J111">
        <f>IF(I111="","",IFERROR(N(INDEX($A111:$E111,1,Rules!$H$16)),0))</f>
        <v/>
      </c>
      <c r="K111">
        <f>IF(I111="","",IFERROR(N(INDEX($A111:$E111,1,Rules!$H$17)),0))</f>
        <v/>
      </c>
      <c r="L111">
        <f>IF(I111="","",IFERROR(N(INDEX($A111:$E111,1,Rules!$H$18))*K111,0))</f>
        <v/>
      </c>
      <c r="M111">
        <f>IF(I111="","",IF(COUNTIF(Crawl!$EC$2:$EC$2001,I111)&gt;0,"Yes","No"))</f>
        <v/>
      </c>
    </row>
    <row r="112">
      <c r="G112">
        <f>IF(A112="","",IF(LEFT(A112,4)="http",IFERROR(MID(A112,FIND("/",A112,FIND("//",A112)+2),2000),"/"),A112))</f>
        <v/>
      </c>
      <c r="H112">
        <f>IF(G112="","",IFERROR(LEFT(SUBSTITUTE(G112,"#","?"),FIND("?",SUBSTITUTE(G112,"#","?"))-1),G112))</f>
        <v/>
      </c>
      <c r="I112">
        <f>IF(H112="","",LOWER(IF(AND(LEN(H112)&gt;1,RIGHT(H112,1)="/"),LEFT(H112,LEN(H112)-1),H112)))</f>
        <v/>
      </c>
      <c r="J112">
        <f>IF(I112="","",IFERROR(N(INDEX($A112:$E112,1,Rules!$H$16)),0))</f>
        <v/>
      </c>
      <c r="K112">
        <f>IF(I112="","",IFERROR(N(INDEX($A112:$E112,1,Rules!$H$17)),0))</f>
        <v/>
      </c>
      <c r="L112">
        <f>IF(I112="","",IFERROR(N(INDEX($A112:$E112,1,Rules!$H$18))*K112,0))</f>
        <v/>
      </c>
      <c r="M112">
        <f>IF(I112="","",IF(COUNTIF(Crawl!$EC$2:$EC$2001,I112)&gt;0,"Yes","No"))</f>
        <v/>
      </c>
    </row>
    <row r="113">
      <c r="G113">
        <f>IF(A113="","",IF(LEFT(A113,4)="http",IFERROR(MID(A113,FIND("/",A113,FIND("//",A113)+2),2000),"/"),A113))</f>
        <v/>
      </c>
      <c r="H113">
        <f>IF(G113="","",IFERROR(LEFT(SUBSTITUTE(G113,"#","?"),FIND("?",SUBSTITUTE(G113,"#","?"))-1),G113))</f>
        <v/>
      </c>
      <c r="I113">
        <f>IF(H113="","",LOWER(IF(AND(LEN(H113)&gt;1,RIGHT(H113,1)="/"),LEFT(H113,LEN(H113)-1),H113)))</f>
        <v/>
      </c>
      <c r="J113">
        <f>IF(I113="","",IFERROR(N(INDEX($A113:$E113,1,Rules!$H$16)),0))</f>
        <v/>
      </c>
      <c r="K113">
        <f>IF(I113="","",IFERROR(N(INDEX($A113:$E113,1,Rules!$H$17)),0))</f>
        <v/>
      </c>
      <c r="L113">
        <f>IF(I113="","",IFERROR(N(INDEX($A113:$E113,1,Rules!$H$18))*K113,0))</f>
        <v/>
      </c>
      <c r="M113">
        <f>IF(I113="","",IF(COUNTIF(Crawl!$EC$2:$EC$2001,I113)&gt;0,"Yes","No"))</f>
        <v/>
      </c>
    </row>
    <row r="114">
      <c r="G114">
        <f>IF(A114="","",IF(LEFT(A114,4)="http",IFERROR(MID(A114,FIND("/",A114,FIND("//",A114)+2),2000),"/"),A114))</f>
        <v/>
      </c>
      <c r="H114">
        <f>IF(G114="","",IFERROR(LEFT(SUBSTITUTE(G114,"#","?"),FIND("?",SUBSTITUTE(G114,"#","?"))-1),G114))</f>
        <v/>
      </c>
      <c r="I114">
        <f>IF(H114="","",LOWER(IF(AND(LEN(H114)&gt;1,RIGHT(H114,1)="/"),LEFT(H114,LEN(H114)-1),H114)))</f>
        <v/>
      </c>
      <c r="J114">
        <f>IF(I114="","",IFERROR(N(INDEX($A114:$E114,1,Rules!$H$16)),0))</f>
        <v/>
      </c>
      <c r="K114">
        <f>IF(I114="","",IFERROR(N(INDEX($A114:$E114,1,Rules!$H$17)),0))</f>
        <v/>
      </c>
      <c r="L114">
        <f>IF(I114="","",IFERROR(N(INDEX($A114:$E114,1,Rules!$H$18))*K114,0))</f>
        <v/>
      </c>
      <c r="M114">
        <f>IF(I114="","",IF(COUNTIF(Crawl!$EC$2:$EC$2001,I114)&gt;0,"Yes","No"))</f>
        <v/>
      </c>
    </row>
    <row r="115">
      <c r="G115">
        <f>IF(A115="","",IF(LEFT(A115,4)="http",IFERROR(MID(A115,FIND("/",A115,FIND("//",A115)+2),2000),"/"),A115))</f>
        <v/>
      </c>
      <c r="H115">
        <f>IF(G115="","",IFERROR(LEFT(SUBSTITUTE(G115,"#","?"),FIND("?",SUBSTITUTE(G115,"#","?"))-1),G115))</f>
        <v/>
      </c>
      <c r="I115">
        <f>IF(H115="","",LOWER(IF(AND(LEN(H115)&gt;1,RIGHT(H115,1)="/"),LEFT(H115,LEN(H115)-1),H115)))</f>
        <v/>
      </c>
      <c r="J115">
        <f>IF(I115="","",IFERROR(N(INDEX($A115:$E115,1,Rules!$H$16)),0))</f>
        <v/>
      </c>
      <c r="K115">
        <f>IF(I115="","",IFERROR(N(INDEX($A115:$E115,1,Rules!$H$17)),0))</f>
        <v/>
      </c>
      <c r="L115">
        <f>IF(I115="","",IFERROR(N(INDEX($A115:$E115,1,Rules!$H$18))*K115,0))</f>
        <v/>
      </c>
      <c r="M115">
        <f>IF(I115="","",IF(COUNTIF(Crawl!$EC$2:$EC$2001,I115)&gt;0,"Yes","No"))</f>
        <v/>
      </c>
    </row>
    <row r="116">
      <c r="G116">
        <f>IF(A116="","",IF(LEFT(A116,4)="http",IFERROR(MID(A116,FIND("/",A116,FIND("//",A116)+2),2000),"/"),A116))</f>
        <v/>
      </c>
      <c r="H116">
        <f>IF(G116="","",IFERROR(LEFT(SUBSTITUTE(G116,"#","?"),FIND("?",SUBSTITUTE(G116,"#","?"))-1),G116))</f>
        <v/>
      </c>
      <c r="I116">
        <f>IF(H116="","",LOWER(IF(AND(LEN(H116)&gt;1,RIGHT(H116,1)="/"),LEFT(H116,LEN(H116)-1),H116)))</f>
        <v/>
      </c>
      <c r="J116">
        <f>IF(I116="","",IFERROR(N(INDEX($A116:$E116,1,Rules!$H$16)),0))</f>
        <v/>
      </c>
      <c r="K116">
        <f>IF(I116="","",IFERROR(N(INDEX($A116:$E116,1,Rules!$H$17)),0))</f>
        <v/>
      </c>
      <c r="L116">
        <f>IF(I116="","",IFERROR(N(INDEX($A116:$E116,1,Rules!$H$18))*K116,0))</f>
        <v/>
      </c>
      <c r="M116">
        <f>IF(I116="","",IF(COUNTIF(Crawl!$EC$2:$EC$2001,I116)&gt;0,"Yes","No"))</f>
        <v/>
      </c>
    </row>
    <row r="117">
      <c r="G117">
        <f>IF(A117="","",IF(LEFT(A117,4)="http",IFERROR(MID(A117,FIND("/",A117,FIND("//",A117)+2),2000),"/"),A117))</f>
        <v/>
      </c>
      <c r="H117">
        <f>IF(G117="","",IFERROR(LEFT(SUBSTITUTE(G117,"#","?"),FIND("?",SUBSTITUTE(G117,"#","?"))-1),G117))</f>
        <v/>
      </c>
      <c r="I117">
        <f>IF(H117="","",LOWER(IF(AND(LEN(H117)&gt;1,RIGHT(H117,1)="/"),LEFT(H117,LEN(H117)-1),H117)))</f>
        <v/>
      </c>
      <c r="J117">
        <f>IF(I117="","",IFERROR(N(INDEX($A117:$E117,1,Rules!$H$16)),0))</f>
        <v/>
      </c>
      <c r="K117">
        <f>IF(I117="","",IFERROR(N(INDEX($A117:$E117,1,Rules!$H$17)),0))</f>
        <v/>
      </c>
      <c r="L117">
        <f>IF(I117="","",IFERROR(N(INDEX($A117:$E117,1,Rules!$H$18))*K117,0))</f>
        <v/>
      </c>
      <c r="M117">
        <f>IF(I117="","",IF(COUNTIF(Crawl!$EC$2:$EC$2001,I117)&gt;0,"Yes","No"))</f>
        <v/>
      </c>
    </row>
    <row r="118">
      <c r="G118">
        <f>IF(A118="","",IF(LEFT(A118,4)="http",IFERROR(MID(A118,FIND("/",A118,FIND("//",A118)+2),2000),"/"),A118))</f>
        <v/>
      </c>
      <c r="H118">
        <f>IF(G118="","",IFERROR(LEFT(SUBSTITUTE(G118,"#","?"),FIND("?",SUBSTITUTE(G118,"#","?"))-1),G118))</f>
        <v/>
      </c>
      <c r="I118">
        <f>IF(H118="","",LOWER(IF(AND(LEN(H118)&gt;1,RIGHT(H118,1)="/"),LEFT(H118,LEN(H118)-1),H118)))</f>
        <v/>
      </c>
      <c r="J118">
        <f>IF(I118="","",IFERROR(N(INDEX($A118:$E118,1,Rules!$H$16)),0))</f>
        <v/>
      </c>
      <c r="K118">
        <f>IF(I118="","",IFERROR(N(INDEX($A118:$E118,1,Rules!$H$17)),0))</f>
        <v/>
      </c>
      <c r="L118">
        <f>IF(I118="","",IFERROR(N(INDEX($A118:$E118,1,Rules!$H$18))*K118,0))</f>
        <v/>
      </c>
      <c r="M118">
        <f>IF(I118="","",IF(COUNTIF(Crawl!$EC$2:$EC$2001,I118)&gt;0,"Yes","No"))</f>
        <v/>
      </c>
    </row>
    <row r="119">
      <c r="G119">
        <f>IF(A119="","",IF(LEFT(A119,4)="http",IFERROR(MID(A119,FIND("/",A119,FIND("//",A119)+2),2000),"/"),A119))</f>
        <v/>
      </c>
      <c r="H119">
        <f>IF(G119="","",IFERROR(LEFT(SUBSTITUTE(G119,"#","?"),FIND("?",SUBSTITUTE(G119,"#","?"))-1),G119))</f>
        <v/>
      </c>
      <c r="I119">
        <f>IF(H119="","",LOWER(IF(AND(LEN(H119)&gt;1,RIGHT(H119,1)="/"),LEFT(H119,LEN(H119)-1),H119)))</f>
        <v/>
      </c>
      <c r="J119">
        <f>IF(I119="","",IFERROR(N(INDEX($A119:$E119,1,Rules!$H$16)),0))</f>
        <v/>
      </c>
      <c r="K119">
        <f>IF(I119="","",IFERROR(N(INDEX($A119:$E119,1,Rules!$H$17)),0))</f>
        <v/>
      </c>
      <c r="L119">
        <f>IF(I119="","",IFERROR(N(INDEX($A119:$E119,1,Rules!$H$18))*K119,0))</f>
        <v/>
      </c>
      <c r="M119">
        <f>IF(I119="","",IF(COUNTIF(Crawl!$EC$2:$EC$2001,I119)&gt;0,"Yes","No"))</f>
        <v/>
      </c>
    </row>
    <row r="120">
      <c r="G120">
        <f>IF(A120="","",IF(LEFT(A120,4)="http",IFERROR(MID(A120,FIND("/",A120,FIND("//",A120)+2),2000),"/"),A120))</f>
        <v/>
      </c>
      <c r="H120">
        <f>IF(G120="","",IFERROR(LEFT(SUBSTITUTE(G120,"#","?"),FIND("?",SUBSTITUTE(G120,"#","?"))-1),G120))</f>
        <v/>
      </c>
      <c r="I120">
        <f>IF(H120="","",LOWER(IF(AND(LEN(H120)&gt;1,RIGHT(H120,1)="/"),LEFT(H120,LEN(H120)-1),H120)))</f>
        <v/>
      </c>
      <c r="J120">
        <f>IF(I120="","",IFERROR(N(INDEX($A120:$E120,1,Rules!$H$16)),0))</f>
        <v/>
      </c>
      <c r="K120">
        <f>IF(I120="","",IFERROR(N(INDEX($A120:$E120,1,Rules!$H$17)),0))</f>
        <v/>
      </c>
      <c r="L120">
        <f>IF(I120="","",IFERROR(N(INDEX($A120:$E120,1,Rules!$H$18))*K120,0))</f>
        <v/>
      </c>
      <c r="M120">
        <f>IF(I120="","",IF(COUNTIF(Crawl!$EC$2:$EC$2001,I120)&gt;0,"Yes","No"))</f>
        <v/>
      </c>
    </row>
    <row r="121">
      <c r="G121">
        <f>IF(A121="","",IF(LEFT(A121,4)="http",IFERROR(MID(A121,FIND("/",A121,FIND("//",A121)+2),2000),"/"),A121))</f>
        <v/>
      </c>
      <c r="H121">
        <f>IF(G121="","",IFERROR(LEFT(SUBSTITUTE(G121,"#","?"),FIND("?",SUBSTITUTE(G121,"#","?"))-1),G121))</f>
        <v/>
      </c>
      <c r="I121">
        <f>IF(H121="","",LOWER(IF(AND(LEN(H121)&gt;1,RIGHT(H121,1)="/"),LEFT(H121,LEN(H121)-1),H121)))</f>
        <v/>
      </c>
      <c r="J121">
        <f>IF(I121="","",IFERROR(N(INDEX($A121:$E121,1,Rules!$H$16)),0))</f>
        <v/>
      </c>
      <c r="K121">
        <f>IF(I121="","",IFERROR(N(INDEX($A121:$E121,1,Rules!$H$17)),0))</f>
        <v/>
      </c>
      <c r="L121">
        <f>IF(I121="","",IFERROR(N(INDEX($A121:$E121,1,Rules!$H$18))*K121,0))</f>
        <v/>
      </c>
      <c r="M121">
        <f>IF(I121="","",IF(COUNTIF(Crawl!$EC$2:$EC$2001,I121)&gt;0,"Yes","No"))</f>
        <v/>
      </c>
    </row>
    <row r="122">
      <c r="G122">
        <f>IF(A122="","",IF(LEFT(A122,4)="http",IFERROR(MID(A122,FIND("/",A122,FIND("//",A122)+2),2000),"/"),A122))</f>
        <v/>
      </c>
      <c r="H122">
        <f>IF(G122="","",IFERROR(LEFT(SUBSTITUTE(G122,"#","?"),FIND("?",SUBSTITUTE(G122,"#","?"))-1),G122))</f>
        <v/>
      </c>
      <c r="I122">
        <f>IF(H122="","",LOWER(IF(AND(LEN(H122)&gt;1,RIGHT(H122,1)="/"),LEFT(H122,LEN(H122)-1),H122)))</f>
        <v/>
      </c>
      <c r="J122">
        <f>IF(I122="","",IFERROR(N(INDEX($A122:$E122,1,Rules!$H$16)),0))</f>
        <v/>
      </c>
      <c r="K122">
        <f>IF(I122="","",IFERROR(N(INDEX($A122:$E122,1,Rules!$H$17)),0))</f>
        <v/>
      </c>
      <c r="L122">
        <f>IF(I122="","",IFERROR(N(INDEX($A122:$E122,1,Rules!$H$18))*K122,0))</f>
        <v/>
      </c>
      <c r="M122">
        <f>IF(I122="","",IF(COUNTIF(Crawl!$EC$2:$EC$2001,I122)&gt;0,"Yes","No"))</f>
        <v/>
      </c>
    </row>
    <row r="123">
      <c r="G123">
        <f>IF(A123="","",IF(LEFT(A123,4)="http",IFERROR(MID(A123,FIND("/",A123,FIND("//",A123)+2),2000),"/"),A123))</f>
        <v/>
      </c>
      <c r="H123">
        <f>IF(G123="","",IFERROR(LEFT(SUBSTITUTE(G123,"#","?"),FIND("?",SUBSTITUTE(G123,"#","?"))-1),G123))</f>
        <v/>
      </c>
      <c r="I123">
        <f>IF(H123="","",LOWER(IF(AND(LEN(H123)&gt;1,RIGHT(H123,1)="/"),LEFT(H123,LEN(H123)-1),H123)))</f>
        <v/>
      </c>
      <c r="J123">
        <f>IF(I123="","",IFERROR(N(INDEX($A123:$E123,1,Rules!$H$16)),0))</f>
        <v/>
      </c>
      <c r="K123">
        <f>IF(I123="","",IFERROR(N(INDEX($A123:$E123,1,Rules!$H$17)),0))</f>
        <v/>
      </c>
      <c r="L123">
        <f>IF(I123="","",IFERROR(N(INDEX($A123:$E123,1,Rules!$H$18))*K123,0))</f>
        <v/>
      </c>
      <c r="M123">
        <f>IF(I123="","",IF(COUNTIF(Crawl!$EC$2:$EC$2001,I123)&gt;0,"Yes","No"))</f>
        <v/>
      </c>
    </row>
    <row r="124">
      <c r="G124">
        <f>IF(A124="","",IF(LEFT(A124,4)="http",IFERROR(MID(A124,FIND("/",A124,FIND("//",A124)+2),2000),"/"),A124))</f>
        <v/>
      </c>
      <c r="H124">
        <f>IF(G124="","",IFERROR(LEFT(SUBSTITUTE(G124,"#","?"),FIND("?",SUBSTITUTE(G124,"#","?"))-1),G124))</f>
        <v/>
      </c>
      <c r="I124">
        <f>IF(H124="","",LOWER(IF(AND(LEN(H124)&gt;1,RIGHT(H124,1)="/"),LEFT(H124,LEN(H124)-1),H124)))</f>
        <v/>
      </c>
      <c r="J124">
        <f>IF(I124="","",IFERROR(N(INDEX($A124:$E124,1,Rules!$H$16)),0))</f>
        <v/>
      </c>
      <c r="K124">
        <f>IF(I124="","",IFERROR(N(INDEX($A124:$E124,1,Rules!$H$17)),0))</f>
        <v/>
      </c>
      <c r="L124">
        <f>IF(I124="","",IFERROR(N(INDEX($A124:$E124,1,Rules!$H$18))*K124,0))</f>
        <v/>
      </c>
      <c r="M124">
        <f>IF(I124="","",IF(COUNTIF(Crawl!$EC$2:$EC$2001,I124)&gt;0,"Yes","No"))</f>
        <v/>
      </c>
    </row>
    <row r="125">
      <c r="G125">
        <f>IF(A125="","",IF(LEFT(A125,4)="http",IFERROR(MID(A125,FIND("/",A125,FIND("//",A125)+2),2000),"/"),A125))</f>
        <v/>
      </c>
      <c r="H125">
        <f>IF(G125="","",IFERROR(LEFT(SUBSTITUTE(G125,"#","?"),FIND("?",SUBSTITUTE(G125,"#","?"))-1),G125))</f>
        <v/>
      </c>
      <c r="I125">
        <f>IF(H125="","",LOWER(IF(AND(LEN(H125)&gt;1,RIGHT(H125,1)="/"),LEFT(H125,LEN(H125)-1),H125)))</f>
        <v/>
      </c>
      <c r="J125">
        <f>IF(I125="","",IFERROR(N(INDEX($A125:$E125,1,Rules!$H$16)),0))</f>
        <v/>
      </c>
      <c r="K125">
        <f>IF(I125="","",IFERROR(N(INDEX($A125:$E125,1,Rules!$H$17)),0))</f>
        <v/>
      </c>
      <c r="L125">
        <f>IF(I125="","",IFERROR(N(INDEX($A125:$E125,1,Rules!$H$18))*K125,0))</f>
        <v/>
      </c>
      <c r="M125">
        <f>IF(I125="","",IF(COUNTIF(Crawl!$EC$2:$EC$2001,I125)&gt;0,"Yes","No"))</f>
        <v/>
      </c>
    </row>
    <row r="126">
      <c r="G126">
        <f>IF(A126="","",IF(LEFT(A126,4)="http",IFERROR(MID(A126,FIND("/",A126,FIND("//",A126)+2),2000),"/"),A126))</f>
        <v/>
      </c>
      <c r="H126">
        <f>IF(G126="","",IFERROR(LEFT(SUBSTITUTE(G126,"#","?"),FIND("?",SUBSTITUTE(G126,"#","?"))-1),G126))</f>
        <v/>
      </c>
      <c r="I126">
        <f>IF(H126="","",LOWER(IF(AND(LEN(H126)&gt;1,RIGHT(H126,1)="/"),LEFT(H126,LEN(H126)-1),H126)))</f>
        <v/>
      </c>
      <c r="J126">
        <f>IF(I126="","",IFERROR(N(INDEX($A126:$E126,1,Rules!$H$16)),0))</f>
        <v/>
      </c>
      <c r="K126">
        <f>IF(I126="","",IFERROR(N(INDEX($A126:$E126,1,Rules!$H$17)),0))</f>
        <v/>
      </c>
      <c r="L126">
        <f>IF(I126="","",IFERROR(N(INDEX($A126:$E126,1,Rules!$H$18))*K126,0))</f>
        <v/>
      </c>
      <c r="M126">
        <f>IF(I126="","",IF(COUNTIF(Crawl!$EC$2:$EC$2001,I126)&gt;0,"Yes","No"))</f>
        <v/>
      </c>
    </row>
    <row r="127">
      <c r="G127">
        <f>IF(A127="","",IF(LEFT(A127,4)="http",IFERROR(MID(A127,FIND("/",A127,FIND("//",A127)+2),2000),"/"),A127))</f>
        <v/>
      </c>
      <c r="H127">
        <f>IF(G127="","",IFERROR(LEFT(SUBSTITUTE(G127,"#","?"),FIND("?",SUBSTITUTE(G127,"#","?"))-1),G127))</f>
        <v/>
      </c>
      <c r="I127">
        <f>IF(H127="","",LOWER(IF(AND(LEN(H127)&gt;1,RIGHT(H127,1)="/"),LEFT(H127,LEN(H127)-1),H127)))</f>
        <v/>
      </c>
      <c r="J127">
        <f>IF(I127="","",IFERROR(N(INDEX($A127:$E127,1,Rules!$H$16)),0))</f>
        <v/>
      </c>
      <c r="K127">
        <f>IF(I127="","",IFERROR(N(INDEX($A127:$E127,1,Rules!$H$17)),0))</f>
        <v/>
      </c>
      <c r="L127">
        <f>IF(I127="","",IFERROR(N(INDEX($A127:$E127,1,Rules!$H$18))*K127,0))</f>
        <v/>
      </c>
      <c r="M127">
        <f>IF(I127="","",IF(COUNTIF(Crawl!$EC$2:$EC$2001,I127)&gt;0,"Yes","No"))</f>
        <v/>
      </c>
    </row>
    <row r="128">
      <c r="G128">
        <f>IF(A128="","",IF(LEFT(A128,4)="http",IFERROR(MID(A128,FIND("/",A128,FIND("//",A128)+2),2000),"/"),A128))</f>
        <v/>
      </c>
      <c r="H128">
        <f>IF(G128="","",IFERROR(LEFT(SUBSTITUTE(G128,"#","?"),FIND("?",SUBSTITUTE(G128,"#","?"))-1),G128))</f>
        <v/>
      </c>
      <c r="I128">
        <f>IF(H128="","",LOWER(IF(AND(LEN(H128)&gt;1,RIGHT(H128,1)="/"),LEFT(H128,LEN(H128)-1),H128)))</f>
        <v/>
      </c>
      <c r="J128">
        <f>IF(I128="","",IFERROR(N(INDEX($A128:$E128,1,Rules!$H$16)),0))</f>
        <v/>
      </c>
      <c r="K128">
        <f>IF(I128="","",IFERROR(N(INDEX($A128:$E128,1,Rules!$H$17)),0))</f>
        <v/>
      </c>
      <c r="L128">
        <f>IF(I128="","",IFERROR(N(INDEX($A128:$E128,1,Rules!$H$18))*K128,0))</f>
        <v/>
      </c>
      <c r="M128">
        <f>IF(I128="","",IF(COUNTIF(Crawl!$EC$2:$EC$2001,I128)&gt;0,"Yes","No"))</f>
        <v/>
      </c>
    </row>
    <row r="129">
      <c r="G129">
        <f>IF(A129="","",IF(LEFT(A129,4)="http",IFERROR(MID(A129,FIND("/",A129,FIND("//",A129)+2),2000),"/"),A129))</f>
        <v/>
      </c>
      <c r="H129">
        <f>IF(G129="","",IFERROR(LEFT(SUBSTITUTE(G129,"#","?"),FIND("?",SUBSTITUTE(G129,"#","?"))-1),G129))</f>
        <v/>
      </c>
      <c r="I129">
        <f>IF(H129="","",LOWER(IF(AND(LEN(H129)&gt;1,RIGHT(H129,1)="/"),LEFT(H129,LEN(H129)-1),H129)))</f>
        <v/>
      </c>
      <c r="J129">
        <f>IF(I129="","",IFERROR(N(INDEX($A129:$E129,1,Rules!$H$16)),0))</f>
        <v/>
      </c>
      <c r="K129">
        <f>IF(I129="","",IFERROR(N(INDEX($A129:$E129,1,Rules!$H$17)),0))</f>
        <v/>
      </c>
      <c r="L129">
        <f>IF(I129="","",IFERROR(N(INDEX($A129:$E129,1,Rules!$H$18))*K129,0))</f>
        <v/>
      </c>
      <c r="M129">
        <f>IF(I129="","",IF(COUNTIF(Crawl!$EC$2:$EC$2001,I129)&gt;0,"Yes","No"))</f>
        <v/>
      </c>
    </row>
    <row r="130">
      <c r="G130">
        <f>IF(A130="","",IF(LEFT(A130,4)="http",IFERROR(MID(A130,FIND("/",A130,FIND("//",A130)+2),2000),"/"),A130))</f>
        <v/>
      </c>
      <c r="H130">
        <f>IF(G130="","",IFERROR(LEFT(SUBSTITUTE(G130,"#","?"),FIND("?",SUBSTITUTE(G130,"#","?"))-1),G130))</f>
        <v/>
      </c>
      <c r="I130">
        <f>IF(H130="","",LOWER(IF(AND(LEN(H130)&gt;1,RIGHT(H130,1)="/"),LEFT(H130,LEN(H130)-1),H130)))</f>
        <v/>
      </c>
      <c r="J130">
        <f>IF(I130="","",IFERROR(N(INDEX($A130:$E130,1,Rules!$H$16)),0))</f>
        <v/>
      </c>
      <c r="K130">
        <f>IF(I130="","",IFERROR(N(INDEX($A130:$E130,1,Rules!$H$17)),0))</f>
        <v/>
      </c>
      <c r="L130">
        <f>IF(I130="","",IFERROR(N(INDEX($A130:$E130,1,Rules!$H$18))*K130,0))</f>
        <v/>
      </c>
      <c r="M130">
        <f>IF(I130="","",IF(COUNTIF(Crawl!$EC$2:$EC$2001,I130)&gt;0,"Yes","No"))</f>
        <v/>
      </c>
    </row>
    <row r="131">
      <c r="G131">
        <f>IF(A131="","",IF(LEFT(A131,4)="http",IFERROR(MID(A131,FIND("/",A131,FIND("//",A131)+2),2000),"/"),A131))</f>
        <v/>
      </c>
      <c r="H131">
        <f>IF(G131="","",IFERROR(LEFT(SUBSTITUTE(G131,"#","?"),FIND("?",SUBSTITUTE(G131,"#","?"))-1),G131))</f>
        <v/>
      </c>
      <c r="I131">
        <f>IF(H131="","",LOWER(IF(AND(LEN(H131)&gt;1,RIGHT(H131,1)="/"),LEFT(H131,LEN(H131)-1),H131)))</f>
        <v/>
      </c>
      <c r="J131">
        <f>IF(I131="","",IFERROR(N(INDEX($A131:$E131,1,Rules!$H$16)),0))</f>
        <v/>
      </c>
      <c r="K131">
        <f>IF(I131="","",IFERROR(N(INDEX($A131:$E131,1,Rules!$H$17)),0))</f>
        <v/>
      </c>
      <c r="L131">
        <f>IF(I131="","",IFERROR(N(INDEX($A131:$E131,1,Rules!$H$18))*K131,0))</f>
        <v/>
      </c>
      <c r="M131">
        <f>IF(I131="","",IF(COUNTIF(Crawl!$EC$2:$EC$2001,I131)&gt;0,"Yes","No"))</f>
        <v/>
      </c>
    </row>
    <row r="132">
      <c r="G132">
        <f>IF(A132="","",IF(LEFT(A132,4)="http",IFERROR(MID(A132,FIND("/",A132,FIND("//",A132)+2),2000),"/"),A132))</f>
        <v/>
      </c>
      <c r="H132">
        <f>IF(G132="","",IFERROR(LEFT(SUBSTITUTE(G132,"#","?"),FIND("?",SUBSTITUTE(G132,"#","?"))-1),G132))</f>
        <v/>
      </c>
      <c r="I132">
        <f>IF(H132="","",LOWER(IF(AND(LEN(H132)&gt;1,RIGHT(H132,1)="/"),LEFT(H132,LEN(H132)-1),H132)))</f>
        <v/>
      </c>
      <c r="J132">
        <f>IF(I132="","",IFERROR(N(INDEX($A132:$E132,1,Rules!$H$16)),0))</f>
        <v/>
      </c>
      <c r="K132">
        <f>IF(I132="","",IFERROR(N(INDEX($A132:$E132,1,Rules!$H$17)),0))</f>
        <v/>
      </c>
      <c r="L132">
        <f>IF(I132="","",IFERROR(N(INDEX($A132:$E132,1,Rules!$H$18))*K132,0))</f>
        <v/>
      </c>
      <c r="M132">
        <f>IF(I132="","",IF(COUNTIF(Crawl!$EC$2:$EC$2001,I132)&gt;0,"Yes","No"))</f>
        <v/>
      </c>
    </row>
    <row r="133">
      <c r="G133">
        <f>IF(A133="","",IF(LEFT(A133,4)="http",IFERROR(MID(A133,FIND("/",A133,FIND("//",A133)+2),2000),"/"),A133))</f>
        <v/>
      </c>
      <c r="H133">
        <f>IF(G133="","",IFERROR(LEFT(SUBSTITUTE(G133,"#","?"),FIND("?",SUBSTITUTE(G133,"#","?"))-1),G133))</f>
        <v/>
      </c>
      <c r="I133">
        <f>IF(H133="","",LOWER(IF(AND(LEN(H133)&gt;1,RIGHT(H133,1)="/"),LEFT(H133,LEN(H133)-1),H133)))</f>
        <v/>
      </c>
      <c r="J133">
        <f>IF(I133="","",IFERROR(N(INDEX($A133:$E133,1,Rules!$H$16)),0))</f>
        <v/>
      </c>
      <c r="K133">
        <f>IF(I133="","",IFERROR(N(INDEX($A133:$E133,1,Rules!$H$17)),0))</f>
        <v/>
      </c>
      <c r="L133">
        <f>IF(I133="","",IFERROR(N(INDEX($A133:$E133,1,Rules!$H$18))*K133,0))</f>
        <v/>
      </c>
      <c r="M133">
        <f>IF(I133="","",IF(COUNTIF(Crawl!$EC$2:$EC$2001,I133)&gt;0,"Yes","No"))</f>
        <v/>
      </c>
    </row>
    <row r="134">
      <c r="G134">
        <f>IF(A134="","",IF(LEFT(A134,4)="http",IFERROR(MID(A134,FIND("/",A134,FIND("//",A134)+2),2000),"/"),A134))</f>
        <v/>
      </c>
      <c r="H134">
        <f>IF(G134="","",IFERROR(LEFT(SUBSTITUTE(G134,"#","?"),FIND("?",SUBSTITUTE(G134,"#","?"))-1),G134))</f>
        <v/>
      </c>
      <c r="I134">
        <f>IF(H134="","",LOWER(IF(AND(LEN(H134)&gt;1,RIGHT(H134,1)="/"),LEFT(H134,LEN(H134)-1),H134)))</f>
        <v/>
      </c>
      <c r="J134">
        <f>IF(I134="","",IFERROR(N(INDEX($A134:$E134,1,Rules!$H$16)),0))</f>
        <v/>
      </c>
      <c r="K134">
        <f>IF(I134="","",IFERROR(N(INDEX($A134:$E134,1,Rules!$H$17)),0))</f>
        <v/>
      </c>
      <c r="L134">
        <f>IF(I134="","",IFERROR(N(INDEX($A134:$E134,1,Rules!$H$18))*K134,0))</f>
        <v/>
      </c>
      <c r="M134">
        <f>IF(I134="","",IF(COUNTIF(Crawl!$EC$2:$EC$2001,I134)&gt;0,"Yes","No"))</f>
        <v/>
      </c>
    </row>
    <row r="135">
      <c r="G135">
        <f>IF(A135="","",IF(LEFT(A135,4)="http",IFERROR(MID(A135,FIND("/",A135,FIND("//",A135)+2),2000),"/"),A135))</f>
        <v/>
      </c>
      <c r="H135">
        <f>IF(G135="","",IFERROR(LEFT(SUBSTITUTE(G135,"#","?"),FIND("?",SUBSTITUTE(G135,"#","?"))-1),G135))</f>
        <v/>
      </c>
      <c r="I135">
        <f>IF(H135="","",LOWER(IF(AND(LEN(H135)&gt;1,RIGHT(H135,1)="/"),LEFT(H135,LEN(H135)-1),H135)))</f>
        <v/>
      </c>
      <c r="J135">
        <f>IF(I135="","",IFERROR(N(INDEX($A135:$E135,1,Rules!$H$16)),0))</f>
        <v/>
      </c>
      <c r="K135">
        <f>IF(I135="","",IFERROR(N(INDEX($A135:$E135,1,Rules!$H$17)),0))</f>
        <v/>
      </c>
      <c r="L135">
        <f>IF(I135="","",IFERROR(N(INDEX($A135:$E135,1,Rules!$H$18))*K135,0))</f>
        <v/>
      </c>
      <c r="M135">
        <f>IF(I135="","",IF(COUNTIF(Crawl!$EC$2:$EC$2001,I135)&gt;0,"Yes","No"))</f>
        <v/>
      </c>
    </row>
    <row r="136">
      <c r="G136">
        <f>IF(A136="","",IF(LEFT(A136,4)="http",IFERROR(MID(A136,FIND("/",A136,FIND("//",A136)+2),2000),"/"),A136))</f>
        <v/>
      </c>
      <c r="H136">
        <f>IF(G136="","",IFERROR(LEFT(SUBSTITUTE(G136,"#","?"),FIND("?",SUBSTITUTE(G136,"#","?"))-1),G136))</f>
        <v/>
      </c>
      <c r="I136">
        <f>IF(H136="","",LOWER(IF(AND(LEN(H136)&gt;1,RIGHT(H136,1)="/"),LEFT(H136,LEN(H136)-1),H136)))</f>
        <v/>
      </c>
      <c r="J136">
        <f>IF(I136="","",IFERROR(N(INDEX($A136:$E136,1,Rules!$H$16)),0))</f>
        <v/>
      </c>
      <c r="K136">
        <f>IF(I136="","",IFERROR(N(INDEX($A136:$E136,1,Rules!$H$17)),0))</f>
        <v/>
      </c>
      <c r="L136">
        <f>IF(I136="","",IFERROR(N(INDEX($A136:$E136,1,Rules!$H$18))*K136,0))</f>
        <v/>
      </c>
      <c r="M136">
        <f>IF(I136="","",IF(COUNTIF(Crawl!$EC$2:$EC$2001,I136)&gt;0,"Yes","No"))</f>
        <v/>
      </c>
    </row>
    <row r="137">
      <c r="G137">
        <f>IF(A137="","",IF(LEFT(A137,4)="http",IFERROR(MID(A137,FIND("/",A137,FIND("//",A137)+2),2000),"/"),A137))</f>
        <v/>
      </c>
      <c r="H137">
        <f>IF(G137="","",IFERROR(LEFT(SUBSTITUTE(G137,"#","?"),FIND("?",SUBSTITUTE(G137,"#","?"))-1),G137))</f>
        <v/>
      </c>
      <c r="I137">
        <f>IF(H137="","",LOWER(IF(AND(LEN(H137)&gt;1,RIGHT(H137,1)="/"),LEFT(H137,LEN(H137)-1),H137)))</f>
        <v/>
      </c>
      <c r="J137">
        <f>IF(I137="","",IFERROR(N(INDEX($A137:$E137,1,Rules!$H$16)),0))</f>
        <v/>
      </c>
      <c r="K137">
        <f>IF(I137="","",IFERROR(N(INDEX($A137:$E137,1,Rules!$H$17)),0))</f>
        <v/>
      </c>
      <c r="L137">
        <f>IF(I137="","",IFERROR(N(INDEX($A137:$E137,1,Rules!$H$18))*K137,0))</f>
        <v/>
      </c>
      <c r="M137">
        <f>IF(I137="","",IF(COUNTIF(Crawl!$EC$2:$EC$2001,I137)&gt;0,"Yes","No"))</f>
        <v/>
      </c>
    </row>
    <row r="138">
      <c r="G138">
        <f>IF(A138="","",IF(LEFT(A138,4)="http",IFERROR(MID(A138,FIND("/",A138,FIND("//",A138)+2),2000),"/"),A138))</f>
        <v/>
      </c>
      <c r="H138">
        <f>IF(G138="","",IFERROR(LEFT(SUBSTITUTE(G138,"#","?"),FIND("?",SUBSTITUTE(G138,"#","?"))-1),G138))</f>
        <v/>
      </c>
      <c r="I138">
        <f>IF(H138="","",LOWER(IF(AND(LEN(H138)&gt;1,RIGHT(H138,1)="/"),LEFT(H138,LEN(H138)-1),H138)))</f>
        <v/>
      </c>
      <c r="J138">
        <f>IF(I138="","",IFERROR(N(INDEX($A138:$E138,1,Rules!$H$16)),0))</f>
        <v/>
      </c>
      <c r="K138">
        <f>IF(I138="","",IFERROR(N(INDEX($A138:$E138,1,Rules!$H$17)),0))</f>
        <v/>
      </c>
      <c r="L138">
        <f>IF(I138="","",IFERROR(N(INDEX($A138:$E138,1,Rules!$H$18))*K138,0))</f>
        <v/>
      </c>
      <c r="M138">
        <f>IF(I138="","",IF(COUNTIF(Crawl!$EC$2:$EC$2001,I138)&gt;0,"Yes","No"))</f>
        <v/>
      </c>
    </row>
    <row r="139">
      <c r="G139">
        <f>IF(A139="","",IF(LEFT(A139,4)="http",IFERROR(MID(A139,FIND("/",A139,FIND("//",A139)+2),2000),"/"),A139))</f>
        <v/>
      </c>
      <c r="H139">
        <f>IF(G139="","",IFERROR(LEFT(SUBSTITUTE(G139,"#","?"),FIND("?",SUBSTITUTE(G139,"#","?"))-1),G139))</f>
        <v/>
      </c>
      <c r="I139">
        <f>IF(H139="","",LOWER(IF(AND(LEN(H139)&gt;1,RIGHT(H139,1)="/"),LEFT(H139,LEN(H139)-1),H139)))</f>
        <v/>
      </c>
      <c r="J139">
        <f>IF(I139="","",IFERROR(N(INDEX($A139:$E139,1,Rules!$H$16)),0))</f>
        <v/>
      </c>
      <c r="K139">
        <f>IF(I139="","",IFERROR(N(INDEX($A139:$E139,1,Rules!$H$17)),0))</f>
        <v/>
      </c>
      <c r="L139">
        <f>IF(I139="","",IFERROR(N(INDEX($A139:$E139,1,Rules!$H$18))*K139,0))</f>
        <v/>
      </c>
      <c r="M139">
        <f>IF(I139="","",IF(COUNTIF(Crawl!$EC$2:$EC$2001,I139)&gt;0,"Yes","No"))</f>
        <v/>
      </c>
    </row>
    <row r="140">
      <c r="G140">
        <f>IF(A140="","",IF(LEFT(A140,4)="http",IFERROR(MID(A140,FIND("/",A140,FIND("//",A140)+2),2000),"/"),A140))</f>
        <v/>
      </c>
      <c r="H140">
        <f>IF(G140="","",IFERROR(LEFT(SUBSTITUTE(G140,"#","?"),FIND("?",SUBSTITUTE(G140,"#","?"))-1),G140))</f>
        <v/>
      </c>
      <c r="I140">
        <f>IF(H140="","",LOWER(IF(AND(LEN(H140)&gt;1,RIGHT(H140,1)="/"),LEFT(H140,LEN(H140)-1),H140)))</f>
        <v/>
      </c>
      <c r="J140">
        <f>IF(I140="","",IFERROR(N(INDEX($A140:$E140,1,Rules!$H$16)),0))</f>
        <v/>
      </c>
      <c r="K140">
        <f>IF(I140="","",IFERROR(N(INDEX($A140:$E140,1,Rules!$H$17)),0))</f>
        <v/>
      </c>
      <c r="L140">
        <f>IF(I140="","",IFERROR(N(INDEX($A140:$E140,1,Rules!$H$18))*K140,0))</f>
        <v/>
      </c>
      <c r="M140">
        <f>IF(I140="","",IF(COUNTIF(Crawl!$EC$2:$EC$2001,I140)&gt;0,"Yes","No"))</f>
        <v/>
      </c>
    </row>
    <row r="141">
      <c r="G141">
        <f>IF(A141="","",IF(LEFT(A141,4)="http",IFERROR(MID(A141,FIND("/",A141,FIND("//",A141)+2),2000),"/"),A141))</f>
        <v/>
      </c>
      <c r="H141">
        <f>IF(G141="","",IFERROR(LEFT(SUBSTITUTE(G141,"#","?"),FIND("?",SUBSTITUTE(G141,"#","?"))-1),G141))</f>
        <v/>
      </c>
      <c r="I141">
        <f>IF(H141="","",LOWER(IF(AND(LEN(H141)&gt;1,RIGHT(H141,1)="/"),LEFT(H141,LEN(H141)-1),H141)))</f>
        <v/>
      </c>
      <c r="J141">
        <f>IF(I141="","",IFERROR(N(INDEX($A141:$E141,1,Rules!$H$16)),0))</f>
        <v/>
      </c>
      <c r="K141">
        <f>IF(I141="","",IFERROR(N(INDEX($A141:$E141,1,Rules!$H$17)),0))</f>
        <v/>
      </c>
      <c r="L141">
        <f>IF(I141="","",IFERROR(N(INDEX($A141:$E141,1,Rules!$H$18))*K141,0))</f>
        <v/>
      </c>
      <c r="M141">
        <f>IF(I141="","",IF(COUNTIF(Crawl!$EC$2:$EC$2001,I141)&gt;0,"Yes","No"))</f>
        <v/>
      </c>
    </row>
    <row r="142">
      <c r="G142">
        <f>IF(A142="","",IF(LEFT(A142,4)="http",IFERROR(MID(A142,FIND("/",A142,FIND("//",A142)+2),2000),"/"),A142))</f>
        <v/>
      </c>
      <c r="H142">
        <f>IF(G142="","",IFERROR(LEFT(SUBSTITUTE(G142,"#","?"),FIND("?",SUBSTITUTE(G142,"#","?"))-1),G142))</f>
        <v/>
      </c>
      <c r="I142">
        <f>IF(H142="","",LOWER(IF(AND(LEN(H142)&gt;1,RIGHT(H142,1)="/"),LEFT(H142,LEN(H142)-1),H142)))</f>
        <v/>
      </c>
      <c r="J142">
        <f>IF(I142="","",IFERROR(N(INDEX($A142:$E142,1,Rules!$H$16)),0))</f>
        <v/>
      </c>
      <c r="K142">
        <f>IF(I142="","",IFERROR(N(INDEX($A142:$E142,1,Rules!$H$17)),0))</f>
        <v/>
      </c>
      <c r="L142">
        <f>IF(I142="","",IFERROR(N(INDEX($A142:$E142,1,Rules!$H$18))*K142,0))</f>
        <v/>
      </c>
      <c r="M142">
        <f>IF(I142="","",IF(COUNTIF(Crawl!$EC$2:$EC$2001,I142)&gt;0,"Yes","No"))</f>
        <v/>
      </c>
    </row>
    <row r="143">
      <c r="G143">
        <f>IF(A143="","",IF(LEFT(A143,4)="http",IFERROR(MID(A143,FIND("/",A143,FIND("//",A143)+2),2000),"/"),A143))</f>
        <v/>
      </c>
      <c r="H143">
        <f>IF(G143="","",IFERROR(LEFT(SUBSTITUTE(G143,"#","?"),FIND("?",SUBSTITUTE(G143,"#","?"))-1),G143))</f>
        <v/>
      </c>
      <c r="I143">
        <f>IF(H143="","",LOWER(IF(AND(LEN(H143)&gt;1,RIGHT(H143,1)="/"),LEFT(H143,LEN(H143)-1),H143)))</f>
        <v/>
      </c>
      <c r="J143">
        <f>IF(I143="","",IFERROR(N(INDEX($A143:$E143,1,Rules!$H$16)),0))</f>
        <v/>
      </c>
      <c r="K143">
        <f>IF(I143="","",IFERROR(N(INDEX($A143:$E143,1,Rules!$H$17)),0))</f>
        <v/>
      </c>
      <c r="L143">
        <f>IF(I143="","",IFERROR(N(INDEX($A143:$E143,1,Rules!$H$18))*K143,0))</f>
        <v/>
      </c>
      <c r="M143">
        <f>IF(I143="","",IF(COUNTIF(Crawl!$EC$2:$EC$2001,I143)&gt;0,"Yes","No"))</f>
        <v/>
      </c>
    </row>
    <row r="144">
      <c r="G144">
        <f>IF(A144="","",IF(LEFT(A144,4)="http",IFERROR(MID(A144,FIND("/",A144,FIND("//",A144)+2),2000),"/"),A144))</f>
        <v/>
      </c>
      <c r="H144">
        <f>IF(G144="","",IFERROR(LEFT(SUBSTITUTE(G144,"#","?"),FIND("?",SUBSTITUTE(G144,"#","?"))-1),G144))</f>
        <v/>
      </c>
      <c r="I144">
        <f>IF(H144="","",LOWER(IF(AND(LEN(H144)&gt;1,RIGHT(H144,1)="/"),LEFT(H144,LEN(H144)-1),H144)))</f>
        <v/>
      </c>
      <c r="J144">
        <f>IF(I144="","",IFERROR(N(INDEX($A144:$E144,1,Rules!$H$16)),0))</f>
        <v/>
      </c>
      <c r="K144">
        <f>IF(I144="","",IFERROR(N(INDEX($A144:$E144,1,Rules!$H$17)),0))</f>
        <v/>
      </c>
      <c r="L144">
        <f>IF(I144="","",IFERROR(N(INDEX($A144:$E144,1,Rules!$H$18))*K144,0))</f>
        <v/>
      </c>
      <c r="M144">
        <f>IF(I144="","",IF(COUNTIF(Crawl!$EC$2:$EC$2001,I144)&gt;0,"Yes","No"))</f>
        <v/>
      </c>
    </row>
    <row r="145">
      <c r="G145">
        <f>IF(A145="","",IF(LEFT(A145,4)="http",IFERROR(MID(A145,FIND("/",A145,FIND("//",A145)+2),2000),"/"),A145))</f>
        <v/>
      </c>
      <c r="H145">
        <f>IF(G145="","",IFERROR(LEFT(SUBSTITUTE(G145,"#","?"),FIND("?",SUBSTITUTE(G145,"#","?"))-1),G145))</f>
        <v/>
      </c>
      <c r="I145">
        <f>IF(H145="","",LOWER(IF(AND(LEN(H145)&gt;1,RIGHT(H145,1)="/"),LEFT(H145,LEN(H145)-1),H145)))</f>
        <v/>
      </c>
      <c r="J145">
        <f>IF(I145="","",IFERROR(N(INDEX($A145:$E145,1,Rules!$H$16)),0))</f>
        <v/>
      </c>
      <c r="K145">
        <f>IF(I145="","",IFERROR(N(INDEX($A145:$E145,1,Rules!$H$17)),0))</f>
        <v/>
      </c>
      <c r="L145">
        <f>IF(I145="","",IFERROR(N(INDEX($A145:$E145,1,Rules!$H$18))*K145,0))</f>
        <v/>
      </c>
      <c r="M145">
        <f>IF(I145="","",IF(COUNTIF(Crawl!$EC$2:$EC$2001,I145)&gt;0,"Yes","No"))</f>
        <v/>
      </c>
    </row>
    <row r="146">
      <c r="G146">
        <f>IF(A146="","",IF(LEFT(A146,4)="http",IFERROR(MID(A146,FIND("/",A146,FIND("//",A146)+2),2000),"/"),A146))</f>
        <v/>
      </c>
      <c r="H146">
        <f>IF(G146="","",IFERROR(LEFT(SUBSTITUTE(G146,"#","?"),FIND("?",SUBSTITUTE(G146,"#","?"))-1),G146))</f>
        <v/>
      </c>
      <c r="I146">
        <f>IF(H146="","",LOWER(IF(AND(LEN(H146)&gt;1,RIGHT(H146,1)="/"),LEFT(H146,LEN(H146)-1),H146)))</f>
        <v/>
      </c>
      <c r="J146">
        <f>IF(I146="","",IFERROR(N(INDEX($A146:$E146,1,Rules!$H$16)),0))</f>
        <v/>
      </c>
      <c r="K146">
        <f>IF(I146="","",IFERROR(N(INDEX($A146:$E146,1,Rules!$H$17)),0))</f>
        <v/>
      </c>
      <c r="L146">
        <f>IF(I146="","",IFERROR(N(INDEX($A146:$E146,1,Rules!$H$18))*K146,0))</f>
        <v/>
      </c>
      <c r="M146">
        <f>IF(I146="","",IF(COUNTIF(Crawl!$EC$2:$EC$2001,I146)&gt;0,"Yes","No"))</f>
        <v/>
      </c>
    </row>
    <row r="147">
      <c r="G147">
        <f>IF(A147="","",IF(LEFT(A147,4)="http",IFERROR(MID(A147,FIND("/",A147,FIND("//",A147)+2),2000),"/"),A147))</f>
        <v/>
      </c>
      <c r="H147">
        <f>IF(G147="","",IFERROR(LEFT(SUBSTITUTE(G147,"#","?"),FIND("?",SUBSTITUTE(G147,"#","?"))-1),G147))</f>
        <v/>
      </c>
      <c r="I147">
        <f>IF(H147="","",LOWER(IF(AND(LEN(H147)&gt;1,RIGHT(H147,1)="/"),LEFT(H147,LEN(H147)-1),H147)))</f>
        <v/>
      </c>
      <c r="J147">
        <f>IF(I147="","",IFERROR(N(INDEX($A147:$E147,1,Rules!$H$16)),0))</f>
        <v/>
      </c>
      <c r="K147">
        <f>IF(I147="","",IFERROR(N(INDEX($A147:$E147,1,Rules!$H$17)),0))</f>
        <v/>
      </c>
      <c r="L147">
        <f>IF(I147="","",IFERROR(N(INDEX($A147:$E147,1,Rules!$H$18))*K147,0))</f>
        <v/>
      </c>
      <c r="M147">
        <f>IF(I147="","",IF(COUNTIF(Crawl!$EC$2:$EC$2001,I147)&gt;0,"Yes","No"))</f>
        <v/>
      </c>
    </row>
    <row r="148">
      <c r="G148">
        <f>IF(A148="","",IF(LEFT(A148,4)="http",IFERROR(MID(A148,FIND("/",A148,FIND("//",A148)+2),2000),"/"),A148))</f>
        <v/>
      </c>
      <c r="H148">
        <f>IF(G148="","",IFERROR(LEFT(SUBSTITUTE(G148,"#","?"),FIND("?",SUBSTITUTE(G148,"#","?"))-1),G148))</f>
        <v/>
      </c>
      <c r="I148">
        <f>IF(H148="","",LOWER(IF(AND(LEN(H148)&gt;1,RIGHT(H148,1)="/"),LEFT(H148,LEN(H148)-1),H148)))</f>
        <v/>
      </c>
      <c r="J148">
        <f>IF(I148="","",IFERROR(N(INDEX($A148:$E148,1,Rules!$H$16)),0))</f>
        <v/>
      </c>
      <c r="K148">
        <f>IF(I148="","",IFERROR(N(INDEX($A148:$E148,1,Rules!$H$17)),0))</f>
        <v/>
      </c>
      <c r="L148">
        <f>IF(I148="","",IFERROR(N(INDEX($A148:$E148,1,Rules!$H$18))*K148,0))</f>
        <v/>
      </c>
      <c r="M148">
        <f>IF(I148="","",IF(COUNTIF(Crawl!$EC$2:$EC$2001,I148)&gt;0,"Yes","No"))</f>
        <v/>
      </c>
    </row>
    <row r="149">
      <c r="G149">
        <f>IF(A149="","",IF(LEFT(A149,4)="http",IFERROR(MID(A149,FIND("/",A149,FIND("//",A149)+2),2000),"/"),A149))</f>
        <v/>
      </c>
      <c r="H149">
        <f>IF(G149="","",IFERROR(LEFT(SUBSTITUTE(G149,"#","?"),FIND("?",SUBSTITUTE(G149,"#","?"))-1),G149))</f>
        <v/>
      </c>
      <c r="I149">
        <f>IF(H149="","",LOWER(IF(AND(LEN(H149)&gt;1,RIGHT(H149,1)="/"),LEFT(H149,LEN(H149)-1),H149)))</f>
        <v/>
      </c>
      <c r="J149">
        <f>IF(I149="","",IFERROR(N(INDEX($A149:$E149,1,Rules!$H$16)),0))</f>
        <v/>
      </c>
      <c r="K149">
        <f>IF(I149="","",IFERROR(N(INDEX($A149:$E149,1,Rules!$H$17)),0))</f>
        <v/>
      </c>
      <c r="L149">
        <f>IF(I149="","",IFERROR(N(INDEX($A149:$E149,1,Rules!$H$18))*K149,0))</f>
        <v/>
      </c>
      <c r="M149">
        <f>IF(I149="","",IF(COUNTIF(Crawl!$EC$2:$EC$2001,I149)&gt;0,"Yes","No"))</f>
        <v/>
      </c>
    </row>
    <row r="150">
      <c r="G150">
        <f>IF(A150="","",IF(LEFT(A150,4)="http",IFERROR(MID(A150,FIND("/",A150,FIND("//",A150)+2),2000),"/"),A150))</f>
        <v/>
      </c>
      <c r="H150">
        <f>IF(G150="","",IFERROR(LEFT(SUBSTITUTE(G150,"#","?"),FIND("?",SUBSTITUTE(G150,"#","?"))-1),G150))</f>
        <v/>
      </c>
      <c r="I150">
        <f>IF(H150="","",LOWER(IF(AND(LEN(H150)&gt;1,RIGHT(H150,1)="/"),LEFT(H150,LEN(H150)-1),H150)))</f>
        <v/>
      </c>
      <c r="J150">
        <f>IF(I150="","",IFERROR(N(INDEX($A150:$E150,1,Rules!$H$16)),0))</f>
        <v/>
      </c>
      <c r="K150">
        <f>IF(I150="","",IFERROR(N(INDEX($A150:$E150,1,Rules!$H$17)),0))</f>
        <v/>
      </c>
      <c r="L150">
        <f>IF(I150="","",IFERROR(N(INDEX($A150:$E150,1,Rules!$H$18))*K150,0))</f>
        <v/>
      </c>
      <c r="M150">
        <f>IF(I150="","",IF(COUNTIF(Crawl!$EC$2:$EC$2001,I150)&gt;0,"Yes","No"))</f>
        <v/>
      </c>
    </row>
    <row r="151">
      <c r="G151">
        <f>IF(A151="","",IF(LEFT(A151,4)="http",IFERROR(MID(A151,FIND("/",A151,FIND("//",A151)+2),2000),"/"),A151))</f>
        <v/>
      </c>
      <c r="H151">
        <f>IF(G151="","",IFERROR(LEFT(SUBSTITUTE(G151,"#","?"),FIND("?",SUBSTITUTE(G151,"#","?"))-1),G151))</f>
        <v/>
      </c>
      <c r="I151">
        <f>IF(H151="","",LOWER(IF(AND(LEN(H151)&gt;1,RIGHT(H151,1)="/"),LEFT(H151,LEN(H151)-1),H151)))</f>
        <v/>
      </c>
      <c r="J151">
        <f>IF(I151="","",IFERROR(N(INDEX($A151:$E151,1,Rules!$H$16)),0))</f>
        <v/>
      </c>
      <c r="K151">
        <f>IF(I151="","",IFERROR(N(INDEX($A151:$E151,1,Rules!$H$17)),0))</f>
        <v/>
      </c>
      <c r="L151">
        <f>IF(I151="","",IFERROR(N(INDEX($A151:$E151,1,Rules!$H$18))*K151,0))</f>
        <v/>
      </c>
      <c r="M151">
        <f>IF(I151="","",IF(COUNTIF(Crawl!$EC$2:$EC$2001,I151)&gt;0,"Yes","No"))</f>
        <v/>
      </c>
    </row>
    <row r="152">
      <c r="G152">
        <f>IF(A152="","",IF(LEFT(A152,4)="http",IFERROR(MID(A152,FIND("/",A152,FIND("//",A152)+2),2000),"/"),A152))</f>
        <v/>
      </c>
      <c r="H152">
        <f>IF(G152="","",IFERROR(LEFT(SUBSTITUTE(G152,"#","?"),FIND("?",SUBSTITUTE(G152,"#","?"))-1),G152))</f>
        <v/>
      </c>
      <c r="I152">
        <f>IF(H152="","",LOWER(IF(AND(LEN(H152)&gt;1,RIGHT(H152,1)="/"),LEFT(H152,LEN(H152)-1),H152)))</f>
        <v/>
      </c>
      <c r="J152">
        <f>IF(I152="","",IFERROR(N(INDEX($A152:$E152,1,Rules!$H$16)),0))</f>
        <v/>
      </c>
      <c r="K152">
        <f>IF(I152="","",IFERROR(N(INDEX($A152:$E152,1,Rules!$H$17)),0))</f>
        <v/>
      </c>
      <c r="L152">
        <f>IF(I152="","",IFERROR(N(INDEX($A152:$E152,1,Rules!$H$18))*K152,0))</f>
        <v/>
      </c>
      <c r="M152">
        <f>IF(I152="","",IF(COUNTIF(Crawl!$EC$2:$EC$2001,I152)&gt;0,"Yes","No"))</f>
        <v/>
      </c>
    </row>
    <row r="153">
      <c r="G153">
        <f>IF(A153="","",IF(LEFT(A153,4)="http",IFERROR(MID(A153,FIND("/",A153,FIND("//",A153)+2),2000),"/"),A153))</f>
        <v/>
      </c>
      <c r="H153">
        <f>IF(G153="","",IFERROR(LEFT(SUBSTITUTE(G153,"#","?"),FIND("?",SUBSTITUTE(G153,"#","?"))-1),G153))</f>
        <v/>
      </c>
      <c r="I153">
        <f>IF(H153="","",LOWER(IF(AND(LEN(H153)&gt;1,RIGHT(H153,1)="/"),LEFT(H153,LEN(H153)-1),H153)))</f>
        <v/>
      </c>
      <c r="J153">
        <f>IF(I153="","",IFERROR(N(INDEX($A153:$E153,1,Rules!$H$16)),0))</f>
        <v/>
      </c>
      <c r="K153">
        <f>IF(I153="","",IFERROR(N(INDEX($A153:$E153,1,Rules!$H$17)),0))</f>
        <v/>
      </c>
      <c r="L153">
        <f>IF(I153="","",IFERROR(N(INDEX($A153:$E153,1,Rules!$H$18))*K153,0))</f>
        <v/>
      </c>
      <c r="M153">
        <f>IF(I153="","",IF(COUNTIF(Crawl!$EC$2:$EC$2001,I153)&gt;0,"Yes","No"))</f>
        <v/>
      </c>
    </row>
    <row r="154">
      <c r="G154">
        <f>IF(A154="","",IF(LEFT(A154,4)="http",IFERROR(MID(A154,FIND("/",A154,FIND("//",A154)+2),2000),"/"),A154))</f>
        <v/>
      </c>
      <c r="H154">
        <f>IF(G154="","",IFERROR(LEFT(SUBSTITUTE(G154,"#","?"),FIND("?",SUBSTITUTE(G154,"#","?"))-1),G154))</f>
        <v/>
      </c>
      <c r="I154">
        <f>IF(H154="","",LOWER(IF(AND(LEN(H154)&gt;1,RIGHT(H154,1)="/"),LEFT(H154,LEN(H154)-1),H154)))</f>
        <v/>
      </c>
      <c r="J154">
        <f>IF(I154="","",IFERROR(N(INDEX($A154:$E154,1,Rules!$H$16)),0))</f>
        <v/>
      </c>
      <c r="K154">
        <f>IF(I154="","",IFERROR(N(INDEX($A154:$E154,1,Rules!$H$17)),0))</f>
        <v/>
      </c>
      <c r="L154">
        <f>IF(I154="","",IFERROR(N(INDEX($A154:$E154,1,Rules!$H$18))*K154,0))</f>
        <v/>
      </c>
      <c r="M154">
        <f>IF(I154="","",IF(COUNTIF(Crawl!$EC$2:$EC$2001,I154)&gt;0,"Yes","No"))</f>
        <v/>
      </c>
    </row>
    <row r="155">
      <c r="G155">
        <f>IF(A155="","",IF(LEFT(A155,4)="http",IFERROR(MID(A155,FIND("/",A155,FIND("//",A155)+2),2000),"/"),A155))</f>
        <v/>
      </c>
      <c r="H155">
        <f>IF(G155="","",IFERROR(LEFT(SUBSTITUTE(G155,"#","?"),FIND("?",SUBSTITUTE(G155,"#","?"))-1),G155))</f>
        <v/>
      </c>
      <c r="I155">
        <f>IF(H155="","",LOWER(IF(AND(LEN(H155)&gt;1,RIGHT(H155,1)="/"),LEFT(H155,LEN(H155)-1),H155)))</f>
        <v/>
      </c>
      <c r="J155">
        <f>IF(I155="","",IFERROR(N(INDEX($A155:$E155,1,Rules!$H$16)),0))</f>
        <v/>
      </c>
      <c r="K155">
        <f>IF(I155="","",IFERROR(N(INDEX($A155:$E155,1,Rules!$H$17)),0))</f>
        <v/>
      </c>
      <c r="L155">
        <f>IF(I155="","",IFERROR(N(INDEX($A155:$E155,1,Rules!$H$18))*K155,0))</f>
        <v/>
      </c>
      <c r="M155">
        <f>IF(I155="","",IF(COUNTIF(Crawl!$EC$2:$EC$2001,I155)&gt;0,"Yes","No"))</f>
        <v/>
      </c>
    </row>
    <row r="156">
      <c r="G156">
        <f>IF(A156="","",IF(LEFT(A156,4)="http",IFERROR(MID(A156,FIND("/",A156,FIND("//",A156)+2),2000),"/"),A156))</f>
        <v/>
      </c>
      <c r="H156">
        <f>IF(G156="","",IFERROR(LEFT(SUBSTITUTE(G156,"#","?"),FIND("?",SUBSTITUTE(G156,"#","?"))-1),G156))</f>
        <v/>
      </c>
      <c r="I156">
        <f>IF(H156="","",LOWER(IF(AND(LEN(H156)&gt;1,RIGHT(H156,1)="/"),LEFT(H156,LEN(H156)-1),H156)))</f>
        <v/>
      </c>
      <c r="J156">
        <f>IF(I156="","",IFERROR(N(INDEX($A156:$E156,1,Rules!$H$16)),0))</f>
        <v/>
      </c>
      <c r="K156">
        <f>IF(I156="","",IFERROR(N(INDEX($A156:$E156,1,Rules!$H$17)),0))</f>
        <v/>
      </c>
      <c r="L156">
        <f>IF(I156="","",IFERROR(N(INDEX($A156:$E156,1,Rules!$H$18))*K156,0))</f>
        <v/>
      </c>
      <c r="M156">
        <f>IF(I156="","",IF(COUNTIF(Crawl!$EC$2:$EC$2001,I156)&gt;0,"Yes","No"))</f>
        <v/>
      </c>
    </row>
    <row r="157">
      <c r="G157">
        <f>IF(A157="","",IF(LEFT(A157,4)="http",IFERROR(MID(A157,FIND("/",A157,FIND("//",A157)+2),2000),"/"),A157))</f>
        <v/>
      </c>
      <c r="H157">
        <f>IF(G157="","",IFERROR(LEFT(SUBSTITUTE(G157,"#","?"),FIND("?",SUBSTITUTE(G157,"#","?"))-1),G157))</f>
        <v/>
      </c>
      <c r="I157">
        <f>IF(H157="","",LOWER(IF(AND(LEN(H157)&gt;1,RIGHT(H157,1)="/"),LEFT(H157,LEN(H157)-1),H157)))</f>
        <v/>
      </c>
      <c r="J157">
        <f>IF(I157="","",IFERROR(N(INDEX($A157:$E157,1,Rules!$H$16)),0))</f>
        <v/>
      </c>
      <c r="K157">
        <f>IF(I157="","",IFERROR(N(INDEX($A157:$E157,1,Rules!$H$17)),0))</f>
        <v/>
      </c>
      <c r="L157">
        <f>IF(I157="","",IFERROR(N(INDEX($A157:$E157,1,Rules!$H$18))*K157,0))</f>
        <v/>
      </c>
      <c r="M157">
        <f>IF(I157="","",IF(COUNTIF(Crawl!$EC$2:$EC$2001,I157)&gt;0,"Yes","No"))</f>
        <v/>
      </c>
    </row>
    <row r="158">
      <c r="G158">
        <f>IF(A158="","",IF(LEFT(A158,4)="http",IFERROR(MID(A158,FIND("/",A158,FIND("//",A158)+2),2000),"/"),A158))</f>
        <v/>
      </c>
      <c r="H158">
        <f>IF(G158="","",IFERROR(LEFT(SUBSTITUTE(G158,"#","?"),FIND("?",SUBSTITUTE(G158,"#","?"))-1),G158))</f>
        <v/>
      </c>
      <c r="I158">
        <f>IF(H158="","",LOWER(IF(AND(LEN(H158)&gt;1,RIGHT(H158,1)="/"),LEFT(H158,LEN(H158)-1),H158)))</f>
        <v/>
      </c>
      <c r="J158">
        <f>IF(I158="","",IFERROR(N(INDEX($A158:$E158,1,Rules!$H$16)),0))</f>
        <v/>
      </c>
      <c r="K158">
        <f>IF(I158="","",IFERROR(N(INDEX($A158:$E158,1,Rules!$H$17)),0))</f>
        <v/>
      </c>
      <c r="L158">
        <f>IF(I158="","",IFERROR(N(INDEX($A158:$E158,1,Rules!$H$18))*K158,0))</f>
        <v/>
      </c>
      <c r="M158">
        <f>IF(I158="","",IF(COUNTIF(Crawl!$EC$2:$EC$2001,I158)&gt;0,"Yes","No"))</f>
        <v/>
      </c>
    </row>
    <row r="159">
      <c r="G159">
        <f>IF(A159="","",IF(LEFT(A159,4)="http",IFERROR(MID(A159,FIND("/",A159,FIND("//",A159)+2),2000),"/"),A159))</f>
        <v/>
      </c>
      <c r="H159">
        <f>IF(G159="","",IFERROR(LEFT(SUBSTITUTE(G159,"#","?"),FIND("?",SUBSTITUTE(G159,"#","?"))-1),G159))</f>
        <v/>
      </c>
      <c r="I159">
        <f>IF(H159="","",LOWER(IF(AND(LEN(H159)&gt;1,RIGHT(H159,1)="/"),LEFT(H159,LEN(H159)-1),H159)))</f>
        <v/>
      </c>
      <c r="J159">
        <f>IF(I159="","",IFERROR(N(INDEX($A159:$E159,1,Rules!$H$16)),0))</f>
        <v/>
      </c>
      <c r="K159">
        <f>IF(I159="","",IFERROR(N(INDEX($A159:$E159,1,Rules!$H$17)),0))</f>
        <v/>
      </c>
      <c r="L159">
        <f>IF(I159="","",IFERROR(N(INDEX($A159:$E159,1,Rules!$H$18))*K159,0))</f>
        <v/>
      </c>
      <c r="M159">
        <f>IF(I159="","",IF(COUNTIF(Crawl!$EC$2:$EC$2001,I159)&gt;0,"Yes","No"))</f>
        <v/>
      </c>
    </row>
    <row r="160">
      <c r="G160">
        <f>IF(A160="","",IF(LEFT(A160,4)="http",IFERROR(MID(A160,FIND("/",A160,FIND("//",A160)+2),2000),"/"),A160))</f>
        <v/>
      </c>
      <c r="H160">
        <f>IF(G160="","",IFERROR(LEFT(SUBSTITUTE(G160,"#","?"),FIND("?",SUBSTITUTE(G160,"#","?"))-1),G160))</f>
        <v/>
      </c>
      <c r="I160">
        <f>IF(H160="","",LOWER(IF(AND(LEN(H160)&gt;1,RIGHT(H160,1)="/"),LEFT(H160,LEN(H160)-1),H160)))</f>
        <v/>
      </c>
      <c r="J160">
        <f>IF(I160="","",IFERROR(N(INDEX($A160:$E160,1,Rules!$H$16)),0))</f>
        <v/>
      </c>
      <c r="K160">
        <f>IF(I160="","",IFERROR(N(INDEX($A160:$E160,1,Rules!$H$17)),0))</f>
        <v/>
      </c>
      <c r="L160">
        <f>IF(I160="","",IFERROR(N(INDEX($A160:$E160,1,Rules!$H$18))*K160,0))</f>
        <v/>
      </c>
      <c r="M160">
        <f>IF(I160="","",IF(COUNTIF(Crawl!$EC$2:$EC$2001,I160)&gt;0,"Yes","No"))</f>
        <v/>
      </c>
    </row>
    <row r="161">
      <c r="G161">
        <f>IF(A161="","",IF(LEFT(A161,4)="http",IFERROR(MID(A161,FIND("/",A161,FIND("//",A161)+2),2000),"/"),A161))</f>
        <v/>
      </c>
      <c r="H161">
        <f>IF(G161="","",IFERROR(LEFT(SUBSTITUTE(G161,"#","?"),FIND("?",SUBSTITUTE(G161,"#","?"))-1),G161))</f>
        <v/>
      </c>
      <c r="I161">
        <f>IF(H161="","",LOWER(IF(AND(LEN(H161)&gt;1,RIGHT(H161,1)="/"),LEFT(H161,LEN(H161)-1),H161)))</f>
        <v/>
      </c>
      <c r="J161">
        <f>IF(I161="","",IFERROR(N(INDEX($A161:$E161,1,Rules!$H$16)),0))</f>
        <v/>
      </c>
      <c r="K161">
        <f>IF(I161="","",IFERROR(N(INDEX($A161:$E161,1,Rules!$H$17)),0))</f>
        <v/>
      </c>
      <c r="L161">
        <f>IF(I161="","",IFERROR(N(INDEX($A161:$E161,1,Rules!$H$18))*K161,0))</f>
        <v/>
      </c>
      <c r="M161">
        <f>IF(I161="","",IF(COUNTIF(Crawl!$EC$2:$EC$2001,I161)&gt;0,"Yes","No"))</f>
        <v/>
      </c>
    </row>
    <row r="162">
      <c r="G162">
        <f>IF(A162="","",IF(LEFT(A162,4)="http",IFERROR(MID(A162,FIND("/",A162,FIND("//",A162)+2),2000),"/"),A162))</f>
        <v/>
      </c>
      <c r="H162">
        <f>IF(G162="","",IFERROR(LEFT(SUBSTITUTE(G162,"#","?"),FIND("?",SUBSTITUTE(G162,"#","?"))-1),G162))</f>
        <v/>
      </c>
      <c r="I162">
        <f>IF(H162="","",LOWER(IF(AND(LEN(H162)&gt;1,RIGHT(H162,1)="/"),LEFT(H162,LEN(H162)-1),H162)))</f>
        <v/>
      </c>
      <c r="J162">
        <f>IF(I162="","",IFERROR(N(INDEX($A162:$E162,1,Rules!$H$16)),0))</f>
        <v/>
      </c>
      <c r="K162">
        <f>IF(I162="","",IFERROR(N(INDEX($A162:$E162,1,Rules!$H$17)),0))</f>
        <v/>
      </c>
      <c r="L162">
        <f>IF(I162="","",IFERROR(N(INDEX($A162:$E162,1,Rules!$H$18))*K162,0))</f>
        <v/>
      </c>
      <c r="M162">
        <f>IF(I162="","",IF(COUNTIF(Crawl!$EC$2:$EC$2001,I162)&gt;0,"Yes","No"))</f>
        <v/>
      </c>
    </row>
    <row r="163">
      <c r="G163">
        <f>IF(A163="","",IF(LEFT(A163,4)="http",IFERROR(MID(A163,FIND("/",A163,FIND("//",A163)+2),2000),"/"),A163))</f>
        <v/>
      </c>
      <c r="H163">
        <f>IF(G163="","",IFERROR(LEFT(SUBSTITUTE(G163,"#","?"),FIND("?",SUBSTITUTE(G163,"#","?"))-1),G163))</f>
        <v/>
      </c>
      <c r="I163">
        <f>IF(H163="","",LOWER(IF(AND(LEN(H163)&gt;1,RIGHT(H163,1)="/"),LEFT(H163,LEN(H163)-1),H163)))</f>
        <v/>
      </c>
      <c r="J163">
        <f>IF(I163="","",IFERROR(N(INDEX($A163:$E163,1,Rules!$H$16)),0))</f>
        <v/>
      </c>
      <c r="K163">
        <f>IF(I163="","",IFERROR(N(INDEX($A163:$E163,1,Rules!$H$17)),0))</f>
        <v/>
      </c>
      <c r="L163">
        <f>IF(I163="","",IFERROR(N(INDEX($A163:$E163,1,Rules!$H$18))*K163,0))</f>
        <v/>
      </c>
      <c r="M163">
        <f>IF(I163="","",IF(COUNTIF(Crawl!$EC$2:$EC$2001,I163)&gt;0,"Yes","No"))</f>
        <v/>
      </c>
    </row>
    <row r="164">
      <c r="G164">
        <f>IF(A164="","",IF(LEFT(A164,4)="http",IFERROR(MID(A164,FIND("/",A164,FIND("//",A164)+2),2000),"/"),A164))</f>
        <v/>
      </c>
      <c r="H164">
        <f>IF(G164="","",IFERROR(LEFT(SUBSTITUTE(G164,"#","?"),FIND("?",SUBSTITUTE(G164,"#","?"))-1),G164))</f>
        <v/>
      </c>
      <c r="I164">
        <f>IF(H164="","",LOWER(IF(AND(LEN(H164)&gt;1,RIGHT(H164,1)="/"),LEFT(H164,LEN(H164)-1),H164)))</f>
        <v/>
      </c>
      <c r="J164">
        <f>IF(I164="","",IFERROR(N(INDEX($A164:$E164,1,Rules!$H$16)),0))</f>
        <v/>
      </c>
      <c r="K164">
        <f>IF(I164="","",IFERROR(N(INDEX($A164:$E164,1,Rules!$H$17)),0))</f>
        <v/>
      </c>
      <c r="L164">
        <f>IF(I164="","",IFERROR(N(INDEX($A164:$E164,1,Rules!$H$18))*K164,0))</f>
        <v/>
      </c>
      <c r="M164">
        <f>IF(I164="","",IF(COUNTIF(Crawl!$EC$2:$EC$2001,I164)&gt;0,"Yes","No"))</f>
        <v/>
      </c>
    </row>
    <row r="165">
      <c r="G165">
        <f>IF(A165="","",IF(LEFT(A165,4)="http",IFERROR(MID(A165,FIND("/",A165,FIND("//",A165)+2),2000),"/"),A165))</f>
        <v/>
      </c>
      <c r="H165">
        <f>IF(G165="","",IFERROR(LEFT(SUBSTITUTE(G165,"#","?"),FIND("?",SUBSTITUTE(G165,"#","?"))-1),G165))</f>
        <v/>
      </c>
      <c r="I165">
        <f>IF(H165="","",LOWER(IF(AND(LEN(H165)&gt;1,RIGHT(H165,1)="/"),LEFT(H165,LEN(H165)-1),H165)))</f>
        <v/>
      </c>
      <c r="J165">
        <f>IF(I165="","",IFERROR(N(INDEX($A165:$E165,1,Rules!$H$16)),0))</f>
        <v/>
      </c>
      <c r="K165">
        <f>IF(I165="","",IFERROR(N(INDEX($A165:$E165,1,Rules!$H$17)),0))</f>
        <v/>
      </c>
      <c r="L165">
        <f>IF(I165="","",IFERROR(N(INDEX($A165:$E165,1,Rules!$H$18))*K165,0))</f>
        <v/>
      </c>
      <c r="M165">
        <f>IF(I165="","",IF(COUNTIF(Crawl!$EC$2:$EC$2001,I165)&gt;0,"Yes","No"))</f>
        <v/>
      </c>
    </row>
    <row r="166">
      <c r="G166">
        <f>IF(A166="","",IF(LEFT(A166,4)="http",IFERROR(MID(A166,FIND("/",A166,FIND("//",A166)+2),2000),"/"),A166))</f>
        <v/>
      </c>
      <c r="H166">
        <f>IF(G166="","",IFERROR(LEFT(SUBSTITUTE(G166,"#","?"),FIND("?",SUBSTITUTE(G166,"#","?"))-1),G166))</f>
        <v/>
      </c>
      <c r="I166">
        <f>IF(H166="","",LOWER(IF(AND(LEN(H166)&gt;1,RIGHT(H166,1)="/"),LEFT(H166,LEN(H166)-1),H166)))</f>
        <v/>
      </c>
      <c r="J166">
        <f>IF(I166="","",IFERROR(N(INDEX($A166:$E166,1,Rules!$H$16)),0))</f>
        <v/>
      </c>
      <c r="K166">
        <f>IF(I166="","",IFERROR(N(INDEX($A166:$E166,1,Rules!$H$17)),0))</f>
        <v/>
      </c>
      <c r="L166">
        <f>IF(I166="","",IFERROR(N(INDEX($A166:$E166,1,Rules!$H$18))*K166,0))</f>
        <v/>
      </c>
      <c r="M166">
        <f>IF(I166="","",IF(COUNTIF(Crawl!$EC$2:$EC$2001,I166)&gt;0,"Yes","No"))</f>
        <v/>
      </c>
    </row>
    <row r="167">
      <c r="G167">
        <f>IF(A167="","",IF(LEFT(A167,4)="http",IFERROR(MID(A167,FIND("/",A167,FIND("//",A167)+2),2000),"/"),A167))</f>
        <v/>
      </c>
      <c r="H167">
        <f>IF(G167="","",IFERROR(LEFT(SUBSTITUTE(G167,"#","?"),FIND("?",SUBSTITUTE(G167,"#","?"))-1),G167))</f>
        <v/>
      </c>
      <c r="I167">
        <f>IF(H167="","",LOWER(IF(AND(LEN(H167)&gt;1,RIGHT(H167,1)="/"),LEFT(H167,LEN(H167)-1),H167)))</f>
        <v/>
      </c>
      <c r="J167">
        <f>IF(I167="","",IFERROR(N(INDEX($A167:$E167,1,Rules!$H$16)),0))</f>
        <v/>
      </c>
      <c r="K167">
        <f>IF(I167="","",IFERROR(N(INDEX($A167:$E167,1,Rules!$H$17)),0))</f>
        <v/>
      </c>
      <c r="L167">
        <f>IF(I167="","",IFERROR(N(INDEX($A167:$E167,1,Rules!$H$18))*K167,0))</f>
        <v/>
      </c>
      <c r="M167">
        <f>IF(I167="","",IF(COUNTIF(Crawl!$EC$2:$EC$2001,I167)&gt;0,"Yes","No"))</f>
        <v/>
      </c>
    </row>
    <row r="168">
      <c r="G168">
        <f>IF(A168="","",IF(LEFT(A168,4)="http",IFERROR(MID(A168,FIND("/",A168,FIND("//",A168)+2),2000),"/"),A168))</f>
        <v/>
      </c>
      <c r="H168">
        <f>IF(G168="","",IFERROR(LEFT(SUBSTITUTE(G168,"#","?"),FIND("?",SUBSTITUTE(G168,"#","?"))-1),G168))</f>
        <v/>
      </c>
      <c r="I168">
        <f>IF(H168="","",LOWER(IF(AND(LEN(H168)&gt;1,RIGHT(H168,1)="/"),LEFT(H168,LEN(H168)-1),H168)))</f>
        <v/>
      </c>
      <c r="J168">
        <f>IF(I168="","",IFERROR(N(INDEX($A168:$E168,1,Rules!$H$16)),0))</f>
        <v/>
      </c>
      <c r="K168">
        <f>IF(I168="","",IFERROR(N(INDEX($A168:$E168,1,Rules!$H$17)),0))</f>
        <v/>
      </c>
      <c r="L168">
        <f>IF(I168="","",IFERROR(N(INDEX($A168:$E168,1,Rules!$H$18))*K168,0))</f>
        <v/>
      </c>
      <c r="M168">
        <f>IF(I168="","",IF(COUNTIF(Crawl!$EC$2:$EC$2001,I168)&gt;0,"Yes","No"))</f>
        <v/>
      </c>
    </row>
    <row r="169">
      <c r="G169">
        <f>IF(A169="","",IF(LEFT(A169,4)="http",IFERROR(MID(A169,FIND("/",A169,FIND("//",A169)+2),2000),"/"),A169))</f>
        <v/>
      </c>
      <c r="H169">
        <f>IF(G169="","",IFERROR(LEFT(SUBSTITUTE(G169,"#","?"),FIND("?",SUBSTITUTE(G169,"#","?"))-1),G169))</f>
        <v/>
      </c>
      <c r="I169">
        <f>IF(H169="","",LOWER(IF(AND(LEN(H169)&gt;1,RIGHT(H169,1)="/"),LEFT(H169,LEN(H169)-1),H169)))</f>
        <v/>
      </c>
      <c r="J169">
        <f>IF(I169="","",IFERROR(N(INDEX($A169:$E169,1,Rules!$H$16)),0))</f>
        <v/>
      </c>
      <c r="K169">
        <f>IF(I169="","",IFERROR(N(INDEX($A169:$E169,1,Rules!$H$17)),0))</f>
        <v/>
      </c>
      <c r="L169">
        <f>IF(I169="","",IFERROR(N(INDEX($A169:$E169,1,Rules!$H$18))*K169,0))</f>
        <v/>
      </c>
      <c r="M169">
        <f>IF(I169="","",IF(COUNTIF(Crawl!$EC$2:$EC$2001,I169)&gt;0,"Yes","No"))</f>
        <v/>
      </c>
    </row>
    <row r="170">
      <c r="G170">
        <f>IF(A170="","",IF(LEFT(A170,4)="http",IFERROR(MID(A170,FIND("/",A170,FIND("//",A170)+2),2000),"/"),A170))</f>
        <v/>
      </c>
      <c r="H170">
        <f>IF(G170="","",IFERROR(LEFT(SUBSTITUTE(G170,"#","?"),FIND("?",SUBSTITUTE(G170,"#","?"))-1),G170))</f>
        <v/>
      </c>
      <c r="I170">
        <f>IF(H170="","",LOWER(IF(AND(LEN(H170)&gt;1,RIGHT(H170,1)="/"),LEFT(H170,LEN(H170)-1),H170)))</f>
        <v/>
      </c>
      <c r="J170">
        <f>IF(I170="","",IFERROR(N(INDEX($A170:$E170,1,Rules!$H$16)),0))</f>
        <v/>
      </c>
      <c r="K170">
        <f>IF(I170="","",IFERROR(N(INDEX($A170:$E170,1,Rules!$H$17)),0))</f>
        <v/>
      </c>
      <c r="L170">
        <f>IF(I170="","",IFERROR(N(INDEX($A170:$E170,1,Rules!$H$18))*K170,0))</f>
        <v/>
      </c>
      <c r="M170">
        <f>IF(I170="","",IF(COUNTIF(Crawl!$EC$2:$EC$2001,I170)&gt;0,"Yes","No"))</f>
        <v/>
      </c>
    </row>
    <row r="171">
      <c r="G171">
        <f>IF(A171="","",IF(LEFT(A171,4)="http",IFERROR(MID(A171,FIND("/",A171,FIND("//",A171)+2),2000),"/"),A171))</f>
        <v/>
      </c>
      <c r="H171">
        <f>IF(G171="","",IFERROR(LEFT(SUBSTITUTE(G171,"#","?"),FIND("?",SUBSTITUTE(G171,"#","?"))-1),G171))</f>
        <v/>
      </c>
      <c r="I171">
        <f>IF(H171="","",LOWER(IF(AND(LEN(H171)&gt;1,RIGHT(H171,1)="/"),LEFT(H171,LEN(H171)-1),H171)))</f>
        <v/>
      </c>
      <c r="J171">
        <f>IF(I171="","",IFERROR(N(INDEX($A171:$E171,1,Rules!$H$16)),0))</f>
        <v/>
      </c>
      <c r="K171">
        <f>IF(I171="","",IFERROR(N(INDEX($A171:$E171,1,Rules!$H$17)),0))</f>
        <v/>
      </c>
      <c r="L171">
        <f>IF(I171="","",IFERROR(N(INDEX($A171:$E171,1,Rules!$H$18))*K171,0))</f>
        <v/>
      </c>
      <c r="M171">
        <f>IF(I171="","",IF(COUNTIF(Crawl!$EC$2:$EC$2001,I171)&gt;0,"Yes","No"))</f>
        <v/>
      </c>
    </row>
    <row r="172">
      <c r="G172">
        <f>IF(A172="","",IF(LEFT(A172,4)="http",IFERROR(MID(A172,FIND("/",A172,FIND("//",A172)+2),2000),"/"),A172))</f>
        <v/>
      </c>
      <c r="H172">
        <f>IF(G172="","",IFERROR(LEFT(SUBSTITUTE(G172,"#","?"),FIND("?",SUBSTITUTE(G172,"#","?"))-1),G172))</f>
        <v/>
      </c>
      <c r="I172">
        <f>IF(H172="","",LOWER(IF(AND(LEN(H172)&gt;1,RIGHT(H172,1)="/"),LEFT(H172,LEN(H172)-1),H172)))</f>
        <v/>
      </c>
      <c r="J172">
        <f>IF(I172="","",IFERROR(N(INDEX($A172:$E172,1,Rules!$H$16)),0))</f>
        <v/>
      </c>
      <c r="K172">
        <f>IF(I172="","",IFERROR(N(INDEX($A172:$E172,1,Rules!$H$17)),0))</f>
        <v/>
      </c>
      <c r="L172">
        <f>IF(I172="","",IFERROR(N(INDEX($A172:$E172,1,Rules!$H$18))*K172,0))</f>
        <v/>
      </c>
      <c r="M172">
        <f>IF(I172="","",IF(COUNTIF(Crawl!$EC$2:$EC$2001,I172)&gt;0,"Yes","No"))</f>
        <v/>
      </c>
    </row>
    <row r="173">
      <c r="G173">
        <f>IF(A173="","",IF(LEFT(A173,4)="http",IFERROR(MID(A173,FIND("/",A173,FIND("//",A173)+2),2000),"/"),A173))</f>
        <v/>
      </c>
      <c r="H173">
        <f>IF(G173="","",IFERROR(LEFT(SUBSTITUTE(G173,"#","?"),FIND("?",SUBSTITUTE(G173,"#","?"))-1),G173))</f>
        <v/>
      </c>
      <c r="I173">
        <f>IF(H173="","",LOWER(IF(AND(LEN(H173)&gt;1,RIGHT(H173,1)="/"),LEFT(H173,LEN(H173)-1),H173)))</f>
        <v/>
      </c>
      <c r="J173">
        <f>IF(I173="","",IFERROR(N(INDEX($A173:$E173,1,Rules!$H$16)),0))</f>
        <v/>
      </c>
      <c r="K173">
        <f>IF(I173="","",IFERROR(N(INDEX($A173:$E173,1,Rules!$H$17)),0))</f>
        <v/>
      </c>
      <c r="L173">
        <f>IF(I173="","",IFERROR(N(INDEX($A173:$E173,1,Rules!$H$18))*K173,0))</f>
        <v/>
      </c>
      <c r="M173">
        <f>IF(I173="","",IF(COUNTIF(Crawl!$EC$2:$EC$2001,I173)&gt;0,"Yes","No"))</f>
        <v/>
      </c>
    </row>
    <row r="174">
      <c r="G174">
        <f>IF(A174="","",IF(LEFT(A174,4)="http",IFERROR(MID(A174,FIND("/",A174,FIND("//",A174)+2),2000),"/"),A174))</f>
        <v/>
      </c>
      <c r="H174">
        <f>IF(G174="","",IFERROR(LEFT(SUBSTITUTE(G174,"#","?"),FIND("?",SUBSTITUTE(G174,"#","?"))-1),G174))</f>
        <v/>
      </c>
      <c r="I174">
        <f>IF(H174="","",LOWER(IF(AND(LEN(H174)&gt;1,RIGHT(H174,1)="/"),LEFT(H174,LEN(H174)-1),H174)))</f>
        <v/>
      </c>
      <c r="J174">
        <f>IF(I174="","",IFERROR(N(INDEX($A174:$E174,1,Rules!$H$16)),0))</f>
        <v/>
      </c>
      <c r="K174">
        <f>IF(I174="","",IFERROR(N(INDEX($A174:$E174,1,Rules!$H$17)),0))</f>
        <v/>
      </c>
      <c r="L174">
        <f>IF(I174="","",IFERROR(N(INDEX($A174:$E174,1,Rules!$H$18))*K174,0))</f>
        <v/>
      </c>
      <c r="M174">
        <f>IF(I174="","",IF(COUNTIF(Crawl!$EC$2:$EC$2001,I174)&gt;0,"Yes","No"))</f>
        <v/>
      </c>
    </row>
    <row r="175">
      <c r="G175">
        <f>IF(A175="","",IF(LEFT(A175,4)="http",IFERROR(MID(A175,FIND("/",A175,FIND("//",A175)+2),2000),"/"),A175))</f>
        <v/>
      </c>
      <c r="H175">
        <f>IF(G175="","",IFERROR(LEFT(SUBSTITUTE(G175,"#","?"),FIND("?",SUBSTITUTE(G175,"#","?"))-1),G175))</f>
        <v/>
      </c>
      <c r="I175">
        <f>IF(H175="","",LOWER(IF(AND(LEN(H175)&gt;1,RIGHT(H175,1)="/"),LEFT(H175,LEN(H175)-1),H175)))</f>
        <v/>
      </c>
      <c r="J175">
        <f>IF(I175="","",IFERROR(N(INDEX($A175:$E175,1,Rules!$H$16)),0))</f>
        <v/>
      </c>
      <c r="K175">
        <f>IF(I175="","",IFERROR(N(INDEX($A175:$E175,1,Rules!$H$17)),0))</f>
        <v/>
      </c>
      <c r="L175">
        <f>IF(I175="","",IFERROR(N(INDEX($A175:$E175,1,Rules!$H$18))*K175,0))</f>
        <v/>
      </c>
      <c r="M175">
        <f>IF(I175="","",IF(COUNTIF(Crawl!$EC$2:$EC$2001,I175)&gt;0,"Yes","No"))</f>
        <v/>
      </c>
    </row>
    <row r="176">
      <c r="G176">
        <f>IF(A176="","",IF(LEFT(A176,4)="http",IFERROR(MID(A176,FIND("/",A176,FIND("//",A176)+2),2000),"/"),A176))</f>
        <v/>
      </c>
      <c r="H176">
        <f>IF(G176="","",IFERROR(LEFT(SUBSTITUTE(G176,"#","?"),FIND("?",SUBSTITUTE(G176,"#","?"))-1),G176))</f>
        <v/>
      </c>
      <c r="I176">
        <f>IF(H176="","",LOWER(IF(AND(LEN(H176)&gt;1,RIGHT(H176,1)="/"),LEFT(H176,LEN(H176)-1),H176)))</f>
        <v/>
      </c>
      <c r="J176">
        <f>IF(I176="","",IFERROR(N(INDEX($A176:$E176,1,Rules!$H$16)),0))</f>
        <v/>
      </c>
      <c r="K176">
        <f>IF(I176="","",IFERROR(N(INDEX($A176:$E176,1,Rules!$H$17)),0))</f>
        <v/>
      </c>
      <c r="L176">
        <f>IF(I176="","",IFERROR(N(INDEX($A176:$E176,1,Rules!$H$18))*K176,0))</f>
        <v/>
      </c>
      <c r="M176">
        <f>IF(I176="","",IF(COUNTIF(Crawl!$EC$2:$EC$2001,I176)&gt;0,"Yes","No"))</f>
        <v/>
      </c>
    </row>
    <row r="177">
      <c r="G177">
        <f>IF(A177="","",IF(LEFT(A177,4)="http",IFERROR(MID(A177,FIND("/",A177,FIND("//",A177)+2),2000),"/"),A177))</f>
        <v/>
      </c>
      <c r="H177">
        <f>IF(G177="","",IFERROR(LEFT(SUBSTITUTE(G177,"#","?"),FIND("?",SUBSTITUTE(G177,"#","?"))-1),G177))</f>
        <v/>
      </c>
      <c r="I177">
        <f>IF(H177="","",LOWER(IF(AND(LEN(H177)&gt;1,RIGHT(H177,1)="/"),LEFT(H177,LEN(H177)-1),H177)))</f>
        <v/>
      </c>
      <c r="J177">
        <f>IF(I177="","",IFERROR(N(INDEX($A177:$E177,1,Rules!$H$16)),0))</f>
        <v/>
      </c>
      <c r="K177">
        <f>IF(I177="","",IFERROR(N(INDEX($A177:$E177,1,Rules!$H$17)),0))</f>
        <v/>
      </c>
      <c r="L177">
        <f>IF(I177="","",IFERROR(N(INDEX($A177:$E177,1,Rules!$H$18))*K177,0))</f>
        <v/>
      </c>
      <c r="M177">
        <f>IF(I177="","",IF(COUNTIF(Crawl!$EC$2:$EC$2001,I177)&gt;0,"Yes","No"))</f>
        <v/>
      </c>
    </row>
    <row r="178">
      <c r="G178">
        <f>IF(A178="","",IF(LEFT(A178,4)="http",IFERROR(MID(A178,FIND("/",A178,FIND("//",A178)+2),2000),"/"),A178))</f>
        <v/>
      </c>
      <c r="H178">
        <f>IF(G178="","",IFERROR(LEFT(SUBSTITUTE(G178,"#","?"),FIND("?",SUBSTITUTE(G178,"#","?"))-1),G178))</f>
        <v/>
      </c>
      <c r="I178">
        <f>IF(H178="","",LOWER(IF(AND(LEN(H178)&gt;1,RIGHT(H178,1)="/"),LEFT(H178,LEN(H178)-1),H178)))</f>
        <v/>
      </c>
      <c r="J178">
        <f>IF(I178="","",IFERROR(N(INDEX($A178:$E178,1,Rules!$H$16)),0))</f>
        <v/>
      </c>
      <c r="K178">
        <f>IF(I178="","",IFERROR(N(INDEX($A178:$E178,1,Rules!$H$17)),0))</f>
        <v/>
      </c>
      <c r="L178">
        <f>IF(I178="","",IFERROR(N(INDEX($A178:$E178,1,Rules!$H$18))*K178,0))</f>
        <v/>
      </c>
      <c r="M178">
        <f>IF(I178="","",IF(COUNTIF(Crawl!$EC$2:$EC$2001,I178)&gt;0,"Yes","No"))</f>
        <v/>
      </c>
    </row>
    <row r="179">
      <c r="G179">
        <f>IF(A179="","",IF(LEFT(A179,4)="http",IFERROR(MID(A179,FIND("/",A179,FIND("//",A179)+2),2000),"/"),A179))</f>
        <v/>
      </c>
      <c r="H179">
        <f>IF(G179="","",IFERROR(LEFT(SUBSTITUTE(G179,"#","?"),FIND("?",SUBSTITUTE(G179,"#","?"))-1),G179))</f>
        <v/>
      </c>
      <c r="I179">
        <f>IF(H179="","",LOWER(IF(AND(LEN(H179)&gt;1,RIGHT(H179,1)="/"),LEFT(H179,LEN(H179)-1),H179)))</f>
        <v/>
      </c>
      <c r="J179">
        <f>IF(I179="","",IFERROR(N(INDEX($A179:$E179,1,Rules!$H$16)),0))</f>
        <v/>
      </c>
      <c r="K179">
        <f>IF(I179="","",IFERROR(N(INDEX($A179:$E179,1,Rules!$H$17)),0))</f>
        <v/>
      </c>
      <c r="L179">
        <f>IF(I179="","",IFERROR(N(INDEX($A179:$E179,1,Rules!$H$18))*K179,0))</f>
        <v/>
      </c>
      <c r="M179">
        <f>IF(I179="","",IF(COUNTIF(Crawl!$EC$2:$EC$2001,I179)&gt;0,"Yes","No"))</f>
        <v/>
      </c>
    </row>
    <row r="180">
      <c r="G180">
        <f>IF(A180="","",IF(LEFT(A180,4)="http",IFERROR(MID(A180,FIND("/",A180,FIND("//",A180)+2),2000),"/"),A180))</f>
        <v/>
      </c>
      <c r="H180">
        <f>IF(G180="","",IFERROR(LEFT(SUBSTITUTE(G180,"#","?"),FIND("?",SUBSTITUTE(G180,"#","?"))-1),G180))</f>
        <v/>
      </c>
      <c r="I180">
        <f>IF(H180="","",LOWER(IF(AND(LEN(H180)&gt;1,RIGHT(H180,1)="/"),LEFT(H180,LEN(H180)-1),H180)))</f>
        <v/>
      </c>
      <c r="J180">
        <f>IF(I180="","",IFERROR(N(INDEX($A180:$E180,1,Rules!$H$16)),0))</f>
        <v/>
      </c>
      <c r="K180">
        <f>IF(I180="","",IFERROR(N(INDEX($A180:$E180,1,Rules!$H$17)),0))</f>
        <v/>
      </c>
      <c r="L180">
        <f>IF(I180="","",IFERROR(N(INDEX($A180:$E180,1,Rules!$H$18))*K180,0))</f>
        <v/>
      </c>
      <c r="M180">
        <f>IF(I180="","",IF(COUNTIF(Crawl!$EC$2:$EC$2001,I180)&gt;0,"Yes","No"))</f>
        <v/>
      </c>
    </row>
    <row r="181">
      <c r="G181">
        <f>IF(A181="","",IF(LEFT(A181,4)="http",IFERROR(MID(A181,FIND("/",A181,FIND("//",A181)+2),2000),"/"),A181))</f>
        <v/>
      </c>
      <c r="H181">
        <f>IF(G181="","",IFERROR(LEFT(SUBSTITUTE(G181,"#","?"),FIND("?",SUBSTITUTE(G181,"#","?"))-1),G181))</f>
        <v/>
      </c>
      <c r="I181">
        <f>IF(H181="","",LOWER(IF(AND(LEN(H181)&gt;1,RIGHT(H181,1)="/"),LEFT(H181,LEN(H181)-1),H181)))</f>
        <v/>
      </c>
      <c r="J181">
        <f>IF(I181="","",IFERROR(N(INDEX($A181:$E181,1,Rules!$H$16)),0))</f>
        <v/>
      </c>
      <c r="K181">
        <f>IF(I181="","",IFERROR(N(INDEX($A181:$E181,1,Rules!$H$17)),0))</f>
        <v/>
      </c>
      <c r="L181">
        <f>IF(I181="","",IFERROR(N(INDEX($A181:$E181,1,Rules!$H$18))*K181,0))</f>
        <v/>
      </c>
      <c r="M181">
        <f>IF(I181="","",IF(COUNTIF(Crawl!$EC$2:$EC$2001,I181)&gt;0,"Yes","No"))</f>
        <v/>
      </c>
    </row>
    <row r="182">
      <c r="G182">
        <f>IF(A182="","",IF(LEFT(A182,4)="http",IFERROR(MID(A182,FIND("/",A182,FIND("//",A182)+2),2000),"/"),A182))</f>
        <v/>
      </c>
      <c r="H182">
        <f>IF(G182="","",IFERROR(LEFT(SUBSTITUTE(G182,"#","?"),FIND("?",SUBSTITUTE(G182,"#","?"))-1),G182))</f>
        <v/>
      </c>
      <c r="I182">
        <f>IF(H182="","",LOWER(IF(AND(LEN(H182)&gt;1,RIGHT(H182,1)="/"),LEFT(H182,LEN(H182)-1),H182)))</f>
        <v/>
      </c>
      <c r="J182">
        <f>IF(I182="","",IFERROR(N(INDEX($A182:$E182,1,Rules!$H$16)),0))</f>
        <v/>
      </c>
      <c r="K182">
        <f>IF(I182="","",IFERROR(N(INDEX($A182:$E182,1,Rules!$H$17)),0))</f>
        <v/>
      </c>
      <c r="L182">
        <f>IF(I182="","",IFERROR(N(INDEX($A182:$E182,1,Rules!$H$18))*K182,0))</f>
        <v/>
      </c>
      <c r="M182">
        <f>IF(I182="","",IF(COUNTIF(Crawl!$EC$2:$EC$2001,I182)&gt;0,"Yes","No"))</f>
        <v/>
      </c>
    </row>
    <row r="183">
      <c r="G183">
        <f>IF(A183="","",IF(LEFT(A183,4)="http",IFERROR(MID(A183,FIND("/",A183,FIND("//",A183)+2),2000),"/"),A183))</f>
        <v/>
      </c>
      <c r="H183">
        <f>IF(G183="","",IFERROR(LEFT(SUBSTITUTE(G183,"#","?"),FIND("?",SUBSTITUTE(G183,"#","?"))-1),G183))</f>
        <v/>
      </c>
      <c r="I183">
        <f>IF(H183="","",LOWER(IF(AND(LEN(H183)&gt;1,RIGHT(H183,1)="/"),LEFT(H183,LEN(H183)-1),H183)))</f>
        <v/>
      </c>
      <c r="J183">
        <f>IF(I183="","",IFERROR(N(INDEX($A183:$E183,1,Rules!$H$16)),0))</f>
        <v/>
      </c>
      <c r="K183">
        <f>IF(I183="","",IFERROR(N(INDEX($A183:$E183,1,Rules!$H$17)),0))</f>
        <v/>
      </c>
      <c r="L183">
        <f>IF(I183="","",IFERROR(N(INDEX($A183:$E183,1,Rules!$H$18))*K183,0))</f>
        <v/>
      </c>
      <c r="M183">
        <f>IF(I183="","",IF(COUNTIF(Crawl!$EC$2:$EC$2001,I183)&gt;0,"Yes","No"))</f>
        <v/>
      </c>
    </row>
    <row r="184">
      <c r="G184">
        <f>IF(A184="","",IF(LEFT(A184,4)="http",IFERROR(MID(A184,FIND("/",A184,FIND("//",A184)+2),2000),"/"),A184))</f>
        <v/>
      </c>
      <c r="H184">
        <f>IF(G184="","",IFERROR(LEFT(SUBSTITUTE(G184,"#","?"),FIND("?",SUBSTITUTE(G184,"#","?"))-1),G184))</f>
        <v/>
      </c>
      <c r="I184">
        <f>IF(H184="","",LOWER(IF(AND(LEN(H184)&gt;1,RIGHT(H184,1)="/"),LEFT(H184,LEN(H184)-1),H184)))</f>
        <v/>
      </c>
      <c r="J184">
        <f>IF(I184="","",IFERROR(N(INDEX($A184:$E184,1,Rules!$H$16)),0))</f>
        <v/>
      </c>
      <c r="K184">
        <f>IF(I184="","",IFERROR(N(INDEX($A184:$E184,1,Rules!$H$17)),0))</f>
        <v/>
      </c>
      <c r="L184">
        <f>IF(I184="","",IFERROR(N(INDEX($A184:$E184,1,Rules!$H$18))*K184,0))</f>
        <v/>
      </c>
      <c r="M184">
        <f>IF(I184="","",IF(COUNTIF(Crawl!$EC$2:$EC$2001,I184)&gt;0,"Yes","No"))</f>
        <v/>
      </c>
    </row>
    <row r="185">
      <c r="G185">
        <f>IF(A185="","",IF(LEFT(A185,4)="http",IFERROR(MID(A185,FIND("/",A185,FIND("//",A185)+2),2000),"/"),A185))</f>
        <v/>
      </c>
      <c r="H185">
        <f>IF(G185="","",IFERROR(LEFT(SUBSTITUTE(G185,"#","?"),FIND("?",SUBSTITUTE(G185,"#","?"))-1),G185))</f>
        <v/>
      </c>
      <c r="I185">
        <f>IF(H185="","",LOWER(IF(AND(LEN(H185)&gt;1,RIGHT(H185,1)="/"),LEFT(H185,LEN(H185)-1),H185)))</f>
        <v/>
      </c>
      <c r="J185">
        <f>IF(I185="","",IFERROR(N(INDEX($A185:$E185,1,Rules!$H$16)),0))</f>
        <v/>
      </c>
      <c r="K185">
        <f>IF(I185="","",IFERROR(N(INDEX($A185:$E185,1,Rules!$H$17)),0))</f>
        <v/>
      </c>
      <c r="L185">
        <f>IF(I185="","",IFERROR(N(INDEX($A185:$E185,1,Rules!$H$18))*K185,0))</f>
        <v/>
      </c>
      <c r="M185">
        <f>IF(I185="","",IF(COUNTIF(Crawl!$EC$2:$EC$2001,I185)&gt;0,"Yes","No"))</f>
        <v/>
      </c>
    </row>
    <row r="186">
      <c r="G186">
        <f>IF(A186="","",IF(LEFT(A186,4)="http",IFERROR(MID(A186,FIND("/",A186,FIND("//",A186)+2),2000),"/"),A186))</f>
        <v/>
      </c>
      <c r="H186">
        <f>IF(G186="","",IFERROR(LEFT(SUBSTITUTE(G186,"#","?"),FIND("?",SUBSTITUTE(G186,"#","?"))-1),G186))</f>
        <v/>
      </c>
      <c r="I186">
        <f>IF(H186="","",LOWER(IF(AND(LEN(H186)&gt;1,RIGHT(H186,1)="/"),LEFT(H186,LEN(H186)-1),H186)))</f>
        <v/>
      </c>
      <c r="J186">
        <f>IF(I186="","",IFERROR(N(INDEX($A186:$E186,1,Rules!$H$16)),0))</f>
        <v/>
      </c>
      <c r="K186">
        <f>IF(I186="","",IFERROR(N(INDEX($A186:$E186,1,Rules!$H$17)),0))</f>
        <v/>
      </c>
      <c r="L186">
        <f>IF(I186="","",IFERROR(N(INDEX($A186:$E186,1,Rules!$H$18))*K186,0))</f>
        <v/>
      </c>
      <c r="M186">
        <f>IF(I186="","",IF(COUNTIF(Crawl!$EC$2:$EC$2001,I186)&gt;0,"Yes","No"))</f>
        <v/>
      </c>
    </row>
    <row r="187">
      <c r="G187">
        <f>IF(A187="","",IF(LEFT(A187,4)="http",IFERROR(MID(A187,FIND("/",A187,FIND("//",A187)+2),2000),"/"),A187))</f>
        <v/>
      </c>
      <c r="H187">
        <f>IF(G187="","",IFERROR(LEFT(SUBSTITUTE(G187,"#","?"),FIND("?",SUBSTITUTE(G187,"#","?"))-1),G187))</f>
        <v/>
      </c>
      <c r="I187">
        <f>IF(H187="","",LOWER(IF(AND(LEN(H187)&gt;1,RIGHT(H187,1)="/"),LEFT(H187,LEN(H187)-1),H187)))</f>
        <v/>
      </c>
      <c r="J187">
        <f>IF(I187="","",IFERROR(N(INDEX($A187:$E187,1,Rules!$H$16)),0))</f>
        <v/>
      </c>
      <c r="K187">
        <f>IF(I187="","",IFERROR(N(INDEX($A187:$E187,1,Rules!$H$17)),0))</f>
        <v/>
      </c>
      <c r="L187">
        <f>IF(I187="","",IFERROR(N(INDEX($A187:$E187,1,Rules!$H$18))*K187,0))</f>
        <v/>
      </c>
      <c r="M187">
        <f>IF(I187="","",IF(COUNTIF(Crawl!$EC$2:$EC$2001,I187)&gt;0,"Yes","No"))</f>
        <v/>
      </c>
    </row>
    <row r="188">
      <c r="G188">
        <f>IF(A188="","",IF(LEFT(A188,4)="http",IFERROR(MID(A188,FIND("/",A188,FIND("//",A188)+2),2000),"/"),A188))</f>
        <v/>
      </c>
      <c r="H188">
        <f>IF(G188="","",IFERROR(LEFT(SUBSTITUTE(G188,"#","?"),FIND("?",SUBSTITUTE(G188,"#","?"))-1),G188))</f>
        <v/>
      </c>
      <c r="I188">
        <f>IF(H188="","",LOWER(IF(AND(LEN(H188)&gt;1,RIGHT(H188,1)="/"),LEFT(H188,LEN(H188)-1),H188)))</f>
        <v/>
      </c>
      <c r="J188">
        <f>IF(I188="","",IFERROR(N(INDEX($A188:$E188,1,Rules!$H$16)),0))</f>
        <v/>
      </c>
      <c r="K188">
        <f>IF(I188="","",IFERROR(N(INDEX($A188:$E188,1,Rules!$H$17)),0))</f>
        <v/>
      </c>
      <c r="L188">
        <f>IF(I188="","",IFERROR(N(INDEX($A188:$E188,1,Rules!$H$18))*K188,0))</f>
        <v/>
      </c>
      <c r="M188">
        <f>IF(I188="","",IF(COUNTIF(Crawl!$EC$2:$EC$2001,I188)&gt;0,"Yes","No"))</f>
        <v/>
      </c>
    </row>
    <row r="189">
      <c r="G189">
        <f>IF(A189="","",IF(LEFT(A189,4)="http",IFERROR(MID(A189,FIND("/",A189,FIND("//",A189)+2),2000),"/"),A189))</f>
        <v/>
      </c>
      <c r="H189">
        <f>IF(G189="","",IFERROR(LEFT(SUBSTITUTE(G189,"#","?"),FIND("?",SUBSTITUTE(G189,"#","?"))-1),G189))</f>
        <v/>
      </c>
      <c r="I189">
        <f>IF(H189="","",LOWER(IF(AND(LEN(H189)&gt;1,RIGHT(H189,1)="/"),LEFT(H189,LEN(H189)-1),H189)))</f>
        <v/>
      </c>
      <c r="J189">
        <f>IF(I189="","",IFERROR(N(INDEX($A189:$E189,1,Rules!$H$16)),0))</f>
        <v/>
      </c>
      <c r="K189">
        <f>IF(I189="","",IFERROR(N(INDEX($A189:$E189,1,Rules!$H$17)),0))</f>
        <v/>
      </c>
      <c r="L189">
        <f>IF(I189="","",IFERROR(N(INDEX($A189:$E189,1,Rules!$H$18))*K189,0))</f>
        <v/>
      </c>
      <c r="M189">
        <f>IF(I189="","",IF(COUNTIF(Crawl!$EC$2:$EC$2001,I189)&gt;0,"Yes","No"))</f>
        <v/>
      </c>
    </row>
    <row r="190">
      <c r="G190">
        <f>IF(A190="","",IF(LEFT(A190,4)="http",IFERROR(MID(A190,FIND("/",A190,FIND("//",A190)+2),2000),"/"),A190))</f>
        <v/>
      </c>
      <c r="H190">
        <f>IF(G190="","",IFERROR(LEFT(SUBSTITUTE(G190,"#","?"),FIND("?",SUBSTITUTE(G190,"#","?"))-1),G190))</f>
        <v/>
      </c>
      <c r="I190">
        <f>IF(H190="","",LOWER(IF(AND(LEN(H190)&gt;1,RIGHT(H190,1)="/"),LEFT(H190,LEN(H190)-1),H190)))</f>
        <v/>
      </c>
      <c r="J190">
        <f>IF(I190="","",IFERROR(N(INDEX($A190:$E190,1,Rules!$H$16)),0))</f>
        <v/>
      </c>
      <c r="K190">
        <f>IF(I190="","",IFERROR(N(INDEX($A190:$E190,1,Rules!$H$17)),0))</f>
        <v/>
      </c>
      <c r="L190">
        <f>IF(I190="","",IFERROR(N(INDEX($A190:$E190,1,Rules!$H$18))*K190,0))</f>
        <v/>
      </c>
      <c r="M190">
        <f>IF(I190="","",IF(COUNTIF(Crawl!$EC$2:$EC$2001,I190)&gt;0,"Yes","No"))</f>
        <v/>
      </c>
    </row>
    <row r="191">
      <c r="G191">
        <f>IF(A191="","",IF(LEFT(A191,4)="http",IFERROR(MID(A191,FIND("/",A191,FIND("//",A191)+2),2000),"/"),A191))</f>
        <v/>
      </c>
      <c r="H191">
        <f>IF(G191="","",IFERROR(LEFT(SUBSTITUTE(G191,"#","?"),FIND("?",SUBSTITUTE(G191,"#","?"))-1),G191))</f>
        <v/>
      </c>
      <c r="I191">
        <f>IF(H191="","",LOWER(IF(AND(LEN(H191)&gt;1,RIGHT(H191,1)="/"),LEFT(H191,LEN(H191)-1),H191)))</f>
        <v/>
      </c>
      <c r="J191">
        <f>IF(I191="","",IFERROR(N(INDEX($A191:$E191,1,Rules!$H$16)),0))</f>
        <v/>
      </c>
      <c r="K191">
        <f>IF(I191="","",IFERROR(N(INDEX($A191:$E191,1,Rules!$H$17)),0))</f>
        <v/>
      </c>
      <c r="L191">
        <f>IF(I191="","",IFERROR(N(INDEX($A191:$E191,1,Rules!$H$18))*K191,0))</f>
        <v/>
      </c>
      <c r="M191">
        <f>IF(I191="","",IF(COUNTIF(Crawl!$EC$2:$EC$2001,I191)&gt;0,"Yes","No"))</f>
        <v/>
      </c>
    </row>
    <row r="192">
      <c r="G192">
        <f>IF(A192="","",IF(LEFT(A192,4)="http",IFERROR(MID(A192,FIND("/",A192,FIND("//",A192)+2),2000),"/"),A192))</f>
        <v/>
      </c>
      <c r="H192">
        <f>IF(G192="","",IFERROR(LEFT(SUBSTITUTE(G192,"#","?"),FIND("?",SUBSTITUTE(G192,"#","?"))-1),G192))</f>
        <v/>
      </c>
      <c r="I192">
        <f>IF(H192="","",LOWER(IF(AND(LEN(H192)&gt;1,RIGHT(H192,1)="/"),LEFT(H192,LEN(H192)-1),H192)))</f>
        <v/>
      </c>
      <c r="J192">
        <f>IF(I192="","",IFERROR(N(INDEX($A192:$E192,1,Rules!$H$16)),0))</f>
        <v/>
      </c>
      <c r="K192">
        <f>IF(I192="","",IFERROR(N(INDEX($A192:$E192,1,Rules!$H$17)),0))</f>
        <v/>
      </c>
      <c r="L192">
        <f>IF(I192="","",IFERROR(N(INDEX($A192:$E192,1,Rules!$H$18))*K192,0))</f>
        <v/>
      </c>
      <c r="M192">
        <f>IF(I192="","",IF(COUNTIF(Crawl!$EC$2:$EC$2001,I192)&gt;0,"Yes","No"))</f>
        <v/>
      </c>
    </row>
    <row r="193">
      <c r="G193">
        <f>IF(A193="","",IF(LEFT(A193,4)="http",IFERROR(MID(A193,FIND("/",A193,FIND("//",A193)+2),2000),"/"),A193))</f>
        <v/>
      </c>
      <c r="H193">
        <f>IF(G193="","",IFERROR(LEFT(SUBSTITUTE(G193,"#","?"),FIND("?",SUBSTITUTE(G193,"#","?"))-1),G193))</f>
        <v/>
      </c>
      <c r="I193">
        <f>IF(H193="","",LOWER(IF(AND(LEN(H193)&gt;1,RIGHT(H193,1)="/"),LEFT(H193,LEN(H193)-1),H193)))</f>
        <v/>
      </c>
      <c r="J193">
        <f>IF(I193="","",IFERROR(N(INDEX($A193:$E193,1,Rules!$H$16)),0))</f>
        <v/>
      </c>
      <c r="K193">
        <f>IF(I193="","",IFERROR(N(INDEX($A193:$E193,1,Rules!$H$17)),0))</f>
        <v/>
      </c>
      <c r="L193">
        <f>IF(I193="","",IFERROR(N(INDEX($A193:$E193,1,Rules!$H$18))*K193,0))</f>
        <v/>
      </c>
      <c r="M193">
        <f>IF(I193="","",IF(COUNTIF(Crawl!$EC$2:$EC$2001,I193)&gt;0,"Yes","No"))</f>
        <v/>
      </c>
    </row>
    <row r="194">
      <c r="G194">
        <f>IF(A194="","",IF(LEFT(A194,4)="http",IFERROR(MID(A194,FIND("/",A194,FIND("//",A194)+2),2000),"/"),A194))</f>
        <v/>
      </c>
      <c r="H194">
        <f>IF(G194="","",IFERROR(LEFT(SUBSTITUTE(G194,"#","?"),FIND("?",SUBSTITUTE(G194,"#","?"))-1),G194))</f>
        <v/>
      </c>
      <c r="I194">
        <f>IF(H194="","",LOWER(IF(AND(LEN(H194)&gt;1,RIGHT(H194,1)="/"),LEFT(H194,LEN(H194)-1),H194)))</f>
        <v/>
      </c>
      <c r="J194">
        <f>IF(I194="","",IFERROR(N(INDEX($A194:$E194,1,Rules!$H$16)),0))</f>
        <v/>
      </c>
      <c r="K194">
        <f>IF(I194="","",IFERROR(N(INDEX($A194:$E194,1,Rules!$H$17)),0))</f>
        <v/>
      </c>
      <c r="L194">
        <f>IF(I194="","",IFERROR(N(INDEX($A194:$E194,1,Rules!$H$18))*K194,0))</f>
        <v/>
      </c>
      <c r="M194">
        <f>IF(I194="","",IF(COUNTIF(Crawl!$EC$2:$EC$2001,I194)&gt;0,"Yes","No"))</f>
        <v/>
      </c>
    </row>
    <row r="195">
      <c r="G195">
        <f>IF(A195="","",IF(LEFT(A195,4)="http",IFERROR(MID(A195,FIND("/",A195,FIND("//",A195)+2),2000),"/"),A195))</f>
        <v/>
      </c>
      <c r="H195">
        <f>IF(G195="","",IFERROR(LEFT(SUBSTITUTE(G195,"#","?"),FIND("?",SUBSTITUTE(G195,"#","?"))-1),G195))</f>
        <v/>
      </c>
      <c r="I195">
        <f>IF(H195="","",LOWER(IF(AND(LEN(H195)&gt;1,RIGHT(H195,1)="/"),LEFT(H195,LEN(H195)-1),H195)))</f>
        <v/>
      </c>
      <c r="J195">
        <f>IF(I195="","",IFERROR(N(INDEX($A195:$E195,1,Rules!$H$16)),0))</f>
        <v/>
      </c>
      <c r="K195">
        <f>IF(I195="","",IFERROR(N(INDEX($A195:$E195,1,Rules!$H$17)),0))</f>
        <v/>
      </c>
      <c r="L195">
        <f>IF(I195="","",IFERROR(N(INDEX($A195:$E195,1,Rules!$H$18))*K195,0))</f>
        <v/>
      </c>
      <c r="M195">
        <f>IF(I195="","",IF(COUNTIF(Crawl!$EC$2:$EC$2001,I195)&gt;0,"Yes","No"))</f>
        <v/>
      </c>
    </row>
    <row r="196">
      <c r="G196">
        <f>IF(A196="","",IF(LEFT(A196,4)="http",IFERROR(MID(A196,FIND("/",A196,FIND("//",A196)+2),2000),"/"),A196))</f>
        <v/>
      </c>
      <c r="H196">
        <f>IF(G196="","",IFERROR(LEFT(SUBSTITUTE(G196,"#","?"),FIND("?",SUBSTITUTE(G196,"#","?"))-1),G196))</f>
        <v/>
      </c>
      <c r="I196">
        <f>IF(H196="","",LOWER(IF(AND(LEN(H196)&gt;1,RIGHT(H196,1)="/"),LEFT(H196,LEN(H196)-1),H196)))</f>
        <v/>
      </c>
      <c r="J196">
        <f>IF(I196="","",IFERROR(N(INDEX($A196:$E196,1,Rules!$H$16)),0))</f>
        <v/>
      </c>
      <c r="K196">
        <f>IF(I196="","",IFERROR(N(INDEX($A196:$E196,1,Rules!$H$17)),0))</f>
        <v/>
      </c>
      <c r="L196">
        <f>IF(I196="","",IFERROR(N(INDEX($A196:$E196,1,Rules!$H$18))*K196,0))</f>
        <v/>
      </c>
      <c r="M196">
        <f>IF(I196="","",IF(COUNTIF(Crawl!$EC$2:$EC$2001,I196)&gt;0,"Yes","No"))</f>
        <v/>
      </c>
    </row>
    <row r="197">
      <c r="G197">
        <f>IF(A197="","",IF(LEFT(A197,4)="http",IFERROR(MID(A197,FIND("/",A197,FIND("//",A197)+2),2000),"/"),A197))</f>
        <v/>
      </c>
      <c r="H197">
        <f>IF(G197="","",IFERROR(LEFT(SUBSTITUTE(G197,"#","?"),FIND("?",SUBSTITUTE(G197,"#","?"))-1),G197))</f>
        <v/>
      </c>
      <c r="I197">
        <f>IF(H197="","",LOWER(IF(AND(LEN(H197)&gt;1,RIGHT(H197,1)="/"),LEFT(H197,LEN(H197)-1),H197)))</f>
        <v/>
      </c>
      <c r="J197">
        <f>IF(I197="","",IFERROR(N(INDEX($A197:$E197,1,Rules!$H$16)),0))</f>
        <v/>
      </c>
      <c r="K197">
        <f>IF(I197="","",IFERROR(N(INDEX($A197:$E197,1,Rules!$H$17)),0))</f>
        <v/>
      </c>
      <c r="L197">
        <f>IF(I197="","",IFERROR(N(INDEX($A197:$E197,1,Rules!$H$18))*K197,0))</f>
        <v/>
      </c>
      <c r="M197">
        <f>IF(I197="","",IF(COUNTIF(Crawl!$EC$2:$EC$2001,I197)&gt;0,"Yes","No"))</f>
        <v/>
      </c>
    </row>
    <row r="198">
      <c r="G198">
        <f>IF(A198="","",IF(LEFT(A198,4)="http",IFERROR(MID(A198,FIND("/",A198,FIND("//",A198)+2),2000),"/"),A198))</f>
        <v/>
      </c>
      <c r="H198">
        <f>IF(G198="","",IFERROR(LEFT(SUBSTITUTE(G198,"#","?"),FIND("?",SUBSTITUTE(G198,"#","?"))-1),G198))</f>
        <v/>
      </c>
      <c r="I198">
        <f>IF(H198="","",LOWER(IF(AND(LEN(H198)&gt;1,RIGHT(H198,1)="/"),LEFT(H198,LEN(H198)-1),H198)))</f>
        <v/>
      </c>
      <c r="J198">
        <f>IF(I198="","",IFERROR(N(INDEX($A198:$E198,1,Rules!$H$16)),0))</f>
        <v/>
      </c>
      <c r="K198">
        <f>IF(I198="","",IFERROR(N(INDEX($A198:$E198,1,Rules!$H$17)),0))</f>
        <v/>
      </c>
      <c r="L198">
        <f>IF(I198="","",IFERROR(N(INDEX($A198:$E198,1,Rules!$H$18))*K198,0))</f>
        <v/>
      </c>
      <c r="M198">
        <f>IF(I198="","",IF(COUNTIF(Crawl!$EC$2:$EC$2001,I198)&gt;0,"Yes","No"))</f>
        <v/>
      </c>
    </row>
    <row r="199">
      <c r="G199">
        <f>IF(A199="","",IF(LEFT(A199,4)="http",IFERROR(MID(A199,FIND("/",A199,FIND("//",A199)+2),2000),"/"),A199))</f>
        <v/>
      </c>
      <c r="H199">
        <f>IF(G199="","",IFERROR(LEFT(SUBSTITUTE(G199,"#","?"),FIND("?",SUBSTITUTE(G199,"#","?"))-1),G199))</f>
        <v/>
      </c>
      <c r="I199">
        <f>IF(H199="","",LOWER(IF(AND(LEN(H199)&gt;1,RIGHT(H199,1)="/"),LEFT(H199,LEN(H199)-1),H199)))</f>
        <v/>
      </c>
      <c r="J199">
        <f>IF(I199="","",IFERROR(N(INDEX($A199:$E199,1,Rules!$H$16)),0))</f>
        <v/>
      </c>
      <c r="K199">
        <f>IF(I199="","",IFERROR(N(INDEX($A199:$E199,1,Rules!$H$17)),0))</f>
        <v/>
      </c>
      <c r="L199">
        <f>IF(I199="","",IFERROR(N(INDEX($A199:$E199,1,Rules!$H$18))*K199,0))</f>
        <v/>
      </c>
      <c r="M199">
        <f>IF(I199="","",IF(COUNTIF(Crawl!$EC$2:$EC$2001,I199)&gt;0,"Yes","No"))</f>
        <v/>
      </c>
    </row>
    <row r="200">
      <c r="G200">
        <f>IF(A200="","",IF(LEFT(A200,4)="http",IFERROR(MID(A200,FIND("/",A200,FIND("//",A200)+2),2000),"/"),A200))</f>
        <v/>
      </c>
      <c r="H200">
        <f>IF(G200="","",IFERROR(LEFT(SUBSTITUTE(G200,"#","?"),FIND("?",SUBSTITUTE(G200,"#","?"))-1),G200))</f>
        <v/>
      </c>
      <c r="I200">
        <f>IF(H200="","",LOWER(IF(AND(LEN(H200)&gt;1,RIGHT(H200,1)="/"),LEFT(H200,LEN(H200)-1),H200)))</f>
        <v/>
      </c>
      <c r="J200">
        <f>IF(I200="","",IFERROR(N(INDEX($A200:$E200,1,Rules!$H$16)),0))</f>
        <v/>
      </c>
      <c r="K200">
        <f>IF(I200="","",IFERROR(N(INDEX($A200:$E200,1,Rules!$H$17)),0))</f>
        <v/>
      </c>
      <c r="L200">
        <f>IF(I200="","",IFERROR(N(INDEX($A200:$E200,1,Rules!$H$18))*K200,0))</f>
        <v/>
      </c>
      <c r="M200">
        <f>IF(I200="","",IF(COUNTIF(Crawl!$EC$2:$EC$2001,I200)&gt;0,"Yes","No"))</f>
        <v/>
      </c>
    </row>
    <row r="201">
      <c r="G201">
        <f>IF(A201="","",IF(LEFT(A201,4)="http",IFERROR(MID(A201,FIND("/",A201,FIND("//",A201)+2),2000),"/"),A201))</f>
        <v/>
      </c>
      <c r="H201">
        <f>IF(G201="","",IFERROR(LEFT(SUBSTITUTE(G201,"#","?"),FIND("?",SUBSTITUTE(G201,"#","?"))-1),G201))</f>
        <v/>
      </c>
      <c r="I201">
        <f>IF(H201="","",LOWER(IF(AND(LEN(H201)&gt;1,RIGHT(H201,1)="/"),LEFT(H201,LEN(H201)-1),H201)))</f>
        <v/>
      </c>
      <c r="J201">
        <f>IF(I201="","",IFERROR(N(INDEX($A201:$E201,1,Rules!$H$16)),0))</f>
        <v/>
      </c>
      <c r="K201">
        <f>IF(I201="","",IFERROR(N(INDEX($A201:$E201,1,Rules!$H$17)),0))</f>
        <v/>
      </c>
      <c r="L201">
        <f>IF(I201="","",IFERROR(N(INDEX($A201:$E201,1,Rules!$H$18))*K201,0))</f>
        <v/>
      </c>
      <c r="M201">
        <f>IF(I201="","",IF(COUNTIF(Crawl!$EC$2:$EC$2001,I201)&gt;0,"Yes","No"))</f>
        <v/>
      </c>
    </row>
    <row r="202">
      <c r="G202">
        <f>IF(A202="","",IF(LEFT(A202,4)="http",IFERROR(MID(A202,FIND("/",A202,FIND("//",A202)+2),2000),"/"),A202))</f>
        <v/>
      </c>
      <c r="H202">
        <f>IF(G202="","",IFERROR(LEFT(SUBSTITUTE(G202,"#","?"),FIND("?",SUBSTITUTE(G202,"#","?"))-1),G202))</f>
        <v/>
      </c>
      <c r="I202">
        <f>IF(H202="","",LOWER(IF(AND(LEN(H202)&gt;1,RIGHT(H202,1)="/"),LEFT(H202,LEN(H202)-1),H202)))</f>
        <v/>
      </c>
      <c r="J202">
        <f>IF(I202="","",IFERROR(N(INDEX($A202:$E202,1,Rules!$H$16)),0))</f>
        <v/>
      </c>
      <c r="K202">
        <f>IF(I202="","",IFERROR(N(INDEX($A202:$E202,1,Rules!$H$17)),0))</f>
        <v/>
      </c>
      <c r="L202">
        <f>IF(I202="","",IFERROR(N(INDEX($A202:$E202,1,Rules!$H$18))*K202,0))</f>
        <v/>
      </c>
      <c r="M202">
        <f>IF(I202="","",IF(COUNTIF(Crawl!$EC$2:$EC$2001,I202)&gt;0,"Yes","No"))</f>
        <v/>
      </c>
    </row>
    <row r="203">
      <c r="G203">
        <f>IF(A203="","",IF(LEFT(A203,4)="http",IFERROR(MID(A203,FIND("/",A203,FIND("//",A203)+2),2000),"/"),A203))</f>
        <v/>
      </c>
      <c r="H203">
        <f>IF(G203="","",IFERROR(LEFT(SUBSTITUTE(G203,"#","?"),FIND("?",SUBSTITUTE(G203,"#","?"))-1),G203))</f>
        <v/>
      </c>
      <c r="I203">
        <f>IF(H203="","",LOWER(IF(AND(LEN(H203)&gt;1,RIGHT(H203,1)="/"),LEFT(H203,LEN(H203)-1),H203)))</f>
        <v/>
      </c>
      <c r="J203">
        <f>IF(I203="","",IFERROR(N(INDEX($A203:$E203,1,Rules!$H$16)),0))</f>
        <v/>
      </c>
      <c r="K203">
        <f>IF(I203="","",IFERROR(N(INDEX($A203:$E203,1,Rules!$H$17)),0))</f>
        <v/>
      </c>
      <c r="L203">
        <f>IF(I203="","",IFERROR(N(INDEX($A203:$E203,1,Rules!$H$18))*K203,0))</f>
        <v/>
      </c>
      <c r="M203">
        <f>IF(I203="","",IF(COUNTIF(Crawl!$EC$2:$EC$2001,I203)&gt;0,"Yes","No"))</f>
        <v/>
      </c>
    </row>
    <row r="204">
      <c r="G204">
        <f>IF(A204="","",IF(LEFT(A204,4)="http",IFERROR(MID(A204,FIND("/",A204,FIND("//",A204)+2),2000),"/"),A204))</f>
        <v/>
      </c>
      <c r="H204">
        <f>IF(G204="","",IFERROR(LEFT(SUBSTITUTE(G204,"#","?"),FIND("?",SUBSTITUTE(G204,"#","?"))-1),G204))</f>
        <v/>
      </c>
      <c r="I204">
        <f>IF(H204="","",LOWER(IF(AND(LEN(H204)&gt;1,RIGHT(H204,1)="/"),LEFT(H204,LEN(H204)-1),H204)))</f>
        <v/>
      </c>
      <c r="J204">
        <f>IF(I204="","",IFERROR(N(INDEX($A204:$E204,1,Rules!$H$16)),0))</f>
        <v/>
      </c>
      <c r="K204">
        <f>IF(I204="","",IFERROR(N(INDEX($A204:$E204,1,Rules!$H$17)),0))</f>
        <v/>
      </c>
      <c r="L204">
        <f>IF(I204="","",IFERROR(N(INDEX($A204:$E204,1,Rules!$H$18))*K204,0))</f>
        <v/>
      </c>
      <c r="M204">
        <f>IF(I204="","",IF(COUNTIF(Crawl!$EC$2:$EC$2001,I204)&gt;0,"Yes","No"))</f>
        <v/>
      </c>
    </row>
    <row r="205">
      <c r="G205">
        <f>IF(A205="","",IF(LEFT(A205,4)="http",IFERROR(MID(A205,FIND("/",A205,FIND("//",A205)+2),2000),"/"),A205))</f>
        <v/>
      </c>
      <c r="H205">
        <f>IF(G205="","",IFERROR(LEFT(SUBSTITUTE(G205,"#","?"),FIND("?",SUBSTITUTE(G205,"#","?"))-1),G205))</f>
        <v/>
      </c>
      <c r="I205">
        <f>IF(H205="","",LOWER(IF(AND(LEN(H205)&gt;1,RIGHT(H205,1)="/"),LEFT(H205,LEN(H205)-1),H205)))</f>
        <v/>
      </c>
      <c r="J205">
        <f>IF(I205="","",IFERROR(N(INDEX($A205:$E205,1,Rules!$H$16)),0))</f>
        <v/>
      </c>
      <c r="K205">
        <f>IF(I205="","",IFERROR(N(INDEX($A205:$E205,1,Rules!$H$17)),0))</f>
        <v/>
      </c>
      <c r="L205">
        <f>IF(I205="","",IFERROR(N(INDEX($A205:$E205,1,Rules!$H$18))*K205,0))</f>
        <v/>
      </c>
      <c r="M205">
        <f>IF(I205="","",IF(COUNTIF(Crawl!$EC$2:$EC$2001,I205)&gt;0,"Yes","No"))</f>
        <v/>
      </c>
    </row>
    <row r="206">
      <c r="G206">
        <f>IF(A206="","",IF(LEFT(A206,4)="http",IFERROR(MID(A206,FIND("/",A206,FIND("//",A206)+2),2000),"/"),A206))</f>
        <v/>
      </c>
      <c r="H206">
        <f>IF(G206="","",IFERROR(LEFT(SUBSTITUTE(G206,"#","?"),FIND("?",SUBSTITUTE(G206,"#","?"))-1),G206))</f>
        <v/>
      </c>
      <c r="I206">
        <f>IF(H206="","",LOWER(IF(AND(LEN(H206)&gt;1,RIGHT(H206,1)="/"),LEFT(H206,LEN(H206)-1),H206)))</f>
        <v/>
      </c>
      <c r="J206">
        <f>IF(I206="","",IFERROR(N(INDEX($A206:$E206,1,Rules!$H$16)),0))</f>
        <v/>
      </c>
      <c r="K206">
        <f>IF(I206="","",IFERROR(N(INDEX($A206:$E206,1,Rules!$H$17)),0))</f>
        <v/>
      </c>
      <c r="L206">
        <f>IF(I206="","",IFERROR(N(INDEX($A206:$E206,1,Rules!$H$18))*K206,0))</f>
        <v/>
      </c>
      <c r="M206">
        <f>IF(I206="","",IF(COUNTIF(Crawl!$EC$2:$EC$2001,I206)&gt;0,"Yes","No"))</f>
        <v/>
      </c>
    </row>
    <row r="207">
      <c r="G207">
        <f>IF(A207="","",IF(LEFT(A207,4)="http",IFERROR(MID(A207,FIND("/",A207,FIND("//",A207)+2),2000),"/"),A207))</f>
        <v/>
      </c>
      <c r="H207">
        <f>IF(G207="","",IFERROR(LEFT(SUBSTITUTE(G207,"#","?"),FIND("?",SUBSTITUTE(G207,"#","?"))-1),G207))</f>
        <v/>
      </c>
      <c r="I207">
        <f>IF(H207="","",LOWER(IF(AND(LEN(H207)&gt;1,RIGHT(H207,1)="/"),LEFT(H207,LEN(H207)-1),H207)))</f>
        <v/>
      </c>
      <c r="J207">
        <f>IF(I207="","",IFERROR(N(INDEX($A207:$E207,1,Rules!$H$16)),0))</f>
        <v/>
      </c>
      <c r="K207">
        <f>IF(I207="","",IFERROR(N(INDEX($A207:$E207,1,Rules!$H$17)),0))</f>
        <v/>
      </c>
      <c r="L207">
        <f>IF(I207="","",IFERROR(N(INDEX($A207:$E207,1,Rules!$H$18))*K207,0))</f>
        <v/>
      </c>
      <c r="M207">
        <f>IF(I207="","",IF(COUNTIF(Crawl!$EC$2:$EC$2001,I207)&gt;0,"Yes","No"))</f>
        <v/>
      </c>
    </row>
    <row r="208">
      <c r="G208">
        <f>IF(A208="","",IF(LEFT(A208,4)="http",IFERROR(MID(A208,FIND("/",A208,FIND("//",A208)+2),2000),"/"),A208))</f>
        <v/>
      </c>
      <c r="H208">
        <f>IF(G208="","",IFERROR(LEFT(SUBSTITUTE(G208,"#","?"),FIND("?",SUBSTITUTE(G208,"#","?"))-1),G208))</f>
        <v/>
      </c>
      <c r="I208">
        <f>IF(H208="","",LOWER(IF(AND(LEN(H208)&gt;1,RIGHT(H208,1)="/"),LEFT(H208,LEN(H208)-1),H208)))</f>
        <v/>
      </c>
      <c r="J208">
        <f>IF(I208="","",IFERROR(N(INDEX($A208:$E208,1,Rules!$H$16)),0))</f>
        <v/>
      </c>
      <c r="K208">
        <f>IF(I208="","",IFERROR(N(INDEX($A208:$E208,1,Rules!$H$17)),0))</f>
        <v/>
      </c>
      <c r="L208">
        <f>IF(I208="","",IFERROR(N(INDEX($A208:$E208,1,Rules!$H$18))*K208,0))</f>
        <v/>
      </c>
      <c r="M208">
        <f>IF(I208="","",IF(COUNTIF(Crawl!$EC$2:$EC$2001,I208)&gt;0,"Yes","No"))</f>
        <v/>
      </c>
    </row>
    <row r="209">
      <c r="G209">
        <f>IF(A209="","",IF(LEFT(A209,4)="http",IFERROR(MID(A209,FIND("/",A209,FIND("//",A209)+2),2000),"/"),A209))</f>
        <v/>
      </c>
      <c r="H209">
        <f>IF(G209="","",IFERROR(LEFT(SUBSTITUTE(G209,"#","?"),FIND("?",SUBSTITUTE(G209,"#","?"))-1),G209))</f>
        <v/>
      </c>
      <c r="I209">
        <f>IF(H209="","",LOWER(IF(AND(LEN(H209)&gt;1,RIGHT(H209,1)="/"),LEFT(H209,LEN(H209)-1),H209)))</f>
        <v/>
      </c>
      <c r="J209">
        <f>IF(I209="","",IFERROR(N(INDEX($A209:$E209,1,Rules!$H$16)),0))</f>
        <v/>
      </c>
      <c r="K209">
        <f>IF(I209="","",IFERROR(N(INDEX($A209:$E209,1,Rules!$H$17)),0))</f>
        <v/>
      </c>
      <c r="L209">
        <f>IF(I209="","",IFERROR(N(INDEX($A209:$E209,1,Rules!$H$18))*K209,0))</f>
        <v/>
      </c>
      <c r="M209">
        <f>IF(I209="","",IF(COUNTIF(Crawl!$EC$2:$EC$2001,I209)&gt;0,"Yes","No"))</f>
        <v/>
      </c>
    </row>
    <row r="210">
      <c r="G210">
        <f>IF(A210="","",IF(LEFT(A210,4)="http",IFERROR(MID(A210,FIND("/",A210,FIND("//",A210)+2),2000),"/"),A210))</f>
        <v/>
      </c>
      <c r="H210">
        <f>IF(G210="","",IFERROR(LEFT(SUBSTITUTE(G210,"#","?"),FIND("?",SUBSTITUTE(G210,"#","?"))-1),G210))</f>
        <v/>
      </c>
      <c r="I210">
        <f>IF(H210="","",LOWER(IF(AND(LEN(H210)&gt;1,RIGHT(H210,1)="/"),LEFT(H210,LEN(H210)-1),H210)))</f>
        <v/>
      </c>
      <c r="J210">
        <f>IF(I210="","",IFERROR(N(INDEX($A210:$E210,1,Rules!$H$16)),0))</f>
        <v/>
      </c>
      <c r="K210">
        <f>IF(I210="","",IFERROR(N(INDEX($A210:$E210,1,Rules!$H$17)),0))</f>
        <v/>
      </c>
      <c r="L210">
        <f>IF(I210="","",IFERROR(N(INDEX($A210:$E210,1,Rules!$H$18))*K210,0))</f>
        <v/>
      </c>
      <c r="M210">
        <f>IF(I210="","",IF(COUNTIF(Crawl!$EC$2:$EC$2001,I210)&gt;0,"Yes","No"))</f>
        <v/>
      </c>
    </row>
    <row r="211">
      <c r="G211">
        <f>IF(A211="","",IF(LEFT(A211,4)="http",IFERROR(MID(A211,FIND("/",A211,FIND("//",A211)+2),2000),"/"),A211))</f>
        <v/>
      </c>
      <c r="H211">
        <f>IF(G211="","",IFERROR(LEFT(SUBSTITUTE(G211,"#","?"),FIND("?",SUBSTITUTE(G211,"#","?"))-1),G211))</f>
        <v/>
      </c>
      <c r="I211">
        <f>IF(H211="","",LOWER(IF(AND(LEN(H211)&gt;1,RIGHT(H211,1)="/"),LEFT(H211,LEN(H211)-1),H211)))</f>
        <v/>
      </c>
      <c r="J211">
        <f>IF(I211="","",IFERROR(N(INDEX($A211:$E211,1,Rules!$H$16)),0))</f>
        <v/>
      </c>
      <c r="K211">
        <f>IF(I211="","",IFERROR(N(INDEX($A211:$E211,1,Rules!$H$17)),0))</f>
        <v/>
      </c>
      <c r="L211">
        <f>IF(I211="","",IFERROR(N(INDEX($A211:$E211,1,Rules!$H$18))*K211,0))</f>
        <v/>
      </c>
      <c r="M211">
        <f>IF(I211="","",IF(COUNTIF(Crawl!$EC$2:$EC$2001,I211)&gt;0,"Yes","No"))</f>
        <v/>
      </c>
    </row>
    <row r="212">
      <c r="G212">
        <f>IF(A212="","",IF(LEFT(A212,4)="http",IFERROR(MID(A212,FIND("/",A212,FIND("//",A212)+2),2000),"/"),A212))</f>
        <v/>
      </c>
      <c r="H212">
        <f>IF(G212="","",IFERROR(LEFT(SUBSTITUTE(G212,"#","?"),FIND("?",SUBSTITUTE(G212,"#","?"))-1),G212))</f>
        <v/>
      </c>
      <c r="I212">
        <f>IF(H212="","",LOWER(IF(AND(LEN(H212)&gt;1,RIGHT(H212,1)="/"),LEFT(H212,LEN(H212)-1),H212)))</f>
        <v/>
      </c>
      <c r="J212">
        <f>IF(I212="","",IFERROR(N(INDEX($A212:$E212,1,Rules!$H$16)),0))</f>
        <v/>
      </c>
      <c r="K212">
        <f>IF(I212="","",IFERROR(N(INDEX($A212:$E212,1,Rules!$H$17)),0))</f>
        <v/>
      </c>
      <c r="L212">
        <f>IF(I212="","",IFERROR(N(INDEX($A212:$E212,1,Rules!$H$18))*K212,0))</f>
        <v/>
      </c>
      <c r="M212">
        <f>IF(I212="","",IF(COUNTIF(Crawl!$EC$2:$EC$2001,I212)&gt;0,"Yes","No"))</f>
        <v/>
      </c>
    </row>
    <row r="213">
      <c r="G213">
        <f>IF(A213="","",IF(LEFT(A213,4)="http",IFERROR(MID(A213,FIND("/",A213,FIND("//",A213)+2),2000),"/"),A213))</f>
        <v/>
      </c>
      <c r="H213">
        <f>IF(G213="","",IFERROR(LEFT(SUBSTITUTE(G213,"#","?"),FIND("?",SUBSTITUTE(G213,"#","?"))-1),G213))</f>
        <v/>
      </c>
      <c r="I213">
        <f>IF(H213="","",LOWER(IF(AND(LEN(H213)&gt;1,RIGHT(H213,1)="/"),LEFT(H213,LEN(H213)-1),H213)))</f>
        <v/>
      </c>
      <c r="J213">
        <f>IF(I213="","",IFERROR(N(INDEX($A213:$E213,1,Rules!$H$16)),0))</f>
        <v/>
      </c>
      <c r="K213">
        <f>IF(I213="","",IFERROR(N(INDEX($A213:$E213,1,Rules!$H$17)),0))</f>
        <v/>
      </c>
      <c r="L213">
        <f>IF(I213="","",IFERROR(N(INDEX($A213:$E213,1,Rules!$H$18))*K213,0))</f>
        <v/>
      </c>
      <c r="M213">
        <f>IF(I213="","",IF(COUNTIF(Crawl!$EC$2:$EC$2001,I213)&gt;0,"Yes","No"))</f>
        <v/>
      </c>
    </row>
    <row r="214">
      <c r="G214">
        <f>IF(A214="","",IF(LEFT(A214,4)="http",IFERROR(MID(A214,FIND("/",A214,FIND("//",A214)+2),2000),"/"),A214))</f>
        <v/>
      </c>
      <c r="H214">
        <f>IF(G214="","",IFERROR(LEFT(SUBSTITUTE(G214,"#","?"),FIND("?",SUBSTITUTE(G214,"#","?"))-1),G214))</f>
        <v/>
      </c>
      <c r="I214">
        <f>IF(H214="","",LOWER(IF(AND(LEN(H214)&gt;1,RIGHT(H214,1)="/"),LEFT(H214,LEN(H214)-1),H214)))</f>
        <v/>
      </c>
      <c r="J214">
        <f>IF(I214="","",IFERROR(N(INDEX($A214:$E214,1,Rules!$H$16)),0))</f>
        <v/>
      </c>
      <c r="K214">
        <f>IF(I214="","",IFERROR(N(INDEX($A214:$E214,1,Rules!$H$17)),0))</f>
        <v/>
      </c>
      <c r="L214">
        <f>IF(I214="","",IFERROR(N(INDEX($A214:$E214,1,Rules!$H$18))*K214,0))</f>
        <v/>
      </c>
      <c r="M214">
        <f>IF(I214="","",IF(COUNTIF(Crawl!$EC$2:$EC$2001,I214)&gt;0,"Yes","No"))</f>
        <v/>
      </c>
    </row>
    <row r="215">
      <c r="G215">
        <f>IF(A215="","",IF(LEFT(A215,4)="http",IFERROR(MID(A215,FIND("/",A215,FIND("//",A215)+2),2000),"/"),A215))</f>
        <v/>
      </c>
      <c r="H215">
        <f>IF(G215="","",IFERROR(LEFT(SUBSTITUTE(G215,"#","?"),FIND("?",SUBSTITUTE(G215,"#","?"))-1),G215))</f>
        <v/>
      </c>
      <c r="I215">
        <f>IF(H215="","",LOWER(IF(AND(LEN(H215)&gt;1,RIGHT(H215,1)="/"),LEFT(H215,LEN(H215)-1),H215)))</f>
        <v/>
      </c>
      <c r="J215">
        <f>IF(I215="","",IFERROR(N(INDEX($A215:$E215,1,Rules!$H$16)),0))</f>
        <v/>
      </c>
      <c r="K215">
        <f>IF(I215="","",IFERROR(N(INDEX($A215:$E215,1,Rules!$H$17)),0))</f>
        <v/>
      </c>
      <c r="L215">
        <f>IF(I215="","",IFERROR(N(INDEX($A215:$E215,1,Rules!$H$18))*K215,0))</f>
        <v/>
      </c>
      <c r="M215">
        <f>IF(I215="","",IF(COUNTIF(Crawl!$EC$2:$EC$2001,I215)&gt;0,"Yes","No"))</f>
        <v/>
      </c>
    </row>
    <row r="216">
      <c r="G216">
        <f>IF(A216="","",IF(LEFT(A216,4)="http",IFERROR(MID(A216,FIND("/",A216,FIND("//",A216)+2),2000),"/"),A216))</f>
        <v/>
      </c>
      <c r="H216">
        <f>IF(G216="","",IFERROR(LEFT(SUBSTITUTE(G216,"#","?"),FIND("?",SUBSTITUTE(G216,"#","?"))-1),G216))</f>
        <v/>
      </c>
      <c r="I216">
        <f>IF(H216="","",LOWER(IF(AND(LEN(H216)&gt;1,RIGHT(H216,1)="/"),LEFT(H216,LEN(H216)-1),H216)))</f>
        <v/>
      </c>
      <c r="J216">
        <f>IF(I216="","",IFERROR(N(INDEX($A216:$E216,1,Rules!$H$16)),0))</f>
        <v/>
      </c>
      <c r="K216">
        <f>IF(I216="","",IFERROR(N(INDEX($A216:$E216,1,Rules!$H$17)),0))</f>
        <v/>
      </c>
      <c r="L216">
        <f>IF(I216="","",IFERROR(N(INDEX($A216:$E216,1,Rules!$H$18))*K216,0))</f>
        <v/>
      </c>
      <c r="M216">
        <f>IF(I216="","",IF(COUNTIF(Crawl!$EC$2:$EC$2001,I216)&gt;0,"Yes","No"))</f>
        <v/>
      </c>
    </row>
    <row r="217">
      <c r="G217">
        <f>IF(A217="","",IF(LEFT(A217,4)="http",IFERROR(MID(A217,FIND("/",A217,FIND("//",A217)+2),2000),"/"),A217))</f>
        <v/>
      </c>
      <c r="H217">
        <f>IF(G217="","",IFERROR(LEFT(SUBSTITUTE(G217,"#","?"),FIND("?",SUBSTITUTE(G217,"#","?"))-1),G217))</f>
        <v/>
      </c>
      <c r="I217">
        <f>IF(H217="","",LOWER(IF(AND(LEN(H217)&gt;1,RIGHT(H217,1)="/"),LEFT(H217,LEN(H217)-1),H217)))</f>
        <v/>
      </c>
      <c r="J217">
        <f>IF(I217="","",IFERROR(N(INDEX($A217:$E217,1,Rules!$H$16)),0))</f>
        <v/>
      </c>
      <c r="K217">
        <f>IF(I217="","",IFERROR(N(INDEX($A217:$E217,1,Rules!$H$17)),0))</f>
        <v/>
      </c>
      <c r="L217">
        <f>IF(I217="","",IFERROR(N(INDEX($A217:$E217,1,Rules!$H$18))*K217,0))</f>
        <v/>
      </c>
      <c r="M217">
        <f>IF(I217="","",IF(COUNTIF(Crawl!$EC$2:$EC$2001,I217)&gt;0,"Yes","No"))</f>
        <v/>
      </c>
    </row>
    <row r="218">
      <c r="G218">
        <f>IF(A218="","",IF(LEFT(A218,4)="http",IFERROR(MID(A218,FIND("/",A218,FIND("//",A218)+2),2000),"/"),A218))</f>
        <v/>
      </c>
      <c r="H218">
        <f>IF(G218="","",IFERROR(LEFT(SUBSTITUTE(G218,"#","?"),FIND("?",SUBSTITUTE(G218,"#","?"))-1),G218))</f>
        <v/>
      </c>
      <c r="I218">
        <f>IF(H218="","",LOWER(IF(AND(LEN(H218)&gt;1,RIGHT(H218,1)="/"),LEFT(H218,LEN(H218)-1),H218)))</f>
        <v/>
      </c>
      <c r="J218">
        <f>IF(I218="","",IFERROR(N(INDEX($A218:$E218,1,Rules!$H$16)),0))</f>
        <v/>
      </c>
      <c r="K218">
        <f>IF(I218="","",IFERROR(N(INDEX($A218:$E218,1,Rules!$H$17)),0))</f>
        <v/>
      </c>
      <c r="L218">
        <f>IF(I218="","",IFERROR(N(INDEX($A218:$E218,1,Rules!$H$18))*K218,0))</f>
        <v/>
      </c>
      <c r="M218">
        <f>IF(I218="","",IF(COUNTIF(Crawl!$EC$2:$EC$2001,I218)&gt;0,"Yes","No"))</f>
        <v/>
      </c>
    </row>
    <row r="219">
      <c r="G219">
        <f>IF(A219="","",IF(LEFT(A219,4)="http",IFERROR(MID(A219,FIND("/",A219,FIND("//",A219)+2),2000),"/"),A219))</f>
        <v/>
      </c>
      <c r="H219">
        <f>IF(G219="","",IFERROR(LEFT(SUBSTITUTE(G219,"#","?"),FIND("?",SUBSTITUTE(G219,"#","?"))-1),G219))</f>
        <v/>
      </c>
      <c r="I219">
        <f>IF(H219="","",LOWER(IF(AND(LEN(H219)&gt;1,RIGHT(H219,1)="/"),LEFT(H219,LEN(H219)-1),H219)))</f>
        <v/>
      </c>
      <c r="J219">
        <f>IF(I219="","",IFERROR(N(INDEX($A219:$E219,1,Rules!$H$16)),0))</f>
        <v/>
      </c>
      <c r="K219">
        <f>IF(I219="","",IFERROR(N(INDEX($A219:$E219,1,Rules!$H$17)),0))</f>
        <v/>
      </c>
      <c r="L219">
        <f>IF(I219="","",IFERROR(N(INDEX($A219:$E219,1,Rules!$H$18))*K219,0))</f>
        <v/>
      </c>
      <c r="M219">
        <f>IF(I219="","",IF(COUNTIF(Crawl!$EC$2:$EC$2001,I219)&gt;0,"Yes","No"))</f>
        <v/>
      </c>
    </row>
    <row r="220">
      <c r="G220">
        <f>IF(A220="","",IF(LEFT(A220,4)="http",IFERROR(MID(A220,FIND("/",A220,FIND("//",A220)+2),2000),"/"),A220))</f>
        <v/>
      </c>
      <c r="H220">
        <f>IF(G220="","",IFERROR(LEFT(SUBSTITUTE(G220,"#","?"),FIND("?",SUBSTITUTE(G220,"#","?"))-1),G220))</f>
        <v/>
      </c>
      <c r="I220">
        <f>IF(H220="","",LOWER(IF(AND(LEN(H220)&gt;1,RIGHT(H220,1)="/"),LEFT(H220,LEN(H220)-1),H220)))</f>
        <v/>
      </c>
      <c r="J220">
        <f>IF(I220="","",IFERROR(N(INDEX($A220:$E220,1,Rules!$H$16)),0))</f>
        <v/>
      </c>
      <c r="K220">
        <f>IF(I220="","",IFERROR(N(INDEX($A220:$E220,1,Rules!$H$17)),0))</f>
        <v/>
      </c>
      <c r="L220">
        <f>IF(I220="","",IFERROR(N(INDEX($A220:$E220,1,Rules!$H$18))*K220,0))</f>
        <v/>
      </c>
      <c r="M220">
        <f>IF(I220="","",IF(COUNTIF(Crawl!$EC$2:$EC$2001,I220)&gt;0,"Yes","No"))</f>
        <v/>
      </c>
    </row>
    <row r="221">
      <c r="G221">
        <f>IF(A221="","",IF(LEFT(A221,4)="http",IFERROR(MID(A221,FIND("/",A221,FIND("//",A221)+2),2000),"/"),A221))</f>
        <v/>
      </c>
      <c r="H221">
        <f>IF(G221="","",IFERROR(LEFT(SUBSTITUTE(G221,"#","?"),FIND("?",SUBSTITUTE(G221,"#","?"))-1),G221))</f>
        <v/>
      </c>
      <c r="I221">
        <f>IF(H221="","",LOWER(IF(AND(LEN(H221)&gt;1,RIGHT(H221,1)="/"),LEFT(H221,LEN(H221)-1),H221)))</f>
        <v/>
      </c>
      <c r="J221">
        <f>IF(I221="","",IFERROR(N(INDEX($A221:$E221,1,Rules!$H$16)),0))</f>
        <v/>
      </c>
      <c r="K221">
        <f>IF(I221="","",IFERROR(N(INDEX($A221:$E221,1,Rules!$H$17)),0))</f>
        <v/>
      </c>
      <c r="L221">
        <f>IF(I221="","",IFERROR(N(INDEX($A221:$E221,1,Rules!$H$18))*K221,0))</f>
        <v/>
      </c>
      <c r="M221">
        <f>IF(I221="","",IF(COUNTIF(Crawl!$EC$2:$EC$2001,I221)&gt;0,"Yes","No"))</f>
        <v/>
      </c>
    </row>
    <row r="222">
      <c r="G222">
        <f>IF(A222="","",IF(LEFT(A222,4)="http",IFERROR(MID(A222,FIND("/",A222,FIND("//",A222)+2),2000),"/"),A222))</f>
        <v/>
      </c>
      <c r="H222">
        <f>IF(G222="","",IFERROR(LEFT(SUBSTITUTE(G222,"#","?"),FIND("?",SUBSTITUTE(G222,"#","?"))-1),G222))</f>
        <v/>
      </c>
      <c r="I222">
        <f>IF(H222="","",LOWER(IF(AND(LEN(H222)&gt;1,RIGHT(H222,1)="/"),LEFT(H222,LEN(H222)-1),H222)))</f>
        <v/>
      </c>
      <c r="J222">
        <f>IF(I222="","",IFERROR(N(INDEX($A222:$E222,1,Rules!$H$16)),0))</f>
        <v/>
      </c>
      <c r="K222">
        <f>IF(I222="","",IFERROR(N(INDEX($A222:$E222,1,Rules!$H$17)),0))</f>
        <v/>
      </c>
      <c r="L222">
        <f>IF(I222="","",IFERROR(N(INDEX($A222:$E222,1,Rules!$H$18))*K222,0))</f>
        <v/>
      </c>
      <c r="M222">
        <f>IF(I222="","",IF(COUNTIF(Crawl!$EC$2:$EC$2001,I222)&gt;0,"Yes","No"))</f>
        <v/>
      </c>
    </row>
    <row r="223">
      <c r="G223">
        <f>IF(A223="","",IF(LEFT(A223,4)="http",IFERROR(MID(A223,FIND("/",A223,FIND("//",A223)+2),2000),"/"),A223))</f>
        <v/>
      </c>
      <c r="H223">
        <f>IF(G223="","",IFERROR(LEFT(SUBSTITUTE(G223,"#","?"),FIND("?",SUBSTITUTE(G223,"#","?"))-1),G223))</f>
        <v/>
      </c>
      <c r="I223">
        <f>IF(H223="","",LOWER(IF(AND(LEN(H223)&gt;1,RIGHT(H223,1)="/"),LEFT(H223,LEN(H223)-1),H223)))</f>
        <v/>
      </c>
      <c r="J223">
        <f>IF(I223="","",IFERROR(N(INDEX($A223:$E223,1,Rules!$H$16)),0))</f>
        <v/>
      </c>
      <c r="K223">
        <f>IF(I223="","",IFERROR(N(INDEX($A223:$E223,1,Rules!$H$17)),0))</f>
        <v/>
      </c>
      <c r="L223">
        <f>IF(I223="","",IFERROR(N(INDEX($A223:$E223,1,Rules!$H$18))*K223,0))</f>
        <v/>
      </c>
      <c r="M223">
        <f>IF(I223="","",IF(COUNTIF(Crawl!$EC$2:$EC$2001,I223)&gt;0,"Yes","No"))</f>
        <v/>
      </c>
    </row>
    <row r="224">
      <c r="G224">
        <f>IF(A224="","",IF(LEFT(A224,4)="http",IFERROR(MID(A224,FIND("/",A224,FIND("//",A224)+2),2000),"/"),A224))</f>
        <v/>
      </c>
      <c r="H224">
        <f>IF(G224="","",IFERROR(LEFT(SUBSTITUTE(G224,"#","?"),FIND("?",SUBSTITUTE(G224,"#","?"))-1),G224))</f>
        <v/>
      </c>
      <c r="I224">
        <f>IF(H224="","",LOWER(IF(AND(LEN(H224)&gt;1,RIGHT(H224,1)="/"),LEFT(H224,LEN(H224)-1),H224)))</f>
        <v/>
      </c>
      <c r="J224">
        <f>IF(I224="","",IFERROR(N(INDEX($A224:$E224,1,Rules!$H$16)),0))</f>
        <v/>
      </c>
      <c r="K224">
        <f>IF(I224="","",IFERROR(N(INDEX($A224:$E224,1,Rules!$H$17)),0))</f>
        <v/>
      </c>
      <c r="L224">
        <f>IF(I224="","",IFERROR(N(INDEX($A224:$E224,1,Rules!$H$18))*K224,0))</f>
        <v/>
      </c>
      <c r="M224">
        <f>IF(I224="","",IF(COUNTIF(Crawl!$EC$2:$EC$2001,I224)&gt;0,"Yes","No"))</f>
        <v/>
      </c>
    </row>
    <row r="225">
      <c r="G225">
        <f>IF(A225="","",IF(LEFT(A225,4)="http",IFERROR(MID(A225,FIND("/",A225,FIND("//",A225)+2),2000),"/"),A225))</f>
        <v/>
      </c>
      <c r="H225">
        <f>IF(G225="","",IFERROR(LEFT(SUBSTITUTE(G225,"#","?"),FIND("?",SUBSTITUTE(G225,"#","?"))-1),G225))</f>
        <v/>
      </c>
      <c r="I225">
        <f>IF(H225="","",LOWER(IF(AND(LEN(H225)&gt;1,RIGHT(H225,1)="/"),LEFT(H225,LEN(H225)-1),H225)))</f>
        <v/>
      </c>
      <c r="J225">
        <f>IF(I225="","",IFERROR(N(INDEX($A225:$E225,1,Rules!$H$16)),0))</f>
        <v/>
      </c>
      <c r="K225">
        <f>IF(I225="","",IFERROR(N(INDEX($A225:$E225,1,Rules!$H$17)),0))</f>
        <v/>
      </c>
      <c r="L225">
        <f>IF(I225="","",IFERROR(N(INDEX($A225:$E225,1,Rules!$H$18))*K225,0))</f>
        <v/>
      </c>
      <c r="M225">
        <f>IF(I225="","",IF(COUNTIF(Crawl!$EC$2:$EC$2001,I225)&gt;0,"Yes","No"))</f>
        <v/>
      </c>
    </row>
    <row r="226">
      <c r="G226">
        <f>IF(A226="","",IF(LEFT(A226,4)="http",IFERROR(MID(A226,FIND("/",A226,FIND("//",A226)+2),2000),"/"),A226))</f>
        <v/>
      </c>
      <c r="H226">
        <f>IF(G226="","",IFERROR(LEFT(SUBSTITUTE(G226,"#","?"),FIND("?",SUBSTITUTE(G226,"#","?"))-1),G226))</f>
        <v/>
      </c>
      <c r="I226">
        <f>IF(H226="","",LOWER(IF(AND(LEN(H226)&gt;1,RIGHT(H226,1)="/"),LEFT(H226,LEN(H226)-1),H226)))</f>
        <v/>
      </c>
      <c r="J226">
        <f>IF(I226="","",IFERROR(N(INDEX($A226:$E226,1,Rules!$H$16)),0))</f>
        <v/>
      </c>
      <c r="K226">
        <f>IF(I226="","",IFERROR(N(INDEX($A226:$E226,1,Rules!$H$17)),0))</f>
        <v/>
      </c>
      <c r="L226">
        <f>IF(I226="","",IFERROR(N(INDEX($A226:$E226,1,Rules!$H$18))*K226,0))</f>
        <v/>
      </c>
      <c r="M226">
        <f>IF(I226="","",IF(COUNTIF(Crawl!$EC$2:$EC$2001,I226)&gt;0,"Yes","No"))</f>
        <v/>
      </c>
    </row>
    <row r="227">
      <c r="G227">
        <f>IF(A227="","",IF(LEFT(A227,4)="http",IFERROR(MID(A227,FIND("/",A227,FIND("//",A227)+2),2000),"/"),A227))</f>
        <v/>
      </c>
      <c r="H227">
        <f>IF(G227="","",IFERROR(LEFT(SUBSTITUTE(G227,"#","?"),FIND("?",SUBSTITUTE(G227,"#","?"))-1),G227))</f>
        <v/>
      </c>
      <c r="I227">
        <f>IF(H227="","",LOWER(IF(AND(LEN(H227)&gt;1,RIGHT(H227,1)="/"),LEFT(H227,LEN(H227)-1),H227)))</f>
        <v/>
      </c>
      <c r="J227">
        <f>IF(I227="","",IFERROR(N(INDEX($A227:$E227,1,Rules!$H$16)),0))</f>
        <v/>
      </c>
      <c r="K227">
        <f>IF(I227="","",IFERROR(N(INDEX($A227:$E227,1,Rules!$H$17)),0))</f>
        <v/>
      </c>
      <c r="L227">
        <f>IF(I227="","",IFERROR(N(INDEX($A227:$E227,1,Rules!$H$18))*K227,0))</f>
        <v/>
      </c>
      <c r="M227">
        <f>IF(I227="","",IF(COUNTIF(Crawl!$EC$2:$EC$2001,I227)&gt;0,"Yes","No"))</f>
        <v/>
      </c>
    </row>
    <row r="228">
      <c r="G228">
        <f>IF(A228="","",IF(LEFT(A228,4)="http",IFERROR(MID(A228,FIND("/",A228,FIND("//",A228)+2),2000),"/"),A228))</f>
        <v/>
      </c>
      <c r="H228">
        <f>IF(G228="","",IFERROR(LEFT(SUBSTITUTE(G228,"#","?"),FIND("?",SUBSTITUTE(G228,"#","?"))-1),G228))</f>
        <v/>
      </c>
      <c r="I228">
        <f>IF(H228="","",LOWER(IF(AND(LEN(H228)&gt;1,RIGHT(H228,1)="/"),LEFT(H228,LEN(H228)-1),H228)))</f>
        <v/>
      </c>
      <c r="J228">
        <f>IF(I228="","",IFERROR(N(INDEX($A228:$E228,1,Rules!$H$16)),0))</f>
        <v/>
      </c>
      <c r="K228">
        <f>IF(I228="","",IFERROR(N(INDEX($A228:$E228,1,Rules!$H$17)),0))</f>
        <v/>
      </c>
      <c r="L228">
        <f>IF(I228="","",IFERROR(N(INDEX($A228:$E228,1,Rules!$H$18))*K228,0))</f>
        <v/>
      </c>
      <c r="M228">
        <f>IF(I228="","",IF(COUNTIF(Crawl!$EC$2:$EC$2001,I228)&gt;0,"Yes","No"))</f>
        <v/>
      </c>
    </row>
    <row r="229">
      <c r="G229">
        <f>IF(A229="","",IF(LEFT(A229,4)="http",IFERROR(MID(A229,FIND("/",A229,FIND("//",A229)+2),2000),"/"),A229))</f>
        <v/>
      </c>
      <c r="H229">
        <f>IF(G229="","",IFERROR(LEFT(SUBSTITUTE(G229,"#","?"),FIND("?",SUBSTITUTE(G229,"#","?"))-1),G229))</f>
        <v/>
      </c>
      <c r="I229">
        <f>IF(H229="","",LOWER(IF(AND(LEN(H229)&gt;1,RIGHT(H229,1)="/"),LEFT(H229,LEN(H229)-1),H229)))</f>
        <v/>
      </c>
      <c r="J229">
        <f>IF(I229="","",IFERROR(N(INDEX($A229:$E229,1,Rules!$H$16)),0))</f>
        <v/>
      </c>
      <c r="K229">
        <f>IF(I229="","",IFERROR(N(INDEX($A229:$E229,1,Rules!$H$17)),0))</f>
        <v/>
      </c>
      <c r="L229">
        <f>IF(I229="","",IFERROR(N(INDEX($A229:$E229,1,Rules!$H$18))*K229,0))</f>
        <v/>
      </c>
      <c r="M229">
        <f>IF(I229="","",IF(COUNTIF(Crawl!$EC$2:$EC$2001,I229)&gt;0,"Yes","No"))</f>
        <v/>
      </c>
    </row>
    <row r="230">
      <c r="G230">
        <f>IF(A230="","",IF(LEFT(A230,4)="http",IFERROR(MID(A230,FIND("/",A230,FIND("//",A230)+2),2000),"/"),A230))</f>
        <v/>
      </c>
      <c r="H230">
        <f>IF(G230="","",IFERROR(LEFT(SUBSTITUTE(G230,"#","?"),FIND("?",SUBSTITUTE(G230,"#","?"))-1),G230))</f>
        <v/>
      </c>
      <c r="I230">
        <f>IF(H230="","",LOWER(IF(AND(LEN(H230)&gt;1,RIGHT(H230,1)="/"),LEFT(H230,LEN(H230)-1),H230)))</f>
        <v/>
      </c>
      <c r="J230">
        <f>IF(I230="","",IFERROR(N(INDEX($A230:$E230,1,Rules!$H$16)),0))</f>
        <v/>
      </c>
      <c r="K230">
        <f>IF(I230="","",IFERROR(N(INDEX($A230:$E230,1,Rules!$H$17)),0))</f>
        <v/>
      </c>
      <c r="L230">
        <f>IF(I230="","",IFERROR(N(INDEX($A230:$E230,1,Rules!$H$18))*K230,0))</f>
        <v/>
      </c>
      <c r="M230">
        <f>IF(I230="","",IF(COUNTIF(Crawl!$EC$2:$EC$2001,I230)&gt;0,"Yes","No"))</f>
        <v/>
      </c>
    </row>
    <row r="231">
      <c r="G231">
        <f>IF(A231="","",IF(LEFT(A231,4)="http",IFERROR(MID(A231,FIND("/",A231,FIND("//",A231)+2),2000),"/"),A231))</f>
        <v/>
      </c>
      <c r="H231">
        <f>IF(G231="","",IFERROR(LEFT(SUBSTITUTE(G231,"#","?"),FIND("?",SUBSTITUTE(G231,"#","?"))-1),G231))</f>
        <v/>
      </c>
      <c r="I231">
        <f>IF(H231="","",LOWER(IF(AND(LEN(H231)&gt;1,RIGHT(H231,1)="/"),LEFT(H231,LEN(H231)-1),H231)))</f>
        <v/>
      </c>
      <c r="J231">
        <f>IF(I231="","",IFERROR(N(INDEX($A231:$E231,1,Rules!$H$16)),0))</f>
        <v/>
      </c>
      <c r="K231">
        <f>IF(I231="","",IFERROR(N(INDEX($A231:$E231,1,Rules!$H$17)),0))</f>
        <v/>
      </c>
      <c r="L231">
        <f>IF(I231="","",IFERROR(N(INDEX($A231:$E231,1,Rules!$H$18))*K231,0))</f>
        <v/>
      </c>
      <c r="M231">
        <f>IF(I231="","",IF(COUNTIF(Crawl!$EC$2:$EC$2001,I231)&gt;0,"Yes","No"))</f>
        <v/>
      </c>
    </row>
    <row r="232">
      <c r="G232">
        <f>IF(A232="","",IF(LEFT(A232,4)="http",IFERROR(MID(A232,FIND("/",A232,FIND("//",A232)+2),2000),"/"),A232))</f>
        <v/>
      </c>
      <c r="H232">
        <f>IF(G232="","",IFERROR(LEFT(SUBSTITUTE(G232,"#","?"),FIND("?",SUBSTITUTE(G232,"#","?"))-1),G232))</f>
        <v/>
      </c>
      <c r="I232">
        <f>IF(H232="","",LOWER(IF(AND(LEN(H232)&gt;1,RIGHT(H232,1)="/"),LEFT(H232,LEN(H232)-1),H232)))</f>
        <v/>
      </c>
      <c r="J232">
        <f>IF(I232="","",IFERROR(N(INDEX($A232:$E232,1,Rules!$H$16)),0))</f>
        <v/>
      </c>
      <c r="K232">
        <f>IF(I232="","",IFERROR(N(INDEX($A232:$E232,1,Rules!$H$17)),0))</f>
        <v/>
      </c>
      <c r="L232">
        <f>IF(I232="","",IFERROR(N(INDEX($A232:$E232,1,Rules!$H$18))*K232,0))</f>
        <v/>
      </c>
      <c r="M232">
        <f>IF(I232="","",IF(COUNTIF(Crawl!$EC$2:$EC$2001,I232)&gt;0,"Yes","No"))</f>
        <v/>
      </c>
    </row>
    <row r="233">
      <c r="G233">
        <f>IF(A233="","",IF(LEFT(A233,4)="http",IFERROR(MID(A233,FIND("/",A233,FIND("//",A233)+2),2000),"/"),A233))</f>
        <v/>
      </c>
      <c r="H233">
        <f>IF(G233="","",IFERROR(LEFT(SUBSTITUTE(G233,"#","?"),FIND("?",SUBSTITUTE(G233,"#","?"))-1),G233))</f>
        <v/>
      </c>
      <c r="I233">
        <f>IF(H233="","",LOWER(IF(AND(LEN(H233)&gt;1,RIGHT(H233,1)="/"),LEFT(H233,LEN(H233)-1),H233)))</f>
        <v/>
      </c>
      <c r="J233">
        <f>IF(I233="","",IFERROR(N(INDEX($A233:$E233,1,Rules!$H$16)),0))</f>
        <v/>
      </c>
      <c r="K233">
        <f>IF(I233="","",IFERROR(N(INDEX($A233:$E233,1,Rules!$H$17)),0))</f>
        <v/>
      </c>
      <c r="L233">
        <f>IF(I233="","",IFERROR(N(INDEX($A233:$E233,1,Rules!$H$18))*K233,0))</f>
        <v/>
      </c>
      <c r="M233">
        <f>IF(I233="","",IF(COUNTIF(Crawl!$EC$2:$EC$2001,I233)&gt;0,"Yes","No"))</f>
        <v/>
      </c>
    </row>
    <row r="234">
      <c r="G234">
        <f>IF(A234="","",IF(LEFT(A234,4)="http",IFERROR(MID(A234,FIND("/",A234,FIND("//",A234)+2),2000),"/"),A234))</f>
        <v/>
      </c>
      <c r="H234">
        <f>IF(G234="","",IFERROR(LEFT(SUBSTITUTE(G234,"#","?"),FIND("?",SUBSTITUTE(G234,"#","?"))-1),G234))</f>
        <v/>
      </c>
      <c r="I234">
        <f>IF(H234="","",LOWER(IF(AND(LEN(H234)&gt;1,RIGHT(H234,1)="/"),LEFT(H234,LEN(H234)-1),H234)))</f>
        <v/>
      </c>
      <c r="J234">
        <f>IF(I234="","",IFERROR(N(INDEX($A234:$E234,1,Rules!$H$16)),0))</f>
        <v/>
      </c>
      <c r="K234">
        <f>IF(I234="","",IFERROR(N(INDEX($A234:$E234,1,Rules!$H$17)),0))</f>
        <v/>
      </c>
      <c r="L234">
        <f>IF(I234="","",IFERROR(N(INDEX($A234:$E234,1,Rules!$H$18))*K234,0))</f>
        <v/>
      </c>
      <c r="M234">
        <f>IF(I234="","",IF(COUNTIF(Crawl!$EC$2:$EC$2001,I234)&gt;0,"Yes","No"))</f>
        <v/>
      </c>
    </row>
    <row r="235">
      <c r="G235">
        <f>IF(A235="","",IF(LEFT(A235,4)="http",IFERROR(MID(A235,FIND("/",A235,FIND("//",A235)+2),2000),"/"),A235))</f>
        <v/>
      </c>
      <c r="H235">
        <f>IF(G235="","",IFERROR(LEFT(SUBSTITUTE(G235,"#","?"),FIND("?",SUBSTITUTE(G235,"#","?"))-1),G235))</f>
        <v/>
      </c>
      <c r="I235">
        <f>IF(H235="","",LOWER(IF(AND(LEN(H235)&gt;1,RIGHT(H235,1)="/"),LEFT(H235,LEN(H235)-1),H235)))</f>
        <v/>
      </c>
      <c r="J235">
        <f>IF(I235="","",IFERROR(N(INDEX($A235:$E235,1,Rules!$H$16)),0))</f>
        <v/>
      </c>
      <c r="K235">
        <f>IF(I235="","",IFERROR(N(INDEX($A235:$E235,1,Rules!$H$17)),0))</f>
        <v/>
      </c>
      <c r="L235">
        <f>IF(I235="","",IFERROR(N(INDEX($A235:$E235,1,Rules!$H$18))*K235,0))</f>
        <v/>
      </c>
      <c r="M235">
        <f>IF(I235="","",IF(COUNTIF(Crawl!$EC$2:$EC$2001,I235)&gt;0,"Yes","No"))</f>
        <v/>
      </c>
    </row>
    <row r="236">
      <c r="G236">
        <f>IF(A236="","",IF(LEFT(A236,4)="http",IFERROR(MID(A236,FIND("/",A236,FIND("//",A236)+2),2000),"/"),A236))</f>
        <v/>
      </c>
      <c r="H236">
        <f>IF(G236="","",IFERROR(LEFT(SUBSTITUTE(G236,"#","?"),FIND("?",SUBSTITUTE(G236,"#","?"))-1),G236))</f>
        <v/>
      </c>
      <c r="I236">
        <f>IF(H236="","",LOWER(IF(AND(LEN(H236)&gt;1,RIGHT(H236,1)="/"),LEFT(H236,LEN(H236)-1),H236)))</f>
        <v/>
      </c>
      <c r="J236">
        <f>IF(I236="","",IFERROR(N(INDEX($A236:$E236,1,Rules!$H$16)),0))</f>
        <v/>
      </c>
      <c r="K236">
        <f>IF(I236="","",IFERROR(N(INDEX($A236:$E236,1,Rules!$H$17)),0))</f>
        <v/>
      </c>
      <c r="L236">
        <f>IF(I236="","",IFERROR(N(INDEX($A236:$E236,1,Rules!$H$18))*K236,0))</f>
        <v/>
      </c>
      <c r="M236">
        <f>IF(I236="","",IF(COUNTIF(Crawl!$EC$2:$EC$2001,I236)&gt;0,"Yes","No"))</f>
        <v/>
      </c>
    </row>
    <row r="237">
      <c r="G237">
        <f>IF(A237="","",IF(LEFT(A237,4)="http",IFERROR(MID(A237,FIND("/",A237,FIND("//",A237)+2),2000),"/"),A237))</f>
        <v/>
      </c>
      <c r="H237">
        <f>IF(G237="","",IFERROR(LEFT(SUBSTITUTE(G237,"#","?"),FIND("?",SUBSTITUTE(G237,"#","?"))-1),G237))</f>
        <v/>
      </c>
      <c r="I237">
        <f>IF(H237="","",LOWER(IF(AND(LEN(H237)&gt;1,RIGHT(H237,1)="/"),LEFT(H237,LEN(H237)-1),H237)))</f>
        <v/>
      </c>
      <c r="J237">
        <f>IF(I237="","",IFERROR(N(INDEX($A237:$E237,1,Rules!$H$16)),0))</f>
        <v/>
      </c>
      <c r="K237">
        <f>IF(I237="","",IFERROR(N(INDEX($A237:$E237,1,Rules!$H$17)),0))</f>
        <v/>
      </c>
      <c r="L237">
        <f>IF(I237="","",IFERROR(N(INDEX($A237:$E237,1,Rules!$H$18))*K237,0))</f>
        <v/>
      </c>
      <c r="M237">
        <f>IF(I237="","",IF(COUNTIF(Crawl!$EC$2:$EC$2001,I237)&gt;0,"Yes","No"))</f>
        <v/>
      </c>
    </row>
    <row r="238">
      <c r="G238">
        <f>IF(A238="","",IF(LEFT(A238,4)="http",IFERROR(MID(A238,FIND("/",A238,FIND("//",A238)+2),2000),"/"),A238))</f>
        <v/>
      </c>
      <c r="H238">
        <f>IF(G238="","",IFERROR(LEFT(SUBSTITUTE(G238,"#","?"),FIND("?",SUBSTITUTE(G238,"#","?"))-1),G238))</f>
        <v/>
      </c>
      <c r="I238">
        <f>IF(H238="","",LOWER(IF(AND(LEN(H238)&gt;1,RIGHT(H238,1)="/"),LEFT(H238,LEN(H238)-1),H238)))</f>
        <v/>
      </c>
      <c r="J238">
        <f>IF(I238="","",IFERROR(N(INDEX($A238:$E238,1,Rules!$H$16)),0))</f>
        <v/>
      </c>
      <c r="K238">
        <f>IF(I238="","",IFERROR(N(INDEX($A238:$E238,1,Rules!$H$17)),0))</f>
        <v/>
      </c>
      <c r="L238">
        <f>IF(I238="","",IFERROR(N(INDEX($A238:$E238,1,Rules!$H$18))*K238,0))</f>
        <v/>
      </c>
      <c r="M238">
        <f>IF(I238="","",IF(COUNTIF(Crawl!$EC$2:$EC$2001,I238)&gt;0,"Yes","No"))</f>
        <v/>
      </c>
    </row>
    <row r="239">
      <c r="G239">
        <f>IF(A239="","",IF(LEFT(A239,4)="http",IFERROR(MID(A239,FIND("/",A239,FIND("//",A239)+2),2000),"/"),A239))</f>
        <v/>
      </c>
      <c r="H239">
        <f>IF(G239="","",IFERROR(LEFT(SUBSTITUTE(G239,"#","?"),FIND("?",SUBSTITUTE(G239,"#","?"))-1),G239))</f>
        <v/>
      </c>
      <c r="I239">
        <f>IF(H239="","",LOWER(IF(AND(LEN(H239)&gt;1,RIGHT(H239,1)="/"),LEFT(H239,LEN(H239)-1),H239)))</f>
        <v/>
      </c>
      <c r="J239">
        <f>IF(I239="","",IFERROR(N(INDEX($A239:$E239,1,Rules!$H$16)),0))</f>
        <v/>
      </c>
      <c r="K239">
        <f>IF(I239="","",IFERROR(N(INDEX($A239:$E239,1,Rules!$H$17)),0))</f>
        <v/>
      </c>
      <c r="L239">
        <f>IF(I239="","",IFERROR(N(INDEX($A239:$E239,1,Rules!$H$18))*K239,0))</f>
        <v/>
      </c>
      <c r="M239">
        <f>IF(I239="","",IF(COUNTIF(Crawl!$EC$2:$EC$2001,I239)&gt;0,"Yes","No"))</f>
        <v/>
      </c>
    </row>
    <row r="240">
      <c r="G240">
        <f>IF(A240="","",IF(LEFT(A240,4)="http",IFERROR(MID(A240,FIND("/",A240,FIND("//",A240)+2),2000),"/"),A240))</f>
        <v/>
      </c>
      <c r="H240">
        <f>IF(G240="","",IFERROR(LEFT(SUBSTITUTE(G240,"#","?"),FIND("?",SUBSTITUTE(G240,"#","?"))-1),G240))</f>
        <v/>
      </c>
      <c r="I240">
        <f>IF(H240="","",LOWER(IF(AND(LEN(H240)&gt;1,RIGHT(H240,1)="/"),LEFT(H240,LEN(H240)-1),H240)))</f>
        <v/>
      </c>
      <c r="J240">
        <f>IF(I240="","",IFERROR(N(INDEX($A240:$E240,1,Rules!$H$16)),0))</f>
        <v/>
      </c>
      <c r="K240">
        <f>IF(I240="","",IFERROR(N(INDEX($A240:$E240,1,Rules!$H$17)),0))</f>
        <v/>
      </c>
      <c r="L240">
        <f>IF(I240="","",IFERROR(N(INDEX($A240:$E240,1,Rules!$H$18))*K240,0))</f>
        <v/>
      </c>
      <c r="M240">
        <f>IF(I240="","",IF(COUNTIF(Crawl!$EC$2:$EC$2001,I240)&gt;0,"Yes","No"))</f>
        <v/>
      </c>
    </row>
    <row r="241">
      <c r="G241">
        <f>IF(A241="","",IF(LEFT(A241,4)="http",IFERROR(MID(A241,FIND("/",A241,FIND("//",A241)+2),2000),"/"),A241))</f>
        <v/>
      </c>
      <c r="H241">
        <f>IF(G241="","",IFERROR(LEFT(SUBSTITUTE(G241,"#","?"),FIND("?",SUBSTITUTE(G241,"#","?"))-1),G241))</f>
        <v/>
      </c>
      <c r="I241">
        <f>IF(H241="","",LOWER(IF(AND(LEN(H241)&gt;1,RIGHT(H241,1)="/"),LEFT(H241,LEN(H241)-1),H241)))</f>
        <v/>
      </c>
      <c r="J241">
        <f>IF(I241="","",IFERROR(N(INDEX($A241:$E241,1,Rules!$H$16)),0))</f>
        <v/>
      </c>
      <c r="K241">
        <f>IF(I241="","",IFERROR(N(INDEX($A241:$E241,1,Rules!$H$17)),0))</f>
        <v/>
      </c>
      <c r="L241">
        <f>IF(I241="","",IFERROR(N(INDEX($A241:$E241,1,Rules!$H$18))*K241,0))</f>
        <v/>
      </c>
      <c r="M241">
        <f>IF(I241="","",IF(COUNTIF(Crawl!$EC$2:$EC$2001,I241)&gt;0,"Yes","No"))</f>
        <v/>
      </c>
    </row>
    <row r="242">
      <c r="G242">
        <f>IF(A242="","",IF(LEFT(A242,4)="http",IFERROR(MID(A242,FIND("/",A242,FIND("//",A242)+2),2000),"/"),A242))</f>
        <v/>
      </c>
      <c r="H242">
        <f>IF(G242="","",IFERROR(LEFT(SUBSTITUTE(G242,"#","?"),FIND("?",SUBSTITUTE(G242,"#","?"))-1),G242))</f>
        <v/>
      </c>
      <c r="I242">
        <f>IF(H242="","",LOWER(IF(AND(LEN(H242)&gt;1,RIGHT(H242,1)="/"),LEFT(H242,LEN(H242)-1),H242)))</f>
        <v/>
      </c>
      <c r="J242">
        <f>IF(I242="","",IFERROR(N(INDEX($A242:$E242,1,Rules!$H$16)),0))</f>
        <v/>
      </c>
      <c r="K242">
        <f>IF(I242="","",IFERROR(N(INDEX($A242:$E242,1,Rules!$H$17)),0))</f>
        <v/>
      </c>
      <c r="L242">
        <f>IF(I242="","",IFERROR(N(INDEX($A242:$E242,1,Rules!$H$18))*K242,0))</f>
        <v/>
      </c>
      <c r="M242">
        <f>IF(I242="","",IF(COUNTIF(Crawl!$EC$2:$EC$2001,I242)&gt;0,"Yes","No"))</f>
        <v/>
      </c>
    </row>
    <row r="243">
      <c r="G243">
        <f>IF(A243="","",IF(LEFT(A243,4)="http",IFERROR(MID(A243,FIND("/",A243,FIND("//",A243)+2),2000),"/"),A243))</f>
        <v/>
      </c>
      <c r="H243">
        <f>IF(G243="","",IFERROR(LEFT(SUBSTITUTE(G243,"#","?"),FIND("?",SUBSTITUTE(G243,"#","?"))-1),G243))</f>
        <v/>
      </c>
      <c r="I243">
        <f>IF(H243="","",LOWER(IF(AND(LEN(H243)&gt;1,RIGHT(H243,1)="/"),LEFT(H243,LEN(H243)-1),H243)))</f>
        <v/>
      </c>
      <c r="J243">
        <f>IF(I243="","",IFERROR(N(INDEX($A243:$E243,1,Rules!$H$16)),0))</f>
        <v/>
      </c>
      <c r="K243">
        <f>IF(I243="","",IFERROR(N(INDEX($A243:$E243,1,Rules!$H$17)),0))</f>
        <v/>
      </c>
      <c r="L243">
        <f>IF(I243="","",IFERROR(N(INDEX($A243:$E243,1,Rules!$H$18))*K243,0))</f>
        <v/>
      </c>
      <c r="M243">
        <f>IF(I243="","",IF(COUNTIF(Crawl!$EC$2:$EC$2001,I243)&gt;0,"Yes","No"))</f>
        <v/>
      </c>
    </row>
    <row r="244">
      <c r="G244">
        <f>IF(A244="","",IF(LEFT(A244,4)="http",IFERROR(MID(A244,FIND("/",A244,FIND("//",A244)+2),2000),"/"),A244))</f>
        <v/>
      </c>
      <c r="H244">
        <f>IF(G244="","",IFERROR(LEFT(SUBSTITUTE(G244,"#","?"),FIND("?",SUBSTITUTE(G244,"#","?"))-1),G244))</f>
        <v/>
      </c>
      <c r="I244">
        <f>IF(H244="","",LOWER(IF(AND(LEN(H244)&gt;1,RIGHT(H244,1)="/"),LEFT(H244,LEN(H244)-1),H244)))</f>
        <v/>
      </c>
      <c r="J244">
        <f>IF(I244="","",IFERROR(N(INDEX($A244:$E244,1,Rules!$H$16)),0))</f>
        <v/>
      </c>
      <c r="K244">
        <f>IF(I244="","",IFERROR(N(INDEX($A244:$E244,1,Rules!$H$17)),0))</f>
        <v/>
      </c>
      <c r="L244">
        <f>IF(I244="","",IFERROR(N(INDEX($A244:$E244,1,Rules!$H$18))*K244,0))</f>
        <v/>
      </c>
      <c r="M244">
        <f>IF(I244="","",IF(COUNTIF(Crawl!$EC$2:$EC$2001,I244)&gt;0,"Yes","No"))</f>
        <v/>
      </c>
    </row>
    <row r="245">
      <c r="G245">
        <f>IF(A245="","",IF(LEFT(A245,4)="http",IFERROR(MID(A245,FIND("/",A245,FIND("//",A245)+2),2000),"/"),A245))</f>
        <v/>
      </c>
      <c r="H245">
        <f>IF(G245="","",IFERROR(LEFT(SUBSTITUTE(G245,"#","?"),FIND("?",SUBSTITUTE(G245,"#","?"))-1),G245))</f>
        <v/>
      </c>
      <c r="I245">
        <f>IF(H245="","",LOWER(IF(AND(LEN(H245)&gt;1,RIGHT(H245,1)="/"),LEFT(H245,LEN(H245)-1),H245)))</f>
        <v/>
      </c>
      <c r="J245">
        <f>IF(I245="","",IFERROR(N(INDEX($A245:$E245,1,Rules!$H$16)),0))</f>
        <v/>
      </c>
      <c r="K245">
        <f>IF(I245="","",IFERROR(N(INDEX($A245:$E245,1,Rules!$H$17)),0))</f>
        <v/>
      </c>
      <c r="L245">
        <f>IF(I245="","",IFERROR(N(INDEX($A245:$E245,1,Rules!$H$18))*K245,0))</f>
        <v/>
      </c>
      <c r="M245">
        <f>IF(I245="","",IF(COUNTIF(Crawl!$EC$2:$EC$2001,I245)&gt;0,"Yes","No"))</f>
        <v/>
      </c>
    </row>
    <row r="246">
      <c r="G246">
        <f>IF(A246="","",IF(LEFT(A246,4)="http",IFERROR(MID(A246,FIND("/",A246,FIND("//",A246)+2),2000),"/"),A246))</f>
        <v/>
      </c>
      <c r="H246">
        <f>IF(G246="","",IFERROR(LEFT(SUBSTITUTE(G246,"#","?"),FIND("?",SUBSTITUTE(G246,"#","?"))-1),G246))</f>
        <v/>
      </c>
      <c r="I246">
        <f>IF(H246="","",LOWER(IF(AND(LEN(H246)&gt;1,RIGHT(H246,1)="/"),LEFT(H246,LEN(H246)-1),H246)))</f>
        <v/>
      </c>
      <c r="J246">
        <f>IF(I246="","",IFERROR(N(INDEX($A246:$E246,1,Rules!$H$16)),0))</f>
        <v/>
      </c>
      <c r="K246">
        <f>IF(I246="","",IFERROR(N(INDEX($A246:$E246,1,Rules!$H$17)),0))</f>
        <v/>
      </c>
      <c r="L246">
        <f>IF(I246="","",IFERROR(N(INDEX($A246:$E246,1,Rules!$H$18))*K246,0))</f>
        <v/>
      </c>
      <c r="M246">
        <f>IF(I246="","",IF(COUNTIF(Crawl!$EC$2:$EC$2001,I246)&gt;0,"Yes","No"))</f>
        <v/>
      </c>
    </row>
    <row r="247">
      <c r="G247">
        <f>IF(A247="","",IF(LEFT(A247,4)="http",IFERROR(MID(A247,FIND("/",A247,FIND("//",A247)+2),2000),"/"),A247))</f>
        <v/>
      </c>
      <c r="H247">
        <f>IF(G247="","",IFERROR(LEFT(SUBSTITUTE(G247,"#","?"),FIND("?",SUBSTITUTE(G247,"#","?"))-1),G247))</f>
        <v/>
      </c>
      <c r="I247">
        <f>IF(H247="","",LOWER(IF(AND(LEN(H247)&gt;1,RIGHT(H247,1)="/"),LEFT(H247,LEN(H247)-1),H247)))</f>
        <v/>
      </c>
      <c r="J247">
        <f>IF(I247="","",IFERROR(N(INDEX($A247:$E247,1,Rules!$H$16)),0))</f>
        <v/>
      </c>
      <c r="K247">
        <f>IF(I247="","",IFERROR(N(INDEX($A247:$E247,1,Rules!$H$17)),0))</f>
        <v/>
      </c>
      <c r="L247">
        <f>IF(I247="","",IFERROR(N(INDEX($A247:$E247,1,Rules!$H$18))*K247,0))</f>
        <v/>
      </c>
      <c r="M247">
        <f>IF(I247="","",IF(COUNTIF(Crawl!$EC$2:$EC$2001,I247)&gt;0,"Yes","No"))</f>
        <v/>
      </c>
    </row>
    <row r="248">
      <c r="G248">
        <f>IF(A248="","",IF(LEFT(A248,4)="http",IFERROR(MID(A248,FIND("/",A248,FIND("//",A248)+2),2000),"/"),A248))</f>
        <v/>
      </c>
      <c r="H248">
        <f>IF(G248="","",IFERROR(LEFT(SUBSTITUTE(G248,"#","?"),FIND("?",SUBSTITUTE(G248,"#","?"))-1),G248))</f>
        <v/>
      </c>
      <c r="I248">
        <f>IF(H248="","",LOWER(IF(AND(LEN(H248)&gt;1,RIGHT(H248,1)="/"),LEFT(H248,LEN(H248)-1),H248)))</f>
        <v/>
      </c>
      <c r="J248">
        <f>IF(I248="","",IFERROR(N(INDEX($A248:$E248,1,Rules!$H$16)),0))</f>
        <v/>
      </c>
      <c r="K248">
        <f>IF(I248="","",IFERROR(N(INDEX($A248:$E248,1,Rules!$H$17)),0))</f>
        <v/>
      </c>
      <c r="L248">
        <f>IF(I248="","",IFERROR(N(INDEX($A248:$E248,1,Rules!$H$18))*K248,0))</f>
        <v/>
      </c>
      <c r="M248">
        <f>IF(I248="","",IF(COUNTIF(Crawl!$EC$2:$EC$2001,I248)&gt;0,"Yes","No"))</f>
        <v/>
      </c>
    </row>
    <row r="249">
      <c r="G249">
        <f>IF(A249="","",IF(LEFT(A249,4)="http",IFERROR(MID(A249,FIND("/",A249,FIND("//",A249)+2),2000),"/"),A249))</f>
        <v/>
      </c>
      <c r="H249">
        <f>IF(G249="","",IFERROR(LEFT(SUBSTITUTE(G249,"#","?"),FIND("?",SUBSTITUTE(G249,"#","?"))-1),G249))</f>
        <v/>
      </c>
      <c r="I249">
        <f>IF(H249="","",LOWER(IF(AND(LEN(H249)&gt;1,RIGHT(H249,1)="/"),LEFT(H249,LEN(H249)-1),H249)))</f>
        <v/>
      </c>
      <c r="J249">
        <f>IF(I249="","",IFERROR(N(INDEX($A249:$E249,1,Rules!$H$16)),0))</f>
        <v/>
      </c>
      <c r="K249">
        <f>IF(I249="","",IFERROR(N(INDEX($A249:$E249,1,Rules!$H$17)),0))</f>
        <v/>
      </c>
      <c r="L249">
        <f>IF(I249="","",IFERROR(N(INDEX($A249:$E249,1,Rules!$H$18))*K249,0))</f>
        <v/>
      </c>
      <c r="M249">
        <f>IF(I249="","",IF(COUNTIF(Crawl!$EC$2:$EC$2001,I249)&gt;0,"Yes","No"))</f>
        <v/>
      </c>
    </row>
    <row r="250">
      <c r="G250">
        <f>IF(A250="","",IF(LEFT(A250,4)="http",IFERROR(MID(A250,FIND("/",A250,FIND("//",A250)+2),2000),"/"),A250))</f>
        <v/>
      </c>
      <c r="H250">
        <f>IF(G250="","",IFERROR(LEFT(SUBSTITUTE(G250,"#","?"),FIND("?",SUBSTITUTE(G250,"#","?"))-1),G250))</f>
        <v/>
      </c>
      <c r="I250">
        <f>IF(H250="","",LOWER(IF(AND(LEN(H250)&gt;1,RIGHT(H250,1)="/"),LEFT(H250,LEN(H250)-1),H250)))</f>
        <v/>
      </c>
      <c r="J250">
        <f>IF(I250="","",IFERROR(N(INDEX($A250:$E250,1,Rules!$H$16)),0))</f>
        <v/>
      </c>
      <c r="K250">
        <f>IF(I250="","",IFERROR(N(INDEX($A250:$E250,1,Rules!$H$17)),0))</f>
        <v/>
      </c>
      <c r="L250">
        <f>IF(I250="","",IFERROR(N(INDEX($A250:$E250,1,Rules!$H$18))*K250,0))</f>
        <v/>
      </c>
      <c r="M250">
        <f>IF(I250="","",IF(COUNTIF(Crawl!$EC$2:$EC$2001,I250)&gt;0,"Yes","No"))</f>
        <v/>
      </c>
    </row>
    <row r="251">
      <c r="G251">
        <f>IF(A251="","",IF(LEFT(A251,4)="http",IFERROR(MID(A251,FIND("/",A251,FIND("//",A251)+2),2000),"/"),A251))</f>
        <v/>
      </c>
      <c r="H251">
        <f>IF(G251="","",IFERROR(LEFT(SUBSTITUTE(G251,"#","?"),FIND("?",SUBSTITUTE(G251,"#","?"))-1),G251))</f>
        <v/>
      </c>
      <c r="I251">
        <f>IF(H251="","",LOWER(IF(AND(LEN(H251)&gt;1,RIGHT(H251,1)="/"),LEFT(H251,LEN(H251)-1),H251)))</f>
        <v/>
      </c>
      <c r="J251">
        <f>IF(I251="","",IFERROR(N(INDEX($A251:$E251,1,Rules!$H$16)),0))</f>
        <v/>
      </c>
      <c r="K251">
        <f>IF(I251="","",IFERROR(N(INDEX($A251:$E251,1,Rules!$H$17)),0))</f>
        <v/>
      </c>
      <c r="L251">
        <f>IF(I251="","",IFERROR(N(INDEX($A251:$E251,1,Rules!$H$18))*K251,0))</f>
        <v/>
      </c>
      <c r="M251">
        <f>IF(I251="","",IF(COUNTIF(Crawl!$EC$2:$EC$2001,I251)&gt;0,"Yes","No"))</f>
        <v/>
      </c>
    </row>
    <row r="252">
      <c r="G252">
        <f>IF(A252="","",IF(LEFT(A252,4)="http",IFERROR(MID(A252,FIND("/",A252,FIND("//",A252)+2),2000),"/"),A252))</f>
        <v/>
      </c>
      <c r="H252">
        <f>IF(G252="","",IFERROR(LEFT(SUBSTITUTE(G252,"#","?"),FIND("?",SUBSTITUTE(G252,"#","?"))-1),G252))</f>
        <v/>
      </c>
      <c r="I252">
        <f>IF(H252="","",LOWER(IF(AND(LEN(H252)&gt;1,RIGHT(H252,1)="/"),LEFT(H252,LEN(H252)-1),H252)))</f>
        <v/>
      </c>
      <c r="J252">
        <f>IF(I252="","",IFERROR(N(INDEX($A252:$E252,1,Rules!$H$16)),0))</f>
        <v/>
      </c>
      <c r="K252">
        <f>IF(I252="","",IFERROR(N(INDEX($A252:$E252,1,Rules!$H$17)),0))</f>
        <v/>
      </c>
      <c r="L252">
        <f>IF(I252="","",IFERROR(N(INDEX($A252:$E252,1,Rules!$H$18))*K252,0))</f>
        <v/>
      </c>
      <c r="M252">
        <f>IF(I252="","",IF(COUNTIF(Crawl!$EC$2:$EC$2001,I252)&gt;0,"Yes","No"))</f>
        <v/>
      </c>
    </row>
    <row r="253">
      <c r="G253">
        <f>IF(A253="","",IF(LEFT(A253,4)="http",IFERROR(MID(A253,FIND("/",A253,FIND("//",A253)+2),2000),"/"),A253))</f>
        <v/>
      </c>
      <c r="H253">
        <f>IF(G253="","",IFERROR(LEFT(SUBSTITUTE(G253,"#","?"),FIND("?",SUBSTITUTE(G253,"#","?"))-1),G253))</f>
        <v/>
      </c>
      <c r="I253">
        <f>IF(H253="","",LOWER(IF(AND(LEN(H253)&gt;1,RIGHT(H253,1)="/"),LEFT(H253,LEN(H253)-1),H253)))</f>
        <v/>
      </c>
      <c r="J253">
        <f>IF(I253="","",IFERROR(N(INDEX($A253:$E253,1,Rules!$H$16)),0))</f>
        <v/>
      </c>
      <c r="K253">
        <f>IF(I253="","",IFERROR(N(INDEX($A253:$E253,1,Rules!$H$17)),0))</f>
        <v/>
      </c>
      <c r="L253">
        <f>IF(I253="","",IFERROR(N(INDEX($A253:$E253,1,Rules!$H$18))*K253,0))</f>
        <v/>
      </c>
      <c r="M253">
        <f>IF(I253="","",IF(COUNTIF(Crawl!$EC$2:$EC$2001,I253)&gt;0,"Yes","No"))</f>
        <v/>
      </c>
    </row>
    <row r="254">
      <c r="G254">
        <f>IF(A254="","",IF(LEFT(A254,4)="http",IFERROR(MID(A254,FIND("/",A254,FIND("//",A254)+2),2000),"/"),A254))</f>
        <v/>
      </c>
      <c r="H254">
        <f>IF(G254="","",IFERROR(LEFT(SUBSTITUTE(G254,"#","?"),FIND("?",SUBSTITUTE(G254,"#","?"))-1),G254))</f>
        <v/>
      </c>
      <c r="I254">
        <f>IF(H254="","",LOWER(IF(AND(LEN(H254)&gt;1,RIGHT(H254,1)="/"),LEFT(H254,LEN(H254)-1),H254)))</f>
        <v/>
      </c>
      <c r="J254">
        <f>IF(I254="","",IFERROR(N(INDEX($A254:$E254,1,Rules!$H$16)),0))</f>
        <v/>
      </c>
      <c r="K254">
        <f>IF(I254="","",IFERROR(N(INDEX($A254:$E254,1,Rules!$H$17)),0))</f>
        <v/>
      </c>
      <c r="L254">
        <f>IF(I254="","",IFERROR(N(INDEX($A254:$E254,1,Rules!$H$18))*K254,0))</f>
        <v/>
      </c>
      <c r="M254">
        <f>IF(I254="","",IF(COUNTIF(Crawl!$EC$2:$EC$2001,I254)&gt;0,"Yes","No"))</f>
        <v/>
      </c>
    </row>
    <row r="255">
      <c r="G255">
        <f>IF(A255="","",IF(LEFT(A255,4)="http",IFERROR(MID(A255,FIND("/",A255,FIND("//",A255)+2),2000),"/"),A255))</f>
        <v/>
      </c>
      <c r="H255">
        <f>IF(G255="","",IFERROR(LEFT(SUBSTITUTE(G255,"#","?"),FIND("?",SUBSTITUTE(G255,"#","?"))-1),G255))</f>
        <v/>
      </c>
      <c r="I255">
        <f>IF(H255="","",LOWER(IF(AND(LEN(H255)&gt;1,RIGHT(H255,1)="/"),LEFT(H255,LEN(H255)-1),H255)))</f>
        <v/>
      </c>
      <c r="J255">
        <f>IF(I255="","",IFERROR(N(INDEX($A255:$E255,1,Rules!$H$16)),0))</f>
        <v/>
      </c>
      <c r="K255">
        <f>IF(I255="","",IFERROR(N(INDEX($A255:$E255,1,Rules!$H$17)),0))</f>
        <v/>
      </c>
      <c r="L255">
        <f>IF(I255="","",IFERROR(N(INDEX($A255:$E255,1,Rules!$H$18))*K255,0))</f>
        <v/>
      </c>
      <c r="M255">
        <f>IF(I255="","",IF(COUNTIF(Crawl!$EC$2:$EC$2001,I255)&gt;0,"Yes","No"))</f>
        <v/>
      </c>
    </row>
    <row r="256">
      <c r="G256">
        <f>IF(A256="","",IF(LEFT(A256,4)="http",IFERROR(MID(A256,FIND("/",A256,FIND("//",A256)+2),2000),"/"),A256))</f>
        <v/>
      </c>
      <c r="H256">
        <f>IF(G256="","",IFERROR(LEFT(SUBSTITUTE(G256,"#","?"),FIND("?",SUBSTITUTE(G256,"#","?"))-1),G256))</f>
        <v/>
      </c>
      <c r="I256">
        <f>IF(H256="","",LOWER(IF(AND(LEN(H256)&gt;1,RIGHT(H256,1)="/"),LEFT(H256,LEN(H256)-1),H256)))</f>
        <v/>
      </c>
      <c r="J256">
        <f>IF(I256="","",IFERROR(N(INDEX($A256:$E256,1,Rules!$H$16)),0))</f>
        <v/>
      </c>
      <c r="K256">
        <f>IF(I256="","",IFERROR(N(INDEX($A256:$E256,1,Rules!$H$17)),0))</f>
        <v/>
      </c>
      <c r="L256">
        <f>IF(I256="","",IFERROR(N(INDEX($A256:$E256,1,Rules!$H$18))*K256,0))</f>
        <v/>
      </c>
      <c r="M256">
        <f>IF(I256="","",IF(COUNTIF(Crawl!$EC$2:$EC$2001,I256)&gt;0,"Yes","No"))</f>
        <v/>
      </c>
    </row>
    <row r="257">
      <c r="G257">
        <f>IF(A257="","",IF(LEFT(A257,4)="http",IFERROR(MID(A257,FIND("/",A257,FIND("//",A257)+2),2000),"/"),A257))</f>
        <v/>
      </c>
      <c r="H257">
        <f>IF(G257="","",IFERROR(LEFT(SUBSTITUTE(G257,"#","?"),FIND("?",SUBSTITUTE(G257,"#","?"))-1),G257))</f>
        <v/>
      </c>
      <c r="I257">
        <f>IF(H257="","",LOWER(IF(AND(LEN(H257)&gt;1,RIGHT(H257,1)="/"),LEFT(H257,LEN(H257)-1),H257)))</f>
        <v/>
      </c>
      <c r="J257">
        <f>IF(I257="","",IFERROR(N(INDEX($A257:$E257,1,Rules!$H$16)),0))</f>
        <v/>
      </c>
      <c r="K257">
        <f>IF(I257="","",IFERROR(N(INDEX($A257:$E257,1,Rules!$H$17)),0))</f>
        <v/>
      </c>
      <c r="L257">
        <f>IF(I257="","",IFERROR(N(INDEX($A257:$E257,1,Rules!$H$18))*K257,0))</f>
        <v/>
      </c>
      <c r="M257">
        <f>IF(I257="","",IF(COUNTIF(Crawl!$EC$2:$EC$2001,I257)&gt;0,"Yes","No"))</f>
        <v/>
      </c>
    </row>
    <row r="258">
      <c r="G258">
        <f>IF(A258="","",IF(LEFT(A258,4)="http",IFERROR(MID(A258,FIND("/",A258,FIND("//",A258)+2),2000),"/"),A258))</f>
        <v/>
      </c>
      <c r="H258">
        <f>IF(G258="","",IFERROR(LEFT(SUBSTITUTE(G258,"#","?"),FIND("?",SUBSTITUTE(G258,"#","?"))-1),G258))</f>
        <v/>
      </c>
      <c r="I258">
        <f>IF(H258="","",LOWER(IF(AND(LEN(H258)&gt;1,RIGHT(H258,1)="/"),LEFT(H258,LEN(H258)-1),H258)))</f>
        <v/>
      </c>
      <c r="J258">
        <f>IF(I258="","",IFERROR(N(INDEX($A258:$E258,1,Rules!$H$16)),0))</f>
        <v/>
      </c>
      <c r="K258">
        <f>IF(I258="","",IFERROR(N(INDEX($A258:$E258,1,Rules!$H$17)),0))</f>
        <v/>
      </c>
      <c r="L258">
        <f>IF(I258="","",IFERROR(N(INDEX($A258:$E258,1,Rules!$H$18))*K258,0))</f>
        <v/>
      </c>
      <c r="M258">
        <f>IF(I258="","",IF(COUNTIF(Crawl!$EC$2:$EC$2001,I258)&gt;0,"Yes","No"))</f>
        <v/>
      </c>
    </row>
    <row r="259">
      <c r="G259">
        <f>IF(A259="","",IF(LEFT(A259,4)="http",IFERROR(MID(A259,FIND("/",A259,FIND("//",A259)+2),2000),"/"),A259))</f>
        <v/>
      </c>
      <c r="H259">
        <f>IF(G259="","",IFERROR(LEFT(SUBSTITUTE(G259,"#","?"),FIND("?",SUBSTITUTE(G259,"#","?"))-1),G259))</f>
        <v/>
      </c>
      <c r="I259">
        <f>IF(H259="","",LOWER(IF(AND(LEN(H259)&gt;1,RIGHT(H259,1)="/"),LEFT(H259,LEN(H259)-1),H259)))</f>
        <v/>
      </c>
      <c r="J259">
        <f>IF(I259="","",IFERROR(N(INDEX($A259:$E259,1,Rules!$H$16)),0))</f>
        <v/>
      </c>
      <c r="K259">
        <f>IF(I259="","",IFERROR(N(INDEX($A259:$E259,1,Rules!$H$17)),0))</f>
        <v/>
      </c>
      <c r="L259">
        <f>IF(I259="","",IFERROR(N(INDEX($A259:$E259,1,Rules!$H$18))*K259,0))</f>
        <v/>
      </c>
      <c r="M259">
        <f>IF(I259="","",IF(COUNTIF(Crawl!$EC$2:$EC$2001,I259)&gt;0,"Yes","No"))</f>
        <v/>
      </c>
    </row>
    <row r="260">
      <c r="G260">
        <f>IF(A260="","",IF(LEFT(A260,4)="http",IFERROR(MID(A260,FIND("/",A260,FIND("//",A260)+2),2000),"/"),A260))</f>
        <v/>
      </c>
      <c r="H260">
        <f>IF(G260="","",IFERROR(LEFT(SUBSTITUTE(G260,"#","?"),FIND("?",SUBSTITUTE(G260,"#","?"))-1),G260))</f>
        <v/>
      </c>
      <c r="I260">
        <f>IF(H260="","",LOWER(IF(AND(LEN(H260)&gt;1,RIGHT(H260,1)="/"),LEFT(H260,LEN(H260)-1),H260)))</f>
        <v/>
      </c>
      <c r="J260">
        <f>IF(I260="","",IFERROR(N(INDEX($A260:$E260,1,Rules!$H$16)),0))</f>
        <v/>
      </c>
      <c r="K260">
        <f>IF(I260="","",IFERROR(N(INDEX($A260:$E260,1,Rules!$H$17)),0))</f>
        <v/>
      </c>
      <c r="L260">
        <f>IF(I260="","",IFERROR(N(INDEX($A260:$E260,1,Rules!$H$18))*K260,0))</f>
        <v/>
      </c>
      <c r="M260">
        <f>IF(I260="","",IF(COUNTIF(Crawl!$EC$2:$EC$2001,I260)&gt;0,"Yes","No"))</f>
        <v/>
      </c>
    </row>
    <row r="261">
      <c r="G261">
        <f>IF(A261="","",IF(LEFT(A261,4)="http",IFERROR(MID(A261,FIND("/",A261,FIND("//",A261)+2),2000),"/"),A261))</f>
        <v/>
      </c>
      <c r="H261">
        <f>IF(G261="","",IFERROR(LEFT(SUBSTITUTE(G261,"#","?"),FIND("?",SUBSTITUTE(G261,"#","?"))-1),G261))</f>
        <v/>
      </c>
      <c r="I261">
        <f>IF(H261="","",LOWER(IF(AND(LEN(H261)&gt;1,RIGHT(H261,1)="/"),LEFT(H261,LEN(H261)-1),H261)))</f>
        <v/>
      </c>
      <c r="J261">
        <f>IF(I261="","",IFERROR(N(INDEX($A261:$E261,1,Rules!$H$16)),0))</f>
        <v/>
      </c>
      <c r="K261">
        <f>IF(I261="","",IFERROR(N(INDEX($A261:$E261,1,Rules!$H$17)),0))</f>
        <v/>
      </c>
      <c r="L261">
        <f>IF(I261="","",IFERROR(N(INDEX($A261:$E261,1,Rules!$H$18))*K261,0))</f>
        <v/>
      </c>
      <c r="M261">
        <f>IF(I261="","",IF(COUNTIF(Crawl!$EC$2:$EC$2001,I261)&gt;0,"Yes","No"))</f>
        <v/>
      </c>
    </row>
    <row r="262">
      <c r="G262">
        <f>IF(A262="","",IF(LEFT(A262,4)="http",IFERROR(MID(A262,FIND("/",A262,FIND("//",A262)+2),2000),"/"),A262))</f>
        <v/>
      </c>
      <c r="H262">
        <f>IF(G262="","",IFERROR(LEFT(SUBSTITUTE(G262,"#","?"),FIND("?",SUBSTITUTE(G262,"#","?"))-1),G262))</f>
        <v/>
      </c>
      <c r="I262">
        <f>IF(H262="","",LOWER(IF(AND(LEN(H262)&gt;1,RIGHT(H262,1)="/"),LEFT(H262,LEN(H262)-1),H262)))</f>
        <v/>
      </c>
      <c r="J262">
        <f>IF(I262="","",IFERROR(N(INDEX($A262:$E262,1,Rules!$H$16)),0))</f>
        <v/>
      </c>
      <c r="K262">
        <f>IF(I262="","",IFERROR(N(INDEX($A262:$E262,1,Rules!$H$17)),0))</f>
        <v/>
      </c>
      <c r="L262">
        <f>IF(I262="","",IFERROR(N(INDEX($A262:$E262,1,Rules!$H$18))*K262,0))</f>
        <v/>
      </c>
      <c r="M262">
        <f>IF(I262="","",IF(COUNTIF(Crawl!$EC$2:$EC$2001,I262)&gt;0,"Yes","No"))</f>
        <v/>
      </c>
    </row>
    <row r="263">
      <c r="G263">
        <f>IF(A263="","",IF(LEFT(A263,4)="http",IFERROR(MID(A263,FIND("/",A263,FIND("//",A263)+2),2000),"/"),A263))</f>
        <v/>
      </c>
      <c r="H263">
        <f>IF(G263="","",IFERROR(LEFT(SUBSTITUTE(G263,"#","?"),FIND("?",SUBSTITUTE(G263,"#","?"))-1),G263))</f>
        <v/>
      </c>
      <c r="I263">
        <f>IF(H263="","",LOWER(IF(AND(LEN(H263)&gt;1,RIGHT(H263,1)="/"),LEFT(H263,LEN(H263)-1),H263)))</f>
        <v/>
      </c>
      <c r="J263">
        <f>IF(I263="","",IFERROR(N(INDEX($A263:$E263,1,Rules!$H$16)),0))</f>
        <v/>
      </c>
      <c r="K263">
        <f>IF(I263="","",IFERROR(N(INDEX($A263:$E263,1,Rules!$H$17)),0))</f>
        <v/>
      </c>
      <c r="L263">
        <f>IF(I263="","",IFERROR(N(INDEX($A263:$E263,1,Rules!$H$18))*K263,0))</f>
        <v/>
      </c>
      <c r="M263">
        <f>IF(I263="","",IF(COUNTIF(Crawl!$EC$2:$EC$2001,I263)&gt;0,"Yes","No"))</f>
        <v/>
      </c>
    </row>
    <row r="264">
      <c r="G264">
        <f>IF(A264="","",IF(LEFT(A264,4)="http",IFERROR(MID(A264,FIND("/",A264,FIND("//",A264)+2),2000),"/"),A264))</f>
        <v/>
      </c>
      <c r="H264">
        <f>IF(G264="","",IFERROR(LEFT(SUBSTITUTE(G264,"#","?"),FIND("?",SUBSTITUTE(G264,"#","?"))-1),G264))</f>
        <v/>
      </c>
      <c r="I264">
        <f>IF(H264="","",LOWER(IF(AND(LEN(H264)&gt;1,RIGHT(H264,1)="/"),LEFT(H264,LEN(H264)-1),H264)))</f>
        <v/>
      </c>
      <c r="J264">
        <f>IF(I264="","",IFERROR(N(INDEX($A264:$E264,1,Rules!$H$16)),0))</f>
        <v/>
      </c>
      <c r="K264">
        <f>IF(I264="","",IFERROR(N(INDEX($A264:$E264,1,Rules!$H$17)),0))</f>
        <v/>
      </c>
      <c r="L264">
        <f>IF(I264="","",IFERROR(N(INDEX($A264:$E264,1,Rules!$H$18))*K264,0))</f>
        <v/>
      </c>
      <c r="M264">
        <f>IF(I264="","",IF(COUNTIF(Crawl!$EC$2:$EC$2001,I264)&gt;0,"Yes","No"))</f>
        <v/>
      </c>
    </row>
    <row r="265">
      <c r="G265">
        <f>IF(A265="","",IF(LEFT(A265,4)="http",IFERROR(MID(A265,FIND("/",A265,FIND("//",A265)+2),2000),"/"),A265))</f>
        <v/>
      </c>
      <c r="H265">
        <f>IF(G265="","",IFERROR(LEFT(SUBSTITUTE(G265,"#","?"),FIND("?",SUBSTITUTE(G265,"#","?"))-1),G265))</f>
        <v/>
      </c>
      <c r="I265">
        <f>IF(H265="","",LOWER(IF(AND(LEN(H265)&gt;1,RIGHT(H265,1)="/"),LEFT(H265,LEN(H265)-1),H265)))</f>
        <v/>
      </c>
      <c r="J265">
        <f>IF(I265="","",IFERROR(N(INDEX($A265:$E265,1,Rules!$H$16)),0))</f>
        <v/>
      </c>
      <c r="K265">
        <f>IF(I265="","",IFERROR(N(INDEX($A265:$E265,1,Rules!$H$17)),0))</f>
        <v/>
      </c>
      <c r="L265">
        <f>IF(I265="","",IFERROR(N(INDEX($A265:$E265,1,Rules!$H$18))*K265,0))</f>
        <v/>
      </c>
      <c r="M265">
        <f>IF(I265="","",IF(COUNTIF(Crawl!$EC$2:$EC$2001,I265)&gt;0,"Yes","No"))</f>
        <v/>
      </c>
    </row>
    <row r="266">
      <c r="G266">
        <f>IF(A266="","",IF(LEFT(A266,4)="http",IFERROR(MID(A266,FIND("/",A266,FIND("//",A266)+2),2000),"/"),A266))</f>
        <v/>
      </c>
      <c r="H266">
        <f>IF(G266="","",IFERROR(LEFT(SUBSTITUTE(G266,"#","?"),FIND("?",SUBSTITUTE(G266,"#","?"))-1),G266))</f>
        <v/>
      </c>
      <c r="I266">
        <f>IF(H266="","",LOWER(IF(AND(LEN(H266)&gt;1,RIGHT(H266,1)="/"),LEFT(H266,LEN(H266)-1),H266)))</f>
        <v/>
      </c>
      <c r="J266">
        <f>IF(I266="","",IFERROR(N(INDEX($A266:$E266,1,Rules!$H$16)),0))</f>
        <v/>
      </c>
      <c r="K266">
        <f>IF(I266="","",IFERROR(N(INDEX($A266:$E266,1,Rules!$H$17)),0))</f>
        <v/>
      </c>
      <c r="L266">
        <f>IF(I266="","",IFERROR(N(INDEX($A266:$E266,1,Rules!$H$18))*K266,0))</f>
        <v/>
      </c>
      <c r="M266">
        <f>IF(I266="","",IF(COUNTIF(Crawl!$EC$2:$EC$2001,I266)&gt;0,"Yes","No"))</f>
        <v/>
      </c>
    </row>
    <row r="267">
      <c r="G267">
        <f>IF(A267="","",IF(LEFT(A267,4)="http",IFERROR(MID(A267,FIND("/",A267,FIND("//",A267)+2),2000),"/"),A267))</f>
        <v/>
      </c>
      <c r="H267">
        <f>IF(G267="","",IFERROR(LEFT(SUBSTITUTE(G267,"#","?"),FIND("?",SUBSTITUTE(G267,"#","?"))-1),G267))</f>
        <v/>
      </c>
      <c r="I267">
        <f>IF(H267="","",LOWER(IF(AND(LEN(H267)&gt;1,RIGHT(H267,1)="/"),LEFT(H267,LEN(H267)-1),H267)))</f>
        <v/>
      </c>
      <c r="J267">
        <f>IF(I267="","",IFERROR(N(INDEX($A267:$E267,1,Rules!$H$16)),0))</f>
        <v/>
      </c>
      <c r="K267">
        <f>IF(I267="","",IFERROR(N(INDEX($A267:$E267,1,Rules!$H$17)),0))</f>
        <v/>
      </c>
      <c r="L267">
        <f>IF(I267="","",IFERROR(N(INDEX($A267:$E267,1,Rules!$H$18))*K267,0))</f>
        <v/>
      </c>
      <c r="M267">
        <f>IF(I267="","",IF(COUNTIF(Crawl!$EC$2:$EC$2001,I267)&gt;0,"Yes","No"))</f>
        <v/>
      </c>
    </row>
    <row r="268">
      <c r="G268">
        <f>IF(A268="","",IF(LEFT(A268,4)="http",IFERROR(MID(A268,FIND("/",A268,FIND("//",A268)+2),2000),"/"),A268))</f>
        <v/>
      </c>
      <c r="H268">
        <f>IF(G268="","",IFERROR(LEFT(SUBSTITUTE(G268,"#","?"),FIND("?",SUBSTITUTE(G268,"#","?"))-1),G268))</f>
        <v/>
      </c>
      <c r="I268">
        <f>IF(H268="","",LOWER(IF(AND(LEN(H268)&gt;1,RIGHT(H268,1)="/"),LEFT(H268,LEN(H268)-1),H268)))</f>
        <v/>
      </c>
      <c r="J268">
        <f>IF(I268="","",IFERROR(N(INDEX($A268:$E268,1,Rules!$H$16)),0))</f>
        <v/>
      </c>
      <c r="K268">
        <f>IF(I268="","",IFERROR(N(INDEX($A268:$E268,1,Rules!$H$17)),0))</f>
        <v/>
      </c>
      <c r="L268">
        <f>IF(I268="","",IFERROR(N(INDEX($A268:$E268,1,Rules!$H$18))*K268,0))</f>
        <v/>
      </c>
      <c r="M268">
        <f>IF(I268="","",IF(COUNTIF(Crawl!$EC$2:$EC$2001,I268)&gt;0,"Yes","No"))</f>
        <v/>
      </c>
    </row>
    <row r="269">
      <c r="G269">
        <f>IF(A269="","",IF(LEFT(A269,4)="http",IFERROR(MID(A269,FIND("/",A269,FIND("//",A269)+2),2000),"/"),A269))</f>
        <v/>
      </c>
      <c r="H269">
        <f>IF(G269="","",IFERROR(LEFT(SUBSTITUTE(G269,"#","?"),FIND("?",SUBSTITUTE(G269,"#","?"))-1),G269))</f>
        <v/>
      </c>
      <c r="I269">
        <f>IF(H269="","",LOWER(IF(AND(LEN(H269)&gt;1,RIGHT(H269,1)="/"),LEFT(H269,LEN(H269)-1),H269)))</f>
        <v/>
      </c>
      <c r="J269">
        <f>IF(I269="","",IFERROR(N(INDEX($A269:$E269,1,Rules!$H$16)),0))</f>
        <v/>
      </c>
      <c r="K269">
        <f>IF(I269="","",IFERROR(N(INDEX($A269:$E269,1,Rules!$H$17)),0))</f>
        <v/>
      </c>
      <c r="L269">
        <f>IF(I269="","",IFERROR(N(INDEX($A269:$E269,1,Rules!$H$18))*K269,0))</f>
        <v/>
      </c>
      <c r="M269">
        <f>IF(I269="","",IF(COUNTIF(Crawl!$EC$2:$EC$2001,I269)&gt;0,"Yes","No"))</f>
        <v/>
      </c>
    </row>
    <row r="270">
      <c r="G270">
        <f>IF(A270="","",IF(LEFT(A270,4)="http",IFERROR(MID(A270,FIND("/",A270,FIND("//",A270)+2),2000),"/"),A270))</f>
        <v/>
      </c>
      <c r="H270">
        <f>IF(G270="","",IFERROR(LEFT(SUBSTITUTE(G270,"#","?"),FIND("?",SUBSTITUTE(G270,"#","?"))-1),G270))</f>
        <v/>
      </c>
      <c r="I270">
        <f>IF(H270="","",LOWER(IF(AND(LEN(H270)&gt;1,RIGHT(H270,1)="/"),LEFT(H270,LEN(H270)-1),H270)))</f>
        <v/>
      </c>
      <c r="J270">
        <f>IF(I270="","",IFERROR(N(INDEX($A270:$E270,1,Rules!$H$16)),0))</f>
        <v/>
      </c>
      <c r="K270">
        <f>IF(I270="","",IFERROR(N(INDEX($A270:$E270,1,Rules!$H$17)),0))</f>
        <v/>
      </c>
      <c r="L270">
        <f>IF(I270="","",IFERROR(N(INDEX($A270:$E270,1,Rules!$H$18))*K270,0))</f>
        <v/>
      </c>
      <c r="M270">
        <f>IF(I270="","",IF(COUNTIF(Crawl!$EC$2:$EC$2001,I270)&gt;0,"Yes","No"))</f>
        <v/>
      </c>
    </row>
    <row r="271">
      <c r="G271">
        <f>IF(A271="","",IF(LEFT(A271,4)="http",IFERROR(MID(A271,FIND("/",A271,FIND("//",A271)+2),2000),"/"),A271))</f>
        <v/>
      </c>
      <c r="H271">
        <f>IF(G271="","",IFERROR(LEFT(SUBSTITUTE(G271,"#","?"),FIND("?",SUBSTITUTE(G271,"#","?"))-1),G271))</f>
        <v/>
      </c>
      <c r="I271">
        <f>IF(H271="","",LOWER(IF(AND(LEN(H271)&gt;1,RIGHT(H271,1)="/"),LEFT(H271,LEN(H271)-1),H271)))</f>
        <v/>
      </c>
      <c r="J271">
        <f>IF(I271="","",IFERROR(N(INDEX($A271:$E271,1,Rules!$H$16)),0))</f>
        <v/>
      </c>
      <c r="K271">
        <f>IF(I271="","",IFERROR(N(INDEX($A271:$E271,1,Rules!$H$17)),0))</f>
        <v/>
      </c>
      <c r="L271">
        <f>IF(I271="","",IFERROR(N(INDEX($A271:$E271,1,Rules!$H$18))*K271,0))</f>
        <v/>
      </c>
      <c r="M271">
        <f>IF(I271="","",IF(COUNTIF(Crawl!$EC$2:$EC$2001,I271)&gt;0,"Yes","No"))</f>
        <v/>
      </c>
    </row>
    <row r="272">
      <c r="G272">
        <f>IF(A272="","",IF(LEFT(A272,4)="http",IFERROR(MID(A272,FIND("/",A272,FIND("//",A272)+2),2000),"/"),A272))</f>
        <v/>
      </c>
      <c r="H272">
        <f>IF(G272="","",IFERROR(LEFT(SUBSTITUTE(G272,"#","?"),FIND("?",SUBSTITUTE(G272,"#","?"))-1),G272))</f>
        <v/>
      </c>
      <c r="I272">
        <f>IF(H272="","",LOWER(IF(AND(LEN(H272)&gt;1,RIGHT(H272,1)="/"),LEFT(H272,LEN(H272)-1),H272)))</f>
        <v/>
      </c>
      <c r="J272">
        <f>IF(I272="","",IFERROR(N(INDEX($A272:$E272,1,Rules!$H$16)),0))</f>
        <v/>
      </c>
      <c r="K272">
        <f>IF(I272="","",IFERROR(N(INDEX($A272:$E272,1,Rules!$H$17)),0))</f>
        <v/>
      </c>
      <c r="L272">
        <f>IF(I272="","",IFERROR(N(INDEX($A272:$E272,1,Rules!$H$18))*K272,0))</f>
        <v/>
      </c>
      <c r="M272">
        <f>IF(I272="","",IF(COUNTIF(Crawl!$EC$2:$EC$2001,I272)&gt;0,"Yes","No"))</f>
        <v/>
      </c>
    </row>
    <row r="273">
      <c r="G273">
        <f>IF(A273="","",IF(LEFT(A273,4)="http",IFERROR(MID(A273,FIND("/",A273,FIND("//",A273)+2),2000),"/"),A273))</f>
        <v/>
      </c>
      <c r="H273">
        <f>IF(G273="","",IFERROR(LEFT(SUBSTITUTE(G273,"#","?"),FIND("?",SUBSTITUTE(G273,"#","?"))-1),G273))</f>
        <v/>
      </c>
      <c r="I273">
        <f>IF(H273="","",LOWER(IF(AND(LEN(H273)&gt;1,RIGHT(H273,1)="/"),LEFT(H273,LEN(H273)-1),H273)))</f>
        <v/>
      </c>
      <c r="J273">
        <f>IF(I273="","",IFERROR(N(INDEX($A273:$E273,1,Rules!$H$16)),0))</f>
        <v/>
      </c>
      <c r="K273">
        <f>IF(I273="","",IFERROR(N(INDEX($A273:$E273,1,Rules!$H$17)),0))</f>
        <v/>
      </c>
      <c r="L273">
        <f>IF(I273="","",IFERROR(N(INDEX($A273:$E273,1,Rules!$H$18))*K273,0))</f>
        <v/>
      </c>
      <c r="M273">
        <f>IF(I273="","",IF(COUNTIF(Crawl!$EC$2:$EC$2001,I273)&gt;0,"Yes","No"))</f>
        <v/>
      </c>
    </row>
    <row r="274">
      <c r="G274">
        <f>IF(A274="","",IF(LEFT(A274,4)="http",IFERROR(MID(A274,FIND("/",A274,FIND("//",A274)+2),2000),"/"),A274))</f>
        <v/>
      </c>
      <c r="H274">
        <f>IF(G274="","",IFERROR(LEFT(SUBSTITUTE(G274,"#","?"),FIND("?",SUBSTITUTE(G274,"#","?"))-1),G274))</f>
        <v/>
      </c>
      <c r="I274">
        <f>IF(H274="","",LOWER(IF(AND(LEN(H274)&gt;1,RIGHT(H274,1)="/"),LEFT(H274,LEN(H274)-1),H274)))</f>
        <v/>
      </c>
      <c r="J274">
        <f>IF(I274="","",IFERROR(N(INDEX($A274:$E274,1,Rules!$H$16)),0))</f>
        <v/>
      </c>
      <c r="K274">
        <f>IF(I274="","",IFERROR(N(INDEX($A274:$E274,1,Rules!$H$17)),0))</f>
        <v/>
      </c>
      <c r="L274">
        <f>IF(I274="","",IFERROR(N(INDEX($A274:$E274,1,Rules!$H$18))*K274,0))</f>
        <v/>
      </c>
      <c r="M274">
        <f>IF(I274="","",IF(COUNTIF(Crawl!$EC$2:$EC$2001,I274)&gt;0,"Yes","No"))</f>
        <v/>
      </c>
    </row>
    <row r="275">
      <c r="G275">
        <f>IF(A275="","",IF(LEFT(A275,4)="http",IFERROR(MID(A275,FIND("/",A275,FIND("//",A275)+2),2000),"/"),A275))</f>
        <v/>
      </c>
      <c r="H275">
        <f>IF(G275="","",IFERROR(LEFT(SUBSTITUTE(G275,"#","?"),FIND("?",SUBSTITUTE(G275,"#","?"))-1),G275))</f>
        <v/>
      </c>
      <c r="I275">
        <f>IF(H275="","",LOWER(IF(AND(LEN(H275)&gt;1,RIGHT(H275,1)="/"),LEFT(H275,LEN(H275)-1),H275)))</f>
        <v/>
      </c>
      <c r="J275">
        <f>IF(I275="","",IFERROR(N(INDEX($A275:$E275,1,Rules!$H$16)),0))</f>
        <v/>
      </c>
      <c r="K275">
        <f>IF(I275="","",IFERROR(N(INDEX($A275:$E275,1,Rules!$H$17)),0))</f>
        <v/>
      </c>
      <c r="L275">
        <f>IF(I275="","",IFERROR(N(INDEX($A275:$E275,1,Rules!$H$18))*K275,0))</f>
        <v/>
      </c>
      <c r="M275">
        <f>IF(I275="","",IF(COUNTIF(Crawl!$EC$2:$EC$2001,I275)&gt;0,"Yes","No"))</f>
        <v/>
      </c>
    </row>
    <row r="276">
      <c r="G276">
        <f>IF(A276="","",IF(LEFT(A276,4)="http",IFERROR(MID(A276,FIND("/",A276,FIND("//",A276)+2),2000),"/"),A276))</f>
        <v/>
      </c>
      <c r="H276">
        <f>IF(G276="","",IFERROR(LEFT(SUBSTITUTE(G276,"#","?"),FIND("?",SUBSTITUTE(G276,"#","?"))-1),G276))</f>
        <v/>
      </c>
      <c r="I276">
        <f>IF(H276="","",LOWER(IF(AND(LEN(H276)&gt;1,RIGHT(H276,1)="/"),LEFT(H276,LEN(H276)-1),H276)))</f>
        <v/>
      </c>
      <c r="J276">
        <f>IF(I276="","",IFERROR(N(INDEX($A276:$E276,1,Rules!$H$16)),0))</f>
        <v/>
      </c>
      <c r="K276">
        <f>IF(I276="","",IFERROR(N(INDEX($A276:$E276,1,Rules!$H$17)),0))</f>
        <v/>
      </c>
      <c r="L276">
        <f>IF(I276="","",IFERROR(N(INDEX($A276:$E276,1,Rules!$H$18))*K276,0))</f>
        <v/>
      </c>
      <c r="M276">
        <f>IF(I276="","",IF(COUNTIF(Crawl!$EC$2:$EC$2001,I276)&gt;0,"Yes","No"))</f>
        <v/>
      </c>
    </row>
    <row r="277">
      <c r="G277">
        <f>IF(A277="","",IF(LEFT(A277,4)="http",IFERROR(MID(A277,FIND("/",A277,FIND("//",A277)+2),2000),"/"),A277))</f>
        <v/>
      </c>
      <c r="H277">
        <f>IF(G277="","",IFERROR(LEFT(SUBSTITUTE(G277,"#","?"),FIND("?",SUBSTITUTE(G277,"#","?"))-1),G277))</f>
        <v/>
      </c>
      <c r="I277">
        <f>IF(H277="","",LOWER(IF(AND(LEN(H277)&gt;1,RIGHT(H277,1)="/"),LEFT(H277,LEN(H277)-1),H277)))</f>
        <v/>
      </c>
      <c r="J277">
        <f>IF(I277="","",IFERROR(N(INDEX($A277:$E277,1,Rules!$H$16)),0))</f>
        <v/>
      </c>
      <c r="K277">
        <f>IF(I277="","",IFERROR(N(INDEX($A277:$E277,1,Rules!$H$17)),0))</f>
        <v/>
      </c>
      <c r="L277">
        <f>IF(I277="","",IFERROR(N(INDEX($A277:$E277,1,Rules!$H$18))*K277,0))</f>
        <v/>
      </c>
      <c r="M277">
        <f>IF(I277="","",IF(COUNTIF(Crawl!$EC$2:$EC$2001,I277)&gt;0,"Yes","No"))</f>
        <v/>
      </c>
    </row>
    <row r="278">
      <c r="G278">
        <f>IF(A278="","",IF(LEFT(A278,4)="http",IFERROR(MID(A278,FIND("/",A278,FIND("//",A278)+2),2000),"/"),A278))</f>
        <v/>
      </c>
      <c r="H278">
        <f>IF(G278="","",IFERROR(LEFT(SUBSTITUTE(G278,"#","?"),FIND("?",SUBSTITUTE(G278,"#","?"))-1),G278))</f>
        <v/>
      </c>
      <c r="I278">
        <f>IF(H278="","",LOWER(IF(AND(LEN(H278)&gt;1,RIGHT(H278,1)="/"),LEFT(H278,LEN(H278)-1),H278)))</f>
        <v/>
      </c>
      <c r="J278">
        <f>IF(I278="","",IFERROR(N(INDEX($A278:$E278,1,Rules!$H$16)),0))</f>
        <v/>
      </c>
      <c r="K278">
        <f>IF(I278="","",IFERROR(N(INDEX($A278:$E278,1,Rules!$H$17)),0))</f>
        <v/>
      </c>
      <c r="L278">
        <f>IF(I278="","",IFERROR(N(INDEX($A278:$E278,1,Rules!$H$18))*K278,0))</f>
        <v/>
      </c>
      <c r="M278">
        <f>IF(I278="","",IF(COUNTIF(Crawl!$EC$2:$EC$2001,I278)&gt;0,"Yes","No"))</f>
        <v/>
      </c>
    </row>
    <row r="279">
      <c r="G279">
        <f>IF(A279="","",IF(LEFT(A279,4)="http",IFERROR(MID(A279,FIND("/",A279,FIND("//",A279)+2),2000),"/"),A279))</f>
        <v/>
      </c>
      <c r="H279">
        <f>IF(G279="","",IFERROR(LEFT(SUBSTITUTE(G279,"#","?"),FIND("?",SUBSTITUTE(G279,"#","?"))-1),G279))</f>
        <v/>
      </c>
      <c r="I279">
        <f>IF(H279="","",LOWER(IF(AND(LEN(H279)&gt;1,RIGHT(H279,1)="/"),LEFT(H279,LEN(H279)-1),H279)))</f>
        <v/>
      </c>
      <c r="J279">
        <f>IF(I279="","",IFERROR(N(INDEX($A279:$E279,1,Rules!$H$16)),0))</f>
        <v/>
      </c>
      <c r="K279">
        <f>IF(I279="","",IFERROR(N(INDEX($A279:$E279,1,Rules!$H$17)),0))</f>
        <v/>
      </c>
      <c r="L279">
        <f>IF(I279="","",IFERROR(N(INDEX($A279:$E279,1,Rules!$H$18))*K279,0))</f>
        <v/>
      </c>
      <c r="M279">
        <f>IF(I279="","",IF(COUNTIF(Crawl!$EC$2:$EC$2001,I279)&gt;0,"Yes","No"))</f>
        <v/>
      </c>
    </row>
    <row r="280">
      <c r="G280">
        <f>IF(A280="","",IF(LEFT(A280,4)="http",IFERROR(MID(A280,FIND("/",A280,FIND("//",A280)+2),2000),"/"),A280))</f>
        <v/>
      </c>
      <c r="H280">
        <f>IF(G280="","",IFERROR(LEFT(SUBSTITUTE(G280,"#","?"),FIND("?",SUBSTITUTE(G280,"#","?"))-1),G280))</f>
        <v/>
      </c>
      <c r="I280">
        <f>IF(H280="","",LOWER(IF(AND(LEN(H280)&gt;1,RIGHT(H280,1)="/"),LEFT(H280,LEN(H280)-1),H280)))</f>
        <v/>
      </c>
      <c r="J280">
        <f>IF(I280="","",IFERROR(N(INDEX($A280:$E280,1,Rules!$H$16)),0))</f>
        <v/>
      </c>
      <c r="K280">
        <f>IF(I280="","",IFERROR(N(INDEX($A280:$E280,1,Rules!$H$17)),0))</f>
        <v/>
      </c>
      <c r="L280">
        <f>IF(I280="","",IFERROR(N(INDEX($A280:$E280,1,Rules!$H$18))*K280,0))</f>
        <v/>
      </c>
      <c r="M280">
        <f>IF(I280="","",IF(COUNTIF(Crawl!$EC$2:$EC$2001,I280)&gt;0,"Yes","No"))</f>
        <v/>
      </c>
    </row>
    <row r="281">
      <c r="G281">
        <f>IF(A281="","",IF(LEFT(A281,4)="http",IFERROR(MID(A281,FIND("/",A281,FIND("//",A281)+2),2000),"/"),A281))</f>
        <v/>
      </c>
      <c r="H281">
        <f>IF(G281="","",IFERROR(LEFT(SUBSTITUTE(G281,"#","?"),FIND("?",SUBSTITUTE(G281,"#","?"))-1),G281))</f>
        <v/>
      </c>
      <c r="I281">
        <f>IF(H281="","",LOWER(IF(AND(LEN(H281)&gt;1,RIGHT(H281,1)="/"),LEFT(H281,LEN(H281)-1),H281)))</f>
        <v/>
      </c>
      <c r="J281">
        <f>IF(I281="","",IFERROR(N(INDEX($A281:$E281,1,Rules!$H$16)),0))</f>
        <v/>
      </c>
      <c r="K281">
        <f>IF(I281="","",IFERROR(N(INDEX($A281:$E281,1,Rules!$H$17)),0))</f>
        <v/>
      </c>
      <c r="L281">
        <f>IF(I281="","",IFERROR(N(INDEX($A281:$E281,1,Rules!$H$18))*K281,0))</f>
        <v/>
      </c>
      <c r="M281">
        <f>IF(I281="","",IF(COUNTIF(Crawl!$EC$2:$EC$2001,I281)&gt;0,"Yes","No"))</f>
        <v/>
      </c>
    </row>
    <row r="282">
      <c r="G282">
        <f>IF(A282="","",IF(LEFT(A282,4)="http",IFERROR(MID(A282,FIND("/",A282,FIND("//",A282)+2),2000),"/"),A282))</f>
        <v/>
      </c>
      <c r="H282">
        <f>IF(G282="","",IFERROR(LEFT(SUBSTITUTE(G282,"#","?"),FIND("?",SUBSTITUTE(G282,"#","?"))-1),G282))</f>
        <v/>
      </c>
      <c r="I282">
        <f>IF(H282="","",LOWER(IF(AND(LEN(H282)&gt;1,RIGHT(H282,1)="/"),LEFT(H282,LEN(H282)-1),H282)))</f>
        <v/>
      </c>
      <c r="J282">
        <f>IF(I282="","",IFERROR(N(INDEX($A282:$E282,1,Rules!$H$16)),0))</f>
        <v/>
      </c>
      <c r="K282">
        <f>IF(I282="","",IFERROR(N(INDEX($A282:$E282,1,Rules!$H$17)),0))</f>
        <v/>
      </c>
      <c r="L282">
        <f>IF(I282="","",IFERROR(N(INDEX($A282:$E282,1,Rules!$H$18))*K282,0))</f>
        <v/>
      </c>
      <c r="M282">
        <f>IF(I282="","",IF(COUNTIF(Crawl!$EC$2:$EC$2001,I282)&gt;0,"Yes","No"))</f>
        <v/>
      </c>
    </row>
    <row r="283">
      <c r="G283">
        <f>IF(A283="","",IF(LEFT(A283,4)="http",IFERROR(MID(A283,FIND("/",A283,FIND("//",A283)+2),2000),"/"),A283))</f>
        <v/>
      </c>
      <c r="H283">
        <f>IF(G283="","",IFERROR(LEFT(SUBSTITUTE(G283,"#","?"),FIND("?",SUBSTITUTE(G283,"#","?"))-1),G283))</f>
        <v/>
      </c>
      <c r="I283">
        <f>IF(H283="","",LOWER(IF(AND(LEN(H283)&gt;1,RIGHT(H283,1)="/"),LEFT(H283,LEN(H283)-1),H283)))</f>
        <v/>
      </c>
      <c r="J283">
        <f>IF(I283="","",IFERROR(N(INDEX($A283:$E283,1,Rules!$H$16)),0))</f>
        <v/>
      </c>
      <c r="K283">
        <f>IF(I283="","",IFERROR(N(INDEX($A283:$E283,1,Rules!$H$17)),0))</f>
        <v/>
      </c>
      <c r="L283">
        <f>IF(I283="","",IFERROR(N(INDEX($A283:$E283,1,Rules!$H$18))*K283,0))</f>
        <v/>
      </c>
      <c r="M283">
        <f>IF(I283="","",IF(COUNTIF(Crawl!$EC$2:$EC$2001,I283)&gt;0,"Yes","No"))</f>
        <v/>
      </c>
    </row>
    <row r="284">
      <c r="G284">
        <f>IF(A284="","",IF(LEFT(A284,4)="http",IFERROR(MID(A284,FIND("/",A284,FIND("//",A284)+2),2000),"/"),A284))</f>
        <v/>
      </c>
      <c r="H284">
        <f>IF(G284="","",IFERROR(LEFT(SUBSTITUTE(G284,"#","?"),FIND("?",SUBSTITUTE(G284,"#","?"))-1),G284))</f>
        <v/>
      </c>
      <c r="I284">
        <f>IF(H284="","",LOWER(IF(AND(LEN(H284)&gt;1,RIGHT(H284,1)="/"),LEFT(H284,LEN(H284)-1),H284)))</f>
        <v/>
      </c>
      <c r="J284">
        <f>IF(I284="","",IFERROR(N(INDEX($A284:$E284,1,Rules!$H$16)),0))</f>
        <v/>
      </c>
      <c r="K284">
        <f>IF(I284="","",IFERROR(N(INDEX($A284:$E284,1,Rules!$H$17)),0))</f>
        <v/>
      </c>
      <c r="L284">
        <f>IF(I284="","",IFERROR(N(INDEX($A284:$E284,1,Rules!$H$18))*K284,0))</f>
        <v/>
      </c>
      <c r="M284">
        <f>IF(I284="","",IF(COUNTIF(Crawl!$EC$2:$EC$2001,I284)&gt;0,"Yes","No"))</f>
        <v/>
      </c>
    </row>
    <row r="285">
      <c r="G285">
        <f>IF(A285="","",IF(LEFT(A285,4)="http",IFERROR(MID(A285,FIND("/",A285,FIND("//",A285)+2),2000),"/"),A285))</f>
        <v/>
      </c>
      <c r="H285">
        <f>IF(G285="","",IFERROR(LEFT(SUBSTITUTE(G285,"#","?"),FIND("?",SUBSTITUTE(G285,"#","?"))-1),G285))</f>
        <v/>
      </c>
      <c r="I285">
        <f>IF(H285="","",LOWER(IF(AND(LEN(H285)&gt;1,RIGHT(H285,1)="/"),LEFT(H285,LEN(H285)-1),H285)))</f>
        <v/>
      </c>
      <c r="J285">
        <f>IF(I285="","",IFERROR(N(INDEX($A285:$E285,1,Rules!$H$16)),0))</f>
        <v/>
      </c>
      <c r="K285">
        <f>IF(I285="","",IFERROR(N(INDEX($A285:$E285,1,Rules!$H$17)),0))</f>
        <v/>
      </c>
      <c r="L285">
        <f>IF(I285="","",IFERROR(N(INDEX($A285:$E285,1,Rules!$H$18))*K285,0))</f>
        <v/>
      </c>
      <c r="M285">
        <f>IF(I285="","",IF(COUNTIF(Crawl!$EC$2:$EC$2001,I285)&gt;0,"Yes","No"))</f>
        <v/>
      </c>
    </row>
    <row r="286">
      <c r="G286">
        <f>IF(A286="","",IF(LEFT(A286,4)="http",IFERROR(MID(A286,FIND("/",A286,FIND("//",A286)+2),2000),"/"),A286))</f>
        <v/>
      </c>
      <c r="H286">
        <f>IF(G286="","",IFERROR(LEFT(SUBSTITUTE(G286,"#","?"),FIND("?",SUBSTITUTE(G286,"#","?"))-1),G286))</f>
        <v/>
      </c>
      <c r="I286">
        <f>IF(H286="","",LOWER(IF(AND(LEN(H286)&gt;1,RIGHT(H286,1)="/"),LEFT(H286,LEN(H286)-1),H286)))</f>
        <v/>
      </c>
      <c r="J286">
        <f>IF(I286="","",IFERROR(N(INDEX($A286:$E286,1,Rules!$H$16)),0))</f>
        <v/>
      </c>
      <c r="K286">
        <f>IF(I286="","",IFERROR(N(INDEX($A286:$E286,1,Rules!$H$17)),0))</f>
        <v/>
      </c>
      <c r="L286">
        <f>IF(I286="","",IFERROR(N(INDEX($A286:$E286,1,Rules!$H$18))*K286,0))</f>
        <v/>
      </c>
      <c r="M286">
        <f>IF(I286="","",IF(COUNTIF(Crawl!$EC$2:$EC$2001,I286)&gt;0,"Yes","No"))</f>
        <v/>
      </c>
    </row>
    <row r="287">
      <c r="G287">
        <f>IF(A287="","",IF(LEFT(A287,4)="http",IFERROR(MID(A287,FIND("/",A287,FIND("//",A287)+2),2000),"/"),A287))</f>
        <v/>
      </c>
      <c r="H287">
        <f>IF(G287="","",IFERROR(LEFT(SUBSTITUTE(G287,"#","?"),FIND("?",SUBSTITUTE(G287,"#","?"))-1),G287))</f>
        <v/>
      </c>
      <c r="I287">
        <f>IF(H287="","",LOWER(IF(AND(LEN(H287)&gt;1,RIGHT(H287,1)="/"),LEFT(H287,LEN(H287)-1),H287)))</f>
        <v/>
      </c>
      <c r="J287">
        <f>IF(I287="","",IFERROR(N(INDEX($A287:$E287,1,Rules!$H$16)),0))</f>
        <v/>
      </c>
      <c r="K287">
        <f>IF(I287="","",IFERROR(N(INDEX($A287:$E287,1,Rules!$H$17)),0))</f>
        <v/>
      </c>
      <c r="L287">
        <f>IF(I287="","",IFERROR(N(INDEX($A287:$E287,1,Rules!$H$18))*K287,0))</f>
        <v/>
      </c>
      <c r="M287">
        <f>IF(I287="","",IF(COUNTIF(Crawl!$EC$2:$EC$2001,I287)&gt;0,"Yes","No"))</f>
        <v/>
      </c>
    </row>
    <row r="288">
      <c r="G288">
        <f>IF(A288="","",IF(LEFT(A288,4)="http",IFERROR(MID(A288,FIND("/",A288,FIND("//",A288)+2),2000),"/"),A288))</f>
        <v/>
      </c>
      <c r="H288">
        <f>IF(G288="","",IFERROR(LEFT(SUBSTITUTE(G288,"#","?"),FIND("?",SUBSTITUTE(G288,"#","?"))-1),G288))</f>
        <v/>
      </c>
      <c r="I288">
        <f>IF(H288="","",LOWER(IF(AND(LEN(H288)&gt;1,RIGHT(H288,1)="/"),LEFT(H288,LEN(H288)-1),H288)))</f>
        <v/>
      </c>
      <c r="J288">
        <f>IF(I288="","",IFERROR(N(INDEX($A288:$E288,1,Rules!$H$16)),0))</f>
        <v/>
      </c>
      <c r="K288">
        <f>IF(I288="","",IFERROR(N(INDEX($A288:$E288,1,Rules!$H$17)),0))</f>
        <v/>
      </c>
      <c r="L288">
        <f>IF(I288="","",IFERROR(N(INDEX($A288:$E288,1,Rules!$H$18))*K288,0))</f>
        <v/>
      </c>
      <c r="M288">
        <f>IF(I288="","",IF(COUNTIF(Crawl!$EC$2:$EC$2001,I288)&gt;0,"Yes","No"))</f>
        <v/>
      </c>
    </row>
    <row r="289">
      <c r="G289">
        <f>IF(A289="","",IF(LEFT(A289,4)="http",IFERROR(MID(A289,FIND("/",A289,FIND("//",A289)+2),2000),"/"),A289))</f>
        <v/>
      </c>
      <c r="H289">
        <f>IF(G289="","",IFERROR(LEFT(SUBSTITUTE(G289,"#","?"),FIND("?",SUBSTITUTE(G289,"#","?"))-1),G289))</f>
        <v/>
      </c>
      <c r="I289">
        <f>IF(H289="","",LOWER(IF(AND(LEN(H289)&gt;1,RIGHT(H289,1)="/"),LEFT(H289,LEN(H289)-1),H289)))</f>
        <v/>
      </c>
      <c r="J289">
        <f>IF(I289="","",IFERROR(N(INDEX($A289:$E289,1,Rules!$H$16)),0))</f>
        <v/>
      </c>
      <c r="K289">
        <f>IF(I289="","",IFERROR(N(INDEX($A289:$E289,1,Rules!$H$17)),0))</f>
        <v/>
      </c>
      <c r="L289">
        <f>IF(I289="","",IFERROR(N(INDEX($A289:$E289,1,Rules!$H$18))*K289,0))</f>
        <v/>
      </c>
      <c r="M289">
        <f>IF(I289="","",IF(COUNTIF(Crawl!$EC$2:$EC$2001,I289)&gt;0,"Yes","No"))</f>
        <v/>
      </c>
    </row>
    <row r="290">
      <c r="G290">
        <f>IF(A290="","",IF(LEFT(A290,4)="http",IFERROR(MID(A290,FIND("/",A290,FIND("//",A290)+2),2000),"/"),A290))</f>
        <v/>
      </c>
      <c r="H290">
        <f>IF(G290="","",IFERROR(LEFT(SUBSTITUTE(G290,"#","?"),FIND("?",SUBSTITUTE(G290,"#","?"))-1),G290))</f>
        <v/>
      </c>
      <c r="I290">
        <f>IF(H290="","",LOWER(IF(AND(LEN(H290)&gt;1,RIGHT(H290,1)="/"),LEFT(H290,LEN(H290)-1),H290)))</f>
        <v/>
      </c>
      <c r="J290">
        <f>IF(I290="","",IFERROR(N(INDEX($A290:$E290,1,Rules!$H$16)),0))</f>
        <v/>
      </c>
      <c r="K290">
        <f>IF(I290="","",IFERROR(N(INDEX($A290:$E290,1,Rules!$H$17)),0))</f>
        <v/>
      </c>
      <c r="L290">
        <f>IF(I290="","",IFERROR(N(INDEX($A290:$E290,1,Rules!$H$18))*K290,0))</f>
        <v/>
      </c>
      <c r="M290">
        <f>IF(I290="","",IF(COUNTIF(Crawl!$EC$2:$EC$2001,I290)&gt;0,"Yes","No"))</f>
        <v/>
      </c>
    </row>
    <row r="291">
      <c r="G291">
        <f>IF(A291="","",IF(LEFT(A291,4)="http",IFERROR(MID(A291,FIND("/",A291,FIND("//",A291)+2),2000),"/"),A291))</f>
        <v/>
      </c>
      <c r="H291">
        <f>IF(G291="","",IFERROR(LEFT(SUBSTITUTE(G291,"#","?"),FIND("?",SUBSTITUTE(G291,"#","?"))-1),G291))</f>
        <v/>
      </c>
      <c r="I291">
        <f>IF(H291="","",LOWER(IF(AND(LEN(H291)&gt;1,RIGHT(H291,1)="/"),LEFT(H291,LEN(H291)-1),H291)))</f>
        <v/>
      </c>
      <c r="J291">
        <f>IF(I291="","",IFERROR(N(INDEX($A291:$E291,1,Rules!$H$16)),0))</f>
        <v/>
      </c>
      <c r="K291">
        <f>IF(I291="","",IFERROR(N(INDEX($A291:$E291,1,Rules!$H$17)),0))</f>
        <v/>
      </c>
      <c r="L291">
        <f>IF(I291="","",IFERROR(N(INDEX($A291:$E291,1,Rules!$H$18))*K291,0))</f>
        <v/>
      </c>
      <c r="M291">
        <f>IF(I291="","",IF(COUNTIF(Crawl!$EC$2:$EC$2001,I291)&gt;0,"Yes","No"))</f>
        <v/>
      </c>
    </row>
    <row r="292">
      <c r="G292">
        <f>IF(A292="","",IF(LEFT(A292,4)="http",IFERROR(MID(A292,FIND("/",A292,FIND("//",A292)+2),2000),"/"),A292))</f>
        <v/>
      </c>
      <c r="H292">
        <f>IF(G292="","",IFERROR(LEFT(SUBSTITUTE(G292,"#","?"),FIND("?",SUBSTITUTE(G292,"#","?"))-1),G292))</f>
        <v/>
      </c>
      <c r="I292">
        <f>IF(H292="","",LOWER(IF(AND(LEN(H292)&gt;1,RIGHT(H292,1)="/"),LEFT(H292,LEN(H292)-1),H292)))</f>
        <v/>
      </c>
      <c r="J292">
        <f>IF(I292="","",IFERROR(N(INDEX($A292:$E292,1,Rules!$H$16)),0))</f>
        <v/>
      </c>
      <c r="K292">
        <f>IF(I292="","",IFERROR(N(INDEX($A292:$E292,1,Rules!$H$17)),0))</f>
        <v/>
      </c>
      <c r="L292">
        <f>IF(I292="","",IFERROR(N(INDEX($A292:$E292,1,Rules!$H$18))*K292,0))</f>
        <v/>
      </c>
      <c r="M292">
        <f>IF(I292="","",IF(COUNTIF(Crawl!$EC$2:$EC$2001,I292)&gt;0,"Yes","No"))</f>
        <v/>
      </c>
    </row>
    <row r="293">
      <c r="G293">
        <f>IF(A293="","",IF(LEFT(A293,4)="http",IFERROR(MID(A293,FIND("/",A293,FIND("//",A293)+2),2000),"/"),A293))</f>
        <v/>
      </c>
      <c r="H293">
        <f>IF(G293="","",IFERROR(LEFT(SUBSTITUTE(G293,"#","?"),FIND("?",SUBSTITUTE(G293,"#","?"))-1),G293))</f>
        <v/>
      </c>
      <c r="I293">
        <f>IF(H293="","",LOWER(IF(AND(LEN(H293)&gt;1,RIGHT(H293,1)="/"),LEFT(H293,LEN(H293)-1),H293)))</f>
        <v/>
      </c>
      <c r="J293">
        <f>IF(I293="","",IFERROR(N(INDEX($A293:$E293,1,Rules!$H$16)),0))</f>
        <v/>
      </c>
      <c r="K293">
        <f>IF(I293="","",IFERROR(N(INDEX($A293:$E293,1,Rules!$H$17)),0))</f>
        <v/>
      </c>
      <c r="L293">
        <f>IF(I293="","",IFERROR(N(INDEX($A293:$E293,1,Rules!$H$18))*K293,0))</f>
        <v/>
      </c>
      <c r="M293">
        <f>IF(I293="","",IF(COUNTIF(Crawl!$EC$2:$EC$2001,I293)&gt;0,"Yes","No"))</f>
        <v/>
      </c>
    </row>
    <row r="294">
      <c r="G294">
        <f>IF(A294="","",IF(LEFT(A294,4)="http",IFERROR(MID(A294,FIND("/",A294,FIND("//",A294)+2),2000),"/"),A294))</f>
        <v/>
      </c>
      <c r="H294">
        <f>IF(G294="","",IFERROR(LEFT(SUBSTITUTE(G294,"#","?"),FIND("?",SUBSTITUTE(G294,"#","?"))-1),G294))</f>
        <v/>
      </c>
      <c r="I294">
        <f>IF(H294="","",LOWER(IF(AND(LEN(H294)&gt;1,RIGHT(H294,1)="/"),LEFT(H294,LEN(H294)-1),H294)))</f>
        <v/>
      </c>
      <c r="J294">
        <f>IF(I294="","",IFERROR(N(INDEX($A294:$E294,1,Rules!$H$16)),0))</f>
        <v/>
      </c>
      <c r="K294">
        <f>IF(I294="","",IFERROR(N(INDEX($A294:$E294,1,Rules!$H$17)),0))</f>
        <v/>
      </c>
      <c r="L294">
        <f>IF(I294="","",IFERROR(N(INDEX($A294:$E294,1,Rules!$H$18))*K294,0))</f>
        <v/>
      </c>
      <c r="M294">
        <f>IF(I294="","",IF(COUNTIF(Crawl!$EC$2:$EC$2001,I294)&gt;0,"Yes","No"))</f>
        <v/>
      </c>
    </row>
    <row r="295">
      <c r="G295">
        <f>IF(A295="","",IF(LEFT(A295,4)="http",IFERROR(MID(A295,FIND("/",A295,FIND("//",A295)+2),2000),"/"),A295))</f>
        <v/>
      </c>
      <c r="H295">
        <f>IF(G295="","",IFERROR(LEFT(SUBSTITUTE(G295,"#","?"),FIND("?",SUBSTITUTE(G295,"#","?"))-1),G295))</f>
        <v/>
      </c>
      <c r="I295">
        <f>IF(H295="","",LOWER(IF(AND(LEN(H295)&gt;1,RIGHT(H295,1)="/"),LEFT(H295,LEN(H295)-1),H295)))</f>
        <v/>
      </c>
      <c r="J295">
        <f>IF(I295="","",IFERROR(N(INDEX($A295:$E295,1,Rules!$H$16)),0))</f>
        <v/>
      </c>
      <c r="K295">
        <f>IF(I295="","",IFERROR(N(INDEX($A295:$E295,1,Rules!$H$17)),0))</f>
        <v/>
      </c>
      <c r="L295">
        <f>IF(I295="","",IFERROR(N(INDEX($A295:$E295,1,Rules!$H$18))*K295,0))</f>
        <v/>
      </c>
      <c r="M295">
        <f>IF(I295="","",IF(COUNTIF(Crawl!$EC$2:$EC$2001,I295)&gt;0,"Yes","No"))</f>
        <v/>
      </c>
    </row>
    <row r="296">
      <c r="G296">
        <f>IF(A296="","",IF(LEFT(A296,4)="http",IFERROR(MID(A296,FIND("/",A296,FIND("//",A296)+2),2000),"/"),A296))</f>
        <v/>
      </c>
      <c r="H296">
        <f>IF(G296="","",IFERROR(LEFT(SUBSTITUTE(G296,"#","?"),FIND("?",SUBSTITUTE(G296,"#","?"))-1),G296))</f>
        <v/>
      </c>
      <c r="I296">
        <f>IF(H296="","",LOWER(IF(AND(LEN(H296)&gt;1,RIGHT(H296,1)="/"),LEFT(H296,LEN(H296)-1),H296)))</f>
        <v/>
      </c>
      <c r="J296">
        <f>IF(I296="","",IFERROR(N(INDEX($A296:$E296,1,Rules!$H$16)),0))</f>
        <v/>
      </c>
      <c r="K296">
        <f>IF(I296="","",IFERROR(N(INDEX($A296:$E296,1,Rules!$H$17)),0))</f>
        <v/>
      </c>
      <c r="L296">
        <f>IF(I296="","",IFERROR(N(INDEX($A296:$E296,1,Rules!$H$18))*K296,0))</f>
        <v/>
      </c>
      <c r="M296">
        <f>IF(I296="","",IF(COUNTIF(Crawl!$EC$2:$EC$2001,I296)&gt;0,"Yes","No"))</f>
        <v/>
      </c>
    </row>
    <row r="297">
      <c r="G297">
        <f>IF(A297="","",IF(LEFT(A297,4)="http",IFERROR(MID(A297,FIND("/",A297,FIND("//",A297)+2),2000),"/"),A297))</f>
        <v/>
      </c>
      <c r="H297">
        <f>IF(G297="","",IFERROR(LEFT(SUBSTITUTE(G297,"#","?"),FIND("?",SUBSTITUTE(G297,"#","?"))-1),G297))</f>
        <v/>
      </c>
      <c r="I297">
        <f>IF(H297="","",LOWER(IF(AND(LEN(H297)&gt;1,RIGHT(H297,1)="/"),LEFT(H297,LEN(H297)-1),H297)))</f>
        <v/>
      </c>
      <c r="J297">
        <f>IF(I297="","",IFERROR(N(INDEX($A297:$E297,1,Rules!$H$16)),0))</f>
        <v/>
      </c>
      <c r="K297">
        <f>IF(I297="","",IFERROR(N(INDEX($A297:$E297,1,Rules!$H$17)),0))</f>
        <v/>
      </c>
      <c r="L297">
        <f>IF(I297="","",IFERROR(N(INDEX($A297:$E297,1,Rules!$H$18))*K297,0))</f>
        <v/>
      </c>
      <c r="M297">
        <f>IF(I297="","",IF(COUNTIF(Crawl!$EC$2:$EC$2001,I297)&gt;0,"Yes","No"))</f>
        <v/>
      </c>
    </row>
    <row r="298">
      <c r="G298">
        <f>IF(A298="","",IF(LEFT(A298,4)="http",IFERROR(MID(A298,FIND("/",A298,FIND("//",A298)+2),2000),"/"),A298))</f>
        <v/>
      </c>
      <c r="H298">
        <f>IF(G298="","",IFERROR(LEFT(SUBSTITUTE(G298,"#","?"),FIND("?",SUBSTITUTE(G298,"#","?"))-1),G298))</f>
        <v/>
      </c>
      <c r="I298">
        <f>IF(H298="","",LOWER(IF(AND(LEN(H298)&gt;1,RIGHT(H298,1)="/"),LEFT(H298,LEN(H298)-1),H298)))</f>
        <v/>
      </c>
      <c r="J298">
        <f>IF(I298="","",IFERROR(N(INDEX($A298:$E298,1,Rules!$H$16)),0))</f>
        <v/>
      </c>
      <c r="K298">
        <f>IF(I298="","",IFERROR(N(INDEX($A298:$E298,1,Rules!$H$17)),0))</f>
        <v/>
      </c>
      <c r="L298">
        <f>IF(I298="","",IFERROR(N(INDEX($A298:$E298,1,Rules!$H$18))*K298,0))</f>
        <v/>
      </c>
      <c r="M298">
        <f>IF(I298="","",IF(COUNTIF(Crawl!$EC$2:$EC$2001,I298)&gt;0,"Yes","No"))</f>
        <v/>
      </c>
    </row>
    <row r="299">
      <c r="G299">
        <f>IF(A299="","",IF(LEFT(A299,4)="http",IFERROR(MID(A299,FIND("/",A299,FIND("//",A299)+2),2000),"/"),A299))</f>
        <v/>
      </c>
      <c r="H299">
        <f>IF(G299="","",IFERROR(LEFT(SUBSTITUTE(G299,"#","?"),FIND("?",SUBSTITUTE(G299,"#","?"))-1),G299))</f>
        <v/>
      </c>
      <c r="I299">
        <f>IF(H299="","",LOWER(IF(AND(LEN(H299)&gt;1,RIGHT(H299,1)="/"),LEFT(H299,LEN(H299)-1),H299)))</f>
        <v/>
      </c>
      <c r="J299">
        <f>IF(I299="","",IFERROR(N(INDEX($A299:$E299,1,Rules!$H$16)),0))</f>
        <v/>
      </c>
      <c r="K299">
        <f>IF(I299="","",IFERROR(N(INDEX($A299:$E299,1,Rules!$H$17)),0))</f>
        <v/>
      </c>
      <c r="L299">
        <f>IF(I299="","",IFERROR(N(INDEX($A299:$E299,1,Rules!$H$18))*K299,0))</f>
        <v/>
      </c>
      <c r="M299">
        <f>IF(I299="","",IF(COUNTIF(Crawl!$EC$2:$EC$2001,I299)&gt;0,"Yes","No"))</f>
        <v/>
      </c>
    </row>
    <row r="300">
      <c r="G300">
        <f>IF(A300="","",IF(LEFT(A300,4)="http",IFERROR(MID(A300,FIND("/",A300,FIND("//",A300)+2),2000),"/"),A300))</f>
        <v/>
      </c>
      <c r="H300">
        <f>IF(G300="","",IFERROR(LEFT(SUBSTITUTE(G300,"#","?"),FIND("?",SUBSTITUTE(G300,"#","?"))-1),G300))</f>
        <v/>
      </c>
      <c r="I300">
        <f>IF(H300="","",LOWER(IF(AND(LEN(H300)&gt;1,RIGHT(H300,1)="/"),LEFT(H300,LEN(H300)-1),H300)))</f>
        <v/>
      </c>
      <c r="J300">
        <f>IF(I300="","",IFERROR(N(INDEX($A300:$E300,1,Rules!$H$16)),0))</f>
        <v/>
      </c>
      <c r="K300">
        <f>IF(I300="","",IFERROR(N(INDEX($A300:$E300,1,Rules!$H$17)),0))</f>
        <v/>
      </c>
      <c r="L300">
        <f>IF(I300="","",IFERROR(N(INDEX($A300:$E300,1,Rules!$H$18))*K300,0))</f>
        <v/>
      </c>
      <c r="M300">
        <f>IF(I300="","",IF(COUNTIF(Crawl!$EC$2:$EC$2001,I300)&gt;0,"Yes","No"))</f>
        <v/>
      </c>
    </row>
    <row r="301">
      <c r="G301">
        <f>IF(A301="","",IF(LEFT(A301,4)="http",IFERROR(MID(A301,FIND("/",A301,FIND("//",A301)+2),2000),"/"),A301))</f>
        <v/>
      </c>
      <c r="H301">
        <f>IF(G301="","",IFERROR(LEFT(SUBSTITUTE(G301,"#","?"),FIND("?",SUBSTITUTE(G301,"#","?"))-1),G301))</f>
        <v/>
      </c>
      <c r="I301">
        <f>IF(H301="","",LOWER(IF(AND(LEN(H301)&gt;1,RIGHT(H301,1)="/"),LEFT(H301,LEN(H301)-1),H301)))</f>
        <v/>
      </c>
      <c r="J301">
        <f>IF(I301="","",IFERROR(N(INDEX($A301:$E301,1,Rules!$H$16)),0))</f>
        <v/>
      </c>
      <c r="K301">
        <f>IF(I301="","",IFERROR(N(INDEX($A301:$E301,1,Rules!$H$17)),0))</f>
        <v/>
      </c>
      <c r="L301">
        <f>IF(I301="","",IFERROR(N(INDEX($A301:$E301,1,Rules!$H$18))*K301,0))</f>
        <v/>
      </c>
      <c r="M301">
        <f>IF(I301="","",IF(COUNTIF(Crawl!$EC$2:$EC$2001,I301)&gt;0,"Yes","No"))</f>
        <v/>
      </c>
    </row>
    <row r="302">
      <c r="G302">
        <f>IF(A302="","",IF(LEFT(A302,4)="http",IFERROR(MID(A302,FIND("/",A302,FIND("//",A302)+2),2000),"/"),A302))</f>
        <v/>
      </c>
      <c r="H302">
        <f>IF(G302="","",IFERROR(LEFT(SUBSTITUTE(G302,"#","?"),FIND("?",SUBSTITUTE(G302,"#","?"))-1),G302))</f>
        <v/>
      </c>
      <c r="I302">
        <f>IF(H302="","",LOWER(IF(AND(LEN(H302)&gt;1,RIGHT(H302,1)="/"),LEFT(H302,LEN(H302)-1),H302)))</f>
        <v/>
      </c>
      <c r="J302">
        <f>IF(I302="","",IFERROR(N(INDEX($A302:$E302,1,Rules!$H$16)),0))</f>
        <v/>
      </c>
      <c r="K302">
        <f>IF(I302="","",IFERROR(N(INDEX($A302:$E302,1,Rules!$H$17)),0))</f>
        <v/>
      </c>
      <c r="L302">
        <f>IF(I302="","",IFERROR(N(INDEX($A302:$E302,1,Rules!$H$18))*K302,0))</f>
        <v/>
      </c>
      <c r="M302">
        <f>IF(I302="","",IF(COUNTIF(Crawl!$EC$2:$EC$2001,I302)&gt;0,"Yes","No"))</f>
        <v/>
      </c>
    </row>
    <row r="303">
      <c r="G303">
        <f>IF(A303="","",IF(LEFT(A303,4)="http",IFERROR(MID(A303,FIND("/",A303,FIND("//",A303)+2),2000),"/"),A303))</f>
        <v/>
      </c>
      <c r="H303">
        <f>IF(G303="","",IFERROR(LEFT(SUBSTITUTE(G303,"#","?"),FIND("?",SUBSTITUTE(G303,"#","?"))-1),G303))</f>
        <v/>
      </c>
      <c r="I303">
        <f>IF(H303="","",LOWER(IF(AND(LEN(H303)&gt;1,RIGHT(H303,1)="/"),LEFT(H303,LEN(H303)-1),H303)))</f>
        <v/>
      </c>
      <c r="J303">
        <f>IF(I303="","",IFERROR(N(INDEX($A303:$E303,1,Rules!$H$16)),0))</f>
        <v/>
      </c>
      <c r="K303">
        <f>IF(I303="","",IFERROR(N(INDEX($A303:$E303,1,Rules!$H$17)),0))</f>
        <v/>
      </c>
      <c r="L303">
        <f>IF(I303="","",IFERROR(N(INDEX($A303:$E303,1,Rules!$H$18))*K303,0))</f>
        <v/>
      </c>
      <c r="M303">
        <f>IF(I303="","",IF(COUNTIF(Crawl!$EC$2:$EC$2001,I303)&gt;0,"Yes","No"))</f>
        <v/>
      </c>
    </row>
    <row r="304">
      <c r="G304">
        <f>IF(A304="","",IF(LEFT(A304,4)="http",IFERROR(MID(A304,FIND("/",A304,FIND("//",A304)+2),2000),"/"),A304))</f>
        <v/>
      </c>
      <c r="H304">
        <f>IF(G304="","",IFERROR(LEFT(SUBSTITUTE(G304,"#","?"),FIND("?",SUBSTITUTE(G304,"#","?"))-1),G304))</f>
        <v/>
      </c>
      <c r="I304">
        <f>IF(H304="","",LOWER(IF(AND(LEN(H304)&gt;1,RIGHT(H304,1)="/"),LEFT(H304,LEN(H304)-1),H304)))</f>
        <v/>
      </c>
      <c r="J304">
        <f>IF(I304="","",IFERROR(N(INDEX($A304:$E304,1,Rules!$H$16)),0))</f>
        <v/>
      </c>
      <c r="K304">
        <f>IF(I304="","",IFERROR(N(INDEX($A304:$E304,1,Rules!$H$17)),0))</f>
        <v/>
      </c>
      <c r="L304">
        <f>IF(I304="","",IFERROR(N(INDEX($A304:$E304,1,Rules!$H$18))*K304,0))</f>
        <v/>
      </c>
      <c r="M304">
        <f>IF(I304="","",IF(COUNTIF(Crawl!$EC$2:$EC$2001,I304)&gt;0,"Yes","No"))</f>
        <v/>
      </c>
    </row>
    <row r="305">
      <c r="G305">
        <f>IF(A305="","",IF(LEFT(A305,4)="http",IFERROR(MID(A305,FIND("/",A305,FIND("//",A305)+2),2000),"/"),A305))</f>
        <v/>
      </c>
      <c r="H305">
        <f>IF(G305="","",IFERROR(LEFT(SUBSTITUTE(G305,"#","?"),FIND("?",SUBSTITUTE(G305,"#","?"))-1),G305))</f>
        <v/>
      </c>
      <c r="I305">
        <f>IF(H305="","",LOWER(IF(AND(LEN(H305)&gt;1,RIGHT(H305,1)="/"),LEFT(H305,LEN(H305)-1),H305)))</f>
        <v/>
      </c>
      <c r="J305">
        <f>IF(I305="","",IFERROR(N(INDEX($A305:$E305,1,Rules!$H$16)),0))</f>
        <v/>
      </c>
      <c r="K305">
        <f>IF(I305="","",IFERROR(N(INDEX($A305:$E305,1,Rules!$H$17)),0))</f>
        <v/>
      </c>
      <c r="L305">
        <f>IF(I305="","",IFERROR(N(INDEX($A305:$E305,1,Rules!$H$18))*K305,0))</f>
        <v/>
      </c>
      <c r="M305">
        <f>IF(I305="","",IF(COUNTIF(Crawl!$EC$2:$EC$2001,I305)&gt;0,"Yes","No"))</f>
        <v/>
      </c>
    </row>
    <row r="306">
      <c r="G306">
        <f>IF(A306="","",IF(LEFT(A306,4)="http",IFERROR(MID(A306,FIND("/",A306,FIND("//",A306)+2),2000),"/"),A306))</f>
        <v/>
      </c>
      <c r="H306">
        <f>IF(G306="","",IFERROR(LEFT(SUBSTITUTE(G306,"#","?"),FIND("?",SUBSTITUTE(G306,"#","?"))-1),G306))</f>
        <v/>
      </c>
      <c r="I306">
        <f>IF(H306="","",LOWER(IF(AND(LEN(H306)&gt;1,RIGHT(H306,1)="/"),LEFT(H306,LEN(H306)-1),H306)))</f>
        <v/>
      </c>
      <c r="J306">
        <f>IF(I306="","",IFERROR(N(INDEX($A306:$E306,1,Rules!$H$16)),0))</f>
        <v/>
      </c>
      <c r="K306">
        <f>IF(I306="","",IFERROR(N(INDEX($A306:$E306,1,Rules!$H$17)),0))</f>
        <v/>
      </c>
      <c r="L306">
        <f>IF(I306="","",IFERROR(N(INDEX($A306:$E306,1,Rules!$H$18))*K306,0))</f>
        <v/>
      </c>
      <c r="M306">
        <f>IF(I306="","",IF(COUNTIF(Crawl!$EC$2:$EC$2001,I306)&gt;0,"Yes","No"))</f>
        <v/>
      </c>
    </row>
    <row r="307">
      <c r="G307">
        <f>IF(A307="","",IF(LEFT(A307,4)="http",IFERROR(MID(A307,FIND("/",A307,FIND("//",A307)+2),2000),"/"),A307))</f>
        <v/>
      </c>
      <c r="H307">
        <f>IF(G307="","",IFERROR(LEFT(SUBSTITUTE(G307,"#","?"),FIND("?",SUBSTITUTE(G307,"#","?"))-1),G307))</f>
        <v/>
      </c>
      <c r="I307">
        <f>IF(H307="","",LOWER(IF(AND(LEN(H307)&gt;1,RIGHT(H307,1)="/"),LEFT(H307,LEN(H307)-1),H307)))</f>
        <v/>
      </c>
      <c r="J307">
        <f>IF(I307="","",IFERROR(N(INDEX($A307:$E307,1,Rules!$H$16)),0))</f>
        <v/>
      </c>
      <c r="K307">
        <f>IF(I307="","",IFERROR(N(INDEX($A307:$E307,1,Rules!$H$17)),0))</f>
        <v/>
      </c>
      <c r="L307">
        <f>IF(I307="","",IFERROR(N(INDEX($A307:$E307,1,Rules!$H$18))*K307,0))</f>
        <v/>
      </c>
      <c r="M307">
        <f>IF(I307="","",IF(COUNTIF(Crawl!$EC$2:$EC$2001,I307)&gt;0,"Yes","No"))</f>
        <v/>
      </c>
    </row>
    <row r="308">
      <c r="G308">
        <f>IF(A308="","",IF(LEFT(A308,4)="http",IFERROR(MID(A308,FIND("/",A308,FIND("//",A308)+2),2000),"/"),A308))</f>
        <v/>
      </c>
      <c r="H308">
        <f>IF(G308="","",IFERROR(LEFT(SUBSTITUTE(G308,"#","?"),FIND("?",SUBSTITUTE(G308,"#","?"))-1),G308))</f>
        <v/>
      </c>
      <c r="I308">
        <f>IF(H308="","",LOWER(IF(AND(LEN(H308)&gt;1,RIGHT(H308,1)="/"),LEFT(H308,LEN(H308)-1),H308)))</f>
        <v/>
      </c>
      <c r="J308">
        <f>IF(I308="","",IFERROR(N(INDEX($A308:$E308,1,Rules!$H$16)),0))</f>
        <v/>
      </c>
      <c r="K308">
        <f>IF(I308="","",IFERROR(N(INDEX($A308:$E308,1,Rules!$H$17)),0))</f>
        <v/>
      </c>
      <c r="L308">
        <f>IF(I308="","",IFERROR(N(INDEX($A308:$E308,1,Rules!$H$18))*K308,0))</f>
        <v/>
      </c>
      <c r="M308">
        <f>IF(I308="","",IF(COUNTIF(Crawl!$EC$2:$EC$2001,I308)&gt;0,"Yes","No"))</f>
        <v/>
      </c>
    </row>
    <row r="309">
      <c r="G309">
        <f>IF(A309="","",IF(LEFT(A309,4)="http",IFERROR(MID(A309,FIND("/",A309,FIND("//",A309)+2),2000),"/"),A309))</f>
        <v/>
      </c>
      <c r="H309">
        <f>IF(G309="","",IFERROR(LEFT(SUBSTITUTE(G309,"#","?"),FIND("?",SUBSTITUTE(G309,"#","?"))-1),G309))</f>
        <v/>
      </c>
      <c r="I309">
        <f>IF(H309="","",LOWER(IF(AND(LEN(H309)&gt;1,RIGHT(H309,1)="/"),LEFT(H309,LEN(H309)-1),H309)))</f>
        <v/>
      </c>
      <c r="J309">
        <f>IF(I309="","",IFERROR(N(INDEX($A309:$E309,1,Rules!$H$16)),0))</f>
        <v/>
      </c>
      <c r="K309">
        <f>IF(I309="","",IFERROR(N(INDEX($A309:$E309,1,Rules!$H$17)),0))</f>
        <v/>
      </c>
      <c r="L309">
        <f>IF(I309="","",IFERROR(N(INDEX($A309:$E309,1,Rules!$H$18))*K309,0))</f>
        <v/>
      </c>
      <c r="M309">
        <f>IF(I309="","",IF(COUNTIF(Crawl!$EC$2:$EC$2001,I309)&gt;0,"Yes","No"))</f>
        <v/>
      </c>
    </row>
    <row r="310">
      <c r="G310">
        <f>IF(A310="","",IF(LEFT(A310,4)="http",IFERROR(MID(A310,FIND("/",A310,FIND("//",A310)+2),2000),"/"),A310))</f>
        <v/>
      </c>
      <c r="H310">
        <f>IF(G310="","",IFERROR(LEFT(SUBSTITUTE(G310,"#","?"),FIND("?",SUBSTITUTE(G310,"#","?"))-1),G310))</f>
        <v/>
      </c>
      <c r="I310">
        <f>IF(H310="","",LOWER(IF(AND(LEN(H310)&gt;1,RIGHT(H310,1)="/"),LEFT(H310,LEN(H310)-1),H310)))</f>
        <v/>
      </c>
      <c r="J310">
        <f>IF(I310="","",IFERROR(N(INDEX($A310:$E310,1,Rules!$H$16)),0))</f>
        <v/>
      </c>
      <c r="K310">
        <f>IF(I310="","",IFERROR(N(INDEX($A310:$E310,1,Rules!$H$17)),0))</f>
        <v/>
      </c>
      <c r="L310">
        <f>IF(I310="","",IFERROR(N(INDEX($A310:$E310,1,Rules!$H$18))*K310,0))</f>
        <v/>
      </c>
      <c r="M310">
        <f>IF(I310="","",IF(COUNTIF(Crawl!$EC$2:$EC$2001,I310)&gt;0,"Yes","No"))</f>
        <v/>
      </c>
    </row>
    <row r="311">
      <c r="G311">
        <f>IF(A311="","",IF(LEFT(A311,4)="http",IFERROR(MID(A311,FIND("/",A311,FIND("//",A311)+2),2000),"/"),A311))</f>
        <v/>
      </c>
      <c r="H311">
        <f>IF(G311="","",IFERROR(LEFT(SUBSTITUTE(G311,"#","?"),FIND("?",SUBSTITUTE(G311,"#","?"))-1),G311))</f>
        <v/>
      </c>
      <c r="I311">
        <f>IF(H311="","",LOWER(IF(AND(LEN(H311)&gt;1,RIGHT(H311,1)="/"),LEFT(H311,LEN(H311)-1),H311)))</f>
        <v/>
      </c>
      <c r="J311">
        <f>IF(I311="","",IFERROR(N(INDEX($A311:$E311,1,Rules!$H$16)),0))</f>
        <v/>
      </c>
      <c r="K311">
        <f>IF(I311="","",IFERROR(N(INDEX($A311:$E311,1,Rules!$H$17)),0))</f>
        <v/>
      </c>
      <c r="L311">
        <f>IF(I311="","",IFERROR(N(INDEX($A311:$E311,1,Rules!$H$18))*K311,0))</f>
        <v/>
      </c>
      <c r="M311">
        <f>IF(I311="","",IF(COUNTIF(Crawl!$EC$2:$EC$2001,I311)&gt;0,"Yes","No"))</f>
        <v/>
      </c>
    </row>
    <row r="312">
      <c r="G312">
        <f>IF(A312="","",IF(LEFT(A312,4)="http",IFERROR(MID(A312,FIND("/",A312,FIND("//",A312)+2),2000),"/"),A312))</f>
        <v/>
      </c>
      <c r="H312">
        <f>IF(G312="","",IFERROR(LEFT(SUBSTITUTE(G312,"#","?"),FIND("?",SUBSTITUTE(G312,"#","?"))-1),G312))</f>
        <v/>
      </c>
      <c r="I312">
        <f>IF(H312="","",LOWER(IF(AND(LEN(H312)&gt;1,RIGHT(H312,1)="/"),LEFT(H312,LEN(H312)-1),H312)))</f>
        <v/>
      </c>
      <c r="J312">
        <f>IF(I312="","",IFERROR(N(INDEX($A312:$E312,1,Rules!$H$16)),0))</f>
        <v/>
      </c>
      <c r="K312">
        <f>IF(I312="","",IFERROR(N(INDEX($A312:$E312,1,Rules!$H$17)),0))</f>
        <v/>
      </c>
      <c r="L312">
        <f>IF(I312="","",IFERROR(N(INDEX($A312:$E312,1,Rules!$H$18))*K312,0))</f>
        <v/>
      </c>
      <c r="M312">
        <f>IF(I312="","",IF(COUNTIF(Crawl!$EC$2:$EC$2001,I312)&gt;0,"Yes","No"))</f>
        <v/>
      </c>
    </row>
    <row r="313">
      <c r="G313">
        <f>IF(A313="","",IF(LEFT(A313,4)="http",IFERROR(MID(A313,FIND("/",A313,FIND("//",A313)+2),2000),"/"),A313))</f>
        <v/>
      </c>
      <c r="H313">
        <f>IF(G313="","",IFERROR(LEFT(SUBSTITUTE(G313,"#","?"),FIND("?",SUBSTITUTE(G313,"#","?"))-1),G313))</f>
        <v/>
      </c>
      <c r="I313">
        <f>IF(H313="","",LOWER(IF(AND(LEN(H313)&gt;1,RIGHT(H313,1)="/"),LEFT(H313,LEN(H313)-1),H313)))</f>
        <v/>
      </c>
      <c r="J313">
        <f>IF(I313="","",IFERROR(N(INDEX($A313:$E313,1,Rules!$H$16)),0))</f>
        <v/>
      </c>
      <c r="K313">
        <f>IF(I313="","",IFERROR(N(INDEX($A313:$E313,1,Rules!$H$17)),0))</f>
        <v/>
      </c>
      <c r="L313">
        <f>IF(I313="","",IFERROR(N(INDEX($A313:$E313,1,Rules!$H$18))*K313,0))</f>
        <v/>
      </c>
      <c r="M313">
        <f>IF(I313="","",IF(COUNTIF(Crawl!$EC$2:$EC$2001,I313)&gt;0,"Yes","No"))</f>
        <v/>
      </c>
    </row>
    <row r="314">
      <c r="G314">
        <f>IF(A314="","",IF(LEFT(A314,4)="http",IFERROR(MID(A314,FIND("/",A314,FIND("//",A314)+2),2000),"/"),A314))</f>
        <v/>
      </c>
      <c r="H314">
        <f>IF(G314="","",IFERROR(LEFT(SUBSTITUTE(G314,"#","?"),FIND("?",SUBSTITUTE(G314,"#","?"))-1),G314))</f>
        <v/>
      </c>
      <c r="I314">
        <f>IF(H314="","",LOWER(IF(AND(LEN(H314)&gt;1,RIGHT(H314,1)="/"),LEFT(H314,LEN(H314)-1),H314)))</f>
        <v/>
      </c>
      <c r="J314">
        <f>IF(I314="","",IFERROR(N(INDEX($A314:$E314,1,Rules!$H$16)),0))</f>
        <v/>
      </c>
      <c r="K314">
        <f>IF(I314="","",IFERROR(N(INDEX($A314:$E314,1,Rules!$H$17)),0))</f>
        <v/>
      </c>
      <c r="L314">
        <f>IF(I314="","",IFERROR(N(INDEX($A314:$E314,1,Rules!$H$18))*K314,0))</f>
        <v/>
      </c>
      <c r="M314">
        <f>IF(I314="","",IF(COUNTIF(Crawl!$EC$2:$EC$2001,I314)&gt;0,"Yes","No"))</f>
        <v/>
      </c>
    </row>
    <row r="315">
      <c r="G315">
        <f>IF(A315="","",IF(LEFT(A315,4)="http",IFERROR(MID(A315,FIND("/",A315,FIND("//",A315)+2),2000),"/"),A315))</f>
        <v/>
      </c>
      <c r="H315">
        <f>IF(G315="","",IFERROR(LEFT(SUBSTITUTE(G315,"#","?"),FIND("?",SUBSTITUTE(G315,"#","?"))-1),G315))</f>
        <v/>
      </c>
      <c r="I315">
        <f>IF(H315="","",LOWER(IF(AND(LEN(H315)&gt;1,RIGHT(H315,1)="/"),LEFT(H315,LEN(H315)-1),H315)))</f>
        <v/>
      </c>
      <c r="J315">
        <f>IF(I315="","",IFERROR(N(INDEX($A315:$E315,1,Rules!$H$16)),0))</f>
        <v/>
      </c>
      <c r="K315">
        <f>IF(I315="","",IFERROR(N(INDEX($A315:$E315,1,Rules!$H$17)),0))</f>
        <v/>
      </c>
      <c r="L315">
        <f>IF(I315="","",IFERROR(N(INDEX($A315:$E315,1,Rules!$H$18))*K315,0))</f>
        <v/>
      </c>
      <c r="M315">
        <f>IF(I315="","",IF(COUNTIF(Crawl!$EC$2:$EC$2001,I315)&gt;0,"Yes","No"))</f>
        <v/>
      </c>
    </row>
    <row r="316">
      <c r="G316">
        <f>IF(A316="","",IF(LEFT(A316,4)="http",IFERROR(MID(A316,FIND("/",A316,FIND("//",A316)+2),2000),"/"),A316))</f>
        <v/>
      </c>
      <c r="H316">
        <f>IF(G316="","",IFERROR(LEFT(SUBSTITUTE(G316,"#","?"),FIND("?",SUBSTITUTE(G316,"#","?"))-1),G316))</f>
        <v/>
      </c>
      <c r="I316">
        <f>IF(H316="","",LOWER(IF(AND(LEN(H316)&gt;1,RIGHT(H316,1)="/"),LEFT(H316,LEN(H316)-1),H316)))</f>
        <v/>
      </c>
      <c r="J316">
        <f>IF(I316="","",IFERROR(N(INDEX($A316:$E316,1,Rules!$H$16)),0))</f>
        <v/>
      </c>
      <c r="K316">
        <f>IF(I316="","",IFERROR(N(INDEX($A316:$E316,1,Rules!$H$17)),0))</f>
        <v/>
      </c>
      <c r="L316">
        <f>IF(I316="","",IFERROR(N(INDEX($A316:$E316,1,Rules!$H$18))*K316,0))</f>
        <v/>
      </c>
      <c r="M316">
        <f>IF(I316="","",IF(COUNTIF(Crawl!$EC$2:$EC$2001,I316)&gt;0,"Yes","No"))</f>
        <v/>
      </c>
    </row>
    <row r="317">
      <c r="G317">
        <f>IF(A317="","",IF(LEFT(A317,4)="http",IFERROR(MID(A317,FIND("/",A317,FIND("//",A317)+2),2000),"/"),A317))</f>
        <v/>
      </c>
      <c r="H317">
        <f>IF(G317="","",IFERROR(LEFT(SUBSTITUTE(G317,"#","?"),FIND("?",SUBSTITUTE(G317,"#","?"))-1),G317))</f>
        <v/>
      </c>
      <c r="I317">
        <f>IF(H317="","",LOWER(IF(AND(LEN(H317)&gt;1,RIGHT(H317,1)="/"),LEFT(H317,LEN(H317)-1),H317)))</f>
        <v/>
      </c>
      <c r="J317">
        <f>IF(I317="","",IFERROR(N(INDEX($A317:$E317,1,Rules!$H$16)),0))</f>
        <v/>
      </c>
      <c r="K317">
        <f>IF(I317="","",IFERROR(N(INDEX($A317:$E317,1,Rules!$H$17)),0))</f>
        <v/>
      </c>
      <c r="L317">
        <f>IF(I317="","",IFERROR(N(INDEX($A317:$E317,1,Rules!$H$18))*K317,0))</f>
        <v/>
      </c>
      <c r="M317">
        <f>IF(I317="","",IF(COUNTIF(Crawl!$EC$2:$EC$2001,I317)&gt;0,"Yes","No"))</f>
        <v/>
      </c>
    </row>
    <row r="318">
      <c r="G318">
        <f>IF(A318="","",IF(LEFT(A318,4)="http",IFERROR(MID(A318,FIND("/",A318,FIND("//",A318)+2),2000),"/"),A318))</f>
        <v/>
      </c>
      <c r="H318">
        <f>IF(G318="","",IFERROR(LEFT(SUBSTITUTE(G318,"#","?"),FIND("?",SUBSTITUTE(G318,"#","?"))-1),G318))</f>
        <v/>
      </c>
      <c r="I318">
        <f>IF(H318="","",LOWER(IF(AND(LEN(H318)&gt;1,RIGHT(H318,1)="/"),LEFT(H318,LEN(H318)-1),H318)))</f>
        <v/>
      </c>
      <c r="J318">
        <f>IF(I318="","",IFERROR(N(INDEX($A318:$E318,1,Rules!$H$16)),0))</f>
        <v/>
      </c>
      <c r="K318">
        <f>IF(I318="","",IFERROR(N(INDEX($A318:$E318,1,Rules!$H$17)),0))</f>
        <v/>
      </c>
      <c r="L318">
        <f>IF(I318="","",IFERROR(N(INDEX($A318:$E318,1,Rules!$H$18))*K318,0))</f>
        <v/>
      </c>
      <c r="M318">
        <f>IF(I318="","",IF(COUNTIF(Crawl!$EC$2:$EC$2001,I318)&gt;0,"Yes","No"))</f>
        <v/>
      </c>
    </row>
    <row r="319">
      <c r="G319">
        <f>IF(A319="","",IF(LEFT(A319,4)="http",IFERROR(MID(A319,FIND("/",A319,FIND("//",A319)+2),2000),"/"),A319))</f>
        <v/>
      </c>
      <c r="H319">
        <f>IF(G319="","",IFERROR(LEFT(SUBSTITUTE(G319,"#","?"),FIND("?",SUBSTITUTE(G319,"#","?"))-1),G319))</f>
        <v/>
      </c>
      <c r="I319">
        <f>IF(H319="","",LOWER(IF(AND(LEN(H319)&gt;1,RIGHT(H319,1)="/"),LEFT(H319,LEN(H319)-1),H319)))</f>
        <v/>
      </c>
      <c r="J319">
        <f>IF(I319="","",IFERROR(N(INDEX($A319:$E319,1,Rules!$H$16)),0))</f>
        <v/>
      </c>
      <c r="K319">
        <f>IF(I319="","",IFERROR(N(INDEX($A319:$E319,1,Rules!$H$17)),0))</f>
        <v/>
      </c>
      <c r="L319">
        <f>IF(I319="","",IFERROR(N(INDEX($A319:$E319,1,Rules!$H$18))*K319,0))</f>
        <v/>
      </c>
      <c r="M319">
        <f>IF(I319="","",IF(COUNTIF(Crawl!$EC$2:$EC$2001,I319)&gt;0,"Yes","No"))</f>
        <v/>
      </c>
    </row>
    <row r="320">
      <c r="G320">
        <f>IF(A320="","",IF(LEFT(A320,4)="http",IFERROR(MID(A320,FIND("/",A320,FIND("//",A320)+2),2000),"/"),A320))</f>
        <v/>
      </c>
      <c r="H320">
        <f>IF(G320="","",IFERROR(LEFT(SUBSTITUTE(G320,"#","?"),FIND("?",SUBSTITUTE(G320,"#","?"))-1),G320))</f>
        <v/>
      </c>
      <c r="I320">
        <f>IF(H320="","",LOWER(IF(AND(LEN(H320)&gt;1,RIGHT(H320,1)="/"),LEFT(H320,LEN(H320)-1),H320)))</f>
        <v/>
      </c>
      <c r="J320">
        <f>IF(I320="","",IFERROR(N(INDEX($A320:$E320,1,Rules!$H$16)),0))</f>
        <v/>
      </c>
      <c r="K320">
        <f>IF(I320="","",IFERROR(N(INDEX($A320:$E320,1,Rules!$H$17)),0))</f>
        <v/>
      </c>
      <c r="L320">
        <f>IF(I320="","",IFERROR(N(INDEX($A320:$E320,1,Rules!$H$18))*K320,0))</f>
        <v/>
      </c>
      <c r="M320">
        <f>IF(I320="","",IF(COUNTIF(Crawl!$EC$2:$EC$2001,I320)&gt;0,"Yes","No"))</f>
        <v/>
      </c>
    </row>
    <row r="321">
      <c r="G321">
        <f>IF(A321="","",IF(LEFT(A321,4)="http",IFERROR(MID(A321,FIND("/",A321,FIND("//",A321)+2),2000),"/"),A321))</f>
        <v/>
      </c>
      <c r="H321">
        <f>IF(G321="","",IFERROR(LEFT(SUBSTITUTE(G321,"#","?"),FIND("?",SUBSTITUTE(G321,"#","?"))-1),G321))</f>
        <v/>
      </c>
      <c r="I321">
        <f>IF(H321="","",LOWER(IF(AND(LEN(H321)&gt;1,RIGHT(H321,1)="/"),LEFT(H321,LEN(H321)-1),H321)))</f>
        <v/>
      </c>
      <c r="J321">
        <f>IF(I321="","",IFERROR(N(INDEX($A321:$E321,1,Rules!$H$16)),0))</f>
        <v/>
      </c>
      <c r="K321">
        <f>IF(I321="","",IFERROR(N(INDEX($A321:$E321,1,Rules!$H$17)),0))</f>
        <v/>
      </c>
      <c r="L321">
        <f>IF(I321="","",IFERROR(N(INDEX($A321:$E321,1,Rules!$H$18))*K321,0))</f>
        <v/>
      </c>
      <c r="M321">
        <f>IF(I321="","",IF(COUNTIF(Crawl!$EC$2:$EC$2001,I321)&gt;0,"Yes","No"))</f>
        <v/>
      </c>
    </row>
    <row r="322">
      <c r="G322">
        <f>IF(A322="","",IF(LEFT(A322,4)="http",IFERROR(MID(A322,FIND("/",A322,FIND("//",A322)+2),2000),"/"),A322))</f>
        <v/>
      </c>
      <c r="H322">
        <f>IF(G322="","",IFERROR(LEFT(SUBSTITUTE(G322,"#","?"),FIND("?",SUBSTITUTE(G322,"#","?"))-1),G322))</f>
        <v/>
      </c>
      <c r="I322">
        <f>IF(H322="","",LOWER(IF(AND(LEN(H322)&gt;1,RIGHT(H322,1)="/"),LEFT(H322,LEN(H322)-1),H322)))</f>
        <v/>
      </c>
      <c r="J322">
        <f>IF(I322="","",IFERROR(N(INDEX($A322:$E322,1,Rules!$H$16)),0))</f>
        <v/>
      </c>
      <c r="K322">
        <f>IF(I322="","",IFERROR(N(INDEX($A322:$E322,1,Rules!$H$17)),0))</f>
        <v/>
      </c>
      <c r="L322">
        <f>IF(I322="","",IFERROR(N(INDEX($A322:$E322,1,Rules!$H$18))*K322,0))</f>
        <v/>
      </c>
      <c r="M322">
        <f>IF(I322="","",IF(COUNTIF(Crawl!$EC$2:$EC$2001,I322)&gt;0,"Yes","No"))</f>
        <v/>
      </c>
    </row>
    <row r="323">
      <c r="G323">
        <f>IF(A323="","",IF(LEFT(A323,4)="http",IFERROR(MID(A323,FIND("/",A323,FIND("//",A323)+2),2000),"/"),A323))</f>
        <v/>
      </c>
      <c r="H323">
        <f>IF(G323="","",IFERROR(LEFT(SUBSTITUTE(G323,"#","?"),FIND("?",SUBSTITUTE(G323,"#","?"))-1),G323))</f>
        <v/>
      </c>
      <c r="I323">
        <f>IF(H323="","",LOWER(IF(AND(LEN(H323)&gt;1,RIGHT(H323,1)="/"),LEFT(H323,LEN(H323)-1),H323)))</f>
        <v/>
      </c>
      <c r="J323">
        <f>IF(I323="","",IFERROR(N(INDEX($A323:$E323,1,Rules!$H$16)),0))</f>
        <v/>
      </c>
      <c r="K323">
        <f>IF(I323="","",IFERROR(N(INDEX($A323:$E323,1,Rules!$H$17)),0))</f>
        <v/>
      </c>
      <c r="L323">
        <f>IF(I323="","",IFERROR(N(INDEX($A323:$E323,1,Rules!$H$18))*K323,0))</f>
        <v/>
      </c>
      <c r="M323">
        <f>IF(I323="","",IF(COUNTIF(Crawl!$EC$2:$EC$2001,I323)&gt;0,"Yes","No"))</f>
        <v/>
      </c>
    </row>
    <row r="324">
      <c r="G324">
        <f>IF(A324="","",IF(LEFT(A324,4)="http",IFERROR(MID(A324,FIND("/",A324,FIND("//",A324)+2),2000),"/"),A324))</f>
        <v/>
      </c>
      <c r="H324">
        <f>IF(G324="","",IFERROR(LEFT(SUBSTITUTE(G324,"#","?"),FIND("?",SUBSTITUTE(G324,"#","?"))-1),G324))</f>
        <v/>
      </c>
      <c r="I324">
        <f>IF(H324="","",LOWER(IF(AND(LEN(H324)&gt;1,RIGHT(H324,1)="/"),LEFT(H324,LEN(H324)-1),H324)))</f>
        <v/>
      </c>
      <c r="J324">
        <f>IF(I324="","",IFERROR(N(INDEX($A324:$E324,1,Rules!$H$16)),0))</f>
        <v/>
      </c>
      <c r="K324">
        <f>IF(I324="","",IFERROR(N(INDEX($A324:$E324,1,Rules!$H$17)),0))</f>
        <v/>
      </c>
      <c r="L324">
        <f>IF(I324="","",IFERROR(N(INDEX($A324:$E324,1,Rules!$H$18))*K324,0))</f>
        <v/>
      </c>
      <c r="M324">
        <f>IF(I324="","",IF(COUNTIF(Crawl!$EC$2:$EC$2001,I324)&gt;0,"Yes","No"))</f>
        <v/>
      </c>
    </row>
    <row r="325">
      <c r="G325">
        <f>IF(A325="","",IF(LEFT(A325,4)="http",IFERROR(MID(A325,FIND("/",A325,FIND("//",A325)+2),2000),"/"),A325))</f>
        <v/>
      </c>
      <c r="H325">
        <f>IF(G325="","",IFERROR(LEFT(SUBSTITUTE(G325,"#","?"),FIND("?",SUBSTITUTE(G325,"#","?"))-1),G325))</f>
        <v/>
      </c>
      <c r="I325">
        <f>IF(H325="","",LOWER(IF(AND(LEN(H325)&gt;1,RIGHT(H325,1)="/"),LEFT(H325,LEN(H325)-1),H325)))</f>
        <v/>
      </c>
      <c r="J325">
        <f>IF(I325="","",IFERROR(N(INDEX($A325:$E325,1,Rules!$H$16)),0))</f>
        <v/>
      </c>
      <c r="K325">
        <f>IF(I325="","",IFERROR(N(INDEX($A325:$E325,1,Rules!$H$17)),0))</f>
        <v/>
      </c>
      <c r="L325">
        <f>IF(I325="","",IFERROR(N(INDEX($A325:$E325,1,Rules!$H$18))*K325,0))</f>
        <v/>
      </c>
      <c r="M325">
        <f>IF(I325="","",IF(COUNTIF(Crawl!$EC$2:$EC$2001,I325)&gt;0,"Yes","No"))</f>
        <v/>
      </c>
    </row>
    <row r="326">
      <c r="G326">
        <f>IF(A326="","",IF(LEFT(A326,4)="http",IFERROR(MID(A326,FIND("/",A326,FIND("//",A326)+2),2000),"/"),A326))</f>
        <v/>
      </c>
      <c r="H326">
        <f>IF(G326="","",IFERROR(LEFT(SUBSTITUTE(G326,"#","?"),FIND("?",SUBSTITUTE(G326,"#","?"))-1),G326))</f>
        <v/>
      </c>
      <c r="I326">
        <f>IF(H326="","",LOWER(IF(AND(LEN(H326)&gt;1,RIGHT(H326,1)="/"),LEFT(H326,LEN(H326)-1),H326)))</f>
        <v/>
      </c>
      <c r="J326">
        <f>IF(I326="","",IFERROR(N(INDEX($A326:$E326,1,Rules!$H$16)),0))</f>
        <v/>
      </c>
      <c r="K326">
        <f>IF(I326="","",IFERROR(N(INDEX($A326:$E326,1,Rules!$H$17)),0))</f>
        <v/>
      </c>
      <c r="L326">
        <f>IF(I326="","",IFERROR(N(INDEX($A326:$E326,1,Rules!$H$18))*K326,0))</f>
        <v/>
      </c>
      <c r="M326">
        <f>IF(I326="","",IF(COUNTIF(Crawl!$EC$2:$EC$2001,I326)&gt;0,"Yes","No"))</f>
        <v/>
      </c>
    </row>
    <row r="327">
      <c r="G327">
        <f>IF(A327="","",IF(LEFT(A327,4)="http",IFERROR(MID(A327,FIND("/",A327,FIND("//",A327)+2),2000),"/"),A327))</f>
        <v/>
      </c>
      <c r="H327">
        <f>IF(G327="","",IFERROR(LEFT(SUBSTITUTE(G327,"#","?"),FIND("?",SUBSTITUTE(G327,"#","?"))-1),G327))</f>
        <v/>
      </c>
      <c r="I327">
        <f>IF(H327="","",LOWER(IF(AND(LEN(H327)&gt;1,RIGHT(H327,1)="/"),LEFT(H327,LEN(H327)-1),H327)))</f>
        <v/>
      </c>
      <c r="J327">
        <f>IF(I327="","",IFERROR(N(INDEX($A327:$E327,1,Rules!$H$16)),0))</f>
        <v/>
      </c>
      <c r="K327">
        <f>IF(I327="","",IFERROR(N(INDEX($A327:$E327,1,Rules!$H$17)),0))</f>
        <v/>
      </c>
      <c r="L327">
        <f>IF(I327="","",IFERROR(N(INDEX($A327:$E327,1,Rules!$H$18))*K327,0))</f>
        <v/>
      </c>
      <c r="M327">
        <f>IF(I327="","",IF(COUNTIF(Crawl!$EC$2:$EC$2001,I327)&gt;0,"Yes","No"))</f>
        <v/>
      </c>
    </row>
    <row r="328">
      <c r="G328">
        <f>IF(A328="","",IF(LEFT(A328,4)="http",IFERROR(MID(A328,FIND("/",A328,FIND("//",A328)+2),2000),"/"),A328))</f>
        <v/>
      </c>
      <c r="H328">
        <f>IF(G328="","",IFERROR(LEFT(SUBSTITUTE(G328,"#","?"),FIND("?",SUBSTITUTE(G328,"#","?"))-1),G328))</f>
        <v/>
      </c>
      <c r="I328">
        <f>IF(H328="","",LOWER(IF(AND(LEN(H328)&gt;1,RIGHT(H328,1)="/"),LEFT(H328,LEN(H328)-1),H328)))</f>
        <v/>
      </c>
      <c r="J328">
        <f>IF(I328="","",IFERROR(N(INDEX($A328:$E328,1,Rules!$H$16)),0))</f>
        <v/>
      </c>
      <c r="K328">
        <f>IF(I328="","",IFERROR(N(INDEX($A328:$E328,1,Rules!$H$17)),0))</f>
        <v/>
      </c>
      <c r="L328">
        <f>IF(I328="","",IFERROR(N(INDEX($A328:$E328,1,Rules!$H$18))*K328,0))</f>
        <v/>
      </c>
      <c r="M328">
        <f>IF(I328="","",IF(COUNTIF(Crawl!$EC$2:$EC$2001,I328)&gt;0,"Yes","No"))</f>
        <v/>
      </c>
    </row>
    <row r="329">
      <c r="G329">
        <f>IF(A329="","",IF(LEFT(A329,4)="http",IFERROR(MID(A329,FIND("/",A329,FIND("//",A329)+2),2000),"/"),A329))</f>
        <v/>
      </c>
      <c r="H329">
        <f>IF(G329="","",IFERROR(LEFT(SUBSTITUTE(G329,"#","?"),FIND("?",SUBSTITUTE(G329,"#","?"))-1),G329))</f>
        <v/>
      </c>
      <c r="I329">
        <f>IF(H329="","",LOWER(IF(AND(LEN(H329)&gt;1,RIGHT(H329,1)="/"),LEFT(H329,LEN(H329)-1),H329)))</f>
        <v/>
      </c>
      <c r="J329">
        <f>IF(I329="","",IFERROR(N(INDEX($A329:$E329,1,Rules!$H$16)),0))</f>
        <v/>
      </c>
      <c r="K329">
        <f>IF(I329="","",IFERROR(N(INDEX($A329:$E329,1,Rules!$H$17)),0))</f>
        <v/>
      </c>
      <c r="L329">
        <f>IF(I329="","",IFERROR(N(INDEX($A329:$E329,1,Rules!$H$18))*K329,0))</f>
        <v/>
      </c>
      <c r="M329">
        <f>IF(I329="","",IF(COUNTIF(Crawl!$EC$2:$EC$2001,I329)&gt;0,"Yes","No"))</f>
        <v/>
      </c>
    </row>
    <row r="330">
      <c r="G330">
        <f>IF(A330="","",IF(LEFT(A330,4)="http",IFERROR(MID(A330,FIND("/",A330,FIND("//",A330)+2),2000),"/"),A330))</f>
        <v/>
      </c>
      <c r="H330">
        <f>IF(G330="","",IFERROR(LEFT(SUBSTITUTE(G330,"#","?"),FIND("?",SUBSTITUTE(G330,"#","?"))-1),G330))</f>
        <v/>
      </c>
      <c r="I330">
        <f>IF(H330="","",LOWER(IF(AND(LEN(H330)&gt;1,RIGHT(H330,1)="/"),LEFT(H330,LEN(H330)-1),H330)))</f>
        <v/>
      </c>
      <c r="J330">
        <f>IF(I330="","",IFERROR(N(INDEX($A330:$E330,1,Rules!$H$16)),0))</f>
        <v/>
      </c>
      <c r="K330">
        <f>IF(I330="","",IFERROR(N(INDEX($A330:$E330,1,Rules!$H$17)),0))</f>
        <v/>
      </c>
      <c r="L330">
        <f>IF(I330="","",IFERROR(N(INDEX($A330:$E330,1,Rules!$H$18))*K330,0))</f>
        <v/>
      </c>
      <c r="M330">
        <f>IF(I330="","",IF(COUNTIF(Crawl!$EC$2:$EC$2001,I330)&gt;0,"Yes","No"))</f>
        <v/>
      </c>
    </row>
    <row r="331">
      <c r="G331">
        <f>IF(A331="","",IF(LEFT(A331,4)="http",IFERROR(MID(A331,FIND("/",A331,FIND("//",A331)+2),2000),"/"),A331))</f>
        <v/>
      </c>
      <c r="H331">
        <f>IF(G331="","",IFERROR(LEFT(SUBSTITUTE(G331,"#","?"),FIND("?",SUBSTITUTE(G331,"#","?"))-1),G331))</f>
        <v/>
      </c>
      <c r="I331">
        <f>IF(H331="","",LOWER(IF(AND(LEN(H331)&gt;1,RIGHT(H331,1)="/"),LEFT(H331,LEN(H331)-1),H331)))</f>
        <v/>
      </c>
      <c r="J331">
        <f>IF(I331="","",IFERROR(N(INDEX($A331:$E331,1,Rules!$H$16)),0))</f>
        <v/>
      </c>
      <c r="K331">
        <f>IF(I331="","",IFERROR(N(INDEX($A331:$E331,1,Rules!$H$17)),0))</f>
        <v/>
      </c>
      <c r="L331">
        <f>IF(I331="","",IFERROR(N(INDEX($A331:$E331,1,Rules!$H$18))*K331,0))</f>
        <v/>
      </c>
      <c r="M331">
        <f>IF(I331="","",IF(COUNTIF(Crawl!$EC$2:$EC$2001,I331)&gt;0,"Yes","No"))</f>
        <v/>
      </c>
    </row>
    <row r="332">
      <c r="G332">
        <f>IF(A332="","",IF(LEFT(A332,4)="http",IFERROR(MID(A332,FIND("/",A332,FIND("//",A332)+2),2000),"/"),A332))</f>
        <v/>
      </c>
      <c r="H332">
        <f>IF(G332="","",IFERROR(LEFT(SUBSTITUTE(G332,"#","?"),FIND("?",SUBSTITUTE(G332,"#","?"))-1),G332))</f>
        <v/>
      </c>
      <c r="I332">
        <f>IF(H332="","",LOWER(IF(AND(LEN(H332)&gt;1,RIGHT(H332,1)="/"),LEFT(H332,LEN(H332)-1),H332)))</f>
        <v/>
      </c>
      <c r="J332">
        <f>IF(I332="","",IFERROR(N(INDEX($A332:$E332,1,Rules!$H$16)),0))</f>
        <v/>
      </c>
      <c r="K332">
        <f>IF(I332="","",IFERROR(N(INDEX($A332:$E332,1,Rules!$H$17)),0))</f>
        <v/>
      </c>
      <c r="L332">
        <f>IF(I332="","",IFERROR(N(INDEX($A332:$E332,1,Rules!$H$18))*K332,0))</f>
        <v/>
      </c>
      <c r="M332">
        <f>IF(I332="","",IF(COUNTIF(Crawl!$EC$2:$EC$2001,I332)&gt;0,"Yes","No"))</f>
        <v/>
      </c>
    </row>
    <row r="333">
      <c r="G333">
        <f>IF(A333="","",IF(LEFT(A333,4)="http",IFERROR(MID(A333,FIND("/",A333,FIND("//",A333)+2),2000),"/"),A333))</f>
        <v/>
      </c>
      <c r="H333">
        <f>IF(G333="","",IFERROR(LEFT(SUBSTITUTE(G333,"#","?"),FIND("?",SUBSTITUTE(G333,"#","?"))-1),G333))</f>
        <v/>
      </c>
      <c r="I333">
        <f>IF(H333="","",LOWER(IF(AND(LEN(H333)&gt;1,RIGHT(H333,1)="/"),LEFT(H333,LEN(H333)-1),H333)))</f>
        <v/>
      </c>
      <c r="J333">
        <f>IF(I333="","",IFERROR(N(INDEX($A333:$E333,1,Rules!$H$16)),0))</f>
        <v/>
      </c>
      <c r="K333">
        <f>IF(I333="","",IFERROR(N(INDEX($A333:$E333,1,Rules!$H$17)),0))</f>
        <v/>
      </c>
      <c r="L333">
        <f>IF(I333="","",IFERROR(N(INDEX($A333:$E333,1,Rules!$H$18))*K333,0))</f>
        <v/>
      </c>
      <c r="M333">
        <f>IF(I333="","",IF(COUNTIF(Crawl!$EC$2:$EC$2001,I333)&gt;0,"Yes","No"))</f>
        <v/>
      </c>
    </row>
    <row r="334">
      <c r="G334">
        <f>IF(A334="","",IF(LEFT(A334,4)="http",IFERROR(MID(A334,FIND("/",A334,FIND("//",A334)+2),2000),"/"),A334))</f>
        <v/>
      </c>
      <c r="H334">
        <f>IF(G334="","",IFERROR(LEFT(SUBSTITUTE(G334,"#","?"),FIND("?",SUBSTITUTE(G334,"#","?"))-1),G334))</f>
        <v/>
      </c>
      <c r="I334">
        <f>IF(H334="","",LOWER(IF(AND(LEN(H334)&gt;1,RIGHT(H334,1)="/"),LEFT(H334,LEN(H334)-1),H334)))</f>
        <v/>
      </c>
      <c r="J334">
        <f>IF(I334="","",IFERROR(N(INDEX($A334:$E334,1,Rules!$H$16)),0))</f>
        <v/>
      </c>
      <c r="K334">
        <f>IF(I334="","",IFERROR(N(INDEX($A334:$E334,1,Rules!$H$17)),0))</f>
        <v/>
      </c>
      <c r="L334">
        <f>IF(I334="","",IFERROR(N(INDEX($A334:$E334,1,Rules!$H$18))*K334,0))</f>
        <v/>
      </c>
      <c r="M334">
        <f>IF(I334="","",IF(COUNTIF(Crawl!$EC$2:$EC$2001,I334)&gt;0,"Yes","No"))</f>
        <v/>
      </c>
    </row>
    <row r="335">
      <c r="G335">
        <f>IF(A335="","",IF(LEFT(A335,4)="http",IFERROR(MID(A335,FIND("/",A335,FIND("//",A335)+2),2000),"/"),A335))</f>
        <v/>
      </c>
      <c r="H335">
        <f>IF(G335="","",IFERROR(LEFT(SUBSTITUTE(G335,"#","?"),FIND("?",SUBSTITUTE(G335,"#","?"))-1),G335))</f>
        <v/>
      </c>
      <c r="I335">
        <f>IF(H335="","",LOWER(IF(AND(LEN(H335)&gt;1,RIGHT(H335,1)="/"),LEFT(H335,LEN(H335)-1),H335)))</f>
        <v/>
      </c>
      <c r="J335">
        <f>IF(I335="","",IFERROR(N(INDEX($A335:$E335,1,Rules!$H$16)),0))</f>
        <v/>
      </c>
      <c r="K335">
        <f>IF(I335="","",IFERROR(N(INDEX($A335:$E335,1,Rules!$H$17)),0))</f>
        <v/>
      </c>
      <c r="L335">
        <f>IF(I335="","",IFERROR(N(INDEX($A335:$E335,1,Rules!$H$18))*K335,0))</f>
        <v/>
      </c>
      <c r="M335">
        <f>IF(I335="","",IF(COUNTIF(Crawl!$EC$2:$EC$2001,I335)&gt;0,"Yes","No"))</f>
        <v/>
      </c>
    </row>
    <row r="336">
      <c r="G336">
        <f>IF(A336="","",IF(LEFT(A336,4)="http",IFERROR(MID(A336,FIND("/",A336,FIND("//",A336)+2),2000),"/"),A336))</f>
        <v/>
      </c>
      <c r="H336">
        <f>IF(G336="","",IFERROR(LEFT(SUBSTITUTE(G336,"#","?"),FIND("?",SUBSTITUTE(G336,"#","?"))-1),G336))</f>
        <v/>
      </c>
      <c r="I336">
        <f>IF(H336="","",LOWER(IF(AND(LEN(H336)&gt;1,RIGHT(H336,1)="/"),LEFT(H336,LEN(H336)-1),H336)))</f>
        <v/>
      </c>
      <c r="J336">
        <f>IF(I336="","",IFERROR(N(INDEX($A336:$E336,1,Rules!$H$16)),0))</f>
        <v/>
      </c>
      <c r="K336">
        <f>IF(I336="","",IFERROR(N(INDEX($A336:$E336,1,Rules!$H$17)),0))</f>
        <v/>
      </c>
      <c r="L336">
        <f>IF(I336="","",IFERROR(N(INDEX($A336:$E336,1,Rules!$H$18))*K336,0))</f>
        <v/>
      </c>
      <c r="M336">
        <f>IF(I336="","",IF(COUNTIF(Crawl!$EC$2:$EC$2001,I336)&gt;0,"Yes","No"))</f>
        <v/>
      </c>
    </row>
    <row r="337">
      <c r="G337">
        <f>IF(A337="","",IF(LEFT(A337,4)="http",IFERROR(MID(A337,FIND("/",A337,FIND("//",A337)+2),2000),"/"),A337))</f>
        <v/>
      </c>
      <c r="H337">
        <f>IF(G337="","",IFERROR(LEFT(SUBSTITUTE(G337,"#","?"),FIND("?",SUBSTITUTE(G337,"#","?"))-1),G337))</f>
        <v/>
      </c>
      <c r="I337">
        <f>IF(H337="","",LOWER(IF(AND(LEN(H337)&gt;1,RIGHT(H337,1)="/"),LEFT(H337,LEN(H337)-1),H337)))</f>
        <v/>
      </c>
      <c r="J337">
        <f>IF(I337="","",IFERROR(N(INDEX($A337:$E337,1,Rules!$H$16)),0))</f>
        <v/>
      </c>
      <c r="K337">
        <f>IF(I337="","",IFERROR(N(INDEX($A337:$E337,1,Rules!$H$17)),0))</f>
        <v/>
      </c>
      <c r="L337">
        <f>IF(I337="","",IFERROR(N(INDEX($A337:$E337,1,Rules!$H$18))*K337,0))</f>
        <v/>
      </c>
      <c r="M337">
        <f>IF(I337="","",IF(COUNTIF(Crawl!$EC$2:$EC$2001,I337)&gt;0,"Yes","No"))</f>
        <v/>
      </c>
    </row>
    <row r="338">
      <c r="G338">
        <f>IF(A338="","",IF(LEFT(A338,4)="http",IFERROR(MID(A338,FIND("/",A338,FIND("//",A338)+2),2000),"/"),A338))</f>
        <v/>
      </c>
      <c r="H338">
        <f>IF(G338="","",IFERROR(LEFT(SUBSTITUTE(G338,"#","?"),FIND("?",SUBSTITUTE(G338,"#","?"))-1),G338))</f>
        <v/>
      </c>
      <c r="I338">
        <f>IF(H338="","",LOWER(IF(AND(LEN(H338)&gt;1,RIGHT(H338,1)="/"),LEFT(H338,LEN(H338)-1),H338)))</f>
        <v/>
      </c>
      <c r="J338">
        <f>IF(I338="","",IFERROR(N(INDEX($A338:$E338,1,Rules!$H$16)),0))</f>
        <v/>
      </c>
      <c r="K338">
        <f>IF(I338="","",IFERROR(N(INDEX($A338:$E338,1,Rules!$H$17)),0))</f>
        <v/>
      </c>
      <c r="L338">
        <f>IF(I338="","",IFERROR(N(INDEX($A338:$E338,1,Rules!$H$18))*K338,0))</f>
        <v/>
      </c>
      <c r="M338">
        <f>IF(I338="","",IF(COUNTIF(Crawl!$EC$2:$EC$2001,I338)&gt;0,"Yes","No"))</f>
        <v/>
      </c>
    </row>
    <row r="339">
      <c r="G339">
        <f>IF(A339="","",IF(LEFT(A339,4)="http",IFERROR(MID(A339,FIND("/",A339,FIND("//",A339)+2),2000),"/"),A339))</f>
        <v/>
      </c>
      <c r="H339">
        <f>IF(G339="","",IFERROR(LEFT(SUBSTITUTE(G339,"#","?"),FIND("?",SUBSTITUTE(G339,"#","?"))-1),G339))</f>
        <v/>
      </c>
      <c r="I339">
        <f>IF(H339="","",LOWER(IF(AND(LEN(H339)&gt;1,RIGHT(H339,1)="/"),LEFT(H339,LEN(H339)-1),H339)))</f>
        <v/>
      </c>
      <c r="J339">
        <f>IF(I339="","",IFERROR(N(INDEX($A339:$E339,1,Rules!$H$16)),0))</f>
        <v/>
      </c>
      <c r="K339">
        <f>IF(I339="","",IFERROR(N(INDEX($A339:$E339,1,Rules!$H$17)),0))</f>
        <v/>
      </c>
      <c r="L339">
        <f>IF(I339="","",IFERROR(N(INDEX($A339:$E339,1,Rules!$H$18))*K339,0))</f>
        <v/>
      </c>
      <c r="M339">
        <f>IF(I339="","",IF(COUNTIF(Crawl!$EC$2:$EC$2001,I339)&gt;0,"Yes","No"))</f>
        <v/>
      </c>
    </row>
    <row r="340">
      <c r="G340">
        <f>IF(A340="","",IF(LEFT(A340,4)="http",IFERROR(MID(A340,FIND("/",A340,FIND("//",A340)+2),2000),"/"),A340))</f>
        <v/>
      </c>
      <c r="H340">
        <f>IF(G340="","",IFERROR(LEFT(SUBSTITUTE(G340,"#","?"),FIND("?",SUBSTITUTE(G340,"#","?"))-1),G340))</f>
        <v/>
      </c>
      <c r="I340">
        <f>IF(H340="","",LOWER(IF(AND(LEN(H340)&gt;1,RIGHT(H340,1)="/"),LEFT(H340,LEN(H340)-1),H340)))</f>
        <v/>
      </c>
      <c r="J340">
        <f>IF(I340="","",IFERROR(N(INDEX($A340:$E340,1,Rules!$H$16)),0))</f>
        <v/>
      </c>
      <c r="K340">
        <f>IF(I340="","",IFERROR(N(INDEX($A340:$E340,1,Rules!$H$17)),0))</f>
        <v/>
      </c>
      <c r="L340">
        <f>IF(I340="","",IFERROR(N(INDEX($A340:$E340,1,Rules!$H$18))*K340,0))</f>
        <v/>
      </c>
      <c r="M340">
        <f>IF(I340="","",IF(COUNTIF(Crawl!$EC$2:$EC$2001,I340)&gt;0,"Yes","No"))</f>
        <v/>
      </c>
    </row>
    <row r="341">
      <c r="G341">
        <f>IF(A341="","",IF(LEFT(A341,4)="http",IFERROR(MID(A341,FIND("/",A341,FIND("//",A341)+2),2000),"/"),A341))</f>
        <v/>
      </c>
      <c r="H341">
        <f>IF(G341="","",IFERROR(LEFT(SUBSTITUTE(G341,"#","?"),FIND("?",SUBSTITUTE(G341,"#","?"))-1),G341))</f>
        <v/>
      </c>
      <c r="I341">
        <f>IF(H341="","",LOWER(IF(AND(LEN(H341)&gt;1,RIGHT(H341,1)="/"),LEFT(H341,LEN(H341)-1),H341)))</f>
        <v/>
      </c>
      <c r="J341">
        <f>IF(I341="","",IFERROR(N(INDEX($A341:$E341,1,Rules!$H$16)),0))</f>
        <v/>
      </c>
      <c r="K341">
        <f>IF(I341="","",IFERROR(N(INDEX($A341:$E341,1,Rules!$H$17)),0))</f>
        <v/>
      </c>
      <c r="L341">
        <f>IF(I341="","",IFERROR(N(INDEX($A341:$E341,1,Rules!$H$18))*K341,0))</f>
        <v/>
      </c>
      <c r="M341">
        <f>IF(I341="","",IF(COUNTIF(Crawl!$EC$2:$EC$2001,I341)&gt;0,"Yes","No"))</f>
        <v/>
      </c>
    </row>
    <row r="342">
      <c r="G342">
        <f>IF(A342="","",IF(LEFT(A342,4)="http",IFERROR(MID(A342,FIND("/",A342,FIND("//",A342)+2),2000),"/"),A342))</f>
        <v/>
      </c>
      <c r="H342">
        <f>IF(G342="","",IFERROR(LEFT(SUBSTITUTE(G342,"#","?"),FIND("?",SUBSTITUTE(G342,"#","?"))-1),G342))</f>
        <v/>
      </c>
      <c r="I342">
        <f>IF(H342="","",LOWER(IF(AND(LEN(H342)&gt;1,RIGHT(H342,1)="/"),LEFT(H342,LEN(H342)-1),H342)))</f>
        <v/>
      </c>
      <c r="J342">
        <f>IF(I342="","",IFERROR(N(INDEX($A342:$E342,1,Rules!$H$16)),0))</f>
        <v/>
      </c>
      <c r="K342">
        <f>IF(I342="","",IFERROR(N(INDEX($A342:$E342,1,Rules!$H$17)),0))</f>
        <v/>
      </c>
      <c r="L342">
        <f>IF(I342="","",IFERROR(N(INDEX($A342:$E342,1,Rules!$H$18))*K342,0))</f>
        <v/>
      </c>
      <c r="M342">
        <f>IF(I342="","",IF(COUNTIF(Crawl!$EC$2:$EC$2001,I342)&gt;0,"Yes","No"))</f>
        <v/>
      </c>
    </row>
    <row r="343">
      <c r="G343">
        <f>IF(A343="","",IF(LEFT(A343,4)="http",IFERROR(MID(A343,FIND("/",A343,FIND("//",A343)+2),2000),"/"),A343))</f>
        <v/>
      </c>
      <c r="H343">
        <f>IF(G343="","",IFERROR(LEFT(SUBSTITUTE(G343,"#","?"),FIND("?",SUBSTITUTE(G343,"#","?"))-1),G343))</f>
        <v/>
      </c>
      <c r="I343">
        <f>IF(H343="","",LOWER(IF(AND(LEN(H343)&gt;1,RIGHT(H343,1)="/"),LEFT(H343,LEN(H343)-1),H343)))</f>
        <v/>
      </c>
      <c r="J343">
        <f>IF(I343="","",IFERROR(N(INDEX($A343:$E343,1,Rules!$H$16)),0))</f>
        <v/>
      </c>
      <c r="K343">
        <f>IF(I343="","",IFERROR(N(INDEX($A343:$E343,1,Rules!$H$17)),0))</f>
        <v/>
      </c>
      <c r="L343">
        <f>IF(I343="","",IFERROR(N(INDEX($A343:$E343,1,Rules!$H$18))*K343,0))</f>
        <v/>
      </c>
      <c r="M343">
        <f>IF(I343="","",IF(COUNTIF(Crawl!$EC$2:$EC$2001,I343)&gt;0,"Yes","No"))</f>
        <v/>
      </c>
    </row>
    <row r="344">
      <c r="G344">
        <f>IF(A344="","",IF(LEFT(A344,4)="http",IFERROR(MID(A344,FIND("/",A344,FIND("//",A344)+2),2000),"/"),A344))</f>
        <v/>
      </c>
      <c r="H344">
        <f>IF(G344="","",IFERROR(LEFT(SUBSTITUTE(G344,"#","?"),FIND("?",SUBSTITUTE(G344,"#","?"))-1),G344))</f>
        <v/>
      </c>
      <c r="I344">
        <f>IF(H344="","",LOWER(IF(AND(LEN(H344)&gt;1,RIGHT(H344,1)="/"),LEFT(H344,LEN(H344)-1),H344)))</f>
        <v/>
      </c>
      <c r="J344">
        <f>IF(I344="","",IFERROR(N(INDEX($A344:$E344,1,Rules!$H$16)),0))</f>
        <v/>
      </c>
      <c r="K344">
        <f>IF(I344="","",IFERROR(N(INDEX($A344:$E344,1,Rules!$H$17)),0))</f>
        <v/>
      </c>
      <c r="L344">
        <f>IF(I344="","",IFERROR(N(INDEX($A344:$E344,1,Rules!$H$18))*K344,0))</f>
        <v/>
      </c>
      <c r="M344">
        <f>IF(I344="","",IF(COUNTIF(Crawl!$EC$2:$EC$2001,I344)&gt;0,"Yes","No"))</f>
        <v/>
      </c>
    </row>
    <row r="345">
      <c r="G345">
        <f>IF(A345="","",IF(LEFT(A345,4)="http",IFERROR(MID(A345,FIND("/",A345,FIND("//",A345)+2),2000),"/"),A345))</f>
        <v/>
      </c>
      <c r="H345">
        <f>IF(G345="","",IFERROR(LEFT(SUBSTITUTE(G345,"#","?"),FIND("?",SUBSTITUTE(G345,"#","?"))-1),G345))</f>
        <v/>
      </c>
      <c r="I345">
        <f>IF(H345="","",LOWER(IF(AND(LEN(H345)&gt;1,RIGHT(H345,1)="/"),LEFT(H345,LEN(H345)-1),H345)))</f>
        <v/>
      </c>
      <c r="J345">
        <f>IF(I345="","",IFERROR(N(INDEX($A345:$E345,1,Rules!$H$16)),0))</f>
        <v/>
      </c>
      <c r="K345">
        <f>IF(I345="","",IFERROR(N(INDEX($A345:$E345,1,Rules!$H$17)),0))</f>
        <v/>
      </c>
      <c r="L345">
        <f>IF(I345="","",IFERROR(N(INDEX($A345:$E345,1,Rules!$H$18))*K345,0))</f>
        <v/>
      </c>
      <c r="M345">
        <f>IF(I345="","",IF(COUNTIF(Crawl!$EC$2:$EC$2001,I345)&gt;0,"Yes","No"))</f>
        <v/>
      </c>
    </row>
    <row r="346">
      <c r="G346">
        <f>IF(A346="","",IF(LEFT(A346,4)="http",IFERROR(MID(A346,FIND("/",A346,FIND("//",A346)+2),2000),"/"),A346))</f>
        <v/>
      </c>
      <c r="H346">
        <f>IF(G346="","",IFERROR(LEFT(SUBSTITUTE(G346,"#","?"),FIND("?",SUBSTITUTE(G346,"#","?"))-1),G346))</f>
        <v/>
      </c>
      <c r="I346">
        <f>IF(H346="","",LOWER(IF(AND(LEN(H346)&gt;1,RIGHT(H346,1)="/"),LEFT(H346,LEN(H346)-1),H346)))</f>
        <v/>
      </c>
      <c r="J346">
        <f>IF(I346="","",IFERROR(N(INDEX($A346:$E346,1,Rules!$H$16)),0))</f>
        <v/>
      </c>
      <c r="K346">
        <f>IF(I346="","",IFERROR(N(INDEX($A346:$E346,1,Rules!$H$17)),0))</f>
        <v/>
      </c>
      <c r="L346">
        <f>IF(I346="","",IFERROR(N(INDEX($A346:$E346,1,Rules!$H$18))*K346,0))</f>
        <v/>
      </c>
      <c r="M346">
        <f>IF(I346="","",IF(COUNTIF(Crawl!$EC$2:$EC$2001,I346)&gt;0,"Yes","No"))</f>
        <v/>
      </c>
    </row>
    <row r="347">
      <c r="G347">
        <f>IF(A347="","",IF(LEFT(A347,4)="http",IFERROR(MID(A347,FIND("/",A347,FIND("//",A347)+2),2000),"/"),A347))</f>
        <v/>
      </c>
      <c r="H347">
        <f>IF(G347="","",IFERROR(LEFT(SUBSTITUTE(G347,"#","?"),FIND("?",SUBSTITUTE(G347,"#","?"))-1),G347))</f>
        <v/>
      </c>
      <c r="I347">
        <f>IF(H347="","",LOWER(IF(AND(LEN(H347)&gt;1,RIGHT(H347,1)="/"),LEFT(H347,LEN(H347)-1),H347)))</f>
        <v/>
      </c>
      <c r="J347">
        <f>IF(I347="","",IFERROR(N(INDEX($A347:$E347,1,Rules!$H$16)),0))</f>
        <v/>
      </c>
      <c r="K347">
        <f>IF(I347="","",IFERROR(N(INDEX($A347:$E347,1,Rules!$H$17)),0))</f>
        <v/>
      </c>
      <c r="L347">
        <f>IF(I347="","",IFERROR(N(INDEX($A347:$E347,1,Rules!$H$18))*K347,0))</f>
        <v/>
      </c>
      <c r="M347">
        <f>IF(I347="","",IF(COUNTIF(Crawl!$EC$2:$EC$2001,I347)&gt;0,"Yes","No"))</f>
        <v/>
      </c>
    </row>
    <row r="348">
      <c r="G348">
        <f>IF(A348="","",IF(LEFT(A348,4)="http",IFERROR(MID(A348,FIND("/",A348,FIND("//",A348)+2),2000),"/"),A348))</f>
        <v/>
      </c>
      <c r="H348">
        <f>IF(G348="","",IFERROR(LEFT(SUBSTITUTE(G348,"#","?"),FIND("?",SUBSTITUTE(G348,"#","?"))-1),G348))</f>
        <v/>
      </c>
      <c r="I348">
        <f>IF(H348="","",LOWER(IF(AND(LEN(H348)&gt;1,RIGHT(H348,1)="/"),LEFT(H348,LEN(H348)-1),H348)))</f>
        <v/>
      </c>
      <c r="J348">
        <f>IF(I348="","",IFERROR(N(INDEX($A348:$E348,1,Rules!$H$16)),0))</f>
        <v/>
      </c>
      <c r="K348">
        <f>IF(I348="","",IFERROR(N(INDEX($A348:$E348,1,Rules!$H$17)),0))</f>
        <v/>
      </c>
      <c r="L348">
        <f>IF(I348="","",IFERROR(N(INDEX($A348:$E348,1,Rules!$H$18))*K348,0))</f>
        <v/>
      </c>
      <c r="M348">
        <f>IF(I348="","",IF(COUNTIF(Crawl!$EC$2:$EC$2001,I348)&gt;0,"Yes","No"))</f>
        <v/>
      </c>
    </row>
    <row r="349">
      <c r="G349">
        <f>IF(A349="","",IF(LEFT(A349,4)="http",IFERROR(MID(A349,FIND("/",A349,FIND("//",A349)+2),2000),"/"),A349))</f>
        <v/>
      </c>
      <c r="H349">
        <f>IF(G349="","",IFERROR(LEFT(SUBSTITUTE(G349,"#","?"),FIND("?",SUBSTITUTE(G349,"#","?"))-1),G349))</f>
        <v/>
      </c>
      <c r="I349">
        <f>IF(H349="","",LOWER(IF(AND(LEN(H349)&gt;1,RIGHT(H349,1)="/"),LEFT(H349,LEN(H349)-1),H349)))</f>
        <v/>
      </c>
      <c r="J349">
        <f>IF(I349="","",IFERROR(N(INDEX($A349:$E349,1,Rules!$H$16)),0))</f>
        <v/>
      </c>
      <c r="K349">
        <f>IF(I349="","",IFERROR(N(INDEX($A349:$E349,1,Rules!$H$17)),0))</f>
        <v/>
      </c>
      <c r="L349">
        <f>IF(I349="","",IFERROR(N(INDEX($A349:$E349,1,Rules!$H$18))*K349,0))</f>
        <v/>
      </c>
      <c r="M349">
        <f>IF(I349="","",IF(COUNTIF(Crawl!$EC$2:$EC$2001,I349)&gt;0,"Yes","No"))</f>
        <v/>
      </c>
    </row>
    <row r="350">
      <c r="G350">
        <f>IF(A350="","",IF(LEFT(A350,4)="http",IFERROR(MID(A350,FIND("/",A350,FIND("//",A350)+2),2000),"/"),A350))</f>
        <v/>
      </c>
      <c r="H350">
        <f>IF(G350="","",IFERROR(LEFT(SUBSTITUTE(G350,"#","?"),FIND("?",SUBSTITUTE(G350,"#","?"))-1),G350))</f>
        <v/>
      </c>
      <c r="I350">
        <f>IF(H350="","",LOWER(IF(AND(LEN(H350)&gt;1,RIGHT(H350,1)="/"),LEFT(H350,LEN(H350)-1),H350)))</f>
        <v/>
      </c>
      <c r="J350">
        <f>IF(I350="","",IFERROR(N(INDEX($A350:$E350,1,Rules!$H$16)),0))</f>
        <v/>
      </c>
      <c r="K350">
        <f>IF(I350="","",IFERROR(N(INDEX($A350:$E350,1,Rules!$H$17)),0))</f>
        <v/>
      </c>
      <c r="L350">
        <f>IF(I350="","",IFERROR(N(INDEX($A350:$E350,1,Rules!$H$18))*K350,0))</f>
        <v/>
      </c>
      <c r="M350">
        <f>IF(I350="","",IF(COUNTIF(Crawl!$EC$2:$EC$2001,I350)&gt;0,"Yes","No"))</f>
        <v/>
      </c>
    </row>
    <row r="351">
      <c r="G351">
        <f>IF(A351="","",IF(LEFT(A351,4)="http",IFERROR(MID(A351,FIND("/",A351,FIND("//",A351)+2),2000),"/"),A351))</f>
        <v/>
      </c>
      <c r="H351">
        <f>IF(G351="","",IFERROR(LEFT(SUBSTITUTE(G351,"#","?"),FIND("?",SUBSTITUTE(G351,"#","?"))-1),G351))</f>
        <v/>
      </c>
      <c r="I351">
        <f>IF(H351="","",LOWER(IF(AND(LEN(H351)&gt;1,RIGHT(H351,1)="/"),LEFT(H351,LEN(H351)-1),H351)))</f>
        <v/>
      </c>
      <c r="J351">
        <f>IF(I351="","",IFERROR(N(INDEX($A351:$E351,1,Rules!$H$16)),0))</f>
        <v/>
      </c>
      <c r="K351">
        <f>IF(I351="","",IFERROR(N(INDEX($A351:$E351,1,Rules!$H$17)),0))</f>
        <v/>
      </c>
      <c r="L351">
        <f>IF(I351="","",IFERROR(N(INDEX($A351:$E351,1,Rules!$H$18))*K351,0))</f>
        <v/>
      </c>
      <c r="M351">
        <f>IF(I351="","",IF(COUNTIF(Crawl!$EC$2:$EC$2001,I351)&gt;0,"Yes","No"))</f>
        <v/>
      </c>
    </row>
    <row r="352">
      <c r="G352">
        <f>IF(A352="","",IF(LEFT(A352,4)="http",IFERROR(MID(A352,FIND("/",A352,FIND("//",A352)+2),2000),"/"),A352))</f>
        <v/>
      </c>
      <c r="H352">
        <f>IF(G352="","",IFERROR(LEFT(SUBSTITUTE(G352,"#","?"),FIND("?",SUBSTITUTE(G352,"#","?"))-1),G352))</f>
        <v/>
      </c>
      <c r="I352">
        <f>IF(H352="","",LOWER(IF(AND(LEN(H352)&gt;1,RIGHT(H352,1)="/"),LEFT(H352,LEN(H352)-1),H352)))</f>
        <v/>
      </c>
      <c r="J352">
        <f>IF(I352="","",IFERROR(N(INDEX($A352:$E352,1,Rules!$H$16)),0))</f>
        <v/>
      </c>
      <c r="K352">
        <f>IF(I352="","",IFERROR(N(INDEX($A352:$E352,1,Rules!$H$17)),0))</f>
        <v/>
      </c>
      <c r="L352">
        <f>IF(I352="","",IFERROR(N(INDEX($A352:$E352,1,Rules!$H$18))*K352,0))</f>
        <v/>
      </c>
      <c r="M352">
        <f>IF(I352="","",IF(COUNTIF(Crawl!$EC$2:$EC$2001,I352)&gt;0,"Yes","No"))</f>
        <v/>
      </c>
    </row>
    <row r="353">
      <c r="G353">
        <f>IF(A353="","",IF(LEFT(A353,4)="http",IFERROR(MID(A353,FIND("/",A353,FIND("//",A353)+2),2000),"/"),A353))</f>
        <v/>
      </c>
      <c r="H353">
        <f>IF(G353="","",IFERROR(LEFT(SUBSTITUTE(G353,"#","?"),FIND("?",SUBSTITUTE(G353,"#","?"))-1),G353))</f>
        <v/>
      </c>
      <c r="I353">
        <f>IF(H353="","",LOWER(IF(AND(LEN(H353)&gt;1,RIGHT(H353,1)="/"),LEFT(H353,LEN(H353)-1),H353)))</f>
        <v/>
      </c>
      <c r="J353">
        <f>IF(I353="","",IFERROR(N(INDEX($A353:$E353,1,Rules!$H$16)),0))</f>
        <v/>
      </c>
      <c r="K353">
        <f>IF(I353="","",IFERROR(N(INDEX($A353:$E353,1,Rules!$H$17)),0))</f>
        <v/>
      </c>
      <c r="L353">
        <f>IF(I353="","",IFERROR(N(INDEX($A353:$E353,1,Rules!$H$18))*K353,0))</f>
        <v/>
      </c>
      <c r="M353">
        <f>IF(I353="","",IF(COUNTIF(Crawl!$EC$2:$EC$2001,I353)&gt;0,"Yes","No"))</f>
        <v/>
      </c>
    </row>
    <row r="354">
      <c r="G354">
        <f>IF(A354="","",IF(LEFT(A354,4)="http",IFERROR(MID(A354,FIND("/",A354,FIND("//",A354)+2),2000),"/"),A354))</f>
        <v/>
      </c>
      <c r="H354">
        <f>IF(G354="","",IFERROR(LEFT(SUBSTITUTE(G354,"#","?"),FIND("?",SUBSTITUTE(G354,"#","?"))-1),G354))</f>
        <v/>
      </c>
      <c r="I354">
        <f>IF(H354="","",LOWER(IF(AND(LEN(H354)&gt;1,RIGHT(H354,1)="/"),LEFT(H354,LEN(H354)-1),H354)))</f>
        <v/>
      </c>
      <c r="J354">
        <f>IF(I354="","",IFERROR(N(INDEX($A354:$E354,1,Rules!$H$16)),0))</f>
        <v/>
      </c>
      <c r="K354">
        <f>IF(I354="","",IFERROR(N(INDEX($A354:$E354,1,Rules!$H$17)),0))</f>
        <v/>
      </c>
      <c r="L354">
        <f>IF(I354="","",IFERROR(N(INDEX($A354:$E354,1,Rules!$H$18))*K354,0))</f>
        <v/>
      </c>
      <c r="M354">
        <f>IF(I354="","",IF(COUNTIF(Crawl!$EC$2:$EC$2001,I354)&gt;0,"Yes","No"))</f>
        <v/>
      </c>
    </row>
    <row r="355">
      <c r="G355">
        <f>IF(A355="","",IF(LEFT(A355,4)="http",IFERROR(MID(A355,FIND("/",A355,FIND("//",A355)+2),2000),"/"),A355))</f>
        <v/>
      </c>
      <c r="H355">
        <f>IF(G355="","",IFERROR(LEFT(SUBSTITUTE(G355,"#","?"),FIND("?",SUBSTITUTE(G355,"#","?"))-1),G355))</f>
        <v/>
      </c>
      <c r="I355">
        <f>IF(H355="","",LOWER(IF(AND(LEN(H355)&gt;1,RIGHT(H355,1)="/"),LEFT(H355,LEN(H355)-1),H355)))</f>
        <v/>
      </c>
      <c r="J355">
        <f>IF(I355="","",IFERROR(N(INDEX($A355:$E355,1,Rules!$H$16)),0))</f>
        <v/>
      </c>
      <c r="K355">
        <f>IF(I355="","",IFERROR(N(INDEX($A355:$E355,1,Rules!$H$17)),0))</f>
        <v/>
      </c>
      <c r="L355">
        <f>IF(I355="","",IFERROR(N(INDEX($A355:$E355,1,Rules!$H$18))*K355,0))</f>
        <v/>
      </c>
      <c r="M355">
        <f>IF(I355="","",IF(COUNTIF(Crawl!$EC$2:$EC$2001,I355)&gt;0,"Yes","No"))</f>
        <v/>
      </c>
    </row>
    <row r="356">
      <c r="G356">
        <f>IF(A356="","",IF(LEFT(A356,4)="http",IFERROR(MID(A356,FIND("/",A356,FIND("//",A356)+2),2000),"/"),A356))</f>
        <v/>
      </c>
      <c r="H356">
        <f>IF(G356="","",IFERROR(LEFT(SUBSTITUTE(G356,"#","?"),FIND("?",SUBSTITUTE(G356,"#","?"))-1),G356))</f>
        <v/>
      </c>
      <c r="I356">
        <f>IF(H356="","",LOWER(IF(AND(LEN(H356)&gt;1,RIGHT(H356,1)="/"),LEFT(H356,LEN(H356)-1),H356)))</f>
        <v/>
      </c>
      <c r="J356">
        <f>IF(I356="","",IFERROR(N(INDEX($A356:$E356,1,Rules!$H$16)),0))</f>
        <v/>
      </c>
      <c r="K356">
        <f>IF(I356="","",IFERROR(N(INDEX($A356:$E356,1,Rules!$H$17)),0))</f>
        <v/>
      </c>
      <c r="L356">
        <f>IF(I356="","",IFERROR(N(INDEX($A356:$E356,1,Rules!$H$18))*K356,0))</f>
        <v/>
      </c>
      <c r="M356">
        <f>IF(I356="","",IF(COUNTIF(Crawl!$EC$2:$EC$2001,I356)&gt;0,"Yes","No"))</f>
        <v/>
      </c>
    </row>
    <row r="357">
      <c r="G357">
        <f>IF(A357="","",IF(LEFT(A357,4)="http",IFERROR(MID(A357,FIND("/",A357,FIND("//",A357)+2),2000),"/"),A357))</f>
        <v/>
      </c>
      <c r="H357">
        <f>IF(G357="","",IFERROR(LEFT(SUBSTITUTE(G357,"#","?"),FIND("?",SUBSTITUTE(G357,"#","?"))-1),G357))</f>
        <v/>
      </c>
      <c r="I357">
        <f>IF(H357="","",LOWER(IF(AND(LEN(H357)&gt;1,RIGHT(H357,1)="/"),LEFT(H357,LEN(H357)-1),H357)))</f>
        <v/>
      </c>
      <c r="J357">
        <f>IF(I357="","",IFERROR(N(INDEX($A357:$E357,1,Rules!$H$16)),0))</f>
        <v/>
      </c>
      <c r="K357">
        <f>IF(I357="","",IFERROR(N(INDEX($A357:$E357,1,Rules!$H$17)),0))</f>
        <v/>
      </c>
      <c r="L357">
        <f>IF(I357="","",IFERROR(N(INDEX($A357:$E357,1,Rules!$H$18))*K357,0))</f>
        <v/>
      </c>
      <c r="M357">
        <f>IF(I357="","",IF(COUNTIF(Crawl!$EC$2:$EC$2001,I357)&gt;0,"Yes","No"))</f>
        <v/>
      </c>
    </row>
    <row r="358">
      <c r="G358">
        <f>IF(A358="","",IF(LEFT(A358,4)="http",IFERROR(MID(A358,FIND("/",A358,FIND("//",A358)+2),2000),"/"),A358))</f>
        <v/>
      </c>
      <c r="H358">
        <f>IF(G358="","",IFERROR(LEFT(SUBSTITUTE(G358,"#","?"),FIND("?",SUBSTITUTE(G358,"#","?"))-1),G358))</f>
        <v/>
      </c>
      <c r="I358">
        <f>IF(H358="","",LOWER(IF(AND(LEN(H358)&gt;1,RIGHT(H358,1)="/"),LEFT(H358,LEN(H358)-1),H358)))</f>
        <v/>
      </c>
      <c r="J358">
        <f>IF(I358="","",IFERROR(N(INDEX($A358:$E358,1,Rules!$H$16)),0))</f>
        <v/>
      </c>
      <c r="K358">
        <f>IF(I358="","",IFERROR(N(INDEX($A358:$E358,1,Rules!$H$17)),0))</f>
        <v/>
      </c>
      <c r="L358">
        <f>IF(I358="","",IFERROR(N(INDEX($A358:$E358,1,Rules!$H$18))*K358,0))</f>
        <v/>
      </c>
      <c r="M358">
        <f>IF(I358="","",IF(COUNTIF(Crawl!$EC$2:$EC$2001,I358)&gt;0,"Yes","No"))</f>
        <v/>
      </c>
    </row>
    <row r="359">
      <c r="G359">
        <f>IF(A359="","",IF(LEFT(A359,4)="http",IFERROR(MID(A359,FIND("/",A359,FIND("//",A359)+2),2000),"/"),A359))</f>
        <v/>
      </c>
      <c r="H359">
        <f>IF(G359="","",IFERROR(LEFT(SUBSTITUTE(G359,"#","?"),FIND("?",SUBSTITUTE(G359,"#","?"))-1),G359))</f>
        <v/>
      </c>
      <c r="I359">
        <f>IF(H359="","",LOWER(IF(AND(LEN(H359)&gt;1,RIGHT(H359,1)="/"),LEFT(H359,LEN(H359)-1),H359)))</f>
        <v/>
      </c>
      <c r="J359">
        <f>IF(I359="","",IFERROR(N(INDEX($A359:$E359,1,Rules!$H$16)),0))</f>
        <v/>
      </c>
      <c r="K359">
        <f>IF(I359="","",IFERROR(N(INDEX($A359:$E359,1,Rules!$H$17)),0))</f>
        <v/>
      </c>
      <c r="L359">
        <f>IF(I359="","",IFERROR(N(INDEX($A359:$E359,1,Rules!$H$18))*K359,0))</f>
        <v/>
      </c>
      <c r="M359">
        <f>IF(I359="","",IF(COUNTIF(Crawl!$EC$2:$EC$2001,I359)&gt;0,"Yes","No"))</f>
        <v/>
      </c>
    </row>
    <row r="360">
      <c r="G360">
        <f>IF(A360="","",IF(LEFT(A360,4)="http",IFERROR(MID(A360,FIND("/",A360,FIND("//",A360)+2),2000),"/"),A360))</f>
        <v/>
      </c>
      <c r="H360">
        <f>IF(G360="","",IFERROR(LEFT(SUBSTITUTE(G360,"#","?"),FIND("?",SUBSTITUTE(G360,"#","?"))-1),G360))</f>
        <v/>
      </c>
      <c r="I360">
        <f>IF(H360="","",LOWER(IF(AND(LEN(H360)&gt;1,RIGHT(H360,1)="/"),LEFT(H360,LEN(H360)-1),H360)))</f>
        <v/>
      </c>
      <c r="J360">
        <f>IF(I360="","",IFERROR(N(INDEX($A360:$E360,1,Rules!$H$16)),0))</f>
        <v/>
      </c>
      <c r="K360">
        <f>IF(I360="","",IFERROR(N(INDEX($A360:$E360,1,Rules!$H$17)),0))</f>
        <v/>
      </c>
      <c r="L360">
        <f>IF(I360="","",IFERROR(N(INDEX($A360:$E360,1,Rules!$H$18))*K360,0))</f>
        <v/>
      </c>
      <c r="M360">
        <f>IF(I360="","",IF(COUNTIF(Crawl!$EC$2:$EC$2001,I360)&gt;0,"Yes","No"))</f>
        <v/>
      </c>
    </row>
    <row r="361">
      <c r="G361">
        <f>IF(A361="","",IF(LEFT(A361,4)="http",IFERROR(MID(A361,FIND("/",A361,FIND("//",A361)+2),2000),"/"),A361))</f>
        <v/>
      </c>
      <c r="H361">
        <f>IF(G361="","",IFERROR(LEFT(SUBSTITUTE(G361,"#","?"),FIND("?",SUBSTITUTE(G361,"#","?"))-1),G361))</f>
        <v/>
      </c>
      <c r="I361">
        <f>IF(H361="","",LOWER(IF(AND(LEN(H361)&gt;1,RIGHT(H361,1)="/"),LEFT(H361,LEN(H361)-1),H361)))</f>
        <v/>
      </c>
      <c r="J361">
        <f>IF(I361="","",IFERROR(N(INDEX($A361:$E361,1,Rules!$H$16)),0))</f>
        <v/>
      </c>
      <c r="K361">
        <f>IF(I361="","",IFERROR(N(INDEX($A361:$E361,1,Rules!$H$17)),0))</f>
        <v/>
      </c>
      <c r="L361">
        <f>IF(I361="","",IFERROR(N(INDEX($A361:$E361,1,Rules!$H$18))*K361,0))</f>
        <v/>
      </c>
      <c r="M361">
        <f>IF(I361="","",IF(COUNTIF(Crawl!$EC$2:$EC$2001,I361)&gt;0,"Yes","No"))</f>
        <v/>
      </c>
    </row>
    <row r="362">
      <c r="G362">
        <f>IF(A362="","",IF(LEFT(A362,4)="http",IFERROR(MID(A362,FIND("/",A362,FIND("//",A362)+2),2000),"/"),A362))</f>
        <v/>
      </c>
      <c r="H362">
        <f>IF(G362="","",IFERROR(LEFT(SUBSTITUTE(G362,"#","?"),FIND("?",SUBSTITUTE(G362,"#","?"))-1),G362))</f>
        <v/>
      </c>
      <c r="I362">
        <f>IF(H362="","",LOWER(IF(AND(LEN(H362)&gt;1,RIGHT(H362,1)="/"),LEFT(H362,LEN(H362)-1),H362)))</f>
        <v/>
      </c>
      <c r="J362">
        <f>IF(I362="","",IFERROR(N(INDEX($A362:$E362,1,Rules!$H$16)),0))</f>
        <v/>
      </c>
      <c r="K362">
        <f>IF(I362="","",IFERROR(N(INDEX($A362:$E362,1,Rules!$H$17)),0))</f>
        <v/>
      </c>
      <c r="L362">
        <f>IF(I362="","",IFERROR(N(INDEX($A362:$E362,1,Rules!$H$18))*K362,0))</f>
        <v/>
      </c>
      <c r="M362">
        <f>IF(I362="","",IF(COUNTIF(Crawl!$EC$2:$EC$2001,I362)&gt;0,"Yes","No"))</f>
        <v/>
      </c>
    </row>
    <row r="363">
      <c r="G363">
        <f>IF(A363="","",IF(LEFT(A363,4)="http",IFERROR(MID(A363,FIND("/",A363,FIND("//",A363)+2),2000),"/"),A363))</f>
        <v/>
      </c>
      <c r="H363">
        <f>IF(G363="","",IFERROR(LEFT(SUBSTITUTE(G363,"#","?"),FIND("?",SUBSTITUTE(G363,"#","?"))-1),G363))</f>
        <v/>
      </c>
      <c r="I363">
        <f>IF(H363="","",LOWER(IF(AND(LEN(H363)&gt;1,RIGHT(H363,1)="/"),LEFT(H363,LEN(H363)-1),H363)))</f>
        <v/>
      </c>
      <c r="J363">
        <f>IF(I363="","",IFERROR(N(INDEX($A363:$E363,1,Rules!$H$16)),0))</f>
        <v/>
      </c>
      <c r="K363">
        <f>IF(I363="","",IFERROR(N(INDEX($A363:$E363,1,Rules!$H$17)),0))</f>
        <v/>
      </c>
      <c r="L363">
        <f>IF(I363="","",IFERROR(N(INDEX($A363:$E363,1,Rules!$H$18))*K363,0))</f>
        <v/>
      </c>
      <c r="M363">
        <f>IF(I363="","",IF(COUNTIF(Crawl!$EC$2:$EC$2001,I363)&gt;0,"Yes","No"))</f>
        <v/>
      </c>
    </row>
    <row r="364">
      <c r="G364">
        <f>IF(A364="","",IF(LEFT(A364,4)="http",IFERROR(MID(A364,FIND("/",A364,FIND("//",A364)+2),2000),"/"),A364))</f>
        <v/>
      </c>
      <c r="H364">
        <f>IF(G364="","",IFERROR(LEFT(SUBSTITUTE(G364,"#","?"),FIND("?",SUBSTITUTE(G364,"#","?"))-1),G364))</f>
        <v/>
      </c>
      <c r="I364">
        <f>IF(H364="","",LOWER(IF(AND(LEN(H364)&gt;1,RIGHT(H364,1)="/"),LEFT(H364,LEN(H364)-1),H364)))</f>
        <v/>
      </c>
      <c r="J364">
        <f>IF(I364="","",IFERROR(N(INDEX($A364:$E364,1,Rules!$H$16)),0))</f>
        <v/>
      </c>
      <c r="K364">
        <f>IF(I364="","",IFERROR(N(INDEX($A364:$E364,1,Rules!$H$17)),0))</f>
        <v/>
      </c>
      <c r="L364">
        <f>IF(I364="","",IFERROR(N(INDEX($A364:$E364,1,Rules!$H$18))*K364,0))</f>
        <v/>
      </c>
      <c r="M364">
        <f>IF(I364="","",IF(COUNTIF(Crawl!$EC$2:$EC$2001,I364)&gt;0,"Yes","No"))</f>
        <v/>
      </c>
    </row>
    <row r="365">
      <c r="G365">
        <f>IF(A365="","",IF(LEFT(A365,4)="http",IFERROR(MID(A365,FIND("/",A365,FIND("//",A365)+2),2000),"/"),A365))</f>
        <v/>
      </c>
      <c r="H365">
        <f>IF(G365="","",IFERROR(LEFT(SUBSTITUTE(G365,"#","?"),FIND("?",SUBSTITUTE(G365,"#","?"))-1),G365))</f>
        <v/>
      </c>
      <c r="I365">
        <f>IF(H365="","",LOWER(IF(AND(LEN(H365)&gt;1,RIGHT(H365,1)="/"),LEFT(H365,LEN(H365)-1),H365)))</f>
        <v/>
      </c>
      <c r="J365">
        <f>IF(I365="","",IFERROR(N(INDEX($A365:$E365,1,Rules!$H$16)),0))</f>
        <v/>
      </c>
      <c r="K365">
        <f>IF(I365="","",IFERROR(N(INDEX($A365:$E365,1,Rules!$H$17)),0))</f>
        <v/>
      </c>
      <c r="L365">
        <f>IF(I365="","",IFERROR(N(INDEX($A365:$E365,1,Rules!$H$18))*K365,0))</f>
        <v/>
      </c>
      <c r="M365">
        <f>IF(I365="","",IF(COUNTIF(Crawl!$EC$2:$EC$2001,I365)&gt;0,"Yes","No"))</f>
        <v/>
      </c>
    </row>
    <row r="366">
      <c r="G366">
        <f>IF(A366="","",IF(LEFT(A366,4)="http",IFERROR(MID(A366,FIND("/",A366,FIND("//",A366)+2),2000),"/"),A366))</f>
        <v/>
      </c>
      <c r="H366">
        <f>IF(G366="","",IFERROR(LEFT(SUBSTITUTE(G366,"#","?"),FIND("?",SUBSTITUTE(G366,"#","?"))-1),G366))</f>
        <v/>
      </c>
      <c r="I366">
        <f>IF(H366="","",LOWER(IF(AND(LEN(H366)&gt;1,RIGHT(H366,1)="/"),LEFT(H366,LEN(H366)-1),H366)))</f>
        <v/>
      </c>
      <c r="J366">
        <f>IF(I366="","",IFERROR(N(INDEX($A366:$E366,1,Rules!$H$16)),0))</f>
        <v/>
      </c>
      <c r="K366">
        <f>IF(I366="","",IFERROR(N(INDEX($A366:$E366,1,Rules!$H$17)),0))</f>
        <v/>
      </c>
      <c r="L366">
        <f>IF(I366="","",IFERROR(N(INDEX($A366:$E366,1,Rules!$H$18))*K366,0))</f>
        <v/>
      </c>
      <c r="M366">
        <f>IF(I366="","",IF(COUNTIF(Crawl!$EC$2:$EC$2001,I366)&gt;0,"Yes","No"))</f>
        <v/>
      </c>
    </row>
    <row r="367">
      <c r="G367">
        <f>IF(A367="","",IF(LEFT(A367,4)="http",IFERROR(MID(A367,FIND("/",A367,FIND("//",A367)+2),2000),"/"),A367))</f>
        <v/>
      </c>
      <c r="H367">
        <f>IF(G367="","",IFERROR(LEFT(SUBSTITUTE(G367,"#","?"),FIND("?",SUBSTITUTE(G367,"#","?"))-1),G367))</f>
        <v/>
      </c>
      <c r="I367">
        <f>IF(H367="","",LOWER(IF(AND(LEN(H367)&gt;1,RIGHT(H367,1)="/"),LEFT(H367,LEN(H367)-1),H367)))</f>
        <v/>
      </c>
      <c r="J367">
        <f>IF(I367="","",IFERROR(N(INDEX($A367:$E367,1,Rules!$H$16)),0))</f>
        <v/>
      </c>
      <c r="K367">
        <f>IF(I367="","",IFERROR(N(INDEX($A367:$E367,1,Rules!$H$17)),0))</f>
        <v/>
      </c>
      <c r="L367">
        <f>IF(I367="","",IFERROR(N(INDEX($A367:$E367,1,Rules!$H$18))*K367,0))</f>
        <v/>
      </c>
      <c r="M367">
        <f>IF(I367="","",IF(COUNTIF(Crawl!$EC$2:$EC$2001,I367)&gt;0,"Yes","No"))</f>
        <v/>
      </c>
    </row>
    <row r="368">
      <c r="G368">
        <f>IF(A368="","",IF(LEFT(A368,4)="http",IFERROR(MID(A368,FIND("/",A368,FIND("//",A368)+2),2000),"/"),A368))</f>
        <v/>
      </c>
      <c r="H368">
        <f>IF(G368="","",IFERROR(LEFT(SUBSTITUTE(G368,"#","?"),FIND("?",SUBSTITUTE(G368,"#","?"))-1),G368))</f>
        <v/>
      </c>
      <c r="I368">
        <f>IF(H368="","",LOWER(IF(AND(LEN(H368)&gt;1,RIGHT(H368,1)="/"),LEFT(H368,LEN(H368)-1),H368)))</f>
        <v/>
      </c>
      <c r="J368">
        <f>IF(I368="","",IFERROR(N(INDEX($A368:$E368,1,Rules!$H$16)),0))</f>
        <v/>
      </c>
      <c r="K368">
        <f>IF(I368="","",IFERROR(N(INDEX($A368:$E368,1,Rules!$H$17)),0))</f>
        <v/>
      </c>
      <c r="L368">
        <f>IF(I368="","",IFERROR(N(INDEX($A368:$E368,1,Rules!$H$18))*K368,0))</f>
        <v/>
      </c>
      <c r="M368">
        <f>IF(I368="","",IF(COUNTIF(Crawl!$EC$2:$EC$2001,I368)&gt;0,"Yes","No"))</f>
        <v/>
      </c>
    </row>
    <row r="369">
      <c r="G369">
        <f>IF(A369="","",IF(LEFT(A369,4)="http",IFERROR(MID(A369,FIND("/",A369,FIND("//",A369)+2),2000),"/"),A369))</f>
        <v/>
      </c>
      <c r="H369">
        <f>IF(G369="","",IFERROR(LEFT(SUBSTITUTE(G369,"#","?"),FIND("?",SUBSTITUTE(G369,"#","?"))-1),G369))</f>
        <v/>
      </c>
      <c r="I369">
        <f>IF(H369="","",LOWER(IF(AND(LEN(H369)&gt;1,RIGHT(H369,1)="/"),LEFT(H369,LEN(H369)-1),H369)))</f>
        <v/>
      </c>
      <c r="J369">
        <f>IF(I369="","",IFERROR(N(INDEX($A369:$E369,1,Rules!$H$16)),0))</f>
        <v/>
      </c>
      <c r="K369">
        <f>IF(I369="","",IFERROR(N(INDEX($A369:$E369,1,Rules!$H$17)),0))</f>
        <v/>
      </c>
      <c r="L369">
        <f>IF(I369="","",IFERROR(N(INDEX($A369:$E369,1,Rules!$H$18))*K369,0))</f>
        <v/>
      </c>
      <c r="M369">
        <f>IF(I369="","",IF(COUNTIF(Crawl!$EC$2:$EC$2001,I369)&gt;0,"Yes","No"))</f>
        <v/>
      </c>
    </row>
    <row r="370">
      <c r="G370">
        <f>IF(A370="","",IF(LEFT(A370,4)="http",IFERROR(MID(A370,FIND("/",A370,FIND("//",A370)+2),2000),"/"),A370))</f>
        <v/>
      </c>
      <c r="H370">
        <f>IF(G370="","",IFERROR(LEFT(SUBSTITUTE(G370,"#","?"),FIND("?",SUBSTITUTE(G370,"#","?"))-1),G370))</f>
        <v/>
      </c>
      <c r="I370">
        <f>IF(H370="","",LOWER(IF(AND(LEN(H370)&gt;1,RIGHT(H370,1)="/"),LEFT(H370,LEN(H370)-1),H370)))</f>
        <v/>
      </c>
      <c r="J370">
        <f>IF(I370="","",IFERROR(N(INDEX($A370:$E370,1,Rules!$H$16)),0))</f>
        <v/>
      </c>
      <c r="K370">
        <f>IF(I370="","",IFERROR(N(INDEX($A370:$E370,1,Rules!$H$17)),0))</f>
        <v/>
      </c>
      <c r="L370">
        <f>IF(I370="","",IFERROR(N(INDEX($A370:$E370,1,Rules!$H$18))*K370,0))</f>
        <v/>
      </c>
      <c r="M370">
        <f>IF(I370="","",IF(COUNTIF(Crawl!$EC$2:$EC$2001,I370)&gt;0,"Yes","No"))</f>
        <v/>
      </c>
    </row>
    <row r="371">
      <c r="G371">
        <f>IF(A371="","",IF(LEFT(A371,4)="http",IFERROR(MID(A371,FIND("/",A371,FIND("//",A371)+2),2000),"/"),A371))</f>
        <v/>
      </c>
      <c r="H371">
        <f>IF(G371="","",IFERROR(LEFT(SUBSTITUTE(G371,"#","?"),FIND("?",SUBSTITUTE(G371,"#","?"))-1),G371))</f>
        <v/>
      </c>
      <c r="I371">
        <f>IF(H371="","",LOWER(IF(AND(LEN(H371)&gt;1,RIGHT(H371,1)="/"),LEFT(H371,LEN(H371)-1),H371)))</f>
        <v/>
      </c>
      <c r="J371">
        <f>IF(I371="","",IFERROR(N(INDEX($A371:$E371,1,Rules!$H$16)),0))</f>
        <v/>
      </c>
      <c r="K371">
        <f>IF(I371="","",IFERROR(N(INDEX($A371:$E371,1,Rules!$H$17)),0))</f>
        <v/>
      </c>
      <c r="L371">
        <f>IF(I371="","",IFERROR(N(INDEX($A371:$E371,1,Rules!$H$18))*K371,0))</f>
        <v/>
      </c>
      <c r="M371">
        <f>IF(I371="","",IF(COUNTIF(Crawl!$EC$2:$EC$2001,I371)&gt;0,"Yes","No"))</f>
        <v/>
      </c>
    </row>
    <row r="372">
      <c r="G372">
        <f>IF(A372="","",IF(LEFT(A372,4)="http",IFERROR(MID(A372,FIND("/",A372,FIND("//",A372)+2),2000),"/"),A372))</f>
        <v/>
      </c>
      <c r="H372">
        <f>IF(G372="","",IFERROR(LEFT(SUBSTITUTE(G372,"#","?"),FIND("?",SUBSTITUTE(G372,"#","?"))-1),G372))</f>
        <v/>
      </c>
      <c r="I372">
        <f>IF(H372="","",LOWER(IF(AND(LEN(H372)&gt;1,RIGHT(H372,1)="/"),LEFT(H372,LEN(H372)-1),H372)))</f>
        <v/>
      </c>
      <c r="J372">
        <f>IF(I372="","",IFERROR(N(INDEX($A372:$E372,1,Rules!$H$16)),0))</f>
        <v/>
      </c>
      <c r="K372">
        <f>IF(I372="","",IFERROR(N(INDEX($A372:$E372,1,Rules!$H$17)),0))</f>
        <v/>
      </c>
      <c r="L372">
        <f>IF(I372="","",IFERROR(N(INDEX($A372:$E372,1,Rules!$H$18))*K372,0))</f>
        <v/>
      </c>
      <c r="M372">
        <f>IF(I372="","",IF(COUNTIF(Crawl!$EC$2:$EC$2001,I372)&gt;0,"Yes","No"))</f>
        <v/>
      </c>
    </row>
    <row r="373">
      <c r="G373">
        <f>IF(A373="","",IF(LEFT(A373,4)="http",IFERROR(MID(A373,FIND("/",A373,FIND("//",A373)+2),2000),"/"),A373))</f>
        <v/>
      </c>
      <c r="H373">
        <f>IF(G373="","",IFERROR(LEFT(SUBSTITUTE(G373,"#","?"),FIND("?",SUBSTITUTE(G373,"#","?"))-1),G373))</f>
        <v/>
      </c>
      <c r="I373">
        <f>IF(H373="","",LOWER(IF(AND(LEN(H373)&gt;1,RIGHT(H373,1)="/"),LEFT(H373,LEN(H373)-1),H373)))</f>
        <v/>
      </c>
      <c r="J373">
        <f>IF(I373="","",IFERROR(N(INDEX($A373:$E373,1,Rules!$H$16)),0))</f>
        <v/>
      </c>
      <c r="K373">
        <f>IF(I373="","",IFERROR(N(INDEX($A373:$E373,1,Rules!$H$17)),0))</f>
        <v/>
      </c>
      <c r="L373">
        <f>IF(I373="","",IFERROR(N(INDEX($A373:$E373,1,Rules!$H$18))*K373,0))</f>
        <v/>
      </c>
      <c r="M373">
        <f>IF(I373="","",IF(COUNTIF(Crawl!$EC$2:$EC$2001,I373)&gt;0,"Yes","No"))</f>
        <v/>
      </c>
    </row>
    <row r="374">
      <c r="G374">
        <f>IF(A374="","",IF(LEFT(A374,4)="http",IFERROR(MID(A374,FIND("/",A374,FIND("//",A374)+2),2000),"/"),A374))</f>
        <v/>
      </c>
      <c r="H374">
        <f>IF(G374="","",IFERROR(LEFT(SUBSTITUTE(G374,"#","?"),FIND("?",SUBSTITUTE(G374,"#","?"))-1),G374))</f>
        <v/>
      </c>
      <c r="I374">
        <f>IF(H374="","",LOWER(IF(AND(LEN(H374)&gt;1,RIGHT(H374,1)="/"),LEFT(H374,LEN(H374)-1),H374)))</f>
        <v/>
      </c>
      <c r="J374">
        <f>IF(I374="","",IFERROR(N(INDEX($A374:$E374,1,Rules!$H$16)),0))</f>
        <v/>
      </c>
      <c r="K374">
        <f>IF(I374="","",IFERROR(N(INDEX($A374:$E374,1,Rules!$H$17)),0))</f>
        <v/>
      </c>
      <c r="L374">
        <f>IF(I374="","",IFERROR(N(INDEX($A374:$E374,1,Rules!$H$18))*K374,0))</f>
        <v/>
      </c>
      <c r="M374">
        <f>IF(I374="","",IF(COUNTIF(Crawl!$EC$2:$EC$2001,I374)&gt;0,"Yes","No"))</f>
        <v/>
      </c>
    </row>
    <row r="375">
      <c r="G375">
        <f>IF(A375="","",IF(LEFT(A375,4)="http",IFERROR(MID(A375,FIND("/",A375,FIND("//",A375)+2),2000),"/"),A375))</f>
        <v/>
      </c>
      <c r="H375">
        <f>IF(G375="","",IFERROR(LEFT(SUBSTITUTE(G375,"#","?"),FIND("?",SUBSTITUTE(G375,"#","?"))-1),G375))</f>
        <v/>
      </c>
      <c r="I375">
        <f>IF(H375="","",LOWER(IF(AND(LEN(H375)&gt;1,RIGHT(H375,1)="/"),LEFT(H375,LEN(H375)-1),H375)))</f>
        <v/>
      </c>
      <c r="J375">
        <f>IF(I375="","",IFERROR(N(INDEX($A375:$E375,1,Rules!$H$16)),0))</f>
        <v/>
      </c>
      <c r="K375">
        <f>IF(I375="","",IFERROR(N(INDEX($A375:$E375,1,Rules!$H$17)),0))</f>
        <v/>
      </c>
      <c r="L375">
        <f>IF(I375="","",IFERROR(N(INDEX($A375:$E375,1,Rules!$H$18))*K375,0))</f>
        <v/>
      </c>
      <c r="M375">
        <f>IF(I375="","",IF(COUNTIF(Crawl!$EC$2:$EC$2001,I375)&gt;0,"Yes","No"))</f>
        <v/>
      </c>
    </row>
    <row r="376">
      <c r="G376">
        <f>IF(A376="","",IF(LEFT(A376,4)="http",IFERROR(MID(A376,FIND("/",A376,FIND("//",A376)+2),2000),"/"),A376))</f>
        <v/>
      </c>
      <c r="H376">
        <f>IF(G376="","",IFERROR(LEFT(SUBSTITUTE(G376,"#","?"),FIND("?",SUBSTITUTE(G376,"#","?"))-1),G376))</f>
        <v/>
      </c>
      <c r="I376">
        <f>IF(H376="","",LOWER(IF(AND(LEN(H376)&gt;1,RIGHT(H376,1)="/"),LEFT(H376,LEN(H376)-1),H376)))</f>
        <v/>
      </c>
      <c r="J376">
        <f>IF(I376="","",IFERROR(N(INDEX($A376:$E376,1,Rules!$H$16)),0))</f>
        <v/>
      </c>
      <c r="K376">
        <f>IF(I376="","",IFERROR(N(INDEX($A376:$E376,1,Rules!$H$17)),0))</f>
        <v/>
      </c>
      <c r="L376">
        <f>IF(I376="","",IFERROR(N(INDEX($A376:$E376,1,Rules!$H$18))*K376,0))</f>
        <v/>
      </c>
      <c r="M376">
        <f>IF(I376="","",IF(COUNTIF(Crawl!$EC$2:$EC$2001,I376)&gt;0,"Yes","No"))</f>
        <v/>
      </c>
    </row>
    <row r="377">
      <c r="G377">
        <f>IF(A377="","",IF(LEFT(A377,4)="http",IFERROR(MID(A377,FIND("/",A377,FIND("//",A377)+2),2000),"/"),A377))</f>
        <v/>
      </c>
      <c r="H377">
        <f>IF(G377="","",IFERROR(LEFT(SUBSTITUTE(G377,"#","?"),FIND("?",SUBSTITUTE(G377,"#","?"))-1),G377))</f>
        <v/>
      </c>
      <c r="I377">
        <f>IF(H377="","",LOWER(IF(AND(LEN(H377)&gt;1,RIGHT(H377,1)="/"),LEFT(H377,LEN(H377)-1),H377)))</f>
        <v/>
      </c>
      <c r="J377">
        <f>IF(I377="","",IFERROR(N(INDEX($A377:$E377,1,Rules!$H$16)),0))</f>
        <v/>
      </c>
      <c r="K377">
        <f>IF(I377="","",IFERROR(N(INDEX($A377:$E377,1,Rules!$H$17)),0))</f>
        <v/>
      </c>
      <c r="L377">
        <f>IF(I377="","",IFERROR(N(INDEX($A377:$E377,1,Rules!$H$18))*K377,0))</f>
        <v/>
      </c>
      <c r="M377">
        <f>IF(I377="","",IF(COUNTIF(Crawl!$EC$2:$EC$2001,I377)&gt;0,"Yes","No"))</f>
        <v/>
      </c>
    </row>
    <row r="378">
      <c r="G378">
        <f>IF(A378="","",IF(LEFT(A378,4)="http",IFERROR(MID(A378,FIND("/",A378,FIND("//",A378)+2),2000),"/"),A378))</f>
        <v/>
      </c>
      <c r="H378">
        <f>IF(G378="","",IFERROR(LEFT(SUBSTITUTE(G378,"#","?"),FIND("?",SUBSTITUTE(G378,"#","?"))-1),G378))</f>
        <v/>
      </c>
      <c r="I378">
        <f>IF(H378="","",LOWER(IF(AND(LEN(H378)&gt;1,RIGHT(H378,1)="/"),LEFT(H378,LEN(H378)-1),H378)))</f>
        <v/>
      </c>
      <c r="J378">
        <f>IF(I378="","",IFERROR(N(INDEX($A378:$E378,1,Rules!$H$16)),0))</f>
        <v/>
      </c>
      <c r="K378">
        <f>IF(I378="","",IFERROR(N(INDEX($A378:$E378,1,Rules!$H$17)),0))</f>
        <v/>
      </c>
      <c r="L378">
        <f>IF(I378="","",IFERROR(N(INDEX($A378:$E378,1,Rules!$H$18))*K378,0))</f>
        <v/>
      </c>
      <c r="M378">
        <f>IF(I378="","",IF(COUNTIF(Crawl!$EC$2:$EC$2001,I378)&gt;0,"Yes","No"))</f>
        <v/>
      </c>
    </row>
    <row r="379">
      <c r="G379">
        <f>IF(A379="","",IF(LEFT(A379,4)="http",IFERROR(MID(A379,FIND("/",A379,FIND("//",A379)+2),2000),"/"),A379))</f>
        <v/>
      </c>
      <c r="H379">
        <f>IF(G379="","",IFERROR(LEFT(SUBSTITUTE(G379,"#","?"),FIND("?",SUBSTITUTE(G379,"#","?"))-1),G379))</f>
        <v/>
      </c>
      <c r="I379">
        <f>IF(H379="","",LOWER(IF(AND(LEN(H379)&gt;1,RIGHT(H379,1)="/"),LEFT(H379,LEN(H379)-1),H379)))</f>
        <v/>
      </c>
      <c r="J379">
        <f>IF(I379="","",IFERROR(N(INDEX($A379:$E379,1,Rules!$H$16)),0))</f>
        <v/>
      </c>
      <c r="K379">
        <f>IF(I379="","",IFERROR(N(INDEX($A379:$E379,1,Rules!$H$17)),0))</f>
        <v/>
      </c>
      <c r="L379">
        <f>IF(I379="","",IFERROR(N(INDEX($A379:$E379,1,Rules!$H$18))*K379,0))</f>
        <v/>
      </c>
      <c r="M379">
        <f>IF(I379="","",IF(COUNTIF(Crawl!$EC$2:$EC$2001,I379)&gt;0,"Yes","No"))</f>
        <v/>
      </c>
    </row>
    <row r="380">
      <c r="G380">
        <f>IF(A380="","",IF(LEFT(A380,4)="http",IFERROR(MID(A380,FIND("/",A380,FIND("//",A380)+2),2000),"/"),A380))</f>
        <v/>
      </c>
      <c r="H380">
        <f>IF(G380="","",IFERROR(LEFT(SUBSTITUTE(G380,"#","?"),FIND("?",SUBSTITUTE(G380,"#","?"))-1),G380))</f>
        <v/>
      </c>
      <c r="I380">
        <f>IF(H380="","",LOWER(IF(AND(LEN(H380)&gt;1,RIGHT(H380,1)="/"),LEFT(H380,LEN(H380)-1),H380)))</f>
        <v/>
      </c>
      <c r="J380">
        <f>IF(I380="","",IFERROR(N(INDEX($A380:$E380,1,Rules!$H$16)),0))</f>
        <v/>
      </c>
      <c r="K380">
        <f>IF(I380="","",IFERROR(N(INDEX($A380:$E380,1,Rules!$H$17)),0))</f>
        <v/>
      </c>
      <c r="L380">
        <f>IF(I380="","",IFERROR(N(INDEX($A380:$E380,1,Rules!$H$18))*K380,0))</f>
        <v/>
      </c>
      <c r="M380">
        <f>IF(I380="","",IF(COUNTIF(Crawl!$EC$2:$EC$2001,I380)&gt;0,"Yes","No"))</f>
        <v/>
      </c>
    </row>
    <row r="381">
      <c r="G381">
        <f>IF(A381="","",IF(LEFT(A381,4)="http",IFERROR(MID(A381,FIND("/",A381,FIND("//",A381)+2),2000),"/"),A381))</f>
        <v/>
      </c>
      <c r="H381">
        <f>IF(G381="","",IFERROR(LEFT(SUBSTITUTE(G381,"#","?"),FIND("?",SUBSTITUTE(G381,"#","?"))-1),G381))</f>
        <v/>
      </c>
      <c r="I381">
        <f>IF(H381="","",LOWER(IF(AND(LEN(H381)&gt;1,RIGHT(H381,1)="/"),LEFT(H381,LEN(H381)-1),H381)))</f>
        <v/>
      </c>
      <c r="J381">
        <f>IF(I381="","",IFERROR(N(INDEX($A381:$E381,1,Rules!$H$16)),0))</f>
        <v/>
      </c>
      <c r="K381">
        <f>IF(I381="","",IFERROR(N(INDEX($A381:$E381,1,Rules!$H$17)),0))</f>
        <v/>
      </c>
      <c r="L381">
        <f>IF(I381="","",IFERROR(N(INDEX($A381:$E381,1,Rules!$H$18))*K381,0))</f>
        <v/>
      </c>
      <c r="M381">
        <f>IF(I381="","",IF(COUNTIF(Crawl!$EC$2:$EC$2001,I381)&gt;0,"Yes","No"))</f>
        <v/>
      </c>
    </row>
    <row r="382">
      <c r="G382">
        <f>IF(A382="","",IF(LEFT(A382,4)="http",IFERROR(MID(A382,FIND("/",A382,FIND("//",A382)+2),2000),"/"),A382))</f>
        <v/>
      </c>
      <c r="H382">
        <f>IF(G382="","",IFERROR(LEFT(SUBSTITUTE(G382,"#","?"),FIND("?",SUBSTITUTE(G382,"#","?"))-1),G382))</f>
        <v/>
      </c>
      <c r="I382">
        <f>IF(H382="","",LOWER(IF(AND(LEN(H382)&gt;1,RIGHT(H382,1)="/"),LEFT(H382,LEN(H382)-1),H382)))</f>
        <v/>
      </c>
      <c r="J382">
        <f>IF(I382="","",IFERROR(N(INDEX($A382:$E382,1,Rules!$H$16)),0))</f>
        <v/>
      </c>
      <c r="K382">
        <f>IF(I382="","",IFERROR(N(INDEX($A382:$E382,1,Rules!$H$17)),0))</f>
        <v/>
      </c>
      <c r="L382">
        <f>IF(I382="","",IFERROR(N(INDEX($A382:$E382,1,Rules!$H$18))*K382,0))</f>
        <v/>
      </c>
      <c r="M382">
        <f>IF(I382="","",IF(COUNTIF(Crawl!$EC$2:$EC$2001,I382)&gt;0,"Yes","No"))</f>
        <v/>
      </c>
    </row>
    <row r="383">
      <c r="G383">
        <f>IF(A383="","",IF(LEFT(A383,4)="http",IFERROR(MID(A383,FIND("/",A383,FIND("//",A383)+2),2000),"/"),A383))</f>
        <v/>
      </c>
      <c r="H383">
        <f>IF(G383="","",IFERROR(LEFT(SUBSTITUTE(G383,"#","?"),FIND("?",SUBSTITUTE(G383,"#","?"))-1),G383))</f>
        <v/>
      </c>
      <c r="I383">
        <f>IF(H383="","",LOWER(IF(AND(LEN(H383)&gt;1,RIGHT(H383,1)="/"),LEFT(H383,LEN(H383)-1),H383)))</f>
        <v/>
      </c>
      <c r="J383">
        <f>IF(I383="","",IFERROR(N(INDEX($A383:$E383,1,Rules!$H$16)),0))</f>
        <v/>
      </c>
      <c r="K383">
        <f>IF(I383="","",IFERROR(N(INDEX($A383:$E383,1,Rules!$H$17)),0))</f>
        <v/>
      </c>
      <c r="L383">
        <f>IF(I383="","",IFERROR(N(INDEX($A383:$E383,1,Rules!$H$18))*K383,0))</f>
        <v/>
      </c>
      <c r="M383">
        <f>IF(I383="","",IF(COUNTIF(Crawl!$EC$2:$EC$2001,I383)&gt;0,"Yes","No"))</f>
        <v/>
      </c>
    </row>
    <row r="384">
      <c r="G384">
        <f>IF(A384="","",IF(LEFT(A384,4)="http",IFERROR(MID(A384,FIND("/",A384,FIND("//",A384)+2),2000),"/"),A384))</f>
        <v/>
      </c>
      <c r="H384">
        <f>IF(G384="","",IFERROR(LEFT(SUBSTITUTE(G384,"#","?"),FIND("?",SUBSTITUTE(G384,"#","?"))-1),G384))</f>
        <v/>
      </c>
      <c r="I384">
        <f>IF(H384="","",LOWER(IF(AND(LEN(H384)&gt;1,RIGHT(H384,1)="/"),LEFT(H384,LEN(H384)-1),H384)))</f>
        <v/>
      </c>
      <c r="J384">
        <f>IF(I384="","",IFERROR(N(INDEX($A384:$E384,1,Rules!$H$16)),0))</f>
        <v/>
      </c>
      <c r="K384">
        <f>IF(I384="","",IFERROR(N(INDEX($A384:$E384,1,Rules!$H$17)),0))</f>
        <v/>
      </c>
      <c r="L384">
        <f>IF(I384="","",IFERROR(N(INDEX($A384:$E384,1,Rules!$H$18))*K384,0))</f>
        <v/>
      </c>
      <c r="M384">
        <f>IF(I384="","",IF(COUNTIF(Crawl!$EC$2:$EC$2001,I384)&gt;0,"Yes","No"))</f>
        <v/>
      </c>
    </row>
    <row r="385">
      <c r="G385">
        <f>IF(A385="","",IF(LEFT(A385,4)="http",IFERROR(MID(A385,FIND("/",A385,FIND("//",A385)+2),2000),"/"),A385))</f>
        <v/>
      </c>
      <c r="H385">
        <f>IF(G385="","",IFERROR(LEFT(SUBSTITUTE(G385,"#","?"),FIND("?",SUBSTITUTE(G385,"#","?"))-1),G385))</f>
        <v/>
      </c>
      <c r="I385">
        <f>IF(H385="","",LOWER(IF(AND(LEN(H385)&gt;1,RIGHT(H385,1)="/"),LEFT(H385,LEN(H385)-1),H385)))</f>
        <v/>
      </c>
      <c r="J385">
        <f>IF(I385="","",IFERROR(N(INDEX($A385:$E385,1,Rules!$H$16)),0))</f>
        <v/>
      </c>
      <c r="K385">
        <f>IF(I385="","",IFERROR(N(INDEX($A385:$E385,1,Rules!$H$17)),0))</f>
        <v/>
      </c>
      <c r="L385">
        <f>IF(I385="","",IFERROR(N(INDEX($A385:$E385,1,Rules!$H$18))*K385,0))</f>
        <v/>
      </c>
      <c r="M385">
        <f>IF(I385="","",IF(COUNTIF(Crawl!$EC$2:$EC$2001,I385)&gt;0,"Yes","No"))</f>
        <v/>
      </c>
    </row>
    <row r="386">
      <c r="G386">
        <f>IF(A386="","",IF(LEFT(A386,4)="http",IFERROR(MID(A386,FIND("/",A386,FIND("//",A386)+2),2000),"/"),A386))</f>
        <v/>
      </c>
      <c r="H386">
        <f>IF(G386="","",IFERROR(LEFT(SUBSTITUTE(G386,"#","?"),FIND("?",SUBSTITUTE(G386,"#","?"))-1),G386))</f>
        <v/>
      </c>
      <c r="I386">
        <f>IF(H386="","",LOWER(IF(AND(LEN(H386)&gt;1,RIGHT(H386,1)="/"),LEFT(H386,LEN(H386)-1),H386)))</f>
        <v/>
      </c>
      <c r="J386">
        <f>IF(I386="","",IFERROR(N(INDEX($A386:$E386,1,Rules!$H$16)),0))</f>
        <v/>
      </c>
      <c r="K386">
        <f>IF(I386="","",IFERROR(N(INDEX($A386:$E386,1,Rules!$H$17)),0))</f>
        <v/>
      </c>
      <c r="L386">
        <f>IF(I386="","",IFERROR(N(INDEX($A386:$E386,1,Rules!$H$18))*K386,0))</f>
        <v/>
      </c>
      <c r="M386">
        <f>IF(I386="","",IF(COUNTIF(Crawl!$EC$2:$EC$2001,I386)&gt;0,"Yes","No"))</f>
        <v/>
      </c>
    </row>
    <row r="387">
      <c r="G387">
        <f>IF(A387="","",IF(LEFT(A387,4)="http",IFERROR(MID(A387,FIND("/",A387,FIND("//",A387)+2),2000),"/"),A387))</f>
        <v/>
      </c>
      <c r="H387">
        <f>IF(G387="","",IFERROR(LEFT(SUBSTITUTE(G387,"#","?"),FIND("?",SUBSTITUTE(G387,"#","?"))-1),G387))</f>
        <v/>
      </c>
      <c r="I387">
        <f>IF(H387="","",LOWER(IF(AND(LEN(H387)&gt;1,RIGHT(H387,1)="/"),LEFT(H387,LEN(H387)-1),H387)))</f>
        <v/>
      </c>
      <c r="J387">
        <f>IF(I387="","",IFERROR(N(INDEX($A387:$E387,1,Rules!$H$16)),0))</f>
        <v/>
      </c>
      <c r="K387">
        <f>IF(I387="","",IFERROR(N(INDEX($A387:$E387,1,Rules!$H$17)),0))</f>
        <v/>
      </c>
      <c r="L387">
        <f>IF(I387="","",IFERROR(N(INDEX($A387:$E387,1,Rules!$H$18))*K387,0))</f>
        <v/>
      </c>
      <c r="M387">
        <f>IF(I387="","",IF(COUNTIF(Crawl!$EC$2:$EC$2001,I387)&gt;0,"Yes","No"))</f>
        <v/>
      </c>
    </row>
    <row r="388">
      <c r="G388">
        <f>IF(A388="","",IF(LEFT(A388,4)="http",IFERROR(MID(A388,FIND("/",A388,FIND("//",A388)+2),2000),"/"),A388))</f>
        <v/>
      </c>
      <c r="H388">
        <f>IF(G388="","",IFERROR(LEFT(SUBSTITUTE(G388,"#","?"),FIND("?",SUBSTITUTE(G388,"#","?"))-1),G388))</f>
        <v/>
      </c>
      <c r="I388">
        <f>IF(H388="","",LOWER(IF(AND(LEN(H388)&gt;1,RIGHT(H388,1)="/"),LEFT(H388,LEN(H388)-1),H388)))</f>
        <v/>
      </c>
      <c r="J388">
        <f>IF(I388="","",IFERROR(N(INDEX($A388:$E388,1,Rules!$H$16)),0))</f>
        <v/>
      </c>
      <c r="K388">
        <f>IF(I388="","",IFERROR(N(INDEX($A388:$E388,1,Rules!$H$17)),0))</f>
        <v/>
      </c>
      <c r="L388">
        <f>IF(I388="","",IFERROR(N(INDEX($A388:$E388,1,Rules!$H$18))*K388,0))</f>
        <v/>
      </c>
      <c r="M388">
        <f>IF(I388="","",IF(COUNTIF(Crawl!$EC$2:$EC$2001,I388)&gt;0,"Yes","No"))</f>
        <v/>
      </c>
    </row>
    <row r="389">
      <c r="G389">
        <f>IF(A389="","",IF(LEFT(A389,4)="http",IFERROR(MID(A389,FIND("/",A389,FIND("//",A389)+2),2000),"/"),A389))</f>
        <v/>
      </c>
      <c r="H389">
        <f>IF(G389="","",IFERROR(LEFT(SUBSTITUTE(G389,"#","?"),FIND("?",SUBSTITUTE(G389,"#","?"))-1),G389))</f>
        <v/>
      </c>
      <c r="I389">
        <f>IF(H389="","",LOWER(IF(AND(LEN(H389)&gt;1,RIGHT(H389,1)="/"),LEFT(H389,LEN(H389)-1),H389)))</f>
        <v/>
      </c>
      <c r="J389">
        <f>IF(I389="","",IFERROR(N(INDEX($A389:$E389,1,Rules!$H$16)),0))</f>
        <v/>
      </c>
      <c r="K389">
        <f>IF(I389="","",IFERROR(N(INDEX($A389:$E389,1,Rules!$H$17)),0))</f>
        <v/>
      </c>
      <c r="L389">
        <f>IF(I389="","",IFERROR(N(INDEX($A389:$E389,1,Rules!$H$18))*K389,0))</f>
        <v/>
      </c>
      <c r="M389">
        <f>IF(I389="","",IF(COUNTIF(Crawl!$EC$2:$EC$2001,I389)&gt;0,"Yes","No"))</f>
        <v/>
      </c>
    </row>
    <row r="390">
      <c r="G390">
        <f>IF(A390="","",IF(LEFT(A390,4)="http",IFERROR(MID(A390,FIND("/",A390,FIND("//",A390)+2),2000),"/"),A390))</f>
        <v/>
      </c>
      <c r="H390">
        <f>IF(G390="","",IFERROR(LEFT(SUBSTITUTE(G390,"#","?"),FIND("?",SUBSTITUTE(G390,"#","?"))-1),G390))</f>
        <v/>
      </c>
      <c r="I390">
        <f>IF(H390="","",LOWER(IF(AND(LEN(H390)&gt;1,RIGHT(H390,1)="/"),LEFT(H390,LEN(H390)-1),H390)))</f>
        <v/>
      </c>
      <c r="J390">
        <f>IF(I390="","",IFERROR(N(INDEX($A390:$E390,1,Rules!$H$16)),0))</f>
        <v/>
      </c>
      <c r="K390">
        <f>IF(I390="","",IFERROR(N(INDEX($A390:$E390,1,Rules!$H$17)),0))</f>
        <v/>
      </c>
      <c r="L390">
        <f>IF(I390="","",IFERROR(N(INDEX($A390:$E390,1,Rules!$H$18))*K390,0))</f>
        <v/>
      </c>
      <c r="M390">
        <f>IF(I390="","",IF(COUNTIF(Crawl!$EC$2:$EC$2001,I390)&gt;0,"Yes","No"))</f>
        <v/>
      </c>
    </row>
    <row r="391">
      <c r="G391">
        <f>IF(A391="","",IF(LEFT(A391,4)="http",IFERROR(MID(A391,FIND("/",A391,FIND("//",A391)+2),2000),"/"),A391))</f>
        <v/>
      </c>
      <c r="H391">
        <f>IF(G391="","",IFERROR(LEFT(SUBSTITUTE(G391,"#","?"),FIND("?",SUBSTITUTE(G391,"#","?"))-1),G391))</f>
        <v/>
      </c>
      <c r="I391">
        <f>IF(H391="","",LOWER(IF(AND(LEN(H391)&gt;1,RIGHT(H391,1)="/"),LEFT(H391,LEN(H391)-1),H391)))</f>
        <v/>
      </c>
      <c r="J391">
        <f>IF(I391="","",IFERROR(N(INDEX($A391:$E391,1,Rules!$H$16)),0))</f>
        <v/>
      </c>
      <c r="K391">
        <f>IF(I391="","",IFERROR(N(INDEX($A391:$E391,1,Rules!$H$17)),0))</f>
        <v/>
      </c>
      <c r="L391">
        <f>IF(I391="","",IFERROR(N(INDEX($A391:$E391,1,Rules!$H$18))*K391,0))</f>
        <v/>
      </c>
      <c r="M391">
        <f>IF(I391="","",IF(COUNTIF(Crawl!$EC$2:$EC$2001,I391)&gt;0,"Yes","No"))</f>
        <v/>
      </c>
    </row>
    <row r="392">
      <c r="G392">
        <f>IF(A392="","",IF(LEFT(A392,4)="http",IFERROR(MID(A392,FIND("/",A392,FIND("//",A392)+2),2000),"/"),A392))</f>
        <v/>
      </c>
      <c r="H392">
        <f>IF(G392="","",IFERROR(LEFT(SUBSTITUTE(G392,"#","?"),FIND("?",SUBSTITUTE(G392,"#","?"))-1),G392))</f>
        <v/>
      </c>
      <c r="I392">
        <f>IF(H392="","",LOWER(IF(AND(LEN(H392)&gt;1,RIGHT(H392,1)="/"),LEFT(H392,LEN(H392)-1),H392)))</f>
        <v/>
      </c>
      <c r="J392">
        <f>IF(I392="","",IFERROR(N(INDEX($A392:$E392,1,Rules!$H$16)),0))</f>
        <v/>
      </c>
      <c r="K392">
        <f>IF(I392="","",IFERROR(N(INDEX($A392:$E392,1,Rules!$H$17)),0))</f>
        <v/>
      </c>
      <c r="L392">
        <f>IF(I392="","",IFERROR(N(INDEX($A392:$E392,1,Rules!$H$18))*K392,0))</f>
        <v/>
      </c>
      <c r="M392">
        <f>IF(I392="","",IF(COUNTIF(Crawl!$EC$2:$EC$2001,I392)&gt;0,"Yes","No"))</f>
        <v/>
      </c>
    </row>
    <row r="393">
      <c r="G393">
        <f>IF(A393="","",IF(LEFT(A393,4)="http",IFERROR(MID(A393,FIND("/",A393,FIND("//",A393)+2),2000),"/"),A393))</f>
        <v/>
      </c>
      <c r="H393">
        <f>IF(G393="","",IFERROR(LEFT(SUBSTITUTE(G393,"#","?"),FIND("?",SUBSTITUTE(G393,"#","?"))-1),G393))</f>
        <v/>
      </c>
      <c r="I393">
        <f>IF(H393="","",LOWER(IF(AND(LEN(H393)&gt;1,RIGHT(H393,1)="/"),LEFT(H393,LEN(H393)-1),H393)))</f>
        <v/>
      </c>
      <c r="J393">
        <f>IF(I393="","",IFERROR(N(INDEX($A393:$E393,1,Rules!$H$16)),0))</f>
        <v/>
      </c>
      <c r="K393">
        <f>IF(I393="","",IFERROR(N(INDEX($A393:$E393,1,Rules!$H$17)),0))</f>
        <v/>
      </c>
      <c r="L393">
        <f>IF(I393="","",IFERROR(N(INDEX($A393:$E393,1,Rules!$H$18))*K393,0))</f>
        <v/>
      </c>
      <c r="M393">
        <f>IF(I393="","",IF(COUNTIF(Crawl!$EC$2:$EC$2001,I393)&gt;0,"Yes","No"))</f>
        <v/>
      </c>
    </row>
    <row r="394">
      <c r="G394">
        <f>IF(A394="","",IF(LEFT(A394,4)="http",IFERROR(MID(A394,FIND("/",A394,FIND("//",A394)+2),2000),"/"),A394))</f>
        <v/>
      </c>
      <c r="H394">
        <f>IF(G394="","",IFERROR(LEFT(SUBSTITUTE(G394,"#","?"),FIND("?",SUBSTITUTE(G394,"#","?"))-1),G394))</f>
        <v/>
      </c>
      <c r="I394">
        <f>IF(H394="","",LOWER(IF(AND(LEN(H394)&gt;1,RIGHT(H394,1)="/"),LEFT(H394,LEN(H394)-1),H394)))</f>
        <v/>
      </c>
      <c r="J394">
        <f>IF(I394="","",IFERROR(N(INDEX($A394:$E394,1,Rules!$H$16)),0))</f>
        <v/>
      </c>
      <c r="K394">
        <f>IF(I394="","",IFERROR(N(INDEX($A394:$E394,1,Rules!$H$17)),0))</f>
        <v/>
      </c>
      <c r="L394">
        <f>IF(I394="","",IFERROR(N(INDEX($A394:$E394,1,Rules!$H$18))*K394,0))</f>
        <v/>
      </c>
      <c r="M394">
        <f>IF(I394="","",IF(COUNTIF(Crawl!$EC$2:$EC$2001,I394)&gt;0,"Yes","No"))</f>
        <v/>
      </c>
    </row>
    <row r="395">
      <c r="G395">
        <f>IF(A395="","",IF(LEFT(A395,4)="http",IFERROR(MID(A395,FIND("/",A395,FIND("//",A395)+2),2000),"/"),A395))</f>
        <v/>
      </c>
      <c r="H395">
        <f>IF(G395="","",IFERROR(LEFT(SUBSTITUTE(G395,"#","?"),FIND("?",SUBSTITUTE(G395,"#","?"))-1),G395))</f>
        <v/>
      </c>
      <c r="I395">
        <f>IF(H395="","",LOWER(IF(AND(LEN(H395)&gt;1,RIGHT(H395,1)="/"),LEFT(H395,LEN(H395)-1),H395)))</f>
        <v/>
      </c>
      <c r="J395">
        <f>IF(I395="","",IFERROR(N(INDEX($A395:$E395,1,Rules!$H$16)),0))</f>
        <v/>
      </c>
      <c r="K395">
        <f>IF(I395="","",IFERROR(N(INDEX($A395:$E395,1,Rules!$H$17)),0))</f>
        <v/>
      </c>
      <c r="L395">
        <f>IF(I395="","",IFERROR(N(INDEX($A395:$E395,1,Rules!$H$18))*K395,0))</f>
        <v/>
      </c>
      <c r="M395">
        <f>IF(I395="","",IF(COUNTIF(Crawl!$EC$2:$EC$2001,I395)&gt;0,"Yes","No"))</f>
        <v/>
      </c>
    </row>
    <row r="396">
      <c r="G396">
        <f>IF(A396="","",IF(LEFT(A396,4)="http",IFERROR(MID(A396,FIND("/",A396,FIND("//",A396)+2),2000),"/"),A396))</f>
        <v/>
      </c>
      <c r="H396">
        <f>IF(G396="","",IFERROR(LEFT(SUBSTITUTE(G396,"#","?"),FIND("?",SUBSTITUTE(G396,"#","?"))-1),G396))</f>
        <v/>
      </c>
      <c r="I396">
        <f>IF(H396="","",LOWER(IF(AND(LEN(H396)&gt;1,RIGHT(H396,1)="/"),LEFT(H396,LEN(H396)-1),H396)))</f>
        <v/>
      </c>
      <c r="J396">
        <f>IF(I396="","",IFERROR(N(INDEX($A396:$E396,1,Rules!$H$16)),0))</f>
        <v/>
      </c>
      <c r="K396">
        <f>IF(I396="","",IFERROR(N(INDEX($A396:$E396,1,Rules!$H$17)),0))</f>
        <v/>
      </c>
      <c r="L396">
        <f>IF(I396="","",IFERROR(N(INDEX($A396:$E396,1,Rules!$H$18))*K396,0))</f>
        <v/>
      </c>
      <c r="M396">
        <f>IF(I396="","",IF(COUNTIF(Crawl!$EC$2:$EC$2001,I396)&gt;0,"Yes","No"))</f>
        <v/>
      </c>
    </row>
    <row r="397">
      <c r="G397">
        <f>IF(A397="","",IF(LEFT(A397,4)="http",IFERROR(MID(A397,FIND("/",A397,FIND("//",A397)+2),2000),"/"),A397))</f>
        <v/>
      </c>
      <c r="H397">
        <f>IF(G397="","",IFERROR(LEFT(SUBSTITUTE(G397,"#","?"),FIND("?",SUBSTITUTE(G397,"#","?"))-1),G397))</f>
        <v/>
      </c>
      <c r="I397">
        <f>IF(H397="","",LOWER(IF(AND(LEN(H397)&gt;1,RIGHT(H397,1)="/"),LEFT(H397,LEN(H397)-1),H397)))</f>
        <v/>
      </c>
      <c r="J397">
        <f>IF(I397="","",IFERROR(N(INDEX($A397:$E397,1,Rules!$H$16)),0))</f>
        <v/>
      </c>
      <c r="K397">
        <f>IF(I397="","",IFERROR(N(INDEX($A397:$E397,1,Rules!$H$17)),0))</f>
        <v/>
      </c>
      <c r="L397">
        <f>IF(I397="","",IFERROR(N(INDEX($A397:$E397,1,Rules!$H$18))*K397,0))</f>
        <v/>
      </c>
      <c r="M397">
        <f>IF(I397="","",IF(COUNTIF(Crawl!$EC$2:$EC$2001,I397)&gt;0,"Yes","No"))</f>
        <v/>
      </c>
    </row>
    <row r="398">
      <c r="G398">
        <f>IF(A398="","",IF(LEFT(A398,4)="http",IFERROR(MID(A398,FIND("/",A398,FIND("//",A398)+2),2000),"/"),A398))</f>
        <v/>
      </c>
      <c r="H398">
        <f>IF(G398="","",IFERROR(LEFT(SUBSTITUTE(G398,"#","?"),FIND("?",SUBSTITUTE(G398,"#","?"))-1),G398))</f>
        <v/>
      </c>
      <c r="I398">
        <f>IF(H398="","",LOWER(IF(AND(LEN(H398)&gt;1,RIGHT(H398,1)="/"),LEFT(H398,LEN(H398)-1),H398)))</f>
        <v/>
      </c>
      <c r="J398">
        <f>IF(I398="","",IFERROR(N(INDEX($A398:$E398,1,Rules!$H$16)),0))</f>
        <v/>
      </c>
      <c r="K398">
        <f>IF(I398="","",IFERROR(N(INDEX($A398:$E398,1,Rules!$H$17)),0))</f>
        <v/>
      </c>
      <c r="L398">
        <f>IF(I398="","",IFERROR(N(INDEX($A398:$E398,1,Rules!$H$18))*K398,0))</f>
        <v/>
      </c>
      <c r="M398">
        <f>IF(I398="","",IF(COUNTIF(Crawl!$EC$2:$EC$2001,I398)&gt;0,"Yes","No"))</f>
        <v/>
      </c>
    </row>
    <row r="399">
      <c r="G399">
        <f>IF(A399="","",IF(LEFT(A399,4)="http",IFERROR(MID(A399,FIND("/",A399,FIND("//",A399)+2),2000),"/"),A399))</f>
        <v/>
      </c>
      <c r="H399">
        <f>IF(G399="","",IFERROR(LEFT(SUBSTITUTE(G399,"#","?"),FIND("?",SUBSTITUTE(G399,"#","?"))-1),G399))</f>
        <v/>
      </c>
      <c r="I399">
        <f>IF(H399="","",LOWER(IF(AND(LEN(H399)&gt;1,RIGHT(H399,1)="/"),LEFT(H399,LEN(H399)-1),H399)))</f>
        <v/>
      </c>
      <c r="J399">
        <f>IF(I399="","",IFERROR(N(INDEX($A399:$E399,1,Rules!$H$16)),0))</f>
        <v/>
      </c>
      <c r="K399">
        <f>IF(I399="","",IFERROR(N(INDEX($A399:$E399,1,Rules!$H$17)),0))</f>
        <v/>
      </c>
      <c r="L399">
        <f>IF(I399="","",IFERROR(N(INDEX($A399:$E399,1,Rules!$H$18))*K399,0))</f>
        <v/>
      </c>
      <c r="M399">
        <f>IF(I399="","",IF(COUNTIF(Crawl!$EC$2:$EC$2001,I399)&gt;0,"Yes","No"))</f>
        <v/>
      </c>
    </row>
    <row r="400">
      <c r="G400">
        <f>IF(A400="","",IF(LEFT(A400,4)="http",IFERROR(MID(A400,FIND("/",A400,FIND("//",A400)+2),2000),"/"),A400))</f>
        <v/>
      </c>
      <c r="H400">
        <f>IF(G400="","",IFERROR(LEFT(SUBSTITUTE(G400,"#","?"),FIND("?",SUBSTITUTE(G400,"#","?"))-1),G400))</f>
        <v/>
      </c>
      <c r="I400">
        <f>IF(H400="","",LOWER(IF(AND(LEN(H400)&gt;1,RIGHT(H400,1)="/"),LEFT(H400,LEN(H400)-1),H400)))</f>
        <v/>
      </c>
      <c r="J400">
        <f>IF(I400="","",IFERROR(N(INDEX($A400:$E400,1,Rules!$H$16)),0))</f>
        <v/>
      </c>
      <c r="K400">
        <f>IF(I400="","",IFERROR(N(INDEX($A400:$E400,1,Rules!$H$17)),0))</f>
        <v/>
      </c>
      <c r="L400">
        <f>IF(I400="","",IFERROR(N(INDEX($A400:$E400,1,Rules!$H$18))*K400,0))</f>
        <v/>
      </c>
      <c r="M400">
        <f>IF(I400="","",IF(COUNTIF(Crawl!$EC$2:$EC$2001,I400)&gt;0,"Yes","No"))</f>
        <v/>
      </c>
    </row>
    <row r="401">
      <c r="G401">
        <f>IF(A401="","",IF(LEFT(A401,4)="http",IFERROR(MID(A401,FIND("/",A401,FIND("//",A401)+2),2000),"/"),A401))</f>
        <v/>
      </c>
      <c r="H401">
        <f>IF(G401="","",IFERROR(LEFT(SUBSTITUTE(G401,"#","?"),FIND("?",SUBSTITUTE(G401,"#","?"))-1),G401))</f>
        <v/>
      </c>
      <c r="I401">
        <f>IF(H401="","",LOWER(IF(AND(LEN(H401)&gt;1,RIGHT(H401,1)="/"),LEFT(H401,LEN(H401)-1),H401)))</f>
        <v/>
      </c>
      <c r="J401">
        <f>IF(I401="","",IFERROR(N(INDEX($A401:$E401,1,Rules!$H$16)),0))</f>
        <v/>
      </c>
      <c r="K401">
        <f>IF(I401="","",IFERROR(N(INDEX($A401:$E401,1,Rules!$H$17)),0))</f>
        <v/>
      </c>
      <c r="L401">
        <f>IF(I401="","",IFERROR(N(INDEX($A401:$E401,1,Rules!$H$18))*K401,0))</f>
        <v/>
      </c>
      <c r="M401">
        <f>IF(I401="","",IF(COUNTIF(Crawl!$EC$2:$EC$2001,I401)&gt;0,"Yes","No"))</f>
        <v/>
      </c>
    </row>
    <row r="402">
      <c r="G402">
        <f>IF(A402="","",IF(LEFT(A402,4)="http",IFERROR(MID(A402,FIND("/",A402,FIND("//",A402)+2),2000),"/"),A402))</f>
        <v/>
      </c>
      <c r="H402">
        <f>IF(G402="","",IFERROR(LEFT(SUBSTITUTE(G402,"#","?"),FIND("?",SUBSTITUTE(G402,"#","?"))-1),G402))</f>
        <v/>
      </c>
      <c r="I402">
        <f>IF(H402="","",LOWER(IF(AND(LEN(H402)&gt;1,RIGHT(H402,1)="/"),LEFT(H402,LEN(H402)-1),H402)))</f>
        <v/>
      </c>
      <c r="J402">
        <f>IF(I402="","",IFERROR(N(INDEX($A402:$E402,1,Rules!$H$16)),0))</f>
        <v/>
      </c>
      <c r="K402">
        <f>IF(I402="","",IFERROR(N(INDEX($A402:$E402,1,Rules!$H$17)),0))</f>
        <v/>
      </c>
      <c r="L402">
        <f>IF(I402="","",IFERROR(N(INDEX($A402:$E402,1,Rules!$H$18))*K402,0))</f>
        <v/>
      </c>
      <c r="M402">
        <f>IF(I402="","",IF(COUNTIF(Crawl!$EC$2:$EC$2001,I402)&gt;0,"Yes","No"))</f>
        <v/>
      </c>
    </row>
    <row r="403">
      <c r="G403">
        <f>IF(A403="","",IF(LEFT(A403,4)="http",IFERROR(MID(A403,FIND("/",A403,FIND("//",A403)+2),2000),"/"),A403))</f>
        <v/>
      </c>
      <c r="H403">
        <f>IF(G403="","",IFERROR(LEFT(SUBSTITUTE(G403,"#","?"),FIND("?",SUBSTITUTE(G403,"#","?"))-1),G403))</f>
        <v/>
      </c>
      <c r="I403">
        <f>IF(H403="","",LOWER(IF(AND(LEN(H403)&gt;1,RIGHT(H403,1)="/"),LEFT(H403,LEN(H403)-1),H403)))</f>
        <v/>
      </c>
      <c r="J403">
        <f>IF(I403="","",IFERROR(N(INDEX($A403:$E403,1,Rules!$H$16)),0))</f>
        <v/>
      </c>
      <c r="K403">
        <f>IF(I403="","",IFERROR(N(INDEX($A403:$E403,1,Rules!$H$17)),0))</f>
        <v/>
      </c>
      <c r="L403">
        <f>IF(I403="","",IFERROR(N(INDEX($A403:$E403,1,Rules!$H$18))*K403,0))</f>
        <v/>
      </c>
      <c r="M403">
        <f>IF(I403="","",IF(COUNTIF(Crawl!$EC$2:$EC$2001,I403)&gt;0,"Yes","No"))</f>
        <v/>
      </c>
    </row>
    <row r="404">
      <c r="G404">
        <f>IF(A404="","",IF(LEFT(A404,4)="http",IFERROR(MID(A404,FIND("/",A404,FIND("//",A404)+2),2000),"/"),A404))</f>
        <v/>
      </c>
      <c r="H404">
        <f>IF(G404="","",IFERROR(LEFT(SUBSTITUTE(G404,"#","?"),FIND("?",SUBSTITUTE(G404,"#","?"))-1),G404))</f>
        <v/>
      </c>
      <c r="I404">
        <f>IF(H404="","",LOWER(IF(AND(LEN(H404)&gt;1,RIGHT(H404,1)="/"),LEFT(H404,LEN(H404)-1),H404)))</f>
        <v/>
      </c>
      <c r="J404">
        <f>IF(I404="","",IFERROR(N(INDEX($A404:$E404,1,Rules!$H$16)),0))</f>
        <v/>
      </c>
      <c r="K404">
        <f>IF(I404="","",IFERROR(N(INDEX($A404:$E404,1,Rules!$H$17)),0))</f>
        <v/>
      </c>
      <c r="L404">
        <f>IF(I404="","",IFERROR(N(INDEX($A404:$E404,1,Rules!$H$18))*K404,0))</f>
        <v/>
      </c>
      <c r="M404">
        <f>IF(I404="","",IF(COUNTIF(Crawl!$EC$2:$EC$2001,I404)&gt;0,"Yes","No"))</f>
        <v/>
      </c>
    </row>
    <row r="405">
      <c r="G405">
        <f>IF(A405="","",IF(LEFT(A405,4)="http",IFERROR(MID(A405,FIND("/",A405,FIND("//",A405)+2),2000),"/"),A405))</f>
        <v/>
      </c>
      <c r="H405">
        <f>IF(G405="","",IFERROR(LEFT(SUBSTITUTE(G405,"#","?"),FIND("?",SUBSTITUTE(G405,"#","?"))-1),G405))</f>
        <v/>
      </c>
      <c r="I405">
        <f>IF(H405="","",LOWER(IF(AND(LEN(H405)&gt;1,RIGHT(H405,1)="/"),LEFT(H405,LEN(H405)-1),H405)))</f>
        <v/>
      </c>
      <c r="J405">
        <f>IF(I405="","",IFERROR(N(INDEX($A405:$E405,1,Rules!$H$16)),0))</f>
        <v/>
      </c>
      <c r="K405">
        <f>IF(I405="","",IFERROR(N(INDEX($A405:$E405,1,Rules!$H$17)),0))</f>
        <v/>
      </c>
      <c r="L405">
        <f>IF(I405="","",IFERROR(N(INDEX($A405:$E405,1,Rules!$H$18))*K405,0))</f>
        <v/>
      </c>
      <c r="M405">
        <f>IF(I405="","",IF(COUNTIF(Crawl!$EC$2:$EC$2001,I405)&gt;0,"Yes","No"))</f>
        <v/>
      </c>
    </row>
    <row r="406">
      <c r="G406">
        <f>IF(A406="","",IF(LEFT(A406,4)="http",IFERROR(MID(A406,FIND("/",A406,FIND("//",A406)+2),2000),"/"),A406))</f>
        <v/>
      </c>
      <c r="H406">
        <f>IF(G406="","",IFERROR(LEFT(SUBSTITUTE(G406,"#","?"),FIND("?",SUBSTITUTE(G406,"#","?"))-1),G406))</f>
        <v/>
      </c>
      <c r="I406">
        <f>IF(H406="","",LOWER(IF(AND(LEN(H406)&gt;1,RIGHT(H406,1)="/"),LEFT(H406,LEN(H406)-1),H406)))</f>
        <v/>
      </c>
      <c r="J406">
        <f>IF(I406="","",IFERROR(N(INDEX($A406:$E406,1,Rules!$H$16)),0))</f>
        <v/>
      </c>
      <c r="K406">
        <f>IF(I406="","",IFERROR(N(INDEX($A406:$E406,1,Rules!$H$17)),0))</f>
        <v/>
      </c>
      <c r="L406">
        <f>IF(I406="","",IFERROR(N(INDEX($A406:$E406,1,Rules!$H$18))*K406,0))</f>
        <v/>
      </c>
      <c r="M406">
        <f>IF(I406="","",IF(COUNTIF(Crawl!$EC$2:$EC$2001,I406)&gt;0,"Yes","No"))</f>
        <v/>
      </c>
    </row>
    <row r="407">
      <c r="G407">
        <f>IF(A407="","",IF(LEFT(A407,4)="http",IFERROR(MID(A407,FIND("/",A407,FIND("//",A407)+2),2000),"/"),A407))</f>
        <v/>
      </c>
      <c r="H407">
        <f>IF(G407="","",IFERROR(LEFT(SUBSTITUTE(G407,"#","?"),FIND("?",SUBSTITUTE(G407,"#","?"))-1),G407))</f>
        <v/>
      </c>
      <c r="I407">
        <f>IF(H407="","",LOWER(IF(AND(LEN(H407)&gt;1,RIGHT(H407,1)="/"),LEFT(H407,LEN(H407)-1),H407)))</f>
        <v/>
      </c>
      <c r="J407">
        <f>IF(I407="","",IFERROR(N(INDEX($A407:$E407,1,Rules!$H$16)),0))</f>
        <v/>
      </c>
      <c r="K407">
        <f>IF(I407="","",IFERROR(N(INDEX($A407:$E407,1,Rules!$H$17)),0))</f>
        <v/>
      </c>
      <c r="L407">
        <f>IF(I407="","",IFERROR(N(INDEX($A407:$E407,1,Rules!$H$18))*K407,0))</f>
        <v/>
      </c>
      <c r="M407">
        <f>IF(I407="","",IF(COUNTIF(Crawl!$EC$2:$EC$2001,I407)&gt;0,"Yes","No"))</f>
        <v/>
      </c>
    </row>
    <row r="408">
      <c r="G408">
        <f>IF(A408="","",IF(LEFT(A408,4)="http",IFERROR(MID(A408,FIND("/",A408,FIND("//",A408)+2),2000),"/"),A408))</f>
        <v/>
      </c>
      <c r="H408">
        <f>IF(G408="","",IFERROR(LEFT(SUBSTITUTE(G408,"#","?"),FIND("?",SUBSTITUTE(G408,"#","?"))-1),G408))</f>
        <v/>
      </c>
      <c r="I408">
        <f>IF(H408="","",LOWER(IF(AND(LEN(H408)&gt;1,RIGHT(H408,1)="/"),LEFT(H408,LEN(H408)-1),H408)))</f>
        <v/>
      </c>
      <c r="J408">
        <f>IF(I408="","",IFERROR(N(INDEX($A408:$E408,1,Rules!$H$16)),0))</f>
        <v/>
      </c>
      <c r="K408">
        <f>IF(I408="","",IFERROR(N(INDEX($A408:$E408,1,Rules!$H$17)),0))</f>
        <v/>
      </c>
      <c r="L408">
        <f>IF(I408="","",IFERROR(N(INDEX($A408:$E408,1,Rules!$H$18))*K408,0))</f>
        <v/>
      </c>
      <c r="M408">
        <f>IF(I408="","",IF(COUNTIF(Crawl!$EC$2:$EC$2001,I408)&gt;0,"Yes","No"))</f>
        <v/>
      </c>
    </row>
    <row r="409">
      <c r="G409">
        <f>IF(A409="","",IF(LEFT(A409,4)="http",IFERROR(MID(A409,FIND("/",A409,FIND("//",A409)+2),2000),"/"),A409))</f>
        <v/>
      </c>
      <c r="H409">
        <f>IF(G409="","",IFERROR(LEFT(SUBSTITUTE(G409,"#","?"),FIND("?",SUBSTITUTE(G409,"#","?"))-1),G409))</f>
        <v/>
      </c>
      <c r="I409">
        <f>IF(H409="","",LOWER(IF(AND(LEN(H409)&gt;1,RIGHT(H409,1)="/"),LEFT(H409,LEN(H409)-1),H409)))</f>
        <v/>
      </c>
      <c r="J409">
        <f>IF(I409="","",IFERROR(N(INDEX($A409:$E409,1,Rules!$H$16)),0))</f>
        <v/>
      </c>
      <c r="K409">
        <f>IF(I409="","",IFERROR(N(INDEX($A409:$E409,1,Rules!$H$17)),0))</f>
        <v/>
      </c>
      <c r="L409">
        <f>IF(I409="","",IFERROR(N(INDEX($A409:$E409,1,Rules!$H$18))*K409,0))</f>
        <v/>
      </c>
      <c r="M409">
        <f>IF(I409="","",IF(COUNTIF(Crawl!$EC$2:$EC$2001,I409)&gt;0,"Yes","No"))</f>
        <v/>
      </c>
    </row>
    <row r="410">
      <c r="G410">
        <f>IF(A410="","",IF(LEFT(A410,4)="http",IFERROR(MID(A410,FIND("/",A410,FIND("//",A410)+2),2000),"/"),A410))</f>
        <v/>
      </c>
      <c r="H410">
        <f>IF(G410="","",IFERROR(LEFT(SUBSTITUTE(G410,"#","?"),FIND("?",SUBSTITUTE(G410,"#","?"))-1),G410))</f>
        <v/>
      </c>
      <c r="I410">
        <f>IF(H410="","",LOWER(IF(AND(LEN(H410)&gt;1,RIGHT(H410,1)="/"),LEFT(H410,LEN(H410)-1),H410)))</f>
        <v/>
      </c>
      <c r="J410">
        <f>IF(I410="","",IFERROR(N(INDEX($A410:$E410,1,Rules!$H$16)),0))</f>
        <v/>
      </c>
      <c r="K410">
        <f>IF(I410="","",IFERROR(N(INDEX($A410:$E410,1,Rules!$H$17)),0))</f>
        <v/>
      </c>
      <c r="L410">
        <f>IF(I410="","",IFERROR(N(INDEX($A410:$E410,1,Rules!$H$18))*K410,0))</f>
        <v/>
      </c>
      <c r="M410">
        <f>IF(I410="","",IF(COUNTIF(Crawl!$EC$2:$EC$2001,I410)&gt;0,"Yes","No"))</f>
        <v/>
      </c>
    </row>
    <row r="411">
      <c r="G411">
        <f>IF(A411="","",IF(LEFT(A411,4)="http",IFERROR(MID(A411,FIND("/",A411,FIND("//",A411)+2),2000),"/"),A411))</f>
        <v/>
      </c>
      <c r="H411">
        <f>IF(G411="","",IFERROR(LEFT(SUBSTITUTE(G411,"#","?"),FIND("?",SUBSTITUTE(G411,"#","?"))-1),G411))</f>
        <v/>
      </c>
      <c r="I411">
        <f>IF(H411="","",LOWER(IF(AND(LEN(H411)&gt;1,RIGHT(H411,1)="/"),LEFT(H411,LEN(H411)-1),H411)))</f>
        <v/>
      </c>
      <c r="J411">
        <f>IF(I411="","",IFERROR(N(INDEX($A411:$E411,1,Rules!$H$16)),0))</f>
        <v/>
      </c>
      <c r="K411">
        <f>IF(I411="","",IFERROR(N(INDEX($A411:$E411,1,Rules!$H$17)),0))</f>
        <v/>
      </c>
      <c r="L411">
        <f>IF(I411="","",IFERROR(N(INDEX($A411:$E411,1,Rules!$H$18))*K411,0))</f>
        <v/>
      </c>
      <c r="M411">
        <f>IF(I411="","",IF(COUNTIF(Crawl!$EC$2:$EC$2001,I411)&gt;0,"Yes","No"))</f>
        <v/>
      </c>
    </row>
    <row r="412">
      <c r="G412">
        <f>IF(A412="","",IF(LEFT(A412,4)="http",IFERROR(MID(A412,FIND("/",A412,FIND("//",A412)+2),2000),"/"),A412))</f>
        <v/>
      </c>
      <c r="H412">
        <f>IF(G412="","",IFERROR(LEFT(SUBSTITUTE(G412,"#","?"),FIND("?",SUBSTITUTE(G412,"#","?"))-1),G412))</f>
        <v/>
      </c>
      <c r="I412">
        <f>IF(H412="","",LOWER(IF(AND(LEN(H412)&gt;1,RIGHT(H412,1)="/"),LEFT(H412,LEN(H412)-1),H412)))</f>
        <v/>
      </c>
      <c r="J412">
        <f>IF(I412="","",IFERROR(N(INDEX($A412:$E412,1,Rules!$H$16)),0))</f>
        <v/>
      </c>
      <c r="K412">
        <f>IF(I412="","",IFERROR(N(INDEX($A412:$E412,1,Rules!$H$17)),0))</f>
        <v/>
      </c>
      <c r="L412">
        <f>IF(I412="","",IFERROR(N(INDEX($A412:$E412,1,Rules!$H$18))*K412,0))</f>
        <v/>
      </c>
      <c r="M412">
        <f>IF(I412="","",IF(COUNTIF(Crawl!$EC$2:$EC$2001,I412)&gt;0,"Yes","No"))</f>
        <v/>
      </c>
    </row>
    <row r="413">
      <c r="G413">
        <f>IF(A413="","",IF(LEFT(A413,4)="http",IFERROR(MID(A413,FIND("/",A413,FIND("//",A413)+2),2000),"/"),A413))</f>
        <v/>
      </c>
      <c r="H413">
        <f>IF(G413="","",IFERROR(LEFT(SUBSTITUTE(G413,"#","?"),FIND("?",SUBSTITUTE(G413,"#","?"))-1),G413))</f>
        <v/>
      </c>
      <c r="I413">
        <f>IF(H413="","",LOWER(IF(AND(LEN(H413)&gt;1,RIGHT(H413,1)="/"),LEFT(H413,LEN(H413)-1),H413)))</f>
        <v/>
      </c>
      <c r="J413">
        <f>IF(I413="","",IFERROR(N(INDEX($A413:$E413,1,Rules!$H$16)),0))</f>
        <v/>
      </c>
      <c r="K413">
        <f>IF(I413="","",IFERROR(N(INDEX($A413:$E413,1,Rules!$H$17)),0))</f>
        <v/>
      </c>
      <c r="L413">
        <f>IF(I413="","",IFERROR(N(INDEX($A413:$E413,1,Rules!$H$18))*K413,0))</f>
        <v/>
      </c>
      <c r="M413">
        <f>IF(I413="","",IF(COUNTIF(Crawl!$EC$2:$EC$2001,I413)&gt;0,"Yes","No"))</f>
        <v/>
      </c>
    </row>
    <row r="414">
      <c r="G414">
        <f>IF(A414="","",IF(LEFT(A414,4)="http",IFERROR(MID(A414,FIND("/",A414,FIND("//",A414)+2),2000),"/"),A414))</f>
        <v/>
      </c>
      <c r="H414">
        <f>IF(G414="","",IFERROR(LEFT(SUBSTITUTE(G414,"#","?"),FIND("?",SUBSTITUTE(G414,"#","?"))-1),G414))</f>
        <v/>
      </c>
      <c r="I414">
        <f>IF(H414="","",LOWER(IF(AND(LEN(H414)&gt;1,RIGHT(H414,1)="/"),LEFT(H414,LEN(H414)-1),H414)))</f>
        <v/>
      </c>
      <c r="J414">
        <f>IF(I414="","",IFERROR(N(INDEX($A414:$E414,1,Rules!$H$16)),0))</f>
        <v/>
      </c>
      <c r="K414">
        <f>IF(I414="","",IFERROR(N(INDEX($A414:$E414,1,Rules!$H$17)),0))</f>
        <v/>
      </c>
      <c r="L414">
        <f>IF(I414="","",IFERROR(N(INDEX($A414:$E414,1,Rules!$H$18))*K414,0))</f>
        <v/>
      </c>
      <c r="M414">
        <f>IF(I414="","",IF(COUNTIF(Crawl!$EC$2:$EC$2001,I414)&gt;0,"Yes","No"))</f>
        <v/>
      </c>
    </row>
    <row r="415">
      <c r="G415">
        <f>IF(A415="","",IF(LEFT(A415,4)="http",IFERROR(MID(A415,FIND("/",A415,FIND("//",A415)+2),2000),"/"),A415))</f>
        <v/>
      </c>
      <c r="H415">
        <f>IF(G415="","",IFERROR(LEFT(SUBSTITUTE(G415,"#","?"),FIND("?",SUBSTITUTE(G415,"#","?"))-1),G415))</f>
        <v/>
      </c>
      <c r="I415">
        <f>IF(H415="","",LOWER(IF(AND(LEN(H415)&gt;1,RIGHT(H415,1)="/"),LEFT(H415,LEN(H415)-1),H415)))</f>
        <v/>
      </c>
      <c r="J415">
        <f>IF(I415="","",IFERROR(N(INDEX($A415:$E415,1,Rules!$H$16)),0))</f>
        <v/>
      </c>
      <c r="K415">
        <f>IF(I415="","",IFERROR(N(INDEX($A415:$E415,1,Rules!$H$17)),0))</f>
        <v/>
      </c>
      <c r="L415">
        <f>IF(I415="","",IFERROR(N(INDEX($A415:$E415,1,Rules!$H$18))*K415,0))</f>
        <v/>
      </c>
      <c r="M415">
        <f>IF(I415="","",IF(COUNTIF(Crawl!$EC$2:$EC$2001,I415)&gt;0,"Yes","No"))</f>
        <v/>
      </c>
    </row>
    <row r="416">
      <c r="G416">
        <f>IF(A416="","",IF(LEFT(A416,4)="http",IFERROR(MID(A416,FIND("/",A416,FIND("//",A416)+2),2000),"/"),A416))</f>
        <v/>
      </c>
      <c r="H416">
        <f>IF(G416="","",IFERROR(LEFT(SUBSTITUTE(G416,"#","?"),FIND("?",SUBSTITUTE(G416,"#","?"))-1),G416))</f>
        <v/>
      </c>
      <c r="I416">
        <f>IF(H416="","",LOWER(IF(AND(LEN(H416)&gt;1,RIGHT(H416,1)="/"),LEFT(H416,LEN(H416)-1),H416)))</f>
        <v/>
      </c>
      <c r="J416">
        <f>IF(I416="","",IFERROR(N(INDEX($A416:$E416,1,Rules!$H$16)),0))</f>
        <v/>
      </c>
      <c r="K416">
        <f>IF(I416="","",IFERROR(N(INDEX($A416:$E416,1,Rules!$H$17)),0))</f>
        <v/>
      </c>
      <c r="L416">
        <f>IF(I416="","",IFERROR(N(INDEX($A416:$E416,1,Rules!$H$18))*K416,0))</f>
        <v/>
      </c>
      <c r="M416">
        <f>IF(I416="","",IF(COUNTIF(Crawl!$EC$2:$EC$2001,I416)&gt;0,"Yes","No"))</f>
        <v/>
      </c>
    </row>
    <row r="417">
      <c r="G417">
        <f>IF(A417="","",IF(LEFT(A417,4)="http",IFERROR(MID(A417,FIND("/",A417,FIND("//",A417)+2),2000),"/"),A417))</f>
        <v/>
      </c>
      <c r="H417">
        <f>IF(G417="","",IFERROR(LEFT(SUBSTITUTE(G417,"#","?"),FIND("?",SUBSTITUTE(G417,"#","?"))-1),G417))</f>
        <v/>
      </c>
      <c r="I417">
        <f>IF(H417="","",LOWER(IF(AND(LEN(H417)&gt;1,RIGHT(H417,1)="/"),LEFT(H417,LEN(H417)-1),H417)))</f>
        <v/>
      </c>
      <c r="J417">
        <f>IF(I417="","",IFERROR(N(INDEX($A417:$E417,1,Rules!$H$16)),0))</f>
        <v/>
      </c>
      <c r="K417">
        <f>IF(I417="","",IFERROR(N(INDEX($A417:$E417,1,Rules!$H$17)),0))</f>
        <v/>
      </c>
      <c r="L417">
        <f>IF(I417="","",IFERROR(N(INDEX($A417:$E417,1,Rules!$H$18))*K417,0))</f>
        <v/>
      </c>
      <c r="M417">
        <f>IF(I417="","",IF(COUNTIF(Crawl!$EC$2:$EC$2001,I417)&gt;0,"Yes","No"))</f>
        <v/>
      </c>
    </row>
    <row r="418">
      <c r="G418">
        <f>IF(A418="","",IF(LEFT(A418,4)="http",IFERROR(MID(A418,FIND("/",A418,FIND("//",A418)+2),2000),"/"),A418))</f>
        <v/>
      </c>
      <c r="H418">
        <f>IF(G418="","",IFERROR(LEFT(SUBSTITUTE(G418,"#","?"),FIND("?",SUBSTITUTE(G418,"#","?"))-1),G418))</f>
        <v/>
      </c>
      <c r="I418">
        <f>IF(H418="","",LOWER(IF(AND(LEN(H418)&gt;1,RIGHT(H418,1)="/"),LEFT(H418,LEN(H418)-1),H418)))</f>
        <v/>
      </c>
      <c r="J418">
        <f>IF(I418="","",IFERROR(N(INDEX($A418:$E418,1,Rules!$H$16)),0))</f>
        <v/>
      </c>
      <c r="K418">
        <f>IF(I418="","",IFERROR(N(INDEX($A418:$E418,1,Rules!$H$17)),0))</f>
        <v/>
      </c>
      <c r="L418">
        <f>IF(I418="","",IFERROR(N(INDEX($A418:$E418,1,Rules!$H$18))*K418,0))</f>
        <v/>
      </c>
      <c r="M418">
        <f>IF(I418="","",IF(COUNTIF(Crawl!$EC$2:$EC$2001,I418)&gt;0,"Yes","No"))</f>
        <v/>
      </c>
    </row>
    <row r="419">
      <c r="G419">
        <f>IF(A419="","",IF(LEFT(A419,4)="http",IFERROR(MID(A419,FIND("/",A419,FIND("//",A419)+2),2000),"/"),A419))</f>
        <v/>
      </c>
      <c r="H419">
        <f>IF(G419="","",IFERROR(LEFT(SUBSTITUTE(G419,"#","?"),FIND("?",SUBSTITUTE(G419,"#","?"))-1),G419))</f>
        <v/>
      </c>
      <c r="I419">
        <f>IF(H419="","",LOWER(IF(AND(LEN(H419)&gt;1,RIGHT(H419,1)="/"),LEFT(H419,LEN(H419)-1),H419)))</f>
        <v/>
      </c>
      <c r="J419">
        <f>IF(I419="","",IFERROR(N(INDEX($A419:$E419,1,Rules!$H$16)),0))</f>
        <v/>
      </c>
      <c r="K419">
        <f>IF(I419="","",IFERROR(N(INDEX($A419:$E419,1,Rules!$H$17)),0))</f>
        <v/>
      </c>
      <c r="L419">
        <f>IF(I419="","",IFERROR(N(INDEX($A419:$E419,1,Rules!$H$18))*K419,0))</f>
        <v/>
      </c>
      <c r="M419">
        <f>IF(I419="","",IF(COUNTIF(Crawl!$EC$2:$EC$2001,I419)&gt;0,"Yes","No"))</f>
        <v/>
      </c>
    </row>
    <row r="420">
      <c r="G420">
        <f>IF(A420="","",IF(LEFT(A420,4)="http",IFERROR(MID(A420,FIND("/",A420,FIND("//",A420)+2),2000),"/"),A420))</f>
        <v/>
      </c>
      <c r="H420">
        <f>IF(G420="","",IFERROR(LEFT(SUBSTITUTE(G420,"#","?"),FIND("?",SUBSTITUTE(G420,"#","?"))-1),G420))</f>
        <v/>
      </c>
      <c r="I420">
        <f>IF(H420="","",LOWER(IF(AND(LEN(H420)&gt;1,RIGHT(H420,1)="/"),LEFT(H420,LEN(H420)-1),H420)))</f>
        <v/>
      </c>
      <c r="J420">
        <f>IF(I420="","",IFERROR(N(INDEX($A420:$E420,1,Rules!$H$16)),0))</f>
        <v/>
      </c>
      <c r="K420">
        <f>IF(I420="","",IFERROR(N(INDEX($A420:$E420,1,Rules!$H$17)),0))</f>
        <v/>
      </c>
      <c r="L420">
        <f>IF(I420="","",IFERROR(N(INDEX($A420:$E420,1,Rules!$H$18))*K420,0))</f>
        <v/>
      </c>
      <c r="M420">
        <f>IF(I420="","",IF(COUNTIF(Crawl!$EC$2:$EC$2001,I420)&gt;0,"Yes","No"))</f>
        <v/>
      </c>
    </row>
    <row r="421">
      <c r="G421">
        <f>IF(A421="","",IF(LEFT(A421,4)="http",IFERROR(MID(A421,FIND("/",A421,FIND("//",A421)+2),2000),"/"),A421))</f>
        <v/>
      </c>
      <c r="H421">
        <f>IF(G421="","",IFERROR(LEFT(SUBSTITUTE(G421,"#","?"),FIND("?",SUBSTITUTE(G421,"#","?"))-1),G421))</f>
        <v/>
      </c>
      <c r="I421">
        <f>IF(H421="","",LOWER(IF(AND(LEN(H421)&gt;1,RIGHT(H421,1)="/"),LEFT(H421,LEN(H421)-1),H421)))</f>
        <v/>
      </c>
      <c r="J421">
        <f>IF(I421="","",IFERROR(N(INDEX($A421:$E421,1,Rules!$H$16)),0))</f>
        <v/>
      </c>
      <c r="K421">
        <f>IF(I421="","",IFERROR(N(INDEX($A421:$E421,1,Rules!$H$17)),0))</f>
        <v/>
      </c>
      <c r="L421">
        <f>IF(I421="","",IFERROR(N(INDEX($A421:$E421,1,Rules!$H$18))*K421,0))</f>
        <v/>
      </c>
      <c r="M421">
        <f>IF(I421="","",IF(COUNTIF(Crawl!$EC$2:$EC$2001,I421)&gt;0,"Yes","No"))</f>
        <v/>
      </c>
    </row>
    <row r="422">
      <c r="G422">
        <f>IF(A422="","",IF(LEFT(A422,4)="http",IFERROR(MID(A422,FIND("/",A422,FIND("//",A422)+2),2000),"/"),A422))</f>
        <v/>
      </c>
      <c r="H422">
        <f>IF(G422="","",IFERROR(LEFT(SUBSTITUTE(G422,"#","?"),FIND("?",SUBSTITUTE(G422,"#","?"))-1),G422))</f>
        <v/>
      </c>
      <c r="I422">
        <f>IF(H422="","",LOWER(IF(AND(LEN(H422)&gt;1,RIGHT(H422,1)="/"),LEFT(H422,LEN(H422)-1),H422)))</f>
        <v/>
      </c>
      <c r="J422">
        <f>IF(I422="","",IFERROR(N(INDEX($A422:$E422,1,Rules!$H$16)),0))</f>
        <v/>
      </c>
      <c r="K422">
        <f>IF(I422="","",IFERROR(N(INDEX($A422:$E422,1,Rules!$H$17)),0))</f>
        <v/>
      </c>
      <c r="L422">
        <f>IF(I422="","",IFERROR(N(INDEX($A422:$E422,1,Rules!$H$18))*K422,0))</f>
        <v/>
      </c>
      <c r="M422">
        <f>IF(I422="","",IF(COUNTIF(Crawl!$EC$2:$EC$2001,I422)&gt;0,"Yes","No"))</f>
        <v/>
      </c>
    </row>
    <row r="423">
      <c r="G423">
        <f>IF(A423="","",IF(LEFT(A423,4)="http",IFERROR(MID(A423,FIND("/",A423,FIND("//",A423)+2),2000),"/"),A423))</f>
        <v/>
      </c>
      <c r="H423">
        <f>IF(G423="","",IFERROR(LEFT(SUBSTITUTE(G423,"#","?"),FIND("?",SUBSTITUTE(G423,"#","?"))-1),G423))</f>
        <v/>
      </c>
      <c r="I423">
        <f>IF(H423="","",LOWER(IF(AND(LEN(H423)&gt;1,RIGHT(H423,1)="/"),LEFT(H423,LEN(H423)-1),H423)))</f>
        <v/>
      </c>
      <c r="J423">
        <f>IF(I423="","",IFERROR(N(INDEX($A423:$E423,1,Rules!$H$16)),0))</f>
        <v/>
      </c>
      <c r="K423">
        <f>IF(I423="","",IFERROR(N(INDEX($A423:$E423,1,Rules!$H$17)),0))</f>
        <v/>
      </c>
      <c r="L423">
        <f>IF(I423="","",IFERROR(N(INDEX($A423:$E423,1,Rules!$H$18))*K423,0))</f>
        <v/>
      </c>
      <c r="M423">
        <f>IF(I423="","",IF(COUNTIF(Crawl!$EC$2:$EC$2001,I423)&gt;0,"Yes","No"))</f>
        <v/>
      </c>
    </row>
    <row r="424">
      <c r="G424">
        <f>IF(A424="","",IF(LEFT(A424,4)="http",IFERROR(MID(A424,FIND("/",A424,FIND("//",A424)+2),2000),"/"),A424))</f>
        <v/>
      </c>
      <c r="H424">
        <f>IF(G424="","",IFERROR(LEFT(SUBSTITUTE(G424,"#","?"),FIND("?",SUBSTITUTE(G424,"#","?"))-1),G424))</f>
        <v/>
      </c>
      <c r="I424">
        <f>IF(H424="","",LOWER(IF(AND(LEN(H424)&gt;1,RIGHT(H424,1)="/"),LEFT(H424,LEN(H424)-1),H424)))</f>
        <v/>
      </c>
      <c r="J424">
        <f>IF(I424="","",IFERROR(N(INDEX($A424:$E424,1,Rules!$H$16)),0))</f>
        <v/>
      </c>
      <c r="K424">
        <f>IF(I424="","",IFERROR(N(INDEX($A424:$E424,1,Rules!$H$17)),0))</f>
        <v/>
      </c>
      <c r="L424">
        <f>IF(I424="","",IFERROR(N(INDEX($A424:$E424,1,Rules!$H$18))*K424,0))</f>
        <v/>
      </c>
      <c r="M424">
        <f>IF(I424="","",IF(COUNTIF(Crawl!$EC$2:$EC$2001,I424)&gt;0,"Yes","No"))</f>
        <v/>
      </c>
    </row>
    <row r="425">
      <c r="G425">
        <f>IF(A425="","",IF(LEFT(A425,4)="http",IFERROR(MID(A425,FIND("/",A425,FIND("//",A425)+2),2000),"/"),A425))</f>
        <v/>
      </c>
      <c r="H425">
        <f>IF(G425="","",IFERROR(LEFT(SUBSTITUTE(G425,"#","?"),FIND("?",SUBSTITUTE(G425,"#","?"))-1),G425))</f>
        <v/>
      </c>
      <c r="I425">
        <f>IF(H425="","",LOWER(IF(AND(LEN(H425)&gt;1,RIGHT(H425,1)="/"),LEFT(H425,LEN(H425)-1),H425)))</f>
        <v/>
      </c>
      <c r="J425">
        <f>IF(I425="","",IFERROR(N(INDEX($A425:$E425,1,Rules!$H$16)),0))</f>
        <v/>
      </c>
      <c r="K425">
        <f>IF(I425="","",IFERROR(N(INDEX($A425:$E425,1,Rules!$H$17)),0))</f>
        <v/>
      </c>
      <c r="L425">
        <f>IF(I425="","",IFERROR(N(INDEX($A425:$E425,1,Rules!$H$18))*K425,0))</f>
        <v/>
      </c>
      <c r="M425">
        <f>IF(I425="","",IF(COUNTIF(Crawl!$EC$2:$EC$2001,I425)&gt;0,"Yes","No"))</f>
        <v/>
      </c>
    </row>
    <row r="426">
      <c r="G426">
        <f>IF(A426="","",IF(LEFT(A426,4)="http",IFERROR(MID(A426,FIND("/",A426,FIND("//",A426)+2),2000),"/"),A426))</f>
        <v/>
      </c>
      <c r="H426">
        <f>IF(G426="","",IFERROR(LEFT(SUBSTITUTE(G426,"#","?"),FIND("?",SUBSTITUTE(G426,"#","?"))-1),G426))</f>
        <v/>
      </c>
      <c r="I426">
        <f>IF(H426="","",LOWER(IF(AND(LEN(H426)&gt;1,RIGHT(H426,1)="/"),LEFT(H426,LEN(H426)-1),H426)))</f>
        <v/>
      </c>
      <c r="J426">
        <f>IF(I426="","",IFERROR(N(INDEX($A426:$E426,1,Rules!$H$16)),0))</f>
        <v/>
      </c>
      <c r="K426">
        <f>IF(I426="","",IFERROR(N(INDEX($A426:$E426,1,Rules!$H$17)),0))</f>
        <v/>
      </c>
      <c r="L426">
        <f>IF(I426="","",IFERROR(N(INDEX($A426:$E426,1,Rules!$H$18))*K426,0))</f>
        <v/>
      </c>
      <c r="M426">
        <f>IF(I426="","",IF(COUNTIF(Crawl!$EC$2:$EC$2001,I426)&gt;0,"Yes","No"))</f>
        <v/>
      </c>
    </row>
    <row r="427">
      <c r="G427">
        <f>IF(A427="","",IF(LEFT(A427,4)="http",IFERROR(MID(A427,FIND("/",A427,FIND("//",A427)+2),2000),"/"),A427))</f>
        <v/>
      </c>
      <c r="H427">
        <f>IF(G427="","",IFERROR(LEFT(SUBSTITUTE(G427,"#","?"),FIND("?",SUBSTITUTE(G427,"#","?"))-1),G427))</f>
        <v/>
      </c>
      <c r="I427">
        <f>IF(H427="","",LOWER(IF(AND(LEN(H427)&gt;1,RIGHT(H427,1)="/"),LEFT(H427,LEN(H427)-1),H427)))</f>
        <v/>
      </c>
      <c r="J427">
        <f>IF(I427="","",IFERROR(N(INDEX($A427:$E427,1,Rules!$H$16)),0))</f>
        <v/>
      </c>
      <c r="K427">
        <f>IF(I427="","",IFERROR(N(INDEX($A427:$E427,1,Rules!$H$17)),0))</f>
        <v/>
      </c>
      <c r="L427">
        <f>IF(I427="","",IFERROR(N(INDEX($A427:$E427,1,Rules!$H$18))*K427,0))</f>
        <v/>
      </c>
      <c r="M427">
        <f>IF(I427="","",IF(COUNTIF(Crawl!$EC$2:$EC$2001,I427)&gt;0,"Yes","No"))</f>
        <v/>
      </c>
    </row>
    <row r="428">
      <c r="G428">
        <f>IF(A428="","",IF(LEFT(A428,4)="http",IFERROR(MID(A428,FIND("/",A428,FIND("//",A428)+2),2000),"/"),A428))</f>
        <v/>
      </c>
      <c r="H428">
        <f>IF(G428="","",IFERROR(LEFT(SUBSTITUTE(G428,"#","?"),FIND("?",SUBSTITUTE(G428,"#","?"))-1),G428))</f>
        <v/>
      </c>
      <c r="I428">
        <f>IF(H428="","",LOWER(IF(AND(LEN(H428)&gt;1,RIGHT(H428,1)="/"),LEFT(H428,LEN(H428)-1),H428)))</f>
        <v/>
      </c>
      <c r="J428">
        <f>IF(I428="","",IFERROR(N(INDEX($A428:$E428,1,Rules!$H$16)),0))</f>
        <v/>
      </c>
      <c r="K428">
        <f>IF(I428="","",IFERROR(N(INDEX($A428:$E428,1,Rules!$H$17)),0))</f>
        <v/>
      </c>
      <c r="L428">
        <f>IF(I428="","",IFERROR(N(INDEX($A428:$E428,1,Rules!$H$18))*K428,0))</f>
        <v/>
      </c>
      <c r="M428">
        <f>IF(I428="","",IF(COUNTIF(Crawl!$EC$2:$EC$2001,I428)&gt;0,"Yes","No"))</f>
        <v/>
      </c>
    </row>
    <row r="429">
      <c r="G429">
        <f>IF(A429="","",IF(LEFT(A429,4)="http",IFERROR(MID(A429,FIND("/",A429,FIND("//",A429)+2),2000),"/"),A429))</f>
        <v/>
      </c>
      <c r="H429">
        <f>IF(G429="","",IFERROR(LEFT(SUBSTITUTE(G429,"#","?"),FIND("?",SUBSTITUTE(G429,"#","?"))-1),G429))</f>
        <v/>
      </c>
      <c r="I429">
        <f>IF(H429="","",LOWER(IF(AND(LEN(H429)&gt;1,RIGHT(H429,1)="/"),LEFT(H429,LEN(H429)-1),H429)))</f>
        <v/>
      </c>
      <c r="J429">
        <f>IF(I429="","",IFERROR(N(INDEX($A429:$E429,1,Rules!$H$16)),0))</f>
        <v/>
      </c>
      <c r="K429">
        <f>IF(I429="","",IFERROR(N(INDEX($A429:$E429,1,Rules!$H$17)),0))</f>
        <v/>
      </c>
      <c r="L429">
        <f>IF(I429="","",IFERROR(N(INDEX($A429:$E429,1,Rules!$H$18))*K429,0))</f>
        <v/>
      </c>
      <c r="M429">
        <f>IF(I429="","",IF(COUNTIF(Crawl!$EC$2:$EC$2001,I429)&gt;0,"Yes","No"))</f>
        <v/>
      </c>
    </row>
    <row r="430">
      <c r="G430">
        <f>IF(A430="","",IF(LEFT(A430,4)="http",IFERROR(MID(A430,FIND("/",A430,FIND("//",A430)+2),2000),"/"),A430))</f>
        <v/>
      </c>
      <c r="H430">
        <f>IF(G430="","",IFERROR(LEFT(SUBSTITUTE(G430,"#","?"),FIND("?",SUBSTITUTE(G430,"#","?"))-1),G430))</f>
        <v/>
      </c>
      <c r="I430">
        <f>IF(H430="","",LOWER(IF(AND(LEN(H430)&gt;1,RIGHT(H430,1)="/"),LEFT(H430,LEN(H430)-1),H430)))</f>
        <v/>
      </c>
      <c r="J430">
        <f>IF(I430="","",IFERROR(N(INDEX($A430:$E430,1,Rules!$H$16)),0))</f>
        <v/>
      </c>
      <c r="K430">
        <f>IF(I430="","",IFERROR(N(INDEX($A430:$E430,1,Rules!$H$17)),0))</f>
        <v/>
      </c>
      <c r="L430">
        <f>IF(I430="","",IFERROR(N(INDEX($A430:$E430,1,Rules!$H$18))*K430,0))</f>
        <v/>
      </c>
      <c r="M430">
        <f>IF(I430="","",IF(COUNTIF(Crawl!$EC$2:$EC$2001,I430)&gt;0,"Yes","No"))</f>
        <v/>
      </c>
    </row>
    <row r="431">
      <c r="G431">
        <f>IF(A431="","",IF(LEFT(A431,4)="http",IFERROR(MID(A431,FIND("/",A431,FIND("//",A431)+2),2000),"/"),A431))</f>
        <v/>
      </c>
      <c r="H431">
        <f>IF(G431="","",IFERROR(LEFT(SUBSTITUTE(G431,"#","?"),FIND("?",SUBSTITUTE(G431,"#","?"))-1),G431))</f>
        <v/>
      </c>
      <c r="I431">
        <f>IF(H431="","",LOWER(IF(AND(LEN(H431)&gt;1,RIGHT(H431,1)="/"),LEFT(H431,LEN(H431)-1),H431)))</f>
        <v/>
      </c>
      <c r="J431">
        <f>IF(I431="","",IFERROR(N(INDEX($A431:$E431,1,Rules!$H$16)),0))</f>
        <v/>
      </c>
      <c r="K431">
        <f>IF(I431="","",IFERROR(N(INDEX($A431:$E431,1,Rules!$H$17)),0))</f>
        <v/>
      </c>
      <c r="L431">
        <f>IF(I431="","",IFERROR(N(INDEX($A431:$E431,1,Rules!$H$18))*K431,0))</f>
        <v/>
      </c>
      <c r="M431">
        <f>IF(I431="","",IF(COUNTIF(Crawl!$EC$2:$EC$2001,I431)&gt;0,"Yes","No"))</f>
        <v/>
      </c>
    </row>
    <row r="432">
      <c r="G432">
        <f>IF(A432="","",IF(LEFT(A432,4)="http",IFERROR(MID(A432,FIND("/",A432,FIND("//",A432)+2),2000),"/"),A432))</f>
        <v/>
      </c>
      <c r="H432">
        <f>IF(G432="","",IFERROR(LEFT(SUBSTITUTE(G432,"#","?"),FIND("?",SUBSTITUTE(G432,"#","?"))-1),G432))</f>
        <v/>
      </c>
      <c r="I432">
        <f>IF(H432="","",LOWER(IF(AND(LEN(H432)&gt;1,RIGHT(H432,1)="/"),LEFT(H432,LEN(H432)-1),H432)))</f>
        <v/>
      </c>
      <c r="J432">
        <f>IF(I432="","",IFERROR(N(INDEX($A432:$E432,1,Rules!$H$16)),0))</f>
        <v/>
      </c>
      <c r="K432">
        <f>IF(I432="","",IFERROR(N(INDEX($A432:$E432,1,Rules!$H$17)),0))</f>
        <v/>
      </c>
      <c r="L432">
        <f>IF(I432="","",IFERROR(N(INDEX($A432:$E432,1,Rules!$H$18))*K432,0))</f>
        <v/>
      </c>
      <c r="M432">
        <f>IF(I432="","",IF(COUNTIF(Crawl!$EC$2:$EC$2001,I432)&gt;0,"Yes","No"))</f>
        <v/>
      </c>
    </row>
    <row r="433">
      <c r="G433">
        <f>IF(A433="","",IF(LEFT(A433,4)="http",IFERROR(MID(A433,FIND("/",A433,FIND("//",A433)+2),2000),"/"),A433))</f>
        <v/>
      </c>
      <c r="H433">
        <f>IF(G433="","",IFERROR(LEFT(SUBSTITUTE(G433,"#","?"),FIND("?",SUBSTITUTE(G433,"#","?"))-1),G433))</f>
        <v/>
      </c>
      <c r="I433">
        <f>IF(H433="","",LOWER(IF(AND(LEN(H433)&gt;1,RIGHT(H433,1)="/"),LEFT(H433,LEN(H433)-1),H433)))</f>
        <v/>
      </c>
      <c r="J433">
        <f>IF(I433="","",IFERROR(N(INDEX($A433:$E433,1,Rules!$H$16)),0))</f>
        <v/>
      </c>
      <c r="K433">
        <f>IF(I433="","",IFERROR(N(INDEX($A433:$E433,1,Rules!$H$17)),0))</f>
        <v/>
      </c>
      <c r="L433">
        <f>IF(I433="","",IFERROR(N(INDEX($A433:$E433,1,Rules!$H$18))*K433,0))</f>
        <v/>
      </c>
      <c r="M433">
        <f>IF(I433="","",IF(COUNTIF(Crawl!$EC$2:$EC$2001,I433)&gt;0,"Yes","No"))</f>
        <v/>
      </c>
    </row>
    <row r="434">
      <c r="G434">
        <f>IF(A434="","",IF(LEFT(A434,4)="http",IFERROR(MID(A434,FIND("/",A434,FIND("//",A434)+2),2000),"/"),A434))</f>
        <v/>
      </c>
      <c r="H434">
        <f>IF(G434="","",IFERROR(LEFT(SUBSTITUTE(G434,"#","?"),FIND("?",SUBSTITUTE(G434,"#","?"))-1),G434))</f>
        <v/>
      </c>
      <c r="I434">
        <f>IF(H434="","",LOWER(IF(AND(LEN(H434)&gt;1,RIGHT(H434,1)="/"),LEFT(H434,LEN(H434)-1),H434)))</f>
        <v/>
      </c>
      <c r="J434">
        <f>IF(I434="","",IFERROR(N(INDEX($A434:$E434,1,Rules!$H$16)),0))</f>
        <v/>
      </c>
      <c r="K434">
        <f>IF(I434="","",IFERROR(N(INDEX($A434:$E434,1,Rules!$H$17)),0))</f>
        <v/>
      </c>
      <c r="L434">
        <f>IF(I434="","",IFERROR(N(INDEX($A434:$E434,1,Rules!$H$18))*K434,0))</f>
        <v/>
      </c>
      <c r="M434">
        <f>IF(I434="","",IF(COUNTIF(Crawl!$EC$2:$EC$2001,I434)&gt;0,"Yes","No"))</f>
        <v/>
      </c>
    </row>
    <row r="435">
      <c r="G435">
        <f>IF(A435="","",IF(LEFT(A435,4)="http",IFERROR(MID(A435,FIND("/",A435,FIND("//",A435)+2),2000),"/"),A435))</f>
        <v/>
      </c>
      <c r="H435">
        <f>IF(G435="","",IFERROR(LEFT(SUBSTITUTE(G435,"#","?"),FIND("?",SUBSTITUTE(G435,"#","?"))-1),G435))</f>
        <v/>
      </c>
      <c r="I435">
        <f>IF(H435="","",LOWER(IF(AND(LEN(H435)&gt;1,RIGHT(H435,1)="/"),LEFT(H435,LEN(H435)-1),H435)))</f>
        <v/>
      </c>
      <c r="J435">
        <f>IF(I435="","",IFERROR(N(INDEX($A435:$E435,1,Rules!$H$16)),0))</f>
        <v/>
      </c>
      <c r="K435">
        <f>IF(I435="","",IFERROR(N(INDEX($A435:$E435,1,Rules!$H$17)),0))</f>
        <v/>
      </c>
      <c r="L435">
        <f>IF(I435="","",IFERROR(N(INDEX($A435:$E435,1,Rules!$H$18))*K435,0))</f>
        <v/>
      </c>
      <c r="M435">
        <f>IF(I435="","",IF(COUNTIF(Crawl!$EC$2:$EC$2001,I435)&gt;0,"Yes","No"))</f>
        <v/>
      </c>
    </row>
    <row r="436">
      <c r="G436">
        <f>IF(A436="","",IF(LEFT(A436,4)="http",IFERROR(MID(A436,FIND("/",A436,FIND("//",A436)+2),2000),"/"),A436))</f>
        <v/>
      </c>
      <c r="H436">
        <f>IF(G436="","",IFERROR(LEFT(SUBSTITUTE(G436,"#","?"),FIND("?",SUBSTITUTE(G436,"#","?"))-1),G436))</f>
        <v/>
      </c>
      <c r="I436">
        <f>IF(H436="","",LOWER(IF(AND(LEN(H436)&gt;1,RIGHT(H436,1)="/"),LEFT(H436,LEN(H436)-1),H436)))</f>
        <v/>
      </c>
      <c r="J436">
        <f>IF(I436="","",IFERROR(N(INDEX($A436:$E436,1,Rules!$H$16)),0))</f>
        <v/>
      </c>
      <c r="K436">
        <f>IF(I436="","",IFERROR(N(INDEX($A436:$E436,1,Rules!$H$17)),0))</f>
        <v/>
      </c>
      <c r="L436">
        <f>IF(I436="","",IFERROR(N(INDEX($A436:$E436,1,Rules!$H$18))*K436,0))</f>
        <v/>
      </c>
      <c r="M436">
        <f>IF(I436="","",IF(COUNTIF(Crawl!$EC$2:$EC$2001,I436)&gt;0,"Yes","No"))</f>
        <v/>
      </c>
    </row>
    <row r="437">
      <c r="G437">
        <f>IF(A437="","",IF(LEFT(A437,4)="http",IFERROR(MID(A437,FIND("/",A437,FIND("//",A437)+2),2000),"/"),A437))</f>
        <v/>
      </c>
      <c r="H437">
        <f>IF(G437="","",IFERROR(LEFT(SUBSTITUTE(G437,"#","?"),FIND("?",SUBSTITUTE(G437,"#","?"))-1),G437))</f>
        <v/>
      </c>
      <c r="I437">
        <f>IF(H437="","",LOWER(IF(AND(LEN(H437)&gt;1,RIGHT(H437,1)="/"),LEFT(H437,LEN(H437)-1),H437)))</f>
        <v/>
      </c>
      <c r="J437">
        <f>IF(I437="","",IFERROR(N(INDEX($A437:$E437,1,Rules!$H$16)),0))</f>
        <v/>
      </c>
      <c r="K437">
        <f>IF(I437="","",IFERROR(N(INDEX($A437:$E437,1,Rules!$H$17)),0))</f>
        <v/>
      </c>
      <c r="L437">
        <f>IF(I437="","",IFERROR(N(INDEX($A437:$E437,1,Rules!$H$18))*K437,0))</f>
        <v/>
      </c>
      <c r="M437">
        <f>IF(I437="","",IF(COUNTIF(Crawl!$EC$2:$EC$2001,I437)&gt;0,"Yes","No"))</f>
        <v/>
      </c>
    </row>
    <row r="438">
      <c r="G438">
        <f>IF(A438="","",IF(LEFT(A438,4)="http",IFERROR(MID(A438,FIND("/",A438,FIND("//",A438)+2),2000),"/"),A438))</f>
        <v/>
      </c>
      <c r="H438">
        <f>IF(G438="","",IFERROR(LEFT(SUBSTITUTE(G438,"#","?"),FIND("?",SUBSTITUTE(G438,"#","?"))-1),G438))</f>
        <v/>
      </c>
      <c r="I438">
        <f>IF(H438="","",LOWER(IF(AND(LEN(H438)&gt;1,RIGHT(H438,1)="/"),LEFT(H438,LEN(H438)-1),H438)))</f>
        <v/>
      </c>
      <c r="J438">
        <f>IF(I438="","",IFERROR(N(INDEX($A438:$E438,1,Rules!$H$16)),0))</f>
        <v/>
      </c>
      <c r="K438">
        <f>IF(I438="","",IFERROR(N(INDEX($A438:$E438,1,Rules!$H$17)),0))</f>
        <v/>
      </c>
      <c r="L438">
        <f>IF(I438="","",IFERROR(N(INDEX($A438:$E438,1,Rules!$H$18))*K438,0))</f>
        <v/>
      </c>
      <c r="M438">
        <f>IF(I438="","",IF(COUNTIF(Crawl!$EC$2:$EC$2001,I438)&gt;0,"Yes","No"))</f>
        <v/>
      </c>
    </row>
    <row r="439">
      <c r="G439">
        <f>IF(A439="","",IF(LEFT(A439,4)="http",IFERROR(MID(A439,FIND("/",A439,FIND("//",A439)+2),2000),"/"),A439))</f>
        <v/>
      </c>
      <c r="H439">
        <f>IF(G439="","",IFERROR(LEFT(SUBSTITUTE(G439,"#","?"),FIND("?",SUBSTITUTE(G439,"#","?"))-1),G439))</f>
        <v/>
      </c>
      <c r="I439">
        <f>IF(H439="","",LOWER(IF(AND(LEN(H439)&gt;1,RIGHT(H439,1)="/"),LEFT(H439,LEN(H439)-1),H439)))</f>
        <v/>
      </c>
      <c r="J439">
        <f>IF(I439="","",IFERROR(N(INDEX($A439:$E439,1,Rules!$H$16)),0))</f>
        <v/>
      </c>
      <c r="K439">
        <f>IF(I439="","",IFERROR(N(INDEX($A439:$E439,1,Rules!$H$17)),0))</f>
        <v/>
      </c>
      <c r="L439">
        <f>IF(I439="","",IFERROR(N(INDEX($A439:$E439,1,Rules!$H$18))*K439,0))</f>
        <v/>
      </c>
      <c r="M439">
        <f>IF(I439="","",IF(COUNTIF(Crawl!$EC$2:$EC$2001,I439)&gt;0,"Yes","No"))</f>
        <v/>
      </c>
    </row>
    <row r="440">
      <c r="G440">
        <f>IF(A440="","",IF(LEFT(A440,4)="http",IFERROR(MID(A440,FIND("/",A440,FIND("//",A440)+2),2000),"/"),A440))</f>
        <v/>
      </c>
      <c r="H440">
        <f>IF(G440="","",IFERROR(LEFT(SUBSTITUTE(G440,"#","?"),FIND("?",SUBSTITUTE(G440,"#","?"))-1),G440))</f>
        <v/>
      </c>
      <c r="I440">
        <f>IF(H440="","",LOWER(IF(AND(LEN(H440)&gt;1,RIGHT(H440,1)="/"),LEFT(H440,LEN(H440)-1),H440)))</f>
        <v/>
      </c>
      <c r="J440">
        <f>IF(I440="","",IFERROR(N(INDEX($A440:$E440,1,Rules!$H$16)),0))</f>
        <v/>
      </c>
      <c r="K440">
        <f>IF(I440="","",IFERROR(N(INDEX($A440:$E440,1,Rules!$H$17)),0))</f>
        <v/>
      </c>
      <c r="L440">
        <f>IF(I440="","",IFERROR(N(INDEX($A440:$E440,1,Rules!$H$18))*K440,0))</f>
        <v/>
      </c>
      <c r="M440">
        <f>IF(I440="","",IF(COUNTIF(Crawl!$EC$2:$EC$2001,I440)&gt;0,"Yes","No"))</f>
        <v/>
      </c>
    </row>
    <row r="441">
      <c r="G441">
        <f>IF(A441="","",IF(LEFT(A441,4)="http",IFERROR(MID(A441,FIND("/",A441,FIND("//",A441)+2),2000),"/"),A441))</f>
        <v/>
      </c>
      <c r="H441">
        <f>IF(G441="","",IFERROR(LEFT(SUBSTITUTE(G441,"#","?"),FIND("?",SUBSTITUTE(G441,"#","?"))-1),G441))</f>
        <v/>
      </c>
      <c r="I441">
        <f>IF(H441="","",LOWER(IF(AND(LEN(H441)&gt;1,RIGHT(H441,1)="/"),LEFT(H441,LEN(H441)-1),H441)))</f>
        <v/>
      </c>
      <c r="J441">
        <f>IF(I441="","",IFERROR(N(INDEX($A441:$E441,1,Rules!$H$16)),0))</f>
        <v/>
      </c>
      <c r="K441">
        <f>IF(I441="","",IFERROR(N(INDEX($A441:$E441,1,Rules!$H$17)),0))</f>
        <v/>
      </c>
      <c r="L441">
        <f>IF(I441="","",IFERROR(N(INDEX($A441:$E441,1,Rules!$H$18))*K441,0))</f>
        <v/>
      </c>
      <c r="M441">
        <f>IF(I441="","",IF(COUNTIF(Crawl!$EC$2:$EC$2001,I441)&gt;0,"Yes","No"))</f>
        <v/>
      </c>
    </row>
    <row r="442">
      <c r="G442">
        <f>IF(A442="","",IF(LEFT(A442,4)="http",IFERROR(MID(A442,FIND("/",A442,FIND("//",A442)+2),2000),"/"),A442))</f>
        <v/>
      </c>
      <c r="H442">
        <f>IF(G442="","",IFERROR(LEFT(SUBSTITUTE(G442,"#","?"),FIND("?",SUBSTITUTE(G442,"#","?"))-1),G442))</f>
        <v/>
      </c>
      <c r="I442">
        <f>IF(H442="","",LOWER(IF(AND(LEN(H442)&gt;1,RIGHT(H442,1)="/"),LEFT(H442,LEN(H442)-1),H442)))</f>
        <v/>
      </c>
      <c r="J442">
        <f>IF(I442="","",IFERROR(N(INDEX($A442:$E442,1,Rules!$H$16)),0))</f>
        <v/>
      </c>
      <c r="K442">
        <f>IF(I442="","",IFERROR(N(INDEX($A442:$E442,1,Rules!$H$17)),0))</f>
        <v/>
      </c>
      <c r="L442">
        <f>IF(I442="","",IFERROR(N(INDEX($A442:$E442,1,Rules!$H$18))*K442,0))</f>
        <v/>
      </c>
      <c r="M442">
        <f>IF(I442="","",IF(COUNTIF(Crawl!$EC$2:$EC$2001,I442)&gt;0,"Yes","No"))</f>
        <v/>
      </c>
    </row>
    <row r="443">
      <c r="G443">
        <f>IF(A443="","",IF(LEFT(A443,4)="http",IFERROR(MID(A443,FIND("/",A443,FIND("//",A443)+2),2000),"/"),A443))</f>
        <v/>
      </c>
      <c r="H443">
        <f>IF(G443="","",IFERROR(LEFT(SUBSTITUTE(G443,"#","?"),FIND("?",SUBSTITUTE(G443,"#","?"))-1),G443))</f>
        <v/>
      </c>
      <c r="I443">
        <f>IF(H443="","",LOWER(IF(AND(LEN(H443)&gt;1,RIGHT(H443,1)="/"),LEFT(H443,LEN(H443)-1),H443)))</f>
        <v/>
      </c>
      <c r="J443">
        <f>IF(I443="","",IFERROR(N(INDEX($A443:$E443,1,Rules!$H$16)),0))</f>
        <v/>
      </c>
      <c r="K443">
        <f>IF(I443="","",IFERROR(N(INDEX($A443:$E443,1,Rules!$H$17)),0))</f>
        <v/>
      </c>
      <c r="L443">
        <f>IF(I443="","",IFERROR(N(INDEX($A443:$E443,1,Rules!$H$18))*K443,0))</f>
        <v/>
      </c>
      <c r="M443">
        <f>IF(I443="","",IF(COUNTIF(Crawl!$EC$2:$EC$2001,I443)&gt;0,"Yes","No"))</f>
        <v/>
      </c>
    </row>
    <row r="444">
      <c r="G444">
        <f>IF(A444="","",IF(LEFT(A444,4)="http",IFERROR(MID(A444,FIND("/",A444,FIND("//",A444)+2),2000),"/"),A444))</f>
        <v/>
      </c>
      <c r="H444">
        <f>IF(G444="","",IFERROR(LEFT(SUBSTITUTE(G444,"#","?"),FIND("?",SUBSTITUTE(G444,"#","?"))-1),G444))</f>
        <v/>
      </c>
      <c r="I444">
        <f>IF(H444="","",LOWER(IF(AND(LEN(H444)&gt;1,RIGHT(H444,1)="/"),LEFT(H444,LEN(H444)-1),H444)))</f>
        <v/>
      </c>
      <c r="J444">
        <f>IF(I444="","",IFERROR(N(INDEX($A444:$E444,1,Rules!$H$16)),0))</f>
        <v/>
      </c>
      <c r="K444">
        <f>IF(I444="","",IFERROR(N(INDEX($A444:$E444,1,Rules!$H$17)),0))</f>
        <v/>
      </c>
      <c r="L444">
        <f>IF(I444="","",IFERROR(N(INDEX($A444:$E444,1,Rules!$H$18))*K444,0))</f>
        <v/>
      </c>
      <c r="M444">
        <f>IF(I444="","",IF(COUNTIF(Crawl!$EC$2:$EC$2001,I444)&gt;0,"Yes","No"))</f>
        <v/>
      </c>
    </row>
    <row r="445">
      <c r="G445">
        <f>IF(A445="","",IF(LEFT(A445,4)="http",IFERROR(MID(A445,FIND("/",A445,FIND("//",A445)+2),2000),"/"),A445))</f>
        <v/>
      </c>
      <c r="H445">
        <f>IF(G445="","",IFERROR(LEFT(SUBSTITUTE(G445,"#","?"),FIND("?",SUBSTITUTE(G445,"#","?"))-1),G445))</f>
        <v/>
      </c>
      <c r="I445">
        <f>IF(H445="","",LOWER(IF(AND(LEN(H445)&gt;1,RIGHT(H445,1)="/"),LEFT(H445,LEN(H445)-1),H445)))</f>
        <v/>
      </c>
      <c r="J445">
        <f>IF(I445="","",IFERROR(N(INDEX($A445:$E445,1,Rules!$H$16)),0))</f>
        <v/>
      </c>
      <c r="K445">
        <f>IF(I445="","",IFERROR(N(INDEX($A445:$E445,1,Rules!$H$17)),0))</f>
        <v/>
      </c>
      <c r="L445">
        <f>IF(I445="","",IFERROR(N(INDEX($A445:$E445,1,Rules!$H$18))*K445,0))</f>
        <v/>
      </c>
      <c r="M445">
        <f>IF(I445="","",IF(COUNTIF(Crawl!$EC$2:$EC$2001,I445)&gt;0,"Yes","No"))</f>
        <v/>
      </c>
    </row>
    <row r="446">
      <c r="G446">
        <f>IF(A446="","",IF(LEFT(A446,4)="http",IFERROR(MID(A446,FIND("/",A446,FIND("//",A446)+2),2000),"/"),A446))</f>
        <v/>
      </c>
      <c r="H446">
        <f>IF(G446="","",IFERROR(LEFT(SUBSTITUTE(G446,"#","?"),FIND("?",SUBSTITUTE(G446,"#","?"))-1),G446))</f>
        <v/>
      </c>
      <c r="I446">
        <f>IF(H446="","",LOWER(IF(AND(LEN(H446)&gt;1,RIGHT(H446,1)="/"),LEFT(H446,LEN(H446)-1),H446)))</f>
        <v/>
      </c>
      <c r="J446">
        <f>IF(I446="","",IFERROR(N(INDEX($A446:$E446,1,Rules!$H$16)),0))</f>
        <v/>
      </c>
      <c r="K446">
        <f>IF(I446="","",IFERROR(N(INDEX($A446:$E446,1,Rules!$H$17)),0))</f>
        <v/>
      </c>
      <c r="L446">
        <f>IF(I446="","",IFERROR(N(INDEX($A446:$E446,1,Rules!$H$18))*K446,0))</f>
        <v/>
      </c>
      <c r="M446">
        <f>IF(I446="","",IF(COUNTIF(Crawl!$EC$2:$EC$2001,I446)&gt;0,"Yes","No"))</f>
        <v/>
      </c>
    </row>
    <row r="447">
      <c r="G447">
        <f>IF(A447="","",IF(LEFT(A447,4)="http",IFERROR(MID(A447,FIND("/",A447,FIND("//",A447)+2),2000),"/"),A447))</f>
        <v/>
      </c>
      <c r="H447">
        <f>IF(G447="","",IFERROR(LEFT(SUBSTITUTE(G447,"#","?"),FIND("?",SUBSTITUTE(G447,"#","?"))-1),G447))</f>
        <v/>
      </c>
      <c r="I447">
        <f>IF(H447="","",LOWER(IF(AND(LEN(H447)&gt;1,RIGHT(H447,1)="/"),LEFT(H447,LEN(H447)-1),H447)))</f>
        <v/>
      </c>
      <c r="J447">
        <f>IF(I447="","",IFERROR(N(INDEX($A447:$E447,1,Rules!$H$16)),0))</f>
        <v/>
      </c>
      <c r="K447">
        <f>IF(I447="","",IFERROR(N(INDEX($A447:$E447,1,Rules!$H$17)),0))</f>
        <v/>
      </c>
      <c r="L447">
        <f>IF(I447="","",IFERROR(N(INDEX($A447:$E447,1,Rules!$H$18))*K447,0))</f>
        <v/>
      </c>
      <c r="M447">
        <f>IF(I447="","",IF(COUNTIF(Crawl!$EC$2:$EC$2001,I447)&gt;0,"Yes","No"))</f>
        <v/>
      </c>
    </row>
    <row r="448">
      <c r="G448">
        <f>IF(A448="","",IF(LEFT(A448,4)="http",IFERROR(MID(A448,FIND("/",A448,FIND("//",A448)+2),2000),"/"),A448))</f>
        <v/>
      </c>
      <c r="H448">
        <f>IF(G448="","",IFERROR(LEFT(SUBSTITUTE(G448,"#","?"),FIND("?",SUBSTITUTE(G448,"#","?"))-1),G448))</f>
        <v/>
      </c>
      <c r="I448">
        <f>IF(H448="","",LOWER(IF(AND(LEN(H448)&gt;1,RIGHT(H448,1)="/"),LEFT(H448,LEN(H448)-1),H448)))</f>
        <v/>
      </c>
      <c r="J448">
        <f>IF(I448="","",IFERROR(N(INDEX($A448:$E448,1,Rules!$H$16)),0))</f>
        <v/>
      </c>
      <c r="K448">
        <f>IF(I448="","",IFERROR(N(INDEX($A448:$E448,1,Rules!$H$17)),0))</f>
        <v/>
      </c>
      <c r="L448">
        <f>IF(I448="","",IFERROR(N(INDEX($A448:$E448,1,Rules!$H$18))*K448,0))</f>
        <v/>
      </c>
      <c r="M448">
        <f>IF(I448="","",IF(COUNTIF(Crawl!$EC$2:$EC$2001,I448)&gt;0,"Yes","No"))</f>
        <v/>
      </c>
    </row>
    <row r="449">
      <c r="G449">
        <f>IF(A449="","",IF(LEFT(A449,4)="http",IFERROR(MID(A449,FIND("/",A449,FIND("//",A449)+2),2000),"/"),A449))</f>
        <v/>
      </c>
      <c r="H449">
        <f>IF(G449="","",IFERROR(LEFT(SUBSTITUTE(G449,"#","?"),FIND("?",SUBSTITUTE(G449,"#","?"))-1),G449))</f>
        <v/>
      </c>
      <c r="I449">
        <f>IF(H449="","",LOWER(IF(AND(LEN(H449)&gt;1,RIGHT(H449,1)="/"),LEFT(H449,LEN(H449)-1),H449)))</f>
        <v/>
      </c>
      <c r="J449">
        <f>IF(I449="","",IFERROR(N(INDEX($A449:$E449,1,Rules!$H$16)),0))</f>
        <v/>
      </c>
      <c r="K449">
        <f>IF(I449="","",IFERROR(N(INDEX($A449:$E449,1,Rules!$H$17)),0))</f>
        <v/>
      </c>
      <c r="L449">
        <f>IF(I449="","",IFERROR(N(INDEX($A449:$E449,1,Rules!$H$18))*K449,0))</f>
        <v/>
      </c>
      <c r="M449">
        <f>IF(I449="","",IF(COUNTIF(Crawl!$EC$2:$EC$2001,I449)&gt;0,"Yes","No"))</f>
        <v/>
      </c>
    </row>
    <row r="450">
      <c r="G450">
        <f>IF(A450="","",IF(LEFT(A450,4)="http",IFERROR(MID(A450,FIND("/",A450,FIND("//",A450)+2),2000),"/"),A450))</f>
        <v/>
      </c>
      <c r="H450">
        <f>IF(G450="","",IFERROR(LEFT(SUBSTITUTE(G450,"#","?"),FIND("?",SUBSTITUTE(G450,"#","?"))-1),G450))</f>
        <v/>
      </c>
      <c r="I450">
        <f>IF(H450="","",LOWER(IF(AND(LEN(H450)&gt;1,RIGHT(H450,1)="/"),LEFT(H450,LEN(H450)-1),H450)))</f>
        <v/>
      </c>
      <c r="J450">
        <f>IF(I450="","",IFERROR(N(INDEX($A450:$E450,1,Rules!$H$16)),0))</f>
        <v/>
      </c>
      <c r="K450">
        <f>IF(I450="","",IFERROR(N(INDEX($A450:$E450,1,Rules!$H$17)),0))</f>
        <v/>
      </c>
      <c r="L450">
        <f>IF(I450="","",IFERROR(N(INDEX($A450:$E450,1,Rules!$H$18))*K450,0))</f>
        <v/>
      </c>
      <c r="M450">
        <f>IF(I450="","",IF(COUNTIF(Crawl!$EC$2:$EC$2001,I450)&gt;0,"Yes","No"))</f>
        <v/>
      </c>
    </row>
    <row r="451">
      <c r="G451">
        <f>IF(A451="","",IF(LEFT(A451,4)="http",IFERROR(MID(A451,FIND("/",A451,FIND("//",A451)+2),2000),"/"),A451))</f>
        <v/>
      </c>
      <c r="H451">
        <f>IF(G451="","",IFERROR(LEFT(SUBSTITUTE(G451,"#","?"),FIND("?",SUBSTITUTE(G451,"#","?"))-1),G451))</f>
        <v/>
      </c>
      <c r="I451">
        <f>IF(H451="","",LOWER(IF(AND(LEN(H451)&gt;1,RIGHT(H451,1)="/"),LEFT(H451,LEN(H451)-1),H451)))</f>
        <v/>
      </c>
      <c r="J451">
        <f>IF(I451="","",IFERROR(N(INDEX($A451:$E451,1,Rules!$H$16)),0))</f>
        <v/>
      </c>
      <c r="K451">
        <f>IF(I451="","",IFERROR(N(INDEX($A451:$E451,1,Rules!$H$17)),0))</f>
        <v/>
      </c>
      <c r="L451">
        <f>IF(I451="","",IFERROR(N(INDEX($A451:$E451,1,Rules!$H$18))*K451,0))</f>
        <v/>
      </c>
      <c r="M451">
        <f>IF(I451="","",IF(COUNTIF(Crawl!$EC$2:$EC$2001,I451)&gt;0,"Yes","No"))</f>
        <v/>
      </c>
    </row>
    <row r="452">
      <c r="G452">
        <f>IF(A452="","",IF(LEFT(A452,4)="http",IFERROR(MID(A452,FIND("/",A452,FIND("//",A452)+2),2000),"/"),A452))</f>
        <v/>
      </c>
      <c r="H452">
        <f>IF(G452="","",IFERROR(LEFT(SUBSTITUTE(G452,"#","?"),FIND("?",SUBSTITUTE(G452,"#","?"))-1),G452))</f>
        <v/>
      </c>
      <c r="I452">
        <f>IF(H452="","",LOWER(IF(AND(LEN(H452)&gt;1,RIGHT(H452,1)="/"),LEFT(H452,LEN(H452)-1),H452)))</f>
        <v/>
      </c>
      <c r="J452">
        <f>IF(I452="","",IFERROR(N(INDEX($A452:$E452,1,Rules!$H$16)),0))</f>
        <v/>
      </c>
      <c r="K452">
        <f>IF(I452="","",IFERROR(N(INDEX($A452:$E452,1,Rules!$H$17)),0))</f>
        <v/>
      </c>
      <c r="L452">
        <f>IF(I452="","",IFERROR(N(INDEX($A452:$E452,1,Rules!$H$18))*K452,0))</f>
        <v/>
      </c>
      <c r="M452">
        <f>IF(I452="","",IF(COUNTIF(Crawl!$EC$2:$EC$2001,I452)&gt;0,"Yes","No"))</f>
        <v/>
      </c>
    </row>
    <row r="453">
      <c r="G453">
        <f>IF(A453="","",IF(LEFT(A453,4)="http",IFERROR(MID(A453,FIND("/",A453,FIND("//",A453)+2),2000),"/"),A453))</f>
        <v/>
      </c>
      <c r="H453">
        <f>IF(G453="","",IFERROR(LEFT(SUBSTITUTE(G453,"#","?"),FIND("?",SUBSTITUTE(G453,"#","?"))-1),G453))</f>
        <v/>
      </c>
      <c r="I453">
        <f>IF(H453="","",LOWER(IF(AND(LEN(H453)&gt;1,RIGHT(H453,1)="/"),LEFT(H453,LEN(H453)-1),H453)))</f>
        <v/>
      </c>
      <c r="J453">
        <f>IF(I453="","",IFERROR(N(INDEX($A453:$E453,1,Rules!$H$16)),0))</f>
        <v/>
      </c>
      <c r="K453">
        <f>IF(I453="","",IFERROR(N(INDEX($A453:$E453,1,Rules!$H$17)),0))</f>
        <v/>
      </c>
      <c r="L453">
        <f>IF(I453="","",IFERROR(N(INDEX($A453:$E453,1,Rules!$H$18))*K453,0))</f>
        <v/>
      </c>
      <c r="M453">
        <f>IF(I453="","",IF(COUNTIF(Crawl!$EC$2:$EC$2001,I453)&gt;0,"Yes","No"))</f>
        <v/>
      </c>
    </row>
    <row r="454">
      <c r="G454">
        <f>IF(A454="","",IF(LEFT(A454,4)="http",IFERROR(MID(A454,FIND("/",A454,FIND("//",A454)+2),2000),"/"),A454))</f>
        <v/>
      </c>
      <c r="H454">
        <f>IF(G454="","",IFERROR(LEFT(SUBSTITUTE(G454,"#","?"),FIND("?",SUBSTITUTE(G454,"#","?"))-1),G454))</f>
        <v/>
      </c>
      <c r="I454">
        <f>IF(H454="","",LOWER(IF(AND(LEN(H454)&gt;1,RIGHT(H454,1)="/"),LEFT(H454,LEN(H454)-1),H454)))</f>
        <v/>
      </c>
      <c r="J454">
        <f>IF(I454="","",IFERROR(N(INDEX($A454:$E454,1,Rules!$H$16)),0))</f>
        <v/>
      </c>
      <c r="K454">
        <f>IF(I454="","",IFERROR(N(INDEX($A454:$E454,1,Rules!$H$17)),0))</f>
        <v/>
      </c>
      <c r="L454">
        <f>IF(I454="","",IFERROR(N(INDEX($A454:$E454,1,Rules!$H$18))*K454,0))</f>
        <v/>
      </c>
      <c r="M454">
        <f>IF(I454="","",IF(COUNTIF(Crawl!$EC$2:$EC$2001,I454)&gt;0,"Yes","No"))</f>
        <v/>
      </c>
    </row>
    <row r="455">
      <c r="G455">
        <f>IF(A455="","",IF(LEFT(A455,4)="http",IFERROR(MID(A455,FIND("/",A455,FIND("//",A455)+2),2000),"/"),A455))</f>
        <v/>
      </c>
      <c r="H455">
        <f>IF(G455="","",IFERROR(LEFT(SUBSTITUTE(G455,"#","?"),FIND("?",SUBSTITUTE(G455,"#","?"))-1),G455))</f>
        <v/>
      </c>
      <c r="I455">
        <f>IF(H455="","",LOWER(IF(AND(LEN(H455)&gt;1,RIGHT(H455,1)="/"),LEFT(H455,LEN(H455)-1),H455)))</f>
        <v/>
      </c>
      <c r="J455">
        <f>IF(I455="","",IFERROR(N(INDEX($A455:$E455,1,Rules!$H$16)),0))</f>
        <v/>
      </c>
      <c r="K455">
        <f>IF(I455="","",IFERROR(N(INDEX($A455:$E455,1,Rules!$H$17)),0))</f>
        <v/>
      </c>
      <c r="L455">
        <f>IF(I455="","",IFERROR(N(INDEX($A455:$E455,1,Rules!$H$18))*K455,0))</f>
        <v/>
      </c>
      <c r="M455">
        <f>IF(I455="","",IF(COUNTIF(Crawl!$EC$2:$EC$2001,I455)&gt;0,"Yes","No"))</f>
        <v/>
      </c>
    </row>
    <row r="456">
      <c r="G456">
        <f>IF(A456="","",IF(LEFT(A456,4)="http",IFERROR(MID(A456,FIND("/",A456,FIND("//",A456)+2),2000),"/"),A456))</f>
        <v/>
      </c>
      <c r="H456">
        <f>IF(G456="","",IFERROR(LEFT(SUBSTITUTE(G456,"#","?"),FIND("?",SUBSTITUTE(G456,"#","?"))-1),G456))</f>
        <v/>
      </c>
      <c r="I456">
        <f>IF(H456="","",LOWER(IF(AND(LEN(H456)&gt;1,RIGHT(H456,1)="/"),LEFT(H456,LEN(H456)-1),H456)))</f>
        <v/>
      </c>
      <c r="J456">
        <f>IF(I456="","",IFERROR(N(INDEX($A456:$E456,1,Rules!$H$16)),0))</f>
        <v/>
      </c>
      <c r="K456">
        <f>IF(I456="","",IFERROR(N(INDEX($A456:$E456,1,Rules!$H$17)),0))</f>
        <v/>
      </c>
      <c r="L456">
        <f>IF(I456="","",IFERROR(N(INDEX($A456:$E456,1,Rules!$H$18))*K456,0))</f>
        <v/>
      </c>
      <c r="M456">
        <f>IF(I456="","",IF(COUNTIF(Crawl!$EC$2:$EC$2001,I456)&gt;0,"Yes","No"))</f>
        <v/>
      </c>
    </row>
    <row r="457">
      <c r="G457">
        <f>IF(A457="","",IF(LEFT(A457,4)="http",IFERROR(MID(A457,FIND("/",A457,FIND("//",A457)+2),2000),"/"),A457))</f>
        <v/>
      </c>
      <c r="H457">
        <f>IF(G457="","",IFERROR(LEFT(SUBSTITUTE(G457,"#","?"),FIND("?",SUBSTITUTE(G457,"#","?"))-1),G457))</f>
        <v/>
      </c>
      <c r="I457">
        <f>IF(H457="","",LOWER(IF(AND(LEN(H457)&gt;1,RIGHT(H457,1)="/"),LEFT(H457,LEN(H457)-1),H457)))</f>
        <v/>
      </c>
      <c r="J457">
        <f>IF(I457="","",IFERROR(N(INDEX($A457:$E457,1,Rules!$H$16)),0))</f>
        <v/>
      </c>
      <c r="K457">
        <f>IF(I457="","",IFERROR(N(INDEX($A457:$E457,1,Rules!$H$17)),0))</f>
        <v/>
      </c>
      <c r="L457">
        <f>IF(I457="","",IFERROR(N(INDEX($A457:$E457,1,Rules!$H$18))*K457,0))</f>
        <v/>
      </c>
      <c r="M457">
        <f>IF(I457="","",IF(COUNTIF(Crawl!$EC$2:$EC$2001,I457)&gt;0,"Yes","No"))</f>
        <v/>
      </c>
    </row>
    <row r="458">
      <c r="G458">
        <f>IF(A458="","",IF(LEFT(A458,4)="http",IFERROR(MID(A458,FIND("/",A458,FIND("//",A458)+2),2000),"/"),A458))</f>
        <v/>
      </c>
      <c r="H458">
        <f>IF(G458="","",IFERROR(LEFT(SUBSTITUTE(G458,"#","?"),FIND("?",SUBSTITUTE(G458,"#","?"))-1),G458))</f>
        <v/>
      </c>
      <c r="I458">
        <f>IF(H458="","",LOWER(IF(AND(LEN(H458)&gt;1,RIGHT(H458,1)="/"),LEFT(H458,LEN(H458)-1),H458)))</f>
        <v/>
      </c>
      <c r="J458">
        <f>IF(I458="","",IFERROR(N(INDEX($A458:$E458,1,Rules!$H$16)),0))</f>
        <v/>
      </c>
      <c r="K458">
        <f>IF(I458="","",IFERROR(N(INDEX($A458:$E458,1,Rules!$H$17)),0))</f>
        <v/>
      </c>
      <c r="L458">
        <f>IF(I458="","",IFERROR(N(INDEX($A458:$E458,1,Rules!$H$18))*K458,0))</f>
        <v/>
      </c>
      <c r="M458">
        <f>IF(I458="","",IF(COUNTIF(Crawl!$EC$2:$EC$2001,I458)&gt;0,"Yes","No"))</f>
        <v/>
      </c>
    </row>
    <row r="459">
      <c r="G459">
        <f>IF(A459="","",IF(LEFT(A459,4)="http",IFERROR(MID(A459,FIND("/",A459,FIND("//",A459)+2),2000),"/"),A459))</f>
        <v/>
      </c>
      <c r="H459">
        <f>IF(G459="","",IFERROR(LEFT(SUBSTITUTE(G459,"#","?"),FIND("?",SUBSTITUTE(G459,"#","?"))-1),G459))</f>
        <v/>
      </c>
      <c r="I459">
        <f>IF(H459="","",LOWER(IF(AND(LEN(H459)&gt;1,RIGHT(H459,1)="/"),LEFT(H459,LEN(H459)-1),H459)))</f>
        <v/>
      </c>
      <c r="J459">
        <f>IF(I459="","",IFERROR(N(INDEX($A459:$E459,1,Rules!$H$16)),0))</f>
        <v/>
      </c>
      <c r="K459">
        <f>IF(I459="","",IFERROR(N(INDEX($A459:$E459,1,Rules!$H$17)),0))</f>
        <v/>
      </c>
      <c r="L459">
        <f>IF(I459="","",IFERROR(N(INDEX($A459:$E459,1,Rules!$H$18))*K459,0))</f>
        <v/>
      </c>
      <c r="M459">
        <f>IF(I459="","",IF(COUNTIF(Crawl!$EC$2:$EC$2001,I459)&gt;0,"Yes","No"))</f>
        <v/>
      </c>
    </row>
    <row r="460">
      <c r="G460">
        <f>IF(A460="","",IF(LEFT(A460,4)="http",IFERROR(MID(A460,FIND("/",A460,FIND("//",A460)+2),2000),"/"),A460))</f>
        <v/>
      </c>
      <c r="H460">
        <f>IF(G460="","",IFERROR(LEFT(SUBSTITUTE(G460,"#","?"),FIND("?",SUBSTITUTE(G460,"#","?"))-1),G460))</f>
        <v/>
      </c>
      <c r="I460">
        <f>IF(H460="","",LOWER(IF(AND(LEN(H460)&gt;1,RIGHT(H460,1)="/"),LEFT(H460,LEN(H460)-1),H460)))</f>
        <v/>
      </c>
      <c r="J460">
        <f>IF(I460="","",IFERROR(N(INDEX($A460:$E460,1,Rules!$H$16)),0))</f>
        <v/>
      </c>
      <c r="K460">
        <f>IF(I460="","",IFERROR(N(INDEX($A460:$E460,1,Rules!$H$17)),0))</f>
        <v/>
      </c>
      <c r="L460">
        <f>IF(I460="","",IFERROR(N(INDEX($A460:$E460,1,Rules!$H$18))*K460,0))</f>
        <v/>
      </c>
      <c r="M460">
        <f>IF(I460="","",IF(COUNTIF(Crawl!$EC$2:$EC$2001,I460)&gt;0,"Yes","No"))</f>
        <v/>
      </c>
    </row>
    <row r="461">
      <c r="G461">
        <f>IF(A461="","",IF(LEFT(A461,4)="http",IFERROR(MID(A461,FIND("/",A461,FIND("//",A461)+2),2000),"/"),A461))</f>
        <v/>
      </c>
      <c r="H461">
        <f>IF(G461="","",IFERROR(LEFT(SUBSTITUTE(G461,"#","?"),FIND("?",SUBSTITUTE(G461,"#","?"))-1),G461))</f>
        <v/>
      </c>
      <c r="I461">
        <f>IF(H461="","",LOWER(IF(AND(LEN(H461)&gt;1,RIGHT(H461,1)="/"),LEFT(H461,LEN(H461)-1),H461)))</f>
        <v/>
      </c>
      <c r="J461">
        <f>IF(I461="","",IFERROR(N(INDEX($A461:$E461,1,Rules!$H$16)),0))</f>
        <v/>
      </c>
      <c r="K461">
        <f>IF(I461="","",IFERROR(N(INDEX($A461:$E461,1,Rules!$H$17)),0))</f>
        <v/>
      </c>
      <c r="L461">
        <f>IF(I461="","",IFERROR(N(INDEX($A461:$E461,1,Rules!$H$18))*K461,0))</f>
        <v/>
      </c>
      <c r="M461">
        <f>IF(I461="","",IF(COUNTIF(Crawl!$EC$2:$EC$2001,I461)&gt;0,"Yes","No"))</f>
        <v/>
      </c>
    </row>
    <row r="462">
      <c r="G462">
        <f>IF(A462="","",IF(LEFT(A462,4)="http",IFERROR(MID(A462,FIND("/",A462,FIND("//",A462)+2),2000),"/"),A462))</f>
        <v/>
      </c>
      <c r="H462">
        <f>IF(G462="","",IFERROR(LEFT(SUBSTITUTE(G462,"#","?"),FIND("?",SUBSTITUTE(G462,"#","?"))-1),G462))</f>
        <v/>
      </c>
      <c r="I462">
        <f>IF(H462="","",LOWER(IF(AND(LEN(H462)&gt;1,RIGHT(H462,1)="/"),LEFT(H462,LEN(H462)-1),H462)))</f>
        <v/>
      </c>
      <c r="J462">
        <f>IF(I462="","",IFERROR(N(INDEX($A462:$E462,1,Rules!$H$16)),0))</f>
        <v/>
      </c>
      <c r="K462">
        <f>IF(I462="","",IFERROR(N(INDEX($A462:$E462,1,Rules!$H$17)),0))</f>
        <v/>
      </c>
      <c r="L462">
        <f>IF(I462="","",IFERROR(N(INDEX($A462:$E462,1,Rules!$H$18))*K462,0))</f>
        <v/>
      </c>
      <c r="M462">
        <f>IF(I462="","",IF(COUNTIF(Crawl!$EC$2:$EC$2001,I462)&gt;0,"Yes","No"))</f>
        <v/>
      </c>
    </row>
    <row r="463">
      <c r="G463">
        <f>IF(A463="","",IF(LEFT(A463,4)="http",IFERROR(MID(A463,FIND("/",A463,FIND("//",A463)+2),2000),"/"),A463))</f>
        <v/>
      </c>
      <c r="H463">
        <f>IF(G463="","",IFERROR(LEFT(SUBSTITUTE(G463,"#","?"),FIND("?",SUBSTITUTE(G463,"#","?"))-1),G463))</f>
        <v/>
      </c>
      <c r="I463">
        <f>IF(H463="","",LOWER(IF(AND(LEN(H463)&gt;1,RIGHT(H463,1)="/"),LEFT(H463,LEN(H463)-1),H463)))</f>
        <v/>
      </c>
      <c r="J463">
        <f>IF(I463="","",IFERROR(N(INDEX($A463:$E463,1,Rules!$H$16)),0))</f>
        <v/>
      </c>
      <c r="K463">
        <f>IF(I463="","",IFERROR(N(INDEX($A463:$E463,1,Rules!$H$17)),0))</f>
        <v/>
      </c>
      <c r="L463">
        <f>IF(I463="","",IFERROR(N(INDEX($A463:$E463,1,Rules!$H$18))*K463,0))</f>
        <v/>
      </c>
      <c r="M463">
        <f>IF(I463="","",IF(COUNTIF(Crawl!$EC$2:$EC$2001,I463)&gt;0,"Yes","No"))</f>
        <v/>
      </c>
    </row>
    <row r="464">
      <c r="G464">
        <f>IF(A464="","",IF(LEFT(A464,4)="http",IFERROR(MID(A464,FIND("/",A464,FIND("//",A464)+2),2000),"/"),A464))</f>
        <v/>
      </c>
      <c r="H464">
        <f>IF(G464="","",IFERROR(LEFT(SUBSTITUTE(G464,"#","?"),FIND("?",SUBSTITUTE(G464,"#","?"))-1),G464))</f>
        <v/>
      </c>
      <c r="I464">
        <f>IF(H464="","",LOWER(IF(AND(LEN(H464)&gt;1,RIGHT(H464,1)="/"),LEFT(H464,LEN(H464)-1),H464)))</f>
        <v/>
      </c>
      <c r="J464">
        <f>IF(I464="","",IFERROR(N(INDEX($A464:$E464,1,Rules!$H$16)),0))</f>
        <v/>
      </c>
      <c r="K464">
        <f>IF(I464="","",IFERROR(N(INDEX($A464:$E464,1,Rules!$H$17)),0))</f>
        <v/>
      </c>
      <c r="L464">
        <f>IF(I464="","",IFERROR(N(INDEX($A464:$E464,1,Rules!$H$18))*K464,0))</f>
        <v/>
      </c>
      <c r="M464">
        <f>IF(I464="","",IF(COUNTIF(Crawl!$EC$2:$EC$2001,I464)&gt;0,"Yes","No"))</f>
        <v/>
      </c>
    </row>
    <row r="465">
      <c r="G465">
        <f>IF(A465="","",IF(LEFT(A465,4)="http",IFERROR(MID(A465,FIND("/",A465,FIND("//",A465)+2),2000),"/"),A465))</f>
        <v/>
      </c>
      <c r="H465">
        <f>IF(G465="","",IFERROR(LEFT(SUBSTITUTE(G465,"#","?"),FIND("?",SUBSTITUTE(G465,"#","?"))-1),G465))</f>
        <v/>
      </c>
      <c r="I465">
        <f>IF(H465="","",LOWER(IF(AND(LEN(H465)&gt;1,RIGHT(H465,1)="/"),LEFT(H465,LEN(H465)-1),H465)))</f>
        <v/>
      </c>
      <c r="J465">
        <f>IF(I465="","",IFERROR(N(INDEX($A465:$E465,1,Rules!$H$16)),0))</f>
        <v/>
      </c>
      <c r="K465">
        <f>IF(I465="","",IFERROR(N(INDEX($A465:$E465,1,Rules!$H$17)),0))</f>
        <v/>
      </c>
      <c r="L465">
        <f>IF(I465="","",IFERROR(N(INDEX($A465:$E465,1,Rules!$H$18))*K465,0))</f>
        <v/>
      </c>
      <c r="M465">
        <f>IF(I465="","",IF(COUNTIF(Crawl!$EC$2:$EC$2001,I465)&gt;0,"Yes","No"))</f>
        <v/>
      </c>
    </row>
    <row r="466">
      <c r="G466">
        <f>IF(A466="","",IF(LEFT(A466,4)="http",IFERROR(MID(A466,FIND("/",A466,FIND("//",A466)+2),2000),"/"),A466))</f>
        <v/>
      </c>
      <c r="H466">
        <f>IF(G466="","",IFERROR(LEFT(SUBSTITUTE(G466,"#","?"),FIND("?",SUBSTITUTE(G466,"#","?"))-1),G466))</f>
        <v/>
      </c>
      <c r="I466">
        <f>IF(H466="","",LOWER(IF(AND(LEN(H466)&gt;1,RIGHT(H466,1)="/"),LEFT(H466,LEN(H466)-1),H466)))</f>
        <v/>
      </c>
      <c r="J466">
        <f>IF(I466="","",IFERROR(N(INDEX($A466:$E466,1,Rules!$H$16)),0))</f>
        <v/>
      </c>
      <c r="K466">
        <f>IF(I466="","",IFERROR(N(INDEX($A466:$E466,1,Rules!$H$17)),0))</f>
        <v/>
      </c>
      <c r="L466">
        <f>IF(I466="","",IFERROR(N(INDEX($A466:$E466,1,Rules!$H$18))*K466,0))</f>
        <v/>
      </c>
      <c r="M466">
        <f>IF(I466="","",IF(COUNTIF(Crawl!$EC$2:$EC$2001,I466)&gt;0,"Yes","No"))</f>
        <v/>
      </c>
    </row>
    <row r="467">
      <c r="G467">
        <f>IF(A467="","",IF(LEFT(A467,4)="http",IFERROR(MID(A467,FIND("/",A467,FIND("//",A467)+2),2000),"/"),A467))</f>
        <v/>
      </c>
      <c r="H467">
        <f>IF(G467="","",IFERROR(LEFT(SUBSTITUTE(G467,"#","?"),FIND("?",SUBSTITUTE(G467,"#","?"))-1),G467))</f>
        <v/>
      </c>
      <c r="I467">
        <f>IF(H467="","",LOWER(IF(AND(LEN(H467)&gt;1,RIGHT(H467,1)="/"),LEFT(H467,LEN(H467)-1),H467)))</f>
        <v/>
      </c>
      <c r="J467">
        <f>IF(I467="","",IFERROR(N(INDEX($A467:$E467,1,Rules!$H$16)),0))</f>
        <v/>
      </c>
      <c r="K467">
        <f>IF(I467="","",IFERROR(N(INDEX($A467:$E467,1,Rules!$H$17)),0))</f>
        <v/>
      </c>
      <c r="L467">
        <f>IF(I467="","",IFERROR(N(INDEX($A467:$E467,1,Rules!$H$18))*K467,0))</f>
        <v/>
      </c>
      <c r="M467">
        <f>IF(I467="","",IF(COUNTIF(Crawl!$EC$2:$EC$2001,I467)&gt;0,"Yes","No"))</f>
        <v/>
      </c>
    </row>
    <row r="468">
      <c r="G468">
        <f>IF(A468="","",IF(LEFT(A468,4)="http",IFERROR(MID(A468,FIND("/",A468,FIND("//",A468)+2),2000),"/"),A468))</f>
        <v/>
      </c>
      <c r="H468">
        <f>IF(G468="","",IFERROR(LEFT(SUBSTITUTE(G468,"#","?"),FIND("?",SUBSTITUTE(G468,"#","?"))-1),G468))</f>
        <v/>
      </c>
      <c r="I468">
        <f>IF(H468="","",LOWER(IF(AND(LEN(H468)&gt;1,RIGHT(H468,1)="/"),LEFT(H468,LEN(H468)-1),H468)))</f>
        <v/>
      </c>
      <c r="J468">
        <f>IF(I468="","",IFERROR(N(INDEX($A468:$E468,1,Rules!$H$16)),0))</f>
        <v/>
      </c>
      <c r="K468">
        <f>IF(I468="","",IFERROR(N(INDEX($A468:$E468,1,Rules!$H$17)),0))</f>
        <v/>
      </c>
      <c r="L468">
        <f>IF(I468="","",IFERROR(N(INDEX($A468:$E468,1,Rules!$H$18))*K468,0))</f>
        <v/>
      </c>
      <c r="M468">
        <f>IF(I468="","",IF(COUNTIF(Crawl!$EC$2:$EC$2001,I468)&gt;0,"Yes","No"))</f>
        <v/>
      </c>
    </row>
    <row r="469">
      <c r="G469">
        <f>IF(A469="","",IF(LEFT(A469,4)="http",IFERROR(MID(A469,FIND("/",A469,FIND("//",A469)+2),2000),"/"),A469))</f>
        <v/>
      </c>
      <c r="H469">
        <f>IF(G469="","",IFERROR(LEFT(SUBSTITUTE(G469,"#","?"),FIND("?",SUBSTITUTE(G469,"#","?"))-1),G469))</f>
        <v/>
      </c>
      <c r="I469">
        <f>IF(H469="","",LOWER(IF(AND(LEN(H469)&gt;1,RIGHT(H469,1)="/"),LEFT(H469,LEN(H469)-1),H469)))</f>
        <v/>
      </c>
      <c r="J469">
        <f>IF(I469="","",IFERROR(N(INDEX($A469:$E469,1,Rules!$H$16)),0))</f>
        <v/>
      </c>
      <c r="K469">
        <f>IF(I469="","",IFERROR(N(INDEX($A469:$E469,1,Rules!$H$17)),0))</f>
        <v/>
      </c>
      <c r="L469">
        <f>IF(I469="","",IFERROR(N(INDEX($A469:$E469,1,Rules!$H$18))*K469,0))</f>
        <v/>
      </c>
      <c r="M469">
        <f>IF(I469="","",IF(COUNTIF(Crawl!$EC$2:$EC$2001,I469)&gt;0,"Yes","No"))</f>
        <v/>
      </c>
    </row>
    <row r="470">
      <c r="G470">
        <f>IF(A470="","",IF(LEFT(A470,4)="http",IFERROR(MID(A470,FIND("/",A470,FIND("//",A470)+2),2000),"/"),A470))</f>
        <v/>
      </c>
      <c r="H470">
        <f>IF(G470="","",IFERROR(LEFT(SUBSTITUTE(G470,"#","?"),FIND("?",SUBSTITUTE(G470,"#","?"))-1),G470))</f>
        <v/>
      </c>
      <c r="I470">
        <f>IF(H470="","",LOWER(IF(AND(LEN(H470)&gt;1,RIGHT(H470,1)="/"),LEFT(H470,LEN(H470)-1),H470)))</f>
        <v/>
      </c>
      <c r="J470">
        <f>IF(I470="","",IFERROR(N(INDEX($A470:$E470,1,Rules!$H$16)),0))</f>
        <v/>
      </c>
      <c r="K470">
        <f>IF(I470="","",IFERROR(N(INDEX($A470:$E470,1,Rules!$H$17)),0))</f>
        <v/>
      </c>
      <c r="L470">
        <f>IF(I470="","",IFERROR(N(INDEX($A470:$E470,1,Rules!$H$18))*K470,0))</f>
        <v/>
      </c>
      <c r="M470">
        <f>IF(I470="","",IF(COUNTIF(Crawl!$EC$2:$EC$2001,I470)&gt;0,"Yes","No"))</f>
        <v/>
      </c>
    </row>
    <row r="471">
      <c r="G471">
        <f>IF(A471="","",IF(LEFT(A471,4)="http",IFERROR(MID(A471,FIND("/",A471,FIND("//",A471)+2),2000),"/"),A471))</f>
        <v/>
      </c>
      <c r="H471">
        <f>IF(G471="","",IFERROR(LEFT(SUBSTITUTE(G471,"#","?"),FIND("?",SUBSTITUTE(G471,"#","?"))-1),G471))</f>
        <v/>
      </c>
      <c r="I471">
        <f>IF(H471="","",LOWER(IF(AND(LEN(H471)&gt;1,RIGHT(H471,1)="/"),LEFT(H471,LEN(H471)-1),H471)))</f>
        <v/>
      </c>
      <c r="J471">
        <f>IF(I471="","",IFERROR(N(INDEX($A471:$E471,1,Rules!$H$16)),0))</f>
        <v/>
      </c>
      <c r="K471">
        <f>IF(I471="","",IFERROR(N(INDEX($A471:$E471,1,Rules!$H$17)),0))</f>
        <v/>
      </c>
      <c r="L471">
        <f>IF(I471="","",IFERROR(N(INDEX($A471:$E471,1,Rules!$H$18))*K471,0))</f>
        <v/>
      </c>
      <c r="M471">
        <f>IF(I471="","",IF(COUNTIF(Crawl!$EC$2:$EC$2001,I471)&gt;0,"Yes","No"))</f>
        <v/>
      </c>
    </row>
    <row r="472">
      <c r="G472">
        <f>IF(A472="","",IF(LEFT(A472,4)="http",IFERROR(MID(A472,FIND("/",A472,FIND("//",A472)+2),2000),"/"),A472))</f>
        <v/>
      </c>
      <c r="H472">
        <f>IF(G472="","",IFERROR(LEFT(SUBSTITUTE(G472,"#","?"),FIND("?",SUBSTITUTE(G472,"#","?"))-1),G472))</f>
        <v/>
      </c>
      <c r="I472">
        <f>IF(H472="","",LOWER(IF(AND(LEN(H472)&gt;1,RIGHT(H472,1)="/"),LEFT(H472,LEN(H472)-1),H472)))</f>
        <v/>
      </c>
      <c r="J472">
        <f>IF(I472="","",IFERROR(N(INDEX($A472:$E472,1,Rules!$H$16)),0))</f>
        <v/>
      </c>
      <c r="K472">
        <f>IF(I472="","",IFERROR(N(INDEX($A472:$E472,1,Rules!$H$17)),0))</f>
        <v/>
      </c>
      <c r="L472">
        <f>IF(I472="","",IFERROR(N(INDEX($A472:$E472,1,Rules!$H$18))*K472,0))</f>
        <v/>
      </c>
      <c r="M472">
        <f>IF(I472="","",IF(COUNTIF(Crawl!$EC$2:$EC$2001,I472)&gt;0,"Yes","No"))</f>
        <v/>
      </c>
    </row>
    <row r="473">
      <c r="G473">
        <f>IF(A473="","",IF(LEFT(A473,4)="http",IFERROR(MID(A473,FIND("/",A473,FIND("//",A473)+2),2000),"/"),A473))</f>
        <v/>
      </c>
      <c r="H473">
        <f>IF(G473="","",IFERROR(LEFT(SUBSTITUTE(G473,"#","?"),FIND("?",SUBSTITUTE(G473,"#","?"))-1),G473))</f>
        <v/>
      </c>
      <c r="I473">
        <f>IF(H473="","",LOWER(IF(AND(LEN(H473)&gt;1,RIGHT(H473,1)="/"),LEFT(H473,LEN(H473)-1),H473)))</f>
        <v/>
      </c>
      <c r="J473">
        <f>IF(I473="","",IFERROR(N(INDEX($A473:$E473,1,Rules!$H$16)),0))</f>
        <v/>
      </c>
      <c r="K473">
        <f>IF(I473="","",IFERROR(N(INDEX($A473:$E473,1,Rules!$H$17)),0))</f>
        <v/>
      </c>
      <c r="L473">
        <f>IF(I473="","",IFERROR(N(INDEX($A473:$E473,1,Rules!$H$18))*K473,0))</f>
        <v/>
      </c>
      <c r="M473">
        <f>IF(I473="","",IF(COUNTIF(Crawl!$EC$2:$EC$2001,I473)&gt;0,"Yes","No"))</f>
        <v/>
      </c>
    </row>
    <row r="474">
      <c r="G474">
        <f>IF(A474="","",IF(LEFT(A474,4)="http",IFERROR(MID(A474,FIND("/",A474,FIND("//",A474)+2),2000),"/"),A474))</f>
        <v/>
      </c>
      <c r="H474">
        <f>IF(G474="","",IFERROR(LEFT(SUBSTITUTE(G474,"#","?"),FIND("?",SUBSTITUTE(G474,"#","?"))-1),G474))</f>
        <v/>
      </c>
      <c r="I474">
        <f>IF(H474="","",LOWER(IF(AND(LEN(H474)&gt;1,RIGHT(H474,1)="/"),LEFT(H474,LEN(H474)-1),H474)))</f>
        <v/>
      </c>
      <c r="J474">
        <f>IF(I474="","",IFERROR(N(INDEX($A474:$E474,1,Rules!$H$16)),0))</f>
        <v/>
      </c>
      <c r="K474">
        <f>IF(I474="","",IFERROR(N(INDEX($A474:$E474,1,Rules!$H$17)),0))</f>
        <v/>
      </c>
      <c r="L474">
        <f>IF(I474="","",IFERROR(N(INDEX($A474:$E474,1,Rules!$H$18))*K474,0))</f>
        <v/>
      </c>
      <c r="M474">
        <f>IF(I474="","",IF(COUNTIF(Crawl!$EC$2:$EC$2001,I474)&gt;0,"Yes","No"))</f>
        <v/>
      </c>
    </row>
    <row r="475">
      <c r="G475">
        <f>IF(A475="","",IF(LEFT(A475,4)="http",IFERROR(MID(A475,FIND("/",A475,FIND("//",A475)+2),2000),"/"),A475))</f>
        <v/>
      </c>
      <c r="H475">
        <f>IF(G475="","",IFERROR(LEFT(SUBSTITUTE(G475,"#","?"),FIND("?",SUBSTITUTE(G475,"#","?"))-1),G475))</f>
        <v/>
      </c>
      <c r="I475">
        <f>IF(H475="","",LOWER(IF(AND(LEN(H475)&gt;1,RIGHT(H475,1)="/"),LEFT(H475,LEN(H475)-1),H475)))</f>
        <v/>
      </c>
      <c r="J475">
        <f>IF(I475="","",IFERROR(N(INDEX($A475:$E475,1,Rules!$H$16)),0))</f>
        <v/>
      </c>
      <c r="K475">
        <f>IF(I475="","",IFERROR(N(INDEX($A475:$E475,1,Rules!$H$17)),0))</f>
        <v/>
      </c>
      <c r="L475">
        <f>IF(I475="","",IFERROR(N(INDEX($A475:$E475,1,Rules!$H$18))*K475,0))</f>
        <v/>
      </c>
      <c r="M475">
        <f>IF(I475="","",IF(COUNTIF(Crawl!$EC$2:$EC$2001,I475)&gt;0,"Yes","No"))</f>
        <v/>
      </c>
    </row>
    <row r="476">
      <c r="G476">
        <f>IF(A476="","",IF(LEFT(A476,4)="http",IFERROR(MID(A476,FIND("/",A476,FIND("//",A476)+2),2000),"/"),A476))</f>
        <v/>
      </c>
      <c r="H476">
        <f>IF(G476="","",IFERROR(LEFT(SUBSTITUTE(G476,"#","?"),FIND("?",SUBSTITUTE(G476,"#","?"))-1),G476))</f>
        <v/>
      </c>
      <c r="I476">
        <f>IF(H476="","",LOWER(IF(AND(LEN(H476)&gt;1,RIGHT(H476,1)="/"),LEFT(H476,LEN(H476)-1),H476)))</f>
        <v/>
      </c>
      <c r="J476">
        <f>IF(I476="","",IFERROR(N(INDEX($A476:$E476,1,Rules!$H$16)),0))</f>
        <v/>
      </c>
      <c r="K476">
        <f>IF(I476="","",IFERROR(N(INDEX($A476:$E476,1,Rules!$H$17)),0))</f>
        <v/>
      </c>
      <c r="L476">
        <f>IF(I476="","",IFERROR(N(INDEX($A476:$E476,1,Rules!$H$18))*K476,0))</f>
        <v/>
      </c>
      <c r="M476">
        <f>IF(I476="","",IF(COUNTIF(Crawl!$EC$2:$EC$2001,I476)&gt;0,"Yes","No"))</f>
        <v/>
      </c>
    </row>
    <row r="477">
      <c r="G477">
        <f>IF(A477="","",IF(LEFT(A477,4)="http",IFERROR(MID(A477,FIND("/",A477,FIND("//",A477)+2),2000),"/"),A477))</f>
        <v/>
      </c>
      <c r="H477">
        <f>IF(G477="","",IFERROR(LEFT(SUBSTITUTE(G477,"#","?"),FIND("?",SUBSTITUTE(G477,"#","?"))-1),G477))</f>
        <v/>
      </c>
      <c r="I477">
        <f>IF(H477="","",LOWER(IF(AND(LEN(H477)&gt;1,RIGHT(H477,1)="/"),LEFT(H477,LEN(H477)-1),H477)))</f>
        <v/>
      </c>
      <c r="J477">
        <f>IF(I477="","",IFERROR(N(INDEX($A477:$E477,1,Rules!$H$16)),0))</f>
        <v/>
      </c>
      <c r="K477">
        <f>IF(I477="","",IFERROR(N(INDEX($A477:$E477,1,Rules!$H$17)),0))</f>
        <v/>
      </c>
      <c r="L477">
        <f>IF(I477="","",IFERROR(N(INDEX($A477:$E477,1,Rules!$H$18))*K477,0))</f>
        <v/>
      </c>
      <c r="M477">
        <f>IF(I477="","",IF(COUNTIF(Crawl!$EC$2:$EC$2001,I477)&gt;0,"Yes","No"))</f>
        <v/>
      </c>
    </row>
    <row r="478">
      <c r="G478">
        <f>IF(A478="","",IF(LEFT(A478,4)="http",IFERROR(MID(A478,FIND("/",A478,FIND("//",A478)+2),2000),"/"),A478))</f>
        <v/>
      </c>
      <c r="H478">
        <f>IF(G478="","",IFERROR(LEFT(SUBSTITUTE(G478,"#","?"),FIND("?",SUBSTITUTE(G478,"#","?"))-1),G478))</f>
        <v/>
      </c>
      <c r="I478">
        <f>IF(H478="","",LOWER(IF(AND(LEN(H478)&gt;1,RIGHT(H478,1)="/"),LEFT(H478,LEN(H478)-1),H478)))</f>
        <v/>
      </c>
      <c r="J478">
        <f>IF(I478="","",IFERROR(N(INDEX($A478:$E478,1,Rules!$H$16)),0))</f>
        <v/>
      </c>
      <c r="K478">
        <f>IF(I478="","",IFERROR(N(INDEX($A478:$E478,1,Rules!$H$17)),0))</f>
        <v/>
      </c>
      <c r="L478">
        <f>IF(I478="","",IFERROR(N(INDEX($A478:$E478,1,Rules!$H$18))*K478,0))</f>
        <v/>
      </c>
      <c r="M478">
        <f>IF(I478="","",IF(COUNTIF(Crawl!$EC$2:$EC$2001,I478)&gt;0,"Yes","No"))</f>
        <v/>
      </c>
    </row>
    <row r="479">
      <c r="G479">
        <f>IF(A479="","",IF(LEFT(A479,4)="http",IFERROR(MID(A479,FIND("/",A479,FIND("//",A479)+2),2000),"/"),A479))</f>
        <v/>
      </c>
      <c r="H479">
        <f>IF(G479="","",IFERROR(LEFT(SUBSTITUTE(G479,"#","?"),FIND("?",SUBSTITUTE(G479,"#","?"))-1),G479))</f>
        <v/>
      </c>
      <c r="I479">
        <f>IF(H479="","",LOWER(IF(AND(LEN(H479)&gt;1,RIGHT(H479,1)="/"),LEFT(H479,LEN(H479)-1),H479)))</f>
        <v/>
      </c>
      <c r="J479">
        <f>IF(I479="","",IFERROR(N(INDEX($A479:$E479,1,Rules!$H$16)),0))</f>
        <v/>
      </c>
      <c r="K479">
        <f>IF(I479="","",IFERROR(N(INDEX($A479:$E479,1,Rules!$H$17)),0))</f>
        <v/>
      </c>
      <c r="L479">
        <f>IF(I479="","",IFERROR(N(INDEX($A479:$E479,1,Rules!$H$18))*K479,0))</f>
        <v/>
      </c>
      <c r="M479">
        <f>IF(I479="","",IF(COUNTIF(Crawl!$EC$2:$EC$2001,I479)&gt;0,"Yes","No"))</f>
        <v/>
      </c>
    </row>
    <row r="480">
      <c r="G480">
        <f>IF(A480="","",IF(LEFT(A480,4)="http",IFERROR(MID(A480,FIND("/",A480,FIND("//",A480)+2),2000),"/"),A480))</f>
        <v/>
      </c>
      <c r="H480">
        <f>IF(G480="","",IFERROR(LEFT(SUBSTITUTE(G480,"#","?"),FIND("?",SUBSTITUTE(G480,"#","?"))-1),G480))</f>
        <v/>
      </c>
      <c r="I480">
        <f>IF(H480="","",LOWER(IF(AND(LEN(H480)&gt;1,RIGHT(H480,1)="/"),LEFT(H480,LEN(H480)-1),H480)))</f>
        <v/>
      </c>
      <c r="J480">
        <f>IF(I480="","",IFERROR(N(INDEX($A480:$E480,1,Rules!$H$16)),0))</f>
        <v/>
      </c>
      <c r="K480">
        <f>IF(I480="","",IFERROR(N(INDEX($A480:$E480,1,Rules!$H$17)),0))</f>
        <v/>
      </c>
      <c r="L480">
        <f>IF(I480="","",IFERROR(N(INDEX($A480:$E480,1,Rules!$H$18))*K480,0))</f>
        <v/>
      </c>
      <c r="M480">
        <f>IF(I480="","",IF(COUNTIF(Crawl!$EC$2:$EC$2001,I480)&gt;0,"Yes","No"))</f>
        <v/>
      </c>
    </row>
    <row r="481">
      <c r="G481">
        <f>IF(A481="","",IF(LEFT(A481,4)="http",IFERROR(MID(A481,FIND("/",A481,FIND("//",A481)+2),2000),"/"),A481))</f>
        <v/>
      </c>
      <c r="H481">
        <f>IF(G481="","",IFERROR(LEFT(SUBSTITUTE(G481,"#","?"),FIND("?",SUBSTITUTE(G481,"#","?"))-1),G481))</f>
        <v/>
      </c>
      <c r="I481">
        <f>IF(H481="","",LOWER(IF(AND(LEN(H481)&gt;1,RIGHT(H481,1)="/"),LEFT(H481,LEN(H481)-1),H481)))</f>
        <v/>
      </c>
      <c r="J481">
        <f>IF(I481="","",IFERROR(N(INDEX($A481:$E481,1,Rules!$H$16)),0))</f>
        <v/>
      </c>
      <c r="K481">
        <f>IF(I481="","",IFERROR(N(INDEX($A481:$E481,1,Rules!$H$17)),0))</f>
        <v/>
      </c>
      <c r="L481">
        <f>IF(I481="","",IFERROR(N(INDEX($A481:$E481,1,Rules!$H$18))*K481,0))</f>
        <v/>
      </c>
      <c r="M481">
        <f>IF(I481="","",IF(COUNTIF(Crawl!$EC$2:$EC$2001,I481)&gt;0,"Yes","No"))</f>
        <v/>
      </c>
    </row>
    <row r="482">
      <c r="G482">
        <f>IF(A482="","",IF(LEFT(A482,4)="http",IFERROR(MID(A482,FIND("/",A482,FIND("//",A482)+2),2000),"/"),A482))</f>
        <v/>
      </c>
      <c r="H482">
        <f>IF(G482="","",IFERROR(LEFT(SUBSTITUTE(G482,"#","?"),FIND("?",SUBSTITUTE(G482,"#","?"))-1),G482))</f>
        <v/>
      </c>
      <c r="I482">
        <f>IF(H482="","",LOWER(IF(AND(LEN(H482)&gt;1,RIGHT(H482,1)="/"),LEFT(H482,LEN(H482)-1),H482)))</f>
        <v/>
      </c>
      <c r="J482">
        <f>IF(I482="","",IFERROR(N(INDEX($A482:$E482,1,Rules!$H$16)),0))</f>
        <v/>
      </c>
      <c r="K482">
        <f>IF(I482="","",IFERROR(N(INDEX($A482:$E482,1,Rules!$H$17)),0))</f>
        <v/>
      </c>
      <c r="L482">
        <f>IF(I482="","",IFERROR(N(INDEX($A482:$E482,1,Rules!$H$18))*K482,0))</f>
        <v/>
      </c>
      <c r="M482">
        <f>IF(I482="","",IF(COUNTIF(Crawl!$EC$2:$EC$2001,I482)&gt;0,"Yes","No"))</f>
        <v/>
      </c>
    </row>
    <row r="483">
      <c r="G483">
        <f>IF(A483="","",IF(LEFT(A483,4)="http",IFERROR(MID(A483,FIND("/",A483,FIND("//",A483)+2),2000),"/"),A483))</f>
        <v/>
      </c>
      <c r="H483">
        <f>IF(G483="","",IFERROR(LEFT(SUBSTITUTE(G483,"#","?"),FIND("?",SUBSTITUTE(G483,"#","?"))-1),G483))</f>
        <v/>
      </c>
      <c r="I483">
        <f>IF(H483="","",LOWER(IF(AND(LEN(H483)&gt;1,RIGHT(H483,1)="/"),LEFT(H483,LEN(H483)-1),H483)))</f>
        <v/>
      </c>
      <c r="J483">
        <f>IF(I483="","",IFERROR(N(INDEX($A483:$E483,1,Rules!$H$16)),0))</f>
        <v/>
      </c>
      <c r="K483">
        <f>IF(I483="","",IFERROR(N(INDEX($A483:$E483,1,Rules!$H$17)),0))</f>
        <v/>
      </c>
      <c r="L483">
        <f>IF(I483="","",IFERROR(N(INDEX($A483:$E483,1,Rules!$H$18))*K483,0))</f>
        <v/>
      </c>
      <c r="M483">
        <f>IF(I483="","",IF(COUNTIF(Crawl!$EC$2:$EC$2001,I483)&gt;0,"Yes","No"))</f>
        <v/>
      </c>
    </row>
    <row r="484">
      <c r="G484">
        <f>IF(A484="","",IF(LEFT(A484,4)="http",IFERROR(MID(A484,FIND("/",A484,FIND("//",A484)+2),2000),"/"),A484))</f>
        <v/>
      </c>
      <c r="H484">
        <f>IF(G484="","",IFERROR(LEFT(SUBSTITUTE(G484,"#","?"),FIND("?",SUBSTITUTE(G484,"#","?"))-1),G484))</f>
        <v/>
      </c>
      <c r="I484">
        <f>IF(H484="","",LOWER(IF(AND(LEN(H484)&gt;1,RIGHT(H484,1)="/"),LEFT(H484,LEN(H484)-1),H484)))</f>
        <v/>
      </c>
      <c r="J484">
        <f>IF(I484="","",IFERROR(N(INDEX($A484:$E484,1,Rules!$H$16)),0))</f>
        <v/>
      </c>
      <c r="K484">
        <f>IF(I484="","",IFERROR(N(INDEX($A484:$E484,1,Rules!$H$17)),0))</f>
        <v/>
      </c>
      <c r="L484">
        <f>IF(I484="","",IFERROR(N(INDEX($A484:$E484,1,Rules!$H$18))*K484,0))</f>
        <v/>
      </c>
      <c r="M484">
        <f>IF(I484="","",IF(COUNTIF(Crawl!$EC$2:$EC$2001,I484)&gt;0,"Yes","No"))</f>
        <v/>
      </c>
    </row>
    <row r="485">
      <c r="G485">
        <f>IF(A485="","",IF(LEFT(A485,4)="http",IFERROR(MID(A485,FIND("/",A485,FIND("//",A485)+2),2000),"/"),A485))</f>
        <v/>
      </c>
      <c r="H485">
        <f>IF(G485="","",IFERROR(LEFT(SUBSTITUTE(G485,"#","?"),FIND("?",SUBSTITUTE(G485,"#","?"))-1),G485))</f>
        <v/>
      </c>
      <c r="I485">
        <f>IF(H485="","",LOWER(IF(AND(LEN(H485)&gt;1,RIGHT(H485,1)="/"),LEFT(H485,LEN(H485)-1),H485)))</f>
        <v/>
      </c>
      <c r="J485">
        <f>IF(I485="","",IFERROR(N(INDEX($A485:$E485,1,Rules!$H$16)),0))</f>
        <v/>
      </c>
      <c r="K485">
        <f>IF(I485="","",IFERROR(N(INDEX($A485:$E485,1,Rules!$H$17)),0))</f>
        <v/>
      </c>
      <c r="L485">
        <f>IF(I485="","",IFERROR(N(INDEX($A485:$E485,1,Rules!$H$18))*K485,0))</f>
        <v/>
      </c>
      <c r="M485">
        <f>IF(I485="","",IF(COUNTIF(Crawl!$EC$2:$EC$2001,I485)&gt;0,"Yes","No"))</f>
        <v/>
      </c>
    </row>
    <row r="486">
      <c r="G486">
        <f>IF(A486="","",IF(LEFT(A486,4)="http",IFERROR(MID(A486,FIND("/",A486,FIND("//",A486)+2),2000),"/"),A486))</f>
        <v/>
      </c>
      <c r="H486">
        <f>IF(G486="","",IFERROR(LEFT(SUBSTITUTE(G486,"#","?"),FIND("?",SUBSTITUTE(G486,"#","?"))-1),G486))</f>
        <v/>
      </c>
      <c r="I486">
        <f>IF(H486="","",LOWER(IF(AND(LEN(H486)&gt;1,RIGHT(H486,1)="/"),LEFT(H486,LEN(H486)-1),H486)))</f>
        <v/>
      </c>
      <c r="J486">
        <f>IF(I486="","",IFERROR(N(INDEX($A486:$E486,1,Rules!$H$16)),0))</f>
        <v/>
      </c>
      <c r="K486">
        <f>IF(I486="","",IFERROR(N(INDEX($A486:$E486,1,Rules!$H$17)),0))</f>
        <v/>
      </c>
      <c r="L486">
        <f>IF(I486="","",IFERROR(N(INDEX($A486:$E486,1,Rules!$H$18))*K486,0))</f>
        <v/>
      </c>
      <c r="M486">
        <f>IF(I486="","",IF(COUNTIF(Crawl!$EC$2:$EC$2001,I486)&gt;0,"Yes","No"))</f>
        <v/>
      </c>
    </row>
    <row r="487">
      <c r="G487">
        <f>IF(A487="","",IF(LEFT(A487,4)="http",IFERROR(MID(A487,FIND("/",A487,FIND("//",A487)+2),2000),"/"),A487))</f>
        <v/>
      </c>
      <c r="H487">
        <f>IF(G487="","",IFERROR(LEFT(SUBSTITUTE(G487,"#","?"),FIND("?",SUBSTITUTE(G487,"#","?"))-1),G487))</f>
        <v/>
      </c>
      <c r="I487">
        <f>IF(H487="","",LOWER(IF(AND(LEN(H487)&gt;1,RIGHT(H487,1)="/"),LEFT(H487,LEN(H487)-1),H487)))</f>
        <v/>
      </c>
      <c r="J487">
        <f>IF(I487="","",IFERROR(N(INDEX($A487:$E487,1,Rules!$H$16)),0))</f>
        <v/>
      </c>
      <c r="K487">
        <f>IF(I487="","",IFERROR(N(INDEX($A487:$E487,1,Rules!$H$17)),0))</f>
        <v/>
      </c>
      <c r="L487">
        <f>IF(I487="","",IFERROR(N(INDEX($A487:$E487,1,Rules!$H$18))*K487,0))</f>
        <v/>
      </c>
      <c r="M487">
        <f>IF(I487="","",IF(COUNTIF(Crawl!$EC$2:$EC$2001,I487)&gt;0,"Yes","No"))</f>
        <v/>
      </c>
    </row>
    <row r="488">
      <c r="G488">
        <f>IF(A488="","",IF(LEFT(A488,4)="http",IFERROR(MID(A488,FIND("/",A488,FIND("//",A488)+2),2000),"/"),A488))</f>
        <v/>
      </c>
      <c r="H488">
        <f>IF(G488="","",IFERROR(LEFT(SUBSTITUTE(G488,"#","?"),FIND("?",SUBSTITUTE(G488,"#","?"))-1),G488))</f>
        <v/>
      </c>
      <c r="I488">
        <f>IF(H488="","",LOWER(IF(AND(LEN(H488)&gt;1,RIGHT(H488,1)="/"),LEFT(H488,LEN(H488)-1),H488)))</f>
        <v/>
      </c>
      <c r="J488">
        <f>IF(I488="","",IFERROR(N(INDEX($A488:$E488,1,Rules!$H$16)),0))</f>
        <v/>
      </c>
      <c r="K488">
        <f>IF(I488="","",IFERROR(N(INDEX($A488:$E488,1,Rules!$H$17)),0))</f>
        <v/>
      </c>
      <c r="L488">
        <f>IF(I488="","",IFERROR(N(INDEX($A488:$E488,1,Rules!$H$18))*K488,0))</f>
        <v/>
      </c>
      <c r="M488">
        <f>IF(I488="","",IF(COUNTIF(Crawl!$EC$2:$EC$2001,I488)&gt;0,"Yes","No"))</f>
        <v/>
      </c>
    </row>
    <row r="489">
      <c r="G489">
        <f>IF(A489="","",IF(LEFT(A489,4)="http",IFERROR(MID(A489,FIND("/",A489,FIND("//",A489)+2),2000),"/"),A489))</f>
        <v/>
      </c>
      <c r="H489">
        <f>IF(G489="","",IFERROR(LEFT(SUBSTITUTE(G489,"#","?"),FIND("?",SUBSTITUTE(G489,"#","?"))-1),G489))</f>
        <v/>
      </c>
      <c r="I489">
        <f>IF(H489="","",LOWER(IF(AND(LEN(H489)&gt;1,RIGHT(H489,1)="/"),LEFT(H489,LEN(H489)-1),H489)))</f>
        <v/>
      </c>
      <c r="J489">
        <f>IF(I489="","",IFERROR(N(INDEX($A489:$E489,1,Rules!$H$16)),0))</f>
        <v/>
      </c>
      <c r="K489">
        <f>IF(I489="","",IFERROR(N(INDEX($A489:$E489,1,Rules!$H$17)),0))</f>
        <v/>
      </c>
      <c r="L489">
        <f>IF(I489="","",IFERROR(N(INDEX($A489:$E489,1,Rules!$H$18))*K489,0))</f>
        <v/>
      </c>
      <c r="M489">
        <f>IF(I489="","",IF(COUNTIF(Crawl!$EC$2:$EC$2001,I489)&gt;0,"Yes","No"))</f>
        <v/>
      </c>
    </row>
    <row r="490">
      <c r="G490">
        <f>IF(A490="","",IF(LEFT(A490,4)="http",IFERROR(MID(A490,FIND("/",A490,FIND("//",A490)+2),2000),"/"),A490))</f>
        <v/>
      </c>
      <c r="H490">
        <f>IF(G490="","",IFERROR(LEFT(SUBSTITUTE(G490,"#","?"),FIND("?",SUBSTITUTE(G490,"#","?"))-1),G490))</f>
        <v/>
      </c>
      <c r="I490">
        <f>IF(H490="","",LOWER(IF(AND(LEN(H490)&gt;1,RIGHT(H490,1)="/"),LEFT(H490,LEN(H490)-1),H490)))</f>
        <v/>
      </c>
      <c r="J490">
        <f>IF(I490="","",IFERROR(N(INDEX($A490:$E490,1,Rules!$H$16)),0))</f>
        <v/>
      </c>
      <c r="K490">
        <f>IF(I490="","",IFERROR(N(INDEX($A490:$E490,1,Rules!$H$17)),0))</f>
        <v/>
      </c>
      <c r="L490">
        <f>IF(I490="","",IFERROR(N(INDEX($A490:$E490,1,Rules!$H$18))*K490,0))</f>
        <v/>
      </c>
      <c r="M490">
        <f>IF(I490="","",IF(COUNTIF(Crawl!$EC$2:$EC$2001,I490)&gt;0,"Yes","No"))</f>
        <v/>
      </c>
    </row>
    <row r="491">
      <c r="G491">
        <f>IF(A491="","",IF(LEFT(A491,4)="http",IFERROR(MID(A491,FIND("/",A491,FIND("//",A491)+2),2000),"/"),A491))</f>
        <v/>
      </c>
      <c r="H491">
        <f>IF(G491="","",IFERROR(LEFT(SUBSTITUTE(G491,"#","?"),FIND("?",SUBSTITUTE(G491,"#","?"))-1),G491))</f>
        <v/>
      </c>
      <c r="I491">
        <f>IF(H491="","",LOWER(IF(AND(LEN(H491)&gt;1,RIGHT(H491,1)="/"),LEFT(H491,LEN(H491)-1),H491)))</f>
        <v/>
      </c>
      <c r="J491">
        <f>IF(I491="","",IFERROR(N(INDEX($A491:$E491,1,Rules!$H$16)),0))</f>
        <v/>
      </c>
      <c r="K491">
        <f>IF(I491="","",IFERROR(N(INDEX($A491:$E491,1,Rules!$H$17)),0))</f>
        <v/>
      </c>
      <c r="L491">
        <f>IF(I491="","",IFERROR(N(INDEX($A491:$E491,1,Rules!$H$18))*K491,0))</f>
        <v/>
      </c>
      <c r="M491">
        <f>IF(I491="","",IF(COUNTIF(Crawl!$EC$2:$EC$2001,I491)&gt;0,"Yes","No"))</f>
        <v/>
      </c>
    </row>
    <row r="492">
      <c r="G492">
        <f>IF(A492="","",IF(LEFT(A492,4)="http",IFERROR(MID(A492,FIND("/",A492,FIND("//",A492)+2),2000),"/"),A492))</f>
        <v/>
      </c>
      <c r="H492">
        <f>IF(G492="","",IFERROR(LEFT(SUBSTITUTE(G492,"#","?"),FIND("?",SUBSTITUTE(G492,"#","?"))-1),G492))</f>
        <v/>
      </c>
      <c r="I492">
        <f>IF(H492="","",LOWER(IF(AND(LEN(H492)&gt;1,RIGHT(H492,1)="/"),LEFT(H492,LEN(H492)-1),H492)))</f>
        <v/>
      </c>
      <c r="J492">
        <f>IF(I492="","",IFERROR(N(INDEX($A492:$E492,1,Rules!$H$16)),0))</f>
        <v/>
      </c>
      <c r="K492">
        <f>IF(I492="","",IFERROR(N(INDEX($A492:$E492,1,Rules!$H$17)),0))</f>
        <v/>
      </c>
      <c r="L492">
        <f>IF(I492="","",IFERROR(N(INDEX($A492:$E492,1,Rules!$H$18))*K492,0))</f>
        <v/>
      </c>
      <c r="M492">
        <f>IF(I492="","",IF(COUNTIF(Crawl!$EC$2:$EC$2001,I492)&gt;0,"Yes","No"))</f>
        <v/>
      </c>
    </row>
    <row r="493">
      <c r="G493">
        <f>IF(A493="","",IF(LEFT(A493,4)="http",IFERROR(MID(A493,FIND("/",A493,FIND("//",A493)+2),2000),"/"),A493))</f>
        <v/>
      </c>
      <c r="H493">
        <f>IF(G493="","",IFERROR(LEFT(SUBSTITUTE(G493,"#","?"),FIND("?",SUBSTITUTE(G493,"#","?"))-1),G493))</f>
        <v/>
      </c>
      <c r="I493">
        <f>IF(H493="","",LOWER(IF(AND(LEN(H493)&gt;1,RIGHT(H493,1)="/"),LEFT(H493,LEN(H493)-1),H493)))</f>
        <v/>
      </c>
      <c r="J493">
        <f>IF(I493="","",IFERROR(N(INDEX($A493:$E493,1,Rules!$H$16)),0))</f>
        <v/>
      </c>
      <c r="K493">
        <f>IF(I493="","",IFERROR(N(INDEX($A493:$E493,1,Rules!$H$17)),0))</f>
        <v/>
      </c>
      <c r="L493">
        <f>IF(I493="","",IFERROR(N(INDEX($A493:$E493,1,Rules!$H$18))*K493,0))</f>
        <v/>
      </c>
      <c r="M493">
        <f>IF(I493="","",IF(COUNTIF(Crawl!$EC$2:$EC$2001,I493)&gt;0,"Yes","No"))</f>
        <v/>
      </c>
    </row>
    <row r="494">
      <c r="G494">
        <f>IF(A494="","",IF(LEFT(A494,4)="http",IFERROR(MID(A494,FIND("/",A494,FIND("//",A494)+2),2000),"/"),A494))</f>
        <v/>
      </c>
      <c r="H494">
        <f>IF(G494="","",IFERROR(LEFT(SUBSTITUTE(G494,"#","?"),FIND("?",SUBSTITUTE(G494,"#","?"))-1),G494))</f>
        <v/>
      </c>
      <c r="I494">
        <f>IF(H494="","",LOWER(IF(AND(LEN(H494)&gt;1,RIGHT(H494,1)="/"),LEFT(H494,LEN(H494)-1),H494)))</f>
        <v/>
      </c>
      <c r="J494">
        <f>IF(I494="","",IFERROR(N(INDEX($A494:$E494,1,Rules!$H$16)),0))</f>
        <v/>
      </c>
      <c r="K494">
        <f>IF(I494="","",IFERROR(N(INDEX($A494:$E494,1,Rules!$H$17)),0))</f>
        <v/>
      </c>
      <c r="L494">
        <f>IF(I494="","",IFERROR(N(INDEX($A494:$E494,1,Rules!$H$18))*K494,0))</f>
        <v/>
      </c>
      <c r="M494">
        <f>IF(I494="","",IF(COUNTIF(Crawl!$EC$2:$EC$2001,I494)&gt;0,"Yes","No"))</f>
        <v/>
      </c>
    </row>
    <row r="495">
      <c r="G495">
        <f>IF(A495="","",IF(LEFT(A495,4)="http",IFERROR(MID(A495,FIND("/",A495,FIND("//",A495)+2),2000),"/"),A495))</f>
        <v/>
      </c>
      <c r="H495">
        <f>IF(G495="","",IFERROR(LEFT(SUBSTITUTE(G495,"#","?"),FIND("?",SUBSTITUTE(G495,"#","?"))-1),G495))</f>
        <v/>
      </c>
      <c r="I495">
        <f>IF(H495="","",LOWER(IF(AND(LEN(H495)&gt;1,RIGHT(H495,1)="/"),LEFT(H495,LEN(H495)-1),H495)))</f>
        <v/>
      </c>
      <c r="J495">
        <f>IF(I495="","",IFERROR(N(INDEX($A495:$E495,1,Rules!$H$16)),0))</f>
        <v/>
      </c>
      <c r="K495">
        <f>IF(I495="","",IFERROR(N(INDEX($A495:$E495,1,Rules!$H$17)),0))</f>
        <v/>
      </c>
      <c r="L495">
        <f>IF(I495="","",IFERROR(N(INDEX($A495:$E495,1,Rules!$H$18))*K495,0))</f>
        <v/>
      </c>
      <c r="M495">
        <f>IF(I495="","",IF(COUNTIF(Crawl!$EC$2:$EC$2001,I495)&gt;0,"Yes","No"))</f>
        <v/>
      </c>
    </row>
    <row r="496">
      <c r="G496">
        <f>IF(A496="","",IF(LEFT(A496,4)="http",IFERROR(MID(A496,FIND("/",A496,FIND("//",A496)+2),2000),"/"),A496))</f>
        <v/>
      </c>
      <c r="H496">
        <f>IF(G496="","",IFERROR(LEFT(SUBSTITUTE(G496,"#","?"),FIND("?",SUBSTITUTE(G496,"#","?"))-1),G496))</f>
        <v/>
      </c>
      <c r="I496">
        <f>IF(H496="","",LOWER(IF(AND(LEN(H496)&gt;1,RIGHT(H496,1)="/"),LEFT(H496,LEN(H496)-1),H496)))</f>
        <v/>
      </c>
      <c r="J496">
        <f>IF(I496="","",IFERROR(N(INDEX($A496:$E496,1,Rules!$H$16)),0))</f>
        <v/>
      </c>
      <c r="K496">
        <f>IF(I496="","",IFERROR(N(INDEX($A496:$E496,1,Rules!$H$17)),0))</f>
        <v/>
      </c>
      <c r="L496">
        <f>IF(I496="","",IFERROR(N(INDEX($A496:$E496,1,Rules!$H$18))*K496,0))</f>
        <v/>
      </c>
      <c r="M496">
        <f>IF(I496="","",IF(COUNTIF(Crawl!$EC$2:$EC$2001,I496)&gt;0,"Yes","No"))</f>
        <v/>
      </c>
    </row>
    <row r="497">
      <c r="G497">
        <f>IF(A497="","",IF(LEFT(A497,4)="http",IFERROR(MID(A497,FIND("/",A497,FIND("//",A497)+2),2000),"/"),A497))</f>
        <v/>
      </c>
      <c r="H497">
        <f>IF(G497="","",IFERROR(LEFT(SUBSTITUTE(G497,"#","?"),FIND("?",SUBSTITUTE(G497,"#","?"))-1),G497))</f>
        <v/>
      </c>
      <c r="I497">
        <f>IF(H497="","",LOWER(IF(AND(LEN(H497)&gt;1,RIGHT(H497,1)="/"),LEFT(H497,LEN(H497)-1),H497)))</f>
        <v/>
      </c>
      <c r="J497">
        <f>IF(I497="","",IFERROR(N(INDEX($A497:$E497,1,Rules!$H$16)),0))</f>
        <v/>
      </c>
      <c r="K497">
        <f>IF(I497="","",IFERROR(N(INDEX($A497:$E497,1,Rules!$H$17)),0))</f>
        <v/>
      </c>
      <c r="L497">
        <f>IF(I497="","",IFERROR(N(INDEX($A497:$E497,1,Rules!$H$18))*K497,0))</f>
        <v/>
      </c>
      <c r="M497">
        <f>IF(I497="","",IF(COUNTIF(Crawl!$EC$2:$EC$2001,I497)&gt;0,"Yes","No"))</f>
        <v/>
      </c>
    </row>
    <row r="498">
      <c r="G498">
        <f>IF(A498="","",IF(LEFT(A498,4)="http",IFERROR(MID(A498,FIND("/",A498,FIND("//",A498)+2),2000),"/"),A498))</f>
        <v/>
      </c>
      <c r="H498">
        <f>IF(G498="","",IFERROR(LEFT(SUBSTITUTE(G498,"#","?"),FIND("?",SUBSTITUTE(G498,"#","?"))-1),G498))</f>
        <v/>
      </c>
      <c r="I498">
        <f>IF(H498="","",LOWER(IF(AND(LEN(H498)&gt;1,RIGHT(H498,1)="/"),LEFT(H498,LEN(H498)-1),H498)))</f>
        <v/>
      </c>
      <c r="J498">
        <f>IF(I498="","",IFERROR(N(INDEX($A498:$E498,1,Rules!$H$16)),0))</f>
        <v/>
      </c>
      <c r="K498">
        <f>IF(I498="","",IFERROR(N(INDEX($A498:$E498,1,Rules!$H$17)),0))</f>
        <v/>
      </c>
      <c r="L498">
        <f>IF(I498="","",IFERROR(N(INDEX($A498:$E498,1,Rules!$H$18))*K498,0))</f>
        <v/>
      </c>
      <c r="M498">
        <f>IF(I498="","",IF(COUNTIF(Crawl!$EC$2:$EC$2001,I498)&gt;0,"Yes","No"))</f>
        <v/>
      </c>
    </row>
    <row r="499">
      <c r="G499">
        <f>IF(A499="","",IF(LEFT(A499,4)="http",IFERROR(MID(A499,FIND("/",A499,FIND("//",A499)+2),2000),"/"),A499))</f>
        <v/>
      </c>
      <c r="H499">
        <f>IF(G499="","",IFERROR(LEFT(SUBSTITUTE(G499,"#","?"),FIND("?",SUBSTITUTE(G499,"#","?"))-1),G499))</f>
        <v/>
      </c>
      <c r="I499">
        <f>IF(H499="","",LOWER(IF(AND(LEN(H499)&gt;1,RIGHT(H499,1)="/"),LEFT(H499,LEN(H499)-1),H499)))</f>
        <v/>
      </c>
      <c r="J499">
        <f>IF(I499="","",IFERROR(N(INDEX($A499:$E499,1,Rules!$H$16)),0))</f>
        <v/>
      </c>
      <c r="K499">
        <f>IF(I499="","",IFERROR(N(INDEX($A499:$E499,1,Rules!$H$17)),0))</f>
        <v/>
      </c>
      <c r="L499">
        <f>IF(I499="","",IFERROR(N(INDEX($A499:$E499,1,Rules!$H$18))*K499,0))</f>
        <v/>
      </c>
      <c r="M499">
        <f>IF(I499="","",IF(COUNTIF(Crawl!$EC$2:$EC$2001,I499)&gt;0,"Yes","No"))</f>
        <v/>
      </c>
    </row>
    <row r="500">
      <c r="G500">
        <f>IF(A500="","",IF(LEFT(A500,4)="http",IFERROR(MID(A500,FIND("/",A500,FIND("//",A500)+2),2000),"/"),A500))</f>
        <v/>
      </c>
      <c r="H500">
        <f>IF(G500="","",IFERROR(LEFT(SUBSTITUTE(G500,"#","?"),FIND("?",SUBSTITUTE(G500,"#","?"))-1),G500))</f>
        <v/>
      </c>
      <c r="I500">
        <f>IF(H500="","",LOWER(IF(AND(LEN(H500)&gt;1,RIGHT(H500,1)="/"),LEFT(H500,LEN(H500)-1),H500)))</f>
        <v/>
      </c>
      <c r="J500">
        <f>IF(I500="","",IFERROR(N(INDEX($A500:$E500,1,Rules!$H$16)),0))</f>
        <v/>
      </c>
      <c r="K500">
        <f>IF(I500="","",IFERROR(N(INDEX($A500:$E500,1,Rules!$H$17)),0))</f>
        <v/>
      </c>
      <c r="L500">
        <f>IF(I500="","",IFERROR(N(INDEX($A500:$E500,1,Rules!$H$18))*K500,0))</f>
        <v/>
      </c>
      <c r="M500">
        <f>IF(I500="","",IF(COUNTIF(Crawl!$EC$2:$EC$2001,I500)&gt;0,"Yes","No"))</f>
        <v/>
      </c>
    </row>
    <row r="501">
      <c r="G501">
        <f>IF(A501="","",IF(LEFT(A501,4)="http",IFERROR(MID(A501,FIND("/",A501,FIND("//",A501)+2),2000),"/"),A501))</f>
        <v/>
      </c>
      <c r="H501">
        <f>IF(G501="","",IFERROR(LEFT(SUBSTITUTE(G501,"#","?"),FIND("?",SUBSTITUTE(G501,"#","?"))-1),G501))</f>
        <v/>
      </c>
      <c r="I501">
        <f>IF(H501="","",LOWER(IF(AND(LEN(H501)&gt;1,RIGHT(H501,1)="/"),LEFT(H501,LEN(H501)-1),H501)))</f>
        <v/>
      </c>
      <c r="J501">
        <f>IF(I501="","",IFERROR(N(INDEX($A501:$E501,1,Rules!$H$16)),0))</f>
        <v/>
      </c>
      <c r="K501">
        <f>IF(I501="","",IFERROR(N(INDEX($A501:$E501,1,Rules!$H$17)),0))</f>
        <v/>
      </c>
      <c r="L501">
        <f>IF(I501="","",IFERROR(N(INDEX($A501:$E501,1,Rules!$H$18))*K501,0))</f>
        <v/>
      </c>
      <c r="M501">
        <f>IF(I501="","",IF(COUNTIF(Crawl!$EC$2:$EC$2001,I501)&gt;0,"Yes","No"))</f>
        <v/>
      </c>
    </row>
    <row r="502">
      <c r="G502">
        <f>IF(A502="","",IF(LEFT(A502,4)="http",IFERROR(MID(A502,FIND("/",A502,FIND("//",A502)+2),2000),"/"),A502))</f>
        <v/>
      </c>
      <c r="H502">
        <f>IF(G502="","",IFERROR(LEFT(SUBSTITUTE(G502,"#","?"),FIND("?",SUBSTITUTE(G502,"#","?"))-1),G502))</f>
        <v/>
      </c>
      <c r="I502">
        <f>IF(H502="","",LOWER(IF(AND(LEN(H502)&gt;1,RIGHT(H502,1)="/"),LEFT(H502,LEN(H502)-1),H502)))</f>
        <v/>
      </c>
      <c r="J502">
        <f>IF(I502="","",IFERROR(N(INDEX($A502:$E502,1,Rules!$H$16)),0))</f>
        <v/>
      </c>
      <c r="K502">
        <f>IF(I502="","",IFERROR(N(INDEX($A502:$E502,1,Rules!$H$17)),0))</f>
        <v/>
      </c>
      <c r="L502">
        <f>IF(I502="","",IFERROR(N(INDEX($A502:$E502,1,Rules!$H$18))*K502,0))</f>
        <v/>
      </c>
      <c r="M502">
        <f>IF(I502="","",IF(COUNTIF(Crawl!$EC$2:$EC$2001,I502)&gt;0,"Yes","No"))</f>
        <v/>
      </c>
    </row>
    <row r="503">
      <c r="G503">
        <f>IF(A503="","",IF(LEFT(A503,4)="http",IFERROR(MID(A503,FIND("/",A503,FIND("//",A503)+2),2000),"/"),A503))</f>
        <v/>
      </c>
      <c r="H503">
        <f>IF(G503="","",IFERROR(LEFT(SUBSTITUTE(G503,"#","?"),FIND("?",SUBSTITUTE(G503,"#","?"))-1),G503))</f>
        <v/>
      </c>
      <c r="I503">
        <f>IF(H503="","",LOWER(IF(AND(LEN(H503)&gt;1,RIGHT(H503,1)="/"),LEFT(H503,LEN(H503)-1),H503)))</f>
        <v/>
      </c>
      <c r="J503">
        <f>IF(I503="","",IFERROR(N(INDEX($A503:$E503,1,Rules!$H$16)),0))</f>
        <v/>
      </c>
      <c r="K503">
        <f>IF(I503="","",IFERROR(N(INDEX($A503:$E503,1,Rules!$H$17)),0))</f>
        <v/>
      </c>
      <c r="L503">
        <f>IF(I503="","",IFERROR(N(INDEX($A503:$E503,1,Rules!$H$18))*K503,0))</f>
        <v/>
      </c>
      <c r="M503">
        <f>IF(I503="","",IF(COUNTIF(Crawl!$EC$2:$EC$2001,I503)&gt;0,"Yes","No"))</f>
        <v/>
      </c>
    </row>
    <row r="504">
      <c r="G504">
        <f>IF(A504="","",IF(LEFT(A504,4)="http",IFERROR(MID(A504,FIND("/",A504,FIND("//",A504)+2),2000),"/"),A504))</f>
        <v/>
      </c>
      <c r="H504">
        <f>IF(G504="","",IFERROR(LEFT(SUBSTITUTE(G504,"#","?"),FIND("?",SUBSTITUTE(G504,"#","?"))-1),G504))</f>
        <v/>
      </c>
      <c r="I504">
        <f>IF(H504="","",LOWER(IF(AND(LEN(H504)&gt;1,RIGHT(H504,1)="/"),LEFT(H504,LEN(H504)-1),H504)))</f>
        <v/>
      </c>
      <c r="J504">
        <f>IF(I504="","",IFERROR(N(INDEX($A504:$E504,1,Rules!$H$16)),0))</f>
        <v/>
      </c>
      <c r="K504">
        <f>IF(I504="","",IFERROR(N(INDEX($A504:$E504,1,Rules!$H$17)),0))</f>
        <v/>
      </c>
      <c r="L504">
        <f>IF(I504="","",IFERROR(N(INDEX($A504:$E504,1,Rules!$H$18))*K504,0))</f>
        <v/>
      </c>
      <c r="M504">
        <f>IF(I504="","",IF(COUNTIF(Crawl!$EC$2:$EC$2001,I504)&gt;0,"Yes","No"))</f>
        <v/>
      </c>
    </row>
    <row r="505">
      <c r="G505">
        <f>IF(A505="","",IF(LEFT(A505,4)="http",IFERROR(MID(A505,FIND("/",A505,FIND("//",A505)+2),2000),"/"),A505))</f>
        <v/>
      </c>
      <c r="H505">
        <f>IF(G505="","",IFERROR(LEFT(SUBSTITUTE(G505,"#","?"),FIND("?",SUBSTITUTE(G505,"#","?"))-1),G505))</f>
        <v/>
      </c>
      <c r="I505">
        <f>IF(H505="","",LOWER(IF(AND(LEN(H505)&gt;1,RIGHT(H505,1)="/"),LEFT(H505,LEN(H505)-1),H505)))</f>
        <v/>
      </c>
      <c r="J505">
        <f>IF(I505="","",IFERROR(N(INDEX($A505:$E505,1,Rules!$H$16)),0))</f>
        <v/>
      </c>
      <c r="K505">
        <f>IF(I505="","",IFERROR(N(INDEX($A505:$E505,1,Rules!$H$17)),0))</f>
        <v/>
      </c>
      <c r="L505">
        <f>IF(I505="","",IFERROR(N(INDEX($A505:$E505,1,Rules!$H$18))*K505,0))</f>
        <v/>
      </c>
      <c r="M505">
        <f>IF(I505="","",IF(COUNTIF(Crawl!$EC$2:$EC$2001,I505)&gt;0,"Yes","No"))</f>
        <v/>
      </c>
    </row>
    <row r="506">
      <c r="G506">
        <f>IF(A506="","",IF(LEFT(A506,4)="http",IFERROR(MID(A506,FIND("/",A506,FIND("//",A506)+2),2000),"/"),A506))</f>
        <v/>
      </c>
      <c r="H506">
        <f>IF(G506="","",IFERROR(LEFT(SUBSTITUTE(G506,"#","?"),FIND("?",SUBSTITUTE(G506,"#","?"))-1),G506))</f>
        <v/>
      </c>
      <c r="I506">
        <f>IF(H506="","",LOWER(IF(AND(LEN(H506)&gt;1,RIGHT(H506,1)="/"),LEFT(H506,LEN(H506)-1),H506)))</f>
        <v/>
      </c>
      <c r="J506">
        <f>IF(I506="","",IFERROR(N(INDEX($A506:$E506,1,Rules!$H$16)),0))</f>
        <v/>
      </c>
      <c r="K506">
        <f>IF(I506="","",IFERROR(N(INDEX($A506:$E506,1,Rules!$H$17)),0))</f>
        <v/>
      </c>
      <c r="L506">
        <f>IF(I506="","",IFERROR(N(INDEX($A506:$E506,1,Rules!$H$18))*K506,0))</f>
        <v/>
      </c>
      <c r="M506">
        <f>IF(I506="","",IF(COUNTIF(Crawl!$EC$2:$EC$2001,I506)&gt;0,"Yes","No"))</f>
        <v/>
      </c>
    </row>
    <row r="507">
      <c r="G507">
        <f>IF(A507="","",IF(LEFT(A507,4)="http",IFERROR(MID(A507,FIND("/",A507,FIND("//",A507)+2),2000),"/"),A507))</f>
        <v/>
      </c>
      <c r="H507">
        <f>IF(G507="","",IFERROR(LEFT(SUBSTITUTE(G507,"#","?"),FIND("?",SUBSTITUTE(G507,"#","?"))-1),G507))</f>
        <v/>
      </c>
      <c r="I507">
        <f>IF(H507="","",LOWER(IF(AND(LEN(H507)&gt;1,RIGHT(H507,1)="/"),LEFT(H507,LEN(H507)-1),H507)))</f>
        <v/>
      </c>
      <c r="J507">
        <f>IF(I507="","",IFERROR(N(INDEX($A507:$E507,1,Rules!$H$16)),0))</f>
        <v/>
      </c>
      <c r="K507">
        <f>IF(I507="","",IFERROR(N(INDEX($A507:$E507,1,Rules!$H$17)),0))</f>
        <v/>
      </c>
      <c r="L507">
        <f>IF(I507="","",IFERROR(N(INDEX($A507:$E507,1,Rules!$H$18))*K507,0))</f>
        <v/>
      </c>
      <c r="M507">
        <f>IF(I507="","",IF(COUNTIF(Crawl!$EC$2:$EC$2001,I507)&gt;0,"Yes","No"))</f>
        <v/>
      </c>
    </row>
    <row r="508">
      <c r="G508">
        <f>IF(A508="","",IF(LEFT(A508,4)="http",IFERROR(MID(A508,FIND("/",A508,FIND("//",A508)+2),2000),"/"),A508))</f>
        <v/>
      </c>
      <c r="H508">
        <f>IF(G508="","",IFERROR(LEFT(SUBSTITUTE(G508,"#","?"),FIND("?",SUBSTITUTE(G508,"#","?"))-1),G508))</f>
        <v/>
      </c>
      <c r="I508">
        <f>IF(H508="","",LOWER(IF(AND(LEN(H508)&gt;1,RIGHT(H508,1)="/"),LEFT(H508,LEN(H508)-1),H508)))</f>
        <v/>
      </c>
      <c r="J508">
        <f>IF(I508="","",IFERROR(N(INDEX($A508:$E508,1,Rules!$H$16)),0))</f>
        <v/>
      </c>
      <c r="K508">
        <f>IF(I508="","",IFERROR(N(INDEX($A508:$E508,1,Rules!$H$17)),0))</f>
        <v/>
      </c>
      <c r="L508">
        <f>IF(I508="","",IFERROR(N(INDEX($A508:$E508,1,Rules!$H$18))*K508,0))</f>
        <v/>
      </c>
      <c r="M508">
        <f>IF(I508="","",IF(COUNTIF(Crawl!$EC$2:$EC$2001,I508)&gt;0,"Yes","No"))</f>
        <v/>
      </c>
    </row>
    <row r="509">
      <c r="G509">
        <f>IF(A509="","",IF(LEFT(A509,4)="http",IFERROR(MID(A509,FIND("/",A509,FIND("//",A509)+2),2000),"/"),A509))</f>
        <v/>
      </c>
      <c r="H509">
        <f>IF(G509="","",IFERROR(LEFT(SUBSTITUTE(G509,"#","?"),FIND("?",SUBSTITUTE(G509,"#","?"))-1),G509))</f>
        <v/>
      </c>
      <c r="I509">
        <f>IF(H509="","",LOWER(IF(AND(LEN(H509)&gt;1,RIGHT(H509,1)="/"),LEFT(H509,LEN(H509)-1),H509)))</f>
        <v/>
      </c>
      <c r="J509">
        <f>IF(I509="","",IFERROR(N(INDEX($A509:$E509,1,Rules!$H$16)),0))</f>
        <v/>
      </c>
      <c r="K509">
        <f>IF(I509="","",IFERROR(N(INDEX($A509:$E509,1,Rules!$H$17)),0))</f>
        <v/>
      </c>
      <c r="L509">
        <f>IF(I509="","",IFERROR(N(INDEX($A509:$E509,1,Rules!$H$18))*K509,0))</f>
        <v/>
      </c>
      <c r="M509">
        <f>IF(I509="","",IF(COUNTIF(Crawl!$EC$2:$EC$2001,I509)&gt;0,"Yes","No"))</f>
        <v/>
      </c>
    </row>
    <row r="510">
      <c r="G510">
        <f>IF(A510="","",IF(LEFT(A510,4)="http",IFERROR(MID(A510,FIND("/",A510,FIND("//",A510)+2),2000),"/"),A510))</f>
        <v/>
      </c>
      <c r="H510">
        <f>IF(G510="","",IFERROR(LEFT(SUBSTITUTE(G510,"#","?"),FIND("?",SUBSTITUTE(G510,"#","?"))-1),G510))</f>
        <v/>
      </c>
      <c r="I510">
        <f>IF(H510="","",LOWER(IF(AND(LEN(H510)&gt;1,RIGHT(H510,1)="/"),LEFT(H510,LEN(H510)-1),H510)))</f>
        <v/>
      </c>
      <c r="J510">
        <f>IF(I510="","",IFERROR(N(INDEX($A510:$E510,1,Rules!$H$16)),0))</f>
        <v/>
      </c>
      <c r="K510">
        <f>IF(I510="","",IFERROR(N(INDEX($A510:$E510,1,Rules!$H$17)),0))</f>
        <v/>
      </c>
      <c r="L510">
        <f>IF(I510="","",IFERROR(N(INDEX($A510:$E510,1,Rules!$H$18))*K510,0))</f>
        <v/>
      </c>
      <c r="M510">
        <f>IF(I510="","",IF(COUNTIF(Crawl!$EC$2:$EC$2001,I510)&gt;0,"Yes","No"))</f>
        <v/>
      </c>
    </row>
    <row r="511">
      <c r="G511">
        <f>IF(A511="","",IF(LEFT(A511,4)="http",IFERROR(MID(A511,FIND("/",A511,FIND("//",A511)+2),2000),"/"),A511))</f>
        <v/>
      </c>
      <c r="H511">
        <f>IF(G511="","",IFERROR(LEFT(SUBSTITUTE(G511,"#","?"),FIND("?",SUBSTITUTE(G511,"#","?"))-1),G511))</f>
        <v/>
      </c>
      <c r="I511">
        <f>IF(H511="","",LOWER(IF(AND(LEN(H511)&gt;1,RIGHT(H511,1)="/"),LEFT(H511,LEN(H511)-1),H511)))</f>
        <v/>
      </c>
      <c r="J511">
        <f>IF(I511="","",IFERROR(N(INDEX($A511:$E511,1,Rules!$H$16)),0))</f>
        <v/>
      </c>
      <c r="K511">
        <f>IF(I511="","",IFERROR(N(INDEX($A511:$E511,1,Rules!$H$17)),0))</f>
        <v/>
      </c>
      <c r="L511">
        <f>IF(I511="","",IFERROR(N(INDEX($A511:$E511,1,Rules!$H$18))*K511,0))</f>
        <v/>
      </c>
      <c r="M511">
        <f>IF(I511="","",IF(COUNTIF(Crawl!$EC$2:$EC$2001,I511)&gt;0,"Yes","No"))</f>
        <v/>
      </c>
    </row>
    <row r="512">
      <c r="G512">
        <f>IF(A512="","",IF(LEFT(A512,4)="http",IFERROR(MID(A512,FIND("/",A512,FIND("//",A512)+2),2000),"/"),A512))</f>
        <v/>
      </c>
      <c r="H512">
        <f>IF(G512="","",IFERROR(LEFT(SUBSTITUTE(G512,"#","?"),FIND("?",SUBSTITUTE(G512,"#","?"))-1),G512))</f>
        <v/>
      </c>
      <c r="I512">
        <f>IF(H512="","",LOWER(IF(AND(LEN(H512)&gt;1,RIGHT(H512,1)="/"),LEFT(H512,LEN(H512)-1),H512)))</f>
        <v/>
      </c>
      <c r="J512">
        <f>IF(I512="","",IFERROR(N(INDEX($A512:$E512,1,Rules!$H$16)),0))</f>
        <v/>
      </c>
      <c r="K512">
        <f>IF(I512="","",IFERROR(N(INDEX($A512:$E512,1,Rules!$H$17)),0))</f>
        <v/>
      </c>
      <c r="L512">
        <f>IF(I512="","",IFERROR(N(INDEX($A512:$E512,1,Rules!$H$18))*K512,0))</f>
        <v/>
      </c>
      <c r="M512">
        <f>IF(I512="","",IF(COUNTIF(Crawl!$EC$2:$EC$2001,I512)&gt;0,"Yes","No"))</f>
        <v/>
      </c>
    </row>
    <row r="513">
      <c r="G513">
        <f>IF(A513="","",IF(LEFT(A513,4)="http",IFERROR(MID(A513,FIND("/",A513,FIND("//",A513)+2),2000),"/"),A513))</f>
        <v/>
      </c>
      <c r="H513">
        <f>IF(G513="","",IFERROR(LEFT(SUBSTITUTE(G513,"#","?"),FIND("?",SUBSTITUTE(G513,"#","?"))-1),G513))</f>
        <v/>
      </c>
      <c r="I513">
        <f>IF(H513="","",LOWER(IF(AND(LEN(H513)&gt;1,RIGHT(H513,1)="/"),LEFT(H513,LEN(H513)-1),H513)))</f>
        <v/>
      </c>
      <c r="J513">
        <f>IF(I513="","",IFERROR(N(INDEX($A513:$E513,1,Rules!$H$16)),0))</f>
        <v/>
      </c>
      <c r="K513">
        <f>IF(I513="","",IFERROR(N(INDEX($A513:$E513,1,Rules!$H$17)),0))</f>
        <v/>
      </c>
      <c r="L513">
        <f>IF(I513="","",IFERROR(N(INDEX($A513:$E513,1,Rules!$H$18))*K513,0))</f>
        <v/>
      </c>
      <c r="M513">
        <f>IF(I513="","",IF(COUNTIF(Crawl!$EC$2:$EC$2001,I513)&gt;0,"Yes","No"))</f>
        <v/>
      </c>
    </row>
    <row r="514">
      <c r="G514">
        <f>IF(A514="","",IF(LEFT(A514,4)="http",IFERROR(MID(A514,FIND("/",A514,FIND("//",A514)+2),2000),"/"),A514))</f>
        <v/>
      </c>
      <c r="H514">
        <f>IF(G514="","",IFERROR(LEFT(SUBSTITUTE(G514,"#","?"),FIND("?",SUBSTITUTE(G514,"#","?"))-1),G514))</f>
        <v/>
      </c>
      <c r="I514">
        <f>IF(H514="","",LOWER(IF(AND(LEN(H514)&gt;1,RIGHT(H514,1)="/"),LEFT(H514,LEN(H514)-1),H514)))</f>
        <v/>
      </c>
      <c r="J514">
        <f>IF(I514="","",IFERROR(N(INDEX($A514:$E514,1,Rules!$H$16)),0))</f>
        <v/>
      </c>
      <c r="K514">
        <f>IF(I514="","",IFERROR(N(INDEX($A514:$E514,1,Rules!$H$17)),0))</f>
        <v/>
      </c>
      <c r="L514">
        <f>IF(I514="","",IFERROR(N(INDEX($A514:$E514,1,Rules!$H$18))*K514,0))</f>
        <v/>
      </c>
      <c r="M514">
        <f>IF(I514="","",IF(COUNTIF(Crawl!$EC$2:$EC$2001,I514)&gt;0,"Yes","No"))</f>
        <v/>
      </c>
    </row>
    <row r="515">
      <c r="G515">
        <f>IF(A515="","",IF(LEFT(A515,4)="http",IFERROR(MID(A515,FIND("/",A515,FIND("//",A515)+2),2000),"/"),A515))</f>
        <v/>
      </c>
      <c r="H515">
        <f>IF(G515="","",IFERROR(LEFT(SUBSTITUTE(G515,"#","?"),FIND("?",SUBSTITUTE(G515,"#","?"))-1),G515))</f>
        <v/>
      </c>
      <c r="I515">
        <f>IF(H515="","",LOWER(IF(AND(LEN(H515)&gt;1,RIGHT(H515,1)="/"),LEFT(H515,LEN(H515)-1),H515)))</f>
        <v/>
      </c>
      <c r="J515">
        <f>IF(I515="","",IFERROR(N(INDEX($A515:$E515,1,Rules!$H$16)),0))</f>
        <v/>
      </c>
      <c r="K515">
        <f>IF(I515="","",IFERROR(N(INDEX($A515:$E515,1,Rules!$H$17)),0))</f>
        <v/>
      </c>
      <c r="L515">
        <f>IF(I515="","",IFERROR(N(INDEX($A515:$E515,1,Rules!$H$18))*K515,0))</f>
        <v/>
      </c>
      <c r="M515">
        <f>IF(I515="","",IF(COUNTIF(Crawl!$EC$2:$EC$2001,I515)&gt;0,"Yes","No"))</f>
        <v/>
      </c>
    </row>
    <row r="516">
      <c r="G516">
        <f>IF(A516="","",IF(LEFT(A516,4)="http",IFERROR(MID(A516,FIND("/",A516,FIND("//",A516)+2),2000),"/"),A516))</f>
        <v/>
      </c>
      <c r="H516">
        <f>IF(G516="","",IFERROR(LEFT(SUBSTITUTE(G516,"#","?"),FIND("?",SUBSTITUTE(G516,"#","?"))-1),G516))</f>
        <v/>
      </c>
      <c r="I516">
        <f>IF(H516="","",LOWER(IF(AND(LEN(H516)&gt;1,RIGHT(H516,1)="/"),LEFT(H516,LEN(H516)-1),H516)))</f>
        <v/>
      </c>
      <c r="J516">
        <f>IF(I516="","",IFERROR(N(INDEX($A516:$E516,1,Rules!$H$16)),0))</f>
        <v/>
      </c>
      <c r="K516">
        <f>IF(I516="","",IFERROR(N(INDEX($A516:$E516,1,Rules!$H$17)),0))</f>
        <v/>
      </c>
      <c r="L516">
        <f>IF(I516="","",IFERROR(N(INDEX($A516:$E516,1,Rules!$H$18))*K516,0))</f>
        <v/>
      </c>
      <c r="M516">
        <f>IF(I516="","",IF(COUNTIF(Crawl!$EC$2:$EC$2001,I516)&gt;0,"Yes","No"))</f>
        <v/>
      </c>
    </row>
    <row r="517">
      <c r="G517">
        <f>IF(A517="","",IF(LEFT(A517,4)="http",IFERROR(MID(A517,FIND("/",A517,FIND("//",A517)+2),2000),"/"),A517))</f>
        <v/>
      </c>
      <c r="H517">
        <f>IF(G517="","",IFERROR(LEFT(SUBSTITUTE(G517,"#","?"),FIND("?",SUBSTITUTE(G517,"#","?"))-1),G517))</f>
        <v/>
      </c>
      <c r="I517">
        <f>IF(H517="","",LOWER(IF(AND(LEN(H517)&gt;1,RIGHT(H517,1)="/"),LEFT(H517,LEN(H517)-1),H517)))</f>
        <v/>
      </c>
      <c r="J517">
        <f>IF(I517="","",IFERROR(N(INDEX($A517:$E517,1,Rules!$H$16)),0))</f>
        <v/>
      </c>
      <c r="K517">
        <f>IF(I517="","",IFERROR(N(INDEX($A517:$E517,1,Rules!$H$17)),0))</f>
        <v/>
      </c>
      <c r="L517">
        <f>IF(I517="","",IFERROR(N(INDEX($A517:$E517,1,Rules!$H$18))*K517,0))</f>
        <v/>
      </c>
      <c r="M517">
        <f>IF(I517="","",IF(COUNTIF(Crawl!$EC$2:$EC$2001,I517)&gt;0,"Yes","No"))</f>
        <v/>
      </c>
    </row>
    <row r="518">
      <c r="G518">
        <f>IF(A518="","",IF(LEFT(A518,4)="http",IFERROR(MID(A518,FIND("/",A518,FIND("//",A518)+2),2000),"/"),A518))</f>
        <v/>
      </c>
      <c r="H518">
        <f>IF(G518="","",IFERROR(LEFT(SUBSTITUTE(G518,"#","?"),FIND("?",SUBSTITUTE(G518,"#","?"))-1),G518))</f>
        <v/>
      </c>
      <c r="I518">
        <f>IF(H518="","",LOWER(IF(AND(LEN(H518)&gt;1,RIGHT(H518,1)="/"),LEFT(H518,LEN(H518)-1),H518)))</f>
        <v/>
      </c>
      <c r="J518">
        <f>IF(I518="","",IFERROR(N(INDEX($A518:$E518,1,Rules!$H$16)),0))</f>
        <v/>
      </c>
      <c r="K518">
        <f>IF(I518="","",IFERROR(N(INDEX($A518:$E518,1,Rules!$H$17)),0))</f>
        <v/>
      </c>
      <c r="L518">
        <f>IF(I518="","",IFERROR(N(INDEX($A518:$E518,1,Rules!$H$18))*K518,0))</f>
        <v/>
      </c>
      <c r="M518">
        <f>IF(I518="","",IF(COUNTIF(Crawl!$EC$2:$EC$2001,I518)&gt;0,"Yes","No"))</f>
        <v/>
      </c>
    </row>
    <row r="519">
      <c r="G519">
        <f>IF(A519="","",IF(LEFT(A519,4)="http",IFERROR(MID(A519,FIND("/",A519,FIND("//",A519)+2),2000),"/"),A519))</f>
        <v/>
      </c>
      <c r="H519">
        <f>IF(G519="","",IFERROR(LEFT(SUBSTITUTE(G519,"#","?"),FIND("?",SUBSTITUTE(G519,"#","?"))-1),G519))</f>
        <v/>
      </c>
      <c r="I519">
        <f>IF(H519="","",LOWER(IF(AND(LEN(H519)&gt;1,RIGHT(H519,1)="/"),LEFT(H519,LEN(H519)-1),H519)))</f>
        <v/>
      </c>
      <c r="J519">
        <f>IF(I519="","",IFERROR(N(INDEX($A519:$E519,1,Rules!$H$16)),0))</f>
        <v/>
      </c>
      <c r="K519">
        <f>IF(I519="","",IFERROR(N(INDEX($A519:$E519,1,Rules!$H$17)),0))</f>
        <v/>
      </c>
      <c r="L519">
        <f>IF(I519="","",IFERROR(N(INDEX($A519:$E519,1,Rules!$H$18))*K519,0))</f>
        <v/>
      </c>
      <c r="M519">
        <f>IF(I519="","",IF(COUNTIF(Crawl!$EC$2:$EC$2001,I519)&gt;0,"Yes","No"))</f>
        <v/>
      </c>
    </row>
    <row r="520">
      <c r="G520">
        <f>IF(A520="","",IF(LEFT(A520,4)="http",IFERROR(MID(A520,FIND("/",A520,FIND("//",A520)+2),2000),"/"),A520))</f>
        <v/>
      </c>
      <c r="H520">
        <f>IF(G520="","",IFERROR(LEFT(SUBSTITUTE(G520,"#","?"),FIND("?",SUBSTITUTE(G520,"#","?"))-1),G520))</f>
        <v/>
      </c>
      <c r="I520">
        <f>IF(H520="","",LOWER(IF(AND(LEN(H520)&gt;1,RIGHT(H520,1)="/"),LEFT(H520,LEN(H520)-1),H520)))</f>
        <v/>
      </c>
      <c r="J520">
        <f>IF(I520="","",IFERROR(N(INDEX($A520:$E520,1,Rules!$H$16)),0))</f>
        <v/>
      </c>
      <c r="K520">
        <f>IF(I520="","",IFERROR(N(INDEX($A520:$E520,1,Rules!$H$17)),0))</f>
        <v/>
      </c>
      <c r="L520">
        <f>IF(I520="","",IFERROR(N(INDEX($A520:$E520,1,Rules!$H$18))*K520,0))</f>
        <v/>
      </c>
      <c r="M520">
        <f>IF(I520="","",IF(COUNTIF(Crawl!$EC$2:$EC$2001,I520)&gt;0,"Yes","No"))</f>
        <v/>
      </c>
    </row>
    <row r="521">
      <c r="G521">
        <f>IF(A521="","",IF(LEFT(A521,4)="http",IFERROR(MID(A521,FIND("/",A521,FIND("//",A521)+2),2000),"/"),A521))</f>
        <v/>
      </c>
      <c r="H521">
        <f>IF(G521="","",IFERROR(LEFT(SUBSTITUTE(G521,"#","?"),FIND("?",SUBSTITUTE(G521,"#","?"))-1),G521))</f>
        <v/>
      </c>
      <c r="I521">
        <f>IF(H521="","",LOWER(IF(AND(LEN(H521)&gt;1,RIGHT(H521,1)="/"),LEFT(H521,LEN(H521)-1),H521)))</f>
        <v/>
      </c>
      <c r="J521">
        <f>IF(I521="","",IFERROR(N(INDEX($A521:$E521,1,Rules!$H$16)),0))</f>
        <v/>
      </c>
      <c r="K521">
        <f>IF(I521="","",IFERROR(N(INDEX($A521:$E521,1,Rules!$H$17)),0))</f>
        <v/>
      </c>
      <c r="L521">
        <f>IF(I521="","",IFERROR(N(INDEX($A521:$E521,1,Rules!$H$18))*K521,0))</f>
        <v/>
      </c>
      <c r="M521">
        <f>IF(I521="","",IF(COUNTIF(Crawl!$EC$2:$EC$2001,I521)&gt;0,"Yes","No"))</f>
        <v/>
      </c>
    </row>
    <row r="522">
      <c r="G522">
        <f>IF(A522="","",IF(LEFT(A522,4)="http",IFERROR(MID(A522,FIND("/",A522,FIND("//",A522)+2),2000),"/"),A522))</f>
        <v/>
      </c>
      <c r="H522">
        <f>IF(G522="","",IFERROR(LEFT(SUBSTITUTE(G522,"#","?"),FIND("?",SUBSTITUTE(G522,"#","?"))-1),G522))</f>
        <v/>
      </c>
      <c r="I522">
        <f>IF(H522="","",LOWER(IF(AND(LEN(H522)&gt;1,RIGHT(H522,1)="/"),LEFT(H522,LEN(H522)-1),H522)))</f>
        <v/>
      </c>
      <c r="J522">
        <f>IF(I522="","",IFERROR(N(INDEX($A522:$E522,1,Rules!$H$16)),0))</f>
        <v/>
      </c>
      <c r="K522">
        <f>IF(I522="","",IFERROR(N(INDEX($A522:$E522,1,Rules!$H$17)),0))</f>
        <v/>
      </c>
      <c r="L522">
        <f>IF(I522="","",IFERROR(N(INDEX($A522:$E522,1,Rules!$H$18))*K522,0))</f>
        <v/>
      </c>
      <c r="M522">
        <f>IF(I522="","",IF(COUNTIF(Crawl!$EC$2:$EC$2001,I522)&gt;0,"Yes","No"))</f>
        <v/>
      </c>
    </row>
    <row r="523">
      <c r="G523">
        <f>IF(A523="","",IF(LEFT(A523,4)="http",IFERROR(MID(A523,FIND("/",A523,FIND("//",A523)+2),2000),"/"),A523))</f>
        <v/>
      </c>
      <c r="H523">
        <f>IF(G523="","",IFERROR(LEFT(SUBSTITUTE(G523,"#","?"),FIND("?",SUBSTITUTE(G523,"#","?"))-1),G523))</f>
        <v/>
      </c>
      <c r="I523">
        <f>IF(H523="","",LOWER(IF(AND(LEN(H523)&gt;1,RIGHT(H523,1)="/"),LEFT(H523,LEN(H523)-1),H523)))</f>
        <v/>
      </c>
      <c r="J523">
        <f>IF(I523="","",IFERROR(N(INDEX($A523:$E523,1,Rules!$H$16)),0))</f>
        <v/>
      </c>
      <c r="K523">
        <f>IF(I523="","",IFERROR(N(INDEX($A523:$E523,1,Rules!$H$17)),0))</f>
        <v/>
      </c>
      <c r="L523">
        <f>IF(I523="","",IFERROR(N(INDEX($A523:$E523,1,Rules!$H$18))*K523,0))</f>
        <v/>
      </c>
      <c r="M523">
        <f>IF(I523="","",IF(COUNTIF(Crawl!$EC$2:$EC$2001,I523)&gt;0,"Yes","No"))</f>
        <v/>
      </c>
    </row>
    <row r="524">
      <c r="G524">
        <f>IF(A524="","",IF(LEFT(A524,4)="http",IFERROR(MID(A524,FIND("/",A524,FIND("//",A524)+2),2000),"/"),A524))</f>
        <v/>
      </c>
      <c r="H524">
        <f>IF(G524="","",IFERROR(LEFT(SUBSTITUTE(G524,"#","?"),FIND("?",SUBSTITUTE(G524,"#","?"))-1),G524))</f>
        <v/>
      </c>
      <c r="I524">
        <f>IF(H524="","",LOWER(IF(AND(LEN(H524)&gt;1,RIGHT(H524,1)="/"),LEFT(H524,LEN(H524)-1),H524)))</f>
        <v/>
      </c>
      <c r="J524">
        <f>IF(I524="","",IFERROR(N(INDEX($A524:$E524,1,Rules!$H$16)),0))</f>
        <v/>
      </c>
      <c r="K524">
        <f>IF(I524="","",IFERROR(N(INDEX($A524:$E524,1,Rules!$H$17)),0))</f>
        <v/>
      </c>
      <c r="L524">
        <f>IF(I524="","",IFERROR(N(INDEX($A524:$E524,1,Rules!$H$18))*K524,0))</f>
        <v/>
      </c>
      <c r="M524">
        <f>IF(I524="","",IF(COUNTIF(Crawl!$EC$2:$EC$2001,I524)&gt;0,"Yes","No"))</f>
        <v/>
      </c>
    </row>
    <row r="525">
      <c r="G525">
        <f>IF(A525="","",IF(LEFT(A525,4)="http",IFERROR(MID(A525,FIND("/",A525,FIND("//",A525)+2),2000),"/"),A525))</f>
        <v/>
      </c>
      <c r="H525">
        <f>IF(G525="","",IFERROR(LEFT(SUBSTITUTE(G525,"#","?"),FIND("?",SUBSTITUTE(G525,"#","?"))-1),G525))</f>
        <v/>
      </c>
      <c r="I525">
        <f>IF(H525="","",LOWER(IF(AND(LEN(H525)&gt;1,RIGHT(H525,1)="/"),LEFT(H525,LEN(H525)-1),H525)))</f>
        <v/>
      </c>
      <c r="J525">
        <f>IF(I525="","",IFERROR(N(INDEX($A525:$E525,1,Rules!$H$16)),0))</f>
        <v/>
      </c>
      <c r="K525">
        <f>IF(I525="","",IFERROR(N(INDEX($A525:$E525,1,Rules!$H$17)),0))</f>
        <v/>
      </c>
      <c r="L525">
        <f>IF(I525="","",IFERROR(N(INDEX($A525:$E525,1,Rules!$H$18))*K525,0))</f>
        <v/>
      </c>
      <c r="M525">
        <f>IF(I525="","",IF(COUNTIF(Crawl!$EC$2:$EC$2001,I525)&gt;0,"Yes","No"))</f>
        <v/>
      </c>
    </row>
    <row r="526">
      <c r="G526">
        <f>IF(A526="","",IF(LEFT(A526,4)="http",IFERROR(MID(A526,FIND("/",A526,FIND("//",A526)+2),2000),"/"),A526))</f>
        <v/>
      </c>
      <c r="H526">
        <f>IF(G526="","",IFERROR(LEFT(SUBSTITUTE(G526,"#","?"),FIND("?",SUBSTITUTE(G526,"#","?"))-1),G526))</f>
        <v/>
      </c>
      <c r="I526">
        <f>IF(H526="","",LOWER(IF(AND(LEN(H526)&gt;1,RIGHT(H526,1)="/"),LEFT(H526,LEN(H526)-1),H526)))</f>
        <v/>
      </c>
      <c r="J526">
        <f>IF(I526="","",IFERROR(N(INDEX($A526:$E526,1,Rules!$H$16)),0))</f>
        <v/>
      </c>
      <c r="K526">
        <f>IF(I526="","",IFERROR(N(INDEX($A526:$E526,1,Rules!$H$17)),0))</f>
        <v/>
      </c>
      <c r="L526">
        <f>IF(I526="","",IFERROR(N(INDEX($A526:$E526,1,Rules!$H$18))*K526,0))</f>
        <v/>
      </c>
      <c r="M526">
        <f>IF(I526="","",IF(COUNTIF(Crawl!$EC$2:$EC$2001,I526)&gt;0,"Yes","No"))</f>
        <v/>
      </c>
    </row>
    <row r="527">
      <c r="G527">
        <f>IF(A527="","",IF(LEFT(A527,4)="http",IFERROR(MID(A527,FIND("/",A527,FIND("//",A527)+2),2000),"/"),A527))</f>
        <v/>
      </c>
      <c r="H527">
        <f>IF(G527="","",IFERROR(LEFT(SUBSTITUTE(G527,"#","?"),FIND("?",SUBSTITUTE(G527,"#","?"))-1),G527))</f>
        <v/>
      </c>
      <c r="I527">
        <f>IF(H527="","",LOWER(IF(AND(LEN(H527)&gt;1,RIGHT(H527,1)="/"),LEFT(H527,LEN(H527)-1),H527)))</f>
        <v/>
      </c>
      <c r="J527">
        <f>IF(I527="","",IFERROR(N(INDEX($A527:$E527,1,Rules!$H$16)),0))</f>
        <v/>
      </c>
      <c r="K527">
        <f>IF(I527="","",IFERROR(N(INDEX($A527:$E527,1,Rules!$H$17)),0))</f>
        <v/>
      </c>
      <c r="L527">
        <f>IF(I527="","",IFERROR(N(INDEX($A527:$E527,1,Rules!$H$18))*K527,0))</f>
        <v/>
      </c>
      <c r="M527">
        <f>IF(I527="","",IF(COUNTIF(Crawl!$EC$2:$EC$2001,I527)&gt;0,"Yes","No"))</f>
        <v/>
      </c>
    </row>
    <row r="528">
      <c r="G528">
        <f>IF(A528="","",IF(LEFT(A528,4)="http",IFERROR(MID(A528,FIND("/",A528,FIND("//",A528)+2),2000),"/"),A528))</f>
        <v/>
      </c>
      <c r="H528">
        <f>IF(G528="","",IFERROR(LEFT(SUBSTITUTE(G528,"#","?"),FIND("?",SUBSTITUTE(G528,"#","?"))-1),G528))</f>
        <v/>
      </c>
      <c r="I528">
        <f>IF(H528="","",LOWER(IF(AND(LEN(H528)&gt;1,RIGHT(H528,1)="/"),LEFT(H528,LEN(H528)-1),H528)))</f>
        <v/>
      </c>
      <c r="J528">
        <f>IF(I528="","",IFERROR(N(INDEX($A528:$E528,1,Rules!$H$16)),0))</f>
        <v/>
      </c>
      <c r="K528">
        <f>IF(I528="","",IFERROR(N(INDEX($A528:$E528,1,Rules!$H$17)),0))</f>
        <v/>
      </c>
      <c r="L528">
        <f>IF(I528="","",IFERROR(N(INDEX($A528:$E528,1,Rules!$H$18))*K528,0))</f>
        <v/>
      </c>
      <c r="M528">
        <f>IF(I528="","",IF(COUNTIF(Crawl!$EC$2:$EC$2001,I528)&gt;0,"Yes","No"))</f>
        <v/>
      </c>
    </row>
    <row r="529">
      <c r="G529">
        <f>IF(A529="","",IF(LEFT(A529,4)="http",IFERROR(MID(A529,FIND("/",A529,FIND("//",A529)+2),2000),"/"),A529))</f>
        <v/>
      </c>
      <c r="H529">
        <f>IF(G529="","",IFERROR(LEFT(SUBSTITUTE(G529,"#","?"),FIND("?",SUBSTITUTE(G529,"#","?"))-1),G529))</f>
        <v/>
      </c>
      <c r="I529">
        <f>IF(H529="","",LOWER(IF(AND(LEN(H529)&gt;1,RIGHT(H529,1)="/"),LEFT(H529,LEN(H529)-1),H529)))</f>
        <v/>
      </c>
      <c r="J529">
        <f>IF(I529="","",IFERROR(N(INDEX($A529:$E529,1,Rules!$H$16)),0))</f>
        <v/>
      </c>
      <c r="K529">
        <f>IF(I529="","",IFERROR(N(INDEX($A529:$E529,1,Rules!$H$17)),0))</f>
        <v/>
      </c>
      <c r="L529">
        <f>IF(I529="","",IFERROR(N(INDEX($A529:$E529,1,Rules!$H$18))*K529,0))</f>
        <v/>
      </c>
      <c r="M529">
        <f>IF(I529="","",IF(COUNTIF(Crawl!$EC$2:$EC$2001,I529)&gt;0,"Yes","No"))</f>
        <v/>
      </c>
    </row>
    <row r="530">
      <c r="G530">
        <f>IF(A530="","",IF(LEFT(A530,4)="http",IFERROR(MID(A530,FIND("/",A530,FIND("//",A530)+2),2000),"/"),A530))</f>
        <v/>
      </c>
      <c r="H530">
        <f>IF(G530="","",IFERROR(LEFT(SUBSTITUTE(G530,"#","?"),FIND("?",SUBSTITUTE(G530,"#","?"))-1),G530))</f>
        <v/>
      </c>
      <c r="I530">
        <f>IF(H530="","",LOWER(IF(AND(LEN(H530)&gt;1,RIGHT(H530,1)="/"),LEFT(H530,LEN(H530)-1),H530)))</f>
        <v/>
      </c>
      <c r="J530">
        <f>IF(I530="","",IFERROR(N(INDEX($A530:$E530,1,Rules!$H$16)),0))</f>
        <v/>
      </c>
      <c r="K530">
        <f>IF(I530="","",IFERROR(N(INDEX($A530:$E530,1,Rules!$H$17)),0))</f>
        <v/>
      </c>
      <c r="L530">
        <f>IF(I530="","",IFERROR(N(INDEX($A530:$E530,1,Rules!$H$18))*K530,0))</f>
        <v/>
      </c>
      <c r="M530">
        <f>IF(I530="","",IF(COUNTIF(Crawl!$EC$2:$EC$2001,I530)&gt;0,"Yes","No"))</f>
        <v/>
      </c>
    </row>
    <row r="531">
      <c r="G531">
        <f>IF(A531="","",IF(LEFT(A531,4)="http",IFERROR(MID(A531,FIND("/",A531,FIND("//",A531)+2),2000),"/"),A531))</f>
        <v/>
      </c>
      <c r="H531">
        <f>IF(G531="","",IFERROR(LEFT(SUBSTITUTE(G531,"#","?"),FIND("?",SUBSTITUTE(G531,"#","?"))-1),G531))</f>
        <v/>
      </c>
      <c r="I531">
        <f>IF(H531="","",LOWER(IF(AND(LEN(H531)&gt;1,RIGHT(H531,1)="/"),LEFT(H531,LEN(H531)-1),H531)))</f>
        <v/>
      </c>
      <c r="J531">
        <f>IF(I531="","",IFERROR(N(INDEX($A531:$E531,1,Rules!$H$16)),0))</f>
        <v/>
      </c>
      <c r="K531">
        <f>IF(I531="","",IFERROR(N(INDEX($A531:$E531,1,Rules!$H$17)),0))</f>
        <v/>
      </c>
      <c r="L531">
        <f>IF(I531="","",IFERROR(N(INDEX($A531:$E531,1,Rules!$H$18))*K531,0))</f>
        <v/>
      </c>
      <c r="M531">
        <f>IF(I531="","",IF(COUNTIF(Crawl!$EC$2:$EC$2001,I531)&gt;0,"Yes","No"))</f>
        <v/>
      </c>
    </row>
    <row r="532">
      <c r="G532">
        <f>IF(A532="","",IF(LEFT(A532,4)="http",IFERROR(MID(A532,FIND("/",A532,FIND("//",A532)+2),2000),"/"),A532))</f>
        <v/>
      </c>
      <c r="H532">
        <f>IF(G532="","",IFERROR(LEFT(SUBSTITUTE(G532,"#","?"),FIND("?",SUBSTITUTE(G532,"#","?"))-1),G532))</f>
        <v/>
      </c>
      <c r="I532">
        <f>IF(H532="","",LOWER(IF(AND(LEN(H532)&gt;1,RIGHT(H532,1)="/"),LEFT(H532,LEN(H532)-1),H532)))</f>
        <v/>
      </c>
      <c r="J532">
        <f>IF(I532="","",IFERROR(N(INDEX($A532:$E532,1,Rules!$H$16)),0))</f>
        <v/>
      </c>
      <c r="K532">
        <f>IF(I532="","",IFERROR(N(INDEX($A532:$E532,1,Rules!$H$17)),0))</f>
        <v/>
      </c>
      <c r="L532">
        <f>IF(I532="","",IFERROR(N(INDEX($A532:$E532,1,Rules!$H$18))*K532,0))</f>
        <v/>
      </c>
      <c r="M532">
        <f>IF(I532="","",IF(COUNTIF(Crawl!$EC$2:$EC$2001,I532)&gt;0,"Yes","No"))</f>
        <v/>
      </c>
    </row>
    <row r="533">
      <c r="G533">
        <f>IF(A533="","",IF(LEFT(A533,4)="http",IFERROR(MID(A533,FIND("/",A533,FIND("//",A533)+2),2000),"/"),A533))</f>
        <v/>
      </c>
      <c r="H533">
        <f>IF(G533="","",IFERROR(LEFT(SUBSTITUTE(G533,"#","?"),FIND("?",SUBSTITUTE(G533,"#","?"))-1),G533))</f>
        <v/>
      </c>
      <c r="I533">
        <f>IF(H533="","",LOWER(IF(AND(LEN(H533)&gt;1,RIGHT(H533,1)="/"),LEFT(H533,LEN(H533)-1),H533)))</f>
        <v/>
      </c>
      <c r="J533">
        <f>IF(I533="","",IFERROR(N(INDEX($A533:$E533,1,Rules!$H$16)),0))</f>
        <v/>
      </c>
      <c r="K533">
        <f>IF(I533="","",IFERROR(N(INDEX($A533:$E533,1,Rules!$H$17)),0))</f>
        <v/>
      </c>
      <c r="L533">
        <f>IF(I533="","",IFERROR(N(INDEX($A533:$E533,1,Rules!$H$18))*K533,0))</f>
        <v/>
      </c>
      <c r="M533">
        <f>IF(I533="","",IF(COUNTIF(Crawl!$EC$2:$EC$2001,I533)&gt;0,"Yes","No"))</f>
        <v/>
      </c>
    </row>
    <row r="534">
      <c r="G534">
        <f>IF(A534="","",IF(LEFT(A534,4)="http",IFERROR(MID(A534,FIND("/",A534,FIND("//",A534)+2),2000),"/"),A534))</f>
        <v/>
      </c>
      <c r="H534">
        <f>IF(G534="","",IFERROR(LEFT(SUBSTITUTE(G534,"#","?"),FIND("?",SUBSTITUTE(G534,"#","?"))-1),G534))</f>
        <v/>
      </c>
      <c r="I534">
        <f>IF(H534="","",LOWER(IF(AND(LEN(H534)&gt;1,RIGHT(H534,1)="/"),LEFT(H534,LEN(H534)-1),H534)))</f>
        <v/>
      </c>
      <c r="J534">
        <f>IF(I534="","",IFERROR(N(INDEX($A534:$E534,1,Rules!$H$16)),0))</f>
        <v/>
      </c>
      <c r="K534">
        <f>IF(I534="","",IFERROR(N(INDEX($A534:$E534,1,Rules!$H$17)),0))</f>
        <v/>
      </c>
      <c r="L534">
        <f>IF(I534="","",IFERROR(N(INDEX($A534:$E534,1,Rules!$H$18))*K534,0))</f>
        <v/>
      </c>
      <c r="M534">
        <f>IF(I534="","",IF(COUNTIF(Crawl!$EC$2:$EC$2001,I534)&gt;0,"Yes","No"))</f>
        <v/>
      </c>
    </row>
    <row r="535">
      <c r="G535">
        <f>IF(A535="","",IF(LEFT(A535,4)="http",IFERROR(MID(A535,FIND("/",A535,FIND("//",A535)+2),2000),"/"),A535))</f>
        <v/>
      </c>
      <c r="H535">
        <f>IF(G535="","",IFERROR(LEFT(SUBSTITUTE(G535,"#","?"),FIND("?",SUBSTITUTE(G535,"#","?"))-1),G535))</f>
        <v/>
      </c>
      <c r="I535">
        <f>IF(H535="","",LOWER(IF(AND(LEN(H535)&gt;1,RIGHT(H535,1)="/"),LEFT(H535,LEN(H535)-1),H535)))</f>
        <v/>
      </c>
      <c r="J535">
        <f>IF(I535="","",IFERROR(N(INDEX($A535:$E535,1,Rules!$H$16)),0))</f>
        <v/>
      </c>
      <c r="K535">
        <f>IF(I535="","",IFERROR(N(INDEX($A535:$E535,1,Rules!$H$17)),0))</f>
        <v/>
      </c>
      <c r="L535">
        <f>IF(I535="","",IFERROR(N(INDEX($A535:$E535,1,Rules!$H$18))*K535,0))</f>
        <v/>
      </c>
      <c r="M535">
        <f>IF(I535="","",IF(COUNTIF(Crawl!$EC$2:$EC$2001,I535)&gt;0,"Yes","No"))</f>
        <v/>
      </c>
    </row>
    <row r="536">
      <c r="G536">
        <f>IF(A536="","",IF(LEFT(A536,4)="http",IFERROR(MID(A536,FIND("/",A536,FIND("//",A536)+2),2000),"/"),A536))</f>
        <v/>
      </c>
      <c r="H536">
        <f>IF(G536="","",IFERROR(LEFT(SUBSTITUTE(G536,"#","?"),FIND("?",SUBSTITUTE(G536,"#","?"))-1),G536))</f>
        <v/>
      </c>
      <c r="I536">
        <f>IF(H536="","",LOWER(IF(AND(LEN(H536)&gt;1,RIGHT(H536,1)="/"),LEFT(H536,LEN(H536)-1),H536)))</f>
        <v/>
      </c>
      <c r="J536">
        <f>IF(I536="","",IFERROR(N(INDEX($A536:$E536,1,Rules!$H$16)),0))</f>
        <v/>
      </c>
      <c r="K536">
        <f>IF(I536="","",IFERROR(N(INDEX($A536:$E536,1,Rules!$H$17)),0))</f>
        <v/>
      </c>
      <c r="L536">
        <f>IF(I536="","",IFERROR(N(INDEX($A536:$E536,1,Rules!$H$18))*K536,0))</f>
        <v/>
      </c>
      <c r="M536">
        <f>IF(I536="","",IF(COUNTIF(Crawl!$EC$2:$EC$2001,I536)&gt;0,"Yes","No"))</f>
        <v/>
      </c>
    </row>
    <row r="537">
      <c r="G537">
        <f>IF(A537="","",IF(LEFT(A537,4)="http",IFERROR(MID(A537,FIND("/",A537,FIND("//",A537)+2),2000),"/"),A537))</f>
        <v/>
      </c>
      <c r="H537">
        <f>IF(G537="","",IFERROR(LEFT(SUBSTITUTE(G537,"#","?"),FIND("?",SUBSTITUTE(G537,"#","?"))-1),G537))</f>
        <v/>
      </c>
      <c r="I537">
        <f>IF(H537="","",LOWER(IF(AND(LEN(H537)&gt;1,RIGHT(H537,1)="/"),LEFT(H537,LEN(H537)-1),H537)))</f>
        <v/>
      </c>
      <c r="J537">
        <f>IF(I537="","",IFERROR(N(INDEX($A537:$E537,1,Rules!$H$16)),0))</f>
        <v/>
      </c>
      <c r="K537">
        <f>IF(I537="","",IFERROR(N(INDEX($A537:$E537,1,Rules!$H$17)),0))</f>
        <v/>
      </c>
      <c r="L537">
        <f>IF(I537="","",IFERROR(N(INDEX($A537:$E537,1,Rules!$H$18))*K537,0))</f>
        <v/>
      </c>
      <c r="M537">
        <f>IF(I537="","",IF(COUNTIF(Crawl!$EC$2:$EC$2001,I537)&gt;0,"Yes","No"))</f>
        <v/>
      </c>
    </row>
    <row r="538">
      <c r="G538">
        <f>IF(A538="","",IF(LEFT(A538,4)="http",IFERROR(MID(A538,FIND("/",A538,FIND("//",A538)+2),2000),"/"),A538))</f>
        <v/>
      </c>
      <c r="H538">
        <f>IF(G538="","",IFERROR(LEFT(SUBSTITUTE(G538,"#","?"),FIND("?",SUBSTITUTE(G538,"#","?"))-1),G538))</f>
        <v/>
      </c>
      <c r="I538">
        <f>IF(H538="","",LOWER(IF(AND(LEN(H538)&gt;1,RIGHT(H538,1)="/"),LEFT(H538,LEN(H538)-1),H538)))</f>
        <v/>
      </c>
      <c r="J538">
        <f>IF(I538="","",IFERROR(N(INDEX($A538:$E538,1,Rules!$H$16)),0))</f>
        <v/>
      </c>
      <c r="K538">
        <f>IF(I538="","",IFERROR(N(INDEX($A538:$E538,1,Rules!$H$17)),0))</f>
        <v/>
      </c>
      <c r="L538">
        <f>IF(I538="","",IFERROR(N(INDEX($A538:$E538,1,Rules!$H$18))*K538,0))</f>
        <v/>
      </c>
      <c r="M538">
        <f>IF(I538="","",IF(COUNTIF(Crawl!$EC$2:$EC$2001,I538)&gt;0,"Yes","No"))</f>
        <v/>
      </c>
    </row>
    <row r="539">
      <c r="G539">
        <f>IF(A539="","",IF(LEFT(A539,4)="http",IFERROR(MID(A539,FIND("/",A539,FIND("//",A539)+2),2000),"/"),A539))</f>
        <v/>
      </c>
      <c r="H539">
        <f>IF(G539="","",IFERROR(LEFT(SUBSTITUTE(G539,"#","?"),FIND("?",SUBSTITUTE(G539,"#","?"))-1),G539))</f>
        <v/>
      </c>
      <c r="I539">
        <f>IF(H539="","",LOWER(IF(AND(LEN(H539)&gt;1,RIGHT(H539,1)="/"),LEFT(H539,LEN(H539)-1),H539)))</f>
        <v/>
      </c>
      <c r="J539">
        <f>IF(I539="","",IFERROR(N(INDEX($A539:$E539,1,Rules!$H$16)),0))</f>
        <v/>
      </c>
      <c r="K539">
        <f>IF(I539="","",IFERROR(N(INDEX($A539:$E539,1,Rules!$H$17)),0))</f>
        <v/>
      </c>
      <c r="L539">
        <f>IF(I539="","",IFERROR(N(INDEX($A539:$E539,1,Rules!$H$18))*K539,0))</f>
        <v/>
      </c>
      <c r="M539">
        <f>IF(I539="","",IF(COUNTIF(Crawl!$EC$2:$EC$2001,I539)&gt;0,"Yes","No"))</f>
        <v/>
      </c>
    </row>
    <row r="540">
      <c r="G540">
        <f>IF(A540="","",IF(LEFT(A540,4)="http",IFERROR(MID(A540,FIND("/",A540,FIND("//",A540)+2),2000),"/"),A540))</f>
        <v/>
      </c>
      <c r="H540">
        <f>IF(G540="","",IFERROR(LEFT(SUBSTITUTE(G540,"#","?"),FIND("?",SUBSTITUTE(G540,"#","?"))-1),G540))</f>
        <v/>
      </c>
      <c r="I540">
        <f>IF(H540="","",LOWER(IF(AND(LEN(H540)&gt;1,RIGHT(H540,1)="/"),LEFT(H540,LEN(H540)-1),H540)))</f>
        <v/>
      </c>
      <c r="J540">
        <f>IF(I540="","",IFERROR(N(INDEX($A540:$E540,1,Rules!$H$16)),0))</f>
        <v/>
      </c>
      <c r="K540">
        <f>IF(I540="","",IFERROR(N(INDEX($A540:$E540,1,Rules!$H$17)),0))</f>
        <v/>
      </c>
      <c r="L540">
        <f>IF(I540="","",IFERROR(N(INDEX($A540:$E540,1,Rules!$H$18))*K540,0))</f>
        <v/>
      </c>
      <c r="M540">
        <f>IF(I540="","",IF(COUNTIF(Crawl!$EC$2:$EC$2001,I540)&gt;0,"Yes","No"))</f>
        <v/>
      </c>
    </row>
    <row r="541">
      <c r="G541">
        <f>IF(A541="","",IF(LEFT(A541,4)="http",IFERROR(MID(A541,FIND("/",A541,FIND("//",A541)+2),2000),"/"),A541))</f>
        <v/>
      </c>
      <c r="H541">
        <f>IF(G541="","",IFERROR(LEFT(SUBSTITUTE(G541,"#","?"),FIND("?",SUBSTITUTE(G541,"#","?"))-1),G541))</f>
        <v/>
      </c>
      <c r="I541">
        <f>IF(H541="","",LOWER(IF(AND(LEN(H541)&gt;1,RIGHT(H541,1)="/"),LEFT(H541,LEN(H541)-1),H541)))</f>
        <v/>
      </c>
      <c r="J541">
        <f>IF(I541="","",IFERROR(N(INDEX($A541:$E541,1,Rules!$H$16)),0))</f>
        <v/>
      </c>
      <c r="K541">
        <f>IF(I541="","",IFERROR(N(INDEX($A541:$E541,1,Rules!$H$17)),0))</f>
        <v/>
      </c>
      <c r="L541">
        <f>IF(I541="","",IFERROR(N(INDEX($A541:$E541,1,Rules!$H$18))*K541,0))</f>
        <v/>
      </c>
      <c r="M541">
        <f>IF(I541="","",IF(COUNTIF(Crawl!$EC$2:$EC$2001,I541)&gt;0,"Yes","No"))</f>
        <v/>
      </c>
    </row>
    <row r="542">
      <c r="G542">
        <f>IF(A542="","",IF(LEFT(A542,4)="http",IFERROR(MID(A542,FIND("/",A542,FIND("//",A542)+2),2000),"/"),A542))</f>
        <v/>
      </c>
      <c r="H542">
        <f>IF(G542="","",IFERROR(LEFT(SUBSTITUTE(G542,"#","?"),FIND("?",SUBSTITUTE(G542,"#","?"))-1),G542))</f>
        <v/>
      </c>
      <c r="I542">
        <f>IF(H542="","",LOWER(IF(AND(LEN(H542)&gt;1,RIGHT(H542,1)="/"),LEFT(H542,LEN(H542)-1),H542)))</f>
        <v/>
      </c>
      <c r="J542">
        <f>IF(I542="","",IFERROR(N(INDEX($A542:$E542,1,Rules!$H$16)),0))</f>
        <v/>
      </c>
      <c r="K542">
        <f>IF(I542="","",IFERROR(N(INDEX($A542:$E542,1,Rules!$H$17)),0))</f>
        <v/>
      </c>
      <c r="L542">
        <f>IF(I542="","",IFERROR(N(INDEX($A542:$E542,1,Rules!$H$18))*K542,0))</f>
        <v/>
      </c>
      <c r="M542">
        <f>IF(I542="","",IF(COUNTIF(Crawl!$EC$2:$EC$2001,I542)&gt;0,"Yes","No"))</f>
        <v/>
      </c>
    </row>
    <row r="543">
      <c r="G543">
        <f>IF(A543="","",IF(LEFT(A543,4)="http",IFERROR(MID(A543,FIND("/",A543,FIND("//",A543)+2),2000),"/"),A543))</f>
        <v/>
      </c>
      <c r="H543">
        <f>IF(G543="","",IFERROR(LEFT(SUBSTITUTE(G543,"#","?"),FIND("?",SUBSTITUTE(G543,"#","?"))-1),G543))</f>
        <v/>
      </c>
      <c r="I543">
        <f>IF(H543="","",LOWER(IF(AND(LEN(H543)&gt;1,RIGHT(H543,1)="/"),LEFT(H543,LEN(H543)-1),H543)))</f>
        <v/>
      </c>
      <c r="J543">
        <f>IF(I543="","",IFERROR(N(INDEX($A543:$E543,1,Rules!$H$16)),0))</f>
        <v/>
      </c>
      <c r="K543">
        <f>IF(I543="","",IFERROR(N(INDEX($A543:$E543,1,Rules!$H$17)),0))</f>
        <v/>
      </c>
      <c r="L543">
        <f>IF(I543="","",IFERROR(N(INDEX($A543:$E543,1,Rules!$H$18))*K543,0))</f>
        <v/>
      </c>
      <c r="M543">
        <f>IF(I543="","",IF(COUNTIF(Crawl!$EC$2:$EC$2001,I543)&gt;0,"Yes","No"))</f>
        <v/>
      </c>
    </row>
    <row r="544">
      <c r="G544">
        <f>IF(A544="","",IF(LEFT(A544,4)="http",IFERROR(MID(A544,FIND("/",A544,FIND("//",A544)+2),2000),"/"),A544))</f>
        <v/>
      </c>
      <c r="H544">
        <f>IF(G544="","",IFERROR(LEFT(SUBSTITUTE(G544,"#","?"),FIND("?",SUBSTITUTE(G544,"#","?"))-1),G544))</f>
        <v/>
      </c>
      <c r="I544">
        <f>IF(H544="","",LOWER(IF(AND(LEN(H544)&gt;1,RIGHT(H544,1)="/"),LEFT(H544,LEN(H544)-1),H544)))</f>
        <v/>
      </c>
      <c r="J544">
        <f>IF(I544="","",IFERROR(N(INDEX($A544:$E544,1,Rules!$H$16)),0))</f>
        <v/>
      </c>
      <c r="K544">
        <f>IF(I544="","",IFERROR(N(INDEX($A544:$E544,1,Rules!$H$17)),0))</f>
        <v/>
      </c>
      <c r="L544">
        <f>IF(I544="","",IFERROR(N(INDEX($A544:$E544,1,Rules!$H$18))*K544,0))</f>
        <v/>
      </c>
      <c r="M544">
        <f>IF(I544="","",IF(COUNTIF(Crawl!$EC$2:$EC$2001,I544)&gt;0,"Yes","No"))</f>
        <v/>
      </c>
    </row>
    <row r="545">
      <c r="G545">
        <f>IF(A545="","",IF(LEFT(A545,4)="http",IFERROR(MID(A545,FIND("/",A545,FIND("//",A545)+2),2000),"/"),A545))</f>
        <v/>
      </c>
      <c r="H545">
        <f>IF(G545="","",IFERROR(LEFT(SUBSTITUTE(G545,"#","?"),FIND("?",SUBSTITUTE(G545,"#","?"))-1),G545))</f>
        <v/>
      </c>
      <c r="I545">
        <f>IF(H545="","",LOWER(IF(AND(LEN(H545)&gt;1,RIGHT(H545,1)="/"),LEFT(H545,LEN(H545)-1),H545)))</f>
        <v/>
      </c>
      <c r="J545">
        <f>IF(I545="","",IFERROR(N(INDEX($A545:$E545,1,Rules!$H$16)),0))</f>
        <v/>
      </c>
      <c r="K545">
        <f>IF(I545="","",IFERROR(N(INDEX($A545:$E545,1,Rules!$H$17)),0))</f>
        <v/>
      </c>
      <c r="L545">
        <f>IF(I545="","",IFERROR(N(INDEX($A545:$E545,1,Rules!$H$18))*K545,0))</f>
        <v/>
      </c>
      <c r="M545">
        <f>IF(I545="","",IF(COUNTIF(Crawl!$EC$2:$EC$2001,I545)&gt;0,"Yes","No"))</f>
        <v/>
      </c>
    </row>
    <row r="546">
      <c r="G546">
        <f>IF(A546="","",IF(LEFT(A546,4)="http",IFERROR(MID(A546,FIND("/",A546,FIND("//",A546)+2),2000),"/"),A546))</f>
        <v/>
      </c>
      <c r="H546">
        <f>IF(G546="","",IFERROR(LEFT(SUBSTITUTE(G546,"#","?"),FIND("?",SUBSTITUTE(G546,"#","?"))-1),G546))</f>
        <v/>
      </c>
      <c r="I546">
        <f>IF(H546="","",LOWER(IF(AND(LEN(H546)&gt;1,RIGHT(H546,1)="/"),LEFT(H546,LEN(H546)-1),H546)))</f>
        <v/>
      </c>
      <c r="J546">
        <f>IF(I546="","",IFERROR(N(INDEX($A546:$E546,1,Rules!$H$16)),0))</f>
        <v/>
      </c>
      <c r="K546">
        <f>IF(I546="","",IFERROR(N(INDEX($A546:$E546,1,Rules!$H$17)),0))</f>
        <v/>
      </c>
      <c r="L546">
        <f>IF(I546="","",IFERROR(N(INDEX($A546:$E546,1,Rules!$H$18))*K546,0))</f>
        <v/>
      </c>
      <c r="M546">
        <f>IF(I546="","",IF(COUNTIF(Crawl!$EC$2:$EC$2001,I546)&gt;0,"Yes","No"))</f>
        <v/>
      </c>
    </row>
    <row r="547">
      <c r="G547">
        <f>IF(A547="","",IF(LEFT(A547,4)="http",IFERROR(MID(A547,FIND("/",A547,FIND("//",A547)+2),2000),"/"),A547))</f>
        <v/>
      </c>
      <c r="H547">
        <f>IF(G547="","",IFERROR(LEFT(SUBSTITUTE(G547,"#","?"),FIND("?",SUBSTITUTE(G547,"#","?"))-1),G547))</f>
        <v/>
      </c>
      <c r="I547">
        <f>IF(H547="","",LOWER(IF(AND(LEN(H547)&gt;1,RIGHT(H547,1)="/"),LEFT(H547,LEN(H547)-1),H547)))</f>
        <v/>
      </c>
      <c r="J547">
        <f>IF(I547="","",IFERROR(N(INDEX($A547:$E547,1,Rules!$H$16)),0))</f>
        <v/>
      </c>
      <c r="K547">
        <f>IF(I547="","",IFERROR(N(INDEX($A547:$E547,1,Rules!$H$17)),0))</f>
        <v/>
      </c>
      <c r="L547">
        <f>IF(I547="","",IFERROR(N(INDEX($A547:$E547,1,Rules!$H$18))*K547,0))</f>
        <v/>
      </c>
      <c r="M547">
        <f>IF(I547="","",IF(COUNTIF(Crawl!$EC$2:$EC$2001,I547)&gt;0,"Yes","No"))</f>
        <v/>
      </c>
    </row>
    <row r="548">
      <c r="G548">
        <f>IF(A548="","",IF(LEFT(A548,4)="http",IFERROR(MID(A548,FIND("/",A548,FIND("//",A548)+2),2000),"/"),A548))</f>
        <v/>
      </c>
      <c r="H548">
        <f>IF(G548="","",IFERROR(LEFT(SUBSTITUTE(G548,"#","?"),FIND("?",SUBSTITUTE(G548,"#","?"))-1),G548))</f>
        <v/>
      </c>
      <c r="I548">
        <f>IF(H548="","",LOWER(IF(AND(LEN(H548)&gt;1,RIGHT(H548,1)="/"),LEFT(H548,LEN(H548)-1),H548)))</f>
        <v/>
      </c>
      <c r="J548">
        <f>IF(I548="","",IFERROR(N(INDEX($A548:$E548,1,Rules!$H$16)),0))</f>
        <v/>
      </c>
      <c r="K548">
        <f>IF(I548="","",IFERROR(N(INDEX($A548:$E548,1,Rules!$H$17)),0))</f>
        <v/>
      </c>
      <c r="L548">
        <f>IF(I548="","",IFERROR(N(INDEX($A548:$E548,1,Rules!$H$18))*K548,0))</f>
        <v/>
      </c>
      <c r="M548">
        <f>IF(I548="","",IF(COUNTIF(Crawl!$EC$2:$EC$2001,I548)&gt;0,"Yes","No"))</f>
        <v/>
      </c>
    </row>
    <row r="549">
      <c r="G549">
        <f>IF(A549="","",IF(LEFT(A549,4)="http",IFERROR(MID(A549,FIND("/",A549,FIND("//",A549)+2),2000),"/"),A549))</f>
        <v/>
      </c>
      <c r="H549">
        <f>IF(G549="","",IFERROR(LEFT(SUBSTITUTE(G549,"#","?"),FIND("?",SUBSTITUTE(G549,"#","?"))-1),G549))</f>
        <v/>
      </c>
      <c r="I549">
        <f>IF(H549="","",LOWER(IF(AND(LEN(H549)&gt;1,RIGHT(H549,1)="/"),LEFT(H549,LEN(H549)-1),H549)))</f>
        <v/>
      </c>
      <c r="J549">
        <f>IF(I549="","",IFERROR(N(INDEX($A549:$E549,1,Rules!$H$16)),0))</f>
        <v/>
      </c>
      <c r="K549">
        <f>IF(I549="","",IFERROR(N(INDEX($A549:$E549,1,Rules!$H$17)),0))</f>
        <v/>
      </c>
      <c r="L549">
        <f>IF(I549="","",IFERROR(N(INDEX($A549:$E549,1,Rules!$H$18))*K549,0))</f>
        <v/>
      </c>
      <c r="M549">
        <f>IF(I549="","",IF(COUNTIF(Crawl!$EC$2:$EC$2001,I549)&gt;0,"Yes","No"))</f>
        <v/>
      </c>
    </row>
    <row r="550">
      <c r="G550">
        <f>IF(A550="","",IF(LEFT(A550,4)="http",IFERROR(MID(A550,FIND("/",A550,FIND("//",A550)+2),2000),"/"),A550))</f>
        <v/>
      </c>
      <c r="H550">
        <f>IF(G550="","",IFERROR(LEFT(SUBSTITUTE(G550,"#","?"),FIND("?",SUBSTITUTE(G550,"#","?"))-1),G550))</f>
        <v/>
      </c>
      <c r="I550">
        <f>IF(H550="","",LOWER(IF(AND(LEN(H550)&gt;1,RIGHT(H550,1)="/"),LEFT(H550,LEN(H550)-1),H550)))</f>
        <v/>
      </c>
      <c r="J550">
        <f>IF(I550="","",IFERROR(N(INDEX($A550:$E550,1,Rules!$H$16)),0))</f>
        <v/>
      </c>
      <c r="K550">
        <f>IF(I550="","",IFERROR(N(INDEX($A550:$E550,1,Rules!$H$17)),0))</f>
        <v/>
      </c>
      <c r="L550">
        <f>IF(I550="","",IFERROR(N(INDEX($A550:$E550,1,Rules!$H$18))*K550,0))</f>
        <v/>
      </c>
      <c r="M550">
        <f>IF(I550="","",IF(COUNTIF(Crawl!$EC$2:$EC$2001,I550)&gt;0,"Yes","No"))</f>
        <v/>
      </c>
    </row>
    <row r="551">
      <c r="G551">
        <f>IF(A551="","",IF(LEFT(A551,4)="http",IFERROR(MID(A551,FIND("/",A551,FIND("//",A551)+2),2000),"/"),A551))</f>
        <v/>
      </c>
      <c r="H551">
        <f>IF(G551="","",IFERROR(LEFT(SUBSTITUTE(G551,"#","?"),FIND("?",SUBSTITUTE(G551,"#","?"))-1),G551))</f>
        <v/>
      </c>
      <c r="I551">
        <f>IF(H551="","",LOWER(IF(AND(LEN(H551)&gt;1,RIGHT(H551,1)="/"),LEFT(H551,LEN(H551)-1),H551)))</f>
        <v/>
      </c>
      <c r="J551">
        <f>IF(I551="","",IFERROR(N(INDEX($A551:$E551,1,Rules!$H$16)),0))</f>
        <v/>
      </c>
      <c r="K551">
        <f>IF(I551="","",IFERROR(N(INDEX($A551:$E551,1,Rules!$H$17)),0))</f>
        <v/>
      </c>
      <c r="L551">
        <f>IF(I551="","",IFERROR(N(INDEX($A551:$E551,1,Rules!$H$18))*K551,0))</f>
        <v/>
      </c>
      <c r="M551">
        <f>IF(I551="","",IF(COUNTIF(Crawl!$EC$2:$EC$2001,I551)&gt;0,"Yes","No"))</f>
        <v/>
      </c>
    </row>
    <row r="552">
      <c r="G552">
        <f>IF(A552="","",IF(LEFT(A552,4)="http",IFERROR(MID(A552,FIND("/",A552,FIND("//",A552)+2),2000),"/"),A552))</f>
        <v/>
      </c>
      <c r="H552">
        <f>IF(G552="","",IFERROR(LEFT(SUBSTITUTE(G552,"#","?"),FIND("?",SUBSTITUTE(G552,"#","?"))-1),G552))</f>
        <v/>
      </c>
      <c r="I552">
        <f>IF(H552="","",LOWER(IF(AND(LEN(H552)&gt;1,RIGHT(H552,1)="/"),LEFT(H552,LEN(H552)-1),H552)))</f>
        <v/>
      </c>
      <c r="J552">
        <f>IF(I552="","",IFERROR(N(INDEX($A552:$E552,1,Rules!$H$16)),0))</f>
        <v/>
      </c>
      <c r="K552">
        <f>IF(I552="","",IFERROR(N(INDEX($A552:$E552,1,Rules!$H$17)),0))</f>
        <v/>
      </c>
      <c r="L552">
        <f>IF(I552="","",IFERROR(N(INDEX($A552:$E552,1,Rules!$H$18))*K552,0))</f>
        <v/>
      </c>
      <c r="M552">
        <f>IF(I552="","",IF(COUNTIF(Crawl!$EC$2:$EC$2001,I552)&gt;0,"Yes","No"))</f>
        <v/>
      </c>
    </row>
    <row r="553">
      <c r="G553">
        <f>IF(A553="","",IF(LEFT(A553,4)="http",IFERROR(MID(A553,FIND("/",A553,FIND("//",A553)+2),2000),"/"),A553))</f>
        <v/>
      </c>
      <c r="H553">
        <f>IF(G553="","",IFERROR(LEFT(SUBSTITUTE(G553,"#","?"),FIND("?",SUBSTITUTE(G553,"#","?"))-1),G553))</f>
        <v/>
      </c>
      <c r="I553">
        <f>IF(H553="","",LOWER(IF(AND(LEN(H553)&gt;1,RIGHT(H553,1)="/"),LEFT(H553,LEN(H553)-1),H553)))</f>
        <v/>
      </c>
      <c r="J553">
        <f>IF(I553="","",IFERROR(N(INDEX($A553:$E553,1,Rules!$H$16)),0))</f>
        <v/>
      </c>
      <c r="K553">
        <f>IF(I553="","",IFERROR(N(INDEX($A553:$E553,1,Rules!$H$17)),0))</f>
        <v/>
      </c>
      <c r="L553">
        <f>IF(I553="","",IFERROR(N(INDEX($A553:$E553,1,Rules!$H$18))*K553,0))</f>
        <v/>
      </c>
      <c r="M553">
        <f>IF(I553="","",IF(COUNTIF(Crawl!$EC$2:$EC$2001,I553)&gt;0,"Yes","No"))</f>
        <v/>
      </c>
    </row>
    <row r="554">
      <c r="G554">
        <f>IF(A554="","",IF(LEFT(A554,4)="http",IFERROR(MID(A554,FIND("/",A554,FIND("//",A554)+2),2000),"/"),A554))</f>
        <v/>
      </c>
      <c r="H554">
        <f>IF(G554="","",IFERROR(LEFT(SUBSTITUTE(G554,"#","?"),FIND("?",SUBSTITUTE(G554,"#","?"))-1),G554))</f>
        <v/>
      </c>
      <c r="I554">
        <f>IF(H554="","",LOWER(IF(AND(LEN(H554)&gt;1,RIGHT(H554,1)="/"),LEFT(H554,LEN(H554)-1),H554)))</f>
        <v/>
      </c>
      <c r="J554">
        <f>IF(I554="","",IFERROR(N(INDEX($A554:$E554,1,Rules!$H$16)),0))</f>
        <v/>
      </c>
      <c r="K554">
        <f>IF(I554="","",IFERROR(N(INDEX($A554:$E554,1,Rules!$H$17)),0))</f>
        <v/>
      </c>
      <c r="L554">
        <f>IF(I554="","",IFERROR(N(INDEX($A554:$E554,1,Rules!$H$18))*K554,0))</f>
        <v/>
      </c>
      <c r="M554">
        <f>IF(I554="","",IF(COUNTIF(Crawl!$EC$2:$EC$2001,I554)&gt;0,"Yes","No"))</f>
        <v/>
      </c>
    </row>
    <row r="555">
      <c r="G555">
        <f>IF(A555="","",IF(LEFT(A555,4)="http",IFERROR(MID(A555,FIND("/",A555,FIND("//",A555)+2),2000),"/"),A555))</f>
        <v/>
      </c>
      <c r="H555">
        <f>IF(G555="","",IFERROR(LEFT(SUBSTITUTE(G555,"#","?"),FIND("?",SUBSTITUTE(G555,"#","?"))-1),G555))</f>
        <v/>
      </c>
      <c r="I555">
        <f>IF(H555="","",LOWER(IF(AND(LEN(H555)&gt;1,RIGHT(H555,1)="/"),LEFT(H555,LEN(H555)-1),H555)))</f>
        <v/>
      </c>
      <c r="J555">
        <f>IF(I555="","",IFERROR(N(INDEX($A555:$E555,1,Rules!$H$16)),0))</f>
        <v/>
      </c>
      <c r="K555">
        <f>IF(I555="","",IFERROR(N(INDEX($A555:$E555,1,Rules!$H$17)),0))</f>
        <v/>
      </c>
      <c r="L555">
        <f>IF(I555="","",IFERROR(N(INDEX($A555:$E555,1,Rules!$H$18))*K555,0))</f>
        <v/>
      </c>
      <c r="M555">
        <f>IF(I555="","",IF(COUNTIF(Crawl!$EC$2:$EC$2001,I555)&gt;0,"Yes","No"))</f>
        <v/>
      </c>
    </row>
    <row r="556">
      <c r="G556">
        <f>IF(A556="","",IF(LEFT(A556,4)="http",IFERROR(MID(A556,FIND("/",A556,FIND("//",A556)+2),2000),"/"),A556))</f>
        <v/>
      </c>
      <c r="H556">
        <f>IF(G556="","",IFERROR(LEFT(SUBSTITUTE(G556,"#","?"),FIND("?",SUBSTITUTE(G556,"#","?"))-1),G556))</f>
        <v/>
      </c>
      <c r="I556">
        <f>IF(H556="","",LOWER(IF(AND(LEN(H556)&gt;1,RIGHT(H556,1)="/"),LEFT(H556,LEN(H556)-1),H556)))</f>
        <v/>
      </c>
      <c r="J556">
        <f>IF(I556="","",IFERROR(N(INDEX($A556:$E556,1,Rules!$H$16)),0))</f>
        <v/>
      </c>
      <c r="K556">
        <f>IF(I556="","",IFERROR(N(INDEX($A556:$E556,1,Rules!$H$17)),0))</f>
        <v/>
      </c>
      <c r="L556">
        <f>IF(I556="","",IFERROR(N(INDEX($A556:$E556,1,Rules!$H$18))*K556,0))</f>
        <v/>
      </c>
      <c r="M556">
        <f>IF(I556="","",IF(COUNTIF(Crawl!$EC$2:$EC$2001,I556)&gt;0,"Yes","No"))</f>
        <v/>
      </c>
    </row>
    <row r="557">
      <c r="G557">
        <f>IF(A557="","",IF(LEFT(A557,4)="http",IFERROR(MID(A557,FIND("/",A557,FIND("//",A557)+2),2000),"/"),A557))</f>
        <v/>
      </c>
      <c r="H557">
        <f>IF(G557="","",IFERROR(LEFT(SUBSTITUTE(G557,"#","?"),FIND("?",SUBSTITUTE(G557,"#","?"))-1),G557))</f>
        <v/>
      </c>
      <c r="I557">
        <f>IF(H557="","",LOWER(IF(AND(LEN(H557)&gt;1,RIGHT(H557,1)="/"),LEFT(H557,LEN(H557)-1),H557)))</f>
        <v/>
      </c>
      <c r="J557">
        <f>IF(I557="","",IFERROR(N(INDEX($A557:$E557,1,Rules!$H$16)),0))</f>
        <v/>
      </c>
      <c r="K557">
        <f>IF(I557="","",IFERROR(N(INDEX($A557:$E557,1,Rules!$H$17)),0))</f>
        <v/>
      </c>
      <c r="L557">
        <f>IF(I557="","",IFERROR(N(INDEX($A557:$E557,1,Rules!$H$18))*K557,0))</f>
        <v/>
      </c>
      <c r="M557">
        <f>IF(I557="","",IF(COUNTIF(Crawl!$EC$2:$EC$2001,I557)&gt;0,"Yes","No"))</f>
        <v/>
      </c>
    </row>
    <row r="558">
      <c r="G558">
        <f>IF(A558="","",IF(LEFT(A558,4)="http",IFERROR(MID(A558,FIND("/",A558,FIND("//",A558)+2),2000),"/"),A558))</f>
        <v/>
      </c>
      <c r="H558">
        <f>IF(G558="","",IFERROR(LEFT(SUBSTITUTE(G558,"#","?"),FIND("?",SUBSTITUTE(G558,"#","?"))-1),G558))</f>
        <v/>
      </c>
      <c r="I558">
        <f>IF(H558="","",LOWER(IF(AND(LEN(H558)&gt;1,RIGHT(H558,1)="/"),LEFT(H558,LEN(H558)-1),H558)))</f>
        <v/>
      </c>
      <c r="J558">
        <f>IF(I558="","",IFERROR(N(INDEX($A558:$E558,1,Rules!$H$16)),0))</f>
        <v/>
      </c>
      <c r="K558">
        <f>IF(I558="","",IFERROR(N(INDEX($A558:$E558,1,Rules!$H$17)),0))</f>
        <v/>
      </c>
      <c r="L558">
        <f>IF(I558="","",IFERROR(N(INDEX($A558:$E558,1,Rules!$H$18))*K558,0))</f>
        <v/>
      </c>
      <c r="M558">
        <f>IF(I558="","",IF(COUNTIF(Crawl!$EC$2:$EC$2001,I558)&gt;0,"Yes","No"))</f>
        <v/>
      </c>
    </row>
    <row r="559">
      <c r="G559">
        <f>IF(A559="","",IF(LEFT(A559,4)="http",IFERROR(MID(A559,FIND("/",A559,FIND("//",A559)+2),2000),"/"),A559))</f>
        <v/>
      </c>
      <c r="H559">
        <f>IF(G559="","",IFERROR(LEFT(SUBSTITUTE(G559,"#","?"),FIND("?",SUBSTITUTE(G559,"#","?"))-1),G559))</f>
        <v/>
      </c>
      <c r="I559">
        <f>IF(H559="","",LOWER(IF(AND(LEN(H559)&gt;1,RIGHT(H559,1)="/"),LEFT(H559,LEN(H559)-1),H559)))</f>
        <v/>
      </c>
      <c r="J559">
        <f>IF(I559="","",IFERROR(N(INDEX($A559:$E559,1,Rules!$H$16)),0))</f>
        <v/>
      </c>
      <c r="K559">
        <f>IF(I559="","",IFERROR(N(INDEX($A559:$E559,1,Rules!$H$17)),0))</f>
        <v/>
      </c>
      <c r="L559">
        <f>IF(I559="","",IFERROR(N(INDEX($A559:$E559,1,Rules!$H$18))*K559,0))</f>
        <v/>
      </c>
      <c r="M559">
        <f>IF(I559="","",IF(COUNTIF(Crawl!$EC$2:$EC$2001,I559)&gt;0,"Yes","No"))</f>
        <v/>
      </c>
    </row>
    <row r="560">
      <c r="G560">
        <f>IF(A560="","",IF(LEFT(A560,4)="http",IFERROR(MID(A560,FIND("/",A560,FIND("//",A560)+2),2000),"/"),A560))</f>
        <v/>
      </c>
      <c r="H560">
        <f>IF(G560="","",IFERROR(LEFT(SUBSTITUTE(G560,"#","?"),FIND("?",SUBSTITUTE(G560,"#","?"))-1),G560))</f>
        <v/>
      </c>
      <c r="I560">
        <f>IF(H560="","",LOWER(IF(AND(LEN(H560)&gt;1,RIGHT(H560,1)="/"),LEFT(H560,LEN(H560)-1),H560)))</f>
        <v/>
      </c>
      <c r="J560">
        <f>IF(I560="","",IFERROR(N(INDEX($A560:$E560,1,Rules!$H$16)),0))</f>
        <v/>
      </c>
      <c r="K560">
        <f>IF(I560="","",IFERROR(N(INDEX($A560:$E560,1,Rules!$H$17)),0))</f>
        <v/>
      </c>
      <c r="L560">
        <f>IF(I560="","",IFERROR(N(INDEX($A560:$E560,1,Rules!$H$18))*K560,0))</f>
        <v/>
      </c>
      <c r="M560">
        <f>IF(I560="","",IF(COUNTIF(Crawl!$EC$2:$EC$2001,I560)&gt;0,"Yes","No"))</f>
        <v/>
      </c>
    </row>
    <row r="561">
      <c r="G561">
        <f>IF(A561="","",IF(LEFT(A561,4)="http",IFERROR(MID(A561,FIND("/",A561,FIND("//",A561)+2),2000),"/"),A561))</f>
        <v/>
      </c>
      <c r="H561">
        <f>IF(G561="","",IFERROR(LEFT(SUBSTITUTE(G561,"#","?"),FIND("?",SUBSTITUTE(G561,"#","?"))-1),G561))</f>
        <v/>
      </c>
      <c r="I561">
        <f>IF(H561="","",LOWER(IF(AND(LEN(H561)&gt;1,RIGHT(H561,1)="/"),LEFT(H561,LEN(H561)-1),H561)))</f>
        <v/>
      </c>
      <c r="J561">
        <f>IF(I561="","",IFERROR(N(INDEX($A561:$E561,1,Rules!$H$16)),0))</f>
        <v/>
      </c>
      <c r="K561">
        <f>IF(I561="","",IFERROR(N(INDEX($A561:$E561,1,Rules!$H$17)),0))</f>
        <v/>
      </c>
      <c r="L561">
        <f>IF(I561="","",IFERROR(N(INDEX($A561:$E561,1,Rules!$H$18))*K561,0))</f>
        <v/>
      </c>
      <c r="M561">
        <f>IF(I561="","",IF(COUNTIF(Crawl!$EC$2:$EC$2001,I561)&gt;0,"Yes","No"))</f>
        <v/>
      </c>
    </row>
    <row r="562">
      <c r="G562">
        <f>IF(A562="","",IF(LEFT(A562,4)="http",IFERROR(MID(A562,FIND("/",A562,FIND("//",A562)+2),2000),"/"),A562))</f>
        <v/>
      </c>
      <c r="H562">
        <f>IF(G562="","",IFERROR(LEFT(SUBSTITUTE(G562,"#","?"),FIND("?",SUBSTITUTE(G562,"#","?"))-1),G562))</f>
        <v/>
      </c>
      <c r="I562">
        <f>IF(H562="","",LOWER(IF(AND(LEN(H562)&gt;1,RIGHT(H562,1)="/"),LEFT(H562,LEN(H562)-1),H562)))</f>
        <v/>
      </c>
      <c r="J562">
        <f>IF(I562="","",IFERROR(N(INDEX($A562:$E562,1,Rules!$H$16)),0))</f>
        <v/>
      </c>
      <c r="K562">
        <f>IF(I562="","",IFERROR(N(INDEX($A562:$E562,1,Rules!$H$17)),0))</f>
        <v/>
      </c>
      <c r="L562">
        <f>IF(I562="","",IFERROR(N(INDEX($A562:$E562,1,Rules!$H$18))*K562,0))</f>
        <v/>
      </c>
      <c r="M562">
        <f>IF(I562="","",IF(COUNTIF(Crawl!$EC$2:$EC$2001,I562)&gt;0,"Yes","No"))</f>
        <v/>
      </c>
    </row>
    <row r="563">
      <c r="G563">
        <f>IF(A563="","",IF(LEFT(A563,4)="http",IFERROR(MID(A563,FIND("/",A563,FIND("//",A563)+2),2000),"/"),A563))</f>
        <v/>
      </c>
      <c r="H563">
        <f>IF(G563="","",IFERROR(LEFT(SUBSTITUTE(G563,"#","?"),FIND("?",SUBSTITUTE(G563,"#","?"))-1),G563))</f>
        <v/>
      </c>
      <c r="I563">
        <f>IF(H563="","",LOWER(IF(AND(LEN(H563)&gt;1,RIGHT(H563,1)="/"),LEFT(H563,LEN(H563)-1),H563)))</f>
        <v/>
      </c>
      <c r="J563">
        <f>IF(I563="","",IFERROR(N(INDEX($A563:$E563,1,Rules!$H$16)),0))</f>
        <v/>
      </c>
      <c r="K563">
        <f>IF(I563="","",IFERROR(N(INDEX($A563:$E563,1,Rules!$H$17)),0))</f>
        <v/>
      </c>
      <c r="L563">
        <f>IF(I563="","",IFERROR(N(INDEX($A563:$E563,1,Rules!$H$18))*K563,0))</f>
        <v/>
      </c>
      <c r="M563">
        <f>IF(I563="","",IF(COUNTIF(Crawl!$EC$2:$EC$2001,I563)&gt;0,"Yes","No"))</f>
        <v/>
      </c>
    </row>
    <row r="564">
      <c r="G564">
        <f>IF(A564="","",IF(LEFT(A564,4)="http",IFERROR(MID(A564,FIND("/",A564,FIND("//",A564)+2),2000),"/"),A564))</f>
        <v/>
      </c>
      <c r="H564">
        <f>IF(G564="","",IFERROR(LEFT(SUBSTITUTE(G564,"#","?"),FIND("?",SUBSTITUTE(G564,"#","?"))-1),G564))</f>
        <v/>
      </c>
      <c r="I564">
        <f>IF(H564="","",LOWER(IF(AND(LEN(H564)&gt;1,RIGHT(H564,1)="/"),LEFT(H564,LEN(H564)-1),H564)))</f>
        <v/>
      </c>
      <c r="J564">
        <f>IF(I564="","",IFERROR(N(INDEX($A564:$E564,1,Rules!$H$16)),0))</f>
        <v/>
      </c>
      <c r="K564">
        <f>IF(I564="","",IFERROR(N(INDEX($A564:$E564,1,Rules!$H$17)),0))</f>
        <v/>
      </c>
      <c r="L564">
        <f>IF(I564="","",IFERROR(N(INDEX($A564:$E564,1,Rules!$H$18))*K564,0))</f>
        <v/>
      </c>
      <c r="M564">
        <f>IF(I564="","",IF(COUNTIF(Crawl!$EC$2:$EC$2001,I564)&gt;0,"Yes","No"))</f>
        <v/>
      </c>
    </row>
    <row r="565">
      <c r="G565">
        <f>IF(A565="","",IF(LEFT(A565,4)="http",IFERROR(MID(A565,FIND("/",A565,FIND("//",A565)+2),2000),"/"),A565))</f>
        <v/>
      </c>
      <c r="H565">
        <f>IF(G565="","",IFERROR(LEFT(SUBSTITUTE(G565,"#","?"),FIND("?",SUBSTITUTE(G565,"#","?"))-1),G565))</f>
        <v/>
      </c>
      <c r="I565">
        <f>IF(H565="","",LOWER(IF(AND(LEN(H565)&gt;1,RIGHT(H565,1)="/"),LEFT(H565,LEN(H565)-1),H565)))</f>
        <v/>
      </c>
      <c r="J565">
        <f>IF(I565="","",IFERROR(N(INDEX($A565:$E565,1,Rules!$H$16)),0))</f>
        <v/>
      </c>
      <c r="K565">
        <f>IF(I565="","",IFERROR(N(INDEX($A565:$E565,1,Rules!$H$17)),0))</f>
        <v/>
      </c>
      <c r="L565">
        <f>IF(I565="","",IFERROR(N(INDEX($A565:$E565,1,Rules!$H$18))*K565,0))</f>
        <v/>
      </c>
      <c r="M565">
        <f>IF(I565="","",IF(COUNTIF(Crawl!$EC$2:$EC$2001,I565)&gt;0,"Yes","No"))</f>
        <v/>
      </c>
    </row>
    <row r="566">
      <c r="G566">
        <f>IF(A566="","",IF(LEFT(A566,4)="http",IFERROR(MID(A566,FIND("/",A566,FIND("//",A566)+2),2000),"/"),A566))</f>
        <v/>
      </c>
      <c r="H566">
        <f>IF(G566="","",IFERROR(LEFT(SUBSTITUTE(G566,"#","?"),FIND("?",SUBSTITUTE(G566,"#","?"))-1),G566))</f>
        <v/>
      </c>
      <c r="I566">
        <f>IF(H566="","",LOWER(IF(AND(LEN(H566)&gt;1,RIGHT(H566,1)="/"),LEFT(H566,LEN(H566)-1),H566)))</f>
        <v/>
      </c>
      <c r="J566">
        <f>IF(I566="","",IFERROR(N(INDEX($A566:$E566,1,Rules!$H$16)),0))</f>
        <v/>
      </c>
      <c r="K566">
        <f>IF(I566="","",IFERROR(N(INDEX($A566:$E566,1,Rules!$H$17)),0))</f>
        <v/>
      </c>
      <c r="L566">
        <f>IF(I566="","",IFERROR(N(INDEX($A566:$E566,1,Rules!$H$18))*K566,0))</f>
        <v/>
      </c>
      <c r="M566">
        <f>IF(I566="","",IF(COUNTIF(Crawl!$EC$2:$EC$2001,I566)&gt;0,"Yes","No"))</f>
        <v/>
      </c>
    </row>
    <row r="567">
      <c r="G567">
        <f>IF(A567="","",IF(LEFT(A567,4)="http",IFERROR(MID(A567,FIND("/",A567,FIND("//",A567)+2),2000),"/"),A567))</f>
        <v/>
      </c>
      <c r="H567">
        <f>IF(G567="","",IFERROR(LEFT(SUBSTITUTE(G567,"#","?"),FIND("?",SUBSTITUTE(G567,"#","?"))-1),G567))</f>
        <v/>
      </c>
      <c r="I567">
        <f>IF(H567="","",LOWER(IF(AND(LEN(H567)&gt;1,RIGHT(H567,1)="/"),LEFT(H567,LEN(H567)-1),H567)))</f>
        <v/>
      </c>
      <c r="J567">
        <f>IF(I567="","",IFERROR(N(INDEX($A567:$E567,1,Rules!$H$16)),0))</f>
        <v/>
      </c>
      <c r="K567">
        <f>IF(I567="","",IFERROR(N(INDEX($A567:$E567,1,Rules!$H$17)),0))</f>
        <v/>
      </c>
      <c r="L567">
        <f>IF(I567="","",IFERROR(N(INDEX($A567:$E567,1,Rules!$H$18))*K567,0))</f>
        <v/>
      </c>
      <c r="M567">
        <f>IF(I567="","",IF(COUNTIF(Crawl!$EC$2:$EC$2001,I567)&gt;0,"Yes","No"))</f>
        <v/>
      </c>
    </row>
    <row r="568">
      <c r="G568">
        <f>IF(A568="","",IF(LEFT(A568,4)="http",IFERROR(MID(A568,FIND("/",A568,FIND("//",A568)+2),2000),"/"),A568))</f>
        <v/>
      </c>
      <c r="H568">
        <f>IF(G568="","",IFERROR(LEFT(SUBSTITUTE(G568,"#","?"),FIND("?",SUBSTITUTE(G568,"#","?"))-1),G568))</f>
        <v/>
      </c>
      <c r="I568">
        <f>IF(H568="","",LOWER(IF(AND(LEN(H568)&gt;1,RIGHT(H568,1)="/"),LEFT(H568,LEN(H568)-1),H568)))</f>
        <v/>
      </c>
      <c r="J568">
        <f>IF(I568="","",IFERROR(N(INDEX($A568:$E568,1,Rules!$H$16)),0))</f>
        <v/>
      </c>
      <c r="K568">
        <f>IF(I568="","",IFERROR(N(INDEX($A568:$E568,1,Rules!$H$17)),0))</f>
        <v/>
      </c>
      <c r="L568">
        <f>IF(I568="","",IFERROR(N(INDEX($A568:$E568,1,Rules!$H$18))*K568,0))</f>
        <v/>
      </c>
      <c r="M568">
        <f>IF(I568="","",IF(COUNTIF(Crawl!$EC$2:$EC$2001,I568)&gt;0,"Yes","No"))</f>
        <v/>
      </c>
    </row>
    <row r="569">
      <c r="G569">
        <f>IF(A569="","",IF(LEFT(A569,4)="http",IFERROR(MID(A569,FIND("/",A569,FIND("//",A569)+2),2000),"/"),A569))</f>
        <v/>
      </c>
      <c r="H569">
        <f>IF(G569="","",IFERROR(LEFT(SUBSTITUTE(G569,"#","?"),FIND("?",SUBSTITUTE(G569,"#","?"))-1),G569))</f>
        <v/>
      </c>
      <c r="I569">
        <f>IF(H569="","",LOWER(IF(AND(LEN(H569)&gt;1,RIGHT(H569,1)="/"),LEFT(H569,LEN(H569)-1),H569)))</f>
        <v/>
      </c>
      <c r="J569">
        <f>IF(I569="","",IFERROR(N(INDEX($A569:$E569,1,Rules!$H$16)),0))</f>
        <v/>
      </c>
      <c r="K569">
        <f>IF(I569="","",IFERROR(N(INDEX($A569:$E569,1,Rules!$H$17)),0))</f>
        <v/>
      </c>
      <c r="L569">
        <f>IF(I569="","",IFERROR(N(INDEX($A569:$E569,1,Rules!$H$18))*K569,0))</f>
        <v/>
      </c>
      <c r="M569">
        <f>IF(I569="","",IF(COUNTIF(Crawl!$EC$2:$EC$2001,I569)&gt;0,"Yes","No"))</f>
        <v/>
      </c>
    </row>
    <row r="570">
      <c r="G570">
        <f>IF(A570="","",IF(LEFT(A570,4)="http",IFERROR(MID(A570,FIND("/",A570,FIND("//",A570)+2),2000),"/"),A570))</f>
        <v/>
      </c>
      <c r="H570">
        <f>IF(G570="","",IFERROR(LEFT(SUBSTITUTE(G570,"#","?"),FIND("?",SUBSTITUTE(G570,"#","?"))-1),G570))</f>
        <v/>
      </c>
      <c r="I570">
        <f>IF(H570="","",LOWER(IF(AND(LEN(H570)&gt;1,RIGHT(H570,1)="/"),LEFT(H570,LEN(H570)-1),H570)))</f>
        <v/>
      </c>
      <c r="J570">
        <f>IF(I570="","",IFERROR(N(INDEX($A570:$E570,1,Rules!$H$16)),0))</f>
        <v/>
      </c>
      <c r="K570">
        <f>IF(I570="","",IFERROR(N(INDEX($A570:$E570,1,Rules!$H$17)),0))</f>
        <v/>
      </c>
      <c r="L570">
        <f>IF(I570="","",IFERROR(N(INDEX($A570:$E570,1,Rules!$H$18))*K570,0))</f>
        <v/>
      </c>
      <c r="M570">
        <f>IF(I570="","",IF(COUNTIF(Crawl!$EC$2:$EC$2001,I570)&gt;0,"Yes","No"))</f>
        <v/>
      </c>
    </row>
    <row r="571">
      <c r="G571">
        <f>IF(A571="","",IF(LEFT(A571,4)="http",IFERROR(MID(A571,FIND("/",A571,FIND("//",A571)+2),2000),"/"),A571))</f>
        <v/>
      </c>
      <c r="H571">
        <f>IF(G571="","",IFERROR(LEFT(SUBSTITUTE(G571,"#","?"),FIND("?",SUBSTITUTE(G571,"#","?"))-1),G571))</f>
        <v/>
      </c>
      <c r="I571">
        <f>IF(H571="","",LOWER(IF(AND(LEN(H571)&gt;1,RIGHT(H571,1)="/"),LEFT(H571,LEN(H571)-1),H571)))</f>
        <v/>
      </c>
      <c r="J571">
        <f>IF(I571="","",IFERROR(N(INDEX($A571:$E571,1,Rules!$H$16)),0))</f>
        <v/>
      </c>
      <c r="K571">
        <f>IF(I571="","",IFERROR(N(INDEX($A571:$E571,1,Rules!$H$17)),0))</f>
        <v/>
      </c>
      <c r="L571">
        <f>IF(I571="","",IFERROR(N(INDEX($A571:$E571,1,Rules!$H$18))*K571,0))</f>
        <v/>
      </c>
      <c r="M571">
        <f>IF(I571="","",IF(COUNTIF(Crawl!$EC$2:$EC$2001,I571)&gt;0,"Yes","No"))</f>
        <v/>
      </c>
    </row>
    <row r="572">
      <c r="G572">
        <f>IF(A572="","",IF(LEFT(A572,4)="http",IFERROR(MID(A572,FIND("/",A572,FIND("//",A572)+2),2000),"/"),A572))</f>
        <v/>
      </c>
      <c r="H572">
        <f>IF(G572="","",IFERROR(LEFT(SUBSTITUTE(G572,"#","?"),FIND("?",SUBSTITUTE(G572,"#","?"))-1),G572))</f>
        <v/>
      </c>
      <c r="I572">
        <f>IF(H572="","",LOWER(IF(AND(LEN(H572)&gt;1,RIGHT(H572,1)="/"),LEFT(H572,LEN(H572)-1),H572)))</f>
        <v/>
      </c>
      <c r="J572">
        <f>IF(I572="","",IFERROR(N(INDEX($A572:$E572,1,Rules!$H$16)),0))</f>
        <v/>
      </c>
      <c r="K572">
        <f>IF(I572="","",IFERROR(N(INDEX($A572:$E572,1,Rules!$H$17)),0))</f>
        <v/>
      </c>
      <c r="L572">
        <f>IF(I572="","",IFERROR(N(INDEX($A572:$E572,1,Rules!$H$18))*K572,0))</f>
        <v/>
      </c>
      <c r="M572">
        <f>IF(I572="","",IF(COUNTIF(Crawl!$EC$2:$EC$2001,I572)&gt;0,"Yes","No"))</f>
        <v/>
      </c>
    </row>
    <row r="573">
      <c r="G573">
        <f>IF(A573="","",IF(LEFT(A573,4)="http",IFERROR(MID(A573,FIND("/",A573,FIND("//",A573)+2),2000),"/"),A573))</f>
        <v/>
      </c>
      <c r="H573">
        <f>IF(G573="","",IFERROR(LEFT(SUBSTITUTE(G573,"#","?"),FIND("?",SUBSTITUTE(G573,"#","?"))-1),G573))</f>
        <v/>
      </c>
      <c r="I573">
        <f>IF(H573="","",LOWER(IF(AND(LEN(H573)&gt;1,RIGHT(H573,1)="/"),LEFT(H573,LEN(H573)-1),H573)))</f>
        <v/>
      </c>
      <c r="J573">
        <f>IF(I573="","",IFERROR(N(INDEX($A573:$E573,1,Rules!$H$16)),0))</f>
        <v/>
      </c>
      <c r="K573">
        <f>IF(I573="","",IFERROR(N(INDEX($A573:$E573,1,Rules!$H$17)),0))</f>
        <v/>
      </c>
      <c r="L573">
        <f>IF(I573="","",IFERROR(N(INDEX($A573:$E573,1,Rules!$H$18))*K573,0))</f>
        <v/>
      </c>
      <c r="M573">
        <f>IF(I573="","",IF(COUNTIF(Crawl!$EC$2:$EC$2001,I573)&gt;0,"Yes","No"))</f>
        <v/>
      </c>
    </row>
    <row r="574">
      <c r="G574">
        <f>IF(A574="","",IF(LEFT(A574,4)="http",IFERROR(MID(A574,FIND("/",A574,FIND("//",A574)+2),2000),"/"),A574))</f>
        <v/>
      </c>
      <c r="H574">
        <f>IF(G574="","",IFERROR(LEFT(SUBSTITUTE(G574,"#","?"),FIND("?",SUBSTITUTE(G574,"#","?"))-1),G574))</f>
        <v/>
      </c>
      <c r="I574">
        <f>IF(H574="","",LOWER(IF(AND(LEN(H574)&gt;1,RIGHT(H574,1)="/"),LEFT(H574,LEN(H574)-1),H574)))</f>
        <v/>
      </c>
      <c r="J574">
        <f>IF(I574="","",IFERROR(N(INDEX($A574:$E574,1,Rules!$H$16)),0))</f>
        <v/>
      </c>
      <c r="K574">
        <f>IF(I574="","",IFERROR(N(INDEX($A574:$E574,1,Rules!$H$17)),0))</f>
        <v/>
      </c>
      <c r="L574">
        <f>IF(I574="","",IFERROR(N(INDEX($A574:$E574,1,Rules!$H$18))*K574,0))</f>
        <v/>
      </c>
      <c r="M574">
        <f>IF(I574="","",IF(COUNTIF(Crawl!$EC$2:$EC$2001,I574)&gt;0,"Yes","No"))</f>
        <v/>
      </c>
    </row>
    <row r="575">
      <c r="G575">
        <f>IF(A575="","",IF(LEFT(A575,4)="http",IFERROR(MID(A575,FIND("/",A575,FIND("//",A575)+2),2000),"/"),A575))</f>
        <v/>
      </c>
      <c r="H575">
        <f>IF(G575="","",IFERROR(LEFT(SUBSTITUTE(G575,"#","?"),FIND("?",SUBSTITUTE(G575,"#","?"))-1),G575))</f>
        <v/>
      </c>
      <c r="I575">
        <f>IF(H575="","",LOWER(IF(AND(LEN(H575)&gt;1,RIGHT(H575,1)="/"),LEFT(H575,LEN(H575)-1),H575)))</f>
        <v/>
      </c>
      <c r="J575">
        <f>IF(I575="","",IFERROR(N(INDEX($A575:$E575,1,Rules!$H$16)),0))</f>
        <v/>
      </c>
      <c r="K575">
        <f>IF(I575="","",IFERROR(N(INDEX($A575:$E575,1,Rules!$H$17)),0))</f>
        <v/>
      </c>
      <c r="L575">
        <f>IF(I575="","",IFERROR(N(INDEX($A575:$E575,1,Rules!$H$18))*K575,0))</f>
        <v/>
      </c>
      <c r="M575">
        <f>IF(I575="","",IF(COUNTIF(Crawl!$EC$2:$EC$2001,I575)&gt;0,"Yes","No"))</f>
        <v/>
      </c>
    </row>
    <row r="576">
      <c r="G576">
        <f>IF(A576="","",IF(LEFT(A576,4)="http",IFERROR(MID(A576,FIND("/",A576,FIND("//",A576)+2),2000),"/"),A576))</f>
        <v/>
      </c>
      <c r="H576">
        <f>IF(G576="","",IFERROR(LEFT(SUBSTITUTE(G576,"#","?"),FIND("?",SUBSTITUTE(G576,"#","?"))-1),G576))</f>
        <v/>
      </c>
      <c r="I576">
        <f>IF(H576="","",LOWER(IF(AND(LEN(H576)&gt;1,RIGHT(H576,1)="/"),LEFT(H576,LEN(H576)-1),H576)))</f>
        <v/>
      </c>
      <c r="J576">
        <f>IF(I576="","",IFERROR(N(INDEX($A576:$E576,1,Rules!$H$16)),0))</f>
        <v/>
      </c>
      <c r="K576">
        <f>IF(I576="","",IFERROR(N(INDEX($A576:$E576,1,Rules!$H$17)),0))</f>
        <v/>
      </c>
      <c r="L576">
        <f>IF(I576="","",IFERROR(N(INDEX($A576:$E576,1,Rules!$H$18))*K576,0))</f>
        <v/>
      </c>
      <c r="M576">
        <f>IF(I576="","",IF(COUNTIF(Crawl!$EC$2:$EC$2001,I576)&gt;0,"Yes","No"))</f>
        <v/>
      </c>
    </row>
    <row r="577">
      <c r="G577">
        <f>IF(A577="","",IF(LEFT(A577,4)="http",IFERROR(MID(A577,FIND("/",A577,FIND("//",A577)+2),2000),"/"),A577))</f>
        <v/>
      </c>
      <c r="H577">
        <f>IF(G577="","",IFERROR(LEFT(SUBSTITUTE(G577,"#","?"),FIND("?",SUBSTITUTE(G577,"#","?"))-1),G577))</f>
        <v/>
      </c>
      <c r="I577">
        <f>IF(H577="","",LOWER(IF(AND(LEN(H577)&gt;1,RIGHT(H577,1)="/"),LEFT(H577,LEN(H577)-1),H577)))</f>
        <v/>
      </c>
      <c r="J577">
        <f>IF(I577="","",IFERROR(N(INDEX($A577:$E577,1,Rules!$H$16)),0))</f>
        <v/>
      </c>
      <c r="K577">
        <f>IF(I577="","",IFERROR(N(INDEX($A577:$E577,1,Rules!$H$17)),0))</f>
        <v/>
      </c>
      <c r="L577">
        <f>IF(I577="","",IFERROR(N(INDEX($A577:$E577,1,Rules!$H$18))*K577,0))</f>
        <v/>
      </c>
      <c r="M577">
        <f>IF(I577="","",IF(COUNTIF(Crawl!$EC$2:$EC$2001,I577)&gt;0,"Yes","No"))</f>
        <v/>
      </c>
    </row>
    <row r="578">
      <c r="G578">
        <f>IF(A578="","",IF(LEFT(A578,4)="http",IFERROR(MID(A578,FIND("/",A578,FIND("//",A578)+2),2000),"/"),A578))</f>
        <v/>
      </c>
      <c r="H578">
        <f>IF(G578="","",IFERROR(LEFT(SUBSTITUTE(G578,"#","?"),FIND("?",SUBSTITUTE(G578,"#","?"))-1),G578))</f>
        <v/>
      </c>
      <c r="I578">
        <f>IF(H578="","",LOWER(IF(AND(LEN(H578)&gt;1,RIGHT(H578,1)="/"),LEFT(H578,LEN(H578)-1),H578)))</f>
        <v/>
      </c>
      <c r="J578">
        <f>IF(I578="","",IFERROR(N(INDEX($A578:$E578,1,Rules!$H$16)),0))</f>
        <v/>
      </c>
      <c r="K578">
        <f>IF(I578="","",IFERROR(N(INDEX($A578:$E578,1,Rules!$H$17)),0))</f>
        <v/>
      </c>
      <c r="L578">
        <f>IF(I578="","",IFERROR(N(INDEX($A578:$E578,1,Rules!$H$18))*K578,0))</f>
        <v/>
      </c>
      <c r="M578">
        <f>IF(I578="","",IF(COUNTIF(Crawl!$EC$2:$EC$2001,I578)&gt;0,"Yes","No"))</f>
        <v/>
      </c>
    </row>
    <row r="579">
      <c r="G579">
        <f>IF(A579="","",IF(LEFT(A579,4)="http",IFERROR(MID(A579,FIND("/",A579,FIND("//",A579)+2),2000),"/"),A579))</f>
        <v/>
      </c>
      <c r="H579">
        <f>IF(G579="","",IFERROR(LEFT(SUBSTITUTE(G579,"#","?"),FIND("?",SUBSTITUTE(G579,"#","?"))-1),G579))</f>
        <v/>
      </c>
      <c r="I579">
        <f>IF(H579="","",LOWER(IF(AND(LEN(H579)&gt;1,RIGHT(H579,1)="/"),LEFT(H579,LEN(H579)-1),H579)))</f>
        <v/>
      </c>
      <c r="J579">
        <f>IF(I579="","",IFERROR(N(INDEX($A579:$E579,1,Rules!$H$16)),0))</f>
        <v/>
      </c>
      <c r="K579">
        <f>IF(I579="","",IFERROR(N(INDEX($A579:$E579,1,Rules!$H$17)),0))</f>
        <v/>
      </c>
      <c r="L579">
        <f>IF(I579="","",IFERROR(N(INDEX($A579:$E579,1,Rules!$H$18))*K579,0))</f>
        <v/>
      </c>
      <c r="M579">
        <f>IF(I579="","",IF(COUNTIF(Crawl!$EC$2:$EC$2001,I579)&gt;0,"Yes","No"))</f>
        <v/>
      </c>
    </row>
    <row r="580">
      <c r="G580">
        <f>IF(A580="","",IF(LEFT(A580,4)="http",IFERROR(MID(A580,FIND("/",A580,FIND("//",A580)+2),2000),"/"),A580))</f>
        <v/>
      </c>
      <c r="H580">
        <f>IF(G580="","",IFERROR(LEFT(SUBSTITUTE(G580,"#","?"),FIND("?",SUBSTITUTE(G580,"#","?"))-1),G580))</f>
        <v/>
      </c>
      <c r="I580">
        <f>IF(H580="","",LOWER(IF(AND(LEN(H580)&gt;1,RIGHT(H580,1)="/"),LEFT(H580,LEN(H580)-1),H580)))</f>
        <v/>
      </c>
      <c r="J580">
        <f>IF(I580="","",IFERROR(N(INDEX($A580:$E580,1,Rules!$H$16)),0))</f>
        <v/>
      </c>
      <c r="K580">
        <f>IF(I580="","",IFERROR(N(INDEX($A580:$E580,1,Rules!$H$17)),0))</f>
        <v/>
      </c>
      <c r="L580">
        <f>IF(I580="","",IFERROR(N(INDEX($A580:$E580,1,Rules!$H$18))*K580,0))</f>
        <v/>
      </c>
      <c r="M580">
        <f>IF(I580="","",IF(COUNTIF(Crawl!$EC$2:$EC$2001,I580)&gt;0,"Yes","No"))</f>
        <v/>
      </c>
    </row>
    <row r="581">
      <c r="G581">
        <f>IF(A581="","",IF(LEFT(A581,4)="http",IFERROR(MID(A581,FIND("/",A581,FIND("//",A581)+2),2000),"/"),A581))</f>
        <v/>
      </c>
      <c r="H581">
        <f>IF(G581="","",IFERROR(LEFT(SUBSTITUTE(G581,"#","?"),FIND("?",SUBSTITUTE(G581,"#","?"))-1),G581))</f>
        <v/>
      </c>
      <c r="I581">
        <f>IF(H581="","",LOWER(IF(AND(LEN(H581)&gt;1,RIGHT(H581,1)="/"),LEFT(H581,LEN(H581)-1),H581)))</f>
        <v/>
      </c>
      <c r="J581">
        <f>IF(I581="","",IFERROR(N(INDEX($A581:$E581,1,Rules!$H$16)),0))</f>
        <v/>
      </c>
      <c r="K581">
        <f>IF(I581="","",IFERROR(N(INDEX($A581:$E581,1,Rules!$H$17)),0))</f>
        <v/>
      </c>
      <c r="L581">
        <f>IF(I581="","",IFERROR(N(INDEX($A581:$E581,1,Rules!$H$18))*K581,0))</f>
        <v/>
      </c>
      <c r="M581">
        <f>IF(I581="","",IF(COUNTIF(Crawl!$EC$2:$EC$2001,I581)&gt;0,"Yes","No"))</f>
        <v/>
      </c>
    </row>
    <row r="582">
      <c r="G582">
        <f>IF(A582="","",IF(LEFT(A582,4)="http",IFERROR(MID(A582,FIND("/",A582,FIND("//",A582)+2),2000),"/"),A582))</f>
        <v/>
      </c>
      <c r="H582">
        <f>IF(G582="","",IFERROR(LEFT(SUBSTITUTE(G582,"#","?"),FIND("?",SUBSTITUTE(G582,"#","?"))-1),G582))</f>
        <v/>
      </c>
      <c r="I582">
        <f>IF(H582="","",LOWER(IF(AND(LEN(H582)&gt;1,RIGHT(H582,1)="/"),LEFT(H582,LEN(H582)-1),H582)))</f>
        <v/>
      </c>
      <c r="J582">
        <f>IF(I582="","",IFERROR(N(INDEX($A582:$E582,1,Rules!$H$16)),0))</f>
        <v/>
      </c>
      <c r="K582">
        <f>IF(I582="","",IFERROR(N(INDEX($A582:$E582,1,Rules!$H$17)),0))</f>
        <v/>
      </c>
      <c r="L582">
        <f>IF(I582="","",IFERROR(N(INDEX($A582:$E582,1,Rules!$H$18))*K582,0))</f>
        <v/>
      </c>
      <c r="M582">
        <f>IF(I582="","",IF(COUNTIF(Crawl!$EC$2:$EC$2001,I582)&gt;0,"Yes","No"))</f>
        <v/>
      </c>
    </row>
    <row r="583">
      <c r="G583">
        <f>IF(A583="","",IF(LEFT(A583,4)="http",IFERROR(MID(A583,FIND("/",A583,FIND("//",A583)+2),2000),"/"),A583))</f>
        <v/>
      </c>
      <c r="H583">
        <f>IF(G583="","",IFERROR(LEFT(SUBSTITUTE(G583,"#","?"),FIND("?",SUBSTITUTE(G583,"#","?"))-1),G583))</f>
        <v/>
      </c>
      <c r="I583">
        <f>IF(H583="","",LOWER(IF(AND(LEN(H583)&gt;1,RIGHT(H583,1)="/"),LEFT(H583,LEN(H583)-1),H583)))</f>
        <v/>
      </c>
      <c r="J583">
        <f>IF(I583="","",IFERROR(N(INDEX($A583:$E583,1,Rules!$H$16)),0))</f>
        <v/>
      </c>
      <c r="K583">
        <f>IF(I583="","",IFERROR(N(INDEX($A583:$E583,1,Rules!$H$17)),0))</f>
        <v/>
      </c>
      <c r="L583">
        <f>IF(I583="","",IFERROR(N(INDEX($A583:$E583,1,Rules!$H$18))*K583,0))</f>
        <v/>
      </c>
      <c r="M583">
        <f>IF(I583="","",IF(COUNTIF(Crawl!$EC$2:$EC$2001,I583)&gt;0,"Yes","No"))</f>
        <v/>
      </c>
    </row>
    <row r="584">
      <c r="G584">
        <f>IF(A584="","",IF(LEFT(A584,4)="http",IFERROR(MID(A584,FIND("/",A584,FIND("//",A584)+2),2000),"/"),A584))</f>
        <v/>
      </c>
      <c r="H584">
        <f>IF(G584="","",IFERROR(LEFT(SUBSTITUTE(G584,"#","?"),FIND("?",SUBSTITUTE(G584,"#","?"))-1),G584))</f>
        <v/>
      </c>
      <c r="I584">
        <f>IF(H584="","",LOWER(IF(AND(LEN(H584)&gt;1,RIGHT(H584,1)="/"),LEFT(H584,LEN(H584)-1),H584)))</f>
        <v/>
      </c>
      <c r="J584">
        <f>IF(I584="","",IFERROR(N(INDEX($A584:$E584,1,Rules!$H$16)),0))</f>
        <v/>
      </c>
      <c r="K584">
        <f>IF(I584="","",IFERROR(N(INDEX($A584:$E584,1,Rules!$H$17)),0))</f>
        <v/>
      </c>
      <c r="L584">
        <f>IF(I584="","",IFERROR(N(INDEX($A584:$E584,1,Rules!$H$18))*K584,0))</f>
        <v/>
      </c>
      <c r="M584">
        <f>IF(I584="","",IF(COUNTIF(Crawl!$EC$2:$EC$2001,I584)&gt;0,"Yes","No"))</f>
        <v/>
      </c>
    </row>
    <row r="585">
      <c r="G585">
        <f>IF(A585="","",IF(LEFT(A585,4)="http",IFERROR(MID(A585,FIND("/",A585,FIND("//",A585)+2),2000),"/"),A585))</f>
        <v/>
      </c>
      <c r="H585">
        <f>IF(G585="","",IFERROR(LEFT(SUBSTITUTE(G585,"#","?"),FIND("?",SUBSTITUTE(G585,"#","?"))-1),G585))</f>
        <v/>
      </c>
      <c r="I585">
        <f>IF(H585="","",LOWER(IF(AND(LEN(H585)&gt;1,RIGHT(H585,1)="/"),LEFT(H585,LEN(H585)-1),H585)))</f>
        <v/>
      </c>
      <c r="J585">
        <f>IF(I585="","",IFERROR(N(INDEX($A585:$E585,1,Rules!$H$16)),0))</f>
        <v/>
      </c>
      <c r="K585">
        <f>IF(I585="","",IFERROR(N(INDEX($A585:$E585,1,Rules!$H$17)),0))</f>
        <v/>
      </c>
      <c r="L585">
        <f>IF(I585="","",IFERROR(N(INDEX($A585:$E585,1,Rules!$H$18))*K585,0))</f>
        <v/>
      </c>
      <c r="M585">
        <f>IF(I585="","",IF(COUNTIF(Crawl!$EC$2:$EC$2001,I585)&gt;0,"Yes","No"))</f>
        <v/>
      </c>
    </row>
    <row r="586">
      <c r="G586">
        <f>IF(A586="","",IF(LEFT(A586,4)="http",IFERROR(MID(A586,FIND("/",A586,FIND("//",A586)+2),2000),"/"),A586))</f>
        <v/>
      </c>
      <c r="H586">
        <f>IF(G586="","",IFERROR(LEFT(SUBSTITUTE(G586,"#","?"),FIND("?",SUBSTITUTE(G586,"#","?"))-1),G586))</f>
        <v/>
      </c>
      <c r="I586">
        <f>IF(H586="","",LOWER(IF(AND(LEN(H586)&gt;1,RIGHT(H586,1)="/"),LEFT(H586,LEN(H586)-1),H586)))</f>
        <v/>
      </c>
      <c r="J586">
        <f>IF(I586="","",IFERROR(N(INDEX($A586:$E586,1,Rules!$H$16)),0))</f>
        <v/>
      </c>
      <c r="K586">
        <f>IF(I586="","",IFERROR(N(INDEX($A586:$E586,1,Rules!$H$17)),0))</f>
        <v/>
      </c>
      <c r="L586">
        <f>IF(I586="","",IFERROR(N(INDEX($A586:$E586,1,Rules!$H$18))*K586,0))</f>
        <v/>
      </c>
      <c r="M586">
        <f>IF(I586="","",IF(COUNTIF(Crawl!$EC$2:$EC$2001,I586)&gt;0,"Yes","No"))</f>
        <v/>
      </c>
    </row>
    <row r="587">
      <c r="G587">
        <f>IF(A587="","",IF(LEFT(A587,4)="http",IFERROR(MID(A587,FIND("/",A587,FIND("//",A587)+2),2000),"/"),A587))</f>
        <v/>
      </c>
      <c r="H587">
        <f>IF(G587="","",IFERROR(LEFT(SUBSTITUTE(G587,"#","?"),FIND("?",SUBSTITUTE(G587,"#","?"))-1),G587))</f>
        <v/>
      </c>
      <c r="I587">
        <f>IF(H587="","",LOWER(IF(AND(LEN(H587)&gt;1,RIGHT(H587,1)="/"),LEFT(H587,LEN(H587)-1),H587)))</f>
        <v/>
      </c>
      <c r="J587">
        <f>IF(I587="","",IFERROR(N(INDEX($A587:$E587,1,Rules!$H$16)),0))</f>
        <v/>
      </c>
      <c r="K587">
        <f>IF(I587="","",IFERROR(N(INDEX($A587:$E587,1,Rules!$H$17)),0))</f>
        <v/>
      </c>
      <c r="L587">
        <f>IF(I587="","",IFERROR(N(INDEX($A587:$E587,1,Rules!$H$18))*K587,0))</f>
        <v/>
      </c>
      <c r="M587">
        <f>IF(I587="","",IF(COUNTIF(Crawl!$EC$2:$EC$2001,I587)&gt;0,"Yes","No"))</f>
        <v/>
      </c>
    </row>
    <row r="588">
      <c r="G588">
        <f>IF(A588="","",IF(LEFT(A588,4)="http",IFERROR(MID(A588,FIND("/",A588,FIND("//",A588)+2),2000),"/"),A588))</f>
        <v/>
      </c>
      <c r="H588">
        <f>IF(G588="","",IFERROR(LEFT(SUBSTITUTE(G588,"#","?"),FIND("?",SUBSTITUTE(G588,"#","?"))-1),G588))</f>
        <v/>
      </c>
      <c r="I588">
        <f>IF(H588="","",LOWER(IF(AND(LEN(H588)&gt;1,RIGHT(H588,1)="/"),LEFT(H588,LEN(H588)-1),H588)))</f>
        <v/>
      </c>
      <c r="J588">
        <f>IF(I588="","",IFERROR(N(INDEX($A588:$E588,1,Rules!$H$16)),0))</f>
        <v/>
      </c>
      <c r="K588">
        <f>IF(I588="","",IFERROR(N(INDEX($A588:$E588,1,Rules!$H$17)),0))</f>
        <v/>
      </c>
      <c r="L588">
        <f>IF(I588="","",IFERROR(N(INDEX($A588:$E588,1,Rules!$H$18))*K588,0))</f>
        <v/>
      </c>
      <c r="M588">
        <f>IF(I588="","",IF(COUNTIF(Crawl!$EC$2:$EC$2001,I588)&gt;0,"Yes","No"))</f>
        <v/>
      </c>
    </row>
    <row r="589">
      <c r="G589">
        <f>IF(A589="","",IF(LEFT(A589,4)="http",IFERROR(MID(A589,FIND("/",A589,FIND("//",A589)+2),2000),"/"),A589))</f>
        <v/>
      </c>
      <c r="H589">
        <f>IF(G589="","",IFERROR(LEFT(SUBSTITUTE(G589,"#","?"),FIND("?",SUBSTITUTE(G589,"#","?"))-1),G589))</f>
        <v/>
      </c>
      <c r="I589">
        <f>IF(H589="","",LOWER(IF(AND(LEN(H589)&gt;1,RIGHT(H589,1)="/"),LEFT(H589,LEN(H589)-1),H589)))</f>
        <v/>
      </c>
      <c r="J589">
        <f>IF(I589="","",IFERROR(N(INDEX($A589:$E589,1,Rules!$H$16)),0))</f>
        <v/>
      </c>
      <c r="K589">
        <f>IF(I589="","",IFERROR(N(INDEX($A589:$E589,1,Rules!$H$17)),0))</f>
        <v/>
      </c>
      <c r="L589">
        <f>IF(I589="","",IFERROR(N(INDEX($A589:$E589,1,Rules!$H$18))*K589,0))</f>
        <v/>
      </c>
      <c r="M589">
        <f>IF(I589="","",IF(COUNTIF(Crawl!$EC$2:$EC$2001,I589)&gt;0,"Yes","No"))</f>
        <v/>
      </c>
    </row>
    <row r="590">
      <c r="G590">
        <f>IF(A590="","",IF(LEFT(A590,4)="http",IFERROR(MID(A590,FIND("/",A590,FIND("//",A590)+2),2000),"/"),A590))</f>
        <v/>
      </c>
      <c r="H590">
        <f>IF(G590="","",IFERROR(LEFT(SUBSTITUTE(G590,"#","?"),FIND("?",SUBSTITUTE(G590,"#","?"))-1),G590))</f>
        <v/>
      </c>
      <c r="I590">
        <f>IF(H590="","",LOWER(IF(AND(LEN(H590)&gt;1,RIGHT(H590,1)="/"),LEFT(H590,LEN(H590)-1),H590)))</f>
        <v/>
      </c>
      <c r="J590">
        <f>IF(I590="","",IFERROR(N(INDEX($A590:$E590,1,Rules!$H$16)),0))</f>
        <v/>
      </c>
      <c r="K590">
        <f>IF(I590="","",IFERROR(N(INDEX($A590:$E590,1,Rules!$H$17)),0))</f>
        <v/>
      </c>
      <c r="L590">
        <f>IF(I590="","",IFERROR(N(INDEX($A590:$E590,1,Rules!$H$18))*K590,0))</f>
        <v/>
      </c>
      <c r="M590">
        <f>IF(I590="","",IF(COUNTIF(Crawl!$EC$2:$EC$2001,I590)&gt;0,"Yes","No"))</f>
        <v/>
      </c>
    </row>
    <row r="591">
      <c r="G591">
        <f>IF(A591="","",IF(LEFT(A591,4)="http",IFERROR(MID(A591,FIND("/",A591,FIND("//",A591)+2),2000),"/"),A591))</f>
        <v/>
      </c>
      <c r="H591">
        <f>IF(G591="","",IFERROR(LEFT(SUBSTITUTE(G591,"#","?"),FIND("?",SUBSTITUTE(G591,"#","?"))-1),G591))</f>
        <v/>
      </c>
      <c r="I591">
        <f>IF(H591="","",LOWER(IF(AND(LEN(H591)&gt;1,RIGHT(H591,1)="/"),LEFT(H591,LEN(H591)-1),H591)))</f>
        <v/>
      </c>
      <c r="J591">
        <f>IF(I591="","",IFERROR(N(INDEX($A591:$E591,1,Rules!$H$16)),0))</f>
        <v/>
      </c>
      <c r="K591">
        <f>IF(I591="","",IFERROR(N(INDEX($A591:$E591,1,Rules!$H$17)),0))</f>
        <v/>
      </c>
      <c r="L591">
        <f>IF(I591="","",IFERROR(N(INDEX($A591:$E591,1,Rules!$H$18))*K591,0))</f>
        <v/>
      </c>
      <c r="M591">
        <f>IF(I591="","",IF(COUNTIF(Crawl!$EC$2:$EC$2001,I591)&gt;0,"Yes","No"))</f>
        <v/>
      </c>
    </row>
    <row r="592">
      <c r="G592">
        <f>IF(A592="","",IF(LEFT(A592,4)="http",IFERROR(MID(A592,FIND("/",A592,FIND("//",A592)+2),2000),"/"),A592))</f>
        <v/>
      </c>
      <c r="H592">
        <f>IF(G592="","",IFERROR(LEFT(SUBSTITUTE(G592,"#","?"),FIND("?",SUBSTITUTE(G592,"#","?"))-1),G592))</f>
        <v/>
      </c>
      <c r="I592">
        <f>IF(H592="","",LOWER(IF(AND(LEN(H592)&gt;1,RIGHT(H592,1)="/"),LEFT(H592,LEN(H592)-1),H592)))</f>
        <v/>
      </c>
      <c r="J592">
        <f>IF(I592="","",IFERROR(N(INDEX($A592:$E592,1,Rules!$H$16)),0))</f>
        <v/>
      </c>
      <c r="K592">
        <f>IF(I592="","",IFERROR(N(INDEX($A592:$E592,1,Rules!$H$17)),0))</f>
        <v/>
      </c>
      <c r="L592">
        <f>IF(I592="","",IFERROR(N(INDEX($A592:$E592,1,Rules!$H$18))*K592,0))</f>
        <v/>
      </c>
      <c r="M592">
        <f>IF(I592="","",IF(COUNTIF(Crawl!$EC$2:$EC$2001,I592)&gt;0,"Yes","No"))</f>
        <v/>
      </c>
    </row>
    <row r="593">
      <c r="G593">
        <f>IF(A593="","",IF(LEFT(A593,4)="http",IFERROR(MID(A593,FIND("/",A593,FIND("//",A593)+2),2000),"/"),A593))</f>
        <v/>
      </c>
      <c r="H593">
        <f>IF(G593="","",IFERROR(LEFT(SUBSTITUTE(G593,"#","?"),FIND("?",SUBSTITUTE(G593,"#","?"))-1),G593))</f>
        <v/>
      </c>
      <c r="I593">
        <f>IF(H593="","",LOWER(IF(AND(LEN(H593)&gt;1,RIGHT(H593,1)="/"),LEFT(H593,LEN(H593)-1),H593)))</f>
        <v/>
      </c>
      <c r="J593">
        <f>IF(I593="","",IFERROR(N(INDEX($A593:$E593,1,Rules!$H$16)),0))</f>
        <v/>
      </c>
      <c r="K593">
        <f>IF(I593="","",IFERROR(N(INDEX($A593:$E593,1,Rules!$H$17)),0))</f>
        <v/>
      </c>
      <c r="L593">
        <f>IF(I593="","",IFERROR(N(INDEX($A593:$E593,1,Rules!$H$18))*K593,0))</f>
        <v/>
      </c>
      <c r="M593">
        <f>IF(I593="","",IF(COUNTIF(Crawl!$EC$2:$EC$2001,I593)&gt;0,"Yes","No"))</f>
        <v/>
      </c>
    </row>
    <row r="594">
      <c r="G594">
        <f>IF(A594="","",IF(LEFT(A594,4)="http",IFERROR(MID(A594,FIND("/",A594,FIND("//",A594)+2),2000),"/"),A594))</f>
        <v/>
      </c>
      <c r="H594">
        <f>IF(G594="","",IFERROR(LEFT(SUBSTITUTE(G594,"#","?"),FIND("?",SUBSTITUTE(G594,"#","?"))-1),G594))</f>
        <v/>
      </c>
      <c r="I594">
        <f>IF(H594="","",LOWER(IF(AND(LEN(H594)&gt;1,RIGHT(H594,1)="/"),LEFT(H594,LEN(H594)-1),H594)))</f>
        <v/>
      </c>
      <c r="J594">
        <f>IF(I594="","",IFERROR(N(INDEX($A594:$E594,1,Rules!$H$16)),0))</f>
        <v/>
      </c>
      <c r="K594">
        <f>IF(I594="","",IFERROR(N(INDEX($A594:$E594,1,Rules!$H$17)),0))</f>
        <v/>
      </c>
      <c r="L594">
        <f>IF(I594="","",IFERROR(N(INDEX($A594:$E594,1,Rules!$H$18))*K594,0))</f>
        <v/>
      </c>
      <c r="M594">
        <f>IF(I594="","",IF(COUNTIF(Crawl!$EC$2:$EC$2001,I594)&gt;0,"Yes","No"))</f>
        <v/>
      </c>
    </row>
    <row r="595">
      <c r="G595">
        <f>IF(A595="","",IF(LEFT(A595,4)="http",IFERROR(MID(A595,FIND("/",A595,FIND("//",A595)+2),2000),"/"),A595))</f>
        <v/>
      </c>
      <c r="H595">
        <f>IF(G595="","",IFERROR(LEFT(SUBSTITUTE(G595,"#","?"),FIND("?",SUBSTITUTE(G595,"#","?"))-1),G595))</f>
        <v/>
      </c>
      <c r="I595">
        <f>IF(H595="","",LOWER(IF(AND(LEN(H595)&gt;1,RIGHT(H595,1)="/"),LEFT(H595,LEN(H595)-1),H595)))</f>
        <v/>
      </c>
      <c r="J595">
        <f>IF(I595="","",IFERROR(N(INDEX($A595:$E595,1,Rules!$H$16)),0))</f>
        <v/>
      </c>
      <c r="K595">
        <f>IF(I595="","",IFERROR(N(INDEX($A595:$E595,1,Rules!$H$17)),0))</f>
        <v/>
      </c>
      <c r="L595">
        <f>IF(I595="","",IFERROR(N(INDEX($A595:$E595,1,Rules!$H$18))*K595,0))</f>
        <v/>
      </c>
      <c r="M595">
        <f>IF(I595="","",IF(COUNTIF(Crawl!$EC$2:$EC$2001,I595)&gt;0,"Yes","No"))</f>
        <v/>
      </c>
    </row>
    <row r="596">
      <c r="G596">
        <f>IF(A596="","",IF(LEFT(A596,4)="http",IFERROR(MID(A596,FIND("/",A596,FIND("//",A596)+2),2000),"/"),A596))</f>
        <v/>
      </c>
      <c r="H596">
        <f>IF(G596="","",IFERROR(LEFT(SUBSTITUTE(G596,"#","?"),FIND("?",SUBSTITUTE(G596,"#","?"))-1),G596))</f>
        <v/>
      </c>
      <c r="I596">
        <f>IF(H596="","",LOWER(IF(AND(LEN(H596)&gt;1,RIGHT(H596,1)="/"),LEFT(H596,LEN(H596)-1),H596)))</f>
        <v/>
      </c>
      <c r="J596">
        <f>IF(I596="","",IFERROR(N(INDEX($A596:$E596,1,Rules!$H$16)),0))</f>
        <v/>
      </c>
      <c r="K596">
        <f>IF(I596="","",IFERROR(N(INDEX($A596:$E596,1,Rules!$H$17)),0))</f>
        <v/>
      </c>
      <c r="L596">
        <f>IF(I596="","",IFERROR(N(INDEX($A596:$E596,1,Rules!$H$18))*K596,0))</f>
        <v/>
      </c>
      <c r="M596">
        <f>IF(I596="","",IF(COUNTIF(Crawl!$EC$2:$EC$2001,I596)&gt;0,"Yes","No"))</f>
        <v/>
      </c>
    </row>
    <row r="597">
      <c r="G597">
        <f>IF(A597="","",IF(LEFT(A597,4)="http",IFERROR(MID(A597,FIND("/",A597,FIND("//",A597)+2),2000),"/"),A597))</f>
        <v/>
      </c>
      <c r="H597">
        <f>IF(G597="","",IFERROR(LEFT(SUBSTITUTE(G597,"#","?"),FIND("?",SUBSTITUTE(G597,"#","?"))-1),G597))</f>
        <v/>
      </c>
      <c r="I597">
        <f>IF(H597="","",LOWER(IF(AND(LEN(H597)&gt;1,RIGHT(H597,1)="/"),LEFT(H597,LEN(H597)-1),H597)))</f>
        <v/>
      </c>
      <c r="J597">
        <f>IF(I597="","",IFERROR(N(INDEX($A597:$E597,1,Rules!$H$16)),0))</f>
        <v/>
      </c>
      <c r="K597">
        <f>IF(I597="","",IFERROR(N(INDEX($A597:$E597,1,Rules!$H$17)),0))</f>
        <v/>
      </c>
      <c r="L597">
        <f>IF(I597="","",IFERROR(N(INDEX($A597:$E597,1,Rules!$H$18))*K597,0))</f>
        <v/>
      </c>
      <c r="M597">
        <f>IF(I597="","",IF(COUNTIF(Crawl!$EC$2:$EC$2001,I597)&gt;0,"Yes","No"))</f>
        <v/>
      </c>
    </row>
    <row r="598">
      <c r="G598">
        <f>IF(A598="","",IF(LEFT(A598,4)="http",IFERROR(MID(A598,FIND("/",A598,FIND("//",A598)+2),2000),"/"),A598))</f>
        <v/>
      </c>
      <c r="H598">
        <f>IF(G598="","",IFERROR(LEFT(SUBSTITUTE(G598,"#","?"),FIND("?",SUBSTITUTE(G598,"#","?"))-1),G598))</f>
        <v/>
      </c>
      <c r="I598">
        <f>IF(H598="","",LOWER(IF(AND(LEN(H598)&gt;1,RIGHT(H598,1)="/"),LEFT(H598,LEN(H598)-1),H598)))</f>
        <v/>
      </c>
      <c r="J598">
        <f>IF(I598="","",IFERROR(N(INDEX($A598:$E598,1,Rules!$H$16)),0))</f>
        <v/>
      </c>
      <c r="K598">
        <f>IF(I598="","",IFERROR(N(INDEX($A598:$E598,1,Rules!$H$17)),0))</f>
        <v/>
      </c>
      <c r="L598">
        <f>IF(I598="","",IFERROR(N(INDEX($A598:$E598,1,Rules!$H$18))*K598,0))</f>
        <v/>
      </c>
      <c r="M598">
        <f>IF(I598="","",IF(COUNTIF(Crawl!$EC$2:$EC$2001,I598)&gt;0,"Yes","No"))</f>
        <v/>
      </c>
    </row>
    <row r="599">
      <c r="G599">
        <f>IF(A599="","",IF(LEFT(A599,4)="http",IFERROR(MID(A599,FIND("/",A599,FIND("//",A599)+2),2000),"/"),A599))</f>
        <v/>
      </c>
      <c r="H599">
        <f>IF(G599="","",IFERROR(LEFT(SUBSTITUTE(G599,"#","?"),FIND("?",SUBSTITUTE(G599,"#","?"))-1),G599))</f>
        <v/>
      </c>
      <c r="I599">
        <f>IF(H599="","",LOWER(IF(AND(LEN(H599)&gt;1,RIGHT(H599,1)="/"),LEFT(H599,LEN(H599)-1),H599)))</f>
        <v/>
      </c>
      <c r="J599">
        <f>IF(I599="","",IFERROR(N(INDEX($A599:$E599,1,Rules!$H$16)),0))</f>
        <v/>
      </c>
      <c r="K599">
        <f>IF(I599="","",IFERROR(N(INDEX($A599:$E599,1,Rules!$H$17)),0))</f>
        <v/>
      </c>
      <c r="L599">
        <f>IF(I599="","",IFERROR(N(INDEX($A599:$E599,1,Rules!$H$18))*K599,0))</f>
        <v/>
      </c>
      <c r="M599">
        <f>IF(I599="","",IF(COUNTIF(Crawl!$EC$2:$EC$2001,I599)&gt;0,"Yes","No"))</f>
        <v/>
      </c>
    </row>
    <row r="600">
      <c r="G600">
        <f>IF(A600="","",IF(LEFT(A600,4)="http",IFERROR(MID(A600,FIND("/",A600,FIND("//",A600)+2),2000),"/"),A600))</f>
        <v/>
      </c>
      <c r="H600">
        <f>IF(G600="","",IFERROR(LEFT(SUBSTITUTE(G600,"#","?"),FIND("?",SUBSTITUTE(G600,"#","?"))-1),G600))</f>
        <v/>
      </c>
      <c r="I600">
        <f>IF(H600="","",LOWER(IF(AND(LEN(H600)&gt;1,RIGHT(H600,1)="/"),LEFT(H600,LEN(H600)-1),H600)))</f>
        <v/>
      </c>
      <c r="J600">
        <f>IF(I600="","",IFERROR(N(INDEX($A600:$E600,1,Rules!$H$16)),0))</f>
        <v/>
      </c>
      <c r="K600">
        <f>IF(I600="","",IFERROR(N(INDEX($A600:$E600,1,Rules!$H$17)),0))</f>
        <v/>
      </c>
      <c r="L600">
        <f>IF(I600="","",IFERROR(N(INDEX($A600:$E600,1,Rules!$H$18))*K600,0))</f>
        <v/>
      </c>
      <c r="M600">
        <f>IF(I600="","",IF(COUNTIF(Crawl!$EC$2:$EC$2001,I600)&gt;0,"Yes","No"))</f>
        <v/>
      </c>
    </row>
    <row r="601">
      <c r="G601">
        <f>IF(A601="","",IF(LEFT(A601,4)="http",IFERROR(MID(A601,FIND("/",A601,FIND("//",A601)+2),2000),"/"),A601))</f>
        <v/>
      </c>
      <c r="H601">
        <f>IF(G601="","",IFERROR(LEFT(SUBSTITUTE(G601,"#","?"),FIND("?",SUBSTITUTE(G601,"#","?"))-1),G601))</f>
        <v/>
      </c>
      <c r="I601">
        <f>IF(H601="","",LOWER(IF(AND(LEN(H601)&gt;1,RIGHT(H601,1)="/"),LEFT(H601,LEN(H601)-1),H601)))</f>
        <v/>
      </c>
      <c r="J601">
        <f>IF(I601="","",IFERROR(N(INDEX($A601:$E601,1,Rules!$H$16)),0))</f>
        <v/>
      </c>
      <c r="K601">
        <f>IF(I601="","",IFERROR(N(INDEX($A601:$E601,1,Rules!$H$17)),0))</f>
        <v/>
      </c>
      <c r="L601">
        <f>IF(I601="","",IFERROR(N(INDEX($A601:$E601,1,Rules!$H$18))*K601,0))</f>
        <v/>
      </c>
      <c r="M601">
        <f>IF(I601="","",IF(COUNTIF(Crawl!$EC$2:$EC$2001,I601)&gt;0,"Yes","No"))</f>
        <v/>
      </c>
    </row>
    <row r="602">
      <c r="G602">
        <f>IF(A602="","",IF(LEFT(A602,4)="http",IFERROR(MID(A602,FIND("/",A602,FIND("//",A602)+2),2000),"/"),A602))</f>
        <v/>
      </c>
      <c r="H602">
        <f>IF(G602="","",IFERROR(LEFT(SUBSTITUTE(G602,"#","?"),FIND("?",SUBSTITUTE(G602,"#","?"))-1),G602))</f>
        <v/>
      </c>
      <c r="I602">
        <f>IF(H602="","",LOWER(IF(AND(LEN(H602)&gt;1,RIGHT(H602,1)="/"),LEFT(H602,LEN(H602)-1),H602)))</f>
        <v/>
      </c>
      <c r="J602">
        <f>IF(I602="","",IFERROR(N(INDEX($A602:$E602,1,Rules!$H$16)),0))</f>
        <v/>
      </c>
      <c r="K602">
        <f>IF(I602="","",IFERROR(N(INDEX($A602:$E602,1,Rules!$H$17)),0))</f>
        <v/>
      </c>
      <c r="L602">
        <f>IF(I602="","",IFERROR(N(INDEX($A602:$E602,1,Rules!$H$18))*K602,0))</f>
        <v/>
      </c>
      <c r="M602">
        <f>IF(I602="","",IF(COUNTIF(Crawl!$EC$2:$EC$2001,I602)&gt;0,"Yes","No"))</f>
        <v/>
      </c>
    </row>
    <row r="603">
      <c r="G603">
        <f>IF(A603="","",IF(LEFT(A603,4)="http",IFERROR(MID(A603,FIND("/",A603,FIND("//",A603)+2),2000),"/"),A603))</f>
        <v/>
      </c>
      <c r="H603">
        <f>IF(G603="","",IFERROR(LEFT(SUBSTITUTE(G603,"#","?"),FIND("?",SUBSTITUTE(G603,"#","?"))-1),G603))</f>
        <v/>
      </c>
      <c r="I603">
        <f>IF(H603="","",LOWER(IF(AND(LEN(H603)&gt;1,RIGHT(H603,1)="/"),LEFT(H603,LEN(H603)-1),H603)))</f>
        <v/>
      </c>
      <c r="J603">
        <f>IF(I603="","",IFERROR(N(INDEX($A603:$E603,1,Rules!$H$16)),0))</f>
        <v/>
      </c>
      <c r="K603">
        <f>IF(I603="","",IFERROR(N(INDEX($A603:$E603,1,Rules!$H$17)),0))</f>
        <v/>
      </c>
      <c r="L603">
        <f>IF(I603="","",IFERROR(N(INDEX($A603:$E603,1,Rules!$H$18))*K603,0))</f>
        <v/>
      </c>
      <c r="M603">
        <f>IF(I603="","",IF(COUNTIF(Crawl!$EC$2:$EC$2001,I603)&gt;0,"Yes","No"))</f>
        <v/>
      </c>
    </row>
    <row r="604">
      <c r="G604">
        <f>IF(A604="","",IF(LEFT(A604,4)="http",IFERROR(MID(A604,FIND("/",A604,FIND("//",A604)+2),2000),"/"),A604))</f>
        <v/>
      </c>
      <c r="H604">
        <f>IF(G604="","",IFERROR(LEFT(SUBSTITUTE(G604,"#","?"),FIND("?",SUBSTITUTE(G604,"#","?"))-1),G604))</f>
        <v/>
      </c>
      <c r="I604">
        <f>IF(H604="","",LOWER(IF(AND(LEN(H604)&gt;1,RIGHT(H604,1)="/"),LEFT(H604,LEN(H604)-1),H604)))</f>
        <v/>
      </c>
      <c r="J604">
        <f>IF(I604="","",IFERROR(N(INDEX($A604:$E604,1,Rules!$H$16)),0))</f>
        <v/>
      </c>
      <c r="K604">
        <f>IF(I604="","",IFERROR(N(INDEX($A604:$E604,1,Rules!$H$17)),0))</f>
        <v/>
      </c>
      <c r="L604">
        <f>IF(I604="","",IFERROR(N(INDEX($A604:$E604,1,Rules!$H$18))*K604,0))</f>
        <v/>
      </c>
      <c r="M604">
        <f>IF(I604="","",IF(COUNTIF(Crawl!$EC$2:$EC$2001,I604)&gt;0,"Yes","No"))</f>
        <v/>
      </c>
    </row>
    <row r="605">
      <c r="G605">
        <f>IF(A605="","",IF(LEFT(A605,4)="http",IFERROR(MID(A605,FIND("/",A605,FIND("//",A605)+2),2000),"/"),A605))</f>
        <v/>
      </c>
      <c r="H605">
        <f>IF(G605="","",IFERROR(LEFT(SUBSTITUTE(G605,"#","?"),FIND("?",SUBSTITUTE(G605,"#","?"))-1),G605))</f>
        <v/>
      </c>
      <c r="I605">
        <f>IF(H605="","",LOWER(IF(AND(LEN(H605)&gt;1,RIGHT(H605,1)="/"),LEFT(H605,LEN(H605)-1),H605)))</f>
        <v/>
      </c>
      <c r="J605">
        <f>IF(I605="","",IFERROR(N(INDEX($A605:$E605,1,Rules!$H$16)),0))</f>
        <v/>
      </c>
      <c r="K605">
        <f>IF(I605="","",IFERROR(N(INDEX($A605:$E605,1,Rules!$H$17)),0))</f>
        <v/>
      </c>
      <c r="L605">
        <f>IF(I605="","",IFERROR(N(INDEX($A605:$E605,1,Rules!$H$18))*K605,0))</f>
        <v/>
      </c>
      <c r="M605">
        <f>IF(I605="","",IF(COUNTIF(Crawl!$EC$2:$EC$2001,I605)&gt;0,"Yes","No"))</f>
        <v/>
      </c>
    </row>
    <row r="606">
      <c r="G606">
        <f>IF(A606="","",IF(LEFT(A606,4)="http",IFERROR(MID(A606,FIND("/",A606,FIND("//",A606)+2),2000),"/"),A606))</f>
        <v/>
      </c>
      <c r="H606">
        <f>IF(G606="","",IFERROR(LEFT(SUBSTITUTE(G606,"#","?"),FIND("?",SUBSTITUTE(G606,"#","?"))-1),G606))</f>
        <v/>
      </c>
      <c r="I606">
        <f>IF(H606="","",LOWER(IF(AND(LEN(H606)&gt;1,RIGHT(H606,1)="/"),LEFT(H606,LEN(H606)-1),H606)))</f>
        <v/>
      </c>
      <c r="J606">
        <f>IF(I606="","",IFERROR(N(INDEX($A606:$E606,1,Rules!$H$16)),0))</f>
        <v/>
      </c>
      <c r="K606">
        <f>IF(I606="","",IFERROR(N(INDEX($A606:$E606,1,Rules!$H$17)),0))</f>
        <v/>
      </c>
      <c r="L606">
        <f>IF(I606="","",IFERROR(N(INDEX($A606:$E606,1,Rules!$H$18))*K606,0))</f>
        <v/>
      </c>
      <c r="M606">
        <f>IF(I606="","",IF(COUNTIF(Crawl!$EC$2:$EC$2001,I606)&gt;0,"Yes","No"))</f>
        <v/>
      </c>
    </row>
    <row r="607">
      <c r="G607">
        <f>IF(A607="","",IF(LEFT(A607,4)="http",IFERROR(MID(A607,FIND("/",A607,FIND("//",A607)+2),2000),"/"),A607))</f>
        <v/>
      </c>
      <c r="H607">
        <f>IF(G607="","",IFERROR(LEFT(SUBSTITUTE(G607,"#","?"),FIND("?",SUBSTITUTE(G607,"#","?"))-1),G607))</f>
        <v/>
      </c>
      <c r="I607">
        <f>IF(H607="","",LOWER(IF(AND(LEN(H607)&gt;1,RIGHT(H607,1)="/"),LEFT(H607,LEN(H607)-1),H607)))</f>
        <v/>
      </c>
      <c r="J607">
        <f>IF(I607="","",IFERROR(N(INDEX($A607:$E607,1,Rules!$H$16)),0))</f>
        <v/>
      </c>
      <c r="K607">
        <f>IF(I607="","",IFERROR(N(INDEX($A607:$E607,1,Rules!$H$17)),0))</f>
        <v/>
      </c>
      <c r="L607">
        <f>IF(I607="","",IFERROR(N(INDEX($A607:$E607,1,Rules!$H$18))*K607,0))</f>
        <v/>
      </c>
      <c r="M607">
        <f>IF(I607="","",IF(COUNTIF(Crawl!$EC$2:$EC$2001,I607)&gt;0,"Yes","No"))</f>
        <v/>
      </c>
    </row>
    <row r="608">
      <c r="G608">
        <f>IF(A608="","",IF(LEFT(A608,4)="http",IFERROR(MID(A608,FIND("/",A608,FIND("//",A608)+2),2000),"/"),A608))</f>
        <v/>
      </c>
      <c r="H608">
        <f>IF(G608="","",IFERROR(LEFT(SUBSTITUTE(G608,"#","?"),FIND("?",SUBSTITUTE(G608,"#","?"))-1),G608))</f>
        <v/>
      </c>
      <c r="I608">
        <f>IF(H608="","",LOWER(IF(AND(LEN(H608)&gt;1,RIGHT(H608,1)="/"),LEFT(H608,LEN(H608)-1),H608)))</f>
        <v/>
      </c>
      <c r="J608">
        <f>IF(I608="","",IFERROR(N(INDEX($A608:$E608,1,Rules!$H$16)),0))</f>
        <v/>
      </c>
      <c r="K608">
        <f>IF(I608="","",IFERROR(N(INDEX($A608:$E608,1,Rules!$H$17)),0))</f>
        <v/>
      </c>
      <c r="L608">
        <f>IF(I608="","",IFERROR(N(INDEX($A608:$E608,1,Rules!$H$18))*K608,0))</f>
        <v/>
      </c>
      <c r="M608">
        <f>IF(I608="","",IF(COUNTIF(Crawl!$EC$2:$EC$2001,I608)&gt;0,"Yes","No"))</f>
        <v/>
      </c>
    </row>
    <row r="609">
      <c r="G609">
        <f>IF(A609="","",IF(LEFT(A609,4)="http",IFERROR(MID(A609,FIND("/",A609,FIND("//",A609)+2),2000),"/"),A609))</f>
        <v/>
      </c>
      <c r="H609">
        <f>IF(G609="","",IFERROR(LEFT(SUBSTITUTE(G609,"#","?"),FIND("?",SUBSTITUTE(G609,"#","?"))-1),G609))</f>
        <v/>
      </c>
      <c r="I609">
        <f>IF(H609="","",LOWER(IF(AND(LEN(H609)&gt;1,RIGHT(H609,1)="/"),LEFT(H609,LEN(H609)-1),H609)))</f>
        <v/>
      </c>
      <c r="J609">
        <f>IF(I609="","",IFERROR(N(INDEX($A609:$E609,1,Rules!$H$16)),0))</f>
        <v/>
      </c>
      <c r="K609">
        <f>IF(I609="","",IFERROR(N(INDEX($A609:$E609,1,Rules!$H$17)),0))</f>
        <v/>
      </c>
      <c r="L609">
        <f>IF(I609="","",IFERROR(N(INDEX($A609:$E609,1,Rules!$H$18))*K609,0))</f>
        <v/>
      </c>
      <c r="M609">
        <f>IF(I609="","",IF(COUNTIF(Crawl!$EC$2:$EC$2001,I609)&gt;0,"Yes","No"))</f>
        <v/>
      </c>
    </row>
    <row r="610">
      <c r="G610">
        <f>IF(A610="","",IF(LEFT(A610,4)="http",IFERROR(MID(A610,FIND("/",A610,FIND("//",A610)+2),2000),"/"),A610))</f>
        <v/>
      </c>
      <c r="H610">
        <f>IF(G610="","",IFERROR(LEFT(SUBSTITUTE(G610,"#","?"),FIND("?",SUBSTITUTE(G610,"#","?"))-1),G610))</f>
        <v/>
      </c>
      <c r="I610">
        <f>IF(H610="","",LOWER(IF(AND(LEN(H610)&gt;1,RIGHT(H610,1)="/"),LEFT(H610,LEN(H610)-1),H610)))</f>
        <v/>
      </c>
      <c r="J610">
        <f>IF(I610="","",IFERROR(N(INDEX($A610:$E610,1,Rules!$H$16)),0))</f>
        <v/>
      </c>
      <c r="K610">
        <f>IF(I610="","",IFERROR(N(INDEX($A610:$E610,1,Rules!$H$17)),0))</f>
        <v/>
      </c>
      <c r="L610">
        <f>IF(I610="","",IFERROR(N(INDEX($A610:$E610,1,Rules!$H$18))*K610,0))</f>
        <v/>
      </c>
      <c r="M610">
        <f>IF(I610="","",IF(COUNTIF(Crawl!$EC$2:$EC$2001,I610)&gt;0,"Yes","No"))</f>
        <v/>
      </c>
    </row>
    <row r="611">
      <c r="G611">
        <f>IF(A611="","",IF(LEFT(A611,4)="http",IFERROR(MID(A611,FIND("/",A611,FIND("//",A611)+2),2000),"/"),A611))</f>
        <v/>
      </c>
      <c r="H611">
        <f>IF(G611="","",IFERROR(LEFT(SUBSTITUTE(G611,"#","?"),FIND("?",SUBSTITUTE(G611,"#","?"))-1),G611))</f>
        <v/>
      </c>
      <c r="I611">
        <f>IF(H611="","",LOWER(IF(AND(LEN(H611)&gt;1,RIGHT(H611,1)="/"),LEFT(H611,LEN(H611)-1),H611)))</f>
        <v/>
      </c>
      <c r="J611">
        <f>IF(I611="","",IFERROR(N(INDEX($A611:$E611,1,Rules!$H$16)),0))</f>
        <v/>
      </c>
      <c r="K611">
        <f>IF(I611="","",IFERROR(N(INDEX($A611:$E611,1,Rules!$H$17)),0))</f>
        <v/>
      </c>
      <c r="L611">
        <f>IF(I611="","",IFERROR(N(INDEX($A611:$E611,1,Rules!$H$18))*K611,0))</f>
        <v/>
      </c>
      <c r="M611">
        <f>IF(I611="","",IF(COUNTIF(Crawl!$EC$2:$EC$2001,I611)&gt;0,"Yes","No"))</f>
        <v/>
      </c>
    </row>
    <row r="612">
      <c r="G612">
        <f>IF(A612="","",IF(LEFT(A612,4)="http",IFERROR(MID(A612,FIND("/",A612,FIND("//",A612)+2),2000),"/"),A612))</f>
        <v/>
      </c>
      <c r="H612">
        <f>IF(G612="","",IFERROR(LEFT(SUBSTITUTE(G612,"#","?"),FIND("?",SUBSTITUTE(G612,"#","?"))-1),G612))</f>
        <v/>
      </c>
      <c r="I612">
        <f>IF(H612="","",LOWER(IF(AND(LEN(H612)&gt;1,RIGHT(H612,1)="/"),LEFT(H612,LEN(H612)-1),H612)))</f>
        <v/>
      </c>
      <c r="J612">
        <f>IF(I612="","",IFERROR(N(INDEX($A612:$E612,1,Rules!$H$16)),0))</f>
        <v/>
      </c>
      <c r="K612">
        <f>IF(I612="","",IFERROR(N(INDEX($A612:$E612,1,Rules!$H$17)),0))</f>
        <v/>
      </c>
      <c r="L612">
        <f>IF(I612="","",IFERROR(N(INDEX($A612:$E612,1,Rules!$H$18))*K612,0))</f>
        <v/>
      </c>
      <c r="M612">
        <f>IF(I612="","",IF(COUNTIF(Crawl!$EC$2:$EC$2001,I612)&gt;0,"Yes","No"))</f>
        <v/>
      </c>
    </row>
    <row r="613">
      <c r="G613">
        <f>IF(A613="","",IF(LEFT(A613,4)="http",IFERROR(MID(A613,FIND("/",A613,FIND("//",A613)+2),2000),"/"),A613))</f>
        <v/>
      </c>
      <c r="H613">
        <f>IF(G613="","",IFERROR(LEFT(SUBSTITUTE(G613,"#","?"),FIND("?",SUBSTITUTE(G613,"#","?"))-1),G613))</f>
        <v/>
      </c>
      <c r="I613">
        <f>IF(H613="","",LOWER(IF(AND(LEN(H613)&gt;1,RIGHT(H613,1)="/"),LEFT(H613,LEN(H613)-1),H613)))</f>
        <v/>
      </c>
      <c r="J613">
        <f>IF(I613="","",IFERROR(N(INDEX($A613:$E613,1,Rules!$H$16)),0))</f>
        <v/>
      </c>
      <c r="K613">
        <f>IF(I613="","",IFERROR(N(INDEX($A613:$E613,1,Rules!$H$17)),0))</f>
        <v/>
      </c>
      <c r="L613">
        <f>IF(I613="","",IFERROR(N(INDEX($A613:$E613,1,Rules!$H$18))*K613,0))</f>
        <v/>
      </c>
      <c r="M613">
        <f>IF(I613="","",IF(COUNTIF(Crawl!$EC$2:$EC$2001,I613)&gt;0,"Yes","No"))</f>
        <v/>
      </c>
    </row>
    <row r="614">
      <c r="G614">
        <f>IF(A614="","",IF(LEFT(A614,4)="http",IFERROR(MID(A614,FIND("/",A614,FIND("//",A614)+2),2000),"/"),A614))</f>
        <v/>
      </c>
      <c r="H614">
        <f>IF(G614="","",IFERROR(LEFT(SUBSTITUTE(G614,"#","?"),FIND("?",SUBSTITUTE(G614,"#","?"))-1),G614))</f>
        <v/>
      </c>
      <c r="I614">
        <f>IF(H614="","",LOWER(IF(AND(LEN(H614)&gt;1,RIGHT(H614,1)="/"),LEFT(H614,LEN(H614)-1),H614)))</f>
        <v/>
      </c>
      <c r="J614">
        <f>IF(I614="","",IFERROR(N(INDEX($A614:$E614,1,Rules!$H$16)),0))</f>
        <v/>
      </c>
      <c r="K614">
        <f>IF(I614="","",IFERROR(N(INDEX($A614:$E614,1,Rules!$H$17)),0))</f>
        <v/>
      </c>
      <c r="L614">
        <f>IF(I614="","",IFERROR(N(INDEX($A614:$E614,1,Rules!$H$18))*K614,0))</f>
        <v/>
      </c>
      <c r="M614">
        <f>IF(I614="","",IF(COUNTIF(Crawl!$EC$2:$EC$2001,I614)&gt;0,"Yes","No"))</f>
        <v/>
      </c>
    </row>
    <row r="615">
      <c r="G615">
        <f>IF(A615="","",IF(LEFT(A615,4)="http",IFERROR(MID(A615,FIND("/",A615,FIND("//",A615)+2),2000),"/"),A615))</f>
        <v/>
      </c>
      <c r="H615">
        <f>IF(G615="","",IFERROR(LEFT(SUBSTITUTE(G615,"#","?"),FIND("?",SUBSTITUTE(G615,"#","?"))-1),G615))</f>
        <v/>
      </c>
      <c r="I615">
        <f>IF(H615="","",LOWER(IF(AND(LEN(H615)&gt;1,RIGHT(H615,1)="/"),LEFT(H615,LEN(H615)-1),H615)))</f>
        <v/>
      </c>
      <c r="J615">
        <f>IF(I615="","",IFERROR(N(INDEX($A615:$E615,1,Rules!$H$16)),0))</f>
        <v/>
      </c>
      <c r="K615">
        <f>IF(I615="","",IFERROR(N(INDEX($A615:$E615,1,Rules!$H$17)),0))</f>
        <v/>
      </c>
      <c r="L615">
        <f>IF(I615="","",IFERROR(N(INDEX($A615:$E615,1,Rules!$H$18))*K615,0))</f>
        <v/>
      </c>
      <c r="M615">
        <f>IF(I615="","",IF(COUNTIF(Crawl!$EC$2:$EC$2001,I615)&gt;0,"Yes","No"))</f>
        <v/>
      </c>
    </row>
    <row r="616">
      <c r="G616">
        <f>IF(A616="","",IF(LEFT(A616,4)="http",IFERROR(MID(A616,FIND("/",A616,FIND("//",A616)+2),2000),"/"),A616))</f>
        <v/>
      </c>
      <c r="H616">
        <f>IF(G616="","",IFERROR(LEFT(SUBSTITUTE(G616,"#","?"),FIND("?",SUBSTITUTE(G616,"#","?"))-1),G616))</f>
        <v/>
      </c>
      <c r="I616">
        <f>IF(H616="","",LOWER(IF(AND(LEN(H616)&gt;1,RIGHT(H616,1)="/"),LEFT(H616,LEN(H616)-1),H616)))</f>
        <v/>
      </c>
      <c r="J616">
        <f>IF(I616="","",IFERROR(N(INDEX($A616:$E616,1,Rules!$H$16)),0))</f>
        <v/>
      </c>
      <c r="K616">
        <f>IF(I616="","",IFERROR(N(INDEX($A616:$E616,1,Rules!$H$17)),0))</f>
        <v/>
      </c>
      <c r="L616">
        <f>IF(I616="","",IFERROR(N(INDEX($A616:$E616,1,Rules!$H$18))*K616,0))</f>
        <v/>
      </c>
      <c r="M616">
        <f>IF(I616="","",IF(COUNTIF(Crawl!$EC$2:$EC$2001,I616)&gt;0,"Yes","No"))</f>
        <v/>
      </c>
    </row>
    <row r="617">
      <c r="G617">
        <f>IF(A617="","",IF(LEFT(A617,4)="http",IFERROR(MID(A617,FIND("/",A617,FIND("//",A617)+2),2000),"/"),A617))</f>
        <v/>
      </c>
      <c r="H617">
        <f>IF(G617="","",IFERROR(LEFT(SUBSTITUTE(G617,"#","?"),FIND("?",SUBSTITUTE(G617,"#","?"))-1),G617))</f>
        <v/>
      </c>
      <c r="I617">
        <f>IF(H617="","",LOWER(IF(AND(LEN(H617)&gt;1,RIGHT(H617,1)="/"),LEFT(H617,LEN(H617)-1),H617)))</f>
        <v/>
      </c>
      <c r="J617">
        <f>IF(I617="","",IFERROR(N(INDEX($A617:$E617,1,Rules!$H$16)),0))</f>
        <v/>
      </c>
      <c r="K617">
        <f>IF(I617="","",IFERROR(N(INDEX($A617:$E617,1,Rules!$H$17)),0))</f>
        <v/>
      </c>
      <c r="L617">
        <f>IF(I617="","",IFERROR(N(INDEX($A617:$E617,1,Rules!$H$18))*K617,0))</f>
        <v/>
      </c>
      <c r="M617">
        <f>IF(I617="","",IF(COUNTIF(Crawl!$EC$2:$EC$2001,I617)&gt;0,"Yes","No"))</f>
        <v/>
      </c>
    </row>
    <row r="618">
      <c r="G618">
        <f>IF(A618="","",IF(LEFT(A618,4)="http",IFERROR(MID(A618,FIND("/",A618,FIND("//",A618)+2),2000),"/"),A618))</f>
        <v/>
      </c>
      <c r="H618">
        <f>IF(G618="","",IFERROR(LEFT(SUBSTITUTE(G618,"#","?"),FIND("?",SUBSTITUTE(G618,"#","?"))-1),G618))</f>
        <v/>
      </c>
      <c r="I618">
        <f>IF(H618="","",LOWER(IF(AND(LEN(H618)&gt;1,RIGHT(H618,1)="/"),LEFT(H618,LEN(H618)-1),H618)))</f>
        <v/>
      </c>
      <c r="J618">
        <f>IF(I618="","",IFERROR(N(INDEX($A618:$E618,1,Rules!$H$16)),0))</f>
        <v/>
      </c>
      <c r="K618">
        <f>IF(I618="","",IFERROR(N(INDEX($A618:$E618,1,Rules!$H$17)),0))</f>
        <v/>
      </c>
      <c r="L618">
        <f>IF(I618="","",IFERROR(N(INDEX($A618:$E618,1,Rules!$H$18))*K618,0))</f>
        <v/>
      </c>
      <c r="M618">
        <f>IF(I618="","",IF(COUNTIF(Crawl!$EC$2:$EC$2001,I618)&gt;0,"Yes","No"))</f>
        <v/>
      </c>
    </row>
    <row r="619">
      <c r="G619">
        <f>IF(A619="","",IF(LEFT(A619,4)="http",IFERROR(MID(A619,FIND("/",A619,FIND("//",A619)+2),2000),"/"),A619))</f>
        <v/>
      </c>
      <c r="H619">
        <f>IF(G619="","",IFERROR(LEFT(SUBSTITUTE(G619,"#","?"),FIND("?",SUBSTITUTE(G619,"#","?"))-1),G619))</f>
        <v/>
      </c>
      <c r="I619">
        <f>IF(H619="","",LOWER(IF(AND(LEN(H619)&gt;1,RIGHT(H619,1)="/"),LEFT(H619,LEN(H619)-1),H619)))</f>
        <v/>
      </c>
      <c r="J619">
        <f>IF(I619="","",IFERROR(N(INDEX($A619:$E619,1,Rules!$H$16)),0))</f>
        <v/>
      </c>
      <c r="K619">
        <f>IF(I619="","",IFERROR(N(INDEX($A619:$E619,1,Rules!$H$17)),0))</f>
        <v/>
      </c>
      <c r="L619">
        <f>IF(I619="","",IFERROR(N(INDEX($A619:$E619,1,Rules!$H$18))*K619,0))</f>
        <v/>
      </c>
      <c r="M619">
        <f>IF(I619="","",IF(COUNTIF(Crawl!$EC$2:$EC$2001,I619)&gt;0,"Yes","No"))</f>
        <v/>
      </c>
    </row>
    <row r="620">
      <c r="G620">
        <f>IF(A620="","",IF(LEFT(A620,4)="http",IFERROR(MID(A620,FIND("/",A620,FIND("//",A620)+2),2000),"/"),A620))</f>
        <v/>
      </c>
      <c r="H620">
        <f>IF(G620="","",IFERROR(LEFT(SUBSTITUTE(G620,"#","?"),FIND("?",SUBSTITUTE(G620,"#","?"))-1),G620))</f>
        <v/>
      </c>
      <c r="I620">
        <f>IF(H620="","",LOWER(IF(AND(LEN(H620)&gt;1,RIGHT(H620,1)="/"),LEFT(H620,LEN(H620)-1),H620)))</f>
        <v/>
      </c>
      <c r="J620">
        <f>IF(I620="","",IFERROR(N(INDEX($A620:$E620,1,Rules!$H$16)),0))</f>
        <v/>
      </c>
      <c r="K620">
        <f>IF(I620="","",IFERROR(N(INDEX($A620:$E620,1,Rules!$H$17)),0))</f>
        <v/>
      </c>
      <c r="L620">
        <f>IF(I620="","",IFERROR(N(INDEX($A620:$E620,1,Rules!$H$18))*K620,0))</f>
        <v/>
      </c>
      <c r="M620">
        <f>IF(I620="","",IF(COUNTIF(Crawl!$EC$2:$EC$2001,I620)&gt;0,"Yes","No"))</f>
        <v/>
      </c>
    </row>
    <row r="621">
      <c r="G621">
        <f>IF(A621="","",IF(LEFT(A621,4)="http",IFERROR(MID(A621,FIND("/",A621,FIND("//",A621)+2),2000),"/"),A621))</f>
        <v/>
      </c>
      <c r="H621">
        <f>IF(G621="","",IFERROR(LEFT(SUBSTITUTE(G621,"#","?"),FIND("?",SUBSTITUTE(G621,"#","?"))-1),G621))</f>
        <v/>
      </c>
      <c r="I621">
        <f>IF(H621="","",LOWER(IF(AND(LEN(H621)&gt;1,RIGHT(H621,1)="/"),LEFT(H621,LEN(H621)-1),H621)))</f>
        <v/>
      </c>
      <c r="J621">
        <f>IF(I621="","",IFERROR(N(INDEX($A621:$E621,1,Rules!$H$16)),0))</f>
        <v/>
      </c>
      <c r="K621">
        <f>IF(I621="","",IFERROR(N(INDEX($A621:$E621,1,Rules!$H$17)),0))</f>
        <v/>
      </c>
      <c r="L621">
        <f>IF(I621="","",IFERROR(N(INDEX($A621:$E621,1,Rules!$H$18))*K621,0))</f>
        <v/>
      </c>
      <c r="M621">
        <f>IF(I621="","",IF(COUNTIF(Crawl!$EC$2:$EC$2001,I621)&gt;0,"Yes","No"))</f>
        <v/>
      </c>
    </row>
    <row r="622">
      <c r="G622">
        <f>IF(A622="","",IF(LEFT(A622,4)="http",IFERROR(MID(A622,FIND("/",A622,FIND("//",A622)+2),2000),"/"),A622))</f>
        <v/>
      </c>
      <c r="H622">
        <f>IF(G622="","",IFERROR(LEFT(SUBSTITUTE(G622,"#","?"),FIND("?",SUBSTITUTE(G622,"#","?"))-1),G622))</f>
        <v/>
      </c>
      <c r="I622">
        <f>IF(H622="","",LOWER(IF(AND(LEN(H622)&gt;1,RIGHT(H622,1)="/"),LEFT(H622,LEN(H622)-1),H622)))</f>
        <v/>
      </c>
      <c r="J622">
        <f>IF(I622="","",IFERROR(N(INDEX($A622:$E622,1,Rules!$H$16)),0))</f>
        <v/>
      </c>
      <c r="K622">
        <f>IF(I622="","",IFERROR(N(INDEX($A622:$E622,1,Rules!$H$17)),0))</f>
        <v/>
      </c>
      <c r="L622">
        <f>IF(I622="","",IFERROR(N(INDEX($A622:$E622,1,Rules!$H$18))*K622,0))</f>
        <v/>
      </c>
      <c r="M622">
        <f>IF(I622="","",IF(COUNTIF(Crawl!$EC$2:$EC$2001,I622)&gt;0,"Yes","No"))</f>
        <v/>
      </c>
    </row>
    <row r="623">
      <c r="G623">
        <f>IF(A623="","",IF(LEFT(A623,4)="http",IFERROR(MID(A623,FIND("/",A623,FIND("//",A623)+2),2000),"/"),A623))</f>
        <v/>
      </c>
      <c r="H623">
        <f>IF(G623="","",IFERROR(LEFT(SUBSTITUTE(G623,"#","?"),FIND("?",SUBSTITUTE(G623,"#","?"))-1),G623))</f>
        <v/>
      </c>
      <c r="I623">
        <f>IF(H623="","",LOWER(IF(AND(LEN(H623)&gt;1,RIGHT(H623,1)="/"),LEFT(H623,LEN(H623)-1),H623)))</f>
        <v/>
      </c>
      <c r="J623">
        <f>IF(I623="","",IFERROR(N(INDEX($A623:$E623,1,Rules!$H$16)),0))</f>
        <v/>
      </c>
      <c r="K623">
        <f>IF(I623="","",IFERROR(N(INDEX($A623:$E623,1,Rules!$H$17)),0))</f>
        <v/>
      </c>
      <c r="L623">
        <f>IF(I623="","",IFERROR(N(INDEX($A623:$E623,1,Rules!$H$18))*K623,0))</f>
        <v/>
      </c>
      <c r="M623">
        <f>IF(I623="","",IF(COUNTIF(Crawl!$EC$2:$EC$2001,I623)&gt;0,"Yes","No"))</f>
        <v/>
      </c>
    </row>
    <row r="624">
      <c r="G624">
        <f>IF(A624="","",IF(LEFT(A624,4)="http",IFERROR(MID(A624,FIND("/",A624,FIND("//",A624)+2),2000),"/"),A624))</f>
        <v/>
      </c>
      <c r="H624">
        <f>IF(G624="","",IFERROR(LEFT(SUBSTITUTE(G624,"#","?"),FIND("?",SUBSTITUTE(G624,"#","?"))-1),G624))</f>
        <v/>
      </c>
      <c r="I624">
        <f>IF(H624="","",LOWER(IF(AND(LEN(H624)&gt;1,RIGHT(H624,1)="/"),LEFT(H624,LEN(H624)-1),H624)))</f>
        <v/>
      </c>
      <c r="J624">
        <f>IF(I624="","",IFERROR(N(INDEX($A624:$E624,1,Rules!$H$16)),0))</f>
        <v/>
      </c>
      <c r="K624">
        <f>IF(I624="","",IFERROR(N(INDEX($A624:$E624,1,Rules!$H$17)),0))</f>
        <v/>
      </c>
      <c r="L624">
        <f>IF(I624="","",IFERROR(N(INDEX($A624:$E624,1,Rules!$H$18))*K624,0))</f>
        <v/>
      </c>
      <c r="M624">
        <f>IF(I624="","",IF(COUNTIF(Crawl!$EC$2:$EC$2001,I624)&gt;0,"Yes","No"))</f>
        <v/>
      </c>
    </row>
    <row r="625">
      <c r="G625">
        <f>IF(A625="","",IF(LEFT(A625,4)="http",IFERROR(MID(A625,FIND("/",A625,FIND("//",A625)+2),2000),"/"),A625))</f>
        <v/>
      </c>
      <c r="H625">
        <f>IF(G625="","",IFERROR(LEFT(SUBSTITUTE(G625,"#","?"),FIND("?",SUBSTITUTE(G625,"#","?"))-1),G625))</f>
        <v/>
      </c>
      <c r="I625">
        <f>IF(H625="","",LOWER(IF(AND(LEN(H625)&gt;1,RIGHT(H625,1)="/"),LEFT(H625,LEN(H625)-1),H625)))</f>
        <v/>
      </c>
      <c r="J625">
        <f>IF(I625="","",IFERROR(N(INDEX($A625:$E625,1,Rules!$H$16)),0))</f>
        <v/>
      </c>
      <c r="K625">
        <f>IF(I625="","",IFERROR(N(INDEX($A625:$E625,1,Rules!$H$17)),0))</f>
        <v/>
      </c>
      <c r="L625">
        <f>IF(I625="","",IFERROR(N(INDEX($A625:$E625,1,Rules!$H$18))*K625,0))</f>
        <v/>
      </c>
      <c r="M625">
        <f>IF(I625="","",IF(COUNTIF(Crawl!$EC$2:$EC$2001,I625)&gt;0,"Yes","No"))</f>
        <v/>
      </c>
    </row>
    <row r="626">
      <c r="G626">
        <f>IF(A626="","",IF(LEFT(A626,4)="http",IFERROR(MID(A626,FIND("/",A626,FIND("//",A626)+2),2000),"/"),A626))</f>
        <v/>
      </c>
      <c r="H626">
        <f>IF(G626="","",IFERROR(LEFT(SUBSTITUTE(G626,"#","?"),FIND("?",SUBSTITUTE(G626,"#","?"))-1),G626))</f>
        <v/>
      </c>
      <c r="I626">
        <f>IF(H626="","",LOWER(IF(AND(LEN(H626)&gt;1,RIGHT(H626,1)="/"),LEFT(H626,LEN(H626)-1),H626)))</f>
        <v/>
      </c>
      <c r="J626">
        <f>IF(I626="","",IFERROR(N(INDEX($A626:$E626,1,Rules!$H$16)),0))</f>
        <v/>
      </c>
      <c r="K626">
        <f>IF(I626="","",IFERROR(N(INDEX($A626:$E626,1,Rules!$H$17)),0))</f>
        <v/>
      </c>
      <c r="L626">
        <f>IF(I626="","",IFERROR(N(INDEX($A626:$E626,1,Rules!$H$18))*K626,0))</f>
        <v/>
      </c>
      <c r="M626">
        <f>IF(I626="","",IF(COUNTIF(Crawl!$EC$2:$EC$2001,I626)&gt;0,"Yes","No"))</f>
        <v/>
      </c>
    </row>
    <row r="627">
      <c r="G627">
        <f>IF(A627="","",IF(LEFT(A627,4)="http",IFERROR(MID(A627,FIND("/",A627,FIND("//",A627)+2),2000),"/"),A627))</f>
        <v/>
      </c>
      <c r="H627">
        <f>IF(G627="","",IFERROR(LEFT(SUBSTITUTE(G627,"#","?"),FIND("?",SUBSTITUTE(G627,"#","?"))-1),G627))</f>
        <v/>
      </c>
      <c r="I627">
        <f>IF(H627="","",LOWER(IF(AND(LEN(H627)&gt;1,RIGHT(H627,1)="/"),LEFT(H627,LEN(H627)-1),H627)))</f>
        <v/>
      </c>
      <c r="J627">
        <f>IF(I627="","",IFERROR(N(INDEX($A627:$E627,1,Rules!$H$16)),0))</f>
        <v/>
      </c>
      <c r="K627">
        <f>IF(I627="","",IFERROR(N(INDEX($A627:$E627,1,Rules!$H$17)),0))</f>
        <v/>
      </c>
      <c r="L627">
        <f>IF(I627="","",IFERROR(N(INDEX($A627:$E627,1,Rules!$H$18))*K627,0))</f>
        <v/>
      </c>
      <c r="M627">
        <f>IF(I627="","",IF(COUNTIF(Crawl!$EC$2:$EC$2001,I627)&gt;0,"Yes","No"))</f>
        <v/>
      </c>
    </row>
    <row r="628">
      <c r="G628">
        <f>IF(A628="","",IF(LEFT(A628,4)="http",IFERROR(MID(A628,FIND("/",A628,FIND("//",A628)+2),2000),"/"),A628))</f>
        <v/>
      </c>
      <c r="H628">
        <f>IF(G628="","",IFERROR(LEFT(SUBSTITUTE(G628,"#","?"),FIND("?",SUBSTITUTE(G628,"#","?"))-1),G628))</f>
        <v/>
      </c>
      <c r="I628">
        <f>IF(H628="","",LOWER(IF(AND(LEN(H628)&gt;1,RIGHT(H628,1)="/"),LEFT(H628,LEN(H628)-1),H628)))</f>
        <v/>
      </c>
      <c r="J628">
        <f>IF(I628="","",IFERROR(N(INDEX($A628:$E628,1,Rules!$H$16)),0))</f>
        <v/>
      </c>
      <c r="K628">
        <f>IF(I628="","",IFERROR(N(INDEX($A628:$E628,1,Rules!$H$17)),0))</f>
        <v/>
      </c>
      <c r="L628">
        <f>IF(I628="","",IFERROR(N(INDEX($A628:$E628,1,Rules!$H$18))*K628,0))</f>
        <v/>
      </c>
      <c r="M628">
        <f>IF(I628="","",IF(COUNTIF(Crawl!$EC$2:$EC$2001,I628)&gt;0,"Yes","No"))</f>
        <v/>
      </c>
    </row>
    <row r="629">
      <c r="G629">
        <f>IF(A629="","",IF(LEFT(A629,4)="http",IFERROR(MID(A629,FIND("/",A629,FIND("//",A629)+2),2000),"/"),A629))</f>
        <v/>
      </c>
      <c r="H629">
        <f>IF(G629="","",IFERROR(LEFT(SUBSTITUTE(G629,"#","?"),FIND("?",SUBSTITUTE(G629,"#","?"))-1),G629))</f>
        <v/>
      </c>
      <c r="I629">
        <f>IF(H629="","",LOWER(IF(AND(LEN(H629)&gt;1,RIGHT(H629,1)="/"),LEFT(H629,LEN(H629)-1),H629)))</f>
        <v/>
      </c>
      <c r="J629">
        <f>IF(I629="","",IFERROR(N(INDEX($A629:$E629,1,Rules!$H$16)),0))</f>
        <v/>
      </c>
      <c r="K629">
        <f>IF(I629="","",IFERROR(N(INDEX($A629:$E629,1,Rules!$H$17)),0))</f>
        <v/>
      </c>
      <c r="L629">
        <f>IF(I629="","",IFERROR(N(INDEX($A629:$E629,1,Rules!$H$18))*K629,0))</f>
        <v/>
      </c>
      <c r="M629">
        <f>IF(I629="","",IF(COUNTIF(Crawl!$EC$2:$EC$2001,I629)&gt;0,"Yes","No"))</f>
        <v/>
      </c>
    </row>
    <row r="630">
      <c r="G630">
        <f>IF(A630="","",IF(LEFT(A630,4)="http",IFERROR(MID(A630,FIND("/",A630,FIND("//",A630)+2),2000),"/"),A630))</f>
        <v/>
      </c>
      <c r="H630">
        <f>IF(G630="","",IFERROR(LEFT(SUBSTITUTE(G630,"#","?"),FIND("?",SUBSTITUTE(G630,"#","?"))-1),G630))</f>
        <v/>
      </c>
      <c r="I630">
        <f>IF(H630="","",LOWER(IF(AND(LEN(H630)&gt;1,RIGHT(H630,1)="/"),LEFT(H630,LEN(H630)-1),H630)))</f>
        <v/>
      </c>
      <c r="J630">
        <f>IF(I630="","",IFERROR(N(INDEX($A630:$E630,1,Rules!$H$16)),0))</f>
        <v/>
      </c>
      <c r="K630">
        <f>IF(I630="","",IFERROR(N(INDEX($A630:$E630,1,Rules!$H$17)),0))</f>
        <v/>
      </c>
      <c r="L630">
        <f>IF(I630="","",IFERROR(N(INDEX($A630:$E630,1,Rules!$H$18))*K630,0))</f>
        <v/>
      </c>
      <c r="M630">
        <f>IF(I630="","",IF(COUNTIF(Crawl!$EC$2:$EC$2001,I630)&gt;0,"Yes","No"))</f>
        <v/>
      </c>
    </row>
    <row r="631">
      <c r="G631">
        <f>IF(A631="","",IF(LEFT(A631,4)="http",IFERROR(MID(A631,FIND("/",A631,FIND("//",A631)+2),2000),"/"),A631))</f>
        <v/>
      </c>
      <c r="H631">
        <f>IF(G631="","",IFERROR(LEFT(SUBSTITUTE(G631,"#","?"),FIND("?",SUBSTITUTE(G631,"#","?"))-1),G631))</f>
        <v/>
      </c>
      <c r="I631">
        <f>IF(H631="","",LOWER(IF(AND(LEN(H631)&gt;1,RIGHT(H631,1)="/"),LEFT(H631,LEN(H631)-1),H631)))</f>
        <v/>
      </c>
      <c r="J631">
        <f>IF(I631="","",IFERROR(N(INDEX($A631:$E631,1,Rules!$H$16)),0))</f>
        <v/>
      </c>
      <c r="K631">
        <f>IF(I631="","",IFERROR(N(INDEX($A631:$E631,1,Rules!$H$17)),0))</f>
        <v/>
      </c>
      <c r="L631">
        <f>IF(I631="","",IFERROR(N(INDEX($A631:$E631,1,Rules!$H$18))*K631,0))</f>
        <v/>
      </c>
      <c r="M631">
        <f>IF(I631="","",IF(COUNTIF(Crawl!$EC$2:$EC$2001,I631)&gt;0,"Yes","No"))</f>
        <v/>
      </c>
    </row>
    <row r="632">
      <c r="G632">
        <f>IF(A632="","",IF(LEFT(A632,4)="http",IFERROR(MID(A632,FIND("/",A632,FIND("//",A632)+2),2000),"/"),A632))</f>
        <v/>
      </c>
      <c r="H632">
        <f>IF(G632="","",IFERROR(LEFT(SUBSTITUTE(G632,"#","?"),FIND("?",SUBSTITUTE(G632,"#","?"))-1),G632))</f>
        <v/>
      </c>
      <c r="I632">
        <f>IF(H632="","",LOWER(IF(AND(LEN(H632)&gt;1,RIGHT(H632,1)="/"),LEFT(H632,LEN(H632)-1),H632)))</f>
        <v/>
      </c>
      <c r="J632">
        <f>IF(I632="","",IFERROR(N(INDEX($A632:$E632,1,Rules!$H$16)),0))</f>
        <v/>
      </c>
      <c r="K632">
        <f>IF(I632="","",IFERROR(N(INDEX($A632:$E632,1,Rules!$H$17)),0))</f>
        <v/>
      </c>
      <c r="L632">
        <f>IF(I632="","",IFERROR(N(INDEX($A632:$E632,1,Rules!$H$18))*K632,0))</f>
        <v/>
      </c>
      <c r="M632">
        <f>IF(I632="","",IF(COUNTIF(Crawl!$EC$2:$EC$2001,I632)&gt;0,"Yes","No"))</f>
        <v/>
      </c>
    </row>
    <row r="633">
      <c r="G633">
        <f>IF(A633="","",IF(LEFT(A633,4)="http",IFERROR(MID(A633,FIND("/",A633,FIND("//",A633)+2),2000),"/"),A633))</f>
        <v/>
      </c>
      <c r="H633">
        <f>IF(G633="","",IFERROR(LEFT(SUBSTITUTE(G633,"#","?"),FIND("?",SUBSTITUTE(G633,"#","?"))-1),G633))</f>
        <v/>
      </c>
      <c r="I633">
        <f>IF(H633="","",LOWER(IF(AND(LEN(H633)&gt;1,RIGHT(H633,1)="/"),LEFT(H633,LEN(H633)-1),H633)))</f>
        <v/>
      </c>
      <c r="J633">
        <f>IF(I633="","",IFERROR(N(INDEX($A633:$E633,1,Rules!$H$16)),0))</f>
        <v/>
      </c>
      <c r="K633">
        <f>IF(I633="","",IFERROR(N(INDEX($A633:$E633,1,Rules!$H$17)),0))</f>
        <v/>
      </c>
      <c r="L633">
        <f>IF(I633="","",IFERROR(N(INDEX($A633:$E633,1,Rules!$H$18))*K633,0))</f>
        <v/>
      </c>
      <c r="M633">
        <f>IF(I633="","",IF(COUNTIF(Crawl!$EC$2:$EC$2001,I633)&gt;0,"Yes","No"))</f>
        <v/>
      </c>
    </row>
    <row r="634">
      <c r="G634">
        <f>IF(A634="","",IF(LEFT(A634,4)="http",IFERROR(MID(A634,FIND("/",A634,FIND("//",A634)+2),2000),"/"),A634))</f>
        <v/>
      </c>
      <c r="H634">
        <f>IF(G634="","",IFERROR(LEFT(SUBSTITUTE(G634,"#","?"),FIND("?",SUBSTITUTE(G634,"#","?"))-1),G634))</f>
        <v/>
      </c>
      <c r="I634">
        <f>IF(H634="","",LOWER(IF(AND(LEN(H634)&gt;1,RIGHT(H634,1)="/"),LEFT(H634,LEN(H634)-1),H634)))</f>
        <v/>
      </c>
      <c r="J634">
        <f>IF(I634="","",IFERROR(N(INDEX($A634:$E634,1,Rules!$H$16)),0))</f>
        <v/>
      </c>
      <c r="K634">
        <f>IF(I634="","",IFERROR(N(INDEX($A634:$E634,1,Rules!$H$17)),0))</f>
        <v/>
      </c>
      <c r="L634">
        <f>IF(I634="","",IFERROR(N(INDEX($A634:$E634,1,Rules!$H$18))*K634,0))</f>
        <v/>
      </c>
      <c r="M634">
        <f>IF(I634="","",IF(COUNTIF(Crawl!$EC$2:$EC$2001,I634)&gt;0,"Yes","No"))</f>
        <v/>
      </c>
    </row>
    <row r="635">
      <c r="G635">
        <f>IF(A635="","",IF(LEFT(A635,4)="http",IFERROR(MID(A635,FIND("/",A635,FIND("//",A635)+2),2000),"/"),A635))</f>
        <v/>
      </c>
      <c r="H635">
        <f>IF(G635="","",IFERROR(LEFT(SUBSTITUTE(G635,"#","?"),FIND("?",SUBSTITUTE(G635,"#","?"))-1),G635))</f>
        <v/>
      </c>
      <c r="I635">
        <f>IF(H635="","",LOWER(IF(AND(LEN(H635)&gt;1,RIGHT(H635,1)="/"),LEFT(H635,LEN(H635)-1),H635)))</f>
        <v/>
      </c>
      <c r="J635">
        <f>IF(I635="","",IFERROR(N(INDEX($A635:$E635,1,Rules!$H$16)),0))</f>
        <v/>
      </c>
      <c r="K635">
        <f>IF(I635="","",IFERROR(N(INDEX($A635:$E635,1,Rules!$H$17)),0))</f>
        <v/>
      </c>
      <c r="L635">
        <f>IF(I635="","",IFERROR(N(INDEX($A635:$E635,1,Rules!$H$18))*K635,0))</f>
        <v/>
      </c>
      <c r="M635">
        <f>IF(I635="","",IF(COUNTIF(Crawl!$EC$2:$EC$2001,I635)&gt;0,"Yes","No"))</f>
        <v/>
      </c>
    </row>
    <row r="636">
      <c r="G636">
        <f>IF(A636="","",IF(LEFT(A636,4)="http",IFERROR(MID(A636,FIND("/",A636,FIND("//",A636)+2),2000),"/"),A636))</f>
        <v/>
      </c>
      <c r="H636">
        <f>IF(G636="","",IFERROR(LEFT(SUBSTITUTE(G636,"#","?"),FIND("?",SUBSTITUTE(G636,"#","?"))-1),G636))</f>
        <v/>
      </c>
      <c r="I636">
        <f>IF(H636="","",LOWER(IF(AND(LEN(H636)&gt;1,RIGHT(H636,1)="/"),LEFT(H636,LEN(H636)-1),H636)))</f>
        <v/>
      </c>
      <c r="J636">
        <f>IF(I636="","",IFERROR(N(INDEX($A636:$E636,1,Rules!$H$16)),0))</f>
        <v/>
      </c>
      <c r="K636">
        <f>IF(I636="","",IFERROR(N(INDEX($A636:$E636,1,Rules!$H$17)),0))</f>
        <v/>
      </c>
      <c r="L636">
        <f>IF(I636="","",IFERROR(N(INDEX($A636:$E636,1,Rules!$H$18))*K636,0))</f>
        <v/>
      </c>
      <c r="M636">
        <f>IF(I636="","",IF(COUNTIF(Crawl!$EC$2:$EC$2001,I636)&gt;0,"Yes","No"))</f>
        <v/>
      </c>
    </row>
    <row r="637">
      <c r="G637">
        <f>IF(A637="","",IF(LEFT(A637,4)="http",IFERROR(MID(A637,FIND("/",A637,FIND("//",A637)+2),2000),"/"),A637))</f>
        <v/>
      </c>
      <c r="H637">
        <f>IF(G637="","",IFERROR(LEFT(SUBSTITUTE(G637,"#","?"),FIND("?",SUBSTITUTE(G637,"#","?"))-1),G637))</f>
        <v/>
      </c>
      <c r="I637">
        <f>IF(H637="","",LOWER(IF(AND(LEN(H637)&gt;1,RIGHT(H637,1)="/"),LEFT(H637,LEN(H637)-1),H637)))</f>
        <v/>
      </c>
      <c r="J637">
        <f>IF(I637="","",IFERROR(N(INDEX($A637:$E637,1,Rules!$H$16)),0))</f>
        <v/>
      </c>
      <c r="K637">
        <f>IF(I637="","",IFERROR(N(INDEX($A637:$E637,1,Rules!$H$17)),0))</f>
        <v/>
      </c>
      <c r="L637">
        <f>IF(I637="","",IFERROR(N(INDEX($A637:$E637,1,Rules!$H$18))*K637,0))</f>
        <v/>
      </c>
      <c r="M637">
        <f>IF(I637="","",IF(COUNTIF(Crawl!$EC$2:$EC$2001,I637)&gt;0,"Yes","No"))</f>
        <v/>
      </c>
    </row>
    <row r="638">
      <c r="G638">
        <f>IF(A638="","",IF(LEFT(A638,4)="http",IFERROR(MID(A638,FIND("/",A638,FIND("//",A638)+2),2000),"/"),A638))</f>
        <v/>
      </c>
      <c r="H638">
        <f>IF(G638="","",IFERROR(LEFT(SUBSTITUTE(G638,"#","?"),FIND("?",SUBSTITUTE(G638,"#","?"))-1),G638))</f>
        <v/>
      </c>
      <c r="I638">
        <f>IF(H638="","",LOWER(IF(AND(LEN(H638)&gt;1,RIGHT(H638,1)="/"),LEFT(H638,LEN(H638)-1),H638)))</f>
        <v/>
      </c>
      <c r="J638">
        <f>IF(I638="","",IFERROR(N(INDEX($A638:$E638,1,Rules!$H$16)),0))</f>
        <v/>
      </c>
      <c r="K638">
        <f>IF(I638="","",IFERROR(N(INDEX($A638:$E638,1,Rules!$H$17)),0))</f>
        <v/>
      </c>
      <c r="L638">
        <f>IF(I638="","",IFERROR(N(INDEX($A638:$E638,1,Rules!$H$18))*K638,0))</f>
        <v/>
      </c>
      <c r="M638">
        <f>IF(I638="","",IF(COUNTIF(Crawl!$EC$2:$EC$2001,I638)&gt;0,"Yes","No"))</f>
        <v/>
      </c>
    </row>
    <row r="639">
      <c r="G639">
        <f>IF(A639="","",IF(LEFT(A639,4)="http",IFERROR(MID(A639,FIND("/",A639,FIND("//",A639)+2),2000),"/"),A639))</f>
        <v/>
      </c>
      <c r="H639">
        <f>IF(G639="","",IFERROR(LEFT(SUBSTITUTE(G639,"#","?"),FIND("?",SUBSTITUTE(G639,"#","?"))-1),G639))</f>
        <v/>
      </c>
      <c r="I639">
        <f>IF(H639="","",LOWER(IF(AND(LEN(H639)&gt;1,RIGHT(H639,1)="/"),LEFT(H639,LEN(H639)-1),H639)))</f>
        <v/>
      </c>
      <c r="J639">
        <f>IF(I639="","",IFERROR(N(INDEX($A639:$E639,1,Rules!$H$16)),0))</f>
        <v/>
      </c>
      <c r="K639">
        <f>IF(I639="","",IFERROR(N(INDEX($A639:$E639,1,Rules!$H$17)),0))</f>
        <v/>
      </c>
      <c r="L639">
        <f>IF(I639="","",IFERROR(N(INDEX($A639:$E639,1,Rules!$H$18))*K639,0))</f>
        <v/>
      </c>
      <c r="M639">
        <f>IF(I639="","",IF(COUNTIF(Crawl!$EC$2:$EC$2001,I639)&gt;0,"Yes","No"))</f>
        <v/>
      </c>
    </row>
    <row r="640">
      <c r="G640">
        <f>IF(A640="","",IF(LEFT(A640,4)="http",IFERROR(MID(A640,FIND("/",A640,FIND("//",A640)+2),2000),"/"),A640))</f>
        <v/>
      </c>
      <c r="H640">
        <f>IF(G640="","",IFERROR(LEFT(SUBSTITUTE(G640,"#","?"),FIND("?",SUBSTITUTE(G640,"#","?"))-1),G640))</f>
        <v/>
      </c>
      <c r="I640">
        <f>IF(H640="","",LOWER(IF(AND(LEN(H640)&gt;1,RIGHT(H640,1)="/"),LEFT(H640,LEN(H640)-1),H640)))</f>
        <v/>
      </c>
      <c r="J640">
        <f>IF(I640="","",IFERROR(N(INDEX($A640:$E640,1,Rules!$H$16)),0))</f>
        <v/>
      </c>
      <c r="K640">
        <f>IF(I640="","",IFERROR(N(INDEX($A640:$E640,1,Rules!$H$17)),0))</f>
        <v/>
      </c>
      <c r="L640">
        <f>IF(I640="","",IFERROR(N(INDEX($A640:$E640,1,Rules!$H$18))*K640,0))</f>
        <v/>
      </c>
      <c r="M640">
        <f>IF(I640="","",IF(COUNTIF(Crawl!$EC$2:$EC$2001,I640)&gt;0,"Yes","No"))</f>
        <v/>
      </c>
    </row>
    <row r="641">
      <c r="G641">
        <f>IF(A641="","",IF(LEFT(A641,4)="http",IFERROR(MID(A641,FIND("/",A641,FIND("//",A641)+2),2000),"/"),A641))</f>
        <v/>
      </c>
      <c r="H641">
        <f>IF(G641="","",IFERROR(LEFT(SUBSTITUTE(G641,"#","?"),FIND("?",SUBSTITUTE(G641,"#","?"))-1),G641))</f>
        <v/>
      </c>
      <c r="I641">
        <f>IF(H641="","",LOWER(IF(AND(LEN(H641)&gt;1,RIGHT(H641,1)="/"),LEFT(H641,LEN(H641)-1),H641)))</f>
        <v/>
      </c>
      <c r="J641">
        <f>IF(I641="","",IFERROR(N(INDEX($A641:$E641,1,Rules!$H$16)),0))</f>
        <v/>
      </c>
      <c r="K641">
        <f>IF(I641="","",IFERROR(N(INDEX($A641:$E641,1,Rules!$H$17)),0))</f>
        <v/>
      </c>
      <c r="L641">
        <f>IF(I641="","",IFERROR(N(INDEX($A641:$E641,1,Rules!$H$18))*K641,0))</f>
        <v/>
      </c>
      <c r="M641">
        <f>IF(I641="","",IF(COUNTIF(Crawl!$EC$2:$EC$2001,I641)&gt;0,"Yes","No"))</f>
        <v/>
      </c>
    </row>
    <row r="642">
      <c r="G642">
        <f>IF(A642="","",IF(LEFT(A642,4)="http",IFERROR(MID(A642,FIND("/",A642,FIND("//",A642)+2),2000),"/"),A642))</f>
        <v/>
      </c>
      <c r="H642">
        <f>IF(G642="","",IFERROR(LEFT(SUBSTITUTE(G642,"#","?"),FIND("?",SUBSTITUTE(G642,"#","?"))-1),G642))</f>
        <v/>
      </c>
      <c r="I642">
        <f>IF(H642="","",LOWER(IF(AND(LEN(H642)&gt;1,RIGHT(H642,1)="/"),LEFT(H642,LEN(H642)-1),H642)))</f>
        <v/>
      </c>
      <c r="J642">
        <f>IF(I642="","",IFERROR(N(INDEX($A642:$E642,1,Rules!$H$16)),0))</f>
        <v/>
      </c>
      <c r="K642">
        <f>IF(I642="","",IFERROR(N(INDEX($A642:$E642,1,Rules!$H$17)),0))</f>
        <v/>
      </c>
      <c r="L642">
        <f>IF(I642="","",IFERROR(N(INDEX($A642:$E642,1,Rules!$H$18))*K642,0))</f>
        <v/>
      </c>
      <c r="M642">
        <f>IF(I642="","",IF(COUNTIF(Crawl!$EC$2:$EC$2001,I642)&gt;0,"Yes","No"))</f>
        <v/>
      </c>
    </row>
    <row r="643">
      <c r="G643">
        <f>IF(A643="","",IF(LEFT(A643,4)="http",IFERROR(MID(A643,FIND("/",A643,FIND("//",A643)+2),2000),"/"),A643))</f>
        <v/>
      </c>
      <c r="H643">
        <f>IF(G643="","",IFERROR(LEFT(SUBSTITUTE(G643,"#","?"),FIND("?",SUBSTITUTE(G643,"#","?"))-1),G643))</f>
        <v/>
      </c>
      <c r="I643">
        <f>IF(H643="","",LOWER(IF(AND(LEN(H643)&gt;1,RIGHT(H643,1)="/"),LEFT(H643,LEN(H643)-1),H643)))</f>
        <v/>
      </c>
      <c r="J643">
        <f>IF(I643="","",IFERROR(N(INDEX($A643:$E643,1,Rules!$H$16)),0))</f>
        <v/>
      </c>
      <c r="K643">
        <f>IF(I643="","",IFERROR(N(INDEX($A643:$E643,1,Rules!$H$17)),0))</f>
        <v/>
      </c>
      <c r="L643">
        <f>IF(I643="","",IFERROR(N(INDEX($A643:$E643,1,Rules!$H$18))*K643,0))</f>
        <v/>
      </c>
      <c r="M643">
        <f>IF(I643="","",IF(COUNTIF(Crawl!$EC$2:$EC$2001,I643)&gt;0,"Yes","No"))</f>
        <v/>
      </c>
    </row>
    <row r="644">
      <c r="G644">
        <f>IF(A644="","",IF(LEFT(A644,4)="http",IFERROR(MID(A644,FIND("/",A644,FIND("//",A644)+2),2000),"/"),A644))</f>
        <v/>
      </c>
      <c r="H644">
        <f>IF(G644="","",IFERROR(LEFT(SUBSTITUTE(G644,"#","?"),FIND("?",SUBSTITUTE(G644,"#","?"))-1),G644))</f>
        <v/>
      </c>
      <c r="I644">
        <f>IF(H644="","",LOWER(IF(AND(LEN(H644)&gt;1,RIGHT(H644,1)="/"),LEFT(H644,LEN(H644)-1),H644)))</f>
        <v/>
      </c>
      <c r="J644">
        <f>IF(I644="","",IFERROR(N(INDEX($A644:$E644,1,Rules!$H$16)),0))</f>
        <v/>
      </c>
      <c r="K644">
        <f>IF(I644="","",IFERROR(N(INDEX($A644:$E644,1,Rules!$H$17)),0))</f>
        <v/>
      </c>
      <c r="L644">
        <f>IF(I644="","",IFERROR(N(INDEX($A644:$E644,1,Rules!$H$18))*K644,0))</f>
        <v/>
      </c>
      <c r="M644">
        <f>IF(I644="","",IF(COUNTIF(Crawl!$EC$2:$EC$2001,I644)&gt;0,"Yes","No"))</f>
        <v/>
      </c>
    </row>
    <row r="645">
      <c r="G645">
        <f>IF(A645="","",IF(LEFT(A645,4)="http",IFERROR(MID(A645,FIND("/",A645,FIND("//",A645)+2),2000),"/"),A645))</f>
        <v/>
      </c>
      <c r="H645">
        <f>IF(G645="","",IFERROR(LEFT(SUBSTITUTE(G645,"#","?"),FIND("?",SUBSTITUTE(G645,"#","?"))-1),G645))</f>
        <v/>
      </c>
      <c r="I645">
        <f>IF(H645="","",LOWER(IF(AND(LEN(H645)&gt;1,RIGHT(H645,1)="/"),LEFT(H645,LEN(H645)-1),H645)))</f>
        <v/>
      </c>
      <c r="J645">
        <f>IF(I645="","",IFERROR(N(INDEX($A645:$E645,1,Rules!$H$16)),0))</f>
        <v/>
      </c>
      <c r="K645">
        <f>IF(I645="","",IFERROR(N(INDEX($A645:$E645,1,Rules!$H$17)),0))</f>
        <v/>
      </c>
      <c r="L645">
        <f>IF(I645="","",IFERROR(N(INDEX($A645:$E645,1,Rules!$H$18))*K645,0))</f>
        <v/>
      </c>
      <c r="M645">
        <f>IF(I645="","",IF(COUNTIF(Crawl!$EC$2:$EC$2001,I645)&gt;0,"Yes","No"))</f>
        <v/>
      </c>
    </row>
    <row r="646">
      <c r="G646">
        <f>IF(A646="","",IF(LEFT(A646,4)="http",IFERROR(MID(A646,FIND("/",A646,FIND("//",A646)+2),2000),"/"),A646))</f>
        <v/>
      </c>
      <c r="H646">
        <f>IF(G646="","",IFERROR(LEFT(SUBSTITUTE(G646,"#","?"),FIND("?",SUBSTITUTE(G646,"#","?"))-1),G646))</f>
        <v/>
      </c>
      <c r="I646">
        <f>IF(H646="","",LOWER(IF(AND(LEN(H646)&gt;1,RIGHT(H646,1)="/"),LEFT(H646,LEN(H646)-1),H646)))</f>
        <v/>
      </c>
      <c r="J646">
        <f>IF(I646="","",IFERROR(N(INDEX($A646:$E646,1,Rules!$H$16)),0))</f>
        <v/>
      </c>
      <c r="K646">
        <f>IF(I646="","",IFERROR(N(INDEX($A646:$E646,1,Rules!$H$17)),0))</f>
        <v/>
      </c>
      <c r="L646">
        <f>IF(I646="","",IFERROR(N(INDEX($A646:$E646,1,Rules!$H$18))*K646,0))</f>
        <v/>
      </c>
      <c r="M646">
        <f>IF(I646="","",IF(COUNTIF(Crawl!$EC$2:$EC$2001,I646)&gt;0,"Yes","No"))</f>
        <v/>
      </c>
    </row>
    <row r="647">
      <c r="G647">
        <f>IF(A647="","",IF(LEFT(A647,4)="http",IFERROR(MID(A647,FIND("/",A647,FIND("//",A647)+2),2000),"/"),A647))</f>
        <v/>
      </c>
      <c r="H647">
        <f>IF(G647="","",IFERROR(LEFT(SUBSTITUTE(G647,"#","?"),FIND("?",SUBSTITUTE(G647,"#","?"))-1),G647))</f>
        <v/>
      </c>
      <c r="I647">
        <f>IF(H647="","",LOWER(IF(AND(LEN(H647)&gt;1,RIGHT(H647,1)="/"),LEFT(H647,LEN(H647)-1),H647)))</f>
        <v/>
      </c>
      <c r="J647">
        <f>IF(I647="","",IFERROR(N(INDEX($A647:$E647,1,Rules!$H$16)),0))</f>
        <v/>
      </c>
      <c r="K647">
        <f>IF(I647="","",IFERROR(N(INDEX($A647:$E647,1,Rules!$H$17)),0))</f>
        <v/>
      </c>
      <c r="L647">
        <f>IF(I647="","",IFERROR(N(INDEX($A647:$E647,1,Rules!$H$18))*K647,0))</f>
        <v/>
      </c>
      <c r="M647">
        <f>IF(I647="","",IF(COUNTIF(Crawl!$EC$2:$EC$2001,I647)&gt;0,"Yes","No"))</f>
        <v/>
      </c>
    </row>
    <row r="648">
      <c r="G648">
        <f>IF(A648="","",IF(LEFT(A648,4)="http",IFERROR(MID(A648,FIND("/",A648,FIND("//",A648)+2),2000),"/"),A648))</f>
        <v/>
      </c>
      <c r="H648">
        <f>IF(G648="","",IFERROR(LEFT(SUBSTITUTE(G648,"#","?"),FIND("?",SUBSTITUTE(G648,"#","?"))-1),G648))</f>
        <v/>
      </c>
      <c r="I648">
        <f>IF(H648="","",LOWER(IF(AND(LEN(H648)&gt;1,RIGHT(H648,1)="/"),LEFT(H648,LEN(H648)-1),H648)))</f>
        <v/>
      </c>
      <c r="J648">
        <f>IF(I648="","",IFERROR(N(INDEX($A648:$E648,1,Rules!$H$16)),0))</f>
        <v/>
      </c>
      <c r="K648">
        <f>IF(I648="","",IFERROR(N(INDEX($A648:$E648,1,Rules!$H$17)),0))</f>
        <v/>
      </c>
      <c r="L648">
        <f>IF(I648="","",IFERROR(N(INDEX($A648:$E648,1,Rules!$H$18))*K648,0))</f>
        <v/>
      </c>
      <c r="M648">
        <f>IF(I648="","",IF(COUNTIF(Crawl!$EC$2:$EC$2001,I648)&gt;0,"Yes","No"))</f>
        <v/>
      </c>
    </row>
    <row r="649">
      <c r="G649">
        <f>IF(A649="","",IF(LEFT(A649,4)="http",IFERROR(MID(A649,FIND("/",A649,FIND("//",A649)+2),2000),"/"),A649))</f>
        <v/>
      </c>
      <c r="H649">
        <f>IF(G649="","",IFERROR(LEFT(SUBSTITUTE(G649,"#","?"),FIND("?",SUBSTITUTE(G649,"#","?"))-1),G649))</f>
        <v/>
      </c>
      <c r="I649">
        <f>IF(H649="","",LOWER(IF(AND(LEN(H649)&gt;1,RIGHT(H649,1)="/"),LEFT(H649,LEN(H649)-1),H649)))</f>
        <v/>
      </c>
      <c r="J649">
        <f>IF(I649="","",IFERROR(N(INDEX($A649:$E649,1,Rules!$H$16)),0))</f>
        <v/>
      </c>
      <c r="K649">
        <f>IF(I649="","",IFERROR(N(INDEX($A649:$E649,1,Rules!$H$17)),0))</f>
        <v/>
      </c>
      <c r="L649">
        <f>IF(I649="","",IFERROR(N(INDEX($A649:$E649,1,Rules!$H$18))*K649,0))</f>
        <v/>
      </c>
      <c r="M649">
        <f>IF(I649="","",IF(COUNTIF(Crawl!$EC$2:$EC$2001,I649)&gt;0,"Yes","No"))</f>
        <v/>
      </c>
    </row>
    <row r="650">
      <c r="G650">
        <f>IF(A650="","",IF(LEFT(A650,4)="http",IFERROR(MID(A650,FIND("/",A650,FIND("//",A650)+2),2000),"/"),A650))</f>
        <v/>
      </c>
      <c r="H650">
        <f>IF(G650="","",IFERROR(LEFT(SUBSTITUTE(G650,"#","?"),FIND("?",SUBSTITUTE(G650,"#","?"))-1),G650))</f>
        <v/>
      </c>
      <c r="I650">
        <f>IF(H650="","",LOWER(IF(AND(LEN(H650)&gt;1,RIGHT(H650,1)="/"),LEFT(H650,LEN(H650)-1),H650)))</f>
        <v/>
      </c>
      <c r="J650">
        <f>IF(I650="","",IFERROR(N(INDEX($A650:$E650,1,Rules!$H$16)),0))</f>
        <v/>
      </c>
      <c r="K650">
        <f>IF(I650="","",IFERROR(N(INDEX($A650:$E650,1,Rules!$H$17)),0))</f>
        <v/>
      </c>
      <c r="L650">
        <f>IF(I650="","",IFERROR(N(INDEX($A650:$E650,1,Rules!$H$18))*K650,0))</f>
        <v/>
      </c>
      <c r="M650">
        <f>IF(I650="","",IF(COUNTIF(Crawl!$EC$2:$EC$2001,I650)&gt;0,"Yes","No"))</f>
        <v/>
      </c>
    </row>
    <row r="651">
      <c r="G651">
        <f>IF(A651="","",IF(LEFT(A651,4)="http",IFERROR(MID(A651,FIND("/",A651,FIND("//",A651)+2),2000),"/"),A651))</f>
        <v/>
      </c>
      <c r="H651">
        <f>IF(G651="","",IFERROR(LEFT(SUBSTITUTE(G651,"#","?"),FIND("?",SUBSTITUTE(G651,"#","?"))-1),G651))</f>
        <v/>
      </c>
      <c r="I651">
        <f>IF(H651="","",LOWER(IF(AND(LEN(H651)&gt;1,RIGHT(H651,1)="/"),LEFT(H651,LEN(H651)-1),H651)))</f>
        <v/>
      </c>
      <c r="J651">
        <f>IF(I651="","",IFERROR(N(INDEX($A651:$E651,1,Rules!$H$16)),0))</f>
        <v/>
      </c>
      <c r="K651">
        <f>IF(I651="","",IFERROR(N(INDEX($A651:$E651,1,Rules!$H$17)),0))</f>
        <v/>
      </c>
      <c r="L651">
        <f>IF(I651="","",IFERROR(N(INDEX($A651:$E651,1,Rules!$H$18))*K651,0))</f>
        <v/>
      </c>
      <c r="M651">
        <f>IF(I651="","",IF(COUNTIF(Crawl!$EC$2:$EC$2001,I651)&gt;0,"Yes","No"))</f>
        <v/>
      </c>
    </row>
    <row r="652">
      <c r="G652">
        <f>IF(A652="","",IF(LEFT(A652,4)="http",IFERROR(MID(A652,FIND("/",A652,FIND("//",A652)+2),2000),"/"),A652))</f>
        <v/>
      </c>
      <c r="H652">
        <f>IF(G652="","",IFERROR(LEFT(SUBSTITUTE(G652,"#","?"),FIND("?",SUBSTITUTE(G652,"#","?"))-1),G652))</f>
        <v/>
      </c>
      <c r="I652">
        <f>IF(H652="","",LOWER(IF(AND(LEN(H652)&gt;1,RIGHT(H652,1)="/"),LEFT(H652,LEN(H652)-1),H652)))</f>
        <v/>
      </c>
      <c r="J652">
        <f>IF(I652="","",IFERROR(N(INDEX($A652:$E652,1,Rules!$H$16)),0))</f>
        <v/>
      </c>
      <c r="K652">
        <f>IF(I652="","",IFERROR(N(INDEX($A652:$E652,1,Rules!$H$17)),0))</f>
        <v/>
      </c>
      <c r="L652">
        <f>IF(I652="","",IFERROR(N(INDEX($A652:$E652,1,Rules!$H$18))*K652,0))</f>
        <v/>
      </c>
      <c r="M652">
        <f>IF(I652="","",IF(COUNTIF(Crawl!$EC$2:$EC$2001,I652)&gt;0,"Yes","No"))</f>
        <v/>
      </c>
    </row>
    <row r="653">
      <c r="G653">
        <f>IF(A653="","",IF(LEFT(A653,4)="http",IFERROR(MID(A653,FIND("/",A653,FIND("//",A653)+2),2000),"/"),A653))</f>
        <v/>
      </c>
      <c r="H653">
        <f>IF(G653="","",IFERROR(LEFT(SUBSTITUTE(G653,"#","?"),FIND("?",SUBSTITUTE(G653,"#","?"))-1),G653))</f>
        <v/>
      </c>
      <c r="I653">
        <f>IF(H653="","",LOWER(IF(AND(LEN(H653)&gt;1,RIGHT(H653,1)="/"),LEFT(H653,LEN(H653)-1),H653)))</f>
        <v/>
      </c>
      <c r="J653">
        <f>IF(I653="","",IFERROR(N(INDEX($A653:$E653,1,Rules!$H$16)),0))</f>
        <v/>
      </c>
      <c r="K653">
        <f>IF(I653="","",IFERROR(N(INDEX($A653:$E653,1,Rules!$H$17)),0))</f>
        <v/>
      </c>
      <c r="L653">
        <f>IF(I653="","",IFERROR(N(INDEX($A653:$E653,1,Rules!$H$18))*K653,0))</f>
        <v/>
      </c>
      <c r="M653">
        <f>IF(I653="","",IF(COUNTIF(Crawl!$EC$2:$EC$2001,I653)&gt;0,"Yes","No"))</f>
        <v/>
      </c>
    </row>
    <row r="654">
      <c r="G654">
        <f>IF(A654="","",IF(LEFT(A654,4)="http",IFERROR(MID(A654,FIND("/",A654,FIND("//",A654)+2),2000),"/"),A654))</f>
        <v/>
      </c>
      <c r="H654">
        <f>IF(G654="","",IFERROR(LEFT(SUBSTITUTE(G654,"#","?"),FIND("?",SUBSTITUTE(G654,"#","?"))-1),G654))</f>
        <v/>
      </c>
      <c r="I654">
        <f>IF(H654="","",LOWER(IF(AND(LEN(H654)&gt;1,RIGHT(H654,1)="/"),LEFT(H654,LEN(H654)-1),H654)))</f>
        <v/>
      </c>
      <c r="J654">
        <f>IF(I654="","",IFERROR(N(INDEX($A654:$E654,1,Rules!$H$16)),0))</f>
        <v/>
      </c>
      <c r="K654">
        <f>IF(I654="","",IFERROR(N(INDEX($A654:$E654,1,Rules!$H$17)),0))</f>
        <v/>
      </c>
      <c r="L654">
        <f>IF(I654="","",IFERROR(N(INDEX($A654:$E654,1,Rules!$H$18))*K654,0))</f>
        <v/>
      </c>
      <c r="M654">
        <f>IF(I654="","",IF(COUNTIF(Crawl!$EC$2:$EC$2001,I654)&gt;0,"Yes","No"))</f>
        <v/>
      </c>
    </row>
    <row r="655">
      <c r="G655">
        <f>IF(A655="","",IF(LEFT(A655,4)="http",IFERROR(MID(A655,FIND("/",A655,FIND("//",A655)+2),2000),"/"),A655))</f>
        <v/>
      </c>
      <c r="H655">
        <f>IF(G655="","",IFERROR(LEFT(SUBSTITUTE(G655,"#","?"),FIND("?",SUBSTITUTE(G655,"#","?"))-1),G655))</f>
        <v/>
      </c>
      <c r="I655">
        <f>IF(H655="","",LOWER(IF(AND(LEN(H655)&gt;1,RIGHT(H655,1)="/"),LEFT(H655,LEN(H655)-1),H655)))</f>
        <v/>
      </c>
      <c r="J655">
        <f>IF(I655="","",IFERROR(N(INDEX($A655:$E655,1,Rules!$H$16)),0))</f>
        <v/>
      </c>
      <c r="K655">
        <f>IF(I655="","",IFERROR(N(INDEX($A655:$E655,1,Rules!$H$17)),0))</f>
        <v/>
      </c>
      <c r="L655">
        <f>IF(I655="","",IFERROR(N(INDEX($A655:$E655,1,Rules!$H$18))*K655,0))</f>
        <v/>
      </c>
      <c r="M655">
        <f>IF(I655="","",IF(COUNTIF(Crawl!$EC$2:$EC$2001,I655)&gt;0,"Yes","No"))</f>
        <v/>
      </c>
    </row>
    <row r="656">
      <c r="G656">
        <f>IF(A656="","",IF(LEFT(A656,4)="http",IFERROR(MID(A656,FIND("/",A656,FIND("//",A656)+2),2000),"/"),A656))</f>
        <v/>
      </c>
      <c r="H656">
        <f>IF(G656="","",IFERROR(LEFT(SUBSTITUTE(G656,"#","?"),FIND("?",SUBSTITUTE(G656,"#","?"))-1),G656))</f>
        <v/>
      </c>
      <c r="I656">
        <f>IF(H656="","",LOWER(IF(AND(LEN(H656)&gt;1,RIGHT(H656,1)="/"),LEFT(H656,LEN(H656)-1),H656)))</f>
        <v/>
      </c>
      <c r="J656">
        <f>IF(I656="","",IFERROR(N(INDEX($A656:$E656,1,Rules!$H$16)),0))</f>
        <v/>
      </c>
      <c r="K656">
        <f>IF(I656="","",IFERROR(N(INDEX($A656:$E656,1,Rules!$H$17)),0))</f>
        <v/>
      </c>
      <c r="L656">
        <f>IF(I656="","",IFERROR(N(INDEX($A656:$E656,1,Rules!$H$18))*K656,0))</f>
        <v/>
      </c>
      <c r="M656">
        <f>IF(I656="","",IF(COUNTIF(Crawl!$EC$2:$EC$2001,I656)&gt;0,"Yes","No"))</f>
        <v/>
      </c>
    </row>
    <row r="657">
      <c r="G657">
        <f>IF(A657="","",IF(LEFT(A657,4)="http",IFERROR(MID(A657,FIND("/",A657,FIND("//",A657)+2),2000),"/"),A657))</f>
        <v/>
      </c>
      <c r="H657">
        <f>IF(G657="","",IFERROR(LEFT(SUBSTITUTE(G657,"#","?"),FIND("?",SUBSTITUTE(G657,"#","?"))-1),G657))</f>
        <v/>
      </c>
      <c r="I657">
        <f>IF(H657="","",LOWER(IF(AND(LEN(H657)&gt;1,RIGHT(H657,1)="/"),LEFT(H657,LEN(H657)-1),H657)))</f>
        <v/>
      </c>
      <c r="J657">
        <f>IF(I657="","",IFERROR(N(INDEX($A657:$E657,1,Rules!$H$16)),0))</f>
        <v/>
      </c>
      <c r="K657">
        <f>IF(I657="","",IFERROR(N(INDEX($A657:$E657,1,Rules!$H$17)),0))</f>
        <v/>
      </c>
      <c r="L657">
        <f>IF(I657="","",IFERROR(N(INDEX($A657:$E657,1,Rules!$H$18))*K657,0))</f>
        <v/>
      </c>
      <c r="M657">
        <f>IF(I657="","",IF(COUNTIF(Crawl!$EC$2:$EC$2001,I657)&gt;0,"Yes","No"))</f>
        <v/>
      </c>
    </row>
    <row r="658">
      <c r="G658">
        <f>IF(A658="","",IF(LEFT(A658,4)="http",IFERROR(MID(A658,FIND("/",A658,FIND("//",A658)+2),2000),"/"),A658))</f>
        <v/>
      </c>
      <c r="H658">
        <f>IF(G658="","",IFERROR(LEFT(SUBSTITUTE(G658,"#","?"),FIND("?",SUBSTITUTE(G658,"#","?"))-1),G658))</f>
        <v/>
      </c>
      <c r="I658">
        <f>IF(H658="","",LOWER(IF(AND(LEN(H658)&gt;1,RIGHT(H658,1)="/"),LEFT(H658,LEN(H658)-1),H658)))</f>
        <v/>
      </c>
      <c r="J658">
        <f>IF(I658="","",IFERROR(N(INDEX($A658:$E658,1,Rules!$H$16)),0))</f>
        <v/>
      </c>
      <c r="K658">
        <f>IF(I658="","",IFERROR(N(INDEX($A658:$E658,1,Rules!$H$17)),0))</f>
        <v/>
      </c>
      <c r="L658">
        <f>IF(I658="","",IFERROR(N(INDEX($A658:$E658,1,Rules!$H$18))*K658,0))</f>
        <v/>
      </c>
      <c r="M658">
        <f>IF(I658="","",IF(COUNTIF(Crawl!$EC$2:$EC$2001,I658)&gt;0,"Yes","No"))</f>
        <v/>
      </c>
    </row>
    <row r="659">
      <c r="G659">
        <f>IF(A659="","",IF(LEFT(A659,4)="http",IFERROR(MID(A659,FIND("/",A659,FIND("//",A659)+2),2000),"/"),A659))</f>
        <v/>
      </c>
      <c r="H659">
        <f>IF(G659="","",IFERROR(LEFT(SUBSTITUTE(G659,"#","?"),FIND("?",SUBSTITUTE(G659,"#","?"))-1),G659))</f>
        <v/>
      </c>
      <c r="I659">
        <f>IF(H659="","",LOWER(IF(AND(LEN(H659)&gt;1,RIGHT(H659,1)="/"),LEFT(H659,LEN(H659)-1),H659)))</f>
        <v/>
      </c>
      <c r="J659">
        <f>IF(I659="","",IFERROR(N(INDEX($A659:$E659,1,Rules!$H$16)),0))</f>
        <v/>
      </c>
      <c r="K659">
        <f>IF(I659="","",IFERROR(N(INDEX($A659:$E659,1,Rules!$H$17)),0))</f>
        <v/>
      </c>
      <c r="L659">
        <f>IF(I659="","",IFERROR(N(INDEX($A659:$E659,1,Rules!$H$18))*K659,0))</f>
        <v/>
      </c>
      <c r="M659">
        <f>IF(I659="","",IF(COUNTIF(Crawl!$EC$2:$EC$2001,I659)&gt;0,"Yes","No"))</f>
        <v/>
      </c>
    </row>
    <row r="660">
      <c r="G660">
        <f>IF(A660="","",IF(LEFT(A660,4)="http",IFERROR(MID(A660,FIND("/",A660,FIND("//",A660)+2),2000),"/"),A660))</f>
        <v/>
      </c>
      <c r="H660">
        <f>IF(G660="","",IFERROR(LEFT(SUBSTITUTE(G660,"#","?"),FIND("?",SUBSTITUTE(G660,"#","?"))-1),G660))</f>
        <v/>
      </c>
      <c r="I660">
        <f>IF(H660="","",LOWER(IF(AND(LEN(H660)&gt;1,RIGHT(H660,1)="/"),LEFT(H660,LEN(H660)-1),H660)))</f>
        <v/>
      </c>
      <c r="J660">
        <f>IF(I660="","",IFERROR(N(INDEX($A660:$E660,1,Rules!$H$16)),0))</f>
        <v/>
      </c>
      <c r="K660">
        <f>IF(I660="","",IFERROR(N(INDEX($A660:$E660,1,Rules!$H$17)),0))</f>
        <v/>
      </c>
      <c r="L660">
        <f>IF(I660="","",IFERROR(N(INDEX($A660:$E660,1,Rules!$H$18))*K660,0))</f>
        <v/>
      </c>
      <c r="M660">
        <f>IF(I660="","",IF(COUNTIF(Crawl!$EC$2:$EC$2001,I660)&gt;0,"Yes","No"))</f>
        <v/>
      </c>
    </row>
    <row r="661">
      <c r="G661">
        <f>IF(A661="","",IF(LEFT(A661,4)="http",IFERROR(MID(A661,FIND("/",A661,FIND("//",A661)+2),2000),"/"),A661))</f>
        <v/>
      </c>
      <c r="H661">
        <f>IF(G661="","",IFERROR(LEFT(SUBSTITUTE(G661,"#","?"),FIND("?",SUBSTITUTE(G661,"#","?"))-1),G661))</f>
        <v/>
      </c>
      <c r="I661">
        <f>IF(H661="","",LOWER(IF(AND(LEN(H661)&gt;1,RIGHT(H661,1)="/"),LEFT(H661,LEN(H661)-1),H661)))</f>
        <v/>
      </c>
      <c r="J661">
        <f>IF(I661="","",IFERROR(N(INDEX($A661:$E661,1,Rules!$H$16)),0))</f>
        <v/>
      </c>
      <c r="K661">
        <f>IF(I661="","",IFERROR(N(INDEX($A661:$E661,1,Rules!$H$17)),0))</f>
        <v/>
      </c>
      <c r="L661">
        <f>IF(I661="","",IFERROR(N(INDEX($A661:$E661,1,Rules!$H$18))*K661,0))</f>
        <v/>
      </c>
      <c r="M661">
        <f>IF(I661="","",IF(COUNTIF(Crawl!$EC$2:$EC$2001,I661)&gt;0,"Yes","No"))</f>
        <v/>
      </c>
    </row>
    <row r="662">
      <c r="G662">
        <f>IF(A662="","",IF(LEFT(A662,4)="http",IFERROR(MID(A662,FIND("/",A662,FIND("//",A662)+2),2000),"/"),A662))</f>
        <v/>
      </c>
      <c r="H662">
        <f>IF(G662="","",IFERROR(LEFT(SUBSTITUTE(G662,"#","?"),FIND("?",SUBSTITUTE(G662,"#","?"))-1),G662))</f>
        <v/>
      </c>
      <c r="I662">
        <f>IF(H662="","",LOWER(IF(AND(LEN(H662)&gt;1,RIGHT(H662,1)="/"),LEFT(H662,LEN(H662)-1),H662)))</f>
        <v/>
      </c>
      <c r="J662">
        <f>IF(I662="","",IFERROR(N(INDEX($A662:$E662,1,Rules!$H$16)),0))</f>
        <v/>
      </c>
      <c r="K662">
        <f>IF(I662="","",IFERROR(N(INDEX($A662:$E662,1,Rules!$H$17)),0))</f>
        <v/>
      </c>
      <c r="L662">
        <f>IF(I662="","",IFERROR(N(INDEX($A662:$E662,1,Rules!$H$18))*K662,0))</f>
        <v/>
      </c>
      <c r="M662">
        <f>IF(I662="","",IF(COUNTIF(Crawl!$EC$2:$EC$2001,I662)&gt;0,"Yes","No"))</f>
        <v/>
      </c>
    </row>
    <row r="663">
      <c r="G663">
        <f>IF(A663="","",IF(LEFT(A663,4)="http",IFERROR(MID(A663,FIND("/",A663,FIND("//",A663)+2),2000),"/"),A663))</f>
        <v/>
      </c>
      <c r="H663">
        <f>IF(G663="","",IFERROR(LEFT(SUBSTITUTE(G663,"#","?"),FIND("?",SUBSTITUTE(G663,"#","?"))-1),G663))</f>
        <v/>
      </c>
      <c r="I663">
        <f>IF(H663="","",LOWER(IF(AND(LEN(H663)&gt;1,RIGHT(H663,1)="/"),LEFT(H663,LEN(H663)-1),H663)))</f>
        <v/>
      </c>
      <c r="J663">
        <f>IF(I663="","",IFERROR(N(INDEX($A663:$E663,1,Rules!$H$16)),0))</f>
        <v/>
      </c>
      <c r="K663">
        <f>IF(I663="","",IFERROR(N(INDEX($A663:$E663,1,Rules!$H$17)),0))</f>
        <v/>
      </c>
      <c r="L663">
        <f>IF(I663="","",IFERROR(N(INDEX($A663:$E663,1,Rules!$H$18))*K663,0))</f>
        <v/>
      </c>
      <c r="M663">
        <f>IF(I663="","",IF(COUNTIF(Crawl!$EC$2:$EC$2001,I663)&gt;0,"Yes","No"))</f>
        <v/>
      </c>
    </row>
    <row r="664">
      <c r="G664">
        <f>IF(A664="","",IF(LEFT(A664,4)="http",IFERROR(MID(A664,FIND("/",A664,FIND("//",A664)+2),2000),"/"),A664))</f>
        <v/>
      </c>
      <c r="H664">
        <f>IF(G664="","",IFERROR(LEFT(SUBSTITUTE(G664,"#","?"),FIND("?",SUBSTITUTE(G664,"#","?"))-1),G664))</f>
        <v/>
      </c>
      <c r="I664">
        <f>IF(H664="","",LOWER(IF(AND(LEN(H664)&gt;1,RIGHT(H664,1)="/"),LEFT(H664,LEN(H664)-1),H664)))</f>
        <v/>
      </c>
      <c r="J664">
        <f>IF(I664="","",IFERROR(N(INDEX($A664:$E664,1,Rules!$H$16)),0))</f>
        <v/>
      </c>
      <c r="K664">
        <f>IF(I664="","",IFERROR(N(INDEX($A664:$E664,1,Rules!$H$17)),0))</f>
        <v/>
      </c>
      <c r="L664">
        <f>IF(I664="","",IFERROR(N(INDEX($A664:$E664,1,Rules!$H$18))*K664,0))</f>
        <v/>
      </c>
      <c r="M664">
        <f>IF(I664="","",IF(COUNTIF(Crawl!$EC$2:$EC$2001,I664)&gt;0,"Yes","No"))</f>
        <v/>
      </c>
    </row>
    <row r="665">
      <c r="G665">
        <f>IF(A665="","",IF(LEFT(A665,4)="http",IFERROR(MID(A665,FIND("/",A665,FIND("//",A665)+2),2000),"/"),A665))</f>
        <v/>
      </c>
      <c r="H665">
        <f>IF(G665="","",IFERROR(LEFT(SUBSTITUTE(G665,"#","?"),FIND("?",SUBSTITUTE(G665,"#","?"))-1),G665))</f>
        <v/>
      </c>
      <c r="I665">
        <f>IF(H665="","",LOWER(IF(AND(LEN(H665)&gt;1,RIGHT(H665,1)="/"),LEFT(H665,LEN(H665)-1),H665)))</f>
        <v/>
      </c>
      <c r="J665">
        <f>IF(I665="","",IFERROR(N(INDEX($A665:$E665,1,Rules!$H$16)),0))</f>
        <v/>
      </c>
      <c r="K665">
        <f>IF(I665="","",IFERROR(N(INDEX($A665:$E665,1,Rules!$H$17)),0))</f>
        <v/>
      </c>
      <c r="L665">
        <f>IF(I665="","",IFERROR(N(INDEX($A665:$E665,1,Rules!$H$18))*K665,0))</f>
        <v/>
      </c>
      <c r="M665">
        <f>IF(I665="","",IF(COUNTIF(Crawl!$EC$2:$EC$2001,I665)&gt;0,"Yes","No"))</f>
        <v/>
      </c>
    </row>
    <row r="666">
      <c r="G666">
        <f>IF(A666="","",IF(LEFT(A666,4)="http",IFERROR(MID(A666,FIND("/",A666,FIND("//",A666)+2),2000),"/"),A666))</f>
        <v/>
      </c>
      <c r="H666">
        <f>IF(G666="","",IFERROR(LEFT(SUBSTITUTE(G666,"#","?"),FIND("?",SUBSTITUTE(G666,"#","?"))-1),G666))</f>
        <v/>
      </c>
      <c r="I666">
        <f>IF(H666="","",LOWER(IF(AND(LEN(H666)&gt;1,RIGHT(H666,1)="/"),LEFT(H666,LEN(H666)-1),H666)))</f>
        <v/>
      </c>
      <c r="J666">
        <f>IF(I666="","",IFERROR(N(INDEX($A666:$E666,1,Rules!$H$16)),0))</f>
        <v/>
      </c>
      <c r="K666">
        <f>IF(I666="","",IFERROR(N(INDEX($A666:$E666,1,Rules!$H$17)),0))</f>
        <v/>
      </c>
      <c r="L666">
        <f>IF(I666="","",IFERROR(N(INDEX($A666:$E666,1,Rules!$H$18))*K666,0))</f>
        <v/>
      </c>
      <c r="M666">
        <f>IF(I666="","",IF(COUNTIF(Crawl!$EC$2:$EC$2001,I666)&gt;0,"Yes","No"))</f>
        <v/>
      </c>
    </row>
    <row r="667">
      <c r="G667">
        <f>IF(A667="","",IF(LEFT(A667,4)="http",IFERROR(MID(A667,FIND("/",A667,FIND("//",A667)+2),2000),"/"),A667))</f>
        <v/>
      </c>
      <c r="H667">
        <f>IF(G667="","",IFERROR(LEFT(SUBSTITUTE(G667,"#","?"),FIND("?",SUBSTITUTE(G667,"#","?"))-1),G667))</f>
        <v/>
      </c>
      <c r="I667">
        <f>IF(H667="","",LOWER(IF(AND(LEN(H667)&gt;1,RIGHT(H667,1)="/"),LEFT(H667,LEN(H667)-1),H667)))</f>
        <v/>
      </c>
      <c r="J667">
        <f>IF(I667="","",IFERROR(N(INDEX($A667:$E667,1,Rules!$H$16)),0))</f>
        <v/>
      </c>
      <c r="K667">
        <f>IF(I667="","",IFERROR(N(INDEX($A667:$E667,1,Rules!$H$17)),0))</f>
        <v/>
      </c>
      <c r="L667">
        <f>IF(I667="","",IFERROR(N(INDEX($A667:$E667,1,Rules!$H$18))*K667,0))</f>
        <v/>
      </c>
      <c r="M667">
        <f>IF(I667="","",IF(COUNTIF(Crawl!$EC$2:$EC$2001,I667)&gt;0,"Yes","No"))</f>
        <v/>
      </c>
    </row>
    <row r="668">
      <c r="G668">
        <f>IF(A668="","",IF(LEFT(A668,4)="http",IFERROR(MID(A668,FIND("/",A668,FIND("//",A668)+2),2000),"/"),A668))</f>
        <v/>
      </c>
      <c r="H668">
        <f>IF(G668="","",IFERROR(LEFT(SUBSTITUTE(G668,"#","?"),FIND("?",SUBSTITUTE(G668,"#","?"))-1),G668))</f>
        <v/>
      </c>
      <c r="I668">
        <f>IF(H668="","",LOWER(IF(AND(LEN(H668)&gt;1,RIGHT(H668,1)="/"),LEFT(H668,LEN(H668)-1),H668)))</f>
        <v/>
      </c>
      <c r="J668">
        <f>IF(I668="","",IFERROR(N(INDEX($A668:$E668,1,Rules!$H$16)),0))</f>
        <v/>
      </c>
      <c r="K668">
        <f>IF(I668="","",IFERROR(N(INDEX($A668:$E668,1,Rules!$H$17)),0))</f>
        <v/>
      </c>
      <c r="L668">
        <f>IF(I668="","",IFERROR(N(INDEX($A668:$E668,1,Rules!$H$18))*K668,0))</f>
        <v/>
      </c>
      <c r="M668">
        <f>IF(I668="","",IF(COUNTIF(Crawl!$EC$2:$EC$2001,I668)&gt;0,"Yes","No"))</f>
        <v/>
      </c>
    </row>
    <row r="669">
      <c r="G669">
        <f>IF(A669="","",IF(LEFT(A669,4)="http",IFERROR(MID(A669,FIND("/",A669,FIND("//",A669)+2),2000),"/"),A669))</f>
        <v/>
      </c>
      <c r="H669">
        <f>IF(G669="","",IFERROR(LEFT(SUBSTITUTE(G669,"#","?"),FIND("?",SUBSTITUTE(G669,"#","?"))-1),G669))</f>
        <v/>
      </c>
      <c r="I669">
        <f>IF(H669="","",LOWER(IF(AND(LEN(H669)&gt;1,RIGHT(H669,1)="/"),LEFT(H669,LEN(H669)-1),H669)))</f>
        <v/>
      </c>
      <c r="J669">
        <f>IF(I669="","",IFERROR(N(INDEX($A669:$E669,1,Rules!$H$16)),0))</f>
        <v/>
      </c>
      <c r="K669">
        <f>IF(I669="","",IFERROR(N(INDEX($A669:$E669,1,Rules!$H$17)),0))</f>
        <v/>
      </c>
      <c r="L669">
        <f>IF(I669="","",IFERROR(N(INDEX($A669:$E669,1,Rules!$H$18))*K669,0))</f>
        <v/>
      </c>
      <c r="M669">
        <f>IF(I669="","",IF(COUNTIF(Crawl!$EC$2:$EC$2001,I669)&gt;0,"Yes","No"))</f>
        <v/>
      </c>
    </row>
    <row r="670">
      <c r="G670">
        <f>IF(A670="","",IF(LEFT(A670,4)="http",IFERROR(MID(A670,FIND("/",A670,FIND("//",A670)+2),2000),"/"),A670))</f>
        <v/>
      </c>
      <c r="H670">
        <f>IF(G670="","",IFERROR(LEFT(SUBSTITUTE(G670,"#","?"),FIND("?",SUBSTITUTE(G670,"#","?"))-1),G670))</f>
        <v/>
      </c>
      <c r="I670">
        <f>IF(H670="","",LOWER(IF(AND(LEN(H670)&gt;1,RIGHT(H670,1)="/"),LEFT(H670,LEN(H670)-1),H670)))</f>
        <v/>
      </c>
      <c r="J670">
        <f>IF(I670="","",IFERROR(N(INDEX($A670:$E670,1,Rules!$H$16)),0))</f>
        <v/>
      </c>
      <c r="K670">
        <f>IF(I670="","",IFERROR(N(INDEX($A670:$E670,1,Rules!$H$17)),0))</f>
        <v/>
      </c>
      <c r="L670">
        <f>IF(I670="","",IFERROR(N(INDEX($A670:$E670,1,Rules!$H$18))*K670,0))</f>
        <v/>
      </c>
      <c r="M670">
        <f>IF(I670="","",IF(COUNTIF(Crawl!$EC$2:$EC$2001,I670)&gt;0,"Yes","No"))</f>
        <v/>
      </c>
    </row>
    <row r="671">
      <c r="G671">
        <f>IF(A671="","",IF(LEFT(A671,4)="http",IFERROR(MID(A671,FIND("/",A671,FIND("//",A671)+2),2000),"/"),A671))</f>
        <v/>
      </c>
      <c r="H671">
        <f>IF(G671="","",IFERROR(LEFT(SUBSTITUTE(G671,"#","?"),FIND("?",SUBSTITUTE(G671,"#","?"))-1),G671))</f>
        <v/>
      </c>
      <c r="I671">
        <f>IF(H671="","",LOWER(IF(AND(LEN(H671)&gt;1,RIGHT(H671,1)="/"),LEFT(H671,LEN(H671)-1),H671)))</f>
        <v/>
      </c>
      <c r="J671">
        <f>IF(I671="","",IFERROR(N(INDEX($A671:$E671,1,Rules!$H$16)),0))</f>
        <v/>
      </c>
      <c r="K671">
        <f>IF(I671="","",IFERROR(N(INDEX($A671:$E671,1,Rules!$H$17)),0))</f>
        <v/>
      </c>
      <c r="L671">
        <f>IF(I671="","",IFERROR(N(INDEX($A671:$E671,1,Rules!$H$18))*K671,0))</f>
        <v/>
      </c>
      <c r="M671">
        <f>IF(I671="","",IF(COUNTIF(Crawl!$EC$2:$EC$2001,I671)&gt;0,"Yes","No"))</f>
        <v/>
      </c>
    </row>
    <row r="672">
      <c r="G672">
        <f>IF(A672="","",IF(LEFT(A672,4)="http",IFERROR(MID(A672,FIND("/",A672,FIND("//",A672)+2),2000),"/"),A672))</f>
        <v/>
      </c>
      <c r="H672">
        <f>IF(G672="","",IFERROR(LEFT(SUBSTITUTE(G672,"#","?"),FIND("?",SUBSTITUTE(G672,"#","?"))-1),G672))</f>
        <v/>
      </c>
      <c r="I672">
        <f>IF(H672="","",LOWER(IF(AND(LEN(H672)&gt;1,RIGHT(H672,1)="/"),LEFT(H672,LEN(H672)-1),H672)))</f>
        <v/>
      </c>
      <c r="J672">
        <f>IF(I672="","",IFERROR(N(INDEX($A672:$E672,1,Rules!$H$16)),0))</f>
        <v/>
      </c>
      <c r="K672">
        <f>IF(I672="","",IFERROR(N(INDEX($A672:$E672,1,Rules!$H$17)),0))</f>
        <v/>
      </c>
      <c r="L672">
        <f>IF(I672="","",IFERROR(N(INDEX($A672:$E672,1,Rules!$H$18))*K672,0))</f>
        <v/>
      </c>
      <c r="M672">
        <f>IF(I672="","",IF(COUNTIF(Crawl!$EC$2:$EC$2001,I672)&gt;0,"Yes","No"))</f>
        <v/>
      </c>
    </row>
    <row r="673">
      <c r="G673">
        <f>IF(A673="","",IF(LEFT(A673,4)="http",IFERROR(MID(A673,FIND("/",A673,FIND("//",A673)+2),2000),"/"),A673))</f>
        <v/>
      </c>
      <c r="H673">
        <f>IF(G673="","",IFERROR(LEFT(SUBSTITUTE(G673,"#","?"),FIND("?",SUBSTITUTE(G673,"#","?"))-1),G673))</f>
        <v/>
      </c>
      <c r="I673">
        <f>IF(H673="","",LOWER(IF(AND(LEN(H673)&gt;1,RIGHT(H673,1)="/"),LEFT(H673,LEN(H673)-1),H673)))</f>
        <v/>
      </c>
      <c r="J673">
        <f>IF(I673="","",IFERROR(N(INDEX($A673:$E673,1,Rules!$H$16)),0))</f>
        <v/>
      </c>
      <c r="K673">
        <f>IF(I673="","",IFERROR(N(INDEX($A673:$E673,1,Rules!$H$17)),0))</f>
        <v/>
      </c>
      <c r="L673">
        <f>IF(I673="","",IFERROR(N(INDEX($A673:$E673,1,Rules!$H$18))*K673,0))</f>
        <v/>
      </c>
      <c r="M673">
        <f>IF(I673="","",IF(COUNTIF(Crawl!$EC$2:$EC$2001,I673)&gt;0,"Yes","No"))</f>
        <v/>
      </c>
    </row>
    <row r="674">
      <c r="G674">
        <f>IF(A674="","",IF(LEFT(A674,4)="http",IFERROR(MID(A674,FIND("/",A674,FIND("//",A674)+2),2000),"/"),A674))</f>
        <v/>
      </c>
      <c r="H674">
        <f>IF(G674="","",IFERROR(LEFT(SUBSTITUTE(G674,"#","?"),FIND("?",SUBSTITUTE(G674,"#","?"))-1),G674))</f>
        <v/>
      </c>
      <c r="I674">
        <f>IF(H674="","",LOWER(IF(AND(LEN(H674)&gt;1,RIGHT(H674,1)="/"),LEFT(H674,LEN(H674)-1),H674)))</f>
        <v/>
      </c>
      <c r="J674">
        <f>IF(I674="","",IFERROR(N(INDEX($A674:$E674,1,Rules!$H$16)),0))</f>
        <v/>
      </c>
      <c r="K674">
        <f>IF(I674="","",IFERROR(N(INDEX($A674:$E674,1,Rules!$H$17)),0))</f>
        <v/>
      </c>
      <c r="L674">
        <f>IF(I674="","",IFERROR(N(INDEX($A674:$E674,1,Rules!$H$18))*K674,0))</f>
        <v/>
      </c>
      <c r="M674">
        <f>IF(I674="","",IF(COUNTIF(Crawl!$EC$2:$EC$2001,I674)&gt;0,"Yes","No"))</f>
        <v/>
      </c>
    </row>
    <row r="675">
      <c r="G675">
        <f>IF(A675="","",IF(LEFT(A675,4)="http",IFERROR(MID(A675,FIND("/",A675,FIND("//",A675)+2),2000),"/"),A675))</f>
        <v/>
      </c>
      <c r="H675">
        <f>IF(G675="","",IFERROR(LEFT(SUBSTITUTE(G675,"#","?"),FIND("?",SUBSTITUTE(G675,"#","?"))-1),G675))</f>
        <v/>
      </c>
      <c r="I675">
        <f>IF(H675="","",LOWER(IF(AND(LEN(H675)&gt;1,RIGHT(H675,1)="/"),LEFT(H675,LEN(H675)-1),H675)))</f>
        <v/>
      </c>
      <c r="J675">
        <f>IF(I675="","",IFERROR(N(INDEX($A675:$E675,1,Rules!$H$16)),0))</f>
        <v/>
      </c>
      <c r="K675">
        <f>IF(I675="","",IFERROR(N(INDEX($A675:$E675,1,Rules!$H$17)),0))</f>
        <v/>
      </c>
      <c r="L675">
        <f>IF(I675="","",IFERROR(N(INDEX($A675:$E675,1,Rules!$H$18))*K675,0))</f>
        <v/>
      </c>
      <c r="M675">
        <f>IF(I675="","",IF(COUNTIF(Crawl!$EC$2:$EC$2001,I675)&gt;0,"Yes","No"))</f>
        <v/>
      </c>
    </row>
    <row r="676">
      <c r="G676">
        <f>IF(A676="","",IF(LEFT(A676,4)="http",IFERROR(MID(A676,FIND("/",A676,FIND("//",A676)+2),2000),"/"),A676))</f>
        <v/>
      </c>
      <c r="H676">
        <f>IF(G676="","",IFERROR(LEFT(SUBSTITUTE(G676,"#","?"),FIND("?",SUBSTITUTE(G676,"#","?"))-1),G676))</f>
        <v/>
      </c>
      <c r="I676">
        <f>IF(H676="","",LOWER(IF(AND(LEN(H676)&gt;1,RIGHT(H676,1)="/"),LEFT(H676,LEN(H676)-1),H676)))</f>
        <v/>
      </c>
      <c r="J676">
        <f>IF(I676="","",IFERROR(N(INDEX($A676:$E676,1,Rules!$H$16)),0))</f>
        <v/>
      </c>
      <c r="K676">
        <f>IF(I676="","",IFERROR(N(INDEX($A676:$E676,1,Rules!$H$17)),0))</f>
        <v/>
      </c>
      <c r="L676">
        <f>IF(I676="","",IFERROR(N(INDEX($A676:$E676,1,Rules!$H$18))*K676,0))</f>
        <v/>
      </c>
      <c r="M676">
        <f>IF(I676="","",IF(COUNTIF(Crawl!$EC$2:$EC$2001,I676)&gt;0,"Yes","No"))</f>
        <v/>
      </c>
    </row>
    <row r="677">
      <c r="G677">
        <f>IF(A677="","",IF(LEFT(A677,4)="http",IFERROR(MID(A677,FIND("/",A677,FIND("//",A677)+2),2000),"/"),A677))</f>
        <v/>
      </c>
      <c r="H677">
        <f>IF(G677="","",IFERROR(LEFT(SUBSTITUTE(G677,"#","?"),FIND("?",SUBSTITUTE(G677,"#","?"))-1),G677))</f>
        <v/>
      </c>
      <c r="I677">
        <f>IF(H677="","",LOWER(IF(AND(LEN(H677)&gt;1,RIGHT(H677,1)="/"),LEFT(H677,LEN(H677)-1),H677)))</f>
        <v/>
      </c>
      <c r="J677">
        <f>IF(I677="","",IFERROR(N(INDEX($A677:$E677,1,Rules!$H$16)),0))</f>
        <v/>
      </c>
      <c r="K677">
        <f>IF(I677="","",IFERROR(N(INDEX($A677:$E677,1,Rules!$H$17)),0))</f>
        <v/>
      </c>
      <c r="L677">
        <f>IF(I677="","",IFERROR(N(INDEX($A677:$E677,1,Rules!$H$18))*K677,0))</f>
        <v/>
      </c>
      <c r="M677">
        <f>IF(I677="","",IF(COUNTIF(Crawl!$EC$2:$EC$2001,I677)&gt;0,"Yes","No"))</f>
        <v/>
      </c>
    </row>
    <row r="678">
      <c r="G678">
        <f>IF(A678="","",IF(LEFT(A678,4)="http",IFERROR(MID(A678,FIND("/",A678,FIND("//",A678)+2),2000),"/"),A678))</f>
        <v/>
      </c>
      <c r="H678">
        <f>IF(G678="","",IFERROR(LEFT(SUBSTITUTE(G678,"#","?"),FIND("?",SUBSTITUTE(G678,"#","?"))-1),G678))</f>
        <v/>
      </c>
      <c r="I678">
        <f>IF(H678="","",LOWER(IF(AND(LEN(H678)&gt;1,RIGHT(H678,1)="/"),LEFT(H678,LEN(H678)-1),H678)))</f>
        <v/>
      </c>
      <c r="J678">
        <f>IF(I678="","",IFERROR(N(INDEX($A678:$E678,1,Rules!$H$16)),0))</f>
        <v/>
      </c>
      <c r="K678">
        <f>IF(I678="","",IFERROR(N(INDEX($A678:$E678,1,Rules!$H$17)),0))</f>
        <v/>
      </c>
      <c r="L678">
        <f>IF(I678="","",IFERROR(N(INDEX($A678:$E678,1,Rules!$H$18))*K678,0))</f>
        <v/>
      </c>
      <c r="M678">
        <f>IF(I678="","",IF(COUNTIF(Crawl!$EC$2:$EC$2001,I678)&gt;0,"Yes","No"))</f>
        <v/>
      </c>
    </row>
    <row r="679">
      <c r="G679">
        <f>IF(A679="","",IF(LEFT(A679,4)="http",IFERROR(MID(A679,FIND("/",A679,FIND("//",A679)+2),2000),"/"),A679))</f>
        <v/>
      </c>
      <c r="H679">
        <f>IF(G679="","",IFERROR(LEFT(SUBSTITUTE(G679,"#","?"),FIND("?",SUBSTITUTE(G679,"#","?"))-1),G679))</f>
        <v/>
      </c>
      <c r="I679">
        <f>IF(H679="","",LOWER(IF(AND(LEN(H679)&gt;1,RIGHT(H679,1)="/"),LEFT(H679,LEN(H679)-1),H679)))</f>
        <v/>
      </c>
      <c r="J679">
        <f>IF(I679="","",IFERROR(N(INDEX($A679:$E679,1,Rules!$H$16)),0))</f>
        <v/>
      </c>
      <c r="K679">
        <f>IF(I679="","",IFERROR(N(INDEX($A679:$E679,1,Rules!$H$17)),0))</f>
        <v/>
      </c>
      <c r="L679">
        <f>IF(I679="","",IFERROR(N(INDEX($A679:$E679,1,Rules!$H$18))*K679,0))</f>
        <v/>
      </c>
      <c r="M679">
        <f>IF(I679="","",IF(COUNTIF(Crawl!$EC$2:$EC$2001,I679)&gt;0,"Yes","No"))</f>
        <v/>
      </c>
    </row>
    <row r="680">
      <c r="G680">
        <f>IF(A680="","",IF(LEFT(A680,4)="http",IFERROR(MID(A680,FIND("/",A680,FIND("//",A680)+2),2000),"/"),A680))</f>
        <v/>
      </c>
      <c r="H680">
        <f>IF(G680="","",IFERROR(LEFT(SUBSTITUTE(G680,"#","?"),FIND("?",SUBSTITUTE(G680,"#","?"))-1),G680))</f>
        <v/>
      </c>
      <c r="I680">
        <f>IF(H680="","",LOWER(IF(AND(LEN(H680)&gt;1,RIGHT(H680,1)="/"),LEFT(H680,LEN(H680)-1),H680)))</f>
        <v/>
      </c>
      <c r="J680">
        <f>IF(I680="","",IFERROR(N(INDEX($A680:$E680,1,Rules!$H$16)),0))</f>
        <v/>
      </c>
      <c r="K680">
        <f>IF(I680="","",IFERROR(N(INDEX($A680:$E680,1,Rules!$H$17)),0))</f>
        <v/>
      </c>
      <c r="L680">
        <f>IF(I680="","",IFERROR(N(INDEX($A680:$E680,1,Rules!$H$18))*K680,0))</f>
        <v/>
      </c>
      <c r="M680">
        <f>IF(I680="","",IF(COUNTIF(Crawl!$EC$2:$EC$2001,I680)&gt;0,"Yes","No"))</f>
        <v/>
      </c>
    </row>
    <row r="681">
      <c r="G681">
        <f>IF(A681="","",IF(LEFT(A681,4)="http",IFERROR(MID(A681,FIND("/",A681,FIND("//",A681)+2),2000),"/"),A681))</f>
        <v/>
      </c>
      <c r="H681">
        <f>IF(G681="","",IFERROR(LEFT(SUBSTITUTE(G681,"#","?"),FIND("?",SUBSTITUTE(G681,"#","?"))-1),G681))</f>
        <v/>
      </c>
      <c r="I681">
        <f>IF(H681="","",LOWER(IF(AND(LEN(H681)&gt;1,RIGHT(H681,1)="/"),LEFT(H681,LEN(H681)-1),H681)))</f>
        <v/>
      </c>
      <c r="J681">
        <f>IF(I681="","",IFERROR(N(INDEX($A681:$E681,1,Rules!$H$16)),0))</f>
        <v/>
      </c>
      <c r="K681">
        <f>IF(I681="","",IFERROR(N(INDEX($A681:$E681,1,Rules!$H$17)),0))</f>
        <v/>
      </c>
      <c r="L681">
        <f>IF(I681="","",IFERROR(N(INDEX($A681:$E681,1,Rules!$H$18))*K681,0))</f>
        <v/>
      </c>
      <c r="M681">
        <f>IF(I681="","",IF(COUNTIF(Crawl!$EC$2:$EC$2001,I681)&gt;0,"Yes","No"))</f>
        <v/>
      </c>
    </row>
    <row r="682">
      <c r="G682">
        <f>IF(A682="","",IF(LEFT(A682,4)="http",IFERROR(MID(A682,FIND("/",A682,FIND("//",A682)+2),2000),"/"),A682))</f>
        <v/>
      </c>
      <c r="H682">
        <f>IF(G682="","",IFERROR(LEFT(SUBSTITUTE(G682,"#","?"),FIND("?",SUBSTITUTE(G682,"#","?"))-1),G682))</f>
        <v/>
      </c>
      <c r="I682">
        <f>IF(H682="","",LOWER(IF(AND(LEN(H682)&gt;1,RIGHT(H682,1)="/"),LEFT(H682,LEN(H682)-1),H682)))</f>
        <v/>
      </c>
      <c r="J682">
        <f>IF(I682="","",IFERROR(N(INDEX($A682:$E682,1,Rules!$H$16)),0))</f>
        <v/>
      </c>
      <c r="K682">
        <f>IF(I682="","",IFERROR(N(INDEX($A682:$E682,1,Rules!$H$17)),0))</f>
        <v/>
      </c>
      <c r="L682">
        <f>IF(I682="","",IFERROR(N(INDEX($A682:$E682,1,Rules!$H$18))*K682,0))</f>
        <v/>
      </c>
      <c r="M682">
        <f>IF(I682="","",IF(COUNTIF(Crawl!$EC$2:$EC$2001,I682)&gt;0,"Yes","No"))</f>
        <v/>
      </c>
    </row>
    <row r="683">
      <c r="G683">
        <f>IF(A683="","",IF(LEFT(A683,4)="http",IFERROR(MID(A683,FIND("/",A683,FIND("//",A683)+2),2000),"/"),A683))</f>
        <v/>
      </c>
      <c r="H683">
        <f>IF(G683="","",IFERROR(LEFT(SUBSTITUTE(G683,"#","?"),FIND("?",SUBSTITUTE(G683,"#","?"))-1),G683))</f>
        <v/>
      </c>
      <c r="I683">
        <f>IF(H683="","",LOWER(IF(AND(LEN(H683)&gt;1,RIGHT(H683,1)="/"),LEFT(H683,LEN(H683)-1),H683)))</f>
        <v/>
      </c>
      <c r="J683">
        <f>IF(I683="","",IFERROR(N(INDEX($A683:$E683,1,Rules!$H$16)),0))</f>
        <v/>
      </c>
      <c r="K683">
        <f>IF(I683="","",IFERROR(N(INDEX($A683:$E683,1,Rules!$H$17)),0))</f>
        <v/>
      </c>
      <c r="L683">
        <f>IF(I683="","",IFERROR(N(INDEX($A683:$E683,1,Rules!$H$18))*K683,0))</f>
        <v/>
      </c>
      <c r="M683">
        <f>IF(I683="","",IF(COUNTIF(Crawl!$EC$2:$EC$2001,I683)&gt;0,"Yes","No"))</f>
        <v/>
      </c>
    </row>
    <row r="684">
      <c r="G684">
        <f>IF(A684="","",IF(LEFT(A684,4)="http",IFERROR(MID(A684,FIND("/",A684,FIND("//",A684)+2),2000),"/"),A684))</f>
        <v/>
      </c>
      <c r="H684">
        <f>IF(G684="","",IFERROR(LEFT(SUBSTITUTE(G684,"#","?"),FIND("?",SUBSTITUTE(G684,"#","?"))-1),G684))</f>
        <v/>
      </c>
      <c r="I684">
        <f>IF(H684="","",LOWER(IF(AND(LEN(H684)&gt;1,RIGHT(H684,1)="/"),LEFT(H684,LEN(H684)-1),H684)))</f>
        <v/>
      </c>
      <c r="J684">
        <f>IF(I684="","",IFERROR(N(INDEX($A684:$E684,1,Rules!$H$16)),0))</f>
        <v/>
      </c>
      <c r="K684">
        <f>IF(I684="","",IFERROR(N(INDEX($A684:$E684,1,Rules!$H$17)),0))</f>
        <v/>
      </c>
      <c r="L684">
        <f>IF(I684="","",IFERROR(N(INDEX($A684:$E684,1,Rules!$H$18))*K684,0))</f>
        <v/>
      </c>
      <c r="M684">
        <f>IF(I684="","",IF(COUNTIF(Crawl!$EC$2:$EC$2001,I684)&gt;0,"Yes","No"))</f>
        <v/>
      </c>
    </row>
    <row r="685">
      <c r="G685">
        <f>IF(A685="","",IF(LEFT(A685,4)="http",IFERROR(MID(A685,FIND("/",A685,FIND("//",A685)+2),2000),"/"),A685))</f>
        <v/>
      </c>
      <c r="H685">
        <f>IF(G685="","",IFERROR(LEFT(SUBSTITUTE(G685,"#","?"),FIND("?",SUBSTITUTE(G685,"#","?"))-1),G685))</f>
        <v/>
      </c>
      <c r="I685">
        <f>IF(H685="","",LOWER(IF(AND(LEN(H685)&gt;1,RIGHT(H685,1)="/"),LEFT(H685,LEN(H685)-1),H685)))</f>
        <v/>
      </c>
      <c r="J685">
        <f>IF(I685="","",IFERROR(N(INDEX($A685:$E685,1,Rules!$H$16)),0))</f>
        <v/>
      </c>
      <c r="K685">
        <f>IF(I685="","",IFERROR(N(INDEX($A685:$E685,1,Rules!$H$17)),0))</f>
        <v/>
      </c>
      <c r="L685">
        <f>IF(I685="","",IFERROR(N(INDEX($A685:$E685,1,Rules!$H$18))*K685,0))</f>
        <v/>
      </c>
      <c r="M685">
        <f>IF(I685="","",IF(COUNTIF(Crawl!$EC$2:$EC$2001,I685)&gt;0,"Yes","No"))</f>
        <v/>
      </c>
    </row>
    <row r="686">
      <c r="G686">
        <f>IF(A686="","",IF(LEFT(A686,4)="http",IFERROR(MID(A686,FIND("/",A686,FIND("//",A686)+2),2000),"/"),A686))</f>
        <v/>
      </c>
      <c r="H686">
        <f>IF(G686="","",IFERROR(LEFT(SUBSTITUTE(G686,"#","?"),FIND("?",SUBSTITUTE(G686,"#","?"))-1),G686))</f>
        <v/>
      </c>
      <c r="I686">
        <f>IF(H686="","",LOWER(IF(AND(LEN(H686)&gt;1,RIGHT(H686,1)="/"),LEFT(H686,LEN(H686)-1),H686)))</f>
        <v/>
      </c>
      <c r="J686">
        <f>IF(I686="","",IFERROR(N(INDEX($A686:$E686,1,Rules!$H$16)),0))</f>
        <v/>
      </c>
      <c r="K686">
        <f>IF(I686="","",IFERROR(N(INDEX($A686:$E686,1,Rules!$H$17)),0))</f>
        <v/>
      </c>
      <c r="L686">
        <f>IF(I686="","",IFERROR(N(INDEX($A686:$E686,1,Rules!$H$18))*K686,0))</f>
        <v/>
      </c>
      <c r="M686">
        <f>IF(I686="","",IF(COUNTIF(Crawl!$EC$2:$EC$2001,I686)&gt;0,"Yes","No"))</f>
        <v/>
      </c>
    </row>
    <row r="687">
      <c r="G687">
        <f>IF(A687="","",IF(LEFT(A687,4)="http",IFERROR(MID(A687,FIND("/",A687,FIND("//",A687)+2),2000),"/"),A687))</f>
        <v/>
      </c>
      <c r="H687">
        <f>IF(G687="","",IFERROR(LEFT(SUBSTITUTE(G687,"#","?"),FIND("?",SUBSTITUTE(G687,"#","?"))-1),G687))</f>
        <v/>
      </c>
      <c r="I687">
        <f>IF(H687="","",LOWER(IF(AND(LEN(H687)&gt;1,RIGHT(H687,1)="/"),LEFT(H687,LEN(H687)-1),H687)))</f>
        <v/>
      </c>
      <c r="J687">
        <f>IF(I687="","",IFERROR(N(INDEX($A687:$E687,1,Rules!$H$16)),0))</f>
        <v/>
      </c>
      <c r="K687">
        <f>IF(I687="","",IFERROR(N(INDEX($A687:$E687,1,Rules!$H$17)),0))</f>
        <v/>
      </c>
      <c r="L687">
        <f>IF(I687="","",IFERROR(N(INDEX($A687:$E687,1,Rules!$H$18))*K687,0))</f>
        <v/>
      </c>
      <c r="M687">
        <f>IF(I687="","",IF(COUNTIF(Crawl!$EC$2:$EC$2001,I687)&gt;0,"Yes","No"))</f>
        <v/>
      </c>
    </row>
    <row r="688">
      <c r="G688">
        <f>IF(A688="","",IF(LEFT(A688,4)="http",IFERROR(MID(A688,FIND("/",A688,FIND("//",A688)+2),2000),"/"),A688))</f>
        <v/>
      </c>
      <c r="H688">
        <f>IF(G688="","",IFERROR(LEFT(SUBSTITUTE(G688,"#","?"),FIND("?",SUBSTITUTE(G688,"#","?"))-1),G688))</f>
        <v/>
      </c>
      <c r="I688">
        <f>IF(H688="","",LOWER(IF(AND(LEN(H688)&gt;1,RIGHT(H688,1)="/"),LEFT(H688,LEN(H688)-1),H688)))</f>
        <v/>
      </c>
      <c r="J688">
        <f>IF(I688="","",IFERROR(N(INDEX($A688:$E688,1,Rules!$H$16)),0))</f>
        <v/>
      </c>
      <c r="K688">
        <f>IF(I688="","",IFERROR(N(INDEX($A688:$E688,1,Rules!$H$17)),0))</f>
        <v/>
      </c>
      <c r="L688">
        <f>IF(I688="","",IFERROR(N(INDEX($A688:$E688,1,Rules!$H$18))*K688,0))</f>
        <v/>
      </c>
      <c r="M688">
        <f>IF(I688="","",IF(COUNTIF(Crawl!$EC$2:$EC$2001,I688)&gt;0,"Yes","No"))</f>
        <v/>
      </c>
    </row>
    <row r="689">
      <c r="G689">
        <f>IF(A689="","",IF(LEFT(A689,4)="http",IFERROR(MID(A689,FIND("/",A689,FIND("//",A689)+2),2000),"/"),A689))</f>
        <v/>
      </c>
      <c r="H689">
        <f>IF(G689="","",IFERROR(LEFT(SUBSTITUTE(G689,"#","?"),FIND("?",SUBSTITUTE(G689,"#","?"))-1),G689))</f>
        <v/>
      </c>
      <c r="I689">
        <f>IF(H689="","",LOWER(IF(AND(LEN(H689)&gt;1,RIGHT(H689,1)="/"),LEFT(H689,LEN(H689)-1),H689)))</f>
        <v/>
      </c>
      <c r="J689">
        <f>IF(I689="","",IFERROR(N(INDEX($A689:$E689,1,Rules!$H$16)),0))</f>
        <v/>
      </c>
      <c r="K689">
        <f>IF(I689="","",IFERROR(N(INDEX($A689:$E689,1,Rules!$H$17)),0))</f>
        <v/>
      </c>
      <c r="L689">
        <f>IF(I689="","",IFERROR(N(INDEX($A689:$E689,1,Rules!$H$18))*K689,0))</f>
        <v/>
      </c>
      <c r="M689">
        <f>IF(I689="","",IF(COUNTIF(Crawl!$EC$2:$EC$2001,I689)&gt;0,"Yes","No"))</f>
        <v/>
      </c>
    </row>
    <row r="690">
      <c r="G690">
        <f>IF(A690="","",IF(LEFT(A690,4)="http",IFERROR(MID(A690,FIND("/",A690,FIND("//",A690)+2),2000),"/"),A690))</f>
        <v/>
      </c>
      <c r="H690">
        <f>IF(G690="","",IFERROR(LEFT(SUBSTITUTE(G690,"#","?"),FIND("?",SUBSTITUTE(G690,"#","?"))-1),G690))</f>
        <v/>
      </c>
      <c r="I690">
        <f>IF(H690="","",LOWER(IF(AND(LEN(H690)&gt;1,RIGHT(H690,1)="/"),LEFT(H690,LEN(H690)-1),H690)))</f>
        <v/>
      </c>
      <c r="J690">
        <f>IF(I690="","",IFERROR(N(INDEX($A690:$E690,1,Rules!$H$16)),0))</f>
        <v/>
      </c>
      <c r="K690">
        <f>IF(I690="","",IFERROR(N(INDEX($A690:$E690,1,Rules!$H$17)),0))</f>
        <v/>
      </c>
      <c r="L690">
        <f>IF(I690="","",IFERROR(N(INDEX($A690:$E690,1,Rules!$H$18))*K690,0))</f>
        <v/>
      </c>
      <c r="M690">
        <f>IF(I690="","",IF(COUNTIF(Crawl!$EC$2:$EC$2001,I690)&gt;0,"Yes","No"))</f>
        <v/>
      </c>
    </row>
    <row r="691">
      <c r="G691">
        <f>IF(A691="","",IF(LEFT(A691,4)="http",IFERROR(MID(A691,FIND("/",A691,FIND("//",A691)+2),2000),"/"),A691))</f>
        <v/>
      </c>
      <c r="H691">
        <f>IF(G691="","",IFERROR(LEFT(SUBSTITUTE(G691,"#","?"),FIND("?",SUBSTITUTE(G691,"#","?"))-1),G691))</f>
        <v/>
      </c>
      <c r="I691">
        <f>IF(H691="","",LOWER(IF(AND(LEN(H691)&gt;1,RIGHT(H691,1)="/"),LEFT(H691,LEN(H691)-1),H691)))</f>
        <v/>
      </c>
      <c r="J691">
        <f>IF(I691="","",IFERROR(N(INDEX($A691:$E691,1,Rules!$H$16)),0))</f>
        <v/>
      </c>
      <c r="K691">
        <f>IF(I691="","",IFERROR(N(INDEX($A691:$E691,1,Rules!$H$17)),0))</f>
        <v/>
      </c>
      <c r="L691">
        <f>IF(I691="","",IFERROR(N(INDEX($A691:$E691,1,Rules!$H$18))*K691,0))</f>
        <v/>
      </c>
      <c r="M691">
        <f>IF(I691="","",IF(COUNTIF(Crawl!$EC$2:$EC$2001,I691)&gt;0,"Yes","No"))</f>
        <v/>
      </c>
    </row>
    <row r="692">
      <c r="G692">
        <f>IF(A692="","",IF(LEFT(A692,4)="http",IFERROR(MID(A692,FIND("/",A692,FIND("//",A692)+2),2000),"/"),A692))</f>
        <v/>
      </c>
      <c r="H692">
        <f>IF(G692="","",IFERROR(LEFT(SUBSTITUTE(G692,"#","?"),FIND("?",SUBSTITUTE(G692,"#","?"))-1),G692))</f>
        <v/>
      </c>
      <c r="I692">
        <f>IF(H692="","",LOWER(IF(AND(LEN(H692)&gt;1,RIGHT(H692,1)="/"),LEFT(H692,LEN(H692)-1),H692)))</f>
        <v/>
      </c>
      <c r="J692">
        <f>IF(I692="","",IFERROR(N(INDEX($A692:$E692,1,Rules!$H$16)),0))</f>
        <v/>
      </c>
      <c r="K692">
        <f>IF(I692="","",IFERROR(N(INDEX($A692:$E692,1,Rules!$H$17)),0))</f>
        <v/>
      </c>
      <c r="L692">
        <f>IF(I692="","",IFERROR(N(INDEX($A692:$E692,1,Rules!$H$18))*K692,0))</f>
        <v/>
      </c>
      <c r="M692">
        <f>IF(I692="","",IF(COUNTIF(Crawl!$EC$2:$EC$2001,I692)&gt;0,"Yes","No"))</f>
        <v/>
      </c>
    </row>
    <row r="693">
      <c r="G693">
        <f>IF(A693="","",IF(LEFT(A693,4)="http",IFERROR(MID(A693,FIND("/",A693,FIND("//",A693)+2),2000),"/"),A693))</f>
        <v/>
      </c>
      <c r="H693">
        <f>IF(G693="","",IFERROR(LEFT(SUBSTITUTE(G693,"#","?"),FIND("?",SUBSTITUTE(G693,"#","?"))-1),G693))</f>
        <v/>
      </c>
      <c r="I693">
        <f>IF(H693="","",LOWER(IF(AND(LEN(H693)&gt;1,RIGHT(H693,1)="/"),LEFT(H693,LEN(H693)-1),H693)))</f>
        <v/>
      </c>
      <c r="J693">
        <f>IF(I693="","",IFERROR(N(INDEX($A693:$E693,1,Rules!$H$16)),0))</f>
        <v/>
      </c>
      <c r="K693">
        <f>IF(I693="","",IFERROR(N(INDEX($A693:$E693,1,Rules!$H$17)),0))</f>
        <v/>
      </c>
      <c r="L693">
        <f>IF(I693="","",IFERROR(N(INDEX($A693:$E693,1,Rules!$H$18))*K693,0))</f>
        <v/>
      </c>
      <c r="M693">
        <f>IF(I693="","",IF(COUNTIF(Crawl!$EC$2:$EC$2001,I693)&gt;0,"Yes","No"))</f>
        <v/>
      </c>
    </row>
    <row r="694">
      <c r="G694">
        <f>IF(A694="","",IF(LEFT(A694,4)="http",IFERROR(MID(A694,FIND("/",A694,FIND("//",A694)+2),2000),"/"),A694))</f>
        <v/>
      </c>
      <c r="H694">
        <f>IF(G694="","",IFERROR(LEFT(SUBSTITUTE(G694,"#","?"),FIND("?",SUBSTITUTE(G694,"#","?"))-1),G694))</f>
        <v/>
      </c>
      <c r="I694">
        <f>IF(H694="","",LOWER(IF(AND(LEN(H694)&gt;1,RIGHT(H694,1)="/"),LEFT(H694,LEN(H694)-1),H694)))</f>
        <v/>
      </c>
      <c r="J694">
        <f>IF(I694="","",IFERROR(N(INDEX($A694:$E694,1,Rules!$H$16)),0))</f>
        <v/>
      </c>
      <c r="K694">
        <f>IF(I694="","",IFERROR(N(INDEX($A694:$E694,1,Rules!$H$17)),0))</f>
        <v/>
      </c>
      <c r="L694">
        <f>IF(I694="","",IFERROR(N(INDEX($A694:$E694,1,Rules!$H$18))*K694,0))</f>
        <v/>
      </c>
      <c r="M694">
        <f>IF(I694="","",IF(COUNTIF(Crawl!$EC$2:$EC$2001,I694)&gt;0,"Yes","No"))</f>
        <v/>
      </c>
    </row>
    <row r="695">
      <c r="G695">
        <f>IF(A695="","",IF(LEFT(A695,4)="http",IFERROR(MID(A695,FIND("/",A695,FIND("//",A695)+2),2000),"/"),A695))</f>
        <v/>
      </c>
      <c r="H695">
        <f>IF(G695="","",IFERROR(LEFT(SUBSTITUTE(G695,"#","?"),FIND("?",SUBSTITUTE(G695,"#","?"))-1),G695))</f>
        <v/>
      </c>
      <c r="I695">
        <f>IF(H695="","",LOWER(IF(AND(LEN(H695)&gt;1,RIGHT(H695,1)="/"),LEFT(H695,LEN(H695)-1),H695)))</f>
        <v/>
      </c>
      <c r="J695">
        <f>IF(I695="","",IFERROR(N(INDEX($A695:$E695,1,Rules!$H$16)),0))</f>
        <v/>
      </c>
      <c r="K695">
        <f>IF(I695="","",IFERROR(N(INDEX($A695:$E695,1,Rules!$H$17)),0))</f>
        <v/>
      </c>
      <c r="L695">
        <f>IF(I695="","",IFERROR(N(INDEX($A695:$E695,1,Rules!$H$18))*K695,0))</f>
        <v/>
      </c>
      <c r="M695">
        <f>IF(I695="","",IF(COUNTIF(Crawl!$EC$2:$EC$2001,I695)&gt;0,"Yes","No"))</f>
        <v/>
      </c>
    </row>
    <row r="696">
      <c r="G696">
        <f>IF(A696="","",IF(LEFT(A696,4)="http",IFERROR(MID(A696,FIND("/",A696,FIND("//",A696)+2),2000),"/"),A696))</f>
        <v/>
      </c>
      <c r="H696">
        <f>IF(G696="","",IFERROR(LEFT(SUBSTITUTE(G696,"#","?"),FIND("?",SUBSTITUTE(G696,"#","?"))-1),G696))</f>
        <v/>
      </c>
      <c r="I696">
        <f>IF(H696="","",LOWER(IF(AND(LEN(H696)&gt;1,RIGHT(H696,1)="/"),LEFT(H696,LEN(H696)-1),H696)))</f>
        <v/>
      </c>
      <c r="J696">
        <f>IF(I696="","",IFERROR(N(INDEX($A696:$E696,1,Rules!$H$16)),0))</f>
        <v/>
      </c>
      <c r="K696">
        <f>IF(I696="","",IFERROR(N(INDEX($A696:$E696,1,Rules!$H$17)),0))</f>
        <v/>
      </c>
      <c r="L696">
        <f>IF(I696="","",IFERROR(N(INDEX($A696:$E696,1,Rules!$H$18))*K696,0))</f>
        <v/>
      </c>
      <c r="M696">
        <f>IF(I696="","",IF(COUNTIF(Crawl!$EC$2:$EC$2001,I696)&gt;0,"Yes","No"))</f>
        <v/>
      </c>
    </row>
    <row r="697">
      <c r="G697">
        <f>IF(A697="","",IF(LEFT(A697,4)="http",IFERROR(MID(A697,FIND("/",A697,FIND("//",A697)+2),2000),"/"),A697))</f>
        <v/>
      </c>
      <c r="H697">
        <f>IF(G697="","",IFERROR(LEFT(SUBSTITUTE(G697,"#","?"),FIND("?",SUBSTITUTE(G697,"#","?"))-1),G697))</f>
        <v/>
      </c>
      <c r="I697">
        <f>IF(H697="","",LOWER(IF(AND(LEN(H697)&gt;1,RIGHT(H697,1)="/"),LEFT(H697,LEN(H697)-1),H697)))</f>
        <v/>
      </c>
      <c r="J697">
        <f>IF(I697="","",IFERROR(N(INDEX($A697:$E697,1,Rules!$H$16)),0))</f>
        <v/>
      </c>
      <c r="K697">
        <f>IF(I697="","",IFERROR(N(INDEX($A697:$E697,1,Rules!$H$17)),0))</f>
        <v/>
      </c>
      <c r="L697">
        <f>IF(I697="","",IFERROR(N(INDEX($A697:$E697,1,Rules!$H$18))*K697,0))</f>
        <v/>
      </c>
      <c r="M697">
        <f>IF(I697="","",IF(COUNTIF(Crawl!$EC$2:$EC$2001,I697)&gt;0,"Yes","No"))</f>
        <v/>
      </c>
    </row>
    <row r="698">
      <c r="G698">
        <f>IF(A698="","",IF(LEFT(A698,4)="http",IFERROR(MID(A698,FIND("/",A698,FIND("//",A698)+2),2000),"/"),A698))</f>
        <v/>
      </c>
      <c r="H698">
        <f>IF(G698="","",IFERROR(LEFT(SUBSTITUTE(G698,"#","?"),FIND("?",SUBSTITUTE(G698,"#","?"))-1),G698))</f>
        <v/>
      </c>
      <c r="I698">
        <f>IF(H698="","",LOWER(IF(AND(LEN(H698)&gt;1,RIGHT(H698,1)="/"),LEFT(H698,LEN(H698)-1),H698)))</f>
        <v/>
      </c>
      <c r="J698">
        <f>IF(I698="","",IFERROR(N(INDEX($A698:$E698,1,Rules!$H$16)),0))</f>
        <v/>
      </c>
      <c r="K698">
        <f>IF(I698="","",IFERROR(N(INDEX($A698:$E698,1,Rules!$H$17)),0))</f>
        <v/>
      </c>
      <c r="L698">
        <f>IF(I698="","",IFERROR(N(INDEX($A698:$E698,1,Rules!$H$18))*K698,0))</f>
        <v/>
      </c>
      <c r="M698">
        <f>IF(I698="","",IF(COUNTIF(Crawl!$EC$2:$EC$2001,I698)&gt;0,"Yes","No"))</f>
        <v/>
      </c>
    </row>
    <row r="699">
      <c r="G699">
        <f>IF(A699="","",IF(LEFT(A699,4)="http",IFERROR(MID(A699,FIND("/",A699,FIND("//",A699)+2),2000),"/"),A699))</f>
        <v/>
      </c>
      <c r="H699">
        <f>IF(G699="","",IFERROR(LEFT(SUBSTITUTE(G699,"#","?"),FIND("?",SUBSTITUTE(G699,"#","?"))-1),G699))</f>
        <v/>
      </c>
      <c r="I699">
        <f>IF(H699="","",LOWER(IF(AND(LEN(H699)&gt;1,RIGHT(H699,1)="/"),LEFT(H699,LEN(H699)-1),H699)))</f>
        <v/>
      </c>
      <c r="J699">
        <f>IF(I699="","",IFERROR(N(INDEX($A699:$E699,1,Rules!$H$16)),0))</f>
        <v/>
      </c>
      <c r="K699">
        <f>IF(I699="","",IFERROR(N(INDEX($A699:$E699,1,Rules!$H$17)),0))</f>
        <v/>
      </c>
      <c r="L699">
        <f>IF(I699="","",IFERROR(N(INDEX($A699:$E699,1,Rules!$H$18))*K699,0))</f>
        <v/>
      </c>
      <c r="M699">
        <f>IF(I699="","",IF(COUNTIF(Crawl!$EC$2:$EC$2001,I699)&gt;0,"Yes","No"))</f>
        <v/>
      </c>
    </row>
    <row r="700">
      <c r="G700">
        <f>IF(A700="","",IF(LEFT(A700,4)="http",IFERROR(MID(A700,FIND("/",A700,FIND("//",A700)+2),2000),"/"),A700))</f>
        <v/>
      </c>
      <c r="H700">
        <f>IF(G700="","",IFERROR(LEFT(SUBSTITUTE(G700,"#","?"),FIND("?",SUBSTITUTE(G700,"#","?"))-1),G700))</f>
        <v/>
      </c>
      <c r="I700">
        <f>IF(H700="","",LOWER(IF(AND(LEN(H700)&gt;1,RIGHT(H700,1)="/"),LEFT(H700,LEN(H700)-1),H700)))</f>
        <v/>
      </c>
      <c r="J700">
        <f>IF(I700="","",IFERROR(N(INDEX($A700:$E700,1,Rules!$H$16)),0))</f>
        <v/>
      </c>
      <c r="K700">
        <f>IF(I700="","",IFERROR(N(INDEX($A700:$E700,1,Rules!$H$17)),0))</f>
        <v/>
      </c>
      <c r="L700">
        <f>IF(I700="","",IFERROR(N(INDEX($A700:$E700,1,Rules!$H$18))*K700,0))</f>
        <v/>
      </c>
      <c r="M700">
        <f>IF(I700="","",IF(COUNTIF(Crawl!$EC$2:$EC$2001,I700)&gt;0,"Yes","No"))</f>
        <v/>
      </c>
    </row>
    <row r="701">
      <c r="G701">
        <f>IF(A701="","",IF(LEFT(A701,4)="http",IFERROR(MID(A701,FIND("/",A701,FIND("//",A701)+2),2000),"/"),A701))</f>
        <v/>
      </c>
      <c r="H701">
        <f>IF(G701="","",IFERROR(LEFT(SUBSTITUTE(G701,"#","?"),FIND("?",SUBSTITUTE(G701,"#","?"))-1),G701))</f>
        <v/>
      </c>
      <c r="I701">
        <f>IF(H701="","",LOWER(IF(AND(LEN(H701)&gt;1,RIGHT(H701,1)="/"),LEFT(H701,LEN(H701)-1),H701)))</f>
        <v/>
      </c>
      <c r="J701">
        <f>IF(I701="","",IFERROR(N(INDEX($A701:$E701,1,Rules!$H$16)),0))</f>
        <v/>
      </c>
      <c r="K701">
        <f>IF(I701="","",IFERROR(N(INDEX($A701:$E701,1,Rules!$H$17)),0))</f>
        <v/>
      </c>
      <c r="L701">
        <f>IF(I701="","",IFERROR(N(INDEX($A701:$E701,1,Rules!$H$18))*K701,0))</f>
        <v/>
      </c>
      <c r="M701">
        <f>IF(I701="","",IF(COUNTIF(Crawl!$EC$2:$EC$2001,I701)&gt;0,"Yes","No"))</f>
        <v/>
      </c>
    </row>
    <row r="702">
      <c r="G702">
        <f>IF(A702="","",IF(LEFT(A702,4)="http",IFERROR(MID(A702,FIND("/",A702,FIND("//",A702)+2),2000),"/"),A702))</f>
        <v/>
      </c>
      <c r="H702">
        <f>IF(G702="","",IFERROR(LEFT(SUBSTITUTE(G702,"#","?"),FIND("?",SUBSTITUTE(G702,"#","?"))-1),G702))</f>
        <v/>
      </c>
      <c r="I702">
        <f>IF(H702="","",LOWER(IF(AND(LEN(H702)&gt;1,RIGHT(H702,1)="/"),LEFT(H702,LEN(H702)-1),H702)))</f>
        <v/>
      </c>
      <c r="J702">
        <f>IF(I702="","",IFERROR(N(INDEX($A702:$E702,1,Rules!$H$16)),0))</f>
        <v/>
      </c>
      <c r="K702">
        <f>IF(I702="","",IFERROR(N(INDEX($A702:$E702,1,Rules!$H$17)),0))</f>
        <v/>
      </c>
      <c r="L702">
        <f>IF(I702="","",IFERROR(N(INDEX($A702:$E702,1,Rules!$H$18))*K702,0))</f>
        <v/>
      </c>
      <c r="M702">
        <f>IF(I702="","",IF(COUNTIF(Crawl!$EC$2:$EC$2001,I702)&gt;0,"Yes","No"))</f>
        <v/>
      </c>
    </row>
    <row r="703">
      <c r="G703">
        <f>IF(A703="","",IF(LEFT(A703,4)="http",IFERROR(MID(A703,FIND("/",A703,FIND("//",A703)+2),2000),"/"),A703))</f>
        <v/>
      </c>
      <c r="H703">
        <f>IF(G703="","",IFERROR(LEFT(SUBSTITUTE(G703,"#","?"),FIND("?",SUBSTITUTE(G703,"#","?"))-1),G703))</f>
        <v/>
      </c>
      <c r="I703">
        <f>IF(H703="","",LOWER(IF(AND(LEN(H703)&gt;1,RIGHT(H703,1)="/"),LEFT(H703,LEN(H703)-1),H703)))</f>
        <v/>
      </c>
      <c r="J703">
        <f>IF(I703="","",IFERROR(N(INDEX($A703:$E703,1,Rules!$H$16)),0))</f>
        <v/>
      </c>
      <c r="K703">
        <f>IF(I703="","",IFERROR(N(INDEX($A703:$E703,1,Rules!$H$17)),0))</f>
        <v/>
      </c>
      <c r="L703">
        <f>IF(I703="","",IFERROR(N(INDEX($A703:$E703,1,Rules!$H$18))*K703,0))</f>
        <v/>
      </c>
      <c r="M703">
        <f>IF(I703="","",IF(COUNTIF(Crawl!$EC$2:$EC$2001,I703)&gt;0,"Yes","No"))</f>
        <v/>
      </c>
    </row>
    <row r="704">
      <c r="G704">
        <f>IF(A704="","",IF(LEFT(A704,4)="http",IFERROR(MID(A704,FIND("/",A704,FIND("//",A704)+2),2000),"/"),A704))</f>
        <v/>
      </c>
      <c r="H704">
        <f>IF(G704="","",IFERROR(LEFT(SUBSTITUTE(G704,"#","?"),FIND("?",SUBSTITUTE(G704,"#","?"))-1),G704))</f>
        <v/>
      </c>
      <c r="I704">
        <f>IF(H704="","",LOWER(IF(AND(LEN(H704)&gt;1,RIGHT(H704,1)="/"),LEFT(H704,LEN(H704)-1),H704)))</f>
        <v/>
      </c>
      <c r="J704">
        <f>IF(I704="","",IFERROR(N(INDEX($A704:$E704,1,Rules!$H$16)),0))</f>
        <v/>
      </c>
      <c r="K704">
        <f>IF(I704="","",IFERROR(N(INDEX($A704:$E704,1,Rules!$H$17)),0))</f>
        <v/>
      </c>
      <c r="L704">
        <f>IF(I704="","",IFERROR(N(INDEX($A704:$E704,1,Rules!$H$18))*K704,0))</f>
        <v/>
      </c>
      <c r="M704">
        <f>IF(I704="","",IF(COUNTIF(Crawl!$EC$2:$EC$2001,I704)&gt;0,"Yes","No"))</f>
        <v/>
      </c>
    </row>
    <row r="705">
      <c r="G705">
        <f>IF(A705="","",IF(LEFT(A705,4)="http",IFERROR(MID(A705,FIND("/",A705,FIND("//",A705)+2),2000),"/"),A705))</f>
        <v/>
      </c>
      <c r="H705">
        <f>IF(G705="","",IFERROR(LEFT(SUBSTITUTE(G705,"#","?"),FIND("?",SUBSTITUTE(G705,"#","?"))-1),G705))</f>
        <v/>
      </c>
      <c r="I705">
        <f>IF(H705="","",LOWER(IF(AND(LEN(H705)&gt;1,RIGHT(H705,1)="/"),LEFT(H705,LEN(H705)-1),H705)))</f>
        <v/>
      </c>
      <c r="J705">
        <f>IF(I705="","",IFERROR(N(INDEX($A705:$E705,1,Rules!$H$16)),0))</f>
        <v/>
      </c>
      <c r="K705">
        <f>IF(I705="","",IFERROR(N(INDEX($A705:$E705,1,Rules!$H$17)),0))</f>
        <v/>
      </c>
      <c r="L705">
        <f>IF(I705="","",IFERROR(N(INDEX($A705:$E705,1,Rules!$H$18))*K705,0))</f>
        <v/>
      </c>
      <c r="M705">
        <f>IF(I705="","",IF(COUNTIF(Crawl!$EC$2:$EC$2001,I705)&gt;0,"Yes","No"))</f>
        <v/>
      </c>
    </row>
    <row r="706">
      <c r="G706">
        <f>IF(A706="","",IF(LEFT(A706,4)="http",IFERROR(MID(A706,FIND("/",A706,FIND("//",A706)+2),2000),"/"),A706))</f>
        <v/>
      </c>
      <c r="H706">
        <f>IF(G706="","",IFERROR(LEFT(SUBSTITUTE(G706,"#","?"),FIND("?",SUBSTITUTE(G706,"#","?"))-1),G706))</f>
        <v/>
      </c>
      <c r="I706">
        <f>IF(H706="","",LOWER(IF(AND(LEN(H706)&gt;1,RIGHT(H706,1)="/"),LEFT(H706,LEN(H706)-1),H706)))</f>
        <v/>
      </c>
      <c r="J706">
        <f>IF(I706="","",IFERROR(N(INDEX($A706:$E706,1,Rules!$H$16)),0))</f>
        <v/>
      </c>
      <c r="K706">
        <f>IF(I706="","",IFERROR(N(INDEX($A706:$E706,1,Rules!$H$17)),0))</f>
        <v/>
      </c>
      <c r="L706">
        <f>IF(I706="","",IFERROR(N(INDEX($A706:$E706,1,Rules!$H$18))*K706,0))</f>
        <v/>
      </c>
      <c r="M706">
        <f>IF(I706="","",IF(COUNTIF(Crawl!$EC$2:$EC$2001,I706)&gt;0,"Yes","No"))</f>
        <v/>
      </c>
    </row>
    <row r="707">
      <c r="G707">
        <f>IF(A707="","",IF(LEFT(A707,4)="http",IFERROR(MID(A707,FIND("/",A707,FIND("//",A707)+2),2000),"/"),A707))</f>
        <v/>
      </c>
      <c r="H707">
        <f>IF(G707="","",IFERROR(LEFT(SUBSTITUTE(G707,"#","?"),FIND("?",SUBSTITUTE(G707,"#","?"))-1),G707))</f>
        <v/>
      </c>
      <c r="I707">
        <f>IF(H707="","",LOWER(IF(AND(LEN(H707)&gt;1,RIGHT(H707,1)="/"),LEFT(H707,LEN(H707)-1),H707)))</f>
        <v/>
      </c>
      <c r="J707">
        <f>IF(I707="","",IFERROR(N(INDEX($A707:$E707,1,Rules!$H$16)),0))</f>
        <v/>
      </c>
      <c r="K707">
        <f>IF(I707="","",IFERROR(N(INDEX($A707:$E707,1,Rules!$H$17)),0))</f>
        <v/>
      </c>
      <c r="L707">
        <f>IF(I707="","",IFERROR(N(INDEX($A707:$E707,1,Rules!$H$18))*K707,0))</f>
        <v/>
      </c>
      <c r="M707">
        <f>IF(I707="","",IF(COUNTIF(Crawl!$EC$2:$EC$2001,I707)&gt;0,"Yes","No"))</f>
        <v/>
      </c>
    </row>
    <row r="708">
      <c r="G708">
        <f>IF(A708="","",IF(LEFT(A708,4)="http",IFERROR(MID(A708,FIND("/",A708,FIND("//",A708)+2),2000),"/"),A708))</f>
        <v/>
      </c>
      <c r="H708">
        <f>IF(G708="","",IFERROR(LEFT(SUBSTITUTE(G708,"#","?"),FIND("?",SUBSTITUTE(G708,"#","?"))-1),G708))</f>
        <v/>
      </c>
      <c r="I708">
        <f>IF(H708="","",LOWER(IF(AND(LEN(H708)&gt;1,RIGHT(H708,1)="/"),LEFT(H708,LEN(H708)-1),H708)))</f>
        <v/>
      </c>
      <c r="J708">
        <f>IF(I708="","",IFERROR(N(INDEX($A708:$E708,1,Rules!$H$16)),0))</f>
        <v/>
      </c>
      <c r="K708">
        <f>IF(I708="","",IFERROR(N(INDEX($A708:$E708,1,Rules!$H$17)),0))</f>
        <v/>
      </c>
      <c r="L708">
        <f>IF(I708="","",IFERROR(N(INDEX($A708:$E708,1,Rules!$H$18))*K708,0))</f>
        <v/>
      </c>
      <c r="M708">
        <f>IF(I708="","",IF(COUNTIF(Crawl!$EC$2:$EC$2001,I708)&gt;0,"Yes","No"))</f>
        <v/>
      </c>
    </row>
    <row r="709">
      <c r="G709">
        <f>IF(A709="","",IF(LEFT(A709,4)="http",IFERROR(MID(A709,FIND("/",A709,FIND("//",A709)+2),2000),"/"),A709))</f>
        <v/>
      </c>
      <c r="H709">
        <f>IF(G709="","",IFERROR(LEFT(SUBSTITUTE(G709,"#","?"),FIND("?",SUBSTITUTE(G709,"#","?"))-1),G709))</f>
        <v/>
      </c>
      <c r="I709">
        <f>IF(H709="","",LOWER(IF(AND(LEN(H709)&gt;1,RIGHT(H709,1)="/"),LEFT(H709,LEN(H709)-1),H709)))</f>
        <v/>
      </c>
      <c r="J709">
        <f>IF(I709="","",IFERROR(N(INDEX($A709:$E709,1,Rules!$H$16)),0))</f>
        <v/>
      </c>
      <c r="K709">
        <f>IF(I709="","",IFERROR(N(INDEX($A709:$E709,1,Rules!$H$17)),0))</f>
        <v/>
      </c>
      <c r="L709">
        <f>IF(I709="","",IFERROR(N(INDEX($A709:$E709,1,Rules!$H$18))*K709,0))</f>
        <v/>
      </c>
      <c r="M709">
        <f>IF(I709="","",IF(COUNTIF(Crawl!$EC$2:$EC$2001,I709)&gt;0,"Yes","No"))</f>
        <v/>
      </c>
    </row>
    <row r="710">
      <c r="G710">
        <f>IF(A710="","",IF(LEFT(A710,4)="http",IFERROR(MID(A710,FIND("/",A710,FIND("//",A710)+2),2000),"/"),A710))</f>
        <v/>
      </c>
      <c r="H710">
        <f>IF(G710="","",IFERROR(LEFT(SUBSTITUTE(G710,"#","?"),FIND("?",SUBSTITUTE(G710,"#","?"))-1),G710))</f>
        <v/>
      </c>
      <c r="I710">
        <f>IF(H710="","",LOWER(IF(AND(LEN(H710)&gt;1,RIGHT(H710,1)="/"),LEFT(H710,LEN(H710)-1),H710)))</f>
        <v/>
      </c>
      <c r="J710">
        <f>IF(I710="","",IFERROR(N(INDEX($A710:$E710,1,Rules!$H$16)),0))</f>
        <v/>
      </c>
      <c r="K710">
        <f>IF(I710="","",IFERROR(N(INDEX($A710:$E710,1,Rules!$H$17)),0))</f>
        <v/>
      </c>
      <c r="L710">
        <f>IF(I710="","",IFERROR(N(INDEX($A710:$E710,1,Rules!$H$18))*K710,0))</f>
        <v/>
      </c>
      <c r="M710">
        <f>IF(I710="","",IF(COUNTIF(Crawl!$EC$2:$EC$2001,I710)&gt;0,"Yes","No"))</f>
        <v/>
      </c>
    </row>
    <row r="711">
      <c r="G711">
        <f>IF(A711="","",IF(LEFT(A711,4)="http",IFERROR(MID(A711,FIND("/",A711,FIND("//",A711)+2),2000),"/"),A711))</f>
        <v/>
      </c>
      <c r="H711">
        <f>IF(G711="","",IFERROR(LEFT(SUBSTITUTE(G711,"#","?"),FIND("?",SUBSTITUTE(G711,"#","?"))-1),G711))</f>
        <v/>
      </c>
      <c r="I711">
        <f>IF(H711="","",LOWER(IF(AND(LEN(H711)&gt;1,RIGHT(H711,1)="/"),LEFT(H711,LEN(H711)-1),H711)))</f>
        <v/>
      </c>
      <c r="J711">
        <f>IF(I711="","",IFERROR(N(INDEX($A711:$E711,1,Rules!$H$16)),0))</f>
        <v/>
      </c>
      <c r="K711">
        <f>IF(I711="","",IFERROR(N(INDEX($A711:$E711,1,Rules!$H$17)),0))</f>
        <v/>
      </c>
      <c r="L711">
        <f>IF(I711="","",IFERROR(N(INDEX($A711:$E711,1,Rules!$H$18))*K711,0))</f>
        <v/>
      </c>
      <c r="M711">
        <f>IF(I711="","",IF(COUNTIF(Crawl!$EC$2:$EC$2001,I711)&gt;0,"Yes","No"))</f>
        <v/>
      </c>
    </row>
    <row r="712">
      <c r="G712">
        <f>IF(A712="","",IF(LEFT(A712,4)="http",IFERROR(MID(A712,FIND("/",A712,FIND("//",A712)+2),2000),"/"),A712))</f>
        <v/>
      </c>
      <c r="H712">
        <f>IF(G712="","",IFERROR(LEFT(SUBSTITUTE(G712,"#","?"),FIND("?",SUBSTITUTE(G712,"#","?"))-1),G712))</f>
        <v/>
      </c>
      <c r="I712">
        <f>IF(H712="","",LOWER(IF(AND(LEN(H712)&gt;1,RIGHT(H712,1)="/"),LEFT(H712,LEN(H712)-1),H712)))</f>
        <v/>
      </c>
      <c r="J712">
        <f>IF(I712="","",IFERROR(N(INDEX($A712:$E712,1,Rules!$H$16)),0))</f>
        <v/>
      </c>
      <c r="K712">
        <f>IF(I712="","",IFERROR(N(INDEX($A712:$E712,1,Rules!$H$17)),0))</f>
        <v/>
      </c>
      <c r="L712">
        <f>IF(I712="","",IFERROR(N(INDEX($A712:$E712,1,Rules!$H$18))*K712,0))</f>
        <v/>
      </c>
      <c r="M712">
        <f>IF(I712="","",IF(COUNTIF(Crawl!$EC$2:$EC$2001,I712)&gt;0,"Yes","No"))</f>
        <v/>
      </c>
    </row>
    <row r="713">
      <c r="G713">
        <f>IF(A713="","",IF(LEFT(A713,4)="http",IFERROR(MID(A713,FIND("/",A713,FIND("//",A713)+2),2000),"/"),A713))</f>
        <v/>
      </c>
      <c r="H713">
        <f>IF(G713="","",IFERROR(LEFT(SUBSTITUTE(G713,"#","?"),FIND("?",SUBSTITUTE(G713,"#","?"))-1),G713))</f>
        <v/>
      </c>
      <c r="I713">
        <f>IF(H713="","",LOWER(IF(AND(LEN(H713)&gt;1,RIGHT(H713,1)="/"),LEFT(H713,LEN(H713)-1),H713)))</f>
        <v/>
      </c>
      <c r="J713">
        <f>IF(I713="","",IFERROR(N(INDEX($A713:$E713,1,Rules!$H$16)),0))</f>
        <v/>
      </c>
      <c r="K713">
        <f>IF(I713="","",IFERROR(N(INDEX($A713:$E713,1,Rules!$H$17)),0))</f>
        <v/>
      </c>
      <c r="L713">
        <f>IF(I713="","",IFERROR(N(INDEX($A713:$E713,1,Rules!$H$18))*K713,0))</f>
        <v/>
      </c>
      <c r="M713">
        <f>IF(I713="","",IF(COUNTIF(Crawl!$EC$2:$EC$2001,I713)&gt;0,"Yes","No"))</f>
        <v/>
      </c>
    </row>
    <row r="714">
      <c r="G714">
        <f>IF(A714="","",IF(LEFT(A714,4)="http",IFERROR(MID(A714,FIND("/",A714,FIND("//",A714)+2),2000),"/"),A714))</f>
        <v/>
      </c>
      <c r="H714">
        <f>IF(G714="","",IFERROR(LEFT(SUBSTITUTE(G714,"#","?"),FIND("?",SUBSTITUTE(G714,"#","?"))-1),G714))</f>
        <v/>
      </c>
      <c r="I714">
        <f>IF(H714="","",LOWER(IF(AND(LEN(H714)&gt;1,RIGHT(H714,1)="/"),LEFT(H714,LEN(H714)-1),H714)))</f>
        <v/>
      </c>
      <c r="J714">
        <f>IF(I714="","",IFERROR(N(INDEX($A714:$E714,1,Rules!$H$16)),0))</f>
        <v/>
      </c>
      <c r="K714">
        <f>IF(I714="","",IFERROR(N(INDEX($A714:$E714,1,Rules!$H$17)),0))</f>
        <v/>
      </c>
      <c r="L714">
        <f>IF(I714="","",IFERROR(N(INDEX($A714:$E714,1,Rules!$H$18))*K714,0))</f>
        <v/>
      </c>
      <c r="M714">
        <f>IF(I714="","",IF(COUNTIF(Crawl!$EC$2:$EC$2001,I714)&gt;0,"Yes","No"))</f>
        <v/>
      </c>
    </row>
    <row r="715">
      <c r="G715">
        <f>IF(A715="","",IF(LEFT(A715,4)="http",IFERROR(MID(A715,FIND("/",A715,FIND("//",A715)+2),2000),"/"),A715))</f>
        <v/>
      </c>
      <c r="H715">
        <f>IF(G715="","",IFERROR(LEFT(SUBSTITUTE(G715,"#","?"),FIND("?",SUBSTITUTE(G715,"#","?"))-1),G715))</f>
        <v/>
      </c>
      <c r="I715">
        <f>IF(H715="","",LOWER(IF(AND(LEN(H715)&gt;1,RIGHT(H715,1)="/"),LEFT(H715,LEN(H715)-1),H715)))</f>
        <v/>
      </c>
      <c r="J715">
        <f>IF(I715="","",IFERROR(N(INDEX($A715:$E715,1,Rules!$H$16)),0))</f>
        <v/>
      </c>
      <c r="K715">
        <f>IF(I715="","",IFERROR(N(INDEX($A715:$E715,1,Rules!$H$17)),0))</f>
        <v/>
      </c>
      <c r="L715">
        <f>IF(I715="","",IFERROR(N(INDEX($A715:$E715,1,Rules!$H$18))*K715,0))</f>
        <v/>
      </c>
      <c r="M715">
        <f>IF(I715="","",IF(COUNTIF(Crawl!$EC$2:$EC$2001,I715)&gt;0,"Yes","No"))</f>
        <v/>
      </c>
    </row>
    <row r="716">
      <c r="G716">
        <f>IF(A716="","",IF(LEFT(A716,4)="http",IFERROR(MID(A716,FIND("/",A716,FIND("//",A716)+2),2000),"/"),A716))</f>
        <v/>
      </c>
      <c r="H716">
        <f>IF(G716="","",IFERROR(LEFT(SUBSTITUTE(G716,"#","?"),FIND("?",SUBSTITUTE(G716,"#","?"))-1),G716))</f>
        <v/>
      </c>
      <c r="I716">
        <f>IF(H716="","",LOWER(IF(AND(LEN(H716)&gt;1,RIGHT(H716,1)="/"),LEFT(H716,LEN(H716)-1),H716)))</f>
        <v/>
      </c>
      <c r="J716">
        <f>IF(I716="","",IFERROR(N(INDEX($A716:$E716,1,Rules!$H$16)),0))</f>
        <v/>
      </c>
      <c r="K716">
        <f>IF(I716="","",IFERROR(N(INDEX($A716:$E716,1,Rules!$H$17)),0))</f>
        <v/>
      </c>
      <c r="L716">
        <f>IF(I716="","",IFERROR(N(INDEX($A716:$E716,1,Rules!$H$18))*K716,0))</f>
        <v/>
      </c>
      <c r="M716">
        <f>IF(I716="","",IF(COUNTIF(Crawl!$EC$2:$EC$2001,I716)&gt;0,"Yes","No"))</f>
        <v/>
      </c>
    </row>
    <row r="717">
      <c r="G717">
        <f>IF(A717="","",IF(LEFT(A717,4)="http",IFERROR(MID(A717,FIND("/",A717,FIND("//",A717)+2),2000),"/"),A717))</f>
        <v/>
      </c>
      <c r="H717">
        <f>IF(G717="","",IFERROR(LEFT(SUBSTITUTE(G717,"#","?"),FIND("?",SUBSTITUTE(G717,"#","?"))-1),G717))</f>
        <v/>
      </c>
      <c r="I717">
        <f>IF(H717="","",LOWER(IF(AND(LEN(H717)&gt;1,RIGHT(H717,1)="/"),LEFT(H717,LEN(H717)-1),H717)))</f>
        <v/>
      </c>
      <c r="J717">
        <f>IF(I717="","",IFERROR(N(INDEX($A717:$E717,1,Rules!$H$16)),0))</f>
        <v/>
      </c>
      <c r="K717">
        <f>IF(I717="","",IFERROR(N(INDEX($A717:$E717,1,Rules!$H$17)),0))</f>
        <v/>
      </c>
      <c r="L717">
        <f>IF(I717="","",IFERROR(N(INDEX($A717:$E717,1,Rules!$H$18))*K717,0))</f>
        <v/>
      </c>
      <c r="M717">
        <f>IF(I717="","",IF(COUNTIF(Crawl!$EC$2:$EC$2001,I717)&gt;0,"Yes","No"))</f>
        <v/>
      </c>
    </row>
    <row r="718">
      <c r="G718">
        <f>IF(A718="","",IF(LEFT(A718,4)="http",IFERROR(MID(A718,FIND("/",A718,FIND("//",A718)+2),2000),"/"),A718))</f>
        <v/>
      </c>
      <c r="H718">
        <f>IF(G718="","",IFERROR(LEFT(SUBSTITUTE(G718,"#","?"),FIND("?",SUBSTITUTE(G718,"#","?"))-1),G718))</f>
        <v/>
      </c>
      <c r="I718">
        <f>IF(H718="","",LOWER(IF(AND(LEN(H718)&gt;1,RIGHT(H718,1)="/"),LEFT(H718,LEN(H718)-1),H718)))</f>
        <v/>
      </c>
      <c r="J718">
        <f>IF(I718="","",IFERROR(N(INDEX($A718:$E718,1,Rules!$H$16)),0))</f>
        <v/>
      </c>
      <c r="K718">
        <f>IF(I718="","",IFERROR(N(INDEX($A718:$E718,1,Rules!$H$17)),0))</f>
        <v/>
      </c>
      <c r="L718">
        <f>IF(I718="","",IFERROR(N(INDEX($A718:$E718,1,Rules!$H$18))*K718,0))</f>
        <v/>
      </c>
      <c r="M718">
        <f>IF(I718="","",IF(COUNTIF(Crawl!$EC$2:$EC$2001,I718)&gt;0,"Yes","No"))</f>
        <v/>
      </c>
    </row>
    <row r="719">
      <c r="G719">
        <f>IF(A719="","",IF(LEFT(A719,4)="http",IFERROR(MID(A719,FIND("/",A719,FIND("//",A719)+2),2000),"/"),A719))</f>
        <v/>
      </c>
      <c r="H719">
        <f>IF(G719="","",IFERROR(LEFT(SUBSTITUTE(G719,"#","?"),FIND("?",SUBSTITUTE(G719,"#","?"))-1),G719))</f>
        <v/>
      </c>
      <c r="I719">
        <f>IF(H719="","",LOWER(IF(AND(LEN(H719)&gt;1,RIGHT(H719,1)="/"),LEFT(H719,LEN(H719)-1),H719)))</f>
        <v/>
      </c>
      <c r="J719">
        <f>IF(I719="","",IFERROR(N(INDEX($A719:$E719,1,Rules!$H$16)),0))</f>
        <v/>
      </c>
      <c r="K719">
        <f>IF(I719="","",IFERROR(N(INDEX($A719:$E719,1,Rules!$H$17)),0))</f>
        <v/>
      </c>
      <c r="L719">
        <f>IF(I719="","",IFERROR(N(INDEX($A719:$E719,1,Rules!$H$18))*K719,0))</f>
        <v/>
      </c>
      <c r="M719">
        <f>IF(I719="","",IF(COUNTIF(Crawl!$EC$2:$EC$2001,I719)&gt;0,"Yes","No"))</f>
        <v/>
      </c>
    </row>
    <row r="720">
      <c r="G720">
        <f>IF(A720="","",IF(LEFT(A720,4)="http",IFERROR(MID(A720,FIND("/",A720,FIND("//",A720)+2),2000),"/"),A720))</f>
        <v/>
      </c>
      <c r="H720">
        <f>IF(G720="","",IFERROR(LEFT(SUBSTITUTE(G720,"#","?"),FIND("?",SUBSTITUTE(G720,"#","?"))-1),G720))</f>
        <v/>
      </c>
      <c r="I720">
        <f>IF(H720="","",LOWER(IF(AND(LEN(H720)&gt;1,RIGHT(H720,1)="/"),LEFT(H720,LEN(H720)-1),H720)))</f>
        <v/>
      </c>
      <c r="J720">
        <f>IF(I720="","",IFERROR(N(INDEX($A720:$E720,1,Rules!$H$16)),0))</f>
        <v/>
      </c>
      <c r="K720">
        <f>IF(I720="","",IFERROR(N(INDEX($A720:$E720,1,Rules!$H$17)),0))</f>
        <v/>
      </c>
      <c r="L720">
        <f>IF(I720="","",IFERROR(N(INDEX($A720:$E720,1,Rules!$H$18))*K720,0))</f>
        <v/>
      </c>
      <c r="M720">
        <f>IF(I720="","",IF(COUNTIF(Crawl!$EC$2:$EC$2001,I720)&gt;0,"Yes","No"))</f>
        <v/>
      </c>
    </row>
    <row r="721">
      <c r="G721">
        <f>IF(A721="","",IF(LEFT(A721,4)="http",IFERROR(MID(A721,FIND("/",A721,FIND("//",A721)+2),2000),"/"),A721))</f>
        <v/>
      </c>
      <c r="H721">
        <f>IF(G721="","",IFERROR(LEFT(SUBSTITUTE(G721,"#","?"),FIND("?",SUBSTITUTE(G721,"#","?"))-1),G721))</f>
        <v/>
      </c>
      <c r="I721">
        <f>IF(H721="","",LOWER(IF(AND(LEN(H721)&gt;1,RIGHT(H721,1)="/"),LEFT(H721,LEN(H721)-1),H721)))</f>
        <v/>
      </c>
      <c r="J721">
        <f>IF(I721="","",IFERROR(N(INDEX($A721:$E721,1,Rules!$H$16)),0))</f>
        <v/>
      </c>
      <c r="K721">
        <f>IF(I721="","",IFERROR(N(INDEX($A721:$E721,1,Rules!$H$17)),0))</f>
        <v/>
      </c>
      <c r="L721">
        <f>IF(I721="","",IFERROR(N(INDEX($A721:$E721,1,Rules!$H$18))*K721,0))</f>
        <v/>
      </c>
      <c r="M721">
        <f>IF(I721="","",IF(COUNTIF(Crawl!$EC$2:$EC$2001,I721)&gt;0,"Yes","No"))</f>
        <v/>
      </c>
    </row>
    <row r="722">
      <c r="G722">
        <f>IF(A722="","",IF(LEFT(A722,4)="http",IFERROR(MID(A722,FIND("/",A722,FIND("//",A722)+2),2000),"/"),A722))</f>
        <v/>
      </c>
      <c r="H722">
        <f>IF(G722="","",IFERROR(LEFT(SUBSTITUTE(G722,"#","?"),FIND("?",SUBSTITUTE(G722,"#","?"))-1),G722))</f>
        <v/>
      </c>
      <c r="I722">
        <f>IF(H722="","",LOWER(IF(AND(LEN(H722)&gt;1,RIGHT(H722,1)="/"),LEFT(H722,LEN(H722)-1),H722)))</f>
        <v/>
      </c>
      <c r="J722">
        <f>IF(I722="","",IFERROR(N(INDEX($A722:$E722,1,Rules!$H$16)),0))</f>
        <v/>
      </c>
      <c r="K722">
        <f>IF(I722="","",IFERROR(N(INDEX($A722:$E722,1,Rules!$H$17)),0))</f>
        <v/>
      </c>
      <c r="L722">
        <f>IF(I722="","",IFERROR(N(INDEX($A722:$E722,1,Rules!$H$18))*K722,0))</f>
        <v/>
      </c>
      <c r="M722">
        <f>IF(I722="","",IF(COUNTIF(Crawl!$EC$2:$EC$2001,I722)&gt;0,"Yes","No"))</f>
        <v/>
      </c>
    </row>
    <row r="723">
      <c r="G723">
        <f>IF(A723="","",IF(LEFT(A723,4)="http",IFERROR(MID(A723,FIND("/",A723,FIND("//",A723)+2),2000),"/"),A723))</f>
        <v/>
      </c>
      <c r="H723">
        <f>IF(G723="","",IFERROR(LEFT(SUBSTITUTE(G723,"#","?"),FIND("?",SUBSTITUTE(G723,"#","?"))-1),G723))</f>
        <v/>
      </c>
      <c r="I723">
        <f>IF(H723="","",LOWER(IF(AND(LEN(H723)&gt;1,RIGHT(H723,1)="/"),LEFT(H723,LEN(H723)-1),H723)))</f>
        <v/>
      </c>
      <c r="J723">
        <f>IF(I723="","",IFERROR(N(INDEX($A723:$E723,1,Rules!$H$16)),0))</f>
        <v/>
      </c>
      <c r="K723">
        <f>IF(I723="","",IFERROR(N(INDEX($A723:$E723,1,Rules!$H$17)),0))</f>
        <v/>
      </c>
      <c r="L723">
        <f>IF(I723="","",IFERROR(N(INDEX($A723:$E723,1,Rules!$H$18))*K723,0))</f>
        <v/>
      </c>
      <c r="M723">
        <f>IF(I723="","",IF(COUNTIF(Crawl!$EC$2:$EC$2001,I723)&gt;0,"Yes","No"))</f>
        <v/>
      </c>
    </row>
    <row r="724">
      <c r="G724">
        <f>IF(A724="","",IF(LEFT(A724,4)="http",IFERROR(MID(A724,FIND("/",A724,FIND("//",A724)+2),2000),"/"),A724))</f>
        <v/>
      </c>
      <c r="H724">
        <f>IF(G724="","",IFERROR(LEFT(SUBSTITUTE(G724,"#","?"),FIND("?",SUBSTITUTE(G724,"#","?"))-1),G724))</f>
        <v/>
      </c>
      <c r="I724">
        <f>IF(H724="","",LOWER(IF(AND(LEN(H724)&gt;1,RIGHT(H724,1)="/"),LEFT(H724,LEN(H724)-1),H724)))</f>
        <v/>
      </c>
      <c r="J724">
        <f>IF(I724="","",IFERROR(N(INDEX($A724:$E724,1,Rules!$H$16)),0))</f>
        <v/>
      </c>
      <c r="K724">
        <f>IF(I724="","",IFERROR(N(INDEX($A724:$E724,1,Rules!$H$17)),0))</f>
        <v/>
      </c>
      <c r="L724">
        <f>IF(I724="","",IFERROR(N(INDEX($A724:$E724,1,Rules!$H$18))*K724,0))</f>
        <v/>
      </c>
      <c r="M724">
        <f>IF(I724="","",IF(COUNTIF(Crawl!$EC$2:$EC$2001,I724)&gt;0,"Yes","No"))</f>
        <v/>
      </c>
    </row>
    <row r="725">
      <c r="G725">
        <f>IF(A725="","",IF(LEFT(A725,4)="http",IFERROR(MID(A725,FIND("/",A725,FIND("//",A725)+2),2000),"/"),A725))</f>
        <v/>
      </c>
      <c r="H725">
        <f>IF(G725="","",IFERROR(LEFT(SUBSTITUTE(G725,"#","?"),FIND("?",SUBSTITUTE(G725,"#","?"))-1),G725))</f>
        <v/>
      </c>
      <c r="I725">
        <f>IF(H725="","",LOWER(IF(AND(LEN(H725)&gt;1,RIGHT(H725,1)="/"),LEFT(H725,LEN(H725)-1),H725)))</f>
        <v/>
      </c>
      <c r="J725">
        <f>IF(I725="","",IFERROR(N(INDEX($A725:$E725,1,Rules!$H$16)),0))</f>
        <v/>
      </c>
      <c r="K725">
        <f>IF(I725="","",IFERROR(N(INDEX($A725:$E725,1,Rules!$H$17)),0))</f>
        <v/>
      </c>
      <c r="L725">
        <f>IF(I725="","",IFERROR(N(INDEX($A725:$E725,1,Rules!$H$18))*K725,0))</f>
        <v/>
      </c>
      <c r="M725">
        <f>IF(I725="","",IF(COUNTIF(Crawl!$EC$2:$EC$2001,I725)&gt;0,"Yes","No"))</f>
        <v/>
      </c>
    </row>
    <row r="726">
      <c r="G726">
        <f>IF(A726="","",IF(LEFT(A726,4)="http",IFERROR(MID(A726,FIND("/",A726,FIND("//",A726)+2),2000),"/"),A726))</f>
        <v/>
      </c>
      <c r="H726">
        <f>IF(G726="","",IFERROR(LEFT(SUBSTITUTE(G726,"#","?"),FIND("?",SUBSTITUTE(G726,"#","?"))-1),G726))</f>
        <v/>
      </c>
      <c r="I726">
        <f>IF(H726="","",LOWER(IF(AND(LEN(H726)&gt;1,RIGHT(H726,1)="/"),LEFT(H726,LEN(H726)-1),H726)))</f>
        <v/>
      </c>
      <c r="J726">
        <f>IF(I726="","",IFERROR(N(INDEX($A726:$E726,1,Rules!$H$16)),0))</f>
        <v/>
      </c>
      <c r="K726">
        <f>IF(I726="","",IFERROR(N(INDEX($A726:$E726,1,Rules!$H$17)),0))</f>
        <v/>
      </c>
      <c r="L726">
        <f>IF(I726="","",IFERROR(N(INDEX($A726:$E726,1,Rules!$H$18))*K726,0))</f>
        <v/>
      </c>
      <c r="M726">
        <f>IF(I726="","",IF(COUNTIF(Crawl!$EC$2:$EC$2001,I726)&gt;0,"Yes","No"))</f>
        <v/>
      </c>
    </row>
    <row r="727">
      <c r="G727">
        <f>IF(A727="","",IF(LEFT(A727,4)="http",IFERROR(MID(A727,FIND("/",A727,FIND("//",A727)+2),2000),"/"),A727))</f>
        <v/>
      </c>
      <c r="H727">
        <f>IF(G727="","",IFERROR(LEFT(SUBSTITUTE(G727,"#","?"),FIND("?",SUBSTITUTE(G727,"#","?"))-1),G727))</f>
        <v/>
      </c>
      <c r="I727">
        <f>IF(H727="","",LOWER(IF(AND(LEN(H727)&gt;1,RIGHT(H727,1)="/"),LEFT(H727,LEN(H727)-1),H727)))</f>
        <v/>
      </c>
      <c r="J727">
        <f>IF(I727="","",IFERROR(N(INDEX($A727:$E727,1,Rules!$H$16)),0))</f>
        <v/>
      </c>
      <c r="K727">
        <f>IF(I727="","",IFERROR(N(INDEX($A727:$E727,1,Rules!$H$17)),0))</f>
        <v/>
      </c>
      <c r="L727">
        <f>IF(I727="","",IFERROR(N(INDEX($A727:$E727,1,Rules!$H$18))*K727,0))</f>
        <v/>
      </c>
      <c r="M727">
        <f>IF(I727="","",IF(COUNTIF(Crawl!$EC$2:$EC$2001,I727)&gt;0,"Yes","No"))</f>
        <v/>
      </c>
    </row>
    <row r="728">
      <c r="G728">
        <f>IF(A728="","",IF(LEFT(A728,4)="http",IFERROR(MID(A728,FIND("/",A728,FIND("//",A728)+2),2000),"/"),A728))</f>
        <v/>
      </c>
      <c r="H728">
        <f>IF(G728="","",IFERROR(LEFT(SUBSTITUTE(G728,"#","?"),FIND("?",SUBSTITUTE(G728,"#","?"))-1),G728))</f>
        <v/>
      </c>
      <c r="I728">
        <f>IF(H728="","",LOWER(IF(AND(LEN(H728)&gt;1,RIGHT(H728,1)="/"),LEFT(H728,LEN(H728)-1),H728)))</f>
        <v/>
      </c>
      <c r="J728">
        <f>IF(I728="","",IFERROR(N(INDEX($A728:$E728,1,Rules!$H$16)),0))</f>
        <v/>
      </c>
      <c r="K728">
        <f>IF(I728="","",IFERROR(N(INDEX($A728:$E728,1,Rules!$H$17)),0))</f>
        <v/>
      </c>
      <c r="L728">
        <f>IF(I728="","",IFERROR(N(INDEX($A728:$E728,1,Rules!$H$18))*K728,0))</f>
        <v/>
      </c>
      <c r="M728">
        <f>IF(I728="","",IF(COUNTIF(Crawl!$EC$2:$EC$2001,I728)&gt;0,"Yes","No"))</f>
        <v/>
      </c>
    </row>
    <row r="729">
      <c r="G729">
        <f>IF(A729="","",IF(LEFT(A729,4)="http",IFERROR(MID(A729,FIND("/",A729,FIND("//",A729)+2),2000),"/"),A729))</f>
        <v/>
      </c>
      <c r="H729">
        <f>IF(G729="","",IFERROR(LEFT(SUBSTITUTE(G729,"#","?"),FIND("?",SUBSTITUTE(G729,"#","?"))-1),G729))</f>
        <v/>
      </c>
      <c r="I729">
        <f>IF(H729="","",LOWER(IF(AND(LEN(H729)&gt;1,RIGHT(H729,1)="/"),LEFT(H729,LEN(H729)-1),H729)))</f>
        <v/>
      </c>
      <c r="J729">
        <f>IF(I729="","",IFERROR(N(INDEX($A729:$E729,1,Rules!$H$16)),0))</f>
        <v/>
      </c>
      <c r="K729">
        <f>IF(I729="","",IFERROR(N(INDEX($A729:$E729,1,Rules!$H$17)),0))</f>
        <v/>
      </c>
      <c r="L729">
        <f>IF(I729="","",IFERROR(N(INDEX($A729:$E729,1,Rules!$H$18))*K729,0))</f>
        <v/>
      </c>
      <c r="M729">
        <f>IF(I729="","",IF(COUNTIF(Crawl!$EC$2:$EC$2001,I729)&gt;0,"Yes","No"))</f>
        <v/>
      </c>
    </row>
    <row r="730">
      <c r="G730">
        <f>IF(A730="","",IF(LEFT(A730,4)="http",IFERROR(MID(A730,FIND("/",A730,FIND("//",A730)+2),2000),"/"),A730))</f>
        <v/>
      </c>
      <c r="H730">
        <f>IF(G730="","",IFERROR(LEFT(SUBSTITUTE(G730,"#","?"),FIND("?",SUBSTITUTE(G730,"#","?"))-1),G730))</f>
        <v/>
      </c>
      <c r="I730">
        <f>IF(H730="","",LOWER(IF(AND(LEN(H730)&gt;1,RIGHT(H730,1)="/"),LEFT(H730,LEN(H730)-1),H730)))</f>
        <v/>
      </c>
      <c r="J730">
        <f>IF(I730="","",IFERROR(N(INDEX($A730:$E730,1,Rules!$H$16)),0))</f>
        <v/>
      </c>
      <c r="K730">
        <f>IF(I730="","",IFERROR(N(INDEX($A730:$E730,1,Rules!$H$17)),0))</f>
        <v/>
      </c>
      <c r="L730">
        <f>IF(I730="","",IFERROR(N(INDEX($A730:$E730,1,Rules!$H$18))*K730,0))</f>
        <v/>
      </c>
      <c r="M730">
        <f>IF(I730="","",IF(COUNTIF(Crawl!$EC$2:$EC$2001,I730)&gt;0,"Yes","No"))</f>
        <v/>
      </c>
    </row>
    <row r="731">
      <c r="G731">
        <f>IF(A731="","",IF(LEFT(A731,4)="http",IFERROR(MID(A731,FIND("/",A731,FIND("//",A731)+2),2000),"/"),A731))</f>
        <v/>
      </c>
      <c r="H731">
        <f>IF(G731="","",IFERROR(LEFT(SUBSTITUTE(G731,"#","?"),FIND("?",SUBSTITUTE(G731,"#","?"))-1),G731))</f>
        <v/>
      </c>
      <c r="I731">
        <f>IF(H731="","",LOWER(IF(AND(LEN(H731)&gt;1,RIGHT(H731,1)="/"),LEFT(H731,LEN(H731)-1),H731)))</f>
        <v/>
      </c>
      <c r="J731">
        <f>IF(I731="","",IFERROR(N(INDEX($A731:$E731,1,Rules!$H$16)),0))</f>
        <v/>
      </c>
      <c r="K731">
        <f>IF(I731="","",IFERROR(N(INDEX($A731:$E731,1,Rules!$H$17)),0))</f>
        <v/>
      </c>
      <c r="L731">
        <f>IF(I731="","",IFERROR(N(INDEX($A731:$E731,1,Rules!$H$18))*K731,0))</f>
        <v/>
      </c>
      <c r="M731">
        <f>IF(I731="","",IF(COUNTIF(Crawl!$EC$2:$EC$2001,I731)&gt;0,"Yes","No"))</f>
        <v/>
      </c>
    </row>
    <row r="732">
      <c r="G732">
        <f>IF(A732="","",IF(LEFT(A732,4)="http",IFERROR(MID(A732,FIND("/",A732,FIND("//",A732)+2),2000),"/"),A732))</f>
        <v/>
      </c>
      <c r="H732">
        <f>IF(G732="","",IFERROR(LEFT(SUBSTITUTE(G732,"#","?"),FIND("?",SUBSTITUTE(G732,"#","?"))-1),G732))</f>
        <v/>
      </c>
      <c r="I732">
        <f>IF(H732="","",LOWER(IF(AND(LEN(H732)&gt;1,RIGHT(H732,1)="/"),LEFT(H732,LEN(H732)-1),H732)))</f>
        <v/>
      </c>
      <c r="J732">
        <f>IF(I732="","",IFERROR(N(INDEX($A732:$E732,1,Rules!$H$16)),0))</f>
        <v/>
      </c>
      <c r="K732">
        <f>IF(I732="","",IFERROR(N(INDEX($A732:$E732,1,Rules!$H$17)),0))</f>
        <v/>
      </c>
      <c r="L732">
        <f>IF(I732="","",IFERROR(N(INDEX($A732:$E732,1,Rules!$H$18))*K732,0))</f>
        <v/>
      </c>
      <c r="M732">
        <f>IF(I732="","",IF(COUNTIF(Crawl!$EC$2:$EC$2001,I732)&gt;0,"Yes","No"))</f>
        <v/>
      </c>
    </row>
    <row r="733">
      <c r="G733">
        <f>IF(A733="","",IF(LEFT(A733,4)="http",IFERROR(MID(A733,FIND("/",A733,FIND("//",A733)+2),2000),"/"),A733))</f>
        <v/>
      </c>
      <c r="H733">
        <f>IF(G733="","",IFERROR(LEFT(SUBSTITUTE(G733,"#","?"),FIND("?",SUBSTITUTE(G733,"#","?"))-1),G733))</f>
        <v/>
      </c>
      <c r="I733">
        <f>IF(H733="","",LOWER(IF(AND(LEN(H733)&gt;1,RIGHT(H733,1)="/"),LEFT(H733,LEN(H733)-1),H733)))</f>
        <v/>
      </c>
      <c r="J733">
        <f>IF(I733="","",IFERROR(N(INDEX($A733:$E733,1,Rules!$H$16)),0))</f>
        <v/>
      </c>
      <c r="K733">
        <f>IF(I733="","",IFERROR(N(INDEX($A733:$E733,1,Rules!$H$17)),0))</f>
        <v/>
      </c>
      <c r="L733">
        <f>IF(I733="","",IFERROR(N(INDEX($A733:$E733,1,Rules!$H$18))*K733,0))</f>
        <v/>
      </c>
      <c r="M733">
        <f>IF(I733="","",IF(COUNTIF(Crawl!$EC$2:$EC$2001,I733)&gt;0,"Yes","No"))</f>
        <v/>
      </c>
    </row>
    <row r="734">
      <c r="G734">
        <f>IF(A734="","",IF(LEFT(A734,4)="http",IFERROR(MID(A734,FIND("/",A734,FIND("//",A734)+2),2000),"/"),A734))</f>
        <v/>
      </c>
      <c r="H734">
        <f>IF(G734="","",IFERROR(LEFT(SUBSTITUTE(G734,"#","?"),FIND("?",SUBSTITUTE(G734,"#","?"))-1),G734))</f>
        <v/>
      </c>
      <c r="I734">
        <f>IF(H734="","",LOWER(IF(AND(LEN(H734)&gt;1,RIGHT(H734,1)="/"),LEFT(H734,LEN(H734)-1),H734)))</f>
        <v/>
      </c>
      <c r="J734">
        <f>IF(I734="","",IFERROR(N(INDEX($A734:$E734,1,Rules!$H$16)),0))</f>
        <v/>
      </c>
      <c r="K734">
        <f>IF(I734="","",IFERROR(N(INDEX($A734:$E734,1,Rules!$H$17)),0))</f>
        <v/>
      </c>
      <c r="L734">
        <f>IF(I734="","",IFERROR(N(INDEX($A734:$E734,1,Rules!$H$18))*K734,0))</f>
        <v/>
      </c>
      <c r="M734">
        <f>IF(I734="","",IF(COUNTIF(Crawl!$EC$2:$EC$2001,I734)&gt;0,"Yes","No"))</f>
        <v/>
      </c>
    </row>
    <row r="735">
      <c r="G735">
        <f>IF(A735="","",IF(LEFT(A735,4)="http",IFERROR(MID(A735,FIND("/",A735,FIND("//",A735)+2),2000),"/"),A735))</f>
        <v/>
      </c>
      <c r="H735">
        <f>IF(G735="","",IFERROR(LEFT(SUBSTITUTE(G735,"#","?"),FIND("?",SUBSTITUTE(G735,"#","?"))-1),G735))</f>
        <v/>
      </c>
      <c r="I735">
        <f>IF(H735="","",LOWER(IF(AND(LEN(H735)&gt;1,RIGHT(H735,1)="/"),LEFT(H735,LEN(H735)-1),H735)))</f>
        <v/>
      </c>
      <c r="J735">
        <f>IF(I735="","",IFERROR(N(INDEX($A735:$E735,1,Rules!$H$16)),0))</f>
        <v/>
      </c>
      <c r="K735">
        <f>IF(I735="","",IFERROR(N(INDEX($A735:$E735,1,Rules!$H$17)),0))</f>
        <v/>
      </c>
      <c r="L735">
        <f>IF(I735="","",IFERROR(N(INDEX($A735:$E735,1,Rules!$H$18))*K735,0))</f>
        <v/>
      </c>
      <c r="M735">
        <f>IF(I735="","",IF(COUNTIF(Crawl!$EC$2:$EC$2001,I735)&gt;0,"Yes","No"))</f>
        <v/>
      </c>
    </row>
    <row r="736">
      <c r="G736">
        <f>IF(A736="","",IF(LEFT(A736,4)="http",IFERROR(MID(A736,FIND("/",A736,FIND("//",A736)+2),2000),"/"),A736))</f>
        <v/>
      </c>
      <c r="H736">
        <f>IF(G736="","",IFERROR(LEFT(SUBSTITUTE(G736,"#","?"),FIND("?",SUBSTITUTE(G736,"#","?"))-1),G736))</f>
        <v/>
      </c>
      <c r="I736">
        <f>IF(H736="","",LOWER(IF(AND(LEN(H736)&gt;1,RIGHT(H736,1)="/"),LEFT(H736,LEN(H736)-1),H736)))</f>
        <v/>
      </c>
      <c r="J736">
        <f>IF(I736="","",IFERROR(N(INDEX($A736:$E736,1,Rules!$H$16)),0))</f>
        <v/>
      </c>
      <c r="K736">
        <f>IF(I736="","",IFERROR(N(INDEX($A736:$E736,1,Rules!$H$17)),0))</f>
        <v/>
      </c>
      <c r="L736">
        <f>IF(I736="","",IFERROR(N(INDEX($A736:$E736,1,Rules!$H$18))*K736,0))</f>
        <v/>
      </c>
      <c r="M736">
        <f>IF(I736="","",IF(COUNTIF(Crawl!$EC$2:$EC$2001,I736)&gt;0,"Yes","No"))</f>
        <v/>
      </c>
    </row>
    <row r="737">
      <c r="G737">
        <f>IF(A737="","",IF(LEFT(A737,4)="http",IFERROR(MID(A737,FIND("/",A737,FIND("//",A737)+2),2000),"/"),A737))</f>
        <v/>
      </c>
      <c r="H737">
        <f>IF(G737="","",IFERROR(LEFT(SUBSTITUTE(G737,"#","?"),FIND("?",SUBSTITUTE(G737,"#","?"))-1),G737))</f>
        <v/>
      </c>
      <c r="I737">
        <f>IF(H737="","",LOWER(IF(AND(LEN(H737)&gt;1,RIGHT(H737,1)="/"),LEFT(H737,LEN(H737)-1),H737)))</f>
        <v/>
      </c>
      <c r="J737">
        <f>IF(I737="","",IFERROR(N(INDEX($A737:$E737,1,Rules!$H$16)),0))</f>
        <v/>
      </c>
      <c r="K737">
        <f>IF(I737="","",IFERROR(N(INDEX($A737:$E737,1,Rules!$H$17)),0))</f>
        <v/>
      </c>
      <c r="L737">
        <f>IF(I737="","",IFERROR(N(INDEX($A737:$E737,1,Rules!$H$18))*K737,0))</f>
        <v/>
      </c>
      <c r="M737">
        <f>IF(I737="","",IF(COUNTIF(Crawl!$EC$2:$EC$2001,I737)&gt;0,"Yes","No"))</f>
        <v/>
      </c>
    </row>
    <row r="738">
      <c r="G738">
        <f>IF(A738="","",IF(LEFT(A738,4)="http",IFERROR(MID(A738,FIND("/",A738,FIND("//",A738)+2),2000),"/"),A738))</f>
        <v/>
      </c>
      <c r="H738">
        <f>IF(G738="","",IFERROR(LEFT(SUBSTITUTE(G738,"#","?"),FIND("?",SUBSTITUTE(G738,"#","?"))-1),G738))</f>
        <v/>
      </c>
      <c r="I738">
        <f>IF(H738="","",LOWER(IF(AND(LEN(H738)&gt;1,RIGHT(H738,1)="/"),LEFT(H738,LEN(H738)-1),H738)))</f>
        <v/>
      </c>
      <c r="J738">
        <f>IF(I738="","",IFERROR(N(INDEX($A738:$E738,1,Rules!$H$16)),0))</f>
        <v/>
      </c>
      <c r="K738">
        <f>IF(I738="","",IFERROR(N(INDEX($A738:$E738,1,Rules!$H$17)),0))</f>
        <v/>
      </c>
      <c r="L738">
        <f>IF(I738="","",IFERROR(N(INDEX($A738:$E738,1,Rules!$H$18))*K738,0))</f>
        <v/>
      </c>
      <c r="M738">
        <f>IF(I738="","",IF(COUNTIF(Crawl!$EC$2:$EC$2001,I738)&gt;0,"Yes","No"))</f>
        <v/>
      </c>
    </row>
    <row r="739">
      <c r="G739">
        <f>IF(A739="","",IF(LEFT(A739,4)="http",IFERROR(MID(A739,FIND("/",A739,FIND("//",A739)+2),2000),"/"),A739))</f>
        <v/>
      </c>
      <c r="H739">
        <f>IF(G739="","",IFERROR(LEFT(SUBSTITUTE(G739,"#","?"),FIND("?",SUBSTITUTE(G739,"#","?"))-1),G739))</f>
        <v/>
      </c>
      <c r="I739">
        <f>IF(H739="","",LOWER(IF(AND(LEN(H739)&gt;1,RIGHT(H739,1)="/"),LEFT(H739,LEN(H739)-1),H739)))</f>
        <v/>
      </c>
      <c r="J739">
        <f>IF(I739="","",IFERROR(N(INDEX($A739:$E739,1,Rules!$H$16)),0))</f>
        <v/>
      </c>
      <c r="K739">
        <f>IF(I739="","",IFERROR(N(INDEX($A739:$E739,1,Rules!$H$17)),0))</f>
        <v/>
      </c>
      <c r="L739">
        <f>IF(I739="","",IFERROR(N(INDEX($A739:$E739,1,Rules!$H$18))*K739,0))</f>
        <v/>
      </c>
      <c r="M739">
        <f>IF(I739="","",IF(COUNTIF(Crawl!$EC$2:$EC$2001,I739)&gt;0,"Yes","No"))</f>
        <v/>
      </c>
    </row>
    <row r="740">
      <c r="G740">
        <f>IF(A740="","",IF(LEFT(A740,4)="http",IFERROR(MID(A740,FIND("/",A740,FIND("//",A740)+2),2000),"/"),A740))</f>
        <v/>
      </c>
      <c r="H740">
        <f>IF(G740="","",IFERROR(LEFT(SUBSTITUTE(G740,"#","?"),FIND("?",SUBSTITUTE(G740,"#","?"))-1),G740))</f>
        <v/>
      </c>
      <c r="I740">
        <f>IF(H740="","",LOWER(IF(AND(LEN(H740)&gt;1,RIGHT(H740,1)="/"),LEFT(H740,LEN(H740)-1),H740)))</f>
        <v/>
      </c>
      <c r="J740">
        <f>IF(I740="","",IFERROR(N(INDEX($A740:$E740,1,Rules!$H$16)),0))</f>
        <v/>
      </c>
      <c r="K740">
        <f>IF(I740="","",IFERROR(N(INDEX($A740:$E740,1,Rules!$H$17)),0))</f>
        <v/>
      </c>
      <c r="L740">
        <f>IF(I740="","",IFERROR(N(INDEX($A740:$E740,1,Rules!$H$18))*K740,0))</f>
        <v/>
      </c>
      <c r="M740">
        <f>IF(I740="","",IF(COUNTIF(Crawl!$EC$2:$EC$2001,I740)&gt;0,"Yes","No"))</f>
        <v/>
      </c>
    </row>
    <row r="741">
      <c r="G741">
        <f>IF(A741="","",IF(LEFT(A741,4)="http",IFERROR(MID(A741,FIND("/",A741,FIND("//",A741)+2),2000),"/"),A741))</f>
        <v/>
      </c>
      <c r="H741">
        <f>IF(G741="","",IFERROR(LEFT(SUBSTITUTE(G741,"#","?"),FIND("?",SUBSTITUTE(G741,"#","?"))-1),G741))</f>
        <v/>
      </c>
      <c r="I741">
        <f>IF(H741="","",LOWER(IF(AND(LEN(H741)&gt;1,RIGHT(H741,1)="/"),LEFT(H741,LEN(H741)-1),H741)))</f>
        <v/>
      </c>
      <c r="J741">
        <f>IF(I741="","",IFERROR(N(INDEX($A741:$E741,1,Rules!$H$16)),0))</f>
        <v/>
      </c>
      <c r="K741">
        <f>IF(I741="","",IFERROR(N(INDEX($A741:$E741,1,Rules!$H$17)),0))</f>
        <v/>
      </c>
      <c r="L741">
        <f>IF(I741="","",IFERROR(N(INDEX($A741:$E741,1,Rules!$H$18))*K741,0))</f>
        <v/>
      </c>
      <c r="M741">
        <f>IF(I741="","",IF(COUNTIF(Crawl!$EC$2:$EC$2001,I741)&gt;0,"Yes","No"))</f>
        <v/>
      </c>
    </row>
    <row r="742">
      <c r="G742">
        <f>IF(A742="","",IF(LEFT(A742,4)="http",IFERROR(MID(A742,FIND("/",A742,FIND("//",A742)+2),2000),"/"),A742))</f>
        <v/>
      </c>
      <c r="H742">
        <f>IF(G742="","",IFERROR(LEFT(SUBSTITUTE(G742,"#","?"),FIND("?",SUBSTITUTE(G742,"#","?"))-1),G742))</f>
        <v/>
      </c>
      <c r="I742">
        <f>IF(H742="","",LOWER(IF(AND(LEN(H742)&gt;1,RIGHT(H742,1)="/"),LEFT(H742,LEN(H742)-1),H742)))</f>
        <v/>
      </c>
      <c r="J742">
        <f>IF(I742="","",IFERROR(N(INDEX($A742:$E742,1,Rules!$H$16)),0))</f>
        <v/>
      </c>
      <c r="K742">
        <f>IF(I742="","",IFERROR(N(INDEX($A742:$E742,1,Rules!$H$17)),0))</f>
        <v/>
      </c>
      <c r="L742">
        <f>IF(I742="","",IFERROR(N(INDEX($A742:$E742,1,Rules!$H$18))*K742,0))</f>
        <v/>
      </c>
      <c r="M742">
        <f>IF(I742="","",IF(COUNTIF(Crawl!$EC$2:$EC$2001,I742)&gt;0,"Yes","No"))</f>
        <v/>
      </c>
    </row>
    <row r="743">
      <c r="G743">
        <f>IF(A743="","",IF(LEFT(A743,4)="http",IFERROR(MID(A743,FIND("/",A743,FIND("//",A743)+2),2000),"/"),A743))</f>
        <v/>
      </c>
      <c r="H743">
        <f>IF(G743="","",IFERROR(LEFT(SUBSTITUTE(G743,"#","?"),FIND("?",SUBSTITUTE(G743,"#","?"))-1),G743))</f>
        <v/>
      </c>
      <c r="I743">
        <f>IF(H743="","",LOWER(IF(AND(LEN(H743)&gt;1,RIGHT(H743,1)="/"),LEFT(H743,LEN(H743)-1),H743)))</f>
        <v/>
      </c>
      <c r="J743">
        <f>IF(I743="","",IFERROR(N(INDEX($A743:$E743,1,Rules!$H$16)),0))</f>
        <v/>
      </c>
      <c r="K743">
        <f>IF(I743="","",IFERROR(N(INDEX($A743:$E743,1,Rules!$H$17)),0))</f>
        <v/>
      </c>
      <c r="L743">
        <f>IF(I743="","",IFERROR(N(INDEX($A743:$E743,1,Rules!$H$18))*K743,0))</f>
        <v/>
      </c>
      <c r="M743">
        <f>IF(I743="","",IF(COUNTIF(Crawl!$EC$2:$EC$2001,I743)&gt;0,"Yes","No"))</f>
        <v/>
      </c>
    </row>
    <row r="744">
      <c r="G744">
        <f>IF(A744="","",IF(LEFT(A744,4)="http",IFERROR(MID(A744,FIND("/",A744,FIND("//",A744)+2),2000),"/"),A744))</f>
        <v/>
      </c>
      <c r="H744">
        <f>IF(G744="","",IFERROR(LEFT(SUBSTITUTE(G744,"#","?"),FIND("?",SUBSTITUTE(G744,"#","?"))-1),G744))</f>
        <v/>
      </c>
      <c r="I744">
        <f>IF(H744="","",LOWER(IF(AND(LEN(H744)&gt;1,RIGHT(H744,1)="/"),LEFT(H744,LEN(H744)-1),H744)))</f>
        <v/>
      </c>
      <c r="J744">
        <f>IF(I744="","",IFERROR(N(INDEX($A744:$E744,1,Rules!$H$16)),0))</f>
        <v/>
      </c>
      <c r="K744">
        <f>IF(I744="","",IFERROR(N(INDEX($A744:$E744,1,Rules!$H$17)),0))</f>
        <v/>
      </c>
      <c r="L744">
        <f>IF(I744="","",IFERROR(N(INDEX($A744:$E744,1,Rules!$H$18))*K744,0))</f>
        <v/>
      </c>
      <c r="M744">
        <f>IF(I744="","",IF(COUNTIF(Crawl!$EC$2:$EC$2001,I744)&gt;0,"Yes","No"))</f>
        <v/>
      </c>
    </row>
    <row r="745">
      <c r="G745">
        <f>IF(A745="","",IF(LEFT(A745,4)="http",IFERROR(MID(A745,FIND("/",A745,FIND("//",A745)+2),2000),"/"),A745))</f>
        <v/>
      </c>
      <c r="H745">
        <f>IF(G745="","",IFERROR(LEFT(SUBSTITUTE(G745,"#","?"),FIND("?",SUBSTITUTE(G745,"#","?"))-1),G745))</f>
        <v/>
      </c>
      <c r="I745">
        <f>IF(H745="","",LOWER(IF(AND(LEN(H745)&gt;1,RIGHT(H745,1)="/"),LEFT(H745,LEN(H745)-1),H745)))</f>
        <v/>
      </c>
      <c r="J745">
        <f>IF(I745="","",IFERROR(N(INDEX($A745:$E745,1,Rules!$H$16)),0))</f>
        <v/>
      </c>
      <c r="K745">
        <f>IF(I745="","",IFERROR(N(INDEX($A745:$E745,1,Rules!$H$17)),0))</f>
        <v/>
      </c>
      <c r="L745">
        <f>IF(I745="","",IFERROR(N(INDEX($A745:$E745,1,Rules!$H$18))*K745,0))</f>
        <v/>
      </c>
      <c r="M745">
        <f>IF(I745="","",IF(COUNTIF(Crawl!$EC$2:$EC$2001,I745)&gt;0,"Yes","No"))</f>
        <v/>
      </c>
    </row>
    <row r="746">
      <c r="G746">
        <f>IF(A746="","",IF(LEFT(A746,4)="http",IFERROR(MID(A746,FIND("/",A746,FIND("//",A746)+2),2000),"/"),A746))</f>
        <v/>
      </c>
      <c r="H746">
        <f>IF(G746="","",IFERROR(LEFT(SUBSTITUTE(G746,"#","?"),FIND("?",SUBSTITUTE(G746,"#","?"))-1),G746))</f>
        <v/>
      </c>
      <c r="I746">
        <f>IF(H746="","",LOWER(IF(AND(LEN(H746)&gt;1,RIGHT(H746,1)="/"),LEFT(H746,LEN(H746)-1),H746)))</f>
        <v/>
      </c>
      <c r="J746">
        <f>IF(I746="","",IFERROR(N(INDEX($A746:$E746,1,Rules!$H$16)),0))</f>
        <v/>
      </c>
      <c r="K746">
        <f>IF(I746="","",IFERROR(N(INDEX($A746:$E746,1,Rules!$H$17)),0))</f>
        <v/>
      </c>
      <c r="L746">
        <f>IF(I746="","",IFERROR(N(INDEX($A746:$E746,1,Rules!$H$18))*K746,0))</f>
        <v/>
      </c>
      <c r="M746">
        <f>IF(I746="","",IF(COUNTIF(Crawl!$EC$2:$EC$2001,I746)&gt;0,"Yes","No"))</f>
        <v/>
      </c>
    </row>
    <row r="747">
      <c r="G747">
        <f>IF(A747="","",IF(LEFT(A747,4)="http",IFERROR(MID(A747,FIND("/",A747,FIND("//",A747)+2),2000),"/"),A747))</f>
        <v/>
      </c>
      <c r="H747">
        <f>IF(G747="","",IFERROR(LEFT(SUBSTITUTE(G747,"#","?"),FIND("?",SUBSTITUTE(G747,"#","?"))-1),G747))</f>
        <v/>
      </c>
      <c r="I747">
        <f>IF(H747="","",LOWER(IF(AND(LEN(H747)&gt;1,RIGHT(H747,1)="/"),LEFT(H747,LEN(H747)-1),H747)))</f>
        <v/>
      </c>
      <c r="J747">
        <f>IF(I747="","",IFERROR(N(INDEX($A747:$E747,1,Rules!$H$16)),0))</f>
        <v/>
      </c>
      <c r="K747">
        <f>IF(I747="","",IFERROR(N(INDEX($A747:$E747,1,Rules!$H$17)),0))</f>
        <v/>
      </c>
      <c r="L747">
        <f>IF(I747="","",IFERROR(N(INDEX($A747:$E747,1,Rules!$H$18))*K747,0))</f>
        <v/>
      </c>
      <c r="M747">
        <f>IF(I747="","",IF(COUNTIF(Crawl!$EC$2:$EC$2001,I747)&gt;0,"Yes","No"))</f>
        <v/>
      </c>
    </row>
    <row r="748">
      <c r="G748">
        <f>IF(A748="","",IF(LEFT(A748,4)="http",IFERROR(MID(A748,FIND("/",A748,FIND("//",A748)+2),2000),"/"),A748))</f>
        <v/>
      </c>
      <c r="H748">
        <f>IF(G748="","",IFERROR(LEFT(SUBSTITUTE(G748,"#","?"),FIND("?",SUBSTITUTE(G748,"#","?"))-1),G748))</f>
        <v/>
      </c>
      <c r="I748">
        <f>IF(H748="","",LOWER(IF(AND(LEN(H748)&gt;1,RIGHT(H748,1)="/"),LEFT(H748,LEN(H748)-1),H748)))</f>
        <v/>
      </c>
      <c r="J748">
        <f>IF(I748="","",IFERROR(N(INDEX($A748:$E748,1,Rules!$H$16)),0))</f>
        <v/>
      </c>
      <c r="K748">
        <f>IF(I748="","",IFERROR(N(INDEX($A748:$E748,1,Rules!$H$17)),0))</f>
        <v/>
      </c>
      <c r="L748">
        <f>IF(I748="","",IFERROR(N(INDEX($A748:$E748,1,Rules!$H$18))*K748,0))</f>
        <v/>
      </c>
      <c r="M748">
        <f>IF(I748="","",IF(COUNTIF(Crawl!$EC$2:$EC$2001,I748)&gt;0,"Yes","No"))</f>
        <v/>
      </c>
    </row>
    <row r="749">
      <c r="G749">
        <f>IF(A749="","",IF(LEFT(A749,4)="http",IFERROR(MID(A749,FIND("/",A749,FIND("//",A749)+2),2000),"/"),A749))</f>
        <v/>
      </c>
      <c r="H749">
        <f>IF(G749="","",IFERROR(LEFT(SUBSTITUTE(G749,"#","?"),FIND("?",SUBSTITUTE(G749,"#","?"))-1),G749))</f>
        <v/>
      </c>
      <c r="I749">
        <f>IF(H749="","",LOWER(IF(AND(LEN(H749)&gt;1,RIGHT(H749,1)="/"),LEFT(H749,LEN(H749)-1),H749)))</f>
        <v/>
      </c>
      <c r="J749">
        <f>IF(I749="","",IFERROR(N(INDEX($A749:$E749,1,Rules!$H$16)),0))</f>
        <v/>
      </c>
      <c r="K749">
        <f>IF(I749="","",IFERROR(N(INDEX($A749:$E749,1,Rules!$H$17)),0))</f>
        <v/>
      </c>
      <c r="L749">
        <f>IF(I749="","",IFERROR(N(INDEX($A749:$E749,1,Rules!$H$18))*K749,0))</f>
        <v/>
      </c>
      <c r="M749">
        <f>IF(I749="","",IF(COUNTIF(Crawl!$EC$2:$EC$2001,I749)&gt;0,"Yes","No"))</f>
        <v/>
      </c>
    </row>
    <row r="750">
      <c r="G750">
        <f>IF(A750="","",IF(LEFT(A750,4)="http",IFERROR(MID(A750,FIND("/",A750,FIND("//",A750)+2),2000),"/"),A750))</f>
        <v/>
      </c>
      <c r="H750">
        <f>IF(G750="","",IFERROR(LEFT(SUBSTITUTE(G750,"#","?"),FIND("?",SUBSTITUTE(G750,"#","?"))-1),G750))</f>
        <v/>
      </c>
      <c r="I750">
        <f>IF(H750="","",LOWER(IF(AND(LEN(H750)&gt;1,RIGHT(H750,1)="/"),LEFT(H750,LEN(H750)-1),H750)))</f>
        <v/>
      </c>
      <c r="J750">
        <f>IF(I750="","",IFERROR(N(INDEX($A750:$E750,1,Rules!$H$16)),0))</f>
        <v/>
      </c>
      <c r="K750">
        <f>IF(I750="","",IFERROR(N(INDEX($A750:$E750,1,Rules!$H$17)),0))</f>
        <v/>
      </c>
      <c r="L750">
        <f>IF(I750="","",IFERROR(N(INDEX($A750:$E750,1,Rules!$H$18))*K750,0))</f>
        <v/>
      </c>
      <c r="M750">
        <f>IF(I750="","",IF(COUNTIF(Crawl!$EC$2:$EC$2001,I750)&gt;0,"Yes","No"))</f>
        <v/>
      </c>
    </row>
    <row r="751">
      <c r="G751">
        <f>IF(A751="","",IF(LEFT(A751,4)="http",IFERROR(MID(A751,FIND("/",A751,FIND("//",A751)+2),2000),"/"),A751))</f>
        <v/>
      </c>
      <c r="H751">
        <f>IF(G751="","",IFERROR(LEFT(SUBSTITUTE(G751,"#","?"),FIND("?",SUBSTITUTE(G751,"#","?"))-1),G751))</f>
        <v/>
      </c>
      <c r="I751">
        <f>IF(H751="","",LOWER(IF(AND(LEN(H751)&gt;1,RIGHT(H751,1)="/"),LEFT(H751,LEN(H751)-1),H751)))</f>
        <v/>
      </c>
      <c r="J751">
        <f>IF(I751="","",IFERROR(N(INDEX($A751:$E751,1,Rules!$H$16)),0))</f>
        <v/>
      </c>
      <c r="K751">
        <f>IF(I751="","",IFERROR(N(INDEX($A751:$E751,1,Rules!$H$17)),0))</f>
        <v/>
      </c>
      <c r="L751">
        <f>IF(I751="","",IFERROR(N(INDEX($A751:$E751,1,Rules!$H$18))*K751,0))</f>
        <v/>
      </c>
      <c r="M751">
        <f>IF(I751="","",IF(COUNTIF(Crawl!$EC$2:$EC$2001,I751)&gt;0,"Yes","No"))</f>
        <v/>
      </c>
    </row>
    <row r="752">
      <c r="G752">
        <f>IF(A752="","",IF(LEFT(A752,4)="http",IFERROR(MID(A752,FIND("/",A752,FIND("//",A752)+2),2000),"/"),A752))</f>
        <v/>
      </c>
      <c r="H752">
        <f>IF(G752="","",IFERROR(LEFT(SUBSTITUTE(G752,"#","?"),FIND("?",SUBSTITUTE(G752,"#","?"))-1),G752))</f>
        <v/>
      </c>
      <c r="I752">
        <f>IF(H752="","",LOWER(IF(AND(LEN(H752)&gt;1,RIGHT(H752,1)="/"),LEFT(H752,LEN(H752)-1),H752)))</f>
        <v/>
      </c>
      <c r="J752">
        <f>IF(I752="","",IFERROR(N(INDEX($A752:$E752,1,Rules!$H$16)),0))</f>
        <v/>
      </c>
      <c r="K752">
        <f>IF(I752="","",IFERROR(N(INDEX($A752:$E752,1,Rules!$H$17)),0))</f>
        <v/>
      </c>
      <c r="L752">
        <f>IF(I752="","",IFERROR(N(INDEX($A752:$E752,1,Rules!$H$18))*K752,0))</f>
        <v/>
      </c>
      <c r="M752">
        <f>IF(I752="","",IF(COUNTIF(Crawl!$EC$2:$EC$2001,I752)&gt;0,"Yes","No"))</f>
        <v/>
      </c>
    </row>
    <row r="753">
      <c r="G753">
        <f>IF(A753="","",IF(LEFT(A753,4)="http",IFERROR(MID(A753,FIND("/",A753,FIND("//",A753)+2),2000),"/"),A753))</f>
        <v/>
      </c>
      <c r="H753">
        <f>IF(G753="","",IFERROR(LEFT(SUBSTITUTE(G753,"#","?"),FIND("?",SUBSTITUTE(G753,"#","?"))-1),G753))</f>
        <v/>
      </c>
      <c r="I753">
        <f>IF(H753="","",LOWER(IF(AND(LEN(H753)&gt;1,RIGHT(H753,1)="/"),LEFT(H753,LEN(H753)-1),H753)))</f>
        <v/>
      </c>
      <c r="J753">
        <f>IF(I753="","",IFERROR(N(INDEX($A753:$E753,1,Rules!$H$16)),0))</f>
        <v/>
      </c>
      <c r="K753">
        <f>IF(I753="","",IFERROR(N(INDEX($A753:$E753,1,Rules!$H$17)),0))</f>
        <v/>
      </c>
      <c r="L753">
        <f>IF(I753="","",IFERROR(N(INDEX($A753:$E753,1,Rules!$H$18))*K753,0))</f>
        <v/>
      </c>
      <c r="M753">
        <f>IF(I753="","",IF(COUNTIF(Crawl!$EC$2:$EC$2001,I753)&gt;0,"Yes","No"))</f>
        <v/>
      </c>
    </row>
    <row r="754">
      <c r="G754">
        <f>IF(A754="","",IF(LEFT(A754,4)="http",IFERROR(MID(A754,FIND("/",A754,FIND("//",A754)+2),2000),"/"),A754))</f>
        <v/>
      </c>
      <c r="H754">
        <f>IF(G754="","",IFERROR(LEFT(SUBSTITUTE(G754,"#","?"),FIND("?",SUBSTITUTE(G754,"#","?"))-1),G754))</f>
        <v/>
      </c>
      <c r="I754">
        <f>IF(H754="","",LOWER(IF(AND(LEN(H754)&gt;1,RIGHT(H754,1)="/"),LEFT(H754,LEN(H754)-1),H754)))</f>
        <v/>
      </c>
      <c r="J754">
        <f>IF(I754="","",IFERROR(N(INDEX($A754:$E754,1,Rules!$H$16)),0))</f>
        <v/>
      </c>
      <c r="K754">
        <f>IF(I754="","",IFERROR(N(INDEX($A754:$E754,1,Rules!$H$17)),0))</f>
        <v/>
      </c>
      <c r="L754">
        <f>IF(I754="","",IFERROR(N(INDEX($A754:$E754,1,Rules!$H$18))*K754,0))</f>
        <v/>
      </c>
      <c r="M754">
        <f>IF(I754="","",IF(COUNTIF(Crawl!$EC$2:$EC$2001,I754)&gt;0,"Yes","No"))</f>
        <v/>
      </c>
    </row>
    <row r="755">
      <c r="G755">
        <f>IF(A755="","",IF(LEFT(A755,4)="http",IFERROR(MID(A755,FIND("/",A755,FIND("//",A755)+2),2000),"/"),A755))</f>
        <v/>
      </c>
      <c r="H755">
        <f>IF(G755="","",IFERROR(LEFT(SUBSTITUTE(G755,"#","?"),FIND("?",SUBSTITUTE(G755,"#","?"))-1),G755))</f>
        <v/>
      </c>
      <c r="I755">
        <f>IF(H755="","",LOWER(IF(AND(LEN(H755)&gt;1,RIGHT(H755,1)="/"),LEFT(H755,LEN(H755)-1),H755)))</f>
        <v/>
      </c>
      <c r="J755">
        <f>IF(I755="","",IFERROR(N(INDEX($A755:$E755,1,Rules!$H$16)),0))</f>
        <v/>
      </c>
      <c r="K755">
        <f>IF(I755="","",IFERROR(N(INDEX($A755:$E755,1,Rules!$H$17)),0))</f>
        <v/>
      </c>
      <c r="L755">
        <f>IF(I755="","",IFERROR(N(INDEX($A755:$E755,1,Rules!$H$18))*K755,0))</f>
        <v/>
      </c>
      <c r="M755">
        <f>IF(I755="","",IF(COUNTIF(Crawl!$EC$2:$EC$2001,I755)&gt;0,"Yes","No"))</f>
        <v/>
      </c>
    </row>
    <row r="756">
      <c r="G756">
        <f>IF(A756="","",IF(LEFT(A756,4)="http",IFERROR(MID(A756,FIND("/",A756,FIND("//",A756)+2),2000),"/"),A756))</f>
        <v/>
      </c>
      <c r="H756">
        <f>IF(G756="","",IFERROR(LEFT(SUBSTITUTE(G756,"#","?"),FIND("?",SUBSTITUTE(G756,"#","?"))-1),G756))</f>
        <v/>
      </c>
      <c r="I756">
        <f>IF(H756="","",LOWER(IF(AND(LEN(H756)&gt;1,RIGHT(H756,1)="/"),LEFT(H756,LEN(H756)-1),H756)))</f>
        <v/>
      </c>
      <c r="J756">
        <f>IF(I756="","",IFERROR(N(INDEX($A756:$E756,1,Rules!$H$16)),0))</f>
        <v/>
      </c>
      <c r="K756">
        <f>IF(I756="","",IFERROR(N(INDEX($A756:$E756,1,Rules!$H$17)),0))</f>
        <v/>
      </c>
      <c r="L756">
        <f>IF(I756="","",IFERROR(N(INDEX($A756:$E756,1,Rules!$H$18))*K756,0))</f>
        <v/>
      </c>
      <c r="M756">
        <f>IF(I756="","",IF(COUNTIF(Crawl!$EC$2:$EC$2001,I756)&gt;0,"Yes","No"))</f>
        <v/>
      </c>
    </row>
    <row r="757">
      <c r="G757">
        <f>IF(A757="","",IF(LEFT(A757,4)="http",IFERROR(MID(A757,FIND("/",A757,FIND("//",A757)+2),2000),"/"),A757))</f>
        <v/>
      </c>
      <c r="H757">
        <f>IF(G757="","",IFERROR(LEFT(SUBSTITUTE(G757,"#","?"),FIND("?",SUBSTITUTE(G757,"#","?"))-1),G757))</f>
        <v/>
      </c>
      <c r="I757">
        <f>IF(H757="","",LOWER(IF(AND(LEN(H757)&gt;1,RIGHT(H757,1)="/"),LEFT(H757,LEN(H757)-1),H757)))</f>
        <v/>
      </c>
      <c r="J757">
        <f>IF(I757="","",IFERROR(N(INDEX($A757:$E757,1,Rules!$H$16)),0))</f>
        <v/>
      </c>
      <c r="K757">
        <f>IF(I757="","",IFERROR(N(INDEX($A757:$E757,1,Rules!$H$17)),0))</f>
        <v/>
      </c>
      <c r="L757">
        <f>IF(I757="","",IFERROR(N(INDEX($A757:$E757,1,Rules!$H$18))*K757,0))</f>
        <v/>
      </c>
      <c r="M757">
        <f>IF(I757="","",IF(COUNTIF(Crawl!$EC$2:$EC$2001,I757)&gt;0,"Yes","No"))</f>
        <v/>
      </c>
    </row>
    <row r="758">
      <c r="G758">
        <f>IF(A758="","",IF(LEFT(A758,4)="http",IFERROR(MID(A758,FIND("/",A758,FIND("//",A758)+2),2000),"/"),A758))</f>
        <v/>
      </c>
      <c r="H758">
        <f>IF(G758="","",IFERROR(LEFT(SUBSTITUTE(G758,"#","?"),FIND("?",SUBSTITUTE(G758,"#","?"))-1),G758))</f>
        <v/>
      </c>
      <c r="I758">
        <f>IF(H758="","",LOWER(IF(AND(LEN(H758)&gt;1,RIGHT(H758,1)="/"),LEFT(H758,LEN(H758)-1),H758)))</f>
        <v/>
      </c>
      <c r="J758">
        <f>IF(I758="","",IFERROR(N(INDEX($A758:$E758,1,Rules!$H$16)),0))</f>
        <v/>
      </c>
      <c r="K758">
        <f>IF(I758="","",IFERROR(N(INDEX($A758:$E758,1,Rules!$H$17)),0))</f>
        <v/>
      </c>
      <c r="L758">
        <f>IF(I758="","",IFERROR(N(INDEX($A758:$E758,1,Rules!$H$18))*K758,0))</f>
        <v/>
      </c>
      <c r="M758">
        <f>IF(I758="","",IF(COUNTIF(Crawl!$EC$2:$EC$2001,I758)&gt;0,"Yes","No"))</f>
        <v/>
      </c>
    </row>
    <row r="759">
      <c r="G759">
        <f>IF(A759="","",IF(LEFT(A759,4)="http",IFERROR(MID(A759,FIND("/",A759,FIND("//",A759)+2),2000),"/"),A759))</f>
        <v/>
      </c>
      <c r="H759">
        <f>IF(G759="","",IFERROR(LEFT(SUBSTITUTE(G759,"#","?"),FIND("?",SUBSTITUTE(G759,"#","?"))-1),G759))</f>
        <v/>
      </c>
      <c r="I759">
        <f>IF(H759="","",LOWER(IF(AND(LEN(H759)&gt;1,RIGHT(H759,1)="/"),LEFT(H759,LEN(H759)-1),H759)))</f>
        <v/>
      </c>
      <c r="J759">
        <f>IF(I759="","",IFERROR(N(INDEX($A759:$E759,1,Rules!$H$16)),0))</f>
        <v/>
      </c>
      <c r="K759">
        <f>IF(I759="","",IFERROR(N(INDEX($A759:$E759,1,Rules!$H$17)),0))</f>
        <v/>
      </c>
      <c r="L759">
        <f>IF(I759="","",IFERROR(N(INDEX($A759:$E759,1,Rules!$H$18))*K759,0))</f>
        <v/>
      </c>
      <c r="M759">
        <f>IF(I759="","",IF(COUNTIF(Crawl!$EC$2:$EC$2001,I759)&gt;0,"Yes","No"))</f>
        <v/>
      </c>
    </row>
    <row r="760">
      <c r="G760">
        <f>IF(A760="","",IF(LEFT(A760,4)="http",IFERROR(MID(A760,FIND("/",A760,FIND("//",A760)+2),2000),"/"),A760))</f>
        <v/>
      </c>
      <c r="H760">
        <f>IF(G760="","",IFERROR(LEFT(SUBSTITUTE(G760,"#","?"),FIND("?",SUBSTITUTE(G760,"#","?"))-1),G760))</f>
        <v/>
      </c>
      <c r="I760">
        <f>IF(H760="","",LOWER(IF(AND(LEN(H760)&gt;1,RIGHT(H760,1)="/"),LEFT(H760,LEN(H760)-1),H760)))</f>
        <v/>
      </c>
      <c r="J760">
        <f>IF(I760="","",IFERROR(N(INDEX($A760:$E760,1,Rules!$H$16)),0))</f>
        <v/>
      </c>
      <c r="K760">
        <f>IF(I760="","",IFERROR(N(INDEX($A760:$E760,1,Rules!$H$17)),0))</f>
        <v/>
      </c>
      <c r="L760">
        <f>IF(I760="","",IFERROR(N(INDEX($A760:$E760,1,Rules!$H$18))*K760,0))</f>
        <v/>
      </c>
      <c r="M760">
        <f>IF(I760="","",IF(COUNTIF(Crawl!$EC$2:$EC$2001,I760)&gt;0,"Yes","No"))</f>
        <v/>
      </c>
    </row>
    <row r="761">
      <c r="G761">
        <f>IF(A761="","",IF(LEFT(A761,4)="http",IFERROR(MID(A761,FIND("/",A761,FIND("//",A761)+2),2000),"/"),A761))</f>
        <v/>
      </c>
      <c r="H761">
        <f>IF(G761="","",IFERROR(LEFT(SUBSTITUTE(G761,"#","?"),FIND("?",SUBSTITUTE(G761,"#","?"))-1),G761))</f>
        <v/>
      </c>
      <c r="I761">
        <f>IF(H761="","",LOWER(IF(AND(LEN(H761)&gt;1,RIGHT(H761,1)="/"),LEFT(H761,LEN(H761)-1),H761)))</f>
        <v/>
      </c>
      <c r="J761">
        <f>IF(I761="","",IFERROR(N(INDEX($A761:$E761,1,Rules!$H$16)),0))</f>
        <v/>
      </c>
      <c r="K761">
        <f>IF(I761="","",IFERROR(N(INDEX($A761:$E761,1,Rules!$H$17)),0))</f>
        <v/>
      </c>
      <c r="L761">
        <f>IF(I761="","",IFERROR(N(INDEX($A761:$E761,1,Rules!$H$18))*K761,0))</f>
        <v/>
      </c>
      <c r="M761">
        <f>IF(I761="","",IF(COUNTIF(Crawl!$EC$2:$EC$2001,I761)&gt;0,"Yes","No"))</f>
        <v/>
      </c>
    </row>
    <row r="762">
      <c r="G762">
        <f>IF(A762="","",IF(LEFT(A762,4)="http",IFERROR(MID(A762,FIND("/",A762,FIND("//",A762)+2),2000),"/"),A762))</f>
        <v/>
      </c>
      <c r="H762">
        <f>IF(G762="","",IFERROR(LEFT(SUBSTITUTE(G762,"#","?"),FIND("?",SUBSTITUTE(G762,"#","?"))-1),G762))</f>
        <v/>
      </c>
      <c r="I762">
        <f>IF(H762="","",LOWER(IF(AND(LEN(H762)&gt;1,RIGHT(H762,1)="/"),LEFT(H762,LEN(H762)-1),H762)))</f>
        <v/>
      </c>
      <c r="J762">
        <f>IF(I762="","",IFERROR(N(INDEX($A762:$E762,1,Rules!$H$16)),0))</f>
        <v/>
      </c>
      <c r="K762">
        <f>IF(I762="","",IFERROR(N(INDEX($A762:$E762,1,Rules!$H$17)),0))</f>
        <v/>
      </c>
      <c r="L762">
        <f>IF(I762="","",IFERROR(N(INDEX($A762:$E762,1,Rules!$H$18))*K762,0))</f>
        <v/>
      </c>
      <c r="M762">
        <f>IF(I762="","",IF(COUNTIF(Crawl!$EC$2:$EC$2001,I762)&gt;0,"Yes","No"))</f>
        <v/>
      </c>
    </row>
    <row r="763">
      <c r="G763">
        <f>IF(A763="","",IF(LEFT(A763,4)="http",IFERROR(MID(A763,FIND("/",A763,FIND("//",A763)+2),2000),"/"),A763))</f>
        <v/>
      </c>
      <c r="H763">
        <f>IF(G763="","",IFERROR(LEFT(SUBSTITUTE(G763,"#","?"),FIND("?",SUBSTITUTE(G763,"#","?"))-1),G763))</f>
        <v/>
      </c>
      <c r="I763">
        <f>IF(H763="","",LOWER(IF(AND(LEN(H763)&gt;1,RIGHT(H763,1)="/"),LEFT(H763,LEN(H763)-1),H763)))</f>
        <v/>
      </c>
      <c r="J763">
        <f>IF(I763="","",IFERROR(N(INDEX($A763:$E763,1,Rules!$H$16)),0))</f>
        <v/>
      </c>
      <c r="K763">
        <f>IF(I763="","",IFERROR(N(INDEX($A763:$E763,1,Rules!$H$17)),0))</f>
        <v/>
      </c>
      <c r="L763">
        <f>IF(I763="","",IFERROR(N(INDEX($A763:$E763,1,Rules!$H$18))*K763,0))</f>
        <v/>
      </c>
      <c r="M763">
        <f>IF(I763="","",IF(COUNTIF(Crawl!$EC$2:$EC$2001,I763)&gt;0,"Yes","No"))</f>
        <v/>
      </c>
    </row>
    <row r="764">
      <c r="G764">
        <f>IF(A764="","",IF(LEFT(A764,4)="http",IFERROR(MID(A764,FIND("/",A764,FIND("//",A764)+2),2000),"/"),A764))</f>
        <v/>
      </c>
      <c r="H764">
        <f>IF(G764="","",IFERROR(LEFT(SUBSTITUTE(G764,"#","?"),FIND("?",SUBSTITUTE(G764,"#","?"))-1),G764))</f>
        <v/>
      </c>
      <c r="I764">
        <f>IF(H764="","",LOWER(IF(AND(LEN(H764)&gt;1,RIGHT(H764,1)="/"),LEFT(H764,LEN(H764)-1),H764)))</f>
        <v/>
      </c>
      <c r="J764">
        <f>IF(I764="","",IFERROR(N(INDEX($A764:$E764,1,Rules!$H$16)),0))</f>
        <v/>
      </c>
      <c r="K764">
        <f>IF(I764="","",IFERROR(N(INDEX($A764:$E764,1,Rules!$H$17)),0))</f>
        <v/>
      </c>
      <c r="L764">
        <f>IF(I764="","",IFERROR(N(INDEX($A764:$E764,1,Rules!$H$18))*K764,0))</f>
        <v/>
      </c>
      <c r="M764">
        <f>IF(I764="","",IF(COUNTIF(Crawl!$EC$2:$EC$2001,I764)&gt;0,"Yes","No"))</f>
        <v/>
      </c>
    </row>
    <row r="765">
      <c r="G765">
        <f>IF(A765="","",IF(LEFT(A765,4)="http",IFERROR(MID(A765,FIND("/",A765,FIND("//",A765)+2),2000),"/"),A765))</f>
        <v/>
      </c>
      <c r="H765">
        <f>IF(G765="","",IFERROR(LEFT(SUBSTITUTE(G765,"#","?"),FIND("?",SUBSTITUTE(G765,"#","?"))-1),G765))</f>
        <v/>
      </c>
      <c r="I765">
        <f>IF(H765="","",LOWER(IF(AND(LEN(H765)&gt;1,RIGHT(H765,1)="/"),LEFT(H765,LEN(H765)-1),H765)))</f>
        <v/>
      </c>
      <c r="J765">
        <f>IF(I765="","",IFERROR(N(INDEX($A765:$E765,1,Rules!$H$16)),0))</f>
        <v/>
      </c>
      <c r="K765">
        <f>IF(I765="","",IFERROR(N(INDEX($A765:$E765,1,Rules!$H$17)),0))</f>
        <v/>
      </c>
      <c r="L765">
        <f>IF(I765="","",IFERROR(N(INDEX($A765:$E765,1,Rules!$H$18))*K765,0))</f>
        <v/>
      </c>
      <c r="M765">
        <f>IF(I765="","",IF(COUNTIF(Crawl!$EC$2:$EC$2001,I765)&gt;0,"Yes","No"))</f>
        <v/>
      </c>
    </row>
    <row r="766">
      <c r="G766">
        <f>IF(A766="","",IF(LEFT(A766,4)="http",IFERROR(MID(A766,FIND("/",A766,FIND("//",A766)+2),2000),"/"),A766))</f>
        <v/>
      </c>
      <c r="H766">
        <f>IF(G766="","",IFERROR(LEFT(SUBSTITUTE(G766,"#","?"),FIND("?",SUBSTITUTE(G766,"#","?"))-1),G766))</f>
        <v/>
      </c>
      <c r="I766">
        <f>IF(H766="","",LOWER(IF(AND(LEN(H766)&gt;1,RIGHT(H766,1)="/"),LEFT(H766,LEN(H766)-1),H766)))</f>
        <v/>
      </c>
      <c r="J766">
        <f>IF(I766="","",IFERROR(N(INDEX($A766:$E766,1,Rules!$H$16)),0))</f>
        <v/>
      </c>
      <c r="K766">
        <f>IF(I766="","",IFERROR(N(INDEX($A766:$E766,1,Rules!$H$17)),0))</f>
        <v/>
      </c>
      <c r="L766">
        <f>IF(I766="","",IFERROR(N(INDEX($A766:$E766,1,Rules!$H$18))*K766,0))</f>
        <v/>
      </c>
      <c r="M766">
        <f>IF(I766="","",IF(COUNTIF(Crawl!$EC$2:$EC$2001,I766)&gt;0,"Yes","No"))</f>
        <v/>
      </c>
    </row>
    <row r="767">
      <c r="G767">
        <f>IF(A767="","",IF(LEFT(A767,4)="http",IFERROR(MID(A767,FIND("/",A767,FIND("//",A767)+2),2000),"/"),A767))</f>
        <v/>
      </c>
      <c r="H767">
        <f>IF(G767="","",IFERROR(LEFT(SUBSTITUTE(G767,"#","?"),FIND("?",SUBSTITUTE(G767,"#","?"))-1),G767))</f>
        <v/>
      </c>
      <c r="I767">
        <f>IF(H767="","",LOWER(IF(AND(LEN(H767)&gt;1,RIGHT(H767,1)="/"),LEFT(H767,LEN(H767)-1),H767)))</f>
        <v/>
      </c>
      <c r="J767">
        <f>IF(I767="","",IFERROR(N(INDEX($A767:$E767,1,Rules!$H$16)),0))</f>
        <v/>
      </c>
      <c r="K767">
        <f>IF(I767="","",IFERROR(N(INDEX($A767:$E767,1,Rules!$H$17)),0))</f>
        <v/>
      </c>
      <c r="L767">
        <f>IF(I767="","",IFERROR(N(INDEX($A767:$E767,1,Rules!$H$18))*K767,0))</f>
        <v/>
      </c>
      <c r="M767">
        <f>IF(I767="","",IF(COUNTIF(Crawl!$EC$2:$EC$2001,I767)&gt;0,"Yes","No"))</f>
        <v/>
      </c>
    </row>
    <row r="768">
      <c r="G768">
        <f>IF(A768="","",IF(LEFT(A768,4)="http",IFERROR(MID(A768,FIND("/",A768,FIND("//",A768)+2),2000),"/"),A768))</f>
        <v/>
      </c>
      <c r="H768">
        <f>IF(G768="","",IFERROR(LEFT(SUBSTITUTE(G768,"#","?"),FIND("?",SUBSTITUTE(G768,"#","?"))-1),G768))</f>
        <v/>
      </c>
      <c r="I768">
        <f>IF(H768="","",LOWER(IF(AND(LEN(H768)&gt;1,RIGHT(H768,1)="/"),LEFT(H768,LEN(H768)-1),H768)))</f>
        <v/>
      </c>
      <c r="J768">
        <f>IF(I768="","",IFERROR(N(INDEX($A768:$E768,1,Rules!$H$16)),0))</f>
        <v/>
      </c>
      <c r="K768">
        <f>IF(I768="","",IFERROR(N(INDEX($A768:$E768,1,Rules!$H$17)),0))</f>
        <v/>
      </c>
      <c r="L768">
        <f>IF(I768="","",IFERROR(N(INDEX($A768:$E768,1,Rules!$H$18))*K768,0))</f>
        <v/>
      </c>
      <c r="M768">
        <f>IF(I768="","",IF(COUNTIF(Crawl!$EC$2:$EC$2001,I768)&gt;0,"Yes","No"))</f>
        <v/>
      </c>
    </row>
    <row r="769">
      <c r="G769">
        <f>IF(A769="","",IF(LEFT(A769,4)="http",IFERROR(MID(A769,FIND("/",A769,FIND("//",A769)+2),2000),"/"),A769))</f>
        <v/>
      </c>
      <c r="H769">
        <f>IF(G769="","",IFERROR(LEFT(SUBSTITUTE(G769,"#","?"),FIND("?",SUBSTITUTE(G769,"#","?"))-1),G769))</f>
        <v/>
      </c>
      <c r="I769">
        <f>IF(H769="","",LOWER(IF(AND(LEN(H769)&gt;1,RIGHT(H769,1)="/"),LEFT(H769,LEN(H769)-1),H769)))</f>
        <v/>
      </c>
      <c r="J769">
        <f>IF(I769="","",IFERROR(N(INDEX($A769:$E769,1,Rules!$H$16)),0))</f>
        <v/>
      </c>
      <c r="K769">
        <f>IF(I769="","",IFERROR(N(INDEX($A769:$E769,1,Rules!$H$17)),0))</f>
        <v/>
      </c>
      <c r="L769">
        <f>IF(I769="","",IFERROR(N(INDEX($A769:$E769,1,Rules!$H$18))*K769,0))</f>
        <v/>
      </c>
      <c r="M769">
        <f>IF(I769="","",IF(COUNTIF(Crawl!$EC$2:$EC$2001,I769)&gt;0,"Yes","No"))</f>
        <v/>
      </c>
    </row>
    <row r="770">
      <c r="G770">
        <f>IF(A770="","",IF(LEFT(A770,4)="http",IFERROR(MID(A770,FIND("/",A770,FIND("//",A770)+2),2000),"/"),A770))</f>
        <v/>
      </c>
      <c r="H770">
        <f>IF(G770="","",IFERROR(LEFT(SUBSTITUTE(G770,"#","?"),FIND("?",SUBSTITUTE(G770,"#","?"))-1),G770))</f>
        <v/>
      </c>
      <c r="I770">
        <f>IF(H770="","",LOWER(IF(AND(LEN(H770)&gt;1,RIGHT(H770,1)="/"),LEFT(H770,LEN(H770)-1),H770)))</f>
        <v/>
      </c>
      <c r="J770">
        <f>IF(I770="","",IFERROR(N(INDEX($A770:$E770,1,Rules!$H$16)),0))</f>
        <v/>
      </c>
      <c r="K770">
        <f>IF(I770="","",IFERROR(N(INDEX($A770:$E770,1,Rules!$H$17)),0))</f>
        <v/>
      </c>
      <c r="L770">
        <f>IF(I770="","",IFERROR(N(INDEX($A770:$E770,1,Rules!$H$18))*K770,0))</f>
        <v/>
      </c>
      <c r="M770">
        <f>IF(I770="","",IF(COUNTIF(Crawl!$EC$2:$EC$2001,I770)&gt;0,"Yes","No"))</f>
        <v/>
      </c>
    </row>
    <row r="771">
      <c r="G771">
        <f>IF(A771="","",IF(LEFT(A771,4)="http",IFERROR(MID(A771,FIND("/",A771,FIND("//",A771)+2),2000),"/"),A771))</f>
        <v/>
      </c>
      <c r="H771">
        <f>IF(G771="","",IFERROR(LEFT(SUBSTITUTE(G771,"#","?"),FIND("?",SUBSTITUTE(G771,"#","?"))-1),G771))</f>
        <v/>
      </c>
      <c r="I771">
        <f>IF(H771="","",LOWER(IF(AND(LEN(H771)&gt;1,RIGHT(H771,1)="/"),LEFT(H771,LEN(H771)-1),H771)))</f>
        <v/>
      </c>
      <c r="J771">
        <f>IF(I771="","",IFERROR(N(INDEX($A771:$E771,1,Rules!$H$16)),0))</f>
        <v/>
      </c>
      <c r="K771">
        <f>IF(I771="","",IFERROR(N(INDEX($A771:$E771,1,Rules!$H$17)),0))</f>
        <v/>
      </c>
      <c r="L771">
        <f>IF(I771="","",IFERROR(N(INDEX($A771:$E771,1,Rules!$H$18))*K771,0))</f>
        <v/>
      </c>
      <c r="M771">
        <f>IF(I771="","",IF(COUNTIF(Crawl!$EC$2:$EC$2001,I771)&gt;0,"Yes","No"))</f>
        <v/>
      </c>
    </row>
    <row r="772">
      <c r="G772">
        <f>IF(A772="","",IF(LEFT(A772,4)="http",IFERROR(MID(A772,FIND("/",A772,FIND("//",A772)+2),2000),"/"),A772))</f>
        <v/>
      </c>
      <c r="H772">
        <f>IF(G772="","",IFERROR(LEFT(SUBSTITUTE(G772,"#","?"),FIND("?",SUBSTITUTE(G772,"#","?"))-1),G772))</f>
        <v/>
      </c>
      <c r="I772">
        <f>IF(H772="","",LOWER(IF(AND(LEN(H772)&gt;1,RIGHT(H772,1)="/"),LEFT(H772,LEN(H772)-1),H772)))</f>
        <v/>
      </c>
      <c r="J772">
        <f>IF(I772="","",IFERROR(N(INDEX($A772:$E772,1,Rules!$H$16)),0))</f>
        <v/>
      </c>
      <c r="K772">
        <f>IF(I772="","",IFERROR(N(INDEX($A772:$E772,1,Rules!$H$17)),0))</f>
        <v/>
      </c>
      <c r="L772">
        <f>IF(I772="","",IFERROR(N(INDEX($A772:$E772,1,Rules!$H$18))*K772,0))</f>
        <v/>
      </c>
      <c r="M772">
        <f>IF(I772="","",IF(COUNTIF(Crawl!$EC$2:$EC$2001,I772)&gt;0,"Yes","No"))</f>
        <v/>
      </c>
    </row>
    <row r="773">
      <c r="G773">
        <f>IF(A773="","",IF(LEFT(A773,4)="http",IFERROR(MID(A773,FIND("/",A773,FIND("//",A773)+2),2000),"/"),A773))</f>
        <v/>
      </c>
      <c r="H773">
        <f>IF(G773="","",IFERROR(LEFT(SUBSTITUTE(G773,"#","?"),FIND("?",SUBSTITUTE(G773,"#","?"))-1),G773))</f>
        <v/>
      </c>
      <c r="I773">
        <f>IF(H773="","",LOWER(IF(AND(LEN(H773)&gt;1,RIGHT(H773,1)="/"),LEFT(H773,LEN(H773)-1),H773)))</f>
        <v/>
      </c>
      <c r="J773">
        <f>IF(I773="","",IFERROR(N(INDEX($A773:$E773,1,Rules!$H$16)),0))</f>
        <v/>
      </c>
      <c r="K773">
        <f>IF(I773="","",IFERROR(N(INDEX($A773:$E773,1,Rules!$H$17)),0))</f>
        <v/>
      </c>
      <c r="L773">
        <f>IF(I773="","",IFERROR(N(INDEX($A773:$E773,1,Rules!$H$18))*K773,0))</f>
        <v/>
      </c>
      <c r="M773">
        <f>IF(I773="","",IF(COUNTIF(Crawl!$EC$2:$EC$2001,I773)&gt;0,"Yes","No"))</f>
        <v/>
      </c>
    </row>
    <row r="774">
      <c r="G774">
        <f>IF(A774="","",IF(LEFT(A774,4)="http",IFERROR(MID(A774,FIND("/",A774,FIND("//",A774)+2),2000),"/"),A774))</f>
        <v/>
      </c>
      <c r="H774">
        <f>IF(G774="","",IFERROR(LEFT(SUBSTITUTE(G774,"#","?"),FIND("?",SUBSTITUTE(G774,"#","?"))-1),G774))</f>
        <v/>
      </c>
      <c r="I774">
        <f>IF(H774="","",LOWER(IF(AND(LEN(H774)&gt;1,RIGHT(H774,1)="/"),LEFT(H774,LEN(H774)-1),H774)))</f>
        <v/>
      </c>
      <c r="J774">
        <f>IF(I774="","",IFERROR(N(INDEX($A774:$E774,1,Rules!$H$16)),0))</f>
        <v/>
      </c>
      <c r="K774">
        <f>IF(I774="","",IFERROR(N(INDEX($A774:$E774,1,Rules!$H$17)),0))</f>
        <v/>
      </c>
      <c r="L774">
        <f>IF(I774="","",IFERROR(N(INDEX($A774:$E774,1,Rules!$H$18))*K774,0))</f>
        <v/>
      </c>
      <c r="M774">
        <f>IF(I774="","",IF(COUNTIF(Crawl!$EC$2:$EC$2001,I774)&gt;0,"Yes","No"))</f>
        <v/>
      </c>
    </row>
    <row r="775">
      <c r="G775">
        <f>IF(A775="","",IF(LEFT(A775,4)="http",IFERROR(MID(A775,FIND("/",A775,FIND("//",A775)+2),2000),"/"),A775))</f>
        <v/>
      </c>
      <c r="H775">
        <f>IF(G775="","",IFERROR(LEFT(SUBSTITUTE(G775,"#","?"),FIND("?",SUBSTITUTE(G775,"#","?"))-1),G775))</f>
        <v/>
      </c>
      <c r="I775">
        <f>IF(H775="","",LOWER(IF(AND(LEN(H775)&gt;1,RIGHT(H775,1)="/"),LEFT(H775,LEN(H775)-1),H775)))</f>
        <v/>
      </c>
      <c r="J775">
        <f>IF(I775="","",IFERROR(N(INDEX($A775:$E775,1,Rules!$H$16)),0))</f>
        <v/>
      </c>
      <c r="K775">
        <f>IF(I775="","",IFERROR(N(INDEX($A775:$E775,1,Rules!$H$17)),0))</f>
        <v/>
      </c>
      <c r="L775">
        <f>IF(I775="","",IFERROR(N(INDEX($A775:$E775,1,Rules!$H$18))*K775,0))</f>
        <v/>
      </c>
      <c r="M775">
        <f>IF(I775="","",IF(COUNTIF(Crawl!$EC$2:$EC$2001,I775)&gt;0,"Yes","No"))</f>
        <v/>
      </c>
    </row>
    <row r="776">
      <c r="G776">
        <f>IF(A776="","",IF(LEFT(A776,4)="http",IFERROR(MID(A776,FIND("/",A776,FIND("//",A776)+2),2000),"/"),A776))</f>
        <v/>
      </c>
      <c r="H776">
        <f>IF(G776="","",IFERROR(LEFT(SUBSTITUTE(G776,"#","?"),FIND("?",SUBSTITUTE(G776,"#","?"))-1),G776))</f>
        <v/>
      </c>
      <c r="I776">
        <f>IF(H776="","",LOWER(IF(AND(LEN(H776)&gt;1,RIGHT(H776,1)="/"),LEFT(H776,LEN(H776)-1),H776)))</f>
        <v/>
      </c>
      <c r="J776">
        <f>IF(I776="","",IFERROR(N(INDEX($A776:$E776,1,Rules!$H$16)),0))</f>
        <v/>
      </c>
      <c r="K776">
        <f>IF(I776="","",IFERROR(N(INDEX($A776:$E776,1,Rules!$H$17)),0))</f>
        <v/>
      </c>
      <c r="L776">
        <f>IF(I776="","",IFERROR(N(INDEX($A776:$E776,1,Rules!$H$18))*K776,0))</f>
        <v/>
      </c>
      <c r="M776">
        <f>IF(I776="","",IF(COUNTIF(Crawl!$EC$2:$EC$2001,I776)&gt;0,"Yes","No"))</f>
        <v/>
      </c>
    </row>
    <row r="777">
      <c r="G777">
        <f>IF(A777="","",IF(LEFT(A777,4)="http",IFERROR(MID(A777,FIND("/",A777,FIND("//",A777)+2),2000),"/"),A777))</f>
        <v/>
      </c>
      <c r="H777">
        <f>IF(G777="","",IFERROR(LEFT(SUBSTITUTE(G777,"#","?"),FIND("?",SUBSTITUTE(G777,"#","?"))-1),G777))</f>
        <v/>
      </c>
      <c r="I777">
        <f>IF(H777="","",LOWER(IF(AND(LEN(H777)&gt;1,RIGHT(H777,1)="/"),LEFT(H777,LEN(H777)-1),H777)))</f>
        <v/>
      </c>
      <c r="J777">
        <f>IF(I777="","",IFERROR(N(INDEX($A777:$E777,1,Rules!$H$16)),0))</f>
        <v/>
      </c>
      <c r="K777">
        <f>IF(I777="","",IFERROR(N(INDEX($A777:$E777,1,Rules!$H$17)),0))</f>
        <v/>
      </c>
      <c r="L777">
        <f>IF(I777="","",IFERROR(N(INDEX($A777:$E777,1,Rules!$H$18))*K777,0))</f>
        <v/>
      </c>
      <c r="M777">
        <f>IF(I777="","",IF(COUNTIF(Crawl!$EC$2:$EC$2001,I777)&gt;0,"Yes","No"))</f>
        <v/>
      </c>
    </row>
    <row r="778">
      <c r="G778">
        <f>IF(A778="","",IF(LEFT(A778,4)="http",IFERROR(MID(A778,FIND("/",A778,FIND("//",A778)+2),2000),"/"),A778))</f>
        <v/>
      </c>
      <c r="H778">
        <f>IF(G778="","",IFERROR(LEFT(SUBSTITUTE(G778,"#","?"),FIND("?",SUBSTITUTE(G778,"#","?"))-1),G778))</f>
        <v/>
      </c>
      <c r="I778">
        <f>IF(H778="","",LOWER(IF(AND(LEN(H778)&gt;1,RIGHT(H778,1)="/"),LEFT(H778,LEN(H778)-1),H778)))</f>
        <v/>
      </c>
      <c r="J778">
        <f>IF(I778="","",IFERROR(N(INDEX($A778:$E778,1,Rules!$H$16)),0))</f>
        <v/>
      </c>
      <c r="K778">
        <f>IF(I778="","",IFERROR(N(INDEX($A778:$E778,1,Rules!$H$17)),0))</f>
        <v/>
      </c>
      <c r="L778">
        <f>IF(I778="","",IFERROR(N(INDEX($A778:$E778,1,Rules!$H$18))*K778,0))</f>
        <v/>
      </c>
      <c r="M778">
        <f>IF(I778="","",IF(COUNTIF(Crawl!$EC$2:$EC$2001,I778)&gt;0,"Yes","No"))</f>
        <v/>
      </c>
    </row>
    <row r="779">
      <c r="G779">
        <f>IF(A779="","",IF(LEFT(A779,4)="http",IFERROR(MID(A779,FIND("/",A779,FIND("//",A779)+2),2000),"/"),A779))</f>
        <v/>
      </c>
      <c r="H779">
        <f>IF(G779="","",IFERROR(LEFT(SUBSTITUTE(G779,"#","?"),FIND("?",SUBSTITUTE(G779,"#","?"))-1),G779))</f>
        <v/>
      </c>
      <c r="I779">
        <f>IF(H779="","",LOWER(IF(AND(LEN(H779)&gt;1,RIGHT(H779,1)="/"),LEFT(H779,LEN(H779)-1),H779)))</f>
        <v/>
      </c>
      <c r="J779">
        <f>IF(I779="","",IFERROR(N(INDEX($A779:$E779,1,Rules!$H$16)),0))</f>
        <v/>
      </c>
      <c r="K779">
        <f>IF(I779="","",IFERROR(N(INDEX($A779:$E779,1,Rules!$H$17)),0))</f>
        <v/>
      </c>
      <c r="L779">
        <f>IF(I779="","",IFERROR(N(INDEX($A779:$E779,1,Rules!$H$18))*K779,0))</f>
        <v/>
      </c>
      <c r="M779">
        <f>IF(I779="","",IF(COUNTIF(Crawl!$EC$2:$EC$2001,I779)&gt;0,"Yes","No"))</f>
        <v/>
      </c>
    </row>
    <row r="780">
      <c r="G780">
        <f>IF(A780="","",IF(LEFT(A780,4)="http",IFERROR(MID(A780,FIND("/",A780,FIND("//",A780)+2),2000),"/"),A780))</f>
        <v/>
      </c>
      <c r="H780">
        <f>IF(G780="","",IFERROR(LEFT(SUBSTITUTE(G780,"#","?"),FIND("?",SUBSTITUTE(G780,"#","?"))-1),G780))</f>
        <v/>
      </c>
      <c r="I780">
        <f>IF(H780="","",LOWER(IF(AND(LEN(H780)&gt;1,RIGHT(H780,1)="/"),LEFT(H780,LEN(H780)-1),H780)))</f>
        <v/>
      </c>
      <c r="J780">
        <f>IF(I780="","",IFERROR(N(INDEX($A780:$E780,1,Rules!$H$16)),0))</f>
        <v/>
      </c>
      <c r="K780">
        <f>IF(I780="","",IFERROR(N(INDEX($A780:$E780,1,Rules!$H$17)),0))</f>
        <v/>
      </c>
      <c r="L780">
        <f>IF(I780="","",IFERROR(N(INDEX($A780:$E780,1,Rules!$H$18))*K780,0))</f>
        <v/>
      </c>
      <c r="M780">
        <f>IF(I780="","",IF(COUNTIF(Crawl!$EC$2:$EC$2001,I780)&gt;0,"Yes","No"))</f>
        <v/>
      </c>
    </row>
    <row r="781">
      <c r="G781">
        <f>IF(A781="","",IF(LEFT(A781,4)="http",IFERROR(MID(A781,FIND("/",A781,FIND("//",A781)+2),2000),"/"),A781))</f>
        <v/>
      </c>
      <c r="H781">
        <f>IF(G781="","",IFERROR(LEFT(SUBSTITUTE(G781,"#","?"),FIND("?",SUBSTITUTE(G781,"#","?"))-1),G781))</f>
        <v/>
      </c>
      <c r="I781">
        <f>IF(H781="","",LOWER(IF(AND(LEN(H781)&gt;1,RIGHT(H781,1)="/"),LEFT(H781,LEN(H781)-1),H781)))</f>
        <v/>
      </c>
      <c r="J781">
        <f>IF(I781="","",IFERROR(N(INDEX($A781:$E781,1,Rules!$H$16)),0))</f>
        <v/>
      </c>
      <c r="K781">
        <f>IF(I781="","",IFERROR(N(INDEX($A781:$E781,1,Rules!$H$17)),0))</f>
        <v/>
      </c>
      <c r="L781">
        <f>IF(I781="","",IFERROR(N(INDEX($A781:$E781,1,Rules!$H$18))*K781,0))</f>
        <v/>
      </c>
      <c r="M781">
        <f>IF(I781="","",IF(COUNTIF(Crawl!$EC$2:$EC$2001,I781)&gt;0,"Yes","No"))</f>
        <v/>
      </c>
    </row>
    <row r="782">
      <c r="G782">
        <f>IF(A782="","",IF(LEFT(A782,4)="http",IFERROR(MID(A782,FIND("/",A782,FIND("//",A782)+2),2000),"/"),A782))</f>
        <v/>
      </c>
      <c r="H782">
        <f>IF(G782="","",IFERROR(LEFT(SUBSTITUTE(G782,"#","?"),FIND("?",SUBSTITUTE(G782,"#","?"))-1),G782))</f>
        <v/>
      </c>
      <c r="I782">
        <f>IF(H782="","",LOWER(IF(AND(LEN(H782)&gt;1,RIGHT(H782,1)="/"),LEFT(H782,LEN(H782)-1),H782)))</f>
        <v/>
      </c>
      <c r="J782">
        <f>IF(I782="","",IFERROR(N(INDEX($A782:$E782,1,Rules!$H$16)),0))</f>
        <v/>
      </c>
      <c r="K782">
        <f>IF(I782="","",IFERROR(N(INDEX($A782:$E782,1,Rules!$H$17)),0))</f>
        <v/>
      </c>
      <c r="L782">
        <f>IF(I782="","",IFERROR(N(INDEX($A782:$E782,1,Rules!$H$18))*K782,0))</f>
        <v/>
      </c>
      <c r="M782">
        <f>IF(I782="","",IF(COUNTIF(Crawl!$EC$2:$EC$2001,I782)&gt;0,"Yes","No"))</f>
        <v/>
      </c>
    </row>
    <row r="783">
      <c r="G783">
        <f>IF(A783="","",IF(LEFT(A783,4)="http",IFERROR(MID(A783,FIND("/",A783,FIND("//",A783)+2),2000),"/"),A783))</f>
        <v/>
      </c>
      <c r="H783">
        <f>IF(G783="","",IFERROR(LEFT(SUBSTITUTE(G783,"#","?"),FIND("?",SUBSTITUTE(G783,"#","?"))-1),G783))</f>
        <v/>
      </c>
      <c r="I783">
        <f>IF(H783="","",LOWER(IF(AND(LEN(H783)&gt;1,RIGHT(H783,1)="/"),LEFT(H783,LEN(H783)-1),H783)))</f>
        <v/>
      </c>
      <c r="J783">
        <f>IF(I783="","",IFERROR(N(INDEX($A783:$E783,1,Rules!$H$16)),0))</f>
        <v/>
      </c>
      <c r="K783">
        <f>IF(I783="","",IFERROR(N(INDEX($A783:$E783,1,Rules!$H$17)),0))</f>
        <v/>
      </c>
      <c r="L783">
        <f>IF(I783="","",IFERROR(N(INDEX($A783:$E783,1,Rules!$H$18))*K783,0))</f>
        <v/>
      </c>
      <c r="M783">
        <f>IF(I783="","",IF(COUNTIF(Crawl!$EC$2:$EC$2001,I783)&gt;0,"Yes","No"))</f>
        <v/>
      </c>
    </row>
    <row r="784">
      <c r="G784">
        <f>IF(A784="","",IF(LEFT(A784,4)="http",IFERROR(MID(A784,FIND("/",A784,FIND("//",A784)+2),2000),"/"),A784))</f>
        <v/>
      </c>
      <c r="H784">
        <f>IF(G784="","",IFERROR(LEFT(SUBSTITUTE(G784,"#","?"),FIND("?",SUBSTITUTE(G784,"#","?"))-1),G784))</f>
        <v/>
      </c>
      <c r="I784">
        <f>IF(H784="","",LOWER(IF(AND(LEN(H784)&gt;1,RIGHT(H784,1)="/"),LEFT(H784,LEN(H784)-1),H784)))</f>
        <v/>
      </c>
      <c r="J784">
        <f>IF(I784="","",IFERROR(N(INDEX($A784:$E784,1,Rules!$H$16)),0))</f>
        <v/>
      </c>
      <c r="K784">
        <f>IF(I784="","",IFERROR(N(INDEX($A784:$E784,1,Rules!$H$17)),0))</f>
        <v/>
      </c>
      <c r="L784">
        <f>IF(I784="","",IFERROR(N(INDEX($A784:$E784,1,Rules!$H$18))*K784,0))</f>
        <v/>
      </c>
      <c r="M784">
        <f>IF(I784="","",IF(COUNTIF(Crawl!$EC$2:$EC$2001,I784)&gt;0,"Yes","No"))</f>
        <v/>
      </c>
    </row>
    <row r="785">
      <c r="G785">
        <f>IF(A785="","",IF(LEFT(A785,4)="http",IFERROR(MID(A785,FIND("/",A785,FIND("//",A785)+2),2000),"/"),A785))</f>
        <v/>
      </c>
      <c r="H785">
        <f>IF(G785="","",IFERROR(LEFT(SUBSTITUTE(G785,"#","?"),FIND("?",SUBSTITUTE(G785,"#","?"))-1),G785))</f>
        <v/>
      </c>
      <c r="I785">
        <f>IF(H785="","",LOWER(IF(AND(LEN(H785)&gt;1,RIGHT(H785,1)="/"),LEFT(H785,LEN(H785)-1),H785)))</f>
        <v/>
      </c>
      <c r="J785">
        <f>IF(I785="","",IFERROR(N(INDEX($A785:$E785,1,Rules!$H$16)),0))</f>
        <v/>
      </c>
      <c r="K785">
        <f>IF(I785="","",IFERROR(N(INDEX($A785:$E785,1,Rules!$H$17)),0))</f>
        <v/>
      </c>
      <c r="L785">
        <f>IF(I785="","",IFERROR(N(INDEX($A785:$E785,1,Rules!$H$18))*K785,0))</f>
        <v/>
      </c>
      <c r="M785">
        <f>IF(I785="","",IF(COUNTIF(Crawl!$EC$2:$EC$2001,I785)&gt;0,"Yes","No"))</f>
        <v/>
      </c>
    </row>
    <row r="786">
      <c r="G786">
        <f>IF(A786="","",IF(LEFT(A786,4)="http",IFERROR(MID(A786,FIND("/",A786,FIND("//",A786)+2),2000),"/"),A786))</f>
        <v/>
      </c>
      <c r="H786">
        <f>IF(G786="","",IFERROR(LEFT(SUBSTITUTE(G786,"#","?"),FIND("?",SUBSTITUTE(G786,"#","?"))-1),G786))</f>
        <v/>
      </c>
      <c r="I786">
        <f>IF(H786="","",LOWER(IF(AND(LEN(H786)&gt;1,RIGHT(H786,1)="/"),LEFT(H786,LEN(H786)-1),H786)))</f>
        <v/>
      </c>
      <c r="J786">
        <f>IF(I786="","",IFERROR(N(INDEX($A786:$E786,1,Rules!$H$16)),0))</f>
        <v/>
      </c>
      <c r="K786">
        <f>IF(I786="","",IFERROR(N(INDEX($A786:$E786,1,Rules!$H$17)),0))</f>
        <v/>
      </c>
      <c r="L786">
        <f>IF(I786="","",IFERROR(N(INDEX($A786:$E786,1,Rules!$H$18))*K786,0))</f>
        <v/>
      </c>
      <c r="M786">
        <f>IF(I786="","",IF(COUNTIF(Crawl!$EC$2:$EC$2001,I786)&gt;0,"Yes","No"))</f>
        <v/>
      </c>
    </row>
    <row r="787">
      <c r="G787">
        <f>IF(A787="","",IF(LEFT(A787,4)="http",IFERROR(MID(A787,FIND("/",A787,FIND("//",A787)+2),2000),"/"),A787))</f>
        <v/>
      </c>
      <c r="H787">
        <f>IF(G787="","",IFERROR(LEFT(SUBSTITUTE(G787,"#","?"),FIND("?",SUBSTITUTE(G787,"#","?"))-1),G787))</f>
        <v/>
      </c>
      <c r="I787">
        <f>IF(H787="","",LOWER(IF(AND(LEN(H787)&gt;1,RIGHT(H787,1)="/"),LEFT(H787,LEN(H787)-1),H787)))</f>
        <v/>
      </c>
      <c r="J787">
        <f>IF(I787="","",IFERROR(N(INDEX($A787:$E787,1,Rules!$H$16)),0))</f>
        <v/>
      </c>
      <c r="K787">
        <f>IF(I787="","",IFERROR(N(INDEX($A787:$E787,1,Rules!$H$17)),0))</f>
        <v/>
      </c>
      <c r="L787">
        <f>IF(I787="","",IFERROR(N(INDEX($A787:$E787,1,Rules!$H$18))*K787,0))</f>
        <v/>
      </c>
      <c r="M787">
        <f>IF(I787="","",IF(COUNTIF(Crawl!$EC$2:$EC$2001,I787)&gt;0,"Yes","No"))</f>
        <v/>
      </c>
    </row>
    <row r="788">
      <c r="G788">
        <f>IF(A788="","",IF(LEFT(A788,4)="http",IFERROR(MID(A788,FIND("/",A788,FIND("//",A788)+2),2000),"/"),A788))</f>
        <v/>
      </c>
      <c r="H788">
        <f>IF(G788="","",IFERROR(LEFT(SUBSTITUTE(G788,"#","?"),FIND("?",SUBSTITUTE(G788,"#","?"))-1),G788))</f>
        <v/>
      </c>
      <c r="I788">
        <f>IF(H788="","",LOWER(IF(AND(LEN(H788)&gt;1,RIGHT(H788,1)="/"),LEFT(H788,LEN(H788)-1),H788)))</f>
        <v/>
      </c>
      <c r="J788">
        <f>IF(I788="","",IFERROR(N(INDEX($A788:$E788,1,Rules!$H$16)),0))</f>
        <v/>
      </c>
      <c r="K788">
        <f>IF(I788="","",IFERROR(N(INDEX($A788:$E788,1,Rules!$H$17)),0))</f>
        <v/>
      </c>
      <c r="L788">
        <f>IF(I788="","",IFERROR(N(INDEX($A788:$E788,1,Rules!$H$18))*K788,0))</f>
        <v/>
      </c>
      <c r="M788">
        <f>IF(I788="","",IF(COUNTIF(Crawl!$EC$2:$EC$2001,I788)&gt;0,"Yes","No"))</f>
        <v/>
      </c>
    </row>
    <row r="789">
      <c r="G789">
        <f>IF(A789="","",IF(LEFT(A789,4)="http",IFERROR(MID(A789,FIND("/",A789,FIND("//",A789)+2),2000),"/"),A789))</f>
        <v/>
      </c>
      <c r="H789">
        <f>IF(G789="","",IFERROR(LEFT(SUBSTITUTE(G789,"#","?"),FIND("?",SUBSTITUTE(G789,"#","?"))-1),G789))</f>
        <v/>
      </c>
      <c r="I789">
        <f>IF(H789="","",LOWER(IF(AND(LEN(H789)&gt;1,RIGHT(H789,1)="/"),LEFT(H789,LEN(H789)-1),H789)))</f>
        <v/>
      </c>
      <c r="J789">
        <f>IF(I789="","",IFERROR(N(INDEX($A789:$E789,1,Rules!$H$16)),0))</f>
        <v/>
      </c>
      <c r="K789">
        <f>IF(I789="","",IFERROR(N(INDEX($A789:$E789,1,Rules!$H$17)),0))</f>
        <v/>
      </c>
      <c r="L789">
        <f>IF(I789="","",IFERROR(N(INDEX($A789:$E789,1,Rules!$H$18))*K789,0))</f>
        <v/>
      </c>
      <c r="M789">
        <f>IF(I789="","",IF(COUNTIF(Crawl!$EC$2:$EC$2001,I789)&gt;0,"Yes","No"))</f>
        <v/>
      </c>
    </row>
    <row r="790">
      <c r="G790">
        <f>IF(A790="","",IF(LEFT(A790,4)="http",IFERROR(MID(A790,FIND("/",A790,FIND("//",A790)+2),2000),"/"),A790))</f>
        <v/>
      </c>
      <c r="H790">
        <f>IF(G790="","",IFERROR(LEFT(SUBSTITUTE(G790,"#","?"),FIND("?",SUBSTITUTE(G790,"#","?"))-1),G790))</f>
        <v/>
      </c>
      <c r="I790">
        <f>IF(H790="","",LOWER(IF(AND(LEN(H790)&gt;1,RIGHT(H790,1)="/"),LEFT(H790,LEN(H790)-1),H790)))</f>
        <v/>
      </c>
      <c r="J790">
        <f>IF(I790="","",IFERROR(N(INDEX($A790:$E790,1,Rules!$H$16)),0))</f>
        <v/>
      </c>
      <c r="K790">
        <f>IF(I790="","",IFERROR(N(INDEX($A790:$E790,1,Rules!$H$17)),0))</f>
        <v/>
      </c>
      <c r="L790">
        <f>IF(I790="","",IFERROR(N(INDEX($A790:$E790,1,Rules!$H$18))*K790,0))</f>
        <v/>
      </c>
      <c r="M790">
        <f>IF(I790="","",IF(COUNTIF(Crawl!$EC$2:$EC$2001,I790)&gt;0,"Yes","No"))</f>
        <v/>
      </c>
    </row>
    <row r="791">
      <c r="G791">
        <f>IF(A791="","",IF(LEFT(A791,4)="http",IFERROR(MID(A791,FIND("/",A791,FIND("//",A791)+2),2000),"/"),A791))</f>
        <v/>
      </c>
      <c r="H791">
        <f>IF(G791="","",IFERROR(LEFT(SUBSTITUTE(G791,"#","?"),FIND("?",SUBSTITUTE(G791,"#","?"))-1),G791))</f>
        <v/>
      </c>
      <c r="I791">
        <f>IF(H791="","",LOWER(IF(AND(LEN(H791)&gt;1,RIGHT(H791,1)="/"),LEFT(H791,LEN(H791)-1),H791)))</f>
        <v/>
      </c>
      <c r="J791">
        <f>IF(I791="","",IFERROR(N(INDEX($A791:$E791,1,Rules!$H$16)),0))</f>
        <v/>
      </c>
      <c r="K791">
        <f>IF(I791="","",IFERROR(N(INDEX($A791:$E791,1,Rules!$H$17)),0))</f>
        <v/>
      </c>
      <c r="L791">
        <f>IF(I791="","",IFERROR(N(INDEX($A791:$E791,1,Rules!$H$18))*K791,0))</f>
        <v/>
      </c>
      <c r="M791">
        <f>IF(I791="","",IF(COUNTIF(Crawl!$EC$2:$EC$2001,I791)&gt;0,"Yes","No"))</f>
        <v/>
      </c>
    </row>
    <row r="792">
      <c r="G792">
        <f>IF(A792="","",IF(LEFT(A792,4)="http",IFERROR(MID(A792,FIND("/",A792,FIND("//",A792)+2),2000),"/"),A792))</f>
        <v/>
      </c>
      <c r="H792">
        <f>IF(G792="","",IFERROR(LEFT(SUBSTITUTE(G792,"#","?"),FIND("?",SUBSTITUTE(G792,"#","?"))-1),G792))</f>
        <v/>
      </c>
      <c r="I792">
        <f>IF(H792="","",LOWER(IF(AND(LEN(H792)&gt;1,RIGHT(H792,1)="/"),LEFT(H792,LEN(H792)-1),H792)))</f>
        <v/>
      </c>
      <c r="J792">
        <f>IF(I792="","",IFERROR(N(INDEX($A792:$E792,1,Rules!$H$16)),0))</f>
        <v/>
      </c>
      <c r="K792">
        <f>IF(I792="","",IFERROR(N(INDEX($A792:$E792,1,Rules!$H$17)),0))</f>
        <v/>
      </c>
      <c r="L792">
        <f>IF(I792="","",IFERROR(N(INDEX($A792:$E792,1,Rules!$H$18))*K792,0))</f>
        <v/>
      </c>
      <c r="M792">
        <f>IF(I792="","",IF(COUNTIF(Crawl!$EC$2:$EC$2001,I792)&gt;0,"Yes","No"))</f>
        <v/>
      </c>
    </row>
    <row r="793">
      <c r="G793">
        <f>IF(A793="","",IF(LEFT(A793,4)="http",IFERROR(MID(A793,FIND("/",A793,FIND("//",A793)+2),2000),"/"),A793))</f>
        <v/>
      </c>
      <c r="H793">
        <f>IF(G793="","",IFERROR(LEFT(SUBSTITUTE(G793,"#","?"),FIND("?",SUBSTITUTE(G793,"#","?"))-1),G793))</f>
        <v/>
      </c>
      <c r="I793">
        <f>IF(H793="","",LOWER(IF(AND(LEN(H793)&gt;1,RIGHT(H793,1)="/"),LEFT(H793,LEN(H793)-1),H793)))</f>
        <v/>
      </c>
      <c r="J793">
        <f>IF(I793="","",IFERROR(N(INDEX($A793:$E793,1,Rules!$H$16)),0))</f>
        <v/>
      </c>
      <c r="K793">
        <f>IF(I793="","",IFERROR(N(INDEX($A793:$E793,1,Rules!$H$17)),0))</f>
        <v/>
      </c>
      <c r="L793">
        <f>IF(I793="","",IFERROR(N(INDEX($A793:$E793,1,Rules!$H$18))*K793,0))</f>
        <v/>
      </c>
      <c r="M793">
        <f>IF(I793="","",IF(COUNTIF(Crawl!$EC$2:$EC$2001,I793)&gt;0,"Yes","No"))</f>
        <v/>
      </c>
    </row>
    <row r="794">
      <c r="G794">
        <f>IF(A794="","",IF(LEFT(A794,4)="http",IFERROR(MID(A794,FIND("/",A794,FIND("//",A794)+2),2000),"/"),A794))</f>
        <v/>
      </c>
      <c r="H794">
        <f>IF(G794="","",IFERROR(LEFT(SUBSTITUTE(G794,"#","?"),FIND("?",SUBSTITUTE(G794,"#","?"))-1),G794))</f>
        <v/>
      </c>
      <c r="I794">
        <f>IF(H794="","",LOWER(IF(AND(LEN(H794)&gt;1,RIGHT(H794,1)="/"),LEFT(H794,LEN(H794)-1),H794)))</f>
        <v/>
      </c>
      <c r="J794">
        <f>IF(I794="","",IFERROR(N(INDEX($A794:$E794,1,Rules!$H$16)),0))</f>
        <v/>
      </c>
      <c r="K794">
        <f>IF(I794="","",IFERROR(N(INDEX($A794:$E794,1,Rules!$H$17)),0))</f>
        <v/>
      </c>
      <c r="L794">
        <f>IF(I794="","",IFERROR(N(INDEX($A794:$E794,1,Rules!$H$18))*K794,0))</f>
        <v/>
      </c>
      <c r="M794">
        <f>IF(I794="","",IF(COUNTIF(Crawl!$EC$2:$EC$2001,I794)&gt;0,"Yes","No"))</f>
        <v/>
      </c>
    </row>
    <row r="795">
      <c r="G795">
        <f>IF(A795="","",IF(LEFT(A795,4)="http",IFERROR(MID(A795,FIND("/",A795,FIND("//",A795)+2),2000),"/"),A795))</f>
        <v/>
      </c>
      <c r="H795">
        <f>IF(G795="","",IFERROR(LEFT(SUBSTITUTE(G795,"#","?"),FIND("?",SUBSTITUTE(G795,"#","?"))-1),G795))</f>
        <v/>
      </c>
      <c r="I795">
        <f>IF(H795="","",LOWER(IF(AND(LEN(H795)&gt;1,RIGHT(H795,1)="/"),LEFT(H795,LEN(H795)-1),H795)))</f>
        <v/>
      </c>
      <c r="J795">
        <f>IF(I795="","",IFERROR(N(INDEX($A795:$E795,1,Rules!$H$16)),0))</f>
        <v/>
      </c>
      <c r="K795">
        <f>IF(I795="","",IFERROR(N(INDEX($A795:$E795,1,Rules!$H$17)),0))</f>
        <v/>
      </c>
      <c r="L795">
        <f>IF(I795="","",IFERROR(N(INDEX($A795:$E795,1,Rules!$H$18))*K795,0))</f>
        <v/>
      </c>
      <c r="M795">
        <f>IF(I795="","",IF(COUNTIF(Crawl!$EC$2:$EC$2001,I795)&gt;0,"Yes","No"))</f>
        <v/>
      </c>
    </row>
    <row r="796">
      <c r="G796">
        <f>IF(A796="","",IF(LEFT(A796,4)="http",IFERROR(MID(A796,FIND("/",A796,FIND("//",A796)+2),2000),"/"),A796))</f>
        <v/>
      </c>
      <c r="H796">
        <f>IF(G796="","",IFERROR(LEFT(SUBSTITUTE(G796,"#","?"),FIND("?",SUBSTITUTE(G796,"#","?"))-1),G796))</f>
        <v/>
      </c>
      <c r="I796">
        <f>IF(H796="","",LOWER(IF(AND(LEN(H796)&gt;1,RIGHT(H796,1)="/"),LEFT(H796,LEN(H796)-1),H796)))</f>
        <v/>
      </c>
      <c r="J796">
        <f>IF(I796="","",IFERROR(N(INDEX($A796:$E796,1,Rules!$H$16)),0))</f>
        <v/>
      </c>
      <c r="K796">
        <f>IF(I796="","",IFERROR(N(INDEX($A796:$E796,1,Rules!$H$17)),0))</f>
        <v/>
      </c>
      <c r="L796">
        <f>IF(I796="","",IFERROR(N(INDEX($A796:$E796,1,Rules!$H$18))*K796,0))</f>
        <v/>
      </c>
      <c r="M796">
        <f>IF(I796="","",IF(COUNTIF(Crawl!$EC$2:$EC$2001,I796)&gt;0,"Yes","No"))</f>
        <v/>
      </c>
    </row>
    <row r="797">
      <c r="G797">
        <f>IF(A797="","",IF(LEFT(A797,4)="http",IFERROR(MID(A797,FIND("/",A797,FIND("//",A797)+2),2000),"/"),A797))</f>
        <v/>
      </c>
      <c r="H797">
        <f>IF(G797="","",IFERROR(LEFT(SUBSTITUTE(G797,"#","?"),FIND("?",SUBSTITUTE(G797,"#","?"))-1),G797))</f>
        <v/>
      </c>
      <c r="I797">
        <f>IF(H797="","",LOWER(IF(AND(LEN(H797)&gt;1,RIGHT(H797,1)="/"),LEFT(H797,LEN(H797)-1),H797)))</f>
        <v/>
      </c>
      <c r="J797">
        <f>IF(I797="","",IFERROR(N(INDEX($A797:$E797,1,Rules!$H$16)),0))</f>
        <v/>
      </c>
      <c r="K797">
        <f>IF(I797="","",IFERROR(N(INDEX($A797:$E797,1,Rules!$H$17)),0))</f>
        <v/>
      </c>
      <c r="L797">
        <f>IF(I797="","",IFERROR(N(INDEX($A797:$E797,1,Rules!$H$18))*K797,0))</f>
        <v/>
      </c>
      <c r="M797">
        <f>IF(I797="","",IF(COUNTIF(Crawl!$EC$2:$EC$2001,I797)&gt;0,"Yes","No"))</f>
        <v/>
      </c>
    </row>
    <row r="798">
      <c r="G798">
        <f>IF(A798="","",IF(LEFT(A798,4)="http",IFERROR(MID(A798,FIND("/",A798,FIND("//",A798)+2),2000),"/"),A798))</f>
        <v/>
      </c>
      <c r="H798">
        <f>IF(G798="","",IFERROR(LEFT(SUBSTITUTE(G798,"#","?"),FIND("?",SUBSTITUTE(G798,"#","?"))-1),G798))</f>
        <v/>
      </c>
      <c r="I798">
        <f>IF(H798="","",LOWER(IF(AND(LEN(H798)&gt;1,RIGHT(H798,1)="/"),LEFT(H798,LEN(H798)-1),H798)))</f>
        <v/>
      </c>
      <c r="J798">
        <f>IF(I798="","",IFERROR(N(INDEX($A798:$E798,1,Rules!$H$16)),0))</f>
        <v/>
      </c>
      <c r="K798">
        <f>IF(I798="","",IFERROR(N(INDEX($A798:$E798,1,Rules!$H$17)),0))</f>
        <v/>
      </c>
      <c r="L798">
        <f>IF(I798="","",IFERROR(N(INDEX($A798:$E798,1,Rules!$H$18))*K798,0))</f>
        <v/>
      </c>
      <c r="M798">
        <f>IF(I798="","",IF(COUNTIF(Crawl!$EC$2:$EC$2001,I798)&gt;0,"Yes","No"))</f>
        <v/>
      </c>
    </row>
    <row r="799">
      <c r="G799">
        <f>IF(A799="","",IF(LEFT(A799,4)="http",IFERROR(MID(A799,FIND("/",A799,FIND("//",A799)+2),2000),"/"),A799))</f>
        <v/>
      </c>
      <c r="H799">
        <f>IF(G799="","",IFERROR(LEFT(SUBSTITUTE(G799,"#","?"),FIND("?",SUBSTITUTE(G799,"#","?"))-1),G799))</f>
        <v/>
      </c>
      <c r="I799">
        <f>IF(H799="","",LOWER(IF(AND(LEN(H799)&gt;1,RIGHT(H799,1)="/"),LEFT(H799,LEN(H799)-1),H799)))</f>
        <v/>
      </c>
      <c r="J799">
        <f>IF(I799="","",IFERROR(N(INDEX($A799:$E799,1,Rules!$H$16)),0))</f>
        <v/>
      </c>
      <c r="K799">
        <f>IF(I799="","",IFERROR(N(INDEX($A799:$E799,1,Rules!$H$17)),0))</f>
        <v/>
      </c>
      <c r="L799">
        <f>IF(I799="","",IFERROR(N(INDEX($A799:$E799,1,Rules!$H$18))*K799,0))</f>
        <v/>
      </c>
      <c r="M799">
        <f>IF(I799="","",IF(COUNTIF(Crawl!$EC$2:$EC$2001,I799)&gt;0,"Yes","No"))</f>
        <v/>
      </c>
    </row>
    <row r="800">
      <c r="G800">
        <f>IF(A800="","",IF(LEFT(A800,4)="http",IFERROR(MID(A800,FIND("/",A800,FIND("//",A800)+2),2000),"/"),A800))</f>
        <v/>
      </c>
      <c r="H800">
        <f>IF(G800="","",IFERROR(LEFT(SUBSTITUTE(G800,"#","?"),FIND("?",SUBSTITUTE(G800,"#","?"))-1),G800))</f>
        <v/>
      </c>
      <c r="I800">
        <f>IF(H800="","",LOWER(IF(AND(LEN(H800)&gt;1,RIGHT(H800,1)="/"),LEFT(H800,LEN(H800)-1),H800)))</f>
        <v/>
      </c>
      <c r="J800">
        <f>IF(I800="","",IFERROR(N(INDEX($A800:$E800,1,Rules!$H$16)),0))</f>
        <v/>
      </c>
      <c r="K800">
        <f>IF(I800="","",IFERROR(N(INDEX($A800:$E800,1,Rules!$H$17)),0))</f>
        <v/>
      </c>
      <c r="L800">
        <f>IF(I800="","",IFERROR(N(INDEX($A800:$E800,1,Rules!$H$18))*K800,0))</f>
        <v/>
      </c>
      <c r="M800">
        <f>IF(I800="","",IF(COUNTIF(Crawl!$EC$2:$EC$2001,I800)&gt;0,"Yes","No"))</f>
        <v/>
      </c>
    </row>
    <row r="801">
      <c r="G801">
        <f>IF(A801="","",IF(LEFT(A801,4)="http",IFERROR(MID(A801,FIND("/",A801,FIND("//",A801)+2),2000),"/"),A801))</f>
        <v/>
      </c>
      <c r="H801">
        <f>IF(G801="","",IFERROR(LEFT(SUBSTITUTE(G801,"#","?"),FIND("?",SUBSTITUTE(G801,"#","?"))-1),G801))</f>
        <v/>
      </c>
      <c r="I801">
        <f>IF(H801="","",LOWER(IF(AND(LEN(H801)&gt;1,RIGHT(H801,1)="/"),LEFT(H801,LEN(H801)-1),H801)))</f>
        <v/>
      </c>
      <c r="J801">
        <f>IF(I801="","",IFERROR(N(INDEX($A801:$E801,1,Rules!$H$16)),0))</f>
        <v/>
      </c>
      <c r="K801">
        <f>IF(I801="","",IFERROR(N(INDEX($A801:$E801,1,Rules!$H$17)),0))</f>
        <v/>
      </c>
      <c r="L801">
        <f>IF(I801="","",IFERROR(N(INDEX($A801:$E801,1,Rules!$H$18))*K801,0))</f>
        <v/>
      </c>
      <c r="M801">
        <f>IF(I801="","",IF(COUNTIF(Crawl!$EC$2:$EC$2001,I801)&gt;0,"Yes","No"))</f>
        <v/>
      </c>
    </row>
    <row r="802">
      <c r="G802">
        <f>IF(A802="","",IF(LEFT(A802,4)="http",IFERROR(MID(A802,FIND("/",A802,FIND("//",A802)+2),2000),"/"),A802))</f>
        <v/>
      </c>
      <c r="H802">
        <f>IF(G802="","",IFERROR(LEFT(SUBSTITUTE(G802,"#","?"),FIND("?",SUBSTITUTE(G802,"#","?"))-1),G802))</f>
        <v/>
      </c>
      <c r="I802">
        <f>IF(H802="","",LOWER(IF(AND(LEN(H802)&gt;1,RIGHT(H802,1)="/"),LEFT(H802,LEN(H802)-1),H802)))</f>
        <v/>
      </c>
      <c r="J802">
        <f>IF(I802="","",IFERROR(N(INDEX($A802:$E802,1,Rules!$H$16)),0))</f>
        <v/>
      </c>
      <c r="K802">
        <f>IF(I802="","",IFERROR(N(INDEX($A802:$E802,1,Rules!$H$17)),0))</f>
        <v/>
      </c>
      <c r="L802">
        <f>IF(I802="","",IFERROR(N(INDEX($A802:$E802,1,Rules!$H$18))*K802,0))</f>
        <v/>
      </c>
      <c r="M802">
        <f>IF(I802="","",IF(COUNTIF(Crawl!$EC$2:$EC$2001,I802)&gt;0,"Yes","No"))</f>
        <v/>
      </c>
    </row>
    <row r="803">
      <c r="G803">
        <f>IF(A803="","",IF(LEFT(A803,4)="http",IFERROR(MID(A803,FIND("/",A803,FIND("//",A803)+2),2000),"/"),A803))</f>
        <v/>
      </c>
      <c r="H803">
        <f>IF(G803="","",IFERROR(LEFT(SUBSTITUTE(G803,"#","?"),FIND("?",SUBSTITUTE(G803,"#","?"))-1),G803))</f>
        <v/>
      </c>
      <c r="I803">
        <f>IF(H803="","",LOWER(IF(AND(LEN(H803)&gt;1,RIGHT(H803,1)="/"),LEFT(H803,LEN(H803)-1),H803)))</f>
        <v/>
      </c>
      <c r="J803">
        <f>IF(I803="","",IFERROR(N(INDEX($A803:$E803,1,Rules!$H$16)),0))</f>
        <v/>
      </c>
      <c r="K803">
        <f>IF(I803="","",IFERROR(N(INDEX($A803:$E803,1,Rules!$H$17)),0))</f>
        <v/>
      </c>
      <c r="L803">
        <f>IF(I803="","",IFERROR(N(INDEX($A803:$E803,1,Rules!$H$18))*K803,0))</f>
        <v/>
      </c>
      <c r="M803">
        <f>IF(I803="","",IF(COUNTIF(Crawl!$EC$2:$EC$2001,I803)&gt;0,"Yes","No"))</f>
        <v/>
      </c>
    </row>
    <row r="804">
      <c r="G804">
        <f>IF(A804="","",IF(LEFT(A804,4)="http",IFERROR(MID(A804,FIND("/",A804,FIND("//",A804)+2),2000),"/"),A804))</f>
        <v/>
      </c>
      <c r="H804">
        <f>IF(G804="","",IFERROR(LEFT(SUBSTITUTE(G804,"#","?"),FIND("?",SUBSTITUTE(G804,"#","?"))-1),G804))</f>
        <v/>
      </c>
      <c r="I804">
        <f>IF(H804="","",LOWER(IF(AND(LEN(H804)&gt;1,RIGHT(H804,1)="/"),LEFT(H804,LEN(H804)-1),H804)))</f>
        <v/>
      </c>
      <c r="J804">
        <f>IF(I804="","",IFERROR(N(INDEX($A804:$E804,1,Rules!$H$16)),0))</f>
        <v/>
      </c>
      <c r="K804">
        <f>IF(I804="","",IFERROR(N(INDEX($A804:$E804,1,Rules!$H$17)),0))</f>
        <v/>
      </c>
      <c r="L804">
        <f>IF(I804="","",IFERROR(N(INDEX($A804:$E804,1,Rules!$H$18))*K804,0))</f>
        <v/>
      </c>
      <c r="M804">
        <f>IF(I804="","",IF(COUNTIF(Crawl!$EC$2:$EC$2001,I804)&gt;0,"Yes","No"))</f>
        <v/>
      </c>
    </row>
    <row r="805">
      <c r="G805">
        <f>IF(A805="","",IF(LEFT(A805,4)="http",IFERROR(MID(A805,FIND("/",A805,FIND("//",A805)+2),2000),"/"),A805))</f>
        <v/>
      </c>
      <c r="H805">
        <f>IF(G805="","",IFERROR(LEFT(SUBSTITUTE(G805,"#","?"),FIND("?",SUBSTITUTE(G805,"#","?"))-1),G805))</f>
        <v/>
      </c>
      <c r="I805">
        <f>IF(H805="","",LOWER(IF(AND(LEN(H805)&gt;1,RIGHT(H805,1)="/"),LEFT(H805,LEN(H805)-1),H805)))</f>
        <v/>
      </c>
      <c r="J805">
        <f>IF(I805="","",IFERROR(N(INDEX($A805:$E805,1,Rules!$H$16)),0))</f>
        <v/>
      </c>
      <c r="K805">
        <f>IF(I805="","",IFERROR(N(INDEX($A805:$E805,1,Rules!$H$17)),0))</f>
        <v/>
      </c>
      <c r="L805">
        <f>IF(I805="","",IFERROR(N(INDEX($A805:$E805,1,Rules!$H$18))*K805,0))</f>
        <v/>
      </c>
      <c r="M805">
        <f>IF(I805="","",IF(COUNTIF(Crawl!$EC$2:$EC$2001,I805)&gt;0,"Yes","No"))</f>
        <v/>
      </c>
    </row>
    <row r="806">
      <c r="G806">
        <f>IF(A806="","",IF(LEFT(A806,4)="http",IFERROR(MID(A806,FIND("/",A806,FIND("//",A806)+2),2000),"/"),A806))</f>
        <v/>
      </c>
      <c r="H806">
        <f>IF(G806="","",IFERROR(LEFT(SUBSTITUTE(G806,"#","?"),FIND("?",SUBSTITUTE(G806,"#","?"))-1),G806))</f>
        <v/>
      </c>
      <c r="I806">
        <f>IF(H806="","",LOWER(IF(AND(LEN(H806)&gt;1,RIGHT(H806,1)="/"),LEFT(H806,LEN(H806)-1),H806)))</f>
        <v/>
      </c>
      <c r="J806">
        <f>IF(I806="","",IFERROR(N(INDEX($A806:$E806,1,Rules!$H$16)),0))</f>
        <v/>
      </c>
      <c r="K806">
        <f>IF(I806="","",IFERROR(N(INDEX($A806:$E806,1,Rules!$H$17)),0))</f>
        <v/>
      </c>
      <c r="L806">
        <f>IF(I806="","",IFERROR(N(INDEX($A806:$E806,1,Rules!$H$18))*K806,0))</f>
        <v/>
      </c>
      <c r="M806">
        <f>IF(I806="","",IF(COUNTIF(Crawl!$EC$2:$EC$2001,I806)&gt;0,"Yes","No"))</f>
        <v/>
      </c>
    </row>
    <row r="807">
      <c r="G807">
        <f>IF(A807="","",IF(LEFT(A807,4)="http",IFERROR(MID(A807,FIND("/",A807,FIND("//",A807)+2),2000),"/"),A807))</f>
        <v/>
      </c>
      <c r="H807">
        <f>IF(G807="","",IFERROR(LEFT(SUBSTITUTE(G807,"#","?"),FIND("?",SUBSTITUTE(G807,"#","?"))-1),G807))</f>
        <v/>
      </c>
      <c r="I807">
        <f>IF(H807="","",LOWER(IF(AND(LEN(H807)&gt;1,RIGHT(H807,1)="/"),LEFT(H807,LEN(H807)-1),H807)))</f>
        <v/>
      </c>
      <c r="J807">
        <f>IF(I807="","",IFERROR(N(INDEX($A807:$E807,1,Rules!$H$16)),0))</f>
        <v/>
      </c>
      <c r="K807">
        <f>IF(I807="","",IFERROR(N(INDEX($A807:$E807,1,Rules!$H$17)),0))</f>
        <v/>
      </c>
      <c r="L807">
        <f>IF(I807="","",IFERROR(N(INDEX($A807:$E807,1,Rules!$H$18))*K807,0))</f>
        <v/>
      </c>
      <c r="M807">
        <f>IF(I807="","",IF(COUNTIF(Crawl!$EC$2:$EC$2001,I807)&gt;0,"Yes","No"))</f>
        <v/>
      </c>
    </row>
    <row r="808">
      <c r="G808">
        <f>IF(A808="","",IF(LEFT(A808,4)="http",IFERROR(MID(A808,FIND("/",A808,FIND("//",A808)+2),2000),"/"),A808))</f>
        <v/>
      </c>
      <c r="H808">
        <f>IF(G808="","",IFERROR(LEFT(SUBSTITUTE(G808,"#","?"),FIND("?",SUBSTITUTE(G808,"#","?"))-1),G808))</f>
        <v/>
      </c>
      <c r="I808">
        <f>IF(H808="","",LOWER(IF(AND(LEN(H808)&gt;1,RIGHT(H808,1)="/"),LEFT(H808,LEN(H808)-1),H808)))</f>
        <v/>
      </c>
      <c r="J808">
        <f>IF(I808="","",IFERROR(N(INDEX($A808:$E808,1,Rules!$H$16)),0))</f>
        <v/>
      </c>
      <c r="K808">
        <f>IF(I808="","",IFERROR(N(INDEX($A808:$E808,1,Rules!$H$17)),0))</f>
        <v/>
      </c>
      <c r="L808">
        <f>IF(I808="","",IFERROR(N(INDEX($A808:$E808,1,Rules!$H$18))*K808,0))</f>
        <v/>
      </c>
      <c r="M808">
        <f>IF(I808="","",IF(COUNTIF(Crawl!$EC$2:$EC$2001,I808)&gt;0,"Yes","No"))</f>
        <v/>
      </c>
    </row>
    <row r="809">
      <c r="G809">
        <f>IF(A809="","",IF(LEFT(A809,4)="http",IFERROR(MID(A809,FIND("/",A809,FIND("//",A809)+2),2000),"/"),A809))</f>
        <v/>
      </c>
      <c r="H809">
        <f>IF(G809="","",IFERROR(LEFT(SUBSTITUTE(G809,"#","?"),FIND("?",SUBSTITUTE(G809,"#","?"))-1),G809))</f>
        <v/>
      </c>
      <c r="I809">
        <f>IF(H809="","",LOWER(IF(AND(LEN(H809)&gt;1,RIGHT(H809,1)="/"),LEFT(H809,LEN(H809)-1),H809)))</f>
        <v/>
      </c>
      <c r="J809">
        <f>IF(I809="","",IFERROR(N(INDEX($A809:$E809,1,Rules!$H$16)),0))</f>
        <v/>
      </c>
      <c r="K809">
        <f>IF(I809="","",IFERROR(N(INDEX($A809:$E809,1,Rules!$H$17)),0))</f>
        <v/>
      </c>
      <c r="L809">
        <f>IF(I809="","",IFERROR(N(INDEX($A809:$E809,1,Rules!$H$18))*K809,0))</f>
        <v/>
      </c>
      <c r="M809">
        <f>IF(I809="","",IF(COUNTIF(Crawl!$EC$2:$EC$2001,I809)&gt;0,"Yes","No"))</f>
        <v/>
      </c>
    </row>
    <row r="810">
      <c r="G810">
        <f>IF(A810="","",IF(LEFT(A810,4)="http",IFERROR(MID(A810,FIND("/",A810,FIND("//",A810)+2),2000),"/"),A810))</f>
        <v/>
      </c>
      <c r="H810">
        <f>IF(G810="","",IFERROR(LEFT(SUBSTITUTE(G810,"#","?"),FIND("?",SUBSTITUTE(G810,"#","?"))-1),G810))</f>
        <v/>
      </c>
      <c r="I810">
        <f>IF(H810="","",LOWER(IF(AND(LEN(H810)&gt;1,RIGHT(H810,1)="/"),LEFT(H810,LEN(H810)-1),H810)))</f>
        <v/>
      </c>
      <c r="J810">
        <f>IF(I810="","",IFERROR(N(INDEX($A810:$E810,1,Rules!$H$16)),0))</f>
        <v/>
      </c>
      <c r="K810">
        <f>IF(I810="","",IFERROR(N(INDEX($A810:$E810,1,Rules!$H$17)),0))</f>
        <v/>
      </c>
      <c r="L810">
        <f>IF(I810="","",IFERROR(N(INDEX($A810:$E810,1,Rules!$H$18))*K810,0))</f>
        <v/>
      </c>
      <c r="M810">
        <f>IF(I810="","",IF(COUNTIF(Crawl!$EC$2:$EC$2001,I810)&gt;0,"Yes","No"))</f>
        <v/>
      </c>
    </row>
    <row r="811">
      <c r="G811">
        <f>IF(A811="","",IF(LEFT(A811,4)="http",IFERROR(MID(A811,FIND("/",A811,FIND("//",A811)+2),2000),"/"),A811))</f>
        <v/>
      </c>
      <c r="H811">
        <f>IF(G811="","",IFERROR(LEFT(SUBSTITUTE(G811,"#","?"),FIND("?",SUBSTITUTE(G811,"#","?"))-1),G811))</f>
        <v/>
      </c>
      <c r="I811">
        <f>IF(H811="","",LOWER(IF(AND(LEN(H811)&gt;1,RIGHT(H811,1)="/"),LEFT(H811,LEN(H811)-1),H811)))</f>
        <v/>
      </c>
      <c r="J811">
        <f>IF(I811="","",IFERROR(N(INDEX($A811:$E811,1,Rules!$H$16)),0))</f>
        <v/>
      </c>
      <c r="K811">
        <f>IF(I811="","",IFERROR(N(INDEX($A811:$E811,1,Rules!$H$17)),0))</f>
        <v/>
      </c>
      <c r="L811">
        <f>IF(I811="","",IFERROR(N(INDEX($A811:$E811,1,Rules!$H$18))*K811,0))</f>
        <v/>
      </c>
      <c r="M811">
        <f>IF(I811="","",IF(COUNTIF(Crawl!$EC$2:$EC$2001,I811)&gt;0,"Yes","No"))</f>
        <v/>
      </c>
    </row>
    <row r="812">
      <c r="G812">
        <f>IF(A812="","",IF(LEFT(A812,4)="http",IFERROR(MID(A812,FIND("/",A812,FIND("//",A812)+2),2000),"/"),A812))</f>
        <v/>
      </c>
      <c r="H812">
        <f>IF(G812="","",IFERROR(LEFT(SUBSTITUTE(G812,"#","?"),FIND("?",SUBSTITUTE(G812,"#","?"))-1),G812))</f>
        <v/>
      </c>
      <c r="I812">
        <f>IF(H812="","",LOWER(IF(AND(LEN(H812)&gt;1,RIGHT(H812,1)="/"),LEFT(H812,LEN(H812)-1),H812)))</f>
        <v/>
      </c>
      <c r="J812">
        <f>IF(I812="","",IFERROR(N(INDEX($A812:$E812,1,Rules!$H$16)),0))</f>
        <v/>
      </c>
      <c r="K812">
        <f>IF(I812="","",IFERROR(N(INDEX($A812:$E812,1,Rules!$H$17)),0))</f>
        <v/>
      </c>
      <c r="L812">
        <f>IF(I812="","",IFERROR(N(INDEX($A812:$E812,1,Rules!$H$18))*K812,0))</f>
        <v/>
      </c>
      <c r="M812">
        <f>IF(I812="","",IF(COUNTIF(Crawl!$EC$2:$EC$2001,I812)&gt;0,"Yes","No"))</f>
        <v/>
      </c>
    </row>
    <row r="813">
      <c r="G813">
        <f>IF(A813="","",IF(LEFT(A813,4)="http",IFERROR(MID(A813,FIND("/",A813,FIND("//",A813)+2),2000),"/"),A813))</f>
        <v/>
      </c>
      <c r="H813">
        <f>IF(G813="","",IFERROR(LEFT(SUBSTITUTE(G813,"#","?"),FIND("?",SUBSTITUTE(G813,"#","?"))-1),G813))</f>
        <v/>
      </c>
      <c r="I813">
        <f>IF(H813="","",LOWER(IF(AND(LEN(H813)&gt;1,RIGHT(H813,1)="/"),LEFT(H813,LEN(H813)-1),H813)))</f>
        <v/>
      </c>
      <c r="J813">
        <f>IF(I813="","",IFERROR(N(INDEX($A813:$E813,1,Rules!$H$16)),0))</f>
        <v/>
      </c>
      <c r="K813">
        <f>IF(I813="","",IFERROR(N(INDEX($A813:$E813,1,Rules!$H$17)),0))</f>
        <v/>
      </c>
      <c r="L813">
        <f>IF(I813="","",IFERROR(N(INDEX($A813:$E813,1,Rules!$H$18))*K813,0))</f>
        <v/>
      </c>
      <c r="M813">
        <f>IF(I813="","",IF(COUNTIF(Crawl!$EC$2:$EC$2001,I813)&gt;0,"Yes","No"))</f>
        <v/>
      </c>
    </row>
    <row r="814">
      <c r="G814">
        <f>IF(A814="","",IF(LEFT(A814,4)="http",IFERROR(MID(A814,FIND("/",A814,FIND("//",A814)+2),2000),"/"),A814))</f>
        <v/>
      </c>
      <c r="H814">
        <f>IF(G814="","",IFERROR(LEFT(SUBSTITUTE(G814,"#","?"),FIND("?",SUBSTITUTE(G814,"#","?"))-1),G814))</f>
        <v/>
      </c>
      <c r="I814">
        <f>IF(H814="","",LOWER(IF(AND(LEN(H814)&gt;1,RIGHT(H814,1)="/"),LEFT(H814,LEN(H814)-1),H814)))</f>
        <v/>
      </c>
      <c r="J814">
        <f>IF(I814="","",IFERROR(N(INDEX($A814:$E814,1,Rules!$H$16)),0))</f>
        <v/>
      </c>
      <c r="K814">
        <f>IF(I814="","",IFERROR(N(INDEX($A814:$E814,1,Rules!$H$17)),0))</f>
        <v/>
      </c>
      <c r="L814">
        <f>IF(I814="","",IFERROR(N(INDEX($A814:$E814,1,Rules!$H$18))*K814,0))</f>
        <v/>
      </c>
      <c r="M814">
        <f>IF(I814="","",IF(COUNTIF(Crawl!$EC$2:$EC$2001,I814)&gt;0,"Yes","No"))</f>
        <v/>
      </c>
    </row>
    <row r="815">
      <c r="G815">
        <f>IF(A815="","",IF(LEFT(A815,4)="http",IFERROR(MID(A815,FIND("/",A815,FIND("//",A815)+2),2000),"/"),A815))</f>
        <v/>
      </c>
      <c r="H815">
        <f>IF(G815="","",IFERROR(LEFT(SUBSTITUTE(G815,"#","?"),FIND("?",SUBSTITUTE(G815,"#","?"))-1),G815))</f>
        <v/>
      </c>
      <c r="I815">
        <f>IF(H815="","",LOWER(IF(AND(LEN(H815)&gt;1,RIGHT(H815,1)="/"),LEFT(H815,LEN(H815)-1),H815)))</f>
        <v/>
      </c>
      <c r="J815">
        <f>IF(I815="","",IFERROR(N(INDEX($A815:$E815,1,Rules!$H$16)),0))</f>
        <v/>
      </c>
      <c r="K815">
        <f>IF(I815="","",IFERROR(N(INDEX($A815:$E815,1,Rules!$H$17)),0))</f>
        <v/>
      </c>
      <c r="L815">
        <f>IF(I815="","",IFERROR(N(INDEX($A815:$E815,1,Rules!$H$18))*K815,0))</f>
        <v/>
      </c>
      <c r="M815">
        <f>IF(I815="","",IF(COUNTIF(Crawl!$EC$2:$EC$2001,I815)&gt;0,"Yes","No"))</f>
        <v/>
      </c>
    </row>
    <row r="816">
      <c r="G816">
        <f>IF(A816="","",IF(LEFT(A816,4)="http",IFERROR(MID(A816,FIND("/",A816,FIND("//",A816)+2),2000),"/"),A816))</f>
        <v/>
      </c>
      <c r="H816">
        <f>IF(G816="","",IFERROR(LEFT(SUBSTITUTE(G816,"#","?"),FIND("?",SUBSTITUTE(G816,"#","?"))-1),G816))</f>
        <v/>
      </c>
      <c r="I816">
        <f>IF(H816="","",LOWER(IF(AND(LEN(H816)&gt;1,RIGHT(H816,1)="/"),LEFT(H816,LEN(H816)-1),H816)))</f>
        <v/>
      </c>
      <c r="J816">
        <f>IF(I816="","",IFERROR(N(INDEX($A816:$E816,1,Rules!$H$16)),0))</f>
        <v/>
      </c>
      <c r="K816">
        <f>IF(I816="","",IFERROR(N(INDEX($A816:$E816,1,Rules!$H$17)),0))</f>
        <v/>
      </c>
      <c r="L816">
        <f>IF(I816="","",IFERROR(N(INDEX($A816:$E816,1,Rules!$H$18))*K816,0))</f>
        <v/>
      </c>
      <c r="M816">
        <f>IF(I816="","",IF(COUNTIF(Crawl!$EC$2:$EC$2001,I816)&gt;0,"Yes","No"))</f>
        <v/>
      </c>
    </row>
    <row r="817">
      <c r="G817">
        <f>IF(A817="","",IF(LEFT(A817,4)="http",IFERROR(MID(A817,FIND("/",A817,FIND("//",A817)+2),2000),"/"),A817))</f>
        <v/>
      </c>
      <c r="H817">
        <f>IF(G817="","",IFERROR(LEFT(SUBSTITUTE(G817,"#","?"),FIND("?",SUBSTITUTE(G817,"#","?"))-1),G817))</f>
        <v/>
      </c>
      <c r="I817">
        <f>IF(H817="","",LOWER(IF(AND(LEN(H817)&gt;1,RIGHT(H817,1)="/"),LEFT(H817,LEN(H817)-1),H817)))</f>
        <v/>
      </c>
      <c r="J817">
        <f>IF(I817="","",IFERROR(N(INDEX($A817:$E817,1,Rules!$H$16)),0))</f>
        <v/>
      </c>
      <c r="K817">
        <f>IF(I817="","",IFERROR(N(INDEX($A817:$E817,1,Rules!$H$17)),0))</f>
        <v/>
      </c>
      <c r="L817">
        <f>IF(I817="","",IFERROR(N(INDEX($A817:$E817,1,Rules!$H$18))*K817,0))</f>
        <v/>
      </c>
      <c r="M817">
        <f>IF(I817="","",IF(COUNTIF(Crawl!$EC$2:$EC$2001,I817)&gt;0,"Yes","No"))</f>
        <v/>
      </c>
    </row>
    <row r="818">
      <c r="G818">
        <f>IF(A818="","",IF(LEFT(A818,4)="http",IFERROR(MID(A818,FIND("/",A818,FIND("//",A818)+2),2000),"/"),A818))</f>
        <v/>
      </c>
      <c r="H818">
        <f>IF(G818="","",IFERROR(LEFT(SUBSTITUTE(G818,"#","?"),FIND("?",SUBSTITUTE(G818,"#","?"))-1),G818))</f>
        <v/>
      </c>
      <c r="I818">
        <f>IF(H818="","",LOWER(IF(AND(LEN(H818)&gt;1,RIGHT(H818,1)="/"),LEFT(H818,LEN(H818)-1),H818)))</f>
        <v/>
      </c>
      <c r="J818">
        <f>IF(I818="","",IFERROR(N(INDEX($A818:$E818,1,Rules!$H$16)),0))</f>
        <v/>
      </c>
      <c r="K818">
        <f>IF(I818="","",IFERROR(N(INDEX($A818:$E818,1,Rules!$H$17)),0))</f>
        <v/>
      </c>
      <c r="L818">
        <f>IF(I818="","",IFERROR(N(INDEX($A818:$E818,1,Rules!$H$18))*K818,0))</f>
        <v/>
      </c>
      <c r="M818">
        <f>IF(I818="","",IF(COUNTIF(Crawl!$EC$2:$EC$2001,I818)&gt;0,"Yes","No"))</f>
        <v/>
      </c>
    </row>
    <row r="819">
      <c r="G819">
        <f>IF(A819="","",IF(LEFT(A819,4)="http",IFERROR(MID(A819,FIND("/",A819,FIND("//",A819)+2),2000),"/"),A819))</f>
        <v/>
      </c>
      <c r="H819">
        <f>IF(G819="","",IFERROR(LEFT(SUBSTITUTE(G819,"#","?"),FIND("?",SUBSTITUTE(G819,"#","?"))-1),G819))</f>
        <v/>
      </c>
      <c r="I819">
        <f>IF(H819="","",LOWER(IF(AND(LEN(H819)&gt;1,RIGHT(H819,1)="/"),LEFT(H819,LEN(H819)-1),H819)))</f>
        <v/>
      </c>
      <c r="J819">
        <f>IF(I819="","",IFERROR(N(INDEX($A819:$E819,1,Rules!$H$16)),0))</f>
        <v/>
      </c>
      <c r="K819">
        <f>IF(I819="","",IFERROR(N(INDEX($A819:$E819,1,Rules!$H$17)),0))</f>
        <v/>
      </c>
      <c r="L819">
        <f>IF(I819="","",IFERROR(N(INDEX($A819:$E819,1,Rules!$H$18))*K819,0))</f>
        <v/>
      </c>
      <c r="M819">
        <f>IF(I819="","",IF(COUNTIF(Crawl!$EC$2:$EC$2001,I819)&gt;0,"Yes","No"))</f>
        <v/>
      </c>
    </row>
    <row r="820">
      <c r="G820">
        <f>IF(A820="","",IF(LEFT(A820,4)="http",IFERROR(MID(A820,FIND("/",A820,FIND("//",A820)+2),2000),"/"),A820))</f>
        <v/>
      </c>
      <c r="H820">
        <f>IF(G820="","",IFERROR(LEFT(SUBSTITUTE(G820,"#","?"),FIND("?",SUBSTITUTE(G820,"#","?"))-1),G820))</f>
        <v/>
      </c>
      <c r="I820">
        <f>IF(H820="","",LOWER(IF(AND(LEN(H820)&gt;1,RIGHT(H820,1)="/"),LEFT(H820,LEN(H820)-1),H820)))</f>
        <v/>
      </c>
      <c r="J820">
        <f>IF(I820="","",IFERROR(N(INDEX($A820:$E820,1,Rules!$H$16)),0))</f>
        <v/>
      </c>
      <c r="K820">
        <f>IF(I820="","",IFERROR(N(INDEX($A820:$E820,1,Rules!$H$17)),0))</f>
        <v/>
      </c>
      <c r="L820">
        <f>IF(I820="","",IFERROR(N(INDEX($A820:$E820,1,Rules!$H$18))*K820,0))</f>
        <v/>
      </c>
      <c r="M820">
        <f>IF(I820="","",IF(COUNTIF(Crawl!$EC$2:$EC$2001,I820)&gt;0,"Yes","No"))</f>
        <v/>
      </c>
    </row>
    <row r="821">
      <c r="G821">
        <f>IF(A821="","",IF(LEFT(A821,4)="http",IFERROR(MID(A821,FIND("/",A821,FIND("//",A821)+2),2000),"/"),A821))</f>
        <v/>
      </c>
      <c r="H821">
        <f>IF(G821="","",IFERROR(LEFT(SUBSTITUTE(G821,"#","?"),FIND("?",SUBSTITUTE(G821,"#","?"))-1),G821))</f>
        <v/>
      </c>
      <c r="I821">
        <f>IF(H821="","",LOWER(IF(AND(LEN(H821)&gt;1,RIGHT(H821,1)="/"),LEFT(H821,LEN(H821)-1),H821)))</f>
        <v/>
      </c>
      <c r="J821">
        <f>IF(I821="","",IFERROR(N(INDEX($A821:$E821,1,Rules!$H$16)),0))</f>
        <v/>
      </c>
      <c r="K821">
        <f>IF(I821="","",IFERROR(N(INDEX($A821:$E821,1,Rules!$H$17)),0))</f>
        <v/>
      </c>
      <c r="L821">
        <f>IF(I821="","",IFERROR(N(INDEX($A821:$E821,1,Rules!$H$18))*K821,0))</f>
        <v/>
      </c>
      <c r="M821">
        <f>IF(I821="","",IF(COUNTIF(Crawl!$EC$2:$EC$2001,I821)&gt;0,"Yes","No"))</f>
        <v/>
      </c>
    </row>
    <row r="822">
      <c r="G822">
        <f>IF(A822="","",IF(LEFT(A822,4)="http",IFERROR(MID(A822,FIND("/",A822,FIND("//",A822)+2),2000),"/"),A822))</f>
        <v/>
      </c>
      <c r="H822">
        <f>IF(G822="","",IFERROR(LEFT(SUBSTITUTE(G822,"#","?"),FIND("?",SUBSTITUTE(G822,"#","?"))-1),G822))</f>
        <v/>
      </c>
      <c r="I822">
        <f>IF(H822="","",LOWER(IF(AND(LEN(H822)&gt;1,RIGHT(H822,1)="/"),LEFT(H822,LEN(H822)-1),H822)))</f>
        <v/>
      </c>
      <c r="J822">
        <f>IF(I822="","",IFERROR(N(INDEX($A822:$E822,1,Rules!$H$16)),0))</f>
        <v/>
      </c>
      <c r="K822">
        <f>IF(I822="","",IFERROR(N(INDEX($A822:$E822,1,Rules!$H$17)),0))</f>
        <v/>
      </c>
      <c r="L822">
        <f>IF(I822="","",IFERROR(N(INDEX($A822:$E822,1,Rules!$H$18))*K822,0))</f>
        <v/>
      </c>
      <c r="M822">
        <f>IF(I822="","",IF(COUNTIF(Crawl!$EC$2:$EC$2001,I822)&gt;0,"Yes","No"))</f>
        <v/>
      </c>
    </row>
    <row r="823">
      <c r="G823">
        <f>IF(A823="","",IF(LEFT(A823,4)="http",IFERROR(MID(A823,FIND("/",A823,FIND("//",A823)+2),2000),"/"),A823))</f>
        <v/>
      </c>
      <c r="H823">
        <f>IF(G823="","",IFERROR(LEFT(SUBSTITUTE(G823,"#","?"),FIND("?",SUBSTITUTE(G823,"#","?"))-1),G823))</f>
        <v/>
      </c>
      <c r="I823">
        <f>IF(H823="","",LOWER(IF(AND(LEN(H823)&gt;1,RIGHT(H823,1)="/"),LEFT(H823,LEN(H823)-1),H823)))</f>
        <v/>
      </c>
      <c r="J823">
        <f>IF(I823="","",IFERROR(N(INDEX($A823:$E823,1,Rules!$H$16)),0))</f>
        <v/>
      </c>
      <c r="K823">
        <f>IF(I823="","",IFERROR(N(INDEX($A823:$E823,1,Rules!$H$17)),0))</f>
        <v/>
      </c>
      <c r="L823">
        <f>IF(I823="","",IFERROR(N(INDEX($A823:$E823,1,Rules!$H$18))*K823,0))</f>
        <v/>
      </c>
      <c r="M823">
        <f>IF(I823="","",IF(COUNTIF(Crawl!$EC$2:$EC$2001,I823)&gt;0,"Yes","No"))</f>
        <v/>
      </c>
    </row>
    <row r="824">
      <c r="G824">
        <f>IF(A824="","",IF(LEFT(A824,4)="http",IFERROR(MID(A824,FIND("/",A824,FIND("//",A824)+2),2000),"/"),A824))</f>
        <v/>
      </c>
      <c r="H824">
        <f>IF(G824="","",IFERROR(LEFT(SUBSTITUTE(G824,"#","?"),FIND("?",SUBSTITUTE(G824,"#","?"))-1),G824))</f>
        <v/>
      </c>
      <c r="I824">
        <f>IF(H824="","",LOWER(IF(AND(LEN(H824)&gt;1,RIGHT(H824,1)="/"),LEFT(H824,LEN(H824)-1),H824)))</f>
        <v/>
      </c>
      <c r="J824">
        <f>IF(I824="","",IFERROR(N(INDEX($A824:$E824,1,Rules!$H$16)),0))</f>
        <v/>
      </c>
      <c r="K824">
        <f>IF(I824="","",IFERROR(N(INDEX($A824:$E824,1,Rules!$H$17)),0))</f>
        <v/>
      </c>
      <c r="L824">
        <f>IF(I824="","",IFERROR(N(INDEX($A824:$E824,1,Rules!$H$18))*K824,0))</f>
        <v/>
      </c>
      <c r="M824">
        <f>IF(I824="","",IF(COUNTIF(Crawl!$EC$2:$EC$2001,I824)&gt;0,"Yes","No"))</f>
        <v/>
      </c>
    </row>
    <row r="825">
      <c r="G825">
        <f>IF(A825="","",IF(LEFT(A825,4)="http",IFERROR(MID(A825,FIND("/",A825,FIND("//",A825)+2),2000),"/"),A825))</f>
        <v/>
      </c>
      <c r="H825">
        <f>IF(G825="","",IFERROR(LEFT(SUBSTITUTE(G825,"#","?"),FIND("?",SUBSTITUTE(G825,"#","?"))-1),G825))</f>
        <v/>
      </c>
      <c r="I825">
        <f>IF(H825="","",LOWER(IF(AND(LEN(H825)&gt;1,RIGHT(H825,1)="/"),LEFT(H825,LEN(H825)-1),H825)))</f>
        <v/>
      </c>
      <c r="J825">
        <f>IF(I825="","",IFERROR(N(INDEX($A825:$E825,1,Rules!$H$16)),0))</f>
        <v/>
      </c>
      <c r="K825">
        <f>IF(I825="","",IFERROR(N(INDEX($A825:$E825,1,Rules!$H$17)),0))</f>
        <v/>
      </c>
      <c r="L825">
        <f>IF(I825="","",IFERROR(N(INDEX($A825:$E825,1,Rules!$H$18))*K825,0))</f>
        <v/>
      </c>
      <c r="M825">
        <f>IF(I825="","",IF(COUNTIF(Crawl!$EC$2:$EC$2001,I825)&gt;0,"Yes","No"))</f>
        <v/>
      </c>
    </row>
    <row r="826">
      <c r="G826">
        <f>IF(A826="","",IF(LEFT(A826,4)="http",IFERROR(MID(A826,FIND("/",A826,FIND("//",A826)+2),2000),"/"),A826))</f>
        <v/>
      </c>
      <c r="H826">
        <f>IF(G826="","",IFERROR(LEFT(SUBSTITUTE(G826,"#","?"),FIND("?",SUBSTITUTE(G826,"#","?"))-1),G826))</f>
        <v/>
      </c>
      <c r="I826">
        <f>IF(H826="","",LOWER(IF(AND(LEN(H826)&gt;1,RIGHT(H826,1)="/"),LEFT(H826,LEN(H826)-1),H826)))</f>
        <v/>
      </c>
      <c r="J826">
        <f>IF(I826="","",IFERROR(N(INDEX($A826:$E826,1,Rules!$H$16)),0))</f>
        <v/>
      </c>
      <c r="K826">
        <f>IF(I826="","",IFERROR(N(INDEX($A826:$E826,1,Rules!$H$17)),0))</f>
        <v/>
      </c>
      <c r="L826">
        <f>IF(I826="","",IFERROR(N(INDEX($A826:$E826,1,Rules!$H$18))*K826,0))</f>
        <v/>
      </c>
      <c r="M826">
        <f>IF(I826="","",IF(COUNTIF(Crawl!$EC$2:$EC$2001,I826)&gt;0,"Yes","No"))</f>
        <v/>
      </c>
    </row>
    <row r="827">
      <c r="G827">
        <f>IF(A827="","",IF(LEFT(A827,4)="http",IFERROR(MID(A827,FIND("/",A827,FIND("//",A827)+2),2000),"/"),A827))</f>
        <v/>
      </c>
      <c r="H827">
        <f>IF(G827="","",IFERROR(LEFT(SUBSTITUTE(G827,"#","?"),FIND("?",SUBSTITUTE(G827,"#","?"))-1),G827))</f>
        <v/>
      </c>
      <c r="I827">
        <f>IF(H827="","",LOWER(IF(AND(LEN(H827)&gt;1,RIGHT(H827,1)="/"),LEFT(H827,LEN(H827)-1),H827)))</f>
        <v/>
      </c>
      <c r="J827">
        <f>IF(I827="","",IFERROR(N(INDEX($A827:$E827,1,Rules!$H$16)),0))</f>
        <v/>
      </c>
      <c r="K827">
        <f>IF(I827="","",IFERROR(N(INDEX($A827:$E827,1,Rules!$H$17)),0))</f>
        <v/>
      </c>
      <c r="L827">
        <f>IF(I827="","",IFERROR(N(INDEX($A827:$E827,1,Rules!$H$18))*K827,0))</f>
        <v/>
      </c>
      <c r="M827">
        <f>IF(I827="","",IF(COUNTIF(Crawl!$EC$2:$EC$2001,I827)&gt;0,"Yes","No"))</f>
        <v/>
      </c>
    </row>
    <row r="828">
      <c r="G828">
        <f>IF(A828="","",IF(LEFT(A828,4)="http",IFERROR(MID(A828,FIND("/",A828,FIND("//",A828)+2),2000),"/"),A828))</f>
        <v/>
      </c>
      <c r="H828">
        <f>IF(G828="","",IFERROR(LEFT(SUBSTITUTE(G828,"#","?"),FIND("?",SUBSTITUTE(G828,"#","?"))-1),G828))</f>
        <v/>
      </c>
      <c r="I828">
        <f>IF(H828="","",LOWER(IF(AND(LEN(H828)&gt;1,RIGHT(H828,1)="/"),LEFT(H828,LEN(H828)-1),H828)))</f>
        <v/>
      </c>
      <c r="J828">
        <f>IF(I828="","",IFERROR(N(INDEX($A828:$E828,1,Rules!$H$16)),0))</f>
        <v/>
      </c>
      <c r="K828">
        <f>IF(I828="","",IFERROR(N(INDEX($A828:$E828,1,Rules!$H$17)),0))</f>
        <v/>
      </c>
      <c r="L828">
        <f>IF(I828="","",IFERROR(N(INDEX($A828:$E828,1,Rules!$H$18))*K828,0))</f>
        <v/>
      </c>
      <c r="M828">
        <f>IF(I828="","",IF(COUNTIF(Crawl!$EC$2:$EC$2001,I828)&gt;0,"Yes","No"))</f>
        <v/>
      </c>
    </row>
    <row r="829">
      <c r="G829">
        <f>IF(A829="","",IF(LEFT(A829,4)="http",IFERROR(MID(A829,FIND("/",A829,FIND("//",A829)+2),2000),"/"),A829))</f>
        <v/>
      </c>
      <c r="H829">
        <f>IF(G829="","",IFERROR(LEFT(SUBSTITUTE(G829,"#","?"),FIND("?",SUBSTITUTE(G829,"#","?"))-1),G829))</f>
        <v/>
      </c>
      <c r="I829">
        <f>IF(H829="","",LOWER(IF(AND(LEN(H829)&gt;1,RIGHT(H829,1)="/"),LEFT(H829,LEN(H829)-1),H829)))</f>
        <v/>
      </c>
      <c r="J829">
        <f>IF(I829="","",IFERROR(N(INDEX($A829:$E829,1,Rules!$H$16)),0))</f>
        <v/>
      </c>
      <c r="K829">
        <f>IF(I829="","",IFERROR(N(INDEX($A829:$E829,1,Rules!$H$17)),0))</f>
        <v/>
      </c>
      <c r="L829">
        <f>IF(I829="","",IFERROR(N(INDEX($A829:$E829,1,Rules!$H$18))*K829,0))</f>
        <v/>
      </c>
      <c r="M829">
        <f>IF(I829="","",IF(COUNTIF(Crawl!$EC$2:$EC$2001,I829)&gt;0,"Yes","No"))</f>
        <v/>
      </c>
    </row>
    <row r="830">
      <c r="G830">
        <f>IF(A830="","",IF(LEFT(A830,4)="http",IFERROR(MID(A830,FIND("/",A830,FIND("//",A830)+2),2000),"/"),A830))</f>
        <v/>
      </c>
      <c r="H830">
        <f>IF(G830="","",IFERROR(LEFT(SUBSTITUTE(G830,"#","?"),FIND("?",SUBSTITUTE(G830,"#","?"))-1),G830))</f>
        <v/>
      </c>
      <c r="I830">
        <f>IF(H830="","",LOWER(IF(AND(LEN(H830)&gt;1,RIGHT(H830,1)="/"),LEFT(H830,LEN(H830)-1),H830)))</f>
        <v/>
      </c>
      <c r="J830">
        <f>IF(I830="","",IFERROR(N(INDEX($A830:$E830,1,Rules!$H$16)),0))</f>
        <v/>
      </c>
      <c r="K830">
        <f>IF(I830="","",IFERROR(N(INDEX($A830:$E830,1,Rules!$H$17)),0))</f>
        <v/>
      </c>
      <c r="L830">
        <f>IF(I830="","",IFERROR(N(INDEX($A830:$E830,1,Rules!$H$18))*K830,0))</f>
        <v/>
      </c>
      <c r="M830">
        <f>IF(I830="","",IF(COUNTIF(Crawl!$EC$2:$EC$2001,I830)&gt;0,"Yes","No"))</f>
        <v/>
      </c>
    </row>
    <row r="831">
      <c r="G831">
        <f>IF(A831="","",IF(LEFT(A831,4)="http",IFERROR(MID(A831,FIND("/",A831,FIND("//",A831)+2),2000),"/"),A831))</f>
        <v/>
      </c>
      <c r="H831">
        <f>IF(G831="","",IFERROR(LEFT(SUBSTITUTE(G831,"#","?"),FIND("?",SUBSTITUTE(G831,"#","?"))-1),G831))</f>
        <v/>
      </c>
      <c r="I831">
        <f>IF(H831="","",LOWER(IF(AND(LEN(H831)&gt;1,RIGHT(H831,1)="/"),LEFT(H831,LEN(H831)-1),H831)))</f>
        <v/>
      </c>
      <c r="J831">
        <f>IF(I831="","",IFERROR(N(INDEX($A831:$E831,1,Rules!$H$16)),0))</f>
        <v/>
      </c>
      <c r="K831">
        <f>IF(I831="","",IFERROR(N(INDEX($A831:$E831,1,Rules!$H$17)),0))</f>
        <v/>
      </c>
      <c r="L831">
        <f>IF(I831="","",IFERROR(N(INDEX($A831:$E831,1,Rules!$H$18))*K831,0))</f>
        <v/>
      </c>
      <c r="M831">
        <f>IF(I831="","",IF(COUNTIF(Crawl!$EC$2:$EC$2001,I831)&gt;0,"Yes","No"))</f>
        <v/>
      </c>
    </row>
    <row r="832">
      <c r="G832">
        <f>IF(A832="","",IF(LEFT(A832,4)="http",IFERROR(MID(A832,FIND("/",A832,FIND("//",A832)+2),2000),"/"),A832))</f>
        <v/>
      </c>
      <c r="H832">
        <f>IF(G832="","",IFERROR(LEFT(SUBSTITUTE(G832,"#","?"),FIND("?",SUBSTITUTE(G832,"#","?"))-1),G832))</f>
        <v/>
      </c>
      <c r="I832">
        <f>IF(H832="","",LOWER(IF(AND(LEN(H832)&gt;1,RIGHT(H832,1)="/"),LEFT(H832,LEN(H832)-1),H832)))</f>
        <v/>
      </c>
      <c r="J832">
        <f>IF(I832="","",IFERROR(N(INDEX($A832:$E832,1,Rules!$H$16)),0))</f>
        <v/>
      </c>
      <c r="K832">
        <f>IF(I832="","",IFERROR(N(INDEX($A832:$E832,1,Rules!$H$17)),0))</f>
        <v/>
      </c>
      <c r="L832">
        <f>IF(I832="","",IFERROR(N(INDEX($A832:$E832,1,Rules!$H$18))*K832,0))</f>
        <v/>
      </c>
      <c r="M832">
        <f>IF(I832="","",IF(COUNTIF(Crawl!$EC$2:$EC$2001,I832)&gt;0,"Yes","No"))</f>
        <v/>
      </c>
    </row>
    <row r="833">
      <c r="G833">
        <f>IF(A833="","",IF(LEFT(A833,4)="http",IFERROR(MID(A833,FIND("/",A833,FIND("//",A833)+2),2000),"/"),A833))</f>
        <v/>
      </c>
      <c r="H833">
        <f>IF(G833="","",IFERROR(LEFT(SUBSTITUTE(G833,"#","?"),FIND("?",SUBSTITUTE(G833,"#","?"))-1),G833))</f>
        <v/>
      </c>
      <c r="I833">
        <f>IF(H833="","",LOWER(IF(AND(LEN(H833)&gt;1,RIGHT(H833,1)="/"),LEFT(H833,LEN(H833)-1),H833)))</f>
        <v/>
      </c>
      <c r="J833">
        <f>IF(I833="","",IFERROR(N(INDEX($A833:$E833,1,Rules!$H$16)),0))</f>
        <v/>
      </c>
      <c r="K833">
        <f>IF(I833="","",IFERROR(N(INDEX($A833:$E833,1,Rules!$H$17)),0))</f>
        <v/>
      </c>
      <c r="L833">
        <f>IF(I833="","",IFERROR(N(INDEX($A833:$E833,1,Rules!$H$18))*K833,0))</f>
        <v/>
      </c>
      <c r="M833">
        <f>IF(I833="","",IF(COUNTIF(Crawl!$EC$2:$EC$2001,I833)&gt;0,"Yes","No"))</f>
        <v/>
      </c>
    </row>
    <row r="834">
      <c r="G834">
        <f>IF(A834="","",IF(LEFT(A834,4)="http",IFERROR(MID(A834,FIND("/",A834,FIND("//",A834)+2),2000),"/"),A834))</f>
        <v/>
      </c>
      <c r="H834">
        <f>IF(G834="","",IFERROR(LEFT(SUBSTITUTE(G834,"#","?"),FIND("?",SUBSTITUTE(G834,"#","?"))-1),G834))</f>
        <v/>
      </c>
      <c r="I834">
        <f>IF(H834="","",LOWER(IF(AND(LEN(H834)&gt;1,RIGHT(H834,1)="/"),LEFT(H834,LEN(H834)-1),H834)))</f>
        <v/>
      </c>
      <c r="J834">
        <f>IF(I834="","",IFERROR(N(INDEX($A834:$E834,1,Rules!$H$16)),0))</f>
        <v/>
      </c>
      <c r="K834">
        <f>IF(I834="","",IFERROR(N(INDEX($A834:$E834,1,Rules!$H$17)),0))</f>
        <v/>
      </c>
      <c r="L834">
        <f>IF(I834="","",IFERROR(N(INDEX($A834:$E834,1,Rules!$H$18))*K834,0))</f>
        <v/>
      </c>
      <c r="M834">
        <f>IF(I834="","",IF(COUNTIF(Crawl!$EC$2:$EC$2001,I834)&gt;0,"Yes","No"))</f>
        <v/>
      </c>
    </row>
    <row r="835">
      <c r="G835">
        <f>IF(A835="","",IF(LEFT(A835,4)="http",IFERROR(MID(A835,FIND("/",A835,FIND("//",A835)+2),2000),"/"),A835))</f>
        <v/>
      </c>
      <c r="H835">
        <f>IF(G835="","",IFERROR(LEFT(SUBSTITUTE(G835,"#","?"),FIND("?",SUBSTITUTE(G835,"#","?"))-1),G835))</f>
        <v/>
      </c>
      <c r="I835">
        <f>IF(H835="","",LOWER(IF(AND(LEN(H835)&gt;1,RIGHT(H835,1)="/"),LEFT(H835,LEN(H835)-1),H835)))</f>
        <v/>
      </c>
      <c r="J835">
        <f>IF(I835="","",IFERROR(N(INDEX($A835:$E835,1,Rules!$H$16)),0))</f>
        <v/>
      </c>
      <c r="K835">
        <f>IF(I835="","",IFERROR(N(INDEX($A835:$E835,1,Rules!$H$17)),0))</f>
        <v/>
      </c>
      <c r="L835">
        <f>IF(I835="","",IFERROR(N(INDEX($A835:$E835,1,Rules!$H$18))*K835,0))</f>
        <v/>
      </c>
      <c r="M835">
        <f>IF(I835="","",IF(COUNTIF(Crawl!$EC$2:$EC$2001,I835)&gt;0,"Yes","No"))</f>
        <v/>
      </c>
    </row>
    <row r="836">
      <c r="G836">
        <f>IF(A836="","",IF(LEFT(A836,4)="http",IFERROR(MID(A836,FIND("/",A836,FIND("//",A836)+2),2000),"/"),A836))</f>
        <v/>
      </c>
      <c r="H836">
        <f>IF(G836="","",IFERROR(LEFT(SUBSTITUTE(G836,"#","?"),FIND("?",SUBSTITUTE(G836,"#","?"))-1),G836))</f>
        <v/>
      </c>
      <c r="I836">
        <f>IF(H836="","",LOWER(IF(AND(LEN(H836)&gt;1,RIGHT(H836,1)="/"),LEFT(H836,LEN(H836)-1),H836)))</f>
        <v/>
      </c>
      <c r="J836">
        <f>IF(I836="","",IFERROR(N(INDEX($A836:$E836,1,Rules!$H$16)),0))</f>
        <v/>
      </c>
      <c r="K836">
        <f>IF(I836="","",IFERROR(N(INDEX($A836:$E836,1,Rules!$H$17)),0))</f>
        <v/>
      </c>
      <c r="L836">
        <f>IF(I836="","",IFERROR(N(INDEX($A836:$E836,1,Rules!$H$18))*K836,0))</f>
        <v/>
      </c>
      <c r="M836">
        <f>IF(I836="","",IF(COUNTIF(Crawl!$EC$2:$EC$2001,I836)&gt;0,"Yes","No"))</f>
        <v/>
      </c>
    </row>
    <row r="837">
      <c r="G837">
        <f>IF(A837="","",IF(LEFT(A837,4)="http",IFERROR(MID(A837,FIND("/",A837,FIND("//",A837)+2),2000),"/"),A837))</f>
        <v/>
      </c>
      <c r="H837">
        <f>IF(G837="","",IFERROR(LEFT(SUBSTITUTE(G837,"#","?"),FIND("?",SUBSTITUTE(G837,"#","?"))-1),G837))</f>
        <v/>
      </c>
      <c r="I837">
        <f>IF(H837="","",LOWER(IF(AND(LEN(H837)&gt;1,RIGHT(H837,1)="/"),LEFT(H837,LEN(H837)-1),H837)))</f>
        <v/>
      </c>
      <c r="J837">
        <f>IF(I837="","",IFERROR(N(INDEX($A837:$E837,1,Rules!$H$16)),0))</f>
        <v/>
      </c>
      <c r="K837">
        <f>IF(I837="","",IFERROR(N(INDEX($A837:$E837,1,Rules!$H$17)),0))</f>
        <v/>
      </c>
      <c r="L837">
        <f>IF(I837="","",IFERROR(N(INDEX($A837:$E837,1,Rules!$H$18))*K837,0))</f>
        <v/>
      </c>
      <c r="M837">
        <f>IF(I837="","",IF(COUNTIF(Crawl!$EC$2:$EC$2001,I837)&gt;0,"Yes","No"))</f>
        <v/>
      </c>
    </row>
    <row r="838">
      <c r="G838">
        <f>IF(A838="","",IF(LEFT(A838,4)="http",IFERROR(MID(A838,FIND("/",A838,FIND("//",A838)+2),2000),"/"),A838))</f>
        <v/>
      </c>
      <c r="H838">
        <f>IF(G838="","",IFERROR(LEFT(SUBSTITUTE(G838,"#","?"),FIND("?",SUBSTITUTE(G838,"#","?"))-1),G838))</f>
        <v/>
      </c>
      <c r="I838">
        <f>IF(H838="","",LOWER(IF(AND(LEN(H838)&gt;1,RIGHT(H838,1)="/"),LEFT(H838,LEN(H838)-1),H838)))</f>
        <v/>
      </c>
      <c r="J838">
        <f>IF(I838="","",IFERROR(N(INDEX($A838:$E838,1,Rules!$H$16)),0))</f>
        <v/>
      </c>
      <c r="K838">
        <f>IF(I838="","",IFERROR(N(INDEX($A838:$E838,1,Rules!$H$17)),0))</f>
        <v/>
      </c>
      <c r="L838">
        <f>IF(I838="","",IFERROR(N(INDEX($A838:$E838,1,Rules!$H$18))*K838,0))</f>
        <v/>
      </c>
      <c r="M838">
        <f>IF(I838="","",IF(COUNTIF(Crawl!$EC$2:$EC$2001,I838)&gt;0,"Yes","No"))</f>
        <v/>
      </c>
    </row>
    <row r="839">
      <c r="G839">
        <f>IF(A839="","",IF(LEFT(A839,4)="http",IFERROR(MID(A839,FIND("/",A839,FIND("//",A839)+2),2000),"/"),A839))</f>
        <v/>
      </c>
      <c r="H839">
        <f>IF(G839="","",IFERROR(LEFT(SUBSTITUTE(G839,"#","?"),FIND("?",SUBSTITUTE(G839,"#","?"))-1),G839))</f>
        <v/>
      </c>
      <c r="I839">
        <f>IF(H839="","",LOWER(IF(AND(LEN(H839)&gt;1,RIGHT(H839,1)="/"),LEFT(H839,LEN(H839)-1),H839)))</f>
        <v/>
      </c>
      <c r="J839">
        <f>IF(I839="","",IFERROR(N(INDEX($A839:$E839,1,Rules!$H$16)),0))</f>
        <v/>
      </c>
      <c r="K839">
        <f>IF(I839="","",IFERROR(N(INDEX($A839:$E839,1,Rules!$H$17)),0))</f>
        <v/>
      </c>
      <c r="L839">
        <f>IF(I839="","",IFERROR(N(INDEX($A839:$E839,1,Rules!$H$18))*K839,0))</f>
        <v/>
      </c>
      <c r="M839">
        <f>IF(I839="","",IF(COUNTIF(Crawl!$EC$2:$EC$2001,I839)&gt;0,"Yes","No"))</f>
        <v/>
      </c>
    </row>
    <row r="840">
      <c r="G840">
        <f>IF(A840="","",IF(LEFT(A840,4)="http",IFERROR(MID(A840,FIND("/",A840,FIND("//",A840)+2),2000),"/"),A840))</f>
        <v/>
      </c>
      <c r="H840">
        <f>IF(G840="","",IFERROR(LEFT(SUBSTITUTE(G840,"#","?"),FIND("?",SUBSTITUTE(G840,"#","?"))-1),G840))</f>
        <v/>
      </c>
      <c r="I840">
        <f>IF(H840="","",LOWER(IF(AND(LEN(H840)&gt;1,RIGHT(H840,1)="/"),LEFT(H840,LEN(H840)-1),H840)))</f>
        <v/>
      </c>
      <c r="J840">
        <f>IF(I840="","",IFERROR(N(INDEX($A840:$E840,1,Rules!$H$16)),0))</f>
        <v/>
      </c>
      <c r="K840">
        <f>IF(I840="","",IFERROR(N(INDEX($A840:$E840,1,Rules!$H$17)),0))</f>
        <v/>
      </c>
      <c r="L840">
        <f>IF(I840="","",IFERROR(N(INDEX($A840:$E840,1,Rules!$H$18))*K840,0))</f>
        <v/>
      </c>
      <c r="M840">
        <f>IF(I840="","",IF(COUNTIF(Crawl!$EC$2:$EC$2001,I840)&gt;0,"Yes","No"))</f>
        <v/>
      </c>
    </row>
    <row r="841">
      <c r="G841">
        <f>IF(A841="","",IF(LEFT(A841,4)="http",IFERROR(MID(A841,FIND("/",A841,FIND("//",A841)+2),2000),"/"),A841))</f>
        <v/>
      </c>
      <c r="H841">
        <f>IF(G841="","",IFERROR(LEFT(SUBSTITUTE(G841,"#","?"),FIND("?",SUBSTITUTE(G841,"#","?"))-1),G841))</f>
        <v/>
      </c>
      <c r="I841">
        <f>IF(H841="","",LOWER(IF(AND(LEN(H841)&gt;1,RIGHT(H841,1)="/"),LEFT(H841,LEN(H841)-1),H841)))</f>
        <v/>
      </c>
      <c r="J841">
        <f>IF(I841="","",IFERROR(N(INDEX($A841:$E841,1,Rules!$H$16)),0))</f>
        <v/>
      </c>
      <c r="K841">
        <f>IF(I841="","",IFERROR(N(INDEX($A841:$E841,1,Rules!$H$17)),0))</f>
        <v/>
      </c>
      <c r="L841">
        <f>IF(I841="","",IFERROR(N(INDEX($A841:$E841,1,Rules!$H$18))*K841,0))</f>
        <v/>
      </c>
      <c r="M841">
        <f>IF(I841="","",IF(COUNTIF(Crawl!$EC$2:$EC$2001,I841)&gt;0,"Yes","No"))</f>
        <v/>
      </c>
    </row>
    <row r="842">
      <c r="G842">
        <f>IF(A842="","",IF(LEFT(A842,4)="http",IFERROR(MID(A842,FIND("/",A842,FIND("//",A842)+2),2000),"/"),A842))</f>
        <v/>
      </c>
      <c r="H842">
        <f>IF(G842="","",IFERROR(LEFT(SUBSTITUTE(G842,"#","?"),FIND("?",SUBSTITUTE(G842,"#","?"))-1),G842))</f>
        <v/>
      </c>
      <c r="I842">
        <f>IF(H842="","",LOWER(IF(AND(LEN(H842)&gt;1,RIGHT(H842,1)="/"),LEFT(H842,LEN(H842)-1),H842)))</f>
        <v/>
      </c>
      <c r="J842">
        <f>IF(I842="","",IFERROR(N(INDEX($A842:$E842,1,Rules!$H$16)),0))</f>
        <v/>
      </c>
      <c r="K842">
        <f>IF(I842="","",IFERROR(N(INDEX($A842:$E842,1,Rules!$H$17)),0))</f>
        <v/>
      </c>
      <c r="L842">
        <f>IF(I842="","",IFERROR(N(INDEX($A842:$E842,1,Rules!$H$18))*K842,0))</f>
        <v/>
      </c>
      <c r="M842">
        <f>IF(I842="","",IF(COUNTIF(Crawl!$EC$2:$EC$2001,I842)&gt;0,"Yes","No"))</f>
        <v/>
      </c>
    </row>
    <row r="843">
      <c r="G843">
        <f>IF(A843="","",IF(LEFT(A843,4)="http",IFERROR(MID(A843,FIND("/",A843,FIND("//",A843)+2),2000),"/"),A843))</f>
        <v/>
      </c>
      <c r="H843">
        <f>IF(G843="","",IFERROR(LEFT(SUBSTITUTE(G843,"#","?"),FIND("?",SUBSTITUTE(G843,"#","?"))-1),G843))</f>
        <v/>
      </c>
      <c r="I843">
        <f>IF(H843="","",LOWER(IF(AND(LEN(H843)&gt;1,RIGHT(H843,1)="/"),LEFT(H843,LEN(H843)-1),H843)))</f>
        <v/>
      </c>
      <c r="J843">
        <f>IF(I843="","",IFERROR(N(INDEX($A843:$E843,1,Rules!$H$16)),0))</f>
        <v/>
      </c>
      <c r="K843">
        <f>IF(I843="","",IFERROR(N(INDEX($A843:$E843,1,Rules!$H$17)),0))</f>
        <v/>
      </c>
      <c r="L843">
        <f>IF(I843="","",IFERROR(N(INDEX($A843:$E843,1,Rules!$H$18))*K843,0))</f>
        <v/>
      </c>
      <c r="M843">
        <f>IF(I843="","",IF(COUNTIF(Crawl!$EC$2:$EC$2001,I843)&gt;0,"Yes","No"))</f>
        <v/>
      </c>
    </row>
    <row r="844">
      <c r="G844">
        <f>IF(A844="","",IF(LEFT(A844,4)="http",IFERROR(MID(A844,FIND("/",A844,FIND("//",A844)+2),2000),"/"),A844))</f>
        <v/>
      </c>
      <c r="H844">
        <f>IF(G844="","",IFERROR(LEFT(SUBSTITUTE(G844,"#","?"),FIND("?",SUBSTITUTE(G844,"#","?"))-1),G844))</f>
        <v/>
      </c>
      <c r="I844">
        <f>IF(H844="","",LOWER(IF(AND(LEN(H844)&gt;1,RIGHT(H844,1)="/"),LEFT(H844,LEN(H844)-1),H844)))</f>
        <v/>
      </c>
      <c r="J844">
        <f>IF(I844="","",IFERROR(N(INDEX($A844:$E844,1,Rules!$H$16)),0))</f>
        <v/>
      </c>
      <c r="K844">
        <f>IF(I844="","",IFERROR(N(INDEX($A844:$E844,1,Rules!$H$17)),0))</f>
        <v/>
      </c>
      <c r="L844">
        <f>IF(I844="","",IFERROR(N(INDEX($A844:$E844,1,Rules!$H$18))*K844,0))</f>
        <v/>
      </c>
      <c r="M844">
        <f>IF(I844="","",IF(COUNTIF(Crawl!$EC$2:$EC$2001,I844)&gt;0,"Yes","No"))</f>
        <v/>
      </c>
    </row>
    <row r="845">
      <c r="G845">
        <f>IF(A845="","",IF(LEFT(A845,4)="http",IFERROR(MID(A845,FIND("/",A845,FIND("//",A845)+2),2000),"/"),A845))</f>
        <v/>
      </c>
      <c r="H845">
        <f>IF(G845="","",IFERROR(LEFT(SUBSTITUTE(G845,"#","?"),FIND("?",SUBSTITUTE(G845,"#","?"))-1),G845))</f>
        <v/>
      </c>
      <c r="I845">
        <f>IF(H845="","",LOWER(IF(AND(LEN(H845)&gt;1,RIGHT(H845,1)="/"),LEFT(H845,LEN(H845)-1),H845)))</f>
        <v/>
      </c>
      <c r="J845">
        <f>IF(I845="","",IFERROR(N(INDEX($A845:$E845,1,Rules!$H$16)),0))</f>
        <v/>
      </c>
      <c r="K845">
        <f>IF(I845="","",IFERROR(N(INDEX($A845:$E845,1,Rules!$H$17)),0))</f>
        <v/>
      </c>
      <c r="L845">
        <f>IF(I845="","",IFERROR(N(INDEX($A845:$E845,1,Rules!$H$18))*K845,0))</f>
        <v/>
      </c>
      <c r="M845">
        <f>IF(I845="","",IF(COUNTIF(Crawl!$EC$2:$EC$2001,I845)&gt;0,"Yes","No"))</f>
        <v/>
      </c>
    </row>
    <row r="846">
      <c r="G846">
        <f>IF(A846="","",IF(LEFT(A846,4)="http",IFERROR(MID(A846,FIND("/",A846,FIND("//",A846)+2),2000),"/"),A846))</f>
        <v/>
      </c>
      <c r="H846">
        <f>IF(G846="","",IFERROR(LEFT(SUBSTITUTE(G846,"#","?"),FIND("?",SUBSTITUTE(G846,"#","?"))-1),G846))</f>
        <v/>
      </c>
      <c r="I846">
        <f>IF(H846="","",LOWER(IF(AND(LEN(H846)&gt;1,RIGHT(H846,1)="/"),LEFT(H846,LEN(H846)-1),H846)))</f>
        <v/>
      </c>
      <c r="J846">
        <f>IF(I846="","",IFERROR(N(INDEX($A846:$E846,1,Rules!$H$16)),0))</f>
        <v/>
      </c>
      <c r="K846">
        <f>IF(I846="","",IFERROR(N(INDEX($A846:$E846,1,Rules!$H$17)),0))</f>
        <v/>
      </c>
      <c r="L846">
        <f>IF(I846="","",IFERROR(N(INDEX($A846:$E846,1,Rules!$H$18))*K846,0))</f>
        <v/>
      </c>
      <c r="M846">
        <f>IF(I846="","",IF(COUNTIF(Crawl!$EC$2:$EC$2001,I846)&gt;0,"Yes","No"))</f>
        <v/>
      </c>
    </row>
    <row r="847">
      <c r="G847">
        <f>IF(A847="","",IF(LEFT(A847,4)="http",IFERROR(MID(A847,FIND("/",A847,FIND("//",A847)+2),2000),"/"),A847))</f>
        <v/>
      </c>
      <c r="H847">
        <f>IF(G847="","",IFERROR(LEFT(SUBSTITUTE(G847,"#","?"),FIND("?",SUBSTITUTE(G847,"#","?"))-1),G847))</f>
        <v/>
      </c>
      <c r="I847">
        <f>IF(H847="","",LOWER(IF(AND(LEN(H847)&gt;1,RIGHT(H847,1)="/"),LEFT(H847,LEN(H847)-1),H847)))</f>
        <v/>
      </c>
      <c r="J847">
        <f>IF(I847="","",IFERROR(N(INDEX($A847:$E847,1,Rules!$H$16)),0))</f>
        <v/>
      </c>
      <c r="K847">
        <f>IF(I847="","",IFERROR(N(INDEX($A847:$E847,1,Rules!$H$17)),0))</f>
        <v/>
      </c>
      <c r="L847">
        <f>IF(I847="","",IFERROR(N(INDEX($A847:$E847,1,Rules!$H$18))*K847,0))</f>
        <v/>
      </c>
      <c r="M847">
        <f>IF(I847="","",IF(COUNTIF(Crawl!$EC$2:$EC$2001,I847)&gt;0,"Yes","No"))</f>
        <v/>
      </c>
    </row>
    <row r="848">
      <c r="G848">
        <f>IF(A848="","",IF(LEFT(A848,4)="http",IFERROR(MID(A848,FIND("/",A848,FIND("//",A848)+2),2000),"/"),A848))</f>
        <v/>
      </c>
      <c r="H848">
        <f>IF(G848="","",IFERROR(LEFT(SUBSTITUTE(G848,"#","?"),FIND("?",SUBSTITUTE(G848,"#","?"))-1),G848))</f>
        <v/>
      </c>
      <c r="I848">
        <f>IF(H848="","",LOWER(IF(AND(LEN(H848)&gt;1,RIGHT(H848,1)="/"),LEFT(H848,LEN(H848)-1),H848)))</f>
        <v/>
      </c>
      <c r="J848">
        <f>IF(I848="","",IFERROR(N(INDEX($A848:$E848,1,Rules!$H$16)),0))</f>
        <v/>
      </c>
      <c r="K848">
        <f>IF(I848="","",IFERROR(N(INDEX($A848:$E848,1,Rules!$H$17)),0))</f>
        <v/>
      </c>
      <c r="L848">
        <f>IF(I848="","",IFERROR(N(INDEX($A848:$E848,1,Rules!$H$18))*K848,0))</f>
        <v/>
      </c>
      <c r="M848">
        <f>IF(I848="","",IF(COUNTIF(Crawl!$EC$2:$EC$2001,I848)&gt;0,"Yes","No"))</f>
        <v/>
      </c>
    </row>
    <row r="849">
      <c r="G849">
        <f>IF(A849="","",IF(LEFT(A849,4)="http",IFERROR(MID(A849,FIND("/",A849,FIND("//",A849)+2),2000),"/"),A849))</f>
        <v/>
      </c>
      <c r="H849">
        <f>IF(G849="","",IFERROR(LEFT(SUBSTITUTE(G849,"#","?"),FIND("?",SUBSTITUTE(G849,"#","?"))-1),G849))</f>
        <v/>
      </c>
      <c r="I849">
        <f>IF(H849="","",LOWER(IF(AND(LEN(H849)&gt;1,RIGHT(H849,1)="/"),LEFT(H849,LEN(H849)-1),H849)))</f>
        <v/>
      </c>
      <c r="J849">
        <f>IF(I849="","",IFERROR(N(INDEX($A849:$E849,1,Rules!$H$16)),0))</f>
        <v/>
      </c>
      <c r="K849">
        <f>IF(I849="","",IFERROR(N(INDEX($A849:$E849,1,Rules!$H$17)),0))</f>
        <v/>
      </c>
      <c r="L849">
        <f>IF(I849="","",IFERROR(N(INDEX($A849:$E849,1,Rules!$H$18))*K849,0))</f>
        <v/>
      </c>
      <c r="M849">
        <f>IF(I849="","",IF(COUNTIF(Crawl!$EC$2:$EC$2001,I849)&gt;0,"Yes","No"))</f>
        <v/>
      </c>
    </row>
    <row r="850">
      <c r="G850">
        <f>IF(A850="","",IF(LEFT(A850,4)="http",IFERROR(MID(A850,FIND("/",A850,FIND("//",A850)+2),2000),"/"),A850))</f>
        <v/>
      </c>
      <c r="H850">
        <f>IF(G850="","",IFERROR(LEFT(SUBSTITUTE(G850,"#","?"),FIND("?",SUBSTITUTE(G850,"#","?"))-1),G850))</f>
        <v/>
      </c>
      <c r="I850">
        <f>IF(H850="","",LOWER(IF(AND(LEN(H850)&gt;1,RIGHT(H850,1)="/"),LEFT(H850,LEN(H850)-1),H850)))</f>
        <v/>
      </c>
      <c r="J850">
        <f>IF(I850="","",IFERROR(N(INDEX($A850:$E850,1,Rules!$H$16)),0))</f>
        <v/>
      </c>
      <c r="K850">
        <f>IF(I850="","",IFERROR(N(INDEX($A850:$E850,1,Rules!$H$17)),0))</f>
        <v/>
      </c>
      <c r="L850">
        <f>IF(I850="","",IFERROR(N(INDEX($A850:$E850,1,Rules!$H$18))*K850,0))</f>
        <v/>
      </c>
      <c r="M850">
        <f>IF(I850="","",IF(COUNTIF(Crawl!$EC$2:$EC$2001,I850)&gt;0,"Yes","No"))</f>
        <v/>
      </c>
    </row>
    <row r="851">
      <c r="G851">
        <f>IF(A851="","",IF(LEFT(A851,4)="http",IFERROR(MID(A851,FIND("/",A851,FIND("//",A851)+2),2000),"/"),A851))</f>
        <v/>
      </c>
      <c r="H851">
        <f>IF(G851="","",IFERROR(LEFT(SUBSTITUTE(G851,"#","?"),FIND("?",SUBSTITUTE(G851,"#","?"))-1),G851))</f>
        <v/>
      </c>
      <c r="I851">
        <f>IF(H851="","",LOWER(IF(AND(LEN(H851)&gt;1,RIGHT(H851,1)="/"),LEFT(H851,LEN(H851)-1),H851)))</f>
        <v/>
      </c>
      <c r="J851">
        <f>IF(I851="","",IFERROR(N(INDEX($A851:$E851,1,Rules!$H$16)),0))</f>
        <v/>
      </c>
      <c r="K851">
        <f>IF(I851="","",IFERROR(N(INDEX($A851:$E851,1,Rules!$H$17)),0))</f>
        <v/>
      </c>
      <c r="L851">
        <f>IF(I851="","",IFERROR(N(INDEX($A851:$E851,1,Rules!$H$18))*K851,0))</f>
        <v/>
      </c>
      <c r="M851">
        <f>IF(I851="","",IF(COUNTIF(Crawl!$EC$2:$EC$2001,I851)&gt;0,"Yes","No"))</f>
        <v/>
      </c>
    </row>
    <row r="852">
      <c r="G852">
        <f>IF(A852="","",IF(LEFT(A852,4)="http",IFERROR(MID(A852,FIND("/",A852,FIND("//",A852)+2),2000),"/"),A852))</f>
        <v/>
      </c>
      <c r="H852">
        <f>IF(G852="","",IFERROR(LEFT(SUBSTITUTE(G852,"#","?"),FIND("?",SUBSTITUTE(G852,"#","?"))-1),G852))</f>
        <v/>
      </c>
      <c r="I852">
        <f>IF(H852="","",LOWER(IF(AND(LEN(H852)&gt;1,RIGHT(H852,1)="/"),LEFT(H852,LEN(H852)-1),H852)))</f>
        <v/>
      </c>
      <c r="J852">
        <f>IF(I852="","",IFERROR(N(INDEX($A852:$E852,1,Rules!$H$16)),0))</f>
        <v/>
      </c>
      <c r="K852">
        <f>IF(I852="","",IFERROR(N(INDEX($A852:$E852,1,Rules!$H$17)),0))</f>
        <v/>
      </c>
      <c r="L852">
        <f>IF(I852="","",IFERROR(N(INDEX($A852:$E852,1,Rules!$H$18))*K852,0))</f>
        <v/>
      </c>
      <c r="M852">
        <f>IF(I852="","",IF(COUNTIF(Crawl!$EC$2:$EC$2001,I852)&gt;0,"Yes","No"))</f>
        <v/>
      </c>
    </row>
    <row r="853">
      <c r="G853">
        <f>IF(A853="","",IF(LEFT(A853,4)="http",IFERROR(MID(A853,FIND("/",A853,FIND("//",A853)+2),2000),"/"),A853))</f>
        <v/>
      </c>
      <c r="H853">
        <f>IF(G853="","",IFERROR(LEFT(SUBSTITUTE(G853,"#","?"),FIND("?",SUBSTITUTE(G853,"#","?"))-1),G853))</f>
        <v/>
      </c>
      <c r="I853">
        <f>IF(H853="","",LOWER(IF(AND(LEN(H853)&gt;1,RIGHT(H853,1)="/"),LEFT(H853,LEN(H853)-1),H853)))</f>
        <v/>
      </c>
      <c r="J853">
        <f>IF(I853="","",IFERROR(N(INDEX($A853:$E853,1,Rules!$H$16)),0))</f>
        <v/>
      </c>
      <c r="K853">
        <f>IF(I853="","",IFERROR(N(INDEX($A853:$E853,1,Rules!$H$17)),0))</f>
        <v/>
      </c>
      <c r="L853">
        <f>IF(I853="","",IFERROR(N(INDEX($A853:$E853,1,Rules!$H$18))*K853,0))</f>
        <v/>
      </c>
      <c r="M853">
        <f>IF(I853="","",IF(COUNTIF(Crawl!$EC$2:$EC$2001,I853)&gt;0,"Yes","No"))</f>
        <v/>
      </c>
    </row>
    <row r="854">
      <c r="G854">
        <f>IF(A854="","",IF(LEFT(A854,4)="http",IFERROR(MID(A854,FIND("/",A854,FIND("//",A854)+2),2000),"/"),A854))</f>
        <v/>
      </c>
      <c r="H854">
        <f>IF(G854="","",IFERROR(LEFT(SUBSTITUTE(G854,"#","?"),FIND("?",SUBSTITUTE(G854,"#","?"))-1),G854))</f>
        <v/>
      </c>
      <c r="I854">
        <f>IF(H854="","",LOWER(IF(AND(LEN(H854)&gt;1,RIGHT(H854,1)="/"),LEFT(H854,LEN(H854)-1),H854)))</f>
        <v/>
      </c>
      <c r="J854">
        <f>IF(I854="","",IFERROR(N(INDEX($A854:$E854,1,Rules!$H$16)),0))</f>
        <v/>
      </c>
      <c r="K854">
        <f>IF(I854="","",IFERROR(N(INDEX($A854:$E854,1,Rules!$H$17)),0))</f>
        <v/>
      </c>
      <c r="L854">
        <f>IF(I854="","",IFERROR(N(INDEX($A854:$E854,1,Rules!$H$18))*K854,0))</f>
        <v/>
      </c>
      <c r="M854">
        <f>IF(I854="","",IF(COUNTIF(Crawl!$EC$2:$EC$2001,I854)&gt;0,"Yes","No"))</f>
        <v/>
      </c>
    </row>
    <row r="855">
      <c r="G855">
        <f>IF(A855="","",IF(LEFT(A855,4)="http",IFERROR(MID(A855,FIND("/",A855,FIND("//",A855)+2),2000),"/"),A855))</f>
        <v/>
      </c>
      <c r="H855">
        <f>IF(G855="","",IFERROR(LEFT(SUBSTITUTE(G855,"#","?"),FIND("?",SUBSTITUTE(G855,"#","?"))-1),G855))</f>
        <v/>
      </c>
      <c r="I855">
        <f>IF(H855="","",LOWER(IF(AND(LEN(H855)&gt;1,RIGHT(H855,1)="/"),LEFT(H855,LEN(H855)-1),H855)))</f>
        <v/>
      </c>
      <c r="J855">
        <f>IF(I855="","",IFERROR(N(INDEX($A855:$E855,1,Rules!$H$16)),0))</f>
        <v/>
      </c>
      <c r="K855">
        <f>IF(I855="","",IFERROR(N(INDEX($A855:$E855,1,Rules!$H$17)),0))</f>
        <v/>
      </c>
      <c r="L855">
        <f>IF(I855="","",IFERROR(N(INDEX($A855:$E855,1,Rules!$H$18))*K855,0))</f>
        <v/>
      </c>
      <c r="M855">
        <f>IF(I855="","",IF(COUNTIF(Crawl!$EC$2:$EC$2001,I855)&gt;0,"Yes","No"))</f>
        <v/>
      </c>
    </row>
    <row r="856">
      <c r="G856">
        <f>IF(A856="","",IF(LEFT(A856,4)="http",IFERROR(MID(A856,FIND("/",A856,FIND("//",A856)+2),2000),"/"),A856))</f>
        <v/>
      </c>
      <c r="H856">
        <f>IF(G856="","",IFERROR(LEFT(SUBSTITUTE(G856,"#","?"),FIND("?",SUBSTITUTE(G856,"#","?"))-1),G856))</f>
        <v/>
      </c>
      <c r="I856">
        <f>IF(H856="","",LOWER(IF(AND(LEN(H856)&gt;1,RIGHT(H856,1)="/"),LEFT(H856,LEN(H856)-1),H856)))</f>
        <v/>
      </c>
      <c r="J856">
        <f>IF(I856="","",IFERROR(N(INDEX($A856:$E856,1,Rules!$H$16)),0))</f>
        <v/>
      </c>
      <c r="K856">
        <f>IF(I856="","",IFERROR(N(INDEX($A856:$E856,1,Rules!$H$17)),0))</f>
        <v/>
      </c>
      <c r="L856">
        <f>IF(I856="","",IFERROR(N(INDEX($A856:$E856,1,Rules!$H$18))*K856,0))</f>
        <v/>
      </c>
      <c r="M856">
        <f>IF(I856="","",IF(COUNTIF(Crawl!$EC$2:$EC$2001,I856)&gt;0,"Yes","No"))</f>
        <v/>
      </c>
    </row>
    <row r="857">
      <c r="G857">
        <f>IF(A857="","",IF(LEFT(A857,4)="http",IFERROR(MID(A857,FIND("/",A857,FIND("//",A857)+2),2000),"/"),A857))</f>
        <v/>
      </c>
      <c r="H857">
        <f>IF(G857="","",IFERROR(LEFT(SUBSTITUTE(G857,"#","?"),FIND("?",SUBSTITUTE(G857,"#","?"))-1),G857))</f>
        <v/>
      </c>
      <c r="I857">
        <f>IF(H857="","",LOWER(IF(AND(LEN(H857)&gt;1,RIGHT(H857,1)="/"),LEFT(H857,LEN(H857)-1),H857)))</f>
        <v/>
      </c>
      <c r="J857">
        <f>IF(I857="","",IFERROR(N(INDEX($A857:$E857,1,Rules!$H$16)),0))</f>
        <v/>
      </c>
      <c r="K857">
        <f>IF(I857="","",IFERROR(N(INDEX($A857:$E857,1,Rules!$H$17)),0))</f>
        <v/>
      </c>
      <c r="L857">
        <f>IF(I857="","",IFERROR(N(INDEX($A857:$E857,1,Rules!$H$18))*K857,0))</f>
        <v/>
      </c>
      <c r="M857">
        <f>IF(I857="","",IF(COUNTIF(Crawl!$EC$2:$EC$2001,I857)&gt;0,"Yes","No"))</f>
        <v/>
      </c>
    </row>
    <row r="858">
      <c r="G858">
        <f>IF(A858="","",IF(LEFT(A858,4)="http",IFERROR(MID(A858,FIND("/",A858,FIND("//",A858)+2),2000),"/"),A858))</f>
        <v/>
      </c>
      <c r="H858">
        <f>IF(G858="","",IFERROR(LEFT(SUBSTITUTE(G858,"#","?"),FIND("?",SUBSTITUTE(G858,"#","?"))-1),G858))</f>
        <v/>
      </c>
      <c r="I858">
        <f>IF(H858="","",LOWER(IF(AND(LEN(H858)&gt;1,RIGHT(H858,1)="/"),LEFT(H858,LEN(H858)-1),H858)))</f>
        <v/>
      </c>
      <c r="J858">
        <f>IF(I858="","",IFERROR(N(INDEX($A858:$E858,1,Rules!$H$16)),0))</f>
        <v/>
      </c>
      <c r="K858">
        <f>IF(I858="","",IFERROR(N(INDEX($A858:$E858,1,Rules!$H$17)),0))</f>
        <v/>
      </c>
      <c r="L858">
        <f>IF(I858="","",IFERROR(N(INDEX($A858:$E858,1,Rules!$H$18))*K858,0))</f>
        <v/>
      </c>
      <c r="M858">
        <f>IF(I858="","",IF(COUNTIF(Crawl!$EC$2:$EC$2001,I858)&gt;0,"Yes","No"))</f>
        <v/>
      </c>
    </row>
    <row r="859">
      <c r="G859">
        <f>IF(A859="","",IF(LEFT(A859,4)="http",IFERROR(MID(A859,FIND("/",A859,FIND("//",A859)+2),2000),"/"),A859))</f>
        <v/>
      </c>
      <c r="H859">
        <f>IF(G859="","",IFERROR(LEFT(SUBSTITUTE(G859,"#","?"),FIND("?",SUBSTITUTE(G859,"#","?"))-1),G859))</f>
        <v/>
      </c>
      <c r="I859">
        <f>IF(H859="","",LOWER(IF(AND(LEN(H859)&gt;1,RIGHT(H859,1)="/"),LEFT(H859,LEN(H859)-1),H859)))</f>
        <v/>
      </c>
      <c r="J859">
        <f>IF(I859="","",IFERROR(N(INDEX($A859:$E859,1,Rules!$H$16)),0))</f>
        <v/>
      </c>
      <c r="K859">
        <f>IF(I859="","",IFERROR(N(INDEX($A859:$E859,1,Rules!$H$17)),0))</f>
        <v/>
      </c>
      <c r="L859">
        <f>IF(I859="","",IFERROR(N(INDEX($A859:$E859,1,Rules!$H$18))*K859,0))</f>
        <v/>
      </c>
      <c r="M859">
        <f>IF(I859="","",IF(COUNTIF(Crawl!$EC$2:$EC$2001,I859)&gt;0,"Yes","No"))</f>
        <v/>
      </c>
    </row>
    <row r="860">
      <c r="G860">
        <f>IF(A860="","",IF(LEFT(A860,4)="http",IFERROR(MID(A860,FIND("/",A860,FIND("//",A860)+2),2000),"/"),A860))</f>
        <v/>
      </c>
      <c r="H860">
        <f>IF(G860="","",IFERROR(LEFT(SUBSTITUTE(G860,"#","?"),FIND("?",SUBSTITUTE(G860,"#","?"))-1),G860))</f>
        <v/>
      </c>
      <c r="I860">
        <f>IF(H860="","",LOWER(IF(AND(LEN(H860)&gt;1,RIGHT(H860,1)="/"),LEFT(H860,LEN(H860)-1),H860)))</f>
        <v/>
      </c>
      <c r="J860">
        <f>IF(I860="","",IFERROR(N(INDEX($A860:$E860,1,Rules!$H$16)),0))</f>
        <v/>
      </c>
      <c r="K860">
        <f>IF(I860="","",IFERROR(N(INDEX($A860:$E860,1,Rules!$H$17)),0))</f>
        <v/>
      </c>
      <c r="L860">
        <f>IF(I860="","",IFERROR(N(INDEX($A860:$E860,1,Rules!$H$18))*K860,0))</f>
        <v/>
      </c>
      <c r="M860">
        <f>IF(I860="","",IF(COUNTIF(Crawl!$EC$2:$EC$2001,I860)&gt;0,"Yes","No"))</f>
        <v/>
      </c>
    </row>
    <row r="861">
      <c r="G861">
        <f>IF(A861="","",IF(LEFT(A861,4)="http",IFERROR(MID(A861,FIND("/",A861,FIND("//",A861)+2),2000),"/"),A861))</f>
        <v/>
      </c>
      <c r="H861">
        <f>IF(G861="","",IFERROR(LEFT(SUBSTITUTE(G861,"#","?"),FIND("?",SUBSTITUTE(G861,"#","?"))-1),G861))</f>
        <v/>
      </c>
      <c r="I861">
        <f>IF(H861="","",LOWER(IF(AND(LEN(H861)&gt;1,RIGHT(H861,1)="/"),LEFT(H861,LEN(H861)-1),H861)))</f>
        <v/>
      </c>
      <c r="J861">
        <f>IF(I861="","",IFERROR(N(INDEX($A861:$E861,1,Rules!$H$16)),0))</f>
        <v/>
      </c>
      <c r="K861">
        <f>IF(I861="","",IFERROR(N(INDEX($A861:$E861,1,Rules!$H$17)),0))</f>
        <v/>
      </c>
      <c r="L861">
        <f>IF(I861="","",IFERROR(N(INDEX($A861:$E861,1,Rules!$H$18))*K861,0))</f>
        <v/>
      </c>
      <c r="M861">
        <f>IF(I861="","",IF(COUNTIF(Crawl!$EC$2:$EC$2001,I861)&gt;0,"Yes","No"))</f>
        <v/>
      </c>
    </row>
    <row r="862">
      <c r="G862">
        <f>IF(A862="","",IF(LEFT(A862,4)="http",IFERROR(MID(A862,FIND("/",A862,FIND("//",A862)+2),2000),"/"),A862))</f>
        <v/>
      </c>
      <c r="H862">
        <f>IF(G862="","",IFERROR(LEFT(SUBSTITUTE(G862,"#","?"),FIND("?",SUBSTITUTE(G862,"#","?"))-1),G862))</f>
        <v/>
      </c>
      <c r="I862">
        <f>IF(H862="","",LOWER(IF(AND(LEN(H862)&gt;1,RIGHT(H862,1)="/"),LEFT(H862,LEN(H862)-1),H862)))</f>
        <v/>
      </c>
      <c r="J862">
        <f>IF(I862="","",IFERROR(N(INDEX($A862:$E862,1,Rules!$H$16)),0))</f>
        <v/>
      </c>
      <c r="K862">
        <f>IF(I862="","",IFERROR(N(INDEX($A862:$E862,1,Rules!$H$17)),0))</f>
        <v/>
      </c>
      <c r="L862">
        <f>IF(I862="","",IFERROR(N(INDEX($A862:$E862,1,Rules!$H$18))*K862,0))</f>
        <v/>
      </c>
      <c r="M862">
        <f>IF(I862="","",IF(COUNTIF(Crawl!$EC$2:$EC$2001,I862)&gt;0,"Yes","No"))</f>
        <v/>
      </c>
    </row>
    <row r="863">
      <c r="G863">
        <f>IF(A863="","",IF(LEFT(A863,4)="http",IFERROR(MID(A863,FIND("/",A863,FIND("//",A863)+2),2000),"/"),A863))</f>
        <v/>
      </c>
      <c r="H863">
        <f>IF(G863="","",IFERROR(LEFT(SUBSTITUTE(G863,"#","?"),FIND("?",SUBSTITUTE(G863,"#","?"))-1),G863))</f>
        <v/>
      </c>
      <c r="I863">
        <f>IF(H863="","",LOWER(IF(AND(LEN(H863)&gt;1,RIGHT(H863,1)="/"),LEFT(H863,LEN(H863)-1),H863)))</f>
        <v/>
      </c>
      <c r="J863">
        <f>IF(I863="","",IFERROR(N(INDEX($A863:$E863,1,Rules!$H$16)),0))</f>
        <v/>
      </c>
      <c r="K863">
        <f>IF(I863="","",IFERROR(N(INDEX($A863:$E863,1,Rules!$H$17)),0))</f>
        <v/>
      </c>
      <c r="L863">
        <f>IF(I863="","",IFERROR(N(INDEX($A863:$E863,1,Rules!$H$18))*K863,0))</f>
        <v/>
      </c>
      <c r="M863">
        <f>IF(I863="","",IF(COUNTIF(Crawl!$EC$2:$EC$2001,I863)&gt;0,"Yes","No"))</f>
        <v/>
      </c>
    </row>
    <row r="864">
      <c r="G864">
        <f>IF(A864="","",IF(LEFT(A864,4)="http",IFERROR(MID(A864,FIND("/",A864,FIND("//",A864)+2),2000),"/"),A864))</f>
        <v/>
      </c>
      <c r="H864">
        <f>IF(G864="","",IFERROR(LEFT(SUBSTITUTE(G864,"#","?"),FIND("?",SUBSTITUTE(G864,"#","?"))-1),G864))</f>
        <v/>
      </c>
      <c r="I864">
        <f>IF(H864="","",LOWER(IF(AND(LEN(H864)&gt;1,RIGHT(H864,1)="/"),LEFT(H864,LEN(H864)-1),H864)))</f>
        <v/>
      </c>
      <c r="J864">
        <f>IF(I864="","",IFERROR(N(INDEX($A864:$E864,1,Rules!$H$16)),0))</f>
        <v/>
      </c>
      <c r="K864">
        <f>IF(I864="","",IFERROR(N(INDEX($A864:$E864,1,Rules!$H$17)),0))</f>
        <v/>
      </c>
      <c r="L864">
        <f>IF(I864="","",IFERROR(N(INDEX($A864:$E864,1,Rules!$H$18))*K864,0))</f>
        <v/>
      </c>
      <c r="M864">
        <f>IF(I864="","",IF(COUNTIF(Crawl!$EC$2:$EC$2001,I864)&gt;0,"Yes","No"))</f>
        <v/>
      </c>
    </row>
    <row r="865">
      <c r="G865">
        <f>IF(A865="","",IF(LEFT(A865,4)="http",IFERROR(MID(A865,FIND("/",A865,FIND("//",A865)+2),2000),"/"),A865))</f>
        <v/>
      </c>
      <c r="H865">
        <f>IF(G865="","",IFERROR(LEFT(SUBSTITUTE(G865,"#","?"),FIND("?",SUBSTITUTE(G865,"#","?"))-1),G865))</f>
        <v/>
      </c>
      <c r="I865">
        <f>IF(H865="","",LOWER(IF(AND(LEN(H865)&gt;1,RIGHT(H865,1)="/"),LEFT(H865,LEN(H865)-1),H865)))</f>
        <v/>
      </c>
      <c r="J865">
        <f>IF(I865="","",IFERROR(N(INDEX($A865:$E865,1,Rules!$H$16)),0))</f>
        <v/>
      </c>
      <c r="K865">
        <f>IF(I865="","",IFERROR(N(INDEX($A865:$E865,1,Rules!$H$17)),0))</f>
        <v/>
      </c>
      <c r="L865">
        <f>IF(I865="","",IFERROR(N(INDEX($A865:$E865,1,Rules!$H$18))*K865,0))</f>
        <v/>
      </c>
      <c r="M865">
        <f>IF(I865="","",IF(COUNTIF(Crawl!$EC$2:$EC$2001,I865)&gt;0,"Yes","No"))</f>
        <v/>
      </c>
    </row>
    <row r="866">
      <c r="G866">
        <f>IF(A866="","",IF(LEFT(A866,4)="http",IFERROR(MID(A866,FIND("/",A866,FIND("//",A866)+2),2000),"/"),A866))</f>
        <v/>
      </c>
      <c r="H866">
        <f>IF(G866="","",IFERROR(LEFT(SUBSTITUTE(G866,"#","?"),FIND("?",SUBSTITUTE(G866,"#","?"))-1),G866))</f>
        <v/>
      </c>
      <c r="I866">
        <f>IF(H866="","",LOWER(IF(AND(LEN(H866)&gt;1,RIGHT(H866,1)="/"),LEFT(H866,LEN(H866)-1),H866)))</f>
        <v/>
      </c>
      <c r="J866">
        <f>IF(I866="","",IFERROR(N(INDEX($A866:$E866,1,Rules!$H$16)),0))</f>
        <v/>
      </c>
      <c r="K866">
        <f>IF(I866="","",IFERROR(N(INDEX($A866:$E866,1,Rules!$H$17)),0))</f>
        <v/>
      </c>
      <c r="L866">
        <f>IF(I866="","",IFERROR(N(INDEX($A866:$E866,1,Rules!$H$18))*K866,0))</f>
        <v/>
      </c>
      <c r="M866">
        <f>IF(I866="","",IF(COUNTIF(Crawl!$EC$2:$EC$2001,I866)&gt;0,"Yes","No"))</f>
        <v/>
      </c>
    </row>
    <row r="867">
      <c r="G867">
        <f>IF(A867="","",IF(LEFT(A867,4)="http",IFERROR(MID(A867,FIND("/",A867,FIND("//",A867)+2),2000),"/"),A867))</f>
        <v/>
      </c>
      <c r="H867">
        <f>IF(G867="","",IFERROR(LEFT(SUBSTITUTE(G867,"#","?"),FIND("?",SUBSTITUTE(G867,"#","?"))-1),G867))</f>
        <v/>
      </c>
      <c r="I867">
        <f>IF(H867="","",LOWER(IF(AND(LEN(H867)&gt;1,RIGHT(H867,1)="/"),LEFT(H867,LEN(H867)-1),H867)))</f>
        <v/>
      </c>
      <c r="J867">
        <f>IF(I867="","",IFERROR(N(INDEX($A867:$E867,1,Rules!$H$16)),0))</f>
        <v/>
      </c>
      <c r="K867">
        <f>IF(I867="","",IFERROR(N(INDEX($A867:$E867,1,Rules!$H$17)),0))</f>
        <v/>
      </c>
      <c r="L867">
        <f>IF(I867="","",IFERROR(N(INDEX($A867:$E867,1,Rules!$H$18))*K867,0))</f>
        <v/>
      </c>
      <c r="M867">
        <f>IF(I867="","",IF(COUNTIF(Crawl!$EC$2:$EC$2001,I867)&gt;0,"Yes","No"))</f>
        <v/>
      </c>
    </row>
    <row r="868">
      <c r="G868">
        <f>IF(A868="","",IF(LEFT(A868,4)="http",IFERROR(MID(A868,FIND("/",A868,FIND("//",A868)+2),2000),"/"),A868))</f>
        <v/>
      </c>
      <c r="H868">
        <f>IF(G868="","",IFERROR(LEFT(SUBSTITUTE(G868,"#","?"),FIND("?",SUBSTITUTE(G868,"#","?"))-1),G868))</f>
        <v/>
      </c>
      <c r="I868">
        <f>IF(H868="","",LOWER(IF(AND(LEN(H868)&gt;1,RIGHT(H868,1)="/"),LEFT(H868,LEN(H868)-1),H868)))</f>
        <v/>
      </c>
      <c r="J868">
        <f>IF(I868="","",IFERROR(N(INDEX($A868:$E868,1,Rules!$H$16)),0))</f>
        <v/>
      </c>
      <c r="K868">
        <f>IF(I868="","",IFERROR(N(INDEX($A868:$E868,1,Rules!$H$17)),0))</f>
        <v/>
      </c>
      <c r="L868">
        <f>IF(I868="","",IFERROR(N(INDEX($A868:$E868,1,Rules!$H$18))*K868,0))</f>
        <v/>
      </c>
      <c r="M868">
        <f>IF(I868="","",IF(COUNTIF(Crawl!$EC$2:$EC$2001,I868)&gt;0,"Yes","No"))</f>
        <v/>
      </c>
    </row>
    <row r="869">
      <c r="G869">
        <f>IF(A869="","",IF(LEFT(A869,4)="http",IFERROR(MID(A869,FIND("/",A869,FIND("//",A869)+2),2000),"/"),A869))</f>
        <v/>
      </c>
      <c r="H869">
        <f>IF(G869="","",IFERROR(LEFT(SUBSTITUTE(G869,"#","?"),FIND("?",SUBSTITUTE(G869,"#","?"))-1),G869))</f>
        <v/>
      </c>
      <c r="I869">
        <f>IF(H869="","",LOWER(IF(AND(LEN(H869)&gt;1,RIGHT(H869,1)="/"),LEFT(H869,LEN(H869)-1),H869)))</f>
        <v/>
      </c>
      <c r="J869">
        <f>IF(I869="","",IFERROR(N(INDEX($A869:$E869,1,Rules!$H$16)),0))</f>
        <v/>
      </c>
      <c r="K869">
        <f>IF(I869="","",IFERROR(N(INDEX($A869:$E869,1,Rules!$H$17)),0))</f>
        <v/>
      </c>
      <c r="L869">
        <f>IF(I869="","",IFERROR(N(INDEX($A869:$E869,1,Rules!$H$18))*K869,0))</f>
        <v/>
      </c>
      <c r="M869">
        <f>IF(I869="","",IF(COUNTIF(Crawl!$EC$2:$EC$2001,I869)&gt;0,"Yes","No"))</f>
        <v/>
      </c>
    </row>
    <row r="870">
      <c r="G870">
        <f>IF(A870="","",IF(LEFT(A870,4)="http",IFERROR(MID(A870,FIND("/",A870,FIND("//",A870)+2),2000),"/"),A870))</f>
        <v/>
      </c>
      <c r="H870">
        <f>IF(G870="","",IFERROR(LEFT(SUBSTITUTE(G870,"#","?"),FIND("?",SUBSTITUTE(G870,"#","?"))-1),G870))</f>
        <v/>
      </c>
      <c r="I870">
        <f>IF(H870="","",LOWER(IF(AND(LEN(H870)&gt;1,RIGHT(H870,1)="/"),LEFT(H870,LEN(H870)-1),H870)))</f>
        <v/>
      </c>
      <c r="J870">
        <f>IF(I870="","",IFERROR(N(INDEX($A870:$E870,1,Rules!$H$16)),0))</f>
        <v/>
      </c>
      <c r="K870">
        <f>IF(I870="","",IFERROR(N(INDEX($A870:$E870,1,Rules!$H$17)),0))</f>
        <v/>
      </c>
      <c r="L870">
        <f>IF(I870="","",IFERROR(N(INDEX($A870:$E870,1,Rules!$H$18))*K870,0))</f>
        <v/>
      </c>
      <c r="M870">
        <f>IF(I870="","",IF(COUNTIF(Crawl!$EC$2:$EC$2001,I870)&gt;0,"Yes","No"))</f>
        <v/>
      </c>
    </row>
    <row r="871">
      <c r="G871">
        <f>IF(A871="","",IF(LEFT(A871,4)="http",IFERROR(MID(A871,FIND("/",A871,FIND("//",A871)+2),2000),"/"),A871))</f>
        <v/>
      </c>
      <c r="H871">
        <f>IF(G871="","",IFERROR(LEFT(SUBSTITUTE(G871,"#","?"),FIND("?",SUBSTITUTE(G871,"#","?"))-1),G871))</f>
        <v/>
      </c>
      <c r="I871">
        <f>IF(H871="","",LOWER(IF(AND(LEN(H871)&gt;1,RIGHT(H871,1)="/"),LEFT(H871,LEN(H871)-1),H871)))</f>
        <v/>
      </c>
      <c r="J871">
        <f>IF(I871="","",IFERROR(N(INDEX($A871:$E871,1,Rules!$H$16)),0))</f>
        <v/>
      </c>
      <c r="K871">
        <f>IF(I871="","",IFERROR(N(INDEX($A871:$E871,1,Rules!$H$17)),0))</f>
        <v/>
      </c>
      <c r="L871">
        <f>IF(I871="","",IFERROR(N(INDEX($A871:$E871,1,Rules!$H$18))*K871,0))</f>
        <v/>
      </c>
      <c r="M871">
        <f>IF(I871="","",IF(COUNTIF(Crawl!$EC$2:$EC$2001,I871)&gt;0,"Yes","No"))</f>
        <v/>
      </c>
    </row>
    <row r="872">
      <c r="G872">
        <f>IF(A872="","",IF(LEFT(A872,4)="http",IFERROR(MID(A872,FIND("/",A872,FIND("//",A872)+2),2000),"/"),A872))</f>
        <v/>
      </c>
      <c r="H872">
        <f>IF(G872="","",IFERROR(LEFT(SUBSTITUTE(G872,"#","?"),FIND("?",SUBSTITUTE(G872,"#","?"))-1),G872))</f>
        <v/>
      </c>
      <c r="I872">
        <f>IF(H872="","",LOWER(IF(AND(LEN(H872)&gt;1,RIGHT(H872,1)="/"),LEFT(H872,LEN(H872)-1),H872)))</f>
        <v/>
      </c>
      <c r="J872">
        <f>IF(I872="","",IFERROR(N(INDEX($A872:$E872,1,Rules!$H$16)),0))</f>
        <v/>
      </c>
      <c r="K872">
        <f>IF(I872="","",IFERROR(N(INDEX($A872:$E872,1,Rules!$H$17)),0))</f>
        <v/>
      </c>
      <c r="L872">
        <f>IF(I872="","",IFERROR(N(INDEX($A872:$E872,1,Rules!$H$18))*K872,0))</f>
        <v/>
      </c>
      <c r="M872">
        <f>IF(I872="","",IF(COUNTIF(Crawl!$EC$2:$EC$2001,I872)&gt;0,"Yes","No"))</f>
        <v/>
      </c>
    </row>
    <row r="873">
      <c r="G873">
        <f>IF(A873="","",IF(LEFT(A873,4)="http",IFERROR(MID(A873,FIND("/",A873,FIND("//",A873)+2),2000),"/"),A873))</f>
        <v/>
      </c>
      <c r="H873">
        <f>IF(G873="","",IFERROR(LEFT(SUBSTITUTE(G873,"#","?"),FIND("?",SUBSTITUTE(G873,"#","?"))-1),G873))</f>
        <v/>
      </c>
      <c r="I873">
        <f>IF(H873="","",LOWER(IF(AND(LEN(H873)&gt;1,RIGHT(H873,1)="/"),LEFT(H873,LEN(H873)-1),H873)))</f>
        <v/>
      </c>
      <c r="J873">
        <f>IF(I873="","",IFERROR(N(INDEX($A873:$E873,1,Rules!$H$16)),0))</f>
        <v/>
      </c>
      <c r="K873">
        <f>IF(I873="","",IFERROR(N(INDEX($A873:$E873,1,Rules!$H$17)),0))</f>
        <v/>
      </c>
      <c r="L873">
        <f>IF(I873="","",IFERROR(N(INDEX($A873:$E873,1,Rules!$H$18))*K873,0))</f>
        <v/>
      </c>
      <c r="M873">
        <f>IF(I873="","",IF(COUNTIF(Crawl!$EC$2:$EC$2001,I873)&gt;0,"Yes","No"))</f>
        <v/>
      </c>
    </row>
    <row r="874">
      <c r="G874">
        <f>IF(A874="","",IF(LEFT(A874,4)="http",IFERROR(MID(A874,FIND("/",A874,FIND("//",A874)+2),2000),"/"),A874))</f>
        <v/>
      </c>
      <c r="H874">
        <f>IF(G874="","",IFERROR(LEFT(SUBSTITUTE(G874,"#","?"),FIND("?",SUBSTITUTE(G874,"#","?"))-1),G874))</f>
        <v/>
      </c>
      <c r="I874">
        <f>IF(H874="","",LOWER(IF(AND(LEN(H874)&gt;1,RIGHT(H874,1)="/"),LEFT(H874,LEN(H874)-1),H874)))</f>
        <v/>
      </c>
      <c r="J874">
        <f>IF(I874="","",IFERROR(N(INDEX($A874:$E874,1,Rules!$H$16)),0))</f>
        <v/>
      </c>
      <c r="K874">
        <f>IF(I874="","",IFERROR(N(INDEX($A874:$E874,1,Rules!$H$17)),0))</f>
        <v/>
      </c>
      <c r="L874">
        <f>IF(I874="","",IFERROR(N(INDEX($A874:$E874,1,Rules!$H$18))*K874,0))</f>
        <v/>
      </c>
      <c r="M874">
        <f>IF(I874="","",IF(COUNTIF(Crawl!$EC$2:$EC$2001,I874)&gt;0,"Yes","No"))</f>
        <v/>
      </c>
    </row>
    <row r="875">
      <c r="G875">
        <f>IF(A875="","",IF(LEFT(A875,4)="http",IFERROR(MID(A875,FIND("/",A875,FIND("//",A875)+2),2000),"/"),A875))</f>
        <v/>
      </c>
      <c r="H875">
        <f>IF(G875="","",IFERROR(LEFT(SUBSTITUTE(G875,"#","?"),FIND("?",SUBSTITUTE(G875,"#","?"))-1),G875))</f>
        <v/>
      </c>
      <c r="I875">
        <f>IF(H875="","",LOWER(IF(AND(LEN(H875)&gt;1,RIGHT(H875,1)="/"),LEFT(H875,LEN(H875)-1),H875)))</f>
        <v/>
      </c>
      <c r="J875">
        <f>IF(I875="","",IFERROR(N(INDEX($A875:$E875,1,Rules!$H$16)),0))</f>
        <v/>
      </c>
      <c r="K875">
        <f>IF(I875="","",IFERROR(N(INDEX($A875:$E875,1,Rules!$H$17)),0))</f>
        <v/>
      </c>
      <c r="L875">
        <f>IF(I875="","",IFERROR(N(INDEX($A875:$E875,1,Rules!$H$18))*K875,0))</f>
        <v/>
      </c>
      <c r="M875">
        <f>IF(I875="","",IF(COUNTIF(Crawl!$EC$2:$EC$2001,I875)&gt;0,"Yes","No"))</f>
        <v/>
      </c>
    </row>
    <row r="876">
      <c r="G876">
        <f>IF(A876="","",IF(LEFT(A876,4)="http",IFERROR(MID(A876,FIND("/",A876,FIND("//",A876)+2),2000),"/"),A876))</f>
        <v/>
      </c>
      <c r="H876">
        <f>IF(G876="","",IFERROR(LEFT(SUBSTITUTE(G876,"#","?"),FIND("?",SUBSTITUTE(G876,"#","?"))-1),G876))</f>
        <v/>
      </c>
      <c r="I876">
        <f>IF(H876="","",LOWER(IF(AND(LEN(H876)&gt;1,RIGHT(H876,1)="/"),LEFT(H876,LEN(H876)-1),H876)))</f>
        <v/>
      </c>
      <c r="J876">
        <f>IF(I876="","",IFERROR(N(INDEX($A876:$E876,1,Rules!$H$16)),0))</f>
        <v/>
      </c>
      <c r="K876">
        <f>IF(I876="","",IFERROR(N(INDEX($A876:$E876,1,Rules!$H$17)),0))</f>
        <v/>
      </c>
      <c r="L876">
        <f>IF(I876="","",IFERROR(N(INDEX($A876:$E876,1,Rules!$H$18))*K876,0))</f>
        <v/>
      </c>
      <c r="M876">
        <f>IF(I876="","",IF(COUNTIF(Crawl!$EC$2:$EC$2001,I876)&gt;0,"Yes","No"))</f>
        <v/>
      </c>
    </row>
    <row r="877">
      <c r="G877">
        <f>IF(A877="","",IF(LEFT(A877,4)="http",IFERROR(MID(A877,FIND("/",A877,FIND("//",A877)+2),2000),"/"),A877))</f>
        <v/>
      </c>
      <c r="H877">
        <f>IF(G877="","",IFERROR(LEFT(SUBSTITUTE(G877,"#","?"),FIND("?",SUBSTITUTE(G877,"#","?"))-1),G877))</f>
        <v/>
      </c>
      <c r="I877">
        <f>IF(H877="","",LOWER(IF(AND(LEN(H877)&gt;1,RIGHT(H877,1)="/"),LEFT(H877,LEN(H877)-1),H877)))</f>
        <v/>
      </c>
      <c r="J877">
        <f>IF(I877="","",IFERROR(N(INDEX($A877:$E877,1,Rules!$H$16)),0))</f>
        <v/>
      </c>
      <c r="K877">
        <f>IF(I877="","",IFERROR(N(INDEX($A877:$E877,1,Rules!$H$17)),0))</f>
        <v/>
      </c>
      <c r="L877">
        <f>IF(I877="","",IFERROR(N(INDEX($A877:$E877,1,Rules!$H$18))*K877,0))</f>
        <v/>
      </c>
      <c r="M877">
        <f>IF(I877="","",IF(COUNTIF(Crawl!$EC$2:$EC$2001,I877)&gt;0,"Yes","No"))</f>
        <v/>
      </c>
    </row>
    <row r="878">
      <c r="G878">
        <f>IF(A878="","",IF(LEFT(A878,4)="http",IFERROR(MID(A878,FIND("/",A878,FIND("//",A878)+2),2000),"/"),A878))</f>
        <v/>
      </c>
      <c r="H878">
        <f>IF(G878="","",IFERROR(LEFT(SUBSTITUTE(G878,"#","?"),FIND("?",SUBSTITUTE(G878,"#","?"))-1),G878))</f>
        <v/>
      </c>
      <c r="I878">
        <f>IF(H878="","",LOWER(IF(AND(LEN(H878)&gt;1,RIGHT(H878,1)="/"),LEFT(H878,LEN(H878)-1),H878)))</f>
        <v/>
      </c>
      <c r="J878">
        <f>IF(I878="","",IFERROR(N(INDEX($A878:$E878,1,Rules!$H$16)),0))</f>
        <v/>
      </c>
      <c r="K878">
        <f>IF(I878="","",IFERROR(N(INDEX($A878:$E878,1,Rules!$H$17)),0))</f>
        <v/>
      </c>
      <c r="L878">
        <f>IF(I878="","",IFERROR(N(INDEX($A878:$E878,1,Rules!$H$18))*K878,0))</f>
        <v/>
      </c>
      <c r="M878">
        <f>IF(I878="","",IF(COUNTIF(Crawl!$EC$2:$EC$2001,I878)&gt;0,"Yes","No"))</f>
        <v/>
      </c>
    </row>
    <row r="879">
      <c r="G879">
        <f>IF(A879="","",IF(LEFT(A879,4)="http",IFERROR(MID(A879,FIND("/",A879,FIND("//",A879)+2),2000),"/"),A879))</f>
        <v/>
      </c>
      <c r="H879">
        <f>IF(G879="","",IFERROR(LEFT(SUBSTITUTE(G879,"#","?"),FIND("?",SUBSTITUTE(G879,"#","?"))-1),G879))</f>
        <v/>
      </c>
      <c r="I879">
        <f>IF(H879="","",LOWER(IF(AND(LEN(H879)&gt;1,RIGHT(H879,1)="/"),LEFT(H879,LEN(H879)-1),H879)))</f>
        <v/>
      </c>
      <c r="J879">
        <f>IF(I879="","",IFERROR(N(INDEX($A879:$E879,1,Rules!$H$16)),0))</f>
        <v/>
      </c>
      <c r="K879">
        <f>IF(I879="","",IFERROR(N(INDEX($A879:$E879,1,Rules!$H$17)),0))</f>
        <v/>
      </c>
      <c r="L879">
        <f>IF(I879="","",IFERROR(N(INDEX($A879:$E879,1,Rules!$H$18))*K879,0))</f>
        <v/>
      </c>
      <c r="M879">
        <f>IF(I879="","",IF(COUNTIF(Crawl!$EC$2:$EC$2001,I879)&gt;0,"Yes","No"))</f>
        <v/>
      </c>
    </row>
    <row r="880">
      <c r="G880">
        <f>IF(A880="","",IF(LEFT(A880,4)="http",IFERROR(MID(A880,FIND("/",A880,FIND("//",A880)+2),2000),"/"),A880))</f>
        <v/>
      </c>
      <c r="H880">
        <f>IF(G880="","",IFERROR(LEFT(SUBSTITUTE(G880,"#","?"),FIND("?",SUBSTITUTE(G880,"#","?"))-1),G880))</f>
        <v/>
      </c>
      <c r="I880">
        <f>IF(H880="","",LOWER(IF(AND(LEN(H880)&gt;1,RIGHT(H880,1)="/"),LEFT(H880,LEN(H880)-1),H880)))</f>
        <v/>
      </c>
      <c r="J880">
        <f>IF(I880="","",IFERROR(N(INDEX($A880:$E880,1,Rules!$H$16)),0))</f>
        <v/>
      </c>
      <c r="K880">
        <f>IF(I880="","",IFERROR(N(INDEX($A880:$E880,1,Rules!$H$17)),0))</f>
        <v/>
      </c>
      <c r="L880">
        <f>IF(I880="","",IFERROR(N(INDEX($A880:$E880,1,Rules!$H$18))*K880,0))</f>
        <v/>
      </c>
      <c r="M880">
        <f>IF(I880="","",IF(COUNTIF(Crawl!$EC$2:$EC$2001,I880)&gt;0,"Yes","No"))</f>
        <v/>
      </c>
    </row>
    <row r="881">
      <c r="G881">
        <f>IF(A881="","",IF(LEFT(A881,4)="http",IFERROR(MID(A881,FIND("/",A881,FIND("//",A881)+2),2000),"/"),A881))</f>
        <v/>
      </c>
      <c r="H881">
        <f>IF(G881="","",IFERROR(LEFT(SUBSTITUTE(G881,"#","?"),FIND("?",SUBSTITUTE(G881,"#","?"))-1),G881))</f>
        <v/>
      </c>
      <c r="I881">
        <f>IF(H881="","",LOWER(IF(AND(LEN(H881)&gt;1,RIGHT(H881,1)="/"),LEFT(H881,LEN(H881)-1),H881)))</f>
        <v/>
      </c>
      <c r="J881">
        <f>IF(I881="","",IFERROR(N(INDEX($A881:$E881,1,Rules!$H$16)),0))</f>
        <v/>
      </c>
      <c r="K881">
        <f>IF(I881="","",IFERROR(N(INDEX($A881:$E881,1,Rules!$H$17)),0))</f>
        <v/>
      </c>
      <c r="L881">
        <f>IF(I881="","",IFERROR(N(INDEX($A881:$E881,1,Rules!$H$18))*K881,0))</f>
        <v/>
      </c>
      <c r="M881">
        <f>IF(I881="","",IF(COUNTIF(Crawl!$EC$2:$EC$2001,I881)&gt;0,"Yes","No"))</f>
        <v/>
      </c>
    </row>
    <row r="882">
      <c r="G882">
        <f>IF(A882="","",IF(LEFT(A882,4)="http",IFERROR(MID(A882,FIND("/",A882,FIND("//",A882)+2),2000),"/"),A882))</f>
        <v/>
      </c>
      <c r="H882">
        <f>IF(G882="","",IFERROR(LEFT(SUBSTITUTE(G882,"#","?"),FIND("?",SUBSTITUTE(G882,"#","?"))-1),G882))</f>
        <v/>
      </c>
      <c r="I882">
        <f>IF(H882="","",LOWER(IF(AND(LEN(H882)&gt;1,RIGHT(H882,1)="/"),LEFT(H882,LEN(H882)-1),H882)))</f>
        <v/>
      </c>
      <c r="J882">
        <f>IF(I882="","",IFERROR(N(INDEX($A882:$E882,1,Rules!$H$16)),0))</f>
        <v/>
      </c>
      <c r="K882">
        <f>IF(I882="","",IFERROR(N(INDEX($A882:$E882,1,Rules!$H$17)),0))</f>
        <v/>
      </c>
      <c r="L882">
        <f>IF(I882="","",IFERROR(N(INDEX($A882:$E882,1,Rules!$H$18))*K882,0))</f>
        <v/>
      </c>
      <c r="M882">
        <f>IF(I882="","",IF(COUNTIF(Crawl!$EC$2:$EC$2001,I882)&gt;0,"Yes","No"))</f>
        <v/>
      </c>
    </row>
    <row r="883">
      <c r="G883">
        <f>IF(A883="","",IF(LEFT(A883,4)="http",IFERROR(MID(A883,FIND("/",A883,FIND("//",A883)+2),2000),"/"),A883))</f>
        <v/>
      </c>
      <c r="H883">
        <f>IF(G883="","",IFERROR(LEFT(SUBSTITUTE(G883,"#","?"),FIND("?",SUBSTITUTE(G883,"#","?"))-1),G883))</f>
        <v/>
      </c>
      <c r="I883">
        <f>IF(H883="","",LOWER(IF(AND(LEN(H883)&gt;1,RIGHT(H883,1)="/"),LEFT(H883,LEN(H883)-1),H883)))</f>
        <v/>
      </c>
      <c r="J883">
        <f>IF(I883="","",IFERROR(N(INDEX($A883:$E883,1,Rules!$H$16)),0))</f>
        <v/>
      </c>
      <c r="K883">
        <f>IF(I883="","",IFERROR(N(INDEX($A883:$E883,1,Rules!$H$17)),0))</f>
        <v/>
      </c>
      <c r="L883">
        <f>IF(I883="","",IFERROR(N(INDEX($A883:$E883,1,Rules!$H$18))*K883,0))</f>
        <v/>
      </c>
      <c r="M883">
        <f>IF(I883="","",IF(COUNTIF(Crawl!$EC$2:$EC$2001,I883)&gt;0,"Yes","No"))</f>
        <v/>
      </c>
    </row>
    <row r="884">
      <c r="G884">
        <f>IF(A884="","",IF(LEFT(A884,4)="http",IFERROR(MID(A884,FIND("/",A884,FIND("//",A884)+2),2000),"/"),A884))</f>
        <v/>
      </c>
      <c r="H884">
        <f>IF(G884="","",IFERROR(LEFT(SUBSTITUTE(G884,"#","?"),FIND("?",SUBSTITUTE(G884,"#","?"))-1),G884))</f>
        <v/>
      </c>
      <c r="I884">
        <f>IF(H884="","",LOWER(IF(AND(LEN(H884)&gt;1,RIGHT(H884,1)="/"),LEFT(H884,LEN(H884)-1),H884)))</f>
        <v/>
      </c>
      <c r="J884">
        <f>IF(I884="","",IFERROR(N(INDEX($A884:$E884,1,Rules!$H$16)),0))</f>
        <v/>
      </c>
      <c r="K884">
        <f>IF(I884="","",IFERROR(N(INDEX($A884:$E884,1,Rules!$H$17)),0))</f>
        <v/>
      </c>
      <c r="L884">
        <f>IF(I884="","",IFERROR(N(INDEX($A884:$E884,1,Rules!$H$18))*K884,0))</f>
        <v/>
      </c>
      <c r="M884">
        <f>IF(I884="","",IF(COUNTIF(Crawl!$EC$2:$EC$2001,I884)&gt;0,"Yes","No"))</f>
        <v/>
      </c>
    </row>
    <row r="885">
      <c r="G885">
        <f>IF(A885="","",IF(LEFT(A885,4)="http",IFERROR(MID(A885,FIND("/",A885,FIND("//",A885)+2),2000),"/"),A885))</f>
        <v/>
      </c>
      <c r="H885">
        <f>IF(G885="","",IFERROR(LEFT(SUBSTITUTE(G885,"#","?"),FIND("?",SUBSTITUTE(G885,"#","?"))-1),G885))</f>
        <v/>
      </c>
      <c r="I885">
        <f>IF(H885="","",LOWER(IF(AND(LEN(H885)&gt;1,RIGHT(H885,1)="/"),LEFT(H885,LEN(H885)-1),H885)))</f>
        <v/>
      </c>
      <c r="J885">
        <f>IF(I885="","",IFERROR(N(INDEX($A885:$E885,1,Rules!$H$16)),0))</f>
        <v/>
      </c>
      <c r="K885">
        <f>IF(I885="","",IFERROR(N(INDEX($A885:$E885,1,Rules!$H$17)),0))</f>
        <v/>
      </c>
      <c r="L885">
        <f>IF(I885="","",IFERROR(N(INDEX($A885:$E885,1,Rules!$H$18))*K885,0))</f>
        <v/>
      </c>
      <c r="M885">
        <f>IF(I885="","",IF(COUNTIF(Crawl!$EC$2:$EC$2001,I885)&gt;0,"Yes","No"))</f>
        <v/>
      </c>
    </row>
    <row r="886">
      <c r="G886">
        <f>IF(A886="","",IF(LEFT(A886,4)="http",IFERROR(MID(A886,FIND("/",A886,FIND("//",A886)+2),2000),"/"),A886))</f>
        <v/>
      </c>
      <c r="H886">
        <f>IF(G886="","",IFERROR(LEFT(SUBSTITUTE(G886,"#","?"),FIND("?",SUBSTITUTE(G886,"#","?"))-1),G886))</f>
        <v/>
      </c>
      <c r="I886">
        <f>IF(H886="","",LOWER(IF(AND(LEN(H886)&gt;1,RIGHT(H886,1)="/"),LEFT(H886,LEN(H886)-1),H886)))</f>
        <v/>
      </c>
      <c r="J886">
        <f>IF(I886="","",IFERROR(N(INDEX($A886:$E886,1,Rules!$H$16)),0))</f>
        <v/>
      </c>
      <c r="K886">
        <f>IF(I886="","",IFERROR(N(INDEX($A886:$E886,1,Rules!$H$17)),0))</f>
        <v/>
      </c>
      <c r="L886">
        <f>IF(I886="","",IFERROR(N(INDEX($A886:$E886,1,Rules!$H$18))*K886,0))</f>
        <v/>
      </c>
      <c r="M886">
        <f>IF(I886="","",IF(COUNTIF(Crawl!$EC$2:$EC$2001,I886)&gt;0,"Yes","No"))</f>
        <v/>
      </c>
    </row>
    <row r="887">
      <c r="G887">
        <f>IF(A887="","",IF(LEFT(A887,4)="http",IFERROR(MID(A887,FIND("/",A887,FIND("//",A887)+2),2000),"/"),A887))</f>
        <v/>
      </c>
      <c r="H887">
        <f>IF(G887="","",IFERROR(LEFT(SUBSTITUTE(G887,"#","?"),FIND("?",SUBSTITUTE(G887,"#","?"))-1),G887))</f>
        <v/>
      </c>
      <c r="I887">
        <f>IF(H887="","",LOWER(IF(AND(LEN(H887)&gt;1,RIGHT(H887,1)="/"),LEFT(H887,LEN(H887)-1),H887)))</f>
        <v/>
      </c>
      <c r="J887">
        <f>IF(I887="","",IFERROR(N(INDEX($A887:$E887,1,Rules!$H$16)),0))</f>
        <v/>
      </c>
      <c r="K887">
        <f>IF(I887="","",IFERROR(N(INDEX($A887:$E887,1,Rules!$H$17)),0))</f>
        <v/>
      </c>
      <c r="L887">
        <f>IF(I887="","",IFERROR(N(INDEX($A887:$E887,1,Rules!$H$18))*K887,0))</f>
        <v/>
      </c>
      <c r="M887">
        <f>IF(I887="","",IF(COUNTIF(Crawl!$EC$2:$EC$2001,I887)&gt;0,"Yes","No"))</f>
        <v/>
      </c>
    </row>
    <row r="888">
      <c r="G888">
        <f>IF(A888="","",IF(LEFT(A888,4)="http",IFERROR(MID(A888,FIND("/",A888,FIND("//",A888)+2),2000),"/"),A888))</f>
        <v/>
      </c>
      <c r="H888">
        <f>IF(G888="","",IFERROR(LEFT(SUBSTITUTE(G888,"#","?"),FIND("?",SUBSTITUTE(G888,"#","?"))-1),G888))</f>
        <v/>
      </c>
      <c r="I888">
        <f>IF(H888="","",LOWER(IF(AND(LEN(H888)&gt;1,RIGHT(H888,1)="/"),LEFT(H888,LEN(H888)-1),H888)))</f>
        <v/>
      </c>
      <c r="J888">
        <f>IF(I888="","",IFERROR(N(INDEX($A888:$E888,1,Rules!$H$16)),0))</f>
        <v/>
      </c>
      <c r="K888">
        <f>IF(I888="","",IFERROR(N(INDEX($A888:$E888,1,Rules!$H$17)),0))</f>
        <v/>
      </c>
      <c r="L888">
        <f>IF(I888="","",IFERROR(N(INDEX($A888:$E888,1,Rules!$H$18))*K888,0))</f>
        <v/>
      </c>
      <c r="M888">
        <f>IF(I888="","",IF(COUNTIF(Crawl!$EC$2:$EC$2001,I888)&gt;0,"Yes","No"))</f>
        <v/>
      </c>
    </row>
    <row r="889">
      <c r="G889">
        <f>IF(A889="","",IF(LEFT(A889,4)="http",IFERROR(MID(A889,FIND("/",A889,FIND("//",A889)+2),2000),"/"),A889))</f>
        <v/>
      </c>
      <c r="H889">
        <f>IF(G889="","",IFERROR(LEFT(SUBSTITUTE(G889,"#","?"),FIND("?",SUBSTITUTE(G889,"#","?"))-1),G889))</f>
        <v/>
      </c>
      <c r="I889">
        <f>IF(H889="","",LOWER(IF(AND(LEN(H889)&gt;1,RIGHT(H889,1)="/"),LEFT(H889,LEN(H889)-1),H889)))</f>
        <v/>
      </c>
      <c r="J889">
        <f>IF(I889="","",IFERROR(N(INDEX($A889:$E889,1,Rules!$H$16)),0))</f>
        <v/>
      </c>
      <c r="K889">
        <f>IF(I889="","",IFERROR(N(INDEX($A889:$E889,1,Rules!$H$17)),0))</f>
        <v/>
      </c>
      <c r="L889">
        <f>IF(I889="","",IFERROR(N(INDEX($A889:$E889,1,Rules!$H$18))*K889,0))</f>
        <v/>
      </c>
      <c r="M889">
        <f>IF(I889="","",IF(COUNTIF(Crawl!$EC$2:$EC$2001,I889)&gt;0,"Yes","No"))</f>
        <v/>
      </c>
    </row>
    <row r="890">
      <c r="G890">
        <f>IF(A890="","",IF(LEFT(A890,4)="http",IFERROR(MID(A890,FIND("/",A890,FIND("//",A890)+2),2000),"/"),A890))</f>
        <v/>
      </c>
      <c r="H890">
        <f>IF(G890="","",IFERROR(LEFT(SUBSTITUTE(G890,"#","?"),FIND("?",SUBSTITUTE(G890,"#","?"))-1),G890))</f>
        <v/>
      </c>
      <c r="I890">
        <f>IF(H890="","",LOWER(IF(AND(LEN(H890)&gt;1,RIGHT(H890,1)="/"),LEFT(H890,LEN(H890)-1),H890)))</f>
        <v/>
      </c>
      <c r="J890">
        <f>IF(I890="","",IFERROR(N(INDEX($A890:$E890,1,Rules!$H$16)),0))</f>
        <v/>
      </c>
      <c r="K890">
        <f>IF(I890="","",IFERROR(N(INDEX($A890:$E890,1,Rules!$H$17)),0))</f>
        <v/>
      </c>
      <c r="L890">
        <f>IF(I890="","",IFERROR(N(INDEX($A890:$E890,1,Rules!$H$18))*K890,0))</f>
        <v/>
      </c>
      <c r="M890">
        <f>IF(I890="","",IF(COUNTIF(Crawl!$EC$2:$EC$2001,I890)&gt;0,"Yes","No"))</f>
        <v/>
      </c>
    </row>
    <row r="891">
      <c r="G891">
        <f>IF(A891="","",IF(LEFT(A891,4)="http",IFERROR(MID(A891,FIND("/",A891,FIND("//",A891)+2),2000),"/"),A891))</f>
        <v/>
      </c>
      <c r="H891">
        <f>IF(G891="","",IFERROR(LEFT(SUBSTITUTE(G891,"#","?"),FIND("?",SUBSTITUTE(G891,"#","?"))-1),G891))</f>
        <v/>
      </c>
      <c r="I891">
        <f>IF(H891="","",LOWER(IF(AND(LEN(H891)&gt;1,RIGHT(H891,1)="/"),LEFT(H891,LEN(H891)-1),H891)))</f>
        <v/>
      </c>
      <c r="J891">
        <f>IF(I891="","",IFERROR(N(INDEX($A891:$E891,1,Rules!$H$16)),0))</f>
        <v/>
      </c>
      <c r="K891">
        <f>IF(I891="","",IFERROR(N(INDEX($A891:$E891,1,Rules!$H$17)),0))</f>
        <v/>
      </c>
      <c r="L891">
        <f>IF(I891="","",IFERROR(N(INDEX($A891:$E891,1,Rules!$H$18))*K891,0))</f>
        <v/>
      </c>
      <c r="M891">
        <f>IF(I891="","",IF(COUNTIF(Crawl!$EC$2:$EC$2001,I891)&gt;0,"Yes","No"))</f>
        <v/>
      </c>
    </row>
    <row r="892">
      <c r="G892">
        <f>IF(A892="","",IF(LEFT(A892,4)="http",IFERROR(MID(A892,FIND("/",A892,FIND("//",A892)+2),2000),"/"),A892))</f>
        <v/>
      </c>
      <c r="H892">
        <f>IF(G892="","",IFERROR(LEFT(SUBSTITUTE(G892,"#","?"),FIND("?",SUBSTITUTE(G892,"#","?"))-1),G892))</f>
        <v/>
      </c>
      <c r="I892">
        <f>IF(H892="","",LOWER(IF(AND(LEN(H892)&gt;1,RIGHT(H892,1)="/"),LEFT(H892,LEN(H892)-1),H892)))</f>
        <v/>
      </c>
      <c r="J892">
        <f>IF(I892="","",IFERROR(N(INDEX($A892:$E892,1,Rules!$H$16)),0))</f>
        <v/>
      </c>
      <c r="K892">
        <f>IF(I892="","",IFERROR(N(INDEX($A892:$E892,1,Rules!$H$17)),0))</f>
        <v/>
      </c>
      <c r="L892">
        <f>IF(I892="","",IFERROR(N(INDEX($A892:$E892,1,Rules!$H$18))*K892,0))</f>
        <v/>
      </c>
      <c r="M892">
        <f>IF(I892="","",IF(COUNTIF(Crawl!$EC$2:$EC$2001,I892)&gt;0,"Yes","No"))</f>
        <v/>
      </c>
    </row>
    <row r="893">
      <c r="G893">
        <f>IF(A893="","",IF(LEFT(A893,4)="http",IFERROR(MID(A893,FIND("/",A893,FIND("//",A893)+2),2000),"/"),A893))</f>
        <v/>
      </c>
      <c r="H893">
        <f>IF(G893="","",IFERROR(LEFT(SUBSTITUTE(G893,"#","?"),FIND("?",SUBSTITUTE(G893,"#","?"))-1),G893))</f>
        <v/>
      </c>
      <c r="I893">
        <f>IF(H893="","",LOWER(IF(AND(LEN(H893)&gt;1,RIGHT(H893,1)="/"),LEFT(H893,LEN(H893)-1),H893)))</f>
        <v/>
      </c>
      <c r="J893">
        <f>IF(I893="","",IFERROR(N(INDEX($A893:$E893,1,Rules!$H$16)),0))</f>
        <v/>
      </c>
      <c r="K893">
        <f>IF(I893="","",IFERROR(N(INDEX($A893:$E893,1,Rules!$H$17)),0))</f>
        <v/>
      </c>
      <c r="L893">
        <f>IF(I893="","",IFERROR(N(INDEX($A893:$E893,1,Rules!$H$18))*K893,0))</f>
        <v/>
      </c>
      <c r="M893">
        <f>IF(I893="","",IF(COUNTIF(Crawl!$EC$2:$EC$2001,I893)&gt;0,"Yes","No"))</f>
        <v/>
      </c>
    </row>
    <row r="894">
      <c r="G894">
        <f>IF(A894="","",IF(LEFT(A894,4)="http",IFERROR(MID(A894,FIND("/",A894,FIND("//",A894)+2),2000),"/"),A894))</f>
        <v/>
      </c>
      <c r="H894">
        <f>IF(G894="","",IFERROR(LEFT(SUBSTITUTE(G894,"#","?"),FIND("?",SUBSTITUTE(G894,"#","?"))-1),G894))</f>
        <v/>
      </c>
      <c r="I894">
        <f>IF(H894="","",LOWER(IF(AND(LEN(H894)&gt;1,RIGHT(H894,1)="/"),LEFT(H894,LEN(H894)-1),H894)))</f>
        <v/>
      </c>
      <c r="J894">
        <f>IF(I894="","",IFERROR(N(INDEX($A894:$E894,1,Rules!$H$16)),0))</f>
        <v/>
      </c>
      <c r="K894">
        <f>IF(I894="","",IFERROR(N(INDEX($A894:$E894,1,Rules!$H$17)),0))</f>
        <v/>
      </c>
      <c r="L894">
        <f>IF(I894="","",IFERROR(N(INDEX($A894:$E894,1,Rules!$H$18))*K894,0))</f>
        <v/>
      </c>
      <c r="M894">
        <f>IF(I894="","",IF(COUNTIF(Crawl!$EC$2:$EC$2001,I894)&gt;0,"Yes","No"))</f>
        <v/>
      </c>
    </row>
    <row r="895">
      <c r="G895">
        <f>IF(A895="","",IF(LEFT(A895,4)="http",IFERROR(MID(A895,FIND("/",A895,FIND("//",A895)+2),2000),"/"),A895))</f>
        <v/>
      </c>
      <c r="H895">
        <f>IF(G895="","",IFERROR(LEFT(SUBSTITUTE(G895,"#","?"),FIND("?",SUBSTITUTE(G895,"#","?"))-1),G895))</f>
        <v/>
      </c>
      <c r="I895">
        <f>IF(H895="","",LOWER(IF(AND(LEN(H895)&gt;1,RIGHT(H895,1)="/"),LEFT(H895,LEN(H895)-1),H895)))</f>
        <v/>
      </c>
      <c r="J895">
        <f>IF(I895="","",IFERROR(N(INDEX($A895:$E895,1,Rules!$H$16)),0))</f>
        <v/>
      </c>
      <c r="K895">
        <f>IF(I895="","",IFERROR(N(INDEX($A895:$E895,1,Rules!$H$17)),0))</f>
        <v/>
      </c>
      <c r="L895">
        <f>IF(I895="","",IFERROR(N(INDEX($A895:$E895,1,Rules!$H$18))*K895,0))</f>
        <v/>
      </c>
      <c r="M895">
        <f>IF(I895="","",IF(COUNTIF(Crawl!$EC$2:$EC$2001,I895)&gt;0,"Yes","No"))</f>
        <v/>
      </c>
    </row>
    <row r="896">
      <c r="G896">
        <f>IF(A896="","",IF(LEFT(A896,4)="http",IFERROR(MID(A896,FIND("/",A896,FIND("//",A896)+2),2000),"/"),A896))</f>
        <v/>
      </c>
      <c r="H896">
        <f>IF(G896="","",IFERROR(LEFT(SUBSTITUTE(G896,"#","?"),FIND("?",SUBSTITUTE(G896,"#","?"))-1),G896))</f>
        <v/>
      </c>
      <c r="I896">
        <f>IF(H896="","",LOWER(IF(AND(LEN(H896)&gt;1,RIGHT(H896,1)="/"),LEFT(H896,LEN(H896)-1),H896)))</f>
        <v/>
      </c>
      <c r="J896">
        <f>IF(I896="","",IFERROR(N(INDEX($A896:$E896,1,Rules!$H$16)),0))</f>
        <v/>
      </c>
      <c r="K896">
        <f>IF(I896="","",IFERROR(N(INDEX($A896:$E896,1,Rules!$H$17)),0))</f>
        <v/>
      </c>
      <c r="L896">
        <f>IF(I896="","",IFERROR(N(INDEX($A896:$E896,1,Rules!$H$18))*K896,0))</f>
        <v/>
      </c>
      <c r="M896">
        <f>IF(I896="","",IF(COUNTIF(Crawl!$EC$2:$EC$2001,I896)&gt;0,"Yes","No"))</f>
        <v/>
      </c>
    </row>
    <row r="897">
      <c r="G897">
        <f>IF(A897="","",IF(LEFT(A897,4)="http",IFERROR(MID(A897,FIND("/",A897,FIND("//",A897)+2),2000),"/"),A897))</f>
        <v/>
      </c>
      <c r="H897">
        <f>IF(G897="","",IFERROR(LEFT(SUBSTITUTE(G897,"#","?"),FIND("?",SUBSTITUTE(G897,"#","?"))-1),G897))</f>
        <v/>
      </c>
      <c r="I897">
        <f>IF(H897="","",LOWER(IF(AND(LEN(H897)&gt;1,RIGHT(H897,1)="/"),LEFT(H897,LEN(H897)-1),H897)))</f>
        <v/>
      </c>
      <c r="J897">
        <f>IF(I897="","",IFERROR(N(INDEX($A897:$E897,1,Rules!$H$16)),0))</f>
        <v/>
      </c>
      <c r="K897">
        <f>IF(I897="","",IFERROR(N(INDEX($A897:$E897,1,Rules!$H$17)),0))</f>
        <v/>
      </c>
      <c r="L897">
        <f>IF(I897="","",IFERROR(N(INDEX($A897:$E897,1,Rules!$H$18))*K897,0))</f>
        <v/>
      </c>
      <c r="M897">
        <f>IF(I897="","",IF(COUNTIF(Crawl!$EC$2:$EC$2001,I897)&gt;0,"Yes","No"))</f>
        <v/>
      </c>
    </row>
    <row r="898">
      <c r="G898">
        <f>IF(A898="","",IF(LEFT(A898,4)="http",IFERROR(MID(A898,FIND("/",A898,FIND("//",A898)+2),2000),"/"),A898))</f>
        <v/>
      </c>
      <c r="H898">
        <f>IF(G898="","",IFERROR(LEFT(SUBSTITUTE(G898,"#","?"),FIND("?",SUBSTITUTE(G898,"#","?"))-1),G898))</f>
        <v/>
      </c>
      <c r="I898">
        <f>IF(H898="","",LOWER(IF(AND(LEN(H898)&gt;1,RIGHT(H898,1)="/"),LEFT(H898,LEN(H898)-1),H898)))</f>
        <v/>
      </c>
      <c r="J898">
        <f>IF(I898="","",IFERROR(N(INDEX($A898:$E898,1,Rules!$H$16)),0))</f>
        <v/>
      </c>
      <c r="K898">
        <f>IF(I898="","",IFERROR(N(INDEX($A898:$E898,1,Rules!$H$17)),0))</f>
        <v/>
      </c>
      <c r="L898">
        <f>IF(I898="","",IFERROR(N(INDEX($A898:$E898,1,Rules!$H$18))*K898,0))</f>
        <v/>
      </c>
      <c r="M898">
        <f>IF(I898="","",IF(COUNTIF(Crawl!$EC$2:$EC$2001,I898)&gt;0,"Yes","No"))</f>
        <v/>
      </c>
    </row>
    <row r="899">
      <c r="G899">
        <f>IF(A899="","",IF(LEFT(A899,4)="http",IFERROR(MID(A899,FIND("/",A899,FIND("//",A899)+2),2000),"/"),A899))</f>
        <v/>
      </c>
      <c r="H899">
        <f>IF(G899="","",IFERROR(LEFT(SUBSTITUTE(G899,"#","?"),FIND("?",SUBSTITUTE(G899,"#","?"))-1),G899))</f>
        <v/>
      </c>
      <c r="I899">
        <f>IF(H899="","",LOWER(IF(AND(LEN(H899)&gt;1,RIGHT(H899,1)="/"),LEFT(H899,LEN(H899)-1),H899)))</f>
        <v/>
      </c>
      <c r="J899">
        <f>IF(I899="","",IFERROR(N(INDEX($A899:$E899,1,Rules!$H$16)),0))</f>
        <v/>
      </c>
      <c r="K899">
        <f>IF(I899="","",IFERROR(N(INDEX($A899:$E899,1,Rules!$H$17)),0))</f>
        <v/>
      </c>
      <c r="L899">
        <f>IF(I899="","",IFERROR(N(INDEX($A899:$E899,1,Rules!$H$18))*K899,0))</f>
        <v/>
      </c>
      <c r="M899">
        <f>IF(I899="","",IF(COUNTIF(Crawl!$EC$2:$EC$2001,I899)&gt;0,"Yes","No"))</f>
        <v/>
      </c>
    </row>
    <row r="900">
      <c r="G900">
        <f>IF(A900="","",IF(LEFT(A900,4)="http",IFERROR(MID(A900,FIND("/",A900,FIND("//",A900)+2),2000),"/"),A900))</f>
        <v/>
      </c>
      <c r="H900">
        <f>IF(G900="","",IFERROR(LEFT(SUBSTITUTE(G900,"#","?"),FIND("?",SUBSTITUTE(G900,"#","?"))-1),G900))</f>
        <v/>
      </c>
      <c r="I900">
        <f>IF(H900="","",LOWER(IF(AND(LEN(H900)&gt;1,RIGHT(H900,1)="/"),LEFT(H900,LEN(H900)-1),H900)))</f>
        <v/>
      </c>
      <c r="J900">
        <f>IF(I900="","",IFERROR(N(INDEX($A900:$E900,1,Rules!$H$16)),0))</f>
        <v/>
      </c>
      <c r="K900">
        <f>IF(I900="","",IFERROR(N(INDEX($A900:$E900,1,Rules!$H$17)),0))</f>
        <v/>
      </c>
      <c r="L900">
        <f>IF(I900="","",IFERROR(N(INDEX($A900:$E900,1,Rules!$H$18))*K900,0))</f>
        <v/>
      </c>
      <c r="M900">
        <f>IF(I900="","",IF(COUNTIF(Crawl!$EC$2:$EC$2001,I900)&gt;0,"Yes","No"))</f>
        <v/>
      </c>
    </row>
    <row r="901">
      <c r="G901">
        <f>IF(A901="","",IF(LEFT(A901,4)="http",IFERROR(MID(A901,FIND("/",A901,FIND("//",A901)+2),2000),"/"),A901))</f>
        <v/>
      </c>
      <c r="H901">
        <f>IF(G901="","",IFERROR(LEFT(SUBSTITUTE(G901,"#","?"),FIND("?",SUBSTITUTE(G901,"#","?"))-1),G901))</f>
        <v/>
      </c>
      <c r="I901">
        <f>IF(H901="","",LOWER(IF(AND(LEN(H901)&gt;1,RIGHT(H901,1)="/"),LEFT(H901,LEN(H901)-1),H901)))</f>
        <v/>
      </c>
      <c r="J901">
        <f>IF(I901="","",IFERROR(N(INDEX($A901:$E901,1,Rules!$H$16)),0))</f>
        <v/>
      </c>
      <c r="K901">
        <f>IF(I901="","",IFERROR(N(INDEX($A901:$E901,1,Rules!$H$17)),0))</f>
        <v/>
      </c>
      <c r="L901">
        <f>IF(I901="","",IFERROR(N(INDEX($A901:$E901,1,Rules!$H$18))*K901,0))</f>
        <v/>
      </c>
      <c r="M901">
        <f>IF(I901="","",IF(COUNTIF(Crawl!$EC$2:$EC$2001,I901)&gt;0,"Yes","No"))</f>
        <v/>
      </c>
    </row>
    <row r="902">
      <c r="G902">
        <f>IF(A902="","",IF(LEFT(A902,4)="http",IFERROR(MID(A902,FIND("/",A902,FIND("//",A902)+2),2000),"/"),A902))</f>
        <v/>
      </c>
      <c r="H902">
        <f>IF(G902="","",IFERROR(LEFT(SUBSTITUTE(G902,"#","?"),FIND("?",SUBSTITUTE(G902,"#","?"))-1),G902))</f>
        <v/>
      </c>
      <c r="I902">
        <f>IF(H902="","",LOWER(IF(AND(LEN(H902)&gt;1,RIGHT(H902,1)="/"),LEFT(H902,LEN(H902)-1),H902)))</f>
        <v/>
      </c>
      <c r="J902">
        <f>IF(I902="","",IFERROR(N(INDEX($A902:$E902,1,Rules!$H$16)),0))</f>
        <v/>
      </c>
      <c r="K902">
        <f>IF(I902="","",IFERROR(N(INDEX($A902:$E902,1,Rules!$H$17)),0))</f>
        <v/>
      </c>
      <c r="L902">
        <f>IF(I902="","",IFERROR(N(INDEX($A902:$E902,1,Rules!$H$18))*K902,0))</f>
        <v/>
      </c>
      <c r="M902">
        <f>IF(I902="","",IF(COUNTIF(Crawl!$EC$2:$EC$2001,I902)&gt;0,"Yes","No"))</f>
        <v/>
      </c>
    </row>
    <row r="903">
      <c r="G903">
        <f>IF(A903="","",IF(LEFT(A903,4)="http",IFERROR(MID(A903,FIND("/",A903,FIND("//",A903)+2),2000),"/"),A903))</f>
        <v/>
      </c>
      <c r="H903">
        <f>IF(G903="","",IFERROR(LEFT(SUBSTITUTE(G903,"#","?"),FIND("?",SUBSTITUTE(G903,"#","?"))-1),G903))</f>
        <v/>
      </c>
      <c r="I903">
        <f>IF(H903="","",LOWER(IF(AND(LEN(H903)&gt;1,RIGHT(H903,1)="/"),LEFT(H903,LEN(H903)-1),H903)))</f>
        <v/>
      </c>
      <c r="J903">
        <f>IF(I903="","",IFERROR(N(INDEX($A903:$E903,1,Rules!$H$16)),0))</f>
        <v/>
      </c>
      <c r="K903">
        <f>IF(I903="","",IFERROR(N(INDEX($A903:$E903,1,Rules!$H$17)),0))</f>
        <v/>
      </c>
      <c r="L903">
        <f>IF(I903="","",IFERROR(N(INDEX($A903:$E903,1,Rules!$H$18))*K903,0))</f>
        <v/>
      </c>
      <c r="M903">
        <f>IF(I903="","",IF(COUNTIF(Crawl!$EC$2:$EC$2001,I903)&gt;0,"Yes","No"))</f>
        <v/>
      </c>
    </row>
    <row r="904">
      <c r="G904">
        <f>IF(A904="","",IF(LEFT(A904,4)="http",IFERROR(MID(A904,FIND("/",A904,FIND("//",A904)+2),2000),"/"),A904))</f>
        <v/>
      </c>
      <c r="H904">
        <f>IF(G904="","",IFERROR(LEFT(SUBSTITUTE(G904,"#","?"),FIND("?",SUBSTITUTE(G904,"#","?"))-1),G904))</f>
        <v/>
      </c>
      <c r="I904">
        <f>IF(H904="","",LOWER(IF(AND(LEN(H904)&gt;1,RIGHT(H904,1)="/"),LEFT(H904,LEN(H904)-1),H904)))</f>
        <v/>
      </c>
      <c r="J904">
        <f>IF(I904="","",IFERROR(N(INDEX($A904:$E904,1,Rules!$H$16)),0))</f>
        <v/>
      </c>
      <c r="K904">
        <f>IF(I904="","",IFERROR(N(INDEX($A904:$E904,1,Rules!$H$17)),0))</f>
        <v/>
      </c>
      <c r="L904">
        <f>IF(I904="","",IFERROR(N(INDEX($A904:$E904,1,Rules!$H$18))*K904,0))</f>
        <v/>
      </c>
      <c r="M904">
        <f>IF(I904="","",IF(COUNTIF(Crawl!$EC$2:$EC$2001,I904)&gt;0,"Yes","No"))</f>
        <v/>
      </c>
    </row>
    <row r="905">
      <c r="G905">
        <f>IF(A905="","",IF(LEFT(A905,4)="http",IFERROR(MID(A905,FIND("/",A905,FIND("//",A905)+2),2000),"/"),A905))</f>
        <v/>
      </c>
      <c r="H905">
        <f>IF(G905="","",IFERROR(LEFT(SUBSTITUTE(G905,"#","?"),FIND("?",SUBSTITUTE(G905,"#","?"))-1),G905))</f>
        <v/>
      </c>
      <c r="I905">
        <f>IF(H905="","",LOWER(IF(AND(LEN(H905)&gt;1,RIGHT(H905,1)="/"),LEFT(H905,LEN(H905)-1),H905)))</f>
        <v/>
      </c>
      <c r="J905">
        <f>IF(I905="","",IFERROR(N(INDEX($A905:$E905,1,Rules!$H$16)),0))</f>
        <v/>
      </c>
      <c r="K905">
        <f>IF(I905="","",IFERROR(N(INDEX($A905:$E905,1,Rules!$H$17)),0))</f>
        <v/>
      </c>
      <c r="L905">
        <f>IF(I905="","",IFERROR(N(INDEX($A905:$E905,1,Rules!$H$18))*K905,0))</f>
        <v/>
      </c>
      <c r="M905">
        <f>IF(I905="","",IF(COUNTIF(Crawl!$EC$2:$EC$2001,I905)&gt;0,"Yes","No"))</f>
        <v/>
      </c>
    </row>
    <row r="906">
      <c r="G906">
        <f>IF(A906="","",IF(LEFT(A906,4)="http",IFERROR(MID(A906,FIND("/",A906,FIND("//",A906)+2),2000),"/"),A906))</f>
        <v/>
      </c>
      <c r="H906">
        <f>IF(G906="","",IFERROR(LEFT(SUBSTITUTE(G906,"#","?"),FIND("?",SUBSTITUTE(G906,"#","?"))-1),G906))</f>
        <v/>
      </c>
      <c r="I906">
        <f>IF(H906="","",LOWER(IF(AND(LEN(H906)&gt;1,RIGHT(H906,1)="/"),LEFT(H906,LEN(H906)-1),H906)))</f>
        <v/>
      </c>
      <c r="J906">
        <f>IF(I906="","",IFERROR(N(INDEX($A906:$E906,1,Rules!$H$16)),0))</f>
        <v/>
      </c>
      <c r="K906">
        <f>IF(I906="","",IFERROR(N(INDEX($A906:$E906,1,Rules!$H$17)),0))</f>
        <v/>
      </c>
      <c r="L906">
        <f>IF(I906="","",IFERROR(N(INDEX($A906:$E906,1,Rules!$H$18))*K906,0))</f>
        <v/>
      </c>
      <c r="M906">
        <f>IF(I906="","",IF(COUNTIF(Crawl!$EC$2:$EC$2001,I906)&gt;0,"Yes","No"))</f>
        <v/>
      </c>
    </row>
    <row r="907">
      <c r="G907">
        <f>IF(A907="","",IF(LEFT(A907,4)="http",IFERROR(MID(A907,FIND("/",A907,FIND("//",A907)+2),2000),"/"),A907))</f>
        <v/>
      </c>
      <c r="H907">
        <f>IF(G907="","",IFERROR(LEFT(SUBSTITUTE(G907,"#","?"),FIND("?",SUBSTITUTE(G907,"#","?"))-1),G907))</f>
        <v/>
      </c>
      <c r="I907">
        <f>IF(H907="","",LOWER(IF(AND(LEN(H907)&gt;1,RIGHT(H907,1)="/"),LEFT(H907,LEN(H907)-1),H907)))</f>
        <v/>
      </c>
      <c r="J907">
        <f>IF(I907="","",IFERROR(N(INDEX($A907:$E907,1,Rules!$H$16)),0))</f>
        <v/>
      </c>
      <c r="K907">
        <f>IF(I907="","",IFERROR(N(INDEX($A907:$E907,1,Rules!$H$17)),0))</f>
        <v/>
      </c>
      <c r="L907">
        <f>IF(I907="","",IFERROR(N(INDEX($A907:$E907,1,Rules!$H$18))*K907,0))</f>
        <v/>
      </c>
      <c r="M907">
        <f>IF(I907="","",IF(COUNTIF(Crawl!$EC$2:$EC$2001,I907)&gt;0,"Yes","No"))</f>
        <v/>
      </c>
    </row>
    <row r="908">
      <c r="G908">
        <f>IF(A908="","",IF(LEFT(A908,4)="http",IFERROR(MID(A908,FIND("/",A908,FIND("//",A908)+2),2000),"/"),A908))</f>
        <v/>
      </c>
      <c r="H908">
        <f>IF(G908="","",IFERROR(LEFT(SUBSTITUTE(G908,"#","?"),FIND("?",SUBSTITUTE(G908,"#","?"))-1),G908))</f>
        <v/>
      </c>
      <c r="I908">
        <f>IF(H908="","",LOWER(IF(AND(LEN(H908)&gt;1,RIGHT(H908,1)="/"),LEFT(H908,LEN(H908)-1),H908)))</f>
        <v/>
      </c>
      <c r="J908">
        <f>IF(I908="","",IFERROR(N(INDEX($A908:$E908,1,Rules!$H$16)),0))</f>
        <v/>
      </c>
      <c r="K908">
        <f>IF(I908="","",IFERROR(N(INDEX($A908:$E908,1,Rules!$H$17)),0))</f>
        <v/>
      </c>
      <c r="L908">
        <f>IF(I908="","",IFERROR(N(INDEX($A908:$E908,1,Rules!$H$18))*K908,0))</f>
        <v/>
      </c>
      <c r="M908">
        <f>IF(I908="","",IF(COUNTIF(Crawl!$EC$2:$EC$2001,I908)&gt;0,"Yes","No"))</f>
        <v/>
      </c>
    </row>
    <row r="909">
      <c r="G909">
        <f>IF(A909="","",IF(LEFT(A909,4)="http",IFERROR(MID(A909,FIND("/",A909,FIND("//",A909)+2),2000),"/"),A909))</f>
        <v/>
      </c>
      <c r="H909">
        <f>IF(G909="","",IFERROR(LEFT(SUBSTITUTE(G909,"#","?"),FIND("?",SUBSTITUTE(G909,"#","?"))-1),G909))</f>
        <v/>
      </c>
      <c r="I909">
        <f>IF(H909="","",LOWER(IF(AND(LEN(H909)&gt;1,RIGHT(H909,1)="/"),LEFT(H909,LEN(H909)-1),H909)))</f>
        <v/>
      </c>
      <c r="J909">
        <f>IF(I909="","",IFERROR(N(INDEX($A909:$E909,1,Rules!$H$16)),0))</f>
        <v/>
      </c>
      <c r="K909">
        <f>IF(I909="","",IFERROR(N(INDEX($A909:$E909,1,Rules!$H$17)),0))</f>
        <v/>
      </c>
      <c r="L909">
        <f>IF(I909="","",IFERROR(N(INDEX($A909:$E909,1,Rules!$H$18))*K909,0))</f>
        <v/>
      </c>
      <c r="M909">
        <f>IF(I909="","",IF(COUNTIF(Crawl!$EC$2:$EC$2001,I909)&gt;0,"Yes","No"))</f>
        <v/>
      </c>
    </row>
    <row r="910">
      <c r="G910">
        <f>IF(A910="","",IF(LEFT(A910,4)="http",IFERROR(MID(A910,FIND("/",A910,FIND("//",A910)+2),2000),"/"),A910))</f>
        <v/>
      </c>
      <c r="H910">
        <f>IF(G910="","",IFERROR(LEFT(SUBSTITUTE(G910,"#","?"),FIND("?",SUBSTITUTE(G910,"#","?"))-1),G910))</f>
        <v/>
      </c>
      <c r="I910">
        <f>IF(H910="","",LOWER(IF(AND(LEN(H910)&gt;1,RIGHT(H910,1)="/"),LEFT(H910,LEN(H910)-1),H910)))</f>
        <v/>
      </c>
      <c r="J910">
        <f>IF(I910="","",IFERROR(N(INDEX($A910:$E910,1,Rules!$H$16)),0))</f>
        <v/>
      </c>
      <c r="K910">
        <f>IF(I910="","",IFERROR(N(INDEX($A910:$E910,1,Rules!$H$17)),0))</f>
        <v/>
      </c>
      <c r="L910">
        <f>IF(I910="","",IFERROR(N(INDEX($A910:$E910,1,Rules!$H$18))*K910,0))</f>
        <v/>
      </c>
      <c r="M910">
        <f>IF(I910="","",IF(COUNTIF(Crawl!$EC$2:$EC$2001,I910)&gt;0,"Yes","No"))</f>
        <v/>
      </c>
    </row>
    <row r="911">
      <c r="G911">
        <f>IF(A911="","",IF(LEFT(A911,4)="http",IFERROR(MID(A911,FIND("/",A911,FIND("//",A911)+2),2000),"/"),A911))</f>
        <v/>
      </c>
      <c r="H911">
        <f>IF(G911="","",IFERROR(LEFT(SUBSTITUTE(G911,"#","?"),FIND("?",SUBSTITUTE(G911,"#","?"))-1),G911))</f>
        <v/>
      </c>
      <c r="I911">
        <f>IF(H911="","",LOWER(IF(AND(LEN(H911)&gt;1,RIGHT(H911,1)="/"),LEFT(H911,LEN(H911)-1),H911)))</f>
        <v/>
      </c>
      <c r="J911">
        <f>IF(I911="","",IFERROR(N(INDEX($A911:$E911,1,Rules!$H$16)),0))</f>
        <v/>
      </c>
      <c r="K911">
        <f>IF(I911="","",IFERROR(N(INDEX($A911:$E911,1,Rules!$H$17)),0))</f>
        <v/>
      </c>
      <c r="L911">
        <f>IF(I911="","",IFERROR(N(INDEX($A911:$E911,1,Rules!$H$18))*K911,0))</f>
        <v/>
      </c>
      <c r="M911">
        <f>IF(I911="","",IF(COUNTIF(Crawl!$EC$2:$EC$2001,I911)&gt;0,"Yes","No"))</f>
        <v/>
      </c>
    </row>
    <row r="912">
      <c r="G912">
        <f>IF(A912="","",IF(LEFT(A912,4)="http",IFERROR(MID(A912,FIND("/",A912,FIND("//",A912)+2),2000),"/"),A912))</f>
        <v/>
      </c>
      <c r="H912">
        <f>IF(G912="","",IFERROR(LEFT(SUBSTITUTE(G912,"#","?"),FIND("?",SUBSTITUTE(G912,"#","?"))-1),G912))</f>
        <v/>
      </c>
      <c r="I912">
        <f>IF(H912="","",LOWER(IF(AND(LEN(H912)&gt;1,RIGHT(H912,1)="/"),LEFT(H912,LEN(H912)-1),H912)))</f>
        <v/>
      </c>
      <c r="J912">
        <f>IF(I912="","",IFERROR(N(INDEX($A912:$E912,1,Rules!$H$16)),0))</f>
        <v/>
      </c>
      <c r="K912">
        <f>IF(I912="","",IFERROR(N(INDEX($A912:$E912,1,Rules!$H$17)),0))</f>
        <v/>
      </c>
      <c r="L912">
        <f>IF(I912="","",IFERROR(N(INDEX($A912:$E912,1,Rules!$H$18))*K912,0))</f>
        <v/>
      </c>
      <c r="M912">
        <f>IF(I912="","",IF(COUNTIF(Crawl!$EC$2:$EC$2001,I912)&gt;0,"Yes","No"))</f>
        <v/>
      </c>
    </row>
    <row r="913">
      <c r="G913">
        <f>IF(A913="","",IF(LEFT(A913,4)="http",IFERROR(MID(A913,FIND("/",A913,FIND("//",A913)+2),2000),"/"),A913))</f>
        <v/>
      </c>
      <c r="H913">
        <f>IF(G913="","",IFERROR(LEFT(SUBSTITUTE(G913,"#","?"),FIND("?",SUBSTITUTE(G913,"#","?"))-1),G913))</f>
        <v/>
      </c>
      <c r="I913">
        <f>IF(H913="","",LOWER(IF(AND(LEN(H913)&gt;1,RIGHT(H913,1)="/"),LEFT(H913,LEN(H913)-1),H913)))</f>
        <v/>
      </c>
      <c r="J913">
        <f>IF(I913="","",IFERROR(N(INDEX($A913:$E913,1,Rules!$H$16)),0))</f>
        <v/>
      </c>
      <c r="K913">
        <f>IF(I913="","",IFERROR(N(INDEX($A913:$E913,1,Rules!$H$17)),0))</f>
        <v/>
      </c>
      <c r="L913">
        <f>IF(I913="","",IFERROR(N(INDEX($A913:$E913,1,Rules!$H$18))*K913,0))</f>
        <v/>
      </c>
      <c r="M913">
        <f>IF(I913="","",IF(COUNTIF(Crawl!$EC$2:$EC$2001,I913)&gt;0,"Yes","No"))</f>
        <v/>
      </c>
    </row>
    <row r="914">
      <c r="G914">
        <f>IF(A914="","",IF(LEFT(A914,4)="http",IFERROR(MID(A914,FIND("/",A914,FIND("//",A914)+2),2000),"/"),A914))</f>
        <v/>
      </c>
      <c r="H914">
        <f>IF(G914="","",IFERROR(LEFT(SUBSTITUTE(G914,"#","?"),FIND("?",SUBSTITUTE(G914,"#","?"))-1),G914))</f>
        <v/>
      </c>
      <c r="I914">
        <f>IF(H914="","",LOWER(IF(AND(LEN(H914)&gt;1,RIGHT(H914,1)="/"),LEFT(H914,LEN(H914)-1),H914)))</f>
        <v/>
      </c>
      <c r="J914">
        <f>IF(I914="","",IFERROR(N(INDEX($A914:$E914,1,Rules!$H$16)),0))</f>
        <v/>
      </c>
      <c r="K914">
        <f>IF(I914="","",IFERROR(N(INDEX($A914:$E914,1,Rules!$H$17)),0))</f>
        <v/>
      </c>
      <c r="L914">
        <f>IF(I914="","",IFERROR(N(INDEX($A914:$E914,1,Rules!$H$18))*K914,0))</f>
        <v/>
      </c>
      <c r="M914">
        <f>IF(I914="","",IF(COUNTIF(Crawl!$EC$2:$EC$2001,I914)&gt;0,"Yes","No"))</f>
        <v/>
      </c>
    </row>
    <row r="915">
      <c r="G915">
        <f>IF(A915="","",IF(LEFT(A915,4)="http",IFERROR(MID(A915,FIND("/",A915,FIND("//",A915)+2),2000),"/"),A915))</f>
        <v/>
      </c>
      <c r="H915">
        <f>IF(G915="","",IFERROR(LEFT(SUBSTITUTE(G915,"#","?"),FIND("?",SUBSTITUTE(G915,"#","?"))-1),G915))</f>
        <v/>
      </c>
      <c r="I915">
        <f>IF(H915="","",LOWER(IF(AND(LEN(H915)&gt;1,RIGHT(H915,1)="/"),LEFT(H915,LEN(H915)-1),H915)))</f>
        <v/>
      </c>
      <c r="J915">
        <f>IF(I915="","",IFERROR(N(INDEX($A915:$E915,1,Rules!$H$16)),0))</f>
        <v/>
      </c>
      <c r="K915">
        <f>IF(I915="","",IFERROR(N(INDEX($A915:$E915,1,Rules!$H$17)),0))</f>
        <v/>
      </c>
      <c r="L915">
        <f>IF(I915="","",IFERROR(N(INDEX($A915:$E915,1,Rules!$H$18))*K915,0))</f>
        <v/>
      </c>
      <c r="M915">
        <f>IF(I915="","",IF(COUNTIF(Crawl!$EC$2:$EC$2001,I915)&gt;0,"Yes","No"))</f>
        <v/>
      </c>
    </row>
    <row r="916">
      <c r="G916">
        <f>IF(A916="","",IF(LEFT(A916,4)="http",IFERROR(MID(A916,FIND("/",A916,FIND("//",A916)+2),2000),"/"),A916))</f>
        <v/>
      </c>
      <c r="H916">
        <f>IF(G916="","",IFERROR(LEFT(SUBSTITUTE(G916,"#","?"),FIND("?",SUBSTITUTE(G916,"#","?"))-1),G916))</f>
        <v/>
      </c>
      <c r="I916">
        <f>IF(H916="","",LOWER(IF(AND(LEN(H916)&gt;1,RIGHT(H916,1)="/"),LEFT(H916,LEN(H916)-1),H916)))</f>
        <v/>
      </c>
      <c r="J916">
        <f>IF(I916="","",IFERROR(N(INDEX($A916:$E916,1,Rules!$H$16)),0))</f>
        <v/>
      </c>
      <c r="K916">
        <f>IF(I916="","",IFERROR(N(INDEX($A916:$E916,1,Rules!$H$17)),0))</f>
        <v/>
      </c>
      <c r="L916">
        <f>IF(I916="","",IFERROR(N(INDEX($A916:$E916,1,Rules!$H$18))*K916,0))</f>
        <v/>
      </c>
      <c r="M916">
        <f>IF(I916="","",IF(COUNTIF(Crawl!$EC$2:$EC$2001,I916)&gt;0,"Yes","No"))</f>
        <v/>
      </c>
    </row>
    <row r="917">
      <c r="G917">
        <f>IF(A917="","",IF(LEFT(A917,4)="http",IFERROR(MID(A917,FIND("/",A917,FIND("//",A917)+2),2000),"/"),A917))</f>
        <v/>
      </c>
      <c r="H917">
        <f>IF(G917="","",IFERROR(LEFT(SUBSTITUTE(G917,"#","?"),FIND("?",SUBSTITUTE(G917,"#","?"))-1),G917))</f>
        <v/>
      </c>
      <c r="I917">
        <f>IF(H917="","",LOWER(IF(AND(LEN(H917)&gt;1,RIGHT(H917,1)="/"),LEFT(H917,LEN(H917)-1),H917)))</f>
        <v/>
      </c>
      <c r="J917">
        <f>IF(I917="","",IFERROR(N(INDEX($A917:$E917,1,Rules!$H$16)),0))</f>
        <v/>
      </c>
      <c r="K917">
        <f>IF(I917="","",IFERROR(N(INDEX($A917:$E917,1,Rules!$H$17)),0))</f>
        <v/>
      </c>
      <c r="L917">
        <f>IF(I917="","",IFERROR(N(INDEX($A917:$E917,1,Rules!$H$18))*K917,0))</f>
        <v/>
      </c>
      <c r="M917">
        <f>IF(I917="","",IF(COUNTIF(Crawl!$EC$2:$EC$2001,I917)&gt;0,"Yes","No"))</f>
        <v/>
      </c>
    </row>
    <row r="918">
      <c r="G918">
        <f>IF(A918="","",IF(LEFT(A918,4)="http",IFERROR(MID(A918,FIND("/",A918,FIND("//",A918)+2),2000),"/"),A918))</f>
        <v/>
      </c>
      <c r="H918">
        <f>IF(G918="","",IFERROR(LEFT(SUBSTITUTE(G918,"#","?"),FIND("?",SUBSTITUTE(G918,"#","?"))-1),G918))</f>
        <v/>
      </c>
      <c r="I918">
        <f>IF(H918="","",LOWER(IF(AND(LEN(H918)&gt;1,RIGHT(H918,1)="/"),LEFT(H918,LEN(H918)-1),H918)))</f>
        <v/>
      </c>
      <c r="J918">
        <f>IF(I918="","",IFERROR(N(INDEX($A918:$E918,1,Rules!$H$16)),0))</f>
        <v/>
      </c>
      <c r="K918">
        <f>IF(I918="","",IFERROR(N(INDEX($A918:$E918,1,Rules!$H$17)),0))</f>
        <v/>
      </c>
      <c r="L918">
        <f>IF(I918="","",IFERROR(N(INDEX($A918:$E918,1,Rules!$H$18))*K918,0))</f>
        <v/>
      </c>
      <c r="M918">
        <f>IF(I918="","",IF(COUNTIF(Crawl!$EC$2:$EC$2001,I918)&gt;0,"Yes","No"))</f>
        <v/>
      </c>
    </row>
    <row r="919">
      <c r="G919">
        <f>IF(A919="","",IF(LEFT(A919,4)="http",IFERROR(MID(A919,FIND("/",A919,FIND("//",A919)+2),2000),"/"),A919))</f>
        <v/>
      </c>
      <c r="H919">
        <f>IF(G919="","",IFERROR(LEFT(SUBSTITUTE(G919,"#","?"),FIND("?",SUBSTITUTE(G919,"#","?"))-1),G919))</f>
        <v/>
      </c>
      <c r="I919">
        <f>IF(H919="","",LOWER(IF(AND(LEN(H919)&gt;1,RIGHT(H919,1)="/"),LEFT(H919,LEN(H919)-1),H919)))</f>
        <v/>
      </c>
      <c r="J919">
        <f>IF(I919="","",IFERROR(N(INDEX($A919:$E919,1,Rules!$H$16)),0))</f>
        <v/>
      </c>
      <c r="K919">
        <f>IF(I919="","",IFERROR(N(INDEX($A919:$E919,1,Rules!$H$17)),0))</f>
        <v/>
      </c>
      <c r="L919">
        <f>IF(I919="","",IFERROR(N(INDEX($A919:$E919,1,Rules!$H$18))*K919,0))</f>
        <v/>
      </c>
      <c r="M919">
        <f>IF(I919="","",IF(COUNTIF(Crawl!$EC$2:$EC$2001,I919)&gt;0,"Yes","No"))</f>
        <v/>
      </c>
    </row>
    <row r="920">
      <c r="G920">
        <f>IF(A920="","",IF(LEFT(A920,4)="http",IFERROR(MID(A920,FIND("/",A920,FIND("//",A920)+2),2000),"/"),A920))</f>
        <v/>
      </c>
      <c r="H920">
        <f>IF(G920="","",IFERROR(LEFT(SUBSTITUTE(G920,"#","?"),FIND("?",SUBSTITUTE(G920,"#","?"))-1),G920))</f>
        <v/>
      </c>
      <c r="I920">
        <f>IF(H920="","",LOWER(IF(AND(LEN(H920)&gt;1,RIGHT(H920,1)="/"),LEFT(H920,LEN(H920)-1),H920)))</f>
        <v/>
      </c>
      <c r="J920">
        <f>IF(I920="","",IFERROR(N(INDEX($A920:$E920,1,Rules!$H$16)),0))</f>
        <v/>
      </c>
      <c r="K920">
        <f>IF(I920="","",IFERROR(N(INDEX($A920:$E920,1,Rules!$H$17)),0))</f>
        <v/>
      </c>
      <c r="L920">
        <f>IF(I920="","",IFERROR(N(INDEX($A920:$E920,1,Rules!$H$18))*K920,0))</f>
        <v/>
      </c>
      <c r="M920">
        <f>IF(I920="","",IF(COUNTIF(Crawl!$EC$2:$EC$2001,I920)&gt;0,"Yes","No"))</f>
        <v/>
      </c>
    </row>
    <row r="921">
      <c r="G921">
        <f>IF(A921="","",IF(LEFT(A921,4)="http",IFERROR(MID(A921,FIND("/",A921,FIND("//",A921)+2),2000),"/"),A921))</f>
        <v/>
      </c>
      <c r="H921">
        <f>IF(G921="","",IFERROR(LEFT(SUBSTITUTE(G921,"#","?"),FIND("?",SUBSTITUTE(G921,"#","?"))-1),G921))</f>
        <v/>
      </c>
      <c r="I921">
        <f>IF(H921="","",LOWER(IF(AND(LEN(H921)&gt;1,RIGHT(H921,1)="/"),LEFT(H921,LEN(H921)-1),H921)))</f>
        <v/>
      </c>
      <c r="J921">
        <f>IF(I921="","",IFERROR(N(INDEX($A921:$E921,1,Rules!$H$16)),0))</f>
        <v/>
      </c>
      <c r="K921">
        <f>IF(I921="","",IFERROR(N(INDEX($A921:$E921,1,Rules!$H$17)),0))</f>
        <v/>
      </c>
      <c r="L921">
        <f>IF(I921="","",IFERROR(N(INDEX($A921:$E921,1,Rules!$H$18))*K921,0))</f>
        <v/>
      </c>
      <c r="M921">
        <f>IF(I921="","",IF(COUNTIF(Crawl!$EC$2:$EC$2001,I921)&gt;0,"Yes","No"))</f>
        <v/>
      </c>
    </row>
    <row r="922">
      <c r="G922">
        <f>IF(A922="","",IF(LEFT(A922,4)="http",IFERROR(MID(A922,FIND("/",A922,FIND("//",A922)+2),2000),"/"),A922))</f>
        <v/>
      </c>
      <c r="H922">
        <f>IF(G922="","",IFERROR(LEFT(SUBSTITUTE(G922,"#","?"),FIND("?",SUBSTITUTE(G922,"#","?"))-1),G922))</f>
        <v/>
      </c>
      <c r="I922">
        <f>IF(H922="","",LOWER(IF(AND(LEN(H922)&gt;1,RIGHT(H922,1)="/"),LEFT(H922,LEN(H922)-1),H922)))</f>
        <v/>
      </c>
      <c r="J922">
        <f>IF(I922="","",IFERROR(N(INDEX($A922:$E922,1,Rules!$H$16)),0))</f>
        <v/>
      </c>
      <c r="K922">
        <f>IF(I922="","",IFERROR(N(INDEX($A922:$E922,1,Rules!$H$17)),0))</f>
        <v/>
      </c>
      <c r="L922">
        <f>IF(I922="","",IFERROR(N(INDEX($A922:$E922,1,Rules!$H$18))*K922,0))</f>
        <v/>
      </c>
      <c r="M922">
        <f>IF(I922="","",IF(COUNTIF(Crawl!$EC$2:$EC$2001,I922)&gt;0,"Yes","No"))</f>
        <v/>
      </c>
    </row>
    <row r="923">
      <c r="G923">
        <f>IF(A923="","",IF(LEFT(A923,4)="http",IFERROR(MID(A923,FIND("/",A923,FIND("//",A923)+2),2000),"/"),A923))</f>
        <v/>
      </c>
      <c r="H923">
        <f>IF(G923="","",IFERROR(LEFT(SUBSTITUTE(G923,"#","?"),FIND("?",SUBSTITUTE(G923,"#","?"))-1),G923))</f>
        <v/>
      </c>
      <c r="I923">
        <f>IF(H923="","",LOWER(IF(AND(LEN(H923)&gt;1,RIGHT(H923,1)="/"),LEFT(H923,LEN(H923)-1),H923)))</f>
        <v/>
      </c>
      <c r="J923">
        <f>IF(I923="","",IFERROR(N(INDEX($A923:$E923,1,Rules!$H$16)),0))</f>
        <v/>
      </c>
      <c r="K923">
        <f>IF(I923="","",IFERROR(N(INDEX($A923:$E923,1,Rules!$H$17)),0))</f>
        <v/>
      </c>
      <c r="L923">
        <f>IF(I923="","",IFERROR(N(INDEX($A923:$E923,1,Rules!$H$18))*K923,0))</f>
        <v/>
      </c>
      <c r="M923">
        <f>IF(I923="","",IF(COUNTIF(Crawl!$EC$2:$EC$2001,I923)&gt;0,"Yes","No"))</f>
        <v/>
      </c>
    </row>
    <row r="924">
      <c r="G924">
        <f>IF(A924="","",IF(LEFT(A924,4)="http",IFERROR(MID(A924,FIND("/",A924,FIND("//",A924)+2),2000),"/"),A924))</f>
        <v/>
      </c>
      <c r="H924">
        <f>IF(G924="","",IFERROR(LEFT(SUBSTITUTE(G924,"#","?"),FIND("?",SUBSTITUTE(G924,"#","?"))-1),G924))</f>
        <v/>
      </c>
      <c r="I924">
        <f>IF(H924="","",LOWER(IF(AND(LEN(H924)&gt;1,RIGHT(H924,1)="/"),LEFT(H924,LEN(H924)-1),H924)))</f>
        <v/>
      </c>
      <c r="J924">
        <f>IF(I924="","",IFERROR(N(INDEX($A924:$E924,1,Rules!$H$16)),0))</f>
        <v/>
      </c>
      <c r="K924">
        <f>IF(I924="","",IFERROR(N(INDEX($A924:$E924,1,Rules!$H$17)),0))</f>
        <v/>
      </c>
      <c r="L924">
        <f>IF(I924="","",IFERROR(N(INDEX($A924:$E924,1,Rules!$H$18))*K924,0))</f>
        <v/>
      </c>
      <c r="M924">
        <f>IF(I924="","",IF(COUNTIF(Crawl!$EC$2:$EC$2001,I924)&gt;0,"Yes","No"))</f>
        <v/>
      </c>
    </row>
    <row r="925">
      <c r="G925">
        <f>IF(A925="","",IF(LEFT(A925,4)="http",IFERROR(MID(A925,FIND("/",A925,FIND("//",A925)+2),2000),"/"),A925))</f>
        <v/>
      </c>
      <c r="H925">
        <f>IF(G925="","",IFERROR(LEFT(SUBSTITUTE(G925,"#","?"),FIND("?",SUBSTITUTE(G925,"#","?"))-1),G925))</f>
        <v/>
      </c>
      <c r="I925">
        <f>IF(H925="","",LOWER(IF(AND(LEN(H925)&gt;1,RIGHT(H925,1)="/"),LEFT(H925,LEN(H925)-1),H925)))</f>
        <v/>
      </c>
      <c r="J925">
        <f>IF(I925="","",IFERROR(N(INDEX($A925:$E925,1,Rules!$H$16)),0))</f>
        <v/>
      </c>
      <c r="K925">
        <f>IF(I925="","",IFERROR(N(INDEX($A925:$E925,1,Rules!$H$17)),0))</f>
        <v/>
      </c>
      <c r="L925">
        <f>IF(I925="","",IFERROR(N(INDEX($A925:$E925,1,Rules!$H$18))*K925,0))</f>
        <v/>
      </c>
      <c r="M925">
        <f>IF(I925="","",IF(COUNTIF(Crawl!$EC$2:$EC$2001,I925)&gt;0,"Yes","No"))</f>
        <v/>
      </c>
    </row>
    <row r="926">
      <c r="G926">
        <f>IF(A926="","",IF(LEFT(A926,4)="http",IFERROR(MID(A926,FIND("/",A926,FIND("//",A926)+2),2000),"/"),A926))</f>
        <v/>
      </c>
      <c r="H926">
        <f>IF(G926="","",IFERROR(LEFT(SUBSTITUTE(G926,"#","?"),FIND("?",SUBSTITUTE(G926,"#","?"))-1),G926))</f>
        <v/>
      </c>
      <c r="I926">
        <f>IF(H926="","",LOWER(IF(AND(LEN(H926)&gt;1,RIGHT(H926,1)="/"),LEFT(H926,LEN(H926)-1),H926)))</f>
        <v/>
      </c>
      <c r="J926">
        <f>IF(I926="","",IFERROR(N(INDEX($A926:$E926,1,Rules!$H$16)),0))</f>
        <v/>
      </c>
      <c r="K926">
        <f>IF(I926="","",IFERROR(N(INDEX($A926:$E926,1,Rules!$H$17)),0))</f>
        <v/>
      </c>
      <c r="L926">
        <f>IF(I926="","",IFERROR(N(INDEX($A926:$E926,1,Rules!$H$18))*K926,0))</f>
        <v/>
      </c>
      <c r="M926">
        <f>IF(I926="","",IF(COUNTIF(Crawl!$EC$2:$EC$2001,I926)&gt;0,"Yes","No"))</f>
        <v/>
      </c>
    </row>
    <row r="927">
      <c r="G927">
        <f>IF(A927="","",IF(LEFT(A927,4)="http",IFERROR(MID(A927,FIND("/",A927,FIND("//",A927)+2),2000),"/"),A927))</f>
        <v/>
      </c>
      <c r="H927">
        <f>IF(G927="","",IFERROR(LEFT(SUBSTITUTE(G927,"#","?"),FIND("?",SUBSTITUTE(G927,"#","?"))-1),G927))</f>
        <v/>
      </c>
      <c r="I927">
        <f>IF(H927="","",LOWER(IF(AND(LEN(H927)&gt;1,RIGHT(H927,1)="/"),LEFT(H927,LEN(H927)-1),H927)))</f>
        <v/>
      </c>
      <c r="J927">
        <f>IF(I927="","",IFERROR(N(INDEX($A927:$E927,1,Rules!$H$16)),0))</f>
        <v/>
      </c>
      <c r="K927">
        <f>IF(I927="","",IFERROR(N(INDEX($A927:$E927,1,Rules!$H$17)),0))</f>
        <v/>
      </c>
      <c r="L927">
        <f>IF(I927="","",IFERROR(N(INDEX($A927:$E927,1,Rules!$H$18))*K927,0))</f>
        <v/>
      </c>
      <c r="M927">
        <f>IF(I927="","",IF(COUNTIF(Crawl!$EC$2:$EC$2001,I927)&gt;0,"Yes","No"))</f>
        <v/>
      </c>
    </row>
    <row r="928">
      <c r="G928">
        <f>IF(A928="","",IF(LEFT(A928,4)="http",IFERROR(MID(A928,FIND("/",A928,FIND("//",A928)+2),2000),"/"),A928))</f>
        <v/>
      </c>
      <c r="H928">
        <f>IF(G928="","",IFERROR(LEFT(SUBSTITUTE(G928,"#","?"),FIND("?",SUBSTITUTE(G928,"#","?"))-1),G928))</f>
        <v/>
      </c>
      <c r="I928">
        <f>IF(H928="","",LOWER(IF(AND(LEN(H928)&gt;1,RIGHT(H928,1)="/"),LEFT(H928,LEN(H928)-1),H928)))</f>
        <v/>
      </c>
      <c r="J928">
        <f>IF(I928="","",IFERROR(N(INDEX($A928:$E928,1,Rules!$H$16)),0))</f>
        <v/>
      </c>
      <c r="K928">
        <f>IF(I928="","",IFERROR(N(INDEX($A928:$E928,1,Rules!$H$17)),0))</f>
        <v/>
      </c>
      <c r="L928">
        <f>IF(I928="","",IFERROR(N(INDEX($A928:$E928,1,Rules!$H$18))*K928,0))</f>
        <v/>
      </c>
      <c r="M928">
        <f>IF(I928="","",IF(COUNTIF(Crawl!$EC$2:$EC$2001,I928)&gt;0,"Yes","No"))</f>
        <v/>
      </c>
    </row>
    <row r="929">
      <c r="G929">
        <f>IF(A929="","",IF(LEFT(A929,4)="http",IFERROR(MID(A929,FIND("/",A929,FIND("//",A929)+2),2000),"/"),A929))</f>
        <v/>
      </c>
      <c r="H929">
        <f>IF(G929="","",IFERROR(LEFT(SUBSTITUTE(G929,"#","?"),FIND("?",SUBSTITUTE(G929,"#","?"))-1),G929))</f>
        <v/>
      </c>
      <c r="I929">
        <f>IF(H929="","",LOWER(IF(AND(LEN(H929)&gt;1,RIGHT(H929,1)="/"),LEFT(H929,LEN(H929)-1),H929)))</f>
        <v/>
      </c>
      <c r="J929">
        <f>IF(I929="","",IFERROR(N(INDEX($A929:$E929,1,Rules!$H$16)),0))</f>
        <v/>
      </c>
      <c r="K929">
        <f>IF(I929="","",IFERROR(N(INDEX($A929:$E929,1,Rules!$H$17)),0))</f>
        <v/>
      </c>
      <c r="L929">
        <f>IF(I929="","",IFERROR(N(INDEX($A929:$E929,1,Rules!$H$18))*K929,0))</f>
        <v/>
      </c>
      <c r="M929">
        <f>IF(I929="","",IF(COUNTIF(Crawl!$EC$2:$EC$2001,I929)&gt;0,"Yes","No"))</f>
        <v/>
      </c>
    </row>
    <row r="930">
      <c r="G930">
        <f>IF(A930="","",IF(LEFT(A930,4)="http",IFERROR(MID(A930,FIND("/",A930,FIND("//",A930)+2),2000),"/"),A930))</f>
        <v/>
      </c>
      <c r="H930">
        <f>IF(G930="","",IFERROR(LEFT(SUBSTITUTE(G930,"#","?"),FIND("?",SUBSTITUTE(G930,"#","?"))-1),G930))</f>
        <v/>
      </c>
      <c r="I930">
        <f>IF(H930="","",LOWER(IF(AND(LEN(H930)&gt;1,RIGHT(H930,1)="/"),LEFT(H930,LEN(H930)-1),H930)))</f>
        <v/>
      </c>
      <c r="J930">
        <f>IF(I930="","",IFERROR(N(INDEX($A930:$E930,1,Rules!$H$16)),0))</f>
        <v/>
      </c>
      <c r="K930">
        <f>IF(I930="","",IFERROR(N(INDEX($A930:$E930,1,Rules!$H$17)),0))</f>
        <v/>
      </c>
      <c r="L930">
        <f>IF(I930="","",IFERROR(N(INDEX($A930:$E930,1,Rules!$H$18))*K930,0))</f>
        <v/>
      </c>
      <c r="M930">
        <f>IF(I930="","",IF(COUNTIF(Crawl!$EC$2:$EC$2001,I930)&gt;0,"Yes","No"))</f>
        <v/>
      </c>
    </row>
    <row r="931">
      <c r="G931">
        <f>IF(A931="","",IF(LEFT(A931,4)="http",IFERROR(MID(A931,FIND("/",A931,FIND("//",A931)+2),2000),"/"),A931))</f>
        <v/>
      </c>
      <c r="H931">
        <f>IF(G931="","",IFERROR(LEFT(SUBSTITUTE(G931,"#","?"),FIND("?",SUBSTITUTE(G931,"#","?"))-1),G931))</f>
        <v/>
      </c>
      <c r="I931">
        <f>IF(H931="","",LOWER(IF(AND(LEN(H931)&gt;1,RIGHT(H931,1)="/"),LEFT(H931,LEN(H931)-1),H931)))</f>
        <v/>
      </c>
      <c r="J931">
        <f>IF(I931="","",IFERROR(N(INDEX($A931:$E931,1,Rules!$H$16)),0))</f>
        <v/>
      </c>
      <c r="K931">
        <f>IF(I931="","",IFERROR(N(INDEX($A931:$E931,1,Rules!$H$17)),0))</f>
        <v/>
      </c>
      <c r="L931">
        <f>IF(I931="","",IFERROR(N(INDEX($A931:$E931,1,Rules!$H$18))*K931,0))</f>
        <v/>
      </c>
      <c r="M931">
        <f>IF(I931="","",IF(COUNTIF(Crawl!$EC$2:$EC$2001,I931)&gt;0,"Yes","No"))</f>
        <v/>
      </c>
    </row>
    <row r="932">
      <c r="G932">
        <f>IF(A932="","",IF(LEFT(A932,4)="http",IFERROR(MID(A932,FIND("/",A932,FIND("//",A932)+2),2000),"/"),A932))</f>
        <v/>
      </c>
      <c r="H932">
        <f>IF(G932="","",IFERROR(LEFT(SUBSTITUTE(G932,"#","?"),FIND("?",SUBSTITUTE(G932,"#","?"))-1),G932))</f>
        <v/>
      </c>
      <c r="I932">
        <f>IF(H932="","",LOWER(IF(AND(LEN(H932)&gt;1,RIGHT(H932,1)="/"),LEFT(H932,LEN(H932)-1),H932)))</f>
        <v/>
      </c>
      <c r="J932">
        <f>IF(I932="","",IFERROR(N(INDEX($A932:$E932,1,Rules!$H$16)),0))</f>
        <v/>
      </c>
      <c r="K932">
        <f>IF(I932="","",IFERROR(N(INDEX($A932:$E932,1,Rules!$H$17)),0))</f>
        <v/>
      </c>
      <c r="L932">
        <f>IF(I932="","",IFERROR(N(INDEX($A932:$E932,1,Rules!$H$18))*K932,0))</f>
        <v/>
      </c>
      <c r="M932">
        <f>IF(I932="","",IF(COUNTIF(Crawl!$EC$2:$EC$2001,I932)&gt;0,"Yes","No"))</f>
        <v/>
      </c>
    </row>
    <row r="933">
      <c r="G933">
        <f>IF(A933="","",IF(LEFT(A933,4)="http",IFERROR(MID(A933,FIND("/",A933,FIND("//",A933)+2),2000),"/"),A933))</f>
        <v/>
      </c>
      <c r="H933">
        <f>IF(G933="","",IFERROR(LEFT(SUBSTITUTE(G933,"#","?"),FIND("?",SUBSTITUTE(G933,"#","?"))-1),G933))</f>
        <v/>
      </c>
      <c r="I933">
        <f>IF(H933="","",LOWER(IF(AND(LEN(H933)&gt;1,RIGHT(H933,1)="/"),LEFT(H933,LEN(H933)-1),H933)))</f>
        <v/>
      </c>
      <c r="J933">
        <f>IF(I933="","",IFERROR(N(INDEX($A933:$E933,1,Rules!$H$16)),0))</f>
        <v/>
      </c>
      <c r="K933">
        <f>IF(I933="","",IFERROR(N(INDEX($A933:$E933,1,Rules!$H$17)),0))</f>
        <v/>
      </c>
      <c r="L933">
        <f>IF(I933="","",IFERROR(N(INDEX($A933:$E933,1,Rules!$H$18))*K933,0))</f>
        <v/>
      </c>
      <c r="M933">
        <f>IF(I933="","",IF(COUNTIF(Crawl!$EC$2:$EC$2001,I933)&gt;0,"Yes","No"))</f>
        <v/>
      </c>
    </row>
    <row r="934">
      <c r="G934">
        <f>IF(A934="","",IF(LEFT(A934,4)="http",IFERROR(MID(A934,FIND("/",A934,FIND("//",A934)+2),2000),"/"),A934))</f>
        <v/>
      </c>
      <c r="H934">
        <f>IF(G934="","",IFERROR(LEFT(SUBSTITUTE(G934,"#","?"),FIND("?",SUBSTITUTE(G934,"#","?"))-1),G934))</f>
        <v/>
      </c>
      <c r="I934">
        <f>IF(H934="","",LOWER(IF(AND(LEN(H934)&gt;1,RIGHT(H934,1)="/"),LEFT(H934,LEN(H934)-1),H934)))</f>
        <v/>
      </c>
      <c r="J934">
        <f>IF(I934="","",IFERROR(N(INDEX($A934:$E934,1,Rules!$H$16)),0))</f>
        <v/>
      </c>
      <c r="K934">
        <f>IF(I934="","",IFERROR(N(INDEX($A934:$E934,1,Rules!$H$17)),0))</f>
        <v/>
      </c>
      <c r="L934">
        <f>IF(I934="","",IFERROR(N(INDEX($A934:$E934,1,Rules!$H$18))*K934,0))</f>
        <v/>
      </c>
      <c r="M934">
        <f>IF(I934="","",IF(COUNTIF(Crawl!$EC$2:$EC$2001,I934)&gt;0,"Yes","No"))</f>
        <v/>
      </c>
    </row>
    <row r="935">
      <c r="G935">
        <f>IF(A935="","",IF(LEFT(A935,4)="http",IFERROR(MID(A935,FIND("/",A935,FIND("//",A935)+2),2000),"/"),A935))</f>
        <v/>
      </c>
      <c r="H935">
        <f>IF(G935="","",IFERROR(LEFT(SUBSTITUTE(G935,"#","?"),FIND("?",SUBSTITUTE(G935,"#","?"))-1),G935))</f>
        <v/>
      </c>
      <c r="I935">
        <f>IF(H935="","",LOWER(IF(AND(LEN(H935)&gt;1,RIGHT(H935,1)="/"),LEFT(H935,LEN(H935)-1),H935)))</f>
        <v/>
      </c>
      <c r="J935">
        <f>IF(I935="","",IFERROR(N(INDEX($A935:$E935,1,Rules!$H$16)),0))</f>
        <v/>
      </c>
      <c r="K935">
        <f>IF(I935="","",IFERROR(N(INDEX($A935:$E935,1,Rules!$H$17)),0))</f>
        <v/>
      </c>
      <c r="L935">
        <f>IF(I935="","",IFERROR(N(INDEX($A935:$E935,1,Rules!$H$18))*K935,0))</f>
        <v/>
      </c>
      <c r="M935">
        <f>IF(I935="","",IF(COUNTIF(Crawl!$EC$2:$EC$2001,I935)&gt;0,"Yes","No"))</f>
        <v/>
      </c>
    </row>
    <row r="936">
      <c r="G936">
        <f>IF(A936="","",IF(LEFT(A936,4)="http",IFERROR(MID(A936,FIND("/",A936,FIND("//",A936)+2),2000),"/"),A936))</f>
        <v/>
      </c>
      <c r="H936">
        <f>IF(G936="","",IFERROR(LEFT(SUBSTITUTE(G936,"#","?"),FIND("?",SUBSTITUTE(G936,"#","?"))-1),G936))</f>
        <v/>
      </c>
      <c r="I936">
        <f>IF(H936="","",LOWER(IF(AND(LEN(H936)&gt;1,RIGHT(H936,1)="/"),LEFT(H936,LEN(H936)-1),H936)))</f>
        <v/>
      </c>
      <c r="J936">
        <f>IF(I936="","",IFERROR(N(INDEX($A936:$E936,1,Rules!$H$16)),0))</f>
        <v/>
      </c>
      <c r="K936">
        <f>IF(I936="","",IFERROR(N(INDEX($A936:$E936,1,Rules!$H$17)),0))</f>
        <v/>
      </c>
      <c r="L936">
        <f>IF(I936="","",IFERROR(N(INDEX($A936:$E936,1,Rules!$H$18))*K936,0))</f>
        <v/>
      </c>
      <c r="M936">
        <f>IF(I936="","",IF(COUNTIF(Crawl!$EC$2:$EC$2001,I936)&gt;0,"Yes","No"))</f>
        <v/>
      </c>
    </row>
    <row r="937">
      <c r="G937">
        <f>IF(A937="","",IF(LEFT(A937,4)="http",IFERROR(MID(A937,FIND("/",A937,FIND("//",A937)+2),2000),"/"),A937))</f>
        <v/>
      </c>
      <c r="H937">
        <f>IF(G937="","",IFERROR(LEFT(SUBSTITUTE(G937,"#","?"),FIND("?",SUBSTITUTE(G937,"#","?"))-1),G937))</f>
        <v/>
      </c>
      <c r="I937">
        <f>IF(H937="","",LOWER(IF(AND(LEN(H937)&gt;1,RIGHT(H937,1)="/"),LEFT(H937,LEN(H937)-1),H937)))</f>
        <v/>
      </c>
      <c r="J937">
        <f>IF(I937="","",IFERROR(N(INDEX($A937:$E937,1,Rules!$H$16)),0))</f>
        <v/>
      </c>
      <c r="K937">
        <f>IF(I937="","",IFERROR(N(INDEX($A937:$E937,1,Rules!$H$17)),0))</f>
        <v/>
      </c>
      <c r="L937">
        <f>IF(I937="","",IFERROR(N(INDEX($A937:$E937,1,Rules!$H$18))*K937,0))</f>
        <v/>
      </c>
      <c r="M937">
        <f>IF(I937="","",IF(COUNTIF(Crawl!$EC$2:$EC$2001,I937)&gt;0,"Yes","No"))</f>
        <v/>
      </c>
    </row>
    <row r="938">
      <c r="G938">
        <f>IF(A938="","",IF(LEFT(A938,4)="http",IFERROR(MID(A938,FIND("/",A938,FIND("//",A938)+2),2000),"/"),A938))</f>
        <v/>
      </c>
      <c r="H938">
        <f>IF(G938="","",IFERROR(LEFT(SUBSTITUTE(G938,"#","?"),FIND("?",SUBSTITUTE(G938,"#","?"))-1),G938))</f>
        <v/>
      </c>
      <c r="I938">
        <f>IF(H938="","",LOWER(IF(AND(LEN(H938)&gt;1,RIGHT(H938,1)="/"),LEFT(H938,LEN(H938)-1),H938)))</f>
        <v/>
      </c>
      <c r="J938">
        <f>IF(I938="","",IFERROR(N(INDEX($A938:$E938,1,Rules!$H$16)),0))</f>
        <v/>
      </c>
      <c r="K938">
        <f>IF(I938="","",IFERROR(N(INDEX($A938:$E938,1,Rules!$H$17)),0))</f>
        <v/>
      </c>
      <c r="L938">
        <f>IF(I938="","",IFERROR(N(INDEX($A938:$E938,1,Rules!$H$18))*K938,0))</f>
        <v/>
      </c>
      <c r="M938">
        <f>IF(I938="","",IF(COUNTIF(Crawl!$EC$2:$EC$2001,I938)&gt;0,"Yes","No"))</f>
        <v/>
      </c>
    </row>
    <row r="939">
      <c r="G939">
        <f>IF(A939="","",IF(LEFT(A939,4)="http",IFERROR(MID(A939,FIND("/",A939,FIND("//",A939)+2),2000),"/"),A939))</f>
        <v/>
      </c>
      <c r="H939">
        <f>IF(G939="","",IFERROR(LEFT(SUBSTITUTE(G939,"#","?"),FIND("?",SUBSTITUTE(G939,"#","?"))-1),G939))</f>
        <v/>
      </c>
      <c r="I939">
        <f>IF(H939="","",LOWER(IF(AND(LEN(H939)&gt;1,RIGHT(H939,1)="/"),LEFT(H939,LEN(H939)-1),H939)))</f>
        <v/>
      </c>
      <c r="J939">
        <f>IF(I939="","",IFERROR(N(INDEX($A939:$E939,1,Rules!$H$16)),0))</f>
        <v/>
      </c>
      <c r="K939">
        <f>IF(I939="","",IFERROR(N(INDEX($A939:$E939,1,Rules!$H$17)),0))</f>
        <v/>
      </c>
      <c r="L939">
        <f>IF(I939="","",IFERROR(N(INDEX($A939:$E939,1,Rules!$H$18))*K939,0))</f>
        <v/>
      </c>
      <c r="M939">
        <f>IF(I939="","",IF(COUNTIF(Crawl!$EC$2:$EC$2001,I939)&gt;0,"Yes","No"))</f>
        <v/>
      </c>
    </row>
    <row r="940">
      <c r="G940">
        <f>IF(A940="","",IF(LEFT(A940,4)="http",IFERROR(MID(A940,FIND("/",A940,FIND("//",A940)+2),2000),"/"),A940))</f>
        <v/>
      </c>
      <c r="H940">
        <f>IF(G940="","",IFERROR(LEFT(SUBSTITUTE(G940,"#","?"),FIND("?",SUBSTITUTE(G940,"#","?"))-1),G940))</f>
        <v/>
      </c>
      <c r="I940">
        <f>IF(H940="","",LOWER(IF(AND(LEN(H940)&gt;1,RIGHT(H940,1)="/"),LEFT(H940,LEN(H940)-1),H940)))</f>
        <v/>
      </c>
      <c r="J940">
        <f>IF(I940="","",IFERROR(N(INDEX($A940:$E940,1,Rules!$H$16)),0))</f>
        <v/>
      </c>
      <c r="K940">
        <f>IF(I940="","",IFERROR(N(INDEX($A940:$E940,1,Rules!$H$17)),0))</f>
        <v/>
      </c>
      <c r="L940">
        <f>IF(I940="","",IFERROR(N(INDEX($A940:$E940,1,Rules!$H$18))*K940,0))</f>
        <v/>
      </c>
      <c r="M940">
        <f>IF(I940="","",IF(COUNTIF(Crawl!$EC$2:$EC$2001,I940)&gt;0,"Yes","No"))</f>
        <v/>
      </c>
    </row>
    <row r="941">
      <c r="G941">
        <f>IF(A941="","",IF(LEFT(A941,4)="http",IFERROR(MID(A941,FIND("/",A941,FIND("//",A941)+2),2000),"/"),A941))</f>
        <v/>
      </c>
      <c r="H941">
        <f>IF(G941="","",IFERROR(LEFT(SUBSTITUTE(G941,"#","?"),FIND("?",SUBSTITUTE(G941,"#","?"))-1),G941))</f>
        <v/>
      </c>
      <c r="I941">
        <f>IF(H941="","",LOWER(IF(AND(LEN(H941)&gt;1,RIGHT(H941,1)="/"),LEFT(H941,LEN(H941)-1),H941)))</f>
        <v/>
      </c>
      <c r="J941">
        <f>IF(I941="","",IFERROR(N(INDEX($A941:$E941,1,Rules!$H$16)),0))</f>
        <v/>
      </c>
      <c r="K941">
        <f>IF(I941="","",IFERROR(N(INDEX($A941:$E941,1,Rules!$H$17)),0))</f>
        <v/>
      </c>
      <c r="L941">
        <f>IF(I941="","",IFERROR(N(INDEX($A941:$E941,1,Rules!$H$18))*K941,0))</f>
        <v/>
      </c>
      <c r="M941">
        <f>IF(I941="","",IF(COUNTIF(Crawl!$EC$2:$EC$2001,I941)&gt;0,"Yes","No"))</f>
        <v/>
      </c>
    </row>
    <row r="942">
      <c r="G942">
        <f>IF(A942="","",IF(LEFT(A942,4)="http",IFERROR(MID(A942,FIND("/",A942,FIND("//",A942)+2),2000),"/"),A942))</f>
        <v/>
      </c>
      <c r="H942">
        <f>IF(G942="","",IFERROR(LEFT(SUBSTITUTE(G942,"#","?"),FIND("?",SUBSTITUTE(G942,"#","?"))-1),G942))</f>
        <v/>
      </c>
      <c r="I942">
        <f>IF(H942="","",LOWER(IF(AND(LEN(H942)&gt;1,RIGHT(H942,1)="/"),LEFT(H942,LEN(H942)-1),H942)))</f>
        <v/>
      </c>
      <c r="J942">
        <f>IF(I942="","",IFERROR(N(INDEX($A942:$E942,1,Rules!$H$16)),0))</f>
        <v/>
      </c>
      <c r="K942">
        <f>IF(I942="","",IFERROR(N(INDEX($A942:$E942,1,Rules!$H$17)),0))</f>
        <v/>
      </c>
      <c r="L942">
        <f>IF(I942="","",IFERROR(N(INDEX($A942:$E942,1,Rules!$H$18))*K942,0))</f>
        <v/>
      </c>
      <c r="M942">
        <f>IF(I942="","",IF(COUNTIF(Crawl!$EC$2:$EC$2001,I942)&gt;0,"Yes","No"))</f>
        <v/>
      </c>
    </row>
    <row r="943">
      <c r="G943">
        <f>IF(A943="","",IF(LEFT(A943,4)="http",IFERROR(MID(A943,FIND("/",A943,FIND("//",A943)+2),2000),"/"),A943))</f>
        <v/>
      </c>
      <c r="H943">
        <f>IF(G943="","",IFERROR(LEFT(SUBSTITUTE(G943,"#","?"),FIND("?",SUBSTITUTE(G943,"#","?"))-1),G943))</f>
        <v/>
      </c>
      <c r="I943">
        <f>IF(H943="","",LOWER(IF(AND(LEN(H943)&gt;1,RIGHT(H943,1)="/"),LEFT(H943,LEN(H943)-1),H943)))</f>
        <v/>
      </c>
      <c r="J943">
        <f>IF(I943="","",IFERROR(N(INDEX($A943:$E943,1,Rules!$H$16)),0))</f>
        <v/>
      </c>
      <c r="K943">
        <f>IF(I943="","",IFERROR(N(INDEX($A943:$E943,1,Rules!$H$17)),0))</f>
        <v/>
      </c>
      <c r="L943">
        <f>IF(I943="","",IFERROR(N(INDEX($A943:$E943,1,Rules!$H$18))*K943,0))</f>
        <v/>
      </c>
      <c r="M943">
        <f>IF(I943="","",IF(COUNTIF(Crawl!$EC$2:$EC$2001,I943)&gt;0,"Yes","No"))</f>
        <v/>
      </c>
    </row>
    <row r="944">
      <c r="G944">
        <f>IF(A944="","",IF(LEFT(A944,4)="http",IFERROR(MID(A944,FIND("/",A944,FIND("//",A944)+2),2000),"/"),A944))</f>
        <v/>
      </c>
      <c r="H944">
        <f>IF(G944="","",IFERROR(LEFT(SUBSTITUTE(G944,"#","?"),FIND("?",SUBSTITUTE(G944,"#","?"))-1),G944))</f>
        <v/>
      </c>
      <c r="I944">
        <f>IF(H944="","",LOWER(IF(AND(LEN(H944)&gt;1,RIGHT(H944,1)="/"),LEFT(H944,LEN(H944)-1),H944)))</f>
        <v/>
      </c>
      <c r="J944">
        <f>IF(I944="","",IFERROR(N(INDEX($A944:$E944,1,Rules!$H$16)),0))</f>
        <v/>
      </c>
      <c r="K944">
        <f>IF(I944="","",IFERROR(N(INDEX($A944:$E944,1,Rules!$H$17)),0))</f>
        <v/>
      </c>
      <c r="L944">
        <f>IF(I944="","",IFERROR(N(INDEX($A944:$E944,1,Rules!$H$18))*K944,0))</f>
        <v/>
      </c>
      <c r="M944">
        <f>IF(I944="","",IF(COUNTIF(Crawl!$EC$2:$EC$2001,I944)&gt;0,"Yes","No"))</f>
        <v/>
      </c>
    </row>
    <row r="945">
      <c r="G945">
        <f>IF(A945="","",IF(LEFT(A945,4)="http",IFERROR(MID(A945,FIND("/",A945,FIND("//",A945)+2),2000),"/"),A945))</f>
        <v/>
      </c>
      <c r="H945">
        <f>IF(G945="","",IFERROR(LEFT(SUBSTITUTE(G945,"#","?"),FIND("?",SUBSTITUTE(G945,"#","?"))-1),G945))</f>
        <v/>
      </c>
      <c r="I945">
        <f>IF(H945="","",LOWER(IF(AND(LEN(H945)&gt;1,RIGHT(H945,1)="/"),LEFT(H945,LEN(H945)-1),H945)))</f>
        <v/>
      </c>
      <c r="J945">
        <f>IF(I945="","",IFERROR(N(INDEX($A945:$E945,1,Rules!$H$16)),0))</f>
        <v/>
      </c>
      <c r="K945">
        <f>IF(I945="","",IFERROR(N(INDEX($A945:$E945,1,Rules!$H$17)),0))</f>
        <v/>
      </c>
      <c r="L945">
        <f>IF(I945="","",IFERROR(N(INDEX($A945:$E945,1,Rules!$H$18))*K945,0))</f>
        <v/>
      </c>
      <c r="M945">
        <f>IF(I945="","",IF(COUNTIF(Crawl!$EC$2:$EC$2001,I945)&gt;0,"Yes","No"))</f>
        <v/>
      </c>
    </row>
    <row r="946">
      <c r="G946">
        <f>IF(A946="","",IF(LEFT(A946,4)="http",IFERROR(MID(A946,FIND("/",A946,FIND("//",A946)+2),2000),"/"),A946))</f>
        <v/>
      </c>
      <c r="H946">
        <f>IF(G946="","",IFERROR(LEFT(SUBSTITUTE(G946,"#","?"),FIND("?",SUBSTITUTE(G946,"#","?"))-1),G946))</f>
        <v/>
      </c>
      <c r="I946">
        <f>IF(H946="","",LOWER(IF(AND(LEN(H946)&gt;1,RIGHT(H946,1)="/"),LEFT(H946,LEN(H946)-1),H946)))</f>
        <v/>
      </c>
      <c r="J946">
        <f>IF(I946="","",IFERROR(N(INDEX($A946:$E946,1,Rules!$H$16)),0))</f>
        <v/>
      </c>
      <c r="K946">
        <f>IF(I946="","",IFERROR(N(INDEX($A946:$E946,1,Rules!$H$17)),0))</f>
        <v/>
      </c>
      <c r="L946">
        <f>IF(I946="","",IFERROR(N(INDEX($A946:$E946,1,Rules!$H$18))*K946,0))</f>
        <v/>
      </c>
      <c r="M946">
        <f>IF(I946="","",IF(COUNTIF(Crawl!$EC$2:$EC$2001,I946)&gt;0,"Yes","No"))</f>
        <v/>
      </c>
    </row>
    <row r="947">
      <c r="G947">
        <f>IF(A947="","",IF(LEFT(A947,4)="http",IFERROR(MID(A947,FIND("/",A947,FIND("//",A947)+2),2000),"/"),A947))</f>
        <v/>
      </c>
      <c r="H947">
        <f>IF(G947="","",IFERROR(LEFT(SUBSTITUTE(G947,"#","?"),FIND("?",SUBSTITUTE(G947,"#","?"))-1),G947))</f>
        <v/>
      </c>
      <c r="I947">
        <f>IF(H947="","",LOWER(IF(AND(LEN(H947)&gt;1,RIGHT(H947,1)="/"),LEFT(H947,LEN(H947)-1),H947)))</f>
        <v/>
      </c>
      <c r="J947">
        <f>IF(I947="","",IFERROR(N(INDEX($A947:$E947,1,Rules!$H$16)),0))</f>
        <v/>
      </c>
      <c r="K947">
        <f>IF(I947="","",IFERROR(N(INDEX($A947:$E947,1,Rules!$H$17)),0))</f>
        <v/>
      </c>
      <c r="L947">
        <f>IF(I947="","",IFERROR(N(INDEX($A947:$E947,1,Rules!$H$18))*K947,0))</f>
        <v/>
      </c>
      <c r="M947">
        <f>IF(I947="","",IF(COUNTIF(Crawl!$EC$2:$EC$2001,I947)&gt;0,"Yes","No"))</f>
        <v/>
      </c>
    </row>
    <row r="948">
      <c r="G948">
        <f>IF(A948="","",IF(LEFT(A948,4)="http",IFERROR(MID(A948,FIND("/",A948,FIND("//",A948)+2),2000),"/"),A948))</f>
        <v/>
      </c>
      <c r="H948">
        <f>IF(G948="","",IFERROR(LEFT(SUBSTITUTE(G948,"#","?"),FIND("?",SUBSTITUTE(G948,"#","?"))-1),G948))</f>
        <v/>
      </c>
      <c r="I948">
        <f>IF(H948="","",LOWER(IF(AND(LEN(H948)&gt;1,RIGHT(H948,1)="/"),LEFT(H948,LEN(H948)-1),H948)))</f>
        <v/>
      </c>
      <c r="J948">
        <f>IF(I948="","",IFERROR(N(INDEX($A948:$E948,1,Rules!$H$16)),0))</f>
        <v/>
      </c>
      <c r="K948">
        <f>IF(I948="","",IFERROR(N(INDEX($A948:$E948,1,Rules!$H$17)),0))</f>
        <v/>
      </c>
      <c r="L948">
        <f>IF(I948="","",IFERROR(N(INDEX($A948:$E948,1,Rules!$H$18))*K948,0))</f>
        <v/>
      </c>
      <c r="M948">
        <f>IF(I948="","",IF(COUNTIF(Crawl!$EC$2:$EC$2001,I948)&gt;0,"Yes","No"))</f>
        <v/>
      </c>
    </row>
    <row r="949">
      <c r="G949">
        <f>IF(A949="","",IF(LEFT(A949,4)="http",IFERROR(MID(A949,FIND("/",A949,FIND("//",A949)+2),2000),"/"),A949))</f>
        <v/>
      </c>
      <c r="H949">
        <f>IF(G949="","",IFERROR(LEFT(SUBSTITUTE(G949,"#","?"),FIND("?",SUBSTITUTE(G949,"#","?"))-1),G949))</f>
        <v/>
      </c>
      <c r="I949">
        <f>IF(H949="","",LOWER(IF(AND(LEN(H949)&gt;1,RIGHT(H949,1)="/"),LEFT(H949,LEN(H949)-1),H949)))</f>
        <v/>
      </c>
      <c r="J949">
        <f>IF(I949="","",IFERROR(N(INDEX($A949:$E949,1,Rules!$H$16)),0))</f>
        <v/>
      </c>
      <c r="K949">
        <f>IF(I949="","",IFERROR(N(INDEX($A949:$E949,1,Rules!$H$17)),0))</f>
        <v/>
      </c>
      <c r="L949">
        <f>IF(I949="","",IFERROR(N(INDEX($A949:$E949,1,Rules!$H$18))*K949,0))</f>
        <v/>
      </c>
      <c r="M949">
        <f>IF(I949="","",IF(COUNTIF(Crawl!$EC$2:$EC$2001,I949)&gt;0,"Yes","No"))</f>
        <v/>
      </c>
    </row>
    <row r="950">
      <c r="G950">
        <f>IF(A950="","",IF(LEFT(A950,4)="http",IFERROR(MID(A950,FIND("/",A950,FIND("//",A950)+2),2000),"/"),A950))</f>
        <v/>
      </c>
      <c r="H950">
        <f>IF(G950="","",IFERROR(LEFT(SUBSTITUTE(G950,"#","?"),FIND("?",SUBSTITUTE(G950,"#","?"))-1),G950))</f>
        <v/>
      </c>
      <c r="I950">
        <f>IF(H950="","",LOWER(IF(AND(LEN(H950)&gt;1,RIGHT(H950,1)="/"),LEFT(H950,LEN(H950)-1),H950)))</f>
        <v/>
      </c>
      <c r="J950">
        <f>IF(I950="","",IFERROR(N(INDEX($A950:$E950,1,Rules!$H$16)),0))</f>
        <v/>
      </c>
      <c r="K950">
        <f>IF(I950="","",IFERROR(N(INDEX($A950:$E950,1,Rules!$H$17)),0))</f>
        <v/>
      </c>
      <c r="L950">
        <f>IF(I950="","",IFERROR(N(INDEX($A950:$E950,1,Rules!$H$18))*K950,0))</f>
        <v/>
      </c>
      <c r="M950">
        <f>IF(I950="","",IF(COUNTIF(Crawl!$EC$2:$EC$2001,I950)&gt;0,"Yes","No"))</f>
        <v/>
      </c>
    </row>
    <row r="951">
      <c r="G951">
        <f>IF(A951="","",IF(LEFT(A951,4)="http",IFERROR(MID(A951,FIND("/",A951,FIND("//",A951)+2),2000),"/"),A951))</f>
        <v/>
      </c>
      <c r="H951">
        <f>IF(G951="","",IFERROR(LEFT(SUBSTITUTE(G951,"#","?"),FIND("?",SUBSTITUTE(G951,"#","?"))-1),G951))</f>
        <v/>
      </c>
      <c r="I951">
        <f>IF(H951="","",LOWER(IF(AND(LEN(H951)&gt;1,RIGHT(H951,1)="/"),LEFT(H951,LEN(H951)-1),H951)))</f>
        <v/>
      </c>
      <c r="J951">
        <f>IF(I951="","",IFERROR(N(INDEX($A951:$E951,1,Rules!$H$16)),0))</f>
        <v/>
      </c>
      <c r="K951">
        <f>IF(I951="","",IFERROR(N(INDEX($A951:$E951,1,Rules!$H$17)),0))</f>
        <v/>
      </c>
      <c r="L951">
        <f>IF(I951="","",IFERROR(N(INDEX($A951:$E951,1,Rules!$H$18))*K951,0))</f>
        <v/>
      </c>
      <c r="M951">
        <f>IF(I951="","",IF(COUNTIF(Crawl!$EC$2:$EC$2001,I951)&gt;0,"Yes","No"))</f>
        <v/>
      </c>
    </row>
    <row r="952">
      <c r="G952">
        <f>IF(A952="","",IF(LEFT(A952,4)="http",IFERROR(MID(A952,FIND("/",A952,FIND("//",A952)+2),2000),"/"),A952))</f>
        <v/>
      </c>
      <c r="H952">
        <f>IF(G952="","",IFERROR(LEFT(SUBSTITUTE(G952,"#","?"),FIND("?",SUBSTITUTE(G952,"#","?"))-1),G952))</f>
        <v/>
      </c>
      <c r="I952">
        <f>IF(H952="","",LOWER(IF(AND(LEN(H952)&gt;1,RIGHT(H952,1)="/"),LEFT(H952,LEN(H952)-1),H952)))</f>
        <v/>
      </c>
      <c r="J952">
        <f>IF(I952="","",IFERROR(N(INDEX($A952:$E952,1,Rules!$H$16)),0))</f>
        <v/>
      </c>
      <c r="K952">
        <f>IF(I952="","",IFERROR(N(INDEX($A952:$E952,1,Rules!$H$17)),0))</f>
        <v/>
      </c>
      <c r="L952">
        <f>IF(I952="","",IFERROR(N(INDEX($A952:$E952,1,Rules!$H$18))*K952,0))</f>
        <v/>
      </c>
      <c r="M952">
        <f>IF(I952="","",IF(COUNTIF(Crawl!$EC$2:$EC$2001,I952)&gt;0,"Yes","No"))</f>
        <v/>
      </c>
    </row>
    <row r="953">
      <c r="G953">
        <f>IF(A953="","",IF(LEFT(A953,4)="http",IFERROR(MID(A953,FIND("/",A953,FIND("//",A953)+2),2000),"/"),A953))</f>
        <v/>
      </c>
      <c r="H953">
        <f>IF(G953="","",IFERROR(LEFT(SUBSTITUTE(G953,"#","?"),FIND("?",SUBSTITUTE(G953,"#","?"))-1),G953))</f>
        <v/>
      </c>
      <c r="I953">
        <f>IF(H953="","",LOWER(IF(AND(LEN(H953)&gt;1,RIGHT(H953,1)="/"),LEFT(H953,LEN(H953)-1),H953)))</f>
        <v/>
      </c>
      <c r="J953">
        <f>IF(I953="","",IFERROR(N(INDEX($A953:$E953,1,Rules!$H$16)),0))</f>
        <v/>
      </c>
      <c r="K953">
        <f>IF(I953="","",IFERROR(N(INDEX($A953:$E953,1,Rules!$H$17)),0))</f>
        <v/>
      </c>
      <c r="L953">
        <f>IF(I953="","",IFERROR(N(INDEX($A953:$E953,1,Rules!$H$18))*K953,0))</f>
        <v/>
      </c>
      <c r="M953">
        <f>IF(I953="","",IF(COUNTIF(Crawl!$EC$2:$EC$2001,I953)&gt;0,"Yes","No"))</f>
        <v/>
      </c>
    </row>
    <row r="954">
      <c r="G954">
        <f>IF(A954="","",IF(LEFT(A954,4)="http",IFERROR(MID(A954,FIND("/",A954,FIND("//",A954)+2),2000),"/"),A954))</f>
        <v/>
      </c>
      <c r="H954">
        <f>IF(G954="","",IFERROR(LEFT(SUBSTITUTE(G954,"#","?"),FIND("?",SUBSTITUTE(G954,"#","?"))-1),G954))</f>
        <v/>
      </c>
      <c r="I954">
        <f>IF(H954="","",LOWER(IF(AND(LEN(H954)&gt;1,RIGHT(H954,1)="/"),LEFT(H954,LEN(H954)-1),H954)))</f>
        <v/>
      </c>
      <c r="J954">
        <f>IF(I954="","",IFERROR(N(INDEX($A954:$E954,1,Rules!$H$16)),0))</f>
        <v/>
      </c>
      <c r="K954">
        <f>IF(I954="","",IFERROR(N(INDEX($A954:$E954,1,Rules!$H$17)),0))</f>
        <v/>
      </c>
      <c r="L954">
        <f>IF(I954="","",IFERROR(N(INDEX($A954:$E954,1,Rules!$H$18))*K954,0))</f>
        <v/>
      </c>
      <c r="M954">
        <f>IF(I954="","",IF(COUNTIF(Crawl!$EC$2:$EC$2001,I954)&gt;0,"Yes","No"))</f>
        <v/>
      </c>
    </row>
    <row r="955">
      <c r="G955">
        <f>IF(A955="","",IF(LEFT(A955,4)="http",IFERROR(MID(A955,FIND("/",A955,FIND("//",A955)+2),2000),"/"),A955))</f>
        <v/>
      </c>
      <c r="H955">
        <f>IF(G955="","",IFERROR(LEFT(SUBSTITUTE(G955,"#","?"),FIND("?",SUBSTITUTE(G955,"#","?"))-1),G955))</f>
        <v/>
      </c>
      <c r="I955">
        <f>IF(H955="","",LOWER(IF(AND(LEN(H955)&gt;1,RIGHT(H955,1)="/"),LEFT(H955,LEN(H955)-1),H955)))</f>
        <v/>
      </c>
      <c r="J955">
        <f>IF(I955="","",IFERROR(N(INDEX($A955:$E955,1,Rules!$H$16)),0))</f>
        <v/>
      </c>
      <c r="K955">
        <f>IF(I955="","",IFERROR(N(INDEX($A955:$E955,1,Rules!$H$17)),0))</f>
        <v/>
      </c>
      <c r="L955">
        <f>IF(I955="","",IFERROR(N(INDEX($A955:$E955,1,Rules!$H$18))*K955,0))</f>
        <v/>
      </c>
      <c r="M955">
        <f>IF(I955="","",IF(COUNTIF(Crawl!$EC$2:$EC$2001,I955)&gt;0,"Yes","No"))</f>
        <v/>
      </c>
    </row>
    <row r="956">
      <c r="G956">
        <f>IF(A956="","",IF(LEFT(A956,4)="http",IFERROR(MID(A956,FIND("/",A956,FIND("//",A956)+2),2000),"/"),A956))</f>
        <v/>
      </c>
      <c r="H956">
        <f>IF(G956="","",IFERROR(LEFT(SUBSTITUTE(G956,"#","?"),FIND("?",SUBSTITUTE(G956,"#","?"))-1),G956))</f>
        <v/>
      </c>
      <c r="I956">
        <f>IF(H956="","",LOWER(IF(AND(LEN(H956)&gt;1,RIGHT(H956,1)="/"),LEFT(H956,LEN(H956)-1),H956)))</f>
        <v/>
      </c>
      <c r="J956">
        <f>IF(I956="","",IFERROR(N(INDEX($A956:$E956,1,Rules!$H$16)),0))</f>
        <v/>
      </c>
      <c r="K956">
        <f>IF(I956="","",IFERROR(N(INDEX($A956:$E956,1,Rules!$H$17)),0))</f>
        <v/>
      </c>
      <c r="L956">
        <f>IF(I956="","",IFERROR(N(INDEX($A956:$E956,1,Rules!$H$18))*K956,0))</f>
        <v/>
      </c>
      <c r="M956">
        <f>IF(I956="","",IF(COUNTIF(Crawl!$EC$2:$EC$2001,I956)&gt;0,"Yes","No"))</f>
        <v/>
      </c>
    </row>
    <row r="957">
      <c r="G957">
        <f>IF(A957="","",IF(LEFT(A957,4)="http",IFERROR(MID(A957,FIND("/",A957,FIND("//",A957)+2),2000),"/"),A957))</f>
        <v/>
      </c>
      <c r="H957">
        <f>IF(G957="","",IFERROR(LEFT(SUBSTITUTE(G957,"#","?"),FIND("?",SUBSTITUTE(G957,"#","?"))-1),G957))</f>
        <v/>
      </c>
      <c r="I957">
        <f>IF(H957="","",LOWER(IF(AND(LEN(H957)&gt;1,RIGHT(H957,1)="/"),LEFT(H957,LEN(H957)-1),H957)))</f>
        <v/>
      </c>
      <c r="J957">
        <f>IF(I957="","",IFERROR(N(INDEX($A957:$E957,1,Rules!$H$16)),0))</f>
        <v/>
      </c>
      <c r="K957">
        <f>IF(I957="","",IFERROR(N(INDEX($A957:$E957,1,Rules!$H$17)),0))</f>
        <v/>
      </c>
      <c r="L957">
        <f>IF(I957="","",IFERROR(N(INDEX($A957:$E957,1,Rules!$H$18))*K957,0))</f>
        <v/>
      </c>
      <c r="M957">
        <f>IF(I957="","",IF(COUNTIF(Crawl!$EC$2:$EC$2001,I957)&gt;0,"Yes","No"))</f>
        <v/>
      </c>
    </row>
    <row r="958">
      <c r="G958">
        <f>IF(A958="","",IF(LEFT(A958,4)="http",IFERROR(MID(A958,FIND("/",A958,FIND("//",A958)+2),2000),"/"),A958))</f>
        <v/>
      </c>
      <c r="H958">
        <f>IF(G958="","",IFERROR(LEFT(SUBSTITUTE(G958,"#","?"),FIND("?",SUBSTITUTE(G958,"#","?"))-1),G958))</f>
        <v/>
      </c>
      <c r="I958">
        <f>IF(H958="","",LOWER(IF(AND(LEN(H958)&gt;1,RIGHT(H958,1)="/"),LEFT(H958,LEN(H958)-1),H958)))</f>
        <v/>
      </c>
      <c r="J958">
        <f>IF(I958="","",IFERROR(N(INDEX($A958:$E958,1,Rules!$H$16)),0))</f>
        <v/>
      </c>
      <c r="K958">
        <f>IF(I958="","",IFERROR(N(INDEX($A958:$E958,1,Rules!$H$17)),0))</f>
        <v/>
      </c>
      <c r="L958">
        <f>IF(I958="","",IFERROR(N(INDEX($A958:$E958,1,Rules!$H$18))*K958,0))</f>
        <v/>
      </c>
      <c r="M958">
        <f>IF(I958="","",IF(COUNTIF(Crawl!$EC$2:$EC$2001,I958)&gt;0,"Yes","No"))</f>
        <v/>
      </c>
    </row>
    <row r="959">
      <c r="G959">
        <f>IF(A959="","",IF(LEFT(A959,4)="http",IFERROR(MID(A959,FIND("/",A959,FIND("//",A959)+2),2000),"/"),A959))</f>
        <v/>
      </c>
      <c r="H959">
        <f>IF(G959="","",IFERROR(LEFT(SUBSTITUTE(G959,"#","?"),FIND("?",SUBSTITUTE(G959,"#","?"))-1),G959))</f>
        <v/>
      </c>
      <c r="I959">
        <f>IF(H959="","",LOWER(IF(AND(LEN(H959)&gt;1,RIGHT(H959,1)="/"),LEFT(H959,LEN(H959)-1),H959)))</f>
        <v/>
      </c>
      <c r="J959">
        <f>IF(I959="","",IFERROR(N(INDEX($A959:$E959,1,Rules!$H$16)),0))</f>
        <v/>
      </c>
      <c r="K959">
        <f>IF(I959="","",IFERROR(N(INDEX($A959:$E959,1,Rules!$H$17)),0))</f>
        <v/>
      </c>
      <c r="L959">
        <f>IF(I959="","",IFERROR(N(INDEX($A959:$E959,1,Rules!$H$18))*K959,0))</f>
        <v/>
      </c>
      <c r="M959">
        <f>IF(I959="","",IF(COUNTIF(Crawl!$EC$2:$EC$2001,I959)&gt;0,"Yes","No"))</f>
        <v/>
      </c>
    </row>
    <row r="960">
      <c r="G960">
        <f>IF(A960="","",IF(LEFT(A960,4)="http",IFERROR(MID(A960,FIND("/",A960,FIND("//",A960)+2),2000),"/"),A960))</f>
        <v/>
      </c>
      <c r="H960">
        <f>IF(G960="","",IFERROR(LEFT(SUBSTITUTE(G960,"#","?"),FIND("?",SUBSTITUTE(G960,"#","?"))-1),G960))</f>
        <v/>
      </c>
      <c r="I960">
        <f>IF(H960="","",LOWER(IF(AND(LEN(H960)&gt;1,RIGHT(H960,1)="/"),LEFT(H960,LEN(H960)-1),H960)))</f>
        <v/>
      </c>
      <c r="J960">
        <f>IF(I960="","",IFERROR(N(INDEX($A960:$E960,1,Rules!$H$16)),0))</f>
        <v/>
      </c>
      <c r="K960">
        <f>IF(I960="","",IFERROR(N(INDEX($A960:$E960,1,Rules!$H$17)),0))</f>
        <v/>
      </c>
      <c r="L960">
        <f>IF(I960="","",IFERROR(N(INDEX($A960:$E960,1,Rules!$H$18))*K960,0))</f>
        <v/>
      </c>
      <c r="M960">
        <f>IF(I960="","",IF(COUNTIF(Crawl!$EC$2:$EC$2001,I960)&gt;0,"Yes","No"))</f>
        <v/>
      </c>
    </row>
    <row r="961">
      <c r="G961">
        <f>IF(A961="","",IF(LEFT(A961,4)="http",IFERROR(MID(A961,FIND("/",A961,FIND("//",A961)+2),2000),"/"),A961))</f>
        <v/>
      </c>
      <c r="H961">
        <f>IF(G961="","",IFERROR(LEFT(SUBSTITUTE(G961,"#","?"),FIND("?",SUBSTITUTE(G961,"#","?"))-1),G961))</f>
        <v/>
      </c>
      <c r="I961">
        <f>IF(H961="","",LOWER(IF(AND(LEN(H961)&gt;1,RIGHT(H961,1)="/"),LEFT(H961,LEN(H961)-1),H961)))</f>
        <v/>
      </c>
      <c r="J961">
        <f>IF(I961="","",IFERROR(N(INDEX($A961:$E961,1,Rules!$H$16)),0))</f>
        <v/>
      </c>
      <c r="K961">
        <f>IF(I961="","",IFERROR(N(INDEX($A961:$E961,1,Rules!$H$17)),0))</f>
        <v/>
      </c>
      <c r="L961">
        <f>IF(I961="","",IFERROR(N(INDEX($A961:$E961,1,Rules!$H$18))*K961,0))</f>
        <v/>
      </c>
      <c r="M961">
        <f>IF(I961="","",IF(COUNTIF(Crawl!$EC$2:$EC$2001,I961)&gt;0,"Yes","No"))</f>
        <v/>
      </c>
    </row>
    <row r="962">
      <c r="G962">
        <f>IF(A962="","",IF(LEFT(A962,4)="http",IFERROR(MID(A962,FIND("/",A962,FIND("//",A962)+2),2000),"/"),A962))</f>
        <v/>
      </c>
      <c r="H962">
        <f>IF(G962="","",IFERROR(LEFT(SUBSTITUTE(G962,"#","?"),FIND("?",SUBSTITUTE(G962,"#","?"))-1),G962))</f>
        <v/>
      </c>
      <c r="I962">
        <f>IF(H962="","",LOWER(IF(AND(LEN(H962)&gt;1,RIGHT(H962,1)="/"),LEFT(H962,LEN(H962)-1),H962)))</f>
        <v/>
      </c>
      <c r="J962">
        <f>IF(I962="","",IFERROR(N(INDEX($A962:$E962,1,Rules!$H$16)),0))</f>
        <v/>
      </c>
      <c r="K962">
        <f>IF(I962="","",IFERROR(N(INDEX($A962:$E962,1,Rules!$H$17)),0))</f>
        <v/>
      </c>
      <c r="L962">
        <f>IF(I962="","",IFERROR(N(INDEX($A962:$E962,1,Rules!$H$18))*K962,0))</f>
        <v/>
      </c>
      <c r="M962">
        <f>IF(I962="","",IF(COUNTIF(Crawl!$EC$2:$EC$2001,I962)&gt;0,"Yes","No"))</f>
        <v/>
      </c>
    </row>
    <row r="963">
      <c r="G963">
        <f>IF(A963="","",IF(LEFT(A963,4)="http",IFERROR(MID(A963,FIND("/",A963,FIND("//",A963)+2),2000),"/"),A963))</f>
        <v/>
      </c>
      <c r="H963">
        <f>IF(G963="","",IFERROR(LEFT(SUBSTITUTE(G963,"#","?"),FIND("?",SUBSTITUTE(G963,"#","?"))-1),G963))</f>
        <v/>
      </c>
      <c r="I963">
        <f>IF(H963="","",LOWER(IF(AND(LEN(H963)&gt;1,RIGHT(H963,1)="/"),LEFT(H963,LEN(H963)-1),H963)))</f>
        <v/>
      </c>
      <c r="J963">
        <f>IF(I963="","",IFERROR(N(INDEX($A963:$E963,1,Rules!$H$16)),0))</f>
        <v/>
      </c>
      <c r="K963">
        <f>IF(I963="","",IFERROR(N(INDEX($A963:$E963,1,Rules!$H$17)),0))</f>
        <v/>
      </c>
      <c r="L963">
        <f>IF(I963="","",IFERROR(N(INDEX($A963:$E963,1,Rules!$H$18))*K963,0))</f>
        <v/>
      </c>
      <c r="M963">
        <f>IF(I963="","",IF(COUNTIF(Crawl!$EC$2:$EC$2001,I963)&gt;0,"Yes","No"))</f>
        <v/>
      </c>
    </row>
    <row r="964">
      <c r="G964">
        <f>IF(A964="","",IF(LEFT(A964,4)="http",IFERROR(MID(A964,FIND("/",A964,FIND("//",A964)+2),2000),"/"),A964))</f>
        <v/>
      </c>
      <c r="H964">
        <f>IF(G964="","",IFERROR(LEFT(SUBSTITUTE(G964,"#","?"),FIND("?",SUBSTITUTE(G964,"#","?"))-1),G964))</f>
        <v/>
      </c>
      <c r="I964">
        <f>IF(H964="","",LOWER(IF(AND(LEN(H964)&gt;1,RIGHT(H964,1)="/"),LEFT(H964,LEN(H964)-1),H964)))</f>
        <v/>
      </c>
      <c r="J964">
        <f>IF(I964="","",IFERROR(N(INDEX($A964:$E964,1,Rules!$H$16)),0))</f>
        <v/>
      </c>
      <c r="K964">
        <f>IF(I964="","",IFERROR(N(INDEX($A964:$E964,1,Rules!$H$17)),0))</f>
        <v/>
      </c>
      <c r="L964">
        <f>IF(I964="","",IFERROR(N(INDEX($A964:$E964,1,Rules!$H$18))*K964,0))</f>
        <v/>
      </c>
      <c r="M964">
        <f>IF(I964="","",IF(COUNTIF(Crawl!$EC$2:$EC$2001,I964)&gt;0,"Yes","No"))</f>
        <v/>
      </c>
    </row>
    <row r="965">
      <c r="G965">
        <f>IF(A965="","",IF(LEFT(A965,4)="http",IFERROR(MID(A965,FIND("/",A965,FIND("//",A965)+2),2000),"/"),A965))</f>
        <v/>
      </c>
      <c r="H965">
        <f>IF(G965="","",IFERROR(LEFT(SUBSTITUTE(G965,"#","?"),FIND("?",SUBSTITUTE(G965,"#","?"))-1),G965))</f>
        <v/>
      </c>
      <c r="I965">
        <f>IF(H965="","",LOWER(IF(AND(LEN(H965)&gt;1,RIGHT(H965,1)="/"),LEFT(H965,LEN(H965)-1),H965)))</f>
        <v/>
      </c>
      <c r="J965">
        <f>IF(I965="","",IFERROR(N(INDEX($A965:$E965,1,Rules!$H$16)),0))</f>
        <v/>
      </c>
      <c r="K965">
        <f>IF(I965="","",IFERROR(N(INDEX($A965:$E965,1,Rules!$H$17)),0))</f>
        <v/>
      </c>
      <c r="L965">
        <f>IF(I965="","",IFERROR(N(INDEX($A965:$E965,1,Rules!$H$18))*K965,0))</f>
        <v/>
      </c>
      <c r="M965">
        <f>IF(I965="","",IF(COUNTIF(Crawl!$EC$2:$EC$2001,I965)&gt;0,"Yes","No"))</f>
        <v/>
      </c>
    </row>
    <row r="966">
      <c r="G966">
        <f>IF(A966="","",IF(LEFT(A966,4)="http",IFERROR(MID(A966,FIND("/",A966,FIND("//",A966)+2),2000),"/"),A966))</f>
        <v/>
      </c>
      <c r="H966">
        <f>IF(G966="","",IFERROR(LEFT(SUBSTITUTE(G966,"#","?"),FIND("?",SUBSTITUTE(G966,"#","?"))-1),G966))</f>
        <v/>
      </c>
      <c r="I966">
        <f>IF(H966="","",LOWER(IF(AND(LEN(H966)&gt;1,RIGHT(H966,1)="/"),LEFT(H966,LEN(H966)-1),H966)))</f>
        <v/>
      </c>
      <c r="J966">
        <f>IF(I966="","",IFERROR(N(INDEX($A966:$E966,1,Rules!$H$16)),0))</f>
        <v/>
      </c>
      <c r="K966">
        <f>IF(I966="","",IFERROR(N(INDEX($A966:$E966,1,Rules!$H$17)),0))</f>
        <v/>
      </c>
      <c r="L966">
        <f>IF(I966="","",IFERROR(N(INDEX($A966:$E966,1,Rules!$H$18))*K966,0))</f>
        <v/>
      </c>
      <c r="M966">
        <f>IF(I966="","",IF(COUNTIF(Crawl!$EC$2:$EC$2001,I966)&gt;0,"Yes","No"))</f>
        <v/>
      </c>
    </row>
    <row r="967">
      <c r="G967">
        <f>IF(A967="","",IF(LEFT(A967,4)="http",IFERROR(MID(A967,FIND("/",A967,FIND("//",A967)+2),2000),"/"),A967))</f>
        <v/>
      </c>
      <c r="H967">
        <f>IF(G967="","",IFERROR(LEFT(SUBSTITUTE(G967,"#","?"),FIND("?",SUBSTITUTE(G967,"#","?"))-1),G967))</f>
        <v/>
      </c>
      <c r="I967">
        <f>IF(H967="","",LOWER(IF(AND(LEN(H967)&gt;1,RIGHT(H967,1)="/"),LEFT(H967,LEN(H967)-1),H967)))</f>
        <v/>
      </c>
      <c r="J967">
        <f>IF(I967="","",IFERROR(N(INDEX($A967:$E967,1,Rules!$H$16)),0))</f>
        <v/>
      </c>
      <c r="K967">
        <f>IF(I967="","",IFERROR(N(INDEX($A967:$E967,1,Rules!$H$17)),0))</f>
        <v/>
      </c>
      <c r="L967">
        <f>IF(I967="","",IFERROR(N(INDEX($A967:$E967,1,Rules!$H$18))*K967,0))</f>
        <v/>
      </c>
      <c r="M967">
        <f>IF(I967="","",IF(COUNTIF(Crawl!$EC$2:$EC$2001,I967)&gt;0,"Yes","No"))</f>
        <v/>
      </c>
    </row>
    <row r="968">
      <c r="G968">
        <f>IF(A968="","",IF(LEFT(A968,4)="http",IFERROR(MID(A968,FIND("/",A968,FIND("//",A968)+2),2000),"/"),A968))</f>
        <v/>
      </c>
      <c r="H968">
        <f>IF(G968="","",IFERROR(LEFT(SUBSTITUTE(G968,"#","?"),FIND("?",SUBSTITUTE(G968,"#","?"))-1),G968))</f>
        <v/>
      </c>
      <c r="I968">
        <f>IF(H968="","",LOWER(IF(AND(LEN(H968)&gt;1,RIGHT(H968,1)="/"),LEFT(H968,LEN(H968)-1),H968)))</f>
        <v/>
      </c>
      <c r="J968">
        <f>IF(I968="","",IFERROR(N(INDEX($A968:$E968,1,Rules!$H$16)),0))</f>
        <v/>
      </c>
      <c r="K968">
        <f>IF(I968="","",IFERROR(N(INDEX($A968:$E968,1,Rules!$H$17)),0))</f>
        <v/>
      </c>
      <c r="L968">
        <f>IF(I968="","",IFERROR(N(INDEX($A968:$E968,1,Rules!$H$18))*K968,0))</f>
        <v/>
      </c>
      <c r="M968">
        <f>IF(I968="","",IF(COUNTIF(Crawl!$EC$2:$EC$2001,I968)&gt;0,"Yes","No"))</f>
        <v/>
      </c>
    </row>
    <row r="969">
      <c r="G969">
        <f>IF(A969="","",IF(LEFT(A969,4)="http",IFERROR(MID(A969,FIND("/",A969,FIND("//",A969)+2),2000),"/"),A969))</f>
        <v/>
      </c>
      <c r="H969">
        <f>IF(G969="","",IFERROR(LEFT(SUBSTITUTE(G969,"#","?"),FIND("?",SUBSTITUTE(G969,"#","?"))-1),G969))</f>
        <v/>
      </c>
      <c r="I969">
        <f>IF(H969="","",LOWER(IF(AND(LEN(H969)&gt;1,RIGHT(H969,1)="/"),LEFT(H969,LEN(H969)-1),H969)))</f>
        <v/>
      </c>
      <c r="J969">
        <f>IF(I969="","",IFERROR(N(INDEX($A969:$E969,1,Rules!$H$16)),0))</f>
        <v/>
      </c>
      <c r="K969">
        <f>IF(I969="","",IFERROR(N(INDEX($A969:$E969,1,Rules!$H$17)),0))</f>
        <v/>
      </c>
      <c r="L969">
        <f>IF(I969="","",IFERROR(N(INDEX($A969:$E969,1,Rules!$H$18))*K969,0))</f>
        <v/>
      </c>
      <c r="M969">
        <f>IF(I969="","",IF(COUNTIF(Crawl!$EC$2:$EC$2001,I969)&gt;0,"Yes","No"))</f>
        <v/>
      </c>
    </row>
    <row r="970">
      <c r="G970">
        <f>IF(A970="","",IF(LEFT(A970,4)="http",IFERROR(MID(A970,FIND("/",A970,FIND("//",A970)+2),2000),"/"),A970))</f>
        <v/>
      </c>
      <c r="H970">
        <f>IF(G970="","",IFERROR(LEFT(SUBSTITUTE(G970,"#","?"),FIND("?",SUBSTITUTE(G970,"#","?"))-1),G970))</f>
        <v/>
      </c>
      <c r="I970">
        <f>IF(H970="","",LOWER(IF(AND(LEN(H970)&gt;1,RIGHT(H970,1)="/"),LEFT(H970,LEN(H970)-1),H970)))</f>
        <v/>
      </c>
      <c r="J970">
        <f>IF(I970="","",IFERROR(N(INDEX($A970:$E970,1,Rules!$H$16)),0))</f>
        <v/>
      </c>
      <c r="K970">
        <f>IF(I970="","",IFERROR(N(INDEX($A970:$E970,1,Rules!$H$17)),0))</f>
        <v/>
      </c>
      <c r="L970">
        <f>IF(I970="","",IFERROR(N(INDEX($A970:$E970,1,Rules!$H$18))*K970,0))</f>
        <v/>
      </c>
      <c r="M970">
        <f>IF(I970="","",IF(COUNTIF(Crawl!$EC$2:$EC$2001,I970)&gt;0,"Yes","No"))</f>
        <v/>
      </c>
    </row>
    <row r="971">
      <c r="G971">
        <f>IF(A971="","",IF(LEFT(A971,4)="http",IFERROR(MID(A971,FIND("/",A971,FIND("//",A971)+2),2000),"/"),A971))</f>
        <v/>
      </c>
      <c r="H971">
        <f>IF(G971="","",IFERROR(LEFT(SUBSTITUTE(G971,"#","?"),FIND("?",SUBSTITUTE(G971,"#","?"))-1),G971))</f>
        <v/>
      </c>
      <c r="I971">
        <f>IF(H971="","",LOWER(IF(AND(LEN(H971)&gt;1,RIGHT(H971,1)="/"),LEFT(H971,LEN(H971)-1),H971)))</f>
        <v/>
      </c>
      <c r="J971">
        <f>IF(I971="","",IFERROR(N(INDEX($A971:$E971,1,Rules!$H$16)),0))</f>
        <v/>
      </c>
      <c r="K971">
        <f>IF(I971="","",IFERROR(N(INDEX($A971:$E971,1,Rules!$H$17)),0))</f>
        <v/>
      </c>
      <c r="L971">
        <f>IF(I971="","",IFERROR(N(INDEX($A971:$E971,1,Rules!$H$18))*K971,0))</f>
        <v/>
      </c>
      <c r="M971">
        <f>IF(I971="","",IF(COUNTIF(Crawl!$EC$2:$EC$2001,I971)&gt;0,"Yes","No"))</f>
        <v/>
      </c>
    </row>
    <row r="972">
      <c r="G972">
        <f>IF(A972="","",IF(LEFT(A972,4)="http",IFERROR(MID(A972,FIND("/",A972,FIND("//",A972)+2),2000),"/"),A972))</f>
        <v/>
      </c>
      <c r="H972">
        <f>IF(G972="","",IFERROR(LEFT(SUBSTITUTE(G972,"#","?"),FIND("?",SUBSTITUTE(G972,"#","?"))-1),G972))</f>
        <v/>
      </c>
      <c r="I972">
        <f>IF(H972="","",LOWER(IF(AND(LEN(H972)&gt;1,RIGHT(H972,1)="/"),LEFT(H972,LEN(H972)-1),H972)))</f>
        <v/>
      </c>
      <c r="J972">
        <f>IF(I972="","",IFERROR(N(INDEX($A972:$E972,1,Rules!$H$16)),0))</f>
        <v/>
      </c>
      <c r="K972">
        <f>IF(I972="","",IFERROR(N(INDEX($A972:$E972,1,Rules!$H$17)),0))</f>
        <v/>
      </c>
      <c r="L972">
        <f>IF(I972="","",IFERROR(N(INDEX($A972:$E972,1,Rules!$H$18))*K972,0))</f>
        <v/>
      </c>
      <c r="M972">
        <f>IF(I972="","",IF(COUNTIF(Crawl!$EC$2:$EC$2001,I972)&gt;0,"Yes","No"))</f>
        <v/>
      </c>
    </row>
    <row r="973">
      <c r="G973">
        <f>IF(A973="","",IF(LEFT(A973,4)="http",IFERROR(MID(A973,FIND("/",A973,FIND("//",A973)+2),2000),"/"),A973))</f>
        <v/>
      </c>
      <c r="H973">
        <f>IF(G973="","",IFERROR(LEFT(SUBSTITUTE(G973,"#","?"),FIND("?",SUBSTITUTE(G973,"#","?"))-1),G973))</f>
        <v/>
      </c>
      <c r="I973">
        <f>IF(H973="","",LOWER(IF(AND(LEN(H973)&gt;1,RIGHT(H973,1)="/"),LEFT(H973,LEN(H973)-1),H973)))</f>
        <v/>
      </c>
      <c r="J973">
        <f>IF(I973="","",IFERROR(N(INDEX($A973:$E973,1,Rules!$H$16)),0))</f>
        <v/>
      </c>
      <c r="K973">
        <f>IF(I973="","",IFERROR(N(INDEX($A973:$E973,1,Rules!$H$17)),0))</f>
        <v/>
      </c>
      <c r="L973">
        <f>IF(I973="","",IFERROR(N(INDEX($A973:$E973,1,Rules!$H$18))*K973,0))</f>
        <v/>
      </c>
      <c r="M973">
        <f>IF(I973="","",IF(COUNTIF(Crawl!$EC$2:$EC$2001,I973)&gt;0,"Yes","No"))</f>
        <v/>
      </c>
    </row>
    <row r="974">
      <c r="G974">
        <f>IF(A974="","",IF(LEFT(A974,4)="http",IFERROR(MID(A974,FIND("/",A974,FIND("//",A974)+2),2000),"/"),A974))</f>
        <v/>
      </c>
      <c r="H974">
        <f>IF(G974="","",IFERROR(LEFT(SUBSTITUTE(G974,"#","?"),FIND("?",SUBSTITUTE(G974,"#","?"))-1),G974))</f>
        <v/>
      </c>
      <c r="I974">
        <f>IF(H974="","",LOWER(IF(AND(LEN(H974)&gt;1,RIGHT(H974,1)="/"),LEFT(H974,LEN(H974)-1),H974)))</f>
        <v/>
      </c>
      <c r="J974">
        <f>IF(I974="","",IFERROR(N(INDEX($A974:$E974,1,Rules!$H$16)),0))</f>
        <v/>
      </c>
      <c r="K974">
        <f>IF(I974="","",IFERROR(N(INDEX($A974:$E974,1,Rules!$H$17)),0))</f>
        <v/>
      </c>
      <c r="L974">
        <f>IF(I974="","",IFERROR(N(INDEX($A974:$E974,1,Rules!$H$18))*K974,0))</f>
        <v/>
      </c>
      <c r="M974">
        <f>IF(I974="","",IF(COUNTIF(Crawl!$EC$2:$EC$2001,I974)&gt;0,"Yes","No"))</f>
        <v/>
      </c>
    </row>
    <row r="975">
      <c r="G975">
        <f>IF(A975="","",IF(LEFT(A975,4)="http",IFERROR(MID(A975,FIND("/",A975,FIND("//",A975)+2),2000),"/"),A975))</f>
        <v/>
      </c>
      <c r="H975">
        <f>IF(G975="","",IFERROR(LEFT(SUBSTITUTE(G975,"#","?"),FIND("?",SUBSTITUTE(G975,"#","?"))-1),G975))</f>
        <v/>
      </c>
      <c r="I975">
        <f>IF(H975="","",LOWER(IF(AND(LEN(H975)&gt;1,RIGHT(H975,1)="/"),LEFT(H975,LEN(H975)-1),H975)))</f>
        <v/>
      </c>
      <c r="J975">
        <f>IF(I975="","",IFERROR(N(INDEX($A975:$E975,1,Rules!$H$16)),0))</f>
        <v/>
      </c>
      <c r="K975">
        <f>IF(I975="","",IFERROR(N(INDEX($A975:$E975,1,Rules!$H$17)),0))</f>
        <v/>
      </c>
      <c r="L975">
        <f>IF(I975="","",IFERROR(N(INDEX($A975:$E975,1,Rules!$H$18))*K975,0))</f>
        <v/>
      </c>
      <c r="M975">
        <f>IF(I975="","",IF(COUNTIF(Crawl!$EC$2:$EC$2001,I975)&gt;0,"Yes","No"))</f>
        <v/>
      </c>
    </row>
    <row r="976">
      <c r="G976">
        <f>IF(A976="","",IF(LEFT(A976,4)="http",IFERROR(MID(A976,FIND("/",A976,FIND("//",A976)+2),2000),"/"),A976))</f>
        <v/>
      </c>
      <c r="H976">
        <f>IF(G976="","",IFERROR(LEFT(SUBSTITUTE(G976,"#","?"),FIND("?",SUBSTITUTE(G976,"#","?"))-1),G976))</f>
        <v/>
      </c>
      <c r="I976">
        <f>IF(H976="","",LOWER(IF(AND(LEN(H976)&gt;1,RIGHT(H976,1)="/"),LEFT(H976,LEN(H976)-1),H976)))</f>
        <v/>
      </c>
      <c r="J976">
        <f>IF(I976="","",IFERROR(N(INDEX($A976:$E976,1,Rules!$H$16)),0))</f>
        <v/>
      </c>
      <c r="K976">
        <f>IF(I976="","",IFERROR(N(INDEX($A976:$E976,1,Rules!$H$17)),0))</f>
        <v/>
      </c>
      <c r="L976">
        <f>IF(I976="","",IFERROR(N(INDEX($A976:$E976,1,Rules!$H$18))*K976,0))</f>
        <v/>
      </c>
      <c r="M976">
        <f>IF(I976="","",IF(COUNTIF(Crawl!$EC$2:$EC$2001,I976)&gt;0,"Yes","No"))</f>
        <v/>
      </c>
    </row>
    <row r="977">
      <c r="G977">
        <f>IF(A977="","",IF(LEFT(A977,4)="http",IFERROR(MID(A977,FIND("/",A977,FIND("//",A977)+2),2000),"/"),A977))</f>
        <v/>
      </c>
      <c r="H977">
        <f>IF(G977="","",IFERROR(LEFT(SUBSTITUTE(G977,"#","?"),FIND("?",SUBSTITUTE(G977,"#","?"))-1),G977))</f>
        <v/>
      </c>
      <c r="I977">
        <f>IF(H977="","",LOWER(IF(AND(LEN(H977)&gt;1,RIGHT(H977,1)="/"),LEFT(H977,LEN(H977)-1),H977)))</f>
        <v/>
      </c>
      <c r="J977">
        <f>IF(I977="","",IFERROR(N(INDEX($A977:$E977,1,Rules!$H$16)),0))</f>
        <v/>
      </c>
      <c r="K977">
        <f>IF(I977="","",IFERROR(N(INDEX($A977:$E977,1,Rules!$H$17)),0))</f>
        <v/>
      </c>
      <c r="L977">
        <f>IF(I977="","",IFERROR(N(INDEX($A977:$E977,1,Rules!$H$18))*K977,0))</f>
        <v/>
      </c>
      <c r="M977">
        <f>IF(I977="","",IF(COUNTIF(Crawl!$EC$2:$EC$2001,I977)&gt;0,"Yes","No"))</f>
        <v/>
      </c>
    </row>
    <row r="978">
      <c r="G978">
        <f>IF(A978="","",IF(LEFT(A978,4)="http",IFERROR(MID(A978,FIND("/",A978,FIND("//",A978)+2),2000),"/"),A978))</f>
        <v/>
      </c>
      <c r="H978">
        <f>IF(G978="","",IFERROR(LEFT(SUBSTITUTE(G978,"#","?"),FIND("?",SUBSTITUTE(G978,"#","?"))-1),G978))</f>
        <v/>
      </c>
      <c r="I978">
        <f>IF(H978="","",LOWER(IF(AND(LEN(H978)&gt;1,RIGHT(H978,1)="/"),LEFT(H978,LEN(H978)-1),H978)))</f>
        <v/>
      </c>
      <c r="J978">
        <f>IF(I978="","",IFERROR(N(INDEX($A978:$E978,1,Rules!$H$16)),0))</f>
        <v/>
      </c>
      <c r="K978">
        <f>IF(I978="","",IFERROR(N(INDEX($A978:$E978,1,Rules!$H$17)),0))</f>
        <v/>
      </c>
      <c r="L978">
        <f>IF(I978="","",IFERROR(N(INDEX($A978:$E978,1,Rules!$H$18))*K978,0))</f>
        <v/>
      </c>
      <c r="M978">
        <f>IF(I978="","",IF(COUNTIF(Crawl!$EC$2:$EC$2001,I978)&gt;0,"Yes","No"))</f>
        <v/>
      </c>
    </row>
    <row r="979">
      <c r="G979">
        <f>IF(A979="","",IF(LEFT(A979,4)="http",IFERROR(MID(A979,FIND("/",A979,FIND("//",A979)+2),2000),"/"),A979))</f>
        <v/>
      </c>
      <c r="H979">
        <f>IF(G979="","",IFERROR(LEFT(SUBSTITUTE(G979,"#","?"),FIND("?",SUBSTITUTE(G979,"#","?"))-1),G979))</f>
        <v/>
      </c>
      <c r="I979">
        <f>IF(H979="","",LOWER(IF(AND(LEN(H979)&gt;1,RIGHT(H979,1)="/"),LEFT(H979,LEN(H979)-1),H979)))</f>
        <v/>
      </c>
      <c r="J979">
        <f>IF(I979="","",IFERROR(N(INDEX($A979:$E979,1,Rules!$H$16)),0))</f>
        <v/>
      </c>
      <c r="K979">
        <f>IF(I979="","",IFERROR(N(INDEX($A979:$E979,1,Rules!$H$17)),0))</f>
        <v/>
      </c>
      <c r="L979">
        <f>IF(I979="","",IFERROR(N(INDEX($A979:$E979,1,Rules!$H$18))*K979,0))</f>
        <v/>
      </c>
      <c r="M979">
        <f>IF(I979="","",IF(COUNTIF(Crawl!$EC$2:$EC$2001,I979)&gt;0,"Yes","No"))</f>
        <v/>
      </c>
    </row>
    <row r="980">
      <c r="G980">
        <f>IF(A980="","",IF(LEFT(A980,4)="http",IFERROR(MID(A980,FIND("/",A980,FIND("//",A980)+2),2000),"/"),A980))</f>
        <v/>
      </c>
      <c r="H980">
        <f>IF(G980="","",IFERROR(LEFT(SUBSTITUTE(G980,"#","?"),FIND("?",SUBSTITUTE(G980,"#","?"))-1),G980))</f>
        <v/>
      </c>
      <c r="I980">
        <f>IF(H980="","",LOWER(IF(AND(LEN(H980)&gt;1,RIGHT(H980,1)="/"),LEFT(H980,LEN(H980)-1),H980)))</f>
        <v/>
      </c>
      <c r="J980">
        <f>IF(I980="","",IFERROR(N(INDEX($A980:$E980,1,Rules!$H$16)),0))</f>
        <v/>
      </c>
      <c r="K980">
        <f>IF(I980="","",IFERROR(N(INDEX($A980:$E980,1,Rules!$H$17)),0))</f>
        <v/>
      </c>
      <c r="L980">
        <f>IF(I980="","",IFERROR(N(INDEX($A980:$E980,1,Rules!$H$18))*K980,0))</f>
        <v/>
      </c>
      <c r="M980">
        <f>IF(I980="","",IF(COUNTIF(Crawl!$EC$2:$EC$2001,I980)&gt;0,"Yes","No"))</f>
        <v/>
      </c>
    </row>
    <row r="981">
      <c r="G981">
        <f>IF(A981="","",IF(LEFT(A981,4)="http",IFERROR(MID(A981,FIND("/",A981,FIND("//",A981)+2),2000),"/"),A981))</f>
        <v/>
      </c>
      <c r="H981">
        <f>IF(G981="","",IFERROR(LEFT(SUBSTITUTE(G981,"#","?"),FIND("?",SUBSTITUTE(G981,"#","?"))-1),G981))</f>
        <v/>
      </c>
      <c r="I981">
        <f>IF(H981="","",LOWER(IF(AND(LEN(H981)&gt;1,RIGHT(H981,1)="/"),LEFT(H981,LEN(H981)-1),H981)))</f>
        <v/>
      </c>
      <c r="J981">
        <f>IF(I981="","",IFERROR(N(INDEX($A981:$E981,1,Rules!$H$16)),0))</f>
        <v/>
      </c>
      <c r="K981">
        <f>IF(I981="","",IFERROR(N(INDEX($A981:$E981,1,Rules!$H$17)),0))</f>
        <v/>
      </c>
      <c r="L981">
        <f>IF(I981="","",IFERROR(N(INDEX($A981:$E981,1,Rules!$H$18))*K981,0))</f>
        <v/>
      </c>
      <c r="M981">
        <f>IF(I981="","",IF(COUNTIF(Crawl!$EC$2:$EC$2001,I981)&gt;0,"Yes","No"))</f>
        <v/>
      </c>
    </row>
    <row r="982">
      <c r="G982">
        <f>IF(A982="","",IF(LEFT(A982,4)="http",IFERROR(MID(A982,FIND("/",A982,FIND("//",A982)+2),2000),"/"),A982))</f>
        <v/>
      </c>
      <c r="H982">
        <f>IF(G982="","",IFERROR(LEFT(SUBSTITUTE(G982,"#","?"),FIND("?",SUBSTITUTE(G982,"#","?"))-1),G982))</f>
        <v/>
      </c>
      <c r="I982">
        <f>IF(H982="","",LOWER(IF(AND(LEN(H982)&gt;1,RIGHT(H982,1)="/"),LEFT(H982,LEN(H982)-1),H982)))</f>
        <v/>
      </c>
      <c r="J982">
        <f>IF(I982="","",IFERROR(N(INDEX($A982:$E982,1,Rules!$H$16)),0))</f>
        <v/>
      </c>
      <c r="K982">
        <f>IF(I982="","",IFERROR(N(INDEX($A982:$E982,1,Rules!$H$17)),0))</f>
        <v/>
      </c>
      <c r="L982">
        <f>IF(I982="","",IFERROR(N(INDEX($A982:$E982,1,Rules!$H$18))*K982,0))</f>
        <v/>
      </c>
      <c r="M982">
        <f>IF(I982="","",IF(COUNTIF(Crawl!$EC$2:$EC$2001,I982)&gt;0,"Yes","No"))</f>
        <v/>
      </c>
    </row>
    <row r="983">
      <c r="G983">
        <f>IF(A983="","",IF(LEFT(A983,4)="http",IFERROR(MID(A983,FIND("/",A983,FIND("//",A983)+2),2000),"/"),A983))</f>
        <v/>
      </c>
      <c r="H983">
        <f>IF(G983="","",IFERROR(LEFT(SUBSTITUTE(G983,"#","?"),FIND("?",SUBSTITUTE(G983,"#","?"))-1),G983))</f>
        <v/>
      </c>
      <c r="I983">
        <f>IF(H983="","",LOWER(IF(AND(LEN(H983)&gt;1,RIGHT(H983,1)="/"),LEFT(H983,LEN(H983)-1),H983)))</f>
        <v/>
      </c>
      <c r="J983">
        <f>IF(I983="","",IFERROR(N(INDEX($A983:$E983,1,Rules!$H$16)),0))</f>
        <v/>
      </c>
      <c r="K983">
        <f>IF(I983="","",IFERROR(N(INDEX($A983:$E983,1,Rules!$H$17)),0))</f>
        <v/>
      </c>
      <c r="L983">
        <f>IF(I983="","",IFERROR(N(INDEX($A983:$E983,1,Rules!$H$18))*K983,0))</f>
        <v/>
      </c>
      <c r="M983">
        <f>IF(I983="","",IF(COUNTIF(Crawl!$EC$2:$EC$2001,I983)&gt;0,"Yes","No"))</f>
        <v/>
      </c>
    </row>
    <row r="984">
      <c r="G984">
        <f>IF(A984="","",IF(LEFT(A984,4)="http",IFERROR(MID(A984,FIND("/",A984,FIND("//",A984)+2),2000),"/"),A984))</f>
        <v/>
      </c>
      <c r="H984">
        <f>IF(G984="","",IFERROR(LEFT(SUBSTITUTE(G984,"#","?"),FIND("?",SUBSTITUTE(G984,"#","?"))-1),G984))</f>
        <v/>
      </c>
      <c r="I984">
        <f>IF(H984="","",LOWER(IF(AND(LEN(H984)&gt;1,RIGHT(H984,1)="/"),LEFT(H984,LEN(H984)-1),H984)))</f>
        <v/>
      </c>
      <c r="J984">
        <f>IF(I984="","",IFERROR(N(INDEX($A984:$E984,1,Rules!$H$16)),0))</f>
        <v/>
      </c>
      <c r="K984">
        <f>IF(I984="","",IFERROR(N(INDEX($A984:$E984,1,Rules!$H$17)),0))</f>
        <v/>
      </c>
      <c r="L984">
        <f>IF(I984="","",IFERROR(N(INDEX($A984:$E984,1,Rules!$H$18))*K984,0))</f>
        <v/>
      </c>
      <c r="M984">
        <f>IF(I984="","",IF(COUNTIF(Crawl!$EC$2:$EC$2001,I984)&gt;0,"Yes","No"))</f>
        <v/>
      </c>
    </row>
    <row r="985">
      <c r="G985">
        <f>IF(A985="","",IF(LEFT(A985,4)="http",IFERROR(MID(A985,FIND("/",A985,FIND("//",A985)+2),2000),"/"),A985))</f>
        <v/>
      </c>
      <c r="H985">
        <f>IF(G985="","",IFERROR(LEFT(SUBSTITUTE(G985,"#","?"),FIND("?",SUBSTITUTE(G985,"#","?"))-1),G985))</f>
        <v/>
      </c>
      <c r="I985">
        <f>IF(H985="","",LOWER(IF(AND(LEN(H985)&gt;1,RIGHT(H985,1)="/"),LEFT(H985,LEN(H985)-1),H985)))</f>
        <v/>
      </c>
      <c r="J985">
        <f>IF(I985="","",IFERROR(N(INDEX($A985:$E985,1,Rules!$H$16)),0))</f>
        <v/>
      </c>
      <c r="K985">
        <f>IF(I985="","",IFERROR(N(INDEX($A985:$E985,1,Rules!$H$17)),0))</f>
        <v/>
      </c>
      <c r="L985">
        <f>IF(I985="","",IFERROR(N(INDEX($A985:$E985,1,Rules!$H$18))*K985,0))</f>
        <v/>
      </c>
      <c r="M985">
        <f>IF(I985="","",IF(COUNTIF(Crawl!$EC$2:$EC$2001,I985)&gt;0,"Yes","No"))</f>
        <v/>
      </c>
    </row>
    <row r="986">
      <c r="G986">
        <f>IF(A986="","",IF(LEFT(A986,4)="http",IFERROR(MID(A986,FIND("/",A986,FIND("//",A986)+2),2000),"/"),A986))</f>
        <v/>
      </c>
      <c r="H986">
        <f>IF(G986="","",IFERROR(LEFT(SUBSTITUTE(G986,"#","?"),FIND("?",SUBSTITUTE(G986,"#","?"))-1),G986))</f>
        <v/>
      </c>
      <c r="I986">
        <f>IF(H986="","",LOWER(IF(AND(LEN(H986)&gt;1,RIGHT(H986,1)="/"),LEFT(H986,LEN(H986)-1),H986)))</f>
        <v/>
      </c>
      <c r="J986">
        <f>IF(I986="","",IFERROR(N(INDEX($A986:$E986,1,Rules!$H$16)),0))</f>
        <v/>
      </c>
      <c r="K986">
        <f>IF(I986="","",IFERROR(N(INDEX($A986:$E986,1,Rules!$H$17)),0))</f>
        <v/>
      </c>
      <c r="L986">
        <f>IF(I986="","",IFERROR(N(INDEX($A986:$E986,1,Rules!$H$18))*K986,0))</f>
        <v/>
      </c>
      <c r="M986">
        <f>IF(I986="","",IF(COUNTIF(Crawl!$EC$2:$EC$2001,I986)&gt;0,"Yes","No"))</f>
        <v/>
      </c>
    </row>
    <row r="987">
      <c r="G987">
        <f>IF(A987="","",IF(LEFT(A987,4)="http",IFERROR(MID(A987,FIND("/",A987,FIND("//",A987)+2),2000),"/"),A987))</f>
        <v/>
      </c>
      <c r="H987">
        <f>IF(G987="","",IFERROR(LEFT(SUBSTITUTE(G987,"#","?"),FIND("?",SUBSTITUTE(G987,"#","?"))-1),G987))</f>
        <v/>
      </c>
      <c r="I987">
        <f>IF(H987="","",LOWER(IF(AND(LEN(H987)&gt;1,RIGHT(H987,1)="/"),LEFT(H987,LEN(H987)-1),H987)))</f>
        <v/>
      </c>
      <c r="J987">
        <f>IF(I987="","",IFERROR(N(INDEX($A987:$E987,1,Rules!$H$16)),0))</f>
        <v/>
      </c>
      <c r="K987">
        <f>IF(I987="","",IFERROR(N(INDEX($A987:$E987,1,Rules!$H$17)),0))</f>
        <v/>
      </c>
      <c r="L987">
        <f>IF(I987="","",IFERROR(N(INDEX($A987:$E987,1,Rules!$H$18))*K987,0))</f>
        <v/>
      </c>
      <c r="M987">
        <f>IF(I987="","",IF(COUNTIF(Crawl!$EC$2:$EC$2001,I987)&gt;0,"Yes","No"))</f>
        <v/>
      </c>
    </row>
    <row r="988">
      <c r="G988">
        <f>IF(A988="","",IF(LEFT(A988,4)="http",IFERROR(MID(A988,FIND("/",A988,FIND("//",A988)+2),2000),"/"),A988))</f>
        <v/>
      </c>
      <c r="H988">
        <f>IF(G988="","",IFERROR(LEFT(SUBSTITUTE(G988,"#","?"),FIND("?",SUBSTITUTE(G988,"#","?"))-1),G988))</f>
        <v/>
      </c>
      <c r="I988">
        <f>IF(H988="","",LOWER(IF(AND(LEN(H988)&gt;1,RIGHT(H988,1)="/"),LEFT(H988,LEN(H988)-1),H988)))</f>
        <v/>
      </c>
      <c r="J988">
        <f>IF(I988="","",IFERROR(N(INDEX($A988:$E988,1,Rules!$H$16)),0))</f>
        <v/>
      </c>
      <c r="K988">
        <f>IF(I988="","",IFERROR(N(INDEX($A988:$E988,1,Rules!$H$17)),0))</f>
        <v/>
      </c>
      <c r="L988">
        <f>IF(I988="","",IFERROR(N(INDEX($A988:$E988,1,Rules!$H$18))*K988,0))</f>
        <v/>
      </c>
      <c r="M988">
        <f>IF(I988="","",IF(COUNTIF(Crawl!$EC$2:$EC$2001,I988)&gt;0,"Yes","No"))</f>
        <v/>
      </c>
    </row>
    <row r="989">
      <c r="G989">
        <f>IF(A989="","",IF(LEFT(A989,4)="http",IFERROR(MID(A989,FIND("/",A989,FIND("//",A989)+2),2000),"/"),A989))</f>
        <v/>
      </c>
      <c r="H989">
        <f>IF(G989="","",IFERROR(LEFT(SUBSTITUTE(G989,"#","?"),FIND("?",SUBSTITUTE(G989,"#","?"))-1),G989))</f>
        <v/>
      </c>
      <c r="I989">
        <f>IF(H989="","",LOWER(IF(AND(LEN(H989)&gt;1,RIGHT(H989,1)="/"),LEFT(H989,LEN(H989)-1),H989)))</f>
        <v/>
      </c>
      <c r="J989">
        <f>IF(I989="","",IFERROR(N(INDEX($A989:$E989,1,Rules!$H$16)),0))</f>
        <v/>
      </c>
      <c r="K989">
        <f>IF(I989="","",IFERROR(N(INDEX($A989:$E989,1,Rules!$H$17)),0))</f>
        <v/>
      </c>
      <c r="L989">
        <f>IF(I989="","",IFERROR(N(INDEX($A989:$E989,1,Rules!$H$18))*K989,0))</f>
        <v/>
      </c>
      <c r="M989">
        <f>IF(I989="","",IF(COUNTIF(Crawl!$EC$2:$EC$2001,I989)&gt;0,"Yes","No"))</f>
        <v/>
      </c>
    </row>
    <row r="990">
      <c r="G990">
        <f>IF(A990="","",IF(LEFT(A990,4)="http",IFERROR(MID(A990,FIND("/",A990,FIND("//",A990)+2),2000),"/"),A990))</f>
        <v/>
      </c>
      <c r="H990">
        <f>IF(G990="","",IFERROR(LEFT(SUBSTITUTE(G990,"#","?"),FIND("?",SUBSTITUTE(G990,"#","?"))-1),G990))</f>
        <v/>
      </c>
      <c r="I990">
        <f>IF(H990="","",LOWER(IF(AND(LEN(H990)&gt;1,RIGHT(H990,1)="/"),LEFT(H990,LEN(H990)-1),H990)))</f>
        <v/>
      </c>
      <c r="J990">
        <f>IF(I990="","",IFERROR(N(INDEX($A990:$E990,1,Rules!$H$16)),0))</f>
        <v/>
      </c>
      <c r="K990">
        <f>IF(I990="","",IFERROR(N(INDEX($A990:$E990,1,Rules!$H$17)),0))</f>
        <v/>
      </c>
      <c r="L990">
        <f>IF(I990="","",IFERROR(N(INDEX($A990:$E990,1,Rules!$H$18))*K990,0))</f>
        <v/>
      </c>
      <c r="M990">
        <f>IF(I990="","",IF(COUNTIF(Crawl!$EC$2:$EC$2001,I990)&gt;0,"Yes","No"))</f>
        <v/>
      </c>
    </row>
    <row r="991">
      <c r="G991">
        <f>IF(A991="","",IF(LEFT(A991,4)="http",IFERROR(MID(A991,FIND("/",A991,FIND("//",A991)+2),2000),"/"),A991))</f>
        <v/>
      </c>
      <c r="H991">
        <f>IF(G991="","",IFERROR(LEFT(SUBSTITUTE(G991,"#","?"),FIND("?",SUBSTITUTE(G991,"#","?"))-1),G991))</f>
        <v/>
      </c>
      <c r="I991">
        <f>IF(H991="","",LOWER(IF(AND(LEN(H991)&gt;1,RIGHT(H991,1)="/"),LEFT(H991,LEN(H991)-1),H991)))</f>
        <v/>
      </c>
      <c r="J991">
        <f>IF(I991="","",IFERROR(N(INDEX($A991:$E991,1,Rules!$H$16)),0))</f>
        <v/>
      </c>
      <c r="K991">
        <f>IF(I991="","",IFERROR(N(INDEX($A991:$E991,1,Rules!$H$17)),0))</f>
        <v/>
      </c>
      <c r="L991">
        <f>IF(I991="","",IFERROR(N(INDEX($A991:$E991,1,Rules!$H$18))*K991,0))</f>
        <v/>
      </c>
      <c r="M991">
        <f>IF(I991="","",IF(COUNTIF(Crawl!$EC$2:$EC$2001,I991)&gt;0,"Yes","No"))</f>
        <v/>
      </c>
    </row>
    <row r="992">
      <c r="G992">
        <f>IF(A992="","",IF(LEFT(A992,4)="http",IFERROR(MID(A992,FIND("/",A992,FIND("//",A992)+2),2000),"/"),A992))</f>
        <v/>
      </c>
      <c r="H992">
        <f>IF(G992="","",IFERROR(LEFT(SUBSTITUTE(G992,"#","?"),FIND("?",SUBSTITUTE(G992,"#","?"))-1),G992))</f>
        <v/>
      </c>
      <c r="I992">
        <f>IF(H992="","",LOWER(IF(AND(LEN(H992)&gt;1,RIGHT(H992,1)="/"),LEFT(H992,LEN(H992)-1),H992)))</f>
        <v/>
      </c>
      <c r="J992">
        <f>IF(I992="","",IFERROR(N(INDEX($A992:$E992,1,Rules!$H$16)),0))</f>
        <v/>
      </c>
      <c r="K992">
        <f>IF(I992="","",IFERROR(N(INDEX($A992:$E992,1,Rules!$H$17)),0))</f>
        <v/>
      </c>
      <c r="L992">
        <f>IF(I992="","",IFERROR(N(INDEX($A992:$E992,1,Rules!$H$18))*K992,0))</f>
        <v/>
      </c>
      <c r="M992">
        <f>IF(I992="","",IF(COUNTIF(Crawl!$EC$2:$EC$2001,I992)&gt;0,"Yes","No"))</f>
        <v/>
      </c>
    </row>
    <row r="993">
      <c r="G993">
        <f>IF(A993="","",IF(LEFT(A993,4)="http",IFERROR(MID(A993,FIND("/",A993,FIND("//",A993)+2),2000),"/"),A993))</f>
        <v/>
      </c>
      <c r="H993">
        <f>IF(G993="","",IFERROR(LEFT(SUBSTITUTE(G993,"#","?"),FIND("?",SUBSTITUTE(G993,"#","?"))-1),G993))</f>
        <v/>
      </c>
      <c r="I993">
        <f>IF(H993="","",LOWER(IF(AND(LEN(H993)&gt;1,RIGHT(H993,1)="/"),LEFT(H993,LEN(H993)-1),H993)))</f>
        <v/>
      </c>
      <c r="J993">
        <f>IF(I993="","",IFERROR(N(INDEX($A993:$E993,1,Rules!$H$16)),0))</f>
        <v/>
      </c>
      <c r="K993">
        <f>IF(I993="","",IFERROR(N(INDEX($A993:$E993,1,Rules!$H$17)),0))</f>
        <v/>
      </c>
      <c r="L993">
        <f>IF(I993="","",IFERROR(N(INDEX($A993:$E993,1,Rules!$H$18))*K993,0))</f>
        <v/>
      </c>
      <c r="M993">
        <f>IF(I993="","",IF(COUNTIF(Crawl!$EC$2:$EC$2001,I993)&gt;0,"Yes","No"))</f>
        <v/>
      </c>
    </row>
    <row r="994">
      <c r="G994">
        <f>IF(A994="","",IF(LEFT(A994,4)="http",IFERROR(MID(A994,FIND("/",A994,FIND("//",A994)+2),2000),"/"),A994))</f>
        <v/>
      </c>
      <c r="H994">
        <f>IF(G994="","",IFERROR(LEFT(SUBSTITUTE(G994,"#","?"),FIND("?",SUBSTITUTE(G994,"#","?"))-1),G994))</f>
        <v/>
      </c>
      <c r="I994">
        <f>IF(H994="","",LOWER(IF(AND(LEN(H994)&gt;1,RIGHT(H994,1)="/"),LEFT(H994,LEN(H994)-1),H994)))</f>
        <v/>
      </c>
      <c r="J994">
        <f>IF(I994="","",IFERROR(N(INDEX($A994:$E994,1,Rules!$H$16)),0))</f>
        <v/>
      </c>
      <c r="K994">
        <f>IF(I994="","",IFERROR(N(INDEX($A994:$E994,1,Rules!$H$17)),0))</f>
        <v/>
      </c>
      <c r="L994">
        <f>IF(I994="","",IFERROR(N(INDEX($A994:$E994,1,Rules!$H$18))*K994,0))</f>
        <v/>
      </c>
      <c r="M994">
        <f>IF(I994="","",IF(COUNTIF(Crawl!$EC$2:$EC$2001,I994)&gt;0,"Yes","No"))</f>
        <v/>
      </c>
    </row>
    <row r="995">
      <c r="G995">
        <f>IF(A995="","",IF(LEFT(A995,4)="http",IFERROR(MID(A995,FIND("/",A995,FIND("//",A995)+2),2000),"/"),A995))</f>
        <v/>
      </c>
      <c r="H995">
        <f>IF(G995="","",IFERROR(LEFT(SUBSTITUTE(G995,"#","?"),FIND("?",SUBSTITUTE(G995,"#","?"))-1),G995))</f>
        <v/>
      </c>
      <c r="I995">
        <f>IF(H995="","",LOWER(IF(AND(LEN(H995)&gt;1,RIGHT(H995,1)="/"),LEFT(H995,LEN(H995)-1),H995)))</f>
        <v/>
      </c>
      <c r="J995">
        <f>IF(I995="","",IFERROR(N(INDEX($A995:$E995,1,Rules!$H$16)),0))</f>
        <v/>
      </c>
      <c r="K995">
        <f>IF(I995="","",IFERROR(N(INDEX($A995:$E995,1,Rules!$H$17)),0))</f>
        <v/>
      </c>
      <c r="L995">
        <f>IF(I995="","",IFERROR(N(INDEX($A995:$E995,1,Rules!$H$18))*K995,0))</f>
        <v/>
      </c>
      <c r="M995">
        <f>IF(I995="","",IF(COUNTIF(Crawl!$EC$2:$EC$2001,I995)&gt;0,"Yes","No"))</f>
        <v/>
      </c>
    </row>
    <row r="996">
      <c r="G996">
        <f>IF(A996="","",IF(LEFT(A996,4)="http",IFERROR(MID(A996,FIND("/",A996,FIND("//",A996)+2),2000),"/"),A996))</f>
        <v/>
      </c>
      <c r="H996">
        <f>IF(G996="","",IFERROR(LEFT(SUBSTITUTE(G996,"#","?"),FIND("?",SUBSTITUTE(G996,"#","?"))-1),G996))</f>
        <v/>
      </c>
      <c r="I996">
        <f>IF(H996="","",LOWER(IF(AND(LEN(H996)&gt;1,RIGHT(H996,1)="/"),LEFT(H996,LEN(H996)-1),H996)))</f>
        <v/>
      </c>
      <c r="J996">
        <f>IF(I996="","",IFERROR(N(INDEX($A996:$E996,1,Rules!$H$16)),0))</f>
        <v/>
      </c>
      <c r="K996">
        <f>IF(I996="","",IFERROR(N(INDEX($A996:$E996,1,Rules!$H$17)),0))</f>
        <v/>
      </c>
      <c r="L996">
        <f>IF(I996="","",IFERROR(N(INDEX($A996:$E996,1,Rules!$H$18))*K996,0))</f>
        <v/>
      </c>
      <c r="M996">
        <f>IF(I996="","",IF(COUNTIF(Crawl!$EC$2:$EC$2001,I996)&gt;0,"Yes","No"))</f>
        <v/>
      </c>
    </row>
    <row r="997">
      <c r="G997">
        <f>IF(A997="","",IF(LEFT(A997,4)="http",IFERROR(MID(A997,FIND("/",A997,FIND("//",A997)+2),2000),"/"),A997))</f>
        <v/>
      </c>
      <c r="H997">
        <f>IF(G997="","",IFERROR(LEFT(SUBSTITUTE(G997,"#","?"),FIND("?",SUBSTITUTE(G997,"#","?"))-1),G997))</f>
        <v/>
      </c>
      <c r="I997">
        <f>IF(H997="","",LOWER(IF(AND(LEN(H997)&gt;1,RIGHT(H997,1)="/"),LEFT(H997,LEN(H997)-1),H997)))</f>
        <v/>
      </c>
      <c r="J997">
        <f>IF(I997="","",IFERROR(N(INDEX($A997:$E997,1,Rules!$H$16)),0))</f>
        <v/>
      </c>
      <c r="K997">
        <f>IF(I997="","",IFERROR(N(INDEX($A997:$E997,1,Rules!$H$17)),0))</f>
        <v/>
      </c>
      <c r="L997">
        <f>IF(I997="","",IFERROR(N(INDEX($A997:$E997,1,Rules!$H$18))*K997,0))</f>
        <v/>
      </c>
      <c r="M997">
        <f>IF(I997="","",IF(COUNTIF(Crawl!$EC$2:$EC$2001,I997)&gt;0,"Yes","No"))</f>
        <v/>
      </c>
    </row>
    <row r="998">
      <c r="G998">
        <f>IF(A998="","",IF(LEFT(A998,4)="http",IFERROR(MID(A998,FIND("/",A998,FIND("//",A998)+2),2000),"/"),A998))</f>
        <v/>
      </c>
      <c r="H998">
        <f>IF(G998="","",IFERROR(LEFT(SUBSTITUTE(G998,"#","?"),FIND("?",SUBSTITUTE(G998,"#","?"))-1),G998))</f>
        <v/>
      </c>
      <c r="I998">
        <f>IF(H998="","",LOWER(IF(AND(LEN(H998)&gt;1,RIGHT(H998,1)="/"),LEFT(H998,LEN(H998)-1),H998)))</f>
        <v/>
      </c>
      <c r="J998">
        <f>IF(I998="","",IFERROR(N(INDEX($A998:$E998,1,Rules!$H$16)),0))</f>
        <v/>
      </c>
      <c r="K998">
        <f>IF(I998="","",IFERROR(N(INDEX($A998:$E998,1,Rules!$H$17)),0))</f>
        <v/>
      </c>
      <c r="L998">
        <f>IF(I998="","",IFERROR(N(INDEX($A998:$E998,1,Rules!$H$18))*K998,0))</f>
        <v/>
      </c>
      <c r="M998">
        <f>IF(I998="","",IF(COUNTIF(Crawl!$EC$2:$EC$2001,I998)&gt;0,"Yes","No"))</f>
        <v/>
      </c>
    </row>
    <row r="999">
      <c r="G999">
        <f>IF(A999="","",IF(LEFT(A999,4)="http",IFERROR(MID(A999,FIND("/",A999,FIND("//",A999)+2),2000),"/"),A999))</f>
        <v/>
      </c>
      <c r="H999">
        <f>IF(G999="","",IFERROR(LEFT(SUBSTITUTE(G999,"#","?"),FIND("?",SUBSTITUTE(G999,"#","?"))-1),G999))</f>
        <v/>
      </c>
      <c r="I999">
        <f>IF(H999="","",LOWER(IF(AND(LEN(H999)&gt;1,RIGHT(H999,1)="/"),LEFT(H999,LEN(H999)-1),H999)))</f>
        <v/>
      </c>
      <c r="J999">
        <f>IF(I999="","",IFERROR(N(INDEX($A999:$E999,1,Rules!$H$16)),0))</f>
        <v/>
      </c>
      <c r="K999">
        <f>IF(I999="","",IFERROR(N(INDEX($A999:$E999,1,Rules!$H$17)),0))</f>
        <v/>
      </c>
      <c r="L999">
        <f>IF(I999="","",IFERROR(N(INDEX($A999:$E999,1,Rules!$H$18))*K999,0))</f>
        <v/>
      </c>
      <c r="M999">
        <f>IF(I999="","",IF(COUNTIF(Crawl!$EC$2:$EC$2001,I999)&gt;0,"Yes","No"))</f>
        <v/>
      </c>
    </row>
    <row r="1000">
      <c r="G1000">
        <f>IF(A1000="","",IF(LEFT(A1000,4)="http",IFERROR(MID(A1000,FIND("/",A1000,FIND("//",A1000)+2),2000),"/"),A1000))</f>
        <v/>
      </c>
      <c r="H1000">
        <f>IF(G1000="","",IFERROR(LEFT(SUBSTITUTE(G1000,"#","?"),FIND("?",SUBSTITUTE(G1000,"#","?"))-1),G1000))</f>
        <v/>
      </c>
      <c r="I1000">
        <f>IF(H1000="","",LOWER(IF(AND(LEN(H1000)&gt;1,RIGHT(H1000,1)="/"),LEFT(H1000,LEN(H1000)-1),H1000)))</f>
        <v/>
      </c>
      <c r="J1000">
        <f>IF(I1000="","",IFERROR(N(INDEX($A1000:$E1000,1,Rules!$H$16)),0))</f>
        <v/>
      </c>
      <c r="K1000">
        <f>IF(I1000="","",IFERROR(N(INDEX($A1000:$E1000,1,Rules!$H$17)),0))</f>
        <v/>
      </c>
      <c r="L1000">
        <f>IF(I1000="","",IFERROR(N(INDEX($A1000:$E1000,1,Rules!$H$18))*K1000,0))</f>
        <v/>
      </c>
      <c r="M1000">
        <f>IF(I1000="","",IF(COUNTIF(Crawl!$EC$2:$EC$2001,I1000)&gt;0,"Yes","No"))</f>
        <v/>
      </c>
    </row>
    <row r="1001">
      <c r="G1001">
        <f>IF(A1001="","",IF(LEFT(A1001,4)="http",IFERROR(MID(A1001,FIND("/",A1001,FIND("//",A1001)+2),2000),"/"),A1001))</f>
        <v/>
      </c>
      <c r="H1001">
        <f>IF(G1001="","",IFERROR(LEFT(SUBSTITUTE(G1001,"#","?"),FIND("?",SUBSTITUTE(G1001,"#","?"))-1),G1001))</f>
        <v/>
      </c>
      <c r="I1001">
        <f>IF(H1001="","",LOWER(IF(AND(LEN(H1001)&gt;1,RIGHT(H1001,1)="/"),LEFT(H1001,LEN(H1001)-1),H1001)))</f>
        <v/>
      </c>
      <c r="J1001">
        <f>IF(I1001="","",IFERROR(N(INDEX($A1001:$E1001,1,Rules!$H$16)),0))</f>
        <v/>
      </c>
      <c r="K1001">
        <f>IF(I1001="","",IFERROR(N(INDEX($A1001:$E1001,1,Rules!$H$17)),0))</f>
        <v/>
      </c>
      <c r="L1001">
        <f>IF(I1001="","",IFERROR(N(INDEX($A1001:$E1001,1,Rules!$H$18))*K1001,0))</f>
        <v/>
      </c>
      <c r="M1001">
        <f>IF(I1001="","",IF(COUNTIF(Crawl!$EC$2:$EC$2001,I1001)&gt;0,"Yes","No"))</f>
        <v/>
      </c>
    </row>
    <row r="1002">
      <c r="G1002">
        <f>IF(A1002="","",IF(LEFT(A1002,4)="http",IFERROR(MID(A1002,FIND("/",A1002,FIND("//",A1002)+2),2000),"/"),A1002))</f>
        <v/>
      </c>
      <c r="H1002">
        <f>IF(G1002="","",IFERROR(LEFT(SUBSTITUTE(G1002,"#","?"),FIND("?",SUBSTITUTE(G1002,"#","?"))-1),G1002))</f>
        <v/>
      </c>
      <c r="I1002">
        <f>IF(H1002="","",LOWER(IF(AND(LEN(H1002)&gt;1,RIGHT(H1002,1)="/"),LEFT(H1002,LEN(H1002)-1),H1002)))</f>
        <v/>
      </c>
      <c r="J1002">
        <f>IF(I1002="","",IFERROR(N(INDEX($A1002:$E1002,1,Rules!$H$16)),0))</f>
        <v/>
      </c>
      <c r="K1002">
        <f>IF(I1002="","",IFERROR(N(INDEX($A1002:$E1002,1,Rules!$H$17)),0))</f>
        <v/>
      </c>
      <c r="L1002">
        <f>IF(I1002="","",IFERROR(N(INDEX($A1002:$E1002,1,Rules!$H$18))*K1002,0))</f>
        <v/>
      </c>
      <c r="M1002">
        <f>IF(I1002="","",IF(COUNTIF(Crawl!$EC$2:$EC$2001,I1002)&gt;0,"Yes","No"))</f>
        <v/>
      </c>
    </row>
    <row r="1003">
      <c r="G1003">
        <f>IF(A1003="","",IF(LEFT(A1003,4)="http",IFERROR(MID(A1003,FIND("/",A1003,FIND("//",A1003)+2),2000),"/"),A1003))</f>
        <v/>
      </c>
      <c r="H1003">
        <f>IF(G1003="","",IFERROR(LEFT(SUBSTITUTE(G1003,"#","?"),FIND("?",SUBSTITUTE(G1003,"#","?"))-1),G1003))</f>
        <v/>
      </c>
      <c r="I1003">
        <f>IF(H1003="","",LOWER(IF(AND(LEN(H1003)&gt;1,RIGHT(H1003,1)="/"),LEFT(H1003,LEN(H1003)-1),H1003)))</f>
        <v/>
      </c>
      <c r="J1003">
        <f>IF(I1003="","",IFERROR(N(INDEX($A1003:$E1003,1,Rules!$H$16)),0))</f>
        <v/>
      </c>
      <c r="K1003">
        <f>IF(I1003="","",IFERROR(N(INDEX($A1003:$E1003,1,Rules!$H$17)),0))</f>
        <v/>
      </c>
      <c r="L1003">
        <f>IF(I1003="","",IFERROR(N(INDEX($A1003:$E1003,1,Rules!$H$18))*K1003,0))</f>
        <v/>
      </c>
      <c r="M1003">
        <f>IF(I1003="","",IF(COUNTIF(Crawl!$EC$2:$EC$2001,I1003)&gt;0,"Yes","No"))</f>
        <v/>
      </c>
    </row>
    <row r="1004">
      <c r="G1004">
        <f>IF(A1004="","",IF(LEFT(A1004,4)="http",IFERROR(MID(A1004,FIND("/",A1004,FIND("//",A1004)+2),2000),"/"),A1004))</f>
        <v/>
      </c>
      <c r="H1004">
        <f>IF(G1004="","",IFERROR(LEFT(SUBSTITUTE(G1004,"#","?"),FIND("?",SUBSTITUTE(G1004,"#","?"))-1),G1004))</f>
        <v/>
      </c>
      <c r="I1004">
        <f>IF(H1004="","",LOWER(IF(AND(LEN(H1004)&gt;1,RIGHT(H1004,1)="/"),LEFT(H1004,LEN(H1004)-1),H1004)))</f>
        <v/>
      </c>
      <c r="J1004">
        <f>IF(I1004="","",IFERROR(N(INDEX($A1004:$E1004,1,Rules!$H$16)),0))</f>
        <v/>
      </c>
      <c r="K1004">
        <f>IF(I1004="","",IFERROR(N(INDEX($A1004:$E1004,1,Rules!$H$17)),0))</f>
        <v/>
      </c>
      <c r="L1004">
        <f>IF(I1004="","",IFERROR(N(INDEX($A1004:$E1004,1,Rules!$H$18))*K1004,0))</f>
        <v/>
      </c>
      <c r="M1004">
        <f>IF(I1004="","",IF(COUNTIF(Crawl!$EC$2:$EC$2001,I1004)&gt;0,"Yes","No"))</f>
        <v/>
      </c>
    </row>
    <row r="1005">
      <c r="G1005">
        <f>IF(A1005="","",IF(LEFT(A1005,4)="http",IFERROR(MID(A1005,FIND("/",A1005,FIND("//",A1005)+2),2000),"/"),A1005))</f>
        <v/>
      </c>
      <c r="H1005">
        <f>IF(G1005="","",IFERROR(LEFT(SUBSTITUTE(G1005,"#","?"),FIND("?",SUBSTITUTE(G1005,"#","?"))-1),G1005))</f>
        <v/>
      </c>
      <c r="I1005">
        <f>IF(H1005="","",LOWER(IF(AND(LEN(H1005)&gt;1,RIGHT(H1005,1)="/"),LEFT(H1005,LEN(H1005)-1),H1005)))</f>
        <v/>
      </c>
      <c r="J1005">
        <f>IF(I1005="","",IFERROR(N(INDEX($A1005:$E1005,1,Rules!$H$16)),0))</f>
        <v/>
      </c>
      <c r="K1005">
        <f>IF(I1005="","",IFERROR(N(INDEX($A1005:$E1005,1,Rules!$H$17)),0))</f>
        <v/>
      </c>
      <c r="L1005">
        <f>IF(I1005="","",IFERROR(N(INDEX($A1005:$E1005,1,Rules!$H$18))*K1005,0))</f>
        <v/>
      </c>
      <c r="M1005">
        <f>IF(I1005="","",IF(COUNTIF(Crawl!$EC$2:$EC$2001,I1005)&gt;0,"Yes","No"))</f>
        <v/>
      </c>
    </row>
    <row r="1006">
      <c r="G1006">
        <f>IF(A1006="","",IF(LEFT(A1006,4)="http",IFERROR(MID(A1006,FIND("/",A1006,FIND("//",A1006)+2),2000),"/"),A1006))</f>
        <v/>
      </c>
      <c r="H1006">
        <f>IF(G1006="","",IFERROR(LEFT(SUBSTITUTE(G1006,"#","?"),FIND("?",SUBSTITUTE(G1006,"#","?"))-1),G1006))</f>
        <v/>
      </c>
      <c r="I1006">
        <f>IF(H1006="","",LOWER(IF(AND(LEN(H1006)&gt;1,RIGHT(H1006,1)="/"),LEFT(H1006,LEN(H1006)-1),H1006)))</f>
        <v/>
      </c>
      <c r="J1006">
        <f>IF(I1006="","",IFERROR(N(INDEX($A1006:$E1006,1,Rules!$H$16)),0))</f>
        <v/>
      </c>
      <c r="K1006">
        <f>IF(I1006="","",IFERROR(N(INDEX($A1006:$E1006,1,Rules!$H$17)),0))</f>
        <v/>
      </c>
      <c r="L1006">
        <f>IF(I1006="","",IFERROR(N(INDEX($A1006:$E1006,1,Rules!$H$18))*K1006,0))</f>
        <v/>
      </c>
      <c r="M1006">
        <f>IF(I1006="","",IF(COUNTIF(Crawl!$EC$2:$EC$2001,I1006)&gt;0,"Yes","No"))</f>
        <v/>
      </c>
    </row>
    <row r="1007">
      <c r="G1007">
        <f>IF(A1007="","",IF(LEFT(A1007,4)="http",IFERROR(MID(A1007,FIND("/",A1007,FIND("//",A1007)+2),2000),"/"),A1007))</f>
        <v/>
      </c>
      <c r="H1007">
        <f>IF(G1007="","",IFERROR(LEFT(SUBSTITUTE(G1007,"#","?"),FIND("?",SUBSTITUTE(G1007,"#","?"))-1),G1007))</f>
        <v/>
      </c>
      <c r="I1007">
        <f>IF(H1007="","",LOWER(IF(AND(LEN(H1007)&gt;1,RIGHT(H1007,1)="/"),LEFT(H1007,LEN(H1007)-1),H1007)))</f>
        <v/>
      </c>
      <c r="J1007">
        <f>IF(I1007="","",IFERROR(N(INDEX($A1007:$E1007,1,Rules!$H$16)),0))</f>
        <v/>
      </c>
      <c r="K1007">
        <f>IF(I1007="","",IFERROR(N(INDEX($A1007:$E1007,1,Rules!$H$17)),0))</f>
        <v/>
      </c>
      <c r="L1007">
        <f>IF(I1007="","",IFERROR(N(INDEX($A1007:$E1007,1,Rules!$H$18))*K1007,0))</f>
        <v/>
      </c>
      <c r="M1007">
        <f>IF(I1007="","",IF(COUNTIF(Crawl!$EC$2:$EC$2001,I1007)&gt;0,"Yes","No"))</f>
        <v/>
      </c>
    </row>
    <row r="1008">
      <c r="G1008">
        <f>IF(A1008="","",IF(LEFT(A1008,4)="http",IFERROR(MID(A1008,FIND("/",A1008,FIND("//",A1008)+2),2000),"/"),A1008))</f>
        <v/>
      </c>
      <c r="H1008">
        <f>IF(G1008="","",IFERROR(LEFT(SUBSTITUTE(G1008,"#","?"),FIND("?",SUBSTITUTE(G1008,"#","?"))-1),G1008))</f>
        <v/>
      </c>
      <c r="I1008">
        <f>IF(H1008="","",LOWER(IF(AND(LEN(H1008)&gt;1,RIGHT(H1008,1)="/"),LEFT(H1008,LEN(H1008)-1),H1008)))</f>
        <v/>
      </c>
      <c r="J1008">
        <f>IF(I1008="","",IFERROR(N(INDEX($A1008:$E1008,1,Rules!$H$16)),0))</f>
        <v/>
      </c>
      <c r="K1008">
        <f>IF(I1008="","",IFERROR(N(INDEX($A1008:$E1008,1,Rules!$H$17)),0))</f>
        <v/>
      </c>
      <c r="L1008">
        <f>IF(I1008="","",IFERROR(N(INDEX($A1008:$E1008,1,Rules!$H$18))*K1008,0))</f>
        <v/>
      </c>
      <c r="M1008">
        <f>IF(I1008="","",IF(COUNTIF(Crawl!$EC$2:$EC$2001,I1008)&gt;0,"Yes","No"))</f>
        <v/>
      </c>
    </row>
    <row r="1009">
      <c r="G1009">
        <f>IF(A1009="","",IF(LEFT(A1009,4)="http",IFERROR(MID(A1009,FIND("/",A1009,FIND("//",A1009)+2),2000),"/"),A1009))</f>
        <v/>
      </c>
      <c r="H1009">
        <f>IF(G1009="","",IFERROR(LEFT(SUBSTITUTE(G1009,"#","?"),FIND("?",SUBSTITUTE(G1009,"#","?"))-1),G1009))</f>
        <v/>
      </c>
      <c r="I1009">
        <f>IF(H1009="","",LOWER(IF(AND(LEN(H1009)&gt;1,RIGHT(H1009,1)="/"),LEFT(H1009,LEN(H1009)-1),H1009)))</f>
        <v/>
      </c>
      <c r="J1009">
        <f>IF(I1009="","",IFERROR(N(INDEX($A1009:$E1009,1,Rules!$H$16)),0))</f>
        <v/>
      </c>
      <c r="K1009">
        <f>IF(I1009="","",IFERROR(N(INDEX($A1009:$E1009,1,Rules!$H$17)),0))</f>
        <v/>
      </c>
      <c r="L1009">
        <f>IF(I1009="","",IFERROR(N(INDEX($A1009:$E1009,1,Rules!$H$18))*K1009,0))</f>
        <v/>
      </c>
      <c r="M1009">
        <f>IF(I1009="","",IF(COUNTIF(Crawl!$EC$2:$EC$2001,I1009)&gt;0,"Yes","No"))</f>
        <v/>
      </c>
    </row>
    <row r="1010">
      <c r="G1010">
        <f>IF(A1010="","",IF(LEFT(A1010,4)="http",IFERROR(MID(A1010,FIND("/",A1010,FIND("//",A1010)+2),2000),"/"),A1010))</f>
        <v/>
      </c>
      <c r="H1010">
        <f>IF(G1010="","",IFERROR(LEFT(SUBSTITUTE(G1010,"#","?"),FIND("?",SUBSTITUTE(G1010,"#","?"))-1),G1010))</f>
        <v/>
      </c>
      <c r="I1010">
        <f>IF(H1010="","",LOWER(IF(AND(LEN(H1010)&gt;1,RIGHT(H1010,1)="/"),LEFT(H1010,LEN(H1010)-1),H1010)))</f>
        <v/>
      </c>
      <c r="J1010">
        <f>IF(I1010="","",IFERROR(N(INDEX($A1010:$E1010,1,Rules!$H$16)),0))</f>
        <v/>
      </c>
      <c r="K1010">
        <f>IF(I1010="","",IFERROR(N(INDEX($A1010:$E1010,1,Rules!$H$17)),0))</f>
        <v/>
      </c>
      <c r="L1010">
        <f>IF(I1010="","",IFERROR(N(INDEX($A1010:$E1010,1,Rules!$H$18))*K1010,0))</f>
        <v/>
      </c>
      <c r="M1010">
        <f>IF(I1010="","",IF(COUNTIF(Crawl!$EC$2:$EC$2001,I1010)&gt;0,"Yes","No"))</f>
        <v/>
      </c>
    </row>
    <row r="1011">
      <c r="G1011">
        <f>IF(A1011="","",IF(LEFT(A1011,4)="http",IFERROR(MID(A1011,FIND("/",A1011,FIND("//",A1011)+2),2000),"/"),A1011))</f>
        <v/>
      </c>
      <c r="H1011">
        <f>IF(G1011="","",IFERROR(LEFT(SUBSTITUTE(G1011,"#","?"),FIND("?",SUBSTITUTE(G1011,"#","?"))-1),G1011))</f>
        <v/>
      </c>
      <c r="I1011">
        <f>IF(H1011="","",LOWER(IF(AND(LEN(H1011)&gt;1,RIGHT(H1011,1)="/"),LEFT(H1011,LEN(H1011)-1),H1011)))</f>
        <v/>
      </c>
      <c r="J1011">
        <f>IF(I1011="","",IFERROR(N(INDEX($A1011:$E1011,1,Rules!$H$16)),0))</f>
        <v/>
      </c>
      <c r="K1011">
        <f>IF(I1011="","",IFERROR(N(INDEX($A1011:$E1011,1,Rules!$H$17)),0))</f>
        <v/>
      </c>
      <c r="L1011">
        <f>IF(I1011="","",IFERROR(N(INDEX($A1011:$E1011,1,Rules!$H$18))*K1011,0))</f>
        <v/>
      </c>
      <c r="M1011">
        <f>IF(I1011="","",IF(COUNTIF(Crawl!$EC$2:$EC$2001,I1011)&gt;0,"Yes","No"))</f>
        <v/>
      </c>
    </row>
    <row r="1012">
      <c r="G1012">
        <f>IF(A1012="","",IF(LEFT(A1012,4)="http",IFERROR(MID(A1012,FIND("/",A1012,FIND("//",A1012)+2),2000),"/"),A1012))</f>
        <v/>
      </c>
      <c r="H1012">
        <f>IF(G1012="","",IFERROR(LEFT(SUBSTITUTE(G1012,"#","?"),FIND("?",SUBSTITUTE(G1012,"#","?"))-1),G1012))</f>
        <v/>
      </c>
      <c r="I1012">
        <f>IF(H1012="","",LOWER(IF(AND(LEN(H1012)&gt;1,RIGHT(H1012,1)="/"),LEFT(H1012,LEN(H1012)-1),H1012)))</f>
        <v/>
      </c>
      <c r="J1012">
        <f>IF(I1012="","",IFERROR(N(INDEX($A1012:$E1012,1,Rules!$H$16)),0))</f>
        <v/>
      </c>
      <c r="K1012">
        <f>IF(I1012="","",IFERROR(N(INDEX($A1012:$E1012,1,Rules!$H$17)),0))</f>
        <v/>
      </c>
      <c r="L1012">
        <f>IF(I1012="","",IFERROR(N(INDEX($A1012:$E1012,1,Rules!$H$18))*K1012,0))</f>
        <v/>
      </c>
      <c r="M1012">
        <f>IF(I1012="","",IF(COUNTIF(Crawl!$EC$2:$EC$2001,I1012)&gt;0,"Yes","No"))</f>
        <v/>
      </c>
    </row>
    <row r="1013">
      <c r="G1013">
        <f>IF(A1013="","",IF(LEFT(A1013,4)="http",IFERROR(MID(A1013,FIND("/",A1013,FIND("//",A1013)+2),2000),"/"),A1013))</f>
        <v/>
      </c>
      <c r="H1013">
        <f>IF(G1013="","",IFERROR(LEFT(SUBSTITUTE(G1013,"#","?"),FIND("?",SUBSTITUTE(G1013,"#","?"))-1),G1013))</f>
        <v/>
      </c>
      <c r="I1013">
        <f>IF(H1013="","",LOWER(IF(AND(LEN(H1013)&gt;1,RIGHT(H1013,1)="/"),LEFT(H1013,LEN(H1013)-1),H1013)))</f>
        <v/>
      </c>
      <c r="J1013">
        <f>IF(I1013="","",IFERROR(N(INDEX($A1013:$E1013,1,Rules!$H$16)),0))</f>
        <v/>
      </c>
      <c r="K1013">
        <f>IF(I1013="","",IFERROR(N(INDEX($A1013:$E1013,1,Rules!$H$17)),0))</f>
        <v/>
      </c>
      <c r="L1013">
        <f>IF(I1013="","",IFERROR(N(INDEX($A1013:$E1013,1,Rules!$H$18))*K1013,0))</f>
        <v/>
      </c>
      <c r="M1013">
        <f>IF(I1013="","",IF(COUNTIF(Crawl!$EC$2:$EC$2001,I1013)&gt;0,"Yes","No"))</f>
        <v/>
      </c>
    </row>
    <row r="1014">
      <c r="G1014">
        <f>IF(A1014="","",IF(LEFT(A1014,4)="http",IFERROR(MID(A1014,FIND("/",A1014,FIND("//",A1014)+2),2000),"/"),A1014))</f>
        <v/>
      </c>
      <c r="H1014">
        <f>IF(G1014="","",IFERROR(LEFT(SUBSTITUTE(G1014,"#","?"),FIND("?",SUBSTITUTE(G1014,"#","?"))-1),G1014))</f>
        <v/>
      </c>
      <c r="I1014">
        <f>IF(H1014="","",LOWER(IF(AND(LEN(H1014)&gt;1,RIGHT(H1014,1)="/"),LEFT(H1014,LEN(H1014)-1),H1014)))</f>
        <v/>
      </c>
      <c r="J1014">
        <f>IF(I1014="","",IFERROR(N(INDEX($A1014:$E1014,1,Rules!$H$16)),0))</f>
        <v/>
      </c>
      <c r="K1014">
        <f>IF(I1014="","",IFERROR(N(INDEX($A1014:$E1014,1,Rules!$H$17)),0))</f>
        <v/>
      </c>
      <c r="L1014">
        <f>IF(I1014="","",IFERROR(N(INDEX($A1014:$E1014,1,Rules!$H$18))*K1014,0))</f>
        <v/>
      </c>
      <c r="M1014">
        <f>IF(I1014="","",IF(COUNTIF(Crawl!$EC$2:$EC$2001,I1014)&gt;0,"Yes","No"))</f>
        <v/>
      </c>
    </row>
    <row r="1015">
      <c r="G1015">
        <f>IF(A1015="","",IF(LEFT(A1015,4)="http",IFERROR(MID(A1015,FIND("/",A1015,FIND("//",A1015)+2),2000),"/"),A1015))</f>
        <v/>
      </c>
      <c r="H1015">
        <f>IF(G1015="","",IFERROR(LEFT(SUBSTITUTE(G1015,"#","?"),FIND("?",SUBSTITUTE(G1015,"#","?"))-1),G1015))</f>
        <v/>
      </c>
      <c r="I1015">
        <f>IF(H1015="","",LOWER(IF(AND(LEN(H1015)&gt;1,RIGHT(H1015,1)="/"),LEFT(H1015,LEN(H1015)-1),H1015)))</f>
        <v/>
      </c>
      <c r="J1015">
        <f>IF(I1015="","",IFERROR(N(INDEX($A1015:$E1015,1,Rules!$H$16)),0))</f>
        <v/>
      </c>
      <c r="K1015">
        <f>IF(I1015="","",IFERROR(N(INDEX($A1015:$E1015,1,Rules!$H$17)),0))</f>
        <v/>
      </c>
      <c r="L1015">
        <f>IF(I1015="","",IFERROR(N(INDEX($A1015:$E1015,1,Rules!$H$18))*K1015,0))</f>
        <v/>
      </c>
      <c r="M1015">
        <f>IF(I1015="","",IF(COUNTIF(Crawl!$EC$2:$EC$2001,I1015)&gt;0,"Yes","No"))</f>
        <v/>
      </c>
    </row>
    <row r="1016">
      <c r="G1016">
        <f>IF(A1016="","",IF(LEFT(A1016,4)="http",IFERROR(MID(A1016,FIND("/",A1016,FIND("//",A1016)+2),2000),"/"),A1016))</f>
        <v/>
      </c>
      <c r="H1016">
        <f>IF(G1016="","",IFERROR(LEFT(SUBSTITUTE(G1016,"#","?"),FIND("?",SUBSTITUTE(G1016,"#","?"))-1),G1016))</f>
        <v/>
      </c>
      <c r="I1016">
        <f>IF(H1016="","",LOWER(IF(AND(LEN(H1016)&gt;1,RIGHT(H1016,1)="/"),LEFT(H1016,LEN(H1016)-1),H1016)))</f>
        <v/>
      </c>
      <c r="J1016">
        <f>IF(I1016="","",IFERROR(N(INDEX($A1016:$E1016,1,Rules!$H$16)),0))</f>
        <v/>
      </c>
      <c r="K1016">
        <f>IF(I1016="","",IFERROR(N(INDEX($A1016:$E1016,1,Rules!$H$17)),0))</f>
        <v/>
      </c>
      <c r="L1016">
        <f>IF(I1016="","",IFERROR(N(INDEX($A1016:$E1016,1,Rules!$H$18))*K1016,0))</f>
        <v/>
      </c>
      <c r="M1016">
        <f>IF(I1016="","",IF(COUNTIF(Crawl!$EC$2:$EC$2001,I1016)&gt;0,"Yes","No"))</f>
        <v/>
      </c>
    </row>
    <row r="1017">
      <c r="G1017">
        <f>IF(A1017="","",IF(LEFT(A1017,4)="http",IFERROR(MID(A1017,FIND("/",A1017,FIND("//",A1017)+2),2000),"/"),A1017))</f>
        <v/>
      </c>
      <c r="H1017">
        <f>IF(G1017="","",IFERROR(LEFT(SUBSTITUTE(G1017,"#","?"),FIND("?",SUBSTITUTE(G1017,"#","?"))-1),G1017))</f>
        <v/>
      </c>
      <c r="I1017">
        <f>IF(H1017="","",LOWER(IF(AND(LEN(H1017)&gt;1,RIGHT(H1017,1)="/"),LEFT(H1017,LEN(H1017)-1),H1017)))</f>
        <v/>
      </c>
      <c r="J1017">
        <f>IF(I1017="","",IFERROR(N(INDEX($A1017:$E1017,1,Rules!$H$16)),0))</f>
        <v/>
      </c>
      <c r="K1017">
        <f>IF(I1017="","",IFERROR(N(INDEX($A1017:$E1017,1,Rules!$H$17)),0))</f>
        <v/>
      </c>
      <c r="L1017">
        <f>IF(I1017="","",IFERROR(N(INDEX($A1017:$E1017,1,Rules!$H$18))*K1017,0))</f>
        <v/>
      </c>
      <c r="M1017">
        <f>IF(I1017="","",IF(COUNTIF(Crawl!$EC$2:$EC$2001,I1017)&gt;0,"Yes","No"))</f>
        <v/>
      </c>
    </row>
    <row r="1018">
      <c r="G1018">
        <f>IF(A1018="","",IF(LEFT(A1018,4)="http",IFERROR(MID(A1018,FIND("/",A1018,FIND("//",A1018)+2),2000),"/"),A1018))</f>
        <v/>
      </c>
      <c r="H1018">
        <f>IF(G1018="","",IFERROR(LEFT(SUBSTITUTE(G1018,"#","?"),FIND("?",SUBSTITUTE(G1018,"#","?"))-1),G1018))</f>
        <v/>
      </c>
      <c r="I1018">
        <f>IF(H1018="","",LOWER(IF(AND(LEN(H1018)&gt;1,RIGHT(H1018,1)="/"),LEFT(H1018,LEN(H1018)-1),H1018)))</f>
        <v/>
      </c>
      <c r="J1018">
        <f>IF(I1018="","",IFERROR(N(INDEX($A1018:$E1018,1,Rules!$H$16)),0))</f>
        <v/>
      </c>
      <c r="K1018">
        <f>IF(I1018="","",IFERROR(N(INDEX($A1018:$E1018,1,Rules!$H$17)),0))</f>
        <v/>
      </c>
      <c r="L1018">
        <f>IF(I1018="","",IFERROR(N(INDEX($A1018:$E1018,1,Rules!$H$18))*K1018,0))</f>
        <v/>
      </c>
      <c r="M1018">
        <f>IF(I1018="","",IF(COUNTIF(Crawl!$EC$2:$EC$2001,I1018)&gt;0,"Yes","No"))</f>
        <v/>
      </c>
    </row>
    <row r="1019">
      <c r="G1019">
        <f>IF(A1019="","",IF(LEFT(A1019,4)="http",IFERROR(MID(A1019,FIND("/",A1019,FIND("//",A1019)+2),2000),"/"),A1019))</f>
        <v/>
      </c>
      <c r="H1019">
        <f>IF(G1019="","",IFERROR(LEFT(SUBSTITUTE(G1019,"#","?"),FIND("?",SUBSTITUTE(G1019,"#","?"))-1),G1019))</f>
        <v/>
      </c>
      <c r="I1019">
        <f>IF(H1019="","",LOWER(IF(AND(LEN(H1019)&gt;1,RIGHT(H1019,1)="/"),LEFT(H1019,LEN(H1019)-1),H1019)))</f>
        <v/>
      </c>
      <c r="J1019">
        <f>IF(I1019="","",IFERROR(N(INDEX($A1019:$E1019,1,Rules!$H$16)),0))</f>
        <v/>
      </c>
      <c r="K1019">
        <f>IF(I1019="","",IFERROR(N(INDEX($A1019:$E1019,1,Rules!$H$17)),0))</f>
        <v/>
      </c>
      <c r="L1019">
        <f>IF(I1019="","",IFERROR(N(INDEX($A1019:$E1019,1,Rules!$H$18))*K1019,0))</f>
        <v/>
      </c>
      <c r="M1019">
        <f>IF(I1019="","",IF(COUNTIF(Crawl!$EC$2:$EC$2001,I1019)&gt;0,"Yes","No"))</f>
        <v/>
      </c>
    </row>
    <row r="1020">
      <c r="G1020">
        <f>IF(A1020="","",IF(LEFT(A1020,4)="http",IFERROR(MID(A1020,FIND("/",A1020,FIND("//",A1020)+2),2000),"/"),A1020))</f>
        <v/>
      </c>
      <c r="H1020">
        <f>IF(G1020="","",IFERROR(LEFT(SUBSTITUTE(G1020,"#","?"),FIND("?",SUBSTITUTE(G1020,"#","?"))-1),G1020))</f>
        <v/>
      </c>
      <c r="I1020">
        <f>IF(H1020="","",LOWER(IF(AND(LEN(H1020)&gt;1,RIGHT(H1020,1)="/"),LEFT(H1020,LEN(H1020)-1),H1020)))</f>
        <v/>
      </c>
      <c r="J1020">
        <f>IF(I1020="","",IFERROR(N(INDEX($A1020:$E1020,1,Rules!$H$16)),0))</f>
        <v/>
      </c>
      <c r="K1020">
        <f>IF(I1020="","",IFERROR(N(INDEX($A1020:$E1020,1,Rules!$H$17)),0))</f>
        <v/>
      </c>
      <c r="L1020">
        <f>IF(I1020="","",IFERROR(N(INDEX($A1020:$E1020,1,Rules!$H$18))*K1020,0))</f>
        <v/>
      </c>
      <c r="M1020">
        <f>IF(I1020="","",IF(COUNTIF(Crawl!$EC$2:$EC$2001,I1020)&gt;0,"Yes","No"))</f>
        <v/>
      </c>
    </row>
    <row r="1021">
      <c r="G1021">
        <f>IF(A1021="","",IF(LEFT(A1021,4)="http",IFERROR(MID(A1021,FIND("/",A1021,FIND("//",A1021)+2),2000),"/"),A1021))</f>
        <v/>
      </c>
      <c r="H1021">
        <f>IF(G1021="","",IFERROR(LEFT(SUBSTITUTE(G1021,"#","?"),FIND("?",SUBSTITUTE(G1021,"#","?"))-1),G1021))</f>
        <v/>
      </c>
      <c r="I1021">
        <f>IF(H1021="","",LOWER(IF(AND(LEN(H1021)&gt;1,RIGHT(H1021,1)="/"),LEFT(H1021,LEN(H1021)-1),H1021)))</f>
        <v/>
      </c>
      <c r="J1021">
        <f>IF(I1021="","",IFERROR(N(INDEX($A1021:$E1021,1,Rules!$H$16)),0))</f>
        <v/>
      </c>
      <c r="K1021">
        <f>IF(I1021="","",IFERROR(N(INDEX($A1021:$E1021,1,Rules!$H$17)),0))</f>
        <v/>
      </c>
      <c r="L1021">
        <f>IF(I1021="","",IFERROR(N(INDEX($A1021:$E1021,1,Rules!$H$18))*K1021,0))</f>
        <v/>
      </c>
      <c r="M1021">
        <f>IF(I1021="","",IF(COUNTIF(Crawl!$EC$2:$EC$2001,I1021)&gt;0,"Yes","No"))</f>
        <v/>
      </c>
    </row>
    <row r="1022">
      <c r="G1022">
        <f>IF(A1022="","",IF(LEFT(A1022,4)="http",IFERROR(MID(A1022,FIND("/",A1022,FIND("//",A1022)+2),2000),"/"),A1022))</f>
        <v/>
      </c>
      <c r="H1022">
        <f>IF(G1022="","",IFERROR(LEFT(SUBSTITUTE(G1022,"#","?"),FIND("?",SUBSTITUTE(G1022,"#","?"))-1),G1022))</f>
        <v/>
      </c>
      <c r="I1022">
        <f>IF(H1022="","",LOWER(IF(AND(LEN(H1022)&gt;1,RIGHT(H1022,1)="/"),LEFT(H1022,LEN(H1022)-1),H1022)))</f>
        <v/>
      </c>
      <c r="J1022">
        <f>IF(I1022="","",IFERROR(N(INDEX($A1022:$E1022,1,Rules!$H$16)),0))</f>
        <v/>
      </c>
      <c r="K1022">
        <f>IF(I1022="","",IFERROR(N(INDEX($A1022:$E1022,1,Rules!$H$17)),0))</f>
        <v/>
      </c>
      <c r="L1022">
        <f>IF(I1022="","",IFERROR(N(INDEX($A1022:$E1022,1,Rules!$H$18))*K1022,0))</f>
        <v/>
      </c>
      <c r="M1022">
        <f>IF(I1022="","",IF(COUNTIF(Crawl!$EC$2:$EC$2001,I1022)&gt;0,"Yes","No"))</f>
        <v/>
      </c>
    </row>
    <row r="1023">
      <c r="G1023">
        <f>IF(A1023="","",IF(LEFT(A1023,4)="http",IFERROR(MID(A1023,FIND("/",A1023,FIND("//",A1023)+2),2000),"/"),A1023))</f>
        <v/>
      </c>
      <c r="H1023">
        <f>IF(G1023="","",IFERROR(LEFT(SUBSTITUTE(G1023,"#","?"),FIND("?",SUBSTITUTE(G1023,"#","?"))-1),G1023))</f>
        <v/>
      </c>
      <c r="I1023">
        <f>IF(H1023="","",LOWER(IF(AND(LEN(H1023)&gt;1,RIGHT(H1023,1)="/"),LEFT(H1023,LEN(H1023)-1),H1023)))</f>
        <v/>
      </c>
      <c r="J1023">
        <f>IF(I1023="","",IFERROR(N(INDEX($A1023:$E1023,1,Rules!$H$16)),0))</f>
        <v/>
      </c>
      <c r="K1023">
        <f>IF(I1023="","",IFERROR(N(INDEX($A1023:$E1023,1,Rules!$H$17)),0))</f>
        <v/>
      </c>
      <c r="L1023">
        <f>IF(I1023="","",IFERROR(N(INDEX($A1023:$E1023,1,Rules!$H$18))*K1023,0))</f>
        <v/>
      </c>
      <c r="M1023">
        <f>IF(I1023="","",IF(COUNTIF(Crawl!$EC$2:$EC$2001,I1023)&gt;0,"Yes","No"))</f>
        <v/>
      </c>
    </row>
    <row r="1024">
      <c r="G1024">
        <f>IF(A1024="","",IF(LEFT(A1024,4)="http",IFERROR(MID(A1024,FIND("/",A1024,FIND("//",A1024)+2),2000),"/"),A1024))</f>
        <v/>
      </c>
      <c r="H1024">
        <f>IF(G1024="","",IFERROR(LEFT(SUBSTITUTE(G1024,"#","?"),FIND("?",SUBSTITUTE(G1024,"#","?"))-1),G1024))</f>
        <v/>
      </c>
      <c r="I1024">
        <f>IF(H1024="","",LOWER(IF(AND(LEN(H1024)&gt;1,RIGHT(H1024,1)="/"),LEFT(H1024,LEN(H1024)-1),H1024)))</f>
        <v/>
      </c>
      <c r="J1024">
        <f>IF(I1024="","",IFERROR(N(INDEX($A1024:$E1024,1,Rules!$H$16)),0))</f>
        <v/>
      </c>
      <c r="K1024">
        <f>IF(I1024="","",IFERROR(N(INDEX($A1024:$E1024,1,Rules!$H$17)),0))</f>
        <v/>
      </c>
      <c r="L1024">
        <f>IF(I1024="","",IFERROR(N(INDEX($A1024:$E1024,1,Rules!$H$18))*K1024,0))</f>
        <v/>
      </c>
      <c r="M1024">
        <f>IF(I1024="","",IF(COUNTIF(Crawl!$EC$2:$EC$2001,I1024)&gt;0,"Yes","No"))</f>
        <v/>
      </c>
    </row>
    <row r="1025">
      <c r="G1025">
        <f>IF(A1025="","",IF(LEFT(A1025,4)="http",IFERROR(MID(A1025,FIND("/",A1025,FIND("//",A1025)+2),2000),"/"),A1025))</f>
        <v/>
      </c>
      <c r="H1025">
        <f>IF(G1025="","",IFERROR(LEFT(SUBSTITUTE(G1025,"#","?"),FIND("?",SUBSTITUTE(G1025,"#","?"))-1),G1025))</f>
        <v/>
      </c>
      <c r="I1025">
        <f>IF(H1025="","",LOWER(IF(AND(LEN(H1025)&gt;1,RIGHT(H1025,1)="/"),LEFT(H1025,LEN(H1025)-1),H1025)))</f>
        <v/>
      </c>
      <c r="J1025">
        <f>IF(I1025="","",IFERROR(N(INDEX($A1025:$E1025,1,Rules!$H$16)),0))</f>
        <v/>
      </c>
      <c r="K1025">
        <f>IF(I1025="","",IFERROR(N(INDEX($A1025:$E1025,1,Rules!$H$17)),0))</f>
        <v/>
      </c>
      <c r="L1025">
        <f>IF(I1025="","",IFERROR(N(INDEX($A1025:$E1025,1,Rules!$H$18))*K1025,0))</f>
        <v/>
      </c>
      <c r="M1025">
        <f>IF(I1025="","",IF(COUNTIF(Crawl!$EC$2:$EC$2001,I1025)&gt;0,"Yes","No"))</f>
        <v/>
      </c>
    </row>
    <row r="1026">
      <c r="G1026">
        <f>IF(A1026="","",IF(LEFT(A1026,4)="http",IFERROR(MID(A1026,FIND("/",A1026,FIND("//",A1026)+2),2000),"/"),A1026))</f>
        <v/>
      </c>
      <c r="H1026">
        <f>IF(G1026="","",IFERROR(LEFT(SUBSTITUTE(G1026,"#","?"),FIND("?",SUBSTITUTE(G1026,"#","?"))-1),G1026))</f>
        <v/>
      </c>
      <c r="I1026">
        <f>IF(H1026="","",LOWER(IF(AND(LEN(H1026)&gt;1,RIGHT(H1026,1)="/"),LEFT(H1026,LEN(H1026)-1),H1026)))</f>
        <v/>
      </c>
      <c r="J1026">
        <f>IF(I1026="","",IFERROR(N(INDEX($A1026:$E1026,1,Rules!$H$16)),0))</f>
        <v/>
      </c>
      <c r="K1026">
        <f>IF(I1026="","",IFERROR(N(INDEX($A1026:$E1026,1,Rules!$H$17)),0))</f>
        <v/>
      </c>
      <c r="L1026">
        <f>IF(I1026="","",IFERROR(N(INDEX($A1026:$E1026,1,Rules!$H$18))*K1026,0))</f>
        <v/>
      </c>
      <c r="M1026">
        <f>IF(I1026="","",IF(COUNTIF(Crawl!$EC$2:$EC$2001,I1026)&gt;0,"Yes","No"))</f>
        <v/>
      </c>
    </row>
    <row r="1027">
      <c r="G1027">
        <f>IF(A1027="","",IF(LEFT(A1027,4)="http",IFERROR(MID(A1027,FIND("/",A1027,FIND("//",A1027)+2),2000),"/"),A1027))</f>
        <v/>
      </c>
      <c r="H1027">
        <f>IF(G1027="","",IFERROR(LEFT(SUBSTITUTE(G1027,"#","?"),FIND("?",SUBSTITUTE(G1027,"#","?"))-1),G1027))</f>
        <v/>
      </c>
      <c r="I1027">
        <f>IF(H1027="","",LOWER(IF(AND(LEN(H1027)&gt;1,RIGHT(H1027,1)="/"),LEFT(H1027,LEN(H1027)-1),H1027)))</f>
        <v/>
      </c>
      <c r="J1027">
        <f>IF(I1027="","",IFERROR(N(INDEX($A1027:$E1027,1,Rules!$H$16)),0))</f>
        <v/>
      </c>
      <c r="K1027">
        <f>IF(I1027="","",IFERROR(N(INDEX($A1027:$E1027,1,Rules!$H$17)),0))</f>
        <v/>
      </c>
      <c r="L1027">
        <f>IF(I1027="","",IFERROR(N(INDEX($A1027:$E1027,1,Rules!$H$18))*K1027,0))</f>
        <v/>
      </c>
      <c r="M1027">
        <f>IF(I1027="","",IF(COUNTIF(Crawl!$EC$2:$EC$2001,I1027)&gt;0,"Yes","No"))</f>
        <v/>
      </c>
    </row>
    <row r="1028">
      <c r="G1028">
        <f>IF(A1028="","",IF(LEFT(A1028,4)="http",IFERROR(MID(A1028,FIND("/",A1028,FIND("//",A1028)+2),2000),"/"),A1028))</f>
        <v/>
      </c>
      <c r="H1028">
        <f>IF(G1028="","",IFERROR(LEFT(SUBSTITUTE(G1028,"#","?"),FIND("?",SUBSTITUTE(G1028,"#","?"))-1),G1028))</f>
        <v/>
      </c>
      <c r="I1028">
        <f>IF(H1028="","",LOWER(IF(AND(LEN(H1028)&gt;1,RIGHT(H1028,1)="/"),LEFT(H1028,LEN(H1028)-1),H1028)))</f>
        <v/>
      </c>
      <c r="J1028">
        <f>IF(I1028="","",IFERROR(N(INDEX($A1028:$E1028,1,Rules!$H$16)),0))</f>
        <v/>
      </c>
      <c r="K1028">
        <f>IF(I1028="","",IFERROR(N(INDEX($A1028:$E1028,1,Rules!$H$17)),0))</f>
        <v/>
      </c>
      <c r="L1028">
        <f>IF(I1028="","",IFERROR(N(INDEX($A1028:$E1028,1,Rules!$H$18))*K1028,0))</f>
        <v/>
      </c>
      <c r="M1028">
        <f>IF(I1028="","",IF(COUNTIF(Crawl!$EC$2:$EC$2001,I1028)&gt;0,"Yes","No"))</f>
        <v/>
      </c>
    </row>
    <row r="1029">
      <c r="G1029">
        <f>IF(A1029="","",IF(LEFT(A1029,4)="http",IFERROR(MID(A1029,FIND("/",A1029,FIND("//",A1029)+2),2000),"/"),A1029))</f>
        <v/>
      </c>
      <c r="H1029">
        <f>IF(G1029="","",IFERROR(LEFT(SUBSTITUTE(G1029,"#","?"),FIND("?",SUBSTITUTE(G1029,"#","?"))-1),G1029))</f>
        <v/>
      </c>
      <c r="I1029">
        <f>IF(H1029="","",LOWER(IF(AND(LEN(H1029)&gt;1,RIGHT(H1029,1)="/"),LEFT(H1029,LEN(H1029)-1),H1029)))</f>
        <v/>
      </c>
      <c r="J1029">
        <f>IF(I1029="","",IFERROR(N(INDEX($A1029:$E1029,1,Rules!$H$16)),0))</f>
        <v/>
      </c>
      <c r="K1029">
        <f>IF(I1029="","",IFERROR(N(INDEX($A1029:$E1029,1,Rules!$H$17)),0))</f>
        <v/>
      </c>
      <c r="L1029">
        <f>IF(I1029="","",IFERROR(N(INDEX($A1029:$E1029,1,Rules!$H$18))*K1029,0))</f>
        <v/>
      </c>
      <c r="M1029">
        <f>IF(I1029="","",IF(COUNTIF(Crawl!$EC$2:$EC$2001,I1029)&gt;0,"Yes","No"))</f>
        <v/>
      </c>
    </row>
    <row r="1030">
      <c r="G1030">
        <f>IF(A1030="","",IF(LEFT(A1030,4)="http",IFERROR(MID(A1030,FIND("/",A1030,FIND("//",A1030)+2),2000),"/"),A1030))</f>
        <v/>
      </c>
      <c r="H1030">
        <f>IF(G1030="","",IFERROR(LEFT(SUBSTITUTE(G1030,"#","?"),FIND("?",SUBSTITUTE(G1030,"#","?"))-1),G1030))</f>
        <v/>
      </c>
      <c r="I1030">
        <f>IF(H1030="","",LOWER(IF(AND(LEN(H1030)&gt;1,RIGHT(H1030,1)="/"),LEFT(H1030,LEN(H1030)-1),H1030)))</f>
        <v/>
      </c>
      <c r="J1030">
        <f>IF(I1030="","",IFERROR(N(INDEX($A1030:$E1030,1,Rules!$H$16)),0))</f>
        <v/>
      </c>
      <c r="K1030">
        <f>IF(I1030="","",IFERROR(N(INDEX($A1030:$E1030,1,Rules!$H$17)),0))</f>
        <v/>
      </c>
      <c r="L1030">
        <f>IF(I1030="","",IFERROR(N(INDEX($A1030:$E1030,1,Rules!$H$18))*K1030,0))</f>
        <v/>
      </c>
      <c r="M1030">
        <f>IF(I1030="","",IF(COUNTIF(Crawl!$EC$2:$EC$2001,I1030)&gt;0,"Yes","No"))</f>
        <v/>
      </c>
    </row>
    <row r="1031">
      <c r="G1031">
        <f>IF(A1031="","",IF(LEFT(A1031,4)="http",IFERROR(MID(A1031,FIND("/",A1031,FIND("//",A1031)+2),2000),"/"),A1031))</f>
        <v/>
      </c>
      <c r="H1031">
        <f>IF(G1031="","",IFERROR(LEFT(SUBSTITUTE(G1031,"#","?"),FIND("?",SUBSTITUTE(G1031,"#","?"))-1),G1031))</f>
        <v/>
      </c>
      <c r="I1031">
        <f>IF(H1031="","",LOWER(IF(AND(LEN(H1031)&gt;1,RIGHT(H1031,1)="/"),LEFT(H1031,LEN(H1031)-1),H1031)))</f>
        <v/>
      </c>
      <c r="J1031">
        <f>IF(I1031="","",IFERROR(N(INDEX($A1031:$E1031,1,Rules!$H$16)),0))</f>
        <v/>
      </c>
      <c r="K1031">
        <f>IF(I1031="","",IFERROR(N(INDEX($A1031:$E1031,1,Rules!$H$17)),0))</f>
        <v/>
      </c>
      <c r="L1031">
        <f>IF(I1031="","",IFERROR(N(INDEX($A1031:$E1031,1,Rules!$H$18))*K1031,0))</f>
        <v/>
      </c>
      <c r="M1031">
        <f>IF(I1031="","",IF(COUNTIF(Crawl!$EC$2:$EC$2001,I1031)&gt;0,"Yes","No"))</f>
        <v/>
      </c>
    </row>
    <row r="1032">
      <c r="G1032">
        <f>IF(A1032="","",IF(LEFT(A1032,4)="http",IFERROR(MID(A1032,FIND("/",A1032,FIND("//",A1032)+2),2000),"/"),A1032))</f>
        <v/>
      </c>
      <c r="H1032">
        <f>IF(G1032="","",IFERROR(LEFT(SUBSTITUTE(G1032,"#","?"),FIND("?",SUBSTITUTE(G1032,"#","?"))-1),G1032))</f>
        <v/>
      </c>
      <c r="I1032">
        <f>IF(H1032="","",LOWER(IF(AND(LEN(H1032)&gt;1,RIGHT(H1032,1)="/"),LEFT(H1032,LEN(H1032)-1),H1032)))</f>
        <v/>
      </c>
      <c r="J1032">
        <f>IF(I1032="","",IFERROR(N(INDEX($A1032:$E1032,1,Rules!$H$16)),0))</f>
        <v/>
      </c>
      <c r="K1032">
        <f>IF(I1032="","",IFERROR(N(INDEX($A1032:$E1032,1,Rules!$H$17)),0))</f>
        <v/>
      </c>
      <c r="L1032">
        <f>IF(I1032="","",IFERROR(N(INDEX($A1032:$E1032,1,Rules!$H$18))*K1032,0))</f>
        <v/>
      </c>
      <c r="M1032">
        <f>IF(I1032="","",IF(COUNTIF(Crawl!$EC$2:$EC$2001,I1032)&gt;0,"Yes","No"))</f>
        <v/>
      </c>
    </row>
    <row r="1033">
      <c r="G1033">
        <f>IF(A1033="","",IF(LEFT(A1033,4)="http",IFERROR(MID(A1033,FIND("/",A1033,FIND("//",A1033)+2),2000),"/"),A1033))</f>
        <v/>
      </c>
      <c r="H1033">
        <f>IF(G1033="","",IFERROR(LEFT(SUBSTITUTE(G1033,"#","?"),FIND("?",SUBSTITUTE(G1033,"#","?"))-1),G1033))</f>
        <v/>
      </c>
      <c r="I1033">
        <f>IF(H1033="","",LOWER(IF(AND(LEN(H1033)&gt;1,RIGHT(H1033,1)="/"),LEFT(H1033,LEN(H1033)-1),H1033)))</f>
        <v/>
      </c>
      <c r="J1033">
        <f>IF(I1033="","",IFERROR(N(INDEX($A1033:$E1033,1,Rules!$H$16)),0))</f>
        <v/>
      </c>
      <c r="K1033">
        <f>IF(I1033="","",IFERROR(N(INDEX($A1033:$E1033,1,Rules!$H$17)),0))</f>
        <v/>
      </c>
      <c r="L1033">
        <f>IF(I1033="","",IFERROR(N(INDEX($A1033:$E1033,1,Rules!$H$18))*K1033,0))</f>
        <v/>
      </c>
      <c r="M1033">
        <f>IF(I1033="","",IF(COUNTIF(Crawl!$EC$2:$EC$2001,I1033)&gt;0,"Yes","No"))</f>
        <v/>
      </c>
    </row>
    <row r="1034">
      <c r="G1034">
        <f>IF(A1034="","",IF(LEFT(A1034,4)="http",IFERROR(MID(A1034,FIND("/",A1034,FIND("//",A1034)+2),2000),"/"),A1034))</f>
        <v/>
      </c>
      <c r="H1034">
        <f>IF(G1034="","",IFERROR(LEFT(SUBSTITUTE(G1034,"#","?"),FIND("?",SUBSTITUTE(G1034,"#","?"))-1),G1034))</f>
        <v/>
      </c>
      <c r="I1034">
        <f>IF(H1034="","",LOWER(IF(AND(LEN(H1034)&gt;1,RIGHT(H1034,1)="/"),LEFT(H1034,LEN(H1034)-1),H1034)))</f>
        <v/>
      </c>
      <c r="J1034">
        <f>IF(I1034="","",IFERROR(N(INDEX($A1034:$E1034,1,Rules!$H$16)),0))</f>
        <v/>
      </c>
      <c r="K1034">
        <f>IF(I1034="","",IFERROR(N(INDEX($A1034:$E1034,1,Rules!$H$17)),0))</f>
        <v/>
      </c>
      <c r="L1034">
        <f>IF(I1034="","",IFERROR(N(INDEX($A1034:$E1034,1,Rules!$H$18))*K1034,0))</f>
        <v/>
      </c>
      <c r="M1034">
        <f>IF(I1034="","",IF(COUNTIF(Crawl!$EC$2:$EC$2001,I1034)&gt;0,"Yes","No"))</f>
        <v/>
      </c>
    </row>
    <row r="1035">
      <c r="G1035">
        <f>IF(A1035="","",IF(LEFT(A1035,4)="http",IFERROR(MID(A1035,FIND("/",A1035,FIND("//",A1035)+2),2000),"/"),A1035))</f>
        <v/>
      </c>
      <c r="H1035">
        <f>IF(G1035="","",IFERROR(LEFT(SUBSTITUTE(G1035,"#","?"),FIND("?",SUBSTITUTE(G1035,"#","?"))-1),G1035))</f>
        <v/>
      </c>
      <c r="I1035">
        <f>IF(H1035="","",LOWER(IF(AND(LEN(H1035)&gt;1,RIGHT(H1035,1)="/"),LEFT(H1035,LEN(H1035)-1),H1035)))</f>
        <v/>
      </c>
      <c r="J1035">
        <f>IF(I1035="","",IFERROR(N(INDEX($A1035:$E1035,1,Rules!$H$16)),0))</f>
        <v/>
      </c>
      <c r="K1035">
        <f>IF(I1035="","",IFERROR(N(INDEX($A1035:$E1035,1,Rules!$H$17)),0))</f>
        <v/>
      </c>
      <c r="L1035">
        <f>IF(I1035="","",IFERROR(N(INDEX($A1035:$E1035,1,Rules!$H$18))*K1035,0))</f>
        <v/>
      </c>
      <c r="M1035">
        <f>IF(I1035="","",IF(COUNTIF(Crawl!$EC$2:$EC$2001,I1035)&gt;0,"Yes","No"))</f>
        <v/>
      </c>
    </row>
    <row r="1036">
      <c r="G1036">
        <f>IF(A1036="","",IF(LEFT(A1036,4)="http",IFERROR(MID(A1036,FIND("/",A1036,FIND("//",A1036)+2),2000),"/"),A1036))</f>
        <v/>
      </c>
      <c r="H1036">
        <f>IF(G1036="","",IFERROR(LEFT(SUBSTITUTE(G1036,"#","?"),FIND("?",SUBSTITUTE(G1036,"#","?"))-1),G1036))</f>
        <v/>
      </c>
      <c r="I1036">
        <f>IF(H1036="","",LOWER(IF(AND(LEN(H1036)&gt;1,RIGHT(H1036,1)="/"),LEFT(H1036,LEN(H1036)-1),H1036)))</f>
        <v/>
      </c>
      <c r="J1036">
        <f>IF(I1036="","",IFERROR(N(INDEX($A1036:$E1036,1,Rules!$H$16)),0))</f>
        <v/>
      </c>
      <c r="K1036">
        <f>IF(I1036="","",IFERROR(N(INDEX($A1036:$E1036,1,Rules!$H$17)),0))</f>
        <v/>
      </c>
      <c r="L1036">
        <f>IF(I1036="","",IFERROR(N(INDEX($A1036:$E1036,1,Rules!$H$18))*K1036,0))</f>
        <v/>
      </c>
      <c r="M1036">
        <f>IF(I1036="","",IF(COUNTIF(Crawl!$EC$2:$EC$2001,I1036)&gt;0,"Yes","No"))</f>
        <v/>
      </c>
    </row>
    <row r="1037">
      <c r="G1037">
        <f>IF(A1037="","",IF(LEFT(A1037,4)="http",IFERROR(MID(A1037,FIND("/",A1037,FIND("//",A1037)+2),2000),"/"),A1037))</f>
        <v/>
      </c>
      <c r="H1037">
        <f>IF(G1037="","",IFERROR(LEFT(SUBSTITUTE(G1037,"#","?"),FIND("?",SUBSTITUTE(G1037,"#","?"))-1),G1037))</f>
        <v/>
      </c>
      <c r="I1037">
        <f>IF(H1037="","",LOWER(IF(AND(LEN(H1037)&gt;1,RIGHT(H1037,1)="/"),LEFT(H1037,LEN(H1037)-1),H1037)))</f>
        <v/>
      </c>
      <c r="J1037">
        <f>IF(I1037="","",IFERROR(N(INDEX($A1037:$E1037,1,Rules!$H$16)),0))</f>
        <v/>
      </c>
      <c r="K1037">
        <f>IF(I1037="","",IFERROR(N(INDEX($A1037:$E1037,1,Rules!$H$17)),0))</f>
        <v/>
      </c>
      <c r="L1037">
        <f>IF(I1037="","",IFERROR(N(INDEX($A1037:$E1037,1,Rules!$H$18))*K1037,0))</f>
        <v/>
      </c>
      <c r="M1037">
        <f>IF(I1037="","",IF(COUNTIF(Crawl!$EC$2:$EC$2001,I1037)&gt;0,"Yes","No"))</f>
        <v/>
      </c>
    </row>
    <row r="1038">
      <c r="G1038">
        <f>IF(A1038="","",IF(LEFT(A1038,4)="http",IFERROR(MID(A1038,FIND("/",A1038,FIND("//",A1038)+2),2000),"/"),A1038))</f>
        <v/>
      </c>
      <c r="H1038">
        <f>IF(G1038="","",IFERROR(LEFT(SUBSTITUTE(G1038,"#","?"),FIND("?",SUBSTITUTE(G1038,"#","?"))-1),G1038))</f>
        <v/>
      </c>
      <c r="I1038">
        <f>IF(H1038="","",LOWER(IF(AND(LEN(H1038)&gt;1,RIGHT(H1038,1)="/"),LEFT(H1038,LEN(H1038)-1),H1038)))</f>
        <v/>
      </c>
      <c r="J1038">
        <f>IF(I1038="","",IFERROR(N(INDEX($A1038:$E1038,1,Rules!$H$16)),0))</f>
        <v/>
      </c>
      <c r="K1038">
        <f>IF(I1038="","",IFERROR(N(INDEX($A1038:$E1038,1,Rules!$H$17)),0))</f>
        <v/>
      </c>
      <c r="L1038">
        <f>IF(I1038="","",IFERROR(N(INDEX($A1038:$E1038,1,Rules!$H$18))*K1038,0))</f>
        <v/>
      </c>
      <c r="M1038">
        <f>IF(I1038="","",IF(COUNTIF(Crawl!$EC$2:$EC$2001,I1038)&gt;0,"Yes","No"))</f>
        <v/>
      </c>
    </row>
    <row r="1039">
      <c r="G1039">
        <f>IF(A1039="","",IF(LEFT(A1039,4)="http",IFERROR(MID(A1039,FIND("/",A1039,FIND("//",A1039)+2),2000),"/"),A1039))</f>
        <v/>
      </c>
      <c r="H1039">
        <f>IF(G1039="","",IFERROR(LEFT(SUBSTITUTE(G1039,"#","?"),FIND("?",SUBSTITUTE(G1039,"#","?"))-1),G1039))</f>
        <v/>
      </c>
      <c r="I1039">
        <f>IF(H1039="","",LOWER(IF(AND(LEN(H1039)&gt;1,RIGHT(H1039,1)="/"),LEFT(H1039,LEN(H1039)-1),H1039)))</f>
        <v/>
      </c>
      <c r="J1039">
        <f>IF(I1039="","",IFERROR(N(INDEX($A1039:$E1039,1,Rules!$H$16)),0))</f>
        <v/>
      </c>
      <c r="K1039">
        <f>IF(I1039="","",IFERROR(N(INDEX($A1039:$E1039,1,Rules!$H$17)),0))</f>
        <v/>
      </c>
      <c r="L1039">
        <f>IF(I1039="","",IFERROR(N(INDEX($A1039:$E1039,1,Rules!$H$18))*K1039,0))</f>
        <v/>
      </c>
      <c r="M1039">
        <f>IF(I1039="","",IF(COUNTIF(Crawl!$EC$2:$EC$2001,I1039)&gt;0,"Yes","No"))</f>
        <v/>
      </c>
    </row>
    <row r="1040">
      <c r="G1040">
        <f>IF(A1040="","",IF(LEFT(A1040,4)="http",IFERROR(MID(A1040,FIND("/",A1040,FIND("//",A1040)+2),2000),"/"),A1040))</f>
        <v/>
      </c>
      <c r="H1040">
        <f>IF(G1040="","",IFERROR(LEFT(SUBSTITUTE(G1040,"#","?"),FIND("?",SUBSTITUTE(G1040,"#","?"))-1),G1040))</f>
        <v/>
      </c>
      <c r="I1040">
        <f>IF(H1040="","",LOWER(IF(AND(LEN(H1040)&gt;1,RIGHT(H1040,1)="/"),LEFT(H1040,LEN(H1040)-1),H1040)))</f>
        <v/>
      </c>
      <c r="J1040">
        <f>IF(I1040="","",IFERROR(N(INDEX($A1040:$E1040,1,Rules!$H$16)),0))</f>
        <v/>
      </c>
      <c r="K1040">
        <f>IF(I1040="","",IFERROR(N(INDEX($A1040:$E1040,1,Rules!$H$17)),0))</f>
        <v/>
      </c>
      <c r="L1040">
        <f>IF(I1040="","",IFERROR(N(INDEX($A1040:$E1040,1,Rules!$H$18))*K1040,0))</f>
        <v/>
      </c>
      <c r="M1040">
        <f>IF(I1040="","",IF(COUNTIF(Crawl!$EC$2:$EC$2001,I1040)&gt;0,"Yes","No"))</f>
        <v/>
      </c>
    </row>
    <row r="1041">
      <c r="G1041">
        <f>IF(A1041="","",IF(LEFT(A1041,4)="http",IFERROR(MID(A1041,FIND("/",A1041,FIND("//",A1041)+2),2000),"/"),A1041))</f>
        <v/>
      </c>
      <c r="H1041">
        <f>IF(G1041="","",IFERROR(LEFT(SUBSTITUTE(G1041,"#","?"),FIND("?",SUBSTITUTE(G1041,"#","?"))-1),G1041))</f>
        <v/>
      </c>
      <c r="I1041">
        <f>IF(H1041="","",LOWER(IF(AND(LEN(H1041)&gt;1,RIGHT(H1041,1)="/"),LEFT(H1041,LEN(H1041)-1),H1041)))</f>
        <v/>
      </c>
      <c r="J1041">
        <f>IF(I1041="","",IFERROR(N(INDEX($A1041:$E1041,1,Rules!$H$16)),0))</f>
        <v/>
      </c>
      <c r="K1041">
        <f>IF(I1041="","",IFERROR(N(INDEX($A1041:$E1041,1,Rules!$H$17)),0))</f>
        <v/>
      </c>
      <c r="L1041">
        <f>IF(I1041="","",IFERROR(N(INDEX($A1041:$E1041,1,Rules!$H$18))*K1041,0))</f>
        <v/>
      </c>
      <c r="M1041">
        <f>IF(I1041="","",IF(COUNTIF(Crawl!$EC$2:$EC$2001,I1041)&gt;0,"Yes","No"))</f>
        <v/>
      </c>
    </row>
    <row r="1042">
      <c r="G1042">
        <f>IF(A1042="","",IF(LEFT(A1042,4)="http",IFERROR(MID(A1042,FIND("/",A1042,FIND("//",A1042)+2),2000),"/"),A1042))</f>
        <v/>
      </c>
      <c r="H1042">
        <f>IF(G1042="","",IFERROR(LEFT(SUBSTITUTE(G1042,"#","?"),FIND("?",SUBSTITUTE(G1042,"#","?"))-1),G1042))</f>
        <v/>
      </c>
      <c r="I1042">
        <f>IF(H1042="","",LOWER(IF(AND(LEN(H1042)&gt;1,RIGHT(H1042,1)="/"),LEFT(H1042,LEN(H1042)-1),H1042)))</f>
        <v/>
      </c>
      <c r="J1042">
        <f>IF(I1042="","",IFERROR(N(INDEX($A1042:$E1042,1,Rules!$H$16)),0))</f>
        <v/>
      </c>
      <c r="K1042">
        <f>IF(I1042="","",IFERROR(N(INDEX($A1042:$E1042,1,Rules!$H$17)),0))</f>
        <v/>
      </c>
      <c r="L1042">
        <f>IF(I1042="","",IFERROR(N(INDEX($A1042:$E1042,1,Rules!$H$18))*K1042,0))</f>
        <v/>
      </c>
      <c r="M1042">
        <f>IF(I1042="","",IF(COUNTIF(Crawl!$EC$2:$EC$2001,I1042)&gt;0,"Yes","No"))</f>
        <v/>
      </c>
    </row>
    <row r="1043">
      <c r="G1043">
        <f>IF(A1043="","",IF(LEFT(A1043,4)="http",IFERROR(MID(A1043,FIND("/",A1043,FIND("//",A1043)+2),2000),"/"),A1043))</f>
        <v/>
      </c>
      <c r="H1043">
        <f>IF(G1043="","",IFERROR(LEFT(SUBSTITUTE(G1043,"#","?"),FIND("?",SUBSTITUTE(G1043,"#","?"))-1),G1043))</f>
        <v/>
      </c>
      <c r="I1043">
        <f>IF(H1043="","",LOWER(IF(AND(LEN(H1043)&gt;1,RIGHT(H1043,1)="/"),LEFT(H1043,LEN(H1043)-1),H1043)))</f>
        <v/>
      </c>
      <c r="J1043">
        <f>IF(I1043="","",IFERROR(N(INDEX($A1043:$E1043,1,Rules!$H$16)),0))</f>
        <v/>
      </c>
      <c r="K1043">
        <f>IF(I1043="","",IFERROR(N(INDEX($A1043:$E1043,1,Rules!$H$17)),0))</f>
        <v/>
      </c>
      <c r="L1043">
        <f>IF(I1043="","",IFERROR(N(INDEX($A1043:$E1043,1,Rules!$H$18))*K1043,0))</f>
        <v/>
      </c>
      <c r="M1043">
        <f>IF(I1043="","",IF(COUNTIF(Crawl!$EC$2:$EC$2001,I1043)&gt;0,"Yes","No"))</f>
        <v/>
      </c>
    </row>
    <row r="1044">
      <c r="G1044">
        <f>IF(A1044="","",IF(LEFT(A1044,4)="http",IFERROR(MID(A1044,FIND("/",A1044,FIND("//",A1044)+2),2000),"/"),A1044))</f>
        <v/>
      </c>
      <c r="H1044">
        <f>IF(G1044="","",IFERROR(LEFT(SUBSTITUTE(G1044,"#","?"),FIND("?",SUBSTITUTE(G1044,"#","?"))-1),G1044))</f>
        <v/>
      </c>
      <c r="I1044">
        <f>IF(H1044="","",LOWER(IF(AND(LEN(H1044)&gt;1,RIGHT(H1044,1)="/"),LEFT(H1044,LEN(H1044)-1),H1044)))</f>
        <v/>
      </c>
      <c r="J1044">
        <f>IF(I1044="","",IFERROR(N(INDEX($A1044:$E1044,1,Rules!$H$16)),0))</f>
        <v/>
      </c>
      <c r="K1044">
        <f>IF(I1044="","",IFERROR(N(INDEX($A1044:$E1044,1,Rules!$H$17)),0))</f>
        <v/>
      </c>
      <c r="L1044">
        <f>IF(I1044="","",IFERROR(N(INDEX($A1044:$E1044,1,Rules!$H$18))*K1044,0))</f>
        <v/>
      </c>
      <c r="M1044">
        <f>IF(I1044="","",IF(COUNTIF(Crawl!$EC$2:$EC$2001,I1044)&gt;0,"Yes","No"))</f>
        <v/>
      </c>
    </row>
    <row r="1045">
      <c r="G1045">
        <f>IF(A1045="","",IF(LEFT(A1045,4)="http",IFERROR(MID(A1045,FIND("/",A1045,FIND("//",A1045)+2),2000),"/"),A1045))</f>
        <v/>
      </c>
      <c r="H1045">
        <f>IF(G1045="","",IFERROR(LEFT(SUBSTITUTE(G1045,"#","?"),FIND("?",SUBSTITUTE(G1045,"#","?"))-1),G1045))</f>
        <v/>
      </c>
      <c r="I1045">
        <f>IF(H1045="","",LOWER(IF(AND(LEN(H1045)&gt;1,RIGHT(H1045,1)="/"),LEFT(H1045,LEN(H1045)-1),H1045)))</f>
        <v/>
      </c>
      <c r="J1045">
        <f>IF(I1045="","",IFERROR(N(INDEX($A1045:$E1045,1,Rules!$H$16)),0))</f>
        <v/>
      </c>
      <c r="K1045">
        <f>IF(I1045="","",IFERROR(N(INDEX($A1045:$E1045,1,Rules!$H$17)),0))</f>
        <v/>
      </c>
      <c r="L1045">
        <f>IF(I1045="","",IFERROR(N(INDEX($A1045:$E1045,1,Rules!$H$18))*K1045,0))</f>
        <v/>
      </c>
      <c r="M1045">
        <f>IF(I1045="","",IF(COUNTIF(Crawl!$EC$2:$EC$2001,I1045)&gt;0,"Yes","No"))</f>
        <v/>
      </c>
    </row>
    <row r="1046">
      <c r="G1046">
        <f>IF(A1046="","",IF(LEFT(A1046,4)="http",IFERROR(MID(A1046,FIND("/",A1046,FIND("//",A1046)+2),2000),"/"),A1046))</f>
        <v/>
      </c>
      <c r="H1046">
        <f>IF(G1046="","",IFERROR(LEFT(SUBSTITUTE(G1046,"#","?"),FIND("?",SUBSTITUTE(G1046,"#","?"))-1),G1046))</f>
        <v/>
      </c>
      <c r="I1046">
        <f>IF(H1046="","",LOWER(IF(AND(LEN(H1046)&gt;1,RIGHT(H1046,1)="/"),LEFT(H1046,LEN(H1046)-1),H1046)))</f>
        <v/>
      </c>
      <c r="J1046">
        <f>IF(I1046="","",IFERROR(N(INDEX($A1046:$E1046,1,Rules!$H$16)),0))</f>
        <v/>
      </c>
      <c r="K1046">
        <f>IF(I1046="","",IFERROR(N(INDEX($A1046:$E1046,1,Rules!$H$17)),0))</f>
        <v/>
      </c>
      <c r="L1046">
        <f>IF(I1046="","",IFERROR(N(INDEX($A1046:$E1046,1,Rules!$H$18))*K1046,0))</f>
        <v/>
      </c>
      <c r="M1046">
        <f>IF(I1046="","",IF(COUNTIF(Crawl!$EC$2:$EC$2001,I1046)&gt;0,"Yes","No"))</f>
        <v/>
      </c>
    </row>
    <row r="1047">
      <c r="G1047">
        <f>IF(A1047="","",IF(LEFT(A1047,4)="http",IFERROR(MID(A1047,FIND("/",A1047,FIND("//",A1047)+2),2000),"/"),A1047))</f>
        <v/>
      </c>
      <c r="H1047">
        <f>IF(G1047="","",IFERROR(LEFT(SUBSTITUTE(G1047,"#","?"),FIND("?",SUBSTITUTE(G1047,"#","?"))-1),G1047))</f>
        <v/>
      </c>
      <c r="I1047">
        <f>IF(H1047="","",LOWER(IF(AND(LEN(H1047)&gt;1,RIGHT(H1047,1)="/"),LEFT(H1047,LEN(H1047)-1),H1047)))</f>
        <v/>
      </c>
      <c r="J1047">
        <f>IF(I1047="","",IFERROR(N(INDEX($A1047:$E1047,1,Rules!$H$16)),0))</f>
        <v/>
      </c>
      <c r="K1047">
        <f>IF(I1047="","",IFERROR(N(INDEX($A1047:$E1047,1,Rules!$H$17)),0))</f>
        <v/>
      </c>
      <c r="L1047">
        <f>IF(I1047="","",IFERROR(N(INDEX($A1047:$E1047,1,Rules!$H$18))*K1047,0))</f>
        <v/>
      </c>
      <c r="M1047">
        <f>IF(I1047="","",IF(COUNTIF(Crawl!$EC$2:$EC$2001,I1047)&gt;0,"Yes","No"))</f>
        <v/>
      </c>
    </row>
    <row r="1048">
      <c r="G1048">
        <f>IF(A1048="","",IF(LEFT(A1048,4)="http",IFERROR(MID(A1048,FIND("/",A1048,FIND("//",A1048)+2),2000),"/"),A1048))</f>
        <v/>
      </c>
      <c r="H1048">
        <f>IF(G1048="","",IFERROR(LEFT(SUBSTITUTE(G1048,"#","?"),FIND("?",SUBSTITUTE(G1048,"#","?"))-1),G1048))</f>
        <v/>
      </c>
      <c r="I1048">
        <f>IF(H1048="","",LOWER(IF(AND(LEN(H1048)&gt;1,RIGHT(H1048,1)="/"),LEFT(H1048,LEN(H1048)-1),H1048)))</f>
        <v/>
      </c>
      <c r="J1048">
        <f>IF(I1048="","",IFERROR(N(INDEX($A1048:$E1048,1,Rules!$H$16)),0))</f>
        <v/>
      </c>
      <c r="K1048">
        <f>IF(I1048="","",IFERROR(N(INDEX($A1048:$E1048,1,Rules!$H$17)),0))</f>
        <v/>
      </c>
      <c r="L1048">
        <f>IF(I1048="","",IFERROR(N(INDEX($A1048:$E1048,1,Rules!$H$18))*K1048,0))</f>
        <v/>
      </c>
      <c r="M1048">
        <f>IF(I1048="","",IF(COUNTIF(Crawl!$EC$2:$EC$2001,I1048)&gt;0,"Yes","No"))</f>
        <v/>
      </c>
    </row>
    <row r="1049">
      <c r="G1049">
        <f>IF(A1049="","",IF(LEFT(A1049,4)="http",IFERROR(MID(A1049,FIND("/",A1049,FIND("//",A1049)+2),2000),"/"),A1049))</f>
        <v/>
      </c>
      <c r="H1049">
        <f>IF(G1049="","",IFERROR(LEFT(SUBSTITUTE(G1049,"#","?"),FIND("?",SUBSTITUTE(G1049,"#","?"))-1),G1049))</f>
        <v/>
      </c>
      <c r="I1049">
        <f>IF(H1049="","",LOWER(IF(AND(LEN(H1049)&gt;1,RIGHT(H1049,1)="/"),LEFT(H1049,LEN(H1049)-1),H1049)))</f>
        <v/>
      </c>
      <c r="J1049">
        <f>IF(I1049="","",IFERROR(N(INDEX($A1049:$E1049,1,Rules!$H$16)),0))</f>
        <v/>
      </c>
      <c r="K1049">
        <f>IF(I1049="","",IFERROR(N(INDEX($A1049:$E1049,1,Rules!$H$17)),0))</f>
        <v/>
      </c>
      <c r="L1049">
        <f>IF(I1049="","",IFERROR(N(INDEX($A1049:$E1049,1,Rules!$H$18))*K1049,0))</f>
        <v/>
      </c>
      <c r="M1049">
        <f>IF(I1049="","",IF(COUNTIF(Crawl!$EC$2:$EC$2001,I1049)&gt;0,"Yes","No"))</f>
        <v/>
      </c>
    </row>
    <row r="1050">
      <c r="G1050">
        <f>IF(A1050="","",IF(LEFT(A1050,4)="http",IFERROR(MID(A1050,FIND("/",A1050,FIND("//",A1050)+2),2000),"/"),A1050))</f>
        <v/>
      </c>
      <c r="H1050">
        <f>IF(G1050="","",IFERROR(LEFT(SUBSTITUTE(G1050,"#","?"),FIND("?",SUBSTITUTE(G1050,"#","?"))-1),G1050))</f>
        <v/>
      </c>
      <c r="I1050">
        <f>IF(H1050="","",LOWER(IF(AND(LEN(H1050)&gt;1,RIGHT(H1050,1)="/"),LEFT(H1050,LEN(H1050)-1),H1050)))</f>
        <v/>
      </c>
      <c r="J1050">
        <f>IF(I1050="","",IFERROR(N(INDEX($A1050:$E1050,1,Rules!$H$16)),0))</f>
        <v/>
      </c>
      <c r="K1050">
        <f>IF(I1050="","",IFERROR(N(INDEX($A1050:$E1050,1,Rules!$H$17)),0))</f>
        <v/>
      </c>
      <c r="L1050">
        <f>IF(I1050="","",IFERROR(N(INDEX($A1050:$E1050,1,Rules!$H$18))*K1050,0))</f>
        <v/>
      </c>
      <c r="M1050">
        <f>IF(I1050="","",IF(COUNTIF(Crawl!$EC$2:$EC$2001,I1050)&gt;0,"Yes","No"))</f>
        <v/>
      </c>
    </row>
    <row r="1051">
      <c r="G1051">
        <f>IF(A1051="","",IF(LEFT(A1051,4)="http",IFERROR(MID(A1051,FIND("/",A1051,FIND("//",A1051)+2),2000),"/"),A1051))</f>
        <v/>
      </c>
      <c r="H1051">
        <f>IF(G1051="","",IFERROR(LEFT(SUBSTITUTE(G1051,"#","?"),FIND("?",SUBSTITUTE(G1051,"#","?"))-1),G1051))</f>
        <v/>
      </c>
      <c r="I1051">
        <f>IF(H1051="","",LOWER(IF(AND(LEN(H1051)&gt;1,RIGHT(H1051,1)="/"),LEFT(H1051,LEN(H1051)-1),H1051)))</f>
        <v/>
      </c>
      <c r="J1051">
        <f>IF(I1051="","",IFERROR(N(INDEX($A1051:$E1051,1,Rules!$H$16)),0))</f>
        <v/>
      </c>
      <c r="K1051">
        <f>IF(I1051="","",IFERROR(N(INDEX($A1051:$E1051,1,Rules!$H$17)),0))</f>
        <v/>
      </c>
      <c r="L1051">
        <f>IF(I1051="","",IFERROR(N(INDEX($A1051:$E1051,1,Rules!$H$18))*K1051,0))</f>
        <v/>
      </c>
      <c r="M1051">
        <f>IF(I1051="","",IF(COUNTIF(Crawl!$EC$2:$EC$2001,I1051)&gt;0,"Yes","No"))</f>
        <v/>
      </c>
    </row>
    <row r="1052">
      <c r="G1052">
        <f>IF(A1052="","",IF(LEFT(A1052,4)="http",IFERROR(MID(A1052,FIND("/",A1052,FIND("//",A1052)+2),2000),"/"),A1052))</f>
        <v/>
      </c>
      <c r="H1052">
        <f>IF(G1052="","",IFERROR(LEFT(SUBSTITUTE(G1052,"#","?"),FIND("?",SUBSTITUTE(G1052,"#","?"))-1),G1052))</f>
        <v/>
      </c>
      <c r="I1052">
        <f>IF(H1052="","",LOWER(IF(AND(LEN(H1052)&gt;1,RIGHT(H1052,1)="/"),LEFT(H1052,LEN(H1052)-1),H1052)))</f>
        <v/>
      </c>
      <c r="J1052">
        <f>IF(I1052="","",IFERROR(N(INDEX($A1052:$E1052,1,Rules!$H$16)),0))</f>
        <v/>
      </c>
      <c r="K1052">
        <f>IF(I1052="","",IFERROR(N(INDEX($A1052:$E1052,1,Rules!$H$17)),0))</f>
        <v/>
      </c>
      <c r="L1052">
        <f>IF(I1052="","",IFERROR(N(INDEX($A1052:$E1052,1,Rules!$H$18))*K1052,0))</f>
        <v/>
      </c>
      <c r="M1052">
        <f>IF(I1052="","",IF(COUNTIF(Crawl!$EC$2:$EC$2001,I1052)&gt;0,"Yes","No"))</f>
        <v/>
      </c>
    </row>
    <row r="1053">
      <c r="G1053">
        <f>IF(A1053="","",IF(LEFT(A1053,4)="http",IFERROR(MID(A1053,FIND("/",A1053,FIND("//",A1053)+2),2000),"/"),A1053))</f>
        <v/>
      </c>
      <c r="H1053">
        <f>IF(G1053="","",IFERROR(LEFT(SUBSTITUTE(G1053,"#","?"),FIND("?",SUBSTITUTE(G1053,"#","?"))-1),G1053))</f>
        <v/>
      </c>
      <c r="I1053">
        <f>IF(H1053="","",LOWER(IF(AND(LEN(H1053)&gt;1,RIGHT(H1053,1)="/"),LEFT(H1053,LEN(H1053)-1),H1053)))</f>
        <v/>
      </c>
      <c r="J1053">
        <f>IF(I1053="","",IFERROR(N(INDEX($A1053:$E1053,1,Rules!$H$16)),0))</f>
        <v/>
      </c>
      <c r="K1053">
        <f>IF(I1053="","",IFERROR(N(INDEX($A1053:$E1053,1,Rules!$H$17)),0))</f>
        <v/>
      </c>
      <c r="L1053">
        <f>IF(I1053="","",IFERROR(N(INDEX($A1053:$E1053,1,Rules!$H$18))*K1053,0))</f>
        <v/>
      </c>
      <c r="M1053">
        <f>IF(I1053="","",IF(COUNTIF(Crawl!$EC$2:$EC$2001,I1053)&gt;0,"Yes","No"))</f>
        <v/>
      </c>
    </row>
    <row r="1054">
      <c r="G1054">
        <f>IF(A1054="","",IF(LEFT(A1054,4)="http",IFERROR(MID(A1054,FIND("/",A1054,FIND("//",A1054)+2),2000),"/"),A1054))</f>
        <v/>
      </c>
      <c r="H1054">
        <f>IF(G1054="","",IFERROR(LEFT(SUBSTITUTE(G1054,"#","?"),FIND("?",SUBSTITUTE(G1054,"#","?"))-1),G1054))</f>
        <v/>
      </c>
      <c r="I1054">
        <f>IF(H1054="","",LOWER(IF(AND(LEN(H1054)&gt;1,RIGHT(H1054,1)="/"),LEFT(H1054,LEN(H1054)-1),H1054)))</f>
        <v/>
      </c>
      <c r="J1054">
        <f>IF(I1054="","",IFERROR(N(INDEX($A1054:$E1054,1,Rules!$H$16)),0))</f>
        <v/>
      </c>
      <c r="K1054">
        <f>IF(I1054="","",IFERROR(N(INDEX($A1054:$E1054,1,Rules!$H$17)),0))</f>
        <v/>
      </c>
      <c r="L1054">
        <f>IF(I1054="","",IFERROR(N(INDEX($A1054:$E1054,1,Rules!$H$18))*K1054,0))</f>
        <v/>
      </c>
      <c r="M1054">
        <f>IF(I1054="","",IF(COUNTIF(Crawl!$EC$2:$EC$2001,I1054)&gt;0,"Yes","No"))</f>
        <v/>
      </c>
    </row>
    <row r="1055">
      <c r="G1055">
        <f>IF(A1055="","",IF(LEFT(A1055,4)="http",IFERROR(MID(A1055,FIND("/",A1055,FIND("//",A1055)+2),2000),"/"),A1055))</f>
        <v/>
      </c>
      <c r="H1055">
        <f>IF(G1055="","",IFERROR(LEFT(SUBSTITUTE(G1055,"#","?"),FIND("?",SUBSTITUTE(G1055,"#","?"))-1),G1055))</f>
        <v/>
      </c>
      <c r="I1055">
        <f>IF(H1055="","",LOWER(IF(AND(LEN(H1055)&gt;1,RIGHT(H1055,1)="/"),LEFT(H1055,LEN(H1055)-1),H1055)))</f>
        <v/>
      </c>
      <c r="J1055">
        <f>IF(I1055="","",IFERROR(N(INDEX($A1055:$E1055,1,Rules!$H$16)),0))</f>
        <v/>
      </c>
      <c r="K1055">
        <f>IF(I1055="","",IFERROR(N(INDEX($A1055:$E1055,1,Rules!$H$17)),0))</f>
        <v/>
      </c>
      <c r="L1055">
        <f>IF(I1055="","",IFERROR(N(INDEX($A1055:$E1055,1,Rules!$H$18))*K1055,0))</f>
        <v/>
      </c>
      <c r="M1055">
        <f>IF(I1055="","",IF(COUNTIF(Crawl!$EC$2:$EC$2001,I1055)&gt;0,"Yes","No"))</f>
        <v/>
      </c>
    </row>
    <row r="1056">
      <c r="G1056">
        <f>IF(A1056="","",IF(LEFT(A1056,4)="http",IFERROR(MID(A1056,FIND("/",A1056,FIND("//",A1056)+2),2000),"/"),A1056))</f>
        <v/>
      </c>
      <c r="H1056">
        <f>IF(G1056="","",IFERROR(LEFT(SUBSTITUTE(G1056,"#","?"),FIND("?",SUBSTITUTE(G1056,"#","?"))-1),G1056))</f>
        <v/>
      </c>
      <c r="I1056">
        <f>IF(H1056="","",LOWER(IF(AND(LEN(H1056)&gt;1,RIGHT(H1056,1)="/"),LEFT(H1056,LEN(H1056)-1),H1056)))</f>
        <v/>
      </c>
      <c r="J1056">
        <f>IF(I1056="","",IFERROR(N(INDEX($A1056:$E1056,1,Rules!$H$16)),0))</f>
        <v/>
      </c>
      <c r="K1056">
        <f>IF(I1056="","",IFERROR(N(INDEX($A1056:$E1056,1,Rules!$H$17)),0))</f>
        <v/>
      </c>
      <c r="L1056">
        <f>IF(I1056="","",IFERROR(N(INDEX($A1056:$E1056,1,Rules!$H$18))*K1056,0))</f>
        <v/>
      </c>
      <c r="M1056">
        <f>IF(I1056="","",IF(COUNTIF(Crawl!$EC$2:$EC$2001,I1056)&gt;0,"Yes","No"))</f>
        <v/>
      </c>
    </row>
    <row r="1057">
      <c r="G1057">
        <f>IF(A1057="","",IF(LEFT(A1057,4)="http",IFERROR(MID(A1057,FIND("/",A1057,FIND("//",A1057)+2),2000),"/"),A1057))</f>
        <v/>
      </c>
      <c r="H1057">
        <f>IF(G1057="","",IFERROR(LEFT(SUBSTITUTE(G1057,"#","?"),FIND("?",SUBSTITUTE(G1057,"#","?"))-1),G1057))</f>
        <v/>
      </c>
      <c r="I1057">
        <f>IF(H1057="","",LOWER(IF(AND(LEN(H1057)&gt;1,RIGHT(H1057,1)="/"),LEFT(H1057,LEN(H1057)-1),H1057)))</f>
        <v/>
      </c>
      <c r="J1057">
        <f>IF(I1057="","",IFERROR(N(INDEX($A1057:$E1057,1,Rules!$H$16)),0))</f>
        <v/>
      </c>
      <c r="K1057">
        <f>IF(I1057="","",IFERROR(N(INDEX($A1057:$E1057,1,Rules!$H$17)),0))</f>
        <v/>
      </c>
      <c r="L1057">
        <f>IF(I1057="","",IFERROR(N(INDEX($A1057:$E1057,1,Rules!$H$18))*K1057,0))</f>
        <v/>
      </c>
      <c r="M1057">
        <f>IF(I1057="","",IF(COUNTIF(Crawl!$EC$2:$EC$2001,I1057)&gt;0,"Yes","No"))</f>
        <v/>
      </c>
    </row>
    <row r="1058">
      <c r="G1058">
        <f>IF(A1058="","",IF(LEFT(A1058,4)="http",IFERROR(MID(A1058,FIND("/",A1058,FIND("//",A1058)+2),2000),"/"),A1058))</f>
        <v/>
      </c>
      <c r="H1058">
        <f>IF(G1058="","",IFERROR(LEFT(SUBSTITUTE(G1058,"#","?"),FIND("?",SUBSTITUTE(G1058,"#","?"))-1),G1058))</f>
        <v/>
      </c>
      <c r="I1058">
        <f>IF(H1058="","",LOWER(IF(AND(LEN(H1058)&gt;1,RIGHT(H1058,1)="/"),LEFT(H1058,LEN(H1058)-1),H1058)))</f>
        <v/>
      </c>
      <c r="J1058">
        <f>IF(I1058="","",IFERROR(N(INDEX($A1058:$E1058,1,Rules!$H$16)),0))</f>
        <v/>
      </c>
      <c r="K1058">
        <f>IF(I1058="","",IFERROR(N(INDEX($A1058:$E1058,1,Rules!$H$17)),0))</f>
        <v/>
      </c>
      <c r="L1058">
        <f>IF(I1058="","",IFERROR(N(INDEX($A1058:$E1058,1,Rules!$H$18))*K1058,0))</f>
        <v/>
      </c>
      <c r="M1058">
        <f>IF(I1058="","",IF(COUNTIF(Crawl!$EC$2:$EC$2001,I1058)&gt;0,"Yes","No"))</f>
        <v/>
      </c>
    </row>
    <row r="1059">
      <c r="G1059">
        <f>IF(A1059="","",IF(LEFT(A1059,4)="http",IFERROR(MID(A1059,FIND("/",A1059,FIND("//",A1059)+2),2000),"/"),A1059))</f>
        <v/>
      </c>
      <c r="H1059">
        <f>IF(G1059="","",IFERROR(LEFT(SUBSTITUTE(G1059,"#","?"),FIND("?",SUBSTITUTE(G1059,"#","?"))-1),G1059))</f>
        <v/>
      </c>
      <c r="I1059">
        <f>IF(H1059="","",LOWER(IF(AND(LEN(H1059)&gt;1,RIGHT(H1059,1)="/"),LEFT(H1059,LEN(H1059)-1),H1059)))</f>
        <v/>
      </c>
      <c r="J1059">
        <f>IF(I1059="","",IFERROR(N(INDEX($A1059:$E1059,1,Rules!$H$16)),0))</f>
        <v/>
      </c>
      <c r="K1059">
        <f>IF(I1059="","",IFERROR(N(INDEX($A1059:$E1059,1,Rules!$H$17)),0))</f>
        <v/>
      </c>
      <c r="L1059">
        <f>IF(I1059="","",IFERROR(N(INDEX($A1059:$E1059,1,Rules!$H$18))*K1059,0))</f>
        <v/>
      </c>
      <c r="M1059">
        <f>IF(I1059="","",IF(COUNTIF(Crawl!$EC$2:$EC$2001,I1059)&gt;0,"Yes","No"))</f>
        <v/>
      </c>
    </row>
    <row r="1060">
      <c r="G1060">
        <f>IF(A1060="","",IF(LEFT(A1060,4)="http",IFERROR(MID(A1060,FIND("/",A1060,FIND("//",A1060)+2),2000),"/"),A1060))</f>
        <v/>
      </c>
      <c r="H1060">
        <f>IF(G1060="","",IFERROR(LEFT(SUBSTITUTE(G1060,"#","?"),FIND("?",SUBSTITUTE(G1060,"#","?"))-1),G1060))</f>
        <v/>
      </c>
      <c r="I1060">
        <f>IF(H1060="","",LOWER(IF(AND(LEN(H1060)&gt;1,RIGHT(H1060,1)="/"),LEFT(H1060,LEN(H1060)-1),H1060)))</f>
        <v/>
      </c>
      <c r="J1060">
        <f>IF(I1060="","",IFERROR(N(INDEX($A1060:$E1060,1,Rules!$H$16)),0))</f>
        <v/>
      </c>
      <c r="K1060">
        <f>IF(I1060="","",IFERROR(N(INDEX($A1060:$E1060,1,Rules!$H$17)),0))</f>
        <v/>
      </c>
      <c r="L1060">
        <f>IF(I1060="","",IFERROR(N(INDEX($A1060:$E1060,1,Rules!$H$18))*K1060,0))</f>
        <v/>
      </c>
      <c r="M1060">
        <f>IF(I1060="","",IF(COUNTIF(Crawl!$EC$2:$EC$2001,I1060)&gt;0,"Yes","No"))</f>
        <v/>
      </c>
    </row>
    <row r="1061">
      <c r="G1061">
        <f>IF(A1061="","",IF(LEFT(A1061,4)="http",IFERROR(MID(A1061,FIND("/",A1061,FIND("//",A1061)+2),2000),"/"),A1061))</f>
        <v/>
      </c>
      <c r="H1061">
        <f>IF(G1061="","",IFERROR(LEFT(SUBSTITUTE(G1061,"#","?"),FIND("?",SUBSTITUTE(G1061,"#","?"))-1),G1061))</f>
        <v/>
      </c>
      <c r="I1061">
        <f>IF(H1061="","",LOWER(IF(AND(LEN(H1061)&gt;1,RIGHT(H1061,1)="/"),LEFT(H1061,LEN(H1061)-1),H1061)))</f>
        <v/>
      </c>
      <c r="J1061">
        <f>IF(I1061="","",IFERROR(N(INDEX($A1061:$E1061,1,Rules!$H$16)),0))</f>
        <v/>
      </c>
      <c r="K1061">
        <f>IF(I1061="","",IFERROR(N(INDEX($A1061:$E1061,1,Rules!$H$17)),0))</f>
        <v/>
      </c>
      <c r="L1061">
        <f>IF(I1061="","",IFERROR(N(INDEX($A1061:$E1061,1,Rules!$H$18))*K1061,0))</f>
        <v/>
      </c>
      <c r="M1061">
        <f>IF(I1061="","",IF(COUNTIF(Crawl!$EC$2:$EC$2001,I1061)&gt;0,"Yes","No"))</f>
        <v/>
      </c>
    </row>
    <row r="1062">
      <c r="G1062">
        <f>IF(A1062="","",IF(LEFT(A1062,4)="http",IFERROR(MID(A1062,FIND("/",A1062,FIND("//",A1062)+2),2000),"/"),A1062))</f>
        <v/>
      </c>
      <c r="H1062">
        <f>IF(G1062="","",IFERROR(LEFT(SUBSTITUTE(G1062,"#","?"),FIND("?",SUBSTITUTE(G1062,"#","?"))-1),G1062))</f>
        <v/>
      </c>
      <c r="I1062">
        <f>IF(H1062="","",LOWER(IF(AND(LEN(H1062)&gt;1,RIGHT(H1062,1)="/"),LEFT(H1062,LEN(H1062)-1),H1062)))</f>
        <v/>
      </c>
      <c r="J1062">
        <f>IF(I1062="","",IFERROR(N(INDEX($A1062:$E1062,1,Rules!$H$16)),0))</f>
        <v/>
      </c>
      <c r="K1062">
        <f>IF(I1062="","",IFERROR(N(INDEX($A1062:$E1062,1,Rules!$H$17)),0))</f>
        <v/>
      </c>
      <c r="L1062">
        <f>IF(I1062="","",IFERROR(N(INDEX($A1062:$E1062,1,Rules!$H$18))*K1062,0))</f>
        <v/>
      </c>
      <c r="M1062">
        <f>IF(I1062="","",IF(COUNTIF(Crawl!$EC$2:$EC$2001,I1062)&gt;0,"Yes","No"))</f>
        <v/>
      </c>
    </row>
    <row r="1063">
      <c r="G1063">
        <f>IF(A1063="","",IF(LEFT(A1063,4)="http",IFERROR(MID(A1063,FIND("/",A1063,FIND("//",A1063)+2),2000),"/"),A1063))</f>
        <v/>
      </c>
      <c r="H1063">
        <f>IF(G1063="","",IFERROR(LEFT(SUBSTITUTE(G1063,"#","?"),FIND("?",SUBSTITUTE(G1063,"#","?"))-1),G1063))</f>
        <v/>
      </c>
      <c r="I1063">
        <f>IF(H1063="","",LOWER(IF(AND(LEN(H1063)&gt;1,RIGHT(H1063,1)="/"),LEFT(H1063,LEN(H1063)-1),H1063)))</f>
        <v/>
      </c>
      <c r="J1063">
        <f>IF(I1063="","",IFERROR(N(INDEX($A1063:$E1063,1,Rules!$H$16)),0))</f>
        <v/>
      </c>
      <c r="K1063">
        <f>IF(I1063="","",IFERROR(N(INDEX($A1063:$E1063,1,Rules!$H$17)),0))</f>
        <v/>
      </c>
      <c r="L1063">
        <f>IF(I1063="","",IFERROR(N(INDEX($A1063:$E1063,1,Rules!$H$18))*K1063,0))</f>
        <v/>
      </c>
      <c r="M1063">
        <f>IF(I1063="","",IF(COUNTIF(Crawl!$EC$2:$EC$2001,I1063)&gt;0,"Yes","No"))</f>
        <v/>
      </c>
    </row>
    <row r="1064">
      <c r="G1064">
        <f>IF(A1064="","",IF(LEFT(A1064,4)="http",IFERROR(MID(A1064,FIND("/",A1064,FIND("//",A1064)+2),2000),"/"),A1064))</f>
        <v/>
      </c>
      <c r="H1064">
        <f>IF(G1064="","",IFERROR(LEFT(SUBSTITUTE(G1064,"#","?"),FIND("?",SUBSTITUTE(G1064,"#","?"))-1),G1064))</f>
        <v/>
      </c>
      <c r="I1064">
        <f>IF(H1064="","",LOWER(IF(AND(LEN(H1064)&gt;1,RIGHT(H1064,1)="/"),LEFT(H1064,LEN(H1064)-1),H1064)))</f>
        <v/>
      </c>
      <c r="J1064">
        <f>IF(I1064="","",IFERROR(N(INDEX($A1064:$E1064,1,Rules!$H$16)),0))</f>
        <v/>
      </c>
      <c r="K1064">
        <f>IF(I1064="","",IFERROR(N(INDEX($A1064:$E1064,1,Rules!$H$17)),0))</f>
        <v/>
      </c>
      <c r="L1064">
        <f>IF(I1064="","",IFERROR(N(INDEX($A1064:$E1064,1,Rules!$H$18))*K1064,0))</f>
        <v/>
      </c>
      <c r="M1064">
        <f>IF(I1064="","",IF(COUNTIF(Crawl!$EC$2:$EC$2001,I1064)&gt;0,"Yes","No"))</f>
        <v/>
      </c>
    </row>
    <row r="1065">
      <c r="G1065">
        <f>IF(A1065="","",IF(LEFT(A1065,4)="http",IFERROR(MID(A1065,FIND("/",A1065,FIND("//",A1065)+2),2000),"/"),A1065))</f>
        <v/>
      </c>
      <c r="H1065">
        <f>IF(G1065="","",IFERROR(LEFT(SUBSTITUTE(G1065,"#","?"),FIND("?",SUBSTITUTE(G1065,"#","?"))-1),G1065))</f>
        <v/>
      </c>
      <c r="I1065">
        <f>IF(H1065="","",LOWER(IF(AND(LEN(H1065)&gt;1,RIGHT(H1065,1)="/"),LEFT(H1065,LEN(H1065)-1),H1065)))</f>
        <v/>
      </c>
      <c r="J1065">
        <f>IF(I1065="","",IFERROR(N(INDEX($A1065:$E1065,1,Rules!$H$16)),0))</f>
        <v/>
      </c>
      <c r="K1065">
        <f>IF(I1065="","",IFERROR(N(INDEX($A1065:$E1065,1,Rules!$H$17)),0))</f>
        <v/>
      </c>
      <c r="L1065">
        <f>IF(I1065="","",IFERROR(N(INDEX($A1065:$E1065,1,Rules!$H$18))*K1065,0))</f>
        <v/>
      </c>
      <c r="M1065">
        <f>IF(I1065="","",IF(COUNTIF(Crawl!$EC$2:$EC$2001,I1065)&gt;0,"Yes","No"))</f>
        <v/>
      </c>
    </row>
    <row r="1066">
      <c r="G1066">
        <f>IF(A1066="","",IF(LEFT(A1066,4)="http",IFERROR(MID(A1066,FIND("/",A1066,FIND("//",A1066)+2),2000),"/"),A1066))</f>
        <v/>
      </c>
      <c r="H1066">
        <f>IF(G1066="","",IFERROR(LEFT(SUBSTITUTE(G1066,"#","?"),FIND("?",SUBSTITUTE(G1066,"#","?"))-1),G1066))</f>
        <v/>
      </c>
      <c r="I1066">
        <f>IF(H1066="","",LOWER(IF(AND(LEN(H1066)&gt;1,RIGHT(H1066,1)="/"),LEFT(H1066,LEN(H1066)-1),H1066)))</f>
        <v/>
      </c>
      <c r="J1066">
        <f>IF(I1066="","",IFERROR(N(INDEX($A1066:$E1066,1,Rules!$H$16)),0))</f>
        <v/>
      </c>
      <c r="K1066">
        <f>IF(I1066="","",IFERROR(N(INDEX($A1066:$E1066,1,Rules!$H$17)),0))</f>
        <v/>
      </c>
      <c r="L1066">
        <f>IF(I1066="","",IFERROR(N(INDEX($A1066:$E1066,1,Rules!$H$18))*K1066,0))</f>
        <v/>
      </c>
      <c r="M1066">
        <f>IF(I1066="","",IF(COUNTIF(Crawl!$EC$2:$EC$2001,I1066)&gt;0,"Yes","No"))</f>
        <v/>
      </c>
    </row>
    <row r="1067">
      <c r="G1067">
        <f>IF(A1067="","",IF(LEFT(A1067,4)="http",IFERROR(MID(A1067,FIND("/",A1067,FIND("//",A1067)+2),2000),"/"),A1067))</f>
        <v/>
      </c>
      <c r="H1067">
        <f>IF(G1067="","",IFERROR(LEFT(SUBSTITUTE(G1067,"#","?"),FIND("?",SUBSTITUTE(G1067,"#","?"))-1),G1067))</f>
        <v/>
      </c>
      <c r="I1067">
        <f>IF(H1067="","",LOWER(IF(AND(LEN(H1067)&gt;1,RIGHT(H1067,1)="/"),LEFT(H1067,LEN(H1067)-1),H1067)))</f>
        <v/>
      </c>
      <c r="J1067">
        <f>IF(I1067="","",IFERROR(N(INDEX($A1067:$E1067,1,Rules!$H$16)),0))</f>
        <v/>
      </c>
      <c r="K1067">
        <f>IF(I1067="","",IFERROR(N(INDEX($A1067:$E1067,1,Rules!$H$17)),0))</f>
        <v/>
      </c>
      <c r="L1067">
        <f>IF(I1067="","",IFERROR(N(INDEX($A1067:$E1067,1,Rules!$H$18))*K1067,0))</f>
        <v/>
      </c>
      <c r="M1067">
        <f>IF(I1067="","",IF(COUNTIF(Crawl!$EC$2:$EC$2001,I1067)&gt;0,"Yes","No"))</f>
        <v/>
      </c>
    </row>
    <row r="1068">
      <c r="G1068">
        <f>IF(A1068="","",IF(LEFT(A1068,4)="http",IFERROR(MID(A1068,FIND("/",A1068,FIND("//",A1068)+2),2000),"/"),A1068))</f>
        <v/>
      </c>
      <c r="H1068">
        <f>IF(G1068="","",IFERROR(LEFT(SUBSTITUTE(G1068,"#","?"),FIND("?",SUBSTITUTE(G1068,"#","?"))-1),G1068))</f>
        <v/>
      </c>
      <c r="I1068">
        <f>IF(H1068="","",LOWER(IF(AND(LEN(H1068)&gt;1,RIGHT(H1068,1)="/"),LEFT(H1068,LEN(H1068)-1),H1068)))</f>
        <v/>
      </c>
      <c r="J1068">
        <f>IF(I1068="","",IFERROR(N(INDEX($A1068:$E1068,1,Rules!$H$16)),0))</f>
        <v/>
      </c>
      <c r="K1068">
        <f>IF(I1068="","",IFERROR(N(INDEX($A1068:$E1068,1,Rules!$H$17)),0))</f>
        <v/>
      </c>
      <c r="L1068">
        <f>IF(I1068="","",IFERROR(N(INDEX($A1068:$E1068,1,Rules!$H$18))*K1068,0))</f>
        <v/>
      </c>
      <c r="M1068">
        <f>IF(I1068="","",IF(COUNTIF(Crawl!$EC$2:$EC$2001,I1068)&gt;0,"Yes","No"))</f>
        <v/>
      </c>
    </row>
    <row r="1069">
      <c r="G1069">
        <f>IF(A1069="","",IF(LEFT(A1069,4)="http",IFERROR(MID(A1069,FIND("/",A1069,FIND("//",A1069)+2),2000),"/"),A1069))</f>
        <v/>
      </c>
      <c r="H1069">
        <f>IF(G1069="","",IFERROR(LEFT(SUBSTITUTE(G1069,"#","?"),FIND("?",SUBSTITUTE(G1069,"#","?"))-1),G1069))</f>
        <v/>
      </c>
      <c r="I1069">
        <f>IF(H1069="","",LOWER(IF(AND(LEN(H1069)&gt;1,RIGHT(H1069,1)="/"),LEFT(H1069,LEN(H1069)-1),H1069)))</f>
        <v/>
      </c>
      <c r="J1069">
        <f>IF(I1069="","",IFERROR(N(INDEX($A1069:$E1069,1,Rules!$H$16)),0))</f>
        <v/>
      </c>
      <c r="K1069">
        <f>IF(I1069="","",IFERROR(N(INDEX($A1069:$E1069,1,Rules!$H$17)),0))</f>
        <v/>
      </c>
      <c r="L1069">
        <f>IF(I1069="","",IFERROR(N(INDEX($A1069:$E1069,1,Rules!$H$18))*K1069,0))</f>
        <v/>
      </c>
      <c r="M1069">
        <f>IF(I1069="","",IF(COUNTIF(Crawl!$EC$2:$EC$2001,I1069)&gt;0,"Yes","No"))</f>
        <v/>
      </c>
    </row>
    <row r="1070">
      <c r="G1070">
        <f>IF(A1070="","",IF(LEFT(A1070,4)="http",IFERROR(MID(A1070,FIND("/",A1070,FIND("//",A1070)+2),2000),"/"),A1070))</f>
        <v/>
      </c>
      <c r="H1070">
        <f>IF(G1070="","",IFERROR(LEFT(SUBSTITUTE(G1070,"#","?"),FIND("?",SUBSTITUTE(G1070,"#","?"))-1),G1070))</f>
        <v/>
      </c>
      <c r="I1070">
        <f>IF(H1070="","",LOWER(IF(AND(LEN(H1070)&gt;1,RIGHT(H1070,1)="/"),LEFT(H1070,LEN(H1070)-1),H1070)))</f>
        <v/>
      </c>
      <c r="J1070">
        <f>IF(I1070="","",IFERROR(N(INDEX($A1070:$E1070,1,Rules!$H$16)),0))</f>
        <v/>
      </c>
      <c r="K1070">
        <f>IF(I1070="","",IFERROR(N(INDEX($A1070:$E1070,1,Rules!$H$17)),0))</f>
        <v/>
      </c>
      <c r="L1070">
        <f>IF(I1070="","",IFERROR(N(INDEX($A1070:$E1070,1,Rules!$H$18))*K1070,0))</f>
        <v/>
      </c>
      <c r="M1070">
        <f>IF(I1070="","",IF(COUNTIF(Crawl!$EC$2:$EC$2001,I1070)&gt;0,"Yes","No"))</f>
        <v/>
      </c>
    </row>
    <row r="1071">
      <c r="G1071">
        <f>IF(A1071="","",IF(LEFT(A1071,4)="http",IFERROR(MID(A1071,FIND("/",A1071,FIND("//",A1071)+2),2000),"/"),A1071))</f>
        <v/>
      </c>
      <c r="H1071">
        <f>IF(G1071="","",IFERROR(LEFT(SUBSTITUTE(G1071,"#","?"),FIND("?",SUBSTITUTE(G1071,"#","?"))-1),G1071))</f>
        <v/>
      </c>
      <c r="I1071">
        <f>IF(H1071="","",LOWER(IF(AND(LEN(H1071)&gt;1,RIGHT(H1071,1)="/"),LEFT(H1071,LEN(H1071)-1),H1071)))</f>
        <v/>
      </c>
      <c r="J1071">
        <f>IF(I1071="","",IFERROR(N(INDEX($A1071:$E1071,1,Rules!$H$16)),0))</f>
        <v/>
      </c>
      <c r="K1071">
        <f>IF(I1071="","",IFERROR(N(INDEX($A1071:$E1071,1,Rules!$H$17)),0))</f>
        <v/>
      </c>
      <c r="L1071">
        <f>IF(I1071="","",IFERROR(N(INDEX($A1071:$E1071,1,Rules!$H$18))*K1071,0))</f>
        <v/>
      </c>
      <c r="M1071">
        <f>IF(I1071="","",IF(COUNTIF(Crawl!$EC$2:$EC$2001,I1071)&gt;0,"Yes","No"))</f>
        <v/>
      </c>
    </row>
    <row r="1072">
      <c r="G1072">
        <f>IF(A1072="","",IF(LEFT(A1072,4)="http",IFERROR(MID(A1072,FIND("/",A1072,FIND("//",A1072)+2),2000),"/"),A1072))</f>
        <v/>
      </c>
      <c r="H1072">
        <f>IF(G1072="","",IFERROR(LEFT(SUBSTITUTE(G1072,"#","?"),FIND("?",SUBSTITUTE(G1072,"#","?"))-1),G1072))</f>
        <v/>
      </c>
      <c r="I1072">
        <f>IF(H1072="","",LOWER(IF(AND(LEN(H1072)&gt;1,RIGHT(H1072,1)="/"),LEFT(H1072,LEN(H1072)-1),H1072)))</f>
        <v/>
      </c>
      <c r="J1072">
        <f>IF(I1072="","",IFERROR(N(INDEX($A1072:$E1072,1,Rules!$H$16)),0))</f>
        <v/>
      </c>
      <c r="K1072">
        <f>IF(I1072="","",IFERROR(N(INDEX($A1072:$E1072,1,Rules!$H$17)),0))</f>
        <v/>
      </c>
      <c r="L1072">
        <f>IF(I1072="","",IFERROR(N(INDEX($A1072:$E1072,1,Rules!$H$18))*K1072,0))</f>
        <v/>
      </c>
      <c r="M1072">
        <f>IF(I1072="","",IF(COUNTIF(Crawl!$EC$2:$EC$2001,I1072)&gt;0,"Yes","No"))</f>
        <v/>
      </c>
    </row>
    <row r="1073">
      <c r="G1073">
        <f>IF(A1073="","",IF(LEFT(A1073,4)="http",IFERROR(MID(A1073,FIND("/",A1073,FIND("//",A1073)+2),2000),"/"),A1073))</f>
        <v/>
      </c>
      <c r="H1073">
        <f>IF(G1073="","",IFERROR(LEFT(SUBSTITUTE(G1073,"#","?"),FIND("?",SUBSTITUTE(G1073,"#","?"))-1),G1073))</f>
        <v/>
      </c>
      <c r="I1073">
        <f>IF(H1073="","",LOWER(IF(AND(LEN(H1073)&gt;1,RIGHT(H1073,1)="/"),LEFT(H1073,LEN(H1073)-1),H1073)))</f>
        <v/>
      </c>
      <c r="J1073">
        <f>IF(I1073="","",IFERROR(N(INDEX($A1073:$E1073,1,Rules!$H$16)),0))</f>
        <v/>
      </c>
      <c r="K1073">
        <f>IF(I1073="","",IFERROR(N(INDEX($A1073:$E1073,1,Rules!$H$17)),0))</f>
        <v/>
      </c>
      <c r="L1073">
        <f>IF(I1073="","",IFERROR(N(INDEX($A1073:$E1073,1,Rules!$H$18))*K1073,0))</f>
        <v/>
      </c>
      <c r="M1073">
        <f>IF(I1073="","",IF(COUNTIF(Crawl!$EC$2:$EC$2001,I1073)&gt;0,"Yes","No"))</f>
        <v/>
      </c>
    </row>
    <row r="1074">
      <c r="G1074">
        <f>IF(A1074="","",IF(LEFT(A1074,4)="http",IFERROR(MID(A1074,FIND("/",A1074,FIND("//",A1074)+2),2000),"/"),A1074))</f>
        <v/>
      </c>
      <c r="H1074">
        <f>IF(G1074="","",IFERROR(LEFT(SUBSTITUTE(G1074,"#","?"),FIND("?",SUBSTITUTE(G1074,"#","?"))-1),G1074))</f>
        <v/>
      </c>
      <c r="I1074">
        <f>IF(H1074="","",LOWER(IF(AND(LEN(H1074)&gt;1,RIGHT(H1074,1)="/"),LEFT(H1074,LEN(H1074)-1),H1074)))</f>
        <v/>
      </c>
      <c r="J1074">
        <f>IF(I1074="","",IFERROR(N(INDEX($A1074:$E1074,1,Rules!$H$16)),0))</f>
        <v/>
      </c>
      <c r="K1074">
        <f>IF(I1074="","",IFERROR(N(INDEX($A1074:$E1074,1,Rules!$H$17)),0))</f>
        <v/>
      </c>
      <c r="L1074">
        <f>IF(I1074="","",IFERROR(N(INDEX($A1074:$E1074,1,Rules!$H$18))*K1074,0))</f>
        <v/>
      </c>
      <c r="M1074">
        <f>IF(I1074="","",IF(COUNTIF(Crawl!$EC$2:$EC$2001,I1074)&gt;0,"Yes","No"))</f>
        <v/>
      </c>
    </row>
    <row r="1075">
      <c r="G1075">
        <f>IF(A1075="","",IF(LEFT(A1075,4)="http",IFERROR(MID(A1075,FIND("/",A1075,FIND("//",A1075)+2),2000),"/"),A1075))</f>
        <v/>
      </c>
      <c r="H1075">
        <f>IF(G1075="","",IFERROR(LEFT(SUBSTITUTE(G1075,"#","?"),FIND("?",SUBSTITUTE(G1075,"#","?"))-1),G1075))</f>
        <v/>
      </c>
      <c r="I1075">
        <f>IF(H1075="","",LOWER(IF(AND(LEN(H1075)&gt;1,RIGHT(H1075,1)="/"),LEFT(H1075,LEN(H1075)-1),H1075)))</f>
        <v/>
      </c>
      <c r="J1075">
        <f>IF(I1075="","",IFERROR(N(INDEX($A1075:$E1075,1,Rules!$H$16)),0))</f>
        <v/>
      </c>
      <c r="K1075">
        <f>IF(I1075="","",IFERROR(N(INDEX($A1075:$E1075,1,Rules!$H$17)),0))</f>
        <v/>
      </c>
      <c r="L1075">
        <f>IF(I1075="","",IFERROR(N(INDEX($A1075:$E1075,1,Rules!$H$18))*K1075,0))</f>
        <v/>
      </c>
      <c r="M1075">
        <f>IF(I1075="","",IF(COUNTIF(Crawl!$EC$2:$EC$2001,I1075)&gt;0,"Yes","No"))</f>
        <v/>
      </c>
    </row>
    <row r="1076">
      <c r="G1076">
        <f>IF(A1076="","",IF(LEFT(A1076,4)="http",IFERROR(MID(A1076,FIND("/",A1076,FIND("//",A1076)+2),2000),"/"),A1076))</f>
        <v/>
      </c>
      <c r="H1076">
        <f>IF(G1076="","",IFERROR(LEFT(SUBSTITUTE(G1076,"#","?"),FIND("?",SUBSTITUTE(G1076,"#","?"))-1),G1076))</f>
        <v/>
      </c>
      <c r="I1076">
        <f>IF(H1076="","",LOWER(IF(AND(LEN(H1076)&gt;1,RIGHT(H1076,1)="/"),LEFT(H1076,LEN(H1076)-1),H1076)))</f>
        <v/>
      </c>
      <c r="J1076">
        <f>IF(I1076="","",IFERROR(N(INDEX($A1076:$E1076,1,Rules!$H$16)),0))</f>
        <v/>
      </c>
      <c r="K1076">
        <f>IF(I1076="","",IFERROR(N(INDEX($A1076:$E1076,1,Rules!$H$17)),0))</f>
        <v/>
      </c>
      <c r="L1076">
        <f>IF(I1076="","",IFERROR(N(INDEX($A1076:$E1076,1,Rules!$H$18))*K1076,0))</f>
        <v/>
      </c>
      <c r="M1076">
        <f>IF(I1076="","",IF(COUNTIF(Crawl!$EC$2:$EC$2001,I1076)&gt;0,"Yes","No"))</f>
        <v/>
      </c>
    </row>
    <row r="1077">
      <c r="G1077">
        <f>IF(A1077="","",IF(LEFT(A1077,4)="http",IFERROR(MID(A1077,FIND("/",A1077,FIND("//",A1077)+2),2000),"/"),A1077))</f>
        <v/>
      </c>
      <c r="H1077">
        <f>IF(G1077="","",IFERROR(LEFT(SUBSTITUTE(G1077,"#","?"),FIND("?",SUBSTITUTE(G1077,"#","?"))-1),G1077))</f>
        <v/>
      </c>
      <c r="I1077">
        <f>IF(H1077="","",LOWER(IF(AND(LEN(H1077)&gt;1,RIGHT(H1077,1)="/"),LEFT(H1077,LEN(H1077)-1),H1077)))</f>
        <v/>
      </c>
      <c r="J1077">
        <f>IF(I1077="","",IFERROR(N(INDEX($A1077:$E1077,1,Rules!$H$16)),0))</f>
        <v/>
      </c>
      <c r="K1077">
        <f>IF(I1077="","",IFERROR(N(INDEX($A1077:$E1077,1,Rules!$H$17)),0))</f>
        <v/>
      </c>
      <c r="L1077">
        <f>IF(I1077="","",IFERROR(N(INDEX($A1077:$E1077,1,Rules!$H$18))*K1077,0))</f>
        <v/>
      </c>
      <c r="M1077">
        <f>IF(I1077="","",IF(COUNTIF(Crawl!$EC$2:$EC$2001,I1077)&gt;0,"Yes","No"))</f>
        <v/>
      </c>
    </row>
    <row r="1078">
      <c r="G1078">
        <f>IF(A1078="","",IF(LEFT(A1078,4)="http",IFERROR(MID(A1078,FIND("/",A1078,FIND("//",A1078)+2),2000),"/"),A1078))</f>
        <v/>
      </c>
      <c r="H1078">
        <f>IF(G1078="","",IFERROR(LEFT(SUBSTITUTE(G1078,"#","?"),FIND("?",SUBSTITUTE(G1078,"#","?"))-1),G1078))</f>
        <v/>
      </c>
      <c r="I1078">
        <f>IF(H1078="","",LOWER(IF(AND(LEN(H1078)&gt;1,RIGHT(H1078,1)="/"),LEFT(H1078,LEN(H1078)-1),H1078)))</f>
        <v/>
      </c>
      <c r="J1078">
        <f>IF(I1078="","",IFERROR(N(INDEX($A1078:$E1078,1,Rules!$H$16)),0))</f>
        <v/>
      </c>
      <c r="K1078">
        <f>IF(I1078="","",IFERROR(N(INDEX($A1078:$E1078,1,Rules!$H$17)),0))</f>
        <v/>
      </c>
      <c r="L1078">
        <f>IF(I1078="","",IFERROR(N(INDEX($A1078:$E1078,1,Rules!$H$18))*K1078,0))</f>
        <v/>
      </c>
      <c r="M1078">
        <f>IF(I1078="","",IF(COUNTIF(Crawl!$EC$2:$EC$2001,I1078)&gt;0,"Yes","No"))</f>
        <v/>
      </c>
    </row>
    <row r="1079">
      <c r="G1079">
        <f>IF(A1079="","",IF(LEFT(A1079,4)="http",IFERROR(MID(A1079,FIND("/",A1079,FIND("//",A1079)+2),2000),"/"),A1079))</f>
        <v/>
      </c>
      <c r="H1079">
        <f>IF(G1079="","",IFERROR(LEFT(SUBSTITUTE(G1079,"#","?"),FIND("?",SUBSTITUTE(G1079,"#","?"))-1),G1079))</f>
        <v/>
      </c>
      <c r="I1079">
        <f>IF(H1079="","",LOWER(IF(AND(LEN(H1079)&gt;1,RIGHT(H1079,1)="/"),LEFT(H1079,LEN(H1079)-1),H1079)))</f>
        <v/>
      </c>
      <c r="J1079">
        <f>IF(I1079="","",IFERROR(N(INDEX($A1079:$E1079,1,Rules!$H$16)),0))</f>
        <v/>
      </c>
      <c r="K1079">
        <f>IF(I1079="","",IFERROR(N(INDEX($A1079:$E1079,1,Rules!$H$17)),0))</f>
        <v/>
      </c>
      <c r="L1079">
        <f>IF(I1079="","",IFERROR(N(INDEX($A1079:$E1079,1,Rules!$H$18))*K1079,0))</f>
        <v/>
      </c>
      <c r="M1079">
        <f>IF(I1079="","",IF(COUNTIF(Crawl!$EC$2:$EC$2001,I1079)&gt;0,"Yes","No"))</f>
        <v/>
      </c>
    </row>
    <row r="1080">
      <c r="G1080">
        <f>IF(A1080="","",IF(LEFT(A1080,4)="http",IFERROR(MID(A1080,FIND("/",A1080,FIND("//",A1080)+2),2000),"/"),A1080))</f>
        <v/>
      </c>
      <c r="H1080">
        <f>IF(G1080="","",IFERROR(LEFT(SUBSTITUTE(G1080,"#","?"),FIND("?",SUBSTITUTE(G1080,"#","?"))-1),G1080))</f>
        <v/>
      </c>
      <c r="I1080">
        <f>IF(H1080="","",LOWER(IF(AND(LEN(H1080)&gt;1,RIGHT(H1080,1)="/"),LEFT(H1080,LEN(H1080)-1),H1080)))</f>
        <v/>
      </c>
      <c r="J1080">
        <f>IF(I1080="","",IFERROR(N(INDEX($A1080:$E1080,1,Rules!$H$16)),0))</f>
        <v/>
      </c>
      <c r="K1080">
        <f>IF(I1080="","",IFERROR(N(INDEX($A1080:$E1080,1,Rules!$H$17)),0))</f>
        <v/>
      </c>
      <c r="L1080">
        <f>IF(I1080="","",IFERROR(N(INDEX($A1080:$E1080,1,Rules!$H$18))*K1080,0))</f>
        <v/>
      </c>
      <c r="M1080">
        <f>IF(I1080="","",IF(COUNTIF(Crawl!$EC$2:$EC$2001,I1080)&gt;0,"Yes","No"))</f>
        <v/>
      </c>
    </row>
    <row r="1081">
      <c r="G1081">
        <f>IF(A1081="","",IF(LEFT(A1081,4)="http",IFERROR(MID(A1081,FIND("/",A1081,FIND("//",A1081)+2),2000),"/"),A1081))</f>
        <v/>
      </c>
      <c r="H1081">
        <f>IF(G1081="","",IFERROR(LEFT(SUBSTITUTE(G1081,"#","?"),FIND("?",SUBSTITUTE(G1081,"#","?"))-1),G1081))</f>
        <v/>
      </c>
      <c r="I1081">
        <f>IF(H1081="","",LOWER(IF(AND(LEN(H1081)&gt;1,RIGHT(H1081,1)="/"),LEFT(H1081,LEN(H1081)-1),H1081)))</f>
        <v/>
      </c>
      <c r="J1081">
        <f>IF(I1081="","",IFERROR(N(INDEX($A1081:$E1081,1,Rules!$H$16)),0))</f>
        <v/>
      </c>
      <c r="K1081">
        <f>IF(I1081="","",IFERROR(N(INDEX($A1081:$E1081,1,Rules!$H$17)),0))</f>
        <v/>
      </c>
      <c r="L1081">
        <f>IF(I1081="","",IFERROR(N(INDEX($A1081:$E1081,1,Rules!$H$18))*K1081,0))</f>
        <v/>
      </c>
      <c r="M1081">
        <f>IF(I1081="","",IF(COUNTIF(Crawl!$EC$2:$EC$2001,I1081)&gt;0,"Yes","No"))</f>
        <v/>
      </c>
    </row>
    <row r="1082">
      <c r="G1082">
        <f>IF(A1082="","",IF(LEFT(A1082,4)="http",IFERROR(MID(A1082,FIND("/",A1082,FIND("//",A1082)+2),2000),"/"),A1082))</f>
        <v/>
      </c>
      <c r="H1082">
        <f>IF(G1082="","",IFERROR(LEFT(SUBSTITUTE(G1082,"#","?"),FIND("?",SUBSTITUTE(G1082,"#","?"))-1),G1082))</f>
        <v/>
      </c>
      <c r="I1082">
        <f>IF(H1082="","",LOWER(IF(AND(LEN(H1082)&gt;1,RIGHT(H1082,1)="/"),LEFT(H1082,LEN(H1082)-1),H1082)))</f>
        <v/>
      </c>
      <c r="J1082">
        <f>IF(I1082="","",IFERROR(N(INDEX($A1082:$E1082,1,Rules!$H$16)),0))</f>
        <v/>
      </c>
      <c r="K1082">
        <f>IF(I1082="","",IFERROR(N(INDEX($A1082:$E1082,1,Rules!$H$17)),0))</f>
        <v/>
      </c>
      <c r="L1082">
        <f>IF(I1082="","",IFERROR(N(INDEX($A1082:$E1082,1,Rules!$H$18))*K1082,0))</f>
        <v/>
      </c>
      <c r="M1082">
        <f>IF(I1082="","",IF(COUNTIF(Crawl!$EC$2:$EC$2001,I1082)&gt;0,"Yes","No"))</f>
        <v/>
      </c>
    </row>
    <row r="1083">
      <c r="G1083">
        <f>IF(A1083="","",IF(LEFT(A1083,4)="http",IFERROR(MID(A1083,FIND("/",A1083,FIND("//",A1083)+2),2000),"/"),A1083))</f>
        <v/>
      </c>
      <c r="H1083">
        <f>IF(G1083="","",IFERROR(LEFT(SUBSTITUTE(G1083,"#","?"),FIND("?",SUBSTITUTE(G1083,"#","?"))-1),G1083))</f>
        <v/>
      </c>
      <c r="I1083">
        <f>IF(H1083="","",LOWER(IF(AND(LEN(H1083)&gt;1,RIGHT(H1083,1)="/"),LEFT(H1083,LEN(H1083)-1),H1083)))</f>
        <v/>
      </c>
      <c r="J1083">
        <f>IF(I1083="","",IFERROR(N(INDEX($A1083:$E1083,1,Rules!$H$16)),0))</f>
        <v/>
      </c>
      <c r="K1083">
        <f>IF(I1083="","",IFERROR(N(INDEX($A1083:$E1083,1,Rules!$H$17)),0))</f>
        <v/>
      </c>
      <c r="L1083">
        <f>IF(I1083="","",IFERROR(N(INDEX($A1083:$E1083,1,Rules!$H$18))*K1083,0))</f>
        <v/>
      </c>
      <c r="M1083">
        <f>IF(I1083="","",IF(COUNTIF(Crawl!$EC$2:$EC$2001,I1083)&gt;0,"Yes","No"))</f>
        <v/>
      </c>
    </row>
    <row r="1084">
      <c r="G1084">
        <f>IF(A1084="","",IF(LEFT(A1084,4)="http",IFERROR(MID(A1084,FIND("/",A1084,FIND("//",A1084)+2),2000),"/"),A1084))</f>
        <v/>
      </c>
      <c r="H1084">
        <f>IF(G1084="","",IFERROR(LEFT(SUBSTITUTE(G1084,"#","?"),FIND("?",SUBSTITUTE(G1084,"#","?"))-1),G1084))</f>
        <v/>
      </c>
      <c r="I1084">
        <f>IF(H1084="","",LOWER(IF(AND(LEN(H1084)&gt;1,RIGHT(H1084,1)="/"),LEFT(H1084,LEN(H1084)-1),H1084)))</f>
        <v/>
      </c>
      <c r="J1084">
        <f>IF(I1084="","",IFERROR(N(INDEX($A1084:$E1084,1,Rules!$H$16)),0))</f>
        <v/>
      </c>
      <c r="K1084">
        <f>IF(I1084="","",IFERROR(N(INDEX($A1084:$E1084,1,Rules!$H$17)),0))</f>
        <v/>
      </c>
      <c r="L1084">
        <f>IF(I1084="","",IFERROR(N(INDEX($A1084:$E1084,1,Rules!$H$18))*K1084,0))</f>
        <v/>
      </c>
      <c r="M1084">
        <f>IF(I1084="","",IF(COUNTIF(Crawl!$EC$2:$EC$2001,I1084)&gt;0,"Yes","No"))</f>
        <v/>
      </c>
    </row>
    <row r="1085">
      <c r="G1085">
        <f>IF(A1085="","",IF(LEFT(A1085,4)="http",IFERROR(MID(A1085,FIND("/",A1085,FIND("//",A1085)+2),2000),"/"),A1085))</f>
        <v/>
      </c>
      <c r="H1085">
        <f>IF(G1085="","",IFERROR(LEFT(SUBSTITUTE(G1085,"#","?"),FIND("?",SUBSTITUTE(G1085,"#","?"))-1),G1085))</f>
        <v/>
      </c>
      <c r="I1085">
        <f>IF(H1085="","",LOWER(IF(AND(LEN(H1085)&gt;1,RIGHT(H1085,1)="/"),LEFT(H1085,LEN(H1085)-1),H1085)))</f>
        <v/>
      </c>
      <c r="J1085">
        <f>IF(I1085="","",IFERROR(N(INDEX($A1085:$E1085,1,Rules!$H$16)),0))</f>
        <v/>
      </c>
      <c r="K1085">
        <f>IF(I1085="","",IFERROR(N(INDEX($A1085:$E1085,1,Rules!$H$17)),0))</f>
        <v/>
      </c>
      <c r="L1085">
        <f>IF(I1085="","",IFERROR(N(INDEX($A1085:$E1085,1,Rules!$H$18))*K1085,0))</f>
        <v/>
      </c>
      <c r="M1085">
        <f>IF(I1085="","",IF(COUNTIF(Crawl!$EC$2:$EC$2001,I1085)&gt;0,"Yes","No"))</f>
        <v/>
      </c>
    </row>
    <row r="1086">
      <c r="G1086">
        <f>IF(A1086="","",IF(LEFT(A1086,4)="http",IFERROR(MID(A1086,FIND("/",A1086,FIND("//",A1086)+2),2000),"/"),A1086))</f>
        <v/>
      </c>
      <c r="H1086">
        <f>IF(G1086="","",IFERROR(LEFT(SUBSTITUTE(G1086,"#","?"),FIND("?",SUBSTITUTE(G1086,"#","?"))-1),G1086))</f>
        <v/>
      </c>
      <c r="I1086">
        <f>IF(H1086="","",LOWER(IF(AND(LEN(H1086)&gt;1,RIGHT(H1086,1)="/"),LEFT(H1086,LEN(H1086)-1),H1086)))</f>
        <v/>
      </c>
      <c r="J1086">
        <f>IF(I1086="","",IFERROR(N(INDEX($A1086:$E1086,1,Rules!$H$16)),0))</f>
        <v/>
      </c>
      <c r="K1086">
        <f>IF(I1086="","",IFERROR(N(INDEX($A1086:$E1086,1,Rules!$H$17)),0))</f>
        <v/>
      </c>
      <c r="L1086">
        <f>IF(I1086="","",IFERROR(N(INDEX($A1086:$E1086,1,Rules!$H$18))*K1086,0))</f>
        <v/>
      </c>
      <c r="M1086">
        <f>IF(I1086="","",IF(COUNTIF(Crawl!$EC$2:$EC$2001,I1086)&gt;0,"Yes","No"))</f>
        <v/>
      </c>
    </row>
    <row r="1087">
      <c r="G1087">
        <f>IF(A1087="","",IF(LEFT(A1087,4)="http",IFERROR(MID(A1087,FIND("/",A1087,FIND("//",A1087)+2),2000),"/"),A1087))</f>
        <v/>
      </c>
      <c r="H1087">
        <f>IF(G1087="","",IFERROR(LEFT(SUBSTITUTE(G1087,"#","?"),FIND("?",SUBSTITUTE(G1087,"#","?"))-1),G1087))</f>
        <v/>
      </c>
      <c r="I1087">
        <f>IF(H1087="","",LOWER(IF(AND(LEN(H1087)&gt;1,RIGHT(H1087,1)="/"),LEFT(H1087,LEN(H1087)-1),H1087)))</f>
        <v/>
      </c>
      <c r="J1087">
        <f>IF(I1087="","",IFERROR(N(INDEX($A1087:$E1087,1,Rules!$H$16)),0))</f>
        <v/>
      </c>
      <c r="K1087">
        <f>IF(I1087="","",IFERROR(N(INDEX($A1087:$E1087,1,Rules!$H$17)),0))</f>
        <v/>
      </c>
      <c r="L1087">
        <f>IF(I1087="","",IFERROR(N(INDEX($A1087:$E1087,1,Rules!$H$18))*K1087,0))</f>
        <v/>
      </c>
      <c r="M1087">
        <f>IF(I1087="","",IF(COUNTIF(Crawl!$EC$2:$EC$2001,I1087)&gt;0,"Yes","No"))</f>
        <v/>
      </c>
    </row>
    <row r="1088">
      <c r="G1088">
        <f>IF(A1088="","",IF(LEFT(A1088,4)="http",IFERROR(MID(A1088,FIND("/",A1088,FIND("//",A1088)+2),2000),"/"),A1088))</f>
        <v/>
      </c>
      <c r="H1088">
        <f>IF(G1088="","",IFERROR(LEFT(SUBSTITUTE(G1088,"#","?"),FIND("?",SUBSTITUTE(G1088,"#","?"))-1),G1088))</f>
        <v/>
      </c>
      <c r="I1088">
        <f>IF(H1088="","",LOWER(IF(AND(LEN(H1088)&gt;1,RIGHT(H1088,1)="/"),LEFT(H1088,LEN(H1088)-1),H1088)))</f>
        <v/>
      </c>
      <c r="J1088">
        <f>IF(I1088="","",IFERROR(N(INDEX($A1088:$E1088,1,Rules!$H$16)),0))</f>
        <v/>
      </c>
      <c r="K1088">
        <f>IF(I1088="","",IFERROR(N(INDEX($A1088:$E1088,1,Rules!$H$17)),0))</f>
        <v/>
      </c>
      <c r="L1088">
        <f>IF(I1088="","",IFERROR(N(INDEX($A1088:$E1088,1,Rules!$H$18))*K1088,0))</f>
        <v/>
      </c>
      <c r="M1088">
        <f>IF(I1088="","",IF(COUNTIF(Crawl!$EC$2:$EC$2001,I1088)&gt;0,"Yes","No"))</f>
        <v/>
      </c>
    </row>
    <row r="1089">
      <c r="G1089">
        <f>IF(A1089="","",IF(LEFT(A1089,4)="http",IFERROR(MID(A1089,FIND("/",A1089,FIND("//",A1089)+2),2000),"/"),A1089))</f>
        <v/>
      </c>
      <c r="H1089">
        <f>IF(G1089="","",IFERROR(LEFT(SUBSTITUTE(G1089,"#","?"),FIND("?",SUBSTITUTE(G1089,"#","?"))-1),G1089))</f>
        <v/>
      </c>
      <c r="I1089">
        <f>IF(H1089="","",LOWER(IF(AND(LEN(H1089)&gt;1,RIGHT(H1089,1)="/"),LEFT(H1089,LEN(H1089)-1),H1089)))</f>
        <v/>
      </c>
      <c r="J1089">
        <f>IF(I1089="","",IFERROR(N(INDEX($A1089:$E1089,1,Rules!$H$16)),0))</f>
        <v/>
      </c>
      <c r="K1089">
        <f>IF(I1089="","",IFERROR(N(INDEX($A1089:$E1089,1,Rules!$H$17)),0))</f>
        <v/>
      </c>
      <c r="L1089">
        <f>IF(I1089="","",IFERROR(N(INDEX($A1089:$E1089,1,Rules!$H$18))*K1089,0))</f>
        <v/>
      </c>
      <c r="M1089">
        <f>IF(I1089="","",IF(COUNTIF(Crawl!$EC$2:$EC$2001,I1089)&gt;0,"Yes","No"))</f>
        <v/>
      </c>
    </row>
    <row r="1090">
      <c r="G1090">
        <f>IF(A1090="","",IF(LEFT(A1090,4)="http",IFERROR(MID(A1090,FIND("/",A1090,FIND("//",A1090)+2),2000),"/"),A1090))</f>
        <v/>
      </c>
      <c r="H1090">
        <f>IF(G1090="","",IFERROR(LEFT(SUBSTITUTE(G1090,"#","?"),FIND("?",SUBSTITUTE(G1090,"#","?"))-1),G1090))</f>
        <v/>
      </c>
      <c r="I1090">
        <f>IF(H1090="","",LOWER(IF(AND(LEN(H1090)&gt;1,RIGHT(H1090,1)="/"),LEFT(H1090,LEN(H1090)-1),H1090)))</f>
        <v/>
      </c>
      <c r="J1090">
        <f>IF(I1090="","",IFERROR(N(INDEX($A1090:$E1090,1,Rules!$H$16)),0))</f>
        <v/>
      </c>
      <c r="K1090">
        <f>IF(I1090="","",IFERROR(N(INDEX($A1090:$E1090,1,Rules!$H$17)),0))</f>
        <v/>
      </c>
      <c r="L1090">
        <f>IF(I1090="","",IFERROR(N(INDEX($A1090:$E1090,1,Rules!$H$18))*K1090,0))</f>
        <v/>
      </c>
      <c r="M1090">
        <f>IF(I1090="","",IF(COUNTIF(Crawl!$EC$2:$EC$2001,I1090)&gt;0,"Yes","No"))</f>
        <v/>
      </c>
    </row>
    <row r="1091">
      <c r="G1091">
        <f>IF(A1091="","",IF(LEFT(A1091,4)="http",IFERROR(MID(A1091,FIND("/",A1091,FIND("//",A1091)+2),2000),"/"),A1091))</f>
        <v/>
      </c>
      <c r="H1091">
        <f>IF(G1091="","",IFERROR(LEFT(SUBSTITUTE(G1091,"#","?"),FIND("?",SUBSTITUTE(G1091,"#","?"))-1),G1091))</f>
        <v/>
      </c>
      <c r="I1091">
        <f>IF(H1091="","",LOWER(IF(AND(LEN(H1091)&gt;1,RIGHT(H1091,1)="/"),LEFT(H1091,LEN(H1091)-1),H1091)))</f>
        <v/>
      </c>
      <c r="J1091">
        <f>IF(I1091="","",IFERROR(N(INDEX($A1091:$E1091,1,Rules!$H$16)),0))</f>
        <v/>
      </c>
      <c r="K1091">
        <f>IF(I1091="","",IFERROR(N(INDEX($A1091:$E1091,1,Rules!$H$17)),0))</f>
        <v/>
      </c>
      <c r="L1091">
        <f>IF(I1091="","",IFERROR(N(INDEX($A1091:$E1091,1,Rules!$H$18))*K1091,0))</f>
        <v/>
      </c>
      <c r="M1091">
        <f>IF(I1091="","",IF(COUNTIF(Crawl!$EC$2:$EC$2001,I1091)&gt;0,"Yes","No"))</f>
        <v/>
      </c>
    </row>
    <row r="1092">
      <c r="G1092">
        <f>IF(A1092="","",IF(LEFT(A1092,4)="http",IFERROR(MID(A1092,FIND("/",A1092,FIND("//",A1092)+2),2000),"/"),A1092))</f>
        <v/>
      </c>
      <c r="H1092">
        <f>IF(G1092="","",IFERROR(LEFT(SUBSTITUTE(G1092,"#","?"),FIND("?",SUBSTITUTE(G1092,"#","?"))-1),G1092))</f>
        <v/>
      </c>
      <c r="I1092">
        <f>IF(H1092="","",LOWER(IF(AND(LEN(H1092)&gt;1,RIGHT(H1092,1)="/"),LEFT(H1092,LEN(H1092)-1),H1092)))</f>
        <v/>
      </c>
      <c r="J1092">
        <f>IF(I1092="","",IFERROR(N(INDEX($A1092:$E1092,1,Rules!$H$16)),0))</f>
        <v/>
      </c>
      <c r="K1092">
        <f>IF(I1092="","",IFERROR(N(INDEX($A1092:$E1092,1,Rules!$H$17)),0))</f>
        <v/>
      </c>
      <c r="L1092">
        <f>IF(I1092="","",IFERROR(N(INDEX($A1092:$E1092,1,Rules!$H$18))*K1092,0))</f>
        <v/>
      </c>
      <c r="M1092">
        <f>IF(I1092="","",IF(COUNTIF(Crawl!$EC$2:$EC$2001,I1092)&gt;0,"Yes","No"))</f>
        <v/>
      </c>
    </row>
    <row r="1093">
      <c r="G1093">
        <f>IF(A1093="","",IF(LEFT(A1093,4)="http",IFERROR(MID(A1093,FIND("/",A1093,FIND("//",A1093)+2),2000),"/"),A1093))</f>
        <v/>
      </c>
      <c r="H1093">
        <f>IF(G1093="","",IFERROR(LEFT(SUBSTITUTE(G1093,"#","?"),FIND("?",SUBSTITUTE(G1093,"#","?"))-1),G1093))</f>
        <v/>
      </c>
      <c r="I1093">
        <f>IF(H1093="","",LOWER(IF(AND(LEN(H1093)&gt;1,RIGHT(H1093,1)="/"),LEFT(H1093,LEN(H1093)-1),H1093)))</f>
        <v/>
      </c>
      <c r="J1093">
        <f>IF(I1093="","",IFERROR(N(INDEX($A1093:$E1093,1,Rules!$H$16)),0))</f>
        <v/>
      </c>
      <c r="K1093">
        <f>IF(I1093="","",IFERROR(N(INDEX($A1093:$E1093,1,Rules!$H$17)),0))</f>
        <v/>
      </c>
      <c r="L1093">
        <f>IF(I1093="","",IFERROR(N(INDEX($A1093:$E1093,1,Rules!$H$18))*K1093,0))</f>
        <v/>
      </c>
      <c r="M1093">
        <f>IF(I1093="","",IF(COUNTIF(Crawl!$EC$2:$EC$2001,I1093)&gt;0,"Yes","No"))</f>
        <v/>
      </c>
    </row>
    <row r="1094">
      <c r="G1094">
        <f>IF(A1094="","",IF(LEFT(A1094,4)="http",IFERROR(MID(A1094,FIND("/",A1094,FIND("//",A1094)+2),2000),"/"),A1094))</f>
        <v/>
      </c>
      <c r="H1094">
        <f>IF(G1094="","",IFERROR(LEFT(SUBSTITUTE(G1094,"#","?"),FIND("?",SUBSTITUTE(G1094,"#","?"))-1),G1094))</f>
        <v/>
      </c>
      <c r="I1094">
        <f>IF(H1094="","",LOWER(IF(AND(LEN(H1094)&gt;1,RIGHT(H1094,1)="/"),LEFT(H1094,LEN(H1094)-1),H1094)))</f>
        <v/>
      </c>
      <c r="J1094">
        <f>IF(I1094="","",IFERROR(N(INDEX($A1094:$E1094,1,Rules!$H$16)),0))</f>
        <v/>
      </c>
      <c r="K1094">
        <f>IF(I1094="","",IFERROR(N(INDEX($A1094:$E1094,1,Rules!$H$17)),0))</f>
        <v/>
      </c>
      <c r="L1094">
        <f>IF(I1094="","",IFERROR(N(INDEX($A1094:$E1094,1,Rules!$H$18))*K1094,0))</f>
        <v/>
      </c>
      <c r="M1094">
        <f>IF(I1094="","",IF(COUNTIF(Crawl!$EC$2:$EC$2001,I1094)&gt;0,"Yes","No"))</f>
        <v/>
      </c>
    </row>
    <row r="1095">
      <c r="G1095">
        <f>IF(A1095="","",IF(LEFT(A1095,4)="http",IFERROR(MID(A1095,FIND("/",A1095,FIND("//",A1095)+2),2000),"/"),A1095))</f>
        <v/>
      </c>
      <c r="H1095">
        <f>IF(G1095="","",IFERROR(LEFT(SUBSTITUTE(G1095,"#","?"),FIND("?",SUBSTITUTE(G1095,"#","?"))-1),G1095))</f>
        <v/>
      </c>
      <c r="I1095">
        <f>IF(H1095="","",LOWER(IF(AND(LEN(H1095)&gt;1,RIGHT(H1095,1)="/"),LEFT(H1095,LEN(H1095)-1),H1095)))</f>
        <v/>
      </c>
      <c r="J1095">
        <f>IF(I1095="","",IFERROR(N(INDEX($A1095:$E1095,1,Rules!$H$16)),0))</f>
        <v/>
      </c>
      <c r="K1095">
        <f>IF(I1095="","",IFERROR(N(INDEX($A1095:$E1095,1,Rules!$H$17)),0))</f>
        <v/>
      </c>
      <c r="L1095">
        <f>IF(I1095="","",IFERROR(N(INDEX($A1095:$E1095,1,Rules!$H$18))*K1095,0))</f>
        <v/>
      </c>
      <c r="M1095">
        <f>IF(I1095="","",IF(COUNTIF(Crawl!$EC$2:$EC$2001,I1095)&gt;0,"Yes","No"))</f>
        <v/>
      </c>
    </row>
    <row r="1096">
      <c r="G1096">
        <f>IF(A1096="","",IF(LEFT(A1096,4)="http",IFERROR(MID(A1096,FIND("/",A1096,FIND("//",A1096)+2),2000),"/"),A1096))</f>
        <v/>
      </c>
      <c r="H1096">
        <f>IF(G1096="","",IFERROR(LEFT(SUBSTITUTE(G1096,"#","?"),FIND("?",SUBSTITUTE(G1096,"#","?"))-1),G1096))</f>
        <v/>
      </c>
      <c r="I1096">
        <f>IF(H1096="","",LOWER(IF(AND(LEN(H1096)&gt;1,RIGHT(H1096,1)="/"),LEFT(H1096,LEN(H1096)-1),H1096)))</f>
        <v/>
      </c>
      <c r="J1096">
        <f>IF(I1096="","",IFERROR(N(INDEX($A1096:$E1096,1,Rules!$H$16)),0))</f>
        <v/>
      </c>
      <c r="K1096">
        <f>IF(I1096="","",IFERROR(N(INDEX($A1096:$E1096,1,Rules!$H$17)),0))</f>
        <v/>
      </c>
      <c r="L1096">
        <f>IF(I1096="","",IFERROR(N(INDEX($A1096:$E1096,1,Rules!$H$18))*K1096,0))</f>
        <v/>
      </c>
      <c r="M1096">
        <f>IF(I1096="","",IF(COUNTIF(Crawl!$EC$2:$EC$2001,I1096)&gt;0,"Yes","No"))</f>
        <v/>
      </c>
    </row>
    <row r="1097">
      <c r="G1097">
        <f>IF(A1097="","",IF(LEFT(A1097,4)="http",IFERROR(MID(A1097,FIND("/",A1097,FIND("//",A1097)+2),2000),"/"),A1097))</f>
        <v/>
      </c>
      <c r="H1097">
        <f>IF(G1097="","",IFERROR(LEFT(SUBSTITUTE(G1097,"#","?"),FIND("?",SUBSTITUTE(G1097,"#","?"))-1),G1097))</f>
        <v/>
      </c>
      <c r="I1097">
        <f>IF(H1097="","",LOWER(IF(AND(LEN(H1097)&gt;1,RIGHT(H1097,1)="/"),LEFT(H1097,LEN(H1097)-1),H1097)))</f>
        <v/>
      </c>
      <c r="J1097">
        <f>IF(I1097="","",IFERROR(N(INDEX($A1097:$E1097,1,Rules!$H$16)),0))</f>
        <v/>
      </c>
      <c r="K1097">
        <f>IF(I1097="","",IFERROR(N(INDEX($A1097:$E1097,1,Rules!$H$17)),0))</f>
        <v/>
      </c>
      <c r="L1097">
        <f>IF(I1097="","",IFERROR(N(INDEX($A1097:$E1097,1,Rules!$H$18))*K1097,0))</f>
        <v/>
      </c>
      <c r="M1097">
        <f>IF(I1097="","",IF(COUNTIF(Crawl!$EC$2:$EC$2001,I1097)&gt;0,"Yes","No"))</f>
        <v/>
      </c>
    </row>
    <row r="1098">
      <c r="G1098">
        <f>IF(A1098="","",IF(LEFT(A1098,4)="http",IFERROR(MID(A1098,FIND("/",A1098,FIND("//",A1098)+2),2000),"/"),A1098))</f>
        <v/>
      </c>
      <c r="H1098">
        <f>IF(G1098="","",IFERROR(LEFT(SUBSTITUTE(G1098,"#","?"),FIND("?",SUBSTITUTE(G1098,"#","?"))-1),G1098))</f>
        <v/>
      </c>
      <c r="I1098">
        <f>IF(H1098="","",LOWER(IF(AND(LEN(H1098)&gt;1,RIGHT(H1098,1)="/"),LEFT(H1098,LEN(H1098)-1),H1098)))</f>
        <v/>
      </c>
      <c r="J1098">
        <f>IF(I1098="","",IFERROR(N(INDEX($A1098:$E1098,1,Rules!$H$16)),0))</f>
        <v/>
      </c>
      <c r="K1098">
        <f>IF(I1098="","",IFERROR(N(INDEX($A1098:$E1098,1,Rules!$H$17)),0))</f>
        <v/>
      </c>
      <c r="L1098">
        <f>IF(I1098="","",IFERROR(N(INDEX($A1098:$E1098,1,Rules!$H$18))*K1098,0))</f>
        <v/>
      </c>
      <c r="M1098">
        <f>IF(I1098="","",IF(COUNTIF(Crawl!$EC$2:$EC$2001,I1098)&gt;0,"Yes","No"))</f>
        <v/>
      </c>
    </row>
    <row r="1099">
      <c r="G1099">
        <f>IF(A1099="","",IF(LEFT(A1099,4)="http",IFERROR(MID(A1099,FIND("/",A1099,FIND("//",A1099)+2),2000),"/"),A1099))</f>
        <v/>
      </c>
      <c r="H1099">
        <f>IF(G1099="","",IFERROR(LEFT(SUBSTITUTE(G1099,"#","?"),FIND("?",SUBSTITUTE(G1099,"#","?"))-1),G1099))</f>
        <v/>
      </c>
      <c r="I1099">
        <f>IF(H1099="","",LOWER(IF(AND(LEN(H1099)&gt;1,RIGHT(H1099,1)="/"),LEFT(H1099,LEN(H1099)-1),H1099)))</f>
        <v/>
      </c>
      <c r="J1099">
        <f>IF(I1099="","",IFERROR(N(INDEX($A1099:$E1099,1,Rules!$H$16)),0))</f>
        <v/>
      </c>
      <c r="K1099">
        <f>IF(I1099="","",IFERROR(N(INDEX($A1099:$E1099,1,Rules!$H$17)),0))</f>
        <v/>
      </c>
      <c r="L1099">
        <f>IF(I1099="","",IFERROR(N(INDEX($A1099:$E1099,1,Rules!$H$18))*K1099,0))</f>
        <v/>
      </c>
      <c r="M1099">
        <f>IF(I1099="","",IF(COUNTIF(Crawl!$EC$2:$EC$2001,I1099)&gt;0,"Yes","No"))</f>
        <v/>
      </c>
    </row>
    <row r="1100">
      <c r="G1100">
        <f>IF(A1100="","",IF(LEFT(A1100,4)="http",IFERROR(MID(A1100,FIND("/",A1100,FIND("//",A1100)+2),2000),"/"),A1100))</f>
        <v/>
      </c>
      <c r="H1100">
        <f>IF(G1100="","",IFERROR(LEFT(SUBSTITUTE(G1100,"#","?"),FIND("?",SUBSTITUTE(G1100,"#","?"))-1),G1100))</f>
        <v/>
      </c>
      <c r="I1100">
        <f>IF(H1100="","",LOWER(IF(AND(LEN(H1100)&gt;1,RIGHT(H1100,1)="/"),LEFT(H1100,LEN(H1100)-1),H1100)))</f>
        <v/>
      </c>
      <c r="J1100">
        <f>IF(I1100="","",IFERROR(N(INDEX($A1100:$E1100,1,Rules!$H$16)),0))</f>
        <v/>
      </c>
      <c r="K1100">
        <f>IF(I1100="","",IFERROR(N(INDEX($A1100:$E1100,1,Rules!$H$17)),0))</f>
        <v/>
      </c>
      <c r="L1100">
        <f>IF(I1100="","",IFERROR(N(INDEX($A1100:$E1100,1,Rules!$H$18))*K1100,0))</f>
        <v/>
      </c>
      <c r="M1100">
        <f>IF(I1100="","",IF(COUNTIF(Crawl!$EC$2:$EC$2001,I1100)&gt;0,"Yes","No"))</f>
        <v/>
      </c>
    </row>
    <row r="1101">
      <c r="G1101">
        <f>IF(A1101="","",IF(LEFT(A1101,4)="http",IFERROR(MID(A1101,FIND("/",A1101,FIND("//",A1101)+2),2000),"/"),A1101))</f>
        <v/>
      </c>
      <c r="H1101">
        <f>IF(G1101="","",IFERROR(LEFT(SUBSTITUTE(G1101,"#","?"),FIND("?",SUBSTITUTE(G1101,"#","?"))-1),G1101))</f>
        <v/>
      </c>
      <c r="I1101">
        <f>IF(H1101="","",LOWER(IF(AND(LEN(H1101)&gt;1,RIGHT(H1101,1)="/"),LEFT(H1101,LEN(H1101)-1),H1101)))</f>
        <v/>
      </c>
      <c r="J1101">
        <f>IF(I1101="","",IFERROR(N(INDEX($A1101:$E1101,1,Rules!$H$16)),0))</f>
        <v/>
      </c>
      <c r="K1101">
        <f>IF(I1101="","",IFERROR(N(INDEX($A1101:$E1101,1,Rules!$H$17)),0))</f>
        <v/>
      </c>
      <c r="L1101">
        <f>IF(I1101="","",IFERROR(N(INDEX($A1101:$E1101,1,Rules!$H$18))*K1101,0))</f>
        <v/>
      </c>
      <c r="M1101">
        <f>IF(I1101="","",IF(COUNTIF(Crawl!$EC$2:$EC$2001,I1101)&gt;0,"Yes","No"))</f>
        <v/>
      </c>
    </row>
    <row r="1102">
      <c r="G1102">
        <f>IF(A1102="","",IF(LEFT(A1102,4)="http",IFERROR(MID(A1102,FIND("/",A1102,FIND("//",A1102)+2),2000),"/"),A1102))</f>
        <v/>
      </c>
      <c r="H1102">
        <f>IF(G1102="","",IFERROR(LEFT(SUBSTITUTE(G1102,"#","?"),FIND("?",SUBSTITUTE(G1102,"#","?"))-1),G1102))</f>
        <v/>
      </c>
      <c r="I1102">
        <f>IF(H1102="","",LOWER(IF(AND(LEN(H1102)&gt;1,RIGHT(H1102,1)="/"),LEFT(H1102,LEN(H1102)-1),H1102)))</f>
        <v/>
      </c>
      <c r="J1102">
        <f>IF(I1102="","",IFERROR(N(INDEX($A1102:$E1102,1,Rules!$H$16)),0))</f>
        <v/>
      </c>
      <c r="K1102">
        <f>IF(I1102="","",IFERROR(N(INDEX($A1102:$E1102,1,Rules!$H$17)),0))</f>
        <v/>
      </c>
      <c r="L1102">
        <f>IF(I1102="","",IFERROR(N(INDEX($A1102:$E1102,1,Rules!$H$18))*K1102,0))</f>
        <v/>
      </c>
      <c r="M1102">
        <f>IF(I1102="","",IF(COUNTIF(Crawl!$EC$2:$EC$2001,I1102)&gt;0,"Yes","No"))</f>
        <v/>
      </c>
    </row>
    <row r="1103">
      <c r="G1103">
        <f>IF(A1103="","",IF(LEFT(A1103,4)="http",IFERROR(MID(A1103,FIND("/",A1103,FIND("//",A1103)+2),2000),"/"),A1103))</f>
        <v/>
      </c>
      <c r="H1103">
        <f>IF(G1103="","",IFERROR(LEFT(SUBSTITUTE(G1103,"#","?"),FIND("?",SUBSTITUTE(G1103,"#","?"))-1),G1103))</f>
        <v/>
      </c>
      <c r="I1103">
        <f>IF(H1103="","",LOWER(IF(AND(LEN(H1103)&gt;1,RIGHT(H1103,1)="/"),LEFT(H1103,LEN(H1103)-1),H1103)))</f>
        <v/>
      </c>
      <c r="J1103">
        <f>IF(I1103="","",IFERROR(N(INDEX($A1103:$E1103,1,Rules!$H$16)),0))</f>
        <v/>
      </c>
      <c r="K1103">
        <f>IF(I1103="","",IFERROR(N(INDEX($A1103:$E1103,1,Rules!$H$17)),0))</f>
        <v/>
      </c>
      <c r="L1103">
        <f>IF(I1103="","",IFERROR(N(INDEX($A1103:$E1103,1,Rules!$H$18))*K1103,0))</f>
        <v/>
      </c>
      <c r="M1103">
        <f>IF(I1103="","",IF(COUNTIF(Crawl!$EC$2:$EC$2001,I1103)&gt;0,"Yes","No"))</f>
        <v/>
      </c>
    </row>
    <row r="1104">
      <c r="G1104">
        <f>IF(A1104="","",IF(LEFT(A1104,4)="http",IFERROR(MID(A1104,FIND("/",A1104,FIND("//",A1104)+2),2000),"/"),A1104))</f>
        <v/>
      </c>
      <c r="H1104">
        <f>IF(G1104="","",IFERROR(LEFT(SUBSTITUTE(G1104,"#","?"),FIND("?",SUBSTITUTE(G1104,"#","?"))-1),G1104))</f>
        <v/>
      </c>
      <c r="I1104">
        <f>IF(H1104="","",LOWER(IF(AND(LEN(H1104)&gt;1,RIGHT(H1104,1)="/"),LEFT(H1104,LEN(H1104)-1),H1104)))</f>
        <v/>
      </c>
      <c r="J1104">
        <f>IF(I1104="","",IFERROR(N(INDEX($A1104:$E1104,1,Rules!$H$16)),0))</f>
        <v/>
      </c>
      <c r="K1104">
        <f>IF(I1104="","",IFERROR(N(INDEX($A1104:$E1104,1,Rules!$H$17)),0))</f>
        <v/>
      </c>
      <c r="L1104">
        <f>IF(I1104="","",IFERROR(N(INDEX($A1104:$E1104,1,Rules!$H$18))*K1104,0))</f>
        <v/>
      </c>
      <c r="M1104">
        <f>IF(I1104="","",IF(COUNTIF(Crawl!$EC$2:$EC$2001,I1104)&gt;0,"Yes","No"))</f>
        <v/>
      </c>
    </row>
    <row r="1105">
      <c r="G1105">
        <f>IF(A1105="","",IF(LEFT(A1105,4)="http",IFERROR(MID(A1105,FIND("/",A1105,FIND("//",A1105)+2),2000),"/"),A1105))</f>
        <v/>
      </c>
      <c r="H1105">
        <f>IF(G1105="","",IFERROR(LEFT(SUBSTITUTE(G1105,"#","?"),FIND("?",SUBSTITUTE(G1105,"#","?"))-1),G1105))</f>
        <v/>
      </c>
      <c r="I1105">
        <f>IF(H1105="","",LOWER(IF(AND(LEN(H1105)&gt;1,RIGHT(H1105,1)="/"),LEFT(H1105,LEN(H1105)-1),H1105)))</f>
        <v/>
      </c>
      <c r="J1105">
        <f>IF(I1105="","",IFERROR(N(INDEX($A1105:$E1105,1,Rules!$H$16)),0))</f>
        <v/>
      </c>
      <c r="K1105">
        <f>IF(I1105="","",IFERROR(N(INDEX($A1105:$E1105,1,Rules!$H$17)),0))</f>
        <v/>
      </c>
      <c r="L1105">
        <f>IF(I1105="","",IFERROR(N(INDEX($A1105:$E1105,1,Rules!$H$18))*K1105,0))</f>
        <v/>
      </c>
      <c r="M1105">
        <f>IF(I1105="","",IF(COUNTIF(Crawl!$EC$2:$EC$2001,I1105)&gt;0,"Yes","No"))</f>
        <v/>
      </c>
    </row>
    <row r="1106">
      <c r="G1106">
        <f>IF(A1106="","",IF(LEFT(A1106,4)="http",IFERROR(MID(A1106,FIND("/",A1106,FIND("//",A1106)+2),2000),"/"),A1106))</f>
        <v/>
      </c>
      <c r="H1106">
        <f>IF(G1106="","",IFERROR(LEFT(SUBSTITUTE(G1106,"#","?"),FIND("?",SUBSTITUTE(G1106,"#","?"))-1),G1106))</f>
        <v/>
      </c>
      <c r="I1106">
        <f>IF(H1106="","",LOWER(IF(AND(LEN(H1106)&gt;1,RIGHT(H1106,1)="/"),LEFT(H1106,LEN(H1106)-1),H1106)))</f>
        <v/>
      </c>
      <c r="J1106">
        <f>IF(I1106="","",IFERROR(N(INDEX($A1106:$E1106,1,Rules!$H$16)),0))</f>
        <v/>
      </c>
      <c r="K1106">
        <f>IF(I1106="","",IFERROR(N(INDEX($A1106:$E1106,1,Rules!$H$17)),0))</f>
        <v/>
      </c>
      <c r="L1106">
        <f>IF(I1106="","",IFERROR(N(INDEX($A1106:$E1106,1,Rules!$H$18))*K1106,0))</f>
        <v/>
      </c>
      <c r="M1106">
        <f>IF(I1106="","",IF(COUNTIF(Crawl!$EC$2:$EC$2001,I1106)&gt;0,"Yes","No"))</f>
        <v/>
      </c>
    </row>
    <row r="1107">
      <c r="G1107">
        <f>IF(A1107="","",IF(LEFT(A1107,4)="http",IFERROR(MID(A1107,FIND("/",A1107,FIND("//",A1107)+2),2000),"/"),A1107))</f>
        <v/>
      </c>
      <c r="H1107">
        <f>IF(G1107="","",IFERROR(LEFT(SUBSTITUTE(G1107,"#","?"),FIND("?",SUBSTITUTE(G1107,"#","?"))-1),G1107))</f>
        <v/>
      </c>
      <c r="I1107">
        <f>IF(H1107="","",LOWER(IF(AND(LEN(H1107)&gt;1,RIGHT(H1107,1)="/"),LEFT(H1107,LEN(H1107)-1),H1107)))</f>
        <v/>
      </c>
      <c r="J1107">
        <f>IF(I1107="","",IFERROR(N(INDEX($A1107:$E1107,1,Rules!$H$16)),0))</f>
        <v/>
      </c>
      <c r="K1107">
        <f>IF(I1107="","",IFERROR(N(INDEX($A1107:$E1107,1,Rules!$H$17)),0))</f>
        <v/>
      </c>
      <c r="L1107">
        <f>IF(I1107="","",IFERROR(N(INDEX($A1107:$E1107,1,Rules!$H$18))*K1107,0))</f>
        <v/>
      </c>
      <c r="M1107">
        <f>IF(I1107="","",IF(COUNTIF(Crawl!$EC$2:$EC$2001,I1107)&gt;0,"Yes","No"))</f>
        <v/>
      </c>
    </row>
    <row r="1108">
      <c r="G1108">
        <f>IF(A1108="","",IF(LEFT(A1108,4)="http",IFERROR(MID(A1108,FIND("/",A1108,FIND("//",A1108)+2),2000),"/"),A1108))</f>
        <v/>
      </c>
      <c r="H1108">
        <f>IF(G1108="","",IFERROR(LEFT(SUBSTITUTE(G1108,"#","?"),FIND("?",SUBSTITUTE(G1108,"#","?"))-1),G1108))</f>
        <v/>
      </c>
      <c r="I1108">
        <f>IF(H1108="","",LOWER(IF(AND(LEN(H1108)&gt;1,RIGHT(H1108,1)="/"),LEFT(H1108,LEN(H1108)-1),H1108)))</f>
        <v/>
      </c>
      <c r="J1108">
        <f>IF(I1108="","",IFERROR(N(INDEX($A1108:$E1108,1,Rules!$H$16)),0))</f>
        <v/>
      </c>
      <c r="K1108">
        <f>IF(I1108="","",IFERROR(N(INDEX($A1108:$E1108,1,Rules!$H$17)),0))</f>
        <v/>
      </c>
      <c r="L1108">
        <f>IF(I1108="","",IFERROR(N(INDEX($A1108:$E1108,1,Rules!$H$18))*K1108,0))</f>
        <v/>
      </c>
      <c r="M1108">
        <f>IF(I1108="","",IF(COUNTIF(Crawl!$EC$2:$EC$2001,I1108)&gt;0,"Yes","No"))</f>
        <v/>
      </c>
    </row>
    <row r="1109">
      <c r="G1109">
        <f>IF(A1109="","",IF(LEFT(A1109,4)="http",IFERROR(MID(A1109,FIND("/",A1109,FIND("//",A1109)+2),2000),"/"),A1109))</f>
        <v/>
      </c>
      <c r="H1109">
        <f>IF(G1109="","",IFERROR(LEFT(SUBSTITUTE(G1109,"#","?"),FIND("?",SUBSTITUTE(G1109,"#","?"))-1),G1109))</f>
        <v/>
      </c>
      <c r="I1109">
        <f>IF(H1109="","",LOWER(IF(AND(LEN(H1109)&gt;1,RIGHT(H1109,1)="/"),LEFT(H1109,LEN(H1109)-1),H1109)))</f>
        <v/>
      </c>
      <c r="J1109">
        <f>IF(I1109="","",IFERROR(N(INDEX($A1109:$E1109,1,Rules!$H$16)),0))</f>
        <v/>
      </c>
      <c r="K1109">
        <f>IF(I1109="","",IFERROR(N(INDEX($A1109:$E1109,1,Rules!$H$17)),0))</f>
        <v/>
      </c>
      <c r="L1109">
        <f>IF(I1109="","",IFERROR(N(INDEX($A1109:$E1109,1,Rules!$H$18))*K1109,0))</f>
        <v/>
      </c>
      <c r="M1109">
        <f>IF(I1109="","",IF(COUNTIF(Crawl!$EC$2:$EC$2001,I1109)&gt;0,"Yes","No"))</f>
        <v/>
      </c>
    </row>
    <row r="1110">
      <c r="G1110">
        <f>IF(A1110="","",IF(LEFT(A1110,4)="http",IFERROR(MID(A1110,FIND("/",A1110,FIND("//",A1110)+2),2000),"/"),A1110))</f>
        <v/>
      </c>
      <c r="H1110">
        <f>IF(G1110="","",IFERROR(LEFT(SUBSTITUTE(G1110,"#","?"),FIND("?",SUBSTITUTE(G1110,"#","?"))-1),G1110))</f>
        <v/>
      </c>
      <c r="I1110">
        <f>IF(H1110="","",LOWER(IF(AND(LEN(H1110)&gt;1,RIGHT(H1110,1)="/"),LEFT(H1110,LEN(H1110)-1),H1110)))</f>
        <v/>
      </c>
      <c r="J1110">
        <f>IF(I1110="","",IFERROR(N(INDEX($A1110:$E1110,1,Rules!$H$16)),0))</f>
        <v/>
      </c>
      <c r="K1110">
        <f>IF(I1110="","",IFERROR(N(INDEX($A1110:$E1110,1,Rules!$H$17)),0))</f>
        <v/>
      </c>
      <c r="L1110">
        <f>IF(I1110="","",IFERROR(N(INDEX($A1110:$E1110,1,Rules!$H$18))*K1110,0))</f>
        <v/>
      </c>
      <c r="M1110">
        <f>IF(I1110="","",IF(COUNTIF(Crawl!$EC$2:$EC$2001,I1110)&gt;0,"Yes","No"))</f>
        <v/>
      </c>
    </row>
    <row r="1111">
      <c r="G1111">
        <f>IF(A1111="","",IF(LEFT(A1111,4)="http",IFERROR(MID(A1111,FIND("/",A1111,FIND("//",A1111)+2),2000),"/"),A1111))</f>
        <v/>
      </c>
      <c r="H1111">
        <f>IF(G1111="","",IFERROR(LEFT(SUBSTITUTE(G1111,"#","?"),FIND("?",SUBSTITUTE(G1111,"#","?"))-1),G1111))</f>
        <v/>
      </c>
      <c r="I1111">
        <f>IF(H1111="","",LOWER(IF(AND(LEN(H1111)&gt;1,RIGHT(H1111,1)="/"),LEFT(H1111,LEN(H1111)-1),H1111)))</f>
        <v/>
      </c>
      <c r="J1111">
        <f>IF(I1111="","",IFERROR(N(INDEX($A1111:$E1111,1,Rules!$H$16)),0))</f>
        <v/>
      </c>
      <c r="K1111">
        <f>IF(I1111="","",IFERROR(N(INDEX($A1111:$E1111,1,Rules!$H$17)),0))</f>
        <v/>
      </c>
      <c r="L1111">
        <f>IF(I1111="","",IFERROR(N(INDEX($A1111:$E1111,1,Rules!$H$18))*K1111,0))</f>
        <v/>
      </c>
      <c r="M1111">
        <f>IF(I1111="","",IF(COUNTIF(Crawl!$EC$2:$EC$2001,I1111)&gt;0,"Yes","No"))</f>
        <v/>
      </c>
    </row>
    <row r="1112">
      <c r="G1112">
        <f>IF(A1112="","",IF(LEFT(A1112,4)="http",IFERROR(MID(A1112,FIND("/",A1112,FIND("//",A1112)+2),2000),"/"),A1112))</f>
        <v/>
      </c>
      <c r="H1112">
        <f>IF(G1112="","",IFERROR(LEFT(SUBSTITUTE(G1112,"#","?"),FIND("?",SUBSTITUTE(G1112,"#","?"))-1),G1112))</f>
        <v/>
      </c>
      <c r="I1112">
        <f>IF(H1112="","",LOWER(IF(AND(LEN(H1112)&gt;1,RIGHT(H1112,1)="/"),LEFT(H1112,LEN(H1112)-1),H1112)))</f>
        <v/>
      </c>
      <c r="J1112">
        <f>IF(I1112="","",IFERROR(N(INDEX($A1112:$E1112,1,Rules!$H$16)),0))</f>
        <v/>
      </c>
      <c r="K1112">
        <f>IF(I1112="","",IFERROR(N(INDEX($A1112:$E1112,1,Rules!$H$17)),0))</f>
        <v/>
      </c>
      <c r="L1112">
        <f>IF(I1112="","",IFERROR(N(INDEX($A1112:$E1112,1,Rules!$H$18))*K1112,0))</f>
        <v/>
      </c>
      <c r="M1112">
        <f>IF(I1112="","",IF(COUNTIF(Crawl!$EC$2:$EC$2001,I1112)&gt;0,"Yes","No"))</f>
        <v/>
      </c>
    </row>
    <row r="1113">
      <c r="G1113">
        <f>IF(A1113="","",IF(LEFT(A1113,4)="http",IFERROR(MID(A1113,FIND("/",A1113,FIND("//",A1113)+2),2000),"/"),A1113))</f>
        <v/>
      </c>
      <c r="H1113">
        <f>IF(G1113="","",IFERROR(LEFT(SUBSTITUTE(G1113,"#","?"),FIND("?",SUBSTITUTE(G1113,"#","?"))-1),G1113))</f>
        <v/>
      </c>
      <c r="I1113">
        <f>IF(H1113="","",LOWER(IF(AND(LEN(H1113)&gt;1,RIGHT(H1113,1)="/"),LEFT(H1113,LEN(H1113)-1),H1113)))</f>
        <v/>
      </c>
      <c r="J1113">
        <f>IF(I1113="","",IFERROR(N(INDEX($A1113:$E1113,1,Rules!$H$16)),0))</f>
        <v/>
      </c>
      <c r="K1113">
        <f>IF(I1113="","",IFERROR(N(INDEX($A1113:$E1113,1,Rules!$H$17)),0))</f>
        <v/>
      </c>
      <c r="L1113">
        <f>IF(I1113="","",IFERROR(N(INDEX($A1113:$E1113,1,Rules!$H$18))*K1113,0))</f>
        <v/>
      </c>
      <c r="M1113">
        <f>IF(I1113="","",IF(COUNTIF(Crawl!$EC$2:$EC$2001,I1113)&gt;0,"Yes","No"))</f>
        <v/>
      </c>
    </row>
    <row r="1114">
      <c r="G1114">
        <f>IF(A1114="","",IF(LEFT(A1114,4)="http",IFERROR(MID(A1114,FIND("/",A1114,FIND("//",A1114)+2),2000),"/"),A1114))</f>
        <v/>
      </c>
      <c r="H1114">
        <f>IF(G1114="","",IFERROR(LEFT(SUBSTITUTE(G1114,"#","?"),FIND("?",SUBSTITUTE(G1114,"#","?"))-1),G1114))</f>
        <v/>
      </c>
      <c r="I1114">
        <f>IF(H1114="","",LOWER(IF(AND(LEN(H1114)&gt;1,RIGHT(H1114,1)="/"),LEFT(H1114,LEN(H1114)-1),H1114)))</f>
        <v/>
      </c>
      <c r="J1114">
        <f>IF(I1114="","",IFERROR(N(INDEX($A1114:$E1114,1,Rules!$H$16)),0))</f>
        <v/>
      </c>
      <c r="K1114">
        <f>IF(I1114="","",IFERROR(N(INDEX($A1114:$E1114,1,Rules!$H$17)),0))</f>
        <v/>
      </c>
      <c r="L1114">
        <f>IF(I1114="","",IFERROR(N(INDEX($A1114:$E1114,1,Rules!$H$18))*K1114,0))</f>
        <v/>
      </c>
      <c r="M1114">
        <f>IF(I1114="","",IF(COUNTIF(Crawl!$EC$2:$EC$2001,I1114)&gt;0,"Yes","No"))</f>
        <v/>
      </c>
    </row>
    <row r="1115">
      <c r="G1115">
        <f>IF(A1115="","",IF(LEFT(A1115,4)="http",IFERROR(MID(A1115,FIND("/",A1115,FIND("//",A1115)+2),2000),"/"),A1115))</f>
        <v/>
      </c>
      <c r="H1115">
        <f>IF(G1115="","",IFERROR(LEFT(SUBSTITUTE(G1115,"#","?"),FIND("?",SUBSTITUTE(G1115,"#","?"))-1),G1115))</f>
        <v/>
      </c>
      <c r="I1115">
        <f>IF(H1115="","",LOWER(IF(AND(LEN(H1115)&gt;1,RIGHT(H1115,1)="/"),LEFT(H1115,LEN(H1115)-1),H1115)))</f>
        <v/>
      </c>
      <c r="J1115">
        <f>IF(I1115="","",IFERROR(N(INDEX($A1115:$E1115,1,Rules!$H$16)),0))</f>
        <v/>
      </c>
      <c r="K1115">
        <f>IF(I1115="","",IFERROR(N(INDEX($A1115:$E1115,1,Rules!$H$17)),0))</f>
        <v/>
      </c>
      <c r="L1115">
        <f>IF(I1115="","",IFERROR(N(INDEX($A1115:$E1115,1,Rules!$H$18))*K1115,0))</f>
        <v/>
      </c>
      <c r="M1115">
        <f>IF(I1115="","",IF(COUNTIF(Crawl!$EC$2:$EC$2001,I1115)&gt;0,"Yes","No"))</f>
        <v/>
      </c>
    </row>
    <row r="1116">
      <c r="G1116">
        <f>IF(A1116="","",IF(LEFT(A1116,4)="http",IFERROR(MID(A1116,FIND("/",A1116,FIND("//",A1116)+2),2000),"/"),A1116))</f>
        <v/>
      </c>
      <c r="H1116">
        <f>IF(G1116="","",IFERROR(LEFT(SUBSTITUTE(G1116,"#","?"),FIND("?",SUBSTITUTE(G1116,"#","?"))-1),G1116))</f>
        <v/>
      </c>
      <c r="I1116">
        <f>IF(H1116="","",LOWER(IF(AND(LEN(H1116)&gt;1,RIGHT(H1116,1)="/"),LEFT(H1116,LEN(H1116)-1),H1116)))</f>
        <v/>
      </c>
      <c r="J1116">
        <f>IF(I1116="","",IFERROR(N(INDEX($A1116:$E1116,1,Rules!$H$16)),0))</f>
        <v/>
      </c>
      <c r="K1116">
        <f>IF(I1116="","",IFERROR(N(INDEX($A1116:$E1116,1,Rules!$H$17)),0))</f>
        <v/>
      </c>
      <c r="L1116">
        <f>IF(I1116="","",IFERROR(N(INDEX($A1116:$E1116,1,Rules!$H$18))*K1116,0))</f>
        <v/>
      </c>
      <c r="M1116">
        <f>IF(I1116="","",IF(COUNTIF(Crawl!$EC$2:$EC$2001,I1116)&gt;0,"Yes","No"))</f>
        <v/>
      </c>
    </row>
    <row r="1117">
      <c r="G1117">
        <f>IF(A1117="","",IF(LEFT(A1117,4)="http",IFERROR(MID(A1117,FIND("/",A1117,FIND("//",A1117)+2),2000),"/"),A1117))</f>
        <v/>
      </c>
      <c r="H1117">
        <f>IF(G1117="","",IFERROR(LEFT(SUBSTITUTE(G1117,"#","?"),FIND("?",SUBSTITUTE(G1117,"#","?"))-1),G1117))</f>
        <v/>
      </c>
      <c r="I1117">
        <f>IF(H1117="","",LOWER(IF(AND(LEN(H1117)&gt;1,RIGHT(H1117,1)="/"),LEFT(H1117,LEN(H1117)-1),H1117)))</f>
        <v/>
      </c>
      <c r="J1117">
        <f>IF(I1117="","",IFERROR(N(INDEX($A1117:$E1117,1,Rules!$H$16)),0))</f>
        <v/>
      </c>
      <c r="K1117">
        <f>IF(I1117="","",IFERROR(N(INDEX($A1117:$E1117,1,Rules!$H$17)),0))</f>
        <v/>
      </c>
      <c r="L1117">
        <f>IF(I1117="","",IFERROR(N(INDEX($A1117:$E1117,1,Rules!$H$18))*K1117,0))</f>
        <v/>
      </c>
      <c r="M1117">
        <f>IF(I1117="","",IF(COUNTIF(Crawl!$EC$2:$EC$2001,I1117)&gt;0,"Yes","No"))</f>
        <v/>
      </c>
    </row>
    <row r="1118">
      <c r="G1118">
        <f>IF(A1118="","",IF(LEFT(A1118,4)="http",IFERROR(MID(A1118,FIND("/",A1118,FIND("//",A1118)+2),2000),"/"),A1118))</f>
        <v/>
      </c>
      <c r="H1118">
        <f>IF(G1118="","",IFERROR(LEFT(SUBSTITUTE(G1118,"#","?"),FIND("?",SUBSTITUTE(G1118,"#","?"))-1),G1118))</f>
        <v/>
      </c>
      <c r="I1118">
        <f>IF(H1118="","",LOWER(IF(AND(LEN(H1118)&gt;1,RIGHT(H1118,1)="/"),LEFT(H1118,LEN(H1118)-1),H1118)))</f>
        <v/>
      </c>
      <c r="J1118">
        <f>IF(I1118="","",IFERROR(N(INDEX($A1118:$E1118,1,Rules!$H$16)),0))</f>
        <v/>
      </c>
      <c r="K1118">
        <f>IF(I1118="","",IFERROR(N(INDEX($A1118:$E1118,1,Rules!$H$17)),0))</f>
        <v/>
      </c>
      <c r="L1118">
        <f>IF(I1118="","",IFERROR(N(INDEX($A1118:$E1118,1,Rules!$H$18))*K1118,0))</f>
        <v/>
      </c>
      <c r="M1118">
        <f>IF(I1118="","",IF(COUNTIF(Crawl!$EC$2:$EC$2001,I1118)&gt;0,"Yes","No"))</f>
        <v/>
      </c>
    </row>
    <row r="1119">
      <c r="G1119">
        <f>IF(A1119="","",IF(LEFT(A1119,4)="http",IFERROR(MID(A1119,FIND("/",A1119,FIND("//",A1119)+2),2000),"/"),A1119))</f>
        <v/>
      </c>
      <c r="H1119">
        <f>IF(G1119="","",IFERROR(LEFT(SUBSTITUTE(G1119,"#","?"),FIND("?",SUBSTITUTE(G1119,"#","?"))-1),G1119))</f>
        <v/>
      </c>
      <c r="I1119">
        <f>IF(H1119="","",LOWER(IF(AND(LEN(H1119)&gt;1,RIGHT(H1119,1)="/"),LEFT(H1119,LEN(H1119)-1),H1119)))</f>
        <v/>
      </c>
      <c r="J1119">
        <f>IF(I1119="","",IFERROR(N(INDEX($A1119:$E1119,1,Rules!$H$16)),0))</f>
        <v/>
      </c>
      <c r="K1119">
        <f>IF(I1119="","",IFERROR(N(INDEX($A1119:$E1119,1,Rules!$H$17)),0))</f>
        <v/>
      </c>
      <c r="L1119">
        <f>IF(I1119="","",IFERROR(N(INDEX($A1119:$E1119,1,Rules!$H$18))*K1119,0))</f>
        <v/>
      </c>
      <c r="M1119">
        <f>IF(I1119="","",IF(COUNTIF(Crawl!$EC$2:$EC$2001,I1119)&gt;0,"Yes","No"))</f>
        <v/>
      </c>
    </row>
    <row r="1120">
      <c r="G1120">
        <f>IF(A1120="","",IF(LEFT(A1120,4)="http",IFERROR(MID(A1120,FIND("/",A1120,FIND("//",A1120)+2),2000),"/"),A1120))</f>
        <v/>
      </c>
      <c r="H1120">
        <f>IF(G1120="","",IFERROR(LEFT(SUBSTITUTE(G1120,"#","?"),FIND("?",SUBSTITUTE(G1120,"#","?"))-1),G1120))</f>
        <v/>
      </c>
      <c r="I1120">
        <f>IF(H1120="","",LOWER(IF(AND(LEN(H1120)&gt;1,RIGHT(H1120,1)="/"),LEFT(H1120,LEN(H1120)-1),H1120)))</f>
        <v/>
      </c>
      <c r="J1120">
        <f>IF(I1120="","",IFERROR(N(INDEX($A1120:$E1120,1,Rules!$H$16)),0))</f>
        <v/>
      </c>
      <c r="K1120">
        <f>IF(I1120="","",IFERROR(N(INDEX($A1120:$E1120,1,Rules!$H$17)),0))</f>
        <v/>
      </c>
      <c r="L1120">
        <f>IF(I1120="","",IFERROR(N(INDEX($A1120:$E1120,1,Rules!$H$18))*K1120,0))</f>
        <v/>
      </c>
      <c r="M1120">
        <f>IF(I1120="","",IF(COUNTIF(Crawl!$EC$2:$EC$2001,I1120)&gt;0,"Yes","No"))</f>
        <v/>
      </c>
    </row>
    <row r="1121">
      <c r="G1121">
        <f>IF(A1121="","",IF(LEFT(A1121,4)="http",IFERROR(MID(A1121,FIND("/",A1121,FIND("//",A1121)+2),2000),"/"),A1121))</f>
        <v/>
      </c>
      <c r="H1121">
        <f>IF(G1121="","",IFERROR(LEFT(SUBSTITUTE(G1121,"#","?"),FIND("?",SUBSTITUTE(G1121,"#","?"))-1),G1121))</f>
        <v/>
      </c>
      <c r="I1121">
        <f>IF(H1121="","",LOWER(IF(AND(LEN(H1121)&gt;1,RIGHT(H1121,1)="/"),LEFT(H1121,LEN(H1121)-1),H1121)))</f>
        <v/>
      </c>
      <c r="J1121">
        <f>IF(I1121="","",IFERROR(N(INDEX($A1121:$E1121,1,Rules!$H$16)),0))</f>
        <v/>
      </c>
      <c r="K1121">
        <f>IF(I1121="","",IFERROR(N(INDEX($A1121:$E1121,1,Rules!$H$17)),0))</f>
        <v/>
      </c>
      <c r="L1121">
        <f>IF(I1121="","",IFERROR(N(INDEX($A1121:$E1121,1,Rules!$H$18))*K1121,0))</f>
        <v/>
      </c>
      <c r="M1121">
        <f>IF(I1121="","",IF(COUNTIF(Crawl!$EC$2:$EC$2001,I1121)&gt;0,"Yes","No"))</f>
        <v/>
      </c>
    </row>
    <row r="1122">
      <c r="G1122">
        <f>IF(A1122="","",IF(LEFT(A1122,4)="http",IFERROR(MID(A1122,FIND("/",A1122,FIND("//",A1122)+2),2000),"/"),A1122))</f>
        <v/>
      </c>
      <c r="H1122">
        <f>IF(G1122="","",IFERROR(LEFT(SUBSTITUTE(G1122,"#","?"),FIND("?",SUBSTITUTE(G1122,"#","?"))-1),G1122))</f>
        <v/>
      </c>
      <c r="I1122">
        <f>IF(H1122="","",LOWER(IF(AND(LEN(H1122)&gt;1,RIGHT(H1122,1)="/"),LEFT(H1122,LEN(H1122)-1),H1122)))</f>
        <v/>
      </c>
      <c r="J1122">
        <f>IF(I1122="","",IFERROR(N(INDEX($A1122:$E1122,1,Rules!$H$16)),0))</f>
        <v/>
      </c>
      <c r="K1122">
        <f>IF(I1122="","",IFERROR(N(INDEX($A1122:$E1122,1,Rules!$H$17)),0))</f>
        <v/>
      </c>
      <c r="L1122">
        <f>IF(I1122="","",IFERROR(N(INDEX($A1122:$E1122,1,Rules!$H$18))*K1122,0))</f>
        <v/>
      </c>
      <c r="M1122">
        <f>IF(I1122="","",IF(COUNTIF(Crawl!$EC$2:$EC$2001,I1122)&gt;0,"Yes","No"))</f>
        <v/>
      </c>
    </row>
    <row r="1123">
      <c r="G1123">
        <f>IF(A1123="","",IF(LEFT(A1123,4)="http",IFERROR(MID(A1123,FIND("/",A1123,FIND("//",A1123)+2),2000),"/"),A1123))</f>
        <v/>
      </c>
      <c r="H1123">
        <f>IF(G1123="","",IFERROR(LEFT(SUBSTITUTE(G1123,"#","?"),FIND("?",SUBSTITUTE(G1123,"#","?"))-1),G1123))</f>
        <v/>
      </c>
      <c r="I1123">
        <f>IF(H1123="","",LOWER(IF(AND(LEN(H1123)&gt;1,RIGHT(H1123,1)="/"),LEFT(H1123,LEN(H1123)-1),H1123)))</f>
        <v/>
      </c>
      <c r="J1123">
        <f>IF(I1123="","",IFERROR(N(INDEX($A1123:$E1123,1,Rules!$H$16)),0))</f>
        <v/>
      </c>
      <c r="K1123">
        <f>IF(I1123="","",IFERROR(N(INDEX($A1123:$E1123,1,Rules!$H$17)),0))</f>
        <v/>
      </c>
      <c r="L1123">
        <f>IF(I1123="","",IFERROR(N(INDEX($A1123:$E1123,1,Rules!$H$18))*K1123,0))</f>
        <v/>
      </c>
      <c r="M1123">
        <f>IF(I1123="","",IF(COUNTIF(Crawl!$EC$2:$EC$2001,I1123)&gt;0,"Yes","No"))</f>
        <v/>
      </c>
    </row>
    <row r="1124">
      <c r="G1124">
        <f>IF(A1124="","",IF(LEFT(A1124,4)="http",IFERROR(MID(A1124,FIND("/",A1124,FIND("//",A1124)+2),2000),"/"),A1124))</f>
        <v/>
      </c>
      <c r="H1124">
        <f>IF(G1124="","",IFERROR(LEFT(SUBSTITUTE(G1124,"#","?"),FIND("?",SUBSTITUTE(G1124,"#","?"))-1),G1124))</f>
        <v/>
      </c>
      <c r="I1124">
        <f>IF(H1124="","",LOWER(IF(AND(LEN(H1124)&gt;1,RIGHT(H1124,1)="/"),LEFT(H1124,LEN(H1124)-1),H1124)))</f>
        <v/>
      </c>
      <c r="J1124">
        <f>IF(I1124="","",IFERROR(N(INDEX($A1124:$E1124,1,Rules!$H$16)),0))</f>
        <v/>
      </c>
      <c r="K1124">
        <f>IF(I1124="","",IFERROR(N(INDEX($A1124:$E1124,1,Rules!$H$17)),0))</f>
        <v/>
      </c>
      <c r="L1124">
        <f>IF(I1124="","",IFERROR(N(INDEX($A1124:$E1124,1,Rules!$H$18))*K1124,0))</f>
        <v/>
      </c>
      <c r="M1124">
        <f>IF(I1124="","",IF(COUNTIF(Crawl!$EC$2:$EC$2001,I1124)&gt;0,"Yes","No"))</f>
        <v/>
      </c>
    </row>
    <row r="1125">
      <c r="G1125">
        <f>IF(A1125="","",IF(LEFT(A1125,4)="http",IFERROR(MID(A1125,FIND("/",A1125,FIND("//",A1125)+2),2000),"/"),A1125))</f>
        <v/>
      </c>
      <c r="H1125">
        <f>IF(G1125="","",IFERROR(LEFT(SUBSTITUTE(G1125,"#","?"),FIND("?",SUBSTITUTE(G1125,"#","?"))-1),G1125))</f>
        <v/>
      </c>
      <c r="I1125">
        <f>IF(H1125="","",LOWER(IF(AND(LEN(H1125)&gt;1,RIGHT(H1125,1)="/"),LEFT(H1125,LEN(H1125)-1),H1125)))</f>
        <v/>
      </c>
      <c r="J1125">
        <f>IF(I1125="","",IFERROR(N(INDEX($A1125:$E1125,1,Rules!$H$16)),0))</f>
        <v/>
      </c>
      <c r="K1125">
        <f>IF(I1125="","",IFERROR(N(INDEX($A1125:$E1125,1,Rules!$H$17)),0))</f>
        <v/>
      </c>
      <c r="L1125">
        <f>IF(I1125="","",IFERROR(N(INDEX($A1125:$E1125,1,Rules!$H$18))*K1125,0))</f>
        <v/>
      </c>
      <c r="M1125">
        <f>IF(I1125="","",IF(COUNTIF(Crawl!$EC$2:$EC$2001,I1125)&gt;0,"Yes","No"))</f>
        <v/>
      </c>
    </row>
    <row r="1126">
      <c r="G1126">
        <f>IF(A1126="","",IF(LEFT(A1126,4)="http",IFERROR(MID(A1126,FIND("/",A1126,FIND("//",A1126)+2),2000),"/"),A1126))</f>
        <v/>
      </c>
      <c r="H1126">
        <f>IF(G1126="","",IFERROR(LEFT(SUBSTITUTE(G1126,"#","?"),FIND("?",SUBSTITUTE(G1126,"#","?"))-1),G1126))</f>
        <v/>
      </c>
      <c r="I1126">
        <f>IF(H1126="","",LOWER(IF(AND(LEN(H1126)&gt;1,RIGHT(H1126,1)="/"),LEFT(H1126,LEN(H1126)-1),H1126)))</f>
        <v/>
      </c>
      <c r="J1126">
        <f>IF(I1126="","",IFERROR(N(INDEX($A1126:$E1126,1,Rules!$H$16)),0))</f>
        <v/>
      </c>
      <c r="K1126">
        <f>IF(I1126="","",IFERROR(N(INDEX($A1126:$E1126,1,Rules!$H$17)),0))</f>
        <v/>
      </c>
      <c r="L1126">
        <f>IF(I1126="","",IFERROR(N(INDEX($A1126:$E1126,1,Rules!$H$18))*K1126,0))</f>
        <v/>
      </c>
      <c r="M1126">
        <f>IF(I1126="","",IF(COUNTIF(Crawl!$EC$2:$EC$2001,I1126)&gt;0,"Yes","No"))</f>
        <v/>
      </c>
    </row>
    <row r="1127">
      <c r="G1127">
        <f>IF(A1127="","",IF(LEFT(A1127,4)="http",IFERROR(MID(A1127,FIND("/",A1127,FIND("//",A1127)+2),2000),"/"),A1127))</f>
        <v/>
      </c>
      <c r="H1127">
        <f>IF(G1127="","",IFERROR(LEFT(SUBSTITUTE(G1127,"#","?"),FIND("?",SUBSTITUTE(G1127,"#","?"))-1),G1127))</f>
        <v/>
      </c>
      <c r="I1127">
        <f>IF(H1127="","",LOWER(IF(AND(LEN(H1127)&gt;1,RIGHT(H1127,1)="/"),LEFT(H1127,LEN(H1127)-1),H1127)))</f>
        <v/>
      </c>
      <c r="J1127">
        <f>IF(I1127="","",IFERROR(N(INDEX($A1127:$E1127,1,Rules!$H$16)),0))</f>
        <v/>
      </c>
      <c r="K1127">
        <f>IF(I1127="","",IFERROR(N(INDEX($A1127:$E1127,1,Rules!$H$17)),0))</f>
        <v/>
      </c>
      <c r="L1127">
        <f>IF(I1127="","",IFERROR(N(INDEX($A1127:$E1127,1,Rules!$H$18))*K1127,0))</f>
        <v/>
      </c>
      <c r="M1127">
        <f>IF(I1127="","",IF(COUNTIF(Crawl!$EC$2:$EC$2001,I1127)&gt;0,"Yes","No"))</f>
        <v/>
      </c>
    </row>
    <row r="1128">
      <c r="G1128">
        <f>IF(A1128="","",IF(LEFT(A1128,4)="http",IFERROR(MID(A1128,FIND("/",A1128,FIND("//",A1128)+2),2000),"/"),A1128))</f>
        <v/>
      </c>
      <c r="H1128">
        <f>IF(G1128="","",IFERROR(LEFT(SUBSTITUTE(G1128,"#","?"),FIND("?",SUBSTITUTE(G1128,"#","?"))-1),G1128))</f>
        <v/>
      </c>
      <c r="I1128">
        <f>IF(H1128="","",LOWER(IF(AND(LEN(H1128)&gt;1,RIGHT(H1128,1)="/"),LEFT(H1128,LEN(H1128)-1),H1128)))</f>
        <v/>
      </c>
      <c r="J1128">
        <f>IF(I1128="","",IFERROR(N(INDEX($A1128:$E1128,1,Rules!$H$16)),0))</f>
        <v/>
      </c>
      <c r="K1128">
        <f>IF(I1128="","",IFERROR(N(INDEX($A1128:$E1128,1,Rules!$H$17)),0))</f>
        <v/>
      </c>
      <c r="L1128">
        <f>IF(I1128="","",IFERROR(N(INDEX($A1128:$E1128,1,Rules!$H$18))*K1128,0))</f>
        <v/>
      </c>
      <c r="M1128">
        <f>IF(I1128="","",IF(COUNTIF(Crawl!$EC$2:$EC$2001,I1128)&gt;0,"Yes","No"))</f>
        <v/>
      </c>
    </row>
    <row r="1129">
      <c r="G1129">
        <f>IF(A1129="","",IF(LEFT(A1129,4)="http",IFERROR(MID(A1129,FIND("/",A1129,FIND("//",A1129)+2),2000),"/"),A1129))</f>
        <v/>
      </c>
      <c r="H1129">
        <f>IF(G1129="","",IFERROR(LEFT(SUBSTITUTE(G1129,"#","?"),FIND("?",SUBSTITUTE(G1129,"#","?"))-1),G1129))</f>
        <v/>
      </c>
      <c r="I1129">
        <f>IF(H1129="","",LOWER(IF(AND(LEN(H1129)&gt;1,RIGHT(H1129,1)="/"),LEFT(H1129,LEN(H1129)-1),H1129)))</f>
        <v/>
      </c>
      <c r="J1129">
        <f>IF(I1129="","",IFERROR(N(INDEX($A1129:$E1129,1,Rules!$H$16)),0))</f>
        <v/>
      </c>
      <c r="K1129">
        <f>IF(I1129="","",IFERROR(N(INDEX($A1129:$E1129,1,Rules!$H$17)),0))</f>
        <v/>
      </c>
      <c r="L1129">
        <f>IF(I1129="","",IFERROR(N(INDEX($A1129:$E1129,1,Rules!$H$18))*K1129,0))</f>
        <v/>
      </c>
      <c r="M1129">
        <f>IF(I1129="","",IF(COUNTIF(Crawl!$EC$2:$EC$2001,I1129)&gt;0,"Yes","No"))</f>
        <v/>
      </c>
    </row>
    <row r="1130">
      <c r="G1130">
        <f>IF(A1130="","",IF(LEFT(A1130,4)="http",IFERROR(MID(A1130,FIND("/",A1130,FIND("//",A1130)+2),2000),"/"),A1130))</f>
        <v/>
      </c>
      <c r="H1130">
        <f>IF(G1130="","",IFERROR(LEFT(SUBSTITUTE(G1130,"#","?"),FIND("?",SUBSTITUTE(G1130,"#","?"))-1),G1130))</f>
        <v/>
      </c>
      <c r="I1130">
        <f>IF(H1130="","",LOWER(IF(AND(LEN(H1130)&gt;1,RIGHT(H1130,1)="/"),LEFT(H1130,LEN(H1130)-1),H1130)))</f>
        <v/>
      </c>
      <c r="J1130">
        <f>IF(I1130="","",IFERROR(N(INDEX($A1130:$E1130,1,Rules!$H$16)),0))</f>
        <v/>
      </c>
      <c r="K1130">
        <f>IF(I1130="","",IFERROR(N(INDEX($A1130:$E1130,1,Rules!$H$17)),0))</f>
        <v/>
      </c>
      <c r="L1130">
        <f>IF(I1130="","",IFERROR(N(INDEX($A1130:$E1130,1,Rules!$H$18))*K1130,0))</f>
        <v/>
      </c>
      <c r="M1130">
        <f>IF(I1130="","",IF(COUNTIF(Crawl!$EC$2:$EC$2001,I1130)&gt;0,"Yes","No"))</f>
        <v/>
      </c>
    </row>
    <row r="1131">
      <c r="G1131">
        <f>IF(A1131="","",IF(LEFT(A1131,4)="http",IFERROR(MID(A1131,FIND("/",A1131,FIND("//",A1131)+2),2000),"/"),A1131))</f>
        <v/>
      </c>
      <c r="H1131">
        <f>IF(G1131="","",IFERROR(LEFT(SUBSTITUTE(G1131,"#","?"),FIND("?",SUBSTITUTE(G1131,"#","?"))-1),G1131))</f>
        <v/>
      </c>
      <c r="I1131">
        <f>IF(H1131="","",LOWER(IF(AND(LEN(H1131)&gt;1,RIGHT(H1131,1)="/"),LEFT(H1131,LEN(H1131)-1),H1131)))</f>
        <v/>
      </c>
      <c r="J1131">
        <f>IF(I1131="","",IFERROR(N(INDEX($A1131:$E1131,1,Rules!$H$16)),0))</f>
        <v/>
      </c>
      <c r="K1131">
        <f>IF(I1131="","",IFERROR(N(INDEX($A1131:$E1131,1,Rules!$H$17)),0))</f>
        <v/>
      </c>
      <c r="L1131">
        <f>IF(I1131="","",IFERROR(N(INDEX($A1131:$E1131,1,Rules!$H$18))*K1131,0))</f>
        <v/>
      </c>
      <c r="M1131">
        <f>IF(I1131="","",IF(COUNTIF(Crawl!$EC$2:$EC$2001,I1131)&gt;0,"Yes","No"))</f>
        <v/>
      </c>
    </row>
    <row r="1132">
      <c r="G1132">
        <f>IF(A1132="","",IF(LEFT(A1132,4)="http",IFERROR(MID(A1132,FIND("/",A1132,FIND("//",A1132)+2),2000),"/"),A1132))</f>
        <v/>
      </c>
      <c r="H1132">
        <f>IF(G1132="","",IFERROR(LEFT(SUBSTITUTE(G1132,"#","?"),FIND("?",SUBSTITUTE(G1132,"#","?"))-1),G1132))</f>
        <v/>
      </c>
      <c r="I1132">
        <f>IF(H1132="","",LOWER(IF(AND(LEN(H1132)&gt;1,RIGHT(H1132,1)="/"),LEFT(H1132,LEN(H1132)-1),H1132)))</f>
        <v/>
      </c>
      <c r="J1132">
        <f>IF(I1132="","",IFERROR(N(INDEX($A1132:$E1132,1,Rules!$H$16)),0))</f>
        <v/>
      </c>
      <c r="K1132">
        <f>IF(I1132="","",IFERROR(N(INDEX($A1132:$E1132,1,Rules!$H$17)),0))</f>
        <v/>
      </c>
      <c r="L1132">
        <f>IF(I1132="","",IFERROR(N(INDEX($A1132:$E1132,1,Rules!$H$18))*K1132,0))</f>
        <v/>
      </c>
      <c r="M1132">
        <f>IF(I1132="","",IF(COUNTIF(Crawl!$EC$2:$EC$2001,I1132)&gt;0,"Yes","No"))</f>
        <v/>
      </c>
    </row>
    <row r="1133">
      <c r="G1133">
        <f>IF(A1133="","",IF(LEFT(A1133,4)="http",IFERROR(MID(A1133,FIND("/",A1133,FIND("//",A1133)+2),2000),"/"),A1133))</f>
        <v/>
      </c>
      <c r="H1133">
        <f>IF(G1133="","",IFERROR(LEFT(SUBSTITUTE(G1133,"#","?"),FIND("?",SUBSTITUTE(G1133,"#","?"))-1),G1133))</f>
        <v/>
      </c>
      <c r="I1133">
        <f>IF(H1133="","",LOWER(IF(AND(LEN(H1133)&gt;1,RIGHT(H1133,1)="/"),LEFT(H1133,LEN(H1133)-1),H1133)))</f>
        <v/>
      </c>
      <c r="J1133">
        <f>IF(I1133="","",IFERROR(N(INDEX($A1133:$E1133,1,Rules!$H$16)),0))</f>
        <v/>
      </c>
      <c r="K1133">
        <f>IF(I1133="","",IFERROR(N(INDEX($A1133:$E1133,1,Rules!$H$17)),0))</f>
        <v/>
      </c>
      <c r="L1133">
        <f>IF(I1133="","",IFERROR(N(INDEX($A1133:$E1133,1,Rules!$H$18))*K1133,0))</f>
        <v/>
      </c>
      <c r="M1133">
        <f>IF(I1133="","",IF(COUNTIF(Crawl!$EC$2:$EC$2001,I1133)&gt;0,"Yes","No"))</f>
        <v/>
      </c>
    </row>
    <row r="1134">
      <c r="G1134">
        <f>IF(A1134="","",IF(LEFT(A1134,4)="http",IFERROR(MID(A1134,FIND("/",A1134,FIND("//",A1134)+2),2000),"/"),A1134))</f>
        <v/>
      </c>
      <c r="H1134">
        <f>IF(G1134="","",IFERROR(LEFT(SUBSTITUTE(G1134,"#","?"),FIND("?",SUBSTITUTE(G1134,"#","?"))-1),G1134))</f>
        <v/>
      </c>
      <c r="I1134">
        <f>IF(H1134="","",LOWER(IF(AND(LEN(H1134)&gt;1,RIGHT(H1134,1)="/"),LEFT(H1134,LEN(H1134)-1),H1134)))</f>
        <v/>
      </c>
      <c r="J1134">
        <f>IF(I1134="","",IFERROR(N(INDEX($A1134:$E1134,1,Rules!$H$16)),0))</f>
        <v/>
      </c>
      <c r="K1134">
        <f>IF(I1134="","",IFERROR(N(INDEX($A1134:$E1134,1,Rules!$H$17)),0))</f>
        <v/>
      </c>
      <c r="L1134">
        <f>IF(I1134="","",IFERROR(N(INDEX($A1134:$E1134,1,Rules!$H$18))*K1134,0))</f>
        <v/>
      </c>
      <c r="M1134">
        <f>IF(I1134="","",IF(COUNTIF(Crawl!$EC$2:$EC$2001,I1134)&gt;0,"Yes","No"))</f>
        <v/>
      </c>
    </row>
    <row r="1135">
      <c r="G1135">
        <f>IF(A1135="","",IF(LEFT(A1135,4)="http",IFERROR(MID(A1135,FIND("/",A1135,FIND("//",A1135)+2),2000),"/"),A1135))</f>
        <v/>
      </c>
      <c r="H1135">
        <f>IF(G1135="","",IFERROR(LEFT(SUBSTITUTE(G1135,"#","?"),FIND("?",SUBSTITUTE(G1135,"#","?"))-1),G1135))</f>
        <v/>
      </c>
      <c r="I1135">
        <f>IF(H1135="","",LOWER(IF(AND(LEN(H1135)&gt;1,RIGHT(H1135,1)="/"),LEFT(H1135,LEN(H1135)-1),H1135)))</f>
        <v/>
      </c>
      <c r="J1135">
        <f>IF(I1135="","",IFERROR(N(INDEX($A1135:$E1135,1,Rules!$H$16)),0))</f>
        <v/>
      </c>
      <c r="K1135">
        <f>IF(I1135="","",IFERROR(N(INDEX($A1135:$E1135,1,Rules!$H$17)),0))</f>
        <v/>
      </c>
      <c r="L1135">
        <f>IF(I1135="","",IFERROR(N(INDEX($A1135:$E1135,1,Rules!$H$18))*K1135,0))</f>
        <v/>
      </c>
      <c r="M1135">
        <f>IF(I1135="","",IF(COUNTIF(Crawl!$EC$2:$EC$2001,I1135)&gt;0,"Yes","No"))</f>
        <v/>
      </c>
    </row>
    <row r="1136">
      <c r="G1136">
        <f>IF(A1136="","",IF(LEFT(A1136,4)="http",IFERROR(MID(A1136,FIND("/",A1136,FIND("//",A1136)+2),2000),"/"),A1136))</f>
        <v/>
      </c>
      <c r="H1136">
        <f>IF(G1136="","",IFERROR(LEFT(SUBSTITUTE(G1136,"#","?"),FIND("?",SUBSTITUTE(G1136,"#","?"))-1),G1136))</f>
        <v/>
      </c>
      <c r="I1136">
        <f>IF(H1136="","",LOWER(IF(AND(LEN(H1136)&gt;1,RIGHT(H1136,1)="/"),LEFT(H1136,LEN(H1136)-1),H1136)))</f>
        <v/>
      </c>
      <c r="J1136">
        <f>IF(I1136="","",IFERROR(N(INDEX($A1136:$E1136,1,Rules!$H$16)),0))</f>
        <v/>
      </c>
      <c r="K1136">
        <f>IF(I1136="","",IFERROR(N(INDEX($A1136:$E1136,1,Rules!$H$17)),0))</f>
        <v/>
      </c>
      <c r="L1136">
        <f>IF(I1136="","",IFERROR(N(INDEX($A1136:$E1136,1,Rules!$H$18))*K1136,0))</f>
        <v/>
      </c>
      <c r="M1136">
        <f>IF(I1136="","",IF(COUNTIF(Crawl!$EC$2:$EC$2001,I1136)&gt;0,"Yes","No"))</f>
        <v/>
      </c>
    </row>
    <row r="1137">
      <c r="G1137">
        <f>IF(A1137="","",IF(LEFT(A1137,4)="http",IFERROR(MID(A1137,FIND("/",A1137,FIND("//",A1137)+2),2000),"/"),A1137))</f>
        <v/>
      </c>
      <c r="H1137">
        <f>IF(G1137="","",IFERROR(LEFT(SUBSTITUTE(G1137,"#","?"),FIND("?",SUBSTITUTE(G1137,"#","?"))-1),G1137))</f>
        <v/>
      </c>
      <c r="I1137">
        <f>IF(H1137="","",LOWER(IF(AND(LEN(H1137)&gt;1,RIGHT(H1137,1)="/"),LEFT(H1137,LEN(H1137)-1),H1137)))</f>
        <v/>
      </c>
      <c r="J1137">
        <f>IF(I1137="","",IFERROR(N(INDEX($A1137:$E1137,1,Rules!$H$16)),0))</f>
        <v/>
      </c>
      <c r="K1137">
        <f>IF(I1137="","",IFERROR(N(INDEX($A1137:$E1137,1,Rules!$H$17)),0))</f>
        <v/>
      </c>
      <c r="L1137">
        <f>IF(I1137="","",IFERROR(N(INDEX($A1137:$E1137,1,Rules!$H$18))*K1137,0))</f>
        <v/>
      </c>
      <c r="M1137">
        <f>IF(I1137="","",IF(COUNTIF(Crawl!$EC$2:$EC$2001,I1137)&gt;0,"Yes","No"))</f>
        <v/>
      </c>
    </row>
    <row r="1138">
      <c r="G1138">
        <f>IF(A1138="","",IF(LEFT(A1138,4)="http",IFERROR(MID(A1138,FIND("/",A1138,FIND("//",A1138)+2),2000),"/"),A1138))</f>
        <v/>
      </c>
      <c r="H1138">
        <f>IF(G1138="","",IFERROR(LEFT(SUBSTITUTE(G1138,"#","?"),FIND("?",SUBSTITUTE(G1138,"#","?"))-1),G1138))</f>
        <v/>
      </c>
      <c r="I1138">
        <f>IF(H1138="","",LOWER(IF(AND(LEN(H1138)&gt;1,RIGHT(H1138,1)="/"),LEFT(H1138,LEN(H1138)-1),H1138)))</f>
        <v/>
      </c>
      <c r="J1138">
        <f>IF(I1138="","",IFERROR(N(INDEX($A1138:$E1138,1,Rules!$H$16)),0))</f>
        <v/>
      </c>
      <c r="K1138">
        <f>IF(I1138="","",IFERROR(N(INDEX($A1138:$E1138,1,Rules!$H$17)),0))</f>
        <v/>
      </c>
      <c r="L1138">
        <f>IF(I1138="","",IFERROR(N(INDEX($A1138:$E1138,1,Rules!$H$18))*K1138,0))</f>
        <v/>
      </c>
      <c r="M1138">
        <f>IF(I1138="","",IF(COUNTIF(Crawl!$EC$2:$EC$2001,I1138)&gt;0,"Yes","No"))</f>
        <v/>
      </c>
    </row>
    <row r="1139">
      <c r="G1139">
        <f>IF(A1139="","",IF(LEFT(A1139,4)="http",IFERROR(MID(A1139,FIND("/",A1139,FIND("//",A1139)+2),2000),"/"),A1139))</f>
        <v/>
      </c>
      <c r="H1139">
        <f>IF(G1139="","",IFERROR(LEFT(SUBSTITUTE(G1139,"#","?"),FIND("?",SUBSTITUTE(G1139,"#","?"))-1),G1139))</f>
        <v/>
      </c>
      <c r="I1139">
        <f>IF(H1139="","",LOWER(IF(AND(LEN(H1139)&gt;1,RIGHT(H1139,1)="/"),LEFT(H1139,LEN(H1139)-1),H1139)))</f>
        <v/>
      </c>
      <c r="J1139">
        <f>IF(I1139="","",IFERROR(N(INDEX($A1139:$E1139,1,Rules!$H$16)),0))</f>
        <v/>
      </c>
      <c r="K1139">
        <f>IF(I1139="","",IFERROR(N(INDEX($A1139:$E1139,1,Rules!$H$17)),0))</f>
        <v/>
      </c>
      <c r="L1139">
        <f>IF(I1139="","",IFERROR(N(INDEX($A1139:$E1139,1,Rules!$H$18))*K1139,0))</f>
        <v/>
      </c>
      <c r="M1139">
        <f>IF(I1139="","",IF(COUNTIF(Crawl!$EC$2:$EC$2001,I1139)&gt;0,"Yes","No"))</f>
        <v/>
      </c>
    </row>
    <row r="1140">
      <c r="G1140">
        <f>IF(A1140="","",IF(LEFT(A1140,4)="http",IFERROR(MID(A1140,FIND("/",A1140,FIND("//",A1140)+2),2000),"/"),A1140))</f>
        <v/>
      </c>
      <c r="H1140">
        <f>IF(G1140="","",IFERROR(LEFT(SUBSTITUTE(G1140,"#","?"),FIND("?",SUBSTITUTE(G1140,"#","?"))-1),G1140))</f>
        <v/>
      </c>
      <c r="I1140">
        <f>IF(H1140="","",LOWER(IF(AND(LEN(H1140)&gt;1,RIGHT(H1140,1)="/"),LEFT(H1140,LEN(H1140)-1),H1140)))</f>
        <v/>
      </c>
      <c r="J1140">
        <f>IF(I1140="","",IFERROR(N(INDEX($A1140:$E1140,1,Rules!$H$16)),0))</f>
        <v/>
      </c>
      <c r="K1140">
        <f>IF(I1140="","",IFERROR(N(INDEX($A1140:$E1140,1,Rules!$H$17)),0))</f>
        <v/>
      </c>
      <c r="L1140">
        <f>IF(I1140="","",IFERROR(N(INDEX($A1140:$E1140,1,Rules!$H$18))*K1140,0))</f>
        <v/>
      </c>
      <c r="M1140">
        <f>IF(I1140="","",IF(COUNTIF(Crawl!$EC$2:$EC$2001,I1140)&gt;0,"Yes","No"))</f>
        <v/>
      </c>
    </row>
    <row r="1141">
      <c r="G1141">
        <f>IF(A1141="","",IF(LEFT(A1141,4)="http",IFERROR(MID(A1141,FIND("/",A1141,FIND("//",A1141)+2),2000),"/"),A1141))</f>
        <v/>
      </c>
      <c r="H1141">
        <f>IF(G1141="","",IFERROR(LEFT(SUBSTITUTE(G1141,"#","?"),FIND("?",SUBSTITUTE(G1141,"#","?"))-1),G1141))</f>
        <v/>
      </c>
      <c r="I1141">
        <f>IF(H1141="","",LOWER(IF(AND(LEN(H1141)&gt;1,RIGHT(H1141,1)="/"),LEFT(H1141,LEN(H1141)-1),H1141)))</f>
        <v/>
      </c>
      <c r="J1141">
        <f>IF(I1141="","",IFERROR(N(INDEX($A1141:$E1141,1,Rules!$H$16)),0))</f>
        <v/>
      </c>
      <c r="K1141">
        <f>IF(I1141="","",IFERROR(N(INDEX($A1141:$E1141,1,Rules!$H$17)),0))</f>
        <v/>
      </c>
      <c r="L1141">
        <f>IF(I1141="","",IFERROR(N(INDEX($A1141:$E1141,1,Rules!$H$18))*K1141,0))</f>
        <v/>
      </c>
      <c r="M1141">
        <f>IF(I1141="","",IF(COUNTIF(Crawl!$EC$2:$EC$2001,I1141)&gt;0,"Yes","No"))</f>
        <v/>
      </c>
    </row>
    <row r="1142">
      <c r="G1142">
        <f>IF(A1142="","",IF(LEFT(A1142,4)="http",IFERROR(MID(A1142,FIND("/",A1142,FIND("//",A1142)+2),2000),"/"),A1142))</f>
        <v/>
      </c>
      <c r="H1142">
        <f>IF(G1142="","",IFERROR(LEFT(SUBSTITUTE(G1142,"#","?"),FIND("?",SUBSTITUTE(G1142,"#","?"))-1),G1142))</f>
        <v/>
      </c>
      <c r="I1142">
        <f>IF(H1142="","",LOWER(IF(AND(LEN(H1142)&gt;1,RIGHT(H1142,1)="/"),LEFT(H1142,LEN(H1142)-1),H1142)))</f>
        <v/>
      </c>
      <c r="J1142">
        <f>IF(I1142="","",IFERROR(N(INDEX($A1142:$E1142,1,Rules!$H$16)),0))</f>
        <v/>
      </c>
      <c r="K1142">
        <f>IF(I1142="","",IFERROR(N(INDEX($A1142:$E1142,1,Rules!$H$17)),0))</f>
        <v/>
      </c>
      <c r="L1142">
        <f>IF(I1142="","",IFERROR(N(INDEX($A1142:$E1142,1,Rules!$H$18))*K1142,0))</f>
        <v/>
      </c>
      <c r="M1142">
        <f>IF(I1142="","",IF(COUNTIF(Crawl!$EC$2:$EC$2001,I1142)&gt;0,"Yes","No"))</f>
        <v/>
      </c>
    </row>
    <row r="1143">
      <c r="G1143">
        <f>IF(A1143="","",IF(LEFT(A1143,4)="http",IFERROR(MID(A1143,FIND("/",A1143,FIND("//",A1143)+2),2000),"/"),A1143))</f>
        <v/>
      </c>
      <c r="H1143">
        <f>IF(G1143="","",IFERROR(LEFT(SUBSTITUTE(G1143,"#","?"),FIND("?",SUBSTITUTE(G1143,"#","?"))-1),G1143))</f>
        <v/>
      </c>
      <c r="I1143">
        <f>IF(H1143="","",LOWER(IF(AND(LEN(H1143)&gt;1,RIGHT(H1143,1)="/"),LEFT(H1143,LEN(H1143)-1),H1143)))</f>
        <v/>
      </c>
      <c r="J1143">
        <f>IF(I1143="","",IFERROR(N(INDEX($A1143:$E1143,1,Rules!$H$16)),0))</f>
        <v/>
      </c>
      <c r="K1143">
        <f>IF(I1143="","",IFERROR(N(INDEX($A1143:$E1143,1,Rules!$H$17)),0))</f>
        <v/>
      </c>
      <c r="L1143">
        <f>IF(I1143="","",IFERROR(N(INDEX($A1143:$E1143,1,Rules!$H$18))*K1143,0))</f>
        <v/>
      </c>
      <c r="M1143">
        <f>IF(I1143="","",IF(COUNTIF(Crawl!$EC$2:$EC$2001,I1143)&gt;0,"Yes","No"))</f>
        <v/>
      </c>
    </row>
    <row r="1144">
      <c r="G1144">
        <f>IF(A1144="","",IF(LEFT(A1144,4)="http",IFERROR(MID(A1144,FIND("/",A1144,FIND("//",A1144)+2),2000),"/"),A1144))</f>
        <v/>
      </c>
      <c r="H1144">
        <f>IF(G1144="","",IFERROR(LEFT(SUBSTITUTE(G1144,"#","?"),FIND("?",SUBSTITUTE(G1144,"#","?"))-1),G1144))</f>
        <v/>
      </c>
      <c r="I1144">
        <f>IF(H1144="","",LOWER(IF(AND(LEN(H1144)&gt;1,RIGHT(H1144,1)="/"),LEFT(H1144,LEN(H1144)-1),H1144)))</f>
        <v/>
      </c>
      <c r="J1144">
        <f>IF(I1144="","",IFERROR(N(INDEX($A1144:$E1144,1,Rules!$H$16)),0))</f>
        <v/>
      </c>
      <c r="K1144">
        <f>IF(I1144="","",IFERROR(N(INDEX($A1144:$E1144,1,Rules!$H$17)),0))</f>
        <v/>
      </c>
      <c r="L1144">
        <f>IF(I1144="","",IFERROR(N(INDEX($A1144:$E1144,1,Rules!$H$18))*K1144,0))</f>
        <v/>
      </c>
      <c r="M1144">
        <f>IF(I1144="","",IF(COUNTIF(Crawl!$EC$2:$EC$2001,I1144)&gt;0,"Yes","No"))</f>
        <v/>
      </c>
    </row>
    <row r="1145">
      <c r="G1145">
        <f>IF(A1145="","",IF(LEFT(A1145,4)="http",IFERROR(MID(A1145,FIND("/",A1145,FIND("//",A1145)+2),2000),"/"),A1145))</f>
        <v/>
      </c>
      <c r="H1145">
        <f>IF(G1145="","",IFERROR(LEFT(SUBSTITUTE(G1145,"#","?"),FIND("?",SUBSTITUTE(G1145,"#","?"))-1),G1145))</f>
        <v/>
      </c>
      <c r="I1145">
        <f>IF(H1145="","",LOWER(IF(AND(LEN(H1145)&gt;1,RIGHT(H1145,1)="/"),LEFT(H1145,LEN(H1145)-1),H1145)))</f>
        <v/>
      </c>
      <c r="J1145">
        <f>IF(I1145="","",IFERROR(N(INDEX($A1145:$E1145,1,Rules!$H$16)),0))</f>
        <v/>
      </c>
      <c r="K1145">
        <f>IF(I1145="","",IFERROR(N(INDEX($A1145:$E1145,1,Rules!$H$17)),0))</f>
        <v/>
      </c>
      <c r="L1145">
        <f>IF(I1145="","",IFERROR(N(INDEX($A1145:$E1145,1,Rules!$H$18))*K1145,0))</f>
        <v/>
      </c>
      <c r="M1145">
        <f>IF(I1145="","",IF(COUNTIF(Crawl!$EC$2:$EC$2001,I1145)&gt;0,"Yes","No"))</f>
        <v/>
      </c>
    </row>
    <row r="1146">
      <c r="G1146">
        <f>IF(A1146="","",IF(LEFT(A1146,4)="http",IFERROR(MID(A1146,FIND("/",A1146,FIND("//",A1146)+2),2000),"/"),A1146))</f>
        <v/>
      </c>
      <c r="H1146">
        <f>IF(G1146="","",IFERROR(LEFT(SUBSTITUTE(G1146,"#","?"),FIND("?",SUBSTITUTE(G1146,"#","?"))-1),G1146))</f>
        <v/>
      </c>
      <c r="I1146">
        <f>IF(H1146="","",LOWER(IF(AND(LEN(H1146)&gt;1,RIGHT(H1146,1)="/"),LEFT(H1146,LEN(H1146)-1),H1146)))</f>
        <v/>
      </c>
      <c r="J1146">
        <f>IF(I1146="","",IFERROR(N(INDEX($A1146:$E1146,1,Rules!$H$16)),0))</f>
        <v/>
      </c>
      <c r="K1146">
        <f>IF(I1146="","",IFERROR(N(INDEX($A1146:$E1146,1,Rules!$H$17)),0))</f>
        <v/>
      </c>
      <c r="L1146">
        <f>IF(I1146="","",IFERROR(N(INDEX($A1146:$E1146,1,Rules!$H$18))*K1146,0))</f>
        <v/>
      </c>
      <c r="M1146">
        <f>IF(I1146="","",IF(COUNTIF(Crawl!$EC$2:$EC$2001,I1146)&gt;0,"Yes","No"))</f>
        <v/>
      </c>
    </row>
    <row r="1147">
      <c r="G1147">
        <f>IF(A1147="","",IF(LEFT(A1147,4)="http",IFERROR(MID(A1147,FIND("/",A1147,FIND("//",A1147)+2),2000),"/"),A1147))</f>
        <v/>
      </c>
      <c r="H1147">
        <f>IF(G1147="","",IFERROR(LEFT(SUBSTITUTE(G1147,"#","?"),FIND("?",SUBSTITUTE(G1147,"#","?"))-1),G1147))</f>
        <v/>
      </c>
      <c r="I1147">
        <f>IF(H1147="","",LOWER(IF(AND(LEN(H1147)&gt;1,RIGHT(H1147,1)="/"),LEFT(H1147,LEN(H1147)-1),H1147)))</f>
        <v/>
      </c>
      <c r="J1147">
        <f>IF(I1147="","",IFERROR(N(INDEX($A1147:$E1147,1,Rules!$H$16)),0))</f>
        <v/>
      </c>
      <c r="K1147">
        <f>IF(I1147="","",IFERROR(N(INDEX($A1147:$E1147,1,Rules!$H$17)),0))</f>
        <v/>
      </c>
      <c r="L1147">
        <f>IF(I1147="","",IFERROR(N(INDEX($A1147:$E1147,1,Rules!$H$18))*K1147,0))</f>
        <v/>
      </c>
      <c r="M1147">
        <f>IF(I1147="","",IF(COUNTIF(Crawl!$EC$2:$EC$2001,I1147)&gt;0,"Yes","No"))</f>
        <v/>
      </c>
    </row>
    <row r="1148">
      <c r="G1148">
        <f>IF(A1148="","",IF(LEFT(A1148,4)="http",IFERROR(MID(A1148,FIND("/",A1148,FIND("//",A1148)+2),2000),"/"),A1148))</f>
        <v/>
      </c>
      <c r="H1148">
        <f>IF(G1148="","",IFERROR(LEFT(SUBSTITUTE(G1148,"#","?"),FIND("?",SUBSTITUTE(G1148,"#","?"))-1),G1148))</f>
        <v/>
      </c>
      <c r="I1148">
        <f>IF(H1148="","",LOWER(IF(AND(LEN(H1148)&gt;1,RIGHT(H1148,1)="/"),LEFT(H1148,LEN(H1148)-1),H1148)))</f>
        <v/>
      </c>
      <c r="J1148">
        <f>IF(I1148="","",IFERROR(N(INDEX($A1148:$E1148,1,Rules!$H$16)),0))</f>
        <v/>
      </c>
      <c r="K1148">
        <f>IF(I1148="","",IFERROR(N(INDEX($A1148:$E1148,1,Rules!$H$17)),0))</f>
        <v/>
      </c>
      <c r="L1148">
        <f>IF(I1148="","",IFERROR(N(INDEX($A1148:$E1148,1,Rules!$H$18))*K1148,0))</f>
        <v/>
      </c>
      <c r="M1148">
        <f>IF(I1148="","",IF(COUNTIF(Crawl!$EC$2:$EC$2001,I1148)&gt;0,"Yes","No"))</f>
        <v/>
      </c>
    </row>
    <row r="1149">
      <c r="G1149">
        <f>IF(A1149="","",IF(LEFT(A1149,4)="http",IFERROR(MID(A1149,FIND("/",A1149,FIND("//",A1149)+2),2000),"/"),A1149))</f>
        <v/>
      </c>
      <c r="H1149">
        <f>IF(G1149="","",IFERROR(LEFT(SUBSTITUTE(G1149,"#","?"),FIND("?",SUBSTITUTE(G1149,"#","?"))-1),G1149))</f>
        <v/>
      </c>
      <c r="I1149">
        <f>IF(H1149="","",LOWER(IF(AND(LEN(H1149)&gt;1,RIGHT(H1149,1)="/"),LEFT(H1149,LEN(H1149)-1),H1149)))</f>
        <v/>
      </c>
      <c r="J1149">
        <f>IF(I1149="","",IFERROR(N(INDEX($A1149:$E1149,1,Rules!$H$16)),0))</f>
        <v/>
      </c>
      <c r="K1149">
        <f>IF(I1149="","",IFERROR(N(INDEX($A1149:$E1149,1,Rules!$H$17)),0))</f>
        <v/>
      </c>
      <c r="L1149">
        <f>IF(I1149="","",IFERROR(N(INDEX($A1149:$E1149,1,Rules!$H$18))*K1149,0))</f>
        <v/>
      </c>
      <c r="M1149">
        <f>IF(I1149="","",IF(COUNTIF(Crawl!$EC$2:$EC$2001,I1149)&gt;0,"Yes","No"))</f>
        <v/>
      </c>
    </row>
    <row r="1150">
      <c r="G1150">
        <f>IF(A1150="","",IF(LEFT(A1150,4)="http",IFERROR(MID(A1150,FIND("/",A1150,FIND("//",A1150)+2),2000),"/"),A1150))</f>
        <v/>
      </c>
      <c r="H1150">
        <f>IF(G1150="","",IFERROR(LEFT(SUBSTITUTE(G1150,"#","?"),FIND("?",SUBSTITUTE(G1150,"#","?"))-1),G1150))</f>
        <v/>
      </c>
      <c r="I1150">
        <f>IF(H1150="","",LOWER(IF(AND(LEN(H1150)&gt;1,RIGHT(H1150,1)="/"),LEFT(H1150,LEN(H1150)-1),H1150)))</f>
        <v/>
      </c>
      <c r="J1150">
        <f>IF(I1150="","",IFERROR(N(INDEX($A1150:$E1150,1,Rules!$H$16)),0))</f>
        <v/>
      </c>
      <c r="K1150">
        <f>IF(I1150="","",IFERROR(N(INDEX($A1150:$E1150,1,Rules!$H$17)),0))</f>
        <v/>
      </c>
      <c r="L1150">
        <f>IF(I1150="","",IFERROR(N(INDEX($A1150:$E1150,1,Rules!$H$18))*K1150,0))</f>
        <v/>
      </c>
      <c r="M1150">
        <f>IF(I1150="","",IF(COUNTIF(Crawl!$EC$2:$EC$2001,I1150)&gt;0,"Yes","No"))</f>
        <v/>
      </c>
    </row>
    <row r="1151">
      <c r="G1151">
        <f>IF(A1151="","",IF(LEFT(A1151,4)="http",IFERROR(MID(A1151,FIND("/",A1151,FIND("//",A1151)+2),2000),"/"),A1151))</f>
        <v/>
      </c>
      <c r="H1151">
        <f>IF(G1151="","",IFERROR(LEFT(SUBSTITUTE(G1151,"#","?"),FIND("?",SUBSTITUTE(G1151,"#","?"))-1),G1151))</f>
        <v/>
      </c>
      <c r="I1151">
        <f>IF(H1151="","",LOWER(IF(AND(LEN(H1151)&gt;1,RIGHT(H1151,1)="/"),LEFT(H1151,LEN(H1151)-1),H1151)))</f>
        <v/>
      </c>
      <c r="J1151">
        <f>IF(I1151="","",IFERROR(N(INDEX($A1151:$E1151,1,Rules!$H$16)),0))</f>
        <v/>
      </c>
      <c r="K1151">
        <f>IF(I1151="","",IFERROR(N(INDEX($A1151:$E1151,1,Rules!$H$17)),0))</f>
        <v/>
      </c>
      <c r="L1151">
        <f>IF(I1151="","",IFERROR(N(INDEX($A1151:$E1151,1,Rules!$H$18))*K1151,0))</f>
        <v/>
      </c>
      <c r="M1151">
        <f>IF(I1151="","",IF(COUNTIF(Crawl!$EC$2:$EC$2001,I1151)&gt;0,"Yes","No"))</f>
        <v/>
      </c>
    </row>
    <row r="1152">
      <c r="G1152">
        <f>IF(A1152="","",IF(LEFT(A1152,4)="http",IFERROR(MID(A1152,FIND("/",A1152,FIND("//",A1152)+2),2000),"/"),A1152))</f>
        <v/>
      </c>
      <c r="H1152">
        <f>IF(G1152="","",IFERROR(LEFT(SUBSTITUTE(G1152,"#","?"),FIND("?",SUBSTITUTE(G1152,"#","?"))-1),G1152))</f>
        <v/>
      </c>
      <c r="I1152">
        <f>IF(H1152="","",LOWER(IF(AND(LEN(H1152)&gt;1,RIGHT(H1152,1)="/"),LEFT(H1152,LEN(H1152)-1),H1152)))</f>
        <v/>
      </c>
      <c r="J1152">
        <f>IF(I1152="","",IFERROR(N(INDEX($A1152:$E1152,1,Rules!$H$16)),0))</f>
        <v/>
      </c>
      <c r="K1152">
        <f>IF(I1152="","",IFERROR(N(INDEX($A1152:$E1152,1,Rules!$H$17)),0))</f>
        <v/>
      </c>
      <c r="L1152">
        <f>IF(I1152="","",IFERROR(N(INDEX($A1152:$E1152,1,Rules!$H$18))*K1152,0))</f>
        <v/>
      </c>
      <c r="M1152">
        <f>IF(I1152="","",IF(COUNTIF(Crawl!$EC$2:$EC$2001,I1152)&gt;0,"Yes","No"))</f>
        <v/>
      </c>
    </row>
    <row r="1153">
      <c r="G1153">
        <f>IF(A1153="","",IF(LEFT(A1153,4)="http",IFERROR(MID(A1153,FIND("/",A1153,FIND("//",A1153)+2),2000),"/"),A1153))</f>
        <v/>
      </c>
      <c r="H1153">
        <f>IF(G1153="","",IFERROR(LEFT(SUBSTITUTE(G1153,"#","?"),FIND("?",SUBSTITUTE(G1153,"#","?"))-1),G1153))</f>
        <v/>
      </c>
      <c r="I1153">
        <f>IF(H1153="","",LOWER(IF(AND(LEN(H1153)&gt;1,RIGHT(H1153,1)="/"),LEFT(H1153,LEN(H1153)-1),H1153)))</f>
        <v/>
      </c>
      <c r="J1153">
        <f>IF(I1153="","",IFERROR(N(INDEX($A1153:$E1153,1,Rules!$H$16)),0))</f>
        <v/>
      </c>
      <c r="K1153">
        <f>IF(I1153="","",IFERROR(N(INDEX($A1153:$E1153,1,Rules!$H$17)),0))</f>
        <v/>
      </c>
      <c r="L1153">
        <f>IF(I1153="","",IFERROR(N(INDEX($A1153:$E1153,1,Rules!$H$18))*K1153,0))</f>
        <v/>
      </c>
      <c r="M1153">
        <f>IF(I1153="","",IF(COUNTIF(Crawl!$EC$2:$EC$2001,I1153)&gt;0,"Yes","No"))</f>
        <v/>
      </c>
    </row>
    <row r="1154">
      <c r="G1154">
        <f>IF(A1154="","",IF(LEFT(A1154,4)="http",IFERROR(MID(A1154,FIND("/",A1154,FIND("//",A1154)+2),2000),"/"),A1154))</f>
        <v/>
      </c>
      <c r="H1154">
        <f>IF(G1154="","",IFERROR(LEFT(SUBSTITUTE(G1154,"#","?"),FIND("?",SUBSTITUTE(G1154,"#","?"))-1),G1154))</f>
        <v/>
      </c>
      <c r="I1154">
        <f>IF(H1154="","",LOWER(IF(AND(LEN(H1154)&gt;1,RIGHT(H1154,1)="/"),LEFT(H1154,LEN(H1154)-1),H1154)))</f>
        <v/>
      </c>
      <c r="J1154">
        <f>IF(I1154="","",IFERROR(N(INDEX($A1154:$E1154,1,Rules!$H$16)),0))</f>
        <v/>
      </c>
      <c r="K1154">
        <f>IF(I1154="","",IFERROR(N(INDEX($A1154:$E1154,1,Rules!$H$17)),0))</f>
        <v/>
      </c>
      <c r="L1154">
        <f>IF(I1154="","",IFERROR(N(INDEX($A1154:$E1154,1,Rules!$H$18))*K1154,0))</f>
        <v/>
      </c>
      <c r="M1154">
        <f>IF(I1154="","",IF(COUNTIF(Crawl!$EC$2:$EC$2001,I1154)&gt;0,"Yes","No"))</f>
        <v/>
      </c>
    </row>
    <row r="1155">
      <c r="G1155">
        <f>IF(A1155="","",IF(LEFT(A1155,4)="http",IFERROR(MID(A1155,FIND("/",A1155,FIND("//",A1155)+2),2000),"/"),A1155))</f>
        <v/>
      </c>
      <c r="H1155">
        <f>IF(G1155="","",IFERROR(LEFT(SUBSTITUTE(G1155,"#","?"),FIND("?",SUBSTITUTE(G1155,"#","?"))-1),G1155))</f>
        <v/>
      </c>
      <c r="I1155">
        <f>IF(H1155="","",LOWER(IF(AND(LEN(H1155)&gt;1,RIGHT(H1155,1)="/"),LEFT(H1155,LEN(H1155)-1),H1155)))</f>
        <v/>
      </c>
      <c r="J1155">
        <f>IF(I1155="","",IFERROR(N(INDEX($A1155:$E1155,1,Rules!$H$16)),0))</f>
        <v/>
      </c>
      <c r="K1155">
        <f>IF(I1155="","",IFERROR(N(INDEX($A1155:$E1155,1,Rules!$H$17)),0))</f>
        <v/>
      </c>
      <c r="L1155">
        <f>IF(I1155="","",IFERROR(N(INDEX($A1155:$E1155,1,Rules!$H$18))*K1155,0))</f>
        <v/>
      </c>
      <c r="M1155">
        <f>IF(I1155="","",IF(COUNTIF(Crawl!$EC$2:$EC$2001,I1155)&gt;0,"Yes","No"))</f>
        <v/>
      </c>
    </row>
    <row r="1156">
      <c r="G1156">
        <f>IF(A1156="","",IF(LEFT(A1156,4)="http",IFERROR(MID(A1156,FIND("/",A1156,FIND("//",A1156)+2),2000),"/"),A1156))</f>
        <v/>
      </c>
      <c r="H1156">
        <f>IF(G1156="","",IFERROR(LEFT(SUBSTITUTE(G1156,"#","?"),FIND("?",SUBSTITUTE(G1156,"#","?"))-1),G1156))</f>
        <v/>
      </c>
      <c r="I1156">
        <f>IF(H1156="","",LOWER(IF(AND(LEN(H1156)&gt;1,RIGHT(H1156,1)="/"),LEFT(H1156,LEN(H1156)-1),H1156)))</f>
        <v/>
      </c>
      <c r="J1156">
        <f>IF(I1156="","",IFERROR(N(INDEX($A1156:$E1156,1,Rules!$H$16)),0))</f>
        <v/>
      </c>
      <c r="K1156">
        <f>IF(I1156="","",IFERROR(N(INDEX($A1156:$E1156,1,Rules!$H$17)),0))</f>
        <v/>
      </c>
      <c r="L1156">
        <f>IF(I1156="","",IFERROR(N(INDEX($A1156:$E1156,1,Rules!$H$18))*K1156,0))</f>
        <v/>
      </c>
      <c r="M1156">
        <f>IF(I1156="","",IF(COUNTIF(Crawl!$EC$2:$EC$2001,I1156)&gt;0,"Yes","No"))</f>
        <v/>
      </c>
    </row>
    <row r="1157">
      <c r="G1157">
        <f>IF(A1157="","",IF(LEFT(A1157,4)="http",IFERROR(MID(A1157,FIND("/",A1157,FIND("//",A1157)+2),2000),"/"),A1157))</f>
        <v/>
      </c>
      <c r="H1157">
        <f>IF(G1157="","",IFERROR(LEFT(SUBSTITUTE(G1157,"#","?"),FIND("?",SUBSTITUTE(G1157,"#","?"))-1),G1157))</f>
        <v/>
      </c>
      <c r="I1157">
        <f>IF(H1157="","",LOWER(IF(AND(LEN(H1157)&gt;1,RIGHT(H1157,1)="/"),LEFT(H1157,LEN(H1157)-1),H1157)))</f>
        <v/>
      </c>
      <c r="J1157">
        <f>IF(I1157="","",IFERROR(N(INDEX($A1157:$E1157,1,Rules!$H$16)),0))</f>
        <v/>
      </c>
      <c r="K1157">
        <f>IF(I1157="","",IFERROR(N(INDEX($A1157:$E1157,1,Rules!$H$17)),0))</f>
        <v/>
      </c>
      <c r="L1157">
        <f>IF(I1157="","",IFERROR(N(INDEX($A1157:$E1157,1,Rules!$H$18))*K1157,0))</f>
        <v/>
      </c>
      <c r="M1157">
        <f>IF(I1157="","",IF(COUNTIF(Crawl!$EC$2:$EC$2001,I1157)&gt;0,"Yes","No"))</f>
        <v/>
      </c>
    </row>
    <row r="1158">
      <c r="G1158">
        <f>IF(A1158="","",IF(LEFT(A1158,4)="http",IFERROR(MID(A1158,FIND("/",A1158,FIND("//",A1158)+2),2000),"/"),A1158))</f>
        <v/>
      </c>
      <c r="H1158">
        <f>IF(G1158="","",IFERROR(LEFT(SUBSTITUTE(G1158,"#","?"),FIND("?",SUBSTITUTE(G1158,"#","?"))-1),G1158))</f>
        <v/>
      </c>
      <c r="I1158">
        <f>IF(H1158="","",LOWER(IF(AND(LEN(H1158)&gt;1,RIGHT(H1158,1)="/"),LEFT(H1158,LEN(H1158)-1),H1158)))</f>
        <v/>
      </c>
      <c r="J1158">
        <f>IF(I1158="","",IFERROR(N(INDEX($A1158:$E1158,1,Rules!$H$16)),0))</f>
        <v/>
      </c>
      <c r="K1158">
        <f>IF(I1158="","",IFERROR(N(INDEX($A1158:$E1158,1,Rules!$H$17)),0))</f>
        <v/>
      </c>
      <c r="L1158">
        <f>IF(I1158="","",IFERROR(N(INDEX($A1158:$E1158,1,Rules!$H$18))*K1158,0))</f>
        <v/>
      </c>
      <c r="M1158">
        <f>IF(I1158="","",IF(COUNTIF(Crawl!$EC$2:$EC$2001,I1158)&gt;0,"Yes","No"))</f>
        <v/>
      </c>
    </row>
    <row r="1159">
      <c r="G1159">
        <f>IF(A1159="","",IF(LEFT(A1159,4)="http",IFERROR(MID(A1159,FIND("/",A1159,FIND("//",A1159)+2),2000),"/"),A1159))</f>
        <v/>
      </c>
      <c r="H1159">
        <f>IF(G1159="","",IFERROR(LEFT(SUBSTITUTE(G1159,"#","?"),FIND("?",SUBSTITUTE(G1159,"#","?"))-1),G1159))</f>
        <v/>
      </c>
      <c r="I1159">
        <f>IF(H1159="","",LOWER(IF(AND(LEN(H1159)&gt;1,RIGHT(H1159,1)="/"),LEFT(H1159,LEN(H1159)-1),H1159)))</f>
        <v/>
      </c>
      <c r="J1159">
        <f>IF(I1159="","",IFERROR(N(INDEX($A1159:$E1159,1,Rules!$H$16)),0))</f>
        <v/>
      </c>
      <c r="K1159">
        <f>IF(I1159="","",IFERROR(N(INDEX($A1159:$E1159,1,Rules!$H$17)),0))</f>
        <v/>
      </c>
      <c r="L1159">
        <f>IF(I1159="","",IFERROR(N(INDEX($A1159:$E1159,1,Rules!$H$18))*K1159,0))</f>
        <v/>
      </c>
      <c r="M1159">
        <f>IF(I1159="","",IF(COUNTIF(Crawl!$EC$2:$EC$2001,I1159)&gt;0,"Yes","No"))</f>
        <v/>
      </c>
    </row>
    <row r="1160">
      <c r="G1160">
        <f>IF(A1160="","",IF(LEFT(A1160,4)="http",IFERROR(MID(A1160,FIND("/",A1160,FIND("//",A1160)+2),2000),"/"),A1160))</f>
        <v/>
      </c>
      <c r="H1160">
        <f>IF(G1160="","",IFERROR(LEFT(SUBSTITUTE(G1160,"#","?"),FIND("?",SUBSTITUTE(G1160,"#","?"))-1),G1160))</f>
        <v/>
      </c>
      <c r="I1160">
        <f>IF(H1160="","",LOWER(IF(AND(LEN(H1160)&gt;1,RIGHT(H1160,1)="/"),LEFT(H1160,LEN(H1160)-1),H1160)))</f>
        <v/>
      </c>
      <c r="J1160">
        <f>IF(I1160="","",IFERROR(N(INDEX($A1160:$E1160,1,Rules!$H$16)),0))</f>
        <v/>
      </c>
      <c r="K1160">
        <f>IF(I1160="","",IFERROR(N(INDEX($A1160:$E1160,1,Rules!$H$17)),0))</f>
        <v/>
      </c>
      <c r="L1160">
        <f>IF(I1160="","",IFERROR(N(INDEX($A1160:$E1160,1,Rules!$H$18))*K1160,0))</f>
        <v/>
      </c>
      <c r="M1160">
        <f>IF(I1160="","",IF(COUNTIF(Crawl!$EC$2:$EC$2001,I1160)&gt;0,"Yes","No"))</f>
        <v/>
      </c>
    </row>
    <row r="1161">
      <c r="G1161">
        <f>IF(A1161="","",IF(LEFT(A1161,4)="http",IFERROR(MID(A1161,FIND("/",A1161,FIND("//",A1161)+2),2000),"/"),A1161))</f>
        <v/>
      </c>
      <c r="H1161">
        <f>IF(G1161="","",IFERROR(LEFT(SUBSTITUTE(G1161,"#","?"),FIND("?",SUBSTITUTE(G1161,"#","?"))-1),G1161))</f>
        <v/>
      </c>
      <c r="I1161">
        <f>IF(H1161="","",LOWER(IF(AND(LEN(H1161)&gt;1,RIGHT(H1161,1)="/"),LEFT(H1161,LEN(H1161)-1),H1161)))</f>
        <v/>
      </c>
      <c r="J1161">
        <f>IF(I1161="","",IFERROR(N(INDEX($A1161:$E1161,1,Rules!$H$16)),0))</f>
        <v/>
      </c>
      <c r="K1161">
        <f>IF(I1161="","",IFERROR(N(INDEX($A1161:$E1161,1,Rules!$H$17)),0))</f>
        <v/>
      </c>
      <c r="L1161">
        <f>IF(I1161="","",IFERROR(N(INDEX($A1161:$E1161,1,Rules!$H$18))*K1161,0))</f>
        <v/>
      </c>
      <c r="M1161">
        <f>IF(I1161="","",IF(COUNTIF(Crawl!$EC$2:$EC$2001,I1161)&gt;0,"Yes","No"))</f>
        <v/>
      </c>
    </row>
    <row r="1162">
      <c r="G1162">
        <f>IF(A1162="","",IF(LEFT(A1162,4)="http",IFERROR(MID(A1162,FIND("/",A1162,FIND("//",A1162)+2),2000),"/"),A1162))</f>
        <v/>
      </c>
      <c r="H1162">
        <f>IF(G1162="","",IFERROR(LEFT(SUBSTITUTE(G1162,"#","?"),FIND("?",SUBSTITUTE(G1162,"#","?"))-1),G1162))</f>
        <v/>
      </c>
      <c r="I1162">
        <f>IF(H1162="","",LOWER(IF(AND(LEN(H1162)&gt;1,RIGHT(H1162,1)="/"),LEFT(H1162,LEN(H1162)-1),H1162)))</f>
        <v/>
      </c>
      <c r="J1162">
        <f>IF(I1162="","",IFERROR(N(INDEX($A1162:$E1162,1,Rules!$H$16)),0))</f>
        <v/>
      </c>
      <c r="K1162">
        <f>IF(I1162="","",IFERROR(N(INDEX($A1162:$E1162,1,Rules!$H$17)),0))</f>
        <v/>
      </c>
      <c r="L1162">
        <f>IF(I1162="","",IFERROR(N(INDEX($A1162:$E1162,1,Rules!$H$18))*K1162,0))</f>
        <v/>
      </c>
      <c r="M1162">
        <f>IF(I1162="","",IF(COUNTIF(Crawl!$EC$2:$EC$2001,I1162)&gt;0,"Yes","No"))</f>
        <v/>
      </c>
    </row>
    <row r="1163">
      <c r="G1163">
        <f>IF(A1163="","",IF(LEFT(A1163,4)="http",IFERROR(MID(A1163,FIND("/",A1163,FIND("//",A1163)+2),2000),"/"),A1163))</f>
        <v/>
      </c>
      <c r="H1163">
        <f>IF(G1163="","",IFERROR(LEFT(SUBSTITUTE(G1163,"#","?"),FIND("?",SUBSTITUTE(G1163,"#","?"))-1),G1163))</f>
        <v/>
      </c>
      <c r="I1163">
        <f>IF(H1163="","",LOWER(IF(AND(LEN(H1163)&gt;1,RIGHT(H1163,1)="/"),LEFT(H1163,LEN(H1163)-1),H1163)))</f>
        <v/>
      </c>
      <c r="J1163">
        <f>IF(I1163="","",IFERROR(N(INDEX($A1163:$E1163,1,Rules!$H$16)),0))</f>
        <v/>
      </c>
      <c r="K1163">
        <f>IF(I1163="","",IFERROR(N(INDEX($A1163:$E1163,1,Rules!$H$17)),0))</f>
        <v/>
      </c>
      <c r="L1163">
        <f>IF(I1163="","",IFERROR(N(INDEX($A1163:$E1163,1,Rules!$H$18))*K1163,0))</f>
        <v/>
      </c>
      <c r="M1163">
        <f>IF(I1163="","",IF(COUNTIF(Crawl!$EC$2:$EC$2001,I1163)&gt;0,"Yes","No"))</f>
        <v/>
      </c>
    </row>
    <row r="1164">
      <c r="G1164">
        <f>IF(A1164="","",IF(LEFT(A1164,4)="http",IFERROR(MID(A1164,FIND("/",A1164,FIND("//",A1164)+2),2000),"/"),A1164))</f>
        <v/>
      </c>
      <c r="H1164">
        <f>IF(G1164="","",IFERROR(LEFT(SUBSTITUTE(G1164,"#","?"),FIND("?",SUBSTITUTE(G1164,"#","?"))-1),G1164))</f>
        <v/>
      </c>
      <c r="I1164">
        <f>IF(H1164="","",LOWER(IF(AND(LEN(H1164)&gt;1,RIGHT(H1164,1)="/"),LEFT(H1164,LEN(H1164)-1),H1164)))</f>
        <v/>
      </c>
      <c r="J1164">
        <f>IF(I1164="","",IFERROR(N(INDEX($A1164:$E1164,1,Rules!$H$16)),0))</f>
        <v/>
      </c>
      <c r="K1164">
        <f>IF(I1164="","",IFERROR(N(INDEX($A1164:$E1164,1,Rules!$H$17)),0))</f>
        <v/>
      </c>
      <c r="L1164">
        <f>IF(I1164="","",IFERROR(N(INDEX($A1164:$E1164,1,Rules!$H$18))*K1164,0))</f>
        <v/>
      </c>
      <c r="M1164">
        <f>IF(I1164="","",IF(COUNTIF(Crawl!$EC$2:$EC$2001,I1164)&gt;0,"Yes","No"))</f>
        <v/>
      </c>
    </row>
    <row r="1165">
      <c r="G1165">
        <f>IF(A1165="","",IF(LEFT(A1165,4)="http",IFERROR(MID(A1165,FIND("/",A1165,FIND("//",A1165)+2),2000),"/"),A1165))</f>
        <v/>
      </c>
      <c r="H1165">
        <f>IF(G1165="","",IFERROR(LEFT(SUBSTITUTE(G1165,"#","?"),FIND("?",SUBSTITUTE(G1165,"#","?"))-1),G1165))</f>
        <v/>
      </c>
      <c r="I1165">
        <f>IF(H1165="","",LOWER(IF(AND(LEN(H1165)&gt;1,RIGHT(H1165,1)="/"),LEFT(H1165,LEN(H1165)-1),H1165)))</f>
        <v/>
      </c>
      <c r="J1165">
        <f>IF(I1165="","",IFERROR(N(INDEX($A1165:$E1165,1,Rules!$H$16)),0))</f>
        <v/>
      </c>
      <c r="K1165">
        <f>IF(I1165="","",IFERROR(N(INDEX($A1165:$E1165,1,Rules!$H$17)),0))</f>
        <v/>
      </c>
      <c r="L1165">
        <f>IF(I1165="","",IFERROR(N(INDEX($A1165:$E1165,1,Rules!$H$18))*K1165,0))</f>
        <v/>
      </c>
      <c r="M1165">
        <f>IF(I1165="","",IF(COUNTIF(Crawl!$EC$2:$EC$2001,I1165)&gt;0,"Yes","No"))</f>
        <v/>
      </c>
    </row>
    <row r="1166">
      <c r="G1166">
        <f>IF(A1166="","",IF(LEFT(A1166,4)="http",IFERROR(MID(A1166,FIND("/",A1166,FIND("//",A1166)+2),2000),"/"),A1166))</f>
        <v/>
      </c>
      <c r="H1166">
        <f>IF(G1166="","",IFERROR(LEFT(SUBSTITUTE(G1166,"#","?"),FIND("?",SUBSTITUTE(G1166,"#","?"))-1),G1166))</f>
        <v/>
      </c>
      <c r="I1166">
        <f>IF(H1166="","",LOWER(IF(AND(LEN(H1166)&gt;1,RIGHT(H1166,1)="/"),LEFT(H1166,LEN(H1166)-1),H1166)))</f>
        <v/>
      </c>
      <c r="J1166">
        <f>IF(I1166="","",IFERROR(N(INDEX($A1166:$E1166,1,Rules!$H$16)),0))</f>
        <v/>
      </c>
      <c r="K1166">
        <f>IF(I1166="","",IFERROR(N(INDEX($A1166:$E1166,1,Rules!$H$17)),0))</f>
        <v/>
      </c>
      <c r="L1166">
        <f>IF(I1166="","",IFERROR(N(INDEX($A1166:$E1166,1,Rules!$H$18))*K1166,0))</f>
        <v/>
      </c>
      <c r="M1166">
        <f>IF(I1166="","",IF(COUNTIF(Crawl!$EC$2:$EC$2001,I1166)&gt;0,"Yes","No"))</f>
        <v/>
      </c>
    </row>
    <row r="1167">
      <c r="G1167">
        <f>IF(A1167="","",IF(LEFT(A1167,4)="http",IFERROR(MID(A1167,FIND("/",A1167,FIND("//",A1167)+2),2000),"/"),A1167))</f>
        <v/>
      </c>
      <c r="H1167">
        <f>IF(G1167="","",IFERROR(LEFT(SUBSTITUTE(G1167,"#","?"),FIND("?",SUBSTITUTE(G1167,"#","?"))-1),G1167))</f>
        <v/>
      </c>
      <c r="I1167">
        <f>IF(H1167="","",LOWER(IF(AND(LEN(H1167)&gt;1,RIGHT(H1167,1)="/"),LEFT(H1167,LEN(H1167)-1),H1167)))</f>
        <v/>
      </c>
      <c r="J1167">
        <f>IF(I1167="","",IFERROR(N(INDEX($A1167:$E1167,1,Rules!$H$16)),0))</f>
        <v/>
      </c>
      <c r="K1167">
        <f>IF(I1167="","",IFERROR(N(INDEX($A1167:$E1167,1,Rules!$H$17)),0))</f>
        <v/>
      </c>
      <c r="L1167">
        <f>IF(I1167="","",IFERROR(N(INDEX($A1167:$E1167,1,Rules!$H$18))*K1167,0))</f>
        <v/>
      </c>
      <c r="M1167">
        <f>IF(I1167="","",IF(COUNTIF(Crawl!$EC$2:$EC$2001,I1167)&gt;0,"Yes","No"))</f>
        <v/>
      </c>
    </row>
    <row r="1168">
      <c r="G1168">
        <f>IF(A1168="","",IF(LEFT(A1168,4)="http",IFERROR(MID(A1168,FIND("/",A1168,FIND("//",A1168)+2),2000),"/"),A1168))</f>
        <v/>
      </c>
      <c r="H1168">
        <f>IF(G1168="","",IFERROR(LEFT(SUBSTITUTE(G1168,"#","?"),FIND("?",SUBSTITUTE(G1168,"#","?"))-1),G1168))</f>
        <v/>
      </c>
      <c r="I1168">
        <f>IF(H1168="","",LOWER(IF(AND(LEN(H1168)&gt;1,RIGHT(H1168,1)="/"),LEFT(H1168,LEN(H1168)-1),H1168)))</f>
        <v/>
      </c>
      <c r="J1168">
        <f>IF(I1168="","",IFERROR(N(INDEX($A1168:$E1168,1,Rules!$H$16)),0))</f>
        <v/>
      </c>
      <c r="K1168">
        <f>IF(I1168="","",IFERROR(N(INDEX($A1168:$E1168,1,Rules!$H$17)),0))</f>
        <v/>
      </c>
      <c r="L1168">
        <f>IF(I1168="","",IFERROR(N(INDEX($A1168:$E1168,1,Rules!$H$18))*K1168,0))</f>
        <v/>
      </c>
      <c r="M1168">
        <f>IF(I1168="","",IF(COUNTIF(Crawl!$EC$2:$EC$2001,I1168)&gt;0,"Yes","No"))</f>
        <v/>
      </c>
    </row>
    <row r="1169">
      <c r="G1169">
        <f>IF(A1169="","",IF(LEFT(A1169,4)="http",IFERROR(MID(A1169,FIND("/",A1169,FIND("//",A1169)+2),2000),"/"),A1169))</f>
        <v/>
      </c>
      <c r="H1169">
        <f>IF(G1169="","",IFERROR(LEFT(SUBSTITUTE(G1169,"#","?"),FIND("?",SUBSTITUTE(G1169,"#","?"))-1),G1169))</f>
        <v/>
      </c>
      <c r="I1169">
        <f>IF(H1169="","",LOWER(IF(AND(LEN(H1169)&gt;1,RIGHT(H1169,1)="/"),LEFT(H1169,LEN(H1169)-1),H1169)))</f>
        <v/>
      </c>
      <c r="J1169">
        <f>IF(I1169="","",IFERROR(N(INDEX($A1169:$E1169,1,Rules!$H$16)),0))</f>
        <v/>
      </c>
      <c r="K1169">
        <f>IF(I1169="","",IFERROR(N(INDEX($A1169:$E1169,1,Rules!$H$17)),0))</f>
        <v/>
      </c>
      <c r="L1169">
        <f>IF(I1169="","",IFERROR(N(INDEX($A1169:$E1169,1,Rules!$H$18))*K1169,0))</f>
        <v/>
      </c>
      <c r="M1169">
        <f>IF(I1169="","",IF(COUNTIF(Crawl!$EC$2:$EC$2001,I1169)&gt;0,"Yes","No"))</f>
        <v/>
      </c>
    </row>
    <row r="1170">
      <c r="G1170">
        <f>IF(A1170="","",IF(LEFT(A1170,4)="http",IFERROR(MID(A1170,FIND("/",A1170,FIND("//",A1170)+2),2000),"/"),A1170))</f>
        <v/>
      </c>
      <c r="H1170">
        <f>IF(G1170="","",IFERROR(LEFT(SUBSTITUTE(G1170,"#","?"),FIND("?",SUBSTITUTE(G1170,"#","?"))-1),G1170))</f>
        <v/>
      </c>
      <c r="I1170">
        <f>IF(H1170="","",LOWER(IF(AND(LEN(H1170)&gt;1,RIGHT(H1170,1)="/"),LEFT(H1170,LEN(H1170)-1),H1170)))</f>
        <v/>
      </c>
      <c r="J1170">
        <f>IF(I1170="","",IFERROR(N(INDEX($A1170:$E1170,1,Rules!$H$16)),0))</f>
        <v/>
      </c>
      <c r="K1170">
        <f>IF(I1170="","",IFERROR(N(INDEX($A1170:$E1170,1,Rules!$H$17)),0))</f>
        <v/>
      </c>
      <c r="L1170">
        <f>IF(I1170="","",IFERROR(N(INDEX($A1170:$E1170,1,Rules!$H$18))*K1170,0))</f>
        <v/>
      </c>
      <c r="M1170">
        <f>IF(I1170="","",IF(COUNTIF(Crawl!$EC$2:$EC$2001,I1170)&gt;0,"Yes","No"))</f>
        <v/>
      </c>
    </row>
    <row r="1171">
      <c r="G1171">
        <f>IF(A1171="","",IF(LEFT(A1171,4)="http",IFERROR(MID(A1171,FIND("/",A1171,FIND("//",A1171)+2),2000),"/"),A1171))</f>
        <v/>
      </c>
      <c r="H1171">
        <f>IF(G1171="","",IFERROR(LEFT(SUBSTITUTE(G1171,"#","?"),FIND("?",SUBSTITUTE(G1171,"#","?"))-1),G1171))</f>
        <v/>
      </c>
      <c r="I1171">
        <f>IF(H1171="","",LOWER(IF(AND(LEN(H1171)&gt;1,RIGHT(H1171,1)="/"),LEFT(H1171,LEN(H1171)-1),H1171)))</f>
        <v/>
      </c>
      <c r="J1171">
        <f>IF(I1171="","",IFERROR(N(INDEX($A1171:$E1171,1,Rules!$H$16)),0))</f>
        <v/>
      </c>
      <c r="K1171">
        <f>IF(I1171="","",IFERROR(N(INDEX($A1171:$E1171,1,Rules!$H$17)),0))</f>
        <v/>
      </c>
      <c r="L1171">
        <f>IF(I1171="","",IFERROR(N(INDEX($A1171:$E1171,1,Rules!$H$18))*K1171,0))</f>
        <v/>
      </c>
      <c r="M1171">
        <f>IF(I1171="","",IF(COUNTIF(Crawl!$EC$2:$EC$2001,I1171)&gt;0,"Yes","No"))</f>
        <v/>
      </c>
    </row>
    <row r="1172">
      <c r="G1172">
        <f>IF(A1172="","",IF(LEFT(A1172,4)="http",IFERROR(MID(A1172,FIND("/",A1172,FIND("//",A1172)+2),2000),"/"),A1172))</f>
        <v/>
      </c>
      <c r="H1172">
        <f>IF(G1172="","",IFERROR(LEFT(SUBSTITUTE(G1172,"#","?"),FIND("?",SUBSTITUTE(G1172,"#","?"))-1),G1172))</f>
        <v/>
      </c>
      <c r="I1172">
        <f>IF(H1172="","",LOWER(IF(AND(LEN(H1172)&gt;1,RIGHT(H1172,1)="/"),LEFT(H1172,LEN(H1172)-1),H1172)))</f>
        <v/>
      </c>
      <c r="J1172">
        <f>IF(I1172="","",IFERROR(N(INDEX($A1172:$E1172,1,Rules!$H$16)),0))</f>
        <v/>
      </c>
      <c r="K1172">
        <f>IF(I1172="","",IFERROR(N(INDEX($A1172:$E1172,1,Rules!$H$17)),0))</f>
        <v/>
      </c>
      <c r="L1172">
        <f>IF(I1172="","",IFERROR(N(INDEX($A1172:$E1172,1,Rules!$H$18))*K1172,0))</f>
        <v/>
      </c>
      <c r="M1172">
        <f>IF(I1172="","",IF(COUNTIF(Crawl!$EC$2:$EC$2001,I1172)&gt;0,"Yes","No"))</f>
        <v/>
      </c>
    </row>
    <row r="1173">
      <c r="G1173">
        <f>IF(A1173="","",IF(LEFT(A1173,4)="http",IFERROR(MID(A1173,FIND("/",A1173,FIND("//",A1173)+2),2000),"/"),A1173))</f>
        <v/>
      </c>
      <c r="H1173">
        <f>IF(G1173="","",IFERROR(LEFT(SUBSTITUTE(G1173,"#","?"),FIND("?",SUBSTITUTE(G1173,"#","?"))-1),G1173))</f>
        <v/>
      </c>
      <c r="I1173">
        <f>IF(H1173="","",LOWER(IF(AND(LEN(H1173)&gt;1,RIGHT(H1173,1)="/"),LEFT(H1173,LEN(H1173)-1),H1173)))</f>
        <v/>
      </c>
      <c r="J1173">
        <f>IF(I1173="","",IFERROR(N(INDEX($A1173:$E1173,1,Rules!$H$16)),0))</f>
        <v/>
      </c>
      <c r="K1173">
        <f>IF(I1173="","",IFERROR(N(INDEX($A1173:$E1173,1,Rules!$H$17)),0))</f>
        <v/>
      </c>
      <c r="L1173">
        <f>IF(I1173="","",IFERROR(N(INDEX($A1173:$E1173,1,Rules!$H$18))*K1173,0))</f>
        <v/>
      </c>
      <c r="M1173">
        <f>IF(I1173="","",IF(COUNTIF(Crawl!$EC$2:$EC$2001,I1173)&gt;0,"Yes","No"))</f>
        <v/>
      </c>
    </row>
    <row r="1174">
      <c r="G1174">
        <f>IF(A1174="","",IF(LEFT(A1174,4)="http",IFERROR(MID(A1174,FIND("/",A1174,FIND("//",A1174)+2),2000),"/"),A1174))</f>
        <v/>
      </c>
      <c r="H1174">
        <f>IF(G1174="","",IFERROR(LEFT(SUBSTITUTE(G1174,"#","?"),FIND("?",SUBSTITUTE(G1174,"#","?"))-1),G1174))</f>
        <v/>
      </c>
      <c r="I1174">
        <f>IF(H1174="","",LOWER(IF(AND(LEN(H1174)&gt;1,RIGHT(H1174,1)="/"),LEFT(H1174,LEN(H1174)-1),H1174)))</f>
        <v/>
      </c>
      <c r="J1174">
        <f>IF(I1174="","",IFERROR(N(INDEX($A1174:$E1174,1,Rules!$H$16)),0))</f>
        <v/>
      </c>
      <c r="K1174">
        <f>IF(I1174="","",IFERROR(N(INDEX($A1174:$E1174,1,Rules!$H$17)),0))</f>
        <v/>
      </c>
      <c r="L1174">
        <f>IF(I1174="","",IFERROR(N(INDEX($A1174:$E1174,1,Rules!$H$18))*K1174,0))</f>
        <v/>
      </c>
      <c r="M1174">
        <f>IF(I1174="","",IF(COUNTIF(Crawl!$EC$2:$EC$2001,I1174)&gt;0,"Yes","No"))</f>
        <v/>
      </c>
    </row>
    <row r="1175">
      <c r="G1175">
        <f>IF(A1175="","",IF(LEFT(A1175,4)="http",IFERROR(MID(A1175,FIND("/",A1175,FIND("//",A1175)+2),2000),"/"),A1175))</f>
        <v/>
      </c>
      <c r="H1175">
        <f>IF(G1175="","",IFERROR(LEFT(SUBSTITUTE(G1175,"#","?"),FIND("?",SUBSTITUTE(G1175,"#","?"))-1),G1175))</f>
        <v/>
      </c>
      <c r="I1175">
        <f>IF(H1175="","",LOWER(IF(AND(LEN(H1175)&gt;1,RIGHT(H1175,1)="/"),LEFT(H1175,LEN(H1175)-1),H1175)))</f>
        <v/>
      </c>
      <c r="J1175">
        <f>IF(I1175="","",IFERROR(N(INDEX($A1175:$E1175,1,Rules!$H$16)),0))</f>
        <v/>
      </c>
      <c r="K1175">
        <f>IF(I1175="","",IFERROR(N(INDEX($A1175:$E1175,1,Rules!$H$17)),0))</f>
        <v/>
      </c>
      <c r="L1175">
        <f>IF(I1175="","",IFERROR(N(INDEX($A1175:$E1175,1,Rules!$H$18))*K1175,0))</f>
        <v/>
      </c>
      <c r="M1175">
        <f>IF(I1175="","",IF(COUNTIF(Crawl!$EC$2:$EC$2001,I1175)&gt;0,"Yes","No"))</f>
        <v/>
      </c>
    </row>
    <row r="1176">
      <c r="G1176">
        <f>IF(A1176="","",IF(LEFT(A1176,4)="http",IFERROR(MID(A1176,FIND("/",A1176,FIND("//",A1176)+2),2000),"/"),A1176))</f>
        <v/>
      </c>
      <c r="H1176">
        <f>IF(G1176="","",IFERROR(LEFT(SUBSTITUTE(G1176,"#","?"),FIND("?",SUBSTITUTE(G1176,"#","?"))-1),G1176))</f>
        <v/>
      </c>
      <c r="I1176">
        <f>IF(H1176="","",LOWER(IF(AND(LEN(H1176)&gt;1,RIGHT(H1176,1)="/"),LEFT(H1176,LEN(H1176)-1),H1176)))</f>
        <v/>
      </c>
      <c r="J1176">
        <f>IF(I1176="","",IFERROR(N(INDEX($A1176:$E1176,1,Rules!$H$16)),0))</f>
        <v/>
      </c>
      <c r="K1176">
        <f>IF(I1176="","",IFERROR(N(INDEX($A1176:$E1176,1,Rules!$H$17)),0))</f>
        <v/>
      </c>
      <c r="L1176">
        <f>IF(I1176="","",IFERROR(N(INDEX($A1176:$E1176,1,Rules!$H$18))*K1176,0))</f>
        <v/>
      </c>
      <c r="M1176">
        <f>IF(I1176="","",IF(COUNTIF(Crawl!$EC$2:$EC$2001,I1176)&gt;0,"Yes","No"))</f>
        <v/>
      </c>
    </row>
    <row r="1177">
      <c r="G1177">
        <f>IF(A1177="","",IF(LEFT(A1177,4)="http",IFERROR(MID(A1177,FIND("/",A1177,FIND("//",A1177)+2),2000),"/"),A1177))</f>
        <v/>
      </c>
      <c r="H1177">
        <f>IF(G1177="","",IFERROR(LEFT(SUBSTITUTE(G1177,"#","?"),FIND("?",SUBSTITUTE(G1177,"#","?"))-1),G1177))</f>
        <v/>
      </c>
      <c r="I1177">
        <f>IF(H1177="","",LOWER(IF(AND(LEN(H1177)&gt;1,RIGHT(H1177,1)="/"),LEFT(H1177,LEN(H1177)-1),H1177)))</f>
        <v/>
      </c>
      <c r="J1177">
        <f>IF(I1177="","",IFERROR(N(INDEX($A1177:$E1177,1,Rules!$H$16)),0))</f>
        <v/>
      </c>
      <c r="K1177">
        <f>IF(I1177="","",IFERROR(N(INDEX($A1177:$E1177,1,Rules!$H$17)),0))</f>
        <v/>
      </c>
      <c r="L1177">
        <f>IF(I1177="","",IFERROR(N(INDEX($A1177:$E1177,1,Rules!$H$18))*K1177,0))</f>
        <v/>
      </c>
      <c r="M1177">
        <f>IF(I1177="","",IF(COUNTIF(Crawl!$EC$2:$EC$2001,I1177)&gt;0,"Yes","No"))</f>
        <v/>
      </c>
    </row>
    <row r="1178">
      <c r="G1178">
        <f>IF(A1178="","",IF(LEFT(A1178,4)="http",IFERROR(MID(A1178,FIND("/",A1178,FIND("//",A1178)+2),2000),"/"),A1178))</f>
        <v/>
      </c>
      <c r="H1178">
        <f>IF(G1178="","",IFERROR(LEFT(SUBSTITUTE(G1178,"#","?"),FIND("?",SUBSTITUTE(G1178,"#","?"))-1),G1178))</f>
        <v/>
      </c>
      <c r="I1178">
        <f>IF(H1178="","",LOWER(IF(AND(LEN(H1178)&gt;1,RIGHT(H1178,1)="/"),LEFT(H1178,LEN(H1178)-1),H1178)))</f>
        <v/>
      </c>
      <c r="J1178">
        <f>IF(I1178="","",IFERROR(N(INDEX($A1178:$E1178,1,Rules!$H$16)),0))</f>
        <v/>
      </c>
      <c r="K1178">
        <f>IF(I1178="","",IFERROR(N(INDEX($A1178:$E1178,1,Rules!$H$17)),0))</f>
        <v/>
      </c>
      <c r="L1178">
        <f>IF(I1178="","",IFERROR(N(INDEX($A1178:$E1178,1,Rules!$H$18))*K1178,0))</f>
        <v/>
      </c>
      <c r="M1178">
        <f>IF(I1178="","",IF(COUNTIF(Crawl!$EC$2:$EC$2001,I1178)&gt;0,"Yes","No"))</f>
        <v/>
      </c>
    </row>
    <row r="1179">
      <c r="G1179">
        <f>IF(A1179="","",IF(LEFT(A1179,4)="http",IFERROR(MID(A1179,FIND("/",A1179,FIND("//",A1179)+2),2000),"/"),A1179))</f>
        <v/>
      </c>
      <c r="H1179">
        <f>IF(G1179="","",IFERROR(LEFT(SUBSTITUTE(G1179,"#","?"),FIND("?",SUBSTITUTE(G1179,"#","?"))-1),G1179))</f>
        <v/>
      </c>
      <c r="I1179">
        <f>IF(H1179="","",LOWER(IF(AND(LEN(H1179)&gt;1,RIGHT(H1179,1)="/"),LEFT(H1179,LEN(H1179)-1),H1179)))</f>
        <v/>
      </c>
      <c r="J1179">
        <f>IF(I1179="","",IFERROR(N(INDEX($A1179:$E1179,1,Rules!$H$16)),0))</f>
        <v/>
      </c>
      <c r="K1179">
        <f>IF(I1179="","",IFERROR(N(INDEX($A1179:$E1179,1,Rules!$H$17)),0))</f>
        <v/>
      </c>
      <c r="L1179">
        <f>IF(I1179="","",IFERROR(N(INDEX($A1179:$E1179,1,Rules!$H$18))*K1179,0))</f>
        <v/>
      </c>
      <c r="M1179">
        <f>IF(I1179="","",IF(COUNTIF(Crawl!$EC$2:$EC$2001,I1179)&gt;0,"Yes","No"))</f>
        <v/>
      </c>
    </row>
    <row r="1180">
      <c r="G1180">
        <f>IF(A1180="","",IF(LEFT(A1180,4)="http",IFERROR(MID(A1180,FIND("/",A1180,FIND("//",A1180)+2),2000),"/"),A1180))</f>
        <v/>
      </c>
      <c r="H1180">
        <f>IF(G1180="","",IFERROR(LEFT(SUBSTITUTE(G1180,"#","?"),FIND("?",SUBSTITUTE(G1180,"#","?"))-1),G1180))</f>
        <v/>
      </c>
      <c r="I1180">
        <f>IF(H1180="","",LOWER(IF(AND(LEN(H1180)&gt;1,RIGHT(H1180,1)="/"),LEFT(H1180,LEN(H1180)-1),H1180)))</f>
        <v/>
      </c>
      <c r="J1180">
        <f>IF(I1180="","",IFERROR(N(INDEX($A1180:$E1180,1,Rules!$H$16)),0))</f>
        <v/>
      </c>
      <c r="K1180">
        <f>IF(I1180="","",IFERROR(N(INDEX($A1180:$E1180,1,Rules!$H$17)),0))</f>
        <v/>
      </c>
      <c r="L1180">
        <f>IF(I1180="","",IFERROR(N(INDEX($A1180:$E1180,1,Rules!$H$18))*K1180,0))</f>
        <v/>
      </c>
      <c r="M1180">
        <f>IF(I1180="","",IF(COUNTIF(Crawl!$EC$2:$EC$2001,I1180)&gt;0,"Yes","No"))</f>
        <v/>
      </c>
    </row>
    <row r="1181">
      <c r="G1181">
        <f>IF(A1181="","",IF(LEFT(A1181,4)="http",IFERROR(MID(A1181,FIND("/",A1181,FIND("//",A1181)+2),2000),"/"),A1181))</f>
        <v/>
      </c>
      <c r="H1181">
        <f>IF(G1181="","",IFERROR(LEFT(SUBSTITUTE(G1181,"#","?"),FIND("?",SUBSTITUTE(G1181,"#","?"))-1),G1181))</f>
        <v/>
      </c>
      <c r="I1181">
        <f>IF(H1181="","",LOWER(IF(AND(LEN(H1181)&gt;1,RIGHT(H1181,1)="/"),LEFT(H1181,LEN(H1181)-1),H1181)))</f>
        <v/>
      </c>
      <c r="J1181">
        <f>IF(I1181="","",IFERROR(N(INDEX($A1181:$E1181,1,Rules!$H$16)),0))</f>
        <v/>
      </c>
      <c r="K1181">
        <f>IF(I1181="","",IFERROR(N(INDEX($A1181:$E1181,1,Rules!$H$17)),0))</f>
        <v/>
      </c>
      <c r="L1181">
        <f>IF(I1181="","",IFERROR(N(INDEX($A1181:$E1181,1,Rules!$H$18))*K1181,0))</f>
        <v/>
      </c>
      <c r="M1181">
        <f>IF(I1181="","",IF(COUNTIF(Crawl!$EC$2:$EC$2001,I1181)&gt;0,"Yes","No"))</f>
        <v/>
      </c>
    </row>
    <row r="1182">
      <c r="G1182">
        <f>IF(A1182="","",IF(LEFT(A1182,4)="http",IFERROR(MID(A1182,FIND("/",A1182,FIND("//",A1182)+2),2000),"/"),A1182))</f>
        <v/>
      </c>
      <c r="H1182">
        <f>IF(G1182="","",IFERROR(LEFT(SUBSTITUTE(G1182,"#","?"),FIND("?",SUBSTITUTE(G1182,"#","?"))-1),G1182))</f>
        <v/>
      </c>
      <c r="I1182">
        <f>IF(H1182="","",LOWER(IF(AND(LEN(H1182)&gt;1,RIGHT(H1182,1)="/"),LEFT(H1182,LEN(H1182)-1),H1182)))</f>
        <v/>
      </c>
      <c r="J1182">
        <f>IF(I1182="","",IFERROR(N(INDEX($A1182:$E1182,1,Rules!$H$16)),0))</f>
        <v/>
      </c>
      <c r="K1182">
        <f>IF(I1182="","",IFERROR(N(INDEX($A1182:$E1182,1,Rules!$H$17)),0))</f>
        <v/>
      </c>
      <c r="L1182">
        <f>IF(I1182="","",IFERROR(N(INDEX($A1182:$E1182,1,Rules!$H$18))*K1182,0))</f>
        <v/>
      </c>
      <c r="M1182">
        <f>IF(I1182="","",IF(COUNTIF(Crawl!$EC$2:$EC$2001,I1182)&gt;0,"Yes","No"))</f>
        <v/>
      </c>
    </row>
    <row r="1183">
      <c r="G1183">
        <f>IF(A1183="","",IF(LEFT(A1183,4)="http",IFERROR(MID(A1183,FIND("/",A1183,FIND("//",A1183)+2),2000),"/"),A1183))</f>
        <v/>
      </c>
      <c r="H1183">
        <f>IF(G1183="","",IFERROR(LEFT(SUBSTITUTE(G1183,"#","?"),FIND("?",SUBSTITUTE(G1183,"#","?"))-1),G1183))</f>
        <v/>
      </c>
      <c r="I1183">
        <f>IF(H1183="","",LOWER(IF(AND(LEN(H1183)&gt;1,RIGHT(H1183,1)="/"),LEFT(H1183,LEN(H1183)-1),H1183)))</f>
        <v/>
      </c>
      <c r="J1183">
        <f>IF(I1183="","",IFERROR(N(INDEX($A1183:$E1183,1,Rules!$H$16)),0))</f>
        <v/>
      </c>
      <c r="K1183">
        <f>IF(I1183="","",IFERROR(N(INDEX($A1183:$E1183,1,Rules!$H$17)),0))</f>
        <v/>
      </c>
      <c r="L1183">
        <f>IF(I1183="","",IFERROR(N(INDEX($A1183:$E1183,1,Rules!$H$18))*K1183,0))</f>
        <v/>
      </c>
      <c r="M1183">
        <f>IF(I1183="","",IF(COUNTIF(Crawl!$EC$2:$EC$2001,I1183)&gt;0,"Yes","No"))</f>
        <v/>
      </c>
    </row>
    <row r="1184">
      <c r="G1184">
        <f>IF(A1184="","",IF(LEFT(A1184,4)="http",IFERROR(MID(A1184,FIND("/",A1184,FIND("//",A1184)+2),2000),"/"),A1184))</f>
        <v/>
      </c>
      <c r="H1184">
        <f>IF(G1184="","",IFERROR(LEFT(SUBSTITUTE(G1184,"#","?"),FIND("?",SUBSTITUTE(G1184,"#","?"))-1),G1184))</f>
        <v/>
      </c>
      <c r="I1184">
        <f>IF(H1184="","",LOWER(IF(AND(LEN(H1184)&gt;1,RIGHT(H1184,1)="/"),LEFT(H1184,LEN(H1184)-1),H1184)))</f>
        <v/>
      </c>
      <c r="J1184">
        <f>IF(I1184="","",IFERROR(N(INDEX($A1184:$E1184,1,Rules!$H$16)),0))</f>
        <v/>
      </c>
      <c r="K1184">
        <f>IF(I1184="","",IFERROR(N(INDEX($A1184:$E1184,1,Rules!$H$17)),0))</f>
        <v/>
      </c>
      <c r="L1184">
        <f>IF(I1184="","",IFERROR(N(INDEX($A1184:$E1184,1,Rules!$H$18))*K1184,0))</f>
        <v/>
      </c>
      <c r="M1184">
        <f>IF(I1184="","",IF(COUNTIF(Crawl!$EC$2:$EC$2001,I1184)&gt;0,"Yes","No"))</f>
        <v/>
      </c>
    </row>
    <row r="1185">
      <c r="G1185">
        <f>IF(A1185="","",IF(LEFT(A1185,4)="http",IFERROR(MID(A1185,FIND("/",A1185,FIND("//",A1185)+2),2000),"/"),A1185))</f>
        <v/>
      </c>
      <c r="H1185">
        <f>IF(G1185="","",IFERROR(LEFT(SUBSTITUTE(G1185,"#","?"),FIND("?",SUBSTITUTE(G1185,"#","?"))-1),G1185))</f>
        <v/>
      </c>
      <c r="I1185">
        <f>IF(H1185="","",LOWER(IF(AND(LEN(H1185)&gt;1,RIGHT(H1185,1)="/"),LEFT(H1185,LEN(H1185)-1),H1185)))</f>
        <v/>
      </c>
      <c r="J1185">
        <f>IF(I1185="","",IFERROR(N(INDEX($A1185:$E1185,1,Rules!$H$16)),0))</f>
        <v/>
      </c>
      <c r="K1185">
        <f>IF(I1185="","",IFERROR(N(INDEX($A1185:$E1185,1,Rules!$H$17)),0))</f>
        <v/>
      </c>
      <c r="L1185">
        <f>IF(I1185="","",IFERROR(N(INDEX($A1185:$E1185,1,Rules!$H$18))*K1185,0))</f>
        <v/>
      </c>
      <c r="M1185">
        <f>IF(I1185="","",IF(COUNTIF(Crawl!$EC$2:$EC$2001,I1185)&gt;0,"Yes","No"))</f>
        <v/>
      </c>
    </row>
    <row r="1186">
      <c r="G1186">
        <f>IF(A1186="","",IF(LEFT(A1186,4)="http",IFERROR(MID(A1186,FIND("/",A1186,FIND("//",A1186)+2),2000),"/"),A1186))</f>
        <v/>
      </c>
      <c r="H1186">
        <f>IF(G1186="","",IFERROR(LEFT(SUBSTITUTE(G1186,"#","?"),FIND("?",SUBSTITUTE(G1186,"#","?"))-1),G1186))</f>
        <v/>
      </c>
      <c r="I1186">
        <f>IF(H1186="","",LOWER(IF(AND(LEN(H1186)&gt;1,RIGHT(H1186,1)="/"),LEFT(H1186,LEN(H1186)-1),H1186)))</f>
        <v/>
      </c>
      <c r="J1186">
        <f>IF(I1186="","",IFERROR(N(INDEX($A1186:$E1186,1,Rules!$H$16)),0))</f>
        <v/>
      </c>
      <c r="K1186">
        <f>IF(I1186="","",IFERROR(N(INDEX($A1186:$E1186,1,Rules!$H$17)),0))</f>
        <v/>
      </c>
      <c r="L1186">
        <f>IF(I1186="","",IFERROR(N(INDEX($A1186:$E1186,1,Rules!$H$18))*K1186,0))</f>
        <v/>
      </c>
      <c r="M1186">
        <f>IF(I1186="","",IF(COUNTIF(Crawl!$EC$2:$EC$2001,I1186)&gt;0,"Yes","No"))</f>
        <v/>
      </c>
    </row>
    <row r="1187">
      <c r="G1187">
        <f>IF(A1187="","",IF(LEFT(A1187,4)="http",IFERROR(MID(A1187,FIND("/",A1187,FIND("//",A1187)+2),2000),"/"),A1187))</f>
        <v/>
      </c>
      <c r="H1187">
        <f>IF(G1187="","",IFERROR(LEFT(SUBSTITUTE(G1187,"#","?"),FIND("?",SUBSTITUTE(G1187,"#","?"))-1),G1187))</f>
        <v/>
      </c>
      <c r="I1187">
        <f>IF(H1187="","",LOWER(IF(AND(LEN(H1187)&gt;1,RIGHT(H1187,1)="/"),LEFT(H1187,LEN(H1187)-1),H1187)))</f>
        <v/>
      </c>
      <c r="J1187">
        <f>IF(I1187="","",IFERROR(N(INDEX($A1187:$E1187,1,Rules!$H$16)),0))</f>
        <v/>
      </c>
      <c r="K1187">
        <f>IF(I1187="","",IFERROR(N(INDEX($A1187:$E1187,1,Rules!$H$17)),0))</f>
        <v/>
      </c>
      <c r="L1187">
        <f>IF(I1187="","",IFERROR(N(INDEX($A1187:$E1187,1,Rules!$H$18))*K1187,0))</f>
        <v/>
      </c>
      <c r="M1187">
        <f>IF(I1187="","",IF(COUNTIF(Crawl!$EC$2:$EC$2001,I1187)&gt;0,"Yes","No"))</f>
        <v/>
      </c>
    </row>
    <row r="1188">
      <c r="G1188">
        <f>IF(A1188="","",IF(LEFT(A1188,4)="http",IFERROR(MID(A1188,FIND("/",A1188,FIND("//",A1188)+2),2000),"/"),A1188))</f>
        <v/>
      </c>
      <c r="H1188">
        <f>IF(G1188="","",IFERROR(LEFT(SUBSTITUTE(G1188,"#","?"),FIND("?",SUBSTITUTE(G1188,"#","?"))-1),G1188))</f>
        <v/>
      </c>
      <c r="I1188">
        <f>IF(H1188="","",LOWER(IF(AND(LEN(H1188)&gt;1,RIGHT(H1188,1)="/"),LEFT(H1188,LEN(H1188)-1),H1188)))</f>
        <v/>
      </c>
      <c r="J1188">
        <f>IF(I1188="","",IFERROR(N(INDEX($A1188:$E1188,1,Rules!$H$16)),0))</f>
        <v/>
      </c>
      <c r="K1188">
        <f>IF(I1188="","",IFERROR(N(INDEX($A1188:$E1188,1,Rules!$H$17)),0))</f>
        <v/>
      </c>
      <c r="L1188">
        <f>IF(I1188="","",IFERROR(N(INDEX($A1188:$E1188,1,Rules!$H$18))*K1188,0))</f>
        <v/>
      </c>
      <c r="M1188">
        <f>IF(I1188="","",IF(COUNTIF(Crawl!$EC$2:$EC$2001,I1188)&gt;0,"Yes","No"))</f>
        <v/>
      </c>
    </row>
    <row r="1189">
      <c r="G1189">
        <f>IF(A1189="","",IF(LEFT(A1189,4)="http",IFERROR(MID(A1189,FIND("/",A1189,FIND("//",A1189)+2),2000),"/"),A1189))</f>
        <v/>
      </c>
      <c r="H1189">
        <f>IF(G1189="","",IFERROR(LEFT(SUBSTITUTE(G1189,"#","?"),FIND("?",SUBSTITUTE(G1189,"#","?"))-1),G1189))</f>
        <v/>
      </c>
      <c r="I1189">
        <f>IF(H1189="","",LOWER(IF(AND(LEN(H1189)&gt;1,RIGHT(H1189,1)="/"),LEFT(H1189,LEN(H1189)-1),H1189)))</f>
        <v/>
      </c>
      <c r="J1189">
        <f>IF(I1189="","",IFERROR(N(INDEX($A1189:$E1189,1,Rules!$H$16)),0))</f>
        <v/>
      </c>
      <c r="K1189">
        <f>IF(I1189="","",IFERROR(N(INDEX($A1189:$E1189,1,Rules!$H$17)),0))</f>
        <v/>
      </c>
      <c r="L1189">
        <f>IF(I1189="","",IFERROR(N(INDEX($A1189:$E1189,1,Rules!$H$18))*K1189,0))</f>
        <v/>
      </c>
      <c r="M1189">
        <f>IF(I1189="","",IF(COUNTIF(Crawl!$EC$2:$EC$2001,I1189)&gt;0,"Yes","No"))</f>
        <v/>
      </c>
    </row>
    <row r="1190">
      <c r="G1190">
        <f>IF(A1190="","",IF(LEFT(A1190,4)="http",IFERROR(MID(A1190,FIND("/",A1190,FIND("//",A1190)+2),2000),"/"),A1190))</f>
        <v/>
      </c>
      <c r="H1190">
        <f>IF(G1190="","",IFERROR(LEFT(SUBSTITUTE(G1190,"#","?"),FIND("?",SUBSTITUTE(G1190,"#","?"))-1),G1190))</f>
        <v/>
      </c>
      <c r="I1190">
        <f>IF(H1190="","",LOWER(IF(AND(LEN(H1190)&gt;1,RIGHT(H1190,1)="/"),LEFT(H1190,LEN(H1190)-1),H1190)))</f>
        <v/>
      </c>
      <c r="J1190">
        <f>IF(I1190="","",IFERROR(N(INDEX($A1190:$E1190,1,Rules!$H$16)),0))</f>
        <v/>
      </c>
      <c r="K1190">
        <f>IF(I1190="","",IFERROR(N(INDEX($A1190:$E1190,1,Rules!$H$17)),0))</f>
        <v/>
      </c>
      <c r="L1190">
        <f>IF(I1190="","",IFERROR(N(INDEX($A1190:$E1190,1,Rules!$H$18))*K1190,0))</f>
        <v/>
      </c>
      <c r="M1190">
        <f>IF(I1190="","",IF(COUNTIF(Crawl!$EC$2:$EC$2001,I1190)&gt;0,"Yes","No"))</f>
        <v/>
      </c>
    </row>
    <row r="1191">
      <c r="G1191">
        <f>IF(A1191="","",IF(LEFT(A1191,4)="http",IFERROR(MID(A1191,FIND("/",A1191,FIND("//",A1191)+2),2000),"/"),A1191))</f>
        <v/>
      </c>
      <c r="H1191">
        <f>IF(G1191="","",IFERROR(LEFT(SUBSTITUTE(G1191,"#","?"),FIND("?",SUBSTITUTE(G1191,"#","?"))-1),G1191))</f>
        <v/>
      </c>
      <c r="I1191">
        <f>IF(H1191="","",LOWER(IF(AND(LEN(H1191)&gt;1,RIGHT(H1191,1)="/"),LEFT(H1191,LEN(H1191)-1),H1191)))</f>
        <v/>
      </c>
      <c r="J1191">
        <f>IF(I1191="","",IFERROR(N(INDEX($A1191:$E1191,1,Rules!$H$16)),0))</f>
        <v/>
      </c>
      <c r="K1191">
        <f>IF(I1191="","",IFERROR(N(INDEX($A1191:$E1191,1,Rules!$H$17)),0))</f>
        <v/>
      </c>
      <c r="L1191">
        <f>IF(I1191="","",IFERROR(N(INDEX($A1191:$E1191,1,Rules!$H$18))*K1191,0))</f>
        <v/>
      </c>
      <c r="M1191">
        <f>IF(I1191="","",IF(COUNTIF(Crawl!$EC$2:$EC$2001,I1191)&gt;0,"Yes","No"))</f>
        <v/>
      </c>
    </row>
    <row r="1192">
      <c r="G1192">
        <f>IF(A1192="","",IF(LEFT(A1192,4)="http",IFERROR(MID(A1192,FIND("/",A1192,FIND("//",A1192)+2),2000),"/"),A1192))</f>
        <v/>
      </c>
      <c r="H1192">
        <f>IF(G1192="","",IFERROR(LEFT(SUBSTITUTE(G1192,"#","?"),FIND("?",SUBSTITUTE(G1192,"#","?"))-1),G1192))</f>
        <v/>
      </c>
      <c r="I1192">
        <f>IF(H1192="","",LOWER(IF(AND(LEN(H1192)&gt;1,RIGHT(H1192,1)="/"),LEFT(H1192,LEN(H1192)-1),H1192)))</f>
        <v/>
      </c>
      <c r="J1192">
        <f>IF(I1192="","",IFERROR(N(INDEX($A1192:$E1192,1,Rules!$H$16)),0))</f>
        <v/>
      </c>
      <c r="K1192">
        <f>IF(I1192="","",IFERROR(N(INDEX($A1192:$E1192,1,Rules!$H$17)),0))</f>
        <v/>
      </c>
      <c r="L1192">
        <f>IF(I1192="","",IFERROR(N(INDEX($A1192:$E1192,1,Rules!$H$18))*K1192,0))</f>
        <v/>
      </c>
      <c r="M1192">
        <f>IF(I1192="","",IF(COUNTIF(Crawl!$EC$2:$EC$2001,I1192)&gt;0,"Yes","No"))</f>
        <v/>
      </c>
    </row>
    <row r="1193">
      <c r="G1193">
        <f>IF(A1193="","",IF(LEFT(A1193,4)="http",IFERROR(MID(A1193,FIND("/",A1193,FIND("//",A1193)+2),2000),"/"),A1193))</f>
        <v/>
      </c>
      <c r="H1193">
        <f>IF(G1193="","",IFERROR(LEFT(SUBSTITUTE(G1193,"#","?"),FIND("?",SUBSTITUTE(G1193,"#","?"))-1),G1193))</f>
        <v/>
      </c>
      <c r="I1193">
        <f>IF(H1193="","",LOWER(IF(AND(LEN(H1193)&gt;1,RIGHT(H1193,1)="/"),LEFT(H1193,LEN(H1193)-1),H1193)))</f>
        <v/>
      </c>
      <c r="J1193">
        <f>IF(I1193="","",IFERROR(N(INDEX($A1193:$E1193,1,Rules!$H$16)),0))</f>
        <v/>
      </c>
      <c r="K1193">
        <f>IF(I1193="","",IFERROR(N(INDEX($A1193:$E1193,1,Rules!$H$17)),0))</f>
        <v/>
      </c>
      <c r="L1193">
        <f>IF(I1193="","",IFERROR(N(INDEX($A1193:$E1193,1,Rules!$H$18))*K1193,0))</f>
        <v/>
      </c>
      <c r="M1193">
        <f>IF(I1193="","",IF(COUNTIF(Crawl!$EC$2:$EC$2001,I1193)&gt;0,"Yes","No"))</f>
        <v/>
      </c>
    </row>
    <row r="1194">
      <c r="G1194">
        <f>IF(A1194="","",IF(LEFT(A1194,4)="http",IFERROR(MID(A1194,FIND("/",A1194,FIND("//",A1194)+2),2000),"/"),A1194))</f>
        <v/>
      </c>
      <c r="H1194">
        <f>IF(G1194="","",IFERROR(LEFT(SUBSTITUTE(G1194,"#","?"),FIND("?",SUBSTITUTE(G1194,"#","?"))-1),G1194))</f>
        <v/>
      </c>
      <c r="I1194">
        <f>IF(H1194="","",LOWER(IF(AND(LEN(H1194)&gt;1,RIGHT(H1194,1)="/"),LEFT(H1194,LEN(H1194)-1),H1194)))</f>
        <v/>
      </c>
      <c r="J1194">
        <f>IF(I1194="","",IFERROR(N(INDEX($A1194:$E1194,1,Rules!$H$16)),0))</f>
        <v/>
      </c>
      <c r="K1194">
        <f>IF(I1194="","",IFERROR(N(INDEX($A1194:$E1194,1,Rules!$H$17)),0))</f>
        <v/>
      </c>
      <c r="L1194">
        <f>IF(I1194="","",IFERROR(N(INDEX($A1194:$E1194,1,Rules!$H$18))*K1194,0))</f>
        <v/>
      </c>
      <c r="M1194">
        <f>IF(I1194="","",IF(COUNTIF(Crawl!$EC$2:$EC$2001,I1194)&gt;0,"Yes","No"))</f>
        <v/>
      </c>
    </row>
    <row r="1195">
      <c r="G1195">
        <f>IF(A1195="","",IF(LEFT(A1195,4)="http",IFERROR(MID(A1195,FIND("/",A1195,FIND("//",A1195)+2),2000),"/"),A1195))</f>
        <v/>
      </c>
      <c r="H1195">
        <f>IF(G1195="","",IFERROR(LEFT(SUBSTITUTE(G1195,"#","?"),FIND("?",SUBSTITUTE(G1195,"#","?"))-1),G1195))</f>
        <v/>
      </c>
      <c r="I1195">
        <f>IF(H1195="","",LOWER(IF(AND(LEN(H1195)&gt;1,RIGHT(H1195,1)="/"),LEFT(H1195,LEN(H1195)-1),H1195)))</f>
        <v/>
      </c>
      <c r="J1195">
        <f>IF(I1195="","",IFERROR(N(INDEX($A1195:$E1195,1,Rules!$H$16)),0))</f>
        <v/>
      </c>
      <c r="K1195">
        <f>IF(I1195="","",IFERROR(N(INDEX($A1195:$E1195,1,Rules!$H$17)),0))</f>
        <v/>
      </c>
      <c r="L1195">
        <f>IF(I1195="","",IFERROR(N(INDEX($A1195:$E1195,1,Rules!$H$18))*K1195,0))</f>
        <v/>
      </c>
      <c r="M1195">
        <f>IF(I1195="","",IF(COUNTIF(Crawl!$EC$2:$EC$2001,I1195)&gt;0,"Yes","No"))</f>
        <v/>
      </c>
    </row>
    <row r="1196">
      <c r="G1196">
        <f>IF(A1196="","",IF(LEFT(A1196,4)="http",IFERROR(MID(A1196,FIND("/",A1196,FIND("//",A1196)+2),2000),"/"),A1196))</f>
        <v/>
      </c>
      <c r="H1196">
        <f>IF(G1196="","",IFERROR(LEFT(SUBSTITUTE(G1196,"#","?"),FIND("?",SUBSTITUTE(G1196,"#","?"))-1),G1196))</f>
        <v/>
      </c>
      <c r="I1196">
        <f>IF(H1196="","",LOWER(IF(AND(LEN(H1196)&gt;1,RIGHT(H1196,1)="/"),LEFT(H1196,LEN(H1196)-1),H1196)))</f>
        <v/>
      </c>
      <c r="J1196">
        <f>IF(I1196="","",IFERROR(N(INDEX($A1196:$E1196,1,Rules!$H$16)),0))</f>
        <v/>
      </c>
      <c r="K1196">
        <f>IF(I1196="","",IFERROR(N(INDEX($A1196:$E1196,1,Rules!$H$17)),0))</f>
        <v/>
      </c>
      <c r="L1196">
        <f>IF(I1196="","",IFERROR(N(INDEX($A1196:$E1196,1,Rules!$H$18))*K1196,0))</f>
        <v/>
      </c>
      <c r="M1196">
        <f>IF(I1196="","",IF(COUNTIF(Crawl!$EC$2:$EC$2001,I1196)&gt;0,"Yes","No"))</f>
        <v/>
      </c>
    </row>
    <row r="1197">
      <c r="G1197">
        <f>IF(A1197="","",IF(LEFT(A1197,4)="http",IFERROR(MID(A1197,FIND("/",A1197,FIND("//",A1197)+2),2000),"/"),A1197))</f>
        <v/>
      </c>
      <c r="H1197">
        <f>IF(G1197="","",IFERROR(LEFT(SUBSTITUTE(G1197,"#","?"),FIND("?",SUBSTITUTE(G1197,"#","?"))-1),G1197))</f>
        <v/>
      </c>
      <c r="I1197">
        <f>IF(H1197="","",LOWER(IF(AND(LEN(H1197)&gt;1,RIGHT(H1197,1)="/"),LEFT(H1197,LEN(H1197)-1),H1197)))</f>
        <v/>
      </c>
      <c r="J1197">
        <f>IF(I1197="","",IFERROR(N(INDEX($A1197:$E1197,1,Rules!$H$16)),0))</f>
        <v/>
      </c>
      <c r="K1197">
        <f>IF(I1197="","",IFERROR(N(INDEX($A1197:$E1197,1,Rules!$H$17)),0))</f>
        <v/>
      </c>
      <c r="L1197">
        <f>IF(I1197="","",IFERROR(N(INDEX($A1197:$E1197,1,Rules!$H$18))*K1197,0))</f>
        <v/>
      </c>
      <c r="M1197">
        <f>IF(I1197="","",IF(COUNTIF(Crawl!$EC$2:$EC$2001,I1197)&gt;0,"Yes","No"))</f>
        <v/>
      </c>
    </row>
    <row r="1198">
      <c r="G1198">
        <f>IF(A1198="","",IF(LEFT(A1198,4)="http",IFERROR(MID(A1198,FIND("/",A1198,FIND("//",A1198)+2),2000),"/"),A1198))</f>
        <v/>
      </c>
      <c r="H1198">
        <f>IF(G1198="","",IFERROR(LEFT(SUBSTITUTE(G1198,"#","?"),FIND("?",SUBSTITUTE(G1198,"#","?"))-1),G1198))</f>
        <v/>
      </c>
      <c r="I1198">
        <f>IF(H1198="","",LOWER(IF(AND(LEN(H1198)&gt;1,RIGHT(H1198,1)="/"),LEFT(H1198,LEN(H1198)-1),H1198)))</f>
        <v/>
      </c>
      <c r="J1198">
        <f>IF(I1198="","",IFERROR(N(INDEX($A1198:$E1198,1,Rules!$H$16)),0))</f>
        <v/>
      </c>
      <c r="K1198">
        <f>IF(I1198="","",IFERROR(N(INDEX($A1198:$E1198,1,Rules!$H$17)),0))</f>
        <v/>
      </c>
      <c r="L1198">
        <f>IF(I1198="","",IFERROR(N(INDEX($A1198:$E1198,1,Rules!$H$18))*K1198,0))</f>
        <v/>
      </c>
      <c r="M1198">
        <f>IF(I1198="","",IF(COUNTIF(Crawl!$EC$2:$EC$2001,I1198)&gt;0,"Yes","No"))</f>
        <v/>
      </c>
    </row>
    <row r="1199">
      <c r="G1199">
        <f>IF(A1199="","",IF(LEFT(A1199,4)="http",IFERROR(MID(A1199,FIND("/",A1199,FIND("//",A1199)+2),2000),"/"),A1199))</f>
        <v/>
      </c>
      <c r="H1199">
        <f>IF(G1199="","",IFERROR(LEFT(SUBSTITUTE(G1199,"#","?"),FIND("?",SUBSTITUTE(G1199,"#","?"))-1),G1199))</f>
        <v/>
      </c>
      <c r="I1199">
        <f>IF(H1199="","",LOWER(IF(AND(LEN(H1199)&gt;1,RIGHT(H1199,1)="/"),LEFT(H1199,LEN(H1199)-1),H1199)))</f>
        <v/>
      </c>
      <c r="J1199">
        <f>IF(I1199="","",IFERROR(N(INDEX($A1199:$E1199,1,Rules!$H$16)),0))</f>
        <v/>
      </c>
      <c r="K1199">
        <f>IF(I1199="","",IFERROR(N(INDEX($A1199:$E1199,1,Rules!$H$17)),0))</f>
        <v/>
      </c>
      <c r="L1199">
        <f>IF(I1199="","",IFERROR(N(INDEX($A1199:$E1199,1,Rules!$H$18))*K1199,0))</f>
        <v/>
      </c>
      <c r="M1199">
        <f>IF(I1199="","",IF(COUNTIF(Crawl!$EC$2:$EC$2001,I1199)&gt;0,"Yes","No"))</f>
        <v/>
      </c>
    </row>
    <row r="1200">
      <c r="G1200">
        <f>IF(A1200="","",IF(LEFT(A1200,4)="http",IFERROR(MID(A1200,FIND("/",A1200,FIND("//",A1200)+2),2000),"/"),A1200))</f>
        <v/>
      </c>
      <c r="H1200">
        <f>IF(G1200="","",IFERROR(LEFT(SUBSTITUTE(G1200,"#","?"),FIND("?",SUBSTITUTE(G1200,"#","?"))-1),G1200))</f>
        <v/>
      </c>
      <c r="I1200">
        <f>IF(H1200="","",LOWER(IF(AND(LEN(H1200)&gt;1,RIGHT(H1200,1)="/"),LEFT(H1200,LEN(H1200)-1),H1200)))</f>
        <v/>
      </c>
      <c r="J1200">
        <f>IF(I1200="","",IFERROR(N(INDEX($A1200:$E1200,1,Rules!$H$16)),0))</f>
        <v/>
      </c>
      <c r="K1200">
        <f>IF(I1200="","",IFERROR(N(INDEX($A1200:$E1200,1,Rules!$H$17)),0))</f>
        <v/>
      </c>
      <c r="L1200">
        <f>IF(I1200="","",IFERROR(N(INDEX($A1200:$E1200,1,Rules!$H$18))*K1200,0))</f>
        <v/>
      </c>
      <c r="M1200">
        <f>IF(I1200="","",IF(COUNTIF(Crawl!$EC$2:$EC$2001,I1200)&gt;0,"Yes","No"))</f>
        <v/>
      </c>
    </row>
    <row r="1201">
      <c r="G1201">
        <f>IF(A1201="","",IF(LEFT(A1201,4)="http",IFERROR(MID(A1201,FIND("/",A1201,FIND("//",A1201)+2),2000),"/"),A1201))</f>
        <v/>
      </c>
      <c r="H1201">
        <f>IF(G1201="","",IFERROR(LEFT(SUBSTITUTE(G1201,"#","?"),FIND("?",SUBSTITUTE(G1201,"#","?"))-1),G1201))</f>
        <v/>
      </c>
      <c r="I1201">
        <f>IF(H1201="","",LOWER(IF(AND(LEN(H1201)&gt;1,RIGHT(H1201,1)="/"),LEFT(H1201,LEN(H1201)-1),H1201)))</f>
        <v/>
      </c>
      <c r="J1201">
        <f>IF(I1201="","",IFERROR(N(INDEX($A1201:$E1201,1,Rules!$H$16)),0))</f>
        <v/>
      </c>
      <c r="K1201">
        <f>IF(I1201="","",IFERROR(N(INDEX($A1201:$E1201,1,Rules!$H$17)),0))</f>
        <v/>
      </c>
      <c r="L1201">
        <f>IF(I1201="","",IFERROR(N(INDEX($A1201:$E1201,1,Rules!$H$18))*K1201,0))</f>
        <v/>
      </c>
      <c r="M1201">
        <f>IF(I1201="","",IF(COUNTIF(Crawl!$EC$2:$EC$2001,I1201)&gt;0,"Yes","No"))</f>
        <v/>
      </c>
    </row>
    <row r="1202">
      <c r="G1202">
        <f>IF(A1202="","",IF(LEFT(A1202,4)="http",IFERROR(MID(A1202,FIND("/",A1202,FIND("//",A1202)+2),2000),"/"),A1202))</f>
        <v/>
      </c>
      <c r="H1202">
        <f>IF(G1202="","",IFERROR(LEFT(SUBSTITUTE(G1202,"#","?"),FIND("?",SUBSTITUTE(G1202,"#","?"))-1),G1202))</f>
        <v/>
      </c>
      <c r="I1202">
        <f>IF(H1202="","",LOWER(IF(AND(LEN(H1202)&gt;1,RIGHT(H1202,1)="/"),LEFT(H1202,LEN(H1202)-1),H1202)))</f>
        <v/>
      </c>
      <c r="J1202">
        <f>IF(I1202="","",IFERROR(N(INDEX($A1202:$E1202,1,Rules!$H$16)),0))</f>
        <v/>
      </c>
      <c r="K1202">
        <f>IF(I1202="","",IFERROR(N(INDEX($A1202:$E1202,1,Rules!$H$17)),0))</f>
        <v/>
      </c>
      <c r="L1202">
        <f>IF(I1202="","",IFERROR(N(INDEX($A1202:$E1202,1,Rules!$H$18))*K1202,0))</f>
        <v/>
      </c>
      <c r="M1202">
        <f>IF(I1202="","",IF(COUNTIF(Crawl!$EC$2:$EC$2001,I1202)&gt;0,"Yes","No"))</f>
        <v/>
      </c>
    </row>
    <row r="1203">
      <c r="G1203">
        <f>IF(A1203="","",IF(LEFT(A1203,4)="http",IFERROR(MID(A1203,FIND("/",A1203,FIND("//",A1203)+2),2000),"/"),A1203))</f>
        <v/>
      </c>
      <c r="H1203">
        <f>IF(G1203="","",IFERROR(LEFT(SUBSTITUTE(G1203,"#","?"),FIND("?",SUBSTITUTE(G1203,"#","?"))-1),G1203))</f>
        <v/>
      </c>
      <c r="I1203">
        <f>IF(H1203="","",LOWER(IF(AND(LEN(H1203)&gt;1,RIGHT(H1203,1)="/"),LEFT(H1203,LEN(H1203)-1),H1203)))</f>
        <v/>
      </c>
      <c r="J1203">
        <f>IF(I1203="","",IFERROR(N(INDEX($A1203:$E1203,1,Rules!$H$16)),0))</f>
        <v/>
      </c>
      <c r="K1203">
        <f>IF(I1203="","",IFERROR(N(INDEX($A1203:$E1203,1,Rules!$H$17)),0))</f>
        <v/>
      </c>
      <c r="L1203">
        <f>IF(I1203="","",IFERROR(N(INDEX($A1203:$E1203,1,Rules!$H$18))*K1203,0))</f>
        <v/>
      </c>
      <c r="M1203">
        <f>IF(I1203="","",IF(COUNTIF(Crawl!$EC$2:$EC$2001,I1203)&gt;0,"Yes","No"))</f>
        <v/>
      </c>
    </row>
    <row r="1204">
      <c r="G1204">
        <f>IF(A1204="","",IF(LEFT(A1204,4)="http",IFERROR(MID(A1204,FIND("/",A1204,FIND("//",A1204)+2),2000),"/"),A1204))</f>
        <v/>
      </c>
      <c r="H1204">
        <f>IF(G1204="","",IFERROR(LEFT(SUBSTITUTE(G1204,"#","?"),FIND("?",SUBSTITUTE(G1204,"#","?"))-1),G1204))</f>
        <v/>
      </c>
      <c r="I1204">
        <f>IF(H1204="","",LOWER(IF(AND(LEN(H1204)&gt;1,RIGHT(H1204,1)="/"),LEFT(H1204,LEN(H1204)-1),H1204)))</f>
        <v/>
      </c>
      <c r="J1204">
        <f>IF(I1204="","",IFERROR(N(INDEX($A1204:$E1204,1,Rules!$H$16)),0))</f>
        <v/>
      </c>
      <c r="K1204">
        <f>IF(I1204="","",IFERROR(N(INDEX($A1204:$E1204,1,Rules!$H$17)),0))</f>
        <v/>
      </c>
      <c r="L1204">
        <f>IF(I1204="","",IFERROR(N(INDEX($A1204:$E1204,1,Rules!$H$18))*K1204,0))</f>
        <v/>
      </c>
      <c r="M1204">
        <f>IF(I1204="","",IF(COUNTIF(Crawl!$EC$2:$EC$2001,I1204)&gt;0,"Yes","No"))</f>
        <v/>
      </c>
    </row>
    <row r="1205">
      <c r="G1205">
        <f>IF(A1205="","",IF(LEFT(A1205,4)="http",IFERROR(MID(A1205,FIND("/",A1205,FIND("//",A1205)+2),2000),"/"),A1205))</f>
        <v/>
      </c>
      <c r="H1205">
        <f>IF(G1205="","",IFERROR(LEFT(SUBSTITUTE(G1205,"#","?"),FIND("?",SUBSTITUTE(G1205,"#","?"))-1),G1205))</f>
        <v/>
      </c>
      <c r="I1205">
        <f>IF(H1205="","",LOWER(IF(AND(LEN(H1205)&gt;1,RIGHT(H1205,1)="/"),LEFT(H1205,LEN(H1205)-1),H1205)))</f>
        <v/>
      </c>
      <c r="J1205">
        <f>IF(I1205="","",IFERROR(N(INDEX($A1205:$E1205,1,Rules!$H$16)),0))</f>
        <v/>
      </c>
      <c r="K1205">
        <f>IF(I1205="","",IFERROR(N(INDEX($A1205:$E1205,1,Rules!$H$17)),0))</f>
        <v/>
      </c>
      <c r="L1205">
        <f>IF(I1205="","",IFERROR(N(INDEX($A1205:$E1205,1,Rules!$H$18))*K1205,0))</f>
        <v/>
      </c>
      <c r="M1205">
        <f>IF(I1205="","",IF(COUNTIF(Crawl!$EC$2:$EC$2001,I1205)&gt;0,"Yes","No"))</f>
        <v/>
      </c>
    </row>
    <row r="1206">
      <c r="G1206">
        <f>IF(A1206="","",IF(LEFT(A1206,4)="http",IFERROR(MID(A1206,FIND("/",A1206,FIND("//",A1206)+2),2000),"/"),A1206))</f>
        <v/>
      </c>
      <c r="H1206">
        <f>IF(G1206="","",IFERROR(LEFT(SUBSTITUTE(G1206,"#","?"),FIND("?",SUBSTITUTE(G1206,"#","?"))-1),G1206))</f>
        <v/>
      </c>
      <c r="I1206">
        <f>IF(H1206="","",LOWER(IF(AND(LEN(H1206)&gt;1,RIGHT(H1206,1)="/"),LEFT(H1206,LEN(H1206)-1),H1206)))</f>
        <v/>
      </c>
      <c r="J1206">
        <f>IF(I1206="","",IFERROR(N(INDEX($A1206:$E1206,1,Rules!$H$16)),0))</f>
        <v/>
      </c>
      <c r="K1206">
        <f>IF(I1206="","",IFERROR(N(INDEX($A1206:$E1206,1,Rules!$H$17)),0))</f>
        <v/>
      </c>
      <c r="L1206">
        <f>IF(I1206="","",IFERROR(N(INDEX($A1206:$E1206,1,Rules!$H$18))*K1206,0))</f>
        <v/>
      </c>
      <c r="M1206">
        <f>IF(I1206="","",IF(COUNTIF(Crawl!$EC$2:$EC$2001,I1206)&gt;0,"Yes","No"))</f>
        <v/>
      </c>
    </row>
    <row r="1207">
      <c r="G1207">
        <f>IF(A1207="","",IF(LEFT(A1207,4)="http",IFERROR(MID(A1207,FIND("/",A1207,FIND("//",A1207)+2),2000),"/"),A1207))</f>
        <v/>
      </c>
      <c r="H1207">
        <f>IF(G1207="","",IFERROR(LEFT(SUBSTITUTE(G1207,"#","?"),FIND("?",SUBSTITUTE(G1207,"#","?"))-1),G1207))</f>
        <v/>
      </c>
      <c r="I1207">
        <f>IF(H1207="","",LOWER(IF(AND(LEN(H1207)&gt;1,RIGHT(H1207,1)="/"),LEFT(H1207,LEN(H1207)-1),H1207)))</f>
        <v/>
      </c>
      <c r="J1207">
        <f>IF(I1207="","",IFERROR(N(INDEX($A1207:$E1207,1,Rules!$H$16)),0))</f>
        <v/>
      </c>
      <c r="K1207">
        <f>IF(I1207="","",IFERROR(N(INDEX($A1207:$E1207,1,Rules!$H$17)),0))</f>
        <v/>
      </c>
      <c r="L1207">
        <f>IF(I1207="","",IFERROR(N(INDEX($A1207:$E1207,1,Rules!$H$18))*K1207,0))</f>
        <v/>
      </c>
      <c r="M1207">
        <f>IF(I1207="","",IF(COUNTIF(Crawl!$EC$2:$EC$2001,I1207)&gt;0,"Yes","No"))</f>
        <v/>
      </c>
    </row>
    <row r="1208">
      <c r="G1208">
        <f>IF(A1208="","",IF(LEFT(A1208,4)="http",IFERROR(MID(A1208,FIND("/",A1208,FIND("//",A1208)+2),2000),"/"),A1208))</f>
        <v/>
      </c>
      <c r="H1208">
        <f>IF(G1208="","",IFERROR(LEFT(SUBSTITUTE(G1208,"#","?"),FIND("?",SUBSTITUTE(G1208,"#","?"))-1),G1208))</f>
        <v/>
      </c>
      <c r="I1208">
        <f>IF(H1208="","",LOWER(IF(AND(LEN(H1208)&gt;1,RIGHT(H1208,1)="/"),LEFT(H1208,LEN(H1208)-1),H1208)))</f>
        <v/>
      </c>
      <c r="J1208">
        <f>IF(I1208="","",IFERROR(N(INDEX($A1208:$E1208,1,Rules!$H$16)),0))</f>
        <v/>
      </c>
      <c r="K1208">
        <f>IF(I1208="","",IFERROR(N(INDEX($A1208:$E1208,1,Rules!$H$17)),0))</f>
        <v/>
      </c>
      <c r="L1208">
        <f>IF(I1208="","",IFERROR(N(INDEX($A1208:$E1208,1,Rules!$H$18))*K1208,0))</f>
        <v/>
      </c>
      <c r="M1208">
        <f>IF(I1208="","",IF(COUNTIF(Crawl!$EC$2:$EC$2001,I1208)&gt;0,"Yes","No"))</f>
        <v/>
      </c>
    </row>
    <row r="1209">
      <c r="G1209">
        <f>IF(A1209="","",IF(LEFT(A1209,4)="http",IFERROR(MID(A1209,FIND("/",A1209,FIND("//",A1209)+2),2000),"/"),A1209))</f>
        <v/>
      </c>
      <c r="H1209">
        <f>IF(G1209="","",IFERROR(LEFT(SUBSTITUTE(G1209,"#","?"),FIND("?",SUBSTITUTE(G1209,"#","?"))-1),G1209))</f>
        <v/>
      </c>
      <c r="I1209">
        <f>IF(H1209="","",LOWER(IF(AND(LEN(H1209)&gt;1,RIGHT(H1209,1)="/"),LEFT(H1209,LEN(H1209)-1),H1209)))</f>
        <v/>
      </c>
      <c r="J1209">
        <f>IF(I1209="","",IFERROR(N(INDEX($A1209:$E1209,1,Rules!$H$16)),0))</f>
        <v/>
      </c>
      <c r="K1209">
        <f>IF(I1209="","",IFERROR(N(INDEX($A1209:$E1209,1,Rules!$H$17)),0))</f>
        <v/>
      </c>
      <c r="L1209">
        <f>IF(I1209="","",IFERROR(N(INDEX($A1209:$E1209,1,Rules!$H$18))*K1209,0))</f>
        <v/>
      </c>
      <c r="M1209">
        <f>IF(I1209="","",IF(COUNTIF(Crawl!$EC$2:$EC$2001,I1209)&gt;0,"Yes","No"))</f>
        <v/>
      </c>
    </row>
    <row r="1210">
      <c r="G1210">
        <f>IF(A1210="","",IF(LEFT(A1210,4)="http",IFERROR(MID(A1210,FIND("/",A1210,FIND("//",A1210)+2),2000),"/"),A1210))</f>
        <v/>
      </c>
      <c r="H1210">
        <f>IF(G1210="","",IFERROR(LEFT(SUBSTITUTE(G1210,"#","?"),FIND("?",SUBSTITUTE(G1210,"#","?"))-1),G1210))</f>
        <v/>
      </c>
      <c r="I1210">
        <f>IF(H1210="","",LOWER(IF(AND(LEN(H1210)&gt;1,RIGHT(H1210,1)="/"),LEFT(H1210,LEN(H1210)-1),H1210)))</f>
        <v/>
      </c>
      <c r="J1210">
        <f>IF(I1210="","",IFERROR(N(INDEX($A1210:$E1210,1,Rules!$H$16)),0))</f>
        <v/>
      </c>
      <c r="K1210">
        <f>IF(I1210="","",IFERROR(N(INDEX($A1210:$E1210,1,Rules!$H$17)),0))</f>
        <v/>
      </c>
      <c r="L1210">
        <f>IF(I1210="","",IFERROR(N(INDEX($A1210:$E1210,1,Rules!$H$18))*K1210,0))</f>
        <v/>
      </c>
      <c r="M1210">
        <f>IF(I1210="","",IF(COUNTIF(Crawl!$EC$2:$EC$2001,I1210)&gt;0,"Yes","No"))</f>
        <v/>
      </c>
    </row>
    <row r="1211">
      <c r="G1211">
        <f>IF(A1211="","",IF(LEFT(A1211,4)="http",IFERROR(MID(A1211,FIND("/",A1211,FIND("//",A1211)+2),2000),"/"),A1211))</f>
        <v/>
      </c>
      <c r="H1211">
        <f>IF(G1211="","",IFERROR(LEFT(SUBSTITUTE(G1211,"#","?"),FIND("?",SUBSTITUTE(G1211,"#","?"))-1),G1211))</f>
        <v/>
      </c>
      <c r="I1211">
        <f>IF(H1211="","",LOWER(IF(AND(LEN(H1211)&gt;1,RIGHT(H1211,1)="/"),LEFT(H1211,LEN(H1211)-1),H1211)))</f>
        <v/>
      </c>
      <c r="J1211">
        <f>IF(I1211="","",IFERROR(N(INDEX($A1211:$E1211,1,Rules!$H$16)),0))</f>
        <v/>
      </c>
      <c r="K1211">
        <f>IF(I1211="","",IFERROR(N(INDEX($A1211:$E1211,1,Rules!$H$17)),0))</f>
        <v/>
      </c>
      <c r="L1211">
        <f>IF(I1211="","",IFERROR(N(INDEX($A1211:$E1211,1,Rules!$H$18))*K1211,0))</f>
        <v/>
      </c>
      <c r="M1211">
        <f>IF(I1211="","",IF(COUNTIF(Crawl!$EC$2:$EC$2001,I1211)&gt;0,"Yes","No"))</f>
        <v/>
      </c>
    </row>
    <row r="1212">
      <c r="G1212">
        <f>IF(A1212="","",IF(LEFT(A1212,4)="http",IFERROR(MID(A1212,FIND("/",A1212,FIND("//",A1212)+2),2000),"/"),A1212))</f>
        <v/>
      </c>
      <c r="H1212">
        <f>IF(G1212="","",IFERROR(LEFT(SUBSTITUTE(G1212,"#","?"),FIND("?",SUBSTITUTE(G1212,"#","?"))-1),G1212))</f>
        <v/>
      </c>
      <c r="I1212">
        <f>IF(H1212="","",LOWER(IF(AND(LEN(H1212)&gt;1,RIGHT(H1212,1)="/"),LEFT(H1212,LEN(H1212)-1),H1212)))</f>
        <v/>
      </c>
      <c r="J1212">
        <f>IF(I1212="","",IFERROR(N(INDEX($A1212:$E1212,1,Rules!$H$16)),0))</f>
        <v/>
      </c>
      <c r="K1212">
        <f>IF(I1212="","",IFERROR(N(INDEX($A1212:$E1212,1,Rules!$H$17)),0))</f>
        <v/>
      </c>
      <c r="L1212">
        <f>IF(I1212="","",IFERROR(N(INDEX($A1212:$E1212,1,Rules!$H$18))*K1212,0))</f>
        <v/>
      </c>
      <c r="M1212">
        <f>IF(I1212="","",IF(COUNTIF(Crawl!$EC$2:$EC$2001,I1212)&gt;0,"Yes","No"))</f>
        <v/>
      </c>
    </row>
    <row r="1213">
      <c r="G1213">
        <f>IF(A1213="","",IF(LEFT(A1213,4)="http",IFERROR(MID(A1213,FIND("/",A1213,FIND("//",A1213)+2),2000),"/"),A1213))</f>
        <v/>
      </c>
      <c r="H1213">
        <f>IF(G1213="","",IFERROR(LEFT(SUBSTITUTE(G1213,"#","?"),FIND("?",SUBSTITUTE(G1213,"#","?"))-1),G1213))</f>
        <v/>
      </c>
      <c r="I1213">
        <f>IF(H1213="","",LOWER(IF(AND(LEN(H1213)&gt;1,RIGHT(H1213,1)="/"),LEFT(H1213,LEN(H1213)-1),H1213)))</f>
        <v/>
      </c>
      <c r="J1213">
        <f>IF(I1213="","",IFERROR(N(INDEX($A1213:$E1213,1,Rules!$H$16)),0))</f>
        <v/>
      </c>
      <c r="K1213">
        <f>IF(I1213="","",IFERROR(N(INDEX($A1213:$E1213,1,Rules!$H$17)),0))</f>
        <v/>
      </c>
      <c r="L1213">
        <f>IF(I1213="","",IFERROR(N(INDEX($A1213:$E1213,1,Rules!$H$18))*K1213,0))</f>
        <v/>
      </c>
      <c r="M1213">
        <f>IF(I1213="","",IF(COUNTIF(Crawl!$EC$2:$EC$2001,I1213)&gt;0,"Yes","No"))</f>
        <v/>
      </c>
    </row>
    <row r="1214">
      <c r="G1214">
        <f>IF(A1214="","",IF(LEFT(A1214,4)="http",IFERROR(MID(A1214,FIND("/",A1214,FIND("//",A1214)+2),2000),"/"),A1214))</f>
        <v/>
      </c>
      <c r="H1214">
        <f>IF(G1214="","",IFERROR(LEFT(SUBSTITUTE(G1214,"#","?"),FIND("?",SUBSTITUTE(G1214,"#","?"))-1),G1214))</f>
        <v/>
      </c>
      <c r="I1214">
        <f>IF(H1214="","",LOWER(IF(AND(LEN(H1214)&gt;1,RIGHT(H1214,1)="/"),LEFT(H1214,LEN(H1214)-1),H1214)))</f>
        <v/>
      </c>
      <c r="J1214">
        <f>IF(I1214="","",IFERROR(N(INDEX($A1214:$E1214,1,Rules!$H$16)),0))</f>
        <v/>
      </c>
      <c r="K1214">
        <f>IF(I1214="","",IFERROR(N(INDEX($A1214:$E1214,1,Rules!$H$17)),0))</f>
        <v/>
      </c>
      <c r="L1214">
        <f>IF(I1214="","",IFERROR(N(INDEX($A1214:$E1214,1,Rules!$H$18))*K1214,0))</f>
        <v/>
      </c>
      <c r="M1214">
        <f>IF(I1214="","",IF(COUNTIF(Crawl!$EC$2:$EC$2001,I1214)&gt;0,"Yes","No"))</f>
        <v/>
      </c>
    </row>
    <row r="1215">
      <c r="G1215">
        <f>IF(A1215="","",IF(LEFT(A1215,4)="http",IFERROR(MID(A1215,FIND("/",A1215,FIND("//",A1215)+2),2000),"/"),A1215))</f>
        <v/>
      </c>
      <c r="H1215">
        <f>IF(G1215="","",IFERROR(LEFT(SUBSTITUTE(G1215,"#","?"),FIND("?",SUBSTITUTE(G1215,"#","?"))-1),G1215))</f>
        <v/>
      </c>
      <c r="I1215">
        <f>IF(H1215="","",LOWER(IF(AND(LEN(H1215)&gt;1,RIGHT(H1215,1)="/"),LEFT(H1215,LEN(H1215)-1),H1215)))</f>
        <v/>
      </c>
      <c r="J1215">
        <f>IF(I1215="","",IFERROR(N(INDEX($A1215:$E1215,1,Rules!$H$16)),0))</f>
        <v/>
      </c>
      <c r="K1215">
        <f>IF(I1215="","",IFERROR(N(INDEX($A1215:$E1215,1,Rules!$H$17)),0))</f>
        <v/>
      </c>
      <c r="L1215">
        <f>IF(I1215="","",IFERROR(N(INDEX($A1215:$E1215,1,Rules!$H$18))*K1215,0))</f>
        <v/>
      </c>
      <c r="M1215">
        <f>IF(I1215="","",IF(COUNTIF(Crawl!$EC$2:$EC$2001,I1215)&gt;0,"Yes","No"))</f>
        <v/>
      </c>
    </row>
    <row r="1216">
      <c r="G1216">
        <f>IF(A1216="","",IF(LEFT(A1216,4)="http",IFERROR(MID(A1216,FIND("/",A1216,FIND("//",A1216)+2),2000),"/"),A1216))</f>
        <v/>
      </c>
      <c r="H1216">
        <f>IF(G1216="","",IFERROR(LEFT(SUBSTITUTE(G1216,"#","?"),FIND("?",SUBSTITUTE(G1216,"#","?"))-1),G1216))</f>
        <v/>
      </c>
      <c r="I1216">
        <f>IF(H1216="","",LOWER(IF(AND(LEN(H1216)&gt;1,RIGHT(H1216,1)="/"),LEFT(H1216,LEN(H1216)-1),H1216)))</f>
        <v/>
      </c>
      <c r="J1216">
        <f>IF(I1216="","",IFERROR(N(INDEX($A1216:$E1216,1,Rules!$H$16)),0))</f>
        <v/>
      </c>
      <c r="K1216">
        <f>IF(I1216="","",IFERROR(N(INDEX($A1216:$E1216,1,Rules!$H$17)),0))</f>
        <v/>
      </c>
      <c r="L1216">
        <f>IF(I1216="","",IFERROR(N(INDEX($A1216:$E1216,1,Rules!$H$18))*K1216,0))</f>
        <v/>
      </c>
      <c r="M1216">
        <f>IF(I1216="","",IF(COUNTIF(Crawl!$EC$2:$EC$2001,I1216)&gt;0,"Yes","No"))</f>
        <v/>
      </c>
    </row>
    <row r="1217">
      <c r="G1217">
        <f>IF(A1217="","",IF(LEFT(A1217,4)="http",IFERROR(MID(A1217,FIND("/",A1217,FIND("//",A1217)+2),2000),"/"),A1217))</f>
        <v/>
      </c>
      <c r="H1217">
        <f>IF(G1217="","",IFERROR(LEFT(SUBSTITUTE(G1217,"#","?"),FIND("?",SUBSTITUTE(G1217,"#","?"))-1),G1217))</f>
        <v/>
      </c>
      <c r="I1217">
        <f>IF(H1217="","",LOWER(IF(AND(LEN(H1217)&gt;1,RIGHT(H1217,1)="/"),LEFT(H1217,LEN(H1217)-1),H1217)))</f>
        <v/>
      </c>
      <c r="J1217">
        <f>IF(I1217="","",IFERROR(N(INDEX($A1217:$E1217,1,Rules!$H$16)),0))</f>
        <v/>
      </c>
      <c r="K1217">
        <f>IF(I1217="","",IFERROR(N(INDEX($A1217:$E1217,1,Rules!$H$17)),0))</f>
        <v/>
      </c>
      <c r="L1217">
        <f>IF(I1217="","",IFERROR(N(INDEX($A1217:$E1217,1,Rules!$H$18))*K1217,0))</f>
        <v/>
      </c>
      <c r="M1217">
        <f>IF(I1217="","",IF(COUNTIF(Crawl!$EC$2:$EC$2001,I1217)&gt;0,"Yes","No"))</f>
        <v/>
      </c>
    </row>
    <row r="1218">
      <c r="G1218">
        <f>IF(A1218="","",IF(LEFT(A1218,4)="http",IFERROR(MID(A1218,FIND("/",A1218,FIND("//",A1218)+2),2000),"/"),A1218))</f>
        <v/>
      </c>
      <c r="H1218">
        <f>IF(G1218="","",IFERROR(LEFT(SUBSTITUTE(G1218,"#","?"),FIND("?",SUBSTITUTE(G1218,"#","?"))-1),G1218))</f>
        <v/>
      </c>
      <c r="I1218">
        <f>IF(H1218="","",LOWER(IF(AND(LEN(H1218)&gt;1,RIGHT(H1218,1)="/"),LEFT(H1218,LEN(H1218)-1),H1218)))</f>
        <v/>
      </c>
      <c r="J1218">
        <f>IF(I1218="","",IFERROR(N(INDEX($A1218:$E1218,1,Rules!$H$16)),0))</f>
        <v/>
      </c>
      <c r="K1218">
        <f>IF(I1218="","",IFERROR(N(INDEX($A1218:$E1218,1,Rules!$H$17)),0))</f>
        <v/>
      </c>
      <c r="L1218">
        <f>IF(I1218="","",IFERROR(N(INDEX($A1218:$E1218,1,Rules!$H$18))*K1218,0))</f>
        <v/>
      </c>
      <c r="M1218">
        <f>IF(I1218="","",IF(COUNTIF(Crawl!$EC$2:$EC$2001,I1218)&gt;0,"Yes","No"))</f>
        <v/>
      </c>
    </row>
    <row r="1219">
      <c r="G1219">
        <f>IF(A1219="","",IF(LEFT(A1219,4)="http",IFERROR(MID(A1219,FIND("/",A1219,FIND("//",A1219)+2),2000),"/"),A1219))</f>
        <v/>
      </c>
      <c r="H1219">
        <f>IF(G1219="","",IFERROR(LEFT(SUBSTITUTE(G1219,"#","?"),FIND("?",SUBSTITUTE(G1219,"#","?"))-1),G1219))</f>
        <v/>
      </c>
      <c r="I1219">
        <f>IF(H1219="","",LOWER(IF(AND(LEN(H1219)&gt;1,RIGHT(H1219,1)="/"),LEFT(H1219,LEN(H1219)-1),H1219)))</f>
        <v/>
      </c>
      <c r="J1219">
        <f>IF(I1219="","",IFERROR(N(INDEX($A1219:$E1219,1,Rules!$H$16)),0))</f>
        <v/>
      </c>
      <c r="K1219">
        <f>IF(I1219="","",IFERROR(N(INDEX($A1219:$E1219,1,Rules!$H$17)),0))</f>
        <v/>
      </c>
      <c r="L1219">
        <f>IF(I1219="","",IFERROR(N(INDEX($A1219:$E1219,1,Rules!$H$18))*K1219,0))</f>
        <v/>
      </c>
      <c r="M1219">
        <f>IF(I1219="","",IF(COUNTIF(Crawl!$EC$2:$EC$2001,I1219)&gt;0,"Yes","No"))</f>
        <v/>
      </c>
    </row>
    <row r="1220">
      <c r="G1220">
        <f>IF(A1220="","",IF(LEFT(A1220,4)="http",IFERROR(MID(A1220,FIND("/",A1220,FIND("//",A1220)+2),2000),"/"),A1220))</f>
        <v/>
      </c>
      <c r="H1220">
        <f>IF(G1220="","",IFERROR(LEFT(SUBSTITUTE(G1220,"#","?"),FIND("?",SUBSTITUTE(G1220,"#","?"))-1),G1220))</f>
        <v/>
      </c>
      <c r="I1220">
        <f>IF(H1220="","",LOWER(IF(AND(LEN(H1220)&gt;1,RIGHT(H1220,1)="/"),LEFT(H1220,LEN(H1220)-1),H1220)))</f>
        <v/>
      </c>
      <c r="J1220">
        <f>IF(I1220="","",IFERROR(N(INDEX($A1220:$E1220,1,Rules!$H$16)),0))</f>
        <v/>
      </c>
      <c r="K1220">
        <f>IF(I1220="","",IFERROR(N(INDEX($A1220:$E1220,1,Rules!$H$17)),0))</f>
        <v/>
      </c>
      <c r="L1220">
        <f>IF(I1220="","",IFERROR(N(INDEX($A1220:$E1220,1,Rules!$H$18))*K1220,0))</f>
        <v/>
      </c>
      <c r="M1220">
        <f>IF(I1220="","",IF(COUNTIF(Crawl!$EC$2:$EC$2001,I1220)&gt;0,"Yes","No"))</f>
        <v/>
      </c>
    </row>
    <row r="1221">
      <c r="G1221">
        <f>IF(A1221="","",IF(LEFT(A1221,4)="http",IFERROR(MID(A1221,FIND("/",A1221,FIND("//",A1221)+2),2000),"/"),A1221))</f>
        <v/>
      </c>
      <c r="H1221">
        <f>IF(G1221="","",IFERROR(LEFT(SUBSTITUTE(G1221,"#","?"),FIND("?",SUBSTITUTE(G1221,"#","?"))-1),G1221))</f>
        <v/>
      </c>
      <c r="I1221">
        <f>IF(H1221="","",LOWER(IF(AND(LEN(H1221)&gt;1,RIGHT(H1221,1)="/"),LEFT(H1221,LEN(H1221)-1),H1221)))</f>
        <v/>
      </c>
      <c r="J1221">
        <f>IF(I1221="","",IFERROR(N(INDEX($A1221:$E1221,1,Rules!$H$16)),0))</f>
        <v/>
      </c>
      <c r="K1221">
        <f>IF(I1221="","",IFERROR(N(INDEX($A1221:$E1221,1,Rules!$H$17)),0))</f>
        <v/>
      </c>
      <c r="L1221">
        <f>IF(I1221="","",IFERROR(N(INDEX($A1221:$E1221,1,Rules!$H$18))*K1221,0))</f>
        <v/>
      </c>
      <c r="M1221">
        <f>IF(I1221="","",IF(COUNTIF(Crawl!$EC$2:$EC$2001,I1221)&gt;0,"Yes","No"))</f>
        <v/>
      </c>
    </row>
    <row r="1222">
      <c r="G1222">
        <f>IF(A1222="","",IF(LEFT(A1222,4)="http",IFERROR(MID(A1222,FIND("/",A1222,FIND("//",A1222)+2),2000),"/"),A1222))</f>
        <v/>
      </c>
      <c r="H1222">
        <f>IF(G1222="","",IFERROR(LEFT(SUBSTITUTE(G1222,"#","?"),FIND("?",SUBSTITUTE(G1222,"#","?"))-1),G1222))</f>
        <v/>
      </c>
      <c r="I1222">
        <f>IF(H1222="","",LOWER(IF(AND(LEN(H1222)&gt;1,RIGHT(H1222,1)="/"),LEFT(H1222,LEN(H1222)-1),H1222)))</f>
        <v/>
      </c>
      <c r="J1222">
        <f>IF(I1222="","",IFERROR(N(INDEX($A1222:$E1222,1,Rules!$H$16)),0))</f>
        <v/>
      </c>
      <c r="K1222">
        <f>IF(I1222="","",IFERROR(N(INDEX($A1222:$E1222,1,Rules!$H$17)),0))</f>
        <v/>
      </c>
      <c r="L1222">
        <f>IF(I1222="","",IFERROR(N(INDEX($A1222:$E1222,1,Rules!$H$18))*K1222,0))</f>
        <v/>
      </c>
      <c r="M1222">
        <f>IF(I1222="","",IF(COUNTIF(Crawl!$EC$2:$EC$2001,I1222)&gt;0,"Yes","No"))</f>
        <v/>
      </c>
    </row>
    <row r="1223">
      <c r="G1223">
        <f>IF(A1223="","",IF(LEFT(A1223,4)="http",IFERROR(MID(A1223,FIND("/",A1223,FIND("//",A1223)+2),2000),"/"),A1223))</f>
        <v/>
      </c>
      <c r="H1223">
        <f>IF(G1223="","",IFERROR(LEFT(SUBSTITUTE(G1223,"#","?"),FIND("?",SUBSTITUTE(G1223,"#","?"))-1),G1223))</f>
        <v/>
      </c>
      <c r="I1223">
        <f>IF(H1223="","",LOWER(IF(AND(LEN(H1223)&gt;1,RIGHT(H1223,1)="/"),LEFT(H1223,LEN(H1223)-1),H1223)))</f>
        <v/>
      </c>
      <c r="J1223">
        <f>IF(I1223="","",IFERROR(N(INDEX($A1223:$E1223,1,Rules!$H$16)),0))</f>
        <v/>
      </c>
      <c r="K1223">
        <f>IF(I1223="","",IFERROR(N(INDEX($A1223:$E1223,1,Rules!$H$17)),0))</f>
        <v/>
      </c>
      <c r="L1223">
        <f>IF(I1223="","",IFERROR(N(INDEX($A1223:$E1223,1,Rules!$H$18))*K1223,0))</f>
        <v/>
      </c>
      <c r="M1223">
        <f>IF(I1223="","",IF(COUNTIF(Crawl!$EC$2:$EC$2001,I1223)&gt;0,"Yes","No"))</f>
        <v/>
      </c>
    </row>
    <row r="1224">
      <c r="G1224">
        <f>IF(A1224="","",IF(LEFT(A1224,4)="http",IFERROR(MID(A1224,FIND("/",A1224,FIND("//",A1224)+2),2000),"/"),A1224))</f>
        <v/>
      </c>
      <c r="H1224">
        <f>IF(G1224="","",IFERROR(LEFT(SUBSTITUTE(G1224,"#","?"),FIND("?",SUBSTITUTE(G1224,"#","?"))-1),G1224))</f>
        <v/>
      </c>
      <c r="I1224">
        <f>IF(H1224="","",LOWER(IF(AND(LEN(H1224)&gt;1,RIGHT(H1224,1)="/"),LEFT(H1224,LEN(H1224)-1),H1224)))</f>
        <v/>
      </c>
      <c r="J1224">
        <f>IF(I1224="","",IFERROR(N(INDEX($A1224:$E1224,1,Rules!$H$16)),0))</f>
        <v/>
      </c>
      <c r="K1224">
        <f>IF(I1224="","",IFERROR(N(INDEX($A1224:$E1224,1,Rules!$H$17)),0))</f>
        <v/>
      </c>
      <c r="L1224">
        <f>IF(I1224="","",IFERROR(N(INDEX($A1224:$E1224,1,Rules!$H$18))*K1224,0))</f>
        <v/>
      </c>
      <c r="M1224">
        <f>IF(I1224="","",IF(COUNTIF(Crawl!$EC$2:$EC$2001,I1224)&gt;0,"Yes","No"))</f>
        <v/>
      </c>
    </row>
    <row r="1225">
      <c r="G1225">
        <f>IF(A1225="","",IF(LEFT(A1225,4)="http",IFERROR(MID(A1225,FIND("/",A1225,FIND("//",A1225)+2),2000),"/"),A1225))</f>
        <v/>
      </c>
      <c r="H1225">
        <f>IF(G1225="","",IFERROR(LEFT(SUBSTITUTE(G1225,"#","?"),FIND("?",SUBSTITUTE(G1225,"#","?"))-1),G1225))</f>
        <v/>
      </c>
      <c r="I1225">
        <f>IF(H1225="","",LOWER(IF(AND(LEN(H1225)&gt;1,RIGHT(H1225,1)="/"),LEFT(H1225,LEN(H1225)-1),H1225)))</f>
        <v/>
      </c>
      <c r="J1225">
        <f>IF(I1225="","",IFERROR(N(INDEX($A1225:$E1225,1,Rules!$H$16)),0))</f>
        <v/>
      </c>
      <c r="K1225">
        <f>IF(I1225="","",IFERROR(N(INDEX($A1225:$E1225,1,Rules!$H$17)),0))</f>
        <v/>
      </c>
      <c r="L1225">
        <f>IF(I1225="","",IFERROR(N(INDEX($A1225:$E1225,1,Rules!$H$18))*K1225,0))</f>
        <v/>
      </c>
      <c r="M1225">
        <f>IF(I1225="","",IF(COUNTIF(Crawl!$EC$2:$EC$2001,I1225)&gt;0,"Yes","No"))</f>
        <v/>
      </c>
    </row>
    <row r="1226">
      <c r="G1226">
        <f>IF(A1226="","",IF(LEFT(A1226,4)="http",IFERROR(MID(A1226,FIND("/",A1226,FIND("//",A1226)+2),2000),"/"),A1226))</f>
        <v/>
      </c>
      <c r="H1226">
        <f>IF(G1226="","",IFERROR(LEFT(SUBSTITUTE(G1226,"#","?"),FIND("?",SUBSTITUTE(G1226,"#","?"))-1),G1226))</f>
        <v/>
      </c>
      <c r="I1226">
        <f>IF(H1226="","",LOWER(IF(AND(LEN(H1226)&gt;1,RIGHT(H1226,1)="/"),LEFT(H1226,LEN(H1226)-1),H1226)))</f>
        <v/>
      </c>
      <c r="J1226">
        <f>IF(I1226="","",IFERROR(N(INDEX($A1226:$E1226,1,Rules!$H$16)),0))</f>
        <v/>
      </c>
      <c r="K1226">
        <f>IF(I1226="","",IFERROR(N(INDEX($A1226:$E1226,1,Rules!$H$17)),0))</f>
        <v/>
      </c>
      <c r="L1226">
        <f>IF(I1226="","",IFERROR(N(INDEX($A1226:$E1226,1,Rules!$H$18))*K1226,0))</f>
        <v/>
      </c>
      <c r="M1226">
        <f>IF(I1226="","",IF(COUNTIF(Crawl!$EC$2:$EC$2001,I1226)&gt;0,"Yes","No"))</f>
        <v/>
      </c>
    </row>
    <row r="1227">
      <c r="G1227">
        <f>IF(A1227="","",IF(LEFT(A1227,4)="http",IFERROR(MID(A1227,FIND("/",A1227,FIND("//",A1227)+2),2000),"/"),A1227))</f>
        <v/>
      </c>
      <c r="H1227">
        <f>IF(G1227="","",IFERROR(LEFT(SUBSTITUTE(G1227,"#","?"),FIND("?",SUBSTITUTE(G1227,"#","?"))-1),G1227))</f>
        <v/>
      </c>
      <c r="I1227">
        <f>IF(H1227="","",LOWER(IF(AND(LEN(H1227)&gt;1,RIGHT(H1227,1)="/"),LEFT(H1227,LEN(H1227)-1),H1227)))</f>
        <v/>
      </c>
      <c r="J1227">
        <f>IF(I1227="","",IFERROR(N(INDEX($A1227:$E1227,1,Rules!$H$16)),0))</f>
        <v/>
      </c>
      <c r="K1227">
        <f>IF(I1227="","",IFERROR(N(INDEX($A1227:$E1227,1,Rules!$H$17)),0))</f>
        <v/>
      </c>
      <c r="L1227">
        <f>IF(I1227="","",IFERROR(N(INDEX($A1227:$E1227,1,Rules!$H$18))*K1227,0))</f>
        <v/>
      </c>
      <c r="M1227">
        <f>IF(I1227="","",IF(COUNTIF(Crawl!$EC$2:$EC$2001,I1227)&gt;0,"Yes","No"))</f>
        <v/>
      </c>
    </row>
    <row r="1228">
      <c r="G1228">
        <f>IF(A1228="","",IF(LEFT(A1228,4)="http",IFERROR(MID(A1228,FIND("/",A1228,FIND("//",A1228)+2),2000),"/"),A1228))</f>
        <v/>
      </c>
      <c r="H1228">
        <f>IF(G1228="","",IFERROR(LEFT(SUBSTITUTE(G1228,"#","?"),FIND("?",SUBSTITUTE(G1228,"#","?"))-1),G1228))</f>
        <v/>
      </c>
      <c r="I1228">
        <f>IF(H1228="","",LOWER(IF(AND(LEN(H1228)&gt;1,RIGHT(H1228,1)="/"),LEFT(H1228,LEN(H1228)-1),H1228)))</f>
        <v/>
      </c>
      <c r="J1228">
        <f>IF(I1228="","",IFERROR(N(INDEX($A1228:$E1228,1,Rules!$H$16)),0))</f>
        <v/>
      </c>
      <c r="K1228">
        <f>IF(I1228="","",IFERROR(N(INDEX($A1228:$E1228,1,Rules!$H$17)),0))</f>
        <v/>
      </c>
      <c r="L1228">
        <f>IF(I1228="","",IFERROR(N(INDEX($A1228:$E1228,1,Rules!$H$18))*K1228,0))</f>
        <v/>
      </c>
      <c r="M1228">
        <f>IF(I1228="","",IF(COUNTIF(Crawl!$EC$2:$EC$2001,I1228)&gt;0,"Yes","No"))</f>
        <v/>
      </c>
    </row>
    <row r="1229">
      <c r="G1229">
        <f>IF(A1229="","",IF(LEFT(A1229,4)="http",IFERROR(MID(A1229,FIND("/",A1229,FIND("//",A1229)+2),2000),"/"),A1229))</f>
        <v/>
      </c>
      <c r="H1229">
        <f>IF(G1229="","",IFERROR(LEFT(SUBSTITUTE(G1229,"#","?"),FIND("?",SUBSTITUTE(G1229,"#","?"))-1),G1229))</f>
        <v/>
      </c>
      <c r="I1229">
        <f>IF(H1229="","",LOWER(IF(AND(LEN(H1229)&gt;1,RIGHT(H1229,1)="/"),LEFT(H1229,LEN(H1229)-1),H1229)))</f>
        <v/>
      </c>
      <c r="J1229">
        <f>IF(I1229="","",IFERROR(N(INDEX($A1229:$E1229,1,Rules!$H$16)),0))</f>
        <v/>
      </c>
      <c r="K1229">
        <f>IF(I1229="","",IFERROR(N(INDEX($A1229:$E1229,1,Rules!$H$17)),0))</f>
        <v/>
      </c>
      <c r="L1229">
        <f>IF(I1229="","",IFERROR(N(INDEX($A1229:$E1229,1,Rules!$H$18))*K1229,0))</f>
        <v/>
      </c>
      <c r="M1229">
        <f>IF(I1229="","",IF(COUNTIF(Crawl!$EC$2:$EC$2001,I1229)&gt;0,"Yes","No"))</f>
        <v/>
      </c>
    </row>
    <row r="1230">
      <c r="G1230">
        <f>IF(A1230="","",IF(LEFT(A1230,4)="http",IFERROR(MID(A1230,FIND("/",A1230,FIND("//",A1230)+2),2000),"/"),A1230))</f>
        <v/>
      </c>
      <c r="H1230">
        <f>IF(G1230="","",IFERROR(LEFT(SUBSTITUTE(G1230,"#","?"),FIND("?",SUBSTITUTE(G1230,"#","?"))-1),G1230))</f>
        <v/>
      </c>
      <c r="I1230">
        <f>IF(H1230="","",LOWER(IF(AND(LEN(H1230)&gt;1,RIGHT(H1230,1)="/"),LEFT(H1230,LEN(H1230)-1),H1230)))</f>
        <v/>
      </c>
      <c r="J1230">
        <f>IF(I1230="","",IFERROR(N(INDEX($A1230:$E1230,1,Rules!$H$16)),0))</f>
        <v/>
      </c>
      <c r="K1230">
        <f>IF(I1230="","",IFERROR(N(INDEX($A1230:$E1230,1,Rules!$H$17)),0))</f>
        <v/>
      </c>
      <c r="L1230">
        <f>IF(I1230="","",IFERROR(N(INDEX($A1230:$E1230,1,Rules!$H$18))*K1230,0))</f>
        <v/>
      </c>
      <c r="M1230">
        <f>IF(I1230="","",IF(COUNTIF(Crawl!$EC$2:$EC$2001,I1230)&gt;0,"Yes","No"))</f>
        <v/>
      </c>
    </row>
    <row r="1231">
      <c r="G1231">
        <f>IF(A1231="","",IF(LEFT(A1231,4)="http",IFERROR(MID(A1231,FIND("/",A1231,FIND("//",A1231)+2),2000),"/"),A1231))</f>
        <v/>
      </c>
      <c r="H1231">
        <f>IF(G1231="","",IFERROR(LEFT(SUBSTITUTE(G1231,"#","?"),FIND("?",SUBSTITUTE(G1231,"#","?"))-1),G1231))</f>
        <v/>
      </c>
      <c r="I1231">
        <f>IF(H1231="","",LOWER(IF(AND(LEN(H1231)&gt;1,RIGHT(H1231,1)="/"),LEFT(H1231,LEN(H1231)-1),H1231)))</f>
        <v/>
      </c>
      <c r="J1231">
        <f>IF(I1231="","",IFERROR(N(INDEX($A1231:$E1231,1,Rules!$H$16)),0))</f>
        <v/>
      </c>
      <c r="K1231">
        <f>IF(I1231="","",IFERROR(N(INDEX($A1231:$E1231,1,Rules!$H$17)),0))</f>
        <v/>
      </c>
      <c r="L1231">
        <f>IF(I1231="","",IFERROR(N(INDEX($A1231:$E1231,1,Rules!$H$18))*K1231,0))</f>
        <v/>
      </c>
      <c r="M1231">
        <f>IF(I1231="","",IF(COUNTIF(Crawl!$EC$2:$EC$2001,I1231)&gt;0,"Yes","No"))</f>
        <v/>
      </c>
    </row>
    <row r="1232">
      <c r="G1232">
        <f>IF(A1232="","",IF(LEFT(A1232,4)="http",IFERROR(MID(A1232,FIND("/",A1232,FIND("//",A1232)+2),2000),"/"),A1232))</f>
        <v/>
      </c>
      <c r="H1232">
        <f>IF(G1232="","",IFERROR(LEFT(SUBSTITUTE(G1232,"#","?"),FIND("?",SUBSTITUTE(G1232,"#","?"))-1),G1232))</f>
        <v/>
      </c>
      <c r="I1232">
        <f>IF(H1232="","",LOWER(IF(AND(LEN(H1232)&gt;1,RIGHT(H1232,1)="/"),LEFT(H1232,LEN(H1232)-1),H1232)))</f>
        <v/>
      </c>
      <c r="J1232">
        <f>IF(I1232="","",IFERROR(N(INDEX($A1232:$E1232,1,Rules!$H$16)),0))</f>
        <v/>
      </c>
      <c r="K1232">
        <f>IF(I1232="","",IFERROR(N(INDEX($A1232:$E1232,1,Rules!$H$17)),0))</f>
        <v/>
      </c>
      <c r="L1232">
        <f>IF(I1232="","",IFERROR(N(INDEX($A1232:$E1232,1,Rules!$H$18))*K1232,0))</f>
        <v/>
      </c>
      <c r="M1232">
        <f>IF(I1232="","",IF(COUNTIF(Crawl!$EC$2:$EC$2001,I1232)&gt;0,"Yes","No"))</f>
        <v/>
      </c>
    </row>
    <row r="1233">
      <c r="G1233">
        <f>IF(A1233="","",IF(LEFT(A1233,4)="http",IFERROR(MID(A1233,FIND("/",A1233,FIND("//",A1233)+2),2000),"/"),A1233))</f>
        <v/>
      </c>
      <c r="H1233">
        <f>IF(G1233="","",IFERROR(LEFT(SUBSTITUTE(G1233,"#","?"),FIND("?",SUBSTITUTE(G1233,"#","?"))-1),G1233))</f>
        <v/>
      </c>
      <c r="I1233">
        <f>IF(H1233="","",LOWER(IF(AND(LEN(H1233)&gt;1,RIGHT(H1233,1)="/"),LEFT(H1233,LEN(H1233)-1),H1233)))</f>
        <v/>
      </c>
      <c r="J1233">
        <f>IF(I1233="","",IFERROR(N(INDEX($A1233:$E1233,1,Rules!$H$16)),0))</f>
        <v/>
      </c>
      <c r="K1233">
        <f>IF(I1233="","",IFERROR(N(INDEX($A1233:$E1233,1,Rules!$H$17)),0))</f>
        <v/>
      </c>
      <c r="L1233">
        <f>IF(I1233="","",IFERROR(N(INDEX($A1233:$E1233,1,Rules!$H$18))*K1233,0))</f>
        <v/>
      </c>
      <c r="M1233">
        <f>IF(I1233="","",IF(COUNTIF(Crawl!$EC$2:$EC$2001,I1233)&gt;0,"Yes","No"))</f>
        <v/>
      </c>
    </row>
    <row r="1234">
      <c r="G1234">
        <f>IF(A1234="","",IF(LEFT(A1234,4)="http",IFERROR(MID(A1234,FIND("/",A1234,FIND("//",A1234)+2),2000),"/"),A1234))</f>
        <v/>
      </c>
      <c r="H1234">
        <f>IF(G1234="","",IFERROR(LEFT(SUBSTITUTE(G1234,"#","?"),FIND("?",SUBSTITUTE(G1234,"#","?"))-1),G1234))</f>
        <v/>
      </c>
      <c r="I1234">
        <f>IF(H1234="","",LOWER(IF(AND(LEN(H1234)&gt;1,RIGHT(H1234,1)="/"),LEFT(H1234,LEN(H1234)-1),H1234)))</f>
        <v/>
      </c>
      <c r="J1234">
        <f>IF(I1234="","",IFERROR(N(INDEX($A1234:$E1234,1,Rules!$H$16)),0))</f>
        <v/>
      </c>
      <c r="K1234">
        <f>IF(I1234="","",IFERROR(N(INDEX($A1234:$E1234,1,Rules!$H$17)),0))</f>
        <v/>
      </c>
      <c r="L1234">
        <f>IF(I1234="","",IFERROR(N(INDEX($A1234:$E1234,1,Rules!$H$18))*K1234,0))</f>
        <v/>
      </c>
      <c r="M1234">
        <f>IF(I1234="","",IF(COUNTIF(Crawl!$EC$2:$EC$2001,I1234)&gt;0,"Yes","No"))</f>
        <v/>
      </c>
    </row>
    <row r="1235">
      <c r="G1235">
        <f>IF(A1235="","",IF(LEFT(A1235,4)="http",IFERROR(MID(A1235,FIND("/",A1235,FIND("//",A1235)+2),2000),"/"),A1235))</f>
        <v/>
      </c>
      <c r="H1235">
        <f>IF(G1235="","",IFERROR(LEFT(SUBSTITUTE(G1235,"#","?"),FIND("?",SUBSTITUTE(G1235,"#","?"))-1),G1235))</f>
        <v/>
      </c>
      <c r="I1235">
        <f>IF(H1235="","",LOWER(IF(AND(LEN(H1235)&gt;1,RIGHT(H1235,1)="/"),LEFT(H1235,LEN(H1235)-1),H1235)))</f>
        <v/>
      </c>
      <c r="J1235">
        <f>IF(I1235="","",IFERROR(N(INDEX($A1235:$E1235,1,Rules!$H$16)),0))</f>
        <v/>
      </c>
      <c r="K1235">
        <f>IF(I1235="","",IFERROR(N(INDEX($A1235:$E1235,1,Rules!$H$17)),0))</f>
        <v/>
      </c>
      <c r="L1235">
        <f>IF(I1235="","",IFERROR(N(INDEX($A1235:$E1235,1,Rules!$H$18))*K1235,0))</f>
        <v/>
      </c>
      <c r="M1235">
        <f>IF(I1235="","",IF(COUNTIF(Crawl!$EC$2:$EC$2001,I1235)&gt;0,"Yes","No"))</f>
        <v/>
      </c>
    </row>
    <row r="1236">
      <c r="G1236">
        <f>IF(A1236="","",IF(LEFT(A1236,4)="http",IFERROR(MID(A1236,FIND("/",A1236,FIND("//",A1236)+2),2000),"/"),A1236))</f>
        <v/>
      </c>
      <c r="H1236">
        <f>IF(G1236="","",IFERROR(LEFT(SUBSTITUTE(G1236,"#","?"),FIND("?",SUBSTITUTE(G1236,"#","?"))-1),G1236))</f>
        <v/>
      </c>
      <c r="I1236">
        <f>IF(H1236="","",LOWER(IF(AND(LEN(H1236)&gt;1,RIGHT(H1236,1)="/"),LEFT(H1236,LEN(H1236)-1),H1236)))</f>
        <v/>
      </c>
      <c r="J1236">
        <f>IF(I1236="","",IFERROR(N(INDEX($A1236:$E1236,1,Rules!$H$16)),0))</f>
        <v/>
      </c>
      <c r="K1236">
        <f>IF(I1236="","",IFERROR(N(INDEX($A1236:$E1236,1,Rules!$H$17)),0))</f>
        <v/>
      </c>
      <c r="L1236">
        <f>IF(I1236="","",IFERROR(N(INDEX($A1236:$E1236,1,Rules!$H$18))*K1236,0))</f>
        <v/>
      </c>
      <c r="M1236">
        <f>IF(I1236="","",IF(COUNTIF(Crawl!$EC$2:$EC$2001,I1236)&gt;0,"Yes","No"))</f>
        <v/>
      </c>
    </row>
    <row r="1237">
      <c r="G1237">
        <f>IF(A1237="","",IF(LEFT(A1237,4)="http",IFERROR(MID(A1237,FIND("/",A1237,FIND("//",A1237)+2),2000),"/"),A1237))</f>
        <v/>
      </c>
      <c r="H1237">
        <f>IF(G1237="","",IFERROR(LEFT(SUBSTITUTE(G1237,"#","?"),FIND("?",SUBSTITUTE(G1237,"#","?"))-1),G1237))</f>
        <v/>
      </c>
      <c r="I1237">
        <f>IF(H1237="","",LOWER(IF(AND(LEN(H1237)&gt;1,RIGHT(H1237,1)="/"),LEFT(H1237,LEN(H1237)-1),H1237)))</f>
        <v/>
      </c>
      <c r="J1237">
        <f>IF(I1237="","",IFERROR(N(INDEX($A1237:$E1237,1,Rules!$H$16)),0))</f>
        <v/>
      </c>
      <c r="K1237">
        <f>IF(I1237="","",IFERROR(N(INDEX($A1237:$E1237,1,Rules!$H$17)),0))</f>
        <v/>
      </c>
      <c r="L1237">
        <f>IF(I1237="","",IFERROR(N(INDEX($A1237:$E1237,1,Rules!$H$18))*K1237,0))</f>
        <v/>
      </c>
      <c r="M1237">
        <f>IF(I1237="","",IF(COUNTIF(Crawl!$EC$2:$EC$2001,I1237)&gt;0,"Yes","No"))</f>
        <v/>
      </c>
    </row>
    <row r="1238">
      <c r="G1238">
        <f>IF(A1238="","",IF(LEFT(A1238,4)="http",IFERROR(MID(A1238,FIND("/",A1238,FIND("//",A1238)+2),2000),"/"),A1238))</f>
        <v/>
      </c>
      <c r="H1238">
        <f>IF(G1238="","",IFERROR(LEFT(SUBSTITUTE(G1238,"#","?"),FIND("?",SUBSTITUTE(G1238,"#","?"))-1),G1238))</f>
        <v/>
      </c>
      <c r="I1238">
        <f>IF(H1238="","",LOWER(IF(AND(LEN(H1238)&gt;1,RIGHT(H1238,1)="/"),LEFT(H1238,LEN(H1238)-1),H1238)))</f>
        <v/>
      </c>
      <c r="J1238">
        <f>IF(I1238="","",IFERROR(N(INDEX($A1238:$E1238,1,Rules!$H$16)),0))</f>
        <v/>
      </c>
      <c r="K1238">
        <f>IF(I1238="","",IFERROR(N(INDEX($A1238:$E1238,1,Rules!$H$17)),0))</f>
        <v/>
      </c>
      <c r="L1238">
        <f>IF(I1238="","",IFERROR(N(INDEX($A1238:$E1238,1,Rules!$H$18))*K1238,0))</f>
        <v/>
      </c>
      <c r="M1238">
        <f>IF(I1238="","",IF(COUNTIF(Crawl!$EC$2:$EC$2001,I1238)&gt;0,"Yes","No"))</f>
        <v/>
      </c>
    </row>
    <row r="1239">
      <c r="G1239">
        <f>IF(A1239="","",IF(LEFT(A1239,4)="http",IFERROR(MID(A1239,FIND("/",A1239,FIND("//",A1239)+2),2000),"/"),A1239))</f>
        <v/>
      </c>
      <c r="H1239">
        <f>IF(G1239="","",IFERROR(LEFT(SUBSTITUTE(G1239,"#","?"),FIND("?",SUBSTITUTE(G1239,"#","?"))-1),G1239))</f>
        <v/>
      </c>
      <c r="I1239">
        <f>IF(H1239="","",LOWER(IF(AND(LEN(H1239)&gt;1,RIGHT(H1239,1)="/"),LEFT(H1239,LEN(H1239)-1),H1239)))</f>
        <v/>
      </c>
      <c r="J1239">
        <f>IF(I1239="","",IFERROR(N(INDEX($A1239:$E1239,1,Rules!$H$16)),0))</f>
        <v/>
      </c>
      <c r="K1239">
        <f>IF(I1239="","",IFERROR(N(INDEX($A1239:$E1239,1,Rules!$H$17)),0))</f>
        <v/>
      </c>
      <c r="L1239">
        <f>IF(I1239="","",IFERROR(N(INDEX($A1239:$E1239,1,Rules!$H$18))*K1239,0))</f>
        <v/>
      </c>
      <c r="M1239">
        <f>IF(I1239="","",IF(COUNTIF(Crawl!$EC$2:$EC$2001,I1239)&gt;0,"Yes","No"))</f>
        <v/>
      </c>
    </row>
    <row r="1240">
      <c r="G1240">
        <f>IF(A1240="","",IF(LEFT(A1240,4)="http",IFERROR(MID(A1240,FIND("/",A1240,FIND("//",A1240)+2),2000),"/"),A1240))</f>
        <v/>
      </c>
      <c r="H1240">
        <f>IF(G1240="","",IFERROR(LEFT(SUBSTITUTE(G1240,"#","?"),FIND("?",SUBSTITUTE(G1240,"#","?"))-1),G1240))</f>
        <v/>
      </c>
      <c r="I1240">
        <f>IF(H1240="","",LOWER(IF(AND(LEN(H1240)&gt;1,RIGHT(H1240,1)="/"),LEFT(H1240,LEN(H1240)-1),H1240)))</f>
        <v/>
      </c>
      <c r="J1240">
        <f>IF(I1240="","",IFERROR(N(INDEX($A1240:$E1240,1,Rules!$H$16)),0))</f>
        <v/>
      </c>
      <c r="K1240">
        <f>IF(I1240="","",IFERROR(N(INDEX($A1240:$E1240,1,Rules!$H$17)),0))</f>
        <v/>
      </c>
      <c r="L1240">
        <f>IF(I1240="","",IFERROR(N(INDEX($A1240:$E1240,1,Rules!$H$18))*K1240,0))</f>
        <v/>
      </c>
      <c r="M1240">
        <f>IF(I1240="","",IF(COUNTIF(Crawl!$EC$2:$EC$2001,I1240)&gt;0,"Yes","No"))</f>
        <v/>
      </c>
    </row>
    <row r="1241">
      <c r="G1241">
        <f>IF(A1241="","",IF(LEFT(A1241,4)="http",IFERROR(MID(A1241,FIND("/",A1241,FIND("//",A1241)+2),2000),"/"),A1241))</f>
        <v/>
      </c>
      <c r="H1241">
        <f>IF(G1241="","",IFERROR(LEFT(SUBSTITUTE(G1241,"#","?"),FIND("?",SUBSTITUTE(G1241,"#","?"))-1),G1241))</f>
        <v/>
      </c>
      <c r="I1241">
        <f>IF(H1241="","",LOWER(IF(AND(LEN(H1241)&gt;1,RIGHT(H1241,1)="/"),LEFT(H1241,LEN(H1241)-1),H1241)))</f>
        <v/>
      </c>
      <c r="J1241">
        <f>IF(I1241="","",IFERROR(N(INDEX($A1241:$E1241,1,Rules!$H$16)),0))</f>
        <v/>
      </c>
      <c r="K1241">
        <f>IF(I1241="","",IFERROR(N(INDEX($A1241:$E1241,1,Rules!$H$17)),0))</f>
        <v/>
      </c>
      <c r="L1241">
        <f>IF(I1241="","",IFERROR(N(INDEX($A1241:$E1241,1,Rules!$H$18))*K1241,0))</f>
        <v/>
      </c>
      <c r="M1241">
        <f>IF(I1241="","",IF(COUNTIF(Crawl!$EC$2:$EC$2001,I1241)&gt;0,"Yes","No"))</f>
        <v/>
      </c>
    </row>
    <row r="1242">
      <c r="G1242">
        <f>IF(A1242="","",IF(LEFT(A1242,4)="http",IFERROR(MID(A1242,FIND("/",A1242,FIND("//",A1242)+2),2000),"/"),A1242))</f>
        <v/>
      </c>
      <c r="H1242">
        <f>IF(G1242="","",IFERROR(LEFT(SUBSTITUTE(G1242,"#","?"),FIND("?",SUBSTITUTE(G1242,"#","?"))-1),G1242))</f>
        <v/>
      </c>
      <c r="I1242">
        <f>IF(H1242="","",LOWER(IF(AND(LEN(H1242)&gt;1,RIGHT(H1242,1)="/"),LEFT(H1242,LEN(H1242)-1),H1242)))</f>
        <v/>
      </c>
      <c r="J1242">
        <f>IF(I1242="","",IFERROR(N(INDEX($A1242:$E1242,1,Rules!$H$16)),0))</f>
        <v/>
      </c>
      <c r="K1242">
        <f>IF(I1242="","",IFERROR(N(INDEX($A1242:$E1242,1,Rules!$H$17)),0))</f>
        <v/>
      </c>
      <c r="L1242">
        <f>IF(I1242="","",IFERROR(N(INDEX($A1242:$E1242,1,Rules!$H$18))*K1242,0))</f>
        <v/>
      </c>
      <c r="M1242">
        <f>IF(I1242="","",IF(COUNTIF(Crawl!$EC$2:$EC$2001,I1242)&gt;0,"Yes","No"))</f>
        <v/>
      </c>
    </row>
    <row r="1243">
      <c r="G1243">
        <f>IF(A1243="","",IF(LEFT(A1243,4)="http",IFERROR(MID(A1243,FIND("/",A1243,FIND("//",A1243)+2),2000),"/"),A1243))</f>
        <v/>
      </c>
      <c r="H1243">
        <f>IF(G1243="","",IFERROR(LEFT(SUBSTITUTE(G1243,"#","?"),FIND("?",SUBSTITUTE(G1243,"#","?"))-1),G1243))</f>
        <v/>
      </c>
      <c r="I1243">
        <f>IF(H1243="","",LOWER(IF(AND(LEN(H1243)&gt;1,RIGHT(H1243,1)="/"),LEFT(H1243,LEN(H1243)-1),H1243)))</f>
        <v/>
      </c>
      <c r="J1243">
        <f>IF(I1243="","",IFERROR(N(INDEX($A1243:$E1243,1,Rules!$H$16)),0))</f>
        <v/>
      </c>
      <c r="K1243">
        <f>IF(I1243="","",IFERROR(N(INDEX($A1243:$E1243,1,Rules!$H$17)),0))</f>
        <v/>
      </c>
      <c r="L1243">
        <f>IF(I1243="","",IFERROR(N(INDEX($A1243:$E1243,1,Rules!$H$18))*K1243,0))</f>
        <v/>
      </c>
      <c r="M1243">
        <f>IF(I1243="","",IF(COUNTIF(Crawl!$EC$2:$EC$2001,I1243)&gt;0,"Yes","No"))</f>
        <v/>
      </c>
    </row>
    <row r="1244">
      <c r="G1244">
        <f>IF(A1244="","",IF(LEFT(A1244,4)="http",IFERROR(MID(A1244,FIND("/",A1244,FIND("//",A1244)+2),2000),"/"),A1244))</f>
        <v/>
      </c>
      <c r="H1244">
        <f>IF(G1244="","",IFERROR(LEFT(SUBSTITUTE(G1244,"#","?"),FIND("?",SUBSTITUTE(G1244,"#","?"))-1),G1244))</f>
        <v/>
      </c>
      <c r="I1244">
        <f>IF(H1244="","",LOWER(IF(AND(LEN(H1244)&gt;1,RIGHT(H1244,1)="/"),LEFT(H1244,LEN(H1244)-1),H1244)))</f>
        <v/>
      </c>
      <c r="J1244">
        <f>IF(I1244="","",IFERROR(N(INDEX($A1244:$E1244,1,Rules!$H$16)),0))</f>
        <v/>
      </c>
      <c r="K1244">
        <f>IF(I1244="","",IFERROR(N(INDEX($A1244:$E1244,1,Rules!$H$17)),0))</f>
        <v/>
      </c>
      <c r="L1244">
        <f>IF(I1244="","",IFERROR(N(INDEX($A1244:$E1244,1,Rules!$H$18))*K1244,0))</f>
        <v/>
      </c>
      <c r="M1244">
        <f>IF(I1244="","",IF(COUNTIF(Crawl!$EC$2:$EC$2001,I1244)&gt;0,"Yes","No"))</f>
        <v/>
      </c>
    </row>
    <row r="1245">
      <c r="G1245">
        <f>IF(A1245="","",IF(LEFT(A1245,4)="http",IFERROR(MID(A1245,FIND("/",A1245,FIND("//",A1245)+2),2000),"/"),A1245))</f>
        <v/>
      </c>
      <c r="H1245">
        <f>IF(G1245="","",IFERROR(LEFT(SUBSTITUTE(G1245,"#","?"),FIND("?",SUBSTITUTE(G1245,"#","?"))-1),G1245))</f>
        <v/>
      </c>
      <c r="I1245">
        <f>IF(H1245="","",LOWER(IF(AND(LEN(H1245)&gt;1,RIGHT(H1245,1)="/"),LEFT(H1245,LEN(H1245)-1),H1245)))</f>
        <v/>
      </c>
      <c r="J1245">
        <f>IF(I1245="","",IFERROR(N(INDEX($A1245:$E1245,1,Rules!$H$16)),0))</f>
        <v/>
      </c>
      <c r="K1245">
        <f>IF(I1245="","",IFERROR(N(INDEX($A1245:$E1245,1,Rules!$H$17)),0))</f>
        <v/>
      </c>
      <c r="L1245">
        <f>IF(I1245="","",IFERROR(N(INDEX($A1245:$E1245,1,Rules!$H$18))*K1245,0))</f>
        <v/>
      </c>
      <c r="M1245">
        <f>IF(I1245="","",IF(COUNTIF(Crawl!$EC$2:$EC$2001,I1245)&gt;0,"Yes","No"))</f>
        <v/>
      </c>
    </row>
    <row r="1246">
      <c r="G1246">
        <f>IF(A1246="","",IF(LEFT(A1246,4)="http",IFERROR(MID(A1246,FIND("/",A1246,FIND("//",A1246)+2),2000),"/"),A1246))</f>
        <v/>
      </c>
      <c r="H1246">
        <f>IF(G1246="","",IFERROR(LEFT(SUBSTITUTE(G1246,"#","?"),FIND("?",SUBSTITUTE(G1246,"#","?"))-1),G1246))</f>
        <v/>
      </c>
      <c r="I1246">
        <f>IF(H1246="","",LOWER(IF(AND(LEN(H1246)&gt;1,RIGHT(H1246,1)="/"),LEFT(H1246,LEN(H1246)-1),H1246)))</f>
        <v/>
      </c>
      <c r="J1246">
        <f>IF(I1246="","",IFERROR(N(INDEX($A1246:$E1246,1,Rules!$H$16)),0))</f>
        <v/>
      </c>
      <c r="K1246">
        <f>IF(I1246="","",IFERROR(N(INDEX($A1246:$E1246,1,Rules!$H$17)),0))</f>
        <v/>
      </c>
      <c r="L1246">
        <f>IF(I1246="","",IFERROR(N(INDEX($A1246:$E1246,1,Rules!$H$18))*K1246,0))</f>
        <v/>
      </c>
      <c r="M1246">
        <f>IF(I1246="","",IF(COUNTIF(Crawl!$EC$2:$EC$2001,I1246)&gt;0,"Yes","No"))</f>
        <v/>
      </c>
    </row>
    <row r="1247">
      <c r="G1247">
        <f>IF(A1247="","",IF(LEFT(A1247,4)="http",IFERROR(MID(A1247,FIND("/",A1247,FIND("//",A1247)+2),2000),"/"),A1247))</f>
        <v/>
      </c>
      <c r="H1247">
        <f>IF(G1247="","",IFERROR(LEFT(SUBSTITUTE(G1247,"#","?"),FIND("?",SUBSTITUTE(G1247,"#","?"))-1),G1247))</f>
        <v/>
      </c>
      <c r="I1247">
        <f>IF(H1247="","",LOWER(IF(AND(LEN(H1247)&gt;1,RIGHT(H1247,1)="/"),LEFT(H1247,LEN(H1247)-1),H1247)))</f>
        <v/>
      </c>
      <c r="J1247">
        <f>IF(I1247="","",IFERROR(N(INDEX($A1247:$E1247,1,Rules!$H$16)),0))</f>
        <v/>
      </c>
      <c r="K1247">
        <f>IF(I1247="","",IFERROR(N(INDEX($A1247:$E1247,1,Rules!$H$17)),0))</f>
        <v/>
      </c>
      <c r="L1247">
        <f>IF(I1247="","",IFERROR(N(INDEX($A1247:$E1247,1,Rules!$H$18))*K1247,0))</f>
        <v/>
      </c>
      <c r="M1247">
        <f>IF(I1247="","",IF(COUNTIF(Crawl!$EC$2:$EC$2001,I1247)&gt;0,"Yes","No"))</f>
        <v/>
      </c>
    </row>
    <row r="1248">
      <c r="G1248">
        <f>IF(A1248="","",IF(LEFT(A1248,4)="http",IFERROR(MID(A1248,FIND("/",A1248,FIND("//",A1248)+2),2000),"/"),A1248))</f>
        <v/>
      </c>
      <c r="H1248">
        <f>IF(G1248="","",IFERROR(LEFT(SUBSTITUTE(G1248,"#","?"),FIND("?",SUBSTITUTE(G1248,"#","?"))-1),G1248))</f>
        <v/>
      </c>
      <c r="I1248">
        <f>IF(H1248="","",LOWER(IF(AND(LEN(H1248)&gt;1,RIGHT(H1248,1)="/"),LEFT(H1248,LEN(H1248)-1),H1248)))</f>
        <v/>
      </c>
      <c r="J1248">
        <f>IF(I1248="","",IFERROR(N(INDEX($A1248:$E1248,1,Rules!$H$16)),0))</f>
        <v/>
      </c>
      <c r="K1248">
        <f>IF(I1248="","",IFERROR(N(INDEX($A1248:$E1248,1,Rules!$H$17)),0))</f>
        <v/>
      </c>
      <c r="L1248">
        <f>IF(I1248="","",IFERROR(N(INDEX($A1248:$E1248,1,Rules!$H$18))*K1248,0))</f>
        <v/>
      </c>
      <c r="M1248">
        <f>IF(I1248="","",IF(COUNTIF(Crawl!$EC$2:$EC$2001,I1248)&gt;0,"Yes","No"))</f>
        <v/>
      </c>
    </row>
    <row r="1249">
      <c r="G1249">
        <f>IF(A1249="","",IF(LEFT(A1249,4)="http",IFERROR(MID(A1249,FIND("/",A1249,FIND("//",A1249)+2),2000),"/"),A1249))</f>
        <v/>
      </c>
      <c r="H1249">
        <f>IF(G1249="","",IFERROR(LEFT(SUBSTITUTE(G1249,"#","?"),FIND("?",SUBSTITUTE(G1249,"#","?"))-1),G1249))</f>
        <v/>
      </c>
      <c r="I1249">
        <f>IF(H1249="","",LOWER(IF(AND(LEN(H1249)&gt;1,RIGHT(H1249,1)="/"),LEFT(H1249,LEN(H1249)-1),H1249)))</f>
        <v/>
      </c>
      <c r="J1249">
        <f>IF(I1249="","",IFERROR(N(INDEX($A1249:$E1249,1,Rules!$H$16)),0))</f>
        <v/>
      </c>
      <c r="K1249">
        <f>IF(I1249="","",IFERROR(N(INDEX($A1249:$E1249,1,Rules!$H$17)),0))</f>
        <v/>
      </c>
      <c r="L1249">
        <f>IF(I1249="","",IFERROR(N(INDEX($A1249:$E1249,1,Rules!$H$18))*K1249,0))</f>
        <v/>
      </c>
      <c r="M1249">
        <f>IF(I1249="","",IF(COUNTIF(Crawl!$EC$2:$EC$2001,I1249)&gt;0,"Yes","No"))</f>
        <v/>
      </c>
    </row>
    <row r="1250">
      <c r="G1250">
        <f>IF(A1250="","",IF(LEFT(A1250,4)="http",IFERROR(MID(A1250,FIND("/",A1250,FIND("//",A1250)+2),2000),"/"),A1250))</f>
        <v/>
      </c>
      <c r="H1250">
        <f>IF(G1250="","",IFERROR(LEFT(SUBSTITUTE(G1250,"#","?"),FIND("?",SUBSTITUTE(G1250,"#","?"))-1),G1250))</f>
        <v/>
      </c>
      <c r="I1250">
        <f>IF(H1250="","",LOWER(IF(AND(LEN(H1250)&gt;1,RIGHT(H1250,1)="/"),LEFT(H1250,LEN(H1250)-1),H1250)))</f>
        <v/>
      </c>
      <c r="J1250">
        <f>IF(I1250="","",IFERROR(N(INDEX($A1250:$E1250,1,Rules!$H$16)),0))</f>
        <v/>
      </c>
      <c r="K1250">
        <f>IF(I1250="","",IFERROR(N(INDEX($A1250:$E1250,1,Rules!$H$17)),0))</f>
        <v/>
      </c>
      <c r="L1250">
        <f>IF(I1250="","",IFERROR(N(INDEX($A1250:$E1250,1,Rules!$H$18))*K1250,0))</f>
        <v/>
      </c>
      <c r="M1250">
        <f>IF(I1250="","",IF(COUNTIF(Crawl!$EC$2:$EC$2001,I1250)&gt;0,"Yes","No"))</f>
        <v/>
      </c>
    </row>
    <row r="1251">
      <c r="G1251">
        <f>IF(A1251="","",IF(LEFT(A1251,4)="http",IFERROR(MID(A1251,FIND("/",A1251,FIND("//",A1251)+2),2000),"/"),A1251))</f>
        <v/>
      </c>
      <c r="H1251">
        <f>IF(G1251="","",IFERROR(LEFT(SUBSTITUTE(G1251,"#","?"),FIND("?",SUBSTITUTE(G1251,"#","?"))-1),G1251))</f>
        <v/>
      </c>
      <c r="I1251">
        <f>IF(H1251="","",LOWER(IF(AND(LEN(H1251)&gt;1,RIGHT(H1251,1)="/"),LEFT(H1251,LEN(H1251)-1),H1251)))</f>
        <v/>
      </c>
      <c r="J1251">
        <f>IF(I1251="","",IFERROR(N(INDEX($A1251:$E1251,1,Rules!$H$16)),0))</f>
        <v/>
      </c>
      <c r="K1251">
        <f>IF(I1251="","",IFERROR(N(INDEX($A1251:$E1251,1,Rules!$H$17)),0))</f>
        <v/>
      </c>
      <c r="L1251">
        <f>IF(I1251="","",IFERROR(N(INDEX($A1251:$E1251,1,Rules!$H$18))*K1251,0))</f>
        <v/>
      </c>
      <c r="M1251">
        <f>IF(I1251="","",IF(COUNTIF(Crawl!$EC$2:$EC$2001,I1251)&gt;0,"Yes","No"))</f>
        <v/>
      </c>
    </row>
    <row r="1252">
      <c r="G1252">
        <f>IF(A1252="","",IF(LEFT(A1252,4)="http",IFERROR(MID(A1252,FIND("/",A1252,FIND("//",A1252)+2),2000),"/"),A1252))</f>
        <v/>
      </c>
      <c r="H1252">
        <f>IF(G1252="","",IFERROR(LEFT(SUBSTITUTE(G1252,"#","?"),FIND("?",SUBSTITUTE(G1252,"#","?"))-1),G1252))</f>
        <v/>
      </c>
      <c r="I1252">
        <f>IF(H1252="","",LOWER(IF(AND(LEN(H1252)&gt;1,RIGHT(H1252,1)="/"),LEFT(H1252,LEN(H1252)-1),H1252)))</f>
        <v/>
      </c>
      <c r="J1252">
        <f>IF(I1252="","",IFERROR(N(INDEX($A1252:$E1252,1,Rules!$H$16)),0))</f>
        <v/>
      </c>
      <c r="K1252">
        <f>IF(I1252="","",IFERROR(N(INDEX($A1252:$E1252,1,Rules!$H$17)),0))</f>
        <v/>
      </c>
      <c r="L1252">
        <f>IF(I1252="","",IFERROR(N(INDEX($A1252:$E1252,1,Rules!$H$18))*K1252,0))</f>
        <v/>
      </c>
      <c r="M1252">
        <f>IF(I1252="","",IF(COUNTIF(Crawl!$EC$2:$EC$2001,I1252)&gt;0,"Yes","No"))</f>
        <v/>
      </c>
    </row>
    <row r="1253">
      <c r="G1253">
        <f>IF(A1253="","",IF(LEFT(A1253,4)="http",IFERROR(MID(A1253,FIND("/",A1253,FIND("//",A1253)+2),2000),"/"),A1253))</f>
        <v/>
      </c>
      <c r="H1253">
        <f>IF(G1253="","",IFERROR(LEFT(SUBSTITUTE(G1253,"#","?"),FIND("?",SUBSTITUTE(G1253,"#","?"))-1),G1253))</f>
        <v/>
      </c>
      <c r="I1253">
        <f>IF(H1253="","",LOWER(IF(AND(LEN(H1253)&gt;1,RIGHT(H1253,1)="/"),LEFT(H1253,LEN(H1253)-1),H1253)))</f>
        <v/>
      </c>
      <c r="J1253">
        <f>IF(I1253="","",IFERROR(N(INDEX($A1253:$E1253,1,Rules!$H$16)),0))</f>
        <v/>
      </c>
      <c r="K1253">
        <f>IF(I1253="","",IFERROR(N(INDEX($A1253:$E1253,1,Rules!$H$17)),0))</f>
        <v/>
      </c>
      <c r="L1253">
        <f>IF(I1253="","",IFERROR(N(INDEX($A1253:$E1253,1,Rules!$H$18))*K1253,0))</f>
        <v/>
      </c>
      <c r="M1253">
        <f>IF(I1253="","",IF(COUNTIF(Crawl!$EC$2:$EC$2001,I1253)&gt;0,"Yes","No"))</f>
        <v/>
      </c>
    </row>
    <row r="1254">
      <c r="G1254">
        <f>IF(A1254="","",IF(LEFT(A1254,4)="http",IFERROR(MID(A1254,FIND("/",A1254,FIND("//",A1254)+2),2000),"/"),A1254))</f>
        <v/>
      </c>
      <c r="H1254">
        <f>IF(G1254="","",IFERROR(LEFT(SUBSTITUTE(G1254,"#","?"),FIND("?",SUBSTITUTE(G1254,"#","?"))-1),G1254))</f>
        <v/>
      </c>
      <c r="I1254">
        <f>IF(H1254="","",LOWER(IF(AND(LEN(H1254)&gt;1,RIGHT(H1254,1)="/"),LEFT(H1254,LEN(H1254)-1),H1254)))</f>
        <v/>
      </c>
      <c r="J1254">
        <f>IF(I1254="","",IFERROR(N(INDEX($A1254:$E1254,1,Rules!$H$16)),0))</f>
        <v/>
      </c>
      <c r="K1254">
        <f>IF(I1254="","",IFERROR(N(INDEX($A1254:$E1254,1,Rules!$H$17)),0))</f>
        <v/>
      </c>
      <c r="L1254">
        <f>IF(I1254="","",IFERROR(N(INDEX($A1254:$E1254,1,Rules!$H$18))*K1254,0))</f>
        <v/>
      </c>
      <c r="M1254">
        <f>IF(I1254="","",IF(COUNTIF(Crawl!$EC$2:$EC$2001,I1254)&gt;0,"Yes","No"))</f>
        <v/>
      </c>
    </row>
    <row r="1255">
      <c r="G1255">
        <f>IF(A1255="","",IF(LEFT(A1255,4)="http",IFERROR(MID(A1255,FIND("/",A1255,FIND("//",A1255)+2),2000),"/"),A1255))</f>
        <v/>
      </c>
      <c r="H1255">
        <f>IF(G1255="","",IFERROR(LEFT(SUBSTITUTE(G1255,"#","?"),FIND("?",SUBSTITUTE(G1255,"#","?"))-1),G1255))</f>
        <v/>
      </c>
      <c r="I1255">
        <f>IF(H1255="","",LOWER(IF(AND(LEN(H1255)&gt;1,RIGHT(H1255,1)="/"),LEFT(H1255,LEN(H1255)-1),H1255)))</f>
        <v/>
      </c>
      <c r="J1255">
        <f>IF(I1255="","",IFERROR(N(INDEX($A1255:$E1255,1,Rules!$H$16)),0))</f>
        <v/>
      </c>
      <c r="K1255">
        <f>IF(I1255="","",IFERROR(N(INDEX($A1255:$E1255,1,Rules!$H$17)),0))</f>
        <v/>
      </c>
      <c r="L1255">
        <f>IF(I1255="","",IFERROR(N(INDEX($A1255:$E1255,1,Rules!$H$18))*K1255,0))</f>
        <v/>
      </c>
      <c r="M1255">
        <f>IF(I1255="","",IF(COUNTIF(Crawl!$EC$2:$EC$2001,I1255)&gt;0,"Yes","No"))</f>
        <v/>
      </c>
    </row>
    <row r="1256">
      <c r="G1256">
        <f>IF(A1256="","",IF(LEFT(A1256,4)="http",IFERROR(MID(A1256,FIND("/",A1256,FIND("//",A1256)+2),2000),"/"),A1256))</f>
        <v/>
      </c>
      <c r="H1256">
        <f>IF(G1256="","",IFERROR(LEFT(SUBSTITUTE(G1256,"#","?"),FIND("?",SUBSTITUTE(G1256,"#","?"))-1),G1256))</f>
        <v/>
      </c>
      <c r="I1256">
        <f>IF(H1256="","",LOWER(IF(AND(LEN(H1256)&gt;1,RIGHT(H1256,1)="/"),LEFT(H1256,LEN(H1256)-1),H1256)))</f>
        <v/>
      </c>
      <c r="J1256">
        <f>IF(I1256="","",IFERROR(N(INDEX($A1256:$E1256,1,Rules!$H$16)),0))</f>
        <v/>
      </c>
      <c r="K1256">
        <f>IF(I1256="","",IFERROR(N(INDEX($A1256:$E1256,1,Rules!$H$17)),0))</f>
        <v/>
      </c>
      <c r="L1256">
        <f>IF(I1256="","",IFERROR(N(INDEX($A1256:$E1256,1,Rules!$H$18))*K1256,0))</f>
        <v/>
      </c>
      <c r="M1256">
        <f>IF(I1256="","",IF(COUNTIF(Crawl!$EC$2:$EC$2001,I1256)&gt;0,"Yes","No"))</f>
        <v/>
      </c>
    </row>
    <row r="1257">
      <c r="G1257">
        <f>IF(A1257="","",IF(LEFT(A1257,4)="http",IFERROR(MID(A1257,FIND("/",A1257,FIND("//",A1257)+2),2000),"/"),A1257))</f>
        <v/>
      </c>
      <c r="H1257">
        <f>IF(G1257="","",IFERROR(LEFT(SUBSTITUTE(G1257,"#","?"),FIND("?",SUBSTITUTE(G1257,"#","?"))-1),G1257))</f>
        <v/>
      </c>
      <c r="I1257">
        <f>IF(H1257="","",LOWER(IF(AND(LEN(H1257)&gt;1,RIGHT(H1257,1)="/"),LEFT(H1257,LEN(H1257)-1),H1257)))</f>
        <v/>
      </c>
      <c r="J1257">
        <f>IF(I1257="","",IFERROR(N(INDEX($A1257:$E1257,1,Rules!$H$16)),0))</f>
        <v/>
      </c>
      <c r="K1257">
        <f>IF(I1257="","",IFERROR(N(INDEX($A1257:$E1257,1,Rules!$H$17)),0))</f>
        <v/>
      </c>
      <c r="L1257">
        <f>IF(I1257="","",IFERROR(N(INDEX($A1257:$E1257,1,Rules!$H$18))*K1257,0))</f>
        <v/>
      </c>
      <c r="M1257">
        <f>IF(I1257="","",IF(COUNTIF(Crawl!$EC$2:$EC$2001,I1257)&gt;0,"Yes","No"))</f>
        <v/>
      </c>
    </row>
    <row r="1258">
      <c r="G1258">
        <f>IF(A1258="","",IF(LEFT(A1258,4)="http",IFERROR(MID(A1258,FIND("/",A1258,FIND("//",A1258)+2),2000),"/"),A1258))</f>
        <v/>
      </c>
      <c r="H1258">
        <f>IF(G1258="","",IFERROR(LEFT(SUBSTITUTE(G1258,"#","?"),FIND("?",SUBSTITUTE(G1258,"#","?"))-1),G1258))</f>
        <v/>
      </c>
      <c r="I1258">
        <f>IF(H1258="","",LOWER(IF(AND(LEN(H1258)&gt;1,RIGHT(H1258,1)="/"),LEFT(H1258,LEN(H1258)-1),H1258)))</f>
        <v/>
      </c>
      <c r="J1258">
        <f>IF(I1258="","",IFERROR(N(INDEX($A1258:$E1258,1,Rules!$H$16)),0))</f>
        <v/>
      </c>
      <c r="K1258">
        <f>IF(I1258="","",IFERROR(N(INDEX($A1258:$E1258,1,Rules!$H$17)),0))</f>
        <v/>
      </c>
      <c r="L1258">
        <f>IF(I1258="","",IFERROR(N(INDEX($A1258:$E1258,1,Rules!$H$18))*K1258,0))</f>
        <v/>
      </c>
      <c r="M1258">
        <f>IF(I1258="","",IF(COUNTIF(Crawl!$EC$2:$EC$2001,I1258)&gt;0,"Yes","No"))</f>
        <v/>
      </c>
    </row>
    <row r="1259">
      <c r="G1259">
        <f>IF(A1259="","",IF(LEFT(A1259,4)="http",IFERROR(MID(A1259,FIND("/",A1259,FIND("//",A1259)+2),2000),"/"),A1259))</f>
        <v/>
      </c>
      <c r="H1259">
        <f>IF(G1259="","",IFERROR(LEFT(SUBSTITUTE(G1259,"#","?"),FIND("?",SUBSTITUTE(G1259,"#","?"))-1),G1259))</f>
        <v/>
      </c>
      <c r="I1259">
        <f>IF(H1259="","",LOWER(IF(AND(LEN(H1259)&gt;1,RIGHT(H1259,1)="/"),LEFT(H1259,LEN(H1259)-1),H1259)))</f>
        <v/>
      </c>
      <c r="J1259">
        <f>IF(I1259="","",IFERROR(N(INDEX($A1259:$E1259,1,Rules!$H$16)),0))</f>
        <v/>
      </c>
      <c r="K1259">
        <f>IF(I1259="","",IFERROR(N(INDEX($A1259:$E1259,1,Rules!$H$17)),0))</f>
        <v/>
      </c>
      <c r="L1259">
        <f>IF(I1259="","",IFERROR(N(INDEX($A1259:$E1259,1,Rules!$H$18))*K1259,0))</f>
        <v/>
      </c>
      <c r="M1259">
        <f>IF(I1259="","",IF(COUNTIF(Crawl!$EC$2:$EC$2001,I1259)&gt;0,"Yes","No"))</f>
        <v/>
      </c>
    </row>
    <row r="1260">
      <c r="G1260">
        <f>IF(A1260="","",IF(LEFT(A1260,4)="http",IFERROR(MID(A1260,FIND("/",A1260,FIND("//",A1260)+2),2000),"/"),A1260))</f>
        <v/>
      </c>
      <c r="H1260">
        <f>IF(G1260="","",IFERROR(LEFT(SUBSTITUTE(G1260,"#","?"),FIND("?",SUBSTITUTE(G1260,"#","?"))-1),G1260))</f>
        <v/>
      </c>
      <c r="I1260">
        <f>IF(H1260="","",LOWER(IF(AND(LEN(H1260)&gt;1,RIGHT(H1260,1)="/"),LEFT(H1260,LEN(H1260)-1),H1260)))</f>
        <v/>
      </c>
      <c r="J1260">
        <f>IF(I1260="","",IFERROR(N(INDEX($A1260:$E1260,1,Rules!$H$16)),0))</f>
        <v/>
      </c>
      <c r="K1260">
        <f>IF(I1260="","",IFERROR(N(INDEX($A1260:$E1260,1,Rules!$H$17)),0))</f>
        <v/>
      </c>
      <c r="L1260">
        <f>IF(I1260="","",IFERROR(N(INDEX($A1260:$E1260,1,Rules!$H$18))*K1260,0))</f>
        <v/>
      </c>
      <c r="M1260">
        <f>IF(I1260="","",IF(COUNTIF(Crawl!$EC$2:$EC$2001,I1260)&gt;0,"Yes","No"))</f>
        <v/>
      </c>
    </row>
    <row r="1261">
      <c r="G1261">
        <f>IF(A1261="","",IF(LEFT(A1261,4)="http",IFERROR(MID(A1261,FIND("/",A1261,FIND("//",A1261)+2),2000),"/"),A1261))</f>
        <v/>
      </c>
      <c r="H1261">
        <f>IF(G1261="","",IFERROR(LEFT(SUBSTITUTE(G1261,"#","?"),FIND("?",SUBSTITUTE(G1261,"#","?"))-1),G1261))</f>
        <v/>
      </c>
      <c r="I1261">
        <f>IF(H1261="","",LOWER(IF(AND(LEN(H1261)&gt;1,RIGHT(H1261,1)="/"),LEFT(H1261,LEN(H1261)-1),H1261)))</f>
        <v/>
      </c>
      <c r="J1261">
        <f>IF(I1261="","",IFERROR(N(INDEX($A1261:$E1261,1,Rules!$H$16)),0))</f>
        <v/>
      </c>
      <c r="K1261">
        <f>IF(I1261="","",IFERROR(N(INDEX($A1261:$E1261,1,Rules!$H$17)),0))</f>
        <v/>
      </c>
      <c r="L1261">
        <f>IF(I1261="","",IFERROR(N(INDEX($A1261:$E1261,1,Rules!$H$18))*K1261,0))</f>
        <v/>
      </c>
      <c r="M1261">
        <f>IF(I1261="","",IF(COUNTIF(Crawl!$EC$2:$EC$2001,I1261)&gt;0,"Yes","No"))</f>
        <v/>
      </c>
    </row>
    <row r="1262">
      <c r="G1262">
        <f>IF(A1262="","",IF(LEFT(A1262,4)="http",IFERROR(MID(A1262,FIND("/",A1262,FIND("//",A1262)+2),2000),"/"),A1262))</f>
        <v/>
      </c>
      <c r="H1262">
        <f>IF(G1262="","",IFERROR(LEFT(SUBSTITUTE(G1262,"#","?"),FIND("?",SUBSTITUTE(G1262,"#","?"))-1),G1262))</f>
        <v/>
      </c>
      <c r="I1262">
        <f>IF(H1262="","",LOWER(IF(AND(LEN(H1262)&gt;1,RIGHT(H1262,1)="/"),LEFT(H1262,LEN(H1262)-1),H1262)))</f>
        <v/>
      </c>
      <c r="J1262">
        <f>IF(I1262="","",IFERROR(N(INDEX($A1262:$E1262,1,Rules!$H$16)),0))</f>
        <v/>
      </c>
      <c r="K1262">
        <f>IF(I1262="","",IFERROR(N(INDEX($A1262:$E1262,1,Rules!$H$17)),0))</f>
        <v/>
      </c>
      <c r="L1262">
        <f>IF(I1262="","",IFERROR(N(INDEX($A1262:$E1262,1,Rules!$H$18))*K1262,0))</f>
        <v/>
      </c>
      <c r="M1262">
        <f>IF(I1262="","",IF(COUNTIF(Crawl!$EC$2:$EC$2001,I1262)&gt;0,"Yes","No"))</f>
        <v/>
      </c>
    </row>
    <row r="1263">
      <c r="G1263">
        <f>IF(A1263="","",IF(LEFT(A1263,4)="http",IFERROR(MID(A1263,FIND("/",A1263,FIND("//",A1263)+2),2000),"/"),A1263))</f>
        <v/>
      </c>
      <c r="H1263">
        <f>IF(G1263="","",IFERROR(LEFT(SUBSTITUTE(G1263,"#","?"),FIND("?",SUBSTITUTE(G1263,"#","?"))-1),G1263))</f>
        <v/>
      </c>
      <c r="I1263">
        <f>IF(H1263="","",LOWER(IF(AND(LEN(H1263)&gt;1,RIGHT(H1263,1)="/"),LEFT(H1263,LEN(H1263)-1),H1263)))</f>
        <v/>
      </c>
      <c r="J1263">
        <f>IF(I1263="","",IFERROR(N(INDEX($A1263:$E1263,1,Rules!$H$16)),0))</f>
        <v/>
      </c>
      <c r="K1263">
        <f>IF(I1263="","",IFERROR(N(INDEX($A1263:$E1263,1,Rules!$H$17)),0))</f>
        <v/>
      </c>
      <c r="L1263">
        <f>IF(I1263="","",IFERROR(N(INDEX($A1263:$E1263,1,Rules!$H$18))*K1263,0))</f>
        <v/>
      </c>
      <c r="M1263">
        <f>IF(I1263="","",IF(COUNTIF(Crawl!$EC$2:$EC$2001,I1263)&gt;0,"Yes","No"))</f>
        <v/>
      </c>
    </row>
    <row r="1264">
      <c r="G1264">
        <f>IF(A1264="","",IF(LEFT(A1264,4)="http",IFERROR(MID(A1264,FIND("/",A1264,FIND("//",A1264)+2),2000),"/"),A1264))</f>
        <v/>
      </c>
      <c r="H1264">
        <f>IF(G1264="","",IFERROR(LEFT(SUBSTITUTE(G1264,"#","?"),FIND("?",SUBSTITUTE(G1264,"#","?"))-1),G1264))</f>
        <v/>
      </c>
      <c r="I1264">
        <f>IF(H1264="","",LOWER(IF(AND(LEN(H1264)&gt;1,RIGHT(H1264,1)="/"),LEFT(H1264,LEN(H1264)-1),H1264)))</f>
        <v/>
      </c>
      <c r="J1264">
        <f>IF(I1264="","",IFERROR(N(INDEX($A1264:$E1264,1,Rules!$H$16)),0))</f>
        <v/>
      </c>
      <c r="K1264">
        <f>IF(I1264="","",IFERROR(N(INDEX($A1264:$E1264,1,Rules!$H$17)),0))</f>
        <v/>
      </c>
      <c r="L1264">
        <f>IF(I1264="","",IFERROR(N(INDEX($A1264:$E1264,1,Rules!$H$18))*K1264,0))</f>
        <v/>
      </c>
      <c r="M1264">
        <f>IF(I1264="","",IF(COUNTIF(Crawl!$EC$2:$EC$2001,I1264)&gt;0,"Yes","No"))</f>
        <v/>
      </c>
    </row>
    <row r="1265">
      <c r="G1265">
        <f>IF(A1265="","",IF(LEFT(A1265,4)="http",IFERROR(MID(A1265,FIND("/",A1265,FIND("//",A1265)+2),2000),"/"),A1265))</f>
        <v/>
      </c>
      <c r="H1265">
        <f>IF(G1265="","",IFERROR(LEFT(SUBSTITUTE(G1265,"#","?"),FIND("?",SUBSTITUTE(G1265,"#","?"))-1),G1265))</f>
        <v/>
      </c>
      <c r="I1265">
        <f>IF(H1265="","",LOWER(IF(AND(LEN(H1265)&gt;1,RIGHT(H1265,1)="/"),LEFT(H1265,LEN(H1265)-1),H1265)))</f>
        <v/>
      </c>
      <c r="J1265">
        <f>IF(I1265="","",IFERROR(N(INDEX($A1265:$E1265,1,Rules!$H$16)),0))</f>
        <v/>
      </c>
      <c r="K1265">
        <f>IF(I1265="","",IFERROR(N(INDEX($A1265:$E1265,1,Rules!$H$17)),0))</f>
        <v/>
      </c>
      <c r="L1265">
        <f>IF(I1265="","",IFERROR(N(INDEX($A1265:$E1265,1,Rules!$H$18))*K1265,0))</f>
        <v/>
      </c>
      <c r="M1265">
        <f>IF(I1265="","",IF(COUNTIF(Crawl!$EC$2:$EC$2001,I1265)&gt;0,"Yes","No"))</f>
        <v/>
      </c>
    </row>
    <row r="1266">
      <c r="G1266">
        <f>IF(A1266="","",IF(LEFT(A1266,4)="http",IFERROR(MID(A1266,FIND("/",A1266,FIND("//",A1266)+2),2000),"/"),A1266))</f>
        <v/>
      </c>
      <c r="H1266">
        <f>IF(G1266="","",IFERROR(LEFT(SUBSTITUTE(G1266,"#","?"),FIND("?",SUBSTITUTE(G1266,"#","?"))-1),G1266))</f>
        <v/>
      </c>
      <c r="I1266">
        <f>IF(H1266="","",LOWER(IF(AND(LEN(H1266)&gt;1,RIGHT(H1266,1)="/"),LEFT(H1266,LEN(H1266)-1),H1266)))</f>
        <v/>
      </c>
      <c r="J1266">
        <f>IF(I1266="","",IFERROR(N(INDEX($A1266:$E1266,1,Rules!$H$16)),0))</f>
        <v/>
      </c>
      <c r="K1266">
        <f>IF(I1266="","",IFERROR(N(INDEX($A1266:$E1266,1,Rules!$H$17)),0))</f>
        <v/>
      </c>
      <c r="L1266">
        <f>IF(I1266="","",IFERROR(N(INDEX($A1266:$E1266,1,Rules!$H$18))*K1266,0))</f>
        <v/>
      </c>
      <c r="M1266">
        <f>IF(I1266="","",IF(COUNTIF(Crawl!$EC$2:$EC$2001,I1266)&gt;0,"Yes","No"))</f>
        <v/>
      </c>
    </row>
    <row r="1267">
      <c r="G1267">
        <f>IF(A1267="","",IF(LEFT(A1267,4)="http",IFERROR(MID(A1267,FIND("/",A1267,FIND("//",A1267)+2),2000),"/"),A1267))</f>
        <v/>
      </c>
      <c r="H1267">
        <f>IF(G1267="","",IFERROR(LEFT(SUBSTITUTE(G1267,"#","?"),FIND("?",SUBSTITUTE(G1267,"#","?"))-1),G1267))</f>
        <v/>
      </c>
      <c r="I1267">
        <f>IF(H1267="","",LOWER(IF(AND(LEN(H1267)&gt;1,RIGHT(H1267,1)="/"),LEFT(H1267,LEN(H1267)-1),H1267)))</f>
        <v/>
      </c>
      <c r="J1267">
        <f>IF(I1267="","",IFERROR(N(INDEX($A1267:$E1267,1,Rules!$H$16)),0))</f>
        <v/>
      </c>
      <c r="K1267">
        <f>IF(I1267="","",IFERROR(N(INDEX($A1267:$E1267,1,Rules!$H$17)),0))</f>
        <v/>
      </c>
      <c r="L1267">
        <f>IF(I1267="","",IFERROR(N(INDEX($A1267:$E1267,1,Rules!$H$18))*K1267,0))</f>
        <v/>
      </c>
      <c r="M1267">
        <f>IF(I1267="","",IF(COUNTIF(Crawl!$EC$2:$EC$2001,I1267)&gt;0,"Yes","No"))</f>
        <v/>
      </c>
    </row>
    <row r="1268">
      <c r="G1268">
        <f>IF(A1268="","",IF(LEFT(A1268,4)="http",IFERROR(MID(A1268,FIND("/",A1268,FIND("//",A1268)+2),2000),"/"),A1268))</f>
        <v/>
      </c>
      <c r="H1268">
        <f>IF(G1268="","",IFERROR(LEFT(SUBSTITUTE(G1268,"#","?"),FIND("?",SUBSTITUTE(G1268,"#","?"))-1),G1268))</f>
        <v/>
      </c>
      <c r="I1268">
        <f>IF(H1268="","",LOWER(IF(AND(LEN(H1268)&gt;1,RIGHT(H1268,1)="/"),LEFT(H1268,LEN(H1268)-1),H1268)))</f>
        <v/>
      </c>
      <c r="J1268">
        <f>IF(I1268="","",IFERROR(N(INDEX($A1268:$E1268,1,Rules!$H$16)),0))</f>
        <v/>
      </c>
      <c r="K1268">
        <f>IF(I1268="","",IFERROR(N(INDEX($A1268:$E1268,1,Rules!$H$17)),0))</f>
        <v/>
      </c>
      <c r="L1268">
        <f>IF(I1268="","",IFERROR(N(INDEX($A1268:$E1268,1,Rules!$H$18))*K1268,0))</f>
        <v/>
      </c>
      <c r="M1268">
        <f>IF(I1268="","",IF(COUNTIF(Crawl!$EC$2:$EC$2001,I1268)&gt;0,"Yes","No"))</f>
        <v/>
      </c>
    </row>
    <row r="1269">
      <c r="G1269">
        <f>IF(A1269="","",IF(LEFT(A1269,4)="http",IFERROR(MID(A1269,FIND("/",A1269,FIND("//",A1269)+2),2000),"/"),A1269))</f>
        <v/>
      </c>
      <c r="H1269">
        <f>IF(G1269="","",IFERROR(LEFT(SUBSTITUTE(G1269,"#","?"),FIND("?",SUBSTITUTE(G1269,"#","?"))-1),G1269))</f>
        <v/>
      </c>
      <c r="I1269">
        <f>IF(H1269="","",LOWER(IF(AND(LEN(H1269)&gt;1,RIGHT(H1269,1)="/"),LEFT(H1269,LEN(H1269)-1),H1269)))</f>
        <v/>
      </c>
      <c r="J1269">
        <f>IF(I1269="","",IFERROR(N(INDEX($A1269:$E1269,1,Rules!$H$16)),0))</f>
        <v/>
      </c>
      <c r="K1269">
        <f>IF(I1269="","",IFERROR(N(INDEX($A1269:$E1269,1,Rules!$H$17)),0))</f>
        <v/>
      </c>
      <c r="L1269">
        <f>IF(I1269="","",IFERROR(N(INDEX($A1269:$E1269,1,Rules!$H$18))*K1269,0))</f>
        <v/>
      </c>
      <c r="M1269">
        <f>IF(I1269="","",IF(COUNTIF(Crawl!$EC$2:$EC$2001,I1269)&gt;0,"Yes","No"))</f>
        <v/>
      </c>
    </row>
    <row r="1270">
      <c r="G1270">
        <f>IF(A1270="","",IF(LEFT(A1270,4)="http",IFERROR(MID(A1270,FIND("/",A1270,FIND("//",A1270)+2),2000),"/"),A1270))</f>
        <v/>
      </c>
      <c r="H1270">
        <f>IF(G1270="","",IFERROR(LEFT(SUBSTITUTE(G1270,"#","?"),FIND("?",SUBSTITUTE(G1270,"#","?"))-1),G1270))</f>
        <v/>
      </c>
      <c r="I1270">
        <f>IF(H1270="","",LOWER(IF(AND(LEN(H1270)&gt;1,RIGHT(H1270,1)="/"),LEFT(H1270,LEN(H1270)-1),H1270)))</f>
        <v/>
      </c>
      <c r="J1270">
        <f>IF(I1270="","",IFERROR(N(INDEX($A1270:$E1270,1,Rules!$H$16)),0))</f>
        <v/>
      </c>
      <c r="K1270">
        <f>IF(I1270="","",IFERROR(N(INDEX($A1270:$E1270,1,Rules!$H$17)),0))</f>
        <v/>
      </c>
      <c r="L1270">
        <f>IF(I1270="","",IFERROR(N(INDEX($A1270:$E1270,1,Rules!$H$18))*K1270,0))</f>
        <v/>
      </c>
      <c r="M1270">
        <f>IF(I1270="","",IF(COUNTIF(Crawl!$EC$2:$EC$2001,I1270)&gt;0,"Yes","No"))</f>
        <v/>
      </c>
    </row>
    <row r="1271">
      <c r="G1271">
        <f>IF(A1271="","",IF(LEFT(A1271,4)="http",IFERROR(MID(A1271,FIND("/",A1271,FIND("//",A1271)+2),2000),"/"),A1271))</f>
        <v/>
      </c>
      <c r="H1271">
        <f>IF(G1271="","",IFERROR(LEFT(SUBSTITUTE(G1271,"#","?"),FIND("?",SUBSTITUTE(G1271,"#","?"))-1),G1271))</f>
        <v/>
      </c>
      <c r="I1271">
        <f>IF(H1271="","",LOWER(IF(AND(LEN(H1271)&gt;1,RIGHT(H1271,1)="/"),LEFT(H1271,LEN(H1271)-1),H1271)))</f>
        <v/>
      </c>
      <c r="J1271">
        <f>IF(I1271="","",IFERROR(N(INDEX($A1271:$E1271,1,Rules!$H$16)),0))</f>
        <v/>
      </c>
      <c r="K1271">
        <f>IF(I1271="","",IFERROR(N(INDEX($A1271:$E1271,1,Rules!$H$17)),0))</f>
        <v/>
      </c>
      <c r="L1271">
        <f>IF(I1271="","",IFERROR(N(INDEX($A1271:$E1271,1,Rules!$H$18))*K1271,0))</f>
        <v/>
      </c>
      <c r="M1271">
        <f>IF(I1271="","",IF(COUNTIF(Crawl!$EC$2:$EC$2001,I1271)&gt;0,"Yes","No"))</f>
        <v/>
      </c>
    </row>
    <row r="1272">
      <c r="G1272">
        <f>IF(A1272="","",IF(LEFT(A1272,4)="http",IFERROR(MID(A1272,FIND("/",A1272,FIND("//",A1272)+2),2000),"/"),A1272))</f>
        <v/>
      </c>
      <c r="H1272">
        <f>IF(G1272="","",IFERROR(LEFT(SUBSTITUTE(G1272,"#","?"),FIND("?",SUBSTITUTE(G1272,"#","?"))-1),G1272))</f>
        <v/>
      </c>
      <c r="I1272">
        <f>IF(H1272="","",LOWER(IF(AND(LEN(H1272)&gt;1,RIGHT(H1272,1)="/"),LEFT(H1272,LEN(H1272)-1),H1272)))</f>
        <v/>
      </c>
      <c r="J1272">
        <f>IF(I1272="","",IFERROR(N(INDEX($A1272:$E1272,1,Rules!$H$16)),0))</f>
        <v/>
      </c>
      <c r="K1272">
        <f>IF(I1272="","",IFERROR(N(INDEX($A1272:$E1272,1,Rules!$H$17)),0))</f>
        <v/>
      </c>
      <c r="L1272">
        <f>IF(I1272="","",IFERROR(N(INDEX($A1272:$E1272,1,Rules!$H$18))*K1272,0))</f>
        <v/>
      </c>
      <c r="M1272">
        <f>IF(I1272="","",IF(COUNTIF(Crawl!$EC$2:$EC$2001,I1272)&gt;0,"Yes","No"))</f>
        <v/>
      </c>
    </row>
    <row r="1273">
      <c r="G1273">
        <f>IF(A1273="","",IF(LEFT(A1273,4)="http",IFERROR(MID(A1273,FIND("/",A1273,FIND("//",A1273)+2),2000),"/"),A1273))</f>
        <v/>
      </c>
      <c r="H1273">
        <f>IF(G1273="","",IFERROR(LEFT(SUBSTITUTE(G1273,"#","?"),FIND("?",SUBSTITUTE(G1273,"#","?"))-1),G1273))</f>
        <v/>
      </c>
      <c r="I1273">
        <f>IF(H1273="","",LOWER(IF(AND(LEN(H1273)&gt;1,RIGHT(H1273,1)="/"),LEFT(H1273,LEN(H1273)-1),H1273)))</f>
        <v/>
      </c>
      <c r="J1273">
        <f>IF(I1273="","",IFERROR(N(INDEX($A1273:$E1273,1,Rules!$H$16)),0))</f>
        <v/>
      </c>
      <c r="K1273">
        <f>IF(I1273="","",IFERROR(N(INDEX($A1273:$E1273,1,Rules!$H$17)),0))</f>
        <v/>
      </c>
      <c r="L1273">
        <f>IF(I1273="","",IFERROR(N(INDEX($A1273:$E1273,1,Rules!$H$18))*K1273,0))</f>
        <v/>
      </c>
      <c r="M1273">
        <f>IF(I1273="","",IF(COUNTIF(Crawl!$EC$2:$EC$2001,I1273)&gt;0,"Yes","No"))</f>
        <v/>
      </c>
    </row>
    <row r="1274">
      <c r="G1274">
        <f>IF(A1274="","",IF(LEFT(A1274,4)="http",IFERROR(MID(A1274,FIND("/",A1274,FIND("//",A1274)+2),2000),"/"),A1274))</f>
        <v/>
      </c>
      <c r="H1274">
        <f>IF(G1274="","",IFERROR(LEFT(SUBSTITUTE(G1274,"#","?"),FIND("?",SUBSTITUTE(G1274,"#","?"))-1),G1274))</f>
        <v/>
      </c>
      <c r="I1274">
        <f>IF(H1274="","",LOWER(IF(AND(LEN(H1274)&gt;1,RIGHT(H1274,1)="/"),LEFT(H1274,LEN(H1274)-1),H1274)))</f>
        <v/>
      </c>
      <c r="J1274">
        <f>IF(I1274="","",IFERROR(N(INDEX($A1274:$E1274,1,Rules!$H$16)),0))</f>
        <v/>
      </c>
      <c r="K1274">
        <f>IF(I1274="","",IFERROR(N(INDEX($A1274:$E1274,1,Rules!$H$17)),0))</f>
        <v/>
      </c>
      <c r="L1274">
        <f>IF(I1274="","",IFERROR(N(INDEX($A1274:$E1274,1,Rules!$H$18))*K1274,0))</f>
        <v/>
      </c>
      <c r="M1274">
        <f>IF(I1274="","",IF(COUNTIF(Crawl!$EC$2:$EC$2001,I1274)&gt;0,"Yes","No"))</f>
        <v/>
      </c>
    </row>
    <row r="1275">
      <c r="G1275">
        <f>IF(A1275="","",IF(LEFT(A1275,4)="http",IFERROR(MID(A1275,FIND("/",A1275,FIND("//",A1275)+2),2000),"/"),A1275))</f>
        <v/>
      </c>
      <c r="H1275">
        <f>IF(G1275="","",IFERROR(LEFT(SUBSTITUTE(G1275,"#","?"),FIND("?",SUBSTITUTE(G1275,"#","?"))-1),G1275))</f>
        <v/>
      </c>
      <c r="I1275">
        <f>IF(H1275="","",LOWER(IF(AND(LEN(H1275)&gt;1,RIGHT(H1275,1)="/"),LEFT(H1275,LEN(H1275)-1),H1275)))</f>
        <v/>
      </c>
      <c r="J1275">
        <f>IF(I1275="","",IFERROR(N(INDEX($A1275:$E1275,1,Rules!$H$16)),0))</f>
        <v/>
      </c>
      <c r="K1275">
        <f>IF(I1275="","",IFERROR(N(INDEX($A1275:$E1275,1,Rules!$H$17)),0))</f>
        <v/>
      </c>
      <c r="L1275">
        <f>IF(I1275="","",IFERROR(N(INDEX($A1275:$E1275,1,Rules!$H$18))*K1275,0))</f>
        <v/>
      </c>
      <c r="M1275">
        <f>IF(I1275="","",IF(COUNTIF(Crawl!$EC$2:$EC$2001,I1275)&gt;0,"Yes","No"))</f>
        <v/>
      </c>
    </row>
    <row r="1276">
      <c r="G1276">
        <f>IF(A1276="","",IF(LEFT(A1276,4)="http",IFERROR(MID(A1276,FIND("/",A1276,FIND("//",A1276)+2),2000),"/"),A1276))</f>
        <v/>
      </c>
      <c r="H1276">
        <f>IF(G1276="","",IFERROR(LEFT(SUBSTITUTE(G1276,"#","?"),FIND("?",SUBSTITUTE(G1276,"#","?"))-1),G1276))</f>
        <v/>
      </c>
      <c r="I1276">
        <f>IF(H1276="","",LOWER(IF(AND(LEN(H1276)&gt;1,RIGHT(H1276,1)="/"),LEFT(H1276,LEN(H1276)-1),H1276)))</f>
        <v/>
      </c>
      <c r="J1276">
        <f>IF(I1276="","",IFERROR(N(INDEX($A1276:$E1276,1,Rules!$H$16)),0))</f>
        <v/>
      </c>
      <c r="K1276">
        <f>IF(I1276="","",IFERROR(N(INDEX($A1276:$E1276,1,Rules!$H$17)),0))</f>
        <v/>
      </c>
      <c r="L1276">
        <f>IF(I1276="","",IFERROR(N(INDEX($A1276:$E1276,1,Rules!$H$18))*K1276,0))</f>
        <v/>
      </c>
      <c r="M1276">
        <f>IF(I1276="","",IF(COUNTIF(Crawl!$EC$2:$EC$2001,I1276)&gt;0,"Yes","No"))</f>
        <v/>
      </c>
    </row>
    <row r="1277">
      <c r="G1277">
        <f>IF(A1277="","",IF(LEFT(A1277,4)="http",IFERROR(MID(A1277,FIND("/",A1277,FIND("//",A1277)+2),2000),"/"),A1277))</f>
        <v/>
      </c>
      <c r="H1277">
        <f>IF(G1277="","",IFERROR(LEFT(SUBSTITUTE(G1277,"#","?"),FIND("?",SUBSTITUTE(G1277,"#","?"))-1),G1277))</f>
        <v/>
      </c>
      <c r="I1277">
        <f>IF(H1277="","",LOWER(IF(AND(LEN(H1277)&gt;1,RIGHT(H1277,1)="/"),LEFT(H1277,LEN(H1277)-1),H1277)))</f>
        <v/>
      </c>
      <c r="J1277">
        <f>IF(I1277="","",IFERROR(N(INDEX($A1277:$E1277,1,Rules!$H$16)),0))</f>
        <v/>
      </c>
      <c r="K1277">
        <f>IF(I1277="","",IFERROR(N(INDEX($A1277:$E1277,1,Rules!$H$17)),0))</f>
        <v/>
      </c>
      <c r="L1277">
        <f>IF(I1277="","",IFERROR(N(INDEX($A1277:$E1277,1,Rules!$H$18))*K1277,0))</f>
        <v/>
      </c>
      <c r="M1277">
        <f>IF(I1277="","",IF(COUNTIF(Crawl!$EC$2:$EC$2001,I1277)&gt;0,"Yes","No"))</f>
        <v/>
      </c>
    </row>
    <row r="1278">
      <c r="G1278">
        <f>IF(A1278="","",IF(LEFT(A1278,4)="http",IFERROR(MID(A1278,FIND("/",A1278,FIND("//",A1278)+2),2000),"/"),A1278))</f>
        <v/>
      </c>
      <c r="H1278">
        <f>IF(G1278="","",IFERROR(LEFT(SUBSTITUTE(G1278,"#","?"),FIND("?",SUBSTITUTE(G1278,"#","?"))-1),G1278))</f>
        <v/>
      </c>
      <c r="I1278">
        <f>IF(H1278="","",LOWER(IF(AND(LEN(H1278)&gt;1,RIGHT(H1278,1)="/"),LEFT(H1278,LEN(H1278)-1),H1278)))</f>
        <v/>
      </c>
      <c r="J1278">
        <f>IF(I1278="","",IFERROR(N(INDEX($A1278:$E1278,1,Rules!$H$16)),0))</f>
        <v/>
      </c>
      <c r="K1278">
        <f>IF(I1278="","",IFERROR(N(INDEX($A1278:$E1278,1,Rules!$H$17)),0))</f>
        <v/>
      </c>
      <c r="L1278">
        <f>IF(I1278="","",IFERROR(N(INDEX($A1278:$E1278,1,Rules!$H$18))*K1278,0))</f>
        <v/>
      </c>
      <c r="M1278">
        <f>IF(I1278="","",IF(COUNTIF(Crawl!$EC$2:$EC$2001,I1278)&gt;0,"Yes","No"))</f>
        <v/>
      </c>
    </row>
    <row r="1279">
      <c r="G1279">
        <f>IF(A1279="","",IF(LEFT(A1279,4)="http",IFERROR(MID(A1279,FIND("/",A1279,FIND("//",A1279)+2),2000),"/"),A1279))</f>
        <v/>
      </c>
      <c r="H1279">
        <f>IF(G1279="","",IFERROR(LEFT(SUBSTITUTE(G1279,"#","?"),FIND("?",SUBSTITUTE(G1279,"#","?"))-1),G1279))</f>
        <v/>
      </c>
      <c r="I1279">
        <f>IF(H1279="","",LOWER(IF(AND(LEN(H1279)&gt;1,RIGHT(H1279,1)="/"),LEFT(H1279,LEN(H1279)-1),H1279)))</f>
        <v/>
      </c>
      <c r="J1279">
        <f>IF(I1279="","",IFERROR(N(INDEX($A1279:$E1279,1,Rules!$H$16)),0))</f>
        <v/>
      </c>
      <c r="K1279">
        <f>IF(I1279="","",IFERROR(N(INDEX($A1279:$E1279,1,Rules!$H$17)),0))</f>
        <v/>
      </c>
      <c r="L1279">
        <f>IF(I1279="","",IFERROR(N(INDEX($A1279:$E1279,1,Rules!$H$18))*K1279,0))</f>
        <v/>
      </c>
      <c r="M1279">
        <f>IF(I1279="","",IF(COUNTIF(Crawl!$EC$2:$EC$2001,I1279)&gt;0,"Yes","No"))</f>
        <v/>
      </c>
    </row>
    <row r="1280">
      <c r="G1280">
        <f>IF(A1280="","",IF(LEFT(A1280,4)="http",IFERROR(MID(A1280,FIND("/",A1280,FIND("//",A1280)+2),2000),"/"),A1280))</f>
        <v/>
      </c>
      <c r="H1280">
        <f>IF(G1280="","",IFERROR(LEFT(SUBSTITUTE(G1280,"#","?"),FIND("?",SUBSTITUTE(G1280,"#","?"))-1),G1280))</f>
        <v/>
      </c>
      <c r="I1280">
        <f>IF(H1280="","",LOWER(IF(AND(LEN(H1280)&gt;1,RIGHT(H1280,1)="/"),LEFT(H1280,LEN(H1280)-1),H1280)))</f>
        <v/>
      </c>
      <c r="J1280">
        <f>IF(I1280="","",IFERROR(N(INDEX($A1280:$E1280,1,Rules!$H$16)),0))</f>
        <v/>
      </c>
      <c r="K1280">
        <f>IF(I1280="","",IFERROR(N(INDEX($A1280:$E1280,1,Rules!$H$17)),0))</f>
        <v/>
      </c>
      <c r="L1280">
        <f>IF(I1280="","",IFERROR(N(INDEX($A1280:$E1280,1,Rules!$H$18))*K1280,0))</f>
        <v/>
      </c>
      <c r="M1280">
        <f>IF(I1280="","",IF(COUNTIF(Crawl!$EC$2:$EC$2001,I1280)&gt;0,"Yes","No"))</f>
        <v/>
      </c>
    </row>
    <row r="1281">
      <c r="G1281">
        <f>IF(A1281="","",IF(LEFT(A1281,4)="http",IFERROR(MID(A1281,FIND("/",A1281,FIND("//",A1281)+2),2000),"/"),A1281))</f>
        <v/>
      </c>
      <c r="H1281">
        <f>IF(G1281="","",IFERROR(LEFT(SUBSTITUTE(G1281,"#","?"),FIND("?",SUBSTITUTE(G1281,"#","?"))-1),G1281))</f>
        <v/>
      </c>
      <c r="I1281">
        <f>IF(H1281="","",LOWER(IF(AND(LEN(H1281)&gt;1,RIGHT(H1281,1)="/"),LEFT(H1281,LEN(H1281)-1),H1281)))</f>
        <v/>
      </c>
      <c r="J1281">
        <f>IF(I1281="","",IFERROR(N(INDEX($A1281:$E1281,1,Rules!$H$16)),0))</f>
        <v/>
      </c>
      <c r="K1281">
        <f>IF(I1281="","",IFERROR(N(INDEX($A1281:$E1281,1,Rules!$H$17)),0))</f>
        <v/>
      </c>
      <c r="L1281">
        <f>IF(I1281="","",IFERROR(N(INDEX($A1281:$E1281,1,Rules!$H$18))*K1281,0))</f>
        <v/>
      </c>
      <c r="M1281">
        <f>IF(I1281="","",IF(COUNTIF(Crawl!$EC$2:$EC$2001,I1281)&gt;0,"Yes","No"))</f>
        <v/>
      </c>
    </row>
    <row r="1282">
      <c r="G1282">
        <f>IF(A1282="","",IF(LEFT(A1282,4)="http",IFERROR(MID(A1282,FIND("/",A1282,FIND("//",A1282)+2),2000),"/"),A1282))</f>
        <v/>
      </c>
      <c r="H1282">
        <f>IF(G1282="","",IFERROR(LEFT(SUBSTITUTE(G1282,"#","?"),FIND("?",SUBSTITUTE(G1282,"#","?"))-1),G1282))</f>
        <v/>
      </c>
      <c r="I1282">
        <f>IF(H1282="","",LOWER(IF(AND(LEN(H1282)&gt;1,RIGHT(H1282,1)="/"),LEFT(H1282,LEN(H1282)-1),H1282)))</f>
        <v/>
      </c>
      <c r="J1282">
        <f>IF(I1282="","",IFERROR(N(INDEX($A1282:$E1282,1,Rules!$H$16)),0))</f>
        <v/>
      </c>
      <c r="K1282">
        <f>IF(I1282="","",IFERROR(N(INDEX($A1282:$E1282,1,Rules!$H$17)),0))</f>
        <v/>
      </c>
      <c r="L1282">
        <f>IF(I1282="","",IFERROR(N(INDEX($A1282:$E1282,1,Rules!$H$18))*K1282,0))</f>
        <v/>
      </c>
      <c r="M1282">
        <f>IF(I1282="","",IF(COUNTIF(Crawl!$EC$2:$EC$2001,I1282)&gt;0,"Yes","No"))</f>
        <v/>
      </c>
    </row>
    <row r="1283">
      <c r="G1283">
        <f>IF(A1283="","",IF(LEFT(A1283,4)="http",IFERROR(MID(A1283,FIND("/",A1283,FIND("//",A1283)+2),2000),"/"),A1283))</f>
        <v/>
      </c>
      <c r="H1283">
        <f>IF(G1283="","",IFERROR(LEFT(SUBSTITUTE(G1283,"#","?"),FIND("?",SUBSTITUTE(G1283,"#","?"))-1),G1283))</f>
        <v/>
      </c>
      <c r="I1283">
        <f>IF(H1283="","",LOWER(IF(AND(LEN(H1283)&gt;1,RIGHT(H1283,1)="/"),LEFT(H1283,LEN(H1283)-1),H1283)))</f>
        <v/>
      </c>
      <c r="J1283">
        <f>IF(I1283="","",IFERROR(N(INDEX($A1283:$E1283,1,Rules!$H$16)),0))</f>
        <v/>
      </c>
      <c r="K1283">
        <f>IF(I1283="","",IFERROR(N(INDEX($A1283:$E1283,1,Rules!$H$17)),0))</f>
        <v/>
      </c>
      <c r="L1283">
        <f>IF(I1283="","",IFERROR(N(INDEX($A1283:$E1283,1,Rules!$H$18))*K1283,0))</f>
        <v/>
      </c>
      <c r="M1283">
        <f>IF(I1283="","",IF(COUNTIF(Crawl!$EC$2:$EC$2001,I1283)&gt;0,"Yes","No"))</f>
        <v/>
      </c>
    </row>
    <row r="1284">
      <c r="G1284">
        <f>IF(A1284="","",IF(LEFT(A1284,4)="http",IFERROR(MID(A1284,FIND("/",A1284,FIND("//",A1284)+2),2000),"/"),A1284))</f>
        <v/>
      </c>
      <c r="H1284">
        <f>IF(G1284="","",IFERROR(LEFT(SUBSTITUTE(G1284,"#","?"),FIND("?",SUBSTITUTE(G1284,"#","?"))-1),G1284))</f>
        <v/>
      </c>
      <c r="I1284">
        <f>IF(H1284="","",LOWER(IF(AND(LEN(H1284)&gt;1,RIGHT(H1284,1)="/"),LEFT(H1284,LEN(H1284)-1),H1284)))</f>
        <v/>
      </c>
      <c r="J1284">
        <f>IF(I1284="","",IFERROR(N(INDEX($A1284:$E1284,1,Rules!$H$16)),0))</f>
        <v/>
      </c>
      <c r="K1284">
        <f>IF(I1284="","",IFERROR(N(INDEX($A1284:$E1284,1,Rules!$H$17)),0))</f>
        <v/>
      </c>
      <c r="L1284">
        <f>IF(I1284="","",IFERROR(N(INDEX($A1284:$E1284,1,Rules!$H$18))*K1284,0))</f>
        <v/>
      </c>
      <c r="M1284">
        <f>IF(I1284="","",IF(COUNTIF(Crawl!$EC$2:$EC$2001,I1284)&gt;0,"Yes","No"))</f>
        <v/>
      </c>
    </row>
    <row r="1285">
      <c r="G1285">
        <f>IF(A1285="","",IF(LEFT(A1285,4)="http",IFERROR(MID(A1285,FIND("/",A1285,FIND("//",A1285)+2),2000),"/"),A1285))</f>
        <v/>
      </c>
      <c r="H1285">
        <f>IF(G1285="","",IFERROR(LEFT(SUBSTITUTE(G1285,"#","?"),FIND("?",SUBSTITUTE(G1285,"#","?"))-1),G1285))</f>
        <v/>
      </c>
      <c r="I1285">
        <f>IF(H1285="","",LOWER(IF(AND(LEN(H1285)&gt;1,RIGHT(H1285,1)="/"),LEFT(H1285,LEN(H1285)-1),H1285)))</f>
        <v/>
      </c>
      <c r="J1285">
        <f>IF(I1285="","",IFERROR(N(INDEX($A1285:$E1285,1,Rules!$H$16)),0))</f>
        <v/>
      </c>
      <c r="K1285">
        <f>IF(I1285="","",IFERROR(N(INDEX($A1285:$E1285,1,Rules!$H$17)),0))</f>
        <v/>
      </c>
      <c r="L1285">
        <f>IF(I1285="","",IFERROR(N(INDEX($A1285:$E1285,1,Rules!$H$18))*K1285,0))</f>
        <v/>
      </c>
      <c r="M1285">
        <f>IF(I1285="","",IF(COUNTIF(Crawl!$EC$2:$EC$2001,I1285)&gt;0,"Yes","No"))</f>
        <v/>
      </c>
    </row>
    <row r="1286">
      <c r="G1286">
        <f>IF(A1286="","",IF(LEFT(A1286,4)="http",IFERROR(MID(A1286,FIND("/",A1286,FIND("//",A1286)+2),2000),"/"),A1286))</f>
        <v/>
      </c>
      <c r="H1286">
        <f>IF(G1286="","",IFERROR(LEFT(SUBSTITUTE(G1286,"#","?"),FIND("?",SUBSTITUTE(G1286,"#","?"))-1),G1286))</f>
        <v/>
      </c>
      <c r="I1286">
        <f>IF(H1286="","",LOWER(IF(AND(LEN(H1286)&gt;1,RIGHT(H1286,1)="/"),LEFT(H1286,LEN(H1286)-1),H1286)))</f>
        <v/>
      </c>
      <c r="J1286">
        <f>IF(I1286="","",IFERROR(N(INDEX($A1286:$E1286,1,Rules!$H$16)),0))</f>
        <v/>
      </c>
      <c r="K1286">
        <f>IF(I1286="","",IFERROR(N(INDEX($A1286:$E1286,1,Rules!$H$17)),0))</f>
        <v/>
      </c>
      <c r="L1286">
        <f>IF(I1286="","",IFERROR(N(INDEX($A1286:$E1286,1,Rules!$H$18))*K1286,0))</f>
        <v/>
      </c>
      <c r="M1286">
        <f>IF(I1286="","",IF(COUNTIF(Crawl!$EC$2:$EC$2001,I1286)&gt;0,"Yes","No"))</f>
        <v/>
      </c>
    </row>
    <row r="1287">
      <c r="G1287">
        <f>IF(A1287="","",IF(LEFT(A1287,4)="http",IFERROR(MID(A1287,FIND("/",A1287,FIND("//",A1287)+2),2000),"/"),A1287))</f>
        <v/>
      </c>
      <c r="H1287">
        <f>IF(G1287="","",IFERROR(LEFT(SUBSTITUTE(G1287,"#","?"),FIND("?",SUBSTITUTE(G1287,"#","?"))-1),G1287))</f>
        <v/>
      </c>
      <c r="I1287">
        <f>IF(H1287="","",LOWER(IF(AND(LEN(H1287)&gt;1,RIGHT(H1287,1)="/"),LEFT(H1287,LEN(H1287)-1),H1287)))</f>
        <v/>
      </c>
      <c r="J1287">
        <f>IF(I1287="","",IFERROR(N(INDEX($A1287:$E1287,1,Rules!$H$16)),0))</f>
        <v/>
      </c>
      <c r="K1287">
        <f>IF(I1287="","",IFERROR(N(INDEX($A1287:$E1287,1,Rules!$H$17)),0))</f>
        <v/>
      </c>
      <c r="L1287">
        <f>IF(I1287="","",IFERROR(N(INDEX($A1287:$E1287,1,Rules!$H$18))*K1287,0))</f>
        <v/>
      </c>
      <c r="M1287">
        <f>IF(I1287="","",IF(COUNTIF(Crawl!$EC$2:$EC$2001,I1287)&gt;0,"Yes","No"))</f>
        <v/>
      </c>
    </row>
    <row r="1288">
      <c r="G1288">
        <f>IF(A1288="","",IF(LEFT(A1288,4)="http",IFERROR(MID(A1288,FIND("/",A1288,FIND("//",A1288)+2),2000),"/"),A1288))</f>
        <v/>
      </c>
      <c r="H1288">
        <f>IF(G1288="","",IFERROR(LEFT(SUBSTITUTE(G1288,"#","?"),FIND("?",SUBSTITUTE(G1288,"#","?"))-1),G1288))</f>
        <v/>
      </c>
      <c r="I1288">
        <f>IF(H1288="","",LOWER(IF(AND(LEN(H1288)&gt;1,RIGHT(H1288,1)="/"),LEFT(H1288,LEN(H1288)-1),H1288)))</f>
        <v/>
      </c>
      <c r="J1288">
        <f>IF(I1288="","",IFERROR(N(INDEX($A1288:$E1288,1,Rules!$H$16)),0))</f>
        <v/>
      </c>
      <c r="K1288">
        <f>IF(I1288="","",IFERROR(N(INDEX($A1288:$E1288,1,Rules!$H$17)),0))</f>
        <v/>
      </c>
      <c r="L1288">
        <f>IF(I1288="","",IFERROR(N(INDEX($A1288:$E1288,1,Rules!$H$18))*K1288,0))</f>
        <v/>
      </c>
      <c r="M1288">
        <f>IF(I1288="","",IF(COUNTIF(Crawl!$EC$2:$EC$2001,I1288)&gt;0,"Yes","No"))</f>
        <v/>
      </c>
    </row>
    <row r="1289">
      <c r="G1289">
        <f>IF(A1289="","",IF(LEFT(A1289,4)="http",IFERROR(MID(A1289,FIND("/",A1289,FIND("//",A1289)+2),2000),"/"),A1289))</f>
        <v/>
      </c>
      <c r="H1289">
        <f>IF(G1289="","",IFERROR(LEFT(SUBSTITUTE(G1289,"#","?"),FIND("?",SUBSTITUTE(G1289,"#","?"))-1),G1289))</f>
        <v/>
      </c>
      <c r="I1289">
        <f>IF(H1289="","",LOWER(IF(AND(LEN(H1289)&gt;1,RIGHT(H1289,1)="/"),LEFT(H1289,LEN(H1289)-1),H1289)))</f>
        <v/>
      </c>
      <c r="J1289">
        <f>IF(I1289="","",IFERROR(N(INDEX($A1289:$E1289,1,Rules!$H$16)),0))</f>
        <v/>
      </c>
      <c r="K1289">
        <f>IF(I1289="","",IFERROR(N(INDEX($A1289:$E1289,1,Rules!$H$17)),0))</f>
        <v/>
      </c>
      <c r="L1289">
        <f>IF(I1289="","",IFERROR(N(INDEX($A1289:$E1289,1,Rules!$H$18))*K1289,0))</f>
        <v/>
      </c>
      <c r="M1289">
        <f>IF(I1289="","",IF(COUNTIF(Crawl!$EC$2:$EC$2001,I1289)&gt;0,"Yes","No"))</f>
        <v/>
      </c>
    </row>
    <row r="1290">
      <c r="G1290">
        <f>IF(A1290="","",IF(LEFT(A1290,4)="http",IFERROR(MID(A1290,FIND("/",A1290,FIND("//",A1290)+2),2000),"/"),A1290))</f>
        <v/>
      </c>
      <c r="H1290">
        <f>IF(G1290="","",IFERROR(LEFT(SUBSTITUTE(G1290,"#","?"),FIND("?",SUBSTITUTE(G1290,"#","?"))-1),G1290))</f>
        <v/>
      </c>
      <c r="I1290">
        <f>IF(H1290="","",LOWER(IF(AND(LEN(H1290)&gt;1,RIGHT(H1290,1)="/"),LEFT(H1290,LEN(H1290)-1),H1290)))</f>
        <v/>
      </c>
      <c r="J1290">
        <f>IF(I1290="","",IFERROR(N(INDEX($A1290:$E1290,1,Rules!$H$16)),0))</f>
        <v/>
      </c>
      <c r="K1290">
        <f>IF(I1290="","",IFERROR(N(INDEX($A1290:$E1290,1,Rules!$H$17)),0))</f>
        <v/>
      </c>
      <c r="L1290">
        <f>IF(I1290="","",IFERROR(N(INDEX($A1290:$E1290,1,Rules!$H$18))*K1290,0))</f>
        <v/>
      </c>
      <c r="M1290">
        <f>IF(I1290="","",IF(COUNTIF(Crawl!$EC$2:$EC$2001,I1290)&gt;0,"Yes","No"))</f>
        <v/>
      </c>
    </row>
    <row r="1291">
      <c r="G1291">
        <f>IF(A1291="","",IF(LEFT(A1291,4)="http",IFERROR(MID(A1291,FIND("/",A1291,FIND("//",A1291)+2),2000),"/"),A1291))</f>
        <v/>
      </c>
      <c r="H1291">
        <f>IF(G1291="","",IFERROR(LEFT(SUBSTITUTE(G1291,"#","?"),FIND("?",SUBSTITUTE(G1291,"#","?"))-1),G1291))</f>
        <v/>
      </c>
      <c r="I1291">
        <f>IF(H1291="","",LOWER(IF(AND(LEN(H1291)&gt;1,RIGHT(H1291,1)="/"),LEFT(H1291,LEN(H1291)-1),H1291)))</f>
        <v/>
      </c>
      <c r="J1291">
        <f>IF(I1291="","",IFERROR(N(INDEX($A1291:$E1291,1,Rules!$H$16)),0))</f>
        <v/>
      </c>
      <c r="K1291">
        <f>IF(I1291="","",IFERROR(N(INDEX($A1291:$E1291,1,Rules!$H$17)),0))</f>
        <v/>
      </c>
      <c r="L1291">
        <f>IF(I1291="","",IFERROR(N(INDEX($A1291:$E1291,1,Rules!$H$18))*K1291,0))</f>
        <v/>
      </c>
      <c r="M1291">
        <f>IF(I1291="","",IF(COUNTIF(Crawl!$EC$2:$EC$2001,I1291)&gt;0,"Yes","No"))</f>
        <v/>
      </c>
    </row>
    <row r="1292">
      <c r="G1292">
        <f>IF(A1292="","",IF(LEFT(A1292,4)="http",IFERROR(MID(A1292,FIND("/",A1292,FIND("//",A1292)+2),2000),"/"),A1292))</f>
        <v/>
      </c>
      <c r="H1292">
        <f>IF(G1292="","",IFERROR(LEFT(SUBSTITUTE(G1292,"#","?"),FIND("?",SUBSTITUTE(G1292,"#","?"))-1),G1292))</f>
        <v/>
      </c>
      <c r="I1292">
        <f>IF(H1292="","",LOWER(IF(AND(LEN(H1292)&gt;1,RIGHT(H1292,1)="/"),LEFT(H1292,LEN(H1292)-1),H1292)))</f>
        <v/>
      </c>
      <c r="J1292">
        <f>IF(I1292="","",IFERROR(N(INDEX($A1292:$E1292,1,Rules!$H$16)),0))</f>
        <v/>
      </c>
      <c r="K1292">
        <f>IF(I1292="","",IFERROR(N(INDEX($A1292:$E1292,1,Rules!$H$17)),0))</f>
        <v/>
      </c>
      <c r="L1292">
        <f>IF(I1292="","",IFERROR(N(INDEX($A1292:$E1292,1,Rules!$H$18))*K1292,0))</f>
        <v/>
      </c>
      <c r="M1292">
        <f>IF(I1292="","",IF(COUNTIF(Crawl!$EC$2:$EC$2001,I1292)&gt;0,"Yes","No"))</f>
        <v/>
      </c>
    </row>
    <row r="1293">
      <c r="G1293">
        <f>IF(A1293="","",IF(LEFT(A1293,4)="http",IFERROR(MID(A1293,FIND("/",A1293,FIND("//",A1293)+2),2000),"/"),A1293))</f>
        <v/>
      </c>
      <c r="H1293">
        <f>IF(G1293="","",IFERROR(LEFT(SUBSTITUTE(G1293,"#","?"),FIND("?",SUBSTITUTE(G1293,"#","?"))-1),G1293))</f>
        <v/>
      </c>
      <c r="I1293">
        <f>IF(H1293="","",LOWER(IF(AND(LEN(H1293)&gt;1,RIGHT(H1293,1)="/"),LEFT(H1293,LEN(H1293)-1),H1293)))</f>
        <v/>
      </c>
      <c r="J1293">
        <f>IF(I1293="","",IFERROR(N(INDEX($A1293:$E1293,1,Rules!$H$16)),0))</f>
        <v/>
      </c>
      <c r="K1293">
        <f>IF(I1293="","",IFERROR(N(INDEX($A1293:$E1293,1,Rules!$H$17)),0))</f>
        <v/>
      </c>
      <c r="L1293">
        <f>IF(I1293="","",IFERROR(N(INDEX($A1293:$E1293,1,Rules!$H$18))*K1293,0))</f>
        <v/>
      </c>
      <c r="M1293">
        <f>IF(I1293="","",IF(COUNTIF(Crawl!$EC$2:$EC$2001,I1293)&gt;0,"Yes","No"))</f>
        <v/>
      </c>
    </row>
    <row r="1294">
      <c r="G1294">
        <f>IF(A1294="","",IF(LEFT(A1294,4)="http",IFERROR(MID(A1294,FIND("/",A1294,FIND("//",A1294)+2),2000),"/"),A1294))</f>
        <v/>
      </c>
      <c r="H1294">
        <f>IF(G1294="","",IFERROR(LEFT(SUBSTITUTE(G1294,"#","?"),FIND("?",SUBSTITUTE(G1294,"#","?"))-1),G1294))</f>
        <v/>
      </c>
      <c r="I1294">
        <f>IF(H1294="","",LOWER(IF(AND(LEN(H1294)&gt;1,RIGHT(H1294,1)="/"),LEFT(H1294,LEN(H1294)-1),H1294)))</f>
        <v/>
      </c>
      <c r="J1294">
        <f>IF(I1294="","",IFERROR(N(INDEX($A1294:$E1294,1,Rules!$H$16)),0))</f>
        <v/>
      </c>
      <c r="K1294">
        <f>IF(I1294="","",IFERROR(N(INDEX($A1294:$E1294,1,Rules!$H$17)),0))</f>
        <v/>
      </c>
      <c r="L1294">
        <f>IF(I1294="","",IFERROR(N(INDEX($A1294:$E1294,1,Rules!$H$18))*K1294,0))</f>
        <v/>
      </c>
      <c r="M1294">
        <f>IF(I1294="","",IF(COUNTIF(Crawl!$EC$2:$EC$2001,I1294)&gt;0,"Yes","No"))</f>
        <v/>
      </c>
    </row>
    <row r="1295">
      <c r="G1295">
        <f>IF(A1295="","",IF(LEFT(A1295,4)="http",IFERROR(MID(A1295,FIND("/",A1295,FIND("//",A1295)+2),2000),"/"),A1295))</f>
        <v/>
      </c>
      <c r="H1295">
        <f>IF(G1295="","",IFERROR(LEFT(SUBSTITUTE(G1295,"#","?"),FIND("?",SUBSTITUTE(G1295,"#","?"))-1),G1295))</f>
        <v/>
      </c>
      <c r="I1295">
        <f>IF(H1295="","",LOWER(IF(AND(LEN(H1295)&gt;1,RIGHT(H1295,1)="/"),LEFT(H1295,LEN(H1295)-1),H1295)))</f>
        <v/>
      </c>
      <c r="J1295">
        <f>IF(I1295="","",IFERROR(N(INDEX($A1295:$E1295,1,Rules!$H$16)),0))</f>
        <v/>
      </c>
      <c r="K1295">
        <f>IF(I1295="","",IFERROR(N(INDEX($A1295:$E1295,1,Rules!$H$17)),0))</f>
        <v/>
      </c>
      <c r="L1295">
        <f>IF(I1295="","",IFERROR(N(INDEX($A1295:$E1295,1,Rules!$H$18))*K1295,0))</f>
        <v/>
      </c>
      <c r="M1295">
        <f>IF(I1295="","",IF(COUNTIF(Crawl!$EC$2:$EC$2001,I1295)&gt;0,"Yes","No"))</f>
        <v/>
      </c>
    </row>
    <row r="1296">
      <c r="G1296">
        <f>IF(A1296="","",IF(LEFT(A1296,4)="http",IFERROR(MID(A1296,FIND("/",A1296,FIND("//",A1296)+2),2000),"/"),A1296))</f>
        <v/>
      </c>
      <c r="H1296">
        <f>IF(G1296="","",IFERROR(LEFT(SUBSTITUTE(G1296,"#","?"),FIND("?",SUBSTITUTE(G1296,"#","?"))-1),G1296))</f>
        <v/>
      </c>
      <c r="I1296">
        <f>IF(H1296="","",LOWER(IF(AND(LEN(H1296)&gt;1,RIGHT(H1296,1)="/"),LEFT(H1296,LEN(H1296)-1),H1296)))</f>
        <v/>
      </c>
      <c r="J1296">
        <f>IF(I1296="","",IFERROR(N(INDEX($A1296:$E1296,1,Rules!$H$16)),0))</f>
        <v/>
      </c>
      <c r="K1296">
        <f>IF(I1296="","",IFERROR(N(INDEX($A1296:$E1296,1,Rules!$H$17)),0))</f>
        <v/>
      </c>
      <c r="L1296">
        <f>IF(I1296="","",IFERROR(N(INDEX($A1296:$E1296,1,Rules!$H$18))*K1296,0))</f>
        <v/>
      </c>
      <c r="M1296">
        <f>IF(I1296="","",IF(COUNTIF(Crawl!$EC$2:$EC$2001,I1296)&gt;0,"Yes","No"))</f>
        <v/>
      </c>
    </row>
    <row r="1297">
      <c r="G1297">
        <f>IF(A1297="","",IF(LEFT(A1297,4)="http",IFERROR(MID(A1297,FIND("/",A1297,FIND("//",A1297)+2),2000),"/"),A1297))</f>
        <v/>
      </c>
      <c r="H1297">
        <f>IF(G1297="","",IFERROR(LEFT(SUBSTITUTE(G1297,"#","?"),FIND("?",SUBSTITUTE(G1297,"#","?"))-1),G1297))</f>
        <v/>
      </c>
      <c r="I1297">
        <f>IF(H1297="","",LOWER(IF(AND(LEN(H1297)&gt;1,RIGHT(H1297,1)="/"),LEFT(H1297,LEN(H1297)-1),H1297)))</f>
        <v/>
      </c>
      <c r="J1297">
        <f>IF(I1297="","",IFERROR(N(INDEX($A1297:$E1297,1,Rules!$H$16)),0))</f>
        <v/>
      </c>
      <c r="K1297">
        <f>IF(I1297="","",IFERROR(N(INDEX($A1297:$E1297,1,Rules!$H$17)),0))</f>
        <v/>
      </c>
      <c r="L1297">
        <f>IF(I1297="","",IFERROR(N(INDEX($A1297:$E1297,1,Rules!$H$18))*K1297,0))</f>
        <v/>
      </c>
      <c r="M1297">
        <f>IF(I1297="","",IF(COUNTIF(Crawl!$EC$2:$EC$2001,I1297)&gt;0,"Yes","No"))</f>
        <v/>
      </c>
    </row>
    <row r="1298">
      <c r="G1298">
        <f>IF(A1298="","",IF(LEFT(A1298,4)="http",IFERROR(MID(A1298,FIND("/",A1298,FIND("//",A1298)+2),2000),"/"),A1298))</f>
        <v/>
      </c>
      <c r="H1298">
        <f>IF(G1298="","",IFERROR(LEFT(SUBSTITUTE(G1298,"#","?"),FIND("?",SUBSTITUTE(G1298,"#","?"))-1),G1298))</f>
        <v/>
      </c>
      <c r="I1298">
        <f>IF(H1298="","",LOWER(IF(AND(LEN(H1298)&gt;1,RIGHT(H1298,1)="/"),LEFT(H1298,LEN(H1298)-1),H1298)))</f>
        <v/>
      </c>
      <c r="J1298">
        <f>IF(I1298="","",IFERROR(N(INDEX($A1298:$E1298,1,Rules!$H$16)),0))</f>
        <v/>
      </c>
      <c r="K1298">
        <f>IF(I1298="","",IFERROR(N(INDEX($A1298:$E1298,1,Rules!$H$17)),0))</f>
        <v/>
      </c>
      <c r="L1298">
        <f>IF(I1298="","",IFERROR(N(INDEX($A1298:$E1298,1,Rules!$H$18))*K1298,0))</f>
        <v/>
      </c>
      <c r="M1298">
        <f>IF(I1298="","",IF(COUNTIF(Crawl!$EC$2:$EC$2001,I1298)&gt;0,"Yes","No"))</f>
        <v/>
      </c>
    </row>
    <row r="1299">
      <c r="G1299">
        <f>IF(A1299="","",IF(LEFT(A1299,4)="http",IFERROR(MID(A1299,FIND("/",A1299,FIND("//",A1299)+2),2000),"/"),A1299))</f>
        <v/>
      </c>
      <c r="H1299">
        <f>IF(G1299="","",IFERROR(LEFT(SUBSTITUTE(G1299,"#","?"),FIND("?",SUBSTITUTE(G1299,"#","?"))-1),G1299))</f>
        <v/>
      </c>
      <c r="I1299">
        <f>IF(H1299="","",LOWER(IF(AND(LEN(H1299)&gt;1,RIGHT(H1299,1)="/"),LEFT(H1299,LEN(H1299)-1),H1299)))</f>
        <v/>
      </c>
      <c r="J1299">
        <f>IF(I1299="","",IFERROR(N(INDEX($A1299:$E1299,1,Rules!$H$16)),0))</f>
        <v/>
      </c>
      <c r="K1299">
        <f>IF(I1299="","",IFERROR(N(INDEX($A1299:$E1299,1,Rules!$H$17)),0))</f>
        <v/>
      </c>
      <c r="L1299">
        <f>IF(I1299="","",IFERROR(N(INDEX($A1299:$E1299,1,Rules!$H$18))*K1299,0))</f>
        <v/>
      </c>
      <c r="M1299">
        <f>IF(I1299="","",IF(COUNTIF(Crawl!$EC$2:$EC$2001,I1299)&gt;0,"Yes","No"))</f>
        <v/>
      </c>
    </row>
    <row r="1300">
      <c r="G1300">
        <f>IF(A1300="","",IF(LEFT(A1300,4)="http",IFERROR(MID(A1300,FIND("/",A1300,FIND("//",A1300)+2),2000),"/"),A1300))</f>
        <v/>
      </c>
      <c r="H1300">
        <f>IF(G1300="","",IFERROR(LEFT(SUBSTITUTE(G1300,"#","?"),FIND("?",SUBSTITUTE(G1300,"#","?"))-1),G1300))</f>
        <v/>
      </c>
      <c r="I1300">
        <f>IF(H1300="","",LOWER(IF(AND(LEN(H1300)&gt;1,RIGHT(H1300,1)="/"),LEFT(H1300,LEN(H1300)-1),H1300)))</f>
        <v/>
      </c>
      <c r="J1300">
        <f>IF(I1300="","",IFERROR(N(INDEX($A1300:$E1300,1,Rules!$H$16)),0))</f>
        <v/>
      </c>
      <c r="K1300">
        <f>IF(I1300="","",IFERROR(N(INDEX($A1300:$E1300,1,Rules!$H$17)),0))</f>
        <v/>
      </c>
      <c r="L1300">
        <f>IF(I1300="","",IFERROR(N(INDEX($A1300:$E1300,1,Rules!$H$18))*K1300,0))</f>
        <v/>
      </c>
      <c r="M1300">
        <f>IF(I1300="","",IF(COUNTIF(Crawl!$EC$2:$EC$2001,I1300)&gt;0,"Yes","No"))</f>
        <v/>
      </c>
    </row>
    <row r="1301">
      <c r="G1301">
        <f>IF(A1301="","",IF(LEFT(A1301,4)="http",IFERROR(MID(A1301,FIND("/",A1301,FIND("//",A1301)+2),2000),"/"),A1301))</f>
        <v/>
      </c>
      <c r="H1301">
        <f>IF(G1301="","",IFERROR(LEFT(SUBSTITUTE(G1301,"#","?"),FIND("?",SUBSTITUTE(G1301,"#","?"))-1),G1301))</f>
        <v/>
      </c>
      <c r="I1301">
        <f>IF(H1301="","",LOWER(IF(AND(LEN(H1301)&gt;1,RIGHT(H1301,1)="/"),LEFT(H1301,LEN(H1301)-1),H1301)))</f>
        <v/>
      </c>
      <c r="J1301">
        <f>IF(I1301="","",IFERROR(N(INDEX($A1301:$E1301,1,Rules!$H$16)),0))</f>
        <v/>
      </c>
      <c r="K1301">
        <f>IF(I1301="","",IFERROR(N(INDEX($A1301:$E1301,1,Rules!$H$17)),0))</f>
        <v/>
      </c>
      <c r="L1301">
        <f>IF(I1301="","",IFERROR(N(INDEX($A1301:$E1301,1,Rules!$H$18))*K1301,0))</f>
        <v/>
      </c>
      <c r="M1301">
        <f>IF(I1301="","",IF(COUNTIF(Crawl!$EC$2:$EC$2001,I1301)&gt;0,"Yes","No"))</f>
        <v/>
      </c>
    </row>
    <row r="1302">
      <c r="G1302">
        <f>IF(A1302="","",IF(LEFT(A1302,4)="http",IFERROR(MID(A1302,FIND("/",A1302,FIND("//",A1302)+2),2000),"/"),A1302))</f>
        <v/>
      </c>
      <c r="H1302">
        <f>IF(G1302="","",IFERROR(LEFT(SUBSTITUTE(G1302,"#","?"),FIND("?",SUBSTITUTE(G1302,"#","?"))-1),G1302))</f>
        <v/>
      </c>
      <c r="I1302">
        <f>IF(H1302="","",LOWER(IF(AND(LEN(H1302)&gt;1,RIGHT(H1302,1)="/"),LEFT(H1302,LEN(H1302)-1),H1302)))</f>
        <v/>
      </c>
      <c r="J1302">
        <f>IF(I1302="","",IFERROR(N(INDEX($A1302:$E1302,1,Rules!$H$16)),0))</f>
        <v/>
      </c>
      <c r="K1302">
        <f>IF(I1302="","",IFERROR(N(INDEX($A1302:$E1302,1,Rules!$H$17)),0))</f>
        <v/>
      </c>
      <c r="L1302">
        <f>IF(I1302="","",IFERROR(N(INDEX($A1302:$E1302,1,Rules!$H$18))*K1302,0))</f>
        <v/>
      </c>
      <c r="M1302">
        <f>IF(I1302="","",IF(COUNTIF(Crawl!$EC$2:$EC$2001,I1302)&gt;0,"Yes","No"))</f>
        <v/>
      </c>
    </row>
    <row r="1303">
      <c r="G1303">
        <f>IF(A1303="","",IF(LEFT(A1303,4)="http",IFERROR(MID(A1303,FIND("/",A1303,FIND("//",A1303)+2),2000),"/"),A1303))</f>
        <v/>
      </c>
      <c r="H1303">
        <f>IF(G1303="","",IFERROR(LEFT(SUBSTITUTE(G1303,"#","?"),FIND("?",SUBSTITUTE(G1303,"#","?"))-1),G1303))</f>
        <v/>
      </c>
      <c r="I1303">
        <f>IF(H1303="","",LOWER(IF(AND(LEN(H1303)&gt;1,RIGHT(H1303,1)="/"),LEFT(H1303,LEN(H1303)-1),H1303)))</f>
        <v/>
      </c>
      <c r="J1303">
        <f>IF(I1303="","",IFERROR(N(INDEX($A1303:$E1303,1,Rules!$H$16)),0))</f>
        <v/>
      </c>
      <c r="K1303">
        <f>IF(I1303="","",IFERROR(N(INDEX($A1303:$E1303,1,Rules!$H$17)),0))</f>
        <v/>
      </c>
      <c r="L1303">
        <f>IF(I1303="","",IFERROR(N(INDEX($A1303:$E1303,1,Rules!$H$18))*K1303,0))</f>
        <v/>
      </c>
      <c r="M1303">
        <f>IF(I1303="","",IF(COUNTIF(Crawl!$EC$2:$EC$2001,I1303)&gt;0,"Yes","No"))</f>
        <v/>
      </c>
    </row>
    <row r="1304">
      <c r="G1304">
        <f>IF(A1304="","",IF(LEFT(A1304,4)="http",IFERROR(MID(A1304,FIND("/",A1304,FIND("//",A1304)+2),2000),"/"),A1304))</f>
        <v/>
      </c>
      <c r="H1304">
        <f>IF(G1304="","",IFERROR(LEFT(SUBSTITUTE(G1304,"#","?"),FIND("?",SUBSTITUTE(G1304,"#","?"))-1),G1304))</f>
        <v/>
      </c>
      <c r="I1304">
        <f>IF(H1304="","",LOWER(IF(AND(LEN(H1304)&gt;1,RIGHT(H1304,1)="/"),LEFT(H1304,LEN(H1304)-1),H1304)))</f>
        <v/>
      </c>
      <c r="J1304">
        <f>IF(I1304="","",IFERROR(N(INDEX($A1304:$E1304,1,Rules!$H$16)),0))</f>
        <v/>
      </c>
      <c r="K1304">
        <f>IF(I1304="","",IFERROR(N(INDEX($A1304:$E1304,1,Rules!$H$17)),0))</f>
        <v/>
      </c>
      <c r="L1304">
        <f>IF(I1304="","",IFERROR(N(INDEX($A1304:$E1304,1,Rules!$H$18))*K1304,0))</f>
        <v/>
      </c>
      <c r="M1304">
        <f>IF(I1304="","",IF(COUNTIF(Crawl!$EC$2:$EC$2001,I1304)&gt;0,"Yes","No"))</f>
        <v/>
      </c>
    </row>
    <row r="1305">
      <c r="G1305">
        <f>IF(A1305="","",IF(LEFT(A1305,4)="http",IFERROR(MID(A1305,FIND("/",A1305,FIND("//",A1305)+2),2000),"/"),A1305))</f>
        <v/>
      </c>
      <c r="H1305">
        <f>IF(G1305="","",IFERROR(LEFT(SUBSTITUTE(G1305,"#","?"),FIND("?",SUBSTITUTE(G1305,"#","?"))-1),G1305))</f>
        <v/>
      </c>
      <c r="I1305">
        <f>IF(H1305="","",LOWER(IF(AND(LEN(H1305)&gt;1,RIGHT(H1305,1)="/"),LEFT(H1305,LEN(H1305)-1),H1305)))</f>
        <v/>
      </c>
      <c r="J1305">
        <f>IF(I1305="","",IFERROR(N(INDEX($A1305:$E1305,1,Rules!$H$16)),0))</f>
        <v/>
      </c>
      <c r="K1305">
        <f>IF(I1305="","",IFERROR(N(INDEX($A1305:$E1305,1,Rules!$H$17)),0))</f>
        <v/>
      </c>
      <c r="L1305">
        <f>IF(I1305="","",IFERROR(N(INDEX($A1305:$E1305,1,Rules!$H$18))*K1305,0))</f>
        <v/>
      </c>
      <c r="M1305">
        <f>IF(I1305="","",IF(COUNTIF(Crawl!$EC$2:$EC$2001,I1305)&gt;0,"Yes","No"))</f>
        <v/>
      </c>
    </row>
    <row r="1306">
      <c r="G1306">
        <f>IF(A1306="","",IF(LEFT(A1306,4)="http",IFERROR(MID(A1306,FIND("/",A1306,FIND("//",A1306)+2),2000),"/"),A1306))</f>
        <v/>
      </c>
      <c r="H1306">
        <f>IF(G1306="","",IFERROR(LEFT(SUBSTITUTE(G1306,"#","?"),FIND("?",SUBSTITUTE(G1306,"#","?"))-1),G1306))</f>
        <v/>
      </c>
      <c r="I1306">
        <f>IF(H1306="","",LOWER(IF(AND(LEN(H1306)&gt;1,RIGHT(H1306,1)="/"),LEFT(H1306,LEN(H1306)-1),H1306)))</f>
        <v/>
      </c>
      <c r="J1306">
        <f>IF(I1306="","",IFERROR(N(INDEX($A1306:$E1306,1,Rules!$H$16)),0))</f>
        <v/>
      </c>
      <c r="K1306">
        <f>IF(I1306="","",IFERROR(N(INDEX($A1306:$E1306,1,Rules!$H$17)),0))</f>
        <v/>
      </c>
      <c r="L1306">
        <f>IF(I1306="","",IFERROR(N(INDEX($A1306:$E1306,1,Rules!$H$18))*K1306,0))</f>
        <v/>
      </c>
      <c r="M1306">
        <f>IF(I1306="","",IF(COUNTIF(Crawl!$EC$2:$EC$2001,I1306)&gt;0,"Yes","No"))</f>
        <v/>
      </c>
    </row>
    <row r="1307">
      <c r="G1307">
        <f>IF(A1307="","",IF(LEFT(A1307,4)="http",IFERROR(MID(A1307,FIND("/",A1307,FIND("//",A1307)+2),2000),"/"),A1307))</f>
        <v/>
      </c>
      <c r="H1307">
        <f>IF(G1307="","",IFERROR(LEFT(SUBSTITUTE(G1307,"#","?"),FIND("?",SUBSTITUTE(G1307,"#","?"))-1),G1307))</f>
        <v/>
      </c>
      <c r="I1307">
        <f>IF(H1307="","",LOWER(IF(AND(LEN(H1307)&gt;1,RIGHT(H1307,1)="/"),LEFT(H1307,LEN(H1307)-1),H1307)))</f>
        <v/>
      </c>
      <c r="J1307">
        <f>IF(I1307="","",IFERROR(N(INDEX($A1307:$E1307,1,Rules!$H$16)),0))</f>
        <v/>
      </c>
      <c r="K1307">
        <f>IF(I1307="","",IFERROR(N(INDEX($A1307:$E1307,1,Rules!$H$17)),0))</f>
        <v/>
      </c>
      <c r="L1307">
        <f>IF(I1307="","",IFERROR(N(INDEX($A1307:$E1307,1,Rules!$H$18))*K1307,0))</f>
        <v/>
      </c>
      <c r="M1307">
        <f>IF(I1307="","",IF(COUNTIF(Crawl!$EC$2:$EC$2001,I1307)&gt;0,"Yes","No"))</f>
        <v/>
      </c>
    </row>
    <row r="1308">
      <c r="G1308">
        <f>IF(A1308="","",IF(LEFT(A1308,4)="http",IFERROR(MID(A1308,FIND("/",A1308,FIND("//",A1308)+2),2000),"/"),A1308))</f>
        <v/>
      </c>
      <c r="H1308">
        <f>IF(G1308="","",IFERROR(LEFT(SUBSTITUTE(G1308,"#","?"),FIND("?",SUBSTITUTE(G1308,"#","?"))-1),G1308))</f>
        <v/>
      </c>
      <c r="I1308">
        <f>IF(H1308="","",LOWER(IF(AND(LEN(H1308)&gt;1,RIGHT(H1308,1)="/"),LEFT(H1308,LEN(H1308)-1),H1308)))</f>
        <v/>
      </c>
      <c r="J1308">
        <f>IF(I1308="","",IFERROR(N(INDEX($A1308:$E1308,1,Rules!$H$16)),0))</f>
        <v/>
      </c>
      <c r="K1308">
        <f>IF(I1308="","",IFERROR(N(INDEX($A1308:$E1308,1,Rules!$H$17)),0))</f>
        <v/>
      </c>
      <c r="L1308">
        <f>IF(I1308="","",IFERROR(N(INDEX($A1308:$E1308,1,Rules!$H$18))*K1308,0))</f>
        <v/>
      </c>
      <c r="M1308">
        <f>IF(I1308="","",IF(COUNTIF(Crawl!$EC$2:$EC$2001,I1308)&gt;0,"Yes","No"))</f>
        <v/>
      </c>
    </row>
    <row r="1309">
      <c r="G1309">
        <f>IF(A1309="","",IF(LEFT(A1309,4)="http",IFERROR(MID(A1309,FIND("/",A1309,FIND("//",A1309)+2),2000),"/"),A1309))</f>
        <v/>
      </c>
      <c r="H1309">
        <f>IF(G1309="","",IFERROR(LEFT(SUBSTITUTE(G1309,"#","?"),FIND("?",SUBSTITUTE(G1309,"#","?"))-1),G1309))</f>
        <v/>
      </c>
      <c r="I1309">
        <f>IF(H1309="","",LOWER(IF(AND(LEN(H1309)&gt;1,RIGHT(H1309,1)="/"),LEFT(H1309,LEN(H1309)-1),H1309)))</f>
        <v/>
      </c>
      <c r="J1309">
        <f>IF(I1309="","",IFERROR(N(INDEX($A1309:$E1309,1,Rules!$H$16)),0))</f>
        <v/>
      </c>
      <c r="K1309">
        <f>IF(I1309="","",IFERROR(N(INDEX($A1309:$E1309,1,Rules!$H$17)),0))</f>
        <v/>
      </c>
      <c r="L1309">
        <f>IF(I1309="","",IFERROR(N(INDEX($A1309:$E1309,1,Rules!$H$18))*K1309,0))</f>
        <v/>
      </c>
      <c r="M1309">
        <f>IF(I1309="","",IF(COUNTIF(Crawl!$EC$2:$EC$2001,I1309)&gt;0,"Yes","No"))</f>
        <v/>
      </c>
    </row>
    <row r="1310">
      <c r="G1310">
        <f>IF(A1310="","",IF(LEFT(A1310,4)="http",IFERROR(MID(A1310,FIND("/",A1310,FIND("//",A1310)+2),2000),"/"),A1310))</f>
        <v/>
      </c>
      <c r="H1310">
        <f>IF(G1310="","",IFERROR(LEFT(SUBSTITUTE(G1310,"#","?"),FIND("?",SUBSTITUTE(G1310,"#","?"))-1),G1310))</f>
        <v/>
      </c>
      <c r="I1310">
        <f>IF(H1310="","",LOWER(IF(AND(LEN(H1310)&gt;1,RIGHT(H1310,1)="/"),LEFT(H1310,LEN(H1310)-1),H1310)))</f>
        <v/>
      </c>
      <c r="J1310">
        <f>IF(I1310="","",IFERROR(N(INDEX($A1310:$E1310,1,Rules!$H$16)),0))</f>
        <v/>
      </c>
      <c r="K1310">
        <f>IF(I1310="","",IFERROR(N(INDEX($A1310:$E1310,1,Rules!$H$17)),0))</f>
        <v/>
      </c>
      <c r="L1310">
        <f>IF(I1310="","",IFERROR(N(INDEX($A1310:$E1310,1,Rules!$H$18))*K1310,0))</f>
        <v/>
      </c>
      <c r="M1310">
        <f>IF(I1310="","",IF(COUNTIF(Crawl!$EC$2:$EC$2001,I1310)&gt;0,"Yes","No"))</f>
        <v/>
      </c>
    </row>
    <row r="1311">
      <c r="G1311">
        <f>IF(A1311="","",IF(LEFT(A1311,4)="http",IFERROR(MID(A1311,FIND("/",A1311,FIND("//",A1311)+2),2000),"/"),A1311))</f>
        <v/>
      </c>
      <c r="H1311">
        <f>IF(G1311="","",IFERROR(LEFT(SUBSTITUTE(G1311,"#","?"),FIND("?",SUBSTITUTE(G1311,"#","?"))-1),G1311))</f>
        <v/>
      </c>
      <c r="I1311">
        <f>IF(H1311="","",LOWER(IF(AND(LEN(H1311)&gt;1,RIGHT(H1311,1)="/"),LEFT(H1311,LEN(H1311)-1),H1311)))</f>
        <v/>
      </c>
      <c r="J1311">
        <f>IF(I1311="","",IFERROR(N(INDEX($A1311:$E1311,1,Rules!$H$16)),0))</f>
        <v/>
      </c>
      <c r="K1311">
        <f>IF(I1311="","",IFERROR(N(INDEX($A1311:$E1311,1,Rules!$H$17)),0))</f>
        <v/>
      </c>
      <c r="L1311">
        <f>IF(I1311="","",IFERROR(N(INDEX($A1311:$E1311,1,Rules!$H$18))*K1311,0))</f>
        <v/>
      </c>
      <c r="M1311">
        <f>IF(I1311="","",IF(COUNTIF(Crawl!$EC$2:$EC$2001,I1311)&gt;0,"Yes","No"))</f>
        <v/>
      </c>
    </row>
    <row r="1312">
      <c r="G1312">
        <f>IF(A1312="","",IF(LEFT(A1312,4)="http",IFERROR(MID(A1312,FIND("/",A1312,FIND("//",A1312)+2),2000),"/"),A1312))</f>
        <v/>
      </c>
      <c r="H1312">
        <f>IF(G1312="","",IFERROR(LEFT(SUBSTITUTE(G1312,"#","?"),FIND("?",SUBSTITUTE(G1312,"#","?"))-1),G1312))</f>
        <v/>
      </c>
      <c r="I1312">
        <f>IF(H1312="","",LOWER(IF(AND(LEN(H1312)&gt;1,RIGHT(H1312,1)="/"),LEFT(H1312,LEN(H1312)-1),H1312)))</f>
        <v/>
      </c>
      <c r="J1312">
        <f>IF(I1312="","",IFERROR(N(INDEX($A1312:$E1312,1,Rules!$H$16)),0))</f>
        <v/>
      </c>
      <c r="K1312">
        <f>IF(I1312="","",IFERROR(N(INDEX($A1312:$E1312,1,Rules!$H$17)),0))</f>
        <v/>
      </c>
      <c r="L1312">
        <f>IF(I1312="","",IFERROR(N(INDEX($A1312:$E1312,1,Rules!$H$18))*K1312,0))</f>
        <v/>
      </c>
      <c r="M1312">
        <f>IF(I1312="","",IF(COUNTIF(Crawl!$EC$2:$EC$2001,I1312)&gt;0,"Yes","No"))</f>
        <v/>
      </c>
    </row>
    <row r="1313">
      <c r="G1313">
        <f>IF(A1313="","",IF(LEFT(A1313,4)="http",IFERROR(MID(A1313,FIND("/",A1313,FIND("//",A1313)+2),2000),"/"),A1313))</f>
        <v/>
      </c>
      <c r="H1313">
        <f>IF(G1313="","",IFERROR(LEFT(SUBSTITUTE(G1313,"#","?"),FIND("?",SUBSTITUTE(G1313,"#","?"))-1),G1313))</f>
        <v/>
      </c>
      <c r="I1313">
        <f>IF(H1313="","",LOWER(IF(AND(LEN(H1313)&gt;1,RIGHT(H1313,1)="/"),LEFT(H1313,LEN(H1313)-1),H1313)))</f>
        <v/>
      </c>
      <c r="J1313">
        <f>IF(I1313="","",IFERROR(N(INDEX($A1313:$E1313,1,Rules!$H$16)),0))</f>
        <v/>
      </c>
      <c r="K1313">
        <f>IF(I1313="","",IFERROR(N(INDEX($A1313:$E1313,1,Rules!$H$17)),0))</f>
        <v/>
      </c>
      <c r="L1313">
        <f>IF(I1313="","",IFERROR(N(INDEX($A1313:$E1313,1,Rules!$H$18))*K1313,0))</f>
        <v/>
      </c>
      <c r="M1313">
        <f>IF(I1313="","",IF(COUNTIF(Crawl!$EC$2:$EC$2001,I1313)&gt;0,"Yes","No"))</f>
        <v/>
      </c>
    </row>
    <row r="1314">
      <c r="G1314">
        <f>IF(A1314="","",IF(LEFT(A1314,4)="http",IFERROR(MID(A1314,FIND("/",A1314,FIND("//",A1314)+2),2000),"/"),A1314))</f>
        <v/>
      </c>
      <c r="H1314">
        <f>IF(G1314="","",IFERROR(LEFT(SUBSTITUTE(G1314,"#","?"),FIND("?",SUBSTITUTE(G1314,"#","?"))-1),G1314))</f>
        <v/>
      </c>
      <c r="I1314">
        <f>IF(H1314="","",LOWER(IF(AND(LEN(H1314)&gt;1,RIGHT(H1314,1)="/"),LEFT(H1314,LEN(H1314)-1),H1314)))</f>
        <v/>
      </c>
      <c r="J1314">
        <f>IF(I1314="","",IFERROR(N(INDEX($A1314:$E1314,1,Rules!$H$16)),0))</f>
        <v/>
      </c>
      <c r="K1314">
        <f>IF(I1314="","",IFERROR(N(INDEX($A1314:$E1314,1,Rules!$H$17)),0))</f>
        <v/>
      </c>
      <c r="L1314">
        <f>IF(I1314="","",IFERROR(N(INDEX($A1314:$E1314,1,Rules!$H$18))*K1314,0))</f>
        <v/>
      </c>
      <c r="M1314">
        <f>IF(I1314="","",IF(COUNTIF(Crawl!$EC$2:$EC$2001,I1314)&gt;0,"Yes","No"))</f>
        <v/>
      </c>
    </row>
    <row r="1315">
      <c r="G1315">
        <f>IF(A1315="","",IF(LEFT(A1315,4)="http",IFERROR(MID(A1315,FIND("/",A1315,FIND("//",A1315)+2),2000),"/"),A1315))</f>
        <v/>
      </c>
      <c r="H1315">
        <f>IF(G1315="","",IFERROR(LEFT(SUBSTITUTE(G1315,"#","?"),FIND("?",SUBSTITUTE(G1315,"#","?"))-1),G1315))</f>
        <v/>
      </c>
      <c r="I1315">
        <f>IF(H1315="","",LOWER(IF(AND(LEN(H1315)&gt;1,RIGHT(H1315,1)="/"),LEFT(H1315,LEN(H1315)-1),H1315)))</f>
        <v/>
      </c>
      <c r="J1315">
        <f>IF(I1315="","",IFERROR(N(INDEX($A1315:$E1315,1,Rules!$H$16)),0))</f>
        <v/>
      </c>
      <c r="K1315">
        <f>IF(I1315="","",IFERROR(N(INDEX($A1315:$E1315,1,Rules!$H$17)),0))</f>
        <v/>
      </c>
      <c r="L1315">
        <f>IF(I1315="","",IFERROR(N(INDEX($A1315:$E1315,1,Rules!$H$18))*K1315,0))</f>
        <v/>
      </c>
      <c r="M1315">
        <f>IF(I1315="","",IF(COUNTIF(Crawl!$EC$2:$EC$2001,I1315)&gt;0,"Yes","No"))</f>
        <v/>
      </c>
    </row>
    <row r="1316">
      <c r="G1316">
        <f>IF(A1316="","",IF(LEFT(A1316,4)="http",IFERROR(MID(A1316,FIND("/",A1316,FIND("//",A1316)+2),2000),"/"),A1316))</f>
        <v/>
      </c>
      <c r="H1316">
        <f>IF(G1316="","",IFERROR(LEFT(SUBSTITUTE(G1316,"#","?"),FIND("?",SUBSTITUTE(G1316,"#","?"))-1),G1316))</f>
        <v/>
      </c>
      <c r="I1316">
        <f>IF(H1316="","",LOWER(IF(AND(LEN(H1316)&gt;1,RIGHT(H1316,1)="/"),LEFT(H1316,LEN(H1316)-1),H1316)))</f>
        <v/>
      </c>
      <c r="J1316">
        <f>IF(I1316="","",IFERROR(N(INDEX($A1316:$E1316,1,Rules!$H$16)),0))</f>
        <v/>
      </c>
      <c r="K1316">
        <f>IF(I1316="","",IFERROR(N(INDEX($A1316:$E1316,1,Rules!$H$17)),0))</f>
        <v/>
      </c>
      <c r="L1316">
        <f>IF(I1316="","",IFERROR(N(INDEX($A1316:$E1316,1,Rules!$H$18))*K1316,0))</f>
        <v/>
      </c>
      <c r="M1316">
        <f>IF(I1316="","",IF(COUNTIF(Crawl!$EC$2:$EC$2001,I1316)&gt;0,"Yes","No"))</f>
        <v/>
      </c>
    </row>
    <row r="1317">
      <c r="G1317">
        <f>IF(A1317="","",IF(LEFT(A1317,4)="http",IFERROR(MID(A1317,FIND("/",A1317,FIND("//",A1317)+2),2000),"/"),A1317))</f>
        <v/>
      </c>
      <c r="H1317">
        <f>IF(G1317="","",IFERROR(LEFT(SUBSTITUTE(G1317,"#","?"),FIND("?",SUBSTITUTE(G1317,"#","?"))-1),G1317))</f>
        <v/>
      </c>
      <c r="I1317">
        <f>IF(H1317="","",LOWER(IF(AND(LEN(H1317)&gt;1,RIGHT(H1317,1)="/"),LEFT(H1317,LEN(H1317)-1),H1317)))</f>
        <v/>
      </c>
      <c r="J1317">
        <f>IF(I1317="","",IFERROR(N(INDEX($A1317:$E1317,1,Rules!$H$16)),0))</f>
        <v/>
      </c>
      <c r="K1317">
        <f>IF(I1317="","",IFERROR(N(INDEX($A1317:$E1317,1,Rules!$H$17)),0))</f>
        <v/>
      </c>
      <c r="L1317">
        <f>IF(I1317="","",IFERROR(N(INDEX($A1317:$E1317,1,Rules!$H$18))*K1317,0))</f>
        <v/>
      </c>
      <c r="M1317">
        <f>IF(I1317="","",IF(COUNTIF(Crawl!$EC$2:$EC$2001,I1317)&gt;0,"Yes","No"))</f>
        <v/>
      </c>
    </row>
    <row r="1318">
      <c r="G1318">
        <f>IF(A1318="","",IF(LEFT(A1318,4)="http",IFERROR(MID(A1318,FIND("/",A1318,FIND("//",A1318)+2),2000),"/"),A1318))</f>
        <v/>
      </c>
      <c r="H1318">
        <f>IF(G1318="","",IFERROR(LEFT(SUBSTITUTE(G1318,"#","?"),FIND("?",SUBSTITUTE(G1318,"#","?"))-1),G1318))</f>
        <v/>
      </c>
      <c r="I1318">
        <f>IF(H1318="","",LOWER(IF(AND(LEN(H1318)&gt;1,RIGHT(H1318,1)="/"),LEFT(H1318,LEN(H1318)-1),H1318)))</f>
        <v/>
      </c>
      <c r="J1318">
        <f>IF(I1318="","",IFERROR(N(INDEX($A1318:$E1318,1,Rules!$H$16)),0))</f>
        <v/>
      </c>
      <c r="K1318">
        <f>IF(I1318="","",IFERROR(N(INDEX($A1318:$E1318,1,Rules!$H$17)),0))</f>
        <v/>
      </c>
      <c r="L1318">
        <f>IF(I1318="","",IFERROR(N(INDEX($A1318:$E1318,1,Rules!$H$18))*K1318,0))</f>
        <v/>
      </c>
      <c r="M1318">
        <f>IF(I1318="","",IF(COUNTIF(Crawl!$EC$2:$EC$2001,I1318)&gt;0,"Yes","No"))</f>
        <v/>
      </c>
    </row>
    <row r="1319">
      <c r="G1319">
        <f>IF(A1319="","",IF(LEFT(A1319,4)="http",IFERROR(MID(A1319,FIND("/",A1319,FIND("//",A1319)+2),2000),"/"),A1319))</f>
        <v/>
      </c>
      <c r="H1319">
        <f>IF(G1319="","",IFERROR(LEFT(SUBSTITUTE(G1319,"#","?"),FIND("?",SUBSTITUTE(G1319,"#","?"))-1),G1319))</f>
        <v/>
      </c>
      <c r="I1319">
        <f>IF(H1319="","",LOWER(IF(AND(LEN(H1319)&gt;1,RIGHT(H1319,1)="/"),LEFT(H1319,LEN(H1319)-1),H1319)))</f>
        <v/>
      </c>
      <c r="J1319">
        <f>IF(I1319="","",IFERROR(N(INDEX($A1319:$E1319,1,Rules!$H$16)),0))</f>
        <v/>
      </c>
      <c r="K1319">
        <f>IF(I1319="","",IFERROR(N(INDEX($A1319:$E1319,1,Rules!$H$17)),0))</f>
        <v/>
      </c>
      <c r="L1319">
        <f>IF(I1319="","",IFERROR(N(INDEX($A1319:$E1319,1,Rules!$H$18))*K1319,0))</f>
        <v/>
      </c>
      <c r="M1319">
        <f>IF(I1319="","",IF(COUNTIF(Crawl!$EC$2:$EC$2001,I1319)&gt;0,"Yes","No"))</f>
        <v/>
      </c>
    </row>
    <row r="1320">
      <c r="G1320">
        <f>IF(A1320="","",IF(LEFT(A1320,4)="http",IFERROR(MID(A1320,FIND("/",A1320,FIND("//",A1320)+2),2000),"/"),A1320))</f>
        <v/>
      </c>
      <c r="H1320">
        <f>IF(G1320="","",IFERROR(LEFT(SUBSTITUTE(G1320,"#","?"),FIND("?",SUBSTITUTE(G1320,"#","?"))-1),G1320))</f>
        <v/>
      </c>
      <c r="I1320">
        <f>IF(H1320="","",LOWER(IF(AND(LEN(H1320)&gt;1,RIGHT(H1320,1)="/"),LEFT(H1320,LEN(H1320)-1),H1320)))</f>
        <v/>
      </c>
      <c r="J1320">
        <f>IF(I1320="","",IFERROR(N(INDEX($A1320:$E1320,1,Rules!$H$16)),0))</f>
        <v/>
      </c>
      <c r="K1320">
        <f>IF(I1320="","",IFERROR(N(INDEX($A1320:$E1320,1,Rules!$H$17)),0))</f>
        <v/>
      </c>
      <c r="L1320">
        <f>IF(I1320="","",IFERROR(N(INDEX($A1320:$E1320,1,Rules!$H$18))*K1320,0))</f>
        <v/>
      </c>
      <c r="M1320">
        <f>IF(I1320="","",IF(COUNTIF(Crawl!$EC$2:$EC$2001,I1320)&gt;0,"Yes","No"))</f>
        <v/>
      </c>
    </row>
    <row r="1321">
      <c r="G1321">
        <f>IF(A1321="","",IF(LEFT(A1321,4)="http",IFERROR(MID(A1321,FIND("/",A1321,FIND("//",A1321)+2),2000),"/"),A1321))</f>
        <v/>
      </c>
      <c r="H1321">
        <f>IF(G1321="","",IFERROR(LEFT(SUBSTITUTE(G1321,"#","?"),FIND("?",SUBSTITUTE(G1321,"#","?"))-1),G1321))</f>
        <v/>
      </c>
      <c r="I1321">
        <f>IF(H1321="","",LOWER(IF(AND(LEN(H1321)&gt;1,RIGHT(H1321,1)="/"),LEFT(H1321,LEN(H1321)-1),H1321)))</f>
        <v/>
      </c>
      <c r="J1321">
        <f>IF(I1321="","",IFERROR(N(INDEX($A1321:$E1321,1,Rules!$H$16)),0))</f>
        <v/>
      </c>
      <c r="K1321">
        <f>IF(I1321="","",IFERROR(N(INDEX($A1321:$E1321,1,Rules!$H$17)),0))</f>
        <v/>
      </c>
      <c r="L1321">
        <f>IF(I1321="","",IFERROR(N(INDEX($A1321:$E1321,1,Rules!$H$18))*K1321,0))</f>
        <v/>
      </c>
      <c r="M1321">
        <f>IF(I1321="","",IF(COUNTIF(Crawl!$EC$2:$EC$2001,I1321)&gt;0,"Yes","No"))</f>
        <v/>
      </c>
    </row>
    <row r="1322">
      <c r="G1322">
        <f>IF(A1322="","",IF(LEFT(A1322,4)="http",IFERROR(MID(A1322,FIND("/",A1322,FIND("//",A1322)+2),2000),"/"),A1322))</f>
        <v/>
      </c>
      <c r="H1322">
        <f>IF(G1322="","",IFERROR(LEFT(SUBSTITUTE(G1322,"#","?"),FIND("?",SUBSTITUTE(G1322,"#","?"))-1),G1322))</f>
        <v/>
      </c>
      <c r="I1322">
        <f>IF(H1322="","",LOWER(IF(AND(LEN(H1322)&gt;1,RIGHT(H1322,1)="/"),LEFT(H1322,LEN(H1322)-1),H1322)))</f>
        <v/>
      </c>
      <c r="J1322">
        <f>IF(I1322="","",IFERROR(N(INDEX($A1322:$E1322,1,Rules!$H$16)),0))</f>
        <v/>
      </c>
      <c r="K1322">
        <f>IF(I1322="","",IFERROR(N(INDEX($A1322:$E1322,1,Rules!$H$17)),0))</f>
        <v/>
      </c>
      <c r="L1322">
        <f>IF(I1322="","",IFERROR(N(INDEX($A1322:$E1322,1,Rules!$H$18))*K1322,0))</f>
        <v/>
      </c>
      <c r="M1322">
        <f>IF(I1322="","",IF(COUNTIF(Crawl!$EC$2:$EC$2001,I1322)&gt;0,"Yes","No"))</f>
        <v/>
      </c>
    </row>
    <row r="1323">
      <c r="G1323">
        <f>IF(A1323="","",IF(LEFT(A1323,4)="http",IFERROR(MID(A1323,FIND("/",A1323,FIND("//",A1323)+2),2000),"/"),A1323))</f>
        <v/>
      </c>
      <c r="H1323">
        <f>IF(G1323="","",IFERROR(LEFT(SUBSTITUTE(G1323,"#","?"),FIND("?",SUBSTITUTE(G1323,"#","?"))-1),G1323))</f>
        <v/>
      </c>
      <c r="I1323">
        <f>IF(H1323="","",LOWER(IF(AND(LEN(H1323)&gt;1,RIGHT(H1323,1)="/"),LEFT(H1323,LEN(H1323)-1),H1323)))</f>
        <v/>
      </c>
      <c r="J1323">
        <f>IF(I1323="","",IFERROR(N(INDEX($A1323:$E1323,1,Rules!$H$16)),0))</f>
        <v/>
      </c>
      <c r="K1323">
        <f>IF(I1323="","",IFERROR(N(INDEX($A1323:$E1323,1,Rules!$H$17)),0))</f>
        <v/>
      </c>
      <c r="L1323">
        <f>IF(I1323="","",IFERROR(N(INDEX($A1323:$E1323,1,Rules!$H$18))*K1323,0))</f>
        <v/>
      </c>
      <c r="M1323">
        <f>IF(I1323="","",IF(COUNTIF(Crawl!$EC$2:$EC$2001,I1323)&gt;0,"Yes","No"))</f>
        <v/>
      </c>
    </row>
    <row r="1324">
      <c r="G1324">
        <f>IF(A1324="","",IF(LEFT(A1324,4)="http",IFERROR(MID(A1324,FIND("/",A1324,FIND("//",A1324)+2),2000),"/"),A1324))</f>
        <v/>
      </c>
      <c r="H1324">
        <f>IF(G1324="","",IFERROR(LEFT(SUBSTITUTE(G1324,"#","?"),FIND("?",SUBSTITUTE(G1324,"#","?"))-1),G1324))</f>
        <v/>
      </c>
      <c r="I1324">
        <f>IF(H1324="","",LOWER(IF(AND(LEN(H1324)&gt;1,RIGHT(H1324,1)="/"),LEFT(H1324,LEN(H1324)-1),H1324)))</f>
        <v/>
      </c>
      <c r="J1324">
        <f>IF(I1324="","",IFERROR(N(INDEX($A1324:$E1324,1,Rules!$H$16)),0))</f>
        <v/>
      </c>
      <c r="K1324">
        <f>IF(I1324="","",IFERROR(N(INDEX($A1324:$E1324,1,Rules!$H$17)),0))</f>
        <v/>
      </c>
      <c r="L1324">
        <f>IF(I1324="","",IFERROR(N(INDEX($A1324:$E1324,1,Rules!$H$18))*K1324,0))</f>
        <v/>
      </c>
      <c r="M1324">
        <f>IF(I1324="","",IF(COUNTIF(Crawl!$EC$2:$EC$2001,I1324)&gt;0,"Yes","No"))</f>
        <v/>
      </c>
    </row>
    <row r="1325">
      <c r="G1325">
        <f>IF(A1325="","",IF(LEFT(A1325,4)="http",IFERROR(MID(A1325,FIND("/",A1325,FIND("//",A1325)+2),2000),"/"),A1325))</f>
        <v/>
      </c>
      <c r="H1325">
        <f>IF(G1325="","",IFERROR(LEFT(SUBSTITUTE(G1325,"#","?"),FIND("?",SUBSTITUTE(G1325,"#","?"))-1),G1325))</f>
        <v/>
      </c>
      <c r="I1325">
        <f>IF(H1325="","",LOWER(IF(AND(LEN(H1325)&gt;1,RIGHT(H1325,1)="/"),LEFT(H1325,LEN(H1325)-1),H1325)))</f>
        <v/>
      </c>
      <c r="J1325">
        <f>IF(I1325="","",IFERROR(N(INDEX($A1325:$E1325,1,Rules!$H$16)),0))</f>
        <v/>
      </c>
      <c r="K1325">
        <f>IF(I1325="","",IFERROR(N(INDEX($A1325:$E1325,1,Rules!$H$17)),0))</f>
        <v/>
      </c>
      <c r="L1325">
        <f>IF(I1325="","",IFERROR(N(INDEX($A1325:$E1325,1,Rules!$H$18))*K1325,0))</f>
        <v/>
      </c>
      <c r="M1325">
        <f>IF(I1325="","",IF(COUNTIF(Crawl!$EC$2:$EC$2001,I1325)&gt;0,"Yes","No"))</f>
        <v/>
      </c>
    </row>
    <row r="1326">
      <c r="G1326">
        <f>IF(A1326="","",IF(LEFT(A1326,4)="http",IFERROR(MID(A1326,FIND("/",A1326,FIND("//",A1326)+2),2000),"/"),A1326))</f>
        <v/>
      </c>
      <c r="H1326">
        <f>IF(G1326="","",IFERROR(LEFT(SUBSTITUTE(G1326,"#","?"),FIND("?",SUBSTITUTE(G1326,"#","?"))-1),G1326))</f>
        <v/>
      </c>
      <c r="I1326">
        <f>IF(H1326="","",LOWER(IF(AND(LEN(H1326)&gt;1,RIGHT(H1326,1)="/"),LEFT(H1326,LEN(H1326)-1),H1326)))</f>
        <v/>
      </c>
      <c r="J1326">
        <f>IF(I1326="","",IFERROR(N(INDEX($A1326:$E1326,1,Rules!$H$16)),0))</f>
        <v/>
      </c>
      <c r="K1326">
        <f>IF(I1326="","",IFERROR(N(INDEX($A1326:$E1326,1,Rules!$H$17)),0))</f>
        <v/>
      </c>
      <c r="L1326">
        <f>IF(I1326="","",IFERROR(N(INDEX($A1326:$E1326,1,Rules!$H$18))*K1326,0))</f>
        <v/>
      </c>
      <c r="M1326">
        <f>IF(I1326="","",IF(COUNTIF(Crawl!$EC$2:$EC$2001,I1326)&gt;0,"Yes","No"))</f>
        <v/>
      </c>
    </row>
    <row r="1327">
      <c r="G1327">
        <f>IF(A1327="","",IF(LEFT(A1327,4)="http",IFERROR(MID(A1327,FIND("/",A1327,FIND("//",A1327)+2),2000),"/"),A1327))</f>
        <v/>
      </c>
      <c r="H1327">
        <f>IF(G1327="","",IFERROR(LEFT(SUBSTITUTE(G1327,"#","?"),FIND("?",SUBSTITUTE(G1327,"#","?"))-1),G1327))</f>
        <v/>
      </c>
      <c r="I1327">
        <f>IF(H1327="","",LOWER(IF(AND(LEN(H1327)&gt;1,RIGHT(H1327,1)="/"),LEFT(H1327,LEN(H1327)-1),H1327)))</f>
        <v/>
      </c>
      <c r="J1327">
        <f>IF(I1327="","",IFERROR(N(INDEX($A1327:$E1327,1,Rules!$H$16)),0))</f>
        <v/>
      </c>
      <c r="K1327">
        <f>IF(I1327="","",IFERROR(N(INDEX($A1327:$E1327,1,Rules!$H$17)),0))</f>
        <v/>
      </c>
      <c r="L1327">
        <f>IF(I1327="","",IFERROR(N(INDEX($A1327:$E1327,1,Rules!$H$18))*K1327,0))</f>
        <v/>
      </c>
      <c r="M1327">
        <f>IF(I1327="","",IF(COUNTIF(Crawl!$EC$2:$EC$2001,I1327)&gt;0,"Yes","No"))</f>
        <v/>
      </c>
    </row>
    <row r="1328">
      <c r="G1328">
        <f>IF(A1328="","",IF(LEFT(A1328,4)="http",IFERROR(MID(A1328,FIND("/",A1328,FIND("//",A1328)+2),2000),"/"),A1328))</f>
        <v/>
      </c>
      <c r="H1328">
        <f>IF(G1328="","",IFERROR(LEFT(SUBSTITUTE(G1328,"#","?"),FIND("?",SUBSTITUTE(G1328,"#","?"))-1),G1328))</f>
        <v/>
      </c>
      <c r="I1328">
        <f>IF(H1328="","",LOWER(IF(AND(LEN(H1328)&gt;1,RIGHT(H1328,1)="/"),LEFT(H1328,LEN(H1328)-1),H1328)))</f>
        <v/>
      </c>
      <c r="J1328">
        <f>IF(I1328="","",IFERROR(N(INDEX($A1328:$E1328,1,Rules!$H$16)),0))</f>
        <v/>
      </c>
      <c r="K1328">
        <f>IF(I1328="","",IFERROR(N(INDEX($A1328:$E1328,1,Rules!$H$17)),0))</f>
        <v/>
      </c>
      <c r="L1328">
        <f>IF(I1328="","",IFERROR(N(INDEX($A1328:$E1328,1,Rules!$H$18))*K1328,0))</f>
        <v/>
      </c>
      <c r="M1328">
        <f>IF(I1328="","",IF(COUNTIF(Crawl!$EC$2:$EC$2001,I1328)&gt;0,"Yes","No"))</f>
        <v/>
      </c>
    </row>
    <row r="1329">
      <c r="G1329">
        <f>IF(A1329="","",IF(LEFT(A1329,4)="http",IFERROR(MID(A1329,FIND("/",A1329,FIND("//",A1329)+2),2000),"/"),A1329))</f>
        <v/>
      </c>
      <c r="H1329">
        <f>IF(G1329="","",IFERROR(LEFT(SUBSTITUTE(G1329,"#","?"),FIND("?",SUBSTITUTE(G1329,"#","?"))-1),G1329))</f>
        <v/>
      </c>
      <c r="I1329">
        <f>IF(H1329="","",LOWER(IF(AND(LEN(H1329)&gt;1,RIGHT(H1329,1)="/"),LEFT(H1329,LEN(H1329)-1),H1329)))</f>
        <v/>
      </c>
      <c r="J1329">
        <f>IF(I1329="","",IFERROR(N(INDEX($A1329:$E1329,1,Rules!$H$16)),0))</f>
        <v/>
      </c>
      <c r="K1329">
        <f>IF(I1329="","",IFERROR(N(INDEX($A1329:$E1329,1,Rules!$H$17)),0))</f>
        <v/>
      </c>
      <c r="L1329">
        <f>IF(I1329="","",IFERROR(N(INDEX($A1329:$E1329,1,Rules!$H$18))*K1329,0))</f>
        <v/>
      </c>
      <c r="M1329">
        <f>IF(I1329="","",IF(COUNTIF(Crawl!$EC$2:$EC$2001,I1329)&gt;0,"Yes","No"))</f>
        <v/>
      </c>
    </row>
    <row r="1330">
      <c r="G1330">
        <f>IF(A1330="","",IF(LEFT(A1330,4)="http",IFERROR(MID(A1330,FIND("/",A1330,FIND("//",A1330)+2),2000),"/"),A1330))</f>
        <v/>
      </c>
      <c r="H1330">
        <f>IF(G1330="","",IFERROR(LEFT(SUBSTITUTE(G1330,"#","?"),FIND("?",SUBSTITUTE(G1330,"#","?"))-1),G1330))</f>
        <v/>
      </c>
      <c r="I1330">
        <f>IF(H1330="","",LOWER(IF(AND(LEN(H1330)&gt;1,RIGHT(H1330,1)="/"),LEFT(H1330,LEN(H1330)-1),H1330)))</f>
        <v/>
      </c>
      <c r="J1330">
        <f>IF(I1330="","",IFERROR(N(INDEX($A1330:$E1330,1,Rules!$H$16)),0))</f>
        <v/>
      </c>
      <c r="K1330">
        <f>IF(I1330="","",IFERROR(N(INDEX($A1330:$E1330,1,Rules!$H$17)),0))</f>
        <v/>
      </c>
      <c r="L1330">
        <f>IF(I1330="","",IFERROR(N(INDEX($A1330:$E1330,1,Rules!$H$18))*K1330,0))</f>
        <v/>
      </c>
      <c r="M1330">
        <f>IF(I1330="","",IF(COUNTIF(Crawl!$EC$2:$EC$2001,I1330)&gt;0,"Yes","No"))</f>
        <v/>
      </c>
    </row>
    <row r="1331">
      <c r="G1331">
        <f>IF(A1331="","",IF(LEFT(A1331,4)="http",IFERROR(MID(A1331,FIND("/",A1331,FIND("//",A1331)+2),2000),"/"),A1331))</f>
        <v/>
      </c>
      <c r="H1331">
        <f>IF(G1331="","",IFERROR(LEFT(SUBSTITUTE(G1331,"#","?"),FIND("?",SUBSTITUTE(G1331,"#","?"))-1),G1331))</f>
        <v/>
      </c>
      <c r="I1331">
        <f>IF(H1331="","",LOWER(IF(AND(LEN(H1331)&gt;1,RIGHT(H1331,1)="/"),LEFT(H1331,LEN(H1331)-1),H1331)))</f>
        <v/>
      </c>
      <c r="J1331">
        <f>IF(I1331="","",IFERROR(N(INDEX($A1331:$E1331,1,Rules!$H$16)),0))</f>
        <v/>
      </c>
      <c r="K1331">
        <f>IF(I1331="","",IFERROR(N(INDEX($A1331:$E1331,1,Rules!$H$17)),0))</f>
        <v/>
      </c>
      <c r="L1331">
        <f>IF(I1331="","",IFERROR(N(INDEX($A1331:$E1331,1,Rules!$H$18))*K1331,0))</f>
        <v/>
      </c>
      <c r="M1331">
        <f>IF(I1331="","",IF(COUNTIF(Crawl!$EC$2:$EC$2001,I1331)&gt;0,"Yes","No"))</f>
        <v/>
      </c>
    </row>
    <row r="1332">
      <c r="G1332">
        <f>IF(A1332="","",IF(LEFT(A1332,4)="http",IFERROR(MID(A1332,FIND("/",A1332,FIND("//",A1332)+2),2000),"/"),A1332))</f>
        <v/>
      </c>
      <c r="H1332">
        <f>IF(G1332="","",IFERROR(LEFT(SUBSTITUTE(G1332,"#","?"),FIND("?",SUBSTITUTE(G1332,"#","?"))-1),G1332))</f>
        <v/>
      </c>
      <c r="I1332">
        <f>IF(H1332="","",LOWER(IF(AND(LEN(H1332)&gt;1,RIGHT(H1332,1)="/"),LEFT(H1332,LEN(H1332)-1),H1332)))</f>
        <v/>
      </c>
      <c r="J1332">
        <f>IF(I1332="","",IFERROR(N(INDEX($A1332:$E1332,1,Rules!$H$16)),0))</f>
        <v/>
      </c>
      <c r="K1332">
        <f>IF(I1332="","",IFERROR(N(INDEX($A1332:$E1332,1,Rules!$H$17)),0))</f>
        <v/>
      </c>
      <c r="L1332">
        <f>IF(I1332="","",IFERROR(N(INDEX($A1332:$E1332,1,Rules!$H$18))*K1332,0))</f>
        <v/>
      </c>
      <c r="M1332">
        <f>IF(I1332="","",IF(COUNTIF(Crawl!$EC$2:$EC$2001,I1332)&gt;0,"Yes","No"))</f>
        <v/>
      </c>
    </row>
    <row r="1333">
      <c r="G1333">
        <f>IF(A1333="","",IF(LEFT(A1333,4)="http",IFERROR(MID(A1333,FIND("/",A1333,FIND("//",A1333)+2),2000),"/"),A1333))</f>
        <v/>
      </c>
      <c r="H1333">
        <f>IF(G1333="","",IFERROR(LEFT(SUBSTITUTE(G1333,"#","?"),FIND("?",SUBSTITUTE(G1333,"#","?"))-1),G1333))</f>
        <v/>
      </c>
      <c r="I1333">
        <f>IF(H1333="","",LOWER(IF(AND(LEN(H1333)&gt;1,RIGHT(H1333,1)="/"),LEFT(H1333,LEN(H1333)-1),H1333)))</f>
        <v/>
      </c>
      <c r="J1333">
        <f>IF(I1333="","",IFERROR(N(INDEX($A1333:$E1333,1,Rules!$H$16)),0))</f>
        <v/>
      </c>
      <c r="K1333">
        <f>IF(I1333="","",IFERROR(N(INDEX($A1333:$E1333,1,Rules!$H$17)),0))</f>
        <v/>
      </c>
      <c r="L1333">
        <f>IF(I1333="","",IFERROR(N(INDEX($A1333:$E1333,1,Rules!$H$18))*K1333,0))</f>
        <v/>
      </c>
      <c r="M1333">
        <f>IF(I1333="","",IF(COUNTIF(Crawl!$EC$2:$EC$2001,I1333)&gt;0,"Yes","No"))</f>
        <v/>
      </c>
    </row>
    <row r="1334">
      <c r="G1334">
        <f>IF(A1334="","",IF(LEFT(A1334,4)="http",IFERROR(MID(A1334,FIND("/",A1334,FIND("//",A1334)+2),2000),"/"),A1334))</f>
        <v/>
      </c>
      <c r="H1334">
        <f>IF(G1334="","",IFERROR(LEFT(SUBSTITUTE(G1334,"#","?"),FIND("?",SUBSTITUTE(G1334,"#","?"))-1),G1334))</f>
        <v/>
      </c>
      <c r="I1334">
        <f>IF(H1334="","",LOWER(IF(AND(LEN(H1334)&gt;1,RIGHT(H1334,1)="/"),LEFT(H1334,LEN(H1334)-1),H1334)))</f>
        <v/>
      </c>
      <c r="J1334">
        <f>IF(I1334="","",IFERROR(N(INDEX($A1334:$E1334,1,Rules!$H$16)),0))</f>
        <v/>
      </c>
      <c r="K1334">
        <f>IF(I1334="","",IFERROR(N(INDEX($A1334:$E1334,1,Rules!$H$17)),0))</f>
        <v/>
      </c>
      <c r="L1334">
        <f>IF(I1334="","",IFERROR(N(INDEX($A1334:$E1334,1,Rules!$H$18))*K1334,0))</f>
        <v/>
      </c>
      <c r="M1334">
        <f>IF(I1334="","",IF(COUNTIF(Crawl!$EC$2:$EC$2001,I1334)&gt;0,"Yes","No"))</f>
        <v/>
      </c>
    </row>
    <row r="1335">
      <c r="G1335">
        <f>IF(A1335="","",IF(LEFT(A1335,4)="http",IFERROR(MID(A1335,FIND("/",A1335,FIND("//",A1335)+2),2000),"/"),A1335))</f>
        <v/>
      </c>
      <c r="H1335">
        <f>IF(G1335="","",IFERROR(LEFT(SUBSTITUTE(G1335,"#","?"),FIND("?",SUBSTITUTE(G1335,"#","?"))-1),G1335))</f>
        <v/>
      </c>
      <c r="I1335">
        <f>IF(H1335="","",LOWER(IF(AND(LEN(H1335)&gt;1,RIGHT(H1335,1)="/"),LEFT(H1335,LEN(H1335)-1),H1335)))</f>
        <v/>
      </c>
      <c r="J1335">
        <f>IF(I1335="","",IFERROR(N(INDEX($A1335:$E1335,1,Rules!$H$16)),0))</f>
        <v/>
      </c>
      <c r="K1335">
        <f>IF(I1335="","",IFERROR(N(INDEX($A1335:$E1335,1,Rules!$H$17)),0))</f>
        <v/>
      </c>
      <c r="L1335">
        <f>IF(I1335="","",IFERROR(N(INDEX($A1335:$E1335,1,Rules!$H$18))*K1335,0))</f>
        <v/>
      </c>
      <c r="M1335">
        <f>IF(I1335="","",IF(COUNTIF(Crawl!$EC$2:$EC$2001,I1335)&gt;0,"Yes","No"))</f>
        <v/>
      </c>
    </row>
    <row r="1336">
      <c r="G1336">
        <f>IF(A1336="","",IF(LEFT(A1336,4)="http",IFERROR(MID(A1336,FIND("/",A1336,FIND("//",A1336)+2),2000),"/"),A1336))</f>
        <v/>
      </c>
      <c r="H1336">
        <f>IF(G1336="","",IFERROR(LEFT(SUBSTITUTE(G1336,"#","?"),FIND("?",SUBSTITUTE(G1336,"#","?"))-1),G1336))</f>
        <v/>
      </c>
      <c r="I1336">
        <f>IF(H1336="","",LOWER(IF(AND(LEN(H1336)&gt;1,RIGHT(H1336,1)="/"),LEFT(H1336,LEN(H1336)-1),H1336)))</f>
        <v/>
      </c>
      <c r="J1336">
        <f>IF(I1336="","",IFERROR(N(INDEX($A1336:$E1336,1,Rules!$H$16)),0))</f>
        <v/>
      </c>
      <c r="K1336">
        <f>IF(I1336="","",IFERROR(N(INDEX($A1336:$E1336,1,Rules!$H$17)),0))</f>
        <v/>
      </c>
      <c r="L1336">
        <f>IF(I1336="","",IFERROR(N(INDEX($A1336:$E1336,1,Rules!$H$18))*K1336,0))</f>
        <v/>
      </c>
      <c r="M1336">
        <f>IF(I1336="","",IF(COUNTIF(Crawl!$EC$2:$EC$2001,I1336)&gt;0,"Yes","No"))</f>
        <v/>
      </c>
    </row>
    <row r="1337">
      <c r="G1337">
        <f>IF(A1337="","",IF(LEFT(A1337,4)="http",IFERROR(MID(A1337,FIND("/",A1337,FIND("//",A1337)+2),2000),"/"),A1337))</f>
        <v/>
      </c>
      <c r="H1337">
        <f>IF(G1337="","",IFERROR(LEFT(SUBSTITUTE(G1337,"#","?"),FIND("?",SUBSTITUTE(G1337,"#","?"))-1),G1337))</f>
        <v/>
      </c>
      <c r="I1337">
        <f>IF(H1337="","",LOWER(IF(AND(LEN(H1337)&gt;1,RIGHT(H1337,1)="/"),LEFT(H1337,LEN(H1337)-1),H1337)))</f>
        <v/>
      </c>
      <c r="J1337">
        <f>IF(I1337="","",IFERROR(N(INDEX($A1337:$E1337,1,Rules!$H$16)),0))</f>
        <v/>
      </c>
      <c r="K1337">
        <f>IF(I1337="","",IFERROR(N(INDEX($A1337:$E1337,1,Rules!$H$17)),0))</f>
        <v/>
      </c>
      <c r="L1337">
        <f>IF(I1337="","",IFERROR(N(INDEX($A1337:$E1337,1,Rules!$H$18))*K1337,0))</f>
        <v/>
      </c>
      <c r="M1337">
        <f>IF(I1337="","",IF(COUNTIF(Crawl!$EC$2:$EC$2001,I1337)&gt;0,"Yes","No"))</f>
        <v/>
      </c>
    </row>
    <row r="1338">
      <c r="G1338">
        <f>IF(A1338="","",IF(LEFT(A1338,4)="http",IFERROR(MID(A1338,FIND("/",A1338,FIND("//",A1338)+2),2000),"/"),A1338))</f>
        <v/>
      </c>
      <c r="H1338">
        <f>IF(G1338="","",IFERROR(LEFT(SUBSTITUTE(G1338,"#","?"),FIND("?",SUBSTITUTE(G1338,"#","?"))-1),G1338))</f>
        <v/>
      </c>
      <c r="I1338">
        <f>IF(H1338="","",LOWER(IF(AND(LEN(H1338)&gt;1,RIGHT(H1338,1)="/"),LEFT(H1338,LEN(H1338)-1),H1338)))</f>
        <v/>
      </c>
      <c r="J1338">
        <f>IF(I1338="","",IFERROR(N(INDEX($A1338:$E1338,1,Rules!$H$16)),0))</f>
        <v/>
      </c>
      <c r="K1338">
        <f>IF(I1338="","",IFERROR(N(INDEX($A1338:$E1338,1,Rules!$H$17)),0))</f>
        <v/>
      </c>
      <c r="L1338">
        <f>IF(I1338="","",IFERROR(N(INDEX($A1338:$E1338,1,Rules!$H$18))*K1338,0))</f>
        <v/>
      </c>
      <c r="M1338">
        <f>IF(I1338="","",IF(COUNTIF(Crawl!$EC$2:$EC$2001,I1338)&gt;0,"Yes","No"))</f>
        <v/>
      </c>
    </row>
    <row r="1339">
      <c r="G1339">
        <f>IF(A1339="","",IF(LEFT(A1339,4)="http",IFERROR(MID(A1339,FIND("/",A1339,FIND("//",A1339)+2),2000),"/"),A1339))</f>
        <v/>
      </c>
      <c r="H1339">
        <f>IF(G1339="","",IFERROR(LEFT(SUBSTITUTE(G1339,"#","?"),FIND("?",SUBSTITUTE(G1339,"#","?"))-1),G1339))</f>
        <v/>
      </c>
      <c r="I1339">
        <f>IF(H1339="","",LOWER(IF(AND(LEN(H1339)&gt;1,RIGHT(H1339,1)="/"),LEFT(H1339,LEN(H1339)-1),H1339)))</f>
        <v/>
      </c>
      <c r="J1339">
        <f>IF(I1339="","",IFERROR(N(INDEX($A1339:$E1339,1,Rules!$H$16)),0))</f>
        <v/>
      </c>
      <c r="K1339">
        <f>IF(I1339="","",IFERROR(N(INDEX($A1339:$E1339,1,Rules!$H$17)),0))</f>
        <v/>
      </c>
      <c r="L1339">
        <f>IF(I1339="","",IFERROR(N(INDEX($A1339:$E1339,1,Rules!$H$18))*K1339,0))</f>
        <v/>
      </c>
      <c r="M1339">
        <f>IF(I1339="","",IF(COUNTIF(Crawl!$EC$2:$EC$2001,I1339)&gt;0,"Yes","No"))</f>
        <v/>
      </c>
    </row>
    <row r="1340">
      <c r="G1340">
        <f>IF(A1340="","",IF(LEFT(A1340,4)="http",IFERROR(MID(A1340,FIND("/",A1340,FIND("//",A1340)+2),2000),"/"),A1340))</f>
        <v/>
      </c>
      <c r="H1340">
        <f>IF(G1340="","",IFERROR(LEFT(SUBSTITUTE(G1340,"#","?"),FIND("?",SUBSTITUTE(G1340,"#","?"))-1),G1340))</f>
        <v/>
      </c>
      <c r="I1340">
        <f>IF(H1340="","",LOWER(IF(AND(LEN(H1340)&gt;1,RIGHT(H1340,1)="/"),LEFT(H1340,LEN(H1340)-1),H1340)))</f>
        <v/>
      </c>
      <c r="J1340">
        <f>IF(I1340="","",IFERROR(N(INDEX($A1340:$E1340,1,Rules!$H$16)),0))</f>
        <v/>
      </c>
      <c r="K1340">
        <f>IF(I1340="","",IFERROR(N(INDEX($A1340:$E1340,1,Rules!$H$17)),0))</f>
        <v/>
      </c>
      <c r="L1340">
        <f>IF(I1340="","",IFERROR(N(INDEX($A1340:$E1340,1,Rules!$H$18))*K1340,0))</f>
        <v/>
      </c>
      <c r="M1340">
        <f>IF(I1340="","",IF(COUNTIF(Crawl!$EC$2:$EC$2001,I1340)&gt;0,"Yes","No"))</f>
        <v/>
      </c>
    </row>
    <row r="1341">
      <c r="G1341">
        <f>IF(A1341="","",IF(LEFT(A1341,4)="http",IFERROR(MID(A1341,FIND("/",A1341,FIND("//",A1341)+2),2000),"/"),A1341))</f>
        <v/>
      </c>
      <c r="H1341">
        <f>IF(G1341="","",IFERROR(LEFT(SUBSTITUTE(G1341,"#","?"),FIND("?",SUBSTITUTE(G1341,"#","?"))-1),G1341))</f>
        <v/>
      </c>
      <c r="I1341">
        <f>IF(H1341="","",LOWER(IF(AND(LEN(H1341)&gt;1,RIGHT(H1341,1)="/"),LEFT(H1341,LEN(H1341)-1),H1341)))</f>
        <v/>
      </c>
      <c r="J1341">
        <f>IF(I1341="","",IFERROR(N(INDEX($A1341:$E1341,1,Rules!$H$16)),0))</f>
        <v/>
      </c>
      <c r="K1341">
        <f>IF(I1341="","",IFERROR(N(INDEX($A1341:$E1341,1,Rules!$H$17)),0))</f>
        <v/>
      </c>
      <c r="L1341">
        <f>IF(I1341="","",IFERROR(N(INDEX($A1341:$E1341,1,Rules!$H$18))*K1341,0))</f>
        <v/>
      </c>
      <c r="M1341">
        <f>IF(I1341="","",IF(COUNTIF(Crawl!$EC$2:$EC$2001,I1341)&gt;0,"Yes","No"))</f>
        <v/>
      </c>
    </row>
    <row r="1342">
      <c r="G1342">
        <f>IF(A1342="","",IF(LEFT(A1342,4)="http",IFERROR(MID(A1342,FIND("/",A1342,FIND("//",A1342)+2),2000),"/"),A1342))</f>
        <v/>
      </c>
      <c r="H1342">
        <f>IF(G1342="","",IFERROR(LEFT(SUBSTITUTE(G1342,"#","?"),FIND("?",SUBSTITUTE(G1342,"#","?"))-1),G1342))</f>
        <v/>
      </c>
      <c r="I1342">
        <f>IF(H1342="","",LOWER(IF(AND(LEN(H1342)&gt;1,RIGHT(H1342,1)="/"),LEFT(H1342,LEN(H1342)-1),H1342)))</f>
        <v/>
      </c>
      <c r="J1342">
        <f>IF(I1342="","",IFERROR(N(INDEX($A1342:$E1342,1,Rules!$H$16)),0))</f>
        <v/>
      </c>
      <c r="K1342">
        <f>IF(I1342="","",IFERROR(N(INDEX($A1342:$E1342,1,Rules!$H$17)),0))</f>
        <v/>
      </c>
      <c r="L1342">
        <f>IF(I1342="","",IFERROR(N(INDEX($A1342:$E1342,1,Rules!$H$18))*K1342,0))</f>
        <v/>
      </c>
      <c r="M1342">
        <f>IF(I1342="","",IF(COUNTIF(Crawl!$EC$2:$EC$2001,I1342)&gt;0,"Yes","No"))</f>
        <v/>
      </c>
    </row>
    <row r="1343">
      <c r="G1343">
        <f>IF(A1343="","",IF(LEFT(A1343,4)="http",IFERROR(MID(A1343,FIND("/",A1343,FIND("//",A1343)+2),2000),"/"),A1343))</f>
        <v/>
      </c>
      <c r="H1343">
        <f>IF(G1343="","",IFERROR(LEFT(SUBSTITUTE(G1343,"#","?"),FIND("?",SUBSTITUTE(G1343,"#","?"))-1),G1343))</f>
        <v/>
      </c>
      <c r="I1343">
        <f>IF(H1343="","",LOWER(IF(AND(LEN(H1343)&gt;1,RIGHT(H1343,1)="/"),LEFT(H1343,LEN(H1343)-1),H1343)))</f>
        <v/>
      </c>
      <c r="J1343">
        <f>IF(I1343="","",IFERROR(N(INDEX($A1343:$E1343,1,Rules!$H$16)),0))</f>
        <v/>
      </c>
      <c r="K1343">
        <f>IF(I1343="","",IFERROR(N(INDEX($A1343:$E1343,1,Rules!$H$17)),0))</f>
        <v/>
      </c>
      <c r="L1343">
        <f>IF(I1343="","",IFERROR(N(INDEX($A1343:$E1343,1,Rules!$H$18))*K1343,0))</f>
        <v/>
      </c>
      <c r="M1343">
        <f>IF(I1343="","",IF(COUNTIF(Crawl!$EC$2:$EC$2001,I1343)&gt;0,"Yes","No"))</f>
        <v/>
      </c>
    </row>
    <row r="1344">
      <c r="G1344">
        <f>IF(A1344="","",IF(LEFT(A1344,4)="http",IFERROR(MID(A1344,FIND("/",A1344,FIND("//",A1344)+2),2000),"/"),A1344))</f>
        <v/>
      </c>
      <c r="H1344">
        <f>IF(G1344="","",IFERROR(LEFT(SUBSTITUTE(G1344,"#","?"),FIND("?",SUBSTITUTE(G1344,"#","?"))-1),G1344))</f>
        <v/>
      </c>
      <c r="I1344">
        <f>IF(H1344="","",LOWER(IF(AND(LEN(H1344)&gt;1,RIGHT(H1344,1)="/"),LEFT(H1344,LEN(H1344)-1),H1344)))</f>
        <v/>
      </c>
      <c r="J1344">
        <f>IF(I1344="","",IFERROR(N(INDEX($A1344:$E1344,1,Rules!$H$16)),0))</f>
        <v/>
      </c>
      <c r="K1344">
        <f>IF(I1344="","",IFERROR(N(INDEX($A1344:$E1344,1,Rules!$H$17)),0))</f>
        <v/>
      </c>
      <c r="L1344">
        <f>IF(I1344="","",IFERROR(N(INDEX($A1344:$E1344,1,Rules!$H$18))*K1344,0))</f>
        <v/>
      </c>
      <c r="M1344">
        <f>IF(I1344="","",IF(COUNTIF(Crawl!$EC$2:$EC$2001,I1344)&gt;0,"Yes","No"))</f>
        <v/>
      </c>
    </row>
    <row r="1345">
      <c r="G1345">
        <f>IF(A1345="","",IF(LEFT(A1345,4)="http",IFERROR(MID(A1345,FIND("/",A1345,FIND("//",A1345)+2),2000),"/"),A1345))</f>
        <v/>
      </c>
      <c r="H1345">
        <f>IF(G1345="","",IFERROR(LEFT(SUBSTITUTE(G1345,"#","?"),FIND("?",SUBSTITUTE(G1345,"#","?"))-1),G1345))</f>
        <v/>
      </c>
      <c r="I1345">
        <f>IF(H1345="","",LOWER(IF(AND(LEN(H1345)&gt;1,RIGHT(H1345,1)="/"),LEFT(H1345,LEN(H1345)-1),H1345)))</f>
        <v/>
      </c>
      <c r="J1345">
        <f>IF(I1345="","",IFERROR(N(INDEX($A1345:$E1345,1,Rules!$H$16)),0))</f>
        <v/>
      </c>
      <c r="K1345">
        <f>IF(I1345="","",IFERROR(N(INDEX($A1345:$E1345,1,Rules!$H$17)),0))</f>
        <v/>
      </c>
      <c r="L1345">
        <f>IF(I1345="","",IFERROR(N(INDEX($A1345:$E1345,1,Rules!$H$18))*K1345,0))</f>
        <v/>
      </c>
      <c r="M1345">
        <f>IF(I1345="","",IF(COUNTIF(Crawl!$EC$2:$EC$2001,I1345)&gt;0,"Yes","No"))</f>
        <v/>
      </c>
    </row>
    <row r="1346">
      <c r="G1346">
        <f>IF(A1346="","",IF(LEFT(A1346,4)="http",IFERROR(MID(A1346,FIND("/",A1346,FIND("//",A1346)+2),2000),"/"),A1346))</f>
        <v/>
      </c>
      <c r="H1346">
        <f>IF(G1346="","",IFERROR(LEFT(SUBSTITUTE(G1346,"#","?"),FIND("?",SUBSTITUTE(G1346,"#","?"))-1),G1346))</f>
        <v/>
      </c>
      <c r="I1346">
        <f>IF(H1346="","",LOWER(IF(AND(LEN(H1346)&gt;1,RIGHT(H1346,1)="/"),LEFT(H1346,LEN(H1346)-1),H1346)))</f>
        <v/>
      </c>
      <c r="J1346">
        <f>IF(I1346="","",IFERROR(N(INDEX($A1346:$E1346,1,Rules!$H$16)),0))</f>
        <v/>
      </c>
      <c r="K1346">
        <f>IF(I1346="","",IFERROR(N(INDEX($A1346:$E1346,1,Rules!$H$17)),0))</f>
        <v/>
      </c>
      <c r="L1346">
        <f>IF(I1346="","",IFERROR(N(INDEX($A1346:$E1346,1,Rules!$H$18))*K1346,0))</f>
        <v/>
      </c>
      <c r="M1346">
        <f>IF(I1346="","",IF(COUNTIF(Crawl!$EC$2:$EC$2001,I1346)&gt;0,"Yes","No"))</f>
        <v/>
      </c>
    </row>
    <row r="1347">
      <c r="G1347">
        <f>IF(A1347="","",IF(LEFT(A1347,4)="http",IFERROR(MID(A1347,FIND("/",A1347,FIND("//",A1347)+2),2000),"/"),A1347))</f>
        <v/>
      </c>
      <c r="H1347">
        <f>IF(G1347="","",IFERROR(LEFT(SUBSTITUTE(G1347,"#","?"),FIND("?",SUBSTITUTE(G1347,"#","?"))-1),G1347))</f>
        <v/>
      </c>
      <c r="I1347">
        <f>IF(H1347="","",LOWER(IF(AND(LEN(H1347)&gt;1,RIGHT(H1347,1)="/"),LEFT(H1347,LEN(H1347)-1),H1347)))</f>
        <v/>
      </c>
      <c r="J1347">
        <f>IF(I1347="","",IFERROR(N(INDEX($A1347:$E1347,1,Rules!$H$16)),0))</f>
        <v/>
      </c>
      <c r="K1347">
        <f>IF(I1347="","",IFERROR(N(INDEX($A1347:$E1347,1,Rules!$H$17)),0))</f>
        <v/>
      </c>
      <c r="L1347">
        <f>IF(I1347="","",IFERROR(N(INDEX($A1347:$E1347,1,Rules!$H$18))*K1347,0))</f>
        <v/>
      </c>
      <c r="M1347">
        <f>IF(I1347="","",IF(COUNTIF(Crawl!$EC$2:$EC$2001,I1347)&gt;0,"Yes","No"))</f>
        <v/>
      </c>
    </row>
    <row r="1348">
      <c r="G1348">
        <f>IF(A1348="","",IF(LEFT(A1348,4)="http",IFERROR(MID(A1348,FIND("/",A1348,FIND("//",A1348)+2),2000),"/"),A1348))</f>
        <v/>
      </c>
      <c r="H1348">
        <f>IF(G1348="","",IFERROR(LEFT(SUBSTITUTE(G1348,"#","?"),FIND("?",SUBSTITUTE(G1348,"#","?"))-1),G1348))</f>
        <v/>
      </c>
      <c r="I1348">
        <f>IF(H1348="","",LOWER(IF(AND(LEN(H1348)&gt;1,RIGHT(H1348,1)="/"),LEFT(H1348,LEN(H1348)-1),H1348)))</f>
        <v/>
      </c>
      <c r="J1348">
        <f>IF(I1348="","",IFERROR(N(INDEX($A1348:$E1348,1,Rules!$H$16)),0))</f>
        <v/>
      </c>
      <c r="K1348">
        <f>IF(I1348="","",IFERROR(N(INDEX($A1348:$E1348,1,Rules!$H$17)),0))</f>
        <v/>
      </c>
      <c r="L1348">
        <f>IF(I1348="","",IFERROR(N(INDEX($A1348:$E1348,1,Rules!$H$18))*K1348,0))</f>
        <v/>
      </c>
      <c r="M1348">
        <f>IF(I1348="","",IF(COUNTIF(Crawl!$EC$2:$EC$2001,I1348)&gt;0,"Yes","No"))</f>
        <v/>
      </c>
    </row>
    <row r="1349">
      <c r="G1349">
        <f>IF(A1349="","",IF(LEFT(A1349,4)="http",IFERROR(MID(A1349,FIND("/",A1349,FIND("//",A1349)+2),2000),"/"),A1349))</f>
        <v/>
      </c>
      <c r="H1349">
        <f>IF(G1349="","",IFERROR(LEFT(SUBSTITUTE(G1349,"#","?"),FIND("?",SUBSTITUTE(G1349,"#","?"))-1),G1349))</f>
        <v/>
      </c>
      <c r="I1349">
        <f>IF(H1349="","",LOWER(IF(AND(LEN(H1349)&gt;1,RIGHT(H1349,1)="/"),LEFT(H1349,LEN(H1349)-1),H1349)))</f>
        <v/>
      </c>
      <c r="J1349">
        <f>IF(I1349="","",IFERROR(N(INDEX($A1349:$E1349,1,Rules!$H$16)),0))</f>
        <v/>
      </c>
      <c r="K1349">
        <f>IF(I1349="","",IFERROR(N(INDEX($A1349:$E1349,1,Rules!$H$17)),0))</f>
        <v/>
      </c>
      <c r="L1349">
        <f>IF(I1349="","",IFERROR(N(INDEX($A1349:$E1349,1,Rules!$H$18))*K1349,0))</f>
        <v/>
      </c>
      <c r="M1349">
        <f>IF(I1349="","",IF(COUNTIF(Crawl!$EC$2:$EC$2001,I1349)&gt;0,"Yes","No"))</f>
        <v/>
      </c>
    </row>
    <row r="1350">
      <c r="G1350">
        <f>IF(A1350="","",IF(LEFT(A1350,4)="http",IFERROR(MID(A1350,FIND("/",A1350,FIND("//",A1350)+2),2000),"/"),A1350))</f>
        <v/>
      </c>
      <c r="H1350">
        <f>IF(G1350="","",IFERROR(LEFT(SUBSTITUTE(G1350,"#","?"),FIND("?",SUBSTITUTE(G1350,"#","?"))-1),G1350))</f>
        <v/>
      </c>
      <c r="I1350">
        <f>IF(H1350="","",LOWER(IF(AND(LEN(H1350)&gt;1,RIGHT(H1350,1)="/"),LEFT(H1350,LEN(H1350)-1),H1350)))</f>
        <v/>
      </c>
      <c r="J1350">
        <f>IF(I1350="","",IFERROR(N(INDEX($A1350:$E1350,1,Rules!$H$16)),0))</f>
        <v/>
      </c>
      <c r="K1350">
        <f>IF(I1350="","",IFERROR(N(INDEX($A1350:$E1350,1,Rules!$H$17)),0))</f>
        <v/>
      </c>
      <c r="L1350">
        <f>IF(I1350="","",IFERROR(N(INDEX($A1350:$E1350,1,Rules!$H$18))*K1350,0))</f>
        <v/>
      </c>
      <c r="M1350">
        <f>IF(I1350="","",IF(COUNTIF(Crawl!$EC$2:$EC$2001,I1350)&gt;0,"Yes","No"))</f>
        <v/>
      </c>
    </row>
    <row r="1351">
      <c r="G1351">
        <f>IF(A1351="","",IF(LEFT(A1351,4)="http",IFERROR(MID(A1351,FIND("/",A1351,FIND("//",A1351)+2),2000),"/"),A1351))</f>
        <v/>
      </c>
      <c r="H1351">
        <f>IF(G1351="","",IFERROR(LEFT(SUBSTITUTE(G1351,"#","?"),FIND("?",SUBSTITUTE(G1351,"#","?"))-1),G1351))</f>
        <v/>
      </c>
      <c r="I1351">
        <f>IF(H1351="","",LOWER(IF(AND(LEN(H1351)&gt;1,RIGHT(H1351,1)="/"),LEFT(H1351,LEN(H1351)-1),H1351)))</f>
        <v/>
      </c>
      <c r="J1351">
        <f>IF(I1351="","",IFERROR(N(INDEX($A1351:$E1351,1,Rules!$H$16)),0))</f>
        <v/>
      </c>
      <c r="K1351">
        <f>IF(I1351="","",IFERROR(N(INDEX($A1351:$E1351,1,Rules!$H$17)),0))</f>
        <v/>
      </c>
      <c r="L1351">
        <f>IF(I1351="","",IFERROR(N(INDEX($A1351:$E1351,1,Rules!$H$18))*K1351,0))</f>
        <v/>
      </c>
      <c r="M1351">
        <f>IF(I1351="","",IF(COUNTIF(Crawl!$EC$2:$EC$2001,I1351)&gt;0,"Yes","No"))</f>
        <v/>
      </c>
    </row>
    <row r="1352">
      <c r="G1352">
        <f>IF(A1352="","",IF(LEFT(A1352,4)="http",IFERROR(MID(A1352,FIND("/",A1352,FIND("//",A1352)+2),2000),"/"),A1352))</f>
        <v/>
      </c>
      <c r="H1352">
        <f>IF(G1352="","",IFERROR(LEFT(SUBSTITUTE(G1352,"#","?"),FIND("?",SUBSTITUTE(G1352,"#","?"))-1),G1352))</f>
        <v/>
      </c>
      <c r="I1352">
        <f>IF(H1352="","",LOWER(IF(AND(LEN(H1352)&gt;1,RIGHT(H1352,1)="/"),LEFT(H1352,LEN(H1352)-1),H1352)))</f>
        <v/>
      </c>
      <c r="J1352">
        <f>IF(I1352="","",IFERROR(N(INDEX($A1352:$E1352,1,Rules!$H$16)),0))</f>
        <v/>
      </c>
      <c r="K1352">
        <f>IF(I1352="","",IFERROR(N(INDEX($A1352:$E1352,1,Rules!$H$17)),0))</f>
        <v/>
      </c>
      <c r="L1352">
        <f>IF(I1352="","",IFERROR(N(INDEX($A1352:$E1352,1,Rules!$H$18))*K1352,0))</f>
        <v/>
      </c>
      <c r="M1352">
        <f>IF(I1352="","",IF(COUNTIF(Crawl!$EC$2:$EC$2001,I1352)&gt;0,"Yes","No"))</f>
        <v/>
      </c>
    </row>
    <row r="1353">
      <c r="G1353">
        <f>IF(A1353="","",IF(LEFT(A1353,4)="http",IFERROR(MID(A1353,FIND("/",A1353,FIND("//",A1353)+2),2000),"/"),A1353))</f>
        <v/>
      </c>
      <c r="H1353">
        <f>IF(G1353="","",IFERROR(LEFT(SUBSTITUTE(G1353,"#","?"),FIND("?",SUBSTITUTE(G1353,"#","?"))-1),G1353))</f>
        <v/>
      </c>
      <c r="I1353">
        <f>IF(H1353="","",LOWER(IF(AND(LEN(H1353)&gt;1,RIGHT(H1353,1)="/"),LEFT(H1353,LEN(H1353)-1),H1353)))</f>
        <v/>
      </c>
      <c r="J1353">
        <f>IF(I1353="","",IFERROR(N(INDEX($A1353:$E1353,1,Rules!$H$16)),0))</f>
        <v/>
      </c>
      <c r="K1353">
        <f>IF(I1353="","",IFERROR(N(INDEX($A1353:$E1353,1,Rules!$H$17)),0))</f>
        <v/>
      </c>
      <c r="L1353">
        <f>IF(I1353="","",IFERROR(N(INDEX($A1353:$E1353,1,Rules!$H$18))*K1353,0))</f>
        <v/>
      </c>
      <c r="M1353">
        <f>IF(I1353="","",IF(COUNTIF(Crawl!$EC$2:$EC$2001,I1353)&gt;0,"Yes","No"))</f>
        <v/>
      </c>
    </row>
    <row r="1354">
      <c r="G1354">
        <f>IF(A1354="","",IF(LEFT(A1354,4)="http",IFERROR(MID(A1354,FIND("/",A1354,FIND("//",A1354)+2),2000),"/"),A1354))</f>
        <v/>
      </c>
      <c r="H1354">
        <f>IF(G1354="","",IFERROR(LEFT(SUBSTITUTE(G1354,"#","?"),FIND("?",SUBSTITUTE(G1354,"#","?"))-1),G1354))</f>
        <v/>
      </c>
      <c r="I1354">
        <f>IF(H1354="","",LOWER(IF(AND(LEN(H1354)&gt;1,RIGHT(H1354,1)="/"),LEFT(H1354,LEN(H1354)-1),H1354)))</f>
        <v/>
      </c>
      <c r="J1354">
        <f>IF(I1354="","",IFERROR(N(INDEX($A1354:$E1354,1,Rules!$H$16)),0))</f>
        <v/>
      </c>
      <c r="K1354">
        <f>IF(I1354="","",IFERROR(N(INDEX($A1354:$E1354,1,Rules!$H$17)),0))</f>
        <v/>
      </c>
      <c r="L1354">
        <f>IF(I1354="","",IFERROR(N(INDEX($A1354:$E1354,1,Rules!$H$18))*K1354,0))</f>
        <v/>
      </c>
      <c r="M1354">
        <f>IF(I1354="","",IF(COUNTIF(Crawl!$EC$2:$EC$2001,I1354)&gt;0,"Yes","No"))</f>
        <v/>
      </c>
    </row>
    <row r="1355">
      <c r="G1355">
        <f>IF(A1355="","",IF(LEFT(A1355,4)="http",IFERROR(MID(A1355,FIND("/",A1355,FIND("//",A1355)+2),2000),"/"),A1355))</f>
        <v/>
      </c>
      <c r="H1355">
        <f>IF(G1355="","",IFERROR(LEFT(SUBSTITUTE(G1355,"#","?"),FIND("?",SUBSTITUTE(G1355,"#","?"))-1),G1355))</f>
        <v/>
      </c>
      <c r="I1355">
        <f>IF(H1355="","",LOWER(IF(AND(LEN(H1355)&gt;1,RIGHT(H1355,1)="/"),LEFT(H1355,LEN(H1355)-1),H1355)))</f>
        <v/>
      </c>
      <c r="J1355">
        <f>IF(I1355="","",IFERROR(N(INDEX($A1355:$E1355,1,Rules!$H$16)),0))</f>
        <v/>
      </c>
      <c r="K1355">
        <f>IF(I1355="","",IFERROR(N(INDEX($A1355:$E1355,1,Rules!$H$17)),0))</f>
        <v/>
      </c>
      <c r="L1355">
        <f>IF(I1355="","",IFERROR(N(INDEX($A1355:$E1355,1,Rules!$H$18))*K1355,0))</f>
        <v/>
      </c>
      <c r="M1355">
        <f>IF(I1355="","",IF(COUNTIF(Crawl!$EC$2:$EC$2001,I1355)&gt;0,"Yes","No"))</f>
        <v/>
      </c>
    </row>
    <row r="1356">
      <c r="G1356">
        <f>IF(A1356="","",IF(LEFT(A1356,4)="http",IFERROR(MID(A1356,FIND("/",A1356,FIND("//",A1356)+2),2000),"/"),A1356))</f>
        <v/>
      </c>
      <c r="H1356">
        <f>IF(G1356="","",IFERROR(LEFT(SUBSTITUTE(G1356,"#","?"),FIND("?",SUBSTITUTE(G1356,"#","?"))-1),G1356))</f>
        <v/>
      </c>
      <c r="I1356">
        <f>IF(H1356="","",LOWER(IF(AND(LEN(H1356)&gt;1,RIGHT(H1356,1)="/"),LEFT(H1356,LEN(H1356)-1),H1356)))</f>
        <v/>
      </c>
      <c r="J1356">
        <f>IF(I1356="","",IFERROR(N(INDEX($A1356:$E1356,1,Rules!$H$16)),0))</f>
        <v/>
      </c>
      <c r="K1356">
        <f>IF(I1356="","",IFERROR(N(INDEX($A1356:$E1356,1,Rules!$H$17)),0))</f>
        <v/>
      </c>
      <c r="L1356">
        <f>IF(I1356="","",IFERROR(N(INDEX($A1356:$E1356,1,Rules!$H$18))*K1356,0))</f>
        <v/>
      </c>
      <c r="M1356">
        <f>IF(I1356="","",IF(COUNTIF(Crawl!$EC$2:$EC$2001,I1356)&gt;0,"Yes","No"))</f>
        <v/>
      </c>
    </row>
    <row r="1357">
      <c r="G1357">
        <f>IF(A1357="","",IF(LEFT(A1357,4)="http",IFERROR(MID(A1357,FIND("/",A1357,FIND("//",A1357)+2),2000),"/"),A1357))</f>
        <v/>
      </c>
      <c r="H1357">
        <f>IF(G1357="","",IFERROR(LEFT(SUBSTITUTE(G1357,"#","?"),FIND("?",SUBSTITUTE(G1357,"#","?"))-1),G1357))</f>
        <v/>
      </c>
      <c r="I1357">
        <f>IF(H1357="","",LOWER(IF(AND(LEN(H1357)&gt;1,RIGHT(H1357,1)="/"),LEFT(H1357,LEN(H1357)-1),H1357)))</f>
        <v/>
      </c>
      <c r="J1357">
        <f>IF(I1357="","",IFERROR(N(INDEX($A1357:$E1357,1,Rules!$H$16)),0))</f>
        <v/>
      </c>
      <c r="K1357">
        <f>IF(I1357="","",IFERROR(N(INDEX($A1357:$E1357,1,Rules!$H$17)),0))</f>
        <v/>
      </c>
      <c r="L1357">
        <f>IF(I1357="","",IFERROR(N(INDEX($A1357:$E1357,1,Rules!$H$18))*K1357,0))</f>
        <v/>
      </c>
      <c r="M1357">
        <f>IF(I1357="","",IF(COUNTIF(Crawl!$EC$2:$EC$2001,I1357)&gt;0,"Yes","No"))</f>
        <v/>
      </c>
    </row>
    <row r="1358">
      <c r="G1358">
        <f>IF(A1358="","",IF(LEFT(A1358,4)="http",IFERROR(MID(A1358,FIND("/",A1358,FIND("//",A1358)+2),2000),"/"),A1358))</f>
        <v/>
      </c>
      <c r="H1358">
        <f>IF(G1358="","",IFERROR(LEFT(SUBSTITUTE(G1358,"#","?"),FIND("?",SUBSTITUTE(G1358,"#","?"))-1),G1358))</f>
        <v/>
      </c>
      <c r="I1358">
        <f>IF(H1358="","",LOWER(IF(AND(LEN(H1358)&gt;1,RIGHT(H1358,1)="/"),LEFT(H1358,LEN(H1358)-1),H1358)))</f>
        <v/>
      </c>
      <c r="J1358">
        <f>IF(I1358="","",IFERROR(N(INDEX($A1358:$E1358,1,Rules!$H$16)),0))</f>
        <v/>
      </c>
      <c r="K1358">
        <f>IF(I1358="","",IFERROR(N(INDEX($A1358:$E1358,1,Rules!$H$17)),0))</f>
        <v/>
      </c>
      <c r="L1358">
        <f>IF(I1358="","",IFERROR(N(INDEX($A1358:$E1358,1,Rules!$H$18))*K1358,0))</f>
        <v/>
      </c>
      <c r="M1358">
        <f>IF(I1358="","",IF(COUNTIF(Crawl!$EC$2:$EC$2001,I1358)&gt;0,"Yes","No"))</f>
        <v/>
      </c>
    </row>
    <row r="1359">
      <c r="G1359">
        <f>IF(A1359="","",IF(LEFT(A1359,4)="http",IFERROR(MID(A1359,FIND("/",A1359,FIND("//",A1359)+2),2000),"/"),A1359))</f>
        <v/>
      </c>
      <c r="H1359">
        <f>IF(G1359="","",IFERROR(LEFT(SUBSTITUTE(G1359,"#","?"),FIND("?",SUBSTITUTE(G1359,"#","?"))-1),G1359))</f>
        <v/>
      </c>
      <c r="I1359">
        <f>IF(H1359="","",LOWER(IF(AND(LEN(H1359)&gt;1,RIGHT(H1359,1)="/"),LEFT(H1359,LEN(H1359)-1),H1359)))</f>
        <v/>
      </c>
      <c r="J1359">
        <f>IF(I1359="","",IFERROR(N(INDEX($A1359:$E1359,1,Rules!$H$16)),0))</f>
        <v/>
      </c>
      <c r="K1359">
        <f>IF(I1359="","",IFERROR(N(INDEX($A1359:$E1359,1,Rules!$H$17)),0))</f>
        <v/>
      </c>
      <c r="L1359">
        <f>IF(I1359="","",IFERROR(N(INDEX($A1359:$E1359,1,Rules!$H$18))*K1359,0))</f>
        <v/>
      </c>
      <c r="M1359">
        <f>IF(I1359="","",IF(COUNTIF(Crawl!$EC$2:$EC$2001,I1359)&gt;0,"Yes","No"))</f>
        <v/>
      </c>
    </row>
    <row r="1360">
      <c r="G1360">
        <f>IF(A1360="","",IF(LEFT(A1360,4)="http",IFERROR(MID(A1360,FIND("/",A1360,FIND("//",A1360)+2),2000),"/"),A1360))</f>
        <v/>
      </c>
      <c r="H1360">
        <f>IF(G1360="","",IFERROR(LEFT(SUBSTITUTE(G1360,"#","?"),FIND("?",SUBSTITUTE(G1360,"#","?"))-1),G1360))</f>
        <v/>
      </c>
      <c r="I1360">
        <f>IF(H1360="","",LOWER(IF(AND(LEN(H1360)&gt;1,RIGHT(H1360,1)="/"),LEFT(H1360,LEN(H1360)-1),H1360)))</f>
        <v/>
      </c>
      <c r="J1360">
        <f>IF(I1360="","",IFERROR(N(INDEX($A1360:$E1360,1,Rules!$H$16)),0))</f>
        <v/>
      </c>
      <c r="K1360">
        <f>IF(I1360="","",IFERROR(N(INDEX($A1360:$E1360,1,Rules!$H$17)),0))</f>
        <v/>
      </c>
      <c r="L1360">
        <f>IF(I1360="","",IFERROR(N(INDEX($A1360:$E1360,1,Rules!$H$18))*K1360,0))</f>
        <v/>
      </c>
      <c r="M1360">
        <f>IF(I1360="","",IF(COUNTIF(Crawl!$EC$2:$EC$2001,I1360)&gt;0,"Yes","No"))</f>
        <v/>
      </c>
    </row>
    <row r="1361">
      <c r="G1361">
        <f>IF(A1361="","",IF(LEFT(A1361,4)="http",IFERROR(MID(A1361,FIND("/",A1361,FIND("//",A1361)+2),2000),"/"),A1361))</f>
        <v/>
      </c>
      <c r="H1361">
        <f>IF(G1361="","",IFERROR(LEFT(SUBSTITUTE(G1361,"#","?"),FIND("?",SUBSTITUTE(G1361,"#","?"))-1),G1361))</f>
        <v/>
      </c>
      <c r="I1361">
        <f>IF(H1361="","",LOWER(IF(AND(LEN(H1361)&gt;1,RIGHT(H1361,1)="/"),LEFT(H1361,LEN(H1361)-1),H1361)))</f>
        <v/>
      </c>
      <c r="J1361">
        <f>IF(I1361="","",IFERROR(N(INDEX($A1361:$E1361,1,Rules!$H$16)),0))</f>
        <v/>
      </c>
      <c r="K1361">
        <f>IF(I1361="","",IFERROR(N(INDEX($A1361:$E1361,1,Rules!$H$17)),0))</f>
        <v/>
      </c>
      <c r="L1361">
        <f>IF(I1361="","",IFERROR(N(INDEX($A1361:$E1361,1,Rules!$H$18))*K1361,0))</f>
        <v/>
      </c>
      <c r="M1361">
        <f>IF(I1361="","",IF(COUNTIF(Crawl!$EC$2:$EC$2001,I1361)&gt;0,"Yes","No"))</f>
        <v/>
      </c>
    </row>
    <row r="1362">
      <c r="G1362">
        <f>IF(A1362="","",IF(LEFT(A1362,4)="http",IFERROR(MID(A1362,FIND("/",A1362,FIND("//",A1362)+2),2000),"/"),A1362))</f>
        <v/>
      </c>
      <c r="H1362">
        <f>IF(G1362="","",IFERROR(LEFT(SUBSTITUTE(G1362,"#","?"),FIND("?",SUBSTITUTE(G1362,"#","?"))-1),G1362))</f>
        <v/>
      </c>
      <c r="I1362">
        <f>IF(H1362="","",LOWER(IF(AND(LEN(H1362)&gt;1,RIGHT(H1362,1)="/"),LEFT(H1362,LEN(H1362)-1),H1362)))</f>
        <v/>
      </c>
      <c r="J1362">
        <f>IF(I1362="","",IFERROR(N(INDEX($A1362:$E1362,1,Rules!$H$16)),0))</f>
        <v/>
      </c>
      <c r="K1362">
        <f>IF(I1362="","",IFERROR(N(INDEX($A1362:$E1362,1,Rules!$H$17)),0))</f>
        <v/>
      </c>
      <c r="L1362">
        <f>IF(I1362="","",IFERROR(N(INDEX($A1362:$E1362,1,Rules!$H$18))*K1362,0))</f>
        <v/>
      </c>
      <c r="M1362">
        <f>IF(I1362="","",IF(COUNTIF(Crawl!$EC$2:$EC$2001,I1362)&gt;0,"Yes","No"))</f>
        <v/>
      </c>
    </row>
    <row r="1363">
      <c r="G1363">
        <f>IF(A1363="","",IF(LEFT(A1363,4)="http",IFERROR(MID(A1363,FIND("/",A1363,FIND("//",A1363)+2),2000),"/"),A1363))</f>
        <v/>
      </c>
      <c r="H1363">
        <f>IF(G1363="","",IFERROR(LEFT(SUBSTITUTE(G1363,"#","?"),FIND("?",SUBSTITUTE(G1363,"#","?"))-1),G1363))</f>
        <v/>
      </c>
      <c r="I1363">
        <f>IF(H1363="","",LOWER(IF(AND(LEN(H1363)&gt;1,RIGHT(H1363,1)="/"),LEFT(H1363,LEN(H1363)-1),H1363)))</f>
        <v/>
      </c>
      <c r="J1363">
        <f>IF(I1363="","",IFERROR(N(INDEX($A1363:$E1363,1,Rules!$H$16)),0))</f>
        <v/>
      </c>
      <c r="K1363">
        <f>IF(I1363="","",IFERROR(N(INDEX($A1363:$E1363,1,Rules!$H$17)),0))</f>
        <v/>
      </c>
      <c r="L1363">
        <f>IF(I1363="","",IFERROR(N(INDEX($A1363:$E1363,1,Rules!$H$18))*K1363,0))</f>
        <v/>
      </c>
      <c r="M1363">
        <f>IF(I1363="","",IF(COUNTIF(Crawl!$EC$2:$EC$2001,I1363)&gt;0,"Yes","No"))</f>
        <v/>
      </c>
    </row>
    <row r="1364">
      <c r="G1364">
        <f>IF(A1364="","",IF(LEFT(A1364,4)="http",IFERROR(MID(A1364,FIND("/",A1364,FIND("//",A1364)+2),2000),"/"),A1364))</f>
        <v/>
      </c>
      <c r="H1364">
        <f>IF(G1364="","",IFERROR(LEFT(SUBSTITUTE(G1364,"#","?"),FIND("?",SUBSTITUTE(G1364,"#","?"))-1),G1364))</f>
        <v/>
      </c>
      <c r="I1364">
        <f>IF(H1364="","",LOWER(IF(AND(LEN(H1364)&gt;1,RIGHT(H1364,1)="/"),LEFT(H1364,LEN(H1364)-1),H1364)))</f>
        <v/>
      </c>
      <c r="J1364">
        <f>IF(I1364="","",IFERROR(N(INDEX($A1364:$E1364,1,Rules!$H$16)),0))</f>
        <v/>
      </c>
      <c r="K1364">
        <f>IF(I1364="","",IFERROR(N(INDEX($A1364:$E1364,1,Rules!$H$17)),0))</f>
        <v/>
      </c>
      <c r="L1364">
        <f>IF(I1364="","",IFERROR(N(INDEX($A1364:$E1364,1,Rules!$H$18))*K1364,0))</f>
        <v/>
      </c>
      <c r="M1364">
        <f>IF(I1364="","",IF(COUNTIF(Crawl!$EC$2:$EC$2001,I1364)&gt;0,"Yes","No"))</f>
        <v/>
      </c>
    </row>
    <row r="1365">
      <c r="G1365">
        <f>IF(A1365="","",IF(LEFT(A1365,4)="http",IFERROR(MID(A1365,FIND("/",A1365,FIND("//",A1365)+2),2000),"/"),A1365))</f>
        <v/>
      </c>
      <c r="H1365">
        <f>IF(G1365="","",IFERROR(LEFT(SUBSTITUTE(G1365,"#","?"),FIND("?",SUBSTITUTE(G1365,"#","?"))-1),G1365))</f>
        <v/>
      </c>
      <c r="I1365">
        <f>IF(H1365="","",LOWER(IF(AND(LEN(H1365)&gt;1,RIGHT(H1365,1)="/"),LEFT(H1365,LEN(H1365)-1),H1365)))</f>
        <v/>
      </c>
      <c r="J1365">
        <f>IF(I1365="","",IFERROR(N(INDEX($A1365:$E1365,1,Rules!$H$16)),0))</f>
        <v/>
      </c>
      <c r="K1365">
        <f>IF(I1365="","",IFERROR(N(INDEX($A1365:$E1365,1,Rules!$H$17)),0))</f>
        <v/>
      </c>
      <c r="L1365">
        <f>IF(I1365="","",IFERROR(N(INDEX($A1365:$E1365,1,Rules!$H$18))*K1365,0))</f>
        <v/>
      </c>
      <c r="M1365">
        <f>IF(I1365="","",IF(COUNTIF(Crawl!$EC$2:$EC$2001,I1365)&gt;0,"Yes","No"))</f>
        <v/>
      </c>
    </row>
    <row r="1366">
      <c r="G1366">
        <f>IF(A1366="","",IF(LEFT(A1366,4)="http",IFERROR(MID(A1366,FIND("/",A1366,FIND("//",A1366)+2),2000),"/"),A1366))</f>
        <v/>
      </c>
      <c r="H1366">
        <f>IF(G1366="","",IFERROR(LEFT(SUBSTITUTE(G1366,"#","?"),FIND("?",SUBSTITUTE(G1366,"#","?"))-1),G1366))</f>
        <v/>
      </c>
      <c r="I1366">
        <f>IF(H1366="","",LOWER(IF(AND(LEN(H1366)&gt;1,RIGHT(H1366,1)="/"),LEFT(H1366,LEN(H1366)-1),H1366)))</f>
        <v/>
      </c>
      <c r="J1366">
        <f>IF(I1366="","",IFERROR(N(INDEX($A1366:$E1366,1,Rules!$H$16)),0))</f>
        <v/>
      </c>
      <c r="K1366">
        <f>IF(I1366="","",IFERROR(N(INDEX($A1366:$E1366,1,Rules!$H$17)),0))</f>
        <v/>
      </c>
      <c r="L1366">
        <f>IF(I1366="","",IFERROR(N(INDEX($A1366:$E1366,1,Rules!$H$18))*K1366,0))</f>
        <v/>
      </c>
      <c r="M1366">
        <f>IF(I1366="","",IF(COUNTIF(Crawl!$EC$2:$EC$2001,I1366)&gt;0,"Yes","No"))</f>
        <v/>
      </c>
    </row>
    <row r="1367">
      <c r="G1367">
        <f>IF(A1367="","",IF(LEFT(A1367,4)="http",IFERROR(MID(A1367,FIND("/",A1367,FIND("//",A1367)+2),2000),"/"),A1367))</f>
        <v/>
      </c>
      <c r="H1367">
        <f>IF(G1367="","",IFERROR(LEFT(SUBSTITUTE(G1367,"#","?"),FIND("?",SUBSTITUTE(G1367,"#","?"))-1),G1367))</f>
        <v/>
      </c>
      <c r="I1367">
        <f>IF(H1367="","",LOWER(IF(AND(LEN(H1367)&gt;1,RIGHT(H1367,1)="/"),LEFT(H1367,LEN(H1367)-1),H1367)))</f>
        <v/>
      </c>
      <c r="J1367">
        <f>IF(I1367="","",IFERROR(N(INDEX($A1367:$E1367,1,Rules!$H$16)),0))</f>
        <v/>
      </c>
      <c r="K1367">
        <f>IF(I1367="","",IFERROR(N(INDEX($A1367:$E1367,1,Rules!$H$17)),0))</f>
        <v/>
      </c>
      <c r="L1367">
        <f>IF(I1367="","",IFERROR(N(INDEX($A1367:$E1367,1,Rules!$H$18))*K1367,0))</f>
        <v/>
      </c>
      <c r="M1367">
        <f>IF(I1367="","",IF(COUNTIF(Crawl!$EC$2:$EC$2001,I1367)&gt;0,"Yes","No"))</f>
        <v/>
      </c>
    </row>
    <row r="1368">
      <c r="G1368">
        <f>IF(A1368="","",IF(LEFT(A1368,4)="http",IFERROR(MID(A1368,FIND("/",A1368,FIND("//",A1368)+2),2000),"/"),A1368))</f>
        <v/>
      </c>
      <c r="H1368">
        <f>IF(G1368="","",IFERROR(LEFT(SUBSTITUTE(G1368,"#","?"),FIND("?",SUBSTITUTE(G1368,"#","?"))-1),G1368))</f>
        <v/>
      </c>
      <c r="I1368">
        <f>IF(H1368="","",LOWER(IF(AND(LEN(H1368)&gt;1,RIGHT(H1368,1)="/"),LEFT(H1368,LEN(H1368)-1),H1368)))</f>
        <v/>
      </c>
      <c r="J1368">
        <f>IF(I1368="","",IFERROR(N(INDEX($A1368:$E1368,1,Rules!$H$16)),0))</f>
        <v/>
      </c>
      <c r="K1368">
        <f>IF(I1368="","",IFERROR(N(INDEX($A1368:$E1368,1,Rules!$H$17)),0))</f>
        <v/>
      </c>
      <c r="L1368">
        <f>IF(I1368="","",IFERROR(N(INDEX($A1368:$E1368,1,Rules!$H$18))*K1368,0))</f>
        <v/>
      </c>
      <c r="M1368">
        <f>IF(I1368="","",IF(COUNTIF(Crawl!$EC$2:$EC$2001,I1368)&gt;0,"Yes","No"))</f>
        <v/>
      </c>
    </row>
    <row r="1369">
      <c r="G1369">
        <f>IF(A1369="","",IF(LEFT(A1369,4)="http",IFERROR(MID(A1369,FIND("/",A1369,FIND("//",A1369)+2),2000),"/"),A1369))</f>
        <v/>
      </c>
      <c r="H1369">
        <f>IF(G1369="","",IFERROR(LEFT(SUBSTITUTE(G1369,"#","?"),FIND("?",SUBSTITUTE(G1369,"#","?"))-1),G1369))</f>
        <v/>
      </c>
      <c r="I1369">
        <f>IF(H1369="","",LOWER(IF(AND(LEN(H1369)&gt;1,RIGHT(H1369,1)="/"),LEFT(H1369,LEN(H1369)-1),H1369)))</f>
        <v/>
      </c>
      <c r="J1369">
        <f>IF(I1369="","",IFERROR(N(INDEX($A1369:$E1369,1,Rules!$H$16)),0))</f>
        <v/>
      </c>
      <c r="K1369">
        <f>IF(I1369="","",IFERROR(N(INDEX($A1369:$E1369,1,Rules!$H$17)),0))</f>
        <v/>
      </c>
      <c r="L1369">
        <f>IF(I1369="","",IFERROR(N(INDEX($A1369:$E1369,1,Rules!$H$18))*K1369,0))</f>
        <v/>
      </c>
      <c r="M1369">
        <f>IF(I1369="","",IF(COUNTIF(Crawl!$EC$2:$EC$2001,I1369)&gt;0,"Yes","No"))</f>
        <v/>
      </c>
    </row>
    <row r="1370">
      <c r="G1370">
        <f>IF(A1370="","",IF(LEFT(A1370,4)="http",IFERROR(MID(A1370,FIND("/",A1370,FIND("//",A1370)+2),2000),"/"),A1370))</f>
        <v/>
      </c>
      <c r="H1370">
        <f>IF(G1370="","",IFERROR(LEFT(SUBSTITUTE(G1370,"#","?"),FIND("?",SUBSTITUTE(G1370,"#","?"))-1),G1370))</f>
        <v/>
      </c>
      <c r="I1370">
        <f>IF(H1370="","",LOWER(IF(AND(LEN(H1370)&gt;1,RIGHT(H1370,1)="/"),LEFT(H1370,LEN(H1370)-1),H1370)))</f>
        <v/>
      </c>
      <c r="J1370">
        <f>IF(I1370="","",IFERROR(N(INDEX($A1370:$E1370,1,Rules!$H$16)),0))</f>
        <v/>
      </c>
      <c r="K1370">
        <f>IF(I1370="","",IFERROR(N(INDEX($A1370:$E1370,1,Rules!$H$17)),0))</f>
        <v/>
      </c>
      <c r="L1370">
        <f>IF(I1370="","",IFERROR(N(INDEX($A1370:$E1370,1,Rules!$H$18))*K1370,0))</f>
        <v/>
      </c>
      <c r="M1370">
        <f>IF(I1370="","",IF(COUNTIF(Crawl!$EC$2:$EC$2001,I1370)&gt;0,"Yes","No"))</f>
        <v/>
      </c>
    </row>
    <row r="1371">
      <c r="G1371">
        <f>IF(A1371="","",IF(LEFT(A1371,4)="http",IFERROR(MID(A1371,FIND("/",A1371,FIND("//",A1371)+2),2000),"/"),A1371))</f>
        <v/>
      </c>
      <c r="H1371">
        <f>IF(G1371="","",IFERROR(LEFT(SUBSTITUTE(G1371,"#","?"),FIND("?",SUBSTITUTE(G1371,"#","?"))-1),G1371))</f>
        <v/>
      </c>
      <c r="I1371">
        <f>IF(H1371="","",LOWER(IF(AND(LEN(H1371)&gt;1,RIGHT(H1371,1)="/"),LEFT(H1371,LEN(H1371)-1),H1371)))</f>
        <v/>
      </c>
      <c r="J1371">
        <f>IF(I1371="","",IFERROR(N(INDEX($A1371:$E1371,1,Rules!$H$16)),0))</f>
        <v/>
      </c>
      <c r="K1371">
        <f>IF(I1371="","",IFERROR(N(INDEX($A1371:$E1371,1,Rules!$H$17)),0))</f>
        <v/>
      </c>
      <c r="L1371">
        <f>IF(I1371="","",IFERROR(N(INDEX($A1371:$E1371,1,Rules!$H$18))*K1371,0))</f>
        <v/>
      </c>
      <c r="M1371">
        <f>IF(I1371="","",IF(COUNTIF(Crawl!$EC$2:$EC$2001,I1371)&gt;0,"Yes","No"))</f>
        <v/>
      </c>
    </row>
    <row r="1372">
      <c r="G1372">
        <f>IF(A1372="","",IF(LEFT(A1372,4)="http",IFERROR(MID(A1372,FIND("/",A1372,FIND("//",A1372)+2),2000),"/"),A1372))</f>
        <v/>
      </c>
      <c r="H1372">
        <f>IF(G1372="","",IFERROR(LEFT(SUBSTITUTE(G1372,"#","?"),FIND("?",SUBSTITUTE(G1372,"#","?"))-1),G1372))</f>
        <v/>
      </c>
      <c r="I1372">
        <f>IF(H1372="","",LOWER(IF(AND(LEN(H1372)&gt;1,RIGHT(H1372,1)="/"),LEFT(H1372,LEN(H1372)-1),H1372)))</f>
        <v/>
      </c>
      <c r="J1372">
        <f>IF(I1372="","",IFERROR(N(INDEX($A1372:$E1372,1,Rules!$H$16)),0))</f>
        <v/>
      </c>
      <c r="K1372">
        <f>IF(I1372="","",IFERROR(N(INDEX($A1372:$E1372,1,Rules!$H$17)),0))</f>
        <v/>
      </c>
      <c r="L1372">
        <f>IF(I1372="","",IFERROR(N(INDEX($A1372:$E1372,1,Rules!$H$18))*K1372,0))</f>
        <v/>
      </c>
      <c r="M1372">
        <f>IF(I1372="","",IF(COUNTIF(Crawl!$EC$2:$EC$2001,I1372)&gt;0,"Yes","No"))</f>
        <v/>
      </c>
    </row>
    <row r="1373">
      <c r="G1373">
        <f>IF(A1373="","",IF(LEFT(A1373,4)="http",IFERROR(MID(A1373,FIND("/",A1373,FIND("//",A1373)+2),2000),"/"),A1373))</f>
        <v/>
      </c>
      <c r="H1373">
        <f>IF(G1373="","",IFERROR(LEFT(SUBSTITUTE(G1373,"#","?"),FIND("?",SUBSTITUTE(G1373,"#","?"))-1),G1373))</f>
        <v/>
      </c>
      <c r="I1373">
        <f>IF(H1373="","",LOWER(IF(AND(LEN(H1373)&gt;1,RIGHT(H1373,1)="/"),LEFT(H1373,LEN(H1373)-1),H1373)))</f>
        <v/>
      </c>
      <c r="J1373">
        <f>IF(I1373="","",IFERROR(N(INDEX($A1373:$E1373,1,Rules!$H$16)),0))</f>
        <v/>
      </c>
      <c r="K1373">
        <f>IF(I1373="","",IFERROR(N(INDEX($A1373:$E1373,1,Rules!$H$17)),0))</f>
        <v/>
      </c>
      <c r="L1373">
        <f>IF(I1373="","",IFERROR(N(INDEX($A1373:$E1373,1,Rules!$H$18))*K1373,0))</f>
        <v/>
      </c>
      <c r="M1373">
        <f>IF(I1373="","",IF(COUNTIF(Crawl!$EC$2:$EC$2001,I1373)&gt;0,"Yes","No"))</f>
        <v/>
      </c>
    </row>
    <row r="1374">
      <c r="G1374">
        <f>IF(A1374="","",IF(LEFT(A1374,4)="http",IFERROR(MID(A1374,FIND("/",A1374,FIND("//",A1374)+2),2000),"/"),A1374))</f>
        <v/>
      </c>
      <c r="H1374">
        <f>IF(G1374="","",IFERROR(LEFT(SUBSTITUTE(G1374,"#","?"),FIND("?",SUBSTITUTE(G1374,"#","?"))-1),G1374))</f>
        <v/>
      </c>
      <c r="I1374">
        <f>IF(H1374="","",LOWER(IF(AND(LEN(H1374)&gt;1,RIGHT(H1374,1)="/"),LEFT(H1374,LEN(H1374)-1),H1374)))</f>
        <v/>
      </c>
      <c r="J1374">
        <f>IF(I1374="","",IFERROR(N(INDEX($A1374:$E1374,1,Rules!$H$16)),0))</f>
        <v/>
      </c>
      <c r="K1374">
        <f>IF(I1374="","",IFERROR(N(INDEX($A1374:$E1374,1,Rules!$H$17)),0))</f>
        <v/>
      </c>
      <c r="L1374">
        <f>IF(I1374="","",IFERROR(N(INDEX($A1374:$E1374,1,Rules!$H$18))*K1374,0))</f>
        <v/>
      </c>
      <c r="M1374">
        <f>IF(I1374="","",IF(COUNTIF(Crawl!$EC$2:$EC$2001,I1374)&gt;0,"Yes","No"))</f>
        <v/>
      </c>
    </row>
    <row r="1375">
      <c r="G1375">
        <f>IF(A1375="","",IF(LEFT(A1375,4)="http",IFERROR(MID(A1375,FIND("/",A1375,FIND("//",A1375)+2),2000),"/"),A1375))</f>
        <v/>
      </c>
      <c r="H1375">
        <f>IF(G1375="","",IFERROR(LEFT(SUBSTITUTE(G1375,"#","?"),FIND("?",SUBSTITUTE(G1375,"#","?"))-1),G1375))</f>
        <v/>
      </c>
      <c r="I1375">
        <f>IF(H1375="","",LOWER(IF(AND(LEN(H1375)&gt;1,RIGHT(H1375,1)="/"),LEFT(H1375,LEN(H1375)-1),H1375)))</f>
        <v/>
      </c>
      <c r="J1375">
        <f>IF(I1375="","",IFERROR(N(INDEX($A1375:$E1375,1,Rules!$H$16)),0))</f>
        <v/>
      </c>
      <c r="K1375">
        <f>IF(I1375="","",IFERROR(N(INDEX($A1375:$E1375,1,Rules!$H$17)),0))</f>
        <v/>
      </c>
      <c r="L1375">
        <f>IF(I1375="","",IFERROR(N(INDEX($A1375:$E1375,1,Rules!$H$18))*K1375,0))</f>
        <v/>
      </c>
      <c r="M1375">
        <f>IF(I1375="","",IF(COUNTIF(Crawl!$EC$2:$EC$2001,I1375)&gt;0,"Yes","No"))</f>
        <v/>
      </c>
    </row>
    <row r="1376">
      <c r="G1376">
        <f>IF(A1376="","",IF(LEFT(A1376,4)="http",IFERROR(MID(A1376,FIND("/",A1376,FIND("//",A1376)+2),2000),"/"),A1376))</f>
        <v/>
      </c>
      <c r="H1376">
        <f>IF(G1376="","",IFERROR(LEFT(SUBSTITUTE(G1376,"#","?"),FIND("?",SUBSTITUTE(G1376,"#","?"))-1),G1376))</f>
        <v/>
      </c>
      <c r="I1376">
        <f>IF(H1376="","",LOWER(IF(AND(LEN(H1376)&gt;1,RIGHT(H1376,1)="/"),LEFT(H1376,LEN(H1376)-1),H1376)))</f>
        <v/>
      </c>
      <c r="J1376">
        <f>IF(I1376="","",IFERROR(N(INDEX($A1376:$E1376,1,Rules!$H$16)),0))</f>
        <v/>
      </c>
      <c r="K1376">
        <f>IF(I1376="","",IFERROR(N(INDEX($A1376:$E1376,1,Rules!$H$17)),0))</f>
        <v/>
      </c>
      <c r="L1376">
        <f>IF(I1376="","",IFERROR(N(INDEX($A1376:$E1376,1,Rules!$H$18))*K1376,0))</f>
        <v/>
      </c>
      <c r="M1376">
        <f>IF(I1376="","",IF(COUNTIF(Crawl!$EC$2:$EC$2001,I1376)&gt;0,"Yes","No"))</f>
        <v/>
      </c>
    </row>
    <row r="1377">
      <c r="G1377">
        <f>IF(A1377="","",IF(LEFT(A1377,4)="http",IFERROR(MID(A1377,FIND("/",A1377,FIND("//",A1377)+2),2000),"/"),A1377))</f>
        <v/>
      </c>
      <c r="H1377">
        <f>IF(G1377="","",IFERROR(LEFT(SUBSTITUTE(G1377,"#","?"),FIND("?",SUBSTITUTE(G1377,"#","?"))-1),G1377))</f>
        <v/>
      </c>
      <c r="I1377">
        <f>IF(H1377="","",LOWER(IF(AND(LEN(H1377)&gt;1,RIGHT(H1377,1)="/"),LEFT(H1377,LEN(H1377)-1),H1377)))</f>
        <v/>
      </c>
      <c r="J1377">
        <f>IF(I1377="","",IFERROR(N(INDEX($A1377:$E1377,1,Rules!$H$16)),0))</f>
        <v/>
      </c>
      <c r="K1377">
        <f>IF(I1377="","",IFERROR(N(INDEX($A1377:$E1377,1,Rules!$H$17)),0))</f>
        <v/>
      </c>
      <c r="L1377">
        <f>IF(I1377="","",IFERROR(N(INDEX($A1377:$E1377,1,Rules!$H$18))*K1377,0))</f>
        <v/>
      </c>
      <c r="M1377">
        <f>IF(I1377="","",IF(COUNTIF(Crawl!$EC$2:$EC$2001,I1377)&gt;0,"Yes","No"))</f>
        <v/>
      </c>
    </row>
    <row r="1378">
      <c r="G1378">
        <f>IF(A1378="","",IF(LEFT(A1378,4)="http",IFERROR(MID(A1378,FIND("/",A1378,FIND("//",A1378)+2),2000),"/"),A1378))</f>
        <v/>
      </c>
      <c r="H1378">
        <f>IF(G1378="","",IFERROR(LEFT(SUBSTITUTE(G1378,"#","?"),FIND("?",SUBSTITUTE(G1378,"#","?"))-1),G1378))</f>
        <v/>
      </c>
      <c r="I1378">
        <f>IF(H1378="","",LOWER(IF(AND(LEN(H1378)&gt;1,RIGHT(H1378,1)="/"),LEFT(H1378,LEN(H1378)-1),H1378)))</f>
        <v/>
      </c>
      <c r="J1378">
        <f>IF(I1378="","",IFERROR(N(INDEX($A1378:$E1378,1,Rules!$H$16)),0))</f>
        <v/>
      </c>
      <c r="K1378">
        <f>IF(I1378="","",IFERROR(N(INDEX($A1378:$E1378,1,Rules!$H$17)),0))</f>
        <v/>
      </c>
      <c r="L1378">
        <f>IF(I1378="","",IFERROR(N(INDEX($A1378:$E1378,1,Rules!$H$18))*K1378,0))</f>
        <v/>
      </c>
      <c r="M1378">
        <f>IF(I1378="","",IF(COUNTIF(Crawl!$EC$2:$EC$2001,I1378)&gt;0,"Yes","No"))</f>
        <v/>
      </c>
    </row>
    <row r="1379">
      <c r="G1379">
        <f>IF(A1379="","",IF(LEFT(A1379,4)="http",IFERROR(MID(A1379,FIND("/",A1379,FIND("//",A1379)+2),2000),"/"),A1379))</f>
        <v/>
      </c>
      <c r="H1379">
        <f>IF(G1379="","",IFERROR(LEFT(SUBSTITUTE(G1379,"#","?"),FIND("?",SUBSTITUTE(G1379,"#","?"))-1),G1379))</f>
        <v/>
      </c>
      <c r="I1379">
        <f>IF(H1379="","",LOWER(IF(AND(LEN(H1379)&gt;1,RIGHT(H1379,1)="/"),LEFT(H1379,LEN(H1379)-1),H1379)))</f>
        <v/>
      </c>
      <c r="J1379">
        <f>IF(I1379="","",IFERROR(N(INDEX($A1379:$E1379,1,Rules!$H$16)),0))</f>
        <v/>
      </c>
      <c r="K1379">
        <f>IF(I1379="","",IFERROR(N(INDEX($A1379:$E1379,1,Rules!$H$17)),0))</f>
        <v/>
      </c>
      <c r="L1379">
        <f>IF(I1379="","",IFERROR(N(INDEX($A1379:$E1379,1,Rules!$H$18))*K1379,0))</f>
        <v/>
      </c>
      <c r="M1379">
        <f>IF(I1379="","",IF(COUNTIF(Crawl!$EC$2:$EC$2001,I1379)&gt;0,"Yes","No"))</f>
        <v/>
      </c>
    </row>
    <row r="1380">
      <c r="G1380">
        <f>IF(A1380="","",IF(LEFT(A1380,4)="http",IFERROR(MID(A1380,FIND("/",A1380,FIND("//",A1380)+2),2000),"/"),A1380))</f>
        <v/>
      </c>
      <c r="H1380">
        <f>IF(G1380="","",IFERROR(LEFT(SUBSTITUTE(G1380,"#","?"),FIND("?",SUBSTITUTE(G1380,"#","?"))-1),G1380))</f>
        <v/>
      </c>
      <c r="I1380">
        <f>IF(H1380="","",LOWER(IF(AND(LEN(H1380)&gt;1,RIGHT(H1380,1)="/"),LEFT(H1380,LEN(H1380)-1),H1380)))</f>
        <v/>
      </c>
      <c r="J1380">
        <f>IF(I1380="","",IFERROR(N(INDEX($A1380:$E1380,1,Rules!$H$16)),0))</f>
        <v/>
      </c>
      <c r="K1380">
        <f>IF(I1380="","",IFERROR(N(INDEX($A1380:$E1380,1,Rules!$H$17)),0))</f>
        <v/>
      </c>
      <c r="L1380">
        <f>IF(I1380="","",IFERROR(N(INDEX($A1380:$E1380,1,Rules!$H$18))*K1380,0))</f>
        <v/>
      </c>
      <c r="M1380">
        <f>IF(I1380="","",IF(COUNTIF(Crawl!$EC$2:$EC$2001,I1380)&gt;0,"Yes","No"))</f>
        <v/>
      </c>
    </row>
    <row r="1381">
      <c r="G1381">
        <f>IF(A1381="","",IF(LEFT(A1381,4)="http",IFERROR(MID(A1381,FIND("/",A1381,FIND("//",A1381)+2),2000),"/"),A1381))</f>
        <v/>
      </c>
      <c r="H1381">
        <f>IF(G1381="","",IFERROR(LEFT(SUBSTITUTE(G1381,"#","?"),FIND("?",SUBSTITUTE(G1381,"#","?"))-1),G1381))</f>
        <v/>
      </c>
      <c r="I1381">
        <f>IF(H1381="","",LOWER(IF(AND(LEN(H1381)&gt;1,RIGHT(H1381,1)="/"),LEFT(H1381,LEN(H1381)-1),H1381)))</f>
        <v/>
      </c>
      <c r="J1381">
        <f>IF(I1381="","",IFERROR(N(INDEX($A1381:$E1381,1,Rules!$H$16)),0))</f>
        <v/>
      </c>
      <c r="K1381">
        <f>IF(I1381="","",IFERROR(N(INDEX($A1381:$E1381,1,Rules!$H$17)),0))</f>
        <v/>
      </c>
      <c r="L1381">
        <f>IF(I1381="","",IFERROR(N(INDEX($A1381:$E1381,1,Rules!$H$18))*K1381,0))</f>
        <v/>
      </c>
      <c r="M1381">
        <f>IF(I1381="","",IF(COUNTIF(Crawl!$EC$2:$EC$2001,I1381)&gt;0,"Yes","No"))</f>
        <v/>
      </c>
    </row>
    <row r="1382">
      <c r="G1382">
        <f>IF(A1382="","",IF(LEFT(A1382,4)="http",IFERROR(MID(A1382,FIND("/",A1382,FIND("//",A1382)+2),2000),"/"),A1382))</f>
        <v/>
      </c>
      <c r="H1382">
        <f>IF(G1382="","",IFERROR(LEFT(SUBSTITUTE(G1382,"#","?"),FIND("?",SUBSTITUTE(G1382,"#","?"))-1),G1382))</f>
        <v/>
      </c>
      <c r="I1382">
        <f>IF(H1382="","",LOWER(IF(AND(LEN(H1382)&gt;1,RIGHT(H1382,1)="/"),LEFT(H1382,LEN(H1382)-1),H1382)))</f>
        <v/>
      </c>
      <c r="J1382">
        <f>IF(I1382="","",IFERROR(N(INDEX($A1382:$E1382,1,Rules!$H$16)),0))</f>
        <v/>
      </c>
      <c r="K1382">
        <f>IF(I1382="","",IFERROR(N(INDEX($A1382:$E1382,1,Rules!$H$17)),0))</f>
        <v/>
      </c>
      <c r="L1382">
        <f>IF(I1382="","",IFERROR(N(INDEX($A1382:$E1382,1,Rules!$H$18))*K1382,0))</f>
        <v/>
      </c>
      <c r="M1382">
        <f>IF(I1382="","",IF(COUNTIF(Crawl!$EC$2:$EC$2001,I1382)&gt;0,"Yes","No"))</f>
        <v/>
      </c>
    </row>
    <row r="1383">
      <c r="G1383">
        <f>IF(A1383="","",IF(LEFT(A1383,4)="http",IFERROR(MID(A1383,FIND("/",A1383,FIND("//",A1383)+2),2000),"/"),A1383))</f>
        <v/>
      </c>
      <c r="H1383">
        <f>IF(G1383="","",IFERROR(LEFT(SUBSTITUTE(G1383,"#","?"),FIND("?",SUBSTITUTE(G1383,"#","?"))-1),G1383))</f>
        <v/>
      </c>
      <c r="I1383">
        <f>IF(H1383="","",LOWER(IF(AND(LEN(H1383)&gt;1,RIGHT(H1383,1)="/"),LEFT(H1383,LEN(H1383)-1),H1383)))</f>
        <v/>
      </c>
      <c r="J1383">
        <f>IF(I1383="","",IFERROR(N(INDEX($A1383:$E1383,1,Rules!$H$16)),0))</f>
        <v/>
      </c>
      <c r="K1383">
        <f>IF(I1383="","",IFERROR(N(INDEX($A1383:$E1383,1,Rules!$H$17)),0))</f>
        <v/>
      </c>
      <c r="L1383">
        <f>IF(I1383="","",IFERROR(N(INDEX($A1383:$E1383,1,Rules!$H$18))*K1383,0))</f>
        <v/>
      </c>
      <c r="M1383">
        <f>IF(I1383="","",IF(COUNTIF(Crawl!$EC$2:$EC$2001,I1383)&gt;0,"Yes","No"))</f>
        <v/>
      </c>
    </row>
    <row r="1384">
      <c r="G1384">
        <f>IF(A1384="","",IF(LEFT(A1384,4)="http",IFERROR(MID(A1384,FIND("/",A1384,FIND("//",A1384)+2),2000),"/"),A1384))</f>
        <v/>
      </c>
      <c r="H1384">
        <f>IF(G1384="","",IFERROR(LEFT(SUBSTITUTE(G1384,"#","?"),FIND("?",SUBSTITUTE(G1384,"#","?"))-1),G1384))</f>
        <v/>
      </c>
      <c r="I1384">
        <f>IF(H1384="","",LOWER(IF(AND(LEN(H1384)&gt;1,RIGHT(H1384,1)="/"),LEFT(H1384,LEN(H1384)-1),H1384)))</f>
        <v/>
      </c>
      <c r="J1384">
        <f>IF(I1384="","",IFERROR(N(INDEX($A1384:$E1384,1,Rules!$H$16)),0))</f>
        <v/>
      </c>
      <c r="K1384">
        <f>IF(I1384="","",IFERROR(N(INDEX($A1384:$E1384,1,Rules!$H$17)),0))</f>
        <v/>
      </c>
      <c r="L1384">
        <f>IF(I1384="","",IFERROR(N(INDEX($A1384:$E1384,1,Rules!$H$18))*K1384,0))</f>
        <v/>
      </c>
      <c r="M1384">
        <f>IF(I1384="","",IF(COUNTIF(Crawl!$EC$2:$EC$2001,I1384)&gt;0,"Yes","No"))</f>
        <v/>
      </c>
    </row>
    <row r="1385">
      <c r="G1385">
        <f>IF(A1385="","",IF(LEFT(A1385,4)="http",IFERROR(MID(A1385,FIND("/",A1385,FIND("//",A1385)+2),2000),"/"),A1385))</f>
        <v/>
      </c>
      <c r="H1385">
        <f>IF(G1385="","",IFERROR(LEFT(SUBSTITUTE(G1385,"#","?"),FIND("?",SUBSTITUTE(G1385,"#","?"))-1),G1385))</f>
        <v/>
      </c>
      <c r="I1385">
        <f>IF(H1385="","",LOWER(IF(AND(LEN(H1385)&gt;1,RIGHT(H1385,1)="/"),LEFT(H1385,LEN(H1385)-1),H1385)))</f>
        <v/>
      </c>
      <c r="J1385">
        <f>IF(I1385="","",IFERROR(N(INDEX($A1385:$E1385,1,Rules!$H$16)),0))</f>
        <v/>
      </c>
      <c r="K1385">
        <f>IF(I1385="","",IFERROR(N(INDEX($A1385:$E1385,1,Rules!$H$17)),0))</f>
        <v/>
      </c>
      <c r="L1385">
        <f>IF(I1385="","",IFERROR(N(INDEX($A1385:$E1385,1,Rules!$H$18))*K1385,0))</f>
        <v/>
      </c>
      <c r="M1385">
        <f>IF(I1385="","",IF(COUNTIF(Crawl!$EC$2:$EC$2001,I1385)&gt;0,"Yes","No"))</f>
        <v/>
      </c>
    </row>
    <row r="1386">
      <c r="G1386">
        <f>IF(A1386="","",IF(LEFT(A1386,4)="http",IFERROR(MID(A1386,FIND("/",A1386,FIND("//",A1386)+2),2000),"/"),A1386))</f>
        <v/>
      </c>
      <c r="H1386">
        <f>IF(G1386="","",IFERROR(LEFT(SUBSTITUTE(G1386,"#","?"),FIND("?",SUBSTITUTE(G1386,"#","?"))-1),G1386))</f>
        <v/>
      </c>
      <c r="I1386">
        <f>IF(H1386="","",LOWER(IF(AND(LEN(H1386)&gt;1,RIGHT(H1386,1)="/"),LEFT(H1386,LEN(H1386)-1),H1386)))</f>
        <v/>
      </c>
      <c r="J1386">
        <f>IF(I1386="","",IFERROR(N(INDEX($A1386:$E1386,1,Rules!$H$16)),0))</f>
        <v/>
      </c>
      <c r="K1386">
        <f>IF(I1386="","",IFERROR(N(INDEX($A1386:$E1386,1,Rules!$H$17)),0))</f>
        <v/>
      </c>
      <c r="L1386">
        <f>IF(I1386="","",IFERROR(N(INDEX($A1386:$E1386,1,Rules!$H$18))*K1386,0))</f>
        <v/>
      </c>
      <c r="M1386">
        <f>IF(I1386="","",IF(COUNTIF(Crawl!$EC$2:$EC$2001,I1386)&gt;0,"Yes","No"))</f>
        <v/>
      </c>
    </row>
    <row r="1387">
      <c r="G1387">
        <f>IF(A1387="","",IF(LEFT(A1387,4)="http",IFERROR(MID(A1387,FIND("/",A1387,FIND("//",A1387)+2),2000),"/"),A1387))</f>
        <v/>
      </c>
      <c r="H1387">
        <f>IF(G1387="","",IFERROR(LEFT(SUBSTITUTE(G1387,"#","?"),FIND("?",SUBSTITUTE(G1387,"#","?"))-1),G1387))</f>
        <v/>
      </c>
      <c r="I1387">
        <f>IF(H1387="","",LOWER(IF(AND(LEN(H1387)&gt;1,RIGHT(H1387,1)="/"),LEFT(H1387,LEN(H1387)-1),H1387)))</f>
        <v/>
      </c>
      <c r="J1387">
        <f>IF(I1387="","",IFERROR(N(INDEX($A1387:$E1387,1,Rules!$H$16)),0))</f>
        <v/>
      </c>
      <c r="K1387">
        <f>IF(I1387="","",IFERROR(N(INDEX($A1387:$E1387,1,Rules!$H$17)),0))</f>
        <v/>
      </c>
      <c r="L1387">
        <f>IF(I1387="","",IFERROR(N(INDEX($A1387:$E1387,1,Rules!$H$18))*K1387,0))</f>
        <v/>
      </c>
      <c r="M1387">
        <f>IF(I1387="","",IF(COUNTIF(Crawl!$EC$2:$EC$2001,I1387)&gt;0,"Yes","No"))</f>
        <v/>
      </c>
    </row>
    <row r="1388">
      <c r="G1388">
        <f>IF(A1388="","",IF(LEFT(A1388,4)="http",IFERROR(MID(A1388,FIND("/",A1388,FIND("//",A1388)+2),2000),"/"),A1388))</f>
        <v/>
      </c>
      <c r="H1388">
        <f>IF(G1388="","",IFERROR(LEFT(SUBSTITUTE(G1388,"#","?"),FIND("?",SUBSTITUTE(G1388,"#","?"))-1),G1388))</f>
        <v/>
      </c>
      <c r="I1388">
        <f>IF(H1388="","",LOWER(IF(AND(LEN(H1388)&gt;1,RIGHT(H1388,1)="/"),LEFT(H1388,LEN(H1388)-1),H1388)))</f>
        <v/>
      </c>
      <c r="J1388">
        <f>IF(I1388="","",IFERROR(N(INDEX($A1388:$E1388,1,Rules!$H$16)),0))</f>
        <v/>
      </c>
      <c r="K1388">
        <f>IF(I1388="","",IFERROR(N(INDEX($A1388:$E1388,1,Rules!$H$17)),0))</f>
        <v/>
      </c>
      <c r="L1388">
        <f>IF(I1388="","",IFERROR(N(INDEX($A1388:$E1388,1,Rules!$H$18))*K1388,0))</f>
        <v/>
      </c>
      <c r="M1388">
        <f>IF(I1388="","",IF(COUNTIF(Crawl!$EC$2:$EC$2001,I1388)&gt;0,"Yes","No"))</f>
        <v/>
      </c>
    </row>
    <row r="1389">
      <c r="G1389">
        <f>IF(A1389="","",IF(LEFT(A1389,4)="http",IFERROR(MID(A1389,FIND("/",A1389,FIND("//",A1389)+2),2000),"/"),A1389))</f>
        <v/>
      </c>
      <c r="H1389">
        <f>IF(G1389="","",IFERROR(LEFT(SUBSTITUTE(G1389,"#","?"),FIND("?",SUBSTITUTE(G1389,"#","?"))-1),G1389))</f>
        <v/>
      </c>
      <c r="I1389">
        <f>IF(H1389="","",LOWER(IF(AND(LEN(H1389)&gt;1,RIGHT(H1389,1)="/"),LEFT(H1389,LEN(H1389)-1),H1389)))</f>
        <v/>
      </c>
      <c r="J1389">
        <f>IF(I1389="","",IFERROR(N(INDEX($A1389:$E1389,1,Rules!$H$16)),0))</f>
        <v/>
      </c>
      <c r="K1389">
        <f>IF(I1389="","",IFERROR(N(INDEX($A1389:$E1389,1,Rules!$H$17)),0))</f>
        <v/>
      </c>
      <c r="L1389">
        <f>IF(I1389="","",IFERROR(N(INDEX($A1389:$E1389,1,Rules!$H$18))*K1389,0))</f>
        <v/>
      </c>
      <c r="M1389">
        <f>IF(I1389="","",IF(COUNTIF(Crawl!$EC$2:$EC$2001,I1389)&gt;0,"Yes","No"))</f>
        <v/>
      </c>
    </row>
    <row r="1390">
      <c r="G1390">
        <f>IF(A1390="","",IF(LEFT(A1390,4)="http",IFERROR(MID(A1390,FIND("/",A1390,FIND("//",A1390)+2),2000),"/"),A1390))</f>
        <v/>
      </c>
      <c r="H1390">
        <f>IF(G1390="","",IFERROR(LEFT(SUBSTITUTE(G1390,"#","?"),FIND("?",SUBSTITUTE(G1390,"#","?"))-1),G1390))</f>
        <v/>
      </c>
      <c r="I1390">
        <f>IF(H1390="","",LOWER(IF(AND(LEN(H1390)&gt;1,RIGHT(H1390,1)="/"),LEFT(H1390,LEN(H1390)-1),H1390)))</f>
        <v/>
      </c>
      <c r="J1390">
        <f>IF(I1390="","",IFERROR(N(INDEX($A1390:$E1390,1,Rules!$H$16)),0))</f>
        <v/>
      </c>
      <c r="K1390">
        <f>IF(I1390="","",IFERROR(N(INDEX($A1390:$E1390,1,Rules!$H$17)),0))</f>
        <v/>
      </c>
      <c r="L1390">
        <f>IF(I1390="","",IFERROR(N(INDEX($A1390:$E1390,1,Rules!$H$18))*K1390,0))</f>
        <v/>
      </c>
      <c r="M1390">
        <f>IF(I1390="","",IF(COUNTIF(Crawl!$EC$2:$EC$2001,I1390)&gt;0,"Yes","No"))</f>
        <v/>
      </c>
    </row>
    <row r="1391">
      <c r="G1391">
        <f>IF(A1391="","",IF(LEFT(A1391,4)="http",IFERROR(MID(A1391,FIND("/",A1391,FIND("//",A1391)+2),2000),"/"),A1391))</f>
        <v/>
      </c>
      <c r="H1391">
        <f>IF(G1391="","",IFERROR(LEFT(SUBSTITUTE(G1391,"#","?"),FIND("?",SUBSTITUTE(G1391,"#","?"))-1),G1391))</f>
        <v/>
      </c>
      <c r="I1391">
        <f>IF(H1391="","",LOWER(IF(AND(LEN(H1391)&gt;1,RIGHT(H1391,1)="/"),LEFT(H1391,LEN(H1391)-1),H1391)))</f>
        <v/>
      </c>
      <c r="J1391">
        <f>IF(I1391="","",IFERROR(N(INDEX($A1391:$E1391,1,Rules!$H$16)),0))</f>
        <v/>
      </c>
      <c r="K1391">
        <f>IF(I1391="","",IFERROR(N(INDEX($A1391:$E1391,1,Rules!$H$17)),0))</f>
        <v/>
      </c>
      <c r="L1391">
        <f>IF(I1391="","",IFERROR(N(INDEX($A1391:$E1391,1,Rules!$H$18))*K1391,0))</f>
        <v/>
      </c>
      <c r="M1391">
        <f>IF(I1391="","",IF(COUNTIF(Crawl!$EC$2:$EC$2001,I1391)&gt;0,"Yes","No"))</f>
        <v/>
      </c>
    </row>
    <row r="1392">
      <c r="G1392">
        <f>IF(A1392="","",IF(LEFT(A1392,4)="http",IFERROR(MID(A1392,FIND("/",A1392,FIND("//",A1392)+2),2000),"/"),A1392))</f>
        <v/>
      </c>
      <c r="H1392">
        <f>IF(G1392="","",IFERROR(LEFT(SUBSTITUTE(G1392,"#","?"),FIND("?",SUBSTITUTE(G1392,"#","?"))-1),G1392))</f>
        <v/>
      </c>
      <c r="I1392">
        <f>IF(H1392="","",LOWER(IF(AND(LEN(H1392)&gt;1,RIGHT(H1392,1)="/"),LEFT(H1392,LEN(H1392)-1),H1392)))</f>
        <v/>
      </c>
      <c r="J1392">
        <f>IF(I1392="","",IFERROR(N(INDEX($A1392:$E1392,1,Rules!$H$16)),0))</f>
        <v/>
      </c>
      <c r="K1392">
        <f>IF(I1392="","",IFERROR(N(INDEX($A1392:$E1392,1,Rules!$H$17)),0))</f>
        <v/>
      </c>
      <c r="L1392">
        <f>IF(I1392="","",IFERROR(N(INDEX($A1392:$E1392,1,Rules!$H$18))*K1392,0))</f>
        <v/>
      </c>
      <c r="M1392">
        <f>IF(I1392="","",IF(COUNTIF(Crawl!$EC$2:$EC$2001,I1392)&gt;0,"Yes","No"))</f>
        <v/>
      </c>
    </row>
    <row r="1393">
      <c r="G1393">
        <f>IF(A1393="","",IF(LEFT(A1393,4)="http",IFERROR(MID(A1393,FIND("/",A1393,FIND("//",A1393)+2),2000),"/"),A1393))</f>
        <v/>
      </c>
      <c r="H1393">
        <f>IF(G1393="","",IFERROR(LEFT(SUBSTITUTE(G1393,"#","?"),FIND("?",SUBSTITUTE(G1393,"#","?"))-1),G1393))</f>
        <v/>
      </c>
      <c r="I1393">
        <f>IF(H1393="","",LOWER(IF(AND(LEN(H1393)&gt;1,RIGHT(H1393,1)="/"),LEFT(H1393,LEN(H1393)-1),H1393)))</f>
        <v/>
      </c>
      <c r="J1393">
        <f>IF(I1393="","",IFERROR(N(INDEX($A1393:$E1393,1,Rules!$H$16)),0))</f>
        <v/>
      </c>
      <c r="K1393">
        <f>IF(I1393="","",IFERROR(N(INDEX($A1393:$E1393,1,Rules!$H$17)),0))</f>
        <v/>
      </c>
      <c r="L1393">
        <f>IF(I1393="","",IFERROR(N(INDEX($A1393:$E1393,1,Rules!$H$18))*K1393,0))</f>
        <v/>
      </c>
      <c r="M1393">
        <f>IF(I1393="","",IF(COUNTIF(Crawl!$EC$2:$EC$2001,I1393)&gt;0,"Yes","No"))</f>
        <v/>
      </c>
    </row>
    <row r="1394">
      <c r="G1394">
        <f>IF(A1394="","",IF(LEFT(A1394,4)="http",IFERROR(MID(A1394,FIND("/",A1394,FIND("//",A1394)+2),2000),"/"),A1394))</f>
        <v/>
      </c>
      <c r="H1394">
        <f>IF(G1394="","",IFERROR(LEFT(SUBSTITUTE(G1394,"#","?"),FIND("?",SUBSTITUTE(G1394,"#","?"))-1),G1394))</f>
        <v/>
      </c>
      <c r="I1394">
        <f>IF(H1394="","",LOWER(IF(AND(LEN(H1394)&gt;1,RIGHT(H1394,1)="/"),LEFT(H1394,LEN(H1394)-1),H1394)))</f>
        <v/>
      </c>
      <c r="J1394">
        <f>IF(I1394="","",IFERROR(N(INDEX($A1394:$E1394,1,Rules!$H$16)),0))</f>
        <v/>
      </c>
      <c r="K1394">
        <f>IF(I1394="","",IFERROR(N(INDEX($A1394:$E1394,1,Rules!$H$17)),0))</f>
        <v/>
      </c>
      <c r="L1394">
        <f>IF(I1394="","",IFERROR(N(INDEX($A1394:$E1394,1,Rules!$H$18))*K1394,0))</f>
        <v/>
      </c>
      <c r="M1394">
        <f>IF(I1394="","",IF(COUNTIF(Crawl!$EC$2:$EC$2001,I1394)&gt;0,"Yes","No"))</f>
        <v/>
      </c>
    </row>
    <row r="1395">
      <c r="G1395">
        <f>IF(A1395="","",IF(LEFT(A1395,4)="http",IFERROR(MID(A1395,FIND("/",A1395,FIND("//",A1395)+2),2000),"/"),A1395))</f>
        <v/>
      </c>
      <c r="H1395">
        <f>IF(G1395="","",IFERROR(LEFT(SUBSTITUTE(G1395,"#","?"),FIND("?",SUBSTITUTE(G1395,"#","?"))-1),G1395))</f>
        <v/>
      </c>
      <c r="I1395">
        <f>IF(H1395="","",LOWER(IF(AND(LEN(H1395)&gt;1,RIGHT(H1395,1)="/"),LEFT(H1395,LEN(H1395)-1),H1395)))</f>
        <v/>
      </c>
      <c r="J1395">
        <f>IF(I1395="","",IFERROR(N(INDEX($A1395:$E1395,1,Rules!$H$16)),0))</f>
        <v/>
      </c>
      <c r="K1395">
        <f>IF(I1395="","",IFERROR(N(INDEX($A1395:$E1395,1,Rules!$H$17)),0))</f>
        <v/>
      </c>
      <c r="L1395">
        <f>IF(I1395="","",IFERROR(N(INDEX($A1395:$E1395,1,Rules!$H$18))*K1395,0))</f>
        <v/>
      </c>
      <c r="M1395">
        <f>IF(I1395="","",IF(COUNTIF(Crawl!$EC$2:$EC$2001,I1395)&gt;0,"Yes","No"))</f>
        <v/>
      </c>
    </row>
    <row r="1396">
      <c r="G1396">
        <f>IF(A1396="","",IF(LEFT(A1396,4)="http",IFERROR(MID(A1396,FIND("/",A1396,FIND("//",A1396)+2),2000),"/"),A1396))</f>
        <v/>
      </c>
      <c r="H1396">
        <f>IF(G1396="","",IFERROR(LEFT(SUBSTITUTE(G1396,"#","?"),FIND("?",SUBSTITUTE(G1396,"#","?"))-1),G1396))</f>
        <v/>
      </c>
      <c r="I1396">
        <f>IF(H1396="","",LOWER(IF(AND(LEN(H1396)&gt;1,RIGHT(H1396,1)="/"),LEFT(H1396,LEN(H1396)-1),H1396)))</f>
        <v/>
      </c>
      <c r="J1396">
        <f>IF(I1396="","",IFERROR(N(INDEX($A1396:$E1396,1,Rules!$H$16)),0))</f>
        <v/>
      </c>
      <c r="K1396">
        <f>IF(I1396="","",IFERROR(N(INDEX($A1396:$E1396,1,Rules!$H$17)),0))</f>
        <v/>
      </c>
      <c r="L1396">
        <f>IF(I1396="","",IFERROR(N(INDEX($A1396:$E1396,1,Rules!$H$18))*K1396,0))</f>
        <v/>
      </c>
      <c r="M1396">
        <f>IF(I1396="","",IF(COUNTIF(Crawl!$EC$2:$EC$2001,I1396)&gt;0,"Yes","No"))</f>
        <v/>
      </c>
    </row>
    <row r="1397">
      <c r="G1397">
        <f>IF(A1397="","",IF(LEFT(A1397,4)="http",IFERROR(MID(A1397,FIND("/",A1397,FIND("//",A1397)+2),2000),"/"),A1397))</f>
        <v/>
      </c>
      <c r="H1397">
        <f>IF(G1397="","",IFERROR(LEFT(SUBSTITUTE(G1397,"#","?"),FIND("?",SUBSTITUTE(G1397,"#","?"))-1),G1397))</f>
        <v/>
      </c>
      <c r="I1397">
        <f>IF(H1397="","",LOWER(IF(AND(LEN(H1397)&gt;1,RIGHT(H1397,1)="/"),LEFT(H1397,LEN(H1397)-1),H1397)))</f>
        <v/>
      </c>
      <c r="J1397">
        <f>IF(I1397="","",IFERROR(N(INDEX($A1397:$E1397,1,Rules!$H$16)),0))</f>
        <v/>
      </c>
      <c r="K1397">
        <f>IF(I1397="","",IFERROR(N(INDEX($A1397:$E1397,1,Rules!$H$17)),0))</f>
        <v/>
      </c>
      <c r="L1397">
        <f>IF(I1397="","",IFERROR(N(INDEX($A1397:$E1397,1,Rules!$H$18))*K1397,0))</f>
        <v/>
      </c>
      <c r="M1397">
        <f>IF(I1397="","",IF(COUNTIF(Crawl!$EC$2:$EC$2001,I1397)&gt;0,"Yes","No"))</f>
        <v/>
      </c>
    </row>
    <row r="1398">
      <c r="G1398">
        <f>IF(A1398="","",IF(LEFT(A1398,4)="http",IFERROR(MID(A1398,FIND("/",A1398,FIND("//",A1398)+2),2000),"/"),A1398))</f>
        <v/>
      </c>
      <c r="H1398">
        <f>IF(G1398="","",IFERROR(LEFT(SUBSTITUTE(G1398,"#","?"),FIND("?",SUBSTITUTE(G1398,"#","?"))-1),G1398))</f>
        <v/>
      </c>
      <c r="I1398">
        <f>IF(H1398="","",LOWER(IF(AND(LEN(H1398)&gt;1,RIGHT(H1398,1)="/"),LEFT(H1398,LEN(H1398)-1),H1398)))</f>
        <v/>
      </c>
      <c r="J1398">
        <f>IF(I1398="","",IFERROR(N(INDEX($A1398:$E1398,1,Rules!$H$16)),0))</f>
        <v/>
      </c>
      <c r="K1398">
        <f>IF(I1398="","",IFERROR(N(INDEX($A1398:$E1398,1,Rules!$H$17)),0))</f>
        <v/>
      </c>
      <c r="L1398">
        <f>IF(I1398="","",IFERROR(N(INDEX($A1398:$E1398,1,Rules!$H$18))*K1398,0))</f>
        <v/>
      </c>
      <c r="M1398">
        <f>IF(I1398="","",IF(COUNTIF(Crawl!$EC$2:$EC$2001,I1398)&gt;0,"Yes","No"))</f>
        <v/>
      </c>
    </row>
    <row r="1399">
      <c r="G1399">
        <f>IF(A1399="","",IF(LEFT(A1399,4)="http",IFERROR(MID(A1399,FIND("/",A1399,FIND("//",A1399)+2),2000),"/"),A1399))</f>
        <v/>
      </c>
      <c r="H1399">
        <f>IF(G1399="","",IFERROR(LEFT(SUBSTITUTE(G1399,"#","?"),FIND("?",SUBSTITUTE(G1399,"#","?"))-1),G1399))</f>
        <v/>
      </c>
      <c r="I1399">
        <f>IF(H1399="","",LOWER(IF(AND(LEN(H1399)&gt;1,RIGHT(H1399,1)="/"),LEFT(H1399,LEN(H1399)-1),H1399)))</f>
        <v/>
      </c>
      <c r="J1399">
        <f>IF(I1399="","",IFERROR(N(INDEX($A1399:$E1399,1,Rules!$H$16)),0))</f>
        <v/>
      </c>
      <c r="K1399">
        <f>IF(I1399="","",IFERROR(N(INDEX($A1399:$E1399,1,Rules!$H$17)),0))</f>
        <v/>
      </c>
      <c r="L1399">
        <f>IF(I1399="","",IFERROR(N(INDEX($A1399:$E1399,1,Rules!$H$18))*K1399,0))</f>
        <v/>
      </c>
      <c r="M1399">
        <f>IF(I1399="","",IF(COUNTIF(Crawl!$EC$2:$EC$2001,I1399)&gt;0,"Yes","No"))</f>
        <v/>
      </c>
    </row>
    <row r="1400">
      <c r="G1400">
        <f>IF(A1400="","",IF(LEFT(A1400,4)="http",IFERROR(MID(A1400,FIND("/",A1400,FIND("//",A1400)+2),2000),"/"),A1400))</f>
        <v/>
      </c>
      <c r="H1400">
        <f>IF(G1400="","",IFERROR(LEFT(SUBSTITUTE(G1400,"#","?"),FIND("?",SUBSTITUTE(G1400,"#","?"))-1),G1400))</f>
        <v/>
      </c>
      <c r="I1400">
        <f>IF(H1400="","",LOWER(IF(AND(LEN(H1400)&gt;1,RIGHT(H1400,1)="/"),LEFT(H1400,LEN(H1400)-1),H1400)))</f>
        <v/>
      </c>
      <c r="J1400">
        <f>IF(I1400="","",IFERROR(N(INDEX($A1400:$E1400,1,Rules!$H$16)),0))</f>
        <v/>
      </c>
      <c r="K1400">
        <f>IF(I1400="","",IFERROR(N(INDEX($A1400:$E1400,1,Rules!$H$17)),0))</f>
        <v/>
      </c>
      <c r="L1400">
        <f>IF(I1400="","",IFERROR(N(INDEX($A1400:$E1400,1,Rules!$H$18))*K1400,0))</f>
        <v/>
      </c>
      <c r="M1400">
        <f>IF(I1400="","",IF(COUNTIF(Crawl!$EC$2:$EC$2001,I1400)&gt;0,"Yes","No"))</f>
        <v/>
      </c>
    </row>
    <row r="1401">
      <c r="G1401">
        <f>IF(A1401="","",IF(LEFT(A1401,4)="http",IFERROR(MID(A1401,FIND("/",A1401,FIND("//",A1401)+2),2000),"/"),A1401))</f>
        <v/>
      </c>
      <c r="H1401">
        <f>IF(G1401="","",IFERROR(LEFT(SUBSTITUTE(G1401,"#","?"),FIND("?",SUBSTITUTE(G1401,"#","?"))-1),G1401))</f>
        <v/>
      </c>
      <c r="I1401">
        <f>IF(H1401="","",LOWER(IF(AND(LEN(H1401)&gt;1,RIGHT(H1401,1)="/"),LEFT(H1401,LEN(H1401)-1),H1401)))</f>
        <v/>
      </c>
      <c r="J1401">
        <f>IF(I1401="","",IFERROR(N(INDEX($A1401:$E1401,1,Rules!$H$16)),0))</f>
        <v/>
      </c>
      <c r="K1401">
        <f>IF(I1401="","",IFERROR(N(INDEX($A1401:$E1401,1,Rules!$H$17)),0))</f>
        <v/>
      </c>
      <c r="L1401">
        <f>IF(I1401="","",IFERROR(N(INDEX($A1401:$E1401,1,Rules!$H$18))*K1401,0))</f>
        <v/>
      </c>
      <c r="M1401">
        <f>IF(I1401="","",IF(COUNTIF(Crawl!$EC$2:$EC$2001,I1401)&gt;0,"Yes","No"))</f>
        <v/>
      </c>
    </row>
    <row r="1402">
      <c r="G1402">
        <f>IF(A1402="","",IF(LEFT(A1402,4)="http",IFERROR(MID(A1402,FIND("/",A1402,FIND("//",A1402)+2),2000),"/"),A1402))</f>
        <v/>
      </c>
      <c r="H1402">
        <f>IF(G1402="","",IFERROR(LEFT(SUBSTITUTE(G1402,"#","?"),FIND("?",SUBSTITUTE(G1402,"#","?"))-1),G1402))</f>
        <v/>
      </c>
      <c r="I1402">
        <f>IF(H1402="","",LOWER(IF(AND(LEN(H1402)&gt;1,RIGHT(H1402,1)="/"),LEFT(H1402,LEN(H1402)-1),H1402)))</f>
        <v/>
      </c>
      <c r="J1402">
        <f>IF(I1402="","",IFERROR(N(INDEX($A1402:$E1402,1,Rules!$H$16)),0))</f>
        <v/>
      </c>
      <c r="K1402">
        <f>IF(I1402="","",IFERROR(N(INDEX($A1402:$E1402,1,Rules!$H$17)),0))</f>
        <v/>
      </c>
      <c r="L1402">
        <f>IF(I1402="","",IFERROR(N(INDEX($A1402:$E1402,1,Rules!$H$18))*K1402,0))</f>
        <v/>
      </c>
      <c r="M1402">
        <f>IF(I1402="","",IF(COUNTIF(Crawl!$EC$2:$EC$2001,I1402)&gt;0,"Yes","No"))</f>
        <v/>
      </c>
    </row>
    <row r="1403">
      <c r="G1403">
        <f>IF(A1403="","",IF(LEFT(A1403,4)="http",IFERROR(MID(A1403,FIND("/",A1403,FIND("//",A1403)+2),2000),"/"),A1403))</f>
        <v/>
      </c>
      <c r="H1403">
        <f>IF(G1403="","",IFERROR(LEFT(SUBSTITUTE(G1403,"#","?"),FIND("?",SUBSTITUTE(G1403,"#","?"))-1),G1403))</f>
        <v/>
      </c>
      <c r="I1403">
        <f>IF(H1403="","",LOWER(IF(AND(LEN(H1403)&gt;1,RIGHT(H1403,1)="/"),LEFT(H1403,LEN(H1403)-1),H1403)))</f>
        <v/>
      </c>
      <c r="J1403">
        <f>IF(I1403="","",IFERROR(N(INDEX($A1403:$E1403,1,Rules!$H$16)),0))</f>
        <v/>
      </c>
      <c r="K1403">
        <f>IF(I1403="","",IFERROR(N(INDEX($A1403:$E1403,1,Rules!$H$17)),0))</f>
        <v/>
      </c>
      <c r="L1403">
        <f>IF(I1403="","",IFERROR(N(INDEX($A1403:$E1403,1,Rules!$H$18))*K1403,0))</f>
        <v/>
      </c>
      <c r="M1403">
        <f>IF(I1403="","",IF(COUNTIF(Crawl!$EC$2:$EC$2001,I1403)&gt;0,"Yes","No"))</f>
        <v/>
      </c>
    </row>
    <row r="1404">
      <c r="G1404">
        <f>IF(A1404="","",IF(LEFT(A1404,4)="http",IFERROR(MID(A1404,FIND("/",A1404,FIND("//",A1404)+2),2000),"/"),A1404))</f>
        <v/>
      </c>
      <c r="H1404">
        <f>IF(G1404="","",IFERROR(LEFT(SUBSTITUTE(G1404,"#","?"),FIND("?",SUBSTITUTE(G1404,"#","?"))-1),G1404))</f>
        <v/>
      </c>
      <c r="I1404">
        <f>IF(H1404="","",LOWER(IF(AND(LEN(H1404)&gt;1,RIGHT(H1404,1)="/"),LEFT(H1404,LEN(H1404)-1),H1404)))</f>
        <v/>
      </c>
      <c r="J1404">
        <f>IF(I1404="","",IFERROR(N(INDEX($A1404:$E1404,1,Rules!$H$16)),0))</f>
        <v/>
      </c>
      <c r="K1404">
        <f>IF(I1404="","",IFERROR(N(INDEX($A1404:$E1404,1,Rules!$H$17)),0))</f>
        <v/>
      </c>
      <c r="L1404">
        <f>IF(I1404="","",IFERROR(N(INDEX($A1404:$E1404,1,Rules!$H$18))*K1404,0))</f>
        <v/>
      </c>
      <c r="M1404">
        <f>IF(I1404="","",IF(COUNTIF(Crawl!$EC$2:$EC$2001,I1404)&gt;0,"Yes","No"))</f>
        <v/>
      </c>
    </row>
    <row r="1405">
      <c r="G1405">
        <f>IF(A1405="","",IF(LEFT(A1405,4)="http",IFERROR(MID(A1405,FIND("/",A1405,FIND("//",A1405)+2),2000),"/"),A1405))</f>
        <v/>
      </c>
      <c r="H1405">
        <f>IF(G1405="","",IFERROR(LEFT(SUBSTITUTE(G1405,"#","?"),FIND("?",SUBSTITUTE(G1405,"#","?"))-1),G1405))</f>
        <v/>
      </c>
      <c r="I1405">
        <f>IF(H1405="","",LOWER(IF(AND(LEN(H1405)&gt;1,RIGHT(H1405,1)="/"),LEFT(H1405,LEN(H1405)-1),H1405)))</f>
        <v/>
      </c>
      <c r="J1405">
        <f>IF(I1405="","",IFERROR(N(INDEX($A1405:$E1405,1,Rules!$H$16)),0))</f>
        <v/>
      </c>
      <c r="K1405">
        <f>IF(I1405="","",IFERROR(N(INDEX($A1405:$E1405,1,Rules!$H$17)),0))</f>
        <v/>
      </c>
      <c r="L1405">
        <f>IF(I1405="","",IFERROR(N(INDEX($A1405:$E1405,1,Rules!$H$18))*K1405,0))</f>
        <v/>
      </c>
      <c r="M1405">
        <f>IF(I1405="","",IF(COUNTIF(Crawl!$EC$2:$EC$2001,I1405)&gt;0,"Yes","No"))</f>
        <v/>
      </c>
    </row>
    <row r="1406">
      <c r="G1406">
        <f>IF(A1406="","",IF(LEFT(A1406,4)="http",IFERROR(MID(A1406,FIND("/",A1406,FIND("//",A1406)+2),2000),"/"),A1406))</f>
        <v/>
      </c>
      <c r="H1406">
        <f>IF(G1406="","",IFERROR(LEFT(SUBSTITUTE(G1406,"#","?"),FIND("?",SUBSTITUTE(G1406,"#","?"))-1),G1406))</f>
        <v/>
      </c>
      <c r="I1406">
        <f>IF(H1406="","",LOWER(IF(AND(LEN(H1406)&gt;1,RIGHT(H1406,1)="/"),LEFT(H1406,LEN(H1406)-1),H1406)))</f>
        <v/>
      </c>
      <c r="J1406">
        <f>IF(I1406="","",IFERROR(N(INDEX($A1406:$E1406,1,Rules!$H$16)),0))</f>
        <v/>
      </c>
      <c r="K1406">
        <f>IF(I1406="","",IFERROR(N(INDEX($A1406:$E1406,1,Rules!$H$17)),0))</f>
        <v/>
      </c>
      <c r="L1406">
        <f>IF(I1406="","",IFERROR(N(INDEX($A1406:$E1406,1,Rules!$H$18))*K1406,0))</f>
        <v/>
      </c>
      <c r="M1406">
        <f>IF(I1406="","",IF(COUNTIF(Crawl!$EC$2:$EC$2001,I1406)&gt;0,"Yes","No"))</f>
        <v/>
      </c>
    </row>
    <row r="1407">
      <c r="G1407">
        <f>IF(A1407="","",IF(LEFT(A1407,4)="http",IFERROR(MID(A1407,FIND("/",A1407,FIND("//",A1407)+2),2000),"/"),A1407))</f>
        <v/>
      </c>
      <c r="H1407">
        <f>IF(G1407="","",IFERROR(LEFT(SUBSTITUTE(G1407,"#","?"),FIND("?",SUBSTITUTE(G1407,"#","?"))-1),G1407))</f>
        <v/>
      </c>
      <c r="I1407">
        <f>IF(H1407="","",LOWER(IF(AND(LEN(H1407)&gt;1,RIGHT(H1407,1)="/"),LEFT(H1407,LEN(H1407)-1),H1407)))</f>
        <v/>
      </c>
      <c r="J1407">
        <f>IF(I1407="","",IFERROR(N(INDEX($A1407:$E1407,1,Rules!$H$16)),0))</f>
        <v/>
      </c>
      <c r="K1407">
        <f>IF(I1407="","",IFERROR(N(INDEX($A1407:$E1407,1,Rules!$H$17)),0))</f>
        <v/>
      </c>
      <c r="L1407">
        <f>IF(I1407="","",IFERROR(N(INDEX($A1407:$E1407,1,Rules!$H$18))*K1407,0))</f>
        <v/>
      </c>
      <c r="M1407">
        <f>IF(I1407="","",IF(COUNTIF(Crawl!$EC$2:$EC$2001,I1407)&gt;0,"Yes","No"))</f>
        <v/>
      </c>
    </row>
    <row r="1408">
      <c r="G1408">
        <f>IF(A1408="","",IF(LEFT(A1408,4)="http",IFERROR(MID(A1408,FIND("/",A1408,FIND("//",A1408)+2),2000),"/"),A1408))</f>
        <v/>
      </c>
      <c r="H1408">
        <f>IF(G1408="","",IFERROR(LEFT(SUBSTITUTE(G1408,"#","?"),FIND("?",SUBSTITUTE(G1408,"#","?"))-1),G1408))</f>
        <v/>
      </c>
      <c r="I1408">
        <f>IF(H1408="","",LOWER(IF(AND(LEN(H1408)&gt;1,RIGHT(H1408,1)="/"),LEFT(H1408,LEN(H1408)-1),H1408)))</f>
        <v/>
      </c>
      <c r="J1408">
        <f>IF(I1408="","",IFERROR(N(INDEX($A1408:$E1408,1,Rules!$H$16)),0))</f>
        <v/>
      </c>
      <c r="K1408">
        <f>IF(I1408="","",IFERROR(N(INDEX($A1408:$E1408,1,Rules!$H$17)),0))</f>
        <v/>
      </c>
      <c r="L1408">
        <f>IF(I1408="","",IFERROR(N(INDEX($A1408:$E1408,1,Rules!$H$18))*K1408,0))</f>
        <v/>
      </c>
      <c r="M1408">
        <f>IF(I1408="","",IF(COUNTIF(Crawl!$EC$2:$EC$2001,I1408)&gt;0,"Yes","No"))</f>
        <v/>
      </c>
    </row>
    <row r="1409">
      <c r="G1409">
        <f>IF(A1409="","",IF(LEFT(A1409,4)="http",IFERROR(MID(A1409,FIND("/",A1409,FIND("//",A1409)+2),2000),"/"),A1409))</f>
        <v/>
      </c>
      <c r="H1409">
        <f>IF(G1409="","",IFERROR(LEFT(SUBSTITUTE(G1409,"#","?"),FIND("?",SUBSTITUTE(G1409,"#","?"))-1),G1409))</f>
        <v/>
      </c>
      <c r="I1409">
        <f>IF(H1409="","",LOWER(IF(AND(LEN(H1409)&gt;1,RIGHT(H1409,1)="/"),LEFT(H1409,LEN(H1409)-1),H1409)))</f>
        <v/>
      </c>
      <c r="J1409">
        <f>IF(I1409="","",IFERROR(N(INDEX($A1409:$E1409,1,Rules!$H$16)),0))</f>
        <v/>
      </c>
      <c r="K1409">
        <f>IF(I1409="","",IFERROR(N(INDEX($A1409:$E1409,1,Rules!$H$17)),0))</f>
        <v/>
      </c>
      <c r="L1409">
        <f>IF(I1409="","",IFERROR(N(INDEX($A1409:$E1409,1,Rules!$H$18))*K1409,0))</f>
        <v/>
      </c>
      <c r="M1409">
        <f>IF(I1409="","",IF(COUNTIF(Crawl!$EC$2:$EC$2001,I1409)&gt;0,"Yes","No"))</f>
        <v/>
      </c>
    </row>
    <row r="1410">
      <c r="G1410">
        <f>IF(A1410="","",IF(LEFT(A1410,4)="http",IFERROR(MID(A1410,FIND("/",A1410,FIND("//",A1410)+2),2000),"/"),A1410))</f>
        <v/>
      </c>
      <c r="H1410">
        <f>IF(G1410="","",IFERROR(LEFT(SUBSTITUTE(G1410,"#","?"),FIND("?",SUBSTITUTE(G1410,"#","?"))-1),G1410))</f>
        <v/>
      </c>
      <c r="I1410">
        <f>IF(H1410="","",LOWER(IF(AND(LEN(H1410)&gt;1,RIGHT(H1410,1)="/"),LEFT(H1410,LEN(H1410)-1),H1410)))</f>
        <v/>
      </c>
      <c r="J1410">
        <f>IF(I1410="","",IFERROR(N(INDEX($A1410:$E1410,1,Rules!$H$16)),0))</f>
        <v/>
      </c>
      <c r="K1410">
        <f>IF(I1410="","",IFERROR(N(INDEX($A1410:$E1410,1,Rules!$H$17)),0))</f>
        <v/>
      </c>
      <c r="L1410">
        <f>IF(I1410="","",IFERROR(N(INDEX($A1410:$E1410,1,Rules!$H$18))*K1410,0))</f>
        <v/>
      </c>
      <c r="M1410">
        <f>IF(I1410="","",IF(COUNTIF(Crawl!$EC$2:$EC$2001,I1410)&gt;0,"Yes","No"))</f>
        <v/>
      </c>
    </row>
    <row r="1411">
      <c r="G1411">
        <f>IF(A1411="","",IF(LEFT(A1411,4)="http",IFERROR(MID(A1411,FIND("/",A1411,FIND("//",A1411)+2),2000),"/"),A1411))</f>
        <v/>
      </c>
      <c r="H1411">
        <f>IF(G1411="","",IFERROR(LEFT(SUBSTITUTE(G1411,"#","?"),FIND("?",SUBSTITUTE(G1411,"#","?"))-1),G1411))</f>
        <v/>
      </c>
      <c r="I1411">
        <f>IF(H1411="","",LOWER(IF(AND(LEN(H1411)&gt;1,RIGHT(H1411,1)="/"),LEFT(H1411,LEN(H1411)-1),H1411)))</f>
        <v/>
      </c>
      <c r="J1411">
        <f>IF(I1411="","",IFERROR(N(INDEX($A1411:$E1411,1,Rules!$H$16)),0))</f>
        <v/>
      </c>
      <c r="K1411">
        <f>IF(I1411="","",IFERROR(N(INDEX($A1411:$E1411,1,Rules!$H$17)),0))</f>
        <v/>
      </c>
      <c r="L1411">
        <f>IF(I1411="","",IFERROR(N(INDEX($A1411:$E1411,1,Rules!$H$18))*K1411,0))</f>
        <v/>
      </c>
      <c r="M1411">
        <f>IF(I1411="","",IF(COUNTIF(Crawl!$EC$2:$EC$2001,I1411)&gt;0,"Yes","No"))</f>
        <v/>
      </c>
    </row>
    <row r="1412">
      <c r="G1412">
        <f>IF(A1412="","",IF(LEFT(A1412,4)="http",IFERROR(MID(A1412,FIND("/",A1412,FIND("//",A1412)+2),2000),"/"),A1412))</f>
        <v/>
      </c>
      <c r="H1412">
        <f>IF(G1412="","",IFERROR(LEFT(SUBSTITUTE(G1412,"#","?"),FIND("?",SUBSTITUTE(G1412,"#","?"))-1),G1412))</f>
        <v/>
      </c>
      <c r="I1412">
        <f>IF(H1412="","",LOWER(IF(AND(LEN(H1412)&gt;1,RIGHT(H1412,1)="/"),LEFT(H1412,LEN(H1412)-1),H1412)))</f>
        <v/>
      </c>
      <c r="J1412">
        <f>IF(I1412="","",IFERROR(N(INDEX($A1412:$E1412,1,Rules!$H$16)),0))</f>
        <v/>
      </c>
      <c r="K1412">
        <f>IF(I1412="","",IFERROR(N(INDEX($A1412:$E1412,1,Rules!$H$17)),0))</f>
        <v/>
      </c>
      <c r="L1412">
        <f>IF(I1412="","",IFERROR(N(INDEX($A1412:$E1412,1,Rules!$H$18))*K1412,0))</f>
        <v/>
      </c>
      <c r="M1412">
        <f>IF(I1412="","",IF(COUNTIF(Crawl!$EC$2:$EC$2001,I1412)&gt;0,"Yes","No"))</f>
        <v/>
      </c>
    </row>
    <row r="1413">
      <c r="G1413">
        <f>IF(A1413="","",IF(LEFT(A1413,4)="http",IFERROR(MID(A1413,FIND("/",A1413,FIND("//",A1413)+2),2000),"/"),A1413))</f>
        <v/>
      </c>
      <c r="H1413">
        <f>IF(G1413="","",IFERROR(LEFT(SUBSTITUTE(G1413,"#","?"),FIND("?",SUBSTITUTE(G1413,"#","?"))-1),G1413))</f>
        <v/>
      </c>
      <c r="I1413">
        <f>IF(H1413="","",LOWER(IF(AND(LEN(H1413)&gt;1,RIGHT(H1413,1)="/"),LEFT(H1413,LEN(H1413)-1),H1413)))</f>
        <v/>
      </c>
      <c r="J1413">
        <f>IF(I1413="","",IFERROR(N(INDEX($A1413:$E1413,1,Rules!$H$16)),0))</f>
        <v/>
      </c>
      <c r="K1413">
        <f>IF(I1413="","",IFERROR(N(INDEX($A1413:$E1413,1,Rules!$H$17)),0))</f>
        <v/>
      </c>
      <c r="L1413">
        <f>IF(I1413="","",IFERROR(N(INDEX($A1413:$E1413,1,Rules!$H$18))*K1413,0))</f>
        <v/>
      </c>
      <c r="M1413">
        <f>IF(I1413="","",IF(COUNTIF(Crawl!$EC$2:$EC$2001,I1413)&gt;0,"Yes","No"))</f>
        <v/>
      </c>
    </row>
    <row r="1414">
      <c r="G1414">
        <f>IF(A1414="","",IF(LEFT(A1414,4)="http",IFERROR(MID(A1414,FIND("/",A1414,FIND("//",A1414)+2),2000),"/"),A1414))</f>
        <v/>
      </c>
      <c r="H1414">
        <f>IF(G1414="","",IFERROR(LEFT(SUBSTITUTE(G1414,"#","?"),FIND("?",SUBSTITUTE(G1414,"#","?"))-1),G1414))</f>
        <v/>
      </c>
      <c r="I1414">
        <f>IF(H1414="","",LOWER(IF(AND(LEN(H1414)&gt;1,RIGHT(H1414,1)="/"),LEFT(H1414,LEN(H1414)-1),H1414)))</f>
        <v/>
      </c>
      <c r="J1414">
        <f>IF(I1414="","",IFERROR(N(INDEX($A1414:$E1414,1,Rules!$H$16)),0))</f>
        <v/>
      </c>
      <c r="K1414">
        <f>IF(I1414="","",IFERROR(N(INDEX($A1414:$E1414,1,Rules!$H$17)),0))</f>
        <v/>
      </c>
      <c r="L1414">
        <f>IF(I1414="","",IFERROR(N(INDEX($A1414:$E1414,1,Rules!$H$18))*K1414,0))</f>
        <v/>
      </c>
      <c r="M1414">
        <f>IF(I1414="","",IF(COUNTIF(Crawl!$EC$2:$EC$2001,I1414)&gt;0,"Yes","No"))</f>
        <v/>
      </c>
    </row>
    <row r="1415">
      <c r="G1415">
        <f>IF(A1415="","",IF(LEFT(A1415,4)="http",IFERROR(MID(A1415,FIND("/",A1415,FIND("//",A1415)+2),2000),"/"),A1415))</f>
        <v/>
      </c>
      <c r="H1415">
        <f>IF(G1415="","",IFERROR(LEFT(SUBSTITUTE(G1415,"#","?"),FIND("?",SUBSTITUTE(G1415,"#","?"))-1),G1415))</f>
        <v/>
      </c>
      <c r="I1415">
        <f>IF(H1415="","",LOWER(IF(AND(LEN(H1415)&gt;1,RIGHT(H1415,1)="/"),LEFT(H1415,LEN(H1415)-1),H1415)))</f>
        <v/>
      </c>
      <c r="J1415">
        <f>IF(I1415="","",IFERROR(N(INDEX($A1415:$E1415,1,Rules!$H$16)),0))</f>
        <v/>
      </c>
      <c r="K1415">
        <f>IF(I1415="","",IFERROR(N(INDEX($A1415:$E1415,1,Rules!$H$17)),0))</f>
        <v/>
      </c>
      <c r="L1415">
        <f>IF(I1415="","",IFERROR(N(INDEX($A1415:$E1415,1,Rules!$H$18))*K1415,0))</f>
        <v/>
      </c>
      <c r="M1415">
        <f>IF(I1415="","",IF(COUNTIF(Crawl!$EC$2:$EC$2001,I1415)&gt;0,"Yes","No"))</f>
        <v/>
      </c>
    </row>
    <row r="1416">
      <c r="G1416">
        <f>IF(A1416="","",IF(LEFT(A1416,4)="http",IFERROR(MID(A1416,FIND("/",A1416,FIND("//",A1416)+2),2000),"/"),A1416))</f>
        <v/>
      </c>
      <c r="H1416">
        <f>IF(G1416="","",IFERROR(LEFT(SUBSTITUTE(G1416,"#","?"),FIND("?",SUBSTITUTE(G1416,"#","?"))-1),G1416))</f>
        <v/>
      </c>
      <c r="I1416">
        <f>IF(H1416="","",LOWER(IF(AND(LEN(H1416)&gt;1,RIGHT(H1416,1)="/"),LEFT(H1416,LEN(H1416)-1),H1416)))</f>
        <v/>
      </c>
      <c r="J1416">
        <f>IF(I1416="","",IFERROR(N(INDEX($A1416:$E1416,1,Rules!$H$16)),0))</f>
        <v/>
      </c>
      <c r="K1416">
        <f>IF(I1416="","",IFERROR(N(INDEX($A1416:$E1416,1,Rules!$H$17)),0))</f>
        <v/>
      </c>
      <c r="L1416">
        <f>IF(I1416="","",IFERROR(N(INDEX($A1416:$E1416,1,Rules!$H$18))*K1416,0))</f>
        <v/>
      </c>
      <c r="M1416">
        <f>IF(I1416="","",IF(COUNTIF(Crawl!$EC$2:$EC$2001,I1416)&gt;0,"Yes","No"))</f>
        <v/>
      </c>
    </row>
    <row r="1417">
      <c r="G1417">
        <f>IF(A1417="","",IF(LEFT(A1417,4)="http",IFERROR(MID(A1417,FIND("/",A1417,FIND("//",A1417)+2),2000),"/"),A1417))</f>
        <v/>
      </c>
      <c r="H1417">
        <f>IF(G1417="","",IFERROR(LEFT(SUBSTITUTE(G1417,"#","?"),FIND("?",SUBSTITUTE(G1417,"#","?"))-1),G1417))</f>
        <v/>
      </c>
      <c r="I1417">
        <f>IF(H1417="","",LOWER(IF(AND(LEN(H1417)&gt;1,RIGHT(H1417,1)="/"),LEFT(H1417,LEN(H1417)-1),H1417)))</f>
        <v/>
      </c>
      <c r="J1417">
        <f>IF(I1417="","",IFERROR(N(INDEX($A1417:$E1417,1,Rules!$H$16)),0))</f>
        <v/>
      </c>
      <c r="K1417">
        <f>IF(I1417="","",IFERROR(N(INDEX($A1417:$E1417,1,Rules!$H$17)),0))</f>
        <v/>
      </c>
      <c r="L1417">
        <f>IF(I1417="","",IFERROR(N(INDEX($A1417:$E1417,1,Rules!$H$18))*K1417,0))</f>
        <v/>
      </c>
      <c r="M1417">
        <f>IF(I1417="","",IF(COUNTIF(Crawl!$EC$2:$EC$2001,I1417)&gt;0,"Yes","No"))</f>
        <v/>
      </c>
    </row>
    <row r="1418">
      <c r="G1418">
        <f>IF(A1418="","",IF(LEFT(A1418,4)="http",IFERROR(MID(A1418,FIND("/",A1418,FIND("//",A1418)+2),2000),"/"),A1418))</f>
        <v/>
      </c>
      <c r="H1418">
        <f>IF(G1418="","",IFERROR(LEFT(SUBSTITUTE(G1418,"#","?"),FIND("?",SUBSTITUTE(G1418,"#","?"))-1),G1418))</f>
        <v/>
      </c>
      <c r="I1418">
        <f>IF(H1418="","",LOWER(IF(AND(LEN(H1418)&gt;1,RIGHT(H1418,1)="/"),LEFT(H1418,LEN(H1418)-1),H1418)))</f>
        <v/>
      </c>
      <c r="J1418">
        <f>IF(I1418="","",IFERROR(N(INDEX($A1418:$E1418,1,Rules!$H$16)),0))</f>
        <v/>
      </c>
      <c r="K1418">
        <f>IF(I1418="","",IFERROR(N(INDEX($A1418:$E1418,1,Rules!$H$17)),0))</f>
        <v/>
      </c>
      <c r="L1418">
        <f>IF(I1418="","",IFERROR(N(INDEX($A1418:$E1418,1,Rules!$H$18))*K1418,0))</f>
        <v/>
      </c>
      <c r="M1418">
        <f>IF(I1418="","",IF(COUNTIF(Crawl!$EC$2:$EC$2001,I1418)&gt;0,"Yes","No"))</f>
        <v/>
      </c>
    </row>
    <row r="1419">
      <c r="G1419">
        <f>IF(A1419="","",IF(LEFT(A1419,4)="http",IFERROR(MID(A1419,FIND("/",A1419,FIND("//",A1419)+2),2000),"/"),A1419))</f>
        <v/>
      </c>
      <c r="H1419">
        <f>IF(G1419="","",IFERROR(LEFT(SUBSTITUTE(G1419,"#","?"),FIND("?",SUBSTITUTE(G1419,"#","?"))-1),G1419))</f>
        <v/>
      </c>
      <c r="I1419">
        <f>IF(H1419="","",LOWER(IF(AND(LEN(H1419)&gt;1,RIGHT(H1419,1)="/"),LEFT(H1419,LEN(H1419)-1),H1419)))</f>
        <v/>
      </c>
      <c r="J1419">
        <f>IF(I1419="","",IFERROR(N(INDEX($A1419:$E1419,1,Rules!$H$16)),0))</f>
        <v/>
      </c>
      <c r="K1419">
        <f>IF(I1419="","",IFERROR(N(INDEX($A1419:$E1419,1,Rules!$H$17)),0))</f>
        <v/>
      </c>
      <c r="L1419">
        <f>IF(I1419="","",IFERROR(N(INDEX($A1419:$E1419,1,Rules!$H$18))*K1419,0))</f>
        <v/>
      </c>
      <c r="M1419">
        <f>IF(I1419="","",IF(COUNTIF(Crawl!$EC$2:$EC$2001,I1419)&gt;0,"Yes","No"))</f>
        <v/>
      </c>
    </row>
    <row r="1420">
      <c r="G1420">
        <f>IF(A1420="","",IF(LEFT(A1420,4)="http",IFERROR(MID(A1420,FIND("/",A1420,FIND("//",A1420)+2),2000),"/"),A1420))</f>
        <v/>
      </c>
      <c r="H1420">
        <f>IF(G1420="","",IFERROR(LEFT(SUBSTITUTE(G1420,"#","?"),FIND("?",SUBSTITUTE(G1420,"#","?"))-1),G1420))</f>
        <v/>
      </c>
      <c r="I1420">
        <f>IF(H1420="","",LOWER(IF(AND(LEN(H1420)&gt;1,RIGHT(H1420,1)="/"),LEFT(H1420,LEN(H1420)-1),H1420)))</f>
        <v/>
      </c>
      <c r="J1420">
        <f>IF(I1420="","",IFERROR(N(INDEX($A1420:$E1420,1,Rules!$H$16)),0))</f>
        <v/>
      </c>
      <c r="K1420">
        <f>IF(I1420="","",IFERROR(N(INDEX($A1420:$E1420,1,Rules!$H$17)),0))</f>
        <v/>
      </c>
      <c r="L1420">
        <f>IF(I1420="","",IFERROR(N(INDEX($A1420:$E1420,1,Rules!$H$18))*K1420,0))</f>
        <v/>
      </c>
      <c r="M1420">
        <f>IF(I1420="","",IF(COUNTIF(Crawl!$EC$2:$EC$2001,I1420)&gt;0,"Yes","No"))</f>
        <v/>
      </c>
    </row>
    <row r="1421">
      <c r="G1421">
        <f>IF(A1421="","",IF(LEFT(A1421,4)="http",IFERROR(MID(A1421,FIND("/",A1421,FIND("//",A1421)+2),2000),"/"),A1421))</f>
        <v/>
      </c>
      <c r="H1421">
        <f>IF(G1421="","",IFERROR(LEFT(SUBSTITUTE(G1421,"#","?"),FIND("?",SUBSTITUTE(G1421,"#","?"))-1),G1421))</f>
        <v/>
      </c>
      <c r="I1421">
        <f>IF(H1421="","",LOWER(IF(AND(LEN(H1421)&gt;1,RIGHT(H1421,1)="/"),LEFT(H1421,LEN(H1421)-1),H1421)))</f>
        <v/>
      </c>
      <c r="J1421">
        <f>IF(I1421="","",IFERROR(N(INDEX($A1421:$E1421,1,Rules!$H$16)),0))</f>
        <v/>
      </c>
      <c r="K1421">
        <f>IF(I1421="","",IFERROR(N(INDEX($A1421:$E1421,1,Rules!$H$17)),0))</f>
        <v/>
      </c>
      <c r="L1421">
        <f>IF(I1421="","",IFERROR(N(INDEX($A1421:$E1421,1,Rules!$H$18))*K1421,0))</f>
        <v/>
      </c>
      <c r="M1421">
        <f>IF(I1421="","",IF(COUNTIF(Crawl!$EC$2:$EC$2001,I1421)&gt;0,"Yes","No"))</f>
        <v/>
      </c>
    </row>
    <row r="1422">
      <c r="G1422">
        <f>IF(A1422="","",IF(LEFT(A1422,4)="http",IFERROR(MID(A1422,FIND("/",A1422,FIND("//",A1422)+2),2000),"/"),A1422))</f>
        <v/>
      </c>
      <c r="H1422">
        <f>IF(G1422="","",IFERROR(LEFT(SUBSTITUTE(G1422,"#","?"),FIND("?",SUBSTITUTE(G1422,"#","?"))-1),G1422))</f>
        <v/>
      </c>
      <c r="I1422">
        <f>IF(H1422="","",LOWER(IF(AND(LEN(H1422)&gt;1,RIGHT(H1422,1)="/"),LEFT(H1422,LEN(H1422)-1),H1422)))</f>
        <v/>
      </c>
      <c r="J1422">
        <f>IF(I1422="","",IFERROR(N(INDEX($A1422:$E1422,1,Rules!$H$16)),0))</f>
        <v/>
      </c>
      <c r="K1422">
        <f>IF(I1422="","",IFERROR(N(INDEX($A1422:$E1422,1,Rules!$H$17)),0))</f>
        <v/>
      </c>
      <c r="L1422">
        <f>IF(I1422="","",IFERROR(N(INDEX($A1422:$E1422,1,Rules!$H$18))*K1422,0))</f>
        <v/>
      </c>
      <c r="M1422">
        <f>IF(I1422="","",IF(COUNTIF(Crawl!$EC$2:$EC$2001,I1422)&gt;0,"Yes","No"))</f>
        <v/>
      </c>
    </row>
    <row r="1423">
      <c r="G1423">
        <f>IF(A1423="","",IF(LEFT(A1423,4)="http",IFERROR(MID(A1423,FIND("/",A1423,FIND("//",A1423)+2),2000),"/"),A1423))</f>
        <v/>
      </c>
      <c r="H1423">
        <f>IF(G1423="","",IFERROR(LEFT(SUBSTITUTE(G1423,"#","?"),FIND("?",SUBSTITUTE(G1423,"#","?"))-1),G1423))</f>
        <v/>
      </c>
      <c r="I1423">
        <f>IF(H1423="","",LOWER(IF(AND(LEN(H1423)&gt;1,RIGHT(H1423,1)="/"),LEFT(H1423,LEN(H1423)-1),H1423)))</f>
        <v/>
      </c>
      <c r="J1423">
        <f>IF(I1423="","",IFERROR(N(INDEX($A1423:$E1423,1,Rules!$H$16)),0))</f>
        <v/>
      </c>
      <c r="K1423">
        <f>IF(I1423="","",IFERROR(N(INDEX($A1423:$E1423,1,Rules!$H$17)),0))</f>
        <v/>
      </c>
      <c r="L1423">
        <f>IF(I1423="","",IFERROR(N(INDEX($A1423:$E1423,1,Rules!$H$18))*K1423,0))</f>
        <v/>
      </c>
      <c r="M1423">
        <f>IF(I1423="","",IF(COUNTIF(Crawl!$EC$2:$EC$2001,I1423)&gt;0,"Yes","No"))</f>
        <v/>
      </c>
    </row>
    <row r="1424">
      <c r="G1424">
        <f>IF(A1424="","",IF(LEFT(A1424,4)="http",IFERROR(MID(A1424,FIND("/",A1424,FIND("//",A1424)+2),2000),"/"),A1424))</f>
        <v/>
      </c>
      <c r="H1424">
        <f>IF(G1424="","",IFERROR(LEFT(SUBSTITUTE(G1424,"#","?"),FIND("?",SUBSTITUTE(G1424,"#","?"))-1),G1424))</f>
        <v/>
      </c>
      <c r="I1424">
        <f>IF(H1424="","",LOWER(IF(AND(LEN(H1424)&gt;1,RIGHT(H1424,1)="/"),LEFT(H1424,LEN(H1424)-1),H1424)))</f>
        <v/>
      </c>
      <c r="J1424">
        <f>IF(I1424="","",IFERROR(N(INDEX($A1424:$E1424,1,Rules!$H$16)),0))</f>
        <v/>
      </c>
      <c r="K1424">
        <f>IF(I1424="","",IFERROR(N(INDEX($A1424:$E1424,1,Rules!$H$17)),0))</f>
        <v/>
      </c>
      <c r="L1424">
        <f>IF(I1424="","",IFERROR(N(INDEX($A1424:$E1424,1,Rules!$H$18))*K1424,0))</f>
        <v/>
      </c>
      <c r="M1424">
        <f>IF(I1424="","",IF(COUNTIF(Crawl!$EC$2:$EC$2001,I1424)&gt;0,"Yes","No"))</f>
        <v/>
      </c>
    </row>
    <row r="1425">
      <c r="G1425">
        <f>IF(A1425="","",IF(LEFT(A1425,4)="http",IFERROR(MID(A1425,FIND("/",A1425,FIND("//",A1425)+2),2000),"/"),A1425))</f>
        <v/>
      </c>
      <c r="H1425">
        <f>IF(G1425="","",IFERROR(LEFT(SUBSTITUTE(G1425,"#","?"),FIND("?",SUBSTITUTE(G1425,"#","?"))-1),G1425))</f>
        <v/>
      </c>
      <c r="I1425">
        <f>IF(H1425="","",LOWER(IF(AND(LEN(H1425)&gt;1,RIGHT(H1425,1)="/"),LEFT(H1425,LEN(H1425)-1),H1425)))</f>
        <v/>
      </c>
      <c r="J1425">
        <f>IF(I1425="","",IFERROR(N(INDEX($A1425:$E1425,1,Rules!$H$16)),0))</f>
        <v/>
      </c>
      <c r="K1425">
        <f>IF(I1425="","",IFERROR(N(INDEX($A1425:$E1425,1,Rules!$H$17)),0))</f>
        <v/>
      </c>
      <c r="L1425">
        <f>IF(I1425="","",IFERROR(N(INDEX($A1425:$E1425,1,Rules!$H$18))*K1425,0))</f>
        <v/>
      </c>
      <c r="M1425">
        <f>IF(I1425="","",IF(COUNTIF(Crawl!$EC$2:$EC$2001,I1425)&gt;0,"Yes","No"))</f>
        <v/>
      </c>
    </row>
    <row r="1426">
      <c r="G1426">
        <f>IF(A1426="","",IF(LEFT(A1426,4)="http",IFERROR(MID(A1426,FIND("/",A1426,FIND("//",A1426)+2),2000),"/"),A1426))</f>
        <v/>
      </c>
      <c r="H1426">
        <f>IF(G1426="","",IFERROR(LEFT(SUBSTITUTE(G1426,"#","?"),FIND("?",SUBSTITUTE(G1426,"#","?"))-1),G1426))</f>
        <v/>
      </c>
      <c r="I1426">
        <f>IF(H1426="","",LOWER(IF(AND(LEN(H1426)&gt;1,RIGHT(H1426,1)="/"),LEFT(H1426,LEN(H1426)-1),H1426)))</f>
        <v/>
      </c>
      <c r="J1426">
        <f>IF(I1426="","",IFERROR(N(INDEX($A1426:$E1426,1,Rules!$H$16)),0))</f>
        <v/>
      </c>
      <c r="K1426">
        <f>IF(I1426="","",IFERROR(N(INDEX($A1426:$E1426,1,Rules!$H$17)),0))</f>
        <v/>
      </c>
      <c r="L1426">
        <f>IF(I1426="","",IFERROR(N(INDEX($A1426:$E1426,1,Rules!$H$18))*K1426,0))</f>
        <v/>
      </c>
      <c r="M1426">
        <f>IF(I1426="","",IF(COUNTIF(Crawl!$EC$2:$EC$2001,I1426)&gt;0,"Yes","No"))</f>
        <v/>
      </c>
    </row>
    <row r="1427">
      <c r="G1427">
        <f>IF(A1427="","",IF(LEFT(A1427,4)="http",IFERROR(MID(A1427,FIND("/",A1427,FIND("//",A1427)+2),2000),"/"),A1427))</f>
        <v/>
      </c>
      <c r="H1427">
        <f>IF(G1427="","",IFERROR(LEFT(SUBSTITUTE(G1427,"#","?"),FIND("?",SUBSTITUTE(G1427,"#","?"))-1),G1427))</f>
        <v/>
      </c>
      <c r="I1427">
        <f>IF(H1427="","",LOWER(IF(AND(LEN(H1427)&gt;1,RIGHT(H1427,1)="/"),LEFT(H1427,LEN(H1427)-1),H1427)))</f>
        <v/>
      </c>
      <c r="J1427">
        <f>IF(I1427="","",IFERROR(N(INDEX($A1427:$E1427,1,Rules!$H$16)),0))</f>
        <v/>
      </c>
      <c r="K1427">
        <f>IF(I1427="","",IFERROR(N(INDEX($A1427:$E1427,1,Rules!$H$17)),0))</f>
        <v/>
      </c>
      <c r="L1427">
        <f>IF(I1427="","",IFERROR(N(INDEX($A1427:$E1427,1,Rules!$H$18))*K1427,0))</f>
        <v/>
      </c>
      <c r="M1427">
        <f>IF(I1427="","",IF(COUNTIF(Crawl!$EC$2:$EC$2001,I1427)&gt;0,"Yes","No"))</f>
        <v/>
      </c>
    </row>
    <row r="1428">
      <c r="G1428">
        <f>IF(A1428="","",IF(LEFT(A1428,4)="http",IFERROR(MID(A1428,FIND("/",A1428,FIND("//",A1428)+2),2000),"/"),A1428))</f>
        <v/>
      </c>
      <c r="H1428">
        <f>IF(G1428="","",IFERROR(LEFT(SUBSTITUTE(G1428,"#","?"),FIND("?",SUBSTITUTE(G1428,"#","?"))-1),G1428))</f>
        <v/>
      </c>
      <c r="I1428">
        <f>IF(H1428="","",LOWER(IF(AND(LEN(H1428)&gt;1,RIGHT(H1428,1)="/"),LEFT(H1428,LEN(H1428)-1),H1428)))</f>
        <v/>
      </c>
      <c r="J1428">
        <f>IF(I1428="","",IFERROR(N(INDEX($A1428:$E1428,1,Rules!$H$16)),0))</f>
        <v/>
      </c>
      <c r="K1428">
        <f>IF(I1428="","",IFERROR(N(INDEX($A1428:$E1428,1,Rules!$H$17)),0))</f>
        <v/>
      </c>
      <c r="L1428">
        <f>IF(I1428="","",IFERROR(N(INDEX($A1428:$E1428,1,Rules!$H$18))*K1428,0))</f>
        <v/>
      </c>
      <c r="M1428">
        <f>IF(I1428="","",IF(COUNTIF(Crawl!$EC$2:$EC$2001,I1428)&gt;0,"Yes","No"))</f>
        <v/>
      </c>
    </row>
    <row r="1429">
      <c r="G1429">
        <f>IF(A1429="","",IF(LEFT(A1429,4)="http",IFERROR(MID(A1429,FIND("/",A1429,FIND("//",A1429)+2),2000),"/"),A1429))</f>
        <v/>
      </c>
      <c r="H1429">
        <f>IF(G1429="","",IFERROR(LEFT(SUBSTITUTE(G1429,"#","?"),FIND("?",SUBSTITUTE(G1429,"#","?"))-1),G1429))</f>
        <v/>
      </c>
      <c r="I1429">
        <f>IF(H1429="","",LOWER(IF(AND(LEN(H1429)&gt;1,RIGHT(H1429,1)="/"),LEFT(H1429,LEN(H1429)-1),H1429)))</f>
        <v/>
      </c>
      <c r="J1429">
        <f>IF(I1429="","",IFERROR(N(INDEX($A1429:$E1429,1,Rules!$H$16)),0))</f>
        <v/>
      </c>
      <c r="K1429">
        <f>IF(I1429="","",IFERROR(N(INDEX($A1429:$E1429,1,Rules!$H$17)),0))</f>
        <v/>
      </c>
      <c r="L1429">
        <f>IF(I1429="","",IFERROR(N(INDEX($A1429:$E1429,1,Rules!$H$18))*K1429,0))</f>
        <v/>
      </c>
      <c r="M1429">
        <f>IF(I1429="","",IF(COUNTIF(Crawl!$EC$2:$EC$2001,I1429)&gt;0,"Yes","No"))</f>
        <v/>
      </c>
    </row>
    <row r="1430">
      <c r="G1430">
        <f>IF(A1430="","",IF(LEFT(A1430,4)="http",IFERROR(MID(A1430,FIND("/",A1430,FIND("//",A1430)+2),2000),"/"),A1430))</f>
        <v/>
      </c>
      <c r="H1430">
        <f>IF(G1430="","",IFERROR(LEFT(SUBSTITUTE(G1430,"#","?"),FIND("?",SUBSTITUTE(G1430,"#","?"))-1),G1430))</f>
        <v/>
      </c>
      <c r="I1430">
        <f>IF(H1430="","",LOWER(IF(AND(LEN(H1430)&gt;1,RIGHT(H1430,1)="/"),LEFT(H1430,LEN(H1430)-1),H1430)))</f>
        <v/>
      </c>
      <c r="J1430">
        <f>IF(I1430="","",IFERROR(N(INDEX($A1430:$E1430,1,Rules!$H$16)),0))</f>
        <v/>
      </c>
      <c r="K1430">
        <f>IF(I1430="","",IFERROR(N(INDEX($A1430:$E1430,1,Rules!$H$17)),0))</f>
        <v/>
      </c>
      <c r="L1430">
        <f>IF(I1430="","",IFERROR(N(INDEX($A1430:$E1430,1,Rules!$H$18))*K1430,0))</f>
        <v/>
      </c>
      <c r="M1430">
        <f>IF(I1430="","",IF(COUNTIF(Crawl!$EC$2:$EC$2001,I1430)&gt;0,"Yes","No"))</f>
        <v/>
      </c>
    </row>
    <row r="1431">
      <c r="G1431">
        <f>IF(A1431="","",IF(LEFT(A1431,4)="http",IFERROR(MID(A1431,FIND("/",A1431,FIND("//",A1431)+2),2000),"/"),A1431))</f>
        <v/>
      </c>
      <c r="H1431">
        <f>IF(G1431="","",IFERROR(LEFT(SUBSTITUTE(G1431,"#","?"),FIND("?",SUBSTITUTE(G1431,"#","?"))-1),G1431))</f>
        <v/>
      </c>
      <c r="I1431">
        <f>IF(H1431="","",LOWER(IF(AND(LEN(H1431)&gt;1,RIGHT(H1431,1)="/"),LEFT(H1431,LEN(H1431)-1),H1431)))</f>
        <v/>
      </c>
      <c r="J1431">
        <f>IF(I1431="","",IFERROR(N(INDEX($A1431:$E1431,1,Rules!$H$16)),0))</f>
        <v/>
      </c>
      <c r="K1431">
        <f>IF(I1431="","",IFERROR(N(INDEX($A1431:$E1431,1,Rules!$H$17)),0))</f>
        <v/>
      </c>
      <c r="L1431">
        <f>IF(I1431="","",IFERROR(N(INDEX($A1431:$E1431,1,Rules!$H$18))*K1431,0))</f>
        <v/>
      </c>
      <c r="M1431">
        <f>IF(I1431="","",IF(COUNTIF(Crawl!$EC$2:$EC$2001,I1431)&gt;0,"Yes","No"))</f>
        <v/>
      </c>
    </row>
    <row r="1432">
      <c r="G1432">
        <f>IF(A1432="","",IF(LEFT(A1432,4)="http",IFERROR(MID(A1432,FIND("/",A1432,FIND("//",A1432)+2),2000),"/"),A1432))</f>
        <v/>
      </c>
      <c r="H1432">
        <f>IF(G1432="","",IFERROR(LEFT(SUBSTITUTE(G1432,"#","?"),FIND("?",SUBSTITUTE(G1432,"#","?"))-1),G1432))</f>
        <v/>
      </c>
      <c r="I1432">
        <f>IF(H1432="","",LOWER(IF(AND(LEN(H1432)&gt;1,RIGHT(H1432,1)="/"),LEFT(H1432,LEN(H1432)-1),H1432)))</f>
        <v/>
      </c>
      <c r="J1432">
        <f>IF(I1432="","",IFERROR(N(INDEX($A1432:$E1432,1,Rules!$H$16)),0))</f>
        <v/>
      </c>
      <c r="K1432">
        <f>IF(I1432="","",IFERROR(N(INDEX($A1432:$E1432,1,Rules!$H$17)),0))</f>
        <v/>
      </c>
      <c r="L1432">
        <f>IF(I1432="","",IFERROR(N(INDEX($A1432:$E1432,1,Rules!$H$18))*K1432,0))</f>
        <v/>
      </c>
      <c r="M1432">
        <f>IF(I1432="","",IF(COUNTIF(Crawl!$EC$2:$EC$2001,I1432)&gt;0,"Yes","No"))</f>
        <v/>
      </c>
    </row>
    <row r="1433">
      <c r="G1433">
        <f>IF(A1433="","",IF(LEFT(A1433,4)="http",IFERROR(MID(A1433,FIND("/",A1433,FIND("//",A1433)+2),2000),"/"),A1433))</f>
        <v/>
      </c>
      <c r="H1433">
        <f>IF(G1433="","",IFERROR(LEFT(SUBSTITUTE(G1433,"#","?"),FIND("?",SUBSTITUTE(G1433,"#","?"))-1),G1433))</f>
        <v/>
      </c>
      <c r="I1433">
        <f>IF(H1433="","",LOWER(IF(AND(LEN(H1433)&gt;1,RIGHT(H1433,1)="/"),LEFT(H1433,LEN(H1433)-1),H1433)))</f>
        <v/>
      </c>
      <c r="J1433">
        <f>IF(I1433="","",IFERROR(N(INDEX($A1433:$E1433,1,Rules!$H$16)),0))</f>
        <v/>
      </c>
      <c r="K1433">
        <f>IF(I1433="","",IFERROR(N(INDEX($A1433:$E1433,1,Rules!$H$17)),0))</f>
        <v/>
      </c>
      <c r="L1433">
        <f>IF(I1433="","",IFERROR(N(INDEX($A1433:$E1433,1,Rules!$H$18))*K1433,0))</f>
        <v/>
      </c>
      <c r="M1433">
        <f>IF(I1433="","",IF(COUNTIF(Crawl!$EC$2:$EC$2001,I1433)&gt;0,"Yes","No"))</f>
        <v/>
      </c>
    </row>
    <row r="1434">
      <c r="G1434">
        <f>IF(A1434="","",IF(LEFT(A1434,4)="http",IFERROR(MID(A1434,FIND("/",A1434,FIND("//",A1434)+2),2000),"/"),A1434))</f>
        <v/>
      </c>
      <c r="H1434">
        <f>IF(G1434="","",IFERROR(LEFT(SUBSTITUTE(G1434,"#","?"),FIND("?",SUBSTITUTE(G1434,"#","?"))-1),G1434))</f>
        <v/>
      </c>
      <c r="I1434">
        <f>IF(H1434="","",LOWER(IF(AND(LEN(H1434)&gt;1,RIGHT(H1434,1)="/"),LEFT(H1434,LEN(H1434)-1),H1434)))</f>
        <v/>
      </c>
      <c r="J1434">
        <f>IF(I1434="","",IFERROR(N(INDEX($A1434:$E1434,1,Rules!$H$16)),0))</f>
        <v/>
      </c>
      <c r="K1434">
        <f>IF(I1434="","",IFERROR(N(INDEX($A1434:$E1434,1,Rules!$H$17)),0))</f>
        <v/>
      </c>
      <c r="L1434">
        <f>IF(I1434="","",IFERROR(N(INDEX($A1434:$E1434,1,Rules!$H$18))*K1434,0))</f>
        <v/>
      </c>
      <c r="M1434">
        <f>IF(I1434="","",IF(COUNTIF(Crawl!$EC$2:$EC$2001,I1434)&gt;0,"Yes","No"))</f>
        <v/>
      </c>
    </row>
    <row r="1435">
      <c r="G1435">
        <f>IF(A1435="","",IF(LEFT(A1435,4)="http",IFERROR(MID(A1435,FIND("/",A1435,FIND("//",A1435)+2),2000),"/"),A1435))</f>
        <v/>
      </c>
      <c r="H1435">
        <f>IF(G1435="","",IFERROR(LEFT(SUBSTITUTE(G1435,"#","?"),FIND("?",SUBSTITUTE(G1435,"#","?"))-1),G1435))</f>
        <v/>
      </c>
      <c r="I1435">
        <f>IF(H1435="","",LOWER(IF(AND(LEN(H1435)&gt;1,RIGHT(H1435,1)="/"),LEFT(H1435,LEN(H1435)-1),H1435)))</f>
        <v/>
      </c>
      <c r="J1435">
        <f>IF(I1435="","",IFERROR(N(INDEX($A1435:$E1435,1,Rules!$H$16)),0))</f>
        <v/>
      </c>
      <c r="K1435">
        <f>IF(I1435="","",IFERROR(N(INDEX($A1435:$E1435,1,Rules!$H$17)),0))</f>
        <v/>
      </c>
      <c r="L1435">
        <f>IF(I1435="","",IFERROR(N(INDEX($A1435:$E1435,1,Rules!$H$18))*K1435,0))</f>
        <v/>
      </c>
      <c r="M1435">
        <f>IF(I1435="","",IF(COUNTIF(Crawl!$EC$2:$EC$2001,I1435)&gt;0,"Yes","No"))</f>
        <v/>
      </c>
    </row>
    <row r="1436">
      <c r="G1436">
        <f>IF(A1436="","",IF(LEFT(A1436,4)="http",IFERROR(MID(A1436,FIND("/",A1436,FIND("//",A1436)+2),2000),"/"),A1436))</f>
        <v/>
      </c>
      <c r="H1436">
        <f>IF(G1436="","",IFERROR(LEFT(SUBSTITUTE(G1436,"#","?"),FIND("?",SUBSTITUTE(G1436,"#","?"))-1),G1436))</f>
        <v/>
      </c>
      <c r="I1436">
        <f>IF(H1436="","",LOWER(IF(AND(LEN(H1436)&gt;1,RIGHT(H1436,1)="/"),LEFT(H1436,LEN(H1436)-1),H1436)))</f>
        <v/>
      </c>
      <c r="J1436">
        <f>IF(I1436="","",IFERROR(N(INDEX($A1436:$E1436,1,Rules!$H$16)),0))</f>
        <v/>
      </c>
      <c r="K1436">
        <f>IF(I1436="","",IFERROR(N(INDEX($A1436:$E1436,1,Rules!$H$17)),0))</f>
        <v/>
      </c>
      <c r="L1436">
        <f>IF(I1436="","",IFERROR(N(INDEX($A1436:$E1436,1,Rules!$H$18))*K1436,0))</f>
        <v/>
      </c>
      <c r="M1436">
        <f>IF(I1436="","",IF(COUNTIF(Crawl!$EC$2:$EC$2001,I1436)&gt;0,"Yes","No"))</f>
        <v/>
      </c>
    </row>
    <row r="1437">
      <c r="G1437">
        <f>IF(A1437="","",IF(LEFT(A1437,4)="http",IFERROR(MID(A1437,FIND("/",A1437,FIND("//",A1437)+2),2000),"/"),A1437))</f>
        <v/>
      </c>
      <c r="H1437">
        <f>IF(G1437="","",IFERROR(LEFT(SUBSTITUTE(G1437,"#","?"),FIND("?",SUBSTITUTE(G1437,"#","?"))-1),G1437))</f>
        <v/>
      </c>
      <c r="I1437">
        <f>IF(H1437="","",LOWER(IF(AND(LEN(H1437)&gt;1,RIGHT(H1437,1)="/"),LEFT(H1437,LEN(H1437)-1),H1437)))</f>
        <v/>
      </c>
      <c r="J1437">
        <f>IF(I1437="","",IFERROR(N(INDEX($A1437:$E1437,1,Rules!$H$16)),0))</f>
        <v/>
      </c>
      <c r="K1437">
        <f>IF(I1437="","",IFERROR(N(INDEX($A1437:$E1437,1,Rules!$H$17)),0))</f>
        <v/>
      </c>
      <c r="L1437">
        <f>IF(I1437="","",IFERROR(N(INDEX($A1437:$E1437,1,Rules!$H$18))*K1437,0))</f>
        <v/>
      </c>
      <c r="M1437">
        <f>IF(I1437="","",IF(COUNTIF(Crawl!$EC$2:$EC$2001,I1437)&gt;0,"Yes","No"))</f>
        <v/>
      </c>
    </row>
    <row r="1438">
      <c r="G1438">
        <f>IF(A1438="","",IF(LEFT(A1438,4)="http",IFERROR(MID(A1438,FIND("/",A1438,FIND("//",A1438)+2),2000),"/"),A1438))</f>
        <v/>
      </c>
      <c r="H1438">
        <f>IF(G1438="","",IFERROR(LEFT(SUBSTITUTE(G1438,"#","?"),FIND("?",SUBSTITUTE(G1438,"#","?"))-1),G1438))</f>
        <v/>
      </c>
      <c r="I1438">
        <f>IF(H1438="","",LOWER(IF(AND(LEN(H1438)&gt;1,RIGHT(H1438,1)="/"),LEFT(H1438,LEN(H1438)-1),H1438)))</f>
        <v/>
      </c>
      <c r="J1438">
        <f>IF(I1438="","",IFERROR(N(INDEX($A1438:$E1438,1,Rules!$H$16)),0))</f>
        <v/>
      </c>
      <c r="K1438">
        <f>IF(I1438="","",IFERROR(N(INDEX($A1438:$E1438,1,Rules!$H$17)),0))</f>
        <v/>
      </c>
      <c r="L1438">
        <f>IF(I1438="","",IFERROR(N(INDEX($A1438:$E1438,1,Rules!$H$18))*K1438,0))</f>
        <v/>
      </c>
      <c r="M1438">
        <f>IF(I1438="","",IF(COUNTIF(Crawl!$EC$2:$EC$2001,I1438)&gt;0,"Yes","No"))</f>
        <v/>
      </c>
    </row>
    <row r="1439">
      <c r="G1439">
        <f>IF(A1439="","",IF(LEFT(A1439,4)="http",IFERROR(MID(A1439,FIND("/",A1439,FIND("//",A1439)+2),2000),"/"),A1439))</f>
        <v/>
      </c>
      <c r="H1439">
        <f>IF(G1439="","",IFERROR(LEFT(SUBSTITUTE(G1439,"#","?"),FIND("?",SUBSTITUTE(G1439,"#","?"))-1),G1439))</f>
        <v/>
      </c>
      <c r="I1439">
        <f>IF(H1439="","",LOWER(IF(AND(LEN(H1439)&gt;1,RIGHT(H1439,1)="/"),LEFT(H1439,LEN(H1439)-1),H1439)))</f>
        <v/>
      </c>
      <c r="J1439">
        <f>IF(I1439="","",IFERROR(N(INDEX($A1439:$E1439,1,Rules!$H$16)),0))</f>
        <v/>
      </c>
      <c r="K1439">
        <f>IF(I1439="","",IFERROR(N(INDEX($A1439:$E1439,1,Rules!$H$17)),0))</f>
        <v/>
      </c>
      <c r="L1439">
        <f>IF(I1439="","",IFERROR(N(INDEX($A1439:$E1439,1,Rules!$H$18))*K1439,0))</f>
        <v/>
      </c>
      <c r="M1439">
        <f>IF(I1439="","",IF(COUNTIF(Crawl!$EC$2:$EC$2001,I1439)&gt;0,"Yes","No"))</f>
        <v/>
      </c>
    </row>
    <row r="1440">
      <c r="G1440">
        <f>IF(A1440="","",IF(LEFT(A1440,4)="http",IFERROR(MID(A1440,FIND("/",A1440,FIND("//",A1440)+2),2000),"/"),A1440))</f>
        <v/>
      </c>
      <c r="H1440">
        <f>IF(G1440="","",IFERROR(LEFT(SUBSTITUTE(G1440,"#","?"),FIND("?",SUBSTITUTE(G1440,"#","?"))-1),G1440))</f>
        <v/>
      </c>
      <c r="I1440">
        <f>IF(H1440="","",LOWER(IF(AND(LEN(H1440)&gt;1,RIGHT(H1440,1)="/"),LEFT(H1440,LEN(H1440)-1),H1440)))</f>
        <v/>
      </c>
      <c r="J1440">
        <f>IF(I1440="","",IFERROR(N(INDEX($A1440:$E1440,1,Rules!$H$16)),0))</f>
        <v/>
      </c>
      <c r="K1440">
        <f>IF(I1440="","",IFERROR(N(INDEX($A1440:$E1440,1,Rules!$H$17)),0))</f>
        <v/>
      </c>
      <c r="L1440">
        <f>IF(I1440="","",IFERROR(N(INDEX($A1440:$E1440,1,Rules!$H$18))*K1440,0))</f>
        <v/>
      </c>
      <c r="M1440">
        <f>IF(I1440="","",IF(COUNTIF(Crawl!$EC$2:$EC$2001,I1440)&gt;0,"Yes","No"))</f>
        <v/>
      </c>
    </row>
    <row r="1441">
      <c r="G1441">
        <f>IF(A1441="","",IF(LEFT(A1441,4)="http",IFERROR(MID(A1441,FIND("/",A1441,FIND("//",A1441)+2),2000),"/"),A1441))</f>
        <v/>
      </c>
      <c r="H1441">
        <f>IF(G1441="","",IFERROR(LEFT(SUBSTITUTE(G1441,"#","?"),FIND("?",SUBSTITUTE(G1441,"#","?"))-1),G1441))</f>
        <v/>
      </c>
      <c r="I1441">
        <f>IF(H1441="","",LOWER(IF(AND(LEN(H1441)&gt;1,RIGHT(H1441,1)="/"),LEFT(H1441,LEN(H1441)-1),H1441)))</f>
        <v/>
      </c>
      <c r="J1441">
        <f>IF(I1441="","",IFERROR(N(INDEX($A1441:$E1441,1,Rules!$H$16)),0))</f>
        <v/>
      </c>
      <c r="K1441">
        <f>IF(I1441="","",IFERROR(N(INDEX($A1441:$E1441,1,Rules!$H$17)),0))</f>
        <v/>
      </c>
      <c r="L1441">
        <f>IF(I1441="","",IFERROR(N(INDEX($A1441:$E1441,1,Rules!$H$18))*K1441,0))</f>
        <v/>
      </c>
      <c r="M1441">
        <f>IF(I1441="","",IF(COUNTIF(Crawl!$EC$2:$EC$2001,I1441)&gt;0,"Yes","No"))</f>
        <v/>
      </c>
    </row>
    <row r="1442">
      <c r="G1442">
        <f>IF(A1442="","",IF(LEFT(A1442,4)="http",IFERROR(MID(A1442,FIND("/",A1442,FIND("//",A1442)+2),2000),"/"),A1442))</f>
        <v/>
      </c>
      <c r="H1442">
        <f>IF(G1442="","",IFERROR(LEFT(SUBSTITUTE(G1442,"#","?"),FIND("?",SUBSTITUTE(G1442,"#","?"))-1),G1442))</f>
        <v/>
      </c>
      <c r="I1442">
        <f>IF(H1442="","",LOWER(IF(AND(LEN(H1442)&gt;1,RIGHT(H1442,1)="/"),LEFT(H1442,LEN(H1442)-1),H1442)))</f>
        <v/>
      </c>
      <c r="J1442">
        <f>IF(I1442="","",IFERROR(N(INDEX($A1442:$E1442,1,Rules!$H$16)),0))</f>
        <v/>
      </c>
      <c r="K1442">
        <f>IF(I1442="","",IFERROR(N(INDEX($A1442:$E1442,1,Rules!$H$17)),0))</f>
        <v/>
      </c>
      <c r="L1442">
        <f>IF(I1442="","",IFERROR(N(INDEX($A1442:$E1442,1,Rules!$H$18))*K1442,0))</f>
        <v/>
      </c>
      <c r="M1442">
        <f>IF(I1442="","",IF(COUNTIF(Crawl!$EC$2:$EC$2001,I1442)&gt;0,"Yes","No"))</f>
        <v/>
      </c>
    </row>
    <row r="1443">
      <c r="G1443">
        <f>IF(A1443="","",IF(LEFT(A1443,4)="http",IFERROR(MID(A1443,FIND("/",A1443,FIND("//",A1443)+2),2000),"/"),A1443))</f>
        <v/>
      </c>
      <c r="H1443">
        <f>IF(G1443="","",IFERROR(LEFT(SUBSTITUTE(G1443,"#","?"),FIND("?",SUBSTITUTE(G1443,"#","?"))-1),G1443))</f>
        <v/>
      </c>
      <c r="I1443">
        <f>IF(H1443="","",LOWER(IF(AND(LEN(H1443)&gt;1,RIGHT(H1443,1)="/"),LEFT(H1443,LEN(H1443)-1),H1443)))</f>
        <v/>
      </c>
      <c r="J1443">
        <f>IF(I1443="","",IFERROR(N(INDEX($A1443:$E1443,1,Rules!$H$16)),0))</f>
        <v/>
      </c>
      <c r="K1443">
        <f>IF(I1443="","",IFERROR(N(INDEX($A1443:$E1443,1,Rules!$H$17)),0))</f>
        <v/>
      </c>
      <c r="L1443">
        <f>IF(I1443="","",IFERROR(N(INDEX($A1443:$E1443,1,Rules!$H$18))*K1443,0))</f>
        <v/>
      </c>
      <c r="M1443">
        <f>IF(I1443="","",IF(COUNTIF(Crawl!$EC$2:$EC$2001,I1443)&gt;0,"Yes","No"))</f>
        <v/>
      </c>
    </row>
    <row r="1444">
      <c r="G1444">
        <f>IF(A1444="","",IF(LEFT(A1444,4)="http",IFERROR(MID(A1444,FIND("/",A1444,FIND("//",A1444)+2),2000),"/"),A1444))</f>
        <v/>
      </c>
      <c r="H1444">
        <f>IF(G1444="","",IFERROR(LEFT(SUBSTITUTE(G1444,"#","?"),FIND("?",SUBSTITUTE(G1444,"#","?"))-1),G1444))</f>
        <v/>
      </c>
      <c r="I1444">
        <f>IF(H1444="","",LOWER(IF(AND(LEN(H1444)&gt;1,RIGHT(H1444,1)="/"),LEFT(H1444,LEN(H1444)-1),H1444)))</f>
        <v/>
      </c>
      <c r="J1444">
        <f>IF(I1444="","",IFERROR(N(INDEX($A1444:$E1444,1,Rules!$H$16)),0))</f>
        <v/>
      </c>
      <c r="K1444">
        <f>IF(I1444="","",IFERROR(N(INDEX($A1444:$E1444,1,Rules!$H$17)),0))</f>
        <v/>
      </c>
      <c r="L1444">
        <f>IF(I1444="","",IFERROR(N(INDEX($A1444:$E1444,1,Rules!$H$18))*K1444,0))</f>
        <v/>
      </c>
      <c r="M1444">
        <f>IF(I1444="","",IF(COUNTIF(Crawl!$EC$2:$EC$2001,I1444)&gt;0,"Yes","No"))</f>
        <v/>
      </c>
    </row>
    <row r="1445">
      <c r="G1445">
        <f>IF(A1445="","",IF(LEFT(A1445,4)="http",IFERROR(MID(A1445,FIND("/",A1445,FIND("//",A1445)+2),2000),"/"),A1445))</f>
        <v/>
      </c>
      <c r="H1445">
        <f>IF(G1445="","",IFERROR(LEFT(SUBSTITUTE(G1445,"#","?"),FIND("?",SUBSTITUTE(G1445,"#","?"))-1),G1445))</f>
        <v/>
      </c>
      <c r="I1445">
        <f>IF(H1445="","",LOWER(IF(AND(LEN(H1445)&gt;1,RIGHT(H1445,1)="/"),LEFT(H1445,LEN(H1445)-1),H1445)))</f>
        <v/>
      </c>
      <c r="J1445">
        <f>IF(I1445="","",IFERROR(N(INDEX($A1445:$E1445,1,Rules!$H$16)),0))</f>
        <v/>
      </c>
      <c r="K1445">
        <f>IF(I1445="","",IFERROR(N(INDEX($A1445:$E1445,1,Rules!$H$17)),0))</f>
        <v/>
      </c>
      <c r="L1445">
        <f>IF(I1445="","",IFERROR(N(INDEX($A1445:$E1445,1,Rules!$H$18))*K1445,0))</f>
        <v/>
      </c>
      <c r="M1445">
        <f>IF(I1445="","",IF(COUNTIF(Crawl!$EC$2:$EC$2001,I1445)&gt;0,"Yes","No"))</f>
        <v/>
      </c>
    </row>
    <row r="1446">
      <c r="G1446">
        <f>IF(A1446="","",IF(LEFT(A1446,4)="http",IFERROR(MID(A1446,FIND("/",A1446,FIND("//",A1446)+2),2000),"/"),A1446))</f>
        <v/>
      </c>
      <c r="H1446">
        <f>IF(G1446="","",IFERROR(LEFT(SUBSTITUTE(G1446,"#","?"),FIND("?",SUBSTITUTE(G1446,"#","?"))-1),G1446))</f>
        <v/>
      </c>
      <c r="I1446">
        <f>IF(H1446="","",LOWER(IF(AND(LEN(H1446)&gt;1,RIGHT(H1446,1)="/"),LEFT(H1446,LEN(H1446)-1),H1446)))</f>
        <v/>
      </c>
      <c r="J1446">
        <f>IF(I1446="","",IFERROR(N(INDEX($A1446:$E1446,1,Rules!$H$16)),0))</f>
        <v/>
      </c>
      <c r="K1446">
        <f>IF(I1446="","",IFERROR(N(INDEX($A1446:$E1446,1,Rules!$H$17)),0))</f>
        <v/>
      </c>
      <c r="L1446">
        <f>IF(I1446="","",IFERROR(N(INDEX($A1446:$E1446,1,Rules!$H$18))*K1446,0))</f>
        <v/>
      </c>
      <c r="M1446">
        <f>IF(I1446="","",IF(COUNTIF(Crawl!$EC$2:$EC$2001,I1446)&gt;0,"Yes","No"))</f>
        <v/>
      </c>
    </row>
    <row r="1447">
      <c r="G1447">
        <f>IF(A1447="","",IF(LEFT(A1447,4)="http",IFERROR(MID(A1447,FIND("/",A1447,FIND("//",A1447)+2),2000),"/"),A1447))</f>
        <v/>
      </c>
      <c r="H1447">
        <f>IF(G1447="","",IFERROR(LEFT(SUBSTITUTE(G1447,"#","?"),FIND("?",SUBSTITUTE(G1447,"#","?"))-1),G1447))</f>
        <v/>
      </c>
      <c r="I1447">
        <f>IF(H1447="","",LOWER(IF(AND(LEN(H1447)&gt;1,RIGHT(H1447,1)="/"),LEFT(H1447,LEN(H1447)-1),H1447)))</f>
        <v/>
      </c>
      <c r="J1447">
        <f>IF(I1447="","",IFERROR(N(INDEX($A1447:$E1447,1,Rules!$H$16)),0))</f>
        <v/>
      </c>
      <c r="K1447">
        <f>IF(I1447="","",IFERROR(N(INDEX($A1447:$E1447,1,Rules!$H$17)),0))</f>
        <v/>
      </c>
      <c r="L1447">
        <f>IF(I1447="","",IFERROR(N(INDEX($A1447:$E1447,1,Rules!$H$18))*K1447,0))</f>
        <v/>
      </c>
      <c r="M1447">
        <f>IF(I1447="","",IF(COUNTIF(Crawl!$EC$2:$EC$2001,I1447)&gt;0,"Yes","No"))</f>
        <v/>
      </c>
    </row>
    <row r="1448">
      <c r="G1448">
        <f>IF(A1448="","",IF(LEFT(A1448,4)="http",IFERROR(MID(A1448,FIND("/",A1448,FIND("//",A1448)+2),2000),"/"),A1448))</f>
        <v/>
      </c>
      <c r="H1448">
        <f>IF(G1448="","",IFERROR(LEFT(SUBSTITUTE(G1448,"#","?"),FIND("?",SUBSTITUTE(G1448,"#","?"))-1),G1448))</f>
        <v/>
      </c>
      <c r="I1448">
        <f>IF(H1448="","",LOWER(IF(AND(LEN(H1448)&gt;1,RIGHT(H1448,1)="/"),LEFT(H1448,LEN(H1448)-1),H1448)))</f>
        <v/>
      </c>
      <c r="J1448">
        <f>IF(I1448="","",IFERROR(N(INDEX($A1448:$E1448,1,Rules!$H$16)),0))</f>
        <v/>
      </c>
      <c r="K1448">
        <f>IF(I1448="","",IFERROR(N(INDEX($A1448:$E1448,1,Rules!$H$17)),0))</f>
        <v/>
      </c>
      <c r="L1448">
        <f>IF(I1448="","",IFERROR(N(INDEX($A1448:$E1448,1,Rules!$H$18))*K1448,0))</f>
        <v/>
      </c>
      <c r="M1448">
        <f>IF(I1448="","",IF(COUNTIF(Crawl!$EC$2:$EC$2001,I1448)&gt;0,"Yes","No"))</f>
        <v/>
      </c>
    </row>
    <row r="1449">
      <c r="G1449">
        <f>IF(A1449="","",IF(LEFT(A1449,4)="http",IFERROR(MID(A1449,FIND("/",A1449,FIND("//",A1449)+2),2000),"/"),A1449))</f>
        <v/>
      </c>
      <c r="H1449">
        <f>IF(G1449="","",IFERROR(LEFT(SUBSTITUTE(G1449,"#","?"),FIND("?",SUBSTITUTE(G1449,"#","?"))-1),G1449))</f>
        <v/>
      </c>
      <c r="I1449">
        <f>IF(H1449="","",LOWER(IF(AND(LEN(H1449)&gt;1,RIGHT(H1449,1)="/"),LEFT(H1449,LEN(H1449)-1),H1449)))</f>
        <v/>
      </c>
      <c r="J1449">
        <f>IF(I1449="","",IFERROR(N(INDEX($A1449:$E1449,1,Rules!$H$16)),0))</f>
        <v/>
      </c>
      <c r="K1449">
        <f>IF(I1449="","",IFERROR(N(INDEX($A1449:$E1449,1,Rules!$H$17)),0))</f>
        <v/>
      </c>
      <c r="L1449">
        <f>IF(I1449="","",IFERROR(N(INDEX($A1449:$E1449,1,Rules!$H$18))*K1449,0))</f>
        <v/>
      </c>
      <c r="M1449">
        <f>IF(I1449="","",IF(COUNTIF(Crawl!$EC$2:$EC$2001,I1449)&gt;0,"Yes","No"))</f>
        <v/>
      </c>
    </row>
    <row r="1450">
      <c r="G1450">
        <f>IF(A1450="","",IF(LEFT(A1450,4)="http",IFERROR(MID(A1450,FIND("/",A1450,FIND("//",A1450)+2),2000),"/"),A1450))</f>
        <v/>
      </c>
      <c r="H1450">
        <f>IF(G1450="","",IFERROR(LEFT(SUBSTITUTE(G1450,"#","?"),FIND("?",SUBSTITUTE(G1450,"#","?"))-1),G1450))</f>
        <v/>
      </c>
      <c r="I1450">
        <f>IF(H1450="","",LOWER(IF(AND(LEN(H1450)&gt;1,RIGHT(H1450,1)="/"),LEFT(H1450,LEN(H1450)-1),H1450)))</f>
        <v/>
      </c>
      <c r="J1450">
        <f>IF(I1450="","",IFERROR(N(INDEX($A1450:$E1450,1,Rules!$H$16)),0))</f>
        <v/>
      </c>
      <c r="K1450">
        <f>IF(I1450="","",IFERROR(N(INDEX($A1450:$E1450,1,Rules!$H$17)),0))</f>
        <v/>
      </c>
      <c r="L1450">
        <f>IF(I1450="","",IFERROR(N(INDEX($A1450:$E1450,1,Rules!$H$18))*K1450,0))</f>
        <v/>
      </c>
      <c r="M1450">
        <f>IF(I1450="","",IF(COUNTIF(Crawl!$EC$2:$EC$2001,I1450)&gt;0,"Yes","No"))</f>
        <v/>
      </c>
    </row>
    <row r="1451">
      <c r="G1451">
        <f>IF(A1451="","",IF(LEFT(A1451,4)="http",IFERROR(MID(A1451,FIND("/",A1451,FIND("//",A1451)+2),2000),"/"),A1451))</f>
        <v/>
      </c>
      <c r="H1451">
        <f>IF(G1451="","",IFERROR(LEFT(SUBSTITUTE(G1451,"#","?"),FIND("?",SUBSTITUTE(G1451,"#","?"))-1),G1451))</f>
        <v/>
      </c>
      <c r="I1451">
        <f>IF(H1451="","",LOWER(IF(AND(LEN(H1451)&gt;1,RIGHT(H1451,1)="/"),LEFT(H1451,LEN(H1451)-1),H1451)))</f>
        <v/>
      </c>
      <c r="J1451">
        <f>IF(I1451="","",IFERROR(N(INDEX($A1451:$E1451,1,Rules!$H$16)),0))</f>
        <v/>
      </c>
      <c r="K1451">
        <f>IF(I1451="","",IFERROR(N(INDEX($A1451:$E1451,1,Rules!$H$17)),0))</f>
        <v/>
      </c>
      <c r="L1451">
        <f>IF(I1451="","",IFERROR(N(INDEX($A1451:$E1451,1,Rules!$H$18))*K1451,0))</f>
        <v/>
      </c>
      <c r="M1451">
        <f>IF(I1451="","",IF(COUNTIF(Crawl!$EC$2:$EC$2001,I1451)&gt;0,"Yes","No"))</f>
        <v/>
      </c>
    </row>
    <row r="1452">
      <c r="G1452">
        <f>IF(A1452="","",IF(LEFT(A1452,4)="http",IFERROR(MID(A1452,FIND("/",A1452,FIND("//",A1452)+2),2000),"/"),A1452))</f>
        <v/>
      </c>
      <c r="H1452">
        <f>IF(G1452="","",IFERROR(LEFT(SUBSTITUTE(G1452,"#","?"),FIND("?",SUBSTITUTE(G1452,"#","?"))-1),G1452))</f>
        <v/>
      </c>
      <c r="I1452">
        <f>IF(H1452="","",LOWER(IF(AND(LEN(H1452)&gt;1,RIGHT(H1452,1)="/"),LEFT(H1452,LEN(H1452)-1),H1452)))</f>
        <v/>
      </c>
      <c r="J1452">
        <f>IF(I1452="","",IFERROR(N(INDEX($A1452:$E1452,1,Rules!$H$16)),0))</f>
        <v/>
      </c>
      <c r="K1452">
        <f>IF(I1452="","",IFERROR(N(INDEX($A1452:$E1452,1,Rules!$H$17)),0))</f>
        <v/>
      </c>
      <c r="L1452">
        <f>IF(I1452="","",IFERROR(N(INDEX($A1452:$E1452,1,Rules!$H$18))*K1452,0))</f>
        <v/>
      </c>
      <c r="M1452">
        <f>IF(I1452="","",IF(COUNTIF(Crawl!$EC$2:$EC$2001,I1452)&gt;0,"Yes","No"))</f>
        <v/>
      </c>
    </row>
    <row r="1453">
      <c r="G1453">
        <f>IF(A1453="","",IF(LEFT(A1453,4)="http",IFERROR(MID(A1453,FIND("/",A1453,FIND("//",A1453)+2),2000),"/"),A1453))</f>
        <v/>
      </c>
      <c r="H1453">
        <f>IF(G1453="","",IFERROR(LEFT(SUBSTITUTE(G1453,"#","?"),FIND("?",SUBSTITUTE(G1453,"#","?"))-1),G1453))</f>
        <v/>
      </c>
      <c r="I1453">
        <f>IF(H1453="","",LOWER(IF(AND(LEN(H1453)&gt;1,RIGHT(H1453,1)="/"),LEFT(H1453,LEN(H1453)-1),H1453)))</f>
        <v/>
      </c>
      <c r="J1453">
        <f>IF(I1453="","",IFERROR(N(INDEX($A1453:$E1453,1,Rules!$H$16)),0))</f>
        <v/>
      </c>
      <c r="K1453">
        <f>IF(I1453="","",IFERROR(N(INDEX($A1453:$E1453,1,Rules!$H$17)),0))</f>
        <v/>
      </c>
      <c r="L1453">
        <f>IF(I1453="","",IFERROR(N(INDEX($A1453:$E1453,1,Rules!$H$18))*K1453,0))</f>
        <v/>
      </c>
      <c r="M1453">
        <f>IF(I1453="","",IF(COUNTIF(Crawl!$EC$2:$EC$2001,I1453)&gt;0,"Yes","No"))</f>
        <v/>
      </c>
    </row>
    <row r="1454">
      <c r="G1454">
        <f>IF(A1454="","",IF(LEFT(A1454,4)="http",IFERROR(MID(A1454,FIND("/",A1454,FIND("//",A1454)+2),2000),"/"),A1454))</f>
        <v/>
      </c>
      <c r="H1454">
        <f>IF(G1454="","",IFERROR(LEFT(SUBSTITUTE(G1454,"#","?"),FIND("?",SUBSTITUTE(G1454,"#","?"))-1),G1454))</f>
        <v/>
      </c>
      <c r="I1454">
        <f>IF(H1454="","",LOWER(IF(AND(LEN(H1454)&gt;1,RIGHT(H1454,1)="/"),LEFT(H1454,LEN(H1454)-1),H1454)))</f>
        <v/>
      </c>
      <c r="J1454">
        <f>IF(I1454="","",IFERROR(N(INDEX($A1454:$E1454,1,Rules!$H$16)),0))</f>
        <v/>
      </c>
      <c r="K1454">
        <f>IF(I1454="","",IFERROR(N(INDEX($A1454:$E1454,1,Rules!$H$17)),0))</f>
        <v/>
      </c>
      <c r="L1454">
        <f>IF(I1454="","",IFERROR(N(INDEX($A1454:$E1454,1,Rules!$H$18))*K1454,0))</f>
        <v/>
      </c>
      <c r="M1454">
        <f>IF(I1454="","",IF(COUNTIF(Crawl!$EC$2:$EC$2001,I1454)&gt;0,"Yes","No"))</f>
        <v/>
      </c>
    </row>
    <row r="1455">
      <c r="G1455">
        <f>IF(A1455="","",IF(LEFT(A1455,4)="http",IFERROR(MID(A1455,FIND("/",A1455,FIND("//",A1455)+2),2000),"/"),A1455))</f>
        <v/>
      </c>
      <c r="H1455">
        <f>IF(G1455="","",IFERROR(LEFT(SUBSTITUTE(G1455,"#","?"),FIND("?",SUBSTITUTE(G1455,"#","?"))-1),G1455))</f>
        <v/>
      </c>
      <c r="I1455">
        <f>IF(H1455="","",LOWER(IF(AND(LEN(H1455)&gt;1,RIGHT(H1455,1)="/"),LEFT(H1455,LEN(H1455)-1),H1455)))</f>
        <v/>
      </c>
      <c r="J1455">
        <f>IF(I1455="","",IFERROR(N(INDEX($A1455:$E1455,1,Rules!$H$16)),0))</f>
        <v/>
      </c>
      <c r="K1455">
        <f>IF(I1455="","",IFERROR(N(INDEX($A1455:$E1455,1,Rules!$H$17)),0))</f>
        <v/>
      </c>
      <c r="L1455">
        <f>IF(I1455="","",IFERROR(N(INDEX($A1455:$E1455,1,Rules!$H$18))*K1455,0))</f>
        <v/>
      </c>
      <c r="M1455">
        <f>IF(I1455="","",IF(COUNTIF(Crawl!$EC$2:$EC$2001,I1455)&gt;0,"Yes","No"))</f>
        <v/>
      </c>
    </row>
    <row r="1456">
      <c r="G1456">
        <f>IF(A1456="","",IF(LEFT(A1456,4)="http",IFERROR(MID(A1456,FIND("/",A1456,FIND("//",A1456)+2),2000),"/"),A1456))</f>
        <v/>
      </c>
      <c r="H1456">
        <f>IF(G1456="","",IFERROR(LEFT(SUBSTITUTE(G1456,"#","?"),FIND("?",SUBSTITUTE(G1456,"#","?"))-1),G1456))</f>
        <v/>
      </c>
      <c r="I1456">
        <f>IF(H1456="","",LOWER(IF(AND(LEN(H1456)&gt;1,RIGHT(H1456,1)="/"),LEFT(H1456,LEN(H1456)-1),H1456)))</f>
        <v/>
      </c>
      <c r="J1456">
        <f>IF(I1456="","",IFERROR(N(INDEX($A1456:$E1456,1,Rules!$H$16)),0))</f>
        <v/>
      </c>
      <c r="K1456">
        <f>IF(I1456="","",IFERROR(N(INDEX($A1456:$E1456,1,Rules!$H$17)),0))</f>
        <v/>
      </c>
      <c r="L1456">
        <f>IF(I1456="","",IFERROR(N(INDEX($A1456:$E1456,1,Rules!$H$18))*K1456,0))</f>
        <v/>
      </c>
      <c r="M1456">
        <f>IF(I1456="","",IF(COUNTIF(Crawl!$EC$2:$EC$2001,I1456)&gt;0,"Yes","No"))</f>
        <v/>
      </c>
    </row>
    <row r="1457">
      <c r="G1457">
        <f>IF(A1457="","",IF(LEFT(A1457,4)="http",IFERROR(MID(A1457,FIND("/",A1457,FIND("//",A1457)+2),2000),"/"),A1457))</f>
        <v/>
      </c>
      <c r="H1457">
        <f>IF(G1457="","",IFERROR(LEFT(SUBSTITUTE(G1457,"#","?"),FIND("?",SUBSTITUTE(G1457,"#","?"))-1),G1457))</f>
        <v/>
      </c>
      <c r="I1457">
        <f>IF(H1457="","",LOWER(IF(AND(LEN(H1457)&gt;1,RIGHT(H1457,1)="/"),LEFT(H1457,LEN(H1457)-1),H1457)))</f>
        <v/>
      </c>
      <c r="J1457">
        <f>IF(I1457="","",IFERROR(N(INDEX($A1457:$E1457,1,Rules!$H$16)),0))</f>
        <v/>
      </c>
      <c r="K1457">
        <f>IF(I1457="","",IFERROR(N(INDEX($A1457:$E1457,1,Rules!$H$17)),0))</f>
        <v/>
      </c>
      <c r="L1457">
        <f>IF(I1457="","",IFERROR(N(INDEX($A1457:$E1457,1,Rules!$H$18))*K1457,0))</f>
        <v/>
      </c>
      <c r="M1457">
        <f>IF(I1457="","",IF(COUNTIF(Crawl!$EC$2:$EC$2001,I1457)&gt;0,"Yes","No"))</f>
        <v/>
      </c>
    </row>
    <row r="1458">
      <c r="G1458">
        <f>IF(A1458="","",IF(LEFT(A1458,4)="http",IFERROR(MID(A1458,FIND("/",A1458,FIND("//",A1458)+2),2000),"/"),A1458))</f>
        <v/>
      </c>
      <c r="H1458">
        <f>IF(G1458="","",IFERROR(LEFT(SUBSTITUTE(G1458,"#","?"),FIND("?",SUBSTITUTE(G1458,"#","?"))-1),G1458))</f>
        <v/>
      </c>
      <c r="I1458">
        <f>IF(H1458="","",LOWER(IF(AND(LEN(H1458)&gt;1,RIGHT(H1458,1)="/"),LEFT(H1458,LEN(H1458)-1),H1458)))</f>
        <v/>
      </c>
      <c r="J1458">
        <f>IF(I1458="","",IFERROR(N(INDEX($A1458:$E1458,1,Rules!$H$16)),0))</f>
        <v/>
      </c>
      <c r="K1458">
        <f>IF(I1458="","",IFERROR(N(INDEX($A1458:$E1458,1,Rules!$H$17)),0))</f>
        <v/>
      </c>
      <c r="L1458">
        <f>IF(I1458="","",IFERROR(N(INDEX($A1458:$E1458,1,Rules!$H$18))*K1458,0))</f>
        <v/>
      </c>
      <c r="M1458">
        <f>IF(I1458="","",IF(COUNTIF(Crawl!$EC$2:$EC$2001,I1458)&gt;0,"Yes","No"))</f>
        <v/>
      </c>
    </row>
    <row r="1459">
      <c r="G1459">
        <f>IF(A1459="","",IF(LEFT(A1459,4)="http",IFERROR(MID(A1459,FIND("/",A1459,FIND("//",A1459)+2),2000),"/"),A1459))</f>
        <v/>
      </c>
      <c r="H1459">
        <f>IF(G1459="","",IFERROR(LEFT(SUBSTITUTE(G1459,"#","?"),FIND("?",SUBSTITUTE(G1459,"#","?"))-1),G1459))</f>
        <v/>
      </c>
      <c r="I1459">
        <f>IF(H1459="","",LOWER(IF(AND(LEN(H1459)&gt;1,RIGHT(H1459,1)="/"),LEFT(H1459,LEN(H1459)-1),H1459)))</f>
        <v/>
      </c>
      <c r="J1459">
        <f>IF(I1459="","",IFERROR(N(INDEX($A1459:$E1459,1,Rules!$H$16)),0))</f>
        <v/>
      </c>
      <c r="K1459">
        <f>IF(I1459="","",IFERROR(N(INDEX($A1459:$E1459,1,Rules!$H$17)),0))</f>
        <v/>
      </c>
      <c r="L1459">
        <f>IF(I1459="","",IFERROR(N(INDEX($A1459:$E1459,1,Rules!$H$18))*K1459,0))</f>
        <v/>
      </c>
      <c r="M1459">
        <f>IF(I1459="","",IF(COUNTIF(Crawl!$EC$2:$EC$2001,I1459)&gt;0,"Yes","No"))</f>
        <v/>
      </c>
    </row>
    <row r="1460">
      <c r="G1460">
        <f>IF(A1460="","",IF(LEFT(A1460,4)="http",IFERROR(MID(A1460,FIND("/",A1460,FIND("//",A1460)+2),2000),"/"),A1460))</f>
        <v/>
      </c>
      <c r="H1460">
        <f>IF(G1460="","",IFERROR(LEFT(SUBSTITUTE(G1460,"#","?"),FIND("?",SUBSTITUTE(G1460,"#","?"))-1),G1460))</f>
        <v/>
      </c>
      <c r="I1460">
        <f>IF(H1460="","",LOWER(IF(AND(LEN(H1460)&gt;1,RIGHT(H1460,1)="/"),LEFT(H1460,LEN(H1460)-1),H1460)))</f>
        <v/>
      </c>
      <c r="J1460">
        <f>IF(I1460="","",IFERROR(N(INDEX($A1460:$E1460,1,Rules!$H$16)),0))</f>
        <v/>
      </c>
      <c r="K1460">
        <f>IF(I1460="","",IFERROR(N(INDEX($A1460:$E1460,1,Rules!$H$17)),0))</f>
        <v/>
      </c>
      <c r="L1460">
        <f>IF(I1460="","",IFERROR(N(INDEX($A1460:$E1460,1,Rules!$H$18))*K1460,0))</f>
        <v/>
      </c>
      <c r="M1460">
        <f>IF(I1460="","",IF(COUNTIF(Crawl!$EC$2:$EC$2001,I1460)&gt;0,"Yes","No"))</f>
        <v/>
      </c>
    </row>
    <row r="1461">
      <c r="G1461">
        <f>IF(A1461="","",IF(LEFT(A1461,4)="http",IFERROR(MID(A1461,FIND("/",A1461,FIND("//",A1461)+2),2000),"/"),A1461))</f>
        <v/>
      </c>
      <c r="H1461">
        <f>IF(G1461="","",IFERROR(LEFT(SUBSTITUTE(G1461,"#","?"),FIND("?",SUBSTITUTE(G1461,"#","?"))-1),G1461))</f>
        <v/>
      </c>
      <c r="I1461">
        <f>IF(H1461="","",LOWER(IF(AND(LEN(H1461)&gt;1,RIGHT(H1461,1)="/"),LEFT(H1461,LEN(H1461)-1),H1461)))</f>
        <v/>
      </c>
      <c r="J1461">
        <f>IF(I1461="","",IFERROR(N(INDEX($A1461:$E1461,1,Rules!$H$16)),0))</f>
        <v/>
      </c>
      <c r="K1461">
        <f>IF(I1461="","",IFERROR(N(INDEX($A1461:$E1461,1,Rules!$H$17)),0))</f>
        <v/>
      </c>
      <c r="L1461">
        <f>IF(I1461="","",IFERROR(N(INDEX($A1461:$E1461,1,Rules!$H$18))*K1461,0))</f>
        <v/>
      </c>
      <c r="M1461">
        <f>IF(I1461="","",IF(COUNTIF(Crawl!$EC$2:$EC$2001,I1461)&gt;0,"Yes","No"))</f>
        <v/>
      </c>
    </row>
    <row r="1462">
      <c r="G1462">
        <f>IF(A1462="","",IF(LEFT(A1462,4)="http",IFERROR(MID(A1462,FIND("/",A1462,FIND("//",A1462)+2),2000),"/"),A1462))</f>
        <v/>
      </c>
      <c r="H1462">
        <f>IF(G1462="","",IFERROR(LEFT(SUBSTITUTE(G1462,"#","?"),FIND("?",SUBSTITUTE(G1462,"#","?"))-1),G1462))</f>
        <v/>
      </c>
      <c r="I1462">
        <f>IF(H1462="","",LOWER(IF(AND(LEN(H1462)&gt;1,RIGHT(H1462,1)="/"),LEFT(H1462,LEN(H1462)-1),H1462)))</f>
        <v/>
      </c>
      <c r="J1462">
        <f>IF(I1462="","",IFERROR(N(INDEX($A1462:$E1462,1,Rules!$H$16)),0))</f>
        <v/>
      </c>
      <c r="K1462">
        <f>IF(I1462="","",IFERROR(N(INDEX($A1462:$E1462,1,Rules!$H$17)),0))</f>
        <v/>
      </c>
      <c r="L1462">
        <f>IF(I1462="","",IFERROR(N(INDEX($A1462:$E1462,1,Rules!$H$18))*K1462,0))</f>
        <v/>
      </c>
      <c r="M1462">
        <f>IF(I1462="","",IF(COUNTIF(Crawl!$EC$2:$EC$2001,I1462)&gt;0,"Yes","No"))</f>
        <v/>
      </c>
    </row>
    <row r="1463">
      <c r="G1463">
        <f>IF(A1463="","",IF(LEFT(A1463,4)="http",IFERROR(MID(A1463,FIND("/",A1463,FIND("//",A1463)+2),2000),"/"),A1463))</f>
        <v/>
      </c>
      <c r="H1463">
        <f>IF(G1463="","",IFERROR(LEFT(SUBSTITUTE(G1463,"#","?"),FIND("?",SUBSTITUTE(G1463,"#","?"))-1),G1463))</f>
        <v/>
      </c>
      <c r="I1463">
        <f>IF(H1463="","",LOWER(IF(AND(LEN(H1463)&gt;1,RIGHT(H1463,1)="/"),LEFT(H1463,LEN(H1463)-1),H1463)))</f>
        <v/>
      </c>
      <c r="J1463">
        <f>IF(I1463="","",IFERROR(N(INDEX($A1463:$E1463,1,Rules!$H$16)),0))</f>
        <v/>
      </c>
      <c r="K1463">
        <f>IF(I1463="","",IFERROR(N(INDEX($A1463:$E1463,1,Rules!$H$17)),0))</f>
        <v/>
      </c>
      <c r="L1463">
        <f>IF(I1463="","",IFERROR(N(INDEX($A1463:$E1463,1,Rules!$H$18))*K1463,0))</f>
        <v/>
      </c>
      <c r="M1463">
        <f>IF(I1463="","",IF(COUNTIF(Crawl!$EC$2:$EC$2001,I1463)&gt;0,"Yes","No"))</f>
        <v/>
      </c>
    </row>
    <row r="1464">
      <c r="G1464">
        <f>IF(A1464="","",IF(LEFT(A1464,4)="http",IFERROR(MID(A1464,FIND("/",A1464,FIND("//",A1464)+2),2000),"/"),A1464))</f>
        <v/>
      </c>
      <c r="H1464">
        <f>IF(G1464="","",IFERROR(LEFT(SUBSTITUTE(G1464,"#","?"),FIND("?",SUBSTITUTE(G1464,"#","?"))-1),G1464))</f>
        <v/>
      </c>
      <c r="I1464">
        <f>IF(H1464="","",LOWER(IF(AND(LEN(H1464)&gt;1,RIGHT(H1464,1)="/"),LEFT(H1464,LEN(H1464)-1),H1464)))</f>
        <v/>
      </c>
      <c r="J1464">
        <f>IF(I1464="","",IFERROR(N(INDEX($A1464:$E1464,1,Rules!$H$16)),0))</f>
        <v/>
      </c>
      <c r="K1464">
        <f>IF(I1464="","",IFERROR(N(INDEX($A1464:$E1464,1,Rules!$H$17)),0))</f>
        <v/>
      </c>
      <c r="L1464">
        <f>IF(I1464="","",IFERROR(N(INDEX($A1464:$E1464,1,Rules!$H$18))*K1464,0))</f>
        <v/>
      </c>
      <c r="M1464">
        <f>IF(I1464="","",IF(COUNTIF(Crawl!$EC$2:$EC$2001,I1464)&gt;0,"Yes","No"))</f>
        <v/>
      </c>
    </row>
    <row r="1465">
      <c r="G1465">
        <f>IF(A1465="","",IF(LEFT(A1465,4)="http",IFERROR(MID(A1465,FIND("/",A1465,FIND("//",A1465)+2),2000),"/"),A1465))</f>
        <v/>
      </c>
      <c r="H1465">
        <f>IF(G1465="","",IFERROR(LEFT(SUBSTITUTE(G1465,"#","?"),FIND("?",SUBSTITUTE(G1465,"#","?"))-1),G1465))</f>
        <v/>
      </c>
      <c r="I1465">
        <f>IF(H1465="","",LOWER(IF(AND(LEN(H1465)&gt;1,RIGHT(H1465,1)="/"),LEFT(H1465,LEN(H1465)-1),H1465)))</f>
        <v/>
      </c>
      <c r="J1465">
        <f>IF(I1465="","",IFERROR(N(INDEX($A1465:$E1465,1,Rules!$H$16)),0))</f>
        <v/>
      </c>
      <c r="K1465">
        <f>IF(I1465="","",IFERROR(N(INDEX($A1465:$E1465,1,Rules!$H$17)),0))</f>
        <v/>
      </c>
      <c r="L1465">
        <f>IF(I1465="","",IFERROR(N(INDEX($A1465:$E1465,1,Rules!$H$18))*K1465,0))</f>
        <v/>
      </c>
      <c r="M1465">
        <f>IF(I1465="","",IF(COUNTIF(Crawl!$EC$2:$EC$2001,I1465)&gt;0,"Yes","No"))</f>
        <v/>
      </c>
    </row>
    <row r="1466">
      <c r="G1466">
        <f>IF(A1466="","",IF(LEFT(A1466,4)="http",IFERROR(MID(A1466,FIND("/",A1466,FIND("//",A1466)+2),2000),"/"),A1466))</f>
        <v/>
      </c>
      <c r="H1466">
        <f>IF(G1466="","",IFERROR(LEFT(SUBSTITUTE(G1466,"#","?"),FIND("?",SUBSTITUTE(G1466,"#","?"))-1),G1466))</f>
        <v/>
      </c>
      <c r="I1466">
        <f>IF(H1466="","",LOWER(IF(AND(LEN(H1466)&gt;1,RIGHT(H1466,1)="/"),LEFT(H1466,LEN(H1466)-1),H1466)))</f>
        <v/>
      </c>
      <c r="J1466">
        <f>IF(I1466="","",IFERROR(N(INDEX($A1466:$E1466,1,Rules!$H$16)),0))</f>
        <v/>
      </c>
      <c r="K1466">
        <f>IF(I1466="","",IFERROR(N(INDEX($A1466:$E1466,1,Rules!$H$17)),0))</f>
        <v/>
      </c>
      <c r="L1466">
        <f>IF(I1466="","",IFERROR(N(INDEX($A1466:$E1466,1,Rules!$H$18))*K1466,0))</f>
        <v/>
      </c>
      <c r="M1466">
        <f>IF(I1466="","",IF(COUNTIF(Crawl!$EC$2:$EC$2001,I1466)&gt;0,"Yes","No"))</f>
        <v/>
      </c>
    </row>
    <row r="1467">
      <c r="G1467">
        <f>IF(A1467="","",IF(LEFT(A1467,4)="http",IFERROR(MID(A1467,FIND("/",A1467,FIND("//",A1467)+2),2000),"/"),A1467))</f>
        <v/>
      </c>
      <c r="H1467">
        <f>IF(G1467="","",IFERROR(LEFT(SUBSTITUTE(G1467,"#","?"),FIND("?",SUBSTITUTE(G1467,"#","?"))-1),G1467))</f>
        <v/>
      </c>
      <c r="I1467">
        <f>IF(H1467="","",LOWER(IF(AND(LEN(H1467)&gt;1,RIGHT(H1467,1)="/"),LEFT(H1467,LEN(H1467)-1),H1467)))</f>
        <v/>
      </c>
      <c r="J1467">
        <f>IF(I1467="","",IFERROR(N(INDEX($A1467:$E1467,1,Rules!$H$16)),0))</f>
        <v/>
      </c>
      <c r="K1467">
        <f>IF(I1467="","",IFERROR(N(INDEX($A1467:$E1467,1,Rules!$H$17)),0))</f>
        <v/>
      </c>
      <c r="L1467">
        <f>IF(I1467="","",IFERROR(N(INDEX($A1467:$E1467,1,Rules!$H$18))*K1467,0))</f>
        <v/>
      </c>
      <c r="M1467">
        <f>IF(I1467="","",IF(COUNTIF(Crawl!$EC$2:$EC$2001,I1467)&gt;0,"Yes","No"))</f>
        <v/>
      </c>
    </row>
    <row r="1468">
      <c r="G1468">
        <f>IF(A1468="","",IF(LEFT(A1468,4)="http",IFERROR(MID(A1468,FIND("/",A1468,FIND("//",A1468)+2),2000),"/"),A1468))</f>
        <v/>
      </c>
      <c r="H1468">
        <f>IF(G1468="","",IFERROR(LEFT(SUBSTITUTE(G1468,"#","?"),FIND("?",SUBSTITUTE(G1468,"#","?"))-1),G1468))</f>
        <v/>
      </c>
      <c r="I1468">
        <f>IF(H1468="","",LOWER(IF(AND(LEN(H1468)&gt;1,RIGHT(H1468,1)="/"),LEFT(H1468,LEN(H1468)-1),H1468)))</f>
        <v/>
      </c>
      <c r="J1468">
        <f>IF(I1468="","",IFERROR(N(INDEX($A1468:$E1468,1,Rules!$H$16)),0))</f>
        <v/>
      </c>
      <c r="K1468">
        <f>IF(I1468="","",IFERROR(N(INDEX($A1468:$E1468,1,Rules!$H$17)),0))</f>
        <v/>
      </c>
      <c r="L1468">
        <f>IF(I1468="","",IFERROR(N(INDEX($A1468:$E1468,1,Rules!$H$18))*K1468,0))</f>
        <v/>
      </c>
      <c r="M1468">
        <f>IF(I1468="","",IF(COUNTIF(Crawl!$EC$2:$EC$2001,I1468)&gt;0,"Yes","No"))</f>
        <v/>
      </c>
    </row>
    <row r="1469">
      <c r="G1469">
        <f>IF(A1469="","",IF(LEFT(A1469,4)="http",IFERROR(MID(A1469,FIND("/",A1469,FIND("//",A1469)+2),2000),"/"),A1469))</f>
        <v/>
      </c>
      <c r="H1469">
        <f>IF(G1469="","",IFERROR(LEFT(SUBSTITUTE(G1469,"#","?"),FIND("?",SUBSTITUTE(G1469,"#","?"))-1),G1469))</f>
        <v/>
      </c>
      <c r="I1469">
        <f>IF(H1469="","",LOWER(IF(AND(LEN(H1469)&gt;1,RIGHT(H1469,1)="/"),LEFT(H1469,LEN(H1469)-1),H1469)))</f>
        <v/>
      </c>
      <c r="J1469">
        <f>IF(I1469="","",IFERROR(N(INDEX($A1469:$E1469,1,Rules!$H$16)),0))</f>
        <v/>
      </c>
      <c r="K1469">
        <f>IF(I1469="","",IFERROR(N(INDEX($A1469:$E1469,1,Rules!$H$17)),0))</f>
        <v/>
      </c>
      <c r="L1469">
        <f>IF(I1469="","",IFERROR(N(INDEX($A1469:$E1469,1,Rules!$H$18))*K1469,0))</f>
        <v/>
      </c>
      <c r="M1469">
        <f>IF(I1469="","",IF(COUNTIF(Crawl!$EC$2:$EC$2001,I1469)&gt;0,"Yes","No"))</f>
        <v/>
      </c>
    </row>
    <row r="1470">
      <c r="G1470">
        <f>IF(A1470="","",IF(LEFT(A1470,4)="http",IFERROR(MID(A1470,FIND("/",A1470,FIND("//",A1470)+2),2000),"/"),A1470))</f>
        <v/>
      </c>
      <c r="H1470">
        <f>IF(G1470="","",IFERROR(LEFT(SUBSTITUTE(G1470,"#","?"),FIND("?",SUBSTITUTE(G1470,"#","?"))-1),G1470))</f>
        <v/>
      </c>
      <c r="I1470">
        <f>IF(H1470="","",LOWER(IF(AND(LEN(H1470)&gt;1,RIGHT(H1470,1)="/"),LEFT(H1470,LEN(H1470)-1),H1470)))</f>
        <v/>
      </c>
      <c r="J1470">
        <f>IF(I1470="","",IFERROR(N(INDEX($A1470:$E1470,1,Rules!$H$16)),0))</f>
        <v/>
      </c>
      <c r="K1470">
        <f>IF(I1470="","",IFERROR(N(INDEX($A1470:$E1470,1,Rules!$H$17)),0))</f>
        <v/>
      </c>
      <c r="L1470">
        <f>IF(I1470="","",IFERROR(N(INDEX($A1470:$E1470,1,Rules!$H$18))*K1470,0))</f>
        <v/>
      </c>
      <c r="M1470">
        <f>IF(I1470="","",IF(COUNTIF(Crawl!$EC$2:$EC$2001,I1470)&gt;0,"Yes","No"))</f>
        <v/>
      </c>
    </row>
    <row r="1471">
      <c r="G1471">
        <f>IF(A1471="","",IF(LEFT(A1471,4)="http",IFERROR(MID(A1471,FIND("/",A1471,FIND("//",A1471)+2),2000),"/"),A1471))</f>
        <v/>
      </c>
      <c r="H1471">
        <f>IF(G1471="","",IFERROR(LEFT(SUBSTITUTE(G1471,"#","?"),FIND("?",SUBSTITUTE(G1471,"#","?"))-1),G1471))</f>
        <v/>
      </c>
      <c r="I1471">
        <f>IF(H1471="","",LOWER(IF(AND(LEN(H1471)&gt;1,RIGHT(H1471,1)="/"),LEFT(H1471,LEN(H1471)-1),H1471)))</f>
        <v/>
      </c>
      <c r="J1471">
        <f>IF(I1471="","",IFERROR(N(INDEX($A1471:$E1471,1,Rules!$H$16)),0))</f>
        <v/>
      </c>
      <c r="K1471">
        <f>IF(I1471="","",IFERROR(N(INDEX($A1471:$E1471,1,Rules!$H$17)),0))</f>
        <v/>
      </c>
      <c r="L1471">
        <f>IF(I1471="","",IFERROR(N(INDEX($A1471:$E1471,1,Rules!$H$18))*K1471,0))</f>
        <v/>
      </c>
      <c r="M1471">
        <f>IF(I1471="","",IF(COUNTIF(Crawl!$EC$2:$EC$2001,I1471)&gt;0,"Yes","No"))</f>
        <v/>
      </c>
    </row>
    <row r="1472">
      <c r="G1472">
        <f>IF(A1472="","",IF(LEFT(A1472,4)="http",IFERROR(MID(A1472,FIND("/",A1472,FIND("//",A1472)+2),2000),"/"),A1472))</f>
        <v/>
      </c>
      <c r="H1472">
        <f>IF(G1472="","",IFERROR(LEFT(SUBSTITUTE(G1472,"#","?"),FIND("?",SUBSTITUTE(G1472,"#","?"))-1),G1472))</f>
        <v/>
      </c>
      <c r="I1472">
        <f>IF(H1472="","",LOWER(IF(AND(LEN(H1472)&gt;1,RIGHT(H1472,1)="/"),LEFT(H1472,LEN(H1472)-1),H1472)))</f>
        <v/>
      </c>
      <c r="J1472">
        <f>IF(I1472="","",IFERROR(N(INDEX($A1472:$E1472,1,Rules!$H$16)),0))</f>
        <v/>
      </c>
      <c r="K1472">
        <f>IF(I1472="","",IFERROR(N(INDEX($A1472:$E1472,1,Rules!$H$17)),0))</f>
        <v/>
      </c>
      <c r="L1472">
        <f>IF(I1472="","",IFERROR(N(INDEX($A1472:$E1472,1,Rules!$H$18))*K1472,0))</f>
        <v/>
      </c>
      <c r="M1472">
        <f>IF(I1472="","",IF(COUNTIF(Crawl!$EC$2:$EC$2001,I1472)&gt;0,"Yes","No"))</f>
        <v/>
      </c>
    </row>
    <row r="1473">
      <c r="G1473">
        <f>IF(A1473="","",IF(LEFT(A1473,4)="http",IFERROR(MID(A1473,FIND("/",A1473,FIND("//",A1473)+2),2000),"/"),A1473))</f>
        <v/>
      </c>
      <c r="H1473">
        <f>IF(G1473="","",IFERROR(LEFT(SUBSTITUTE(G1473,"#","?"),FIND("?",SUBSTITUTE(G1473,"#","?"))-1),G1473))</f>
        <v/>
      </c>
      <c r="I1473">
        <f>IF(H1473="","",LOWER(IF(AND(LEN(H1473)&gt;1,RIGHT(H1473,1)="/"),LEFT(H1473,LEN(H1473)-1),H1473)))</f>
        <v/>
      </c>
      <c r="J1473">
        <f>IF(I1473="","",IFERROR(N(INDEX($A1473:$E1473,1,Rules!$H$16)),0))</f>
        <v/>
      </c>
      <c r="K1473">
        <f>IF(I1473="","",IFERROR(N(INDEX($A1473:$E1473,1,Rules!$H$17)),0))</f>
        <v/>
      </c>
      <c r="L1473">
        <f>IF(I1473="","",IFERROR(N(INDEX($A1473:$E1473,1,Rules!$H$18))*K1473,0))</f>
        <v/>
      </c>
      <c r="M1473">
        <f>IF(I1473="","",IF(COUNTIF(Crawl!$EC$2:$EC$2001,I1473)&gt;0,"Yes","No"))</f>
        <v/>
      </c>
    </row>
    <row r="1474">
      <c r="G1474">
        <f>IF(A1474="","",IF(LEFT(A1474,4)="http",IFERROR(MID(A1474,FIND("/",A1474,FIND("//",A1474)+2),2000),"/"),A1474))</f>
        <v/>
      </c>
      <c r="H1474">
        <f>IF(G1474="","",IFERROR(LEFT(SUBSTITUTE(G1474,"#","?"),FIND("?",SUBSTITUTE(G1474,"#","?"))-1),G1474))</f>
        <v/>
      </c>
      <c r="I1474">
        <f>IF(H1474="","",LOWER(IF(AND(LEN(H1474)&gt;1,RIGHT(H1474,1)="/"),LEFT(H1474,LEN(H1474)-1),H1474)))</f>
        <v/>
      </c>
      <c r="J1474">
        <f>IF(I1474="","",IFERROR(N(INDEX($A1474:$E1474,1,Rules!$H$16)),0))</f>
        <v/>
      </c>
      <c r="K1474">
        <f>IF(I1474="","",IFERROR(N(INDEX($A1474:$E1474,1,Rules!$H$17)),0))</f>
        <v/>
      </c>
      <c r="L1474">
        <f>IF(I1474="","",IFERROR(N(INDEX($A1474:$E1474,1,Rules!$H$18))*K1474,0))</f>
        <v/>
      </c>
      <c r="M1474">
        <f>IF(I1474="","",IF(COUNTIF(Crawl!$EC$2:$EC$2001,I1474)&gt;0,"Yes","No"))</f>
        <v/>
      </c>
    </row>
    <row r="1475">
      <c r="G1475">
        <f>IF(A1475="","",IF(LEFT(A1475,4)="http",IFERROR(MID(A1475,FIND("/",A1475,FIND("//",A1475)+2),2000),"/"),A1475))</f>
        <v/>
      </c>
      <c r="H1475">
        <f>IF(G1475="","",IFERROR(LEFT(SUBSTITUTE(G1475,"#","?"),FIND("?",SUBSTITUTE(G1475,"#","?"))-1),G1475))</f>
        <v/>
      </c>
      <c r="I1475">
        <f>IF(H1475="","",LOWER(IF(AND(LEN(H1475)&gt;1,RIGHT(H1475,1)="/"),LEFT(H1475,LEN(H1475)-1),H1475)))</f>
        <v/>
      </c>
      <c r="J1475">
        <f>IF(I1475="","",IFERROR(N(INDEX($A1475:$E1475,1,Rules!$H$16)),0))</f>
        <v/>
      </c>
      <c r="K1475">
        <f>IF(I1475="","",IFERROR(N(INDEX($A1475:$E1475,1,Rules!$H$17)),0))</f>
        <v/>
      </c>
      <c r="L1475">
        <f>IF(I1475="","",IFERROR(N(INDEX($A1475:$E1475,1,Rules!$H$18))*K1475,0))</f>
        <v/>
      </c>
      <c r="M1475">
        <f>IF(I1475="","",IF(COUNTIF(Crawl!$EC$2:$EC$2001,I1475)&gt;0,"Yes","No"))</f>
        <v/>
      </c>
    </row>
    <row r="1476">
      <c r="G1476">
        <f>IF(A1476="","",IF(LEFT(A1476,4)="http",IFERROR(MID(A1476,FIND("/",A1476,FIND("//",A1476)+2),2000),"/"),A1476))</f>
        <v/>
      </c>
      <c r="H1476">
        <f>IF(G1476="","",IFERROR(LEFT(SUBSTITUTE(G1476,"#","?"),FIND("?",SUBSTITUTE(G1476,"#","?"))-1),G1476))</f>
        <v/>
      </c>
      <c r="I1476">
        <f>IF(H1476="","",LOWER(IF(AND(LEN(H1476)&gt;1,RIGHT(H1476,1)="/"),LEFT(H1476,LEN(H1476)-1),H1476)))</f>
        <v/>
      </c>
      <c r="J1476">
        <f>IF(I1476="","",IFERROR(N(INDEX($A1476:$E1476,1,Rules!$H$16)),0))</f>
        <v/>
      </c>
      <c r="K1476">
        <f>IF(I1476="","",IFERROR(N(INDEX($A1476:$E1476,1,Rules!$H$17)),0))</f>
        <v/>
      </c>
      <c r="L1476">
        <f>IF(I1476="","",IFERROR(N(INDEX($A1476:$E1476,1,Rules!$H$18))*K1476,0))</f>
        <v/>
      </c>
      <c r="M1476">
        <f>IF(I1476="","",IF(COUNTIF(Crawl!$EC$2:$EC$2001,I1476)&gt;0,"Yes","No"))</f>
        <v/>
      </c>
    </row>
    <row r="1477">
      <c r="G1477">
        <f>IF(A1477="","",IF(LEFT(A1477,4)="http",IFERROR(MID(A1477,FIND("/",A1477,FIND("//",A1477)+2),2000),"/"),A1477))</f>
        <v/>
      </c>
      <c r="H1477">
        <f>IF(G1477="","",IFERROR(LEFT(SUBSTITUTE(G1477,"#","?"),FIND("?",SUBSTITUTE(G1477,"#","?"))-1),G1477))</f>
        <v/>
      </c>
      <c r="I1477">
        <f>IF(H1477="","",LOWER(IF(AND(LEN(H1477)&gt;1,RIGHT(H1477,1)="/"),LEFT(H1477,LEN(H1477)-1),H1477)))</f>
        <v/>
      </c>
      <c r="J1477">
        <f>IF(I1477="","",IFERROR(N(INDEX($A1477:$E1477,1,Rules!$H$16)),0))</f>
        <v/>
      </c>
      <c r="K1477">
        <f>IF(I1477="","",IFERROR(N(INDEX($A1477:$E1477,1,Rules!$H$17)),0))</f>
        <v/>
      </c>
      <c r="L1477">
        <f>IF(I1477="","",IFERROR(N(INDEX($A1477:$E1477,1,Rules!$H$18))*K1477,0))</f>
        <v/>
      </c>
      <c r="M1477">
        <f>IF(I1477="","",IF(COUNTIF(Crawl!$EC$2:$EC$2001,I1477)&gt;0,"Yes","No"))</f>
        <v/>
      </c>
    </row>
    <row r="1478">
      <c r="G1478">
        <f>IF(A1478="","",IF(LEFT(A1478,4)="http",IFERROR(MID(A1478,FIND("/",A1478,FIND("//",A1478)+2),2000),"/"),A1478))</f>
        <v/>
      </c>
      <c r="H1478">
        <f>IF(G1478="","",IFERROR(LEFT(SUBSTITUTE(G1478,"#","?"),FIND("?",SUBSTITUTE(G1478,"#","?"))-1),G1478))</f>
        <v/>
      </c>
      <c r="I1478">
        <f>IF(H1478="","",LOWER(IF(AND(LEN(H1478)&gt;1,RIGHT(H1478,1)="/"),LEFT(H1478,LEN(H1478)-1),H1478)))</f>
        <v/>
      </c>
      <c r="J1478">
        <f>IF(I1478="","",IFERROR(N(INDEX($A1478:$E1478,1,Rules!$H$16)),0))</f>
        <v/>
      </c>
      <c r="K1478">
        <f>IF(I1478="","",IFERROR(N(INDEX($A1478:$E1478,1,Rules!$H$17)),0))</f>
        <v/>
      </c>
      <c r="L1478">
        <f>IF(I1478="","",IFERROR(N(INDEX($A1478:$E1478,1,Rules!$H$18))*K1478,0))</f>
        <v/>
      </c>
      <c r="M1478">
        <f>IF(I1478="","",IF(COUNTIF(Crawl!$EC$2:$EC$2001,I1478)&gt;0,"Yes","No"))</f>
        <v/>
      </c>
    </row>
    <row r="1479">
      <c r="G1479">
        <f>IF(A1479="","",IF(LEFT(A1479,4)="http",IFERROR(MID(A1479,FIND("/",A1479,FIND("//",A1479)+2),2000),"/"),A1479))</f>
        <v/>
      </c>
      <c r="H1479">
        <f>IF(G1479="","",IFERROR(LEFT(SUBSTITUTE(G1479,"#","?"),FIND("?",SUBSTITUTE(G1479,"#","?"))-1),G1479))</f>
        <v/>
      </c>
      <c r="I1479">
        <f>IF(H1479="","",LOWER(IF(AND(LEN(H1479)&gt;1,RIGHT(H1479,1)="/"),LEFT(H1479,LEN(H1479)-1),H1479)))</f>
        <v/>
      </c>
      <c r="J1479">
        <f>IF(I1479="","",IFERROR(N(INDEX($A1479:$E1479,1,Rules!$H$16)),0))</f>
        <v/>
      </c>
      <c r="K1479">
        <f>IF(I1479="","",IFERROR(N(INDEX($A1479:$E1479,1,Rules!$H$17)),0))</f>
        <v/>
      </c>
      <c r="L1479">
        <f>IF(I1479="","",IFERROR(N(INDEX($A1479:$E1479,1,Rules!$H$18))*K1479,0))</f>
        <v/>
      </c>
      <c r="M1479">
        <f>IF(I1479="","",IF(COUNTIF(Crawl!$EC$2:$EC$2001,I1479)&gt;0,"Yes","No"))</f>
        <v/>
      </c>
    </row>
    <row r="1480">
      <c r="G1480">
        <f>IF(A1480="","",IF(LEFT(A1480,4)="http",IFERROR(MID(A1480,FIND("/",A1480,FIND("//",A1480)+2),2000),"/"),A1480))</f>
        <v/>
      </c>
      <c r="H1480">
        <f>IF(G1480="","",IFERROR(LEFT(SUBSTITUTE(G1480,"#","?"),FIND("?",SUBSTITUTE(G1480,"#","?"))-1),G1480))</f>
        <v/>
      </c>
      <c r="I1480">
        <f>IF(H1480="","",LOWER(IF(AND(LEN(H1480)&gt;1,RIGHT(H1480,1)="/"),LEFT(H1480,LEN(H1480)-1),H1480)))</f>
        <v/>
      </c>
      <c r="J1480">
        <f>IF(I1480="","",IFERROR(N(INDEX($A1480:$E1480,1,Rules!$H$16)),0))</f>
        <v/>
      </c>
      <c r="K1480">
        <f>IF(I1480="","",IFERROR(N(INDEX($A1480:$E1480,1,Rules!$H$17)),0))</f>
        <v/>
      </c>
      <c r="L1480">
        <f>IF(I1480="","",IFERROR(N(INDEX($A1480:$E1480,1,Rules!$H$18))*K1480,0))</f>
        <v/>
      </c>
      <c r="M1480">
        <f>IF(I1480="","",IF(COUNTIF(Crawl!$EC$2:$EC$2001,I1480)&gt;0,"Yes","No"))</f>
        <v/>
      </c>
    </row>
    <row r="1481">
      <c r="G1481">
        <f>IF(A1481="","",IF(LEFT(A1481,4)="http",IFERROR(MID(A1481,FIND("/",A1481,FIND("//",A1481)+2),2000),"/"),A1481))</f>
        <v/>
      </c>
      <c r="H1481">
        <f>IF(G1481="","",IFERROR(LEFT(SUBSTITUTE(G1481,"#","?"),FIND("?",SUBSTITUTE(G1481,"#","?"))-1),G1481))</f>
        <v/>
      </c>
      <c r="I1481">
        <f>IF(H1481="","",LOWER(IF(AND(LEN(H1481)&gt;1,RIGHT(H1481,1)="/"),LEFT(H1481,LEN(H1481)-1),H1481)))</f>
        <v/>
      </c>
      <c r="J1481">
        <f>IF(I1481="","",IFERROR(N(INDEX($A1481:$E1481,1,Rules!$H$16)),0))</f>
        <v/>
      </c>
      <c r="K1481">
        <f>IF(I1481="","",IFERROR(N(INDEX($A1481:$E1481,1,Rules!$H$17)),0))</f>
        <v/>
      </c>
      <c r="L1481">
        <f>IF(I1481="","",IFERROR(N(INDEX($A1481:$E1481,1,Rules!$H$18))*K1481,0))</f>
        <v/>
      </c>
      <c r="M1481">
        <f>IF(I1481="","",IF(COUNTIF(Crawl!$EC$2:$EC$2001,I1481)&gt;0,"Yes","No"))</f>
        <v/>
      </c>
    </row>
    <row r="1482">
      <c r="G1482">
        <f>IF(A1482="","",IF(LEFT(A1482,4)="http",IFERROR(MID(A1482,FIND("/",A1482,FIND("//",A1482)+2),2000),"/"),A1482))</f>
        <v/>
      </c>
      <c r="H1482">
        <f>IF(G1482="","",IFERROR(LEFT(SUBSTITUTE(G1482,"#","?"),FIND("?",SUBSTITUTE(G1482,"#","?"))-1),G1482))</f>
        <v/>
      </c>
      <c r="I1482">
        <f>IF(H1482="","",LOWER(IF(AND(LEN(H1482)&gt;1,RIGHT(H1482,1)="/"),LEFT(H1482,LEN(H1482)-1),H1482)))</f>
        <v/>
      </c>
      <c r="J1482">
        <f>IF(I1482="","",IFERROR(N(INDEX($A1482:$E1482,1,Rules!$H$16)),0))</f>
        <v/>
      </c>
      <c r="K1482">
        <f>IF(I1482="","",IFERROR(N(INDEX($A1482:$E1482,1,Rules!$H$17)),0))</f>
        <v/>
      </c>
      <c r="L1482">
        <f>IF(I1482="","",IFERROR(N(INDEX($A1482:$E1482,1,Rules!$H$18))*K1482,0))</f>
        <v/>
      </c>
      <c r="M1482">
        <f>IF(I1482="","",IF(COUNTIF(Crawl!$EC$2:$EC$2001,I1482)&gt;0,"Yes","No"))</f>
        <v/>
      </c>
    </row>
    <row r="1483">
      <c r="G1483">
        <f>IF(A1483="","",IF(LEFT(A1483,4)="http",IFERROR(MID(A1483,FIND("/",A1483,FIND("//",A1483)+2),2000),"/"),A1483))</f>
        <v/>
      </c>
      <c r="H1483">
        <f>IF(G1483="","",IFERROR(LEFT(SUBSTITUTE(G1483,"#","?"),FIND("?",SUBSTITUTE(G1483,"#","?"))-1),G1483))</f>
        <v/>
      </c>
      <c r="I1483">
        <f>IF(H1483="","",LOWER(IF(AND(LEN(H1483)&gt;1,RIGHT(H1483,1)="/"),LEFT(H1483,LEN(H1483)-1),H1483)))</f>
        <v/>
      </c>
      <c r="J1483">
        <f>IF(I1483="","",IFERROR(N(INDEX($A1483:$E1483,1,Rules!$H$16)),0))</f>
        <v/>
      </c>
      <c r="K1483">
        <f>IF(I1483="","",IFERROR(N(INDEX($A1483:$E1483,1,Rules!$H$17)),0))</f>
        <v/>
      </c>
      <c r="L1483">
        <f>IF(I1483="","",IFERROR(N(INDEX($A1483:$E1483,1,Rules!$H$18))*K1483,0))</f>
        <v/>
      </c>
      <c r="M1483">
        <f>IF(I1483="","",IF(COUNTIF(Crawl!$EC$2:$EC$2001,I1483)&gt;0,"Yes","No"))</f>
        <v/>
      </c>
    </row>
    <row r="1484">
      <c r="G1484">
        <f>IF(A1484="","",IF(LEFT(A1484,4)="http",IFERROR(MID(A1484,FIND("/",A1484,FIND("//",A1484)+2),2000),"/"),A1484))</f>
        <v/>
      </c>
      <c r="H1484">
        <f>IF(G1484="","",IFERROR(LEFT(SUBSTITUTE(G1484,"#","?"),FIND("?",SUBSTITUTE(G1484,"#","?"))-1),G1484))</f>
        <v/>
      </c>
      <c r="I1484">
        <f>IF(H1484="","",LOWER(IF(AND(LEN(H1484)&gt;1,RIGHT(H1484,1)="/"),LEFT(H1484,LEN(H1484)-1),H1484)))</f>
        <v/>
      </c>
      <c r="J1484">
        <f>IF(I1484="","",IFERROR(N(INDEX($A1484:$E1484,1,Rules!$H$16)),0))</f>
        <v/>
      </c>
      <c r="K1484">
        <f>IF(I1484="","",IFERROR(N(INDEX($A1484:$E1484,1,Rules!$H$17)),0))</f>
        <v/>
      </c>
      <c r="L1484">
        <f>IF(I1484="","",IFERROR(N(INDEX($A1484:$E1484,1,Rules!$H$18))*K1484,0))</f>
        <v/>
      </c>
      <c r="M1484">
        <f>IF(I1484="","",IF(COUNTIF(Crawl!$EC$2:$EC$2001,I1484)&gt;0,"Yes","No"))</f>
        <v/>
      </c>
    </row>
    <row r="1485">
      <c r="G1485">
        <f>IF(A1485="","",IF(LEFT(A1485,4)="http",IFERROR(MID(A1485,FIND("/",A1485,FIND("//",A1485)+2),2000),"/"),A1485))</f>
        <v/>
      </c>
      <c r="H1485">
        <f>IF(G1485="","",IFERROR(LEFT(SUBSTITUTE(G1485,"#","?"),FIND("?",SUBSTITUTE(G1485,"#","?"))-1),G1485))</f>
        <v/>
      </c>
      <c r="I1485">
        <f>IF(H1485="","",LOWER(IF(AND(LEN(H1485)&gt;1,RIGHT(H1485,1)="/"),LEFT(H1485,LEN(H1485)-1),H1485)))</f>
        <v/>
      </c>
      <c r="J1485">
        <f>IF(I1485="","",IFERROR(N(INDEX($A1485:$E1485,1,Rules!$H$16)),0))</f>
        <v/>
      </c>
      <c r="K1485">
        <f>IF(I1485="","",IFERROR(N(INDEX($A1485:$E1485,1,Rules!$H$17)),0))</f>
        <v/>
      </c>
      <c r="L1485">
        <f>IF(I1485="","",IFERROR(N(INDEX($A1485:$E1485,1,Rules!$H$18))*K1485,0))</f>
        <v/>
      </c>
      <c r="M1485">
        <f>IF(I1485="","",IF(COUNTIF(Crawl!$EC$2:$EC$2001,I1485)&gt;0,"Yes","No"))</f>
        <v/>
      </c>
    </row>
    <row r="1486">
      <c r="G1486">
        <f>IF(A1486="","",IF(LEFT(A1486,4)="http",IFERROR(MID(A1486,FIND("/",A1486,FIND("//",A1486)+2),2000),"/"),A1486))</f>
        <v/>
      </c>
      <c r="H1486">
        <f>IF(G1486="","",IFERROR(LEFT(SUBSTITUTE(G1486,"#","?"),FIND("?",SUBSTITUTE(G1486,"#","?"))-1),G1486))</f>
        <v/>
      </c>
      <c r="I1486">
        <f>IF(H1486="","",LOWER(IF(AND(LEN(H1486)&gt;1,RIGHT(H1486,1)="/"),LEFT(H1486,LEN(H1486)-1),H1486)))</f>
        <v/>
      </c>
      <c r="J1486">
        <f>IF(I1486="","",IFERROR(N(INDEX($A1486:$E1486,1,Rules!$H$16)),0))</f>
        <v/>
      </c>
      <c r="K1486">
        <f>IF(I1486="","",IFERROR(N(INDEX($A1486:$E1486,1,Rules!$H$17)),0))</f>
        <v/>
      </c>
      <c r="L1486">
        <f>IF(I1486="","",IFERROR(N(INDEX($A1486:$E1486,1,Rules!$H$18))*K1486,0))</f>
        <v/>
      </c>
      <c r="M1486">
        <f>IF(I1486="","",IF(COUNTIF(Crawl!$EC$2:$EC$2001,I1486)&gt;0,"Yes","No"))</f>
        <v/>
      </c>
    </row>
    <row r="1487">
      <c r="G1487">
        <f>IF(A1487="","",IF(LEFT(A1487,4)="http",IFERROR(MID(A1487,FIND("/",A1487,FIND("//",A1487)+2),2000),"/"),A1487))</f>
        <v/>
      </c>
      <c r="H1487">
        <f>IF(G1487="","",IFERROR(LEFT(SUBSTITUTE(G1487,"#","?"),FIND("?",SUBSTITUTE(G1487,"#","?"))-1),G1487))</f>
        <v/>
      </c>
      <c r="I1487">
        <f>IF(H1487="","",LOWER(IF(AND(LEN(H1487)&gt;1,RIGHT(H1487,1)="/"),LEFT(H1487,LEN(H1487)-1),H1487)))</f>
        <v/>
      </c>
      <c r="J1487">
        <f>IF(I1487="","",IFERROR(N(INDEX($A1487:$E1487,1,Rules!$H$16)),0))</f>
        <v/>
      </c>
      <c r="K1487">
        <f>IF(I1487="","",IFERROR(N(INDEX($A1487:$E1487,1,Rules!$H$17)),0))</f>
        <v/>
      </c>
      <c r="L1487">
        <f>IF(I1487="","",IFERROR(N(INDEX($A1487:$E1487,1,Rules!$H$18))*K1487,0))</f>
        <v/>
      </c>
      <c r="M1487">
        <f>IF(I1487="","",IF(COUNTIF(Crawl!$EC$2:$EC$2001,I1487)&gt;0,"Yes","No"))</f>
        <v/>
      </c>
    </row>
    <row r="1488">
      <c r="G1488">
        <f>IF(A1488="","",IF(LEFT(A1488,4)="http",IFERROR(MID(A1488,FIND("/",A1488,FIND("//",A1488)+2),2000),"/"),A1488))</f>
        <v/>
      </c>
      <c r="H1488">
        <f>IF(G1488="","",IFERROR(LEFT(SUBSTITUTE(G1488,"#","?"),FIND("?",SUBSTITUTE(G1488,"#","?"))-1),G1488))</f>
        <v/>
      </c>
      <c r="I1488">
        <f>IF(H1488="","",LOWER(IF(AND(LEN(H1488)&gt;1,RIGHT(H1488,1)="/"),LEFT(H1488,LEN(H1488)-1),H1488)))</f>
        <v/>
      </c>
      <c r="J1488">
        <f>IF(I1488="","",IFERROR(N(INDEX($A1488:$E1488,1,Rules!$H$16)),0))</f>
        <v/>
      </c>
      <c r="K1488">
        <f>IF(I1488="","",IFERROR(N(INDEX($A1488:$E1488,1,Rules!$H$17)),0))</f>
        <v/>
      </c>
      <c r="L1488">
        <f>IF(I1488="","",IFERROR(N(INDEX($A1488:$E1488,1,Rules!$H$18))*K1488,0))</f>
        <v/>
      </c>
      <c r="M1488">
        <f>IF(I1488="","",IF(COUNTIF(Crawl!$EC$2:$EC$2001,I1488)&gt;0,"Yes","No"))</f>
        <v/>
      </c>
    </row>
    <row r="1489">
      <c r="G1489">
        <f>IF(A1489="","",IF(LEFT(A1489,4)="http",IFERROR(MID(A1489,FIND("/",A1489,FIND("//",A1489)+2),2000),"/"),A1489))</f>
        <v/>
      </c>
      <c r="H1489">
        <f>IF(G1489="","",IFERROR(LEFT(SUBSTITUTE(G1489,"#","?"),FIND("?",SUBSTITUTE(G1489,"#","?"))-1),G1489))</f>
        <v/>
      </c>
      <c r="I1489">
        <f>IF(H1489="","",LOWER(IF(AND(LEN(H1489)&gt;1,RIGHT(H1489,1)="/"),LEFT(H1489,LEN(H1489)-1),H1489)))</f>
        <v/>
      </c>
      <c r="J1489">
        <f>IF(I1489="","",IFERROR(N(INDEX($A1489:$E1489,1,Rules!$H$16)),0))</f>
        <v/>
      </c>
      <c r="K1489">
        <f>IF(I1489="","",IFERROR(N(INDEX($A1489:$E1489,1,Rules!$H$17)),0))</f>
        <v/>
      </c>
      <c r="L1489">
        <f>IF(I1489="","",IFERROR(N(INDEX($A1489:$E1489,1,Rules!$H$18))*K1489,0))</f>
        <v/>
      </c>
      <c r="M1489">
        <f>IF(I1489="","",IF(COUNTIF(Crawl!$EC$2:$EC$2001,I1489)&gt;0,"Yes","No"))</f>
        <v/>
      </c>
    </row>
    <row r="1490">
      <c r="G1490">
        <f>IF(A1490="","",IF(LEFT(A1490,4)="http",IFERROR(MID(A1490,FIND("/",A1490,FIND("//",A1490)+2),2000),"/"),A1490))</f>
        <v/>
      </c>
      <c r="H1490">
        <f>IF(G1490="","",IFERROR(LEFT(SUBSTITUTE(G1490,"#","?"),FIND("?",SUBSTITUTE(G1490,"#","?"))-1),G1490))</f>
        <v/>
      </c>
      <c r="I1490">
        <f>IF(H1490="","",LOWER(IF(AND(LEN(H1490)&gt;1,RIGHT(H1490,1)="/"),LEFT(H1490,LEN(H1490)-1),H1490)))</f>
        <v/>
      </c>
      <c r="J1490">
        <f>IF(I1490="","",IFERROR(N(INDEX($A1490:$E1490,1,Rules!$H$16)),0))</f>
        <v/>
      </c>
      <c r="K1490">
        <f>IF(I1490="","",IFERROR(N(INDEX($A1490:$E1490,1,Rules!$H$17)),0))</f>
        <v/>
      </c>
      <c r="L1490">
        <f>IF(I1490="","",IFERROR(N(INDEX($A1490:$E1490,1,Rules!$H$18))*K1490,0))</f>
        <v/>
      </c>
      <c r="M1490">
        <f>IF(I1490="","",IF(COUNTIF(Crawl!$EC$2:$EC$2001,I1490)&gt;0,"Yes","No"))</f>
        <v/>
      </c>
    </row>
    <row r="1491">
      <c r="G1491">
        <f>IF(A1491="","",IF(LEFT(A1491,4)="http",IFERROR(MID(A1491,FIND("/",A1491,FIND("//",A1491)+2),2000),"/"),A1491))</f>
        <v/>
      </c>
      <c r="H1491">
        <f>IF(G1491="","",IFERROR(LEFT(SUBSTITUTE(G1491,"#","?"),FIND("?",SUBSTITUTE(G1491,"#","?"))-1),G1491))</f>
        <v/>
      </c>
      <c r="I1491">
        <f>IF(H1491="","",LOWER(IF(AND(LEN(H1491)&gt;1,RIGHT(H1491,1)="/"),LEFT(H1491,LEN(H1491)-1),H1491)))</f>
        <v/>
      </c>
      <c r="J1491">
        <f>IF(I1491="","",IFERROR(N(INDEX($A1491:$E1491,1,Rules!$H$16)),0))</f>
        <v/>
      </c>
      <c r="K1491">
        <f>IF(I1491="","",IFERROR(N(INDEX($A1491:$E1491,1,Rules!$H$17)),0))</f>
        <v/>
      </c>
      <c r="L1491">
        <f>IF(I1491="","",IFERROR(N(INDEX($A1491:$E1491,1,Rules!$H$18))*K1491,0))</f>
        <v/>
      </c>
      <c r="M1491">
        <f>IF(I1491="","",IF(COUNTIF(Crawl!$EC$2:$EC$2001,I1491)&gt;0,"Yes","No"))</f>
        <v/>
      </c>
    </row>
    <row r="1492">
      <c r="G1492">
        <f>IF(A1492="","",IF(LEFT(A1492,4)="http",IFERROR(MID(A1492,FIND("/",A1492,FIND("//",A1492)+2),2000),"/"),A1492))</f>
        <v/>
      </c>
      <c r="H1492">
        <f>IF(G1492="","",IFERROR(LEFT(SUBSTITUTE(G1492,"#","?"),FIND("?",SUBSTITUTE(G1492,"#","?"))-1),G1492))</f>
        <v/>
      </c>
      <c r="I1492">
        <f>IF(H1492="","",LOWER(IF(AND(LEN(H1492)&gt;1,RIGHT(H1492,1)="/"),LEFT(H1492,LEN(H1492)-1),H1492)))</f>
        <v/>
      </c>
      <c r="J1492">
        <f>IF(I1492="","",IFERROR(N(INDEX($A1492:$E1492,1,Rules!$H$16)),0))</f>
        <v/>
      </c>
      <c r="K1492">
        <f>IF(I1492="","",IFERROR(N(INDEX($A1492:$E1492,1,Rules!$H$17)),0))</f>
        <v/>
      </c>
      <c r="L1492">
        <f>IF(I1492="","",IFERROR(N(INDEX($A1492:$E1492,1,Rules!$H$18))*K1492,0))</f>
        <v/>
      </c>
      <c r="M1492">
        <f>IF(I1492="","",IF(COUNTIF(Crawl!$EC$2:$EC$2001,I1492)&gt;0,"Yes","No"))</f>
        <v/>
      </c>
    </row>
    <row r="1493">
      <c r="G1493">
        <f>IF(A1493="","",IF(LEFT(A1493,4)="http",IFERROR(MID(A1493,FIND("/",A1493,FIND("//",A1493)+2),2000),"/"),A1493))</f>
        <v/>
      </c>
      <c r="H1493">
        <f>IF(G1493="","",IFERROR(LEFT(SUBSTITUTE(G1493,"#","?"),FIND("?",SUBSTITUTE(G1493,"#","?"))-1),G1493))</f>
        <v/>
      </c>
      <c r="I1493">
        <f>IF(H1493="","",LOWER(IF(AND(LEN(H1493)&gt;1,RIGHT(H1493,1)="/"),LEFT(H1493,LEN(H1493)-1),H1493)))</f>
        <v/>
      </c>
      <c r="J1493">
        <f>IF(I1493="","",IFERROR(N(INDEX($A1493:$E1493,1,Rules!$H$16)),0))</f>
        <v/>
      </c>
      <c r="K1493">
        <f>IF(I1493="","",IFERROR(N(INDEX($A1493:$E1493,1,Rules!$H$17)),0))</f>
        <v/>
      </c>
      <c r="L1493">
        <f>IF(I1493="","",IFERROR(N(INDEX($A1493:$E1493,1,Rules!$H$18))*K1493,0))</f>
        <v/>
      </c>
      <c r="M1493">
        <f>IF(I1493="","",IF(COUNTIF(Crawl!$EC$2:$EC$2001,I1493)&gt;0,"Yes","No"))</f>
        <v/>
      </c>
    </row>
    <row r="1494">
      <c r="G1494">
        <f>IF(A1494="","",IF(LEFT(A1494,4)="http",IFERROR(MID(A1494,FIND("/",A1494,FIND("//",A1494)+2),2000),"/"),A1494))</f>
        <v/>
      </c>
      <c r="H1494">
        <f>IF(G1494="","",IFERROR(LEFT(SUBSTITUTE(G1494,"#","?"),FIND("?",SUBSTITUTE(G1494,"#","?"))-1),G1494))</f>
        <v/>
      </c>
      <c r="I1494">
        <f>IF(H1494="","",LOWER(IF(AND(LEN(H1494)&gt;1,RIGHT(H1494,1)="/"),LEFT(H1494,LEN(H1494)-1),H1494)))</f>
        <v/>
      </c>
      <c r="J1494">
        <f>IF(I1494="","",IFERROR(N(INDEX($A1494:$E1494,1,Rules!$H$16)),0))</f>
        <v/>
      </c>
      <c r="K1494">
        <f>IF(I1494="","",IFERROR(N(INDEX($A1494:$E1494,1,Rules!$H$17)),0))</f>
        <v/>
      </c>
      <c r="L1494">
        <f>IF(I1494="","",IFERROR(N(INDEX($A1494:$E1494,1,Rules!$H$18))*K1494,0))</f>
        <v/>
      </c>
      <c r="M1494">
        <f>IF(I1494="","",IF(COUNTIF(Crawl!$EC$2:$EC$2001,I1494)&gt;0,"Yes","No"))</f>
        <v/>
      </c>
    </row>
    <row r="1495">
      <c r="G1495">
        <f>IF(A1495="","",IF(LEFT(A1495,4)="http",IFERROR(MID(A1495,FIND("/",A1495,FIND("//",A1495)+2),2000),"/"),A1495))</f>
        <v/>
      </c>
      <c r="H1495">
        <f>IF(G1495="","",IFERROR(LEFT(SUBSTITUTE(G1495,"#","?"),FIND("?",SUBSTITUTE(G1495,"#","?"))-1),G1495))</f>
        <v/>
      </c>
      <c r="I1495">
        <f>IF(H1495="","",LOWER(IF(AND(LEN(H1495)&gt;1,RIGHT(H1495,1)="/"),LEFT(H1495,LEN(H1495)-1),H1495)))</f>
        <v/>
      </c>
      <c r="J1495">
        <f>IF(I1495="","",IFERROR(N(INDEX($A1495:$E1495,1,Rules!$H$16)),0))</f>
        <v/>
      </c>
      <c r="K1495">
        <f>IF(I1495="","",IFERROR(N(INDEX($A1495:$E1495,1,Rules!$H$17)),0))</f>
        <v/>
      </c>
      <c r="L1495">
        <f>IF(I1495="","",IFERROR(N(INDEX($A1495:$E1495,1,Rules!$H$18))*K1495,0))</f>
        <v/>
      </c>
      <c r="M1495">
        <f>IF(I1495="","",IF(COUNTIF(Crawl!$EC$2:$EC$2001,I1495)&gt;0,"Yes","No"))</f>
        <v/>
      </c>
    </row>
    <row r="1496">
      <c r="G1496">
        <f>IF(A1496="","",IF(LEFT(A1496,4)="http",IFERROR(MID(A1496,FIND("/",A1496,FIND("//",A1496)+2),2000),"/"),A1496))</f>
        <v/>
      </c>
      <c r="H1496">
        <f>IF(G1496="","",IFERROR(LEFT(SUBSTITUTE(G1496,"#","?"),FIND("?",SUBSTITUTE(G1496,"#","?"))-1),G1496))</f>
        <v/>
      </c>
      <c r="I1496">
        <f>IF(H1496="","",LOWER(IF(AND(LEN(H1496)&gt;1,RIGHT(H1496,1)="/"),LEFT(H1496,LEN(H1496)-1),H1496)))</f>
        <v/>
      </c>
      <c r="J1496">
        <f>IF(I1496="","",IFERROR(N(INDEX($A1496:$E1496,1,Rules!$H$16)),0))</f>
        <v/>
      </c>
      <c r="K1496">
        <f>IF(I1496="","",IFERROR(N(INDEX($A1496:$E1496,1,Rules!$H$17)),0))</f>
        <v/>
      </c>
      <c r="L1496">
        <f>IF(I1496="","",IFERROR(N(INDEX($A1496:$E1496,1,Rules!$H$18))*K1496,0))</f>
        <v/>
      </c>
      <c r="M1496">
        <f>IF(I1496="","",IF(COUNTIF(Crawl!$EC$2:$EC$2001,I1496)&gt;0,"Yes","No"))</f>
        <v/>
      </c>
    </row>
    <row r="1497">
      <c r="G1497">
        <f>IF(A1497="","",IF(LEFT(A1497,4)="http",IFERROR(MID(A1497,FIND("/",A1497,FIND("//",A1497)+2),2000),"/"),A1497))</f>
        <v/>
      </c>
      <c r="H1497">
        <f>IF(G1497="","",IFERROR(LEFT(SUBSTITUTE(G1497,"#","?"),FIND("?",SUBSTITUTE(G1497,"#","?"))-1),G1497))</f>
        <v/>
      </c>
      <c r="I1497">
        <f>IF(H1497="","",LOWER(IF(AND(LEN(H1497)&gt;1,RIGHT(H1497,1)="/"),LEFT(H1497,LEN(H1497)-1),H1497)))</f>
        <v/>
      </c>
      <c r="J1497">
        <f>IF(I1497="","",IFERROR(N(INDEX($A1497:$E1497,1,Rules!$H$16)),0))</f>
        <v/>
      </c>
      <c r="K1497">
        <f>IF(I1497="","",IFERROR(N(INDEX($A1497:$E1497,1,Rules!$H$17)),0))</f>
        <v/>
      </c>
      <c r="L1497">
        <f>IF(I1497="","",IFERROR(N(INDEX($A1497:$E1497,1,Rules!$H$18))*K1497,0))</f>
        <v/>
      </c>
      <c r="M1497">
        <f>IF(I1497="","",IF(COUNTIF(Crawl!$EC$2:$EC$2001,I1497)&gt;0,"Yes","No"))</f>
        <v/>
      </c>
    </row>
    <row r="1498">
      <c r="G1498">
        <f>IF(A1498="","",IF(LEFT(A1498,4)="http",IFERROR(MID(A1498,FIND("/",A1498,FIND("//",A1498)+2),2000),"/"),A1498))</f>
        <v/>
      </c>
      <c r="H1498">
        <f>IF(G1498="","",IFERROR(LEFT(SUBSTITUTE(G1498,"#","?"),FIND("?",SUBSTITUTE(G1498,"#","?"))-1),G1498))</f>
        <v/>
      </c>
      <c r="I1498">
        <f>IF(H1498="","",LOWER(IF(AND(LEN(H1498)&gt;1,RIGHT(H1498,1)="/"),LEFT(H1498,LEN(H1498)-1),H1498)))</f>
        <v/>
      </c>
      <c r="J1498">
        <f>IF(I1498="","",IFERROR(N(INDEX($A1498:$E1498,1,Rules!$H$16)),0))</f>
        <v/>
      </c>
      <c r="K1498">
        <f>IF(I1498="","",IFERROR(N(INDEX($A1498:$E1498,1,Rules!$H$17)),0))</f>
        <v/>
      </c>
      <c r="L1498">
        <f>IF(I1498="","",IFERROR(N(INDEX($A1498:$E1498,1,Rules!$H$18))*K1498,0))</f>
        <v/>
      </c>
      <c r="M1498">
        <f>IF(I1498="","",IF(COUNTIF(Crawl!$EC$2:$EC$2001,I1498)&gt;0,"Yes","No"))</f>
        <v/>
      </c>
    </row>
    <row r="1499">
      <c r="G1499">
        <f>IF(A1499="","",IF(LEFT(A1499,4)="http",IFERROR(MID(A1499,FIND("/",A1499,FIND("//",A1499)+2),2000),"/"),A1499))</f>
        <v/>
      </c>
      <c r="H1499">
        <f>IF(G1499="","",IFERROR(LEFT(SUBSTITUTE(G1499,"#","?"),FIND("?",SUBSTITUTE(G1499,"#","?"))-1),G1499))</f>
        <v/>
      </c>
      <c r="I1499">
        <f>IF(H1499="","",LOWER(IF(AND(LEN(H1499)&gt;1,RIGHT(H1499,1)="/"),LEFT(H1499,LEN(H1499)-1),H1499)))</f>
        <v/>
      </c>
      <c r="J1499">
        <f>IF(I1499="","",IFERROR(N(INDEX($A1499:$E1499,1,Rules!$H$16)),0))</f>
        <v/>
      </c>
      <c r="K1499">
        <f>IF(I1499="","",IFERROR(N(INDEX($A1499:$E1499,1,Rules!$H$17)),0))</f>
        <v/>
      </c>
      <c r="L1499">
        <f>IF(I1499="","",IFERROR(N(INDEX($A1499:$E1499,1,Rules!$H$18))*K1499,0))</f>
        <v/>
      </c>
      <c r="M1499">
        <f>IF(I1499="","",IF(COUNTIF(Crawl!$EC$2:$EC$2001,I1499)&gt;0,"Yes","No"))</f>
        <v/>
      </c>
    </row>
    <row r="1500">
      <c r="G1500">
        <f>IF(A1500="","",IF(LEFT(A1500,4)="http",IFERROR(MID(A1500,FIND("/",A1500,FIND("//",A1500)+2),2000),"/"),A1500))</f>
        <v/>
      </c>
      <c r="H1500">
        <f>IF(G1500="","",IFERROR(LEFT(SUBSTITUTE(G1500,"#","?"),FIND("?",SUBSTITUTE(G1500,"#","?"))-1),G1500))</f>
        <v/>
      </c>
      <c r="I1500">
        <f>IF(H1500="","",LOWER(IF(AND(LEN(H1500)&gt;1,RIGHT(H1500,1)="/"),LEFT(H1500,LEN(H1500)-1),H1500)))</f>
        <v/>
      </c>
      <c r="J1500">
        <f>IF(I1500="","",IFERROR(N(INDEX($A1500:$E1500,1,Rules!$H$16)),0))</f>
        <v/>
      </c>
      <c r="K1500">
        <f>IF(I1500="","",IFERROR(N(INDEX($A1500:$E1500,1,Rules!$H$17)),0))</f>
        <v/>
      </c>
      <c r="L1500">
        <f>IF(I1500="","",IFERROR(N(INDEX($A1500:$E1500,1,Rules!$H$18))*K1500,0))</f>
        <v/>
      </c>
      <c r="M1500">
        <f>IF(I1500="","",IF(COUNTIF(Crawl!$EC$2:$EC$2001,I1500)&gt;0,"Yes","No"))</f>
        <v/>
      </c>
    </row>
    <row r="1501">
      <c r="G1501">
        <f>IF(A1501="","",IF(LEFT(A1501,4)="http",IFERROR(MID(A1501,FIND("/",A1501,FIND("//",A1501)+2),2000),"/"),A1501))</f>
        <v/>
      </c>
      <c r="H1501">
        <f>IF(G1501="","",IFERROR(LEFT(SUBSTITUTE(G1501,"#","?"),FIND("?",SUBSTITUTE(G1501,"#","?"))-1),G1501))</f>
        <v/>
      </c>
      <c r="I1501">
        <f>IF(H1501="","",LOWER(IF(AND(LEN(H1501)&gt;1,RIGHT(H1501,1)="/"),LEFT(H1501,LEN(H1501)-1),H1501)))</f>
        <v/>
      </c>
      <c r="J1501">
        <f>IF(I1501="","",IFERROR(N(INDEX($A1501:$E1501,1,Rules!$H$16)),0))</f>
        <v/>
      </c>
      <c r="K1501">
        <f>IF(I1501="","",IFERROR(N(INDEX($A1501:$E1501,1,Rules!$H$17)),0))</f>
        <v/>
      </c>
      <c r="L1501">
        <f>IF(I1501="","",IFERROR(N(INDEX($A1501:$E1501,1,Rules!$H$18))*K1501,0))</f>
        <v/>
      </c>
      <c r="M1501">
        <f>IF(I1501="","",IF(COUNTIF(Crawl!$EC$2:$EC$2001,I1501)&gt;0,"Yes","No"))</f>
        <v/>
      </c>
    </row>
    <row r="1502">
      <c r="G1502">
        <f>IF(A1502="","",IF(LEFT(A1502,4)="http",IFERROR(MID(A1502,FIND("/",A1502,FIND("//",A1502)+2),2000),"/"),A1502))</f>
        <v/>
      </c>
      <c r="H1502">
        <f>IF(G1502="","",IFERROR(LEFT(SUBSTITUTE(G1502,"#","?"),FIND("?",SUBSTITUTE(G1502,"#","?"))-1),G1502))</f>
        <v/>
      </c>
      <c r="I1502">
        <f>IF(H1502="","",LOWER(IF(AND(LEN(H1502)&gt;1,RIGHT(H1502,1)="/"),LEFT(H1502,LEN(H1502)-1),H1502)))</f>
        <v/>
      </c>
      <c r="J1502">
        <f>IF(I1502="","",IFERROR(N(INDEX($A1502:$E1502,1,Rules!$H$16)),0))</f>
        <v/>
      </c>
      <c r="K1502">
        <f>IF(I1502="","",IFERROR(N(INDEX($A1502:$E1502,1,Rules!$H$17)),0))</f>
        <v/>
      </c>
      <c r="L1502">
        <f>IF(I1502="","",IFERROR(N(INDEX($A1502:$E1502,1,Rules!$H$18))*K1502,0))</f>
        <v/>
      </c>
      <c r="M1502">
        <f>IF(I1502="","",IF(COUNTIF(Crawl!$EC$2:$EC$2001,I1502)&gt;0,"Yes","No"))</f>
        <v/>
      </c>
    </row>
    <row r="1503">
      <c r="G1503">
        <f>IF(A1503="","",IF(LEFT(A1503,4)="http",IFERROR(MID(A1503,FIND("/",A1503,FIND("//",A1503)+2),2000),"/"),A1503))</f>
        <v/>
      </c>
      <c r="H1503">
        <f>IF(G1503="","",IFERROR(LEFT(SUBSTITUTE(G1503,"#","?"),FIND("?",SUBSTITUTE(G1503,"#","?"))-1),G1503))</f>
        <v/>
      </c>
      <c r="I1503">
        <f>IF(H1503="","",LOWER(IF(AND(LEN(H1503)&gt;1,RIGHT(H1503,1)="/"),LEFT(H1503,LEN(H1503)-1),H1503)))</f>
        <v/>
      </c>
      <c r="J1503">
        <f>IF(I1503="","",IFERROR(N(INDEX($A1503:$E1503,1,Rules!$H$16)),0))</f>
        <v/>
      </c>
      <c r="K1503">
        <f>IF(I1503="","",IFERROR(N(INDEX($A1503:$E1503,1,Rules!$H$17)),0))</f>
        <v/>
      </c>
      <c r="L1503">
        <f>IF(I1503="","",IFERROR(N(INDEX($A1503:$E1503,1,Rules!$H$18))*K1503,0))</f>
        <v/>
      </c>
      <c r="M1503">
        <f>IF(I1503="","",IF(COUNTIF(Crawl!$EC$2:$EC$2001,I1503)&gt;0,"Yes","No"))</f>
        <v/>
      </c>
    </row>
    <row r="1504">
      <c r="G1504">
        <f>IF(A1504="","",IF(LEFT(A1504,4)="http",IFERROR(MID(A1504,FIND("/",A1504,FIND("//",A1504)+2),2000),"/"),A1504))</f>
        <v/>
      </c>
      <c r="H1504">
        <f>IF(G1504="","",IFERROR(LEFT(SUBSTITUTE(G1504,"#","?"),FIND("?",SUBSTITUTE(G1504,"#","?"))-1),G1504))</f>
        <v/>
      </c>
      <c r="I1504">
        <f>IF(H1504="","",LOWER(IF(AND(LEN(H1504)&gt;1,RIGHT(H1504,1)="/"),LEFT(H1504,LEN(H1504)-1),H1504)))</f>
        <v/>
      </c>
      <c r="J1504">
        <f>IF(I1504="","",IFERROR(N(INDEX($A1504:$E1504,1,Rules!$H$16)),0))</f>
        <v/>
      </c>
      <c r="K1504">
        <f>IF(I1504="","",IFERROR(N(INDEX($A1504:$E1504,1,Rules!$H$17)),0))</f>
        <v/>
      </c>
      <c r="L1504">
        <f>IF(I1504="","",IFERROR(N(INDEX($A1504:$E1504,1,Rules!$H$18))*K1504,0))</f>
        <v/>
      </c>
      <c r="M1504">
        <f>IF(I1504="","",IF(COUNTIF(Crawl!$EC$2:$EC$2001,I1504)&gt;0,"Yes","No"))</f>
        <v/>
      </c>
    </row>
    <row r="1505">
      <c r="G1505">
        <f>IF(A1505="","",IF(LEFT(A1505,4)="http",IFERROR(MID(A1505,FIND("/",A1505,FIND("//",A1505)+2),2000),"/"),A1505))</f>
        <v/>
      </c>
      <c r="H1505">
        <f>IF(G1505="","",IFERROR(LEFT(SUBSTITUTE(G1505,"#","?"),FIND("?",SUBSTITUTE(G1505,"#","?"))-1),G1505))</f>
        <v/>
      </c>
      <c r="I1505">
        <f>IF(H1505="","",LOWER(IF(AND(LEN(H1505)&gt;1,RIGHT(H1505,1)="/"),LEFT(H1505,LEN(H1505)-1),H1505)))</f>
        <v/>
      </c>
      <c r="J1505">
        <f>IF(I1505="","",IFERROR(N(INDEX($A1505:$E1505,1,Rules!$H$16)),0))</f>
        <v/>
      </c>
      <c r="K1505">
        <f>IF(I1505="","",IFERROR(N(INDEX($A1505:$E1505,1,Rules!$H$17)),0))</f>
        <v/>
      </c>
      <c r="L1505">
        <f>IF(I1505="","",IFERROR(N(INDEX($A1505:$E1505,1,Rules!$H$18))*K1505,0))</f>
        <v/>
      </c>
      <c r="M1505">
        <f>IF(I1505="","",IF(COUNTIF(Crawl!$EC$2:$EC$2001,I1505)&gt;0,"Yes","No"))</f>
        <v/>
      </c>
    </row>
    <row r="1506">
      <c r="G1506">
        <f>IF(A1506="","",IF(LEFT(A1506,4)="http",IFERROR(MID(A1506,FIND("/",A1506,FIND("//",A1506)+2),2000),"/"),A1506))</f>
        <v/>
      </c>
      <c r="H1506">
        <f>IF(G1506="","",IFERROR(LEFT(SUBSTITUTE(G1506,"#","?"),FIND("?",SUBSTITUTE(G1506,"#","?"))-1),G1506))</f>
        <v/>
      </c>
      <c r="I1506">
        <f>IF(H1506="","",LOWER(IF(AND(LEN(H1506)&gt;1,RIGHT(H1506,1)="/"),LEFT(H1506,LEN(H1506)-1),H1506)))</f>
        <v/>
      </c>
      <c r="J1506">
        <f>IF(I1506="","",IFERROR(N(INDEX($A1506:$E1506,1,Rules!$H$16)),0))</f>
        <v/>
      </c>
      <c r="K1506">
        <f>IF(I1506="","",IFERROR(N(INDEX($A1506:$E1506,1,Rules!$H$17)),0))</f>
        <v/>
      </c>
      <c r="L1506">
        <f>IF(I1506="","",IFERROR(N(INDEX($A1506:$E1506,1,Rules!$H$18))*K1506,0))</f>
        <v/>
      </c>
      <c r="M1506">
        <f>IF(I1506="","",IF(COUNTIF(Crawl!$EC$2:$EC$2001,I1506)&gt;0,"Yes","No"))</f>
        <v/>
      </c>
    </row>
    <row r="1507">
      <c r="G1507">
        <f>IF(A1507="","",IF(LEFT(A1507,4)="http",IFERROR(MID(A1507,FIND("/",A1507,FIND("//",A1507)+2),2000),"/"),A1507))</f>
        <v/>
      </c>
      <c r="H1507">
        <f>IF(G1507="","",IFERROR(LEFT(SUBSTITUTE(G1507,"#","?"),FIND("?",SUBSTITUTE(G1507,"#","?"))-1),G1507))</f>
        <v/>
      </c>
      <c r="I1507">
        <f>IF(H1507="","",LOWER(IF(AND(LEN(H1507)&gt;1,RIGHT(H1507,1)="/"),LEFT(H1507,LEN(H1507)-1),H1507)))</f>
        <v/>
      </c>
      <c r="J1507">
        <f>IF(I1507="","",IFERROR(N(INDEX($A1507:$E1507,1,Rules!$H$16)),0))</f>
        <v/>
      </c>
      <c r="K1507">
        <f>IF(I1507="","",IFERROR(N(INDEX($A1507:$E1507,1,Rules!$H$17)),0))</f>
        <v/>
      </c>
      <c r="L1507">
        <f>IF(I1507="","",IFERROR(N(INDEX($A1507:$E1507,1,Rules!$H$18))*K1507,0))</f>
        <v/>
      </c>
      <c r="M1507">
        <f>IF(I1507="","",IF(COUNTIF(Crawl!$EC$2:$EC$2001,I1507)&gt;0,"Yes","No"))</f>
        <v/>
      </c>
    </row>
    <row r="1508">
      <c r="G1508">
        <f>IF(A1508="","",IF(LEFT(A1508,4)="http",IFERROR(MID(A1508,FIND("/",A1508,FIND("//",A1508)+2),2000),"/"),A1508))</f>
        <v/>
      </c>
      <c r="H1508">
        <f>IF(G1508="","",IFERROR(LEFT(SUBSTITUTE(G1508,"#","?"),FIND("?",SUBSTITUTE(G1508,"#","?"))-1),G1508))</f>
        <v/>
      </c>
      <c r="I1508">
        <f>IF(H1508="","",LOWER(IF(AND(LEN(H1508)&gt;1,RIGHT(H1508,1)="/"),LEFT(H1508,LEN(H1508)-1),H1508)))</f>
        <v/>
      </c>
      <c r="J1508">
        <f>IF(I1508="","",IFERROR(N(INDEX($A1508:$E1508,1,Rules!$H$16)),0))</f>
        <v/>
      </c>
      <c r="K1508">
        <f>IF(I1508="","",IFERROR(N(INDEX($A1508:$E1508,1,Rules!$H$17)),0))</f>
        <v/>
      </c>
      <c r="L1508">
        <f>IF(I1508="","",IFERROR(N(INDEX($A1508:$E1508,1,Rules!$H$18))*K1508,0))</f>
        <v/>
      </c>
      <c r="M1508">
        <f>IF(I1508="","",IF(COUNTIF(Crawl!$EC$2:$EC$2001,I1508)&gt;0,"Yes","No"))</f>
        <v/>
      </c>
    </row>
    <row r="1509">
      <c r="G1509">
        <f>IF(A1509="","",IF(LEFT(A1509,4)="http",IFERROR(MID(A1509,FIND("/",A1509,FIND("//",A1509)+2),2000),"/"),A1509))</f>
        <v/>
      </c>
      <c r="H1509">
        <f>IF(G1509="","",IFERROR(LEFT(SUBSTITUTE(G1509,"#","?"),FIND("?",SUBSTITUTE(G1509,"#","?"))-1),G1509))</f>
        <v/>
      </c>
      <c r="I1509">
        <f>IF(H1509="","",LOWER(IF(AND(LEN(H1509)&gt;1,RIGHT(H1509,1)="/"),LEFT(H1509,LEN(H1509)-1),H1509)))</f>
        <v/>
      </c>
      <c r="J1509">
        <f>IF(I1509="","",IFERROR(N(INDEX($A1509:$E1509,1,Rules!$H$16)),0))</f>
        <v/>
      </c>
      <c r="K1509">
        <f>IF(I1509="","",IFERROR(N(INDEX($A1509:$E1509,1,Rules!$H$17)),0))</f>
        <v/>
      </c>
      <c r="L1509">
        <f>IF(I1509="","",IFERROR(N(INDEX($A1509:$E1509,1,Rules!$H$18))*K1509,0))</f>
        <v/>
      </c>
      <c r="M1509">
        <f>IF(I1509="","",IF(COUNTIF(Crawl!$EC$2:$EC$2001,I1509)&gt;0,"Yes","No"))</f>
        <v/>
      </c>
    </row>
    <row r="1510">
      <c r="G1510">
        <f>IF(A1510="","",IF(LEFT(A1510,4)="http",IFERROR(MID(A1510,FIND("/",A1510,FIND("//",A1510)+2),2000),"/"),A1510))</f>
        <v/>
      </c>
      <c r="H1510">
        <f>IF(G1510="","",IFERROR(LEFT(SUBSTITUTE(G1510,"#","?"),FIND("?",SUBSTITUTE(G1510,"#","?"))-1),G1510))</f>
        <v/>
      </c>
      <c r="I1510">
        <f>IF(H1510="","",LOWER(IF(AND(LEN(H1510)&gt;1,RIGHT(H1510,1)="/"),LEFT(H1510,LEN(H1510)-1),H1510)))</f>
        <v/>
      </c>
      <c r="J1510">
        <f>IF(I1510="","",IFERROR(N(INDEX($A1510:$E1510,1,Rules!$H$16)),0))</f>
        <v/>
      </c>
      <c r="K1510">
        <f>IF(I1510="","",IFERROR(N(INDEX($A1510:$E1510,1,Rules!$H$17)),0))</f>
        <v/>
      </c>
      <c r="L1510">
        <f>IF(I1510="","",IFERROR(N(INDEX($A1510:$E1510,1,Rules!$H$18))*K1510,0))</f>
        <v/>
      </c>
      <c r="M1510">
        <f>IF(I1510="","",IF(COUNTIF(Crawl!$EC$2:$EC$2001,I1510)&gt;0,"Yes","No"))</f>
        <v/>
      </c>
    </row>
    <row r="1511">
      <c r="G1511">
        <f>IF(A1511="","",IF(LEFT(A1511,4)="http",IFERROR(MID(A1511,FIND("/",A1511,FIND("//",A1511)+2),2000),"/"),A1511))</f>
        <v/>
      </c>
      <c r="H1511">
        <f>IF(G1511="","",IFERROR(LEFT(SUBSTITUTE(G1511,"#","?"),FIND("?",SUBSTITUTE(G1511,"#","?"))-1),G1511))</f>
        <v/>
      </c>
      <c r="I1511">
        <f>IF(H1511="","",LOWER(IF(AND(LEN(H1511)&gt;1,RIGHT(H1511,1)="/"),LEFT(H1511,LEN(H1511)-1),H1511)))</f>
        <v/>
      </c>
      <c r="J1511">
        <f>IF(I1511="","",IFERROR(N(INDEX($A1511:$E1511,1,Rules!$H$16)),0))</f>
        <v/>
      </c>
      <c r="K1511">
        <f>IF(I1511="","",IFERROR(N(INDEX($A1511:$E1511,1,Rules!$H$17)),0))</f>
        <v/>
      </c>
      <c r="L1511">
        <f>IF(I1511="","",IFERROR(N(INDEX($A1511:$E1511,1,Rules!$H$18))*K1511,0))</f>
        <v/>
      </c>
      <c r="M1511">
        <f>IF(I1511="","",IF(COUNTIF(Crawl!$EC$2:$EC$2001,I1511)&gt;0,"Yes","No"))</f>
        <v/>
      </c>
    </row>
    <row r="1512">
      <c r="G1512">
        <f>IF(A1512="","",IF(LEFT(A1512,4)="http",IFERROR(MID(A1512,FIND("/",A1512,FIND("//",A1512)+2),2000),"/"),A1512))</f>
        <v/>
      </c>
      <c r="H1512">
        <f>IF(G1512="","",IFERROR(LEFT(SUBSTITUTE(G1512,"#","?"),FIND("?",SUBSTITUTE(G1512,"#","?"))-1),G1512))</f>
        <v/>
      </c>
      <c r="I1512">
        <f>IF(H1512="","",LOWER(IF(AND(LEN(H1512)&gt;1,RIGHT(H1512,1)="/"),LEFT(H1512,LEN(H1512)-1),H1512)))</f>
        <v/>
      </c>
      <c r="J1512">
        <f>IF(I1512="","",IFERROR(N(INDEX($A1512:$E1512,1,Rules!$H$16)),0))</f>
        <v/>
      </c>
      <c r="K1512">
        <f>IF(I1512="","",IFERROR(N(INDEX($A1512:$E1512,1,Rules!$H$17)),0))</f>
        <v/>
      </c>
      <c r="L1512">
        <f>IF(I1512="","",IFERROR(N(INDEX($A1512:$E1512,1,Rules!$H$18))*K1512,0))</f>
        <v/>
      </c>
      <c r="M1512">
        <f>IF(I1512="","",IF(COUNTIF(Crawl!$EC$2:$EC$2001,I1512)&gt;0,"Yes","No"))</f>
        <v/>
      </c>
    </row>
    <row r="1513">
      <c r="G1513">
        <f>IF(A1513="","",IF(LEFT(A1513,4)="http",IFERROR(MID(A1513,FIND("/",A1513,FIND("//",A1513)+2),2000),"/"),A1513))</f>
        <v/>
      </c>
      <c r="H1513">
        <f>IF(G1513="","",IFERROR(LEFT(SUBSTITUTE(G1513,"#","?"),FIND("?",SUBSTITUTE(G1513,"#","?"))-1),G1513))</f>
        <v/>
      </c>
      <c r="I1513">
        <f>IF(H1513="","",LOWER(IF(AND(LEN(H1513)&gt;1,RIGHT(H1513,1)="/"),LEFT(H1513,LEN(H1513)-1),H1513)))</f>
        <v/>
      </c>
      <c r="J1513">
        <f>IF(I1513="","",IFERROR(N(INDEX($A1513:$E1513,1,Rules!$H$16)),0))</f>
        <v/>
      </c>
      <c r="K1513">
        <f>IF(I1513="","",IFERROR(N(INDEX($A1513:$E1513,1,Rules!$H$17)),0))</f>
        <v/>
      </c>
      <c r="L1513">
        <f>IF(I1513="","",IFERROR(N(INDEX($A1513:$E1513,1,Rules!$H$18))*K1513,0))</f>
        <v/>
      </c>
      <c r="M1513">
        <f>IF(I1513="","",IF(COUNTIF(Crawl!$EC$2:$EC$2001,I1513)&gt;0,"Yes","No"))</f>
        <v/>
      </c>
    </row>
    <row r="1514">
      <c r="G1514">
        <f>IF(A1514="","",IF(LEFT(A1514,4)="http",IFERROR(MID(A1514,FIND("/",A1514,FIND("//",A1514)+2),2000),"/"),A1514))</f>
        <v/>
      </c>
      <c r="H1514">
        <f>IF(G1514="","",IFERROR(LEFT(SUBSTITUTE(G1514,"#","?"),FIND("?",SUBSTITUTE(G1514,"#","?"))-1),G1514))</f>
        <v/>
      </c>
      <c r="I1514">
        <f>IF(H1514="","",LOWER(IF(AND(LEN(H1514)&gt;1,RIGHT(H1514,1)="/"),LEFT(H1514,LEN(H1514)-1),H1514)))</f>
        <v/>
      </c>
      <c r="J1514">
        <f>IF(I1514="","",IFERROR(N(INDEX($A1514:$E1514,1,Rules!$H$16)),0))</f>
        <v/>
      </c>
      <c r="K1514">
        <f>IF(I1514="","",IFERROR(N(INDEX($A1514:$E1514,1,Rules!$H$17)),0))</f>
        <v/>
      </c>
      <c r="L1514">
        <f>IF(I1514="","",IFERROR(N(INDEX($A1514:$E1514,1,Rules!$H$18))*K1514,0))</f>
        <v/>
      </c>
      <c r="M1514">
        <f>IF(I1514="","",IF(COUNTIF(Crawl!$EC$2:$EC$2001,I1514)&gt;0,"Yes","No"))</f>
        <v/>
      </c>
    </row>
    <row r="1515">
      <c r="G1515">
        <f>IF(A1515="","",IF(LEFT(A1515,4)="http",IFERROR(MID(A1515,FIND("/",A1515,FIND("//",A1515)+2),2000),"/"),A1515))</f>
        <v/>
      </c>
      <c r="H1515">
        <f>IF(G1515="","",IFERROR(LEFT(SUBSTITUTE(G1515,"#","?"),FIND("?",SUBSTITUTE(G1515,"#","?"))-1),G1515))</f>
        <v/>
      </c>
      <c r="I1515">
        <f>IF(H1515="","",LOWER(IF(AND(LEN(H1515)&gt;1,RIGHT(H1515,1)="/"),LEFT(H1515,LEN(H1515)-1),H1515)))</f>
        <v/>
      </c>
      <c r="J1515">
        <f>IF(I1515="","",IFERROR(N(INDEX($A1515:$E1515,1,Rules!$H$16)),0))</f>
        <v/>
      </c>
      <c r="K1515">
        <f>IF(I1515="","",IFERROR(N(INDEX($A1515:$E1515,1,Rules!$H$17)),0))</f>
        <v/>
      </c>
      <c r="L1515">
        <f>IF(I1515="","",IFERROR(N(INDEX($A1515:$E1515,1,Rules!$H$18))*K1515,0))</f>
        <v/>
      </c>
      <c r="M1515">
        <f>IF(I1515="","",IF(COUNTIF(Crawl!$EC$2:$EC$2001,I1515)&gt;0,"Yes","No"))</f>
        <v/>
      </c>
    </row>
    <row r="1516">
      <c r="G1516">
        <f>IF(A1516="","",IF(LEFT(A1516,4)="http",IFERROR(MID(A1516,FIND("/",A1516,FIND("//",A1516)+2),2000),"/"),A1516))</f>
        <v/>
      </c>
      <c r="H1516">
        <f>IF(G1516="","",IFERROR(LEFT(SUBSTITUTE(G1516,"#","?"),FIND("?",SUBSTITUTE(G1516,"#","?"))-1),G1516))</f>
        <v/>
      </c>
      <c r="I1516">
        <f>IF(H1516="","",LOWER(IF(AND(LEN(H1516)&gt;1,RIGHT(H1516,1)="/"),LEFT(H1516,LEN(H1516)-1),H1516)))</f>
        <v/>
      </c>
      <c r="J1516">
        <f>IF(I1516="","",IFERROR(N(INDEX($A1516:$E1516,1,Rules!$H$16)),0))</f>
        <v/>
      </c>
      <c r="K1516">
        <f>IF(I1516="","",IFERROR(N(INDEX($A1516:$E1516,1,Rules!$H$17)),0))</f>
        <v/>
      </c>
      <c r="L1516">
        <f>IF(I1516="","",IFERROR(N(INDEX($A1516:$E1516,1,Rules!$H$18))*K1516,0))</f>
        <v/>
      </c>
      <c r="M1516">
        <f>IF(I1516="","",IF(COUNTIF(Crawl!$EC$2:$EC$2001,I1516)&gt;0,"Yes","No"))</f>
        <v/>
      </c>
    </row>
    <row r="1517">
      <c r="G1517">
        <f>IF(A1517="","",IF(LEFT(A1517,4)="http",IFERROR(MID(A1517,FIND("/",A1517,FIND("//",A1517)+2),2000),"/"),A1517))</f>
        <v/>
      </c>
      <c r="H1517">
        <f>IF(G1517="","",IFERROR(LEFT(SUBSTITUTE(G1517,"#","?"),FIND("?",SUBSTITUTE(G1517,"#","?"))-1),G1517))</f>
        <v/>
      </c>
      <c r="I1517">
        <f>IF(H1517="","",LOWER(IF(AND(LEN(H1517)&gt;1,RIGHT(H1517,1)="/"),LEFT(H1517,LEN(H1517)-1),H1517)))</f>
        <v/>
      </c>
      <c r="J1517">
        <f>IF(I1517="","",IFERROR(N(INDEX($A1517:$E1517,1,Rules!$H$16)),0))</f>
        <v/>
      </c>
      <c r="K1517">
        <f>IF(I1517="","",IFERROR(N(INDEX($A1517:$E1517,1,Rules!$H$17)),0))</f>
        <v/>
      </c>
      <c r="L1517">
        <f>IF(I1517="","",IFERROR(N(INDEX($A1517:$E1517,1,Rules!$H$18))*K1517,0))</f>
        <v/>
      </c>
      <c r="M1517">
        <f>IF(I1517="","",IF(COUNTIF(Crawl!$EC$2:$EC$2001,I1517)&gt;0,"Yes","No"))</f>
        <v/>
      </c>
    </row>
    <row r="1518">
      <c r="G1518">
        <f>IF(A1518="","",IF(LEFT(A1518,4)="http",IFERROR(MID(A1518,FIND("/",A1518,FIND("//",A1518)+2),2000),"/"),A1518))</f>
        <v/>
      </c>
      <c r="H1518">
        <f>IF(G1518="","",IFERROR(LEFT(SUBSTITUTE(G1518,"#","?"),FIND("?",SUBSTITUTE(G1518,"#","?"))-1),G1518))</f>
        <v/>
      </c>
      <c r="I1518">
        <f>IF(H1518="","",LOWER(IF(AND(LEN(H1518)&gt;1,RIGHT(H1518,1)="/"),LEFT(H1518,LEN(H1518)-1),H1518)))</f>
        <v/>
      </c>
      <c r="J1518">
        <f>IF(I1518="","",IFERROR(N(INDEX($A1518:$E1518,1,Rules!$H$16)),0))</f>
        <v/>
      </c>
      <c r="K1518">
        <f>IF(I1518="","",IFERROR(N(INDEX($A1518:$E1518,1,Rules!$H$17)),0))</f>
        <v/>
      </c>
      <c r="L1518">
        <f>IF(I1518="","",IFERROR(N(INDEX($A1518:$E1518,1,Rules!$H$18))*K1518,0))</f>
        <v/>
      </c>
      <c r="M1518">
        <f>IF(I1518="","",IF(COUNTIF(Crawl!$EC$2:$EC$2001,I1518)&gt;0,"Yes","No"))</f>
        <v/>
      </c>
    </row>
    <row r="1519">
      <c r="G1519">
        <f>IF(A1519="","",IF(LEFT(A1519,4)="http",IFERROR(MID(A1519,FIND("/",A1519,FIND("//",A1519)+2),2000),"/"),A1519))</f>
        <v/>
      </c>
      <c r="H1519">
        <f>IF(G1519="","",IFERROR(LEFT(SUBSTITUTE(G1519,"#","?"),FIND("?",SUBSTITUTE(G1519,"#","?"))-1),G1519))</f>
        <v/>
      </c>
      <c r="I1519">
        <f>IF(H1519="","",LOWER(IF(AND(LEN(H1519)&gt;1,RIGHT(H1519,1)="/"),LEFT(H1519,LEN(H1519)-1),H1519)))</f>
        <v/>
      </c>
      <c r="J1519">
        <f>IF(I1519="","",IFERROR(N(INDEX($A1519:$E1519,1,Rules!$H$16)),0))</f>
        <v/>
      </c>
      <c r="K1519">
        <f>IF(I1519="","",IFERROR(N(INDEX($A1519:$E1519,1,Rules!$H$17)),0))</f>
        <v/>
      </c>
      <c r="L1519">
        <f>IF(I1519="","",IFERROR(N(INDEX($A1519:$E1519,1,Rules!$H$18))*K1519,0))</f>
        <v/>
      </c>
      <c r="M1519">
        <f>IF(I1519="","",IF(COUNTIF(Crawl!$EC$2:$EC$2001,I1519)&gt;0,"Yes","No"))</f>
        <v/>
      </c>
    </row>
    <row r="1520">
      <c r="G1520">
        <f>IF(A1520="","",IF(LEFT(A1520,4)="http",IFERROR(MID(A1520,FIND("/",A1520,FIND("//",A1520)+2),2000),"/"),A1520))</f>
        <v/>
      </c>
      <c r="H1520">
        <f>IF(G1520="","",IFERROR(LEFT(SUBSTITUTE(G1520,"#","?"),FIND("?",SUBSTITUTE(G1520,"#","?"))-1),G1520))</f>
        <v/>
      </c>
      <c r="I1520">
        <f>IF(H1520="","",LOWER(IF(AND(LEN(H1520)&gt;1,RIGHT(H1520,1)="/"),LEFT(H1520,LEN(H1520)-1),H1520)))</f>
        <v/>
      </c>
      <c r="J1520">
        <f>IF(I1520="","",IFERROR(N(INDEX($A1520:$E1520,1,Rules!$H$16)),0))</f>
        <v/>
      </c>
      <c r="K1520">
        <f>IF(I1520="","",IFERROR(N(INDEX($A1520:$E1520,1,Rules!$H$17)),0))</f>
        <v/>
      </c>
      <c r="L1520">
        <f>IF(I1520="","",IFERROR(N(INDEX($A1520:$E1520,1,Rules!$H$18))*K1520,0))</f>
        <v/>
      </c>
      <c r="M1520">
        <f>IF(I1520="","",IF(COUNTIF(Crawl!$EC$2:$EC$2001,I1520)&gt;0,"Yes","No"))</f>
        <v/>
      </c>
    </row>
    <row r="1521">
      <c r="G1521">
        <f>IF(A1521="","",IF(LEFT(A1521,4)="http",IFERROR(MID(A1521,FIND("/",A1521,FIND("//",A1521)+2),2000),"/"),A1521))</f>
        <v/>
      </c>
      <c r="H1521">
        <f>IF(G1521="","",IFERROR(LEFT(SUBSTITUTE(G1521,"#","?"),FIND("?",SUBSTITUTE(G1521,"#","?"))-1),G1521))</f>
        <v/>
      </c>
      <c r="I1521">
        <f>IF(H1521="","",LOWER(IF(AND(LEN(H1521)&gt;1,RIGHT(H1521,1)="/"),LEFT(H1521,LEN(H1521)-1),H1521)))</f>
        <v/>
      </c>
      <c r="J1521">
        <f>IF(I1521="","",IFERROR(N(INDEX($A1521:$E1521,1,Rules!$H$16)),0))</f>
        <v/>
      </c>
      <c r="K1521">
        <f>IF(I1521="","",IFERROR(N(INDEX($A1521:$E1521,1,Rules!$H$17)),0))</f>
        <v/>
      </c>
      <c r="L1521">
        <f>IF(I1521="","",IFERROR(N(INDEX($A1521:$E1521,1,Rules!$H$18))*K1521,0))</f>
        <v/>
      </c>
      <c r="M1521">
        <f>IF(I1521="","",IF(COUNTIF(Crawl!$EC$2:$EC$2001,I1521)&gt;0,"Yes","No"))</f>
        <v/>
      </c>
    </row>
    <row r="1522">
      <c r="G1522">
        <f>IF(A1522="","",IF(LEFT(A1522,4)="http",IFERROR(MID(A1522,FIND("/",A1522,FIND("//",A1522)+2),2000),"/"),A1522))</f>
        <v/>
      </c>
      <c r="H1522">
        <f>IF(G1522="","",IFERROR(LEFT(SUBSTITUTE(G1522,"#","?"),FIND("?",SUBSTITUTE(G1522,"#","?"))-1),G1522))</f>
        <v/>
      </c>
      <c r="I1522">
        <f>IF(H1522="","",LOWER(IF(AND(LEN(H1522)&gt;1,RIGHT(H1522,1)="/"),LEFT(H1522,LEN(H1522)-1),H1522)))</f>
        <v/>
      </c>
      <c r="J1522">
        <f>IF(I1522="","",IFERROR(N(INDEX($A1522:$E1522,1,Rules!$H$16)),0))</f>
        <v/>
      </c>
      <c r="K1522">
        <f>IF(I1522="","",IFERROR(N(INDEX($A1522:$E1522,1,Rules!$H$17)),0))</f>
        <v/>
      </c>
      <c r="L1522">
        <f>IF(I1522="","",IFERROR(N(INDEX($A1522:$E1522,1,Rules!$H$18))*K1522,0))</f>
        <v/>
      </c>
      <c r="M1522">
        <f>IF(I1522="","",IF(COUNTIF(Crawl!$EC$2:$EC$2001,I1522)&gt;0,"Yes","No"))</f>
        <v/>
      </c>
    </row>
    <row r="1523">
      <c r="G1523">
        <f>IF(A1523="","",IF(LEFT(A1523,4)="http",IFERROR(MID(A1523,FIND("/",A1523,FIND("//",A1523)+2),2000),"/"),A1523))</f>
        <v/>
      </c>
      <c r="H1523">
        <f>IF(G1523="","",IFERROR(LEFT(SUBSTITUTE(G1523,"#","?"),FIND("?",SUBSTITUTE(G1523,"#","?"))-1),G1523))</f>
        <v/>
      </c>
      <c r="I1523">
        <f>IF(H1523="","",LOWER(IF(AND(LEN(H1523)&gt;1,RIGHT(H1523,1)="/"),LEFT(H1523,LEN(H1523)-1),H1523)))</f>
        <v/>
      </c>
      <c r="J1523">
        <f>IF(I1523="","",IFERROR(N(INDEX($A1523:$E1523,1,Rules!$H$16)),0))</f>
        <v/>
      </c>
      <c r="K1523">
        <f>IF(I1523="","",IFERROR(N(INDEX($A1523:$E1523,1,Rules!$H$17)),0))</f>
        <v/>
      </c>
      <c r="L1523">
        <f>IF(I1523="","",IFERROR(N(INDEX($A1523:$E1523,1,Rules!$H$18))*K1523,0))</f>
        <v/>
      </c>
      <c r="M1523">
        <f>IF(I1523="","",IF(COUNTIF(Crawl!$EC$2:$EC$2001,I1523)&gt;0,"Yes","No"))</f>
        <v/>
      </c>
    </row>
    <row r="1524">
      <c r="G1524">
        <f>IF(A1524="","",IF(LEFT(A1524,4)="http",IFERROR(MID(A1524,FIND("/",A1524,FIND("//",A1524)+2),2000),"/"),A1524))</f>
        <v/>
      </c>
      <c r="H1524">
        <f>IF(G1524="","",IFERROR(LEFT(SUBSTITUTE(G1524,"#","?"),FIND("?",SUBSTITUTE(G1524,"#","?"))-1),G1524))</f>
        <v/>
      </c>
      <c r="I1524">
        <f>IF(H1524="","",LOWER(IF(AND(LEN(H1524)&gt;1,RIGHT(H1524,1)="/"),LEFT(H1524,LEN(H1524)-1),H1524)))</f>
        <v/>
      </c>
      <c r="J1524">
        <f>IF(I1524="","",IFERROR(N(INDEX($A1524:$E1524,1,Rules!$H$16)),0))</f>
        <v/>
      </c>
      <c r="K1524">
        <f>IF(I1524="","",IFERROR(N(INDEX($A1524:$E1524,1,Rules!$H$17)),0))</f>
        <v/>
      </c>
      <c r="L1524">
        <f>IF(I1524="","",IFERROR(N(INDEX($A1524:$E1524,1,Rules!$H$18))*K1524,0))</f>
        <v/>
      </c>
      <c r="M1524">
        <f>IF(I1524="","",IF(COUNTIF(Crawl!$EC$2:$EC$2001,I1524)&gt;0,"Yes","No"))</f>
        <v/>
      </c>
    </row>
    <row r="1525">
      <c r="G1525">
        <f>IF(A1525="","",IF(LEFT(A1525,4)="http",IFERROR(MID(A1525,FIND("/",A1525,FIND("//",A1525)+2),2000),"/"),A1525))</f>
        <v/>
      </c>
      <c r="H1525">
        <f>IF(G1525="","",IFERROR(LEFT(SUBSTITUTE(G1525,"#","?"),FIND("?",SUBSTITUTE(G1525,"#","?"))-1),G1525))</f>
        <v/>
      </c>
      <c r="I1525">
        <f>IF(H1525="","",LOWER(IF(AND(LEN(H1525)&gt;1,RIGHT(H1525,1)="/"),LEFT(H1525,LEN(H1525)-1),H1525)))</f>
        <v/>
      </c>
      <c r="J1525">
        <f>IF(I1525="","",IFERROR(N(INDEX($A1525:$E1525,1,Rules!$H$16)),0))</f>
        <v/>
      </c>
      <c r="K1525">
        <f>IF(I1525="","",IFERROR(N(INDEX($A1525:$E1525,1,Rules!$H$17)),0))</f>
        <v/>
      </c>
      <c r="L1525">
        <f>IF(I1525="","",IFERROR(N(INDEX($A1525:$E1525,1,Rules!$H$18))*K1525,0))</f>
        <v/>
      </c>
      <c r="M1525">
        <f>IF(I1525="","",IF(COUNTIF(Crawl!$EC$2:$EC$2001,I1525)&gt;0,"Yes","No"))</f>
        <v/>
      </c>
    </row>
    <row r="1526">
      <c r="G1526">
        <f>IF(A1526="","",IF(LEFT(A1526,4)="http",IFERROR(MID(A1526,FIND("/",A1526,FIND("//",A1526)+2),2000),"/"),A1526))</f>
        <v/>
      </c>
      <c r="H1526">
        <f>IF(G1526="","",IFERROR(LEFT(SUBSTITUTE(G1526,"#","?"),FIND("?",SUBSTITUTE(G1526,"#","?"))-1),G1526))</f>
        <v/>
      </c>
      <c r="I1526">
        <f>IF(H1526="","",LOWER(IF(AND(LEN(H1526)&gt;1,RIGHT(H1526,1)="/"),LEFT(H1526,LEN(H1526)-1),H1526)))</f>
        <v/>
      </c>
      <c r="J1526">
        <f>IF(I1526="","",IFERROR(N(INDEX($A1526:$E1526,1,Rules!$H$16)),0))</f>
        <v/>
      </c>
      <c r="K1526">
        <f>IF(I1526="","",IFERROR(N(INDEX($A1526:$E1526,1,Rules!$H$17)),0))</f>
        <v/>
      </c>
      <c r="L1526">
        <f>IF(I1526="","",IFERROR(N(INDEX($A1526:$E1526,1,Rules!$H$18))*K1526,0))</f>
        <v/>
      </c>
      <c r="M1526">
        <f>IF(I1526="","",IF(COUNTIF(Crawl!$EC$2:$EC$2001,I1526)&gt;0,"Yes","No"))</f>
        <v/>
      </c>
    </row>
    <row r="1527">
      <c r="G1527">
        <f>IF(A1527="","",IF(LEFT(A1527,4)="http",IFERROR(MID(A1527,FIND("/",A1527,FIND("//",A1527)+2),2000),"/"),A1527))</f>
        <v/>
      </c>
      <c r="H1527">
        <f>IF(G1527="","",IFERROR(LEFT(SUBSTITUTE(G1527,"#","?"),FIND("?",SUBSTITUTE(G1527,"#","?"))-1),G1527))</f>
        <v/>
      </c>
      <c r="I1527">
        <f>IF(H1527="","",LOWER(IF(AND(LEN(H1527)&gt;1,RIGHT(H1527,1)="/"),LEFT(H1527,LEN(H1527)-1),H1527)))</f>
        <v/>
      </c>
      <c r="J1527">
        <f>IF(I1527="","",IFERROR(N(INDEX($A1527:$E1527,1,Rules!$H$16)),0))</f>
        <v/>
      </c>
      <c r="K1527">
        <f>IF(I1527="","",IFERROR(N(INDEX($A1527:$E1527,1,Rules!$H$17)),0))</f>
        <v/>
      </c>
      <c r="L1527">
        <f>IF(I1527="","",IFERROR(N(INDEX($A1527:$E1527,1,Rules!$H$18))*K1527,0))</f>
        <v/>
      </c>
      <c r="M1527">
        <f>IF(I1527="","",IF(COUNTIF(Crawl!$EC$2:$EC$2001,I1527)&gt;0,"Yes","No"))</f>
        <v/>
      </c>
    </row>
    <row r="1528">
      <c r="G1528">
        <f>IF(A1528="","",IF(LEFT(A1528,4)="http",IFERROR(MID(A1528,FIND("/",A1528,FIND("//",A1528)+2),2000),"/"),A1528))</f>
        <v/>
      </c>
      <c r="H1528">
        <f>IF(G1528="","",IFERROR(LEFT(SUBSTITUTE(G1528,"#","?"),FIND("?",SUBSTITUTE(G1528,"#","?"))-1),G1528))</f>
        <v/>
      </c>
      <c r="I1528">
        <f>IF(H1528="","",LOWER(IF(AND(LEN(H1528)&gt;1,RIGHT(H1528,1)="/"),LEFT(H1528,LEN(H1528)-1),H1528)))</f>
        <v/>
      </c>
      <c r="J1528">
        <f>IF(I1528="","",IFERROR(N(INDEX($A1528:$E1528,1,Rules!$H$16)),0))</f>
        <v/>
      </c>
      <c r="K1528">
        <f>IF(I1528="","",IFERROR(N(INDEX($A1528:$E1528,1,Rules!$H$17)),0))</f>
        <v/>
      </c>
      <c r="L1528">
        <f>IF(I1528="","",IFERROR(N(INDEX($A1528:$E1528,1,Rules!$H$18))*K1528,0))</f>
        <v/>
      </c>
      <c r="M1528">
        <f>IF(I1528="","",IF(COUNTIF(Crawl!$EC$2:$EC$2001,I1528)&gt;0,"Yes","No"))</f>
        <v/>
      </c>
    </row>
    <row r="1529">
      <c r="G1529">
        <f>IF(A1529="","",IF(LEFT(A1529,4)="http",IFERROR(MID(A1529,FIND("/",A1529,FIND("//",A1529)+2),2000),"/"),A1529))</f>
        <v/>
      </c>
      <c r="H1529">
        <f>IF(G1529="","",IFERROR(LEFT(SUBSTITUTE(G1529,"#","?"),FIND("?",SUBSTITUTE(G1529,"#","?"))-1),G1529))</f>
        <v/>
      </c>
      <c r="I1529">
        <f>IF(H1529="","",LOWER(IF(AND(LEN(H1529)&gt;1,RIGHT(H1529,1)="/"),LEFT(H1529,LEN(H1529)-1),H1529)))</f>
        <v/>
      </c>
      <c r="J1529">
        <f>IF(I1529="","",IFERROR(N(INDEX($A1529:$E1529,1,Rules!$H$16)),0))</f>
        <v/>
      </c>
      <c r="K1529">
        <f>IF(I1529="","",IFERROR(N(INDEX($A1529:$E1529,1,Rules!$H$17)),0))</f>
        <v/>
      </c>
      <c r="L1529">
        <f>IF(I1529="","",IFERROR(N(INDEX($A1529:$E1529,1,Rules!$H$18))*K1529,0))</f>
        <v/>
      </c>
      <c r="M1529">
        <f>IF(I1529="","",IF(COUNTIF(Crawl!$EC$2:$EC$2001,I1529)&gt;0,"Yes","No"))</f>
        <v/>
      </c>
    </row>
    <row r="1530">
      <c r="G1530">
        <f>IF(A1530="","",IF(LEFT(A1530,4)="http",IFERROR(MID(A1530,FIND("/",A1530,FIND("//",A1530)+2),2000),"/"),A1530))</f>
        <v/>
      </c>
      <c r="H1530">
        <f>IF(G1530="","",IFERROR(LEFT(SUBSTITUTE(G1530,"#","?"),FIND("?",SUBSTITUTE(G1530,"#","?"))-1),G1530))</f>
        <v/>
      </c>
      <c r="I1530">
        <f>IF(H1530="","",LOWER(IF(AND(LEN(H1530)&gt;1,RIGHT(H1530,1)="/"),LEFT(H1530,LEN(H1530)-1),H1530)))</f>
        <v/>
      </c>
      <c r="J1530">
        <f>IF(I1530="","",IFERROR(N(INDEX($A1530:$E1530,1,Rules!$H$16)),0))</f>
        <v/>
      </c>
      <c r="K1530">
        <f>IF(I1530="","",IFERROR(N(INDEX($A1530:$E1530,1,Rules!$H$17)),0))</f>
        <v/>
      </c>
      <c r="L1530">
        <f>IF(I1530="","",IFERROR(N(INDEX($A1530:$E1530,1,Rules!$H$18))*K1530,0))</f>
        <v/>
      </c>
      <c r="M1530">
        <f>IF(I1530="","",IF(COUNTIF(Crawl!$EC$2:$EC$2001,I1530)&gt;0,"Yes","No"))</f>
        <v/>
      </c>
    </row>
    <row r="1531">
      <c r="G1531">
        <f>IF(A1531="","",IF(LEFT(A1531,4)="http",IFERROR(MID(A1531,FIND("/",A1531,FIND("//",A1531)+2),2000),"/"),A1531))</f>
        <v/>
      </c>
      <c r="H1531">
        <f>IF(G1531="","",IFERROR(LEFT(SUBSTITUTE(G1531,"#","?"),FIND("?",SUBSTITUTE(G1531,"#","?"))-1),G1531))</f>
        <v/>
      </c>
      <c r="I1531">
        <f>IF(H1531="","",LOWER(IF(AND(LEN(H1531)&gt;1,RIGHT(H1531,1)="/"),LEFT(H1531,LEN(H1531)-1),H1531)))</f>
        <v/>
      </c>
      <c r="J1531">
        <f>IF(I1531="","",IFERROR(N(INDEX($A1531:$E1531,1,Rules!$H$16)),0))</f>
        <v/>
      </c>
      <c r="K1531">
        <f>IF(I1531="","",IFERROR(N(INDEX($A1531:$E1531,1,Rules!$H$17)),0))</f>
        <v/>
      </c>
      <c r="L1531">
        <f>IF(I1531="","",IFERROR(N(INDEX($A1531:$E1531,1,Rules!$H$18))*K1531,0))</f>
        <v/>
      </c>
      <c r="M1531">
        <f>IF(I1531="","",IF(COUNTIF(Crawl!$EC$2:$EC$2001,I1531)&gt;0,"Yes","No"))</f>
        <v/>
      </c>
    </row>
    <row r="1532">
      <c r="G1532">
        <f>IF(A1532="","",IF(LEFT(A1532,4)="http",IFERROR(MID(A1532,FIND("/",A1532,FIND("//",A1532)+2),2000),"/"),A1532))</f>
        <v/>
      </c>
      <c r="H1532">
        <f>IF(G1532="","",IFERROR(LEFT(SUBSTITUTE(G1532,"#","?"),FIND("?",SUBSTITUTE(G1532,"#","?"))-1),G1532))</f>
        <v/>
      </c>
      <c r="I1532">
        <f>IF(H1532="","",LOWER(IF(AND(LEN(H1532)&gt;1,RIGHT(H1532,1)="/"),LEFT(H1532,LEN(H1532)-1),H1532)))</f>
        <v/>
      </c>
      <c r="J1532">
        <f>IF(I1532="","",IFERROR(N(INDEX($A1532:$E1532,1,Rules!$H$16)),0))</f>
        <v/>
      </c>
      <c r="K1532">
        <f>IF(I1532="","",IFERROR(N(INDEX($A1532:$E1532,1,Rules!$H$17)),0))</f>
        <v/>
      </c>
      <c r="L1532">
        <f>IF(I1532="","",IFERROR(N(INDEX($A1532:$E1532,1,Rules!$H$18))*K1532,0))</f>
        <v/>
      </c>
      <c r="M1532">
        <f>IF(I1532="","",IF(COUNTIF(Crawl!$EC$2:$EC$2001,I1532)&gt;0,"Yes","No"))</f>
        <v/>
      </c>
    </row>
    <row r="1533">
      <c r="G1533">
        <f>IF(A1533="","",IF(LEFT(A1533,4)="http",IFERROR(MID(A1533,FIND("/",A1533,FIND("//",A1533)+2),2000),"/"),A1533))</f>
        <v/>
      </c>
      <c r="H1533">
        <f>IF(G1533="","",IFERROR(LEFT(SUBSTITUTE(G1533,"#","?"),FIND("?",SUBSTITUTE(G1533,"#","?"))-1),G1533))</f>
        <v/>
      </c>
      <c r="I1533">
        <f>IF(H1533="","",LOWER(IF(AND(LEN(H1533)&gt;1,RIGHT(H1533,1)="/"),LEFT(H1533,LEN(H1533)-1),H1533)))</f>
        <v/>
      </c>
      <c r="J1533">
        <f>IF(I1533="","",IFERROR(N(INDEX($A1533:$E1533,1,Rules!$H$16)),0))</f>
        <v/>
      </c>
      <c r="K1533">
        <f>IF(I1533="","",IFERROR(N(INDEX($A1533:$E1533,1,Rules!$H$17)),0))</f>
        <v/>
      </c>
      <c r="L1533">
        <f>IF(I1533="","",IFERROR(N(INDEX($A1533:$E1533,1,Rules!$H$18))*K1533,0))</f>
        <v/>
      </c>
      <c r="M1533">
        <f>IF(I1533="","",IF(COUNTIF(Crawl!$EC$2:$EC$2001,I1533)&gt;0,"Yes","No"))</f>
        <v/>
      </c>
    </row>
    <row r="1534">
      <c r="G1534">
        <f>IF(A1534="","",IF(LEFT(A1534,4)="http",IFERROR(MID(A1534,FIND("/",A1534,FIND("//",A1534)+2),2000),"/"),A1534))</f>
        <v/>
      </c>
      <c r="H1534">
        <f>IF(G1534="","",IFERROR(LEFT(SUBSTITUTE(G1534,"#","?"),FIND("?",SUBSTITUTE(G1534,"#","?"))-1),G1534))</f>
        <v/>
      </c>
      <c r="I1534">
        <f>IF(H1534="","",LOWER(IF(AND(LEN(H1534)&gt;1,RIGHT(H1534,1)="/"),LEFT(H1534,LEN(H1534)-1),H1534)))</f>
        <v/>
      </c>
      <c r="J1534">
        <f>IF(I1534="","",IFERROR(N(INDEX($A1534:$E1534,1,Rules!$H$16)),0))</f>
        <v/>
      </c>
      <c r="K1534">
        <f>IF(I1534="","",IFERROR(N(INDEX($A1534:$E1534,1,Rules!$H$17)),0))</f>
        <v/>
      </c>
      <c r="L1534">
        <f>IF(I1534="","",IFERROR(N(INDEX($A1534:$E1534,1,Rules!$H$18))*K1534,0))</f>
        <v/>
      </c>
      <c r="M1534">
        <f>IF(I1534="","",IF(COUNTIF(Crawl!$EC$2:$EC$2001,I1534)&gt;0,"Yes","No"))</f>
        <v/>
      </c>
    </row>
    <row r="1535">
      <c r="G1535">
        <f>IF(A1535="","",IF(LEFT(A1535,4)="http",IFERROR(MID(A1535,FIND("/",A1535,FIND("//",A1535)+2),2000),"/"),A1535))</f>
        <v/>
      </c>
      <c r="H1535">
        <f>IF(G1535="","",IFERROR(LEFT(SUBSTITUTE(G1535,"#","?"),FIND("?",SUBSTITUTE(G1535,"#","?"))-1),G1535))</f>
        <v/>
      </c>
      <c r="I1535">
        <f>IF(H1535="","",LOWER(IF(AND(LEN(H1535)&gt;1,RIGHT(H1535,1)="/"),LEFT(H1535,LEN(H1535)-1),H1535)))</f>
        <v/>
      </c>
      <c r="J1535">
        <f>IF(I1535="","",IFERROR(N(INDEX($A1535:$E1535,1,Rules!$H$16)),0))</f>
        <v/>
      </c>
      <c r="K1535">
        <f>IF(I1535="","",IFERROR(N(INDEX($A1535:$E1535,1,Rules!$H$17)),0))</f>
        <v/>
      </c>
      <c r="L1535">
        <f>IF(I1535="","",IFERROR(N(INDEX($A1535:$E1535,1,Rules!$H$18))*K1535,0))</f>
        <v/>
      </c>
      <c r="M1535">
        <f>IF(I1535="","",IF(COUNTIF(Crawl!$EC$2:$EC$2001,I1535)&gt;0,"Yes","No"))</f>
        <v/>
      </c>
    </row>
    <row r="1536">
      <c r="G1536">
        <f>IF(A1536="","",IF(LEFT(A1536,4)="http",IFERROR(MID(A1536,FIND("/",A1536,FIND("//",A1536)+2),2000),"/"),A1536))</f>
        <v/>
      </c>
      <c r="H1536">
        <f>IF(G1536="","",IFERROR(LEFT(SUBSTITUTE(G1536,"#","?"),FIND("?",SUBSTITUTE(G1536,"#","?"))-1),G1536))</f>
        <v/>
      </c>
      <c r="I1536">
        <f>IF(H1536="","",LOWER(IF(AND(LEN(H1536)&gt;1,RIGHT(H1536,1)="/"),LEFT(H1536,LEN(H1536)-1),H1536)))</f>
        <v/>
      </c>
      <c r="J1536">
        <f>IF(I1536="","",IFERROR(N(INDEX($A1536:$E1536,1,Rules!$H$16)),0))</f>
        <v/>
      </c>
      <c r="K1536">
        <f>IF(I1536="","",IFERROR(N(INDEX($A1536:$E1536,1,Rules!$H$17)),0))</f>
        <v/>
      </c>
      <c r="L1536">
        <f>IF(I1536="","",IFERROR(N(INDEX($A1536:$E1536,1,Rules!$H$18))*K1536,0))</f>
        <v/>
      </c>
      <c r="M1536">
        <f>IF(I1536="","",IF(COUNTIF(Crawl!$EC$2:$EC$2001,I1536)&gt;0,"Yes","No"))</f>
        <v/>
      </c>
    </row>
    <row r="1537">
      <c r="G1537">
        <f>IF(A1537="","",IF(LEFT(A1537,4)="http",IFERROR(MID(A1537,FIND("/",A1537,FIND("//",A1537)+2),2000),"/"),A1537))</f>
        <v/>
      </c>
      <c r="H1537">
        <f>IF(G1537="","",IFERROR(LEFT(SUBSTITUTE(G1537,"#","?"),FIND("?",SUBSTITUTE(G1537,"#","?"))-1),G1537))</f>
        <v/>
      </c>
      <c r="I1537">
        <f>IF(H1537="","",LOWER(IF(AND(LEN(H1537)&gt;1,RIGHT(H1537,1)="/"),LEFT(H1537,LEN(H1537)-1),H1537)))</f>
        <v/>
      </c>
      <c r="J1537">
        <f>IF(I1537="","",IFERROR(N(INDEX($A1537:$E1537,1,Rules!$H$16)),0))</f>
        <v/>
      </c>
      <c r="K1537">
        <f>IF(I1537="","",IFERROR(N(INDEX($A1537:$E1537,1,Rules!$H$17)),0))</f>
        <v/>
      </c>
      <c r="L1537">
        <f>IF(I1537="","",IFERROR(N(INDEX($A1537:$E1537,1,Rules!$H$18))*K1537,0))</f>
        <v/>
      </c>
      <c r="M1537">
        <f>IF(I1537="","",IF(COUNTIF(Crawl!$EC$2:$EC$2001,I1537)&gt;0,"Yes","No"))</f>
        <v/>
      </c>
    </row>
    <row r="1538">
      <c r="G1538">
        <f>IF(A1538="","",IF(LEFT(A1538,4)="http",IFERROR(MID(A1538,FIND("/",A1538,FIND("//",A1538)+2),2000),"/"),A1538))</f>
        <v/>
      </c>
      <c r="H1538">
        <f>IF(G1538="","",IFERROR(LEFT(SUBSTITUTE(G1538,"#","?"),FIND("?",SUBSTITUTE(G1538,"#","?"))-1),G1538))</f>
        <v/>
      </c>
      <c r="I1538">
        <f>IF(H1538="","",LOWER(IF(AND(LEN(H1538)&gt;1,RIGHT(H1538,1)="/"),LEFT(H1538,LEN(H1538)-1),H1538)))</f>
        <v/>
      </c>
      <c r="J1538">
        <f>IF(I1538="","",IFERROR(N(INDEX($A1538:$E1538,1,Rules!$H$16)),0))</f>
        <v/>
      </c>
      <c r="K1538">
        <f>IF(I1538="","",IFERROR(N(INDEX($A1538:$E1538,1,Rules!$H$17)),0))</f>
        <v/>
      </c>
      <c r="L1538">
        <f>IF(I1538="","",IFERROR(N(INDEX($A1538:$E1538,1,Rules!$H$18))*K1538,0))</f>
        <v/>
      </c>
      <c r="M1538">
        <f>IF(I1538="","",IF(COUNTIF(Crawl!$EC$2:$EC$2001,I1538)&gt;0,"Yes","No"))</f>
        <v/>
      </c>
    </row>
    <row r="1539">
      <c r="G1539">
        <f>IF(A1539="","",IF(LEFT(A1539,4)="http",IFERROR(MID(A1539,FIND("/",A1539,FIND("//",A1539)+2),2000),"/"),A1539))</f>
        <v/>
      </c>
      <c r="H1539">
        <f>IF(G1539="","",IFERROR(LEFT(SUBSTITUTE(G1539,"#","?"),FIND("?",SUBSTITUTE(G1539,"#","?"))-1),G1539))</f>
        <v/>
      </c>
      <c r="I1539">
        <f>IF(H1539="","",LOWER(IF(AND(LEN(H1539)&gt;1,RIGHT(H1539,1)="/"),LEFT(H1539,LEN(H1539)-1),H1539)))</f>
        <v/>
      </c>
      <c r="J1539">
        <f>IF(I1539="","",IFERROR(N(INDEX($A1539:$E1539,1,Rules!$H$16)),0))</f>
        <v/>
      </c>
      <c r="K1539">
        <f>IF(I1539="","",IFERROR(N(INDEX($A1539:$E1539,1,Rules!$H$17)),0))</f>
        <v/>
      </c>
      <c r="L1539">
        <f>IF(I1539="","",IFERROR(N(INDEX($A1539:$E1539,1,Rules!$H$18))*K1539,0))</f>
        <v/>
      </c>
      <c r="M1539">
        <f>IF(I1539="","",IF(COUNTIF(Crawl!$EC$2:$EC$2001,I1539)&gt;0,"Yes","No"))</f>
        <v/>
      </c>
    </row>
    <row r="1540">
      <c r="G1540">
        <f>IF(A1540="","",IF(LEFT(A1540,4)="http",IFERROR(MID(A1540,FIND("/",A1540,FIND("//",A1540)+2),2000),"/"),A1540))</f>
        <v/>
      </c>
      <c r="H1540">
        <f>IF(G1540="","",IFERROR(LEFT(SUBSTITUTE(G1540,"#","?"),FIND("?",SUBSTITUTE(G1540,"#","?"))-1),G1540))</f>
        <v/>
      </c>
      <c r="I1540">
        <f>IF(H1540="","",LOWER(IF(AND(LEN(H1540)&gt;1,RIGHT(H1540,1)="/"),LEFT(H1540,LEN(H1540)-1),H1540)))</f>
        <v/>
      </c>
      <c r="J1540">
        <f>IF(I1540="","",IFERROR(N(INDEX($A1540:$E1540,1,Rules!$H$16)),0))</f>
        <v/>
      </c>
      <c r="K1540">
        <f>IF(I1540="","",IFERROR(N(INDEX($A1540:$E1540,1,Rules!$H$17)),0))</f>
        <v/>
      </c>
      <c r="L1540">
        <f>IF(I1540="","",IFERROR(N(INDEX($A1540:$E1540,1,Rules!$H$18))*K1540,0))</f>
        <v/>
      </c>
      <c r="M1540">
        <f>IF(I1540="","",IF(COUNTIF(Crawl!$EC$2:$EC$2001,I1540)&gt;0,"Yes","No"))</f>
        <v/>
      </c>
    </row>
    <row r="1541">
      <c r="G1541">
        <f>IF(A1541="","",IF(LEFT(A1541,4)="http",IFERROR(MID(A1541,FIND("/",A1541,FIND("//",A1541)+2),2000),"/"),A1541))</f>
        <v/>
      </c>
      <c r="H1541">
        <f>IF(G1541="","",IFERROR(LEFT(SUBSTITUTE(G1541,"#","?"),FIND("?",SUBSTITUTE(G1541,"#","?"))-1),G1541))</f>
        <v/>
      </c>
      <c r="I1541">
        <f>IF(H1541="","",LOWER(IF(AND(LEN(H1541)&gt;1,RIGHT(H1541,1)="/"),LEFT(H1541,LEN(H1541)-1),H1541)))</f>
        <v/>
      </c>
      <c r="J1541">
        <f>IF(I1541="","",IFERROR(N(INDEX($A1541:$E1541,1,Rules!$H$16)),0))</f>
        <v/>
      </c>
      <c r="K1541">
        <f>IF(I1541="","",IFERROR(N(INDEX($A1541:$E1541,1,Rules!$H$17)),0))</f>
        <v/>
      </c>
      <c r="L1541">
        <f>IF(I1541="","",IFERROR(N(INDEX($A1541:$E1541,1,Rules!$H$18))*K1541,0))</f>
        <v/>
      </c>
      <c r="M1541">
        <f>IF(I1541="","",IF(COUNTIF(Crawl!$EC$2:$EC$2001,I1541)&gt;0,"Yes","No"))</f>
        <v/>
      </c>
    </row>
    <row r="1542">
      <c r="G1542">
        <f>IF(A1542="","",IF(LEFT(A1542,4)="http",IFERROR(MID(A1542,FIND("/",A1542,FIND("//",A1542)+2),2000),"/"),A1542))</f>
        <v/>
      </c>
      <c r="H1542">
        <f>IF(G1542="","",IFERROR(LEFT(SUBSTITUTE(G1542,"#","?"),FIND("?",SUBSTITUTE(G1542,"#","?"))-1),G1542))</f>
        <v/>
      </c>
      <c r="I1542">
        <f>IF(H1542="","",LOWER(IF(AND(LEN(H1542)&gt;1,RIGHT(H1542,1)="/"),LEFT(H1542,LEN(H1542)-1),H1542)))</f>
        <v/>
      </c>
      <c r="J1542">
        <f>IF(I1542="","",IFERROR(N(INDEX($A1542:$E1542,1,Rules!$H$16)),0))</f>
        <v/>
      </c>
      <c r="K1542">
        <f>IF(I1542="","",IFERROR(N(INDEX($A1542:$E1542,1,Rules!$H$17)),0))</f>
        <v/>
      </c>
      <c r="L1542">
        <f>IF(I1542="","",IFERROR(N(INDEX($A1542:$E1542,1,Rules!$H$18))*K1542,0))</f>
        <v/>
      </c>
      <c r="M1542">
        <f>IF(I1542="","",IF(COUNTIF(Crawl!$EC$2:$EC$2001,I1542)&gt;0,"Yes","No"))</f>
        <v/>
      </c>
    </row>
    <row r="1543">
      <c r="G1543">
        <f>IF(A1543="","",IF(LEFT(A1543,4)="http",IFERROR(MID(A1543,FIND("/",A1543,FIND("//",A1543)+2),2000),"/"),A1543))</f>
        <v/>
      </c>
      <c r="H1543">
        <f>IF(G1543="","",IFERROR(LEFT(SUBSTITUTE(G1543,"#","?"),FIND("?",SUBSTITUTE(G1543,"#","?"))-1),G1543))</f>
        <v/>
      </c>
      <c r="I1543">
        <f>IF(H1543="","",LOWER(IF(AND(LEN(H1543)&gt;1,RIGHT(H1543,1)="/"),LEFT(H1543,LEN(H1543)-1),H1543)))</f>
        <v/>
      </c>
      <c r="J1543">
        <f>IF(I1543="","",IFERROR(N(INDEX($A1543:$E1543,1,Rules!$H$16)),0))</f>
        <v/>
      </c>
      <c r="K1543">
        <f>IF(I1543="","",IFERROR(N(INDEX($A1543:$E1543,1,Rules!$H$17)),0))</f>
        <v/>
      </c>
      <c r="L1543">
        <f>IF(I1543="","",IFERROR(N(INDEX($A1543:$E1543,1,Rules!$H$18))*K1543,0))</f>
        <v/>
      </c>
      <c r="M1543">
        <f>IF(I1543="","",IF(COUNTIF(Crawl!$EC$2:$EC$2001,I1543)&gt;0,"Yes","No"))</f>
        <v/>
      </c>
    </row>
    <row r="1544">
      <c r="G1544">
        <f>IF(A1544="","",IF(LEFT(A1544,4)="http",IFERROR(MID(A1544,FIND("/",A1544,FIND("//",A1544)+2),2000),"/"),A1544))</f>
        <v/>
      </c>
      <c r="H1544">
        <f>IF(G1544="","",IFERROR(LEFT(SUBSTITUTE(G1544,"#","?"),FIND("?",SUBSTITUTE(G1544,"#","?"))-1),G1544))</f>
        <v/>
      </c>
      <c r="I1544">
        <f>IF(H1544="","",LOWER(IF(AND(LEN(H1544)&gt;1,RIGHT(H1544,1)="/"),LEFT(H1544,LEN(H1544)-1),H1544)))</f>
        <v/>
      </c>
      <c r="J1544">
        <f>IF(I1544="","",IFERROR(N(INDEX($A1544:$E1544,1,Rules!$H$16)),0))</f>
        <v/>
      </c>
      <c r="K1544">
        <f>IF(I1544="","",IFERROR(N(INDEX($A1544:$E1544,1,Rules!$H$17)),0))</f>
        <v/>
      </c>
      <c r="L1544">
        <f>IF(I1544="","",IFERROR(N(INDEX($A1544:$E1544,1,Rules!$H$18))*K1544,0))</f>
        <v/>
      </c>
      <c r="M1544">
        <f>IF(I1544="","",IF(COUNTIF(Crawl!$EC$2:$EC$2001,I1544)&gt;0,"Yes","No"))</f>
        <v/>
      </c>
    </row>
    <row r="1545">
      <c r="G1545">
        <f>IF(A1545="","",IF(LEFT(A1545,4)="http",IFERROR(MID(A1545,FIND("/",A1545,FIND("//",A1545)+2),2000),"/"),A1545))</f>
        <v/>
      </c>
      <c r="H1545">
        <f>IF(G1545="","",IFERROR(LEFT(SUBSTITUTE(G1545,"#","?"),FIND("?",SUBSTITUTE(G1545,"#","?"))-1),G1545))</f>
        <v/>
      </c>
      <c r="I1545">
        <f>IF(H1545="","",LOWER(IF(AND(LEN(H1545)&gt;1,RIGHT(H1545,1)="/"),LEFT(H1545,LEN(H1545)-1),H1545)))</f>
        <v/>
      </c>
      <c r="J1545">
        <f>IF(I1545="","",IFERROR(N(INDEX($A1545:$E1545,1,Rules!$H$16)),0))</f>
        <v/>
      </c>
      <c r="K1545">
        <f>IF(I1545="","",IFERROR(N(INDEX($A1545:$E1545,1,Rules!$H$17)),0))</f>
        <v/>
      </c>
      <c r="L1545">
        <f>IF(I1545="","",IFERROR(N(INDEX($A1545:$E1545,1,Rules!$H$18))*K1545,0))</f>
        <v/>
      </c>
      <c r="M1545">
        <f>IF(I1545="","",IF(COUNTIF(Crawl!$EC$2:$EC$2001,I1545)&gt;0,"Yes","No"))</f>
        <v/>
      </c>
    </row>
    <row r="1546">
      <c r="G1546">
        <f>IF(A1546="","",IF(LEFT(A1546,4)="http",IFERROR(MID(A1546,FIND("/",A1546,FIND("//",A1546)+2),2000),"/"),A1546))</f>
        <v/>
      </c>
      <c r="H1546">
        <f>IF(G1546="","",IFERROR(LEFT(SUBSTITUTE(G1546,"#","?"),FIND("?",SUBSTITUTE(G1546,"#","?"))-1),G1546))</f>
        <v/>
      </c>
      <c r="I1546">
        <f>IF(H1546="","",LOWER(IF(AND(LEN(H1546)&gt;1,RIGHT(H1546,1)="/"),LEFT(H1546,LEN(H1546)-1),H1546)))</f>
        <v/>
      </c>
      <c r="J1546">
        <f>IF(I1546="","",IFERROR(N(INDEX($A1546:$E1546,1,Rules!$H$16)),0))</f>
        <v/>
      </c>
      <c r="K1546">
        <f>IF(I1546="","",IFERROR(N(INDEX($A1546:$E1546,1,Rules!$H$17)),0))</f>
        <v/>
      </c>
      <c r="L1546">
        <f>IF(I1546="","",IFERROR(N(INDEX($A1546:$E1546,1,Rules!$H$18))*K1546,0))</f>
        <v/>
      </c>
      <c r="M1546">
        <f>IF(I1546="","",IF(COUNTIF(Crawl!$EC$2:$EC$2001,I1546)&gt;0,"Yes","No"))</f>
        <v/>
      </c>
    </row>
    <row r="1547">
      <c r="G1547">
        <f>IF(A1547="","",IF(LEFT(A1547,4)="http",IFERROR(MID(A1547,FIND("/",A1547,FIND("//",A1547)+2),2000),"/"),A1547))</f>
        <v/>
      </c>
      <c r="H1547">
        <f>IF(G1547="","",IFERROR(LEFT(SUBSTITUTE(G1547,"#","?"),FIND("?",SUBSTITUTE(G1547,"#","?"))-1),G1547))</f>
        <v/>
      </c>
      <c r="I1547">
        <f>IF(H1547="","",LOWER(IF(AND(LEN(H1547)&gt;1,RIGHT(H1547,1)="/"),LEFT(H1547,LEN(H1547)-1),H1547)))</f>
        <v/>
      </c>
      <c r="J1547">
        <f>IF(I1547="","",IFERROR(N(INDEX($A1547:$E1547,1,Rules!$H$16)),0))</f>
        <v/>
      </c>
      <c r="K1547">
        <f>IF(I1547="","",IFERROR(N(INDEX($A1547:$E1547,1,Rules!$H$17)),0))</f>
        <v/>
      </c>
      <c r="L1547">
        <f>IF(I1547="","",IFERROR(N(INDEX($A1547:$E1547,1,Rules!$H$18))*K1547,0))</f>
        <v/>
      </c>
      <c r="M1547">
        <f>IF(I1547="","",IF(COUNTIF(Crawl!$EC$2:$EC$2001,I1547)&gt;0,"Yes","No"))</f>
        <v/>
      </c>
    </row>
    <row r="1548">
      <c r="G1548">
        <f>IF(A1548="","",IF(LEFT(A1548,4)="http",IFERROR(MID(A1548,FIND("/",A1548,FIND("//",A1548)+2),2000),"/"),A1548))</f>
        <v/>
      </c>
      <c r="H1548">
        <f>IF(G1548="","",IFERROR(LEFT(SUBSTITUTE(G1548,"#","?"),FIND("?",SUBSTITUTE(G1548,"#","?"))-1),G1548))</f>
        <v/>
      </c>
      <c r="I1548">
        <f>IF(H1548="","",LOWER(IF(AND(LEN(H1548)&gt;1,RIGHT(H1548,1)="/"),LEFT(H1548,LEN(H1548)-1),H1548)))</f>
        <v/>
      </c>
      <c r="J1548">
        <f>IF(I1548="","",IFERROR(N(INDEX($A1548:$E1548,1,Rules!$H$16)),0))</f>
        <v/>
      </c>
      <c r="K1548">
        <f>IF(I1548="","",IFERROR(N(INDEX($A1548:$E1548,1,Rules!$H$17)),0))</f>
        <v/>
      </c>
      <c r="L1548">
        <f>IF(I1548="","",IFERROR(N(INDEX($A1548:$E1548,1,Rules!$H$18))*K1548,0))</f>
        <v/>
      </c>
      <c r="M1548">
        <f>IF(I1548="","",IF(COUNTIF(Crawl!$EC$2:$EC$2001,I1548)&gt;0,"Yes","No"))</f>
        <v/>
      </c>
    </row>
    <row r="1549">
      <c r="G1549">
        <f>IF(A1549="","",IF(LEFT(A1549,4)="http",IFERROR(MID(A1549,FIND("/",A1549,FIND("//",A1549)+2),2000),"/"),A1549))</f>
        <v/>
      </c>
      <c r="H1549">
        <f>IF(G1549="","",IFERROR(LEFT(SUBSTITUTE(G1549,"#","?"),FIND("?",SUBSTITUTE(G1549,"#","?"))-1),G1549))</f>
        <v/>
      </c>
      <c r="I1549">
        <f>IF(H1549="","",LOWER(IF(AND(LEN(H1549)&gt;1,RIGHT(H1549,1)="/"),LEFT(H1549,LEN(H1549)-1),H1549)))</f>
        <v/>
      </c>
      <c r="J1549">
        <f>IF(I1549="","",IFERROR(N(INDEX($A1549:$E1549,1,Rules!$H$16)),0))</f>
        <v/>
      </c>
      <c r="K1549">
        <f>IF(I1549="","",IFERROR(N(INDEX($A1549:$E1549,1,Rules!$H$17)),0))</f>
        <v/>
      </c>
      <c r="L1549">
        <f>IF(I1549="","",IFERROR(N(INDEX($A1549:$E1549,1,Rules!$H$18))*K1549,0))</f>
        <v/>
      </c>
      <c r="M1549">
        <f>IF(I1549="","",IF(COUNTIF(Crawl!$EC$2:$EC$2001,I1549)&gt;0,"Yes","No"))</f>
        <v/>
      </c>
    </row>
    <row r="1550">
      <c r="G1550">
        <f>IF(A1550="","",IF(LEFT(A1550,4)="http",IFERROR(MID(A1550,FIND("/",A1550,FIND("//",A1550)+2),2000),"/"),A1550))</f>
        <v/>
      </c>
      <c r="H1550">
        <f>IF(G1550="","",IFERROR(LEFT(SUBSTITUTE(G1550,"#","?"),FIND("?",SUBSTITUTE(G1550,"#","?"))-1),G1550))</f>
        <v/>
      </c>
      <c r="I1550">
        <f>IF(H1550="","",LOWER(IF(AND(LEN(H1550)&gt;1,RIGHT(H1550,1)="/"),LEFT(H1550,LEN(H1550)-1),H1550)))</f>
        <v/>
      </c>
      <c r="J1550">
        <f>IF(I1550="","",IFERROR(N(INDEX($A1550:$E1550,1,Rules!$H$16)),0))</f>
        <v/>
      </c>
      <c r="K1550">
        <f>IF(I1550="","",IFERROR(N(INDEX($A1550:$E1550,1,Rules!$H$17)),0))</f>
        <v/>
      </c>
      <c r="L1550">
        <f>IF(I1550="","",IFERROR(N(INDEX($A1550:$E1550,1,Rules!$H$18))*K1550,0))</f>
        <v/>
      </c>
      <c r="M1550">
        <f>IF(I1550="","",IF(COUNTIF(Crawl!$EC$2:$EC$2001,I1550)&gt;0,"Yes","No"))</f>
        <v/>
      </c>
    </row>
    <row r="1551">
      <c r="G1551">
        <f>IF(A1551="","",IF(LEFT(A1551,4)="http",IFERROR(MID(A1551,FIND("/",A1551,FIND("//",A1551)+2),2000),"/"),A1551))</f>
        <v/>
      </c>
      <c r="H1551">
        <f>IF(G1551="","",IFERROR(LEFT(SUBSTITUTE(G1551,"#","?"),FIND("?",SUBSTITUTE(G1551,"#","?"))-1),G1551))</f>
        <v/>
      </c>
      <c r="I1551">
        <f>IF(H1551="","",LOWER(IF(AND(LEN(H1551)&gt;1,RIGHT(H1551,1)="/"),LEFT(H1551,LEN(H1551)-1),H1551)))</f>
        <v/>
      </c>
      <c r="J1551">
        <f>IF(I1551="","",IFERROR(N(INDEX($A1551:$E1551,1,Rules!$H$16)),0))</f>
        <v/>
      </c>
      <c r="K1551">
        <f>IF(I1551="","",IFERROR(N(INDEX($A1551:$E1551,1,Rules!$H$17)),0))</f>
        <v/>
      </c>
      <c r="L1551">
        <f>IF(I1551="","",IFERROR(N(INDEX($A1551:$E1551,1,Rules!$H$18))*K1551,0))</f>
        <v/>
      </c>
      <c r="M1551">
        <f>IF(I1551="","",IF(COUNTIF(Crawl!$EC$2:$EC$2001,I1551)&gt;0,"Yes","No"))</f>
        <v/>
      </c>
    </row>
    <row r="1552">
      <c r="G1552">
        <f>IF(A1552="","",IF(LEFT(A1552,4)="http",IFERROR(MID(A1552,FIND("/",A1552,FIND("//",A1552)+2),2000),"/"),A1552))</f>
        <v/>
      </c>
      <c r="H1552">
        <f>IF(G1552="","",IFERROR(LEFT(SUBSTITUTE(G1552,"#","?"),FIND("?",SUBSTITUTE(G1552,"#","?"))-1),G1552))</f>
        <v/>
      </c>
      <c r="I1552">
        <f>IF(H1552="","",LOWER(IF(AND(LEN(H1552)&gt;1,RIGHT(H1552,1)="/"),LEFT(H1552,LEN(H1552)-1),H1552)))</f>
        <v/>
      </c>
      <c r="J1552">
        <f>IF(I1552="","",IFERROR(N(INDEX($A1552:$E1552,1,Rules!$H$16)),0))</f>
        <v/>
      </c>
      <c r="K1552">
        <f>IF(I1552="","",IFERROR(N(INDEX($A1552:$E1552,1,Rules!$H$17)),0))</f>
        <v/>
      </c>
      <c r="L1552">
        <f>IF(I1552="","",IFERROR(N(INDEX($A1552:$E1552,1,Rules!$H$18))*K1552,0))</f>
        <v/>
      </c>
      <c r="M1552">
        <f>IF(I1552="","",IF(COUNTIF(Crawl!$EC$2:$EC$2001,I1552)&gt;0,"Yes","No"))</f>
        <v/>
      </c>
    </row>
    <row r="1553">
      <c r="G1553">
        <f>IF(A1553="","",IF(LEFT(A1553,4)="http",IFERROR(MID(A1553,FIND("/",A1553,FIND("//",A1553)+2),2000),"/"),A1553))</f>
        <v/>
      </c>
      <c r="H1553">
        <f>IF(G1553="","",IFERROR(LEFT(SUBSTITUTE(G1553,"#","?"),FIND("?",SUBSTITUTE(G1553,"#","?"))-1),G1553))</f>
        <v/>
      </c>
      <c r="I1553">
        <f>IF(H1553="","",LOWER(IF(AND(LEN(H1553)&gt;1,RIGHT(H1553,1)="/"),LEFT(H1553,LEN(H1553)-1),H1553)))</f>
        <v/>
      </c>
      <c r="J1553">
        <f>IF(I1553="","",IFERROR(N(INDEX($A1553:$E1553,1,Rules!$H$16)),0))</f>
        <v/>
      </c>
      <c r="K1553">
        <f>IF(I1553="","",IFERROR(N(INDEX($A1553:$E1553,1,Rules!$H$17)),0))</f>
        <v/>
      </c>
      <c r="L1553">
        <f>IF(I1553="","",IFERROR(N(INDEX($A1553:$E1553,1,Rules!$H$18))*K1553,0))</f>
        <v/>
      </c>
      <c r="M1553">
        <f>IF(I1553="","",IF(COUNTIF(Crawl!$EC$2:$EC$2001,I1553)&gt;0,"Yes","No"))</f>
        <v/>
      </c>
    </row>
    <row r="1554">
      <c r="G1554">
        <f>IF(A1554="","",IF(LEFT(A1554,4)="http",IFERROR(MID(A1554,FIND("/",A1554,FIND("//",A1554)+2),2000),"/"),A1554))</f>
        <v/>
      </c>
      <c r="H1554">
        <f>IF(G1554="","",IFERROR(LEFT(SUBSTITUTE(G1554,"#","?"),FIND("?",SUBSTITUTE(G1554,"#","?"))-1),G1554))</f>
        <v/>
      </c>
      <c r="I1554">
        <f>IF(H1554="","",LOWER(IF(AND(LEN(H1554)&gt;1,RIGHT(H1554,1)="/"),LEFT(H1554,LEN(H1554)-1),H1554)))</f>
        <v/>
      </c>
      <c r="J1554">
        <f>IF(I1554="","",IFERROR(N(INDEX($A1554:$E1554,1,Rules!$H$16)),0))</f>
        <v/>
      </c>
      <c r="K1554">
        <f>IF(I1554="","",IFERROR(N(INDEX($A1554:$E1554,1,Rules!$H$17)),0))</f>
        <v/>
      </c>
      <c r="L1554">
        <f>IF(I1554="","",IFERROR(N(INDEX($A1554:$E1554,1,Rules!$H$18))*K1554,0))</f>
        <v/>
      </c>
      <c r="M1554">
        <f>IF(I1554="","",IF(COUNTIF(Crawl!$EC$2:$EC$2001,I1554)&gt;0,"Yes","No"))</f>
        <v/>
      </c>
    </row>
    <row r="1555">
      <c r="G1555">
        <f>IF(A1555="","",IF(LEFT(A1555,4)="http",IFERROR(MID(A1555,FIND("/",A1555,FIND("//",A1555)+2),2000),"/"),A1555))</f>
        <v/>
      </c>
      <c r="H1555">
        <f>IF(G1555="","",IFERROR(LEFT(SUBSTITUTE(G1555,"#","?"),FIND("?",SUBSTITUTE(G1555,"#","?"))-1),G1555))</f>
        <v/>
      </c>
      <c r="I1555">
        <f>IF(H1555="","",LOWER(IF(AND(LEN(H1555)&gt;1,RIGHT(H1555,1)="/"),LEFT(H1555,LEN(H1555)-1),H1555)))</f>
        <v/>
      </c>
      <c r="J1555">
        <f>IF(I1555="","",IFERROR(N(INDEX($A1555:$E1555,1,Rules!$H$16)),0))</f>
        <v/>
      </c>
      <c r="K1555">
        <f>IF(I1555="","",IFERROR(N(INDEX($A1555:$E1555,1,Rules!$H$17)),0))</f>
        <v/>
      </c>
      <c r="L1555">
        <f>IF(I1555="","",IFERROR(N(INDEX($A1555:$E1555,1,Rules!$H$18))*K1555,0))</f>
        <v/>
      </c>
      <c r="M1555">
        <f>IF(I1555="","",IF(COUNTIF(Crawl!$EC$2:$EC$2001,I1555)&gt;0,"Yes","No"))</f>
        <v/>
      </c>
    </row>
    <row r="1556">
      <c r="G1556">
        <f>IF(A1556="","",IF(LEFT(A1556,4)="http",IFERROR(MID(A1556,FIND("/",A1556,FIND("//",A1556)+2),2000),"/"),A1556))</f>
        <v/>
      </c>
      <c r="H1556">
        <f>IF(G1556="","",IFERROR(LEFT(SUBSTITUTE(G1556,"#","?"),FIND("?",SUBSTITUTE(G1556,"#","?"))-1),G1556))</f>
        <v/>
      </c>
      <c r="I1556">
        <f>IF(H1556="","",LOWER(IF(AND(LEN(H1556)&gt;1,RIGHT(H1556,1)="/"),LEFT(H1556,LEN(H1556)-1),H1556)))</f>
        <v/>
      </c>
      <c r="J1556">
        <f>IF(I1556="","",IFERROR(N(INDEX($A1556:$E1556,1,Rules!$H$16)),0))</f>
        <v/>
      </c>
      <c r="K1556">
        <f>IF(I1556="","",IFERROR(N(INDEX($A1556:$E1556,1,Rules!$H$17)),0))</f>
        <v/>
      </c>
      <c r="L1556">
        <f>IF(I1556="","",IFERROR(N(INDEX($A1556:$E1556,1,Rules!$H$18))*K1556,0))</f>
        <v/>
      </c>
      <c r="M1556">
        <f>IF(I1556="","",IF(COUNTIF(Crawl!$EC$2:$EC$2001,I1556)&gt;0,"Yes","No"))</f>
        <v/>
      </c>
    </row>
    <row r="1557">
      <c r="G1557">
        <f>IF(A1557="","",IF(LEFT(A1557,4)="http",IFERROR(MID(A1557,FIND("/",A1557,FIND("//",A1557)+2),2000),"/"),A1557))</f>
        <v/>
      </c>
      <c r="H1557">
        <f>IF(G1557="","",IFERROR(LEFT(SUBSTITUTE(G1557,"#","?"),FIND("?",SUBSTITUTE(G1557,"#","?"))-1),G1557))</f>
        <v/>
      </c>
      <c r="I1557">
        <f>IF(H1557="","",LOWER(IF(AND(LEN(H1557)&gt;1,RIGHT(H1557,1)="/"),LEFT(H1557,LEN(H1557)-1),H1557)))</f>
        <v/>
      </c>
      <c r="J1557">
        <f>IF(I1557="","",IFERROR(N(INDEX($A1557:$E1557,1,Rules!$H$16)),0))</f>
        <v/>
      </c>
      <c r="K1557">
        <f>IF(I1557="","",IFERROR(N(INDEX($A1557:$E1557,1,Rules!$H$17)),0))</f>
        <v/>
      </c>
      <c r="L1557">
        <f>IF(I1557="","",IFERROR(N(INDEX($A1557:$E1557,1,Rules!$H$18))*K1557,0))</f>
        <v/>
      </c>
      <c r="M1557">
        <f>IF(I1557="","",IF(COUNTIF(Crawl!$EC$2:$EC$2001,I1557)&gt;0,"Yes","No"))</f>
        <v/>
      </c>
    </row>
    <row r="1558">
      <c r="G1558">
        <f>IF(A1558="","",IF(LEFT(A1558,4)="http",IFERROR(MID(A1558,FIND("/",A1558,FIND("//",A1558)+2),2000),"/"),A1558))</f>
        <v/>
      </c>
      <c r="H1558">
        <f>IF(G1558="","",IFERROR(LEFT(SUBSTITUTE(G1558,"#","?"),FIND("?",SUBSTITUTE(G1558,"#","?"))-1),G1558))</f>
        <v/>
      </c>
      <c r="I1558">
        <f>IF(H1558="","",LOWER(IF(AND(LEN(H1558)&gt;1,RIGHT(H1558,1)="/"),LEFT(H1558,LEN(H1558)-1),H1558)))</f>
        <v/>
      </c>
      <c r="J1558">
        <f>IF(I1558="","",IFERROR(N(INDEX($A1558:$E1558,1,Rules!$H$16)),0))</f>
        <v/>
      </c>
      <c r="K1558">
        <f>IF(I1558="","",IFERROR(N(INDEX($A1558:$E1558,1,Rules!$H$17)),0))</f>
        <v/>
      </c>
      <c r="L1558">
        <f>IF(I1558="","",IFERROR(N(INDEX($A1558:$E1558,1,Rules!$H$18))*K1558,0))</f>
        <v/>
      </c>
      <c r="M1558">
        <f>IF(I1558="","",IF(COUNTIF(Crawl!$EC$2:$EC$2001,I1558)&gt;0,"Yes","No"))</f>
        <v/>
      </c>
    </row>
    <row r="1559">
      <c r="G1559">
        <f>IF(A1559="","",IF(LEFT(A1559,4)="http",IFERROR(MID(A1559,FIND("/",A1559,FIND("//",A1559)+2),2000),"/"),A1559))</f>
        <v/>
      </c>
      <c r="H1559">
        <f>IF(G1559="","",IFERROR(LEFT(SUBSTITUTE(G1559,"#","?"),FIND("?",SUBSTITUTE(G1559,"#","?"))-1),G1559))</f>
        <v/>
      </c>
      <c r="I1559">
        <f>IF(H1559="","",LOWER(IF(AND(LEN(H1559)&gt;1,RIGHT(H1559,1)="/"),LEFT(H1559,LEN(H1559)-1),H1559)))</f>
        <v/>
      </c>
      <c r="J1559">
        <f>IF(I1559="","",IFERROR(N(INDEX($A1559:$E1559,1,Rules!$H$16)),0))</f>
        <v/>
      </c>
      <c r="K1559">
        <f>IF(I1559="","",IFERROR(N(INDEX($A1559:$E1559,1,Rules!$H$17)),0))</f>
        <v/>
      </c>
      <c r="L1559">
        <f>IF(I1559="","",IFERROR(N(INDEX($A1559:$E1559,1,Rules!$H$18))*K1559,0))</f>
        <v/>
      </c>
      <c r="M1559">
        <f>IF(I1559="","",IF(COUNTIF(Crawl!$EC$2:$EC$2001,I1559)&gt;0,"Yes","No"))</f>
        <v/>
      </c>
    </row>
    <row r="1560">
      <c r="G1560">
        <f>IF(A1560="","",IF(LEFT(A1560,4)="http",IFERROR(MID(A1560,FIND("/",A1560,FIND("//",A1560)+2),2000),"/"),A1560))</f>
        <v/>
      </c>
      <c r="H1560">
        <f>IF(G1560="","",IFERROR(LEFT(SUBSTITUTE(G1560,"#","?"),FIND("?",SUBSTITUTE(G1560,"#","?"))-1),G1560))</f>
        <v/>
      </c>
      <c r="I1560">
        <f>IF(H1560="","",LOWER(IF(AND(LEN(H1560)&gt;1,RIGHT(H1560,1)="/"),LEFT(H1560,LEN(H1560)-1),H1560)))</f>
        <v/>
      </c>
      <c r="J1560">
        <f>IF(I1560="","",IFERROR(N(INDEX($A1560:$E1560,1,Rules!$H$16)),0))</f>
        <v/>
      </c>
      <c r="K1560">
        <f>IF(I1560="","",IFERROR(N(INDEX($A1560:$E1560,1,Rules!$H$17)),0))</f>
        <v/>
      </c>
      <c r="L1560">
        <f>IF(I1560="","",IFERROR(N(INDEX($A1560:$E1560,1,Rules!$H$18))*K1560,0))</f>
        <v/>
      </c>
      <c r="M1560">
        <f>IF(I1560="","",IF(COUNTIF(Crawl!$EC$2:$EC$2001,I1560)&gt;0,"Yes","No"))</f>
        <v/>
      </c>
    </row>
    <row r="1561">
      <c r="G1561">
        <f>IF(A1561="","",IF(LEFT(A1561,4)="http",IFERROR(MID(A1561,FIND("/",A1561,FIND("//",A1561)+2),2000),"/"),A1561))</f>
        <v/>
      </c>
      <c r="H1561">
        <f>IF(G1561="","",IFERROR(LEFT(SUBSTITUTE(G1561,"#","?"),FIND("?",SUBSTITUTE(G1561,"#","?"))-1),G1561))</f>
        <v/>
      </c>
      <c r="I1561">
        <f>IF(H1561="","",LOWER(IF(AND(LEN(H1561)&gt;1,RIGHT(H1561,1)="/"),LEFT(H1561,LEN(H1561)-1),H1561)))</f>
        <v/>
      </c>
      <c r="J1561">
        <f>IF(I1561="","",IFERROR(N(INDEX($A1561:$E1561,1,Rules!$H$16)),0))</f>
        <v/>
      </c>
      <c r="K1561">
        <f>IF(I1561="","",IFERROR(N(INDEX($A1561:$E1561,1,Rules!$H$17)),0))</f>
        <v/>
      </c>
      <c r="L1561">
        <f>IF(I1561="","",IFERROR(N(INDEX($A1561:$E1561,1,Rules!$H$18))*K1561,0))</f>
        <v/>
      </c>
      <c r="M1561">
        <f>IF(I1561="","",IF(COUNTIF(Crawl!$EC$2:$EC$2001,I1561)&gt;0,"Yes","No"))</f>
        <v/>
      </c>
    </row>
    <row r="1562">
      <c r="G1562">
        <f>IF(A1562="","",IF(LEFT(A1562,4)="http",IFERROR(MID(A1562,FIND("/",A1562,FIND("//",A1562)+2),2000),"/"),A1562))</f>
        <v/>
      </c>
      <c r="H1562">
        <f>IF(G1562="","",IFERROR(LEFT(SUBSTITUTE(G1562,"#","?"),FIND("?",SUBSTITUTE(G1562,"#","?"))-1),G1562))</f>
        <v/>
      </c>
      <c r="I1562">
        <f>IF(H1562="","",LOWER(IF(AND(LEN(H1562)&gt;1,RIGHT(H1562,1)="/"),LEFT(H1562,LEN(H1562)-1),H1562)))</f>
        <v/>
      </c>
      <c r="J1562">
        <f>IF(I1562="","",IFERROR(N(INDEX($A1562:$E1562,1,Rules!$H$16)),0))</f>
        <v/>
      </c>
      <c r="K1562">
        <f>IF(I1562="","",IFERROR(N(INDEX($A1562:$E1562,1,Rules!$H$17)),0))</f>
        <v/>
      </c>
      <c r="L1562">
        <f>IF(I1562="","",IFERROR(N(INDEX($A1562:$E1562,1,Rules!$H$18))*K1562,0))</f>
        <v/>
      </c>
      <c r="M1562">
        <f>IF(I1562="","",IF(COUNTIF(Crawl!$EC$2:$EC$2001,I1562)&gt;0,"Yes","No"))</f>
        <v/>
      </c>
    </row>
    <row r="1563">
      <c r="G1563">
        <f>IF(A1563="","",IF(LEFT(A1563,4)="http",IFERROR(MID(A1563,FIND("/",A1563,FIND("//",A1563)+2),2000),"/"),A1563))</f>
        <v/>
      </c>
      <c r="H1563">
        <f>IF(G1563="","",IFERROR(LEFT(SUBSTITUTE(G1563,"#","?"),FIND("?",SUBSTITUTE(G1563,"#","?"))-1),G1563))</f>
        <v/>
      </c>
      <c r="I1563">
        <f>IF(H1563="","",LOWER(IF(AND(LEN(H1563)&gt;1,RIGHT(H1563,1)="/"),LEFT(H1563,LEN(H1563)-1),H1563)))</f>
        <v/>
      </c>
      <c r="J1563">
        <f>IF(I1563="","",IFERROR(N(INDEX($A1563:$E1563,1,Rules!$H$16)),0))</f>
        <v/>
      </c>
      <c r="K1563">
        <f>IF(I1563="","",IFERROR(N(INDEX($A1563:$E1563,1,Rules!$H$17)),0))</f>
        <v/>
      </c>
      <c r="L1563">
        <f>IF(I1563="","",IFERROR(N(INDEX($A1563:$E1563,1,Rules!$H$18))*K1563,0))</f>
        <v/>
      </c>
      <c r="M1563">
        <f>IF(I1563="","",IF(COUNTIF(Crawl!$EC$2:$EC$2001,I1563)&gt;0,"Yes","No"))</f>
        <v/>
      </c>
    </row>
    <row r="1564">
      <c r="G1564">
        <f>IF(A1564="","",IF(LEFT(A1564,4)="http",IFERROR(MID(A1564,FIND("/",A1564,FIND("//",A1564)+2),2000),"/"),A1564))</f>
        <v/>
      </c>
      <c r="H1564">
        <f>IF(G1564="","",IFERROR(LEFT(SUBSTITUTE(G1564,"#","?"),FIND("?",SUBSTITUTE(G1564,"#","?"))-1),G1564))</f>
        <v/>
      </c>
      <c r="I1564">
        <f>IF(H1564="","",LOWER(IF(AND(LEN(H1564)&gt;1,RIGHT(H1564,1)="/"),LEFT(H1564,LEN(H1564)-1),H1564)))</f>
        <v/>
      </c>
      <c r="J1564">
        <f>IF(I1564="","",IFERROR(N(INDEX($A1564:$E1564,1,Rules!$H$16)),0))</f>
        <v/>
      </c>
      <c r="K1564">
        <f>IF(I1564="","",IFERROR(N(INDEX($A1564:$E1564,1,Rules!$H$17)),0))</f>
        <v/>
      </c>
      <c r="L1564">
        <f>IF(I1564="","",IFERROR(N(INDEX($A1564:$E1564,1,Rules!$H$18))*K1564,0))</f>
        <v/>
      </c>
      <c r="M1564">
        <f>IF(I1564="","",IF(COUNTIF(Crawl!$EC$2:$EC$2001,I1564)&gt;0,"Yes","No"))</f>
        <v/>
      </c>
    </row>
    <row r="1565">
      <c r="G1565">
        <f>IF(A1565="","",IF(LEFT(A1565,4)="http",IFERROR(MID(A1565,FIND("/",A1565,FIND("//",A1565)+2),2000),"/"),A1565))</f>
        <v/>
      </c>
      <c r="H1565">
        <f>IF(G1565="","",IFERROR(LEFT(SUBSTITUTE(G1565,"#","?"),FIND("?",SUBSTITUTE(G1565,"#","?"))-1),G1565))</f>
        <v/>
      </c>
      <c r="I1565">
        <f>IF(H1565="","",LOWER(IF(AND(LEN(H1565)&gt;1,RIGHT(H1565,1)="/"),LEFT(H1565,LEN(H1565)-1),H1565)))</f>
        <v/>
      </c>
      <c r="J1565">
        <f>IF(I1565="","",IFERROR(N(INDEX($A1565:$E1565,1,Rules!$H$16)),0))</f>
        <v/>
      </c>
      <c r="K1565">
        <f>IF(I1565="","",IFERROR(N(INDEX($A1565:$E1565,1,Rules!$H$17)),0))</f>
        <v/>
      </c>
      <c r="L1565">
        <f>IF(I1565="","",IFERROR(N(INDEX($A1565:$E1565,1,Rules!$H$18))*K1565,0))</f>
        <v/>
      </c>
      <c r="M1565">
        <f>IF(I1565="","",IF(COUNTIF(Crawl!$EC$2:$EC$2001,I1565)&gt;0,"Yes","No"))</f>
        <v/>
      </c>
    </row>
    <row r="1566">
      <c r="G1566">
        <f>IF(A1566="","",IF(LEFT(A1566,4)="http",IFERROR(MID(A1566,FIND("/",A1566,FIND("//",A1566)+2),2000),"/"),A1566))</f>
        <v/>
      </c>
      <c r="H1566">
        <f>IF(G1566="","",IFERROR(LEFT(SUBSTITUTE(G1566,"#","?"),FIND("?",SUBSTITUTE(G1566,"#","?"))-1),G1566))</f>
        <v/>
      </c>
      <c r="I1566">
        <f>IF(H1566="","",LOWER(IF(AND(LEN(H1566)&gt;1,RIGHT(H1566,1)="/"),LEFT(H1566,LEN(H1566)-1),H1566)))</f>
        <v/>
      </c>
      <c r="J1566">
        <f>IF(I1566="","",IFERROR(N(INDEX($A1566:$E1566,1,Rules!$H$16)),0))</f>
        <v/>
      </c>
      <c r="K1566">
        <f>IF(I1566="","",IFERROR(N(INDEX($A1566:$E1566,1,Rules!$H$17)),0))</f>
        <v/>
      </c>
      <c r="L1566">
        <f>IF(I1566="","",IFERROR(N(INDEX($A1566:$E1566,1,Rules!$H$18))*K1566,0))</f>
        <v/>
      </c>
      <c r="M1566">
        <f>IF(I1566="","",IF(COUNTIF(Crawl!$EC$2:$EC$2001,I1566)&gt;0,"Yes","No"))</f>
        <v/>
      </c>
    </row>
    <row r="1567">
      <c r="G1567">
        <f>IF(A1567="","",IF(LEFT(A1567,4)="http",IFERROR(MID(A1567,FIND("/",A1567,FIND("//",A1567)+2),2000),"/"),A1567))</f>
        <v/>
      </c>
      <c r="H1567">
        <f>IF(G1567="","",IFERROR(LEFT(SUBSTITUTE(G1567,"#","?"),FIND("?",SUBSTITUTE(G1567,"#","?"))-1),G1567))</f>
        <v/>
      </c>
      <c r="I1567">
        <f>IF(H1567="","",LOWER(IF(AND(LEN(H1567)&gt;1,RIGHT(H1567,1)="/"),LEFT(H1567,LEN(H1567)-1),H1567)))</f>
        <v/>
      </c>
      <c r="J1567">
        <f>IF(I1567="","",IFERROR(N(INDEX($A1567:$E1567,1,Rules!$H$16)),0))</f>
        <v/>
      </c>
      <c r="K1567">
        <f>IF(I1567="","",IFERROR(N(INDEX($A1567:$E1567,1,Rules!$H$17)),0))</f>
        <v/>
      </c>
      <c r="L1567">
        <f>IF(I1567="","",IFERROR(N(INDEX($A1567:$E1567,1,Rules!$H$18))*K1567,0))</f>
        <v/>
      </c>
      <c r="M1567">
        <f>IF(I1567="","",IF(COUNTIF(Crawl!$EC$2:$EC$2001,I1567)&gt;0,"Yes","No"))</f>
        <v/>
      </c>
    </row>
    <row r="1568">
      <c r="G1568">
        <f>IF(A1568="","",IF(LEFT(A1568,4)="http",IFERROR(MID(A1568,FIND("/",A1568,FIND("//",A1568)+2),2000),"/"),A1568))</f>
        <v/>
      </c>
      <c r="H1568">
        <f>IF(G1568="","",IFERROR(LEFT(SUBSTITUTE(G1568,"#","?"),FIND("?",SUBSTITUTE(G1568,"#","?"))-1),G1568))</f>
        <v/>
      </c>
      <c r="I1568">
        <f>IF(H1568="","",LOWER(IF(AND(LEN(H1568)&gt;1,RIGHT(H1568,1)="/"),LEFT(H1568,LEN(H1568)-1),H1568)))</f>
        <v/>
      </c>
      <c r="J1568">
        <f>IF(I1568="","",IFERROR(N(INDEX($A1568:$E1568,1,Rules!$H$16)),0))</f>
        <v/>
      </c>
      <c r="K1568">
        <f>IF(I1568="","",IFERROR(N(INDEX($A1568:$E1568,1,Rules!$H$17)),0))</f>
        <v/>
      </c>
      <c r="L1568">
        <f>IF(I1568="","",IFERROR(N(INDEX($A1568:$E1568,1,Rules!$H$18))*K1568,0))</f>
        <v/>
      </c>
      <c r="M1568">
        <f>IF(I1568="","",IF(COUNTIF(Crawl!$EC$2:$EC$2001,I1568)&gt;0,"Yes","No"))</f>
        <v/>
      </c>
    </row>
    <row r="1569">
      <c r="G1569">
        <f>IF(A1569="","",IF(LEFT(A1569,4)="http",IFERROR(MID(A1569,FIND("/",A1569,FIND("//",A1569)+2),2000),"/"),A1569))</f>
        <v/>
      </c>
      <c r="H1569">
        <f>IF(G1569="","",IFERROR(LEFT(SUBSTITUTE(G1569,"#","?"),FIND("?",SUBSTITUTE(G1569,"#","?"))-1),G1569))</f>
        <v/>
      </c>
      <c r="I1569">
        <f>IF(H1569="","",LOWER(IF(AND(LEN(H1569)&gt;1,RIGHT(H1569,1)="/"),LEFT(H1569,LEN(H1569)-1),H1569)))</f>
        <v/>
      </c>
      <c r="J1569">
        <f>IF(I1569="","",IFERROR(N(INDEX($A1569:$E1569,1,Rules!$H$16)),0))</f>
        <v/>
      </c>
      <c r="K1569">
        <f>IF(I1569="","",IFERROR(N(INDEX($A1569:$E1569,1,Rules!$H$17)),0))</f>
        <v/>
      </c>
      <c r="L1569">
        <f>IF(I1569="","",IFERROR(N(INDEX($A1569:$E1569,1,Rules!$H$18))*K1569,0))</f>
        <v/>
      </c>
      <c r="M1569">
        <f>IF(I1569="","",IF(COUNTIF(Crawl!$EC$2:$EC$2001,I1569)&gt;0,"Yes","No"))</f>
        <v/>
      </c>
    </row>
    <row r="1570">
      <c r="G1570">
        <f>IF(A1570="","",IF(LEFT(A1570,4)="http",IFERROR(MID(A1570,FIND("/",A1570,FIND("//",A1570)+2),2000),"/"),A1570))</f>
        <v/>
      </c>
      <c r="H1570">
        <f>IF(G1570="","",IFERROR(LEFT(SUBSTITUTE(G1570,"#","?"),FIND("?",SUBSTITUTE(G1570,"#","?"))-1),G1570))</f>
        <v/>
      </c>
      <c r="I1570">
        <f>IF(H1570="","",LOWER(IF(AND(LEN(H1570)&gt;1,RIGHT(H1570,1)="/"),LEFT(H1570,LEN(H1570)-1),H1570)))</f>
        <v/>
      </c>
      <c r="J1570">
        <f>IF(I1570="","",IFERROR(N(INDEX($A1570:$E1570,1,Rules!$H$16)),0))</f>
        <v/>
      </c>
      <c r="K1570">
        <f>IF(I1570="","",IFERROR(N(INDEX($A1570:$E1570,1,Rules!$H$17)),0))</f>
        <v/>
      </c>
      <c r="L1570">
        <f>IF(I1570="","",IFERROR(N(INDEX($A1570:$E1570,1,Rules!$H$18))*K1570,0))</f>
        <v/>
      </c>
      <c r="M1570">
        <f>IF(I1570="","",IF(COUNTIF(Crawl!$EC$2:$EC$2001,I1570)&gt;0,"Yes","No"))</f>
        <v/>
      </c>
    </row>
    <row r="1571">
      <c r="G1571">
        <f>IF(A1571="","",IF(LEFT(A1571,4)="http",IFERROR(MID(A1571,FIND("/",A1571,FIND("//",A1571)+2),2000),"/"),A1571))</f>
        <v/>
      </c>
      <c r="H1571">
        <f>IF(G1571="","",IFERROR(LEFT(SUBSTITUTE(G1571,"#","?"),FIND("?",SUBSTITUTE(G1571,"#","?"))-1),G1571))</f>
        <v/>
      </c>
      <c r="I1571">
        <f>IF(H1571="","",LOWER(IF(AND(LEN(H1571)&gt;1,RIGHT(H1571,1)="/"),LEFT(H1571,LEN(H1571)-1),H1571)))</f>
        <v/>
      </c>
      <c r="J1571">
        <f>IF(I1571="","",IFERROR(N(INDEX($A1571:$E1571,1,Rules!$H$16)),0))</f>
        <v/>
      </c>
      <c r="K1571">
        <f>IF(I1571="","",IFERROR(N(INDEX($A1571:$E1571,1,Rules!$H$17)),0))</f>
        <v/>
      </c>
      <c r="L1571">
        <f>IF(I1571="","",IFERROR(N(INDEX($A1571:$E1571,1,Rules!$H$18))*K1571,0))</f>
        <v/>
      </c>
      <c r="M1571">
        <f>IF(I1571="","",IF(COUNTIF(Crawl!$EC$2:$EC$2001,I1571)&gt;0,"Yes","No"))</f>
        <v/>
      </c>
    </row>
    <row r="1572">
      <c r="G1572">
        <f>IF(A1572="","",IF(LEFT(A1572,4)="http",IFERROR(MID(A1572,FIND("/",A1572,FIND("//",A1572)+2),2000),"/"),A1572))</f>
        <v/>
      </c>
      <c r="H1572">
        <f>IF(G1572="","",IFERROR(LEFT(SUBSTITUTE(G1572,"#","?"),FIND("?",SUBSTITUTE(G1572,"#","?"))-1),G1572))</f>
        <v/>
      </c>
      <c r="I1572">
        <f>IF(H1572="","",LOWER(IF(AND(LEN(H1572)&gt;1,RIGHT(H1572,1)="/"),LEFT(H1572,LEN(H1572)-1),H1572)))</f>
        <v/>
      </c>
      <c r="J1572">
        <f>IF(I1572="","",IFERROR(N(INDEX($A1572:$E1572,1,Rules!$H$16)),0))</f>
        <v/>
      </c>
      <c r="K1572">
        <f>IF(I1572="","",IFERROR(N(INDEX($A1572:$E1572,1,Rules!$H$17)),0))</f>
        <v/>
      </c>
      <c r="L1572">
        <f>IF(I1572="","",IFERROR(N(INDEX($A1572:$E1572,1,Rules!$H$18))*K1572,0))</f>
        <v/>
      </c>
      <c r="M1572">
        <f>IF(I1572="","",IF(COUNTIF(Crawl!$EC$2:$EC$2001,I1572)&gt;0,"Yes","No"))</f>
        <v/>
      </c>
    </row>
    <row r="1573">
      <c r="G1573">
        <f>IF(A1573="","",IF(LEFT(A1573,4)="http",IFERROR(MID(A1573,FIND("/",A1573,FIND("//",A1573)+2),2000),"/"),A1573))</f>
        <v/>
      </c>
      <c r="H1573">
        <f>IF(G1573="","",IFERROR(LEFT(SUBSTITUTE(G1573,"#","?"),FIND("?",SUBSTITUTE(G1573,"#","?"))-1),G1573))</f>
        <v/>
      </c>
      <c r="I1573">
        <f>IF(H1573="","",LOWER(IF(AND(LEN(H1573)&gt;1,RIGHT(H1573,1)="/"),LEFT(H1573,LEN(H1573)-1),H1573)))</f>
        <v/>
      </c>
      <c r="J1573">
        <f>IF(I1573="","",IFERROR(N(INDEX($A1573:$E1573,1,Rules!$H$16)),0))</f>
        <v/>
      </c>
      <c r="K1573">
        <f>IF(I1573="","",IFERROR(N(INDEX($A1573:$E1573,1,Rules!$H$17)),0))</f>
        <v/>
      </c>
      <c r="L1573">
        <f>IF(I1573="","",IFERROR(N(INDEX($A1573:$E1573,1,Rules!$H$18))*K1573,0))</f>
        <v/>
      </c>
      <c r="M1573">
        <f>IF(I1573="","",IF(COUNTIF(Crawl!$EC$2:$EC$2001,I1573)&gt;0,"Yes","No"))</f>
        <v/>
      </c>
    </row>
    <row r="1574">
      <c r="G1574">
        <f>IF(A1574="","",IF(LEFT(A1574,4)="http",IFERROR(MID(A1574,FIND("/",A1574,FIND("//",A1574)+2),2000),"/"),A1574))</f>
        <v/>
      </c>
      <c r="H1574">
        <f>IF(G1574="","",IFERROR(LEFT(SUBSTITUTE(G1574,"#","?"),FIND("?",SUBSTITUTE(G1574,"#","?"))-1),G1574))</f>
        <v/>
      </c>
      <c r="I1574">
        <f>IF(H1574="","",LOWER(IF(AND(LEN(H1574)&gt;1,RIGHT(H1574,1)="/"),LEFT(H1574,LEN(H1574)-1),H1574)))</f>
        <v/>
      </c>
      <c r="J1574">
        <f>IF(I1574="","",IFERROR(N(INDEX($A1574:$E1574,1,Rules!$H$16)),0))</f>
        <v/>
      </c>
      <c r="K1574">
        <f>IF(I1574="","",IFERROR(N(INDEX($A1574:$E1574,1,Rules!$H$17)),0))</f>
        <v/>
      </c>
      <c r="L1574">
        <f>IF(I1574="","",IFERROR(N(INDEX($A1574:$E1574,1,Rules!$H$18))*K1574,0))</f>
        <v/>
      </c>
      <c r="M1574">
        <f>IF(I1574="","",IF(COUNTIF(Crawl!$EC$2:$EC$2001,I1574)&gt;0,"Yes","No"))</f>
        <v/>
      </c>
    </row>
    <row r="1575">
      <c r="G1575">
        <f>IF(A1575="","",IF(LEFT(A1575,4)="http",IFERROR(MID(A1575,FIND("/",A1575,FIND("//",A1575)+2),2000),"/"),A1575))</f>
        <v/>
      </c>
      <c r="H1575">
        <f>IF(G1575="","",IFERROR(LEFT(SUBSTITUTE(G1575,"#","?"),FIND("?",SUBSTITUTE(G1575,"#","?"))-1),G1575))</f>
        <v/>
      </c>
      <c r="I1575">
        <f>IF(H1575="","",LOWER(IF(AND(LEN(H1575)&gt;1,RIGHT(H1575,1)="/"),LEFT(H1575,LEN(H1575)-1),H1575)))</f>
        <v/>
      </c>
      <c r="J1575">
        <f>IF(I1575="","",IFERROR(N(INDEX($A1575:$E1575,1,Rules!$H$16)),0))</f>
        <v/>
      </c>
      <c r="K1575">
        <f>IF(I1575="","",IFERROR(N(INDEX($A1575:$E1575,1,Rules!$H$17)),0))</f>
        <v/>
      </c>
      <c r="L1575">
        <f>IF(I1575="","",IFERROR(N(INDEX($A1575:$E1575,1,Rules!$H$18))*K1575,0))</f>
        <v/>
      </c>
      <c r="M1575">
        <f>IF(I1575="","",IF(COUNTIF(Crawl!$EC$2:$EC$2001,I1575)&gt;0,"Yes","No"))</f>
        <v/>
      </c>
    </row>
    <row r="1576">
      <c r="G1576">
        <f>IF(A1576="","",IF(LEFT(A1576,4)="http",IFERROR(MID(A1576,FIND("/",A1576,FIND("//",A1576)+2),2000),"/"),A1576))</f>
        <v/>
      </c>
      <c r="H1576">
        <f>IF(G1576="","",IFERROR(LEFT(SUBSTITUTE(G1576,"#","?"),FIND("?",SUBSTITUTE(G1576,"#","?"))-1),G1576))</f>
        <v/>
      </c>
      <c r="I1576">
        <f>IF(H1576="","",LOWER(IF(AND(LEN(H1576)&gt;1,RIGHT(H1576,1)="/"),LEFT(H1576,LEN(H1576)-1),H1576)))</f>
        <v/>
      </c>
      <c r="J1576">
        <f>IF(I1576="","",IFERROR(N(INDEX($A1576:$E1576,1,Rules!$H$16)),0))</f>
        <v/>
      </c>
      <c r="K1576">
        <f>IF(I1576="","",IFERROR(N(INDEX($A1576:$E1576,1,Rules!$H$17)),0))</f>
        <v/>
      </c>
      <c r="L1576">
        <f>IF(I1576="","",IFERROR(N(INDEX($A1576:$E1576,1,Rules!$H$18))*K1576,0))</f>
        <v/>
      </c>
      <c r="M1576">
        <f>IF(I1576="","",IF(COUNTIF(Crawl!$EC$2:$EC$2001,I1576)&gt;0,"Yes","No"))</f>
        <v/>
      </c>
    </row>
    <row r="1577">
      <c r="G1577">
        <f>IF(A1577="","",IF(LEFT(A1577,4)="http",IFERROR(MID(A1577,FIND("/",A1577,FIND("//",A1577)+2),2000),"/"),A1577))</f>
        <v/>
      </c>
      <c r="H1577">
        <f>IF(G1577="","",IFERROR(LEFT(SUBSTITUTE(G1577,"#","?"),FIND("?",SUBSTITUTE(G1577,"#","?"))-1),G1577))</f>
        <v/>
      </c>
      <c r="I1577">
        <f>IF(H1577="","",LOWER(IF(AND(LEN(H1577)&gt;1,RIGHT(H1577,1)="/"),LEFT(H1577,LEN(H1577)-1),H1577)))</f>
        <v/>
      </c>
      <c r="J1577">
        <f>IF(I1577="","",IFERROR(N(INDEX($A1577:$E1577,1,Rules!$H$16)),0))</f>
        <v/>
      </c>
      <c r="K1577">
        <f>IF(I1577="","",IFERROR(N(INDEX($A1577:$E1577,1,Rules!$H$17)),0))</f>
        <v/>
      </c>
      <c r="L1577">
        <f>IF(I1577="","",IFERROR(N(INDEX($A1577:$E1577,1,Rules!$H$18))*K1577,0))</f>
        <v/>
      </c>
      <c r="M1577">
        <f>IF(I1577="","",IF(COUNTIF(Crawl!$EC$2:$EC$2001,I1577)&gt;0,"Yes","No"))</f>
        <v/>
      </c>
    </row>
    <row r="1578">
      <c r="G1578">
        <f>IF(A1578="","",IF(LEFT(A1578,4)="http",IFERROR(MID(A1578,FIND("/",A1578,FIND("//",A1578)+2),2000),"/"),A1578))</f>
        <v/>
      </c>
      <c r="H1578">
        <f>IF(G1578="","",IFERROR(LEFT(SUBSTITUTE(G1578,"#","?"),FIND("?",SUBSTITUTE(G1578,"#","?"))-1),G1578))</f>
        <v/>
      </c>
      <c r="I1578">
        <f>IF(H1578="","",LOWER(IF(AND(LEN(H1578)&gt;1,RIGHT(H1578,1)="/"),LEFT(H1578,LEN(H1578)-1),H1578)))</f>
        <v/>
      </c>
      <c r="J1578">
        <f>IF(I1578="","",IFERROR(N(INDEX($A1578:$E1578,1,Rules!$H$16)),0))</f>
        <v/>
      </c>
      <c r="K1578">
        <f>IF(I1578="","",IFERROR(N(INDEX($A1578:$E1578,1,Rules!$H$17)),0))</f>
        <v/>
      </c>
      <c r="L1578">
        <f>IF(I1578="","",IFERROR(N(INDEX($A1578:$E1578,1,Rules!$H$18))*K1578,0))</f>
        <v/>
      </c>
      <c r="M1578">
        <f>IF(I1578="","",IF(COUNTIF(Crawl!$EC$2:$EC$2001,I1578)&gt;0,"Yes","No"))</f>
        <v/>
      </c>
    </row>
    <row r="1579">
      <c r="G1579">
        <f>IF(A1579="","",IF(LEFT(A1579,4)="http",IFERROR(MID(A1579,FIND("/",A1579,FIND("//",A1579)+2),2000),"/"),A1579))</f>
        <v/>
      </c>
      <c r="H1579">
        <f>IF(G1579="","",IFERROR(LEFT(SUBSTITUTE(G1579,"#","?"),FIND("?",SUBSTITUTE(G1579,"#","?"))-1),G1579))</f>
        <v/>
      </c>
      <c r="I1579">
        <f>IF(H1579="","",LOWER(IF(AND(LEN(H1579)&gt;1,RIGHT(H1579,1)="/"),LEFT(H1579,LEN(H1579)-1),H1579)))</f>
        <v/>
      </c>
      <c r="J1579">
        <f>IF(I1579="","",IFERROR(N(INDEX($A1579:$E1579,1,Rules!$H$16)),0))</f>
        <v/>
      </c>
      <c r="K1579">
        <f>IF(I1579="","",IFERROR(N(INDEX($A1579:$E1579,1,Rules!$H$17)),0))</f>
        <v/>
      </c>
      <c r="L1579">
        <f>IF(I1579="","",IFERROR(N(INDEX($A1579:$E1579,1,Rules!$H$18))*K1579,0))</f>
        <v/>
      </c>
      <c r="M1579">
        <f>IF(I1579="","",IF(COUNTIF(Crawl!$EC$2:$EC$2001,I1579)&gt;0,"Yes","No"))</f>
        <v/>
      </c>
    </row>
    <row r="1580">
      <c r="G1580">
        <f>IF(A1580="","",IF(LEFT(A1580,4)="http",IFERROR(MID(A1580,FIND("/",A1580,FIND("//",A1580)+2),2000),"/"),A1580))</f>
        <v/>
      </c>
      <c r="H1580">
        <f>IF(G1580="","",IFERROR(LEFT(SUBSTITUTE(G1580,"#","?"),FIND("?",SUBSTITUTE(G1580,"#","?"))-1),G1580))</f>
        <v/>
      </c>
      <c r="I1580">
        <f>IF(H1580="","",LOWER(IF(AND(LEN(H1580)&gt;1,RIGHT(H1580,1)="/"),LEFT(H1580,LEN(H1580)-1),H1580)))</f>
        <v/>
      </c>
      <c r="J1580">
        <f>IF(I1580="","",IFERROR(N(INDEX($A1580:$E1580,1,Rules!$H$16)),0))</f>
        <v/>
      </c>
      <c r="K1580">
        <f>IF(I1580="","",IFERROR(N(INDEX($A1580:$E1580,1,Rules!$H$17)),0))</f>
        <v/>
      </c>
      <c r="L1580">
        <f>IF(I1580="","",IFERROR(N(INDEX($A1580:$E1580,1,Rules!$H$18))*K1580,0))</f>
        <v/>
      </c>
      <c r="M1580">
        <f>IF(I1580="","",IF(COUNTIF(Crawl!$EC$2:$EC$2001,I1580)&gt;0,"Yes","No"))</f>
        <v/>
      </c>
    </row>
    <row r="1581">
      <c r="G1581">
        <f>IF(A1581="","",IF(LEFT(A1581,4)="http",IFERROR(MID(A1581,FIND("/",A1581,FIND("//",A1581)+2),2000),"/"),A1581))</f>
        <v/>
      </c>
      <c r="H1581">
        <f>IF(G1581="","",IFERROR(LEFT(SUBSTITUTE(G1581,"#","?"),FIND("?",SUBSTITUTE(G1581,"#","?"))-1),G1581))</f>
        <v/>
      </c>
      <c r="I1581">
        <f>IF(H1581="","",LOWER(IF(AND(LEN(H1581)&gt;1,RIGHT(H1581,1)="/"),LEFT(H1581,LEN(H1581)-1),H1581)))</f>
        <v/>
      </c>
      <c r="J1581">
        <f>IF(I1581="","",IFERROR(N(INDEX($A1581:$E1581,1,Rules!$H$16)),0))</f>
        <v/>
      </c>
      <c r="K1581">
        <f>IF(I1581="","",IFERROR(N(INDEX($A1581:$E1581,1,Rules!$H$17)),0))</f>
        <v/>
      </c>
      <c r="L1581">
        <f>IF(I1581="","",IFERROR(N(INDEX($A1581:$E1581,1,Rules!$H$18))*K1581,0))</f>
        <v/>
      </c>
      <c r="M1581">
        <f>IF(I1581="","",IF(COUNTIF(Crawl!$EC$2:$EC$2001,I1581)&gt;0,"Yes","No"))</f>
        <v/>
      </c>
    </row>
    <row r="1582">
      <c r="G1582">
        <f>IF(A1582="","",IF(LEFT(A1582,4)="http",IFERROR(MID(A1582,FIND("/",A1582,FIND("//",A1582)+2),2000),"/"),A1582))</f>
        <v/>
      </c>
      <c r="H1582">
        <f>IF(G1582="","",IFERROR(LEFT(SUBSTITUTE(G1582,"#","?"),FIND("?",SUBSTITUTE(G1582,"#","?"))-1),G1582))</f>
        <v/>
      </c>
      <c r="I1582">
        <f>IF(H1582="","",LOWER(IF(AND(LEN(H1582)&gt;1,RIGHT(H1582,1)="/"),LEFT(H1582,LEN(H1582)-1),H1582)))</f>
        <v/>
      </c>
      <c r="J1582">
        <f>IF(I1582="","",IFERROR(N(INDEX($A1582:$E1582,1,Rules!$H$16)),0))</f>
        <v/>
      </c>
      <c r="K1582">
        <f>IF(I1582="","",IFERROR(N(INDEX($A1582:$E1582,1,Rules!$H$17)),0))</f>
        <v/>
      </c>
      <c r="L1582">
        <f>IF(I1582="","",IFERROR(N(INDEX($A1582:$E1582,1,Rules!$H$18))*K1582,0))</f>
        <v/>
      </c>
      <c r="M1582">
        <f>IF(I1582="","",IF(COUNTIF(Crawl!$EC$2:$EC$2001,I1582)&gt;0,"Yes","No"))</f>
        <v/>
      </c>
    </row>
    <row r="1583">
      <c r="G1583">
        <f>IF(A1583="","",IF(LEFT(A1583,4)="http",IFERROR(MID(A1583,FIND("/",A1583,FIND("//",A1583)+2),2000),"/"),A1583))</f>
        <v/>
      </c>
      <c r="H1583">
        <f>IF(G1583="","",IFERROR(LEFT(SUBSTITUTE(G1583,"#","?"),FIND("?",SUBSTITUTE(G1583,"#","?"))-1),G1583))</f>
        <v/>
      </c>
      <c r="I1583">
        <f>IF(H1583="","",LOWER(IF(AND(LEN(H1583)&gt;1,RIGHT(H1583,1)="/"),LEFT(H1583,LEN(H1583)-1),H1583)))</f>
        <v/>
      </c>
      <c r="J1583">
        <f>IF(I1583="","",IFERROR(N(INDEX($A1583:$E1583,1,Rules!$H$16)),0))</f>
        <v/>
      </c>
      <c r="K1583">
        <f>IF(I1583="","",IFERROR(N(INDEX($A1583:$E1583,1,Rules!$H$17)),0))</f>
        <v/>
      </c>
      <c r="L1583">
        <f>IF(I1583="","",IFERROR(N(INDEX($A1583:$E1583,1,Rules!$H$18))*K1583,0))</f>
        <v/>
      </c>
      <c r="M1583">
        <f>IF(I1583="","",IF(COUNTIF(Crawl!$EC$2:$EC$2001,I1583)&gt;0,"Yes","No"))</f>
        <v/>
      </c>
    </row>
    <row r="1584">
      <c r="G1584">
        <f>IF(A1584="","",IF(LEFT(A1584,4)="http",IFERROR(MID(A1584,FIND("/",A1584,FIND("//",A1584)+2),2000),"/"),A1584))</f>
        <v/>
      </c>
      <c r="H1584">
        <f>IF(G1584="","",IFERROR(LEFT(SUBSTITUTE(G1584,"#","?"),FIND("?",SUBSTITUTE(G1584,"#","?"))-1),G1584))</f>
        <v/>
      </c>
      <c r="I1584">
        <f>IF(H1584="","",LOWER(IF(AND(LEN(H1584)&gt;1,RIGHT(H1584,1)="/"),LEFT(H1584,LEN(H1584)-1),H1584)))</f>
        <v/>
      </c>
      <c r="J1584">
        <f>IF(I1584="","",IFERROR(N(INDEX($A1584:$E1584,1,Rules!$H$16)),0))</f>
        <v/>
      </c>
      <c r="K1584">
        <f>IF(I1584="","",IFERROR(N(INDEX($A1584:$E1584,1,Rules!$H$17)),0))</f>
        <v/>
      </c>
      <c r="L1584">
        <f>IF(I1584="","",IFERROR(N(INDEX($A1584:$E1584,1,Rules!$H$18))*K1584,0))</f>
        <v/>
      </c>
      <c r="M1584">
        <f>IF(I1584="","",IF(COUNTIF(Crawl!$EC$2:$EC$2001,I1584)&gt;0,"Yes","No"))</f>
        <v/>
      </c>
    </row>
    <row r="1585">
      <c r="G1585">
        <f>IF(A1585="","",IF(LEFT(A1585,4)="http",IFERROR(MID(A1585,FIND("/",A1585,FIND("//",A1585)+2),2000),"/"),A1585))</f>
        <v/>
      </c>
      <c r="H1585">
        <f>IF(G1585="","",IFERROR(LEFT(SUBSTITUTE(G1585,"#","?"),FIND("?",SUBSTITUTE(G1585,"#","?"))-1),G1585))</f>
        <v/>
      </c>
      <c r="I1585">
        <f>IF(H1585="","",LOWER(IF(AND(LEN(H1585)&gt;1,RIGHT(H1585,1)="/"),LEFT(H1585,LEN(H1585)-1),H1585)))</f>
        <v/>
      </c>
      <c r="J1585">
        <f>IF(I1585="","",IFERROR(N(INDEX($A1585:$E1585,1,Rules!$H$16)),0))</f>
        <v/>
      </c>
      <c r="K1585">
        <f>IF(I1585="","",IFERROR(N(INDEX($A1585:$E1585,1,Rules!$H$17)),0))</f>
        <v/>
      </c>
      <c r="L1585">
        <f>IF(I1585="","",IFERROR(N(INDEX($A1585:$E1585,1,Rules!$H$18))*K1585,0))</f>
        <v/>
      </c>
      <c r="M1585">
        <f>IF(I1585="","",IF(COUNTIF(Crawl!$EC$2:$EC$2001,I1585)&gt;0,"Yes","No"))</f>
        <v/>
      </c>
    </row>
    <row r="1586">
      <c r="G1586">
        <f>IF(A1586="","",IF(LEFT(A1586,4)="http",IFERROR(MID(A1586,FIND("/",A1586,FIND("//",A1586)+2),2000),"/"),A1586))</f>
        <v/>
      </c>
      <c r="H1586">
        <f>IF(G1586="","",IFERROR(LEFT(SUBSTITUTE(G1586,"#","?"),FIND("?",SUBSTITUTE(G1586,"#","?"))-1),G1586))</f>
        <v/>
      </c>
      <c r="I1586">
        <f>IF(H1586="","",LOWER(IF(AND(LEN(H1586)&gt;1,RIGHT(H1586,1)="/"),LEFT(H1586,LEN(H1586)-1),H1586)))</f>
        <v/>
      </c>
      <c r="J1586">
        <f>IF(I1586="","",IFERROR(N(INDEX($A1586:$E1586,1,Rules!$H$16)),0))</f>
        <v/>
      </c>
      <c r="K1586">
        <f>IF(I1586="","",IFERROR(N(INDEX($A1586:$E1586,1,Rules!$H$17)),0))</f>
        <v/>
      </c>
      <c r="L1586">
        <f>IF(I1586="","",IFERROR(N(INDEX($A1586:$E1586,1,Rules!$H$18))*K1586,0))</f>
        <v/>
      </c>
      <c r="M1586">
        <f>IF(I1586="","",IF(COUNTIF(Crawl!$EC$2:$EC$2001,I1586)&gt;0,"Yes","No"))</f>
        <v/>
      </c>
    </row>
    <row r="1587">
      <c r="G1587">
        <f>IF(A1587="","",IF(LEFT(A1587,4)="http",IFERROR(MID(A1587,FIND("/",A1587,FIND("//",A1587)+2),2000),"/"),A1587))</f>
        <v/>
      </c>
      <c r="H1587">
        <f>IF(G1587="","",IFERROR(LEFT(SUBSTITUTE(G1587,"#","?"),FIND("?",SUBSTITUTE(G1587,"#","?"))-1),G1587))</f>
        <v/>
      </c>
      <c r="I1587">
        <f>IF(H1587="","",LOWER(IF(AND(LEN(H1587)&gt;1,RIGHT(H1587,1)="/"),LEFT(H1587,LEN(H1587)-1),H1587)))</f>
        <v/>
      </c>
      <c r="J1587">
        <f>IF(I1587="","",IFERROR(N(INDEX($A1587:$E1587,1,Rules!$H$16)),0))</f>
        <v/>
      </c>
      <c r="K1587">
        <f>IF(I1587="","",IFERROR(N(INDEX($A1587:$E1587,1,Rules!$H$17)),0))</f>
        <v/>
      </c>
      <c r="L1587">
        <f>IF(I1587="","",IFERROR(N(INDEX($A1587:$E1587,1,Rules!$H$18))*K1587,0))</f>
        <v/>
      </c>
      <c r="M1587">
        <f>IF(I1587="","",IF(COUNTIF(Crawl!$EC$2:$EC$2001,I1587)&gt;0,"Yes","No"))</f>
        <v/>
      </c>
    </row>
    <row r="1588">
      <c r="G1588">
        <f>IF(A1588="","",IF(LEFT(A1588,4)="http",IFERROR(MID(A1588,FIND("/",A1588,FIND("//",A1588)+2),2000),"/"),A1588))</f>
        <v/>
      </c>
      <c r="H1588">
        <f>IF(G1588="","",IFERROR(LEFT(SUBSTITUTE(G1588,"#","?"),FIND("?",SUBSTITUTE(G1588,"#","?"))-1),G1588))</f>
        <v/>
      </c>
      <c r="I1588">
        <f>IF(H1588="","",LOWER(IF(AND(LEN(H1588)&gt;1,RIGHT(H1588,1)="/"),LEFT(H1588,LEN(H1588)-1),H1588)))</f>
        <v/>
      </c>
      <c r="J1588">
        <f>IF(I1588="","",IFERROR(N(INDEX($A1588:$E1588,1,Rules!$H$16)),0))</f>
        <v/>
      </c>
      <c r="K1588">
        <f>IF(I1588="","",IFERROR(N(INDEX($A1588:$E1588,1,Rules!$H$17)),0))</f>
        <v/>
      </c>
      <c r="L1588">
        <f>IF(I1588="","",IFERROR(N(INDEX($A1588:$E1588,1,Rules!$H$18))*K1588,0))</f>
        <v/>
      </c>
      <c r="M1588">
        <f>IF(I1588="","",IF(COUNTIF(Crawl!$EC$2:$EC$2001,I1588)&gt;0,"Yes","No"))</f>
        <v/>
      </c>
    </row>
    <row r="1589">
      <c r="G1589">
        <f>IF(A1589="","",IF(LEFT(A1589,4)="http",IFERROR(MID(A1589,FIND("/",A1589,FIND("//",A1589)+2),2000),"/"),A1589))</f>
        <v/>
      </c>
      <c r="H1589">
        <f>IF(G1589="","",IFERROR(LEFT(SUBSTITUTE(G1589,"#","?"),FIND("?",SUBSTITUTE(G1589,"#","?"))-1),G1589))</f>
        <v/>
      </c>
      <c r="I1589">
        <f>IF(H1589="","",LOWER(IF(AND(LEN(H1589)&gt;1,RIGHT(H1589,1)="/"),LEFT(H1589,LEN(H1589)-1),H1589)))</f>
        <v/>
      </c>
      <c r="J1589">
        <f>IF(I1589="","",IFERROR(N(INDEX($A1589:$E1589,1,Rules!$H$16)),0))</f>
        <v/>
      </c>
      <c r="K1589">
        <f>IF(I1589="","",IFERROR(N(INDEX($A1589:$E1589,1,Rules!$H$17)),0))</f>
        <v/>
      </c>
      <c r="L1589">
        <f>IF(I1589="","",IFERROR(N(INDEX($A1589:$E1589,1,Rules!$H$18))*K1589,0))</f>
        <v/>
      </c>
      <c r="M1589">
        <f>IF(I1589="","",IF(COUNTIF(Crawl!$EC$2:$EC$2001,I1589)&gt;0,"Yes","No"))</f>
        <v/>
      </c>
    </row>
    <row r="1590">
      <c r="G1590">
        <f>IF(A1590="","",IF(LEFT(A1590,4)="http",IFERROR(MID(A1590,FIND("/",A1590,FIND("//",A1590)+2),2000),"/"),A1590))</f>
        <v/>
      </c>
      <c r="H1590">
        <f>IF(G1590="","",IFERROR(LEFT(SUBSTITUTE(G1590,"#","?"),FIND("?",SUBSTITUTE(G1590,"#","?"))-1),G1590))</f>
        <v/>
      </c>
      <c r="I1590">
        <f>IF(H1590="","",LOWER(IF(AND(LEN(H1590)&gt;1,RIGHT(H1590,1)="/"),LEFT(H1590,LEN(H1590)-1),H1590)))</f>
        <v/>
      </c>
      <c r="J1590">
        <f>IF(I1590="","",IFERROR(N(INDEX($A1590:$E1590,1,Rules!$H$16)),0))</f>
        <v/>
      </c>
      <c r="K1590">
        <f>IF(I1590="","",IFERROR(N(INDEX($A1590:$E1590,1,Rules!$H$17)),0))</f>
        <v/>
      </c>
      <c r="L1590">
        <f>IF(I1590="","",IFERROR(N(INDEX($A1590:$E1590,1,Rules!$H$18))*K1590,0))</f>
        <v/>
      </c>
      <c r="M1590">
        <f>IF(I1590="","",IF(COUNTIF(Crawl!$EC$2:$EC$2001,I1590)&gt;0,"Yes","No"))</f>
        <v/>
      </c>
    </row>
    <row r="1591">
      <c r="G1591">
        <f>IF(A1591="","",IF(LEFT(A1591,4)="http",IFERROR(MID(A1591,FIND("/",A1591,FIND("//",A1591)+2),2000),"/"),A1591))</f>
        <v/>
      </c>
      <c r="H1591">
        <f>IF(G1591="","",IFERROR(LEFT(SUBSTITUTE(G1591,"#","?"),FIND("?",SUBSTITUTE(G1591,"#","?"))-1),G1591))</f>
        <v/>
      </c>
      <c r="I1591">
        <f>IF(H1591="","",LOWER(IF(AND(LEN(H1591)&gt;1,RIGHT(H1591,1)="/"),LEFT(H1591,LEN(H1591)-1),H1591)))</f>
        <v/>
      </c>
      <c r="J1591">
        <f>IF(I1591="","",IFERROR(N(INDEX($A1591:$E1591,1,Rules!$H$16)),0))</f>
        <v/>
      </c>
      <c r="K1591">
        <f>IF(I1591="","",IFERROR(N(INDEX($A1591:$E1591,1,Rules!$H$17)),0))</f>
        <v/>
      </c>
      <c r="L1591">
        <f>IF(I1591="","",IFERROR(N(INDEX($A1591:$E1591,1,Rules!$H$18))*K1591,0))</f>
        <v/>
      </c>
      <c r="M1591">
        <f>IF(I1591="","",IF(COUNTIF(Crawl!$EC$2:$EC$2001,I1591)&gt;0,"Yes","No"))</f>
        <v/>
      </c>
    </row>
    <row r="1592">
      <c r="G1592">
        <f>IF(A1592="","",IF(LEFT(A1592,4)="http",IFERROR(MID(A1592,FIND("/",A1592,FIND("//",A1592)+2),2000),"/"),A1592))</f>
        <v/>
      </c>
      <c r="H1592">
        <f>IF(G1592="","",IFERROR(LEFT(SUBSTITUTE(G1592,"#","?"),FIND("?",SUBSTITUTE(G1592,"#","?"))-1),G1592))</f>
        <v/>
      </c>
      <c r="I1592">
        <f>IF(H1592="","",LOWER(IF(AND(LEN(H1592)&gt;1,RIGHT(H1592,1)="/"),LEFT(H1592,LEN(H1592)-1),H1592)))</f>
        <v/>
      </c>
      <c r="J1592">
        <f>IF(I1592="","",IFERROR(N(INDEX($A1592:$E1592,1,Rules!$H$16)),0))</f>
        <v/>
      </c>
      <c r="K1592">
        <f>IF(I1592="","",IFERROR(N(INDEX($A1592:$E1592,1,Rules!$H$17)),0))</f>
        <v/>
      </c>
      <c r="L1592">
        <f>IF(I1592="","",IFERROR(N(INDEX($A1592:$E1592,1,Rules!$H$18))*K1592,0))</f>
        <v/>
      </c>
      <c r="M1592">
        <f>IF(I1592="","",IF(COUNTIF(Crawl!$EC$2:$EC$2001,I1592)&gt;0,"Yes","No"))</f>
        <v/>
      </c>
    </row>
    <row r="1593">
      <c r="G1593">
        <f>IF(A1593="","",IF(LEFT(A1593,4)="http",IFERROR(MID(A1593,FIND("/",A1593,FIND("//",A1593)+2),2000),"/"),A1593))</f>
        <v/>
      </c>
      <c r="H1593">
        <f>IF(G1593="","",IFERROR(LEFT(SUBSTITUTE(G1593,"#","?"),FIND("?",SUBSTITUTE(G1593,"#","?"))-1),G1593))</f>
        <v/>
      </c>
      <c r="I1593">
        <f>IF(H1593="","",LOWER(IF(AND(LEN(H1593)&gt;1,RIGHT(H1593,1)="/"),LEFT(H1593,LEN(H1593)-1),H1593)))</f>
        <v/>
      </c>
      <c r="J1593">
        <f>IF(I1593="","",IFERROR(N(INDEX($A1593:$E1593,1,Rules!$H$16)),0))</f>
        <v/>
      </c>
      <c r="K1593">
        <f>IF(I1593="","",IFERROR(N(INDEX($A1593:$E1593,1,Rules!$H$17)),0))</f>
        <v/>
      </c>
      <c r="L1593">
        <f>IF(I1593="","",IFERROR(N(INDEX($A1593:$E1593,1,Rules!$H$18))*K1593,0))</f>
        <v/>
      </c>
      <c r="M1593">
        <f>IF(I1593="","",IF(COUNTIF(Crawl!$EC$2:$EC$2001,I1593)&gt;0,"Yes","No"))</f>
        <v/>
      </c>
    </row>
    <row r="1594">
      <c r="G1594">
        <f>IF(A1594="","",IF(LEFT(A1594,4)="http",IFERROR(MID(A1594,FIND("/",A1594,FIND("//",A1594)+2),2000),"/"),A1594))</f>
        <v/>
      </c>
      <c r="H1594">
        <f>IF(G1594="","",IFERROR(LEFT(SUBSTITUTE(G1594,"#","?"),FIND("?",SUBSTITUTE(G1594,"#","?"))-1),G1594))</f>
        <v/>
      </c>
      <c r="I1594">
        <f>IF(H1594="","",LOWER(IF(AND(LEN(H1594)&gt;1,RIGHT(H1594,1)="/"),LEFT(H1594,LEN(H1594)-1),H1594)))</f>
        <v/>
      </c>
      <c r="J1594">
        <f>IF(I1594="","",IFERROR(N(INDEX($A1594:$E1594,1,Rules!$H$16)),0))</f>
        <v/>
      </c>
      <c r="K1594">
        <f>IF(I1594="","",IFERROR(N(INDEX($A1594:$E1594,1,Rules!$H$17)),0))</f>
        <v/>
      </c>
      <c r="L1594">
        <f>IF(I1594="","",IFERROR(N(INDEX($A1594:$E1594,1,Rules!$H$18))*K1594,0))</f>
        <v/>
      </c>
      <c r="M1594">
        <f>IF(I1594="","",IF(COUNTIF(Crawl!$EC$2:$EC$2001,I1594)&gt;0,"Yes","No"))</f>
        <v/>
      </c>
    </row>
    <row r="1595">
      <c r="G1595">
        <f>IF(A1595="","",IF(LEFT(A1595,4)="http",IFERROR(MID(A1595,FIND("/",A1595,FIND("//",A1595)+2),2000),"/"),A1595))</f>
        <v/>
      </c>
      <c r="H1595">
        <f>IF(G1595="","",IFERROR(LEFT(SUBSTITUTE(G1595,"#","?"),FIND("?",SUBSTITUTE(G1595,"#","?"))-1),G1595))</f>
        <v/>
      </c>
      <c r="I1595">
        <f>IF(H1595="","",LOWER(IF(AND(LEN(H1595)&gt;1,RIGHT(H1595,1)="/"),LEFT(H1595,LEN(H1595)-1),H1595)))</f>
        <v/>
      </c>
      <c r="J1595">
        <f>IF(I1595="","",IFERROR(N(INDEX($A1595:$E1595,1,Rules!$H$16)),0))</f>
        <v/>
      </c>
      <c r="K1595">
        <f>IF(I1595="","",IFERROR(N(INDEX($A1595:$E1595,1,Rules!$H$17)),0))</f>
        <v/>
      </c>
      <c r="L1595">
        <f>IF(I1595="","",IFERROR(N(INDEX($A1595:$E1595,1,Rules!$H$18))*K1595,0))</f>
        <v/>
      </c>
      <c r="M1595">
        <f>IF(I1595="","",IF(COUNTIF(Crawl!$EC$2:$EC$2001,I1595)&gt;0,"Yes","No"))</f>
        <v/>
      </c>
    </row>
    <row r="1596">
      <c r="G1596">
        <f>IF(A1596="","",IF(LEFT(A1596,4)="http",IFERROR(MID(A1596,FIND("/",A1596,FIND("//",A1596)+2),2000),"/"),A1596))</f>
        <v/>
      </c>
      <c r="H1596">
        <f>IF(G1596="","",IFERROR(LEFT(SUBSTITUTE(G1596,"#","?"),FIND("?",SUBSTITUTE(G1596,"#","?"))-1),G1596))</f>
        <v/>
      </c>
      <c r="I1596">
        <f>IF(H1596="","",LOWER(IF(AND(LEN(H1596)&gt;1,RIGHT(H1596,1)="/"),LEFT(H1596,LEN(H1596)-1),H1596)))</f>
        <v/>
      </c>
      <c r="J1596">
        <f>IF(I1596="","",IFERROR(N(INDEX($A1596:$E1596,1,Rules!$H$16)),0))</f>
        <v/>
      </c>
      <c r="K1596">
        <f>IF(I1596="","",IFERROR(N(INDEX($A1596:$E1596,1,Rules!$H$17)),0))</f>
        <v/>
      </c>
      <c r="L1596">
        <f>IF(I1596="","",IFERROR(N(INDEX($A1596:$E1596,1,Rules!$H$18))*K1596,0))</f>
        <v/>
      </c>
      <c r="M1596">
        <f>IF(I1596="","",IF(COUNTIF(Crawl!$EC$2:$EC$2001,I1596)&gt;0,"Yes","No"))</f>
        <v/>
      </c>
    </row>
    <row r="1597">
      <c r="G1597">
        <f>IF(A1597="","",IF(LEFT(A1597,4)="http",IFERROR(MID(A1597,FIND("/",A1597,FIND("//",A1597)+2),2000),"/"),A1597))</f>
        <v/>
      </c>
      <c r="H1597">
        <f>IF(G1597="","",IFERROR(LEFT(SUBSTITUTE(G1597,"#","?"),FIND("?",SUBSTITUTE(G1597,"#","?"))-1),G1597))</f>
        <v/>
      </c>
      <c r="I1597">
        <f>IF(H1597="","",LOWER(IF(AND(LEN(H1597)&gt;1,RIGHT(H1597,1)="/"),LEFT(H1597,LEN(H1597)-1),H1597)))</f>
        <v/>
      </c>
      <c r="J1597">
        <f>IF(I1597="","",IFERROR(N(INDEX($A1597:$E1597,1,Rules!$H$16)),0))</f>
        <v/>
      </c>
      <c r="K1597">
        <f>IF(I1597="","",IFERROR(N(INDEX($A1597:$E1597,1,Rules!$H$17)),0))</f>
        <v/>
      </c>
      <c r="L1597">
        <f>IF(I1597="","",IFERROR(N(INDEX($A1597:$E1597,1,Rules!$H$18))*K1597,0))</f>
        <v/>
      </c>
      <c r="M1597">
        <f>IF(I1597="","",IF(COUNTIF(Crawl!$EC$2:$EC$2001,I1597)&gt;0,"Yes","No"))</f>
        <v/>
      </c>
    </row>
    <row r="1598">
      <c r="G1598">
        <f>IF(A1598="","",IF(LEFT(A1598,4)="http",IFERROR(MID(A1598,FIND("/",A1598,FIND("//",A1598)+2),2000),"/"),A1598))</f>
        <v/>
      </c>
      <c r="H1598">
        <f>IF(G1598="","",IFERROR(LEFT(SUBSTITUTE(G1598,"#","?"),FIND("?",SUBSTITUTE(G1598,"#","?"))-1),G1598))</f>
        <v/>
      </c>
      <c r="I1598">
        <f>IF(H1598="","",LOWER(IF(AND(LEN(H1598)&gt;1,RIGHT(H1598,1)="/"),LEFT(H1598,LEN(H1598)-1),H1598)))</f>
        <v/>
      </c>
      <c r="J1598">
        <f>IF(I1598="","",IFERROR(N(INDEX($A1598:$E1598,1,Rules!$H$16)),0))</f>
        <v/>
      </c>
      <c r="K1598">
        <f>IF(I1598="","",IFERROR(N(INDEX($A1598:$E1598,1,Rules!$H$17)),0))</f>
        <v/>
      </c>
      <c r="L1598">
        <f>IF(I1598="","",IFERROR(N(INDEX($A1598:$E1598,1,Rules!$H$18))*K1598,0))</f>
        <v/>
      </c>
      <c r="M1598">
        <f>IF(I1598="","",IF(COUNTIF(Crawl!$EC$2:$EC$2001,I1598)&gt;0,"Yes","No"))</f>
        <v/>
      </c>
    </row>
    <row r="1599">
      <c r="G1599">
        <f>IF(A1599="","",IF(LEFT(A1599,4)="http",IFERROR(MID(A1599,FIND("/",A1599,FIND("//",A1599)+2),2000),"/"),A1599))</f>
        <v/>
      </c>
      <c r="H1599">
        <f>IF(G1599="","",IFERROR(LEFT(SUBSTITUTE(G1599,"#","?"),FIND("?",SUBSTITUTE(G1599,"#","?"))-1),G1599))</f>
        <v/>
      </c>
      <c r="I1599">
        <f>IF(H1599="","",LOWER(IF(AND(LEN(H1599)&gt;1,RIGHT(H1599,1)="/"),LEFT(H1599,LEN(H1599)-1),H1599)))</f>
        <v/>
      </c>
      <c r="J1599">
        <f>IF(I1599="","",IFERROR(N(INDEX($A1599:$E1599,1,Rules!$H$16)),0))</f>
        <v/>
      </c>
      <c r="K1599">
        <f>IF(I1599="","",IFERROR(N(INDEX($A1599:$E1599,1,Rules!$H$17)),0))</f>
        <v/>
      </c>
      <c r="L1599">
        <f>IF(I1599="","",IFERROR(N(INDEX($A1599:$E1599,1,Rules!$H$18))*K1599,0))</f>
        <v/>
      </c>
      <c r="M1599">
        <f>IF(I1599="","",IF(COUNTIF(Crawl!$EC$2:$EC$2001,I1599)&gt;0,"Yes","No"))</f>
        <v/>
      </c>
    </row>
    <row r="1600">
      <c r="G1600">
        <f>IF(A1600="","",IF(LEFT(A1600,4)="http",IFERROR(MID(A1600,FIND("/",A1600,FIND("//",A1600)+2),2000),"/"),A1600))</f>
        <v/>
      </c>
      <c r="H1600">
        <f>IF(G1600="","",IFERROR(LEFT(SUBSTITUTE(G1600,"#","?"),FIND("?",SUBSTITUTE(G1600,"#","?"))-1),G1600))</f>
        <v/>
      </c>
      <c r="I1600">
        <f>IF(H1600="","",LOWER(IF(AND(LEN(H1600)&gt;1,RIGHT(H1600,1)="/"),LEFT(H1600,LEN(H1600)-1),H1600)))</f>
        <v/>
      </c>
      <c r="J1600">
        <f>IF(I1600="","",IFERROR(N(INDEX($A1600:$E1600,1,Rules!$H$16)),0))</f>
        <v/>
      </c>
      <c r="K1600">
        <f>IF(I1600="","",IFERROR(N(INDEX($A1600:$E1600,1,Rules!$H$17)),0))</f>
        <v/>
      </c>
      <c r="L1600">
        <f>IF(I1600="","",IFERROR(N(INDEX($A1600:$E1600,1,Rules!$H$18))*K1600,0))</f>
        <v/>
      </c>
      <c r="M1600">
        <f>IF(I1600="","",IF(COUNTIF(Crawl!$EC$2:$EC$2001,I1600)&gt;0,"Yes","No"))</f>
        <v/>
      </c>
    </row>
    <row r="1601">
      <c r="G1601">
        <f>IF(A1601="","",IF(LEFT(A1601,4)="http",IFERROR(MID(A1601,FIND("/",A1601,FIND("//",A1601)+2),2000),"/"),A1601))</f>
        <v/>
      </c>
      <c r="H1601">
        <f>IF(G1601="","",IFERROR(LEFT(SUBSTITUTE(G1601,"#","?"),FIND("?",SUBSTITUTE(G1601,"#","?"))-1),G1601))</f>
        <v/>
      </c>
      <c r="I1601">
        <f>IF(H1601="","",LOWER(IF(AND(LEN(H1601)&gt;1,RIGHT(H1601,1)="/"),LEFT(H1601,LEN(H1601)-1),H1601)))</f>
        <v/>
      </c>
      <c r="J1601">
        <f>IF(I1601="","",IFERROR(N(INDEX($A1601:$E1601,1,Rules!$H$16)),0))</f>
        <v/>
      </c>
      <c r="K1601">
        <f>IF(I1601="","",IFERROR(N(INDEX($A1601:$E1601,1,Rules!$H$17)),0))</f>
        <v/>
      </c>
      <c r="L1601">
        <f>IF(I1601="","",IFERROR(N(INDEX($A1601:$E1601,1,Rules!$H$18))*K1601,0))</f>
        <v/>
      </c>
      <c r="M1601">
        <f>IF(I1601="","",IF(COUNTIF(Crawl!$EC$2:$EC$2001,I1601)&gt;0,"Yes","No"))</f>
        <v/>
      </c>
    </row>
    <row r="1602">
      <c r="G1602">
        <f>IF(A1602="","",IF(LEFT(A1602,4)="http",IFERROR(MID(A1602,FIND("/",A1602,FIND("//",A1602)+2),2000),"/"),A1602))</f>
        <v/>
      </c>
      <c r="H1602">
        <f>IF(G1602="","",IFERROR(LEFT(SUBSTITUTE(G1602,"#","?"),FIND("?",SUBSTITUTE(G1602,"#","?"))-1),G1602))</f>
        <v/>
      </c>
      <c r="I1602">
        <f>IF(H1602="","",LOWER(IF(AND(LEN(H1602)&gt;1,RIGHT(H1602,1)="/"),LEFT(H1602,LEN(H1602)-1),H1602)))</f>
        <v/>
      </c>
      <c r="J1602">
        <f>IF(I1602="","",IFERROR(N(INDEX($A1602:$E1602,1,Rules!$H$16)),0))</f>
        <v/>
      </c>
      <c r="K1602">
        <f>IF(I1602="","",IFERROR(N(INDEX($A1602:$E1602,1,Rules!$H$17)),0))</f>
        <v/>
      </c>
      <c r="L1602">
        <f>IF(I1602="","",IFERROR(N(INDEX($A1602:$E1602,1,Rules!$H$18))*K1602,0))</f>
        <v/>
      </c>
      <c r="M1602">
        <f>IF(I1602="","",IF(COUNTIF(Crawl!$EC$2:$EC$2001,I1602)&gt;0,"Yes","No"))</f>
        <v/>
      </c>
    </row>
    <row r="1603">
      <c r="G1603">
        <f>IF(A1603="","",IF(LEFT(A1603,4)="http",IFERROR(MID(A1603,FIND("/",A1603,FIND("//",A1603)+2),2000),"/"),A1603))</f>
        <v/>
      </c>
      <c r="H1603">
        <f>IF(G1603="","",IFERROR(LEFT(SUBSTITUTE(G1603,"#","?"),FIND("?",SUBSTITUTE(G1603,"#","?"))-1),G1603))</f>
        <v/>
      </c>
      <c r="I1603">
        <f>IF(H1603="","",LOWER(IF(AND(LEN(H1603)&gt;1,RIGHT(H1603,1)="/"),LEFT(H1603,LEN(H1603)-1),H1603)))</f>
        <v/>
      </c>
      <c r="J1603">
        <f>IF(I1603="","",IFERROR(N(INDEX($A1603:$E1603,1,Rules!$H$16)),0))</f>
        <v/>
      </c>
      <c r="K1603">
        <f>IF(I1603="","",IFERROR(N(INDEX($A1603:$E1603,1,Rules!$H$17)),0))</f>
        <v/>
      </c>
      <c r="L1603">
        <f>IF(I1603="","",IFERROR(N(INDEX($A1603:$E1603,1,Rules!$H$18))*K1603,0))</f>
        <v/>
      </c>
      <c r="M1603">
        <f>IF(I1603="","",IF(COUNTIF(Crawl!$EC$2:$EC$2001,I1603)&gt;0,"Yes","No"))</f>
        <v/>
      </c>
    </row>
    <row r="1604">
      <c r="G1604">
        <f>IF(A1604="","",IF(LEFT(A1604,4)="http",IFERROR(MID(A1604,FIND("/",A1604,FIND("//",A1604)+2),2000),"/"),A1604))</f>
        <v/>
      </c>
      <c r="H1604">
        <f>IF(G1604="","",IFERROR(LEFT(SUBSTITUTE(G1604,"#","?"),FIND("?",SUBSTITUTE(G1604,"#","?"))-1),G1604))</f>
        <v/>
      </c>
      <c r="I1604">
        <f>IF(H1604="","",LOWER(IF(AND(LEN(H1604)&gt;1,RIGHT(H1604,1)="/"),LEFT(H1604,LEN(H1604)-1),H1604)))</f>
        <v/>
      </c>
      <c r="J1604">
        <f>IF(I1604="","",IFERROR(N(INDEX($A1604:$E1604,1,Rules!$H$16)),0))</f>
        <v/>
      </c>
      <c r="K1604">
        <f>IF(I1604="","",IFERROR(N(INDEX($A1604:$E1604,1,Rules!$H$17)),0))</f>
        <v/>
      </c>
      <c r="L1604">
        <f>IF(I1604="","",IFERROR(N(INDEX($A1604:$E1604,1,Rules!$H$18))*K1604,0))</f>
        <v/>
      </c>
      <c r="M1604">
        <f>IF(I1604="","",IF(COUNTIF(Crawl!$EC$2:$EC$2001,I1604)&gt;0,"Yes","No"))</f>
        <v/>
      </c>
    </row>
    <row r="1605">
      <c r="G1605">
        <f>IF(A1605="","",IF(LEFT(A1605,4)="http",IFERROR(MID(A1605,FIND("/",A1605,FIND("//",A1605)+2),2000),"/"),A1605))</f>
        <v/>
      </c>
      <c r="H1605">
        <f>IF(G1605="","",IFERROR(LEFT(SUBSTITUTE(G1605,"#","?"),FIND("?",SUBSTITUTE(G1605,"#","?"))-1),G1605))</f>
        <v/>
      </c>
      <c r="I1605">
        <f>IF(H1605="","",LOWER(IF(AND(LEN(H1605)&gt;1,RIGHT(H1605,1)="/"),LEFT(H1605,LEN(H1605)-1),H1605)))</f>
        <v/>
      </c>
      <c r="J1605">
        <f>IF(I1605="","",IFERROR(N(INDEX($A1605:$E1605,1,Rules!$H$16)),0))</f>
        <v/>
      </c>
      <c r="K1605">
        <f>IF(I1605="","",IFERROR(N(INDEX($A1605:$E1605,1,Rules!$H$17)),0))</f>
        <v/>
      </c>
      <c r="L1605">
        <f>IF(I1605="","",IFERROR(N(INDEX($A1605:$E1605,1,Rules!$H$18))*K1605,0))</f>
        <v/>
      </c>
      <c r="M1605">
        <f>IF(I1605="","",IF(COUNTIF(Crawl!$EC$2:$EC$2001,I1605)&gt;0,"Yes","No"))</f>
        <v/>
      </c>
    </row>
    <row r="1606">
      <c r="G1606">
        <f>IF(A1606="","",IF(LEFT(A1606,4)="http",IFERROR(MID(A1606,FIND("/",A1606,FIND("//",A1606)+2),2000),"/"),A1606))</f>
        <v/>
      </c>
      <c r="H1606">
        <f>IF(G1606="","",IFERROR(LEFT(SUBSTITUTE(G1606,"#","?"),FIND("?",SUBSTITUTE(G1606,"#","?"))-1),G1606))</f>
        <v/>
      </c>
      <c r="I1606">
        <f>IF(H1606="","",LOWER(IF(AND(LEN(H1606)&gt;1,RIGHT(H1606,1)="/"),LEFT(H1606,LEN(H1606)-1),H1606)))</f>
        <v/>
      </c>
      <c r="J1606">
        <f>IF(I1606="","",IFERROR(N(INDEX($A1606:$E1606,1,Rules!$H$16)),0))</f>
        <v/>
      </c>
      <c r="K1606">
        <f>IF(I1606="","",IFERROR(N(INDEX($A1606:$E1606,1,Rules!$H$17)),0))</f>
        <v/>
      </c>
      <c r="L1606">
        <f>IF(I1606="","",IFERROR(N(INDEX($A1606:$E1606,1,Rules!$H$18))*K1606,0))</f>
        <v/>
      </c>
      <c r="M1606">
        <f>IF(I1606="","",IF(COUNTIF(Crawl!$EC$2:$EC$2001,I1606)&gt;0,"Yes","No"))</f>
        <v/>
      </c>
    </row>
    <row r="1607">
      <c r="G1607">
        <f>IF(A1607="","",IF(LEFT(A1607,4)="http",IFERROR(MID(A1607,FIND("/",A1607,FIND("//",A1607)+2),2000),"/"),A1607))</f>
        <v/>
      </c>
      <c r="H1607">
        <f>IF(G1607="","",IFERROR(LEFT(SUBSTITUTE(G1607,"#","?"),FIND("?",SUBSTITUTE(G1607,"#","?"))-1),G1607))</f>
        <v/>
      </c>
      <c r="I1607">
        <f>IF(H1607="","",LOWER(IF(AND(LEN(H1607)&gt;1,RIGHT(H1607,1)="/"),LEFT(H1607,LEN(H1607)-1),H1607)))</f>
        <v/>
      </c>
      <c r="J1607">
        <f>IF(I1607="","",IFERROR(N(INDEX($A1607:$E1607,1,Rules!$H$16)),0))</f>
        <v/>
      </c>
      <c r="K1607">
        <f>IF(I1607="","",IFERROR(N(INDEX($A1607:$E1607,1,Rules!$H$17)),0))</f>
        <v/>
      </c>
      <c r="L1607">
        <f>IF(I1607="","",IFERROR(N(INDEX($A1607:$E1607,1,Rules!$H$18))*K1607,0))</f>
        <v/>
      </c>
      <c r="M1607">
        <f>IF(I1607="","",IF(COUNTIF(Crawl!$EC$2:$EC$2001,I1607)&gt;0,"Yes","No"))</f>
        <v/>
      </c>
    </row>
    <row r="1608">
      <c r="G1608">
        <f>IF(A1608="","",IF(LEFT(A1608,4)="http",IFERROR(MID(A1608,FIND("/",A1608,FIND("//",A1608)+2),2000),"/"),A1608))</f>
        <v/>
      </c>
      <c r="H1608">
        <f>IF(G1608="","",IFERROR(LEFT(SUBSTITUTE(G1608,"#","?"),FIND("?",SUBSTITUTE(G1608,"#","?"))-1),G1608))</f>
        <v/>
      </c>
      <c r="I1608">
        <f>IF(H1608="","",LOWER(IF(AND(LEN(H1608)&gt;1,RIGHT(H1608,1)="/"),LEFT(H1608,LEN(H1608)-1),H1608)))</f>
        <v/>
      </c>
      <c r="J1608">
        <f>IF(I1608="","",IFERROR(N(INDEX($A1608:$E1608,1,Rules!$H$16)),0))</f>
        <v/>
      </c>
      <c r="K1608">
        <f>IF(I1608="","",IFERROR(N(INDEX($A1608:$E1608,1,Rules!$H$17)),0))</f>
        <v/>
      </c>
      <c r="L1608">
        <f>IF(I1608="","",IFERROR(N(INDEX($A1608:$E1608,1,Rules!$H$18))*K1608,0))</f>
        <v/>
      </c>
      <c r="M1608">
        <f>IF(I1608="","",IF(COUNTIF(Crawl!$EC$2:$EC$2001,I1608)&gt;0,"Yes","No"))</f>
        <v/>
      </c>
    </row>
    <row r="1609">
      <c r="G1609">
        <f>IF(A1609="","",IF(LEFT(A1609,4)="http",IFERROR(MID(A1609,FIND("/",A1609,FIND("//",A1609)+2),2000),"/"),A1609))</f>
        <v/>
      </c>
      <c r="H1609">
        <f>IF(G1609="","",IFERROR(LEFT(SUBSTITUTE(G1609,"#","?"),FIND("?",SUBSTITUTE(G1609,"#","?"))-1),G1609))</f>
        <v/>
      </c>
      <c r="I1609">
        <f>IF(H1609="","",LOWER(IF(AND(LEN(H1609)&gt;1,RIGHT(H1609,1)="/"),LEFT(H1609,LEN(H1609)-1),H1609)))</f>
        <v/>
      </c>
      <c r="J1609">
        <f>IF(I1609="","",IFERROR(N(INDEX($A1609:$E1609,1,Rules!$H$16)),0))</f>
        <v/>
      </c>
      <c r="K1609">
        <f>IF(I1609="","",IFERROR(N(INDEX($A1609:$E1609,1,Rules!$H$17)),0))</f>
        <v/>
      </c>
      <c r="L1609">
        <f>IF(I1609="","",IFERROR(N(INDEX($A1609:$E1609,1,Rules!$H$18))*K1609,0))</f>
        <v/>
      </c>
      <c r="M1609">
        <f>IF(I1609="","",IF(COUNTIF(Crawl!$EC$2:$EC$2001,I1609)&gt;0,"Yes","No"))</f>
        <v/>
      </c>
    </row>
    <row r="1610">
      <c r="G1610">
        <f>IF(A1610="","",IF(LEFT(A1610,4)="http",IFERROR(MID(A1610,FIND("/",A1610,FIND("//",A1610)+2),2000),"/"),A1610))</f>
        <v/>
      </c>
      <c r="H1610">
        <f>IF(G1610="","",IFERROR(LEFT(SUBSTITUTE(G1610,"#","?"),FIND("?",SUBSTITUTE(G1610,"#","?"))-1),G1610))</f>
        <v/>
      </c>
      <c r="I1610">
        <f>IF(H1610="","",LOWER(IF(AND(LEN(H1610)&gt;1,RIGHT(H1610,1)="/"),LEFT(H1610,LEN(H1610)-1),H1610)))</f>
        <v/>
      </c>
      <c r="J1610">
        <f>IF(I1610="","",IFERROR(N(INDEX($A1610:$E1610,1,Rules!$H$16)),0))</f>
        <v/>
      </c>
      <c r="K1610">
        <f>IF(I1610="","",IFERROR(N(INDEX($A1610:$E1610,1,Rules!$H$17)),0))</f>
        <v/>
      </c>
      <c r="L1610">
        <f>IF(I1610="","",IFERROR(N(INDEX($A1610:$E1610,1,Rules!$H$18))*K1610,0))</f>
        <v/>
      </c>
      <c r="M1610">
        <f>IF(I1610="","",IF(COUNTIF(Crawl!$EC$2:$EC$2001,I1610)&gt;0,"Yes","No"))</f>
        <v/>
      </c>
    </row>
    <row r="1611">
      <c r="G1611">
        <f>IF(A1611="","",IF(LEFT(A1611,4)="http",IFERROR(MID(A1611,FIND("/",A1611,FIND("//",A1611)+2),2000),"/"),A1611))</f>
        <v/>
      </c>
      <c r="H1611">
        <f>IF(G1611="","",IFERROR(LEFT(SUBSTITUTE(G1611,"#","?"),FIND("?",SUBSTITUTE(G1611,"#","?"))-1),G1611))</f>
        <v/>
      </c>
      <c r="I1611">
        <f>IF(H1611="","",LOWER(IF(AND(LEN(H1611)&gt;1,RIGHT(H1611,1)="/"),LEFT(H1611,LEN(H1611)-1),H1611)))</f>
        <v/>
      </c>
      <c r="J1611">
        <f>IF(I1611="","",IFERROR(N(INDEX($A1611:$E1611,1,Rules!$H$16)),0))</f>
        <v/>
      </c>
      <c r="K1611">
        <f>IF(I1611="","",IFERROR(N(INDEX($A1611:$E1611,1,Rules!$H$17)),0))</f>
        <v/>
      </c>
      <c r="L1611">
        <f>IF(I1611="","",IFERROR(N(INDEX($A1611:$E1611,1,Rules!$H$18))*K1611,0))</f>
        <v/>
      </c>
      <c r="M1611">
        <f>IF(I1611="","",IF(COUNTIF(Crawl!$EC$2:$EC$2001,I1611)&gt;0,"Yes","No"))</f>
        <v/>
      </c>
    </row>
    <row r="1612">
      <c r="G1612">
        <f>IF(A1612="","",IF(LEFT(A1612,4)="http",IFERROR(MID(A1612,FIND("/",A1612,FIND("//",A1612)+2),2000),"/"),A1612))</f>
        <v/>
      </c>
      <c r="H1612">
        <f>IF(G1612="","",IFERROR(LEFT(SUBSTITUTE(G1612,"#","?"),FIND("?",SUBSTITUTE(G1612,"#","?"))-1),G1612))</f>
        <v/>
      </c>
      <c r="I1612">
        <f>IF(H1612="","",LOWER(IF(AND(LEN(H1612)&gt;1,RIGHT(H1612,1)="/"),LEFT(H1612,LEN(H1612)-1),H1612)))</f>
        <v/>
      </c>
      <c r="J1612">
        <f>IF(I1612="","",IFERROR(N(INDEX($A1612:$E1612,1,Rules!$H$16)),0))</f>
        <v/>
      </c>
      <c r="K1612">
        <f>IF(I1612="","",IFERROR(N(INDEX($A1612:$E1612,1,Rules!$H$17)),0))</f>
        <v/>
      </c>
      <c r="L1612">
        <f>IF(I1612="","",IFERROR(N(INDEX($A1612:$E1612,1,Rules!$H$18))*K1612,0))</f>
        <v/>
      </c>
      <c r="M1612">
        <f>IF(I1612="","",IF(COUNTIF(Crawl!$EC$2:$EC$2001,I1612)&gt;0,"Yes","No"))</f>
        <v/>
      </c>
    </row>
    <row r="1613">
      <c r="G1613">
        <f>IF(A1613="","",IF(LEFT(A1613,4)="http",IFERROR(MID(A1613,FIND("/",A1613,FIND("//",A1613)+2),2000),"/"),A1613))</f>
        <v/>
      </c>
      <c r="H1613">
        <f>IF(G1613="","",IFERROR(LEFT(SUBSTITUTE(G1613,"#","?"),FIND("?",SUBSTITUTE(G1613,"#","?"))-1),G1613))</f>
        <v/>
      </c>
      <c r="I1613">
        <f>IF(H1613="","",LOWER(IF(AND(LEN(H1613)&gt;1,RIGHT(H1613,1)="/"),LEFT(H1613,LEN(H1613)-1),H1613)))</f>
        <v/>
      </c>
      <c r="J1613">
        <f>IF(I1613="","",IFERROR(N(INDEX($A1613:$E1613,1,Rules!$H$16)),0))</f>
        <v/>
      </c>
      <c r="K1613">
        <f>IF(I1613="","",IFERROR(N(INDEX($A1613:$E1613,1,Rules!$H$17)),0))</f>
        <v/>
      </c>
      <c r="L1613">
        <f>IF(I1613="","",IFERROR(N(INDEX($A1613:$E1613,1,Rules!$H$18))*K1613,0))</f>
        <v/>
      </c>
      <c r="M1613">
        <f>IF(I1613="","",IF(COUNTIF(Crawl!$EC$2:$EC$2001,I1613)&gt;0,"Yes","No"))</f>
        <v/>
      </c>
    </row>
    <row r="1614">
      <c r="G1614">
        <f>IF(A1614="","",IF(LEFT(A1614,4)="http",IFERROR(MID(A1614,FIND("/",A1614,FIND("//",A1614)+2),2000),"/"),A1614))</f>
        <v/>
      </c>
      <c r="H1614">
        <f>IF(G1614="","",IFERROR(LEFT(SUBSTITUTE(G1614,"#","?"),FIND("?",SUBSTITUTE(G1614,"#","?"))-1),G1614))</f>
        <v/>
      </c>
      <c r="I1614">
        <f>IF(H1614="","",LOWER(IF(AND(LEN(H1614)&gt;1,RIGHT(H1614,1)="/"),LEFT(H1614,LEN(H1614)-1),H1614)))</f>
        <v/>
      </c>
      <c r="J1614">
        <f>IF(I1614="","",IFERROR(N(INDEX($A1614:$E1614,1,Rules!$H$16)),0))</f>
        <v/>
      </c>
      <c r="K1614">
        <f>IF(I1614="","",IFERROR(N(INDEX($A1614:$E1614,1,Rules!$H$17)),0))</f>
        <v/>
      </c>
      <c r="L1614">
        <f>IF(I1614="","",IFERROR(N(INDEX($A1614:$E1614,1,Rules!$H$18))*K1614,0))</f>
        <v/>
      </c>
      <c r="M1614">
        <f>IF(I1614="","",IF(COUNTIF(Crawl!$EC$2:$EC$2001,I1614)&gt;0,"Yes","No"))</f>
        <v/>
      </c>
    </row>
    <row r="1615">
      <c r="G1615">
        <f>IF(A1615="","",IF(LEFT(A1615,4)="http",IFERROR(MID(A1615,FIND("/",A1615,FIND("//",A1615)+2),2000),"/"),A1615))</f>
        <v/>
      </c>
      <c r="H1615">
        <f>IF(G1615="","",IFERROR(LEFT(SUBSTITUTE(G1615,"#","?"),FIND("?",SUBSTITUTE(G1615,"#","?"))-1),G1615))</f>
        <v/>
      </c>
      <c r="I1615">
        <f>IF(H1615="","",LOWER(IF(AND(LEN(H1615)&gt;1,RIGHT(H1615,1)="/"),LEFT(H1615,LEN(H1615)-1),H1615)))</f>
        <v/>
      </c>
      <c r="J1615">
        <f>IF(I1615="","",IFERROR(N(INDEX($A1615:$E1615,1,Rules!$H$16)),0))</f>
        <v/>
      </c>
      <c r="K1615">
        <f>IF(I1615="","",IFERROR(N(INDEX($A1615:$E1615,1,Rules!$H$17)),0))</f>
        <v/>
      </c>
      <c r="L1615">
        <f>IF(I1615="","",IFERROR(N(INDEX($A1615:$E1615,1,Rules!$H$18))*K1615,0))</f>
        <v/>
      </c>
      <c r="M1615">
        <f>IF(I1615="","",IF(COUNTIF(Crawl!$EC$2:$EC$2001,I1615)&gt;0,"Yes","No"))</f>
        <v/>
      </c>
    </row>
    <row r="1616">
      <c r="G1616">
        <f>IF(A1616="","",IF(LEFT(A1616,4)="http",IFERROR(MID(A1616,FIND("/",A1616,FIND("//",A1616)+2),2000),"/"),A1616))</f>
        <v/>
      </c>
      <c r="H1616">
        <f>IF(G1616="","",IFERROR(LEFT(SUBSTITUTE(G1616,"#","?"),FIND("?",SUBSTITUTE(G1616,"#","?"))-1),G1616))</f>
        <v/>
      </c>
      <c r="I1616">
        <f>IF(H1616="","",LOWER(IF(AND(LEN(H1616)&gt;1,RIGHT(H1616,1)="/"),LEFT(H1616,LEN(H1616)-1),H1616)))</f>
        <v/>
      </c>
      <c r="J1616">
        <f>IF(I1616="","",IFERROR(N(INDEX($A1616:$E1616,1,Rules!$H$16)),0))</f>
        <v/>
      </c>
      <c r="K1616">
        <f>IF(I1616="","",IFERROR(N(INDEX($A1616:$E1616,1,Rules!$H$17)),0))</f>
        <v/>
      </c>
      <c r="L1616">
        <f>IF(I1616="","",IFERROR(N(INDEX($A1616:$E1616,1,Rules!$H$18))*K1616,0))</f>
        <v/>
      </c>
      <c r="M1616">
        <f>IF(I1616="","",IF(COUNTIF(Crawl!$EC$2:$EC$2001,I1616)&gt;0,"Yes","No"))</f>
        <v/>
      </c>
    </row>
    <row r="1617">
      <c r="G1617">
        <f>IF(A1617="","",IF(LEFT(A1617,4)="http",IFERROR(MID(A1617,FIND("/",A1617,FIND("//",A1617)+2),2000),"/"),A1617))</f>
        <v/>
      </c>
      <c r="H1617">
        <f>IF(G1617="","",IFERROR(LEFT(SUBSTITUTE(G1617,"#","?"),FIND("?",SUBSTITUTE(G1617,"#","?"))-1),G1617))</f>
        <v/>
      </c>
      <c r="I1617">
        <f>IF(H1617="","",LOWER(IF(AND(LEN(H1617)&gt;1,RIGHT(H1617,1)="/"),LEFT(H1617,LEN(H1617)-1),H1617)))</f>
        <v/>
      </c>
      <c r="J1617">
        <f>IF(I1617="","",IFERROR(N(INDEX($A1617:$E1617,1,Rules!$H$16)),0))</f>
        <v/>
      </c>
      <c r="K1617">
        <f>IF(I1617="","",IFERROR(N(INDEX($A1617:$E1617,1,Rules!$H$17)),0))</f>
        <v/>
      </c>
      <c r="L1617">
        <f>IF(I1617="","",IFERROR(N(INDEX($A1617:$E1617,1,Rules!$H$18))*K1617,0))</f>
        <v/>
      </c>
      <c r="M1617">
        <f>IF(I1617="","",IF(COUNTIF(Crawl!$EC$2:$EC$2001,I1617)&gt;0,"Yes","No"))</f>
        <v/>
      </c>
    </row>
    <row r="1618">
      <c r="G1618">
        <f>IF(A1618="","",IF(LEFT(A1618,4)="http",IFERROR(MID(A1618,FIND("/",A1618,FIND("//",A1618)+2),2000),"/"),A1618))</f>
        <v/>
      </c>
      <c r="H1618">
        <f>IF(G1618="","",IFERROR(LEFT(SUBSTITUTE(G1618,"#","?"),FIND("?",SUBSTITUTE(G1618,"#","?"))-1),G1618))</f>
        <v/>
      </c>
      <c r="I1618">
        <f>IF(H1618="","",LOWER(IF(AND(LEN(H1618)&gt;1,RIGHT(H1618,1)="/"),LEFT(H1618,LEN(H1618)-1),H1618)))</f>
        <v/>
      </c>
      <c r="J1618">
        <f>IF(I1618="","",IFERROR(N(INDEX($A1618:$E1618,1,Rules!$H$16)),0))</f>
        <v/>
      </c>
      <c r="K1618">
        <f>IF(I1618="","",IFERROR(N(INDEX($A1618:$E1618,1,Rules!$H$17)),0))</f>
        <v/>
      </c>
      <c r="L1618">
        <f>IF(I1618="","",IFERROR(N(INDEX($A1618:$E1618,1,Rules!$H$18))*K1618,0))</f>
        <v/>
      </c>
      <c r="M1618">
        <f>IF(I1618="","",IF(COUNTIF(Crawl!$EC$2:$EC$2001,I1618)&gt;0,"Yes","No"))</f>
        <v/>
      </c>
    </row>
    <row r="1619">
      <c r="G1619">
        <f>IF(A1619="","",IF(LEFT(A1619,4)="http",IFERROR(MID(A1619,FIND("/",A1619,FIND("//",A1619)+2),2000),"/"),A1619))</f>
        <v/>
      </c>
      <c r="H1619">
        <f>IF(G1619="","",IFERROR(LEFT(SUBSTITUTE(G1619,"#","?"),FIND("?",SUBSTITUTE(G1619,"#","?"))-1),G1619))</f>
        <v/>
      </c>
      <c r="I1619">
        <f>IF(H1619="","",LOWER(IF(AND(LEN(H1619)&gt;1,RIGHT(H1619,1)="/"),LEFT(H1619,LEN(H1619)-1),H1619)))</f>
        <v/>
      </c>
      <c r="J1619">
        <f>IF(I1619="","",IFERROR(N(INDEX($A1619:$E1619,1,Rules!$H$16)),0))</f>
        <v/>
      </c>
      <c r="K1619">
        <f>IF(I1619="","",IFERROR(N(INDEX($A1619:$E1619,1,Rules!$H$17)),0))</f>
        <v/>
      </c>
      <c r="L1619">
        <f>IF(I1619="","",IFERROR(N(INDEX($A1619:$E1619,1,Rules!$H$18))*K1619,0))</f>
        <v/>
      </c>
      <c r="M1619">
        <f>IF(I1619="","",IF(COUNTIF(Crawl!$EC$2:$EC$2001,I1619)&gt;0,"Yes","No"))</f>
        <v/>
      </c>
    </row>
    <row r="1620">
      <c r="G1620">
        <f>IF(A1620="","",IF(LEFT(A1620,4)="http",IFERROR(MID(A1620,FIND("/",A1620,FIND("//",A1620)+2),2000),"/"),A1620))</f>
        <v/>
      </c>
      <c r="H1620">
        <f>IF(G1620="","",IFERROR(LEFT(SUBSTITUTE(G1620,"#","?"),FIND("?",SUBSTITUTE(G1620,"#","?"))-1),G1620))</f>
        <v/>
      </c>
      <c r="I1620">
        <f>IF(H1620="","",LOWER(IF(AND(LEN(H1620)&gt;1,RIGHT(H1620,1)="/"),LEFT(H1620,LEN(H1620)-1),H1620)))</f>
        <v/>
      </c>
      <c r="J1620">
        <f>IF(I1620="","",IFERROR(N(INDEX($A1620:$E1620,1,Rules!$H$16)),0))</f>
        <v/>
      </c>
      <c r="K1620">
        <f>IF(I1620="","",IFERROR(N(INDEX($A1620:$E1620,1,Rules!$H$17)),0))</f>
        <v/>
      </c>
      <c r="L1620">
        <f>IF(I1620="","",IFERROR(N(INDEX($A1620:$E1620,1,Rules!$H$18))*K1620,0))</f>
        <v/>
      </c>
      <c r="M1620">
        <f>IF(I1620="","",IF(COUNTIF(Crawl!$EC$2:$EC$2001,I1620)&gt;0,"Yes","No"))</f>
        <v/>
      </c>
    </row>
    <row r="1621">
      <c r="G1621">
        <f>IF(A1621="","",IF(LEFT(A1621,4)="http",IFERROR(MID(A1621,FIND("/",A1621,FIND("//",A1621)+2),2000),"/"),A1621))</f>
        <v/>
      </c>
      <c r="H1621">
        <f>IF(G1621="","",IFERROR(LEFT(SUBSTITUTE(G1621,"#","?"),FIND("?",SUBSTITUTE(G1621,"#","?"))-1),G1621))</f>
        <v/>
      </c>
      <c r="I1621">
        <f>IF(H1621="","",LOWER(IF(AND(LEN(H1621)&gt;1,RIGHT(H1621,1)="/"),LEFT(H1621,LEN(H1621)-1),H1621)))</f>
        <v/>
      </c>
      <c r="J1621">
        <f>IF(I1621="","",IFERROR(N(INDEX($A1621:$E1621,1,Rules!$H$16)),0))</f>
        <v/>
      </c>
      <c r="K1621">
        <f>IF(I1621="","",IFERROR(N(INDEX($A1621:$E1621,1,Rules!$H$17)),0))</f>
        <v/>
      </c>
      <c r="L1621">
        <f>IF(I1621="","",IFERROR(N(INDEX($A1621:$E1621,1,Rules!$H$18))*K1621,0))</f>
        <v/>
      </c>
      <c r="M1621">
        <f>IF(I1621="","",IF(COUNTIF(Crawl!$EC$2:$EC$2001,I1621)&gt;0,"Yes","No"))</f>
        <v/>
      </c>
    </row>
    <row r="1622">
      <c r="G1622">
        <f>IF(A1622="","",IF(LEFT(A1622,4)="http",IFERROR(MID(A1622,FIND("/",A1622,FIND("//",A1622)+2),2000),"/"),A1622))</f>
        <v/>
      </c>
      <c r="H1622">
        <f>IF(G1622="","",IFERROR(LEFT(SUBSTITUTE(G1622,"#","?"),FIND("?",SUBSTITUTE(G1622,"#","?"))-1),G1622))</f>
        <v/>
      </c>
      <c r="I1622">
        <f>IF(H1622="","",LOWER(IF(AND(LEN(H1622)&gt;1,RIGHT(H1622,1)="/"),LEFT(H1622,LEN(H1622)-1),H1622)))</f>
        <v/>
      </c>
      <c r="J1622">
        <f>IF(I1622="","",IFERROR(N(INDEX($A1622:$E1622,1,Rules!$H$16)),0))</f>
        <v/>
      </c>
      <c r="K1622">
        <f>IF(I1622="","",IFERROR(N(INDEX($A1622:$E1622,1,Rules!$H$17)),0))</f>
        <v/>
      </c>
      <c r="L1622">
        <f>IF(I1622="","",IFERROR(N(INDEX($A1622:$E1622,1,Rules!$H$18))*K1622,0))</f>
        <v/>
      </c>
      <c r="M1622">
        <f>IF(I1622="","",IF(COUNTIF(Crawl!$EC$2:$EC$2001,I1622)&gt;0,"Yes","No"))</f>
        <v/>
      </c>
    </row>
    <row r="1623">
      <c r="G1623">
        <f>IF(A1623="","",IF(LEFT(A1623,4)="http",IFERROR(MID(A1623,FIND("/",A1623,FIND("//",A1623)+2),2000),"/"),A1623))</f>
        <v/>
      </c>
      <c r="H1623">
        <f>IF(G1623="","",IFERROR(LEFT(SUBSTITUTE(G1623,"#","?"),FIND("?",SUBSTITUTE(G1623,"#","?"))-1),G1623))</f>
        <v/>
      </c>
      <c r="I1623">
        <f>IF(H1623="","",LOWER(IF(AND(LEN(H1623)&gt;1,RIGHT(H1623,1)="/"),LEFT(H1623,LEN(H1623)-1),H1623)))</f>
        <v/>
      </c>
      <c r="J1623">
        <f>IF(I1623="","",IFERROR(N(INDEX($A1623:$E1623,1,Rules!$H$16)),0))</f>
        <v/>
      </c>
      <c r="K1623">
        <f>IF(I1623="","",IFERROR(N(INDEX($A1623:$E1623,1,Rules!$H$17)),0))</f>
        <v/>
      </c>
      <c r="L1623">
        <f>IF(I1623="","",IFERROR(N(INDEX($A1623:$E1623,1,Rules!$H$18))*K1623,0))</f>
        <v/>
      </c>
      <c r="M1623">
        <f>IF(I1623="","",IF(COUNTIF(Crawl!$EC$2:$EC$2001,I1623)&gt;0,"Yes","No"))</f>
        <v/>
      </c>
    </row>
    <row r="1624">
      <c r="G1624">
        <f>IF(A1624="","",IF(LEFT(A1624,4)="http",IFERROR(MID(A1624,FIND("/",A1624,FIND("//",A1624)+2),2000),"/"),A1624))</f>
        <v/>
      </c>
      <c r="H1624">
        <f>IF(G1624="","",IFERROR(LEFT(SUBSTITUTE(G1624,"#","?"),FIND("?",SUBSTITUTE(G1624,"#","?"))-1),G1624))</f>
        <v/>
      </c>
      <c r="I1624">
        <f>IF(H1624="","",LOWER(IF(AND(LEN(H1624)&gt;1,RIGHT(H1624,1)="/"),LEFT(H1624,LEN(H1624)-1),H1624)))</f>
        <v/>
      </c>
      <c r="J1624">
        <f>IF(I1624="","",IFERROR(N(INDEX($A1624:$E1624,1,Rules!$H$16)),0))</f>
        <v/>
      </c>
      <c r="K1624">
        <f>IF(I1624="","",IFERROR(N(INDEX($A1624:$E1624,1,Rules!$H$17)),0))</f>
        <v/>
      </c>
      <c r="L1624">
        <f>IF(I1624="","",IFERROR(N(INDEX($A1624:$E1624,1,Rules!$H$18))*K1624,0))</f>
        <v/>
      </c>
      <c r="M1624">
        <f>IF(I1624="","",IF(COUNTIF(Crawl!$EC$2:$EC$2001,I1624)&gt;0,"Yes","No"))</f>
        <v/>
      </c>
    </row>
    <row r="1625">
      <c r="G1625">
        <f>IF(A1625="","",IF(LEFT(A1625,4)="http",IFERROR(MID(A1625,FIND("/",A1625,FIND("//",A1625)+2),2000),"/"),A1625))</f>
        <v/>
      </c>
      <c r="H1625">
        <f>IF(G1625="","",IFERROR(LEFT(SUBSTITUTE(G1625,"#","?"),FIND("?",SUBSTITUTE(G1625,"#","?"))-1),G1625))</f>
        <v/>
      </c>
      <c r="I1625">
        <f>IF(H1625="","",LOWER(IF(AND(LEN(H1625)&gt;1,RIGHT(H1625,1)="/"),LEFT(H1625,LEN(H1625)-1),H1625)))</f>
        <v/>
      </c>
      <c r="J1625">
        <f>IF(I1625="","",IFERROR(N(INDEX($A1625:$E1625,1,Rules!$H$16)),0))</f>
        <v/>
      </c>
      <c r="K1625">
        <f>IF(I1625="","",IFERROR(N(INDEX($A1625:$E1625,1,Rules!$H$17)),0))</f>
        <v/>
      </c>
      <c r="L1625">
        <f>IF(I1625="","",IFERROR(N(INDEX($A1625:$E1625,1,Rules!$H$18))*K1625,0))</f>
        <v/>
      </c>
      <c r="M1625">
        <f>IF(I1625="","",IF(COUNTIF(Crawl!$EC$2:$EC$2001,I1625)&gt;0,"Yes","No"))</f>
        <v/>
      </c>
    </row>
    <row r="1626">
      <c r="G1626">
        <f>IF(A1626="","",IF(LEFT(A1626,4)="http",IFERROR(MID(A1626,FIND("/",A1626,FIND("//",A1626)+2),2000),"/"),A1626))</f>
        <v/>
      </c>
      <c r="H1626">
        <f>IF(G1626="","",IFERROR(LEFT(SUBSTITUTE(G1626,"#","?"),FIND("?",SUBSTITUTE(G1626,"#","?"))-1),G1626))</f>
        <v/>
      </c>
      <c r="I1626">
        <f>IF(H1626="","",LOWER(IF(AND(LEN(H1626)&gt;1,RIGHT(H1626,1)="/"),LEFT(H1626,LEN(H1626)-1),H1626)))</f>
        <v/>
      </c>
      <c r="J1626">
        <f>IF(I1626="","",IFERROR(N(INDEX($A1626:$E1626,1,Rules!$H$16)),0))</f>
        <v/>
      </c>
      <c r="K1626">
        <f>IF(I1626="","",IFERROR(N(INDEX($A1626:$E1626,1,Rules!$H$17)),0))</f>
        <v/>
      </c>
      <c r="L1626">
        <f>IF(I1626="","",IFERROR(N(INDEX($A1626:$E1626,1,Rules!$H$18))*K1626,0))</f>
        <v/>
      </c>
      <c r="M1626">
        <f>IF(I1626="","",IF(COUNTIF(Crawl!$EC$2:$EC$2001,I1626)&gt;0,"Yes","No"))</f>
        <v/>
      </c>
    </row>
    <row r="1627">
      <c r="G1627">
        <f>IF(A1627="","",IF(LEFT(A1627,4)="http",IFERROR(MID(A1627,FIND("/",A1627,FIND("//",A1627)+2),2000),"/"),A1627))</f>
        <v/>
      </c>
      <c r="H1627">
        <f>IF(G1627="","",IFERROR(LEFT(SUBSTITUTE(G1627,"#","?"),FIND("?",SUBSTITUTE(G1627,"#","?"))-1),G1627))</f>
        <v/>
      </c>
      <c r="I1627">
        <f>IF(H1627="","",LOWER(IF(AND(LEN(H1627)&gt;1,RIGHT(H1627,1)="/"),LEFT(H1627,LEN(H1627)-1),H1627)))</f>
        <v/>
      </c>
      <c r="J1627">
        <f>IF(I1627="","",IFERROR(N(INDEX($A1627:$E1627,1,Rules!$H$16)),0))</f>
        <v/>
      </c>
      <c r="K1627">
        <f>IF(I1627="","",IFERROR(N(INDEX($A1627:$E1627,1,Rules!$H$17)),0))</f>
        <v/>
      </c>
      <c r="L1627">
        <f>IF(I1627="","",IFERROR(N(INDEX($A1627:$E1627,1,Rules!$H$18))*K1627,0))</f>
        <v/>
      </c>
      <c r="M1627">
        <f>IF(I1627="","",IF(COUNTIF(Crawl!$EC$2:$EC$2001,I1627)&gt;0,"Yes","No"))</f>
        <v/>
      </c>
    </row>
    <row r="1628">
      <c r="G1628">
        <f>IF(A1628="","",IF(LEFT(A1628,4)="http",IFERROR(MID(A1628,FIND("/",A1628,FIND("//",A1628)+2),2000),"/"),A1628))</f>
        <v/>
      </c>
      <c r="H1628">
        <f>IF(G1628="","",IFERROR(LEFT(SUBSTITUTE(G1628,"#","?"),FIND("?",SUBSTITUTE(G1628,"#","?"))-1),G1628))</f>
        <v/>
      </c>
      <c r="I1628">
        <f>IF(H1628="","",LOWER(IF(AND(LEN(H1628)&gt;1,RIGHT(H1628,1)="/"),LEFT(H1628,LEN(H1628)-1),H1628)))</f>
        <v/>
      </c>
      <c r="J1628">
        <f>IF(I1628="","",IFERROR(N(INDEX($A1628:$E1628,1,Rules!$H$16)),0))</f>
        <v/>
      </c>
      <c r="K1628">
        <f>IF(I1628="","",IFERROR(N(INDEX($A1628:$E1628,1,Rules!$H$17)),0))</f>
        <v/>
      </c>
      <c r="L1628">
        <f>IF(I1628="","",IFERROR(N(INDEX($A1628:$E1628,1,Rules!$H$18))*K1628,0))</f>
        <v/>
      </c>
      <c r="M1628">
        <f>IF(I1628="","",IF(COUNTIF(Crawl!$EC$2:$EC$2001,I1628)&gt;0,"Yes","No"))</f>
        <v/>
      </c>
    </row>
    <row r="1629">
      <c r="G1629">
        <f>IF(A1629="","",IF(LEFT(A1629,4)="http",IFERROR(MID(A1629,FIND("/",A1629,FIND("//",A1629)+2),2000),"/"),A1629))</f>
        <v/>
      </c>
      <c r="H1629">
        <f>IF(G1629="","",IFERROR(LEFT(SUBSTITUTE(G1629,"#","?"),FIND("?",SUBSTITUTE(G1629,"#","?"))-1),G1629))</f>
        <v/>
      </c>
      <c r="I1629">
        <f>IF(H1629="","",LOWER(IF(AND(LEN(H1629)&gt;1,RIGHT(H1629,1)="/"),LEFT(H1629,LEN(H1629)-1),H1629)))</f>
        <v/>
      </c>
      <c r="J1629">
        <f>IF(I1629="","",IFERROR(N(INDEX($A1629:$E1629,1,Rules!$H$16)),0))</f>
        <v/>
      </c>
      <c r="K1629">
        <f>IF(I1629="","",IFERROR(N(INDEX($A1629:$E1629,1,Rules!$H$17)),0))</f>
        <v/>
      </c>
      <c r="L1629">
        <f>IF(I1629="","",IFERROR(N(INDEX($A1629:$E1629,1,Rules!$H$18))*K1629,0))</f>
        <v/>
      </c>
      <c r="M1629">
        <f>IF(I1629="","",IF(COUNTIF(Crawl!$EC$2:$EC$2001,I1629)&gt;0,"Yes","No"))</f>
        <v/>
      </c>
    </row>
    <row r="1630">
      <c r="G1630">
        <f>IF(A1630="","",IF(LEFT(A1630,4)="http",IFERROR(MID(A1630,FIND("/",A1630,FIND("//",A1630)+2),2000),"/"),A1630))</f>
        <v/>
      </c>
      <c r="H1630">
        <f>IF(G1630="","",IFERROR(LEFT(SUBSTITUTE(G1630,"#","?"),FIND("?",SUBSTITUTE(G1630,"#","?"))-1),G1630))</f>
        <v/>
      </c>
      <c r="I1630">
        <f>IF(H1630="","",LOWER(IF(AND(LEN(H1630)&gt;1,RIGHT(H1630,1)="/"),LEFT(H1630,LEN(H1630)-1),H1630)))</f>
        <v/>
      </c>
      <c r="J1630">
        <f>IF(I1630="","",IFERROR(N(INDEX($A1630:$E1630,1,Rules!$H$16)),0))</f>
        <v/>
      </c>
      <c r="K1630">
        <f>IF(I1630="","",IFERROR(N(INDEX($A1630:$E1630,1,Rules!$H$17)),0))</f>
        <v/>
      </c>
      <c r="L1630">
        <f>IF(I1630="","",IFERROR(N(INDEX($A1630:$E1630,1,Rules!$H$18))*K1630,0))</f>
        <v/>
      </c>
      <c r="M1630">
        <f>IF(I1630="","",IF(COUNTIF(Crawl!$EC$2:$EC$2001,I1630)&gt;0,"Yes","No"))</f>
        <v/>
      </c>
    </row>
    <row r="1631">
      <c r="G1631">
        <f>IF(A1631="","",IF(LEFT(A1631,4)="http",IFERROR(MID(A1631,FIND("/",A1631,FIND("//",A1631)+2),2000),"/"),A1631))</f>
        <v/>
      </c>
      <c r="H1631">
        <f>IF(G1631="","",IFERROR(LEFT(SUBSTITUTE(G1631,"#","?"),FIND("?",SUBSTITUTE(G1631,"#","?"))-1),G1631))</f>
        <v/>
      </c>
      <c r="I1631">
        <f>IF(H1631="","",LOWER(IF(AND(LEN(H1631)&gt;1,RIGHT(H1631,1)="/"),LEFT(H1631,LEN(H1631)-1),H1631)))</f>
        <v/>
      </c>
      <c r="J1631">
        <f>IF(I1631="","",IFERROR(N(INDEX($A1631:$E1631,1,Rules!$H$16)),0))</f>
        <v/>
      </c>
      <c r="K1631">
        <f>IF(I1631="","",IFERROR(N(INDEX($A1631:$E1631,1,Rules!$H$17)),0))</f>
        <v/>
      </c>
      <c r="L1631">
        <f>IF(I1631="","",IFERROR(N(INDEX($A1631:$E1631,1,Rules!$H$18))*K1631,0))</f>
        <v/>
      </c>
      <c r="M1631">
        <f>IF(I1631="","",IF(COUNTIF(Crawl!$EC$2:$EC$2001,I1631)&gt;0,"Yes","No"))</f>
        <v/>
      </c>
    </row>
    <row r="1632">
      <c r="G1632">
        <f>IF(A1632="","",IF(LEFT(A1632,4)="http",IFERROR(MID(A1632,FIND("/",A1632,FIND("//",A1632)+2),2000),"/"),A1632))</f>
        <v/>
      </c>
      <c r="H1632">
        <f>IF(G1632="","",IFERROR(LEFT(SUBSTITUTE(G1632,"#","?"),FIND("?",SUBSTITUTE(G1632,"#","?"))-1),G1632))</f>
        <v/>
      </c>
      <c r="I1632">
        <f>IF(H1632="","",LOWER(IF(AND(LEN(H1632)&gt;1,RIGHT(H1632,1)="/"),LEFT(H1632,LEN(H1632)-1),H1632)))</f>
        <v/>
      </c>
      <c r="J1632">
        <f>IF(I1632="","",IFERROR(N(INDEX($A1632:$E1632,1,Rules!$H$16)),0))</f>
        <v/>
      </c>
      <c r="K1632">
        <f>IF(I1632="","",IFERROR(N(INDEX($A1632:$E1632,1,Rules!$H$17)),0))</f>
        <v/>
      </c>
      <c r="L1632">
        <f>IF(I1632="","",IFERROR(N(INDEX($A1632:$E1632,1,Rules!$H$18))*K1632,0))</f>
        <v/>
      </c>
      <c r="M1632">
        <f>IF(I1632="","",IF(COUNTIF(Crawl!$EC$2:$EC$2001,I1632)&gt;0,"Yes","No"))</f>
        <v/>
      </c>
    </row>
    <row r="1633">
      <c r="G1633">
        <f>IF(A1633="","",IF(LEFT(A1633,4)="http",IFERROR(MID(A1633,FIND("/",A1633,FIND("//",A1633)+2),2000),"/"),A1633))</f>
        <v/>
      </c>
      <c r="H1633">
        <f>IF(G1633="","",IFERROR(LEFT(SUBSTITUTE(G1633,"#","?"),FIND("?",SUBSTITUTE(G1633,"#","?"))-1),G1633))</f>
        <v/>
      </c>
      <c r="I1633">
        <f>IF(H1633="","",LOWER(IF(AND(LEN(H1633)&gt;1,RIGHT(H1633,1)="/"),LEFT(H1633,LEN(H1633)-1),H1633)))</f>
        <v/>
      </c>
      <c r="J1633">
        <f>IF(I1633="","",IFERROR(N(INDEX($A1633:$E1633,1,Rules!$H$16)),0))</f>
        <v/>
      </c>
      <c r="K1633">
        <f>IF(I1633="","",IFERROR(N(INDEX($A1633:$E1633,1,Rules!$H$17)),0))</f>
        <v/>
      </c>
      <c r="L1633">
        <f>IF(I1633="","",IFERROR(N(INDEX($A1633:$E1633,1,Rules!$H$18))*K1633,0))</f>
        <v/>
      </c>
      <c r="M1633">
        <f>IF(I1633="","",IF(COUNTIF(Crawl!$EC$2:$EC$2001,I1633)&gt;0,"Yes","No"))</f>
        <v/>
      </c>
    </row>
    <row r="1634">
      <c r="G1634">
        <f>IF(A1634="","",IF(LEFT(A1634,4)="http",IFERROR(MID(A1634,FIND("/",A1634,FIND("//",A1634)+2),2000),"/"),A1634))</f>
        <v/>
      </c>
      <c r="H1634">
        <f>IF(G1634="","",IFERROR(LEFT(SUBSTITUTE(G1634,"#","?"),FIND("?",SUBSTITUTE(G1634,"#","?"))-1),G1634))</f>
        <v/>
      </c>
      <c r="I1634">
        <f>IF(H1634="","",LOWER(IF(AND(LEN(H1634)&gt;1,RIGHT(H1634,1)="/"),LEFT(H1634,LEN(H1634)-1),H1634)))</f>
        <v/>
      </c>
      <c r="J1634">
        <f>IF(I1634="","",IFERROR(N(INDEX($A1634:$E1634,1,Rules!$H$16)),0))</f>
        <v/>
      </c>
      <c r="K1634">
        <f>IF(I1634="","",IFERROR(N(INDEX($A1634:$E1634,1,Rules!$H$17)),0))</f>
        <v/>
      </c>
      <c r="L1634">
        <f>IF(I1634="","",IFERROR(N(INDEX($A1634:$E1634,1,Rules!$H$18))*K1634,0))</f>
        <v/>
      </c>
      <c r="M1634">
        <f>IF(I1634="","",IF(COUNTIF(Crawl!$EC$2:$EC$2001,I1634)&gt;0,"Yes","No"))</f>
        <v/>
      </c>
    </row>
    <row r="1635">
      <c r="G1635">
        <f>IF(A1635="","",IF(LEFT(A1635,4)="http",IFERROR(MID(A1635,FIND("/",A1635,FIND("//",A1635)+2),2000),"/"),A1635))</f>
        <v/>
      </c>
      <c r="H1635">
        <f>IF(G1635="","",IFERROR(LEFT(SUBSTITUTE(G1635,"#","?"),FIND("?",SUBSTITUTE(G1635,"#","?"))-1),G1635))</f>
        <v/>
      </c>
      <c r="I1635">
        <f>IF(H1635="","",LOWER(IF(AND(LEN(H1635)&gt;1,RIGHT(H1635,1)="/"),LEFT(H1635,LEN(H1635)-1),H1635)))</f>
        <v/>
      </c>
      <c r="J1635">
        <f>IF(I1635="","",IFERROR(N(INDEX($A1635:$E1635,1,Rules!$H$16)),0))</f>
        <v/>
      </c>
      <c r="K1635">
        <f>IF(I1635="","",IFERROR(N(INDEX($A1635:$E1635,1,Rules!$H$17)),0))</f>
        <v/>
      </c>
      <c r="L1635">
        <f>IF(I1635="","",IFERROR(N(INDEX($A1635:$E1635,1,Rules!$H$18))*K1635,0))</f>
        <v/>
      </c>
      <c r="M1635">
        <f>IF(I1635="","",IF(COUNTIF(Crawl!$EC$2:$EC$2001,I1635)&gt;0,"Yes","No"))</f>
        <v/>
      </c>
    </row>
    <row r="1636">
      <c r="G1636">
        <f>IF(A1636="","",IF(LEFT(A1636,4)="http",IFERROR(MID(A1636,FIND("/",A1636,FIND("//",A1636)+2),2000),"/"),A1636))</f>
        <v/>
      </c>
      <c r="H1636">
        <f>IF(G1636="","",IFERROR(LEFT(SUBSTITUTE(G1636,"#","?"),FIND("?",SUBSTITUTE(G1636,"#","?"))-1),G1636))</f>
        <v/>
      </c>
      <c r="I1636">
        <f>IF(H1636="","",LOWER(IF(AND(LEN(H1636)&gt;1,RIGHT(H1636,1)="/"),LEFT(H1636,LEN(H1636)-1),H1636)))</f>
        <v/>
      </c>
      <c r="J1636">
        <f>IF(I1636="","",IFERROR(N(INDEX($A1636:$E1636,1,Rules!$H$16)),0))</f>
        <v/>
      </c>
      <c r="K1636">
        <f>IF(I1636="","",IFERROR(N(INDEX($A1636:$E1636,1,Rules!$H$17)),0))</f>
        <v/>
      </c>
      <c r="L1636">
        <f>IF(I1636="","",IFERROR(N(INDEX($A1636:$E1636,1,Rules!$H$18))*K1636,0))</f>
        <v/>
      </c>
      <c r="M1636">
        <f>IF(I1636="","",IF(COUNTIF(Crawl!$EC$2:$EC$2001,I1636)&gt;0,"Yes","No"))</f>
        <v/>
      </c>
    </row>
    <row r="1637">
      <c r="G1637">
        <f>IF(A1637="","",IF(LEFT(A1637,4)="http",IFERROR(MID(A1637,FIND("/",A1637,FIND("//",A1637)+2),2000),"/"),A1637))</f>
        <v/>
      </c>
      <c r="H1637">
        <f>IF(G1637="","",IFERROR(LEFT(SUBSTITUTE(G1637,"#","?"),FIND("?",SUBSTITUTE(G1637,"#","?"))-1),G1637))</f>
        <v/>
      </c>
      <c r="I1637">
        <f>IF(H1637="","",LOWER(IF(AND(LEN(H1637)&gt;1,RIGHT(H1637,1)="/"),LEFT(H1637,LEN(H1637)-1),H1637)))</f>
        <v/>
      </c>
      <c r="J1637">
        <f>IF(I1637="","",IFERROR(N(INDEX($A1637:$E1637,1,Rules!$H$16)),0))</f>
        <v/>
      </c>
      <c r="K1637">
        <f>IF(I1637="","",IFERROR(N(INDEX($A1637:$E1637,1,Rules!$H$17)),0))</f>
        <v/>
      </c>
      <c r="L1637">
        <f>IF(I1637="","",IFERROR(N(INDEX($A1637:$E1637,1,Rules!$H$18))*K1637,0))</f>
        <v/>
      </c>
      <c r="M1637">
        <f>IF(I1637="","",IF(COUNTIF(Crawl!$EC$2:$EC$2001,I1637)&gt;0,"Yes","No"))</f>
        <v/>
      </c>
    </row>
    <row r="1638">
      <c r="G1638">
        <f>IF(A1638="","",IF(LEFT(A1638,4)="http",IFERROR(MID(A1638,FIND("/",A1638,FIND("//",A1638)+2),2000),"/"),A1638))</f>
        <v/>
      </c>
      <c r="H1638">
        <f>IF(G1638="","",IFERROR(LEFT(SUBSTITUTE(G1638,"#","?"),FIND("?",SUBSTITUTE(G1638,"#","?"))-1),G1638))</f>
        <v/>
      </c>
      <c r="I1638">
        <f>IF(H1638="","",LOWER(IF(AND(LEN(H1638)&gt;1,RIGHT(H1638,1)="/"),LEFT(H1638,LEN(H1638)-1),H1638)))</f>
        <v/>
      </c>
      <c r="J1638">
        <f>IF(I1638="","",IFERROR(N(INDEX($A1638:$E1638,1,Rules!$H$16)),0))</f>
        <v/>
      </c>
      <c r="K1638">
        <f>IF(I1638="","",IFERROR(N(INDEX($A1638:$E1638,1,Rules!$H$17)),0))</f>
        <v/>
      </c>
      <c r="L1638">
        <f>IF(I1638="","",IFERROR(N(INDEX($A1638:$E1638,1,Rules!$H$18))*K1638,0))</f>
        <v/>
      </c>
      <c r="M1638">
        <f>IF(I1638="","",IF(COUNTIF(Crawl!$EC$2:$EC$2001,I1638)&gt;0,"Yes","No"))</f>
        <v/>
      </c>
    </row>
    <row r="1639">
      <c r="G1639">
        <f>IF(A1639="","",IF(LEFT(A1639,4)="http",IFERROR(MID(A1639,FIND("/",A1639,FIND("//",A1639)+2),2000),"/"),A1639))</f>
        <v/>
      </c>
      <c r="H1639">
        <f>IF(G1639="","",IFERROR(LEFT(SUBSTITUTE(G1639,"#","?"),FIND("?",SUBSTITUTE(G1639,"#","?"))-1),G1639))</f>
        <v/>
      </c>
      <c r="I1639">
        <f>IF(H1639="","",LOWER(IF(AND(LEN(H1639)&gt;1,RIGHT(H1639,1)="/"),LEFT(H1639,LEN(H1639)-1),H1639)))</f>
        <v/>
      </c>
      <c r="J1639">
        <f>IF(I1639="","",IFERROR(N(INDEX($A1639:$E1639,1,Rules!$H$16)),0))</f>
        <v/>
      </c>
      <c r="K1639">
        <f>IF(I1639="","",IFERROR(N(INDEX($A1639:$E1639,1,Rules!$H$17)),0))</f>
        <v/>
      </c>
      <c r="L1639">
        <f>IF(I1639="","",IFERROR(N(INDEX($A1639:$E1639,1,Rules!$H$18))*K1639,0))</f>
        <v/>
      </c>
      <c r="M1639">
        <f>IF(I1639="","",IF(COUNTIF(Crawl!$EC$2:$EC$2001,I1639)&gt;0,"Yes","No"))</f>
        <v/>
      </c>
    </row>
    <row r="1640">
      <c r="G1640">
        <f>IF(A1640="","",IF(LEFT(A1640,4)="http",IFERROR(MID(A1640,FIND("/",A1640,FIND("//",A1640)+2),2000),"/"),A1640))</f>
        <v/>
      </c>
      <c r="H1640">
        <f>IF(G1640="","",IFERROR(LEFT(SUBSTITUTE(G1640,"#","?"),FIND("?",SUBSTITUTE(G1640,"#","?"))-1),G1640))</f>
        <v/>
      </c>
      <c r="I1640">
        <f>IF(H1640="","",LOWER(IF(AND(LEN(H1640)&gt;1,RIGHT(H1640,1)="/"),LEFT(H1640,LEN(H1640)-1),H1640)))</f>
        <v/>
      </c>
      <c r="J1640">
        <f>IF(I1640="","",IFERROR(N(INDEX($A1640:$E1640,1,Rules!$H$16)),0))</f>
        <v/>
      </c>
      <c r="K1640">
        <f>IF(I1640="","",IFERROR(N(INDEX($A1640:$E1640,1,Rules!$H$17)),0))</f>
        <v/>
      </c>
      <c r="L1640">
        <f>IF(I1640="","",IFERROR(N(INDEX($A1640:$E1640,1,Rules!$H$18))*K1640,0))</f>
        <v/>
      </c>
      <c r="M1640">
        <f>IF(I1640="","",IF(COUNTIF(Crawl!$EC$2:$EC$2001,I1640)&gt;0,"Yes","No"))</f>
        <v/>
      </c>
    </row>
    <row r="1641">
      <c r="G1641">
        <f>IF(A1641="","",IF(LEFT(A1641,4)="http",IFERROR(MID(A1641,FIND("/",A1641,FIND("//",A1641)+2),2000),"/"),A1641))</f>
        <v/>
      </c>
      <c r="H1641">
        <f>IF(G1641="","",IFERROR(LEFT(SUBSTITUTE(G1641,"#","?"),FIND("?",SUBSTITUTE(G1641,"#","?"))-1),G1641))</f>
        <v/>
      </c>
      <c r="I1641">
        <f>IF(H1641="","",LOWER(IF(AND(LEN(H1641)&gt;1,RIGHT(H1641,1)="/"),LEFT(H1641,LEN(H1641)-1),H1641)))</f>
        <v/>
      </c>
      <c r="J1641">
        <f>IF(I1641="","",IFERROR(N(INDEX($A1641:$E1641,1,Rules!$H$16)),0))</f>
        <v/>
      </c>
      <c r="K1641">
        <f>IF(I1641="","",IFERROR(N(INDEX($A1641:$E1641,1,Rules!$H$17)),0))</f>
        <v/>
      </c>
      <c r="L1641">
        <f>IF(I1641="","",IFERROR(N(INDEX($A1641:$E1641,1,Rules!$H$18))*K1641,0))</f>
        <v/>
      </c>
      <c r="M1641">
        <f>IF(I1641="","",IF(COUNTIF(Crawl!$EC$2:$EC$2001,I1641)&gt;0,"Yes","No"))</f>
        <v/>
      </c>
    </row>
    <row r="1642">
      <c r="G1642">
        <f>IF(A1642="","",IF(LEFT(A1642,4)="http",IFERROR(MID(A1642,FIND("/",A1642,FIND("//",A1642)+2),2000),"/"),A1642))</f>
        <v/>
      </c>
      <c r="H1642">
        <f>IF(G1642="","",IFERROR(LEFT(SUBSTITUTE(G1642,"#","?"),FIND("?",SUBSTITUTE(G1642,"#","?"))-1),G1642))</f>
        <v/>
      </c>
      <c r="I1642">
        <f>IF(H1642="","",LOWER(IF(AND(LEN(H1642)&gt;1,RIGHT(H1642,1)="/"),LEFT(H1642,LEN(H1642)-1),H1642)))</f>
        <v/>
      </c>
      <c r="J1642">
        <f>IF(I1642="","",IFERROR(N(INDEX($A1642:$E1642,1,Rules!$H$16)),0))</f>
        <v/>
      </c>
      <c r="K1642">
        <f>IF(I1642="","",IFERROR(N(INDEX($A1642:$E1642,1,Rules!$H$17)),0))</f>
        <v/>
      </c>
      <c r="L1642">
        <f>IF(I1642="","",IFERROR(N(INDEX($A1642:$E1642,1,Rules!$H$18))*K1642,0))</f>
        <v/>
      </c>
      <c r="M1642">
        <f>IF(I1642="","",IF(COUNTIF(Crawl!$EC$2:$EC$2001,I1642)&gt;0,"Yes","No"))</f>
        <v/>
      </c>
    </row>
    <row r="1643">
      <c r="G1643">
        <f>IF(A1643="","",IF(LEFT(A1643,4)="http",IFERROR(MID(A1643,FIND("/",A1643,FIND("//",A1643)+2),2000),"/"),A1643))</f>
        <v/>
      </c>
      <c r="H1643">
        <f>IF(G1643="","",IFERROR(LEFT(SUBSTITUTE(G1643,"#","?"),FIND("?",SUBSTITUTE(G1643,"#","?"))-1),G1643))</f>
        <v/>
      </c>
      <c r="I1643">
        <f>IF(H1643="","",LOWER(IF(AND(LEN(H1643)&gt;1,RIGHT(H1643,1)="/"),LEFT(H1643,LEN(H1643)-1),H1643)))</f>
        <v/>
      </c>
      <c r="J1643">
        <f>IF(I1643="","",IFERROR(N(INDEX($A1643:$E1643,1,Rules!$H$16)),0))</f>
        <v/>
      </c>
      <c r="K1643">
        <f>IF(I1643="","",IFERROR(N(INDEX($A1643:$E1643,1,Rules!$H$17)),0))</f>
        <v/>
      </c>
      <c r="L1643">
        <f>IF(I1643="","",IFERROR(N(INDEX($A1643:$E1643,1,Rules!$H$18))*K1643,0))</f>
        <v/>
      </c>
      <c r="M1643">
        <f>IF(I1643="","",IF(COUNTIF(Crawl!$EC$2:$EC$2001,I1643)&gt;0,"Yes","No"))</f>
        <v/>
      </c>
    </row>
    <row r="1644">
      <c r="G1644">
        <f>IF(A1644="","",IF(LEFT(A1644,4)="http",IFERROR(MID(A1644,FIND("/",A1644,FIND("//",A1644)+2),2000),"/"),A1644))</f>
        <v/>
      </c>
      <c r="H1644">
        <f>IF(G1644="","",IFERROR(LEFT(SUBSTITUTE(G1644,"#","?"),FIND("?",SUBSTITUTE(G1644,"#","?"))-1),G1644))</f>
        <v/>
      </c>
      <c r="I1644">
        <f>IF(H1644="","",LOWER(IF(AND(LEN(H1644)&gt;1,RIGHT(H1644,1)="/"),LEFT(H1644,LEN(H1644)-1),H1644)))</f>
        <v/>
      </c>
      <c r="J1644">
        <f>IF(I1644="","",IFERROR(N(INDEX($A1644:$E1644,1,Rules!$H$16)),0))</f>
        <v/>
      </c>
      <c r="K1644">
        <f>IF(I1644="","",IFERROR(N(INDEX($A1644:$E1644,1,Rules!$H$17)),0))</f>
        <v/>
      </c>
      <c r="L1644">
        <f>IF(I1644="","",IFERROR(N(INDEX($A1644:$E1644,1,Rules!$H$18))*K1644,0))</f>
        <v/>
      </c>
      <c r="M1644">
        <f>IF(I1644="","",IF(COUNTIF(Crawl!$EC$2:$EC$2001,I1644)&gt;0,"Yes","No"))</f>
        <v/>
      </c>
    </row>
    <row r="1645">
      <c r="G1645">
        <f>IF(A1645="","",IF(LEFT(A1645,4)="http",IFERROR(MID(A1645,FIND("/",A1645,FIND("//",A1645)+2),2000),"/"),A1645))</f>
        <v/>
      </c>
      <c r="H1645">
        <f>IF(G1645="","",IFERROR(LEFT(SUBSTITUTE(G1645,"#","?"),FIND("?",SUBSTITUTE(G1645,"#","?"))-1),G1645))</f>
        <v/>
      </c>
      <c r="I1645">
        <f>IF(H1645="","",LOWER(IF(AND(LEN(H1645)&gt;1,RIGHT(H1645,1)="/"),LEFT(H1645,LEN(H1645)-1),H1645)))</f>
        <v/>
      </c>
      <c r="J1645">
        <f>IF(I1645="","",IFERROR(N(INDEX($A1645:$E1645,1,Rules!$H$16)),0))</f>
        <v/>
      </c>
      <c r="K1645">
        <f>IF(I1645="","",IFERROR(N(INDEX($A1645:$E1645,1,Rules!$H$17)),0))</f>
        <v/>
      </c>
      <c r="L1645">
        <f>IF(I1645="","",IFERROR(N(INDEX($A1645:$E1645,1,Rules!$H$18))*K1645,0))</f>
        <v/>
      </c>
      <c r="M1645">
        <f>IF(I1645="","",IF(COUNTIF(Crawl!$EC$2:$EC$2001,I1645)&gt;0,"Yes","No"))</f>
        <v/>
      </c>
    </row>
    <row r="1646">
      <c r="G1646">
        <f>IF(A1646="","",IF(LEFT(A1646,4)="http",IFERROR(MID(A1646,FIND("/",A1646,FIND("//",A1646)+2),2000),"/"),A1646))</f>
        <v/>
      </c>
      <c r="H1646">
        <f>IF(G1646="","",IFERROR(LEFT(SUBSTITUTE(G1646,"#","?"),FIND("?",SUBSTITUTE(G1646,"#","?"))-1),G1646))</f>
        <v/>
      </c>
      <c r="I1646">
        <f>IF(H1646="","",LOWER(IF(AND(LEN(H1646)&gt;1,RIGHT(H1646,1)="/"),LEFT(H1646,LEN(H1646)-1),H1646)))</f>
        <v/>
      </c>
      <c r="J1646">
        <f>IF(I1646="","",IFERROR(N(INDEX($A1646:$E1646,1,Rules!$H$16)),0))</f>
        <v/>
      </c>
      <c r="K1646">
        <f>IF(I1646="","",IFERROR(N(INDEX($A1646:$E1646,1,Rules!$H$17)),0))</f>
        <v/>
      </c>
      <c r="L1646">
        <f>IF(I1646="","",IFERROR(N(INDEX($A1646:$E1646,1,Rules!$H$18))*K1646,0))</f>
        <v/>
      </c>
      <c r="M1646">
        <f>IF(I1646="","",IF(COUNTIF(Crawl!$EC$2:$EC$2001,I1646)&gt;0,"Yes","No"))</f>
        <v/>
      </c>
    </row>
    <row r="1647">
      <c r="G1647">
        <f>IF(A1647="","",IF(LEFT(A1647,4)="http",IFERROR(MID(A1647,FIND("/",A1647,FIND("//",A1647)+2),2000),"/"),A1647))</f>
        <v/>
      </c>
      <c r="H1647">
        <f>IF(G1647="","",IFERROR(LEFT(SUBSTITUTE(G1647,"#","?"),FIND("?",SUBSTITUTE(G1647,"#","?"))-1),G1647))</f>
        <v/>
      </c>
      <c r="I1647">
        <f>IF(H1647="","",LOWER(IF(AND(LEN(H1647)&gt;1,RIGHT(H1647,1)="/"),LEFT(H1647,LEN(H1647)-1),H1647)))</f>
        <v/>
      </c>
      <c r="J1647">
        <f>IF(I1647="","",IFERROR(N(INDEX($A1647:$E1647,1,Rules!$H$16)),0))</f>
        <v/>
      </c>
      <c r="K1647">
        <f>IF(I1647="","",IFERROR(N(INDEX($A1647:$E1647,1,Rules!$H$17)),0))</f>
        <v/>
      </c>
      <c r="L1647">
        <f>IF(I1647="","",IFERROR(N(INDEX($A1647:$E1647,1,Rules!$H$18))*K1647,0))</f>
        <v/>
      </c>
      <c r="M1647">
        <f>IF(I1647="","",IF(COUNTIF(Crawl!$EC$2:$EC$2001,I1647)&gt;0,"Yes","No"))</f>
        <v/>
      </c>
    </row>
    <row r="1648">
      <c r="G1648">
        <f>IF(A1648="","",IF(LEFT(A1648,4)="http",IFERROR(MID(A1648,FIND("/",A1648,FIND("//",A1648)+2),2000),"/"),A1648))</f>
        <v/>
      </c>
      <c r="H1648">
        <f>IF(G1648="","",IFERROR(LEFT(SUBSTITUTE(G1648,"#","?"),FIND("?",SUBSTITUTE(G1648,"#","?"))-1),G1648))</f>
        <v/>
      </c>
      <c r="I1648">
        <f>IF(H1648="","",LOWER(IF(AND(LEN(H1648)&gt;1,RIGHT(H1648,1)="/"),LEFT(H1648,LEN(H1648)-1),H1648)))</f>
        <v/>
      </c>
      <c r="J1648">
        <f>IF(I1648="","",IFERROR(N(INDEX($A1648:$E1648,1,Rules!$H$16)),0))</f>
        <v/>
      </c>
      <c r="K1648">
        <f>IF(I1648="","",IFERROR(N(INDEX($A1648:$E1648,1,Rules!$H$17)),0))</f>
        <v/>
      </c>
      <c r="L1648">
        <f>IF(I1648="","",IFERROR(N(INDEX($A1648:$E1648,1,Rules!$H$18))*K1648,0))</f>
        <v/>
      </c>
      <c r="M1648">
        <f>IF(I1648="","",IF(COUNTIF(Crawl!$EC$2:$EC$2001,I1648)&gt;0,"Yes","No"))</f>
        <v/>
      </c>
    </row>
    <row r="1649">
      <c r="G1649">
        <f>IF(A1649="","",IF(LEFT(A1649,4)="http",IFERROR(MID(A1649,FIND("/",A1649,FIND("//",A1649)+2),2000),"/"),A1649))</f>
        <v/>
      </c>
      <c r="H1649">
        <f>IF(G1649="","",IFERROR(LEFT(SUBSTITUTE(G1649,"#","?"),FIND("?",SUBSTITUTE(G1649,"#","?"))-1),G1649))</f>
        <v/>
      </c>
      <c r="I1649">
        <f>IF(H1649="","",LOWER(IF(AND(LEN(H1649)&gt;1,RIGHT(H1649,1)="/"),LEFT(H1649,LEN(H1649)-1),H1649)))</f>
        <v/>
      </c>
      <c r="J1649">
        <f>IF(I1649="","",IFERROR(N(INDEX($A1649:$E1649,1,Rules!$H$16)),0))</f>
        <v/>
      </c>
      <c r="K1649">
        <f>IF(I1649="","",IFERROR(N(INDEX($A1649:$E1649,1,Rules!$H$17)),0))</f>
        <v/>
      </c>
      <c r="L1649">
        <f>IF(I1649="","",IFERROR(N(INDEX($A1649:$E1649,1,Rules!$H$18))*K1649,0))</f>
        <v/>
      </c>
      <c r="M1649">
        <f>IF(I1649="","",IF(COUNTIF(Crawl!$EC$2:$EC$2001,I1649)&gt;0,"Yes","No"))</f>
        <v/>
      </c>
    </row>
    <row r="1650">
      <c r="G1650">
        <f>IF(A1650="","",IF(LEFT(A1650,4)="http",IFERROR(MID(A1650,FIND("/",A1650,FIND("//",A1650)+2),2000),"/"),A1650))</f>
        <v/>
      </c>
      <c r="H1650">
        <f>IF(G1650="","",IFERROR(LEFT(SUBSTITUTE(G1650,"#","?"),FIND("?",SUBSTITUTE(G1650,"#","?"))-1),G1650))</f>
        <v/>
      </c>
      <c r="I1650">
        <f>IF(H1650="","",LOWER(IF(AND(LEN(H1650)&gt;1,RIGHT(H1650,1)="/"),LEFT(H1650,LEN(H1650)-1),H1650)))</f>
        <v/>
      </c>
      <c r="J1650">
        <f>IF(I1650="","",IFERROR(N(INDEX($A1650:$E1650,1,Rules!$H$16)),0))</f>
        <v/>
      </c>
      <c r="K1650">
        <f>IF(I1650="","",IFERROR(N(INDEX($A1650:$E1650,1,Rules!$H$17)),0))</f>
        <v/>
      </c>
      <c r="L1650">
        <f>IF(I1650="","",IFERROR(N(INDEX($A1650:$E1650,1,Rules!$H$18))*K1650,0))</f>
        <v/>
      </c>
      <c r="M1650">
        <f>IF(I1650="","",IF(COUNTIF(Crawl!$EC$2:$EC$2001,I1650)&gt;0,"Yes","No"))</f>
        <v/>
      </c>
    </row>
    <row r="1651">
      <c r="G1651">
        <f>IF(A1651="","",IF(LEFT(A1651,4)="http",IFERROR(MID(A1651,FIND("/",A1651,FIND("//",A1651)+2),2000),"/"),A1651))</f>
        <v/>
      </c>
      <c r="H1651">
        <f>IF(G1651="","",IFERROR(LEFT(SUBSTITUTE(G1651,"#","?"),FIND("?",SUBSTITUTE(G1651,"#","?"))-1),G1651))</f>
        <v/>
      </c>
      <c r="I1651">
        <f>IF(H1651="","",LOWER(IF(AND(LEN(H1651)&gt;1,RIGHT(H1651,1)="/"),LEFT(H1651,LEN(H1651)-1),H1651)))</f>
        <v/>
      </c>
      <c r="J1651">
        <f>IF(I1651="","",IFERROR(N(INDEX($A1651:$E1651,1,Rules!$H$16)),0))</f>
        <v/>
      </c>
      <c r="K1651">
        <f>IF(I1651="","",IFERROR(N(INDEX($A1651:$E1651,1,Rules!$H$17)),0))</f>
        <v/>
      </c>
      <c r="L1651">
        <f>IF(I1651="","",IFERROR(N(INDEX($A1651:$E1651,1,Rules!$H$18))*K1651,0))</f>
        <v/>
      </c>
      <c r="M1651">
        <f>IF(I1651="","",IF(COUNTIF(Crawl!$EC$2:$EC$2001,I1651)&gt;0,"Yes","No"))</f>
        <v/>
      </c>
    </row>
    <row r="1652">
      <c r="G1652">
        <f>IF(A1652="","",IF(LEFT(A1652,4)="http",IFERROR(MID(A1652,FIND("/",A1652,FIND("//",A1652)+2),2000),"/"),A1652))</f>
        <v/>
      </c>
      <c r="H1652">
        <f>IF(G1652="","",IFERROR(LEFT(SUBSTITUTE(G1652,"#","?"),FIND("?",SUBSTITUTE(G1652,"#","?"))-1),G1652))</f>
        <v/>
      </c>
      <c r="I1652">
        <f>IF(H1652="","",LOWER(IF(AND(LEN(H1652)&gt;1,RIGHT(H1652,1)="/"),LEFT(H1652,LEN(H1652)-1),H1652)))</f>
        <v/>
      </c>
      <c r="J1652">
        <f>IF(I1652="","",IFERROR(N(INDEX($A1652:$E1652,1,Rules!$H$16)),0))</f>
        <v/>
      </c>
      <c r="K1652">
        <f>IF(I1652="","",IFERROR(N(INDEX($A1652:$E1652,1,Rules!$H$17)),0))</f>
        <v/>
      </c>
      <c r="L1652">
        <f>IF(I1652="","",IFERROR(N(INDEX($A1652:$E1652,1,Rules!$H$18))*K1652,0))</f>
        <v/>
      </c>
      <c r="M1652">
        <f>IF(I1652="","",IF(COUNTIF(Crawl!$EC$2:$EC$2001,I1652)&gt;0,"Yes","No"))</f>
        <v/>
      </c>
    </row>
    <row r="1653">
      <c r="G1653">
        <f>IF(A1653="","",IF(LEFT(A1653,4)="http",IFERROR(MID(A1653,FIND("/",A1653,FIND("//",A1653)+2),2000),"/"),A1653))</f>
        <v/>
      </c>
      <c r="H1653">
        <f>IF(G1653="","",IFERROR(LEFT(SUBSTITUTE(G1653,"#","?"),FIND("?",SUBSTITUTE(G1653,"#","?"))-1),G1653))</f>
        <v/>
      </c>
      <c r="I1653">
        <f>IF(H1653="","",LOWER(IF(AND(LEN(H1653)&gt;1,RIGHT(H1653,1)="/"),LEFT(H1653,LEN(H1653)-1),H1653)))</f>
        <v/>
      </c>
      <c r="J1653">
        <f>IF(I1653="","",IFERROR(N(INDEX($A1653:$E1653,1,Rules!$H$16)),0))</f>
        <v/>
      </c>
      <c r="K1653">
        <f>IF(I1653="","",IFERROR(N(INDEX($A1653:$E1653,1,Rules!$H$17)),0))</f>
        <v/>
      </c>
      <c r="L1653">
        <f>IF(I1653="","",IFERROR(N(INDEX($A1653:$E1653,1,Rules!$H$18))*K1653,0))</f>
        <v/>
      </c>
      <c r="M1653">
        <f>IF(I1653="","",IF(COUNTIF(Crawl!$EC$2:$EC$2001,I1653)&gt;0,"Yes","No"))</f>
        <v/>
      </c>
    </row>
    <row r="1654">
      <c r="G1654">
        <f>IF(A1654="","",IF(LEFT(A1654,4)="http",IFERROR(MID(A1654,FIND("/",A1654,FIND("//",A1654)+2),2000),"/"),A1654))</f>
        <v/>
      </c>
      <c r="H1654">
        <f>IF(G1654="","",IFERROR(LEFT(SUBSTITUTE(G1654,"#","?"),FIND("?",SUBSTITUTE(G1654,"#","?"))-1),G1654))</f>
        <v/>
      </c>
      <c r="I1654">
        <f>IF(H1654="","",LOWER(IF(AND(LEN(H1654)&gt;1,RIGHT(H1654,1)="/"),LEFT(H1654,LEN(H1654)-1),H1654)))</f>
        <v/>
      </c>
      <c r="J1654">
        <f>IF(I1654="","",IFERROR(N(INDEX($A1654:$E1654,1,Rules!$H$16)),0))</f>
        <v/>
      </c>
      <c r="K1654">
        <f>IF(I1654="","",IFERROR(N(INDEX($A1654:$E1654,1,Rules!$H$17)),0))</f>
        <v/>
      </c>
      <c r="L1654">
        <f>IF(I1654="","",IFERROR(N(INDEX($A1654:$E1654,1,Rules!$H$18))*K1654,0))</f>
        <v/>
      </c>
      <c r="M1654">
        <f>IF(I1654="","",IF(COUNTIF(Crawl!$EC$2:$EC$2001,I1654)&gt;0,"Yes","No"))</f>
        <v/>
      </c>
    </row>
    <row r="1655">
      <c r="G1655">
        <f>IF(A1655="","",IF(LEFT(A1655,4)="http",IFERROR(MID(A1655,FIND("/",A1655,FIND("//",A1655)+2),2000),"/"),A1655))</f>
        <v/>
      </c>
      <c r="H1655">
        <f>IF(G1655="","",IFERROR(LEFT(SUBSTITUTE(G1655,"#","?"),FIND("?",SUBSTITUTE(G1655,"#","?"))-1),G1655))</f>
        <v/>
      </c>
      <c r="I1655">
        <f>IF(H1655="","",LOWER(IF(AND(LEN(H1655)&gt;1,RIGHT(H1655,1)="/"),LEFT(H1655,LEN(H1655)-1),H1655)))</f>
        <v/>
      </c>
      <c r="J1655">
        <f>IF(I1655="","",IFERROR(N(INDEX($A1655:$E1655,1,Rules!$H$16)),0))</f>
        <v/>
      </c>
      <c r="K1655">
        <f>IF(I1655="","",IFERROR(N(INDEX($A1655:$E1655,1,Rules!$H$17)),0))</f>
        <v/>
      </c>
      <c r="L1655">
        <f>IF(I1655="","",IFERROR(N(INDEX($A1655:$E1655,1,Rules!$H$18))*K1655,0))</f>
        <v/>
      </c>
      <c r="M1655">
        <f>IF(I1655="","",IF(COUNTIF(Crawl!$EC$2:$EC$2001,I1655)&gt;0,"Yes","No"))</f>
        <v/>
      </c>
    </row>
    <row r="1656">
      <c r="G1656">
        <f>IF(A1656="","",IF(LEFT(A1656,4)="http",IFERROR(MID(A1656,FIND("/",A1656,FIND("//",A1656)+2),2000),"/"),A1656))</f>
        <v/>
      </c>
      <c r="H1656">
        <f>IF(G1656="","",IFERROR(LEFT(SUBSTITUTE(G1656,"#","?"),FIND("?",SUBSTITUTE(G1656,"#","?"))-1),G1656))</f>
        <v/>
      </c>
      <c r="I1656">
        <f>IF(H1656="","",LOWER(IF(AND(LEN(H1656)&gt;1,RIGHT(H1656,1)="/"),LEFT(H1656,LEN(H1656)-1),H1656)))</f>
        <v/>
      </c>
      <c r="J1656">
        <f>IF(I1656="","",IFERROR(N(INDEX($A1656:$E1656,1,Rules!$H$16)),0))</f>
        <v/>
      </c>
      <c r="K1656">
        <f>IF(I1656="","",IFERROR(N(INDEX($A1656:$E1656,1,Rules!$H$17)),0))</f>
        <v/>
      </c>
      <c r="L1656">
        <f>IF(I1656="","",IFERROR(N(INDEX($A1656:$E1656,1,Rules!$H$18))*K1656,0))</f>
        <v/>
      </c>
      <c r="M1656">
        <f>IF(I1656="","",IF(COUNTIF(Crawl!$EC$2:$EC$2001,I1656)&gt;0,"Yes","No"))</f>
        <v/>
      </c>
    </row>
    <row r="1657">
      <c r="G1657">
        <f>IF(A1657="","",IF(LEFT(A1657,4)="http",IFERROR(MID(A1657,FIND("/",A1657,FIND("//",A1657)+2),2000),"/"),A1657))</f>
        <v/>
      </c>
      <c r="H1657">
        <f>IF(G1657="","",IFERROR(LEFT(SUBSTITUTE(G1657,"#","?"),FIND("?",SUBSTITUTE(G1657,"#","?"))-1),G1657))</f>
        <v/>
      </c>
      <c r="I1657">
        <f>IF(H1657="","",LOWER(IF(AND(LEN(H1657)&gt;1,RIGHT(H1657,1)="/"),LEFT(H1657,LEN(H1657)-1),H1657)))</f>
        <v/>
      </c>
      <c r="J1657">
        <f>IF(I1657="","",IFERROR(N(INDEX($A1657:$E1657,1,Rules!$H$16)),0))</f>
        <v/>
      </c>
      <c r="K1657">
        <f>IF(I1657="","",IFERROR(N(INDEX($A1657:$E1657,1,Rules!$H$17)),0))</f>
        <v/>
      </c>
      <c r="L1657">
        <f>IF(I1657="","",IFERROR(N(INDEX($A1657:$E1657,1,Rules!$H$18))*K1657,0))</f>
        <v/>
      </c>
      <c r="M1657">
        <f>IF(I1657="","",IF(COUNTIF(Crawl!$EC$2:$EC$2001,I1657)&gt;0,"Yes","No"))</f>
        <v/>
      </c>
    </row>
    <row r="1658">
      <c r="G1658">
        <f>IF(A1658="","",IF(LEFT(A1658,4)="http",IFERROR(MID(A1658,FIND("/",A1658,FIND("//",A1658)+2),2000),"/"),A1658))</f>
        <v/>
      </c>
      <c r="H1658">
        <f>IF(G1658="","",IFERROR(LEFT(SUBSTITUTE(G1658,"#","?"),FIND("?",SUBSTITUTE(G1658,"#","?"))-1),G1658))</f>
        <v/>
      </c>
      <c r="I1658">
        <f>IF(H1658="","",LOWER(IF(AND(LEN(H1658)&gt;1,RIGHT(H1658,1)="/"),LEFT(H1658,LEN(H1658)-1),H1658)))</f>
        <v/>
      </c>
      <c r="J1658">
        <f>IF(I1658="","",IFERROR(N(INDEX($A1658:$E1658,1,Rules!$H$16)),0))</f>
        <v/>
      </c>
      <c r="K1658">
        <f>IF(I1658="","",IFERROR(N(INDEX($A1658:$E1658,1,Rules!$H$17)),0))</f>
        <v/>
      </c>
      <c r="L1658">
        <f>IF(I1658="","",IFERROR(N(INDEX($A1658:$E1658,1,Rules!$H$18))*K1658,0))</f>
        <v/>
      </c>
      <c r="M1658">
        <f>IF(I1658="","",IF(COUNTIF(Crawl!$EC$2:$EC$2001,I1658)&gt;0,"Yes","No"))</f>
        <v/>
      </c>
    </row>
    <row r="1659">
      <c r="G1659">
        <f>IF(A1659="","",IF(LEFT(A1659,4)="http",IFERROR(MID(A1659,FIND("/",A1659,FIND("//",A1659)+2),2000),"/"),A1659))</f>
        <v/>
      </c>
      <c r="H1659">
        <f>IF(G1659="","",IFERROR(LEFT(SUBSTITUTE(G1659,"#","?"),FIND("?",SUBSTITUTE(G1659,"#","?"))-1),G1659))</f>
        <v/>
      </c>
      <c r="I1659">
        <f>IF(H1659="","",LOWER(IF(AND(LEN(H1659)&gt;1,RIGHT(H1659,1)="/"),LEFT(H1659,LEN(H1659)-1),H1659)))</f>
        <v/>
      </c>
      <c r="J1659">
        <f>IF(I1659="","",IFERROR(N(INDEX($A1659:$E1659,1,Rules!$H$16)),0))</f>
        <v/>
      </c>
      <c r="K1659">
        <f>IF(I1659="","",IFERROR(N(INDEX($A1659:$E1659,1,Rules!$H$17)),0))</f>
        <v/>
      </c>
      <c r="L1659">
        <f>IF(I1659="","",IFERROR(N(INDEX($A1659:$E1659,1,Rules!$H$18))*K1659,0))</f>
        <v/>
      </c>
      <c r="M1659">
        <f>IF(I1659="","",IF(COUNTIF(Crawl!$EC$2:$EC$2001,I1659)&gt;0,"Yes","No"))</f>
        <v/>
      </c>
    </row>
    <row r="1660">
      <c r="G1660">
        <f>IF(A1660="","",IF(LEFT(A1660,4)="http",IFERROR(MID(A1660,FIND("/",A1660,FIND("//",A1660)+2),2000),"/"),A1660))</f>
        <v/>
      </c>
      <c r="H1660">
        <f>IF(G1660="","",IFERROR(LEFT(SUBSTITUTE(G1660,"#","?"),FIND("?",SUBSTITUTE(G1660,"#","?"))-1),G1660))</f>
        <v/>
      </c>
      <c r="I1660">
        <f>IF(H1660="","",LOWER(IF(AND(LEN(H1660)&gt;1,RIGHT(H1660,1)="/"),LEFT(H1660,LEN(H1660)-1),H1660)))</f>
        <v/>
      </c>
      <c r="J1660">
        <f>IF(I1660="","",IFERROR(N(INDEX($A1660:$E1660,1,Rules!$H$16)),0))</f>
        <v/>
      </c>
      <c r="K1660">
        <f>IF(I1660="","",IFERROR(N(INDEX($A1660:$E1660,1,Rules!$H$17)),0))</f>
        <v/>
      </c>
      <c r="L1660">
        <f>IF(I1660="","",IFERROR(N(INDEX($A1660:$E1660,1,Rules!$H$18))*K1660,0))</f>
        <v/>
      </c>
      <c r="M1660">
        <f>IF(I1660="","",IF(COUNTIF(Crawl!$EC$2:$EC$2001,I1660)&gt;0,"Yes","No"))</f>
        <v/>
      </c>
    </row>
    <row r="1661">
      <c r="G1661">
        <f>IF(A1661="","",IF(LEFT(A1661,4)="http",IFERROR(MID(A1661,FIND("/",A1661,FIND("//",A1661)+2),2000),"/"),A1661))</f>
        <v/>
      </c>
      <c r="H1661">
        <f>IF(G1661="","",IFERROR(LEFT(SUBSTITUTE(G1661,"#","?"),FIND("?",SUBSTITUTE(G1661,"#","?"))-1),G1661))</f>
        <v/>
      </c>
      <c r="I1661">
        <f>IF(H1661="","",LOWER(IF(AND(LEN(H1661)&gt;1,RIGHT(H1661,1)="/"),LEFT(H1661,LEN(H1661)-1),H1661)))</f>
        <v/>
      </c>
      <c r="J1661">
        <f>IF(I1661="","",IFERROR(N(INDEX($A1661:$E1661,1,Rules!$H$16)),0))</f>
        <v/>
      </c>
      <c r="K1661">
        <f>IF(I1661="","",IFERROR(N(INDEX($A1661:$E1661,1,Rules!$H$17)),0))</f>
        <v/>
      </c>
      <c r="L1661">
        <f>IF(I1661="","",IFERROR(N(INDEX($A1661:$E1661,1,Rules!$H$18))*K1661,0))</f>
        <v/>
      </c>
      <c r="M1661">
        <f>IF(I1661="","",IF(COUNTIF(Crawl!$EC$2:$EC$2001,I1661)&gt;0,"Yes","No"))</f>
        <v/>
      </c>
    </row>
    <row r="1662">
      <c r="G1662">
        <f>IF(A1662="","",IF(LEFT(A1662,4)="http",IFERROR(MID(A1662,FIND("/",A1662,FIND("//",A1662)+2),2000),"/"),A1662))</f>
        <v/>
      </c>
      <c r="H1662">
        <f>IF(G1662="","",IFERROR(LEFT(SUBSTITUTE(G1662,"#","?"),FIND("?",SUBSTITUTE(G1662,"#","?"))-1),G1662))</f>
        <v/>
      </c>
      <c r="I1662">
        <f>IF(H1662="","",LOWER(IF(AND(LEN(H1662)&gt;1,RIGHT(H1662,1)="/"),LEFT(H1662,LEN(H1662)-1),H1662)))</f>
        <v/>
      </c>
      <c r="J1662">
        <f>IF(I1662="","",IFERROR(N(INDEX($A1662:$E1662,1,Rules!$H$16)),0))</f>
        <v/>
      </c>
      <c r="K1662">
        <f>IF(I1662="","",IFERROR(N(INDEX($A1662:$E1662,1,Rules!$H$17)),0))</f>
        <v/>
      </c>
      <c r="L1662">
        <f>IF(I1662="","",IFERROR(N(INDEX($A1662:$E1662,1,Rules!$H$18))*K1662,0))</f>
        <v/>
      </c>
      <c r="M1662">
        <f>IF(I1662="","",IF(COUNTIF(Crawl!$EC$2:$EC$2001,I1662)&gt;0,"Yes","No"))</f>
        <v/>
      </c>
    </row>
    <row r="1663">
      <c r="G1663">
        <f>IF(A1663="","",IF(LEFT(A1663,4)="http",IFERROR(MID(A1663,FIND("/",A1663,FIND("//",A1663)+2),2000),"/"),A1663))</f>
        <v/>
      </c>
      <c r="H1663">
        <f>IF(G1663="","",IFERROR(LEFT(SUBSTITUTE(G1663,"#","?"),FIND("?",SUBSTITUTE(G1663,"#","?"))-1),G1663))</f>
        <v/>
      </c>
      <c r="I1663">
        <f>IF(H1663="","",LOWER(IF(AND(LEN(H1663)&gt;1,RIGHT(H1663,1)="/"),LEFT(H1663,LEN(H1663)-1),H1663)))</f>
        <v/>
      </c>
      <c r="J1663">
        <f>IF(I1663="","",IFERROR(N(INDEX($A1663:$E1663,1,Rules!$H$16)),0))</f>
        <v/>
      </c>
      <c r="K1663">
        <f>IF(I1663="","",IFERROR(N(INDEX($A1663:$E1663,1,Rules!$H$17)),0))</f>
        <v/>
      </c>
      <c r="L1663">
        <f>IF(I1663="","",IFERROR(N(INDEX($A1663:$E1663,1,Rules!$H$18))*K1663,0))</f>
        <v/>
      </c>
      <c r="M1663">
        <f>IF(I1663="","",IF(COUNTIF(Crawl!$EC$2:$EC$2001,I1663)&gt;0,"Yes","No"))</f>
        <v/>
      </c>
    </row>
    <row r="1664">
      <c r="G1664">
        <f>IF(A1664="","",IF(LEFT(A1664,4)="http",IFERROR(MID(A1664,FIND("/",A1664,FIND("//",A1664)+2),2000),"/"),A1664))</f>
        <v/>
      </c>
      <c r="H1664">
        <f>IF(G1664="","",IFERROR(LEFT(SUBSTITUTE(G1664,"#","?"),FIND("?",SUBSTITUTE(G1664,"#","?"))-1),G1664))</f>
        <v/>
      </c>
      <c r="I1664">
        <f>IF(H1664="","",LOWER(IF(AND(LEN(H1664)&gt;1,RIGHT(H1664,1)="/"),LEFT(H1664,LEN(H1664)-1),H1664)))</f>
        <v/>
      </c>
      <c r="J1664">
        <f>IF(I1664="","",IFERROR(N(INDEX($A1664:$E1664,1,Rules!$H$16)),0))</f>
        <v/>
      </c>
      <c r="K1664">
        <f>IF(I1664="","",IFERROR(N(INDEX($A1664:$E1664,1,Rules!$H$17)),0))</f>
        <v/>
      </c>
      <c r="L1664">
        <f>IF(I1664="","",IFERROR(N(INDEX($A1664:$E1664,1,Rules!$H$18))*K1664,0))</f>
        <v/>
      </c>
      <c r="M1664">
        <f>IF(I1664="","",IF(COUNTIF(Crawl!$EC$2:$EC$2001,I1664)&gt;0,"Yes","No"))</f>
        <v/>
      </c>
    </row>
    <row r="1665">
      <c r="G1665">
        <f>IF(A1665="","",IF(LEFT(A1665,4)="http",IFERROR(MID(A1665,FIND("/",A1665,FIND("//",A1665)+2),2000),"/"),A1665))</f>
        <v/>
      </c>
      <c r="H1665">
        <f>IF(G1665="","",IFERROR(LEFT(SUBSTITUTE(G1665,"#","?"),FIND("?",SUBSTITUTE(G1665,"#","?"))-1),G1665))</f>
        <v/>
      </c>
      <c r="I1665">
        <f>IF(H1665="","",LOWER(IF(AND(LEN(H1665)&gt;1,RIGHT(H1665,1)="/"),LEFT(H1665,LEN(H1665)-1),H1665)))</f>
        <v/>
      </c>
      <c r="J1665">
        <f>IF(I1665="","",IFERROR(N(INDEX($A1665:$E1665,1,Rules!$H$16)),0))</f>
        <v/>
      </c>
      <c r="K1665">
        <f>IF(I1665="","",IFERROR(N(INDEX($A1665:$E1665,1,Rules!$H$17)),0))</f>
        <v/>
      </c>
      <c r="L1665">
        <f>IF(I1665="","",IFERROR(N(INDEX($A1665:$E1665,1,Rules!$H$18))*K1665,0))</f>
        <v/>
      </c>
      <c r="M1665">
        <f>IF(I1665="","",IF(COUNTIF(Crawl!$EC$2:$EC$2001,I1665)&gt;0,"Yes","No"))</f>
        <v/>
      </c>
    </row>
    <row r="1666">
      <c r="G1666">
        <f>IF(A1666="","",IF(LEFT(A1666,4)="http",IFERROR(MID(A1666,FIND("/",A1666,FIND("//",A1666)+2),2000),"/"),A1666))</f>
        <v/>
      </c>
      <c r="H1666">
        <f>IF(G1666="","",IFERROR(LEFT(SUBSTITUTE(G1666,"#","?"),FIND("?",SUBSTITUTE(G1666,"#","?"))-1),G1666))</f>
        <v/>
      </c>
      <c r="I1666">
        <f>IF(H1666="","",LOWER(IF(AND(LEN(H1666)&gt;1,RIGHT(H1666,1)="/"),LEFT(H1666,LEN(H1666)-1),H1666)))</f>
        <v/>
      </c>
      <c r="J1666">
        <f>IF(I1666="","",IFERROR(N(INDEX($A1666:$E1666,1,Rules!$H$16)),0))</f>
        <v/>
      </c>
      <c r="K1666">
        <f>IF(I1666="","",IFERROR(N(INDEX($A1666:$E1666,1,Rules!$H$17)),0))</f>
        <v/>
      </c>
      <c r="L1666">
        <f>IF(I1666="","",IFERROR(N(INDEX($A1666:$E1666,1,Rules!$H$18))*K1666,0))</f>
        <v/>
      </c>
      <c r="M1666">
        <f>IF(I1666="","",IF(COUNTIF(Crawl!$EC$2:$EC$2001,I1666)&gt;0,"Yes","No"))</f>
        <v/>
      </c>
    </row>
    <row r="1667">
      <c r="G1667">
        <f>IF(A1667="","",IF(LEFT(A1667,4)="http",IFERROR(MID(A1667,FIND("/",A1667,FIND("//",A1667)+2),2000),"/"),A1667))</f>
        <v/>
      </c>
      <c r="H1667">
        <f>IF(G1667="","",IFERROR(LEFT(SUBSTITUTE(G1667,"#","?"),FIND("?",SUBSTITUTE(G1667,"#","?"))-1),G1667))</f>
        <v/>
      </c>
      <c r="I1667">
        <f>IF(H1667="","",LOWER(IF(AND(LEN(H1667)&gt;1,RIGHT(H1667,1)="/"),LEFT(H1667,LEN(H1667)-1),H1667)))</f>
        <v/>
      </c>
      <c r="J1667">
        <f>IF(I1667="","",IFERROR(N(INDEX($A1667:$E1667,1,Rules!$H$16)),0))</f>
        <v/>
      </c>
      <c r="K1667">
        <f>IF(I1667="","",IFERROR(N(INDEX($A1667:$E1667,1,Rules!$H$17)),0))</f>
        <v/>
      </c>
      <c r="L1667">
        <f>IF(I1667="","",IFERROR(N(INDEX($A1667:$E1667,1,Rules!$H$18))*K1667,0))</f>
        <v/>
      </c>
      <c r="M1667">
        <f>IF(I1667="","",IF(COUNTIF(Crawl!$EC$2:$EC$2001,I1667)&gt;0,"Yes","No"))</f>
        <v/>
      </c>
    </row>
    <row r="1668">
      <c r="G1668">
        <f>IF(A1668="","",IF(LEFT(A1668,4)="http",IFERROR(MID(A1668,FIND("/",A1668,FIND("//",A1668)+2),2000),"/"),A1668))</f>
        <v/>
      </c>
      <c r="H1668">
        <f>IF(G1668="","",IFERROR(LEFT(SUBSTITUTE(G1668,"#","?"),FIND("?",SUBSTITUTE(G1668,"#","?"))-1),G1668))</f>
        <v/>
      </c>
      <c r="I1668">
        <f>IF(H1668="","",LOWER(IF(AND(LEN(H1668)&gt;1,RIGHT(H1668,1)="/"),LEFT(H1668,LEN(H1668)-1),H1668)))</f>
        <v/>
      </c>
      <c r="J1668">
        <f>IF(I1668="","",IFERROR(N(INDEX($A1668:$E1668,1,Rules!$H$16)),0))</f>
        <v/>
      </c>
      <c r="K1668">
        <f>IF(I1668="","",IFERROR(N(INDEX($A1668:$E1668,1,Rules!$H$17)),0))</f>
        <v/>
      </c>
      <c r="L1668">
        <f>IF(I1668="","",IFERROR(N(INDEX($A1668:$E1668,1,Rules!$H$18))*K1668,0))</f>
        <v/>
      </c>
      <c r="M1668">
        <f>IF(I1668="","",IF(COUNTIF(Crawl!$EC$2:$EC$2001,I1668)&gt;0,"Yes","No"))</f>
        <v/>
      </c>
    </row>
    <row r="1669">
      <c r="G1669">
        <f>IF(A1669="","",IF(LEFT(A1669,4)="http",IFERROR(MID(A1669,FIND("/",A1669,FIND("//",A1669)+2),2000),"/"),A1669))</f>
        <v/>
      </c>
      <c r="H1669">
        <f>IF(G1669="","",IFERROR(LEFT(SUBSTITUTE(G1669,"#","?"),FIND("?",SUBSTITUTE(G1669,"#","?"))-1),G1669))</f>
        <v/>
      </c>
      <c r="I1669">
        <f>IF(H1669="","",LOWER(IF(AND(LEN(H1669)&gt;1,RIGHT(H1669,1)="/"),LEFT(H1669,LEN(H1669)-1),H1669)))</f>
        <v/>
      </c>
      <c r="J1669">
        <f>IF(I1669="","",IFERROR(N(INDEX($A1669:$E1669,1,Rules!$H$16)),0))</f>
        <v/>
      </c>
      <c r="K1669">
        <f>IF(I1669="","",IFERROR(N(INDEX($A1669:$E1669,1,Rules!$H$17)),0))</f>
        <v/>
      </c>
      <c r="L1669">
        <f>IF(I1669="","",IFERROR(N(INDEX($A1669:$E1669,1,Rules!$H$18))*K1669,0))</f>
        <v/>
      </c>
      <c r="M1669">
        <f>IF(I1669="","",IF(COUNTIF(Crawl!$EC$2:$EC$2001,I1669)&gt;0,"Yes","No"))</f>
        <v/>
      </c>
    </row>
    <row r="1670">
      <c r="G1670">
        <f>IF(A1670="","",IF(LEFT(A1670,4)="http",IFERROR(MID(A1670,FIND("/",A1670,FIND("//",A1670)+2),2000),"/"),A1670))</f>
        <v/>
      </c>
      <c r="H1670">
        <f>IF(G1670="","",IFERROR(LEFT(SUBSTITUTE(G1670,"#","?"),FIND("?",SUBSTITUTE(G1670,"#","?"))-1),G1670))</f>
        <v/>
      </c>
      <c r="I1670">
        <f>IF(H1670="","",LOWER(IF(AND(LEN(H1670)&gt;1,RIGHT(H1670,1)="/"),LEFT(H1670,LEN(H1670)-1),H1670)))</f>
        <v/>
      </c>
      <c r="J1670">
        <f>IF(I1670="","",IFERROR(N(INDEX($A1670:$E1670,1,Rules!$H$16)),0))</f>
        <v/>
      </c>
      <c r="K1670">
        <f>IF(I1670="","",IFERROR(N(INDEX($A1670:$E1670,1,Rules!$H$17)),0))</f>
        <v/>
      </c>
      <c r="L1670">
        <f>IF(I1670="","",IFERROR(N(INDEX($A1670:$E1670,1,Rules!$H$18))*K1670,0))</f>
        <v/>
      </c>
      <c r="M1670">
        <f>IF(I1670="","",IF(COUNTIF(Crawl!$EC$2:$EC$2001,I1670)&gt;0,"Yes","No"))</f>
        <v/>
      </c>
    </row>
    <row r="1671">
      <c r="G1671">
        <f>IF(A1671="","",IF(LEFT(A1671,4)="http",IFERROR(MID(A1671,FIND("/",A1671,FIND("//",A1671)+2),2000),"/"),A1671))</f>
        <v/>
      </c>
      <c r="H1671">
        <f>IF(G1671="","",IFERROR(LEFT(SUBSTITUTE(G1671,"#","?"),FIND("?",SUBSTITUTE(G1671,"#","?"))-1),G1671))</f>
        <v/>
      </c>
      <c r="I1671">
        <f>IF(H1671="","",LOWER(IF(AND(LEN(H1671)&gt;1,RIGHT(H1671,1)="/"),LEFT(H1671,LEN(H1671)-1),H1671)))</f>
        <v/>
      </c>
      <c r="J1671">
        <f>IF(I1671="","",IFERROR(N(INDEX($A1671:$E1671,1,Rules!$H$16)),0))</f>
        <v/>
      </c>
      <c r="K1671">
        <f>IF(I1671="","",IFERROR(N(INDEX($A1671:$E1671,1,Rules!$H$17)),0))</f>
        <v/>
      </c>
      <c r="L1671">
        <f>IF(I1671="","",IFERROR(N(INDEX($A1671:$E1671,1,Rules!$H$18))*K1671,0))</f>
        <v/>
      </c>
      <c r="M1671">
        <f>IF(I1671="","",IF(COUNTIF(Crawl!$EC$2:$EC$2001,I1671)&gt;0,"Yes","No"))</f>
        <v/>
      </c>
    </row>
    <row r="1672">
      <c r="G1672">
        <f>IF(A1672="","",IF(LEFT(A1672,4)="http",IFERROR(MID(A1672,FIND("/",A1672,FIND("//",A1672)+2),2000),"/"),A1672))</f>
        <v/>
      </c>
      <c r="H1672">
        <f>IF(G1672="","",IFERROR(LEFT(SUBSTITUTE(G1672,"#","?"),FIND("?",SUBSTITUTE(G1672,"#","?"))-1),G1672))</f>
        <v/>
      </c>
      <c r="I1672">
        <f>IF(H1672="","",LOWER(IF(AND(LEN(H1672)&gt;1,RIGHT(H1672,1)="/"),LEFT(H1672,LEN(H1672)-1),H1672)))</f>
        <v/>
      </c>
      <c r="J1672">
        <f>IF(I1672="","",IFERROR(N(INDEX($A1672:$E1672,1,Rules!$H$16)),0))</f>
        <v/>
      </c>
      <c r="K1672">
        <f>IF(I1672="","",IFERROR(N(INDEX($A1672:$E1672,1,Rules!$H$17)),0))</f>
        <v/>
      </c>
      <c r="L1672">
        <f>IF(I1672="","",IFERROR(N(INDEX($A1672:$E1672,1,Rules!$H$18))*K1672,0))</f>
        <v/>
      </c>
      <c r="M1672">
        <f>IF(I1672="","",IF(COUNTIF(Crawl!$EC$2:$EC$2001,I1672)&gt;0,"Yes","No"))</f>
        <v/>
      </c>
    </row>
    <row r="1673">
      <c r="G1673">
        <f>IF(A1673="","",IF(LEFT(A1673,4)="http",IFERROR(MID(A1673,FIND("/",A1673,FIND("//",A1673)+2),2000),"/"),A1673))</f>
        <v/>
      </c>
      <c r="H1673">
        <f>IF(G1673="","",IFERROR(LEFT(SUBSTITUTE(G1673,"#","?"),FIND("?",SUBSTITUTE(G1673,"#","?"))-1),G1673))</f>
        <v/>
      </c>
      <c r="I1673">
        <f>IF(H1673="","",LOWER(IF(AND(LEN(H1673)&gt;1,RIGHT(H1673,1)="/"),LEFT(H1673,LEN(H1673)-1),H1673)))</f>
        <v/>
      </c>
      <c r="J1673">
        <f>IF(I1673="","",IFERROR(N(INDEX($A1673:$E1673,1,Rules!$H$16)),0))</f>
        <v/>
      </c>
      <c r="K1673">
        <f>IF(I1673="","",IFERROR(N(INDEX($A1673:$E1673,1,Rules!$H$17)),0))</f>
        <v/>
      </c>
      <c r="L1673">
        <f>IF(I1673="","",IFERROR(N(INDEX($A1673:$E1673,1,Rules!$H$18))*K1673,0))</f>
        <v/>
      </c>
      <c r="M1673">
        <f>IF(I1673="","",IF(COUNTIF(Crawl!$EC$2:$EC$2001,I1673)&gt;0,"Yes","No"))</f>
        <v/>
      </c>
    </row>
    <row r="1674">
      <c r="G1674">
        <f>IF(A1674="","",IF(LEFT(A1674,4)="http",IFERROR(MID(A1674,FIND("/",A1674,FIND("//",A1674)+2),2000),"/"),A1674))</f>
        <v/>
      </c>
      <c r="H1674">
        <f>IF(G1674="","",IFERROR(LEFT(SUBSTITUTE(G1674,"#","?"),FIND("?",SUBSTITUTE(G1674,"#","?"))-1),G1674))</f>
        <v/>
      </c>
      <c r="I1674">
        <f>IF(H1674="","",LOWER(IF(AND(LEN(H1674)&gt;1,RIGHT(H1674,1)="/"),LEFT(H1674,LEN(H1674)-1),H1674)))</f>
        <v/>
      </c>
      <c r="J1674">
        <f>IF(I1674="","",IFERROR(N(INDEX($A1674:$E1674,1,Rules!$H$16)),0))</f>
        <v/>
      </c>
      <c r="K1674">
        <f>IF(I1674="","",IFERROR(N(INDEX($A1674:$E1674,1,Rules!$H$17)),0))</f>
        <v/>
      </c>
      <c r="L1674">
        <f>IF(I1674="","",IFERROR(N(INDEX($A1674:$E1674,1,Rules!$H$18))*K1674,0))</f>
        <v/>
      </c>
      <c r="M1674">
        <f>IF(I1674="","",IF(COUNTIF(Crawl!$EC$2:$EC$2001,I1674)&gt;0,"Yes","No"))</f>
        <v/>
      </c>
    </row>
    <row r="1675">
      <c r="G1675">
        <f>IF(A1675="","",IF(LEFT(A1675,4)="http",IFERROR(MID(A1675,FIND("/",A1675,FIND("//",A1675)+2),2000),"/"),A1675))</f>
        <v/>
      </c>
      <c r="H1675">
        <f>IF(G1675="","",IFERROR(LEFT(SUBSTITUTE(G1675,"#","?"),FIND("?",SUBSTITUTE(G1675,"#","?"))-1),G1675))</f>
        <v/>
      </c>
      <c r="I1675">
        <f>IF(H1675="","",LOWER(IF(AND(LEN(H1675)&gt;1,RIGHT(H1675,1)="/"),LEFT(H1675,LEN(H1675)-1),H1675)))</f>
        <v/>
      </c>
      <c r="J1675">
        <f>IF(I1675="","",IFERROR(N(INDEX($A1675:$E1675,1,Rules!$H$16)),0))</f>
        <v/>
      </c>
      <c r="K1675">
        <f>IF(I1675="","",IFERROR(N(INDEX($A1675:$E1675,1,Rules!$H$17)),0))</f>
        <v/>
      </c>
      <c r="L1675">
        <f>IF(I1675="","",IFERROR(N(INDEX($A1675:$E1675,1,Rules!$H$18))*K1675,0))</f>
        <v/>
      </c>
      <c r="M1675">
        <f>IF(I1675="","",IF(COUNTIF(Crawl!$EC$2:$EC$2001,I1675)&gt;0,"Yes","No"))</f>
        <v/>
      </c>
    </row>
    <row r="1676">
      <c r="G1676">
        <f>IF(A1676="","",IF(LEFT(A1676,4)="http",IFERROR(MID(A1676,FIND("/",A1676,FIND("//",A1676)+2),2000),"/"),A1676))</f>
        <v/>
      </c>
      <c r="H1676">
        <f>IF(G1676="","",IFERROR(LEFT(SUBSTITUTE(G1676,"#","?"),FIND("?",SUBSTITUTE(G1676,"#","?"))-1),G1676))</f>
        <v/>
      </c>
      <c r="I1676">
        <f>IF(H1676="","",LOWER(IF(AND(LEN(H1676)&gt;1,RIGHT(H1676,1)="/"),LEFT(H1676,LEN(H1676)-1),H1676)))</f>
        <v/>
      </c>
      <c r="J1676">
        <f>IF(I1676="","",IFERROR(N(INDEX($A1676:$E1676,1,Rules!$H$16)),0))</f>
        <v/>
      </c>
      <c r="K1676">
        <f>IF(I1676="","",IFERROR(N(INDEX($A1676:$E1676,1,Rules!$H$17)),0))</f>
        <v/>
      </c>
      <c r="L1676">
        <f>IF(I1676="","",IFERROR(N(INDEX($A1676:$E1676,1,Rules!$H$18))*K1676,0))</f>
        <v/>
      </c>
      <c r="M1676">
        <f>IF(I1676="","",IF(COUNTIF(Crawl!$EC$2:$EC$2001,I1676)&gt;0,"Yes","No"))</f>
        <v/>
      </c>
    </row>
    <row r="1677">
      <c r="G1677">
        <f>IF(A1677="","",IF(LEFT(A1677,4)="http",IFERROR(MID(A1677,FIND("/",A1677,FIND("//",A1677)+2),2000),"/"),A1677))</f>
        <v/>
      </c>
      <c r="H1677">
        <f>IF(G1677="","",IFERROR(LEFT(SUBSTITUTE(G1677,"#","?"),FIND("?",SUBSTITUTE(G1677,"#","?"))-1),G1677))</f>
        <v/>
      </c>
      <c r="I1677">
        <f>IF(H1677="","",LOWER(IF(AND(LEN(H1677)&gt;1,RIGHT(H1677,1)="/"),LEFT(H1677,LEN(H1677)-1),H1677)))</f>
        <v/>
      </c>
      <c r="J1677">
        <f>IF(I1677="","",IFERROR(N(INDEX($A1677:$E1677,1,Rules!$H$16)),0))</f>
        <v/>
      </c>
      <c r="K1677">
        <f>IF(I1677="","",IFERROR(N(INDEX($A1677:$E1677,1,Rules!$H$17)),0))</f>
        <v/>
      </c>
      <c r="L1677">
        <f>IF(I1677="","",IFERROR(N(INDEX($A1677:$E1677,1,Rules!$H$18))*K1677,0))</f>
        <v/>
      </c>
      <c r="M1677">
        <f>IF(I1677="","",IF(COUNTIF(Crawl!$EC$2:$EC$2001,I1677)&gt;0,"Yes","No"))</f>
        <v/>
      </c>
    </row>
    <row r="1678">
      <c r="G1678">
        <f>IF(A1678="","",IF(LEFT(A1678,4)="http",IFERROR(MID(A1678,FIND("/",A1678,FIND("//",A1678)+2),2000),"/"),A1678))</f>
        <v/>
      </c>
      <c r="H1678">
        <f>IF(G1678="","",IFERROR(LEFT(SUBSTITUTE(G1678,"#","?"),FIND("?",SUBSTITUTE(G1678,"#","?"))-1),G1678))</f>
        <v/>
      </c>
      <c r="I1678">
        <f>IF(H1678="","",LOWER(IF(AND(LEN(H1678)&gt;1,RIGHT(H1678,1)="/"),LEFT(H1678,LEN(H1678)-1),H1678)))</f>
        <v/>
      </c>
      <c r="J1678">
        <f>IF(I1678="","",IFERROR(N(INDEX($A1678:$E1678,1,Rules!$H$16)),0))</f>
        <v/>
      </c>
      <c r="K1678">
        <f>IF(I1678="","",IFERROR(N(INDEX($A1678:$E1678,1,Rules!$H$17)),0))</f>
        <v/>
      </c>
      <c r="L1678">
        <f>IF(I1678="","",IFERROR(N(INDEX($A1678:$E1678,1,Rules!$H$18))*K1678,0))</f>
        <v/>
      </c>
      <c r="M1678">
        <f>IF(I1678="","",IF(COUNTIF(Crawl!$EC$2:$EC$2001,I1678)&gt;0,"Yes","No"))</f>
        <v/>
      </c>
    </row>
    <row r="1679">
      <c r="G1679">
        <f>IF(A1679="","",IF(LEFT(A1679,4)="http",IFERROR(MID(A1679,FIND("/",A1679,FIND("//",A1679)+2),2000),"/"),A1679))</f>
        <v/>
      </c>
      <c r="H1679">
        <f>IF(G1679="","",IFERROR(LEFT(SUBSTITUTE(G1679,"#","?"),FIND("?",SUBSTITUTE(G1679,"#","?"))-1),G1679))</f>
        <v/>
      </c>
      <c r="I1679">
        <f>IF(H1679="","",LOWER(IF(AND(LEN(H1679)&gt;1,RIGHT(H1679,1)="/"),LEFT(H1679,LEN(H1679)-1),H1679)))</f>
        <v/>
      </c>
      <c r="J1679">
        <f>IF(I1679="","",IFERROR(N(INDEX($A1679:$E1679,1,Rules!$H$16)),0))</f>
        <v/>
      </c>
      <c r="K1679">
        <f>IF(I1679="","",IFERROR(N(INDEX($A1679:$E1679,1,Rules!$H$17)),0))</f>
        <v/>
      </c>
      <c r="L1679">
        <f>IF(I1679="","",IFERROR(N(INDEX($A1679:$E1679,1,Rules!$H$18))*K1679,0))</f>
        <v/>
      </c>
      <c r="M1679">
        <f>IF(I1679="","",IF(COUNTIF(Crawl!$EC$2:$EC$2001,I1679)&gt;0,"Yes","No"))</f>
        <v/>
      </c>
    </row>
    <row r="1680">
      <c r="G1680">
        <f>IF(A1680="","",IF(LEFT(A1680,4)="http",IFERROR(MID(A1680,FIND("/",A1680,FIND("//",A1680)+2),2000),"/"),A1680))</f>
        <v/>
      </c>
      <c r="H1680">
        <f>IF(G1680="","",IFERROR(LEFT(SUBSTITUTE(G1680,"#","?"),FIND("?",SUBSTITUTE(G1680,"#","?"))-1),G1680))</f>
        <v/>
      </c>
      <c r="I1680">
        <f>IF(H1680="","",LOWER(IF(AND(LEN(H1680)&gt;1,RIGHT(H1680,1)="/"),LEFT(H1680,LEN(H1680)-1),H1680)))</f>
        <v/>
      </c>
      <c r="J1680">
        <f>IF(I1680="","",IFERROR(N(INDEX($A1680:$E1680,1,Rules!$H$16)),0))</f>
        <v/>
      </c>
      <c r="K1680">
        <f>IF(I1680="","",IFERROR(N(INDEX($A1680:$E1680,1,Rules!$H$17)),0))</f>
        <v/>
      </c>
      <c r="L1680">
        <f>IF(I1680="","",IFERROR(N(INDEX($A1680:$E1680,1,Rules!$H$18))*K1680,0))</f>
        <v/>
      </c>
      <c r="M1680">
        <f>IF(I1680="","",IF(COUNTIF(Crawl!$EC$2:$EC$2001,I1680)&gt;0,"Yes","No"))</f>
        <v/>
      </c>
    </row>
    <row r="1681">
      <c r="G1681">
        <f>IF(A1681="","",IF(LEFT(A1681,4)="http",IFERROR(MID(A1681,FIND("/",A1681,FIND("//",A1681)+2),2000),"/"),A1681))</f>
        <v/>
      </c>
      <c r="H1681">
        <f>IF(G1681="","",IFERROR(LEFT(SUBSTITUTE(G1681,"#","?"),FIND("?",SUBSTITUTE(G1681,"#","?"))-1),G1681))</f>
        <v/>
      </c>
      <c r="I1681">
        <f>IF(H1681="","",LOWER(IF(AND(LEN(H1681)&gt;1,RIGHT(H1681,1)="/"),LEFT(H1681,LEN(H1681)-1),H1681)))</f>
        <v/>
      </c>
      <c r="J1681">
        <f>IF(I1681="","",IFERROR(N(INDEX($A1681:$E1681,1,Rules!$H$16)),0))</f>
        <v/>
      </c>
      <c r="K1681">
        <f>IF(I1681="","",IFERROR(N(INDEX($A1681:$E1681,1,Rules!$H$17)),0))</f>
        <v/>
      </c>
      <c r="L1681">
        <f>IF(I1681="","",IFERROR(N(INDEX($A1681:$E1681,1,Rules!$H$18))*K1681,0))</f>
        <v/>
      </c>
      <c r="M1681">
        <f>IF(I1681="","",IF(COUNTIF(Crawl!$EC$2:$EC$2001,I1681)&gt;0,"Yes","No"))</f>
        <v/>
      </c>
    </row>
    <row r="1682">
      <c r="G1682">
        <f>IF(A1682="","",IF(LEFT(A1682,4)="http",IFERROR(MID(A1682,FIND("/",A1682,FIND("//",A1682)+2),2000),"/"),A1682))</f>
        <v/>
      </c>
      <c r="H1682">
        <f>IF(G1682="","",IFERROR(LEFT(SUBSTITUTE(G1682,"#","?"),FIND("?",SUBSTITUTE(G1682,"#","?"))-1),G1682))</f>
        <v/>
      </c>
      <c r="I1682">
        <f>IF(H1682="","",LOWER(IF(AND(LEN(H1682)&gt;1,RIGHT(H1682,1)="/"),LEFT(H1682,LEN(H1682)-1),H1682)))</f>
        <v/>
      </c>
      <c r="J1682">
        <f>IF(I1682="","",IFERROR(N(INDEX($A1682:$E1682,1,Rules!$H$16)),0))</f>
        <v/>
      </c>
      <c r="K1682">
        <f>IF(I1682="","",IFERROR(N(INDEX($A1682:$E1682,1,Rules!$H$17)),0))</f>
        <v/>
      </c>
      <c r="L1682">
        <f>IF(I1682="","",IFERROR(N(INDEX($A1682:$E1682,1,Rules!$H$18))*K1682,0))</f>
        <v/>
      </c>
      <c r="M1682">
        <f>IF(I1682="","",IF(COUNTIF(Crawl!$EC$2:$EC$2001,I1682)&gt;0,"Yes","No"))</f>
        <v/>
      </c>
    </row>
    <row r="1683">
      <c r="G1683">
        <f>IF(A1683="","",IF(LEFT(A1683,4)="http",IFERROR(MID(A1683,FIND("/",A1683,FIND("//",A1683)+2),2000),"/"),A1683))</f>
        <v/>
      </c>
      <c r="H1683">
        <f>IF(G1683="","",IFERROR(LEFT(SUBSTITUTE(G1683,"#","?"),FIND("?",SUBSTITUTE(G1683,"#","?"))-1),G1683))</f>
        <v/>
      </c>
      <c r="I1683">
        <f>IF(H1683="","",LOWER(IF(AND(LEN(H1683)&gt;1,RIGHT(H1683,1)="/"),LEFT(H1683,LEN(H1683)-1),H1683)))</f>
        <v/>
      </c>
      <c r="J1683">
        <f>IF(I1683="","",IFERROR(N(INDEX($A1683:$E1683,1,Rules!$H$16)),0))</f>
        <v/>
      </c>
      <c r="K1683">
        <f>IF(I1683="","",IFERROR(N(INDEX($A1683:$E1683,1,Rules!$H$17)),0))</f>
        <v/>
      </c>
      <c r="L1683">
        <f>IF(I1683="","",IFERROR(N(INDEX($A1683:$E1683,1,Rules!$H$18))*K1683,0))</f>
        <v/>
      </c>
      <c r="M1683">
        <f>IF(I1683="","",IF(COUNTIF(Crawl!$EC$2:$EC$2001,I1683)&gt;0,"Yes","No"))</f>
        <v/>
      </c>
    </row>
    <row r="1684">
      <c r="G1684">
        <f>IF(A1684="","",IF(LEFT(A1684,4)="http",IFERROR(MID(A1684,FIND("/",A1684,FIND("//",A1684)+2),2000),"/"),A1684))</f>
        <v/>
      </c>
      <c r="H1684">
        <f>IF(G1684="","",IFERROR(LEFT(SUBSTITUTE(G1684,"#","?"),FIND("?",SUBSTITUTE(G1684,"#","?"))-1),G1684))</f>
        <v/>
      </c>
      <c r="I1684">
        <f>IF(H1684="","",LOWER(IF(AND(LEN(H1684)&gt;1,RIGHT(H1684,1)="/"),LEFT(H1684,LEN(H1684)-1),H1684)))</f>
        <v/>
      </c>
      <c r="J1684">
        <f>IF(I1684="","",IFERROR(N(INDEX($A1684:$E1684,1,Rules!$H$16)),0))</f>
        <v/>
      </c>
      <c r="K1684">
        <f>IF(I1684="","",IFERROR(N(INDEX($A1684:$E1684,1,Rules!$H$17)),0))</f>
        <v/>
      </c>
      <c r="L1684">
        <f>IF(I1684="","",IFERROR(N(INDEX($A1684:$E1684,1,Rules!$H$18))*K1684,0))</f>
        <v/>
      </c>
      <c r="M1684">
        <f>IF(I1684="","",IF(COUNTIF(Crawl!$EC$2:$EC$2001,I1684)&gt;0,"Yes","No"))</f>
        <v/>
      </c>
    </row>
    <row r="1685">
      <c r="G1685">
        <f>IF(A1685="","",IF(LEFT(A1685,4)="http",IFERROR(MID(A1685,FIND("/",A1685,FIND("//",A1685)+2),2000),"/"),A1685))</f>
        <v/>
      </c>
      <c r="H1685">
        <f>IF(G1685="","",IFERROR(LEFT(SUBSTITUTE(G1685,"#","?"),FIND("?",SUBSTITUTE(G1685,"#","?"))-1),G1685))</f>
        <v/>
      </c>
      <c r="I1685">
        <f>IF(H1685="","",LOWER(IF(AND(LEN(H1685)&gt;1,RIGHT(H1685,1)="/"),LEFT(H1685,LEN(H1685)-1),H1685)))</f>
        <v/>
      </c>
      <c r="J1685">
        <f>IF(I1685="","",IFERROR(N(INDEX($A1685:$E1685,1,Rules!$H$16)),0))</f>
        <v/>
      </c>
      <c r="K1685">
        <f>IF(I1685="","",IFERROR(N(INDEX($A1685:$E1685,1,Rules!$H$17)),0))</f>
        <v/>
      </c>
      <c r="L1685">
        <f>IF(I1685="","",IFERROR(N(INDEX($A1685:$E1685,1,Rules!$H$18))*K1685,0))</f>
        <v/>
      </c>
      <c r="M1685">
        <f>IF(I1685="","",IF(COUNTIF(Crawl!$EC$2:$EC$2001,I1685)&gt;0,"Yes","No"))</f>
        <v/>
      </c>
    </row>
    <row r="1686">
      <c r="G1686">
        <f>IF(A1686="","",IF(LEFT(A1686,4)="http",IFERROR(MID(A1686,FIND("/",A1686,FIND("//",A1686)+2),2000),"/"),A1686))</f>
        <v/>
      </c>
      <c r="H1686">
        <f>IF(G1686="","",IFERROR(LEFT(SUBSTITUTE(G1686,"#","?"),FIND("?",SUBSTITUTE(G1686,"#","?"))-1),G1686))</f>
        <v/>
      </c>
      <c r="I1686">
        <f>IF(H1686="","",LOWER(IF(AND(LEN(H1686)&gt;1,RIGHT(H1686,1)="/"),LEFT(H1686,LEN(H1686)-1),H1686)))</f>
        <v/>
      </c>
      <c r="J1686">
        <f>IF(I1686="","",IFERROR(N(INDEX($A1686:$E1686,1,Rules!$H$16)),0))</f>
        <v/>
      </c>
      <c r="K1686">
        <f>IF(I1686="","",IFERROR(N(INDEX($A1686:$E1686,1,Rules!$H$17)),0))</f>
        <v/>
      </c>
      <c r="L1686">
        <f>IF(I1686="","",IFERROR(N(INDEX($A1686:$E1686,1,Rules!$H$18))*K1686,0))</f>
        <v/>
      </c>
      <c r="M1686">
        <f>IF(I1686="","",IF(COUNTIF(Crawl!$EC$2:$EC$2001,I1686)&gt;0,"Yes","No"))</f>
        <v/>
      </c>
    </row>
    <row r="1687">
      <c r="G1687">
        <f>IF(A1687="","",IF(LEFT(A1687,4)="http",IFERROR(MID(A1687,FIND("/",A1687,FIND("//",A1687)+2),2000),"/"),A1687))</f>
        <v/>
      </c>
      <c r="H1687">
        <f>IF(G1687="","",IFERROR(LEFT(SUBSTITUTE(G1687,"#","?"),FIND("?",SUBSTITUTE(G1687,"#","?"))-1),G1687))</f>
        <v/>
      </c>
      <c r="I1687">
        <f>IF(H1687="","",LOWER(IF(AND(LEN(H1687)&gt;1,RIGHT(H1687,1)="/"),LEFT(H1687,LEN(H1687)-1),H1687)))</f>
        <v/>
      </c>
      <c r="J1687">
        <f>IF(I1687="","",IFERROR(N(INDEX($A1687:$E1687,1,Rules!$H$16)),0))</f>
        <v/>
      </c>
      <c r="K1687">
        <f>IF(I1687="","",IFERROR(N(INDEX($A1687:$E1687,1,Rules!$H$17)),0))</f>
        <v/>
      </c>
      <c r="L1687">
        <f>IF(I1687="","",IFERROR(N(INDEX($A1687:$E1687,1,Rules!$H$18))*K1687,0))</f>
        <v/>
      </c>
      <c r="M1687">
        <f>IF(I1687="","",IF(COUNTIF(Crawl!$EC$2:$EC$2001,I1687)&gt;0,"Yes","No"))</f>
        <v/>
      </c>
    </row>
    <row r="1688">
      <c r="G1688">
        <f>IF(A1688="","",IF(LEFT(A1688,4)="http",IFERROR(MID(A1688,FIND("/",A1688,FIND("//",A1688)+2),2000),"/"),A1688))</f>
        <v/>
      </c>
      <c r="H1688">
        <f>IF(G1688="","",IFERROR(LEFT(SUBSTITUTE(G1688,"#","?"),FIND("?",SUBSTITUTE(G1688,"#","?"))-1),G1688))</f>
        <v/>
      </c>
      <c r="I1688">
        <f>IF(H1688="","",LOWER(IF(AND(LEN(H1688)&gt;1,RIGHT(H1688,1)="/"),LEFT(H1688,LEN(H1688)-1),H1688)))</f>
        <v/>
      </c>
      <c r="J1688">
        <f>IF(I1688="","",IFERROR(N(INDEX($A1688:$E1688,1,Rules!$H$16)),0))</f>
        <v/>
      </c>
      <c r="K1688">
        <f>IF(I1688="","",IFERROR(N(INDEX($A1688:$E1688,1,Rules!$H$17)),0))</f>
        <v/>
      </c>
      <c r="L1688">
        <f>IF(I1688="","",IFERROR(N(INDEX($A1688:$E1688,1,Rules!$H$18))*K1688,0))</f>
        <v/>
      </c>
      <c r="M1688">
        <f>IF(I1688="","",IF(COUNTIF(Crawl!$EC$2:$EC$2001,I1688)&gt;0,"Yes","No"))</f>
        <v/>
      </c>
    </row>
    <row r="1689">
      <c r="G1689">
        <f>IF(A1689="","",IF(LEFT(A1689,4)="http",IFERROR(MID(A1689,FIND("/",A1689,FIND("//",A1689)+2),2000),"/"),A1689))</f>
        <v/>
      </c>
      <c r="H1689">
        <f>IF(G1689="","",IFERROR(LEFT(SUBSTITUTE(G1689,"#","?"),FIND("?",SUBSTITUTE(G1689,"#","?"))-1),G1689))</f>
        <v/>
      </c>
      <c r="I1689">
        <f>IF(H1689="","",LOWER(IF(AND(LEN(H1689)&gt;1,RIGHT(H1689,1)="/"),LEFT(H1689,LEN(H1689)-1),H1689)))</f>
        <v/>
      </c>
      <c r="J1689">
        <f>IF(I1689="","",IFERROR(N(INDEX($A1689:$E1689,1,Rules!$H$16)),0))</f>
        <v/>
      </c>
      <c r="K1689">
        <f>IF(I1689="","",IFERROR(N(INDEX($A1689:$E1689,1,Rules!$H$17)),0))</f>
        <v/>
      </c>
      <c r="L1689">
        <f>IF(I1689="","",IFERROR(N(INDEX($A1689:$E1689,1,Rules!$H$18))*K1689,0))</f>
        <v/>
      </c>
      <c r="M1689">
        <f>IF(I1689="","",IF(COUNTIF(Crawl!$EC$2:$EC$2001,I1689)&gt;0,"Yes","No"))</f>
        <v/>
      </c>
    </row>
    <row r="1690">
      <c r="G1690">
        <f>IF(A1690="","",IF(LEFT(A1690,4)="http",IFERROR(MID(A1690,FIND("/",A1690,FIND("//",A1690)+2),2000),"/"),A1690))</f>
        <v/>
      </c>
      <c r="H1690">
        <f>IF(G1690="","",IFERROR(LEFT(SUBSTITUTE(G1690,"#","?"),FIND("?",SUBSTITUTE(G1690,"#","?"))-1),G1690))</f>
        <v/>
      </c>
      <c r="I1690">
        <f>IF(H1690="","",LOWER(IF(AND(LEN(H1690)&gt;1,RIGHT(H1690,1)="/"),LEFT(H1690,LEN(H1690)-1),H1690)))</f>
        <v/>
      </c>
      <c r="J1690">
        <f>IF(I1690="","",IFERROR(N(INDEX($A1690:$E1690,1,Rules!$H$16)),0))</f>
        <v/>
      </c>
      <c r="K1690">
        <f>IF(I1690="","",IFERROR(N(INDEX($A1690:$E1690,1,Rules!$H$17)),0))</f>
        <v/>
      </c>
      <c r="L1690">
        <f>IF(I1690="","",IFERROR(N(INDEX($A1690:$E1690,1,Rules!$H$18))*K1690,0))</f>
        <v/>
      </c>
      <c r="M1690">
        <f>IF(I1690="","",IF(COUNTIF(Crawl!$EC$2:$EC$2001,I1690)&gt;0,"Yes","No"))</f>
        <v/>
      </c>
    </row>
    <row r="1691">
      <c r="G1691">
        <f>IF(A1691="","",IF(LEFT(A1691,4)="http",IFERROR(MID(A1691,FIND("/",A1691,FIND("//",A1691)+2),2000),"/"),A1691))</f>
        <v/>
      </c>
      <c r="H1691">
        <f>IF(G1691="","",IFERROR(LEFT(SUBSTITUTE(G1691,"#","?"),FIND("?",SUBSTITUTE(G1691,"#","?"))-1),G1691))</f>
        <v/>
      </c>
      <c r="I1691">
        <f>IF(H1691="","",LOWER(IF(AND(LEN(H1691)&gt;1,RIGHT(H1691,1)="/"),LEFT(H1691,LEN(H1691)-1),H1691)))</f>
        <v/>
      </c>
      <c r="J1691">
        <f>IF(I1691="","",IFERROR(N(INDEX($A1691:$E1691,1,Rules!$H$16)),0))</f>
        <v/>
      </c>
      <c r="K1691">
        <f>IF(I1691="","",IFERROR(N(INDEX($A1691:$E1691,1,Rules!$H$17)),0))</f>
        <v/>
      </c>
      <c r="L1691">
        <f>IF(I1691="","",IFERROR(N(INDEX($A1691:$E1691,1,Rules!$H$18))*K1691,0))</f>
        <v/>
      </c>
      <c r="M1691">
        <f>IF(I1691="","",IF(COUNTIF(Crawl!$EC$2:$EC$2001,I1691)&gt;0,"Yes","No"))</f>
        <v/>
      </c>
    </row>
    <row r="1692">
      <c r="G1692">
        <f>IF(A1692="","",IF(LEFT(A1692,4)="http",IFERROR(MID(A1692,FIND("/",A1692,FIND("//",A1692)+2),2000),"/"),A1692))</f>
        <v/>
      </c>
      <c r="H1692">
        <f>IF(G1692="","",IFERROR(LEFT(SUBSTITUTE(G1692,"#","?"),FIND("?",SUBSTITUTE(G1692,"#","?"))-1),G1692))</f>
        <v/>
      </c>
      <c r="I1692">
        <f>IF(H1692="","",LOWER(IF(AND(LEN(H1692)&gt;1,RIGHT(H1692,1)="/"),LEFT(H1692,LEN(H1692)-1),H1692)))</f>
        <v/>
      </c>
      <c r="J1692">
        <f>IF(I1692="","",IFERROR(N(INDEX($A1692:$E1692,1,Rules!$H$16)),0))</f>
        <v/>
      </c>
      <c r="K1692">
        <f>IF(I1692="","",IFERROR(N(INDEX($A1692:$E1692,1,Rules!$H$17)),0))</f>
        <v/>
      </c>
      <c r="L1692">
        <f>IF(I1692="","",IFERROR(N(INDEX($A1692:$E1692,1,Rules!$H$18))*K1692,0))</f>
        <v/>
      </c>
      <c r="M1692">
        <f>IF(I1692="","",IF(COUNTIF(Crawl!$EC$2:$EC$2001,I1692)&gt;0,"Yes","No"))</f>
        <v/>
      </c>
    </row>
    <row r="1693">
      <c r="G1693">
        <f>IF(A1693="","",IF(LEFT(A1693,4)="http",IFERROR(MID(A1693,FIND("/",A1693,FIND("//",A1693)+2),2000),"/"),A1693))</f>
        <v/>
      </c>
      <c r="H1693">
        <f>IF(G1693="","",IFERROR(LEFT(SUBSTITUTE(G1693,"#","?"),FIND("?",SUBSTITUTE(G1693,"#","?"))-1),G1693))</f>
        <v/>
      </c>
      <c r="I1693">
        <f>IF(H1693="","",LOWER(IF(AND(LEN(H1693)&gt;1,RIGHT(H1693,1)="/"),LEFT(H1693,LEN(H1693)-1),H1693)))</f>
        <v/>
      </c>
      <c r="J1693">
        <f>IF(I1693="","",IFERROR(N(INDEX($A1693:$E1693,1,Rules!$H$16)),0))</f>
        <v/>
      </c>
      <c r="K1693">
        <f>IF(I1693="","",IFERROR(N(INDEX($A1693:$E1693,1,Rules!$H$17)),0))</f>
        <v/>
      </c>
      <c r="L1693">
        <f>IF(I1693="","",IFERROR(N(INDEX($A1693:$E1693,1,Rules!$H$18))*K1693,0))</f>
        <v/>
      </c>
      <c r="M1693">
        <f>IF(I1693="","",IF(COUNTIF(Crawl!$EC$2:$EC$2001,I1693)&gt;0,"Yes","No"))</f>
        <v/>
      </c>
    </row>
    <row r="1694">
      <c r="G1694">
        <f>IF(A1694="","",IF(LEFT(A1694,4)="http",IFERROR(MID(A1694,FIND("/",A1694,FIND("//",A1694)+2),2000),"/"),A1694))</f>
        <v/>
      </c>
      <c r="H1694">
        <f>IF(G1694="","",IFERROR(LEFT(SUBSTITUTE(G1694,"#","?"),FIND("?",SUBSTITUTE(G1694,"#","?"))-1),G1694))</f>
        <v/>
      </c>
      <c r="I1694">
        <f>IF(H1694="","",LOWER(IF(AND(LEN(H1694)&gt;1,RIGHT(H1694,1)="/"),LEFT(H1694,LEN(H1694)-1),H1694)))</f>
        <v/>
      </c>
      <c r="J1694">
        <f>IF(I1694="","",IFERROR(N(INDEX($A1694:$E1694,1,Rules!$H$16)),0))</f>
        <v/>
      </c>
      <c r="K1694">
        <f>IF(I1694="","",IFERROR(N(INDEX($A1694:$E1694,1,Rules!$H$17)),0))</f>
        <v/>
      </c>
      <c r="L1694">
        <f>IF(I1694="","",IFERROR(N(INDEX($A1694:$E1694,1,Rules!$H$18))*K1694,0))</f>
        <v/>
      </c>
      <c r="M1694">
        <f>IF(I1694="","",IF(COUNTIF(Crawl!$EC$2:$EC$2001,I1694)&gt;0,"Yes","No"))</f>
        <v/>
      </c>
    </row>
    <row r="1695">
      <c r="G1695">
        <f>IF(A1695="","",IF(LEFT(A1695,4)="http",IFERROR(MID(A1695,FIND("/",A1695,FIND("//",A1695)+2),2000),"/"),A1695))</f>
        <v/>
      </c>
      <c r="H1695">
        <f>IF(G1695="","",IFERROR(LEFT(SUBSTITUTE(G1695,"#","?"),FIND("?",SUBSTITUTE(G1695,"#","?"))-1),G1695))</f>
        <v/>
      </c>
      <c r="I1695">
        <f>IF(H1695="","",LOWER(IF(AND(LEN(H1695)&gt;1,RIGHT(H1695,1)="/"),LEFT(H1695,LEN(H1695)-1),H1695)))</f>
        <v/>
      </c>
      <c r="J1695">
        <f>IF(I1695="","",IFERROR(N(INDEX($A1695:$E1695,1,Rules!$H$16)),0))</f>
        <v/>
      </c>
      <c r="K1695">
        <f>IF(I1695="","",IFERROR(N(INDEX($A1695:$E1695,1,Rules!$H$17)),0))</f>
        <v/>
      </c>
      <c r="L1695">
        <f>IF(I1695="","",IFERROR(N(INDEX($A1695:$E1695,1,Rules!$H$18))*K1695,0))</f>
        <v/>
      </c>
      <c r="M1695">
        <f>IF(I1695="","",IF(COUNTIF(Crawl!$EC$2:$EC$2001,I1695)&gt;0,"Yes","No"))</f>
        <v/>
      </c>
    </row>
    <row r="1696">
      <c r="G1696">
        <f>IF(A1696="","",IF(LEFT(A1696,4)="http",IFERROR(MID(A1696,FIND("/",A1696,FIND("//",A1696)+2),2000),"/"),A1696))</f>
        <v/>
      </c>
      <c r="H1696">
        <f>IF(G1696="","",IFERROR(LEFT(SUBSTITUTE(G1696,"#","?"),FIND("?",SUBSTITUTE(G1696,"#","?"))-1),G1696))</f>
        <v/>
      </c>
      <c r="I1696">
        <f>IF(H1696="","",LOWER(IF(AND(LEN(H1696)&gt;1,RIGHT(H1696,1)="/"),LEFT(H1696,LEN(H1696)-1),H1696)))</f>
        <v/>
      </c>
      <c r="J1696">
        <f>IF(I1696="","",IFERROR(N(INDEX($A1696:$E1696,1,Rules!$H$16)),0))</f>
        <v/>
      </c>
      <c r="K1696">
        <f>IF(I1696="","",IFERROR(N(INDEX($A1696:$E1696,1,Rules!$H$17)),0))</f>
        <v/>
      </c>
      <c r="L1696">
        <f>IF(I1696="","",IFERROR(N(INDEX($A1696:$E1696,1,Rules!$H$18))*K1696,0))</f>
        <v/>
      </c>
      <c r="M1696">
        <f>IF(I1696="","",IF(COUNTIF(Crawl!$EC$2:$EC$2001,I1696)&gt;0,"Yes","No"))</f>
        <v/>
      </c>
    </row>
    <row r="1697">
      <c r="G1697">
        <f>IF(A1697="","",IF(LEFT(A1697,4)="http",IFERROR(MID(A1697,FIND("/",A1697,FIND("//",A1697)+2),2000),"/"),A1697))</f>
        <v/>
      </c>
      <c r="H1697">
        <f>IF(G1697="","",IFERROR(LEFT(SUBSTITUTE(G1697,"#","?"),FIND("?",SUBSTITUTE(G1697,"#","?"))-1),G1697))</f>
        <v/>
      </c>
      <c r="I1697">
        <f>IF(H1697="","",LOWER(IF(AND(LEN(H1697)&gt;1,RIGHT(H1697,1)="/"),LEFT(H1697,LEN(H1697)-1),H1697)))</f>
        <v/>
      </c>
      <c r="J1697">
        <f>IF(I1697="","",IFERROR(N(INDEX($A1697:$E1697,1,Rules!$H$16)),0))</f>
        <v/>
      </c>
      <c r="K1697">
        <f>IF(I1697="","",IFERROR(N(INDEX($A1697:$E1697,1,Rules!$H$17)),0))</f>
        <v/>
      </c>
      <c r="L1697">
        <f>IF(I1697="","",IFERROR(N(INDEX($A1697:$E1697,1,Rules!$H$18))*K1697,0))</f>
        <v/>
      </c>
      <c r="M1697">
        <f>IF(I1697="","",IF(COUNTIF(Crawl!$EC$2:$EC$2001,I1697)&gt;0,"Yes","No"))</f>
        <v/>
      </c>
    </row>
    <row r="1698">
      <c r="G1698">
        <f>IF(A1698="","",IF(LEFT(A1698,4)="http",IFERROR(MID(A1698,FIND("/",A1698,FIND("//",A1698)+2),2000),"/"),A1698))</f>
        <v/>
      </c>
      <c r="H1698">
        <f>IF(G1698="","",IFERROR(LEFT(SUBSTITUTE(G1698,"#","?"),FIND("?",SUBSTITUTE(G1698,"#","?"))-1),G1698))</f>
        <v/>
      </c>
      <c r="I1698">
        <f>IF(H1698="","",LOWER(IF(AND(LEN(H1698)&gt;1,RIGHT(H1698,1)="/"),LEFT(H1698,LEN(H1698)-1),H1698)))</f>
        <v/>
      </c>
      <c r="J1698">
        <f>IF(I1698="","",IFERROR(N(INDEX($A1698:$E1698,1,Rules!$H$16)),0))</f>
        <v/>
      </c>
      <c r="K1698">
        <f>IF(I1698="","",IFERROR(N(INDEX($A1698:$E1698,1,Rules!$H$17)),0))</f>
        <v/>
      </c>
      <c r="L1698">
        <f>IF(I1698="","",IFERROR(N(INDEX($A1698:$E1698,1,Rules!$H$18))*K1698,0))</f>
        <v/>
      </c>
      <c r="M1698">
        <f>IF(I1698="","",IF(COUNTIF(Crawl!$EC$2:$EC$2001,I1698)&gt;0,"Yes","No"))</f>
        <v/>
      </c>
    </row>
    <row r="1699">
      <c r="G1699">
        <f>IF(A1699="","",IF(LEFT(A1699,4)="http",IFERROR(MID(A1699,FIND("/",A1699,FIND("//",A1699)+2),2000),"/"),A1699))</f>
        <v/>
      </c>
      <c r="H1699">
        <f>IF(G1699="","",IFERROR(LEFT(SUBSTITUTE(G1699,"#","?"),FIND("?",SUBSTITUTE(G1699,"#","?"))-1),G1699))</f>
        <v/>
      </c>
      <c r="I1699">
        <f>IF(H1699="","",LOWER(IF(AND(LEN(H1699)&gt;1,RIGHT(H1699,1)="/"),LEFT(H1699,LEN(H1699)-1),H1699)))</f>
        <v/>
      </c>
      <c r="J1699">
        <f>IF(I1699="","",IFERROR(N(INDEX($A1699:$E1699,1,Rules!$H$16)),0))</f>
        <v/>
      </c>
      <c r="K1699">
        <f>IF(I1699="","",IFERROR(N(INDEX($A1699:$E1699,1,Rules!$H$17)),0))</f>
        <v/>
      </c>
      <c r="L1699">
        <f>IF(I1699="","",IFERROR(N(INDEX($A1699:$E1699,1,Rules!$H$18))*K1699,0))</f>
        <v/>
      </c>
      <c r="M1699">
        <f>IF(I1699="","",IF(COUNTIF(Crawl!$EC$2:$EC$2001,I1699)&gt;0,"Yes","No"))</f>
        <v/>
      </c>
    </row>
    <row r="1700">
      <c r="G1700">
        <f>IF(A1700="","",IF(LEFT(A1700,4)="http",IFERROR(MID(A1700,FIND("/",A1700,FIND("//",A1700)+2),2000),"/"),A1700))</f>
        <v/>
      </c>
      <c r="H1700">
        <f>IF(G1700="","",IFERROR(LEFT(SUBSTITUTE(G1700,"#","?"),FIND("?",SUBSTITUTE(G1700,"#","?"))-1),G1700))</f>
        <v/>
      </c>
      <c r="I1700">
        <f>IF(H1700="","",LOWER(IF(AND(LEN(H1700)&gt;1,RIGHT(H1700,1)="/"),LEFT(H1700,LEN(H1700)-1),H1700)))</f>
        <v/>
      </c>
      <c r="J1700">
        <f>IF(I1700="","",IFERROR(N(INDEX($A1700:$E1700,1,Rules!$H$16)),0))</f>
        <v/>
      </c>
      <c r="K1700">
        <f>IF(I1700="","",IFERROR(N(INDEX($A1700:$E1700,1,Rules!$H$17)),0))</f>
        <v/>
      </c>
      <c r="L1700">
        <f>IF(I1700="","",IFERROR(N(INDEX($A1700:$E1700,1,Rules!$H$18))*K1700,0))</f>
        <v/>
      </c>
      <c r="M1700">
        <f>IF(I1700="","",IF(COUNTIF(Crawl!$EC$2:$EC$2001,I1700)&gt;0,"Yes","No"))</f>
        <v/>
      </c>
    </row>
    <row r="1701">
      <c r="G1701">
        <f>IF(A1701="","",IF(LEFT(A1701,4)="http",IFERROR(MID(A1701,FIND("/",A1701,FIND("//",A1701)+2),2000),"/"),A1701))</f>
        <v/>
      </c>
      <c r="H1701">
        <f>IF(G1701="","",IFERROR(LEFT(SUBSTITUTE(G1701,"#","?"),FIND("?",SUBSTITUTE(G1701,"#","?"))-1),G1701))</f>
        <v/>
      </c>
      <c r="I1701">
        <f>IF(H1701="","",LOWER(IF(AND(LEN(H1701)&gt;1,RIGHT(H1701,1)="/"),LEFT(H1701,LEN(H1701)-1),H1701)))</f>
        <v/>
      </c>
      <c r="J1701">
        <f>IF(I1701="","",IFERROR(N(INDEX($A1701:$E1701,1,Rules!$H$16)),0))</f>
        <v/>
      </c>
      <c r="K1701">
        <f>IF(I1701="","",IFERROR(N(INDEX($A1701:$E1701,1,Rules!$H$17)),0))</f>
        <v/>
      </c>
      <c r="L1701">
        <f>IF(I1701="","",IFERROR(N(INDEX($A1701:$E1701,1,Rules!$H$18))*K1701,0))</f>
        <v/>
      </c>
      <c r="M1701">
        <f>IF(I1701="","",IF(COUNTIF(Crawl!$EC$2:$EC$2001,I1701)&gt;0,"Yes","No"))</f>
        <v/>
      </c>
    </row>
    <row r="1702">
      <c r="G1702">
        <f>IF(A1702="","",IF(LEFT(A1702,4)="http",IFERROR(MID(A1702,FIND("/",A1702,FIND("//",A1702)+2),2000),"/"),A1702))</f>
        <v/>
      </c>
      <c r="H1702">
        <f>IF(G1702="","",IFERROR(LEFT(SUBSTITUTE(G1702,"#","?"),FIND("?",SUBSTITUTE(G1702,"#","?"))-1),G1702))</f>
        <v/>
      </c>
      <c r="I1702">
        <f>IF(H1702="","",LOWER(IF(AND(LEN(H1702)&gt;1,RIGHT(H1702,1)="/"),LEFT(H1702,LEN(H1702)-1),H1702)))</f>
        <v/>
      </c>
      <c r="J1702">
        <f>IF(I1702="","",IFERROR(N(INDEX($A1702:$E1702,1,Rules!$H$16)),0))</f>
        <v/>
      </c>
      <c r="K1702">
        <f>IF(I1702="","",IFERROR(N(INDEX($A1702:$E1702,1,Rules!$H$17)),0))</f>
        <v/>
      </c>
      <c r="L1702">
        <f>IF(I1702="","",IFERROR(N(INDEX($A1702:$E1702,1,Rules!$H$18))*K1702,0))</f>
        <v/>
      </c>
      <c r="M1702">
        <f>IF(I1702="","",IF(COUNTIF(Crawl!$EC$2:$EC$2001,I1702)&gt;0,"Yes","No"))</f>
        <v/>
      </c>
    </row>
    <row r="1703">
      <c r="G1703">
        <f>IF(A1703="","",IF(LEFT(A1703,4)="http",IFERROR(MID(A1703,FIND("/",A1703,FIND("//",A1703)+2),2000),"/"),A1703))</f>
        <v/>
      </c>
      <c r="H1703">
        <f>IF(G1703="","",IFERROR(LEFT(SUBSTITUTE(G1703,"#","?"),FIND("?",SUBSTITUTE(G1703,"#","?"))-1),G1703))</f>
        <v/>
      </c>
      <c r="I1703">
        <f>IF(H1703="","",LOWER(IF(AND(LEN(H1703)&gt;1,RIGHT(H1703,1)="/"),LEFT(H1703,LEN(H1703)-1),H1703)))</f>
        <v/>
      </c>
      <c r="J1703">
        <f>IF(I1703="","",IFERROR(N(INDEX($A1703:$E1703,1,Rules!$H$16)),0))</f>
        <v/>
      </c>
      <c r="K1703">
        <f>IF(I1703="","",IFERROR(N(INDEX($A1703:$E1703,1,Rules!$H$17)),0))</f>
        <v/>
      </c>
      <c r="L1703">
        <f>IF(I1703="","",IFERROR(N(INDEX($A1703:$E1703,1,Rules!$H$18))*K1703,0))</f>
        <v/>
      </c>
      <c r="M1703">
        <f>IF(I1703="","",IF(COUNTIF(Crawl!$EC$2:$EC$2001,I1703)&gt;0,"Yes","No"))</f>
        <v/>
      </c>
    </row>
    <row r="1704">
      <c r="G1704">
        <f>IF(A1704="","",IF(LEFT(A1704,4)="http",IFERROR(MID(A1704,FIND("/",A1704,FIND("//",A1704)+2),2000),"/"),A1704))</f>
        <v/>
      </c>
      <c r="H1704">
        <f>IF(G1704="","",IFERROR(LEFT(SUBSTITUTE(G1704,"#","?"),FIND("?",SUBSTITUTE(G1704,"#","?"))-1),G1704))</f>
        <v/>
      </c>
      <c r="I1704">
        <f>IF(H1704="","",LOWER(IF(AND(LEN(H1704)&gt;1,RIGHT(H1704,1)="/"),LEFT(H1704,LEN(H1704)-1),H1704)))</f>
        <v/>
      </c>
      <c r="J1704">
        <f>IF(I1704="","",IFERROR(N(INDEX($A1704:$E1704,1,Rules!$H$16)),0))</f>
        <v/>
      </c>
      <c r="K1704">
        <f>IF(I1704="","",IFERROR(N(INDEX($A1704:$E1704,1,Rules!$H$17)),0))</f>
        <v/>
      </c>
      <c r="L1704">
        <f>IF(I1704="","",IFERROR(N(INDEX($A1704:$E1704,1,Rules!$H$18))*K1704,0))</f>
        <v/>
      </c>
      <c r="M1704">
        <f>IF(I1704="","",IF(COUNTIF(Crawl!$EC$2:$EC$2001,I1704)&gt;0,"Yes","No"))</f>
        <v/>
      </c>
    </row>
    <row r="1705">
      <c r="G1705">
        <f>IF(A1705="","",IF(LEFT(A1705,4)="http",IFERROR(MID(A1705,FIND("/",A1705,FIND("//",A1705)+2),2000),"/"),A1705))</f>
        <v/>
      </c>
      <c r="H1705">
        <f>IF(G1705="","",IFERROR(LEFT(SUBSTITUTE(G1705,"#","?"),FIND("?",SUBSTITUTE(G1705,"#","?"))-1),G1705))</f>
        <v/>
      </c>
      <c r="I1705">
        <f>IF(H1705="","",LOWER(IF(AND(LEN(H1705)&gt;1,RIGHT(H1705,1)="/"),LEFT(H1705,LEN(H1705)-1),H1705)))</f>
        <v/>
      </c>
      <c r="J1705">
        <f>IF(I1705="","",IFERROR(N(INDEX($A1705:$E1705,1,Rules!$H$16)),0))</f>
        <v/>
      </c>
      <c r="K1705">
        <f>IF(I1705="","",IFERROR(N(INDEX($A1705:$E1705,1,Rules!$H$17)),0))</f>
        <v/>
      </c>
      <c r="L1705">
        <f>IF(I1705="","",IFERROR(N(INDEX($A1705:$E1705,1,Rules!$H$18))*K1705,0))</f>
        <v/>
      </c>
      <c r="M1705">
        <f>IF(I1705="","",IF(COUNTIF(Crawl!$EC$2:$EC$2001,I1705)&gt;0,"Yes","No"))</f>
        <v/>
      </c>
    </row>
    <row r="1706">
      <c r="G1706">
        <f>IF(A1706="","",IF(LEFT(A1706,4)="http",IFERROR(MID(A1706,FIND("/",A1706,FIND("//",A1706)+2),2000),"/"),A1706))</f>
        <v/>
      </c>
      <c r="H1706">
        <f>IF(G1706="","",IFERROR(LEFT(SUBSTITUTE(G1706,"#","?"),FIND("?",SUBSTITUTE(G1706,"#","?"))-1),G1706))</f>
        <v/>
      </c>
      <c r="I1706">
        <f>IF(H1706="","",LOWER(IF(AND(LEN(H1706)&gt;1,RIGHT(H1706,1)="/"),LEFT(H1706,LEN(H1706)-1),H1706)))</f>
        <v/>
      </c>
      <c r="J1706">
        <f>IF(I1706="","",IFERROR(N(INDEX($A1706:$E1706,1,Rules!$H$16)),0))</f>
        <v/>
      </c>
      <c r="K1706">
        <f>IF(I1706="","",IFERROR(N(INDEX($A1706:$E1706,1,Rules!$H$17)),0))</f>
        <v/>
      </c>
      <c r="L1706">
        <f>IF(I1706="","",IFERROR(N(INDEX($A1706:$E1706,1,Rules!$H$18))*K1706,0))</f>
        <v/>
      </c>
      <c r="M1706">
        <f>IF(I1706="","",IF(COUNTIF(Crawl!$EC$2:$EC$2001,I1706)&gt;0,"Yes","No"))</f>
        <v/>
      </c>
    </row>
    <row r="1707">
      <c r="G1707">
        <f>IF(A1707="","",IF(LEFT(A1707,4)="http",IFERROR(MID(A1707,FIND("/",A1707,FIND("//",A1707)+2),2000),"/"),A1707))</f>
        <v/>
      </c>
      <c r="H1707">
        <f>IF(G1707="","",IFERROR(LEFT(SUBSTITUTE(G1707,"#","?"),FIND("?",SUBSTITUTE(G1707,"#","?"))-1),G1707))</f>
        <v/>
      </c>
      <c r="I1707">
        <f>IF(H1707="","",LOWER(IF(AND(LEN(H1707)&gt;1,RIGHT(H1707,1)="/"),LEFT(H1707,LEN(H1707)-1),H1707)))</f>
        <v/>
      </c>
      <c r="J1707">
        <f>IF(I1707="","",IFERROR(N(INDEX($A1707:$E1707,1,Rules!$H$16)),0))</f>
        <v/>
      </c>
      <c r="K1707">
        <f>IF(I1707="","",IFERROR(N(INDEX($A1707:$E1707,1,Rules!$H$17)),0))</f>
        <v/>
      </c>
      <c r="L1707">
        <f>IF(I1707="","",IFERROR(N(INDEX($A1707:$E1707,1,Rules!$H$18))*K1707,0))</f>
        <v/>
      </c>
      <c r="M1707">
        <f>IF(I1707="","",IF(COUNTIF(Crawl!$EC$2:$EC$2001,I1707)&gt;0,"Yes","No"))</f>
        <v/>
      </c>
    </row>
    <row r="1708">
      <c r="G1708">
        <f>IF(A1708="","",IF(LEFT(A1708,4)="http",IFERROR(MID(A1708,FIND("/",A1708,FIND("//",A1708)+2),2000),"/"),A1708))</f>
        <v/>
      </c>
      <c r="H1708">
        <f>IF(G1708="","",IFERROR(LEFT(SUBSTITUTE(G1708,"#","?"),FIND("?",SUBSTITUTE(G1708,"#","?"))-1),G1708))</f>
        <v/>
      </c>
      <c r="I1708">
        <f>IF(H1708="","",LOWER(IF(AND(LEN(H1708)&gt;1,RIGHT(H1708,1)="/"),LEFT(H1708,LEN(H1708)-1),H1708)))</f>
        <v/>
      </c>
      <c r="J1708">
        <f>IF(I1708="","",IFERROR(N(INDEX($A1708:$E1708,1,Rules!$H$16)),0))</f>
        <v/>
      </c>
      <c r="K1708">
        <f>IF(I1708="","",IFERROR(N(INDEX($A1708:$E1708,1,Rules!$H$17)),0))</f>
        <v/>
      </c>
      <c r="L1708">
        <f>IF(I1708="","",IFERROR(N(INDEX($A1708:$E1708,1,Rules!$H$18))*K1708,0))</f>
        <v/>
      </c>
      <c r="M1708">
        <f>IF(I1708="","",IF(COUNTIF(Crawl!$EC$2:$EC$2001,I1708)&gt;0,"Yes","No"))</f>
        <v/>
      </c>
    </row>
    <row r="1709">
      <c r="G1709">
        <f>IF(A1709="","",IF(LEFT(A1709,4)="http",IFERROR(MID(A1709,FIND("/",A1709,FIND("//",A1709)+2),2000),"/"),A1709))</f>
        <v/>
      </c>
      <c r="H1709">
        <f>IF(G1709="","",IFERROR(LEFT(SUBSTITUTE(G1709,"#","?"),FIND("?",SUBSTITUTE(G1709,"#","?"))-1),G1709))</f>
        <v/>
      </c>
      <c r="I1709">
        <f>IF(H1709="","",LOWER(IF(AND(LEN(H1709)&gt;1,RIGHT(H1709,1)="/"),LEFT(H1709,LEN(H1709)-1),H1709)))</f>
        <v/>
      </c>
      <c r="J1709">
        <f>IF(I1709="","",IFERROR(N(INDEX($A1709:$E1709,1,Rules!$H$16)),0))</f>
        <v/>
      </c>
      <c r="K1709">
        <f>IF(I1709="","",IFERROR(N(INDEX($A1709:$E1709,1,Rules!$H$17)),0))</f>
        <v/>
      </c>
      <c r="L1709">
        <f>IF(I1709="","",IFERROR(N(INDEX($A1709:$E1709,1,Rules!$H$18))*K1709,0))</f>
        <v/>
      </c>
      <c r="M1709">
        <f>IF(I1709="","",IF(COUNTIF(Crawl!$EC$2:$EC$2001,I1709)&gt;0,"Yes","No"))</f>
        <v/>
      </c>
    </row>
    <row r="1710">
      <c r="G1710">
        <f>IF(A1710="","",IF(LEFT(A1710,4)="http",IFERROR(MID(A1710,FIND("/",A1710,FIND("//",A1710)+2),2000),"/"),A1710))</f>
        <v/>
      </c>
      <c r="H1710">
        <f>IF(G1710="","",IFERROR(LEFT(SUBSTITUTE(G1710,"#","?"),FIND("?",SUBSTITUTE(G1710,"#","?"))-1),G1710))</f>
        <v/>
      </c>
      <c r="I1710">
        <f>IF(H1710="","",LOWER(IF(AND(LEN(H1710)&gt;1,RIGHT(H1710,1)="/"),LEFT(H1710,LEN(H1710)-1),H1710)))</f>
        <v/>
      </c>
      <c r="J1710">
        <f>IF(I1710="","",IFERROR(N(INDEX($A1710:$E1710,1,Rules!$H$16)),0))</f>
        <v/>
      </c>
      <c r="K1710">
        <f>IF(I1710="","",IFERROR(N(INDEX($A1710:$E1710,1,Rules!$H$17)),0))</f>
        <v/>
      </c>
      <c r="L1710">
        <f>IF(I1710="","",IFERROR(N(INDEX($A1710:$E1710,1,Rules!$H$18))*K1710,0))</f>
        <v/>
      </c>
      <c r="M1710">
        <f>IF(I1710="","",IF(COUNTIF(Crawl!$EC$2:$EC$2001,I1710)&gt;0,"Yes","No"))</f>
        <v/>
      </c>
    </row>
    <row r="1711">
      <c r="G1711">
        <f>IF(A1711="","",IF(LEFT(A1711,4)="http",IFERROR(MID(A1711,FIND("/",A1711,FIND("//",A1711)+2),2000),"/"),A1711))</f>
        <v/>
      </c>
      <c r="H1711">
        <f>IF(G1711="","",IFERROR(LEFT(SUBSTITUTE(G1711,"#","?"),FIND("?",SUBSTITUTE(G1711,"#","?"))-1),G1711))</f>
        <v/>
      </c>
      <c r="I1711">
        <f>IF(H1711="","",LOWER(IF(AND(LEN(H1711)&gt;1,RIGHT(H1711,1)="/"),LEFT(H1711,LEN(H1711)-1),H1711)))</f>
        <v/>
      </c>
      <c r="J1711">
        <f>IF(I1711="","",IFERROR(N(INDEX($A1711:$E1711,1,Rules!$H$16)),0))</f>
        <v/>
      </c>
      <c r="K1711">
        <f>IF(I1711="","",IFERROR(N(INDEX($A1711:$E1711,1,Rules!$H$17)),0))</f>
        <v/>
      </c>
      <c r="L1711">
        <f>IF(I1711="","",IFERROR(N(INDEX($A1711:$E1711,1,Rules!$H$18))*K1711,0))</f>
        <v/>
      </c>
      <c r="M1711">
        <f>IF(I1711="","",IF(COUNTIF(Crawl!$EC$2:$EC$2001,I1711)&gt;0,"Yes","No"))</f>
        <v/>
      </c>
    </row>
    <row r="1712">
      <c r="G1712">
        <f>IF(A1712="","",IF(LEFT(A1712,4)="http",IFERROR(MID(A1712,FIND("/",A1712,FIND("//",A1712)+2),2000),"/"),A1712))</f>
        <v/>
      </c>
      <c r="H1712">
        <f>IF(G1712="","",IFERROR(LEFT(SUBSTITUTE(G1712,"#","?"),FIND("?",SUBSTITUTE(G1712,"#","?"))-1),G1712))</f>
        <v/>
      </c>
      <c r="I1712">
        <f>IF(H1712="","",LOWER(IF(AND(LEN(H1712)&gt;1,RIGHT(H1712,1)="/"),LEFT(H1712,LEN(H1712)-1),H1712)))</f>
        <v/>
      </c>
      <c r="J1712">
        <f>IF(I1712="","",IFERROR(N(INDEX($A1712:$E1712,1,Rules!$H$16)),0))</f>
        <v/>
      </c>
      <c r="K1712">
        <f>IF(I1712="","",IFERROR(N(INDEX($A1712:$E1712,1,Rules!$H$17)),0))</f>
        <v/>
      </c>
      <c r="L1712">
        <f>IF(I1712="","",IFERROR(N(INDEX($A1712:$E1712,1,Rules!$H$18))*K1712,0))</f>
        <v/>
      </c>
      <c r="M1712">
        <f>IF(I1712="","",IF(COUNTIF(Crawl!$EC$2:$EC$2001,I1712)&gt;0,"Yes","No"))</f>
        <v/>
      </c>
    </row>
    <row r="1713">
      <c r="G1713">
        <f>IF(A1713="","",IF(LEFT(A1713,4)="http",IFERROR(MID(A1713,FIND("/",A1713,FIND("//",A1713)+2),2000),"/"),A1713))</f>
        <v/>
      </c>
      <c r="H1713">
        <f>IF(G1713="","",IFERROR(LEFT(SUBSTITUTE(G1713,"#","?"),FIND("?",SUBSTITUTE(G1713,"#","?"))-1),G1713))</f>
        <v/>
      </c>
      <c r="I1713">
        <f>IF(H1713="","",LOWER(IF(AND(LEN(H1713)&gt;1,RIGHT(H1713,1)="/"),LEFT(H1713,LEN(H1713)-1),H1713)))</f>
        <v/>
      </c>
      <c r="J1713">
        <f>IF(I1713="","",IFERROR(N(INDEX($A1713:$E1713,1,Rules!$H$16)),0))</f>
        <v/>
      </c>
      <c r="K1713">
        <f>IF(I1713="","",IFERROR(N(INDEX($A1713:$E1713,1,Rules!$H$17)),0))</f>
        <v/>
      </c>
      <c r="L1713">
        <f>IF(I1713="","",IFERROR(N(INDEX($A1713:$E1713,1,Rules!$H$18))*K1713,0))</f>
        <v/>
      </c>
      <c r="M1713">
        <f>IF(I1713="","",IF(COUNTIF(Crawl!$EC$2:$EC$2001,I1713)&gt;0,"Yes","No"))</f>
        <v/>
      </c>
    </row>
    <row r="1714">
      <c r="G1714">
        <f>IF(A1714="","",IF(LEFT(A1714,4)="http",IFERROR(MID(A1714,FIND("/",A1714,FIND("//",A1714)+2),2000),"/"),A1714))</f>
        <v/>
      </c>
      <c r="H1714">
        <f>IF(G1714="","",IFERROR(LEFT(SUBSTITUTE(G1714,"#","?"),FIND("?",SUBSTITUTE(G1714,"#","?"))-1),G1714))</f>
        <v/>
      </c>
      <c r="I1714">
        <f>IF(H1714="","",LOWER(IF(AND(LEN(H1714)&gt;1,RIGHT(H1714,1)="/"),LEFT(H1714,LEN(H1714)-1),H1714)))</f>
        <v/>
      </c>
      <c r="J1714">
        <f>IF(I1714="","",IFERROR(N(INDEX($A1714:$E1714,1,Rules!$H$16)),0))</f>
        <v/>
      </c>
      <c r="K1714">
        <f>IF(I1714="","",IFERROR(N(INDEX($A1714:$E1714,1,Rules!$H$17)),0))</f>
        <v/>
      </c>
      <c r="L1714">
        <f>IF(I1714="","",IFERROR(N(INDEX($A1714:$E1714,1,Rules!$H$18))*K1714,0))</f>
        <v/>
      </c>
      <c r="M1714">
        <f>IF(I1714="","",IF(COUNTIF(Crawl!$EC$2:$EC$2001,I1714)&gt;0,"Yes","No"))</f>
        <v/>
      </c>
    </row>
    <row r="1715">
      <c r="G1715">
        <f>IF(A1715="","",IF(LEFT(A1715,4)="http",IFERROR(MID(A1715,FIND("/",A1715,FIND("//",A1715)+2),2000),"/"),A1715))</f>
        <v/>
      </c>
      <c r="H1715">
        <f>IF(G1715="","",IFERROR(LEFT(SUBSTITUTE(G1715,"#","?"),FIND("?",SUBSTITUTE(G1715,"#","?"))-1),G1715))</f>
        <v/>
      </c>
      <c r="I1715">
        <f>IF(H1715="","",LOWER(IF(AND(LEN(H1715)&gt;1,RIGHT(H1715,1)="/"),LEFT(H1715,LEN(H1715)-1),H1715)))</f>
        <v/>
      </c>
      <c r="J1715">
        <f>IF(I1715="","",IFERROR(N(INDEX($A1715:$E1715,1,Rules!$H$16)),0))</f>
        <v/>
      </c>
      <c r="K1715">
        <f>IF(I1715="","",IFERROR(N(INDEX($A1715:$E1715,1,Rules!$H$17)),0))</f>
        <v/>
      </c>
      <c r="L1715">
        <f>IF(I1715="","",IFERROR(N(INDEX($A1715:$E1715,1,Rules!$H$18))*K1715,0))</f>
        <v/>
      </c>
      <c r="M1715">
        <f>IF(I1715="","",IF(COUNTIF(Crawl!$EC$2:$EC$2001,I1715)&gt;0,"Yes","No"))</f>
        <v/>
      </c>
    </row>
    <row r="1716">
      <c r="G1716">
        <f>IF(A1716="","",IF(LEFT(A1716,4)="http",IFERROR(MID(A1716,FIND("/",A1716,FIND("//",A1716)+2),2000),"/"),A1716))</f>
        <v/>
      </c>
      <c r="H1716">
        <f>IF(G1716="","",IFERROR(LEFT(SUBSTITUTE(G1716,"#","?"),FIND("?",SUBSTITUTE(G1716,"#","?"))-1),G1716))</f>
        <v/>
      </c>
      <c r="I1716">
        <f>IF(H1716="","",LOWER(IF(AND(LEN(H1716)&gt;1,RIGHT(H1716,1)="/"),LEFT(H1716,LEN(H1716)-1),H1716)))</f>
        <v/>
      </c>
      <c r="J1716">
        <f>IF(I1716="","",IFERROR(N(INDEX($A1716:$E1716,1,Rules!$H$16)),0))</f>
        <v/>
      </c>
      <c r="K1716">
        <f>IF(I1716="","",IFERROR(N(INDEX($A1716:$E1716,1,Rules!$H$17)),0))</f>
        <v/>
      </c>
      <c r="L1716">
        <f>IF(I1716="","",IFERROR(N(INDEX($A1716:$E1716,1,Rules!$H$18))*K1716,0))</f>
        <v/>
      </c>
      <c r="M1716">
        <f>IF(I1716="","",IF(COUNTIF(Crawl!$EC$2:$EC$2001,I1716)&gt;0,"Yes","No"))</f>
        <v/>
      </c>
    </row>
    <row r="1717">
      <c r="G1717">
        <f>IF(A1717="","",IF(LEFT(A1717,4)="http",IFERROR(MID(A1717,FIND("/",A1717,FIND("//",A1717)+2),2000),"/"),A1717))</f>
        <v/>
      </c>
      <c r="H1717">
        <f>IF(G1717="","",IFERROR(LEFT(SUBSTITUTE(G1717,"#","?"),FIND("?",SUBSTITUTE(G1717,"#","?"))-1),G1717))</f>
        <v/>
      </c>
      <c r="I1717">
        <f>IF(H1717="","",LOWER(IF(AND(LEN(H1717)&gt;1,RIGHT(H1717,1)="/"),LEFT(H1717,LEN(H1717)-1),H1717)))</f>
        <v/>
      </c>
      <c r="J1717">
        <f>IF(I1717="","",IFERROR(N(INDEX($A1717:$E1717,1,Rules!$H$16)),0))</f>
        <v/>
      </c>
      <c r="K1717">
        <f>IF(I1717="","",IFERROR(N(INDEX($A1717:$E1717,1,Rules!$H$17)),0))</f>
        <v/>
      </c>
      <c r="L1717">
        <f>IF(I1717="","",IFERROR(N(INDEX($A1717:$E1717,1,Rules!$H$18))*K1717,0))</f>
        <v/>
      </c>
      <c r="M1717">
        <f>IF(I1717="","",IF(COUNTIF(Crawl!$EC$2:$EC$2001,I1717)&gt;0,"Yes","No"))</f>
        <v/>
      </c>
    </row>
    <row r="1718">
      <c r="G1718">
        <f>IF(A1718="","",IF(LEFT(A1718,4)="http",IFERROR(MID(A1718,FIND("/",A1718,FIND("//",A1718)+2),2000),"/"),A1718))</f>
        <v/>
      </c>
      <c r="H1718">
        <f>IF(G1718="","",IFERROR(LEFT(SUBSTITUTE(G1718,"#","?"),FIND("?",SUBSTITUTE(G1718,"#","?"))-1),G1718))</f>
        <v/>
      </c>
      <c r="I1718">
        <f>IF(H1718="","",LOWER(IF(AND(LEN(H1718)&gt;1,RIGHT(H1718,1)="/"),LEFT(H1718,LEN(H1718)-1),H1718)))</f>
        <v/>
      </c>
      <c r="J1718">
        <f>IF(I1718="","",IFERROR(N(INDEX($A1718:$E1718,1,Rules!$H$16)),0))</f>
        <v/>
      </c>
      <c r="K1718">
        <f>IF(I1718="","",IFERROR(N(INDEX($A1718:$E1718,1,Rules!$H$17)),0))</f>
        <v/>
      </c>
      <c r="L1718">
        <f>IF(I1718="","",IFERROR(N(INDEX($A1718:$E1718,1,Rules!$H$18))*K1718,0))</f>
        <v/>
      </c>
      <c r="M1718">
        <f>IF(I1718="","",IF(COUNTIF(Crawl!$EC$2:$EC$2001,I1718)&gt;0,"Yes","No"))</f>
        <v/>
      </c>
    </row>
    <row r="1719">
      <c r="G1719">
        <f>IF(A1719="","",IF(LEFT(A1719,4)="http",IFERROR(MID(A1719,FIND("/",A1719,FIND("//",A1719)+2),2000),"/"),A1719))</f>
        <v/>
      </c>
      <c r="H1719">
        <f>IF(G1719="","",IFERROR(LEFT(SUBSTITUTE(G1719,"#","?"),FIND("?",SUBSTITUTE(G1719,"#","?"))-1),G1719))</f>
        <v/>
      </c>
      <c r="I1719">
        <f>IF(H1719="","",LOWER(IF(AND(LEN(H1719)&gt;1,RIGHT(H1719,1)="/"),LEFT(H1719,LEN(H1719)-1),H1719)))</f>
        <v/>
      </c>
      <c r="J1719">
        <f>IF(I1719="","",IFERROR(N(INDEX($A1719:$E1719,1,Rules!$H$16)),0))</f>
        <v/>
      </c>
      <c r="K1719">
        <f>IF(I1719="","",IFERROR(N(INDEX($A1719:$E1719,1,Rules!$H$17)),0))</f>
        <v/>
      </c>
      <c r="L1719">
        <f>IF(I1719="","",IFERROR(N(INDEX($A1719:$E1719,1,Rules!$H$18))*K1719,0))</f>
        <v/>
      </c>
      <c r="M1719">
        <f>IF(I1719="","",IF(COUNTIF(Crawl!$EC$2:$EC$2001,I1719)&gt;0,"Yes","No"))</f>
        <v/>
      </c>
    </row>
    <row r="1720">
      <c r="G1720">
        <f>IF(A1720="","",IF(LEFT(A1720,4)="http",IFERROR(MID(A1720,FIND("/",A1720,FIND("//",A1720)+2),2000),"/"),A1720))</f>
        <v/>
      </c>
      <c r="H1720">
        <f>IF(G1720="","",IFERROR(LEFT(SUBSTITUTE(G1720,"#","?"),FIND("?",SUBSTITUTE(G1720,"#","?"))-1),G1720))</f>
        <v/>
      </c>
      <c r="I1720">
        <f>IF(H1720="","",LOWER(IF(AND(LEN(H1720)&gt;1,RIGHT(H1720,1)="/"),LEFT(H1720,LEN(H1720)-1),H1720)))</f>
        <v/>
      </c>
      <c r="J1720">
        <f>IF(I1720="","",IFERROR(N(INDEX($A1720:$E1720,1,Rules!$H$16)),0))</f>
        <v/>
      </c>
      <c r="K1720">
        <f>IF(I1720="","",IFERROR(N(INDEX($A1720:$E1720,1,Rules!$H$17)),0))</f>
        <v/>
      </c>
      <c r="L1720">
        <f>IF(I1720="","",IFERROR(N(INDEX($A1720:$E1720,1,Rules!$H$18))*K1720,0))</f>
        <v/>
      </c>
      <c r="M1720">
        <f>IF(I1720="","",IF(COUNTIF(Crawl!$EC$2:$EC$2001,I1720)&gt;0,"Yes","No"))</f>
        <v/>
      </c>
    </row>
    <row r="1721">
      <c r="G1721">
        <f>IF(A1721="","",IF(LEFT(A1721,4)="http",IFERROR(MID(A1721,FIND("/",A1721,FIND("//",A1721)+2),2000),"/"),A1721))</f>
        <v/>
      </c>
      <c r="H1721">
        <f>IF(G1721="","",IFERROR(LEFT(SUBSTITUTE(G1721,"#","?"),FIND("?",SUBSTITUTE(G1721,"#","?"))-1),G1721))</f>
        <v/>
      </c>
      <c r="I1721">
        <f>IF(H1721="","",LOWER(IF(AND(LEN(H1721)&gt;1,RIGHT(H1721,1)="/"),LEFT(H1721,LEN(H1721)-1),H1721)))</f>
        <v/>
      </c>
      <c r="J1721">
        <f>IF(I1721="","",IFERROR(N(INDEX($A1721:$E1721,1,Rules!$H$16)),0))</f>
        <v/>
      </c>
      <c r="K1721">
        <f>IF(I1721="","",IFERROR(N(INDEX($A1721:$E1721,1,Rules!$H$17)),0))</f>
        <v/>
      </c>
      <c r="L1721">
        <f>IF(I1721="","",IFERROR(N(INDEX($A1721:$E1721,1,Rules!$H$18))*K1721,0))</f>
        <v/>
      </c>
      <c r="M1721">
        <f>IF(I1721="","",IF(COUNTIF(Crawl!$EC$2:$EC$2001,I1721)&gt;0,"Yes","No"))</f>
        <v/>
      </c>
    </row>
    <row r="1722">
      <c r="G1722">
        <f>IF(A1722="","",IF(LEFT(A1722,4)="http",IFERROR(MID(A1722,FIND("/",A1722,FIND("//",A1722)+2),2000),"/"),A1722))</f>
        <v/>
      </c>
      <c r="H1722">
        <f>IF(G1722="","",IFERROR(LEFT(SUBSTITUTE(G1722,"#","?"),FIND("?",SUBSTITUTE(G1722,"#","?"))-1),G1722))</f>
        <v/>
      </c>
      <c r="I1722">
        <f>IF(H1722="","",LOWER(IF(AND(LEN(H1722)&gt;1,RIGHT(H1722,1)="/"),LEFT(H1722,LEN(H1722)-1),H1722)))</f>
        <v/>
      </c>
      <c r="J1722">
        <f>IF(I1722="","",IFERROR(N(INDEX($A1722:$E1722,1,Rules!$H$16)),0))</f>
        <v/>
      </c>
      <c r="K1722">
        <f>IF(I1722="","",IFERROR(N(INDEX($A1722:$E1722,1,Rules!$H$17)),0))</f>
        <v/>
      </c>
      <c r="L1722">
        <f>IF(I1722="","",IFERROR(N(INDEX($A1722:$E1722,1,Rules!$H$18))*K1722,0))</f>
        <v/>
      </c>
      <c r="M1722">
        <f>IF(I1722="","",IF(COUNTIF(Crawl!$EC$2:$EC$2001,I1722)&gt;0,"Yes","No"))</f>
        <v/>
      </c>
    </row>
    <row r="1723">
      <c r="G1723">
        <f>IF(A1723="","",IF(LEFT(A1723,4)="http",IFERROR(MID(A1723,FIND("/",A1723,FIND("//",A1723)+2),2000),"/"),A1723))</f>
        <v/>
      </c>
      <c r="H1723">
        <f>IF(G1723="","",IFERROR(LEFT(SUBSTITUTE(G1723,"#","?"),FIND("?",SUBSTITUTE(G1723,"#","?"))-1),G1723))</f>
        <v/>
      </c>
      <c r="I1723">
        <f>IF(H1723="","",LOWER(IF(AND(LEN(H1723)&gt;1,RIGHT(H1723,1)="/"),LEFT(H1723,LEN(H1723)-1),H1723)))</f>
        <v/>
      </c>
      <c r="J1723">
        <f>IF(I1723="","",IFERROR(N(INDEX($A1723:$E1723,1,Rules!$H$16)),0))</f>
        <v/>
      </c>
      <c r="K1723">
        <f>IF(I1723="","",IFERROR(N(INDEX($A1723:$E1723,1,Rules!$H$17)),0))</f>
        <v/>
      </c>
      <c r="L1723">
        <f>IF(I1723="","",IFERROR(N(INDEX($A1723:$E1723,1,Rules!$H$18))*K1723,0))</f>
        <v/>
      </c>
      <c r="M1723">
        <f>IF(I1723="","",IF(COUNTIF(Crawl!$EC$2:$EC$2001,I1723)&gt;0,"Yes","No"))</f>
        <v/>
      </c>
    </row>
    <row r="1724">
      <c r="G1724">
        <f>IF(A1724="","",IF(LEFT(A1724,4)="http",IFERROR(MID(A1724,FIND("/",A1724,FIND("//",A1724)+2),2000),"/"),A1724))</f>
        <v/>
      </c>
      <c r="H1724">
        <f>IF(G1724="","",IFERROR(LEFT(SUBSTITUTE(G1724,"#","?"),FIND("?",SUBSTITUTE(G1724,"#","?"))-1),G1724))</f>
        <v/>
      </c>
      <c r="I1724">
        <f>IF(H1724="","",LOWER(IF(AND(LEN(H1724)&gt;1,RIGHT(H1724,1)="/"),LEFT(H1724,LEN(H1724)-1),H1724)))</f>
        <v/>
      </c>
      <c r="J1724">
        <f>IF(I1724="","",IFERROR(N(INDEX($A1724:$E1724,1,Rules!$H$16)),0))</f>
        <v/>
      </c>
      <c r="K1724">
        <f>IF(I1724="","",IFERROR(N(INDEX($A1724:$E1724,1,Rules!$H$17)),0))</f>
        <v/>
      </c>
      <c r="L1724">
        <f>IF(I1724="","",IFERROR(N(INDEX($A1724:$E1724,1,Rules!$H$18))*K1724,0))</f>
        <v/>
      </c>
      <c r="M1724">
        <f>IF(I1724="","",IF(COUNTIF(Crawl!$EC$2:$EC$2001,I1724)&gt;0,"Yes","No"))</f>
        <v/>
      </c>
    </row>
    <row r="1725">
      <c r="G1725">
        <f>IF(A1725="","",IF(LEFT(A1725,4)="http",IFERROR(MID(A1725,FIND("/",A1725,FIND("//",A1725)+2),2000),"/"),A1725))</f>
        <v/>
      </c>
      <c r="H1725">
        <f>IF(G1725="","",IFERROR(LEFT(SUBSTITUTE(G1725,"#","?"),FIND("?",SUBSTITUTE(G1725,"#","?"))-1),G1725))</f>
        <v/>
      </c>
      <c r="I1725">
        <f>IF(H1725="","",LOWER(IF(AND(LEN(H1725)&gt;1,RIGHT(H1725,1)="/"),LEFT(H1725,LEN(H1725)-1),H1725)))</f>
        <v/>
      </c>
      <c r="J1725">
        <f>IF(I1725="","",IFERROR(N(INDEX($A1725:$E1725,1,Rules!$H$16)),0))</f>
        <v/>
      </c>
      <c r="K1725">
        <f>IF(I1725="","",IFERROR(N(INDEX($A1725:$E1725,1,Rules!$H$17)),0))</f>
        <v/>
      </c>
      <c r="L1725">
        <f>IF(I1725="","",IFERROR(N(INDEX($A1725:$E1725,1,Rules!$H$18))*K1725,0))</f>
        <v/>
      </c>
      <c r="M1725">
        <f>IF(I1725="","",IF(COUNTIF(Crawl!$EC$2:$EC$2001,I1725)&gt;0,"Yes","No"))</f>
        <v/>
      </c>
    </row>
    <row r="1726">
      <c r="G1726">
        <f>IF(A1726="","",IF(LEFT(A1726,4)="http",IFERROR(MID(A1726,FIND("/",A1726,FIND("//",A1726)+2),2000),"/"),A1726))</f>
        <v/>
      </c>
      <c r="H1726">
        <f>IF(G1726="","",IFERROR(LEFT(SUBSTITUTE(G1726,"#","?"),FIND("?",SUBSTITUTE(G1726,"#","?"))-1),G1726))</f>
        <v/>
      </c>
      <c r="I1726">
        <f>IF(H1726="","",LOWER(IF(AND(LEN(H1726)&gt;1,RIGHT(H1726,1)="/"),LEFT(H1726,LEN(H1726)-1),H1726)))</f>
        <v/>
      </c>
      <c r="J1726">
        <f>IF(I1726="","",IFERROR(N(INDEX($A1726:$E1726,1,Rules!$H$16)),0))</f>
        <v/>
      </c>
      <c r="K1726">
        <f>IF(I1726="","",IFERROR(N(INDEX($A1726:$E1726,1,Rules!$H$17)),0))</f>
        <v/>
      </c>
      <c r="L1726">
        <f>IF(I1726="","",IFERROR(N(INDEX($A1726:$E1726,1,Rules!$H$18))*K1726,0))</f>
        <v/>
      </c>
      <c r="M1726">
        <f>IF(I1726="","",IF(COUNTIF(Crawl!$EC$2:$EC$2001,I1726)&gt;0,"Yes","No"))</f>
        <v/>
      </c>
    </row>
    <row r="1727">
      <c r="G1727">
        <f>IF(A1727="","",IF(LEFT(A1727,4)="http",IFERROR(MID(A1727,FIND("/",A1727,FIND("//",A1727)+2),2000),"/"),A1727))</f>
        <v/>
      </c>
      <c r="H1727">
        <f>IF(G1727="","",IFERROR(LEFT(SUBSTITUTE(G1727,"#","?"),FIND("?",SUBSTITUTE(G1727,"#","?"))-1),G1727))</f>
        <v/>
      </c>
      <c r="I1727">
        <f>IF(H1727="","",LOWER(IF(AND(LEN(H1727)&gt;1,RIGHT(H1727,1)="/"),LEFT(H1727,LEN(H1727)-1),H1727)))</f>
        <v/>
      </c>
      <c r="J1727">
        <f>IF(I1727="","",IFERROR(N(INDEX($A1727:$E1727,1,Rules!$H$16)),0))</f>
        <v/>
      </c>
      <c r="K1727">
        <f>IF(I1727="","",IFERROR(N(INDEX($A1727:$E1727,1,Rules!$H$17)),0))</f>
        <v/>
      </c>
      <c r="L1727">
        <f>IF(I1727="","",IFERROR(N(INDEX($A1727:$E1727,1,Rules!$H$18))*K1727,0))</f>
        <v/>
      </c>
      <c r="M1727">
        <f>IF(I1727="","",IF(COUNTIF(Crawl!$EC$2:$EC$2001,I1727)&gt;0,"Yes","No"))</f>
        <v/>
      </c>
    </row>
    <row r="1728">
      <c r="G1728">
        <f>IF(A1728="","",IF(LEFT(A1728,4)="http",IFERROR(MID(A1728,FIND("/",A1728,FIND("//",A1728)+2),2000),"/"),A1728))</f>
        <v/>
      </c>
      <c r="H1728">
        <f>IF(G1728="","",IFERROR(LEFT(SUBSTITUTE(G1728,"#","?"),FIND("?",SUBSTITUTE(G1728,"#","?"))-1),G1728))</f>
        <v/>
      </c>
      <c r="I1728">
        <f>IF(H1728="","",LOWER(IF(AND(LEN(H1728)&gt;1,RIGHT(H1728,1)="/"),LEFT(H1728,LEN(H1728)-1),H1728)))</f>
        <v/>
      </c>
      <c r="J1728">
        <f>IF(I1728="","",IFERROR(N(INDEX($A1728:$E1728,1,Rules!$H$16)),0))</f>
        <v/>
      </c>
      <c r="K1728">
        <f>IF(I1728="","",IFERROR(N(INDEX($A1728:$E1728,1,Rules!$H$17)),0))</f>
        <v/>
      </c>
      <c r="L1728">
        <f>IF(I1728="","",IFERROR(N(INDEX($A1728:$E1728,1,Rules!$H$18))*K1728,0))</f>
        <v/>
      </c>
      <c r="M1728">
        <f>IF(I1728="","",IF(COUNTIF(Crawl!$EC$2:$EC$2001,I1728)&gt;0,"Yes","No"))</f>
        <v/>
      </c>
    </row>
    <row r="1729">
      <c r="G1729">
        <f>IF(A1729="","",IF(LEFT(A1729,4)="http",IFERROR(MID(A1729,FIND("/",A1729,FIND("//",A1729)+2),2000),"/"),A1729))</f>
        <v/>
      </c>
      <c r="H1729">
        <f>IF(G1729="","",IFERROR(LEFT(SUBSTITUTE(G1729,"#","?"),FIND("?",SUBSTITUTE(G1729,"#","?"))-1),G1729))</f>
        <v/>
      </c>
      <c r="I1729">
        <f>IF(H1729="","",LOWER(IF(AND(LEN(H1729)&gt;1,RIGHT(H1729,1)="/"),LEFT(H1729,LEN(H1729)-1),H1729)))</f>
        <v/>
      </c>
      <c r="J1729">
        <f>IF(I1729="","",IFERROR(N(INDEX($A1729:$E1729,1,Rules!$H$16)),0))</f>
        <v/>
      </c>
      <c r="K1729">
        <f>IF(I1729="","",IFERROR(N(INDEX($A1729:$E1729,1,Rules!$H$17)),0))</f>
        <v/>
      </c>
      <c r="L1729">
        <f>IF(I1729="","",IFERROR(N(INDEX($A1729:$E1729,1,Rules!$H$18))*K1729,0))</f>
        <v/>
      </c>
      <c r="M1729">
        <f>IF(I1729="","",IF(COUNTIF(Crawl!$EC$2:$EC$2001,I1729)&gt;0,"Yes","No"))</f>
        <v/>
      </c>
    </row>
    <row r="1730">
      <c r="G1730">
        <f>IF(A1730="","",IF(LEFT(A1730,4)="http",IFERROR(MID(A1730,FIND("/",A1730,FIND("//",A1730)+2),2000),"/"),A1730))</f>
        <v/>
      </c>
      <c r="H1730">
        <f>IF(G1730="","",IFERROR(LEFT(SUBSTITUTE(G1730,"#","?"),FIND("?",SUBSTITUTE(G1730,"#","?"))-1),G1730))</f>
        <v/>
      </c>
      <c r="I1730">
        <f>IF(H1730="","",LOWER(IF(AND(LEN(H1730)&gt;1,RIGHT(H1730,1)="/"),LEFT(H1730,LEN(H1730)-1),H1730)))</f>
        <v/>
      </c>
      <c r="J1730">
        <f>IF(I1730="","",IFERROR(N(INDEX($A1730:$E1730,1,Rules!$H$16)),0))</f>
        <v/>
      </c>
      <c r="K1730">
        <f>IF(I1730="","",IFERROR(N(INDEX($A1730:$E1730,1,Rules!$H$17)),0))</f>
        <v/>
      </c>
      <c r="L1730">
        <f>IF(I1730="","",IFERROR(N(INDEX($A1730:$E1730,1,Rules!$H$18))*K1730,0))</f>
        <v/>
      </c>
      <c r="M1730">
        <f>IF(I1730="","",IF(COUNTIF(Crawl!$EC$2:$EC$2001,I1730)&gt;0,"Yes","No"))</f>
        <v/>
      </c>
    </row>
    <row r="1731">
      <c r="G1731">
        <f>IF(A1731="","",IF(LEFT(A1731,4)="http",IFERROR(MID(A1731,FIND("/",A1731,FIND("//",A1731)+2),2000),"/"),A1731))</f>
        <v/>
      </c>
      <c r="H1731">
        <f>IF(G1731="","",IFERROR(LEFT(SUBSTITUTE(G1731,"#","?"),FIND("?",SUBSTITUTE(G1731,"#","?"))-1),G1731))</f>
        <v/>
      </c>
      <c r="I1731">
        <f>IF(H1731="","",LOWER(IF(AND(LEN(H1731)&gt;1,RIGHT(H1731,1)="/"),LEFT(H1731,LEN(H1731)-1),H1731)))</f>
        <v/>
      </c>
      <c r="J1731">
        <f>IF(I1731="","",IFERROR(N(INDEX($A1731:$E1731,1,Rules!$H$16)),0))</f>
        <v/>
      </c>
      <c r="K1731">
        <f>IF(I1731="","",IFERROR(N(INDEX($A1731:$E1731,1,Rules!$H$17)),0))</f>
        <v/>
      </c>
      <c r="L1731">
        <f>IF(I1731="","",IFERROR(N(INDEX($A1731:$E1731,1,Rules!$H$18))*K1731,0))</f>
        <v/>
      </c>
      <c r="M1731">
        <f>IF(I1731="","",IF(COUNTIF(Crawl!$EC$2:$EC$2001,I1731)&gt;0,"Yes","No"))</f>
        <v/>
      </c>
    </row>
    <row r="1732">
      <c r="G1732">
        <f>IF(A1732="","",IF(LEFT(A1732,4)="http",IFERROR(MID(A1732,FIND("/",A1732,FIND("//",A1732)+2),2000),"/"),A1732))</f>
        <v/>
      </c>
      <c r="H1732">
        <f>IF(G1732="","",IFERROR(LEFT(SUBSTITUTE(G1732,"#","?"),FIND("?",SUBSTITUTE(G1732,"#","?"))-1),G1732))</f>
        <v/>
      </c>
      <c r="I1732">
        <f>IF(H1732="","",LOWER(IF(AND(LEN(H1732)&gt;1,RIGHT(H1732,1)="/"),LEFT(H1732,LEN(H1732)-1),H1732)))</f>
        <v/>
      </c>
      <c r="J1732">
        <f>IF(I1732="","",IFERROR(N(INDEX($A1732:$E1732,1,Rules!$H$16)),0))</f>
        <v/>
      </c>
      <c r="K1732">
        <f>IF(I1732="","",IFERROR(N(INDEX($A1732:$E1732,1,Rules!$H$17)),0))</f>
        <v/>
      </c>
      <c r="L1732">
        <f>IF(I1732="","",IFERROR(N(INDEX($A1732:$E1732,1,Rules!$H$18))*K1732,0))</f>
        <v/>
      </c>
      <c r="M1732">
        <f>IF(I1732="","",IF(COUNTIF(Crawl!$EC$2:$EC$2001,I1732)&gt;0,"Yes","No"))</f>
        <v/>
      </c>
    </row>
    <row r="1733">
      <c r="G1733">
        <f>IF(A1733="","",IF(LEFT(A1733,4)="http",IFERROR(MID(A1733,FIND("/",A1733,FIND("//",A1733)+2),2000),"/"),A1733))</f>
        <v/>
      </c>
      <c r="H1733">
        <f>IF(G1733="","",IFERROR(LEFT(SUBSTITUTE(G1733,"#","?"),FIND("?",SUBSTITUTE(G1733,"#","?"))-1),G1733))</f>
        <v/>
      </c>
      <c r="I1733">
        <f>IF(H1733="","",LOWER(IF(AND(LEN(H1733)&gt;1,RIGHT(H1733,1)="/"),LEFT(H1733,LEN(H1733)-1),H1733)))</f>
        <v/>
      </c>
      <c r="J1733">
        <f>IF(I1733="","",IFERROR(N(INDEX($A1733:$E1733,1,Rules!$H$16)),0))</f>
        <v/>
      </c>
      <c r="K1733">
        <f>IF(I1733="","",IFERROR(N(INDEX($A1733:$E1733,1,Rules!$H$17)),0))</f>
        <v/>
      </c>
      <c r="L1733">
        <f>IF(I1733="","",IFERROR(N(INDEX($A1733:$E1733,1,Rules!$H$18))*K1733,0))</f>
        <v/>
      </c>
      <c r="M1733">
        <f>IF(I1733="","",IF(COUNTIF(Crawl!$EC$2:$EC$2001,I1733)&gt;0,"Yes","No"))</f>
        <v/>
      </c>
    </row>
    <row r="1734">
      <c r="G1734">
        <f>IF(A1734="","",IF(LEFT(A1734,4)="http",IFERROR(MID(A1734,FIND("/",A1734,FIND("//",A1734)+2),2000),"/"),A1734))</f>
        <v/>
      </c>
      <c r="H1734">
        <f>IF(G1734="","",IFERROR(LEFT(SUBSTITUTE(G1734,"#","?"),FIND("?",SUBSTITUTE(G1734,"#","?"))-1),G1734))</f>
        <v/>
      </c>
      <c r="I1734">
        <f>IF(H1734="","",LOWER(IF(AND(LEN(H1734)&gt;1,RIGHT(H1734,1)="/"),LEFT(H1734,LEN(H1734)-1),H1734)))</f>
        <v/>
      </c>
      <c r="J1734">
        <f>IF(I1734="","",IFERROR(N(INDEX($A1734:$E1734,1,Rules!$H$16)),0))</f>
        <v/>
      </c>
      <c r="K1734">
        <f>IF(I1734="","",IFERROR(N(INDEX($A1734:$E1734,1,Rules!$H$17)),0))</f>
        <v/>
      </c>
      <c r="L1734">
        <f>IF(I1734="","",IFERROR(N(INDEX($A1734:$E1734,1,Rules!$H$18))*K1734,0))</f>
        <v/>
      </c>
      <c r="M1734">
        <f>IF(I1734="","",IF(COUNTIF(Crawl!$EC$2:$EC$2001,I1734)&gt;0,"Yes","No"))</f>
        <v/>
      </c>
    </row>
    <row r="1735">
      <c r="G1735">
        <f>IF(A1735="","",IF(LEFT(A1735,4)="http",IFERROR(MID(A1735,FIND("/",A1735,FIND("//",A1735)+2),2000),"/"),A1735))</f>
        <v/>
      </c>
      <c r="H1735">
        <f>IF(G1735="","",IFERROR(LEFT(SUBSTITUTE(G1735,"#","?"),FIND("?",SUBSTITUTE(G1735,"#","?"))-1),G1735))</f>
        <v/>
      </c>
      <c r="I1735">
        <f>IF(H1735="","",LOWER(IF(AND(LEN(H1735)&gt;1,RIGHT(H1735,1)="/"),LEFT(H1735,LEN(H1735)-1),H1735)))</f>
        <v/>
      </c>
      <c r="J1735">
        <f>IF(I1735="","",IFERROR(N(INDEX($A1735:$E1735,1,Rules!$H$16)),0))</f>
        <v/>
      </c>
      <c r="K1735">
        <f>IF(I1735="","",IFERROR(N(INDEX($A1735:$E1735,1,Rules!$H$17)),0))</f>
        <v/>
      </c>
      <c r="L1735">
        <f>IF(I1735="","",IFERROR(N(INDEX($A1735:$E1735,1,Rules!$H$18))*K1735,0))</f>
        <v/>
      </c>
      <c r="M1735">
        <f>IF(I1735="","",IF(COUNTIF(Crawl!$EC$2:$EC$2001,I1735)&gt;0,"Yes","No"))</f>
        <v/>
      </c>
    </row>
    <row r="1736">
      <c r="G1736">
        <f>IF(A1736="","",IF(LEFT(A1736,4)="http",IFERROR(MID(A1736,FIND("/",A1736,FIND("//",A1736)+2),2000),"/"),A1736))</f>
        <v/>
      </c>
      <c r="H1736">
        <f>IF(G1736="","",IFERROR(LEFT(SUBSTITUTE(G1736,"#","?"),FIND("?",SUBSTITUTE(G1736,"#","?"))-1),G1736))</f>
        <v/>
      </c>
      <c r="I1736">
        <f>IF(H1736="","",LOWER(IF(AND(LEN(H1736)&gt;1,RIGHT(H1736,1)="/"),LEFT(H1736,LEN(H1736)-1),H1736)))</f>
        <v/>
      </c>
      <c r="J1736">
        <f>IF(I1736="","",IFERROR(N(INDEX($A1736:$E1736,1,Rules!$H$16)),0))</f>
        <v/>
      </c>
      <c r="K1736">
        <f>IF(I1736="","",IFERROR(N(INDEX($A1736:$E1736,1,Rules!$H$17)),0))</f>
        <v/>
      </c>
      <c r="L1736">
        <f>IF(I1736="","",IFERROR(N(INDEX($A1736:$E1736,1,Rules!$H$18))*K1736,0))</f>
        <v/>
      </c>
      <c r="M1736">
        <f>IF(I1736="","",IF(COUNTIF(Crawl!$EC$2:$EC$2001,I1736)&gt;0,"Yes","No"))</f>
        <v/>
      </c>
    </row>
    <row r="1737">
      <c r="G1737">
        <f>IF(A1737="","",IF(LEFT(A1737,4)="http",IFERROR(MID(A1737,FIND("/",A1737,FIND("//",A1737)+2),2000),"/"),A1737))</f>
        <v/>
      </c>
      <c r="H1737">
        <f>IF(G1737="","",IFERROR(LEFT(SUBSTITUTE(G1737,"#","?"),FIND("?",SUBSTITUTE(G1737,"#","?"))-1),G1737))</f>
        <v/>
      </c>
      <c r="I1737">
        <f>IF(H1737="","",LOWER(IF(AND(LEN(H1737)&gt;1,RIGHT(H1737,1)="/"),LEFT(H1737,LEN(H1737)-1),H1737)))</f>
        <v/>
      </c>
      <c r="J1737">
        <f>IF(I1737="","",IFERROR(N(INDEX($A1737:$E1737,1,Rules!$H$16)),0))</f>
        <v/>
      </c>
      <c r="K1737">
        <f>IF(I1737="","",IFERROR(N(INDEX($A1737:$E1737,1,Rules!$H$17)),0))</f>
        <v/>
      </c>
      <c r="L1737">
        <f>IF(I1737="","",IFERROR(N(INDEX($A1737:$E1737,1,Rules!$H$18))*K1737,0))</f>
        <v/>
      </c>
      <c r="M1737">
        <f>IF(I1737="","",IF(COUNTIF(Crawl!$EC$2:$EC$2001,I1737)&gt;0,"Yes","No"))</f>
        <v/>
      </c>
    </row>
    <row r="1738">
      <c r="G1738">
        <f>IF(A1738="","",IF(LEFT(A1738,4)="http",IFERROR(MID(A1738,FIND("/",A1738,FIND("//",A1738)+2),2000),"/"),A1738))</f>
        <v/>
      </c>
      <c r="H1738">
        <f>IF(G1738="","",IFERROR(LEFT(SUBSTITUTE(G1738,"#","?"),FIND("?",SUBSTITUTE(G1738,"#","?"))-1),G1738))</f>
        <v/>
      </c>
      <c r="I1738">
        <f>IF(H1738="","",LOWER(IF(AND(LEN(H1738)&gt;1,RIGHT(H1738,1)="/"),LEFT(H1738,LEN(H1738)-1),H1738)))</f>
        <v/>
      </c>
      <c r="J1738">
        <f>IF(I1738="","",IFERROR(N(INDEX($A1738:$E1738,1,Rules!$H$16)),0))</f>
        <v/>
      </c>
      <c r="K1738">
        <f>IF(I1738="","",IFERROR(N(INDEX($A1738:$E1738,1,Rules!$H$17)),0))</f>
        <v/>
      </c>
      <c r="L1738">
        <f>IF(I1738="","",IFERROR(N(INDEX($A1738:$E1738,1,Rules!$H$18))*K1738,0))</f>
        <v/>
      </c>
      <c r="M1738">
        <f>IF(I1738="","",IF(COUNTIF(Crawl!$EC$2:$EC$2001,I1738)&gt;0,"Yes","No"))</f>
        <v/>
      </c>
    </row>
    <row r="1739">
      <c r="G1739">
        <f>IF(A1739="","",IF(LEFT(A1739,4)="http",IFERROR(MID(A1739,FIND("/",A1739,FIND("//",A1739)+2),2000),"/"),A1739))</f>
        <v/>
      </c>
      <c r="H1739">
        <f>IF(G1739="","",IFERROR(LEFT(SUBSTITUTE(G1739,"#","?"),FIND("?",SUBSTITUTE(G1739,"#","?"))-1),G1739))</f>
        <v/>
      </c>
      <c r="I1739">
        <f>IF(H1739="","",LOWER(IF(AND(LEN(H1739)&gt;1,RIGHT(H1739,1)="/"),LEFT(H1739,LEN(H1739)-1),H1739)))</f>
        <v/>
      </c>
      <c r="J1739">
        <f>IF(I1739="","",IFERROR(N(INDEX($A1739:$E1739,1,Rules!$H$16)),0))</f>
        <v/>
      </c>
      <c r="K1739">
        <f>IF(I1739="","",IFERROR(N(INDEX($A1739:$E1739,1,Rules!$H$17)),0))</f>
        <v/>
      </c>
      <c r="L1739">
        <f>IF(I1739="","",IFERROR(N(INDEX($A1739:$E1739,1,Rules!$H$18))*K1739,0))</f>
        <v/>
      </c>
      <c r="M1739">
        <f>IF(I1739="","",IF(COUNTIF(Crawl!$EC$2:$EC$2001,I1739)&gt;0,"Yes","No"))</f>
        <v/>
      </c>
    </row>
    <row r="1740">
      <c r="G1740">
        <f>IF(A1740="","",IF(LEFT(A1740,4)="http",IFERROR(MID(A1740,FIND("/",A1740,FIND("//",A1740)+2),2000),"/"),A1740))</f>
        <v/>
      </c>
      <c r="H1740">
        <f>IF(G1740="","",IFERROR(LEFT(SUBSTITUTE(G1740,"#","?"),FIND("?",SUBSTITUTE(G1740,"#","?"))-1),G1740))</f>
        <v/>
      </c>
      <c r="I1740">
        <f>IF(H1740="","",LOWER(IF(AND(LEN(H1740)&gt;1,RIGHT(H1740,1)="/"),LEFT(H1740,LEN(H1740)-1),H1740)))</f>
        <v/>
      </c>
      <c r="J1740">
        <f>IF(I1740="","",IFERROR(N(INDEX($A1740:$E1740,1,Rules!$H$16)),0))</f>
        <v/>
      </c>
      <c r="K1740">
        <f>IF(I1740="","",IFERROR(N(INDEX($A1740:$E1740,1,Rules!$H$17)),0))</f>
        <v/>
      </c>
      <c r="L1740">
        <f>IF(I1740="","",IFERROR(N(INDEX($A1740:$E1740,1,Rules!$H$18))*K1740,0))</f>
        <v/>
      </c>
      <c r="M1740">
        <f>IF(I1740="","",IF(COUNTIF(Crawl!$EC$2:$EC$2001,I1740)&gt;0,"Yes","No"))</f>
        <v/>
      </c>
    </row>
    <row r="1741">
      <c r="G1741">
        <f>IF(A1741="","",IF(LEFT(A1741,4)="http",IFERROR(MID(A1741,FIND("/",A1741,FIND("//",A1741)+2),2000),"/"),A1741))</f>
        <v/>
      </c>
      <c r="H1741">
        <f>IF(G1741="","",IFERROR(LEFT(SUBSTITUTE(G1741,"#","?"),FIND("?",SUBSTITUTE(G1741,"#","?"))-1),G1741))</f>
        <v/>
      </c>
      <c r="I1741">
        <f>IF(H1741="","",LOWER(IF(AND(LEN(H1741)&gt;1,RIGHT(H1741,1)="/"),LEFT(H1741,LEN(H1741)-1),H1741)))</f>
        <v/>
      </c>
      <c r="J1741">
        <f>IF(I1741="","",IFERROR(N(INDEX($A1741:$E1741,1,Rules!$H$16)),0))</f>
        <v/>
      </c>
      <c r="K1741">
        <f>IF(I1741="","",IFERROR(N(INDEX($A1741:$E1741,1,Rules!$H$17)),0))</f>
        <v/>
      </c>
      <c r="L1741">
        <f>IF(I1741="","",IFERROR(N(INDEX($A1741:$E1741,1,Rules!$H$18))*K1741,0))</f>
        <v/>
      </c>
      <c r="M1741">
        <f>IF(I1741="","",IF(COUNTIF(Crawl!$EC$2:$EC$2001,I1741)&gt;0,"Yes","No"))</f>
        <v/>
      </c>
    </row>
    <row r="1742">
      <c r="G1742">
        <f>IF(A1742="","",IF(LEFT(A1742,4)="http",IFERROR(MID(A1742,FIND("/",A1742,FIND("//",A1742)+2),2000),"/"),A1742))</f>
        <v/>
      </c>
      <c r="H1742">
        <f>IF(G1742="","",IFERROR(LEFT(SUBSTITUTE(G1742,"#","?"),FIND("?",SUBSTITUTE(G1742,"#","?"))-1),G1742))</f>
        <v/>
      </c>
      <c r="I1742">
        <f>IF(H1742="","",LOWER(IF(AND(LEN(H1742)&gt;1,RIGHT(H1742,1)="/"),LEFT(H1742,LEN(H1742)-1),H1742)))</f>
        <v/>
      </c>
      <c r="J1742">
        <f>IF(I1742="","",IFERROR(N(INDEX($A1742:$E1742,1,Rules!$H$16)),0))</f>
        <v/>
      </c>
      <c r="K1742">
        <f>IF(I1742="","",IFERROR(N(INDEX($A1742:$E1742,1,Rules!$H$17)),0))</f>
        <v/>
      </c>
      <c r="L1742">
        <f>IF(I1742="","",IFERROR(N(INDEX($A1742:$E1742,1,Rules!$H$18))*K1742,0))</f>
        <v/>
      </c>
      <c r="M1742">
        <f>IF(I1742="","",IF(COUNTIF(Crawl!$EC$2:$EC$2001,I1742)&gt;0,"Yes","No"))</f>
        <v/>
      </c>
    </row>
    <row r="1743">
      <c r="G1743">
        <f>IF(A1743="","",IF(LEFT(A1743,4)="http",IFERROR(MID(A1743,FIND("/",A1743,FIND("//",A1743)+2),2000),"/"),A1743))</f>
        <v/>
      </c>
      <c r="H1743">
        <f>IF(G1743="","",IFERROR(LEFT(SUBSTITUTE(G1743,"#","?"),FIND("?",SUBSTITUTE(G1743,"#","?"))-1),G1743))</f>
        <v/>
      </c>
      <c r="I1743">
        <f>IF(H1743="","",LOWER(IF(AND(LEN(H1743)&gt;1,RIGHT(H1743,1)="/"),LEFT(H1743,LEN(H1743)-1),H1743)))</f>
        <v/>
      </c>
      <c r="J1743">
        <f>IF(I1743="","",IFERROR(N(INDEX($A1743:$E1743,1,Rules!$H$16)),0))</f>
        <v/>
      </c>
      <c r="K1743">
        <f>IF(I1743="","",IFERROR(N(INDEX($A1743:$E1743,1,Rules!$H$17)),0))</f>
        <v/>
      </c>
      <c r="L1743">
        <f>IF(I1743="","",IFERROR(N(INDEX($A1743:$E1743,1,Rules!$H$18))*K1743,0))</f>
        <v/>
      </c>
      <c r="M1743">
        <f>IF(I1743="","",IF(COUNTIF(Crawl!$EC$2:$EC$2001,I1743)&gt;0,"Yes","No"))</f>
        <v/>
      </c>
    </row>
    <row r="1744">
      <c r="G1744">
        <f>IF(A1744="","",IF(LEFT(A1744,4)="http",IFERROR(MID(A1744,FIND("/",A1744,FIND("//",A1744)+2),2000),"/"),A1744))</f>
        <v/>
      </c>
      <c r="H1744">
        <f>IF(G1744="","",IFERROR(LEFT(SUBSTITUTE(G1744,"#","?"),FIND("?",SUBSTITUTE(G1744,"#","?"))-1),G1744))</f>
        <v/>
      </c>
      <c r="I1744">
        <f>IF(H1744="","",LOWER(IF(AND(LEN(H1744)&gt;1,RIGHT(H1744,1)="/"),LEFT(H1744,LEN(H1744)-1),H1744)))</f>
        <v/>
      </c>
      <c r="J1744">
        <f>IF(I1744="","",IFERROR(N(INDEX($A1744:$E1744,1,Rules!$H$16)),0))</f>
        <v/>
      </c>
      <c r="K1744">
        <f>IF(I1744="","",IFERROR(N(INDEX($A1744:$E1744,1,Rules!$H$17)),0))</f>
        <v/>
      </c>
      <c r="L1744">
        <f>IF(I1744="","",IFERROR(N(INDEX($A1744:$E1744,1,Rules!$H$18))*K1744,0))</f>
        <v/>
      </c>
      <c r="M1744">
        <f>IF(I1744="","",IF(COUNTIF(Crawl!$EC$2:$EC$2001,I1744)&gt;0,"Yes","No"))</f>
        <v/>
      </c>
    </row>
    <row r="1745">
      <c r="G1745">
        <f>IF(A1745="","",IF(LEFT(A1745,4)="http",IFERROR(MID(A1745,FIND("/",A1745,FIND("//",A1745)+2),2000),"/"),A1745))</f>
        <v/>
      </c>
      <c r="H1745">
        <f>IF(G1745="","",IFERROR(LEFT(SUBSTITUTE(G1745,"#","?"),FIND("?",SUBSTITUTE(G1745,"#","?"))-1),G1745))</f>
        <v/>
      </c>
      <c r="I1745">
        <f>IF(H1745="","",LOWER(IF(AND(LEN(H1745)&gt;1,RIGHT(H1745,1)="/"),LEFT(H1745,LEN(H1745)-1),H1745)))</f>
        <v/>
      </c>
      <c r="J1745">
        <f>IF(I1745="","",IFERROR(N(INDEX($A1745:$E1745,1,Rules!$H$16)),0))</f>
        <v/>
      </c>
      <c r="K1745">
        <f>IF(I1745="","",IFERROR(N(INDEX($A1745:$E1745,1,Rules!$H$17)),0))</f>
        <v/>
      </c>
      <c r="L1745">
        <f>IF(I1745="","",IFERROR(N(INDEX($A1745:$E1745,1,Rules!$H$18))*K1745,0))</f>
        <v/>
      </c>
      <c r="M1745">
        <f>IF(I1745="","",IF(COUNTIF(Crawl!$EC$2:$EC$2001,I1745)&gt;0,"Yes","No"))</f>
        <v/>
      </c>
    </row>
    <row r="1746">
      <c r="G1746">
        <f>IF(A1746="","",IF(LEFT(A1746,4)="http",IFERROR(MID(A1746,FIND("/",A1746,FIND("//",A1746)+2),2000),"/"),A1746))</f>
        <v/>
      </c>
      <c r="H1746">
        <f>IF(G1746="","",IFERROR(LEFT(SUBSTITUTE(G1746,"#","?"),FIND("?",SUBSTITUTE(G1746,"#","?"))-1),G1746))</f>
        <v/>
      </c>
      <c r="I1746">
        <f>IF(H1746="","",LOWER(IF(AND(LEN(H1746)&gt;1,RIGHT(H1746,1)="/"),LEFT(H1746,LEN(H1746)-1),H1746)))</f>
        <v/>
      </c>
      <c r="J1746">
        <f>IF(I1746="","",IFERROR(N(INDEX($A1746:$E1746,1,Rules!$H$16)),0))</f>
        <v/>
      </c>
      <c r="K1746">
        <f>IF(I1746="","",IFERROR(N(INDEX($A1746:$E1746,1,Rules!$H$17)),0))</f>
        <v/>
      </c>
      <c r="L1746">
        <f>IF(I1746="","",IFERROR(N(INDEX($A1746:$E1746,1,Rules!$H$18))*K1746,0))</f>
        <v/>
      </c>
      <c r="M1746">
        <f>IF(I1746="","",IF(COUNTIF(Crawl!$EC$2:$EC$2001,I1746)&gt;0,"Yes","No"))</f>
        <v/>
      </c>
    </row>
    <row r="1747">
      <c r="G1747">
        <f>IF(A1747="","",IF(LEFT(A1747,4)="http",IFERROR(MID(A1747,FIND("/",A1747,FIND("//",A1747)+2),2000),"/"),A1747))</f>
        <v/>
      </c>
      <c r="H1747">
        <f>IF(G1747="","",IFERROR(LEFT(SUBSTITUTE(G1747,"#","?"),FIND("?",SUBSTITUTE(G1747,"#","?"))-1),G1747))</f>
        <v/>
      </c>
      <c r="I1747">
        <f>IF(H1747="","",LOWER(IF(AND(LEN(H1747)&gt;1,RIGHT(H1747,1)="/"),LEFT(H1747,LEN(H1747)-1),H1747)))</f>
        <v/>
      </c>
      <c r="J1747">
        <f>IF(I1747="","",IFERROR(N(INDEX($A1747:$E1747,1,Rules!$H$16)),0))</f>
        <v/>
      </c>
      <c r="K1747">
        <f>IF(I1747="","",IFERROR(N(INDEX($A1747:$E1747,1,Rules!$H$17)),0))</f>
        <v/>
      </c>
      <c r="L1747">
        <f>IF(I1747="","",IFERROR(N(INDEX($A1747:$E1747,1,Rules!$H$18))*K1747,0))</f>
        <v/>
      </c>
      <c r="M1747">
        <f>IF(I1747="","",IF(COUNTIF(Crawl!$EC$2:$EC$2001,I1747)&gt;0,"Yes","No"))</f>
        <v/>
      </c>
    </row>
    <row r="1748">
      <c r="G1748">
        <f>IF(A1748="","",IF(LEFT(A1748,4)="http",IFERROR(MID(A1748,FIND("/",A1748,FIND("//",A1748)+2),2000),"/"),A1748))</f>
        <v/>
      </c>
      <c r="H1748">
        <f>IF(G1748="","",IFERROR(LEFT(SUBSTITUTE(G1748,"#","?"),FIND("?",SUBSTITUTE(G1748,"#","?"))-1),G1748))</f>
        <v/>
      </c>
      <c r="I1748">
        <f>IF(H1748="","",LOWER(IF(AND(LEN(H1748)&gt;1,RIGHT(H1748,1)="/"),LEFT(H1748,LEN(H1748)-1),H1748)))</f>
        <v/>
      </c>
      <c r="J1748">
        <f>IF(I1748="","",IFERROR(N(INDEX($A1748:$E1748,1,Rules!$H$16)),0))</f>
        <v/>
      </c>
      <c r="K1748">
        <f>IF(I1748="","",IFERROR(N(INDEX($A1748:$E1748,1,Rules!$H$17)),0))</f>
        <v/>
      </c>
      <c r="L1748">
        <f>IF(I1748="","",IFERROR(N(INDEX($A1748:$E1748,1,Rules!$H$18))*K1748,0))</f>
        <v/>
      </c>
      <c r="M1748">
        <f>IF(I1748="","",IF(COUNTIF(Crawl!$EC$2:$EC$2001,I1748)&gt;0,"Yes","No"))</f>
        <v/>
      </c>
    </row>
    <row r="1749">
      <c r="G1749">
        <f>IF(A1749="","",IF(LEFT(A1749,4)="http",IFERROR(MID(A1749,FIND("/",A1749,FIND("//",A1749)+2),2000),"/"),A1749))</f>
        <v/>
      </c>
      <c r="H1749">
        <f>IF(G1749="","",IFERROR(LEFT(SUBSTITUTE(G1749,"#","?"),FIND("?",SUBSTITUTE(G1749,"#","?"))-1),G1749))</f>
        <v/>
      </c>
      <c r="I1749">
        <f>IF(H1749="","",LOWER(IF(AND(LEN(H1749)&gt;1,RIGHT(H1749,1)="/"),LEFT(H1749,LEN(H1749)-1),H1749)))</f>
        <v/>
      </c>
      <c r="J1749">
        <f>IF(I1749="","",IFERROR(N(INDEX($A1749:$E1749,1,Rules!$H$16)),0))</f>
        <v/>
      </c>
      <c r="K1749">
        <f>IF(I1749="","",IFERROR(N(INDEX($A1749:$E1749,1,Rules!$H$17)),0))</f>
        <v/>
      </c>
      <c r="L1749">
        <f>IF(I1749="","",IFERROR(N(INDEX($A1749:$E1749,1,Rules!$H$18))*K1749,0))</f>
        <v/>
      </c>
      <c r="M1749">
        <f>IF(I1749="","",IF(COUNTIF(Crawl!$EC$2:$EC$2001,I1749)&gt;0,"Yes","No"))</f>
        <v/>
      </c>
    </row>
    <row r="1750">
      <c r="G1750">
        <f>IF(A1750="","",IF(LEFT(A1750,4)="http",IFERROR(MID(A1750,FIND("/",A1750,FIND("//",A1750)+2),2000),"/"),A1750))</f>
        <v/>
      </c>
      <c r="H1750">
        <f>IF(G1750="","",IFERROR(LEFT(SUBSTITUTE(G1750,"#","?"),FIND("?",SUBSTITUTE(G1750,"#","?"))-1),G1750))</f>
        <v/>
      </c>
      <c r="I1750">
        <f>IF(H1750="","",LOWER(IF(AND(LEN(H1750)&gt;1,RIGHT(H1750,1)="/"),LEFT(H1750,LEN(H1750)-1),H1750)))</f>
        <v/>
      </c>
      <c r="J1750">
        <f>IF(I1750="","",IFERROR(N(INDEX($A1750:$E1750,1,Rules!$H$16)),0))</f>
        <v/>
      </c>
      <c r="K1750">
        <f>IF(I1750="","",IFERROR(N(INDEX($A1750:$E1750,1,Rules!$H$17)),0))</f>
        <v/>
      </c>
      <c r="L1750">
        <f>IF(I1750="","",IFERROR(N(INDEX($A1750:$E1750,1,Rules!$H$18))*K1750,0))</f>
        <v/>
      </c>
      <c r="M1750">
        <f>IF(I1750="","",IF(COUNTIF(Crawl!$EC$2:$EC$2001,I1750)&gt;0,"Yes","No"))</f>
        <v/>
      </c>
    </row>
    <row r="1751">
      <c r="G1751">
        <f>IF(A1751="","",IF(LEFT(A1751,4)="http",IFERROR(MID(A1751,FIND("/",A1751,FIND("//",A1751)+2),2000),"/"),A1751))</f>
        <v/>
      </c>
      <c r="H1751">
        <f>IF(G1751="","",IFERROR(LEFT(SUBSTITUTE(G1751,"#","?"),FIND("?",SUBSTITUTE(G1751,"#","?"))-1),G1751))</f>
        <v/>
      </c>
      <c r="I1751">
        <f>IF(H1751="","",LOWER(IF(AND(LEN(H1751)&gt;1,RIGHT(H1751,1)="/"),LEFT(H1751,LEN(H1751)-1),H1751)))</f>
        <v/>
      </c>
      <c r="J1751">
        <f>IF(I1751="","",IFERROR(N(INDEX($A1751:$E1751,1,Rules!$H$16)),0))</f>
        <v/>
      </c>
      <c r="K1751">
        <f>IF(I1751="","",IFERROR(N(INDEX($A1751:$E1751,1,Rules!$H$17)),0))</f>
        <v/>
      </c>
      <c r="L1751">
        <f>IF(I1751="","",IFERROR(N(INDEX($A1751:$E1751,1,Rules!$H$18))*K1751,0))</f>
        <v/>
      </c>
      <c r="M1751">
        <f>IF(I1751="","",IF(COUNTIF(Crawl!$EC$2:$EC$2001,I1751)&gt;0,"Yes","No"))</f>
        <v/>
      </c>
    </row>
    <row r="1752">
      <c r="G1752">
        <f>IF(A1752="","",IF(LEFT(A1752,4)="http",IFERROR(MID(A1752,FIND("/",A1752,FIND("//",A1752)+2),2000),"/"),A1752))</f>
        <v/>
      </c>
      <c r="H1752">
        <f>IF(G1752="","",IFERROR(LEFT(SUBSTITUTE(G1752,"#","?"),FIND("?",SUBSTITUTE(G1752,"#","?"))-1),G1752))</f>
        <v/>
      </c>
      <c r="I1752">
        <f>IF(H1752="","",LOWER(IF(AND(LEN(H1752)&gt;1,RIGHT(H1752,1)="/"),LEFT(H1752,LEN(H1752)-1),H1752)))</f>
        <v/>
      </c>
      <c r="J1752">
        <f>IF(I1752="","",IFERROR(N(INDEX($A1752:$E1752,1,Rules!$H$16)),0))</f>
        <v/>
      </c>
      <c r="K1752">
        <f>IF(I1752="","",IFERROR(N(INDEX($A1752:$E1752,1,Rules!$H$17)),0))</f>
        <v/>
      </c>
      <c r="L1752">
        <f>IF(I1752="","",IFERROR(N(INDEX($A1752:$E1752,1,Rules!$H$18))*K1752,0))</f>
        <v/>
      </c>
      <c r="M1752">
        <f>IF(I1752="","",IF(COUNTIF(Crawl!$EC$2:$EC$2001,I1752)&gt;0,"Yes","No"))</f>
        <v/>
      </c>
    </row>
    <row r="1753">
      <c r="G1753">
        <f>IF(A1753="","",IF(LEFT(A1753,4)="http",IFERROR(MID(A1753,FIND("/",A1753,FIND("//",A1753)+2),2000),"/"),A1753))</f>
        <v/>
      </c>
      <c r="H1753">
        <f>IF(G1753="","",IFERROR(LEFT(SUBSTITUTE(G1753,"#","?"),FIND("?",SUBSTITUTE(G1753,"#","?"))-1),G1753))</f>
        <v/>
      </c>
      <c r="I1753">
        <f>IF(H1753="","",LOWER(IF(AND(LEN(H1753)&gt;1,RIGHT(H1753,1)="/"),LEFT(H1753,LEN(H1753)-1),H1753)))</f>
        <v/>
      </c>
      <c r="J1753">
        <f>IF(I1753="","",IFERROR(N(INDEX($A1753:$E1753,1,Rules!$H$16)),0))</f>
        <v/>
      </c>
      <c r="K1753">
        <f>IF(I1753="","",IFERROR(N(INDEX($A1753:$E1753,1,Rules!$H$17)),0))</f>
        <v/>
      </c>
      <c r="L1753">
        <f>IF(I1753="","",IFERROR(N(INDEX($A1753:$E1753,1,Rules!$H$18))*K1753,0))</f>
        <v/>
      </c>
      <c r="M1753">
        <f>IF(I1753="","",IF(COUNTIF(Crawl!$EC$2:$EC$2001,I1753)&gt;0,"Yes","No"))</f>
        <v/>
      </c>
    </row>
    <row r="1754">
      <c r="G1754">
        <f>IF(A1754="","",IF(LEFT(A1754,4)="http",IFERROR(MID(A1754,FIND("/",A1754,FIND("//",A1754)+2),2000),"/"),A1754))</f>
        <v/>
      </c>
      <c r="H1754">
        <f>IF(G1754="","",IFERROR(LEFT(SUBSTITUTE(G1754,"#","?"),FIND("?",SUBSTITUTE(G1754,"#","?"))-1),G1754))</f>
        <v/>
      </c>
      <c r="I1754">
        <f>IF(H1754="","",LOWER(IF(AND(LEN(H1754)&gt;1,RIGHT(H1754,1)="/"),LEFT(H1754,LEN(H1754)-1),H1754)))</f>
        <v/>
      </c>
      <c r="J1754">
        <f>IF(I1754="","",IFERROR(N(INDEX($A1754:$E1754,1,Rules!$H$16)),0))</f>
        <v/>
      </c>
      <c r="K1754">
        <f>IF(I1754="","",IFERROR(N(INDEX($A1754:$E1754,1,Rules!$H$17)),0))</f>
        <v/>
      </c>
      <c r="L1754">
        <f>IF(I1754="","",IFERROR(N(INDEX($A1754:$E1754,1,Rules!$H$18))*K1754,0))</f>
        <v/>
      </c>
      <c r="M1754">
        <f>IF(I1754="","",IF(COUNTIF(Crawl!$EC$2:$EC$2001,I1754)&gt;0,"Yes","No"))</f>
        <v/>
      </c>
    </row>
    <row r="1755">
      <c r="G1755">
        <f>IF(A1755="","",IF(LEFT(A1755,4)="http",IFERROR(MID(A1755,FIND("/",A1755,FIND("//",A1755)+2),2000),"/"),A1755))</f>
        <v/>
      </c>
      <c r="H1755">
        <f>IF(G1755="","",IFERROR(LEFT(SUBSTITUTE(G1755,"#","?"),FIND("?",SUBSTITUTE(G1755,"#","?"))-1),G1755))</f>
        <v/>
      </c>
      <c r="I1755">
        <f>IF(H1755="","",LOWER(IF(AND(LEN(H1755)&gt;1,RIGHT(H1755,1)="/"),LEFT(H1755,LEN(H1755)-1),H1755)))</f>
        <v/>
      </c>
      <c r="J1755">
        <f>IF(I1755="","",IFERROR(N(INDEX($A1755:$E1755,1,Rules!$H$16)),0))</f>
        <v/>
      </c>
      <c r="K1755">
        <f>IF(I1755="","",IFERROR(N(INDEX($A1755:$E1755,1,Rules!$H$17)),0))</f>
        <v/>
      </c>
      <c r="L1755">
        <f>IF(I1755="","",IFERROR(N(INDEX($A1755:$E1755,1,Rules!$H$18))*K1755,0))</f>
        <v/>
      </c>
      <c r="M1755">
        <f>IF(I1755="","",IF(COUNTIF(Crawl!$EC$2:$EC$2001,I1755)&gt;0,"Yes","No"))</f>
        <v/>
      </c>
    </row>
    <row r="1756">
      <c r="G1756">
        <f>IF(A1756="","",IF(LEFT(A1756,4)="http",IFERROR(MID(A1756,FIND("/",A1756,FIND("//",A1756)+2),2000),"/"),A1756))</f>
        <v/>
      </c>
      <c r="H1756">
        <f>IF(G1756="","",IFERROR(LEFT(SUBSTITUTE(G1756,"#","?"),FIND("?",SUBSTITUTE(G1756,"#","?"))-1),G1756))</f>
        <v/>
      </c>
      <c r="I1756">
        <f>IF(H1756="","",LOWER(IF(AND(LEN(H1756)&gt;1,RIGHT(H1756,1)="/"),LEFT(H1756,LEN(H1756)-1),H1756)))</f>
        <v/>
      </c>
      <c r="J1756">
        <f>IF(I1756="","",IFERROR(N(INDEX($A1756:$E1756,1,Rules!$H$16)),0))</f>
        <v/>
      </c>
      <c r="K1756">
        <f>IF(I1756="","",IFERROR(N(INDEX($A1756:$E1756,1,Rules!$H$17)),0))</f>
        <v/>
      </c>
      <c r="L1756">
        <f>IF(I1756="","",IFERROR(N(INDEX($A1756:$E1756,1,Rules!$H$18))*K1756,0))</f>
        <v/>
      </c>
      <c r="M1756">
        <f>IF(I1756="","",IF(COUNTIF(Crawl!$EC$2:$EC$2001,I1756)&gt;0,"Yes","No"))</f>
        <v/>
      </c>
    </row>
    <row r="1757">
      <c r="G1757">
        <f>IF(A1757="","",IF(LEFT(A1757,4)="http",IFERROR(MID(A1757,FIND("/",A1757,FIND("//",A1757)+2),2000),"/"),A1757))</f>
        <v/>
      </c>
      <c r="H1757">
        <f>IF(G1757="","",IFERROR(LEFT(SUBSTITUTE(G1757,"#","?"),FIND("?",SUBSTITUTE(G1757,"#","?"))-1),G1757))</f>
        <v/>
      </c>
      <c r="I1757">
        <f>IF(H1757="","",LOWER(IF(AND(LEN(H1757)&gt;1,RIGHT(H1757,1)="/"),LEFT(H1757,LEN(H1757)-1),H1757)))</f>
        <v/>
      </c>
      <c r="J1757">
        <f>IF(I1757="","",IFERROR(N(INDEX($A1757:$E1757,1,Rules!$H$16)),0))</f>
        <v/>
      </c>
      <c r="K1757">
        <f>IF(I1757="","",IFERROR(N(INDEX($A1757:$E1757,1,Rules!$H$17)),0))</f>
        <v/>
      </c>
      <c r="L1757">
        <f>IF(I1757="","",IFERROR(N(INDEX($A1757:$E1757,1,Rules!$H$18))*K1757,0))</f>
        <v/>
      </c>
      <c r="M1757">
        <f>IF(I1757="","",IF(COUNTIF(Crawl!$EC$2:$EC$2001,I1757)&gt;0,"Yes","No"))</f>
        <v/>
      </c>
    </row>
    <row r="1758">
      <c r="G1758">
        <f>IF(A1758="","",IF(LEFT(A1758,4)="http",IFERROR(MID(A1758,FIND("/",A1758,FIND("//",A1758)+2),2000),"/"),A1758))</f>
        <v/>
      </c>
      <c r="H1758">
        <f>IF(G1758="","",IFERROR(LEFT(SUBSTITUTE(G1758,"#","?"),FIND("?",SUBSTITUTE(G1758,"#","?"))-1),G1758))</f>
        <v/>
      </c>
      <c r="I1758">
        <f>IF(H1758="","",LOWER(IF(AND(LEN(H1758)&gt;1,RIGHT(H1758,1)="/"),LEFT(H1758,LEN(H1758)-1),H1758)))</f>
        <v/>
      </c>
      <c r="J1758">
        <f>IF(I1758="","",IFERROR(N(INDEX($A1758:$E1758,1,Rules!$H$16)),0))</f>
        <v/>
      </c>
      <c r="K1758">
        <f>IF(I1758="","",IFERROR(N(INDEX($A1758:$E1758,1,Rules!$H$17)),0))</f>
        <v/>
      </c>
      <c r="L1758">
        <f>IF(I1758="","",IFERROR(N(INDEX($A1758:$E1758,1,Rules!$H$18))*K1758,0))</f>
        <v/>
      </c>
      <c r="M1758">
        <f>IF(I1758="","",IF(COUNTIF(Crawl!$EC$2:$EC$2001,I1758)&gt;0,"Yes","No"))</f>
        <v/>
      </c>
    </row>
    <row r="1759">
      <c r="G1759">
        <f>IF(A1759="","",IF(LEFT(A1759,4)="http",IFERROR(MID(A1759,FIND("/",A1759,FIND("//",A1759)+2),2000),"/"),A1759))</f>
        <v/>
      </c>
      <c r="H1759">
        <f>IF(G1759="","",IFERROR(LEFT(SUBSTITUTE(G1759,"#","?"),FIND("?",SUBSTITUTE(G1759,"#","?"))-1),G1759))</f>
        <v/>
      </c>
      <c r="I1759">
        <f>IF(H1759="","",LOWER(IF(AND(LEN(H1759)&gt;1,RIGHT(H1759,1)="/"),LEFT(H1759,LEN(H1759)-1),H1759)))</f>
        <v/>
      </c>
      <c r="J1759">
        <f>IF(I1759="","",IFERROR(N(INDEX($A1759:$E1759,1,Rules!$H$16)),0))</f>
        <v/>
      </c>
      <c r="K1759">
        <f>IF(I1759="","",IFERROR(N(INDEX($A1759:$E1759,1,Rules!$H$17)),0))</f>
        <v/>
      </c>
      <c r="L1759">
        <f>IF(I1759="","",IFERROR(N(INDEX($A1759:$E1759,1,Rules!$H$18))*K1759,0))</f>
        <v/>
      </c>
      <c r="M1759">
        <f>IF(I1759="","",IF(COUNTIF(Crawl!$EC$2:$EC$2001,I1759)&gt;0,"Yes","No"))</f>
        <v/>
      </c>
    </row>
    <row r="1760">
      <c r="G1760">
        <f>IF(A1760="","",IF(LEFT(A1760,4)="http",IFERROR(MID(A1760,FIND("/",A1760,FIND("//",A1760)+2),2000),"/"),A1760))</f>
        <v/>
      </c>
      <c r="H1760">
        <f>IF(G1760="","",IFERROR(LEFT(SUBSTITUTE(G1760,"#","?"),FIND("?",SUBSTITUTE(G1760,"#","?"))-1),G1760))</f>
        <v/>
      </c>
      <c r="I1760">
        <f>IF(H1760="","",LOWER(IF(AND(LEN(H1760)&gt;1,RIGHT(H1760,1)="/"),LEFT(H1760,LEN(H1760)-1),H1760)))</f>
        <v/>
      </c>
      <c r="J1760">
        <f>IF(I1760="","",IFERROR(N(INDEX($A1760:$E1760,1,Rules!$H$16)),0))</f>
        <v/>
      </c>
      <c r="K1760">
        <f>IF(I1760="","",IFERROR(N(INDEX($A1760:$E1760,1,Rules!$H$17)),0))</f>
        <v/>
      </c>
      <c r="L1760">
        <f>IF(I1760="","",IFERROR(N(INDEX($A1760:$E1760,1,Rules!$H$18))*K1760,0))</f>
        <v/>
      </c>
      <c r="M1760">
        <f>IF(I1760="","",IF(COUNTIF(Crawl!$EC$2:$EC$2001,I1760)&gt;0,"Yes","No"))</f>
        <v/>
      </c>
    </row>
    <row r="1761">
      <c r="G1761">
        <f>IF(A1761="","",IF(LEFT(A1761,4)="http",IFERROR(MID(A1761,FIND("/",A1761,FIND("//",A1761)+2),2000),"/"),A1761))</f>
        <v/>
      </c>
      <c r="H1761">
        <f>IF(G1761="","",IFERROR(LEFT(SUBSTITUTE(G1761,"#","?"),FIND("?",SUBSTITUTE(G1761,"#","?"))-1),G1761))</f>
        <v/>
      </c>
      <c r="I1761">
        <f>IF(H1761="","",LOWER(IF(AND(LEN(H1761)&gt;1,RIGHT(H1761,1)="/"),LEFT(H1761,LEN(H1761)-1),H1761)))</f>
        <v/>
      </c>
      <c r="J1761">
        <f>IF(I1761="","",IFERROR(N(INDEX($A1761:$E1761,1,Rules!$H$16)),0))</f>
        <v/>
      </c>
      <c r="K1761">
        <f>IF(I1761="","",IFERROR(N(INDEX($A1761:$E1761,1,Rules!$H$17)),0))</f>
        <v/>
      </c>
      <c r="L1761">
        <f>IF(I1761="","",IFERROR(N(INDEX($A1761:$E1761,1,Rules!$H$18))*K1761,0))</f>
        <v/>
      </c>
      <c r="M1761">
        <f>IF(I1761="","",IF(COUNTIF(Crawl!$EC$2:$EC$2001,I1761)&gt;0,"Yes","No"))</f>
        <v/>
      </c>
    </row>
    <row r="1762">
      <c r="G1762">
        <f>IF(A1762="","",IF(LEFT(A1762,4)="http",IFERROR(MID(A1762,FIND("/",A1762,FIND("//",A1762)+2),2000),"/"),A1762))</f>
        <v/>
      </c>
      <c r="H1762">
        <f>IF(G1762="","",IFERROR(LEFT(SUBSTITUTE(G1762,"#","?"),FIND("?",SUBSTITUTE(G1762,"#","?"))-1),G1762))</f>
        <v/>
      </c>
      <c r="I1762">
        <f>IF(H1762="","",LOWER(IF(AND(LEN(H1762)&gt;1,RIGHT(H1762,1)="/"),LEFT(H1762,LEN(H1762)-1),H1762)))</f>
        <v/>
      </c>
      <c r="J1762">
        <f>IF(I1762="","",IFERROR(N(INDEX($A1762:$E1762,1,Rules!$H$16)),0))</f>
        <v/>
      </c>
      <c r="K1762">
        <f>IF(I1762="","",IFERROR(N(INDEX($A1762:$E1762,1,Rules!$H$17)),0))</f>
        <v/>
      </c>
      <c r="L1762">
        <f>IF(I1762="","",IFERROR(N(INDEX($A1762:$E1762,1,Rules!$H$18))*K1762,0))</f>
        <v/>
      </c>
      <c r="M1762">
        <f>IF(I1762="","",IF(COUNTIF(Crawl!$EC$2:$EC$2001,I1762)&gt;0,"Yes","No"))</f>
        <v/>
      </c>
    </row>
    <row r="1763">
      <c r="G1763">
        <f>IF(A1763="","",IF(LEFT(A1763,4)="http",IFERROR(MID(A1763,FIND("/",A1763,FIND("//",A1763)+2),2000),"/"),A1763))</f>
        <v/>
      </c>
      <c r="H1763">
        <f>IF(G1763="","",IFERROR(LEFT(SUBSTITUTE(G1763,"#","?"),FIND("?",SUBSTITUTE(G1763,"#","?"))-1),G1763))</f>
        <v/>
      </c>
      <c r="I1763">
        <f>IF(H1763="","",LOWER(IF(AND(LEN(H1763)&gt;1,RIGHT(H1763,1)="/"),LEFT(H1763,LEN(H1763)-1),H1763)))</f>
        <v/>
      </c>
      <c r="J1763">
        <f>IF(I1763="","",IFERROR(N(INDEX($A1763:$E1763,1,Rules!$H$16)),0))</f>
        <v/>
      </c>
      <c r="K1763">
        <f>IF(I1763="","",IFERROR(N(INDEX($A1763:$E1763,1,Rules!$H$17)),0))</f>
        <v/>
      </c>
      <c r="L1763">
        <f>IF(I1763="","",IFERROR(N(INDEX($A1763:$E1763,1,Rules!$H$18))*K1763,0))</f>
        <v/>
      </c>
      <c r="M1763">
        <f>IF(I1763="","",IF(COUNTIF(Crawl!$EC$2:$EC$2001,I1763)&gt;0,"Yes","No"))</f>
        <v/>
      </c>
    </row>
    <row r="1764">
      <c r="G1764">
        <f>IF(A1764="","",IF(LEFT(A1764,4)="http",IFERROR(MID(A1764,FIND("/",A1764,FIND("//",A1764)+2),2000),"/"),A1764))</f>
        <v/>
      </c>
      <c r="H1764">
        <f>IF(G1764="","",IFERROR(LEFT(SUBSTITUTE(G1764,"#","?"),FIND("?",SUBSTITUTE(G1764,"#","?"))-1),G1764))</f>
        <v/>
      </c>
      <c r="I1764">
        <f>IF(H1764="","",LOWER(IF(AND(LEN(H1764)&gt;1,RIGHT(H1764,1)="/"),LEFT(H1764,LEN(H1764)-1),H1764)))</f>
        <v/>
      </c>
      <c r="J1764">
        <f>IF(I1764="","",IFERROR(N(INDEX($A1764:$E1764,1,Rules!$H$16)),0))</f>
        <v/>
      </c>
      <c r="K1764">
        <f>IF(I1764="","",IFERROR(N(INDEX($A1764:$E1764,1,Rules!$H$17)),0))</f>
        <v/>
      </c>
      <c r="L1764">
        <f>IF(I1764="","",IFERROR(N(INDEX($A1764:$E1764,1,Rules!$H$18))*K1764,0))</f>
        <v/>
      </c>
      <c r="M1764">
        <f>IF(I1764="","",IF(COUNTIF(Crawl!$EC$2:$EC$2001,I1764)&gt;0,"Yes","No"))</f>
        <v/>
      </c>
    </row>
    <row r="1765">
      <c r="G1765">
        <f>IF(A1765="","",IF(LEFT(A1765,4)="http",IFERROR(MID(A1765,FIND("/",A1765,FIND("//",A1765)+2),2000),"/"),A1765))</f>
        <v/>
      </c>
      <c r="H1765">
        <f>IF(G1765="","",IFERROR(LEFT(SUBSTITUTE(G1765,"#","?"),FIND("?",SUBSTITUTE(G1765,"#","?"))-1),G1765))</f>
        <v/>
      </c>
      <c r="I1765">
        <f>IF(H1765="","",LOWER(IF(AND(LEN(H1765)&gt;1,RIGHT(H1765,1)="/"),LEFT(H1765,LEN(H1765)-1),H1765)))</f>
        <v/>
      </c>
      <c r="J1765">
        <f>IF(I1765="","",IFERROR(N(INDEX($A1765:$E1765,1,Rules!$H$16)),0))</f>
        <v/>
      </c>
      <c r="K1765">
        <f>IF(I1765="","",IFERROR(N(INDEX($A1765:$E1765,1,Rules!$H$17)),0))</f>
        <v/>
      </c>
      <c r="L1765">
        <f>IF(I1765="","",IFERROR(N(INDEX($A1765:$E1765,1,Rules!$H$18))*K1765,0))</f>
        <v/>
      </c>
      <c r="M1765">
        <f>IF(I1765="","",IF(COUNTIF(Crawl!$EC$2:$EC$2001,I1765)&gt;0,"Yes","No"))</f>
        <v/>
      </c>
    </row>
    <row r="1766">
      <c r="G1766">
        <f>IF(A1766="","",IF(LEFT(A1766,4)="http",IFERROR(MID(A1766,FIND("/",A1766,FIND("//",A1766)+2),2000),"/"),A1766))</f>
        <v/>
      </c>
      <c r="H1766">
        <f>IF(G1766="","",IFERROR(LEFT(SUBSTITUTE(G1766,"#","?"),FIND("?",SUBSTITUTE(G1766,"#","?"))-1),G1766))</f>
        <v/>
      </c>
      <c r="I1766">
        <f>IF(H1766="","",LOWER(IF(AND(LEN(H1766)&gt;1,RIGHT(H1766,1)="/"),LEFT(H1766,LEN(H1766)-1),H1766)))</f>
        <v/>
      </c>
      <c r="J1766">
        <f>IF(I1766="","",IFERROR(N(INDEX($A1766:$E1766,1,Rules!$H$16)),0))</f>
        <v/>
      </c>
      <c r="K1766">
        <f>IF(I1766="","",IFERROR(N(INDEX($A1766:$E1766,1,Rules!$H$17)),0))</f>
        <v/>
      </c>
      <c r="L1766">
        <f>IF(I1766="","",IFERROR(N(INDEX($A1766:$E1766,1,Rules!$H$18))*K1766,0))</f>
        <v/>
      </c>
      <c r="M1766">
        <f>IF(I1766="","",IF(COUNTIF(Crawl!$EC$2:$EC$2001,I1766)&gt;0,"Yes","No"))</f>
        <v/>
      </c>
    </row>
    <row r="1767">
      <c r="G1767">
        <f>IF(A1767="","",IF(LEFT(A1767,4)="http",IFERROR(MID(A1767,FIND("/",A1767,FIND("//",A1767)+2),2000),"/"),A1767))</f>
        <v/>
      </c>
      <c r="H1767">
        <f>IF(G1767="","",IFERROR(LEFT(SUBSTITUTE(G1767,"#","?"),FIND("?",SUBSTITUTE(G1767,"#","?"))-1),G1767))</f>
        <v/>
      </c>
      <c r="I1767">
        <f>IF(H1767="","",LOWER(IF(AND(LEN(H1767)&gt;1,RIGHT(H1767,1)="/"),LEFT(H1767,LEN(H1767)-1),H1767)))</f>
        <v/>
      </c>
      <c r="J1767">
        <f>IF(I1767="","",IFERROR(N(INDEX($A1767:$E1767,1,Rules!$H$16)),0))</f>
        <v/>
      </c>
      <c r="K1767">
        <f>IF(I1767="","",IFERROR(N(INDEX($A1767:$E1767,1,Rules!$H$17)),0))</f>
        <v/>
      </c>
      <c r="L1767">
        <f>IF(I1767="","",IFERROR(N(INDEX($A1767:$E1767,1,Rules!$H$18))*K1767,0))</f>
        <v/>
      </c>
      <c r="M1767">
        <f>IF(I1767="","",IF(COUNTIF(Crawl!$EC$2:$EC$2001,I1767)&gt;0,"Yes","No"))</f>
        <v/>
      </c>
    </row>
    <row r="1768">
      <c r="G1768">
        <f>IF(A1768="","",IF(LEFT(A1768,4)="http",IFERROR(MID(A1768,FIND("/",A1768,FIND("//",A1768)+2),2000),"/"),A1768))</f>
        <v/>
      </c>
      <c r="H1768">
        <f>IF(G1768="","",IFERROR(LEFT(SUBSTITUTE(G1768,"#","?"),FIND("?",SUBSTITUTE(G1768,"#","?"))-1),G1768))</f>
        <v/>
      </c>
      <c r="I1768">
        <f>IF(H1768="","",LOWER(IF(AND(LEN(H1768)&gt;1,RIGHT(H1768,1)="/"),LEFT(H1768,LEN(H1768)-1),H1768)))</f>
        <v/>
      </c>
      <c r="J1768">
        <f>IF(I1768="","",IFERROR(N(INDEX($A1768:$E1768,1,Rules!$H$16)),0))</f>
        <v/>
      </c>
      <c r="K1768">
        <f>IF(I1768="","",IFERROR(N(INDEX($A1768:$E1768,1,Rules!$H$17)),0))</f>
        <v/>
      </c>
      <c r="L1768">
        <f>IF(I1768="","",IFERROR(N(INDEX($A1768:$E1768,1,Rules!$H$18))*K1768,0))</f>
        <v/>
      </c>
      <c r="M1768">
        <f>IF(I1768="","",IF(COUNTIF(Crawl!$EC$2:$EC$2001,I1768)&gt;0,"Yes","No"))</f>
        <v/>
      </c>
    </row>
    <row r="1769">
      <c r="G1769">
        <f>IF(A1769="","",IF(LEFT(A1769,4)="http",IFERROR(MID(A1769,FIND("/",A1769,FIND("//",A1769)+2),2000),"/"),A1769))</f>
        <v/>
      </c>
      <c r="H1769">
        <f>IF(G1769="","",IFERROR(LEFT(SUBSTITUTE(G1769,"#","?"),FIND("?",SUBSTITUTE(G1769,"#","?"))-1),G1769))</f>
        <v/>
      </c>
      <c r="I1769">
        <f>IF(H1769="","",LOWER(IF(AND(LEN(H1769)&gt;1,RIGHT(H1769,1)="/"),LEFT(H1769,LEN(H1769)-1),H1769)))</f>
        <v/>
      </c>
      <c r="J1769">
        <f>IF(I1769="","",IFERROR(N(INDEX($A1769:$E1769,1,Rules!$H$16)),0))</f>
        <v/>
      </c>
      <c r="K1769">
        <f>IF(I1769="","",IFERROR(N(INDEX($A1769:$E1769,1,Rules!$H$17)),0))</f>
        <v/>
      </c>
      <c r="L1769">
        <f>IF(I1769="","",IFERROR(N(INDEX($A1769:$E1769,1,Rules!$H$18))*K1769,0))</f>
        <v/>
      </c>
      <c r="M1769">
        <f>IF(I1769="","",IF(COUNTIF(Crawl!$EC$2:$EC$2001,I1769)&gt;0,"Yes","No"))</f>
        <v/>
      </c>
    </row>
    <row r="1770">
      <c r="G1770">
        <f>IF(A1770="","",IF(LEFT(A1770,4)="http",IFERROR(MID(A1770,FIND("/",A1770,FIND("//",A1770)+2),2000),"/"),A1770))</f>
        <v/>
      </c>
      <c r="H1770">
        <f>IF(G1770="","",IFERROR(LEFT(SUBSTITUTE(G1770,"#","?"),FIND("?",SUBSTITUTE(G1770,"#","?"))-1),G1770))</f>
        <v/>
      </c>
      <c r="I1770">
        <f>IF(H1770="","",LOWER(IF(AND(LEN(H1770)&gt;1,RIGHT(H1770,1)="/"),LEFT(H1770,LEN(H1770)-1),H1770)))</f>
        <v/>
      </c>
      <c r="J1770">
        <f>IF(I1770="","",IFERROR(N(INDEX($A1770:$E1770,1,Rules!$H$16)),0))</f>
        <v/>
      </c>
      <c r="K1770">
        <f>IF(I1770="","",IFERROR(N(INDEX($A1770:$E1770,1,Rules!$H$17)),0))</f>
        <v/>
      </c>
      <c r="L1770">
        <f>IF(I1770="","",IFERROR(N(INDEX($A1770:$E1770,1,Rules!$H$18))*K1770,0))</f>
        <v/>
      </c>
      <c r="M1770">
        <f>IF(I1770="","",IF(COUNTIF(Crawl!$EC$2:$EC$2001,I1770)&gt;0,"Yes","No"))</f>
        <v/>
      </c>
    </row>
    <row r="1771">
      <c r="G1771">
        <f>IF(A1771="","",IF(LEFT(A1771,4)="http",IFERROR(MID(A1771,FIND("/",A1771,FIND("//",A1771)+2),2000),"/"),A1771))</f>
        <v/>
      </c>
      <c r="H1771">
        <f>IF(G1771="","",IFERROR(LEFT(SUBSTITUTE(G1771,"#","?"),FIND("?",SUBSTITUTE(G1771,"#","?"))-1),G1771))</f>
        <v/>
      </c>
      <c r="I1771">
        <f>IF(H1771="","",LOWER(IF(AND(LEN(H1771)&gt;1,RIGHT(H1771,1)="/"),LEFT(H1771,LEN(H1771)-1),H1771)))</f>
        <v/>
      </c>
      <c r="J1771">
        <f>IF(I1771="","",IFERROR(N(INDEX($A1771:$E1771,1,Rules!$H$16)),0))</f>
        <v/>
      </c>
      <c r="K1771">
        <f>IF(I1771="","",IFERROR(N(INDEX($A1771:$E1771,1,Rules!$H$17)),0))</f>
        <v/>
      </c>
      <c r="L1771">
        <f>IF(I1771="","",IFERROR(N(INDEX($A1771:$E1771,1,Rules!$H$18))*K1771,0))</f>
        <v/>
      </c>
      <c r="M1771">
        <f>IF(I1771="","",IF(COUNTIF(Crawl!$EC$2:$EC$2001,I1771)&gt;0,"Yes","No"))</f>
        <v/>
      </c>
    </row>
    <row r="1772">
      <c r="G1772">
        <f>IF(A1772="","",IF(LEFT(A1772,4)="http",IFERROR(MID(A1772,FIND("/",A1772,FIND("//",A1772)+2),2000),"/"),A1772))</f>
        <v/>
      </c>
      <c r="H1772">
        <f>IF(G1772="","",IFERROR(LEFT(SUBSTITUTE(G1772,"#","?"),FIND("?",SUBSTITUTE(G1772,"#","?"))-1),G1772))</f>
        <v/>
      </c>
      <c r="I1772">
        <f>IF(H1772="","",LOWER(IF(AND(LEN(H1772)&gt;1,RIGHT(H1772,1)="/"),LEFT(H1772,LEN(H1772)-1),H1772)))</f>
        <v/>
      </c>
      <c r="J1772">
        <f>IF(I1772="","",IFERROR(N(INDEX($A1772:$E1772,1,Rules!$H$16)),0))</f>
        <v/>
      </c>
      <c r="K1772">
        <f>IF(I1772="","",IFERROR(N(INDEX($A1772:$E1772,1,Rules!$H$17)),0))</f>
        <v/>
      </c>
      <c r="L1772">
        <f>IF(I1772="","",IFERROR(N(INDEX($A1772:$E1772,1,Rules!$H$18))*K1772,0))</f>
        <v/>
      </c>
      <c r="M1772">
        <f>IF(I1772="","",IF(COUNTIF(Crawl!$EC$2:$EC$2001,I1772)&gt;0,"Yes","No"))</f>
        <v/>
      </c>
    </row>
    <row r="1773">
      <c r="G1773">
        <f>IF(A1773="","",IF(LEFT(A1773,4)="http",IFERROR(MID(A1773,FIND("/",A1773,FIND("//",A1773)+2),2000),"/"),A1773))</f>
        <v/>
      </c>
      <c r="H1773">
        <f>IF(G1773="","",IFERROR(LEFT(SUBSTITUTE(G1773,"#","?"),FIND("?",SUBSTITUTE(G1773,"#","?"))-1),G1773))</f>
        <v/>
      </c>
      <c r="I1773">
        <f>IF(H1773="","",LOWER(IF(AND(LEN(H1773)&gt;1,RIGHT(H1773,1)="/"),LEFT(H1773,LEN(H1773)-1),H1773)))</f>
        <v/>
      </c>
      <c r="J1773">
        <f>IF(I1773="","",IFERROR(N(INDEX($A1773:$E1773,1,Rules!$H$16)),0))</f>
        <v/>
      </c>
      <c r="K1773">
        <f>IF(I1773="","",IFERROR(N(INDEX($A1773:$E1773,1,Rules!$H$17)),0))</f>
        <v/>
      </c>
      <c r="L1773">
        <f>IF(I1773="","",IFERROR(N(INDEX($A1773:$E1773,1,Rules!$H$18))*K1773,0))</f>
        <v/>
      </c>
      <c r="M1773">
        <f>IF(I1773="","",IF(COUNTIF(Crawl!$EC$2:$EC$2001,I1773)&gt;0,"Yes","No"))</f>
        <v/>
      </c>
    </row>
    <row r="1774">
      <c r="G1774">
        <f>IF(A1774="","",IF(LEFT(A1774,4)="http",IFERROR(MID(A1774,FIND("/",A1774,FIND("//",A1774)+2),2000),"/"),A1774))</f>
        <v/>
      </c>
      <c r="H1774">
        <f>IF(G1774="","",IFERROR(LEFT(SUBSTITUTE(G1774,"#","?"),FIND("?",SUBSTITUTE(G1774,"#","?"))-1),G1774))</f>
        <v/>
      </c>
      <c r="I1774">
        <f>IF(H1774="","",LOWER(IF(AND(LEN(H1774)&gt;1,RIGHT(H1774,1)="/"),LEFT(H1774,LEN(H1774)-1),H1774)))</f>
        <v/>
      </c>
      <c r="J1774">
        <f>IF(I1774="","",IFERROR(N(INDEX($A1774:$E1774,1,Rules!$H$16)),0))</f>
        <v/>
      </c>
      <c r="K1774">
        <f>IF(I1774="","",IFERROR(N(INDEX($A1774:$E1774,1,Rules!$H$17)),0))</f>
        <v/>
      </c>
      <c r="L1774">
        <f>IF(I1774="","",IFERROR(N(INDEX($A1774:$E1774,1,Rules!$H$18))*K1774,0))</f>
        <v/>
      </c>
      <c r="M1774">
        <f>IF(I1774="","",IF(COUNTIF(Crawl!$EC$2:$EC$2001,I1774)&gt;0,"Yes","No"))</f>
        <v/>
      </c>
    </row>
    <row r="1775">
      <c r="G1775">
        <f>IF(A1775="","",IF(LEFT(A1775,4)="http",IFERROR(MID(A1775,FIND("/",A1775,FIND("//",A1775)+2),2000),"/"),A1775))</f>
        <v/>
      </c>
      <c r="H1775">
        <f>IF(G1775="","",IFERROR(LEFT(SUBSTITUTE(G1775,"#","?"),FIND("?",SUBSTITUTE(G1775,"#","?"))-1),G1775))</f>
        <v/>
      </c>
      <c r="I1775">
        <f>IF(H1775="","",LOWER(IF(AND(LEN(H1775)&gt;1,RIGHT(H1775,1)="/"),LEFT(H1775,LEN(H1775)-1),H1775)))</f>
        <v/>
      </c>
      <c r="J1775">
        <f>IF(I1775="","",IFERROR(N(INDEX($A1775:$E1775,1,Rules!$H$16)),0))</f>
        <v/>
      </c>
      <c r="K1775">
        <f>IF(I1775="","",IFERROR(N(INDEX($A1775:$E1775,1,Rules!$H$17)),0))</f>
        <v/>
      </c>
      <c r="L1775">
        <f>IF(I1775="","",IFERROR(N(INDEX($A1775:$E1775,1,Rules!$H$18))*K1775,0))</f>
        <v/>
      </c>
      <c r="M1775">
        <f>IF(I1775="","",IF(COUNTIF(Crawl!$EC$2:$EC$2001,I1775)&gt;0,"Yes","No"))</f>
        <v/>
      </c>
    </row>
    <row r="1776">
      <c r="G1776">
        <f>IF(A1776="","",IF(LEFT(A1776,4)="http",IFERROR(MID(A1776,FIND("/",A1776,FIND("//",A1776)+2),2000),"/"),A1776))</f>
        <v/>
      </c>
      <c r="H1776">
        <f>IF(G1776="","",IFERROR(LEFT(SUBSTITUTE(G1776,"#","?"),FIND("?",SUBSTITUTE(G1776,"#","?"))-1),G1776))</f>
        <v/>
      </c>
      <c r="I1776">
        <f>IF(H1776="","",LOWER(IF(AND(LEN(H1776)&gt;1,RIGHT(H1776,1)="/"),LEFT(H1776,LEN(H1776)-1),H1776)))</f>
        <v/>
      </c>
      <c r="J1776">
        <f>IF(I1776="","",IFERROR(N(INDEX($A1776:$E1776,1,Rules!$H$16)),0))</f>
        <v/>
      </c>
      <c r="K1776">
        <f>IF(I1776="","",IFERROR(N(INDEX($A1776:$E1776,1,Rules!$H$17)),0))</f>
        <v/>
      </c>
      <c r="L1776">
        <f>IF(I1776="","",IFERROR(N(INDEX($A1776:$E1776,1,Rules!$H$18))*K1776,0))</f>
        <v/>
      </c>
      <c r="M1776">
        <f>IF(I1776="","",IF(COUNTIF(Crawl!$EC$2:$EC$2001,I1776)&gt;0,"Yes","No"))</f>
        <v/>
      </c>
    </row>
    <row r="1777">
      <c r="G1777">
        <f>IF(A1777="","",IF(LEFT(A1777,4)="http",IFERROR(MID(A1777,FIND("/",A1777,FIND("//",A1777)+2),2000),"/"),A1777))</f>
        <v/>
      </c>
      <c r="H1777">
        <f>IF(G1777="","",IFERROR(LEFT(SUBSTITUTE(G1777,"#","?"),FIND("?",SUBSTITUTE(G1777,"#","?"))-1),G1777))</f>
        <v/>
      </c>
      <c r="I1777">
        <f>IF(H1777="","",LOWER(IF(AND(LEN(H1777)&gt;1,RIGHT(H1777,1)="/"),LEFT(H1777,LEN(H1777)-1),H1777)))</f>
        <v/>
      </c>
      <c r="J1777">
        <f>IF(I1777="","",IFERROR(N(INDEX($A1777:$E1777,1,Rules!$H$16)),0))</f>
        <v/>
      </c>
      <c r="K1777">
        <f>IF(I1777="","",IFERROR(N(INDEX($A1777:$E1777,1,Rules!$H$17)),0))</f>
        <v/>
      </c>
      <c r="L1777">
        <f>IF(I1777="","",IFERROR(N(INDEX($A1777:$E1777,1,Rules!$H$18))*K1777,0))</f>
        <v/>
      </c>
      <c r="M1777">
        <f>IF(I1777="","",IF(COUNTIF(Crawl!$EC$2:$EC$2001,I1777)&gt;0,"Yes","No"))</f>
        <v/>
      </c>
    </row>
    <row r="1778">
      <c r="G1778">
        <f>IF(A1778="","",IF(LEFT(A1778,4)="http",IFERROR(MID(A1778,FIND("/",A1778,FIND("//",A1778)+2),2000),"/"),A1778))</f>
        <v/>
      </c>
      <c r="H1778">
        <f>IF(G1778="","",IFERROR(LEFT(SUBSTITUTE(G1778,"#","?"),FIND("?",SUBSTITUTE(G1778,"#","?"))-1),G1778))</f>
        <v/>
      </c>
      <c r="I1778">
        <f>IF(H1778="","",LOWER(IF(AND(LEN(H1778)&gt;1,RIGHT(H1778,1)="/"),LEFT(H1778,LEN(H1778)-1),H1778)))</f>
        <v/>
      </c>
      <c r="J1778">
        <f>IF(I1778="","",IFERROR(N(INDEX($A1778:$E1778,1,Rules!$H$16)),0))</f>
        <v/>
      </c>
      <c r="K1778">
        <f>IF(I1778="","",IFERROR(N(INDEX($A1778:$E1778,1,Rules!$H$17)),0))</f>
        <v/>
      </c>
      <c r="L1778">
        <f>IF(I1778="","",IFERROR(N(INDEX($A1778:$E1778,1,Rules!$H$18))*K1778,0))</f>
        <v/>
      </c>
      <c r="M1778">
        <f>IF(I1778="","",IF(COUNTIF(Crawl!$EC$2:$EC$2001,I1778)&gt;0,"Yes","No"))</f>
        <v/>
      </c>
    </row>
    <row r="1779">
      <c r="G1779">
        <f>IF(A1779="","",IF(LEFT(A1779,4)="http",IFERROR(MID(A1779,FIND("/",A1779,FIND("//",A1779)+2),2000),"/"),A1779))</f>
        <v/>
      </c>
      <c r="H1779">
        <f>IF(G1779="","",IFERROR(LEFT(SUBSTITUTE(G1779,"#","?"),FIND("?",SUBSTITUTE(G1779,"#","?"))-1),G1779))</f>
        <v/>
      </c>
      <c r="I1779">
        <f>IF(H1779="","",LOWER(IF(AND(LEN(H1779)&gt;1,RIGHT(H1779,1)="/"),LEFT(H1779,LEN(H1779)-1),H1779)))</f>
        <v/>
      </c>
      <c r="J1779">
        <f>IF(I1779="","",IFERROR(N(INDEX($A1779:$E1779,1,Rules!$H$16)),0))</f>
        <v/>
      </c>
      <c r="K1779">
        <f>IF(I1779="","",IFERROR(N(INDEX($A1779:$E1779,1,Rules!$H$17)),0))</f>
        <v/>
      </c>
      <c r="L1779">
        <f>IF(I1779="","",IFERROR(N(INDEX($A1779:$E1779,1,Rules!$H$18))*K1779,0))</f>
        <v/>
      </c>
      <c r="M1779">
        <f>IF(I1779="","",IF(COUNTIF(Crawl!$EC$2:$EC$2001,I1779)&gt;0,"Yes","No"))</f>
        <v/>
      </c>
    </row>
    <row r="1780">
      <c r="G1780">
        <f>IF(A1780="","",IF(LEFT(A1780,4)="http",IFERROR(MID(A1780,FIND("/",A1780,FIND("//",A1780)+2),2000),"/"),A1780))</f>
        <v/>
      </c>
      <c r="H1780">
        <f>IF(G1780="","",IFERROR(LEFT(SUBSTITUTE(G1780,"#","?"),FIND("?",SUBSTITUTE(G1780,"#","?"))-1),G1780))</f>
        <v/>
      </c>
      <c r="I1780">
        <f>IF(H1780="","",LOWER(IF(AND(LEN(H1780)&gt;1,RIGHT(H1780,1)="/"),LEFT(H1780,LEN(H1780)-1),H1780)))</f>
        <v/>
      </c>
      <c r="J1780">
        <f>IF(I1780="","",IFERROR(N(INDEX($A1780:$E1780,1,Rules!$H$16)),0))</f>
        <v/>
      </c>
      <c r="K1780">
        <f>IF(I1780="","",IFERROR(N(INDEX($A1780:$E1780,1,Rules!$H$17)),0))</f>
        <v/>
      </c>
      <c r="L1780">
        <f>IF(I1780="","",IFERROR(N(INDEX($A1780:$E1780,1,Rules!$H$18))*K1780,0))</f>
        <v/>
      </c>
      <c r="M1780">
        <f>IF(I1780="","",IF(COUNTIF(Crawl!$EC$2:$EC$2001,I1780)&gt;0,"Yes","No"))</f>
        <v/>
      </c>
    </row>
    <row r="1781">
      <c r="G1781">
        <f>IF(A1781="","",IF(LEFT(A1781,4)="http",IFERROR(MID(A1781,FIND("/",A1781,FIND("//",A1781)+2),2000),"/"),A1781))</f>
        <v/>
      </c>
      <c r="H1781">
        <f>IF(G1781="","",IFERROR(LEFT(SUBSTITUTE(G1781,"#","?"),FIND("?",SUBSTITUTE(G1781,"#","?"))-1),G1781))</f>
        <v/>
      </c>
      <c r="I1781">
        <f>IF(H1781="","",LOWER(IF(AND(LEN(H1781)&gt;1,RIGHT(H1781,1)="/"),LEFT(H1781,LEN(H1781)-1),H1781)))</f>
        <v/>
      </c>
      <c r="J1781">
        <f>IF(I1781="","",IFERROR(N(INDEX($A1781:$E1781,1,Rules!$H$16)),0))</f>
        <v/>
      </c>
      <c r="K1781">
        <f>IF(I1781="","",IFERROR(N(INDEX($A1781:$E1781,1,Rules!$H$17)),0))</f>
        <v/>
      </c>
      <c r="L1781">
        <f>IF(I1781="","",IFERROR(N(INDEX($A1781:$E1781,1,Rules!$H$18))*K1781,0))</f>
        <v/>
      </c>
      <c r="M1781">
        <f>IF(I1781="","",IF(COUNTIF(Crawl!$EC$2:$EC$2001,I1781)&gt;0,"Yes","No"))</f>
        <v/>
      </c>
    </row>
    <row r="1782">
      <c r="G1782">
        <f>IF(A1782="","",IF(LEFT(A1782,4)="http",IFERROR(MID(A1782,FIND("/",A1782,FIND("//",A1782)+2),2000),"/"),A1782))</f>
        <v/>
      </c>
      <c r="H1782">
        <f>IF(G1782="","",IFERROR(LEFT(SUBSTITUTE(G1782,"#","?"),FIND("?",SUBSTITUTE(G1782,"#","?"))-1),G1782))</f>
        <v/>
      </c>
      <c r="I1782">
        <f>IF(H1782="","",LOWER(IF(AND(LEN(H1782)&gt;1,RIGHT(H1782,1)="/"),LEFT(H1782,LEN(H1782)-1),H1782)))</f>
        <v/>
      </c>
      <c r="J1782">
        <f>IF(I1782="","",IFERROR(N(INDEX($A1782:$E1782,1,Rules!$H$16)),0))</f>
        <v/>
      </c>
      <c r="K1782">
        <f>IF(I1782="","",IFERROR(N(INDEX($A1782:$E1782,1,Rules!$H$17)),0))</f>
        <v/>
      </c>
      <c r="L1782">
        <f>IF(I1782="","",IFERROR(N(INDEX($A1782:$E1782,1,Rules!$H$18))*K1782,0))</f>
        <v/>
      </c>
      <c r="M1782">
        <f>IF(I1782="","",IF(COUNTIF(Crawl!$EC$2:$EC$2001,I1782)&gt;0,"Yes","No"))</f>
        <v/>
      </c>
    </row>
    <row r="1783">
      <c r="G1783">
        <f>IF(A1783="","",IF(LEFT(A1783,4)="http",IFERROR(MID(A1783,FIND("/",A1783,FIND("//",A1783)+2),2000),"/"),A1783))</f>
        <v/>
      </c>
      <c r="H1783">
        <f>IF(G1783="","",IFERROR(LEFT(SUBSTITUTE(G1783,"#","?"),FIND("?",SUBSTITUTE(G1783,"#","?"))-1),G1783))</f>
        <v/>
      </c>
      <c r="I1783">
        <f>IF(H1783="","",LOWER(IF(AND(LEN(H1783)&gt;1,RIGHT(H1783,1)="/"),LEFT(H1783,LEN(H1783)-1),H1783)))</f>
        <v/>
      </c>
      <c r="J1783">
        <f>IF(I1783="","",IFERROR(N(INDEX($A1783:$E1783,1,Rules!$H$16)),0))</f>
        <v/>
      </c>
      <c r="K1783">
        <f>IF(I1783="","",IFERROR(N(INDEX($A1783:$E1783,1,Rules!$H$17)),0))</f>
        <v/>
      </c>
      <c r="L1783">
        <f>IF(I1783="","",IFERROR(N(INDEX($A1783:$E1783,1,Rules!$H$18))*K1783,0))</f>
        <v/>
      </c>
      <c r="M1783">
        <f>IF(I1783="","",IF(COUNTIF(Crawl!$EC$2:$EC$2001,I1783)&gt;0,"Yes","No"))</f>
        <v/>
      </c>
    </row>
    <row r="1784">
      <c r="G1784">
        <f>IF(A1784="","",IF(LEFT(A1784,4)="http",IFERROR(MID(A1784,FIND("/",A1784,FIND("//",A1784)+2),2000),"/"),A1784))</f>
        <v/>
      </c>
      <c r="H1784">
        <f>IF(G1784="","",IFERROR(LEFT(SUBSTITUTE(G1784,"#","?"),FIND("?",SUBSTITUTE(G1784,"#","?"))-1),G1784))</f>
        <v/>
      </c>
      <c r="I1784">
        <f>IF(H1784="","",LOWER(IF(AND(LEN(H1784)&gt;1,RIGHT(H1784,1)="/"),LEFT(H1784,LEN(H1784)-1),H1784)))</f>
        <v/>
      </c>
      <c r="J1784">
        <f>IF(I1784="","",IFERROR(N(INDEX($A1784:$E1784,1,Rules!$H$16)),0))</f>
        <v/>
      </c>
      <c r="K1784">
        <f>IF(I1784="","",IFERROR(N(INDEX($A1784:$E1784,1,Rules!$H$17)),0))</f>
        <v/>
      </c>
      <c r="L1784">
        <f>IF(I1784="","",IFERROR(N(INDEX($A1784:$E1784,1,Rules!$H$18))*K1784,0))</f>
        <v/>
      </c>
      <c r="M1784">
        <f>IF(I1784="","",IF(COUNTIF(Crawl!$EC$2:$EC$2001,I1784)&gt;0,"Yes","No"))</f>
        <v/>
      </c>
    </row>
    <row r="1785">
      <c r="G1785">
        <f>IF(A1785="","",IF(LEFT(A1785,4)="http",IFERROR(MID(A1785,FIND("/",A1785,FIND("//",A1785)+2),2000),"/"),A1785))</f>
        <v/>
      </c>
      <c r="H1785">
        <f>IF(G1785="","",IFERROR(LEFT(SUBSTITUTE(G1785,"#","?"),FIND("?",SUBSTITUTE(G1785,"#","?"))-1),G1785))</f>
        <v/>
      </c>
      <c r="I1785">
        <f>IF(H1785="","",LOWER(IF(AND(LEN(H1785)&gt;1,RIGHT(H1785,1)="/"),LEFT(H1785,LEN(H1785)-1),H1785)))</f>
        <v/>
      </c>
      <c r="J1785">
        <f>IF(I1785="","",IFERROR(N(INDEX($A1785:$E1785,1,Rules!$H$16)),0))</f>
        <v/>
      </c>
      <c r="K1785">
        <f>IF(I1785="","",IFERROR(N(INDEX($A1785:$E1785,1,Rules!$H$17)),0))</f>
        <v/>
      </c>
      <c r="L1785">
        <f>IF(I1785="","",IFERROR(N(INDEX($A1785:$E1785,1,Rules!$H$18))*K1785,0))</f>
        <v/>
      </c>
      <c r="M1785">
        <f>IF(I1785="","",IF(COUNTIF(Crawl!$EC$2:$EC$2001,I1785)&gt;0,"Yes","No"))</f>
        <v/>
      </c>
    </row>
    <row r="1786">
      <c r="G1786">
        <f>IF(A1786="","",IF(LEFT(A1786,4)="http",IFERROR(MID(A1786,FIND("/",A1786,FIND("//",A1786)+2),2000),"/"),A1786))</f>
        <v/>
      </c>
      <c r="H1786">
        <f>IF(G1786="","",IFERROR(LEFT(SUBSTITUTE(G1786,"#","?"),FIND("?",SUBSTITUTE(G1786,"#","?"))-1),G1786))</f>
        <v/>
      </c>
      <c r="I1786">
        <f>IF(H1786="","",LOWER(IF(AND(LEN(H1786)&gt;1,RIGHT(H1786,1)="/"),LEFT(H1786,LEN(H1786)-1),H1786)))</f>
        <v/>
      </c>
      <c r="J1786">
        <f>IF(I1786="","",IFERROR(N(INDEX($A1786:$E1786,1,Rules!$H$16)),0))</f>
        <v/>
      </c>
      <c r="K1786">
        <f>IF(I1786="","",IFERROR(N(INDEX($A1786:$E1786,1,Rules!$H$17)),0))</f>
        <v/>
      </c>
      <c r="L1786">
        <f>IF(I1786="","",IFERROR(N(INDEX($A1786:$E1786,1,Rules!$H$18))*K1786,0))</f>
        <v/>
      </c>
      <c r="M1786">
        <f>IF(I1786="","",IF(COUNTIF(Crawl!$EC$2:$EC$2001,I1786)&gt;0,"Yes","No"))</f>
        <v/>
      </c>
    </row>
    <row r="1787">
      <c r="G1787">
        <f>IF(A1787="","",IF(LEFT(A1787,4)="http",IFERROR(MID(A1787,FIND("/",A1787,FIND("//",A1787)+2),2000),"/"),A1787))</f>
        <v/>
      </c>
      <c r="H1787">
        <f>IF(G1787="","",IFERROR(LEFT(SUBSTITUTE(G1787,"#","?"),FIND("?",SUBSTITUTE(G1787,"#","?"))-1),G1787))</f>
        <v/>
      </c>
      <c r="I1787">
        <f>IF(H1787="","",LOWER(IF(AND(LEN(H1787)&gt;1,RIGHT(H1787,1)="/"),LEFT(H1787,LEN(H1787)-1),H1787)))</f>
        <v/>
      </c>
      <c r="J1787">
        <f>IF(I1787="","",IFERROR(N(INDEX($A1787:$E1787,1,Rules!$H$16)),0))</f>
        <v/>
      </c>
      <c r="K1787">
        <f>IF(I1787="","",IFERROR(N(INDEX($A1787:$E1787,1,Rules!$H$17)),0))</f>
        <v/>
      </c>
      <c r="L1787">
        <f>IF(I1787="","",IFERROR(N(INDEX($A1787:$E1787,1,Rules!$H$18))*K1787,0))</f>
        <v/>
      </c>
      <c r="M1787">
        <f>IF(I1787="","",IF(COUNTIF(Crawl!$EC$2:$EC$2001,I1787)&gt;0,"Yes","No"))</f>
        <v/>
      </c>
    </row>
    <row r="1788">
      <c r="G1788">
        <f>IF(A1788="","",IF(LEFT(A1788,4)="http",IFERROR(MID(A1788,FIND("/",A1788,FIND("//",A1788)+2),2000),"/"),A1788))</f>
        <v/>
      </c>
      <c r="H1788">
        <f>IF(G1788="","",IFERROR(LEFT(SUBSTITUTE(G1788,"#","?"),FIND("?",SUBSTITUTE(G1788,"#","?"))-1),G1788))</f>
        <v/>
      </c>
      <c r="I1788">
        <f>IF(H1788="","",LOWER(IF(AND(LEN(H1788)&gt;1,RIGHT(H1788,1)="/"),LEFT(H1788,LEN(H1788)-1),H1788)))</f>
        <v/>
      </c>
      <c r="J1788">
        <f>IF(I1788="","",IFERROR(N(INDEX($A1788:$E1788,1,Rules!$H$16)),0))</f>
        <v/>
      </c>
      <c r="K1788">
        <f>IF(I1788="","",IFERROR(N(INDEX($A1788:$E1788,1,Rules!$H$17)),0))</f>
        <v/>
      </c>
      <c r="L1788">
        <f>IF(I1788="","",IFERROR(N(INDEX($A1788:$E1788,1,Rules!$H$18))*K1788,0))</f>
        <v/>
      </c>
      <c r="M1788">
        <f>IF(I1788="","",IF(COUNTIF(Crawl!$EC$2:$EC$2001,I1788)&gt;0,"Yes","No"))</f>
        <v/>
      </c>
    </row>
    <row r="1789">
      <c r="G1789">
        <f>IF(A1789="","",IF(LEFT(A1789,4)="http",IFERROR(MID(A1789,FIND("/",A1789,FIND("//",A1789)+2),2000),"/"),A1789))</f>
        <v/>
      </c>
      <c r="H1789">
        <f>IF(G1789="","",IFERROR(LEFT(SUBSTITUTE(G1789,"#","?"),FIND("?",SUBSTITUTE(G1789,"#","?"))-1),G1789))</f>
        <v/>
      </c>
      <c r="I1789">
        <f>IF(H1789="","",LOWER(IF(AND(LEN(H1789)&gt;1,RIGHT(H1789,1)="/"),LEFT(H1789,LEN(H1789)-1),H1789)))</f>
        <v/>
      </c>
      <c r="J1789">
        <f>IF(I1789="","",IFERROR(N(INDEX($A1789:$E1789,1,Rules!$H$16)),0))</f>
        <v/>
      </c>
      <c r="K1789">
        <f>IF(I1789="","",IFERROR(N(INDEX($A1789:$E1789,1,Rules!$H$17)),0))</f>
        <v/>
      </c>
      <c r="L1789">
        <f>IF(I1789="","",IFERROR(N(INDEX($A1789:$E1789,1,Rules!$H$18))*K1789,0))</f>
        <v/>
      </c>
      <c r="M1789">
        <f>IF(I1789="","",IF(COUNTIF(Crawl!$EC$2:$EC$2001,I1789)&gt;0,"Yes","No"))</f>
        <v/>
      </c>
    </row>
    <row r="1790">
      <c r="G1790">
        <f>IF(A1790="","",IF(LEFT(A1790,4)="http",IFERROR(MID(A1790,FIND("/",A1790,FIND("//",A1790)+2),2000),"/"),A1790))</f>
        <v/>
      </c>
      <c r="H1790">
        <f>IF(G1790="","",IFERROR(LEFT(SUBSTITUTE(G1790,"#","?"),FIND("?",SUBSTITUTE(G1790,"#","?"))-1),G1790))</f>
        <v/>
      </c>
      <c r="I1790">
        <f>IF(H1790="","",LOWER(IF(AND(LEN(H1790)&gt;1,RIGHT(H1790,1)="/"),LEFT(H1790,LEN(H1790)-1),H1790)))</f>
        <v/>
      </c>
      <c r="J1790">
        <f>IF(I1790="","",IFERROR(N(INDEX($A1790:$E1790,1,Rules!$H$16)),0))</f>
        <v/>
      </c>
      <c r="K1790">
        <f>IF(I1790="","",IFERROR(N(INDEX($A1790:$E1790,1,Rules!$H$17)),0))</f>
        <v/>
      </c>
      <c r="L1790">
        <f>IF(I1790="","",IFERROR(N(INDEX($A1790:$E1790,1,Rules!$H$18))*K1790,0))</f>
        <v/>
      </c>
      <c r="M1790">
        <f>IF(I1790="","",IF(COUNTIF(Crawl!$EC$2:$EC$2001,I1790)&gt;0,"Yes","No"))</f>
        <v/>
      </c>
    </row>
    <row r="1791">
      <c r="G1791">
        <f>IF(A1791="","",IF(LEFT(A1791,4)="http",IFERROR(MID(A1791,FIND("/",A1791,FIND("//",A1791)+2),2000),"/"),A1791))</f>
        <v/>
      </c>
      <c r="H1791">
        <f>IF(G1791="","",IFERROR(LEFT(SUBSTITUTE(G1791,"#","?"),FIND("?",SUBSTITUTE(G1791,"#","?"))-1),G1791))</f>
        <v/>
      </c>
      <c r="I1791">
        <f>IF(H1791="","",LOWER(IF(AND(LEN(H1791)&gt;1,RIGHT(H1791,1)="/"),LEFT(H1791,LEN(H1791)-1),H1791)))</f>
        <v/>
      </c>
      <c r="J1791">
        <f>IF(I1791="","",IFERROR(N(INDEX($A1791:$E1791,1,Rules!$H$16)),0))</f>
        <v/>
      </c>
      <c r="K1791">
        <f>IF(I1791="","",IFERROR(N(INDEX($A1791:$E1791,1,Rules!$H$17)),0))</f>
        <v/>
      </c>
      <c r="L1791">
        <f>IF(I1791="","",IFERROR(N(INDEX($A1791:$E1791,1,Rules!$H$18))*K1791,0))</f>
        <v/>
      </c>
      <c r="M1791">
        <f>IF(I1791="","",IF(COUNTIF(Crawl!$EC$2:$EC$2001,I1791)&gt;0,"Yes","No"))</f>
        <v/>
      </c>
    </row>
    <row r="1792">
      <c r="G1792">
        <f>IF(A1792="","",IF(LEFT(A1792,4)="http",IFERROR(MID(A1792,FIND("/",A1792,FIND("//",A1792)+2),2000),"/"),A1792))</f>
        <v/>
      </c>
      <c r="H1792">
        <f>IF(G1792="","",IFERROR(LEFT(SUBSTITUTE(G1792,"#","?"),FIND("?",SUBSTITUTE(G1792,"#","?"))-1),G1792))</f>
        <v/>
      </c>
      <c r="I1792">
        <f>IF(H1792="","",LOWER(IF(AND(LEN(H1792)&gt;1,RIGHT(H1792,1)="/"),LEFT(H1792,LEN(H1792)-1),H1792)))</f>
        <v/>
      </c>
      <c r="J1792">
        <f>IF(I1792="","",IFERROR(N(INDEX($A1792:$E1792,1,Rules!$H$16)),0))</f>
        <v/>
      </c>
      <c r="K1792">
        <f>IF(I1792="","",IFERROR(N(INDEX($A1792:$E1792,1,Rules!$H$17)),0))</f>
        <v/>
      </c>
      <c r="L1792">
        <f>IF(I1792="","",IFERROR(N(INDEX($A1792:$E1792,1,Rules!$H$18))*K1792,0))</f>
        <v/>
      </c>
      <c r="M1792">
        <f>IF(I1792="","",IF(COUNTIF(Crawl!$EC$2:$EC$2001,I1792)&gt;0,"Yes","No"))</f>
        <v/>
      </c>
    </row>
    <row r="1793">
      <c r="G1793">
        <f>IF(A1793="","",IF(LEFT(A1793,4)="http",IFERROR(MID(A1793,FIND("/",A1793,FIND("//",A1793)+2),2000),"/"),A1793))</f>
        <v/>
      </c>
      <c r="H1793">
        <f>IF(G1793="","",IFERROR(LEFT(SUBSTITUTE(G1793,"#","?"),FIND("?",SUBSTITUTE(G1793,"#","?"))-1),G1793))</f>
        <v/>
      </c>
      <c r="I1793">
        <f>IF(H1793="","",LOWER(IF(AND(LEN(H1793)&gt;1,RIGHT(H1793,1)="/"),LEFT(H1793,LEN(H1793)-1),H1793)))</f>
        <v/>
      </c>
      <c r="J1793">
        <f>IF(I1793="","",IFERROR(N(INDEX($A1793:$E1793,1,Rules!$H$16)),0))</f>
        <v/>
      </c>
      <c r="K1793">
        <f>IF(I1793="","",IFERROR(N(INDEX($A1793:$E1793,1,Rules!$H$17)),0))</f>
        <v/>
      </c>
      <c r="L1793">
        <f>IF(I1793="","",IFERROR(N(INDEX($A1793:$E1793,1,Rules!$H$18))*K1793,0))</f>
        <v/>
      </c>
      <c r="M1793">
        <f>IF(I1793="","",IF(COUNTIF(Crawl!$EC$2:$EC$2001,I1793)&gt;0,"Yes","No"))</f>
        <v/>
      </c>
    </row>
    <row r="1794">
      <c r="G1794">
        <f>IF(A1794="","",IF(LEFT(A1794,4)="http",IFERROR(MID(A1794,FIND("/",A1794,FIND("//",A1794)+2),2000),"/"),A1794))</f>
        <v/>
      </c>
      <c r="H1794">
        <f>IF(G1794="","",IFERROR(LEFT(SUBSTITUTE(G1794,"#","?"),FIND("?",SUBSTITUTE(G1794,"#","?"))-1),G1794))</f>
        <v/>
      </c>
      <c r="I1794">
        <f>IF(H1794="","",LOWER(IF(AND(LEN(H1794)&gt;1,RIGHT(H1794,1)="/"),LEFT(H1794,LEN(H1794)-1),H1794)))</f>
        <v/>
      </c>
      <c r="J1794">
        <f>IF(I1794="","",IFERROR(N(INDEX($A1794:$E1794,1,Rules!$H$16)),0))</f>
        <v/>
      </c>
      <c r="K1794">
        <f>IF(I1794="","",IFERROR(N(INDEX($A1794:$E1794,1,Rules!$H$17)),0))</f>
        <v/>
      </c>
      <c r="L1794">
        <f>IF(I1794="","",IFERROR(N(INDEX($A1794:$E1794,1,Rules!$H$18))*K1794,0))</f>
        <v/>
      </c>
      <c r="M1794">
        <f>IF(I1794="","",IF(COUNTIF(Crawl!$EC$2:$EC$2001,I1794)&gt;0,"Yes","No"))</f>
        <v/>
      </c>
    </row>
    <row r="1795">
      <c r="G1795">
        <f>IF(A1795="","",IF(LEFT(A1795,4)="http",IFERROR(MID(A1795,FIND("/",A1795,FIND("//",A1795)+2),2000),"/"),A1795))</f>
        <v/>
      </c>
      <c r="H1795">
        <f>IF(G1795="","",IFERROR(LEFT(SUBSTITUTE(G1795,"#","?"),FIND("?",SUBSTITUTE(G1795,"#","?"))-1),G1795))</f>
        <v/>
      </c>
      <c r="I1795">
        <f>IF(H1795="","",LOWER(IF(AND(LEN(H1795)&gt;1,RIGHT(H1795,1)="/"),LEFT(H1795,LEN(H1795)-1),H1795)))</f>
        <v/>
      </c>
      <c r="J1795">
        <f>IF(I1795="","",IFERROR(N(INDEX($A1795:$E1795,1,Rules!$H$16)),0))</f>
        <v/>
      </c>
      <c r="K1795">
        <f>IF(I1795="","",IFERROR(N(INDEX($A1795:$E1795,1,Rules!$H$17)),0))</f>
        <v/>
      </c>
      <c r="L1795">
        <f>IF(I1795="","",IFERROR(N(INDEX($A1795:$E1795,1,Rules!$H$18))*K1795,0))</f>
        <v/>
      </c>
      <c r="M1795">
        <f>IF(I1795="","",IF(COUNTIF(Crawl!$EC$2:$EC$2001,I1795)&gt;0,"Yes","No"))</f>
        <v/>
      </c>
    </row>
    <row r="1796">
      <c r="G1796">
        <f>IF(A1796="","",IF(LEFT(A1796,4)="http",IFERROR(MID(A1796,FIND("/",A1796,FIND("//",A1796)+2),2000),"/"),A1796))</f>
        <v/>
      </c>
      <c r="H1796">
        <f>IF(G1796="","",IFERROR(LEFT(SUBSTITUTE(G1796,"#","?"),FIND("?",SUBSTITUTE(G1796,"#","?"))-1),G1796))</f>
        <v/>
      </c>
      <c r="I1796">
        <f>IF(H1796="","",LOWER(IF(AND(LEN(H1796)&gt;1,RIGHT(H1796,1)="/"),LEFT(H1796,LEN(H1796)-1),H1796)))</f>
        <v/>
      </c>
      <c r="J1796">
        <f>IF(I1796="","",IFERROR(N(INDEX($A1796:$E1796,1,Rules!$H$16)),0))</f>
        <v/>
      </c>
      <c r="K1796">
        <f>IF(I1796="","",IFERROR(N(INDEX($A1796:$E1796,1,Rules!$H$17)),0))</f>
        <v/>
      </c>
      <c r="L1796">
        <f>IF(I1796="","",IFERROR(N(INDEX($A1796:$E1796,1,Rules!$H$18))*K1796,0))</f>
        <v/>
      </c>
      <c r="M1796">
        <f>IF(I1796="","",IF(COUNTIF(Crawl!$EC$2:$EC$2001,I1796)&gt;0,"Yes","No"))</f>
        <v/>
      </c>
    </row>
    <row r="1797">
      <c r="G1797">
        <f>IF(A1797="","",IF(LEFT(A1797,4)="http",IFERROR(MID(A1797,FIND("/",A1797,FIND("//",A1797)+2),2000),"/"),A1797))</f>
        <v/>
      </c>
      <c r="H1797">
        <f>IF(G1797="","",IFERROR(LEFT(SUBSTITUTE(G1797,"#","?"),FIND("?",SUBSTITUTE(G1797,"#","?"))-1),G1797))</f>
        <v/>
      </c>
      <c r="I1797">
        <f>IF(H1797="","",LOWER(IF(AND(LEN(H1797)&gt;1,RIGHT(H1797,1)="/"),LEFT(H1797,LEN(H1797)-1),H1797)))</f>
        <v/>
      </c>
      <c r="J1797">
        <f>IF(I1797="","",IFERROR(N(INDEX($A1797:$E1797,1,Rules!$H$16)),0))</f>
        <v/>
      </c>
      <c r="K1797">
        <f>IF(I1797="","",IFERROR(N(INDEX($A1797:$E1797,1,Rules!$H$17)),0))</f>
        <v/>
      </c>
      <c r="L1797">
        <f>IF(I1797="","",IFERROR(N(INDEX($A1797:$E1797,1,Rules!$H$18))*K1797,0))</f>
        <v/>
      </c>
      <c r="M1797">
        <f>IF(I1797="","",IF(COUNTIF(Crawl!$EC$2:$EC$2001,I1797)&gt;0,"Yes","No"))</f>
        <v/>
      </c>
    </row>
    <row r="1798">
      <c r="G1798">
        <f>IF(A1798="","",IF(LEFT(A1798,4)="http",IFERROR(MID(A1798,FIND("/",A1798,FIND("//",A1798)+2),2000),"/"),A1798))</f>
        <v/>
      </c>
      <c r="H1798">
        <f>IF(G1798="","",IFERROR(LEFT(SUBSTITUTE(G1798,"#","?"),FIND("?",SUBSTITUTE(G1798,"#","?"))-1),G1798))</f>
        <v/>
      </c>
      <c r="I1798">
        <f>IF(H1798="","",LOWER(IF(AND(LEN(H1798)&gt;1,RIGHT(H1798,1)="/"),LEFT(H1798,LEN(H1798)-1),H1798)))</f>
        <v/>
      </c>
      <c r="J1798">
        <f>IF(I1798="","",IFERROR(N(INDEX($A1798:$E1798,1,Rules!$H$16)),0))</f>
        <v/>
      </c>
      <c r="K1798">
        <f>IF(I1798="","",IFERROR(N(INDEX($A1798:$E1798,1,Rules!$H$17)),0))</f>
        <v/>
      </c>
      <c r="L1798">
        <f>IF(I1798="","",IFERROR(N(INDEX($A1798:$E1798,1,Rules!$H$18))*K1798,0))</f>
        <v/>
      </c>
      <c r="M1798">
        <f>IF(I1798="","",IF(COUNTIF(Crawl!$EC$2:$EC$2001,I1798)&gt;0,"Yes","No"))</f>
        <v/>
      </c>
    </row>
    <row r="1799">
      <c r="G1799">
        <f>IF(A1799="","",IF(LEFT(A1799,4)="http",IFERROR(MID(A1799,FIND("/",A1799,FIND("//",A1799)+2),2000),"/"),A1799))</f>
        <v/>
      </c>
      <c r="H1799">
        <f>IF(G1799="","",IFERROR(LEFT(SUBSTITUTE(G1799,"#","?"),FIND("?",SUBSTITUTE(G1799,"#","?"))-1),G1799))</f>
        <v/>
      </c>
      <c r="I1799">
        <f>IF(H1799="","",LOWER(IF(AND(LEN(H1799)&gt;1,RIGHT(H1799,1)="/"),LEFT(H1799,LEN(H1799)-1),H1799)))</f>
        <v/>
      </c>
      <c r="J1799">
        <f>IF(I1799="","",IFERROR(N(INDEX($A1799:$E1799,1,Rules!$H$16)),0))</f>
        <v/>
      </c>
      <c r="K1799">
        <f>IF(I1799="","",IFERROR(N(INDEX($A1799:$E1799,1,Rules!$H$17)),0))</f>
        <v/>
      </c>
      <c r="L1799">
        <f>IF(I1799="","",IFERROR(N(INDEX($A1799:$E1799,1,Rules!$H$18))*K1799,0))</f>
        <v/>
      </c>
      <c r="M1799">
        <f>IF(I1799="","",IF(COUNTIF(Crawl!$EC$2:$EC$2001,I1799)&gt;0,"Yes","No"))</f>
        <v/>
      </c>
    </row>
    <row r="1800">
      <c r="G1800">
        <f>IF(A1800="","",IF(LEFT(A1800,4)="http",IFERROR(MID(A1800,FIND("/",A1800,FIND("//",A1800)+2),2000),"/"),A1800))</f>
        <v/>
      </c>
      <c r="H1800">
        <f>IF(G1800="","",IFERROR(LEFT(SUBSTITUTE(G1800,"#","?"),FIND("?",SUBSTITUTE(G1800,"#","?"))-1),G1800))</f>
        <v/>
      </c>
      <c r="I1800">
        <f>IF(H1800="","",LOWER(IF(AND(LEN(H1800)&gt;1,RIGHT(H1800,1)="/"),LEFT(H1800,LEN(H1800)-1),H1800)))</f>
        <v/>
      </c>
      <c r="J1800">
        <f>IF(I1800="","",IFERROR(N(INDEX($A1800:$E1800,1,Rules!$H$16)),0))</f>
        <v/>
      </c>
      <c r="K1800">
        <f>IF(I1800="","",IFERROR(N(INDEX($A1800:$E1800,1,Rules!$H$17)),0))</f>
        <v/>
      </c>
      <c r="L1800">
        <f>IF(I1800="","",IFERROR(N(INDEX($A1800:$E1800,1,Rules!$H$18))*K1800,0))</f>
        <v/>
      </c>
      <c r="M1800">
        <f>IF(I1800="","",IF(COUNTIF(Crawl!$EC$2:$EC$2001,I1800)&gt;0,"Yes","No"))</f>
        <v/>
      </c>
    </row>
    <row r="1801">
      <c r="G1801">
        <f>IF(A1801="","",IF(LEFT(A1801,4)="http",IFERROR(MID(A1801,FIND("/",A1801,FIND("//",A1801)+2),2000),"/"),A1801))</f>
        <v/>
      </c>
      <c r="H1801">
        <f>IF(G1801="","",IFERROR(LEFT(SUBSTITUTE(G1801,"#","?"),FIND("?",SUBSTITUTE(G1801,"#","?"))-1),G1801))</f>
        <v/>
      </c>
      <c r="I1801">
        <f>IF(H1801="","",LOWER(IF(AND(LEN(H1801)&gt;1,RIGHT(H1801,1)="/"),LEFT(H1801,LEN(H1801)-1),H1801)))</f>
        <v/>
      </c>
      <c r="J1801">
        <f>IF(I1801="","",IFERROR(N(INDEX($A1801:$E1801,1,Rules!$H$16)),0))</f>
        <v/>
      </c>
      <c r="K1801">
        <f>IF(I1801="","",IFERROR(N(INDEX($A1801:$E1801,1,Rules!$H$17)),0))</f>
        <v/>
      </c>
      <c r="L1801">
        <f>IF(I1801="","",IFERROR(N(INDEX($A1801:$E1801,1,Rules!$H$18))*K1801,0))</f>
        <v/>
      </c>
      <c r="M1801">
        <f>IF(I1801="","",IF(COUNTIF(Crawl!$EC$2:$EC$2001,I1801)&gt;0,"Yes","No"))</f>
        <v/>
      </c>
    </row>
    <row r="1802">
      <c r="G1802">
        <f>IF(A1802="","",IF(LEFT(A1802,4)="http",IFERROR(MID(A1802,FIND("/",A1802,FIND("//",A1802)+2),2000),"/"),A1802))</f>
        <v/>
      </c>
      <c r="H1802">
        <f>IF(G1802="","",IFERROR(LEFT(SUBSTITUTE(G1802,"#","?"),FIND("?",SUBSTITUTE(G1802,"#","?"))-1),G1802))</f>
        <v/>
      </c>
      <c r="I1802">
        <f>IF(H1802="","",LOWER(IF(AND(LEN(H1802)&gt;1,RIGHT(H1802,1)="/"),LEFT(H1802,LEN(H1802)-1),H1802)))</f>
        <v/>
      </c>
      <c r="J1802">
        <f>IF(I1802="","",IFERROR(N(INDEX($A1802:$E1802,1,Rules!$H$16)),0))</f>
        <v/>
      </c>
      <c r="K1802">
        <f>IF(I1802="","",IFERROR(N(INDEX($A1802:$E1802,1,Rules!$H$17)),0))</f>
        <v/>
      </c>
      <c r="L1802">
        <f>IF(I1802="","",IFERROR(N(INDEX($A1802:$E1802,1,Rules!$H$18))*K1802,0))</f>
        <v/>
      </c>
      <c r="M1802">
        <f>IF(I1802="","",IF(COUNTIF(Crawl!$EC$2:$EC$2001,I1802)&gt;0,"Yes","No"))</f>
        <v/>
      </c>
    </row>
    <row r="1803">
      <c r="G1803">
        <f>IF(A1803="","",IF(LEFT(A1803,4)="http",IFERROR(MID(A1803,FIND("/",A1803,FIND("//",A1803)+2),2000),"/"),A1803))</f>
        <v/>
      </c>
      <c r="H1803">
        <f>IF(G1803="","",IFERROR(LEFT(SUBSTITUTE(G1803,"#","?"),FIND("?",SUBSTITUTE(G1803,"#","?"))-1),G1803))</f>
        <v/>
      </c>
      <c r="I1803">
        <f>IF(H1803="","",LOWER(IF(AND(LEN(H1803)&gt;1,RIGHT(H1803,1)="/"),LEFT(H1803,LEN(H1803)-1),H1803)))</f>
        <v/>
      </c>
      <c r="J1803">
        <f>IF(I1803="","",IFERROR(N(INDEX($A1803:$E1803,1,Rules!$H$16)),0))</f>
        <v/>
      </c>
      <c r="K1803">
        <f>IF(I1803="","",IFERROR(N(INDEX($A1803:$E1803,1,Rules!$H$17)),0))</f>
        <v/>
      </c>
      <c r="L1803">
        <f>IF(I1803="","",IFERROR(N(INDEX($A1803:$E1803,1,Rules!$H$18))*K1803,0))</f>
        <v/>
      </c>
      <c r="M1803">
        <f>IF(I1803="","",IF(COUNTIF(Crawl!$EC$2:$EC$2001,I1803)&gt;0,"Yes","No"))</f>
        <v/>
      </c>
    </row>
    <row r="1804">
      <c r="G1804">
        <f>IF(A1804="","",IF(LEFT(A1804,4)="http",IFERROR(MID(A1804,FIND("/",A1804,FIND("//",A1804)+2),2000),"/"),A1804))</f>
        <v/>
      </c>
      <c r="H1804">
        <f>IF(G1804="","",IFERROR(LEFT(SUBSTITUTE(G1804,"#","?"),FIND("?",SUBSTITUTE(G1804,"#","?"))-1),G1804))</f>
        <v/>
      </c>
      <c r="I1804">
        <f>IF(H1804="","",LOWER(IF(AND(LEN(H1804)&gt;1,RIGHT(H1804,1)="/"),LEFT(H1804,LEN(H1804)-1),H1804)))</f>
        <v/>
      </c>
      <c r="J1804">
        <f>IF(I1804="","",IFERROR(N(INDEX($A1804:$E1804,1,Rules!$H$16)),0))</f>
        <v/>
      </c>
      <c r="K1804">
        <f>IF(I1804="","",IFERROR(N(INDEX($A1804:$E1804,1,Rules!$H$17)),0))</f>
        <v/>
      </c>
      <c r="L1804">
        <f>IF(I1804="","",IFERROR(N(INDEX($A1804:$E1804,1,Rules!$H$18))*K1804,0))</f>
        <v/>
      </c>
      <c r="M1804">
        <f>IF(I1804="","",IF(COUNTIF(Crawl!$EC$2:$EC$2001,I1804)&gt;0,"Yes","No"))</f>
        <v/>
      </c>
    </row>
    <row r="1805">
      <c r="G1805">
        <f>IF(A1805="","",IF(LEFT(A1805,4)="http",IFERROR(MID(A1805,FIND("/",A1805,FIND("//",A1805)+2),2000),"/"),A1805))</f>
        <v/>
      </c>
      <c r="H1805">
        <f>IF(G1805="","",IFERROR(LEFT(SUBSTITUTE(G1805,"#","?"),FIND("?",SUBSTITUTE(G1805,"#","?"))-1),G1805))</f>
        <v/>
      </c>
      <c r="I1805">
        <f>IF(H1805="","",LOWER(IF(AND(LEN(H1805)&gt;1,RIGHT(H1805,1)="/"),LEFT(H1805,LEN(H1805)-1),H1805)))</f>
        <v/>
      </c>
      <c r="J1805">
        <f>IF(I1805="","",IFERROR(N(INDEX($A1805:$E1805,1,Rules!$H$16)),0))</f>
        <v/>
      </c>
      <c r="K1805">
        <f>IF(I1805="","",IFERROR(N(INDEX($A1805:$E1805,1,Rules!$H$17)),0))</f>
        <v/>
      </c>
      <c r="L1805">
        <f>IF(I1805="","",IFERROR(N(INDEX($A1805:$E1805,1,Rules!$H$18))*K1805,0))</f>
        <v/>
      </c>
      <c r="M1805">
        <f>IF(I1805="","",IF(COUNTIF(Crawl!$EC$2:$EC$2001,I1805)&gt;0,"Yes","No"))</f>
        <v/>
      </c>
    </row>
    <row r="1806">
      <c r="G1806">
        <f>IF(A1806="","",IF(LEFT(A1806,4)="http",IFERROR(MID(A1806,FIND("/",A1806,FIND("//",A1806)+2),2000),"/"),A1806))</f>
        <v/>
      </c>
      <c r="H1806">
        <f>IF(G1806="","",IFERROR(LEFT(SUBSTITUTE(G1806,"#","?"),FIND("?",SUBSTITUTE(G1806,"#","?"))-1),G1806))</f>
        <v/>
      </c>
      <c r="I1806">
        <f>IF(H1806="","",LOWER(IF(AND(LEN(H1806)&gt;1,RIGHT(H1806,1)="/"),LEFT(H1806,LEN(H1806)-1),H1806)))</f>
        <v/>
      </c>
      <c r="J1806">
        <f>IF(I1806="","",IFERROR(N(INDEX($A1806:$E1806,1,Rules!$H$16)),0))</f>
        <v/>
      </c>
      <c r="K1806">
        <f>IF(I1806="","",IFERROR(N(INDEX($A1806:$E1806,1,Rules!$H$17)),0))</f>
        <v/>
      </c>
      <c r="L1806">
        <f>IF(I1806="","",IFERROR(N(INDEX($A1806:$E1806,1,Rules!$H$18))*K1806,0))</f>
        <v/>
      </c>
      <c r="M1806">
        <f>IF(I1806="","",IF(COUNTIF(Crawl!$EC$2:$EC$2001,I1806)&gt;0,"Yes","No"))</f>
        <v/>
      </c>
    </row>
    <row r="1807">
      <c r="G1807">
        <f>IF(A1807="","",IF(LEFT(A1807,4)="http",IFERROR(MID(A1807,FIND("/",A1807,FIND("//",A1807)+2),2000),"/"),A1807))</f>
        <v/>
      </c>
      <c r="H1807">
        <f>IF(G1807="","",IFERROR(LEFT(SUBSTITUTE(G1807,"#","?"),FIND("?",SUBSTITUTE(G1807,"#","?"))-1),G1807))</f>
        <v/>
      </c>
      <c r="I1807">
        <f>IF(H1807="","",LOWER(IF(AND(LEN(H1807)&gt;1,RIGHT(H1807,1)="/"),LEFT(H1807,LEN(H1807)-1),H1807)))</f>
        <v/>
      </c>
      <c r="J1807">
        <f>IF(I1807="","",IFERROR(N(INDEX($A1807:$E1807,1,Rules!$H$16)),0))</f>
        <v/>
      </c>
      <c r="K1807">
        <f>IF(I1807="","",IFERROR(N(INDEX($A1807:$E1807,1,Rules!$H$17)),0))</f>
        <v/>
      </c>
      <c r="L1807">
        <f>IF(I1807="","",IFERROR(N(INDEX($A1807:$E1807,1,Rules!$H$18))*K1807,0))</f>
        <v/>
      </c>
      <c r="M1807">
        <f>IF(I1807="","",IF(COUNTIF(Crawl!$EC$2:$EC$2001,I1807)&gt;0,"Yes","No"))</f>
        <v/>
      </c>
    </row>
    <row r="1808">
      <c r="G1808">
        <f>IF(A1808="","",IF(LEFT(A1808,4)="http",IFERROR(MID(A1808,FIND("/",A1808,FIND("//",A1808)+2),2000),"/"),A1808))</f>
        <v/>
      </c>
      <c r="H1808">
        <f>IF(G1808="","",IFERROR(LEFT(SUBSTITUTE(G1808,"#","?"),FIND("?",SUBSTITUTE(G1808,"#","?"))-1),G1808))</f>
        <v/>
      </c>
      <c r="I1808">
        <f>IF(H1808="","",LOWER(IF(AND(LEN(H1808)&gt;1,RIGHT(H1808,1)="/"),LEFT(H1808,LEN(H1808)-1),H1808)))</f>
        <v/>
      </c>
      <c r="J1808">
        <f>IF(I1808="","",IFERROR(N(INDEX($A1808:$E1808,1,Rules!$H$16)),0))</f>
        <v/>
      </c>
      <c r="K1808">
        <f>IF(I1808="","",IFERROR(N(INDEX($A1808:$E1808,1,Rules!$H$17)),0))</f>
        <v/>
      </c>
      <c r="L1808">
        <f>IF(I1808="","",IFERROR(N(INDEX($A1808:$E1808,1,Rules!$H$18))*K1808,0))</f>
        <v/>
      </c>
      <c r="M1808">
        <f>IF(I1808="","",IF(COUNTIF(Crawl!$EC$2:$EC$2001,I1808)&gt;0,"Yes","No"))</f>
        <v/>
      </c>
    </row>
    <row r="1809">
      <c r="G1809">
        <f>IF(A1809="","",IF(LEFT(A1809,4)="http",IFERROR(MID(A1809,FIND("/",A1809,FIND("//",A1809)+2),2000),"/"),A1809))</f>
        <v/>
      </c>
      <c r="H1809">
        <f>IF(G1809="","",IFERROR(LEFT(SUBSTITUTE(G1809,"#","?"),FIND("?",SUBSTITUTE(G1809,"#","?"))-1),G1809))</f>
        <v/>
      </c>
      <c r="I1809">
        <f>IF(H1809="","",LOWER(IF(AND(LEN(H1809)&gt;1,RIGHT(H1809,1)="/"),LEFT(H1809,LEN(H1809)-1),H1809)))</f>
        <v/>
      </c>
      <c r="J1809">
        <f>IF(I1809="","",IFERROR(N(INDEX($A1809:$E1809,1,Rules!$H$16)),0))</f>
        <v/>
      </c>
      <c r="K1809">
        <f>IF(I1809="","",IFERROR(N(INDEX($A1809:$E1809,1,Rules!$H$17)),0))</f>
        <v/>
      </c>
      <c r="L1809">
        <f>IF(I1809="","",IFERROR(N(INDEX($A1809:$E1809,1,Rules!$H$18))*K1809,0))</f>
        <v/>
      </c>
      <c r="M1809">
        <f>IF(I1809="","",IF(COUNTIF(Crawl!$EC$2:$EC$2001,I1809)&gt;0,"Yes","No"))</f>
        <v/>
      </c>
    </row>
    <row r="1810">
      <c r="G1810">
        <f>IF(A1810="","",IF(LEFT(A1810,4)="http",IFERROR(MID(A1810,FIND("/",A1810,FIND("//",A1810)+2),2000),"/"),A1810))</f>
        <v/>
      </c>
      <c r="H1810">
        <f>IF(G1810="","",IFERROR(LEFT(SUBSTITUTE(G1810,"#","?"),FIND("?",SUBSTITUTE(G1810,"#","?"))-1),G1810))</f>
        <v/>
      </c>
      <c r="I1810">
        <f>IF(H1810="","",LOWER(IF(AND(LEN(H1810)&gt;1,RIGHT(H1810,1)="/"),LEFT(H1810,LEN(H1810)-1),H1810)))</f>
        <v/>
      </c>
      <c r="J1810">
        <f>IF(I1810="","",IFERROR(N(INDEX($A1810:$E1810,1,Rules!$H$16)),0))</f>
        <v/>
      </c>
      <c r="K1810">
        <f>IF(I1810="","",IFERROR(N(INDEX($A1810:$E1810,1,Rules!$H$17)),0))</f>
        <v/>
      </c>
      <c r="L1810">
        <f>IF(I1810="","",IFERROR(N(INDEX($A1810:$E1810,1,Rules!$H$18))*K1810,0))</f>
        <v/>
      </c>
      <c r="M1810">
        <f>IF(I1810="","",IF(COUNTIF(Crawl!$EC$2:$EC$2001,I1810)&gt;0,"Yes","No"))</f>
        <v/>
      </c>
    </row>
    <row r="1811">
      <c r="G1811">
        <f>IF(A1811="","",IF(LEFT(A1811,4)="http",IFERROR(MID(A1811,FIND("/",A1811,FIND("//",A1811)+2),2000),"/"),A1811))</f>
        <v/>
      </c>
      <c r="H1811">
        <f>IF(G1811="","",IFERROR(LEFT(SUBSTITUTE(G1811,"#","?"),FIND("?",SUBSTITUTE(G1811,"#","?"))-1),G1811))</f>
        <v/>
      </c>
      <c r="I1811">
        <f>IF(H1811="","",LOWER(IF(AND(LEN(H1811)&gt;1,RIGHT(H1811,1)="/"),LEFT(H1811,LEN(H1811)-1),H1811)))</f>
        <v/>
      </c>
      <c r="J1811">
        <f>IF(I1811="","",IFERROR(N(INDEX($A1811:$E1811,1,Rules!$H$16)),0))</f>
        <v/>
      </c>
      <c r="K1811">
        <f>IF(I1811="","",IFERROR(N(INDEX($A1811:$E1811,1,Rules!$H$17)),0))</f>
        <v/>
      </c>
      <c r="L1811">
        <f>IF(I1811="","",IFERROR(N(INDEX($A1811:$E1811,1,Rules!$H$18))*K1811,0))</f>
        <v/>
      </c>
      <c r="M1811">
        <f>IF(I1811="","",IF(COUNTIF(Crawl!$EC$2:$EC$2001,I1811)&gt;0,"Yes","No"))</f>
        <v/>
      </c>
    </row>
    <row r="1812">
      <c r="G1812">
        <f>IF(A1812="","",IF(LEFT(A1812,4)="http",IFERROR(MID(A1812,FIND("/",A1812,FIND("//",A1812)+2),2000),"/"),A1812))</f>
        <v/>
      </c>
      <c r="H1812">
        <f>IF(G1812="","",IFERROR(LEFT(SUBSTITUTE(G1812,"#","?"),FIND("?",SUBSTITUTE(G1812,"#","?"))-1),G1812))</f>
        <v/>
      </c>
      <c r="I1812">
        <f>IF(H1812="","",LOWER(IF(AND(LEN(H1812)&gt;1,RIGHT(H1812,1)="/"),LEFT(H1812,LEN(H1812)-1),H1812)))</f>
        <v/>
      </c>
      <c r="J1812">
        <f>IF(I1812="","",IFERROR(N(INDEX($A1812:$E1812,1,Rules!$H$16)),0))</f>
        <v/>
      </c>
      <c r="K1812">
        <f>IF(I1812="","",IFERROR(N(INDEX($A1812:$E1812,1,Rules!$H$17)),0))</f>
        <v/>
      </c>
      <c r="L1812">
        <f>IF(I1812="","",IFERROR(N(INDEX($A1812:$E1812,1,Rules!$H$18))*K1812,0))</f>
        <v/>
      </c>
      <c r="M1812">
        <f>IF(I1812="","",IF(COUNTIF(Crawl!$EC$2:$EC$2001,I1812)&gt;0,"Yes","No"))</f>
        <v/>
      </c>
    </row>
    <row r="1813">
      <c r="G1813">
        <f>IF(A1813="","",IF(LEFT(A1813,4)="http",IFERROR(MID(A1813,FIND("/",A1813,FIND("//",A1813)+2),2000),"/"),A1813))</f>
        <v/>
      </c>
      <c r="H1813">
        <f>IF(G1813="","",IFERROR(LEFT(SUBSTITUTE(G1813,"#","?"),FIND("?",SUBSTITUTE(G1813,"#","?"))-1),G1813))</f>
        <v/>
      </c>
      <c r="I1813">
        <f>IF(H1813="","",LOWER(IF(AND(LEN(H1813)&gt;1,RIGHT(H1813,1)="/"),LEFT(H1813,LEN(H1813)-1),H1813)))</f>
        <v/>
      </c>
      <c r="J1813">
        <f>IF(I1813="","",IFERROR(N(INDEX($A1813:$E1813,1,Rules!$H$16)),0))</f>
        <v/>
      </c>
      <c r="K1813">
        <f>IF(I1813="","",IFERROR(N(INDEX($A1813:$E1813,1,Rules!$H$17)),0))</f>
        <v/>
      </c>
      <c r="L1813">
        <f>IF(I1813="","",IFERROR(N(INDEX($A1813:$E1813,1,Rules!$H$18))*K1813,0))</f>
        <v/>
      </c>
      <c r="M1813">
        <f>IF(I1813="","",IF(COUNTIF(Crawl!$EC$2:$EC$2001,I1813)&gt;0,"Yes","No"))</f>
        <v/>
      </c>
    </row>
    <row r="1814">
      <c r="G1814">
        <f>IF(A1814="","",IF(LEFT(A1814,4)="http",IFERROR(MID(A1814,FIND("/",A1814,FIND("//",A1814)+2),2000),"/"),A1814))</f>
        <v/>
      </c>
      <c r="H1814">
        <f>IF(G1814="","",IFERROR(LEFT(SUBSTITUTE(G1814,"#","?"),FIND("?",SUBSTITUTE(G1814,"#","?"))-1),G1814))</f>
        <v/>
      </c>
      <c r="I1814">
        <f>IF(H1814="","",LOWER(IF(AND(LEN(H1814)&gt;1,RIGHT(H1814,1)="/"),LEFT(H1814,LEN(H1814)-1),H1814)))</f>
        <v/>
      </c>
      <c r="J1814">
        <f>IF(I1814="","",IFERROR(N(INDEX($A1814:$E1814,1,Rules!$H$16)),0))</f>
        <v/>
      </c>
      <c r="K1814">
        <f>IF(I1814="","",IFERROR(N(INDEX($A1814:$E1814,1,Rules!$H$17)),0))</f>
        <v/>
      </c>
      <c r="L1814">
        <f>IF(I1814="","",IFERROR(N(INDEX($A1814:$E1814,1,Rules!$H$18))*K1814,0))</f>
        <v/>
      </c>
      <c r="M1814">
        <f>IF(I1814="","",IF(COUNTIF(Crawl!$EC$2:$EC$2001,I1814)&gt;0,"Yes","No"))</f>
        <v/>
      </c>
    </row>
    <row r="1815">
      <c r="G1815">
        <f>IF(A1815="","",IF(LEFT(A1815,4)="http",IFERROR(MID(A1815,FIND("/",A1815,FIND("//",A1815)+2),2000),"/"),A1815))</f>
        <v/>
      </c>
      <c r="H1815">
        <f>IF(G1815="","",IFERROR(LEFT(SUBSTITUTE(G1815,"#","?"),FIND("?",SUBSTITUTE(G1815,"#","?"))-1),G1815))</f>
        <v/>
      </c>
      <c r="I1815">
        <f>IF(H1815="","",LOWER(IF(AND(LEN(H1815)&gt;1,RIGHT(H1815,1)="/"),LEFT(H1815,LEN(H1815)-1),H1815)))</f>
        <v/>
      </c>
      <c r="J1815">
        <f>IF(I1815="","",IFERROR(N(INDEX($A1815:$E1815,1,Rules!$H$16)),0))</f>
        <v/>
      </c>
      <c r="K1815">
        <f>IF(I1815="","",IFERROR(N(INDEX($A1815:$E1815,1,Rules!$H$17)),0))</f>
        <v/>
      </c>
      <c r="L1815">
        <f>IF(I1815="","",IFERROR(N(INDEX($A1815:$E1815,1,Rules!$H$18))*K1815,0))</f>
        <v/>
      </c>
      <c r="M1815">
        <f>IF(I1815="","",IF(COUNTIF(Crawl!$EC$2:$EC$2001,I1815)&gt;0,"Yes","No"))</f>
        <v/>
      </c>
    </row>
    <row r="1816">
      <c r="G1816">
        <f>IF(A1816="","",IF(LEFT(A1816,4)="http",IFERROR(MID(A1816,FIND("/",A1816,FIND("//",A1816)+2),2000),"/"),A1816))</f>
        <v/>
      </c>
      <c r="H1816">
        <f>IF(G1816="","",IFERROR(LEFT(SUBSTITUTE(G1816,"#","?"),FIND("?",SUBSTITUTE(G1816,"#","?"))-1),G1816))</f>
        <v/>
      </c>
      <c r="I1816">
        <f>IF(H1816="","",LOWER(IF(AND(LEN(H1816)&gt;1,RIGHT(H1816,1)="/"),LEFT(H1816,LEN(H1816)-1),H1816)))</f>
        <v/>
      </c>
      <c r="J1816">
        <f>IF(I1816="","",IFERROR(N(INDEX($A1816:$E1816,1,Rules!$H$16)),0))</f>
        <v/>
      </c>
      <c r="K1816">
        <f>IF(I1816="","",IFERROR(N(INDEX($A1816:$E1816,1,Rules!$H$17)),0))</f>
        <v/>
      </c>
      <c r="L1816">
        <f>IF(I1816="","",IFERROR(N(INDEX($A1816:$E1816,1,Rules!$H$18))*K1816,0))</f>
        <v/>
      </c>
      <c r="M1816">
        <f>IF(I1816="","",IF(COUNTIF(Crawl!$EC$2:$EC$2001,I1816)&gt;0,"Yes","No"))</f>
        <v/>
      </c>
    </row>
    <row r="1817">
      <c r="G1817">
        <f>IF(A1817="","",IF(LEFT(A1817,4)="http",IFERROR(MID(A1817,FIND("/",A1817,FIND("//",A1817)+2),2000),"/"),A1817))</f>
        <v/>
      </c>
      <c r="H1817">
        <f>IF(G1817="","",IFERROR(LEFT(SUBSTITUTE(G1817,"#","?"),FIND("?",SUBSTITUTE(G1817,"#","?"))-1),G1817))</f>
        <v/>
      </c>
      <c r="I1817">
        <f>IF(H1817="","",LOWER(IF(AND(LEN(H1817)&gt;1,RIGHT(H1817,1)="/"),LEFT(H1817,LEN(H1817)-1),H1817)))</f>
        <v/>
      </c>
      <c r="J1817">
        <f>IF(I1817="","",IFERROR(N(INDEX($A1817:$E1817,1,Rules!$H$16)),0))</f>
        <v/>
      </c>
      <c r="K1817">
        <f>IF(I1817="","",IFERROR(N(INDEX($A1817:$E1817,1,Rules!$H$17)),0))</f>
        <v/>
      </c>
      <c r="L1817">
        <f>IF(I1817="","",IFERROR(N(INDEX($A1817:$E1817,1,Rules!$H$18))*K1817,0))</f>
        <v/>
      </c>
      <c r="M1817">
        <f>IF(I1817="","",IF(COUNTIF(Crawl!$EC$2:$EC$2001,I1817)&gt;0,"Yes","No"))</f>
        <v/>
      </c>
    </row>
    <row r="1818">
      <c r="G1818">
        <f>IF(A1818="","",IF(LEFT(A1818,4)="http",IFERROR(MID(A1818,FIND("/",A1818,FIND("//",A1818)+2),2000),"/"),A1818))</f>
        <v/>
      </c>
      <c r="H1818">
        <f>IF(G1818="","",IFERROR(LEFT(SUBSTITUTE(G1818,"#","?"),FIND("?",SUBSTITUTE(G1818,"#","?"))-1),G1818))</f>
        <v/>
      </c>
      <c r="I1818">
        <f>IF(H1818="","",LOWER(IF(AND(LEN(H1818)&gt;1,RIGHT(H1818,1)="/"),LEFT(H1818,LEN(H1818)-1),H1818)))</f>
        <v/>
      </c>
      <c r="J1818">
        <f>IF(I1818="","",IFERROR(N(INDEX($A1818:$E1818,1,Rules!$H$16)),0))</f>
        <v/>
      </c>
      <c r="K1818">
        <f>IF(I1818="","",IFERROR(N(INDEX($A1818:$E1818,1,Rules!$H$17)),0))</f>
        <v/>
      </c>
      <c r="L1818">
        <f>IF(I1818="","",IFERROR(N(INDEX($A1818:$E1818,1,Rules!$H$18))*K1818,0))</f>
        <v/>
      </c>
      <c r="M1818">
        <f>IF(I1818="","",IF(COUNTIF(Crawl!$EC$2:$EC$2001,I1818)&gt;0,"Yes","No"))</f>
        <v/>
      </c>
    </row>
    <row r="1819">
      <c r="G1819">
        <f>IF(A1819="","",IF(LEFT(A1819,4)="http",IFERROR(MID(A1819,FIND("/",A1819,FIND("//",A1819)+2),2000),"/"),A1819))</f>
        <v/>
      </c>
      <c r="H1819">
        <f>IF(G1819="","",IFERROR(LEFT(SUBSTITUTE(G1819,"#","?"),FIND("?",SUBSTITUTE(G1819,"#","?"))-1),G1819))</f>
        <v/>
      </c>
      <c r="I1819">
        <f>IF(H1819="","",LOWER(IF(AND(LEN(H1819)&gt;1,RIGHT(H1819,1)="/"),LEFT(H1819,LEN(H1819)-1),H1819)))</f>
        <v/>
      </c>
      <c r="J1819">
        <f>IF(I1819="","",IFERROR(N(INDEX($A1819:$E1819,1,Rules!$H$16)),0))</f>
        <v/>
      </c>
      <c r="K1819">
        <f>IF(I1819="","",IFERROR(N(INDEX($A1819:$E1819,1,Rules!$H$17)),0))</f>
        <v/>
      </c>
      <c r="L1819">
        <f>IF(I1819="","",IFERROR(N(INDEX($A1819:$E1819,1,Rules!$H$18))*K1819,0))</f>
        <v/>
      </c>
      <c r="M1819">
        <f>IF(I1819="","",IF(COUNTIF(Crawl!$EC$2:$EC$2001,I1819)&gt;0,"Yes","No"))</f>
        <v/>
      </c>
    </row>
    <row r="1820">
      <c r="G1820">
        <f>IF(A1820="","",IF(LEFT(A1820,4)="http",IFERROR(MID(A1820,FIND("/",A1820,FIND("//",A1820)+2),2000),"/"),A1820))</f>
        <v/>
      </c>
      <c r="H1820">
        <f>IF(G1820="","",IFERROR(LEFT(SUBSTITUTE(G1820,"#","?"),FIND("?",SUBSTITUTE(G1820,"#","?"))-1),G1820))</f>
        <v/>
      </c>
      <c r="I1820">
        <f>IF(H1820="","",LOWER(IF(AND(LEN(H1820)&gt;1,RIGHT(H1820,1)="/"),LEFT(H1820,LEN(H1820)-1),H1820)))</f>
        <v/>
      </c>
      <c r="J1820">
        <f>IF(I1820="","",IFERROR(N(INDEX($A1820:$E1820,1,Rules!$H$16)),0))</f>
        <v/>
      </c>
      <c r="K1820">
        <f>IF(I1820="","",IFERROR(N(INDEX($A1820:$E1820,1,Rules!$H$17)),0))</f>
        <v/>
      </c>
      <c r="L1820">
        <f>IF(I1820="","",IFERROR(N(INDEX($A1820:$E1820,1,Rules!$H$18))*K1820,0))</f>
        <v/>
      </c>
      <c r="M1820">
        <f>IF(I1820="","",IF(COUNTIF(Crawl!$EC$2:$EC$2001,I1820)&gt;0,"Yes","No"))</f>
        <v/>
      </c>
    </row>
    <row r="1821">
      <c r="G1821">
        <f>IF(A1821="","",IF(LEFT(A1821,4)="http",IFERROR(MID(A1821,FIND("/",A1821,FIND("//",A1821)+2),2000),"/"),A1821))</f>
        <v/>
      </c>
      <c r="H1821">
        <f>IF(G1821="","",IFERROR(LEFT(SUBSTITUTE(G1821,"#","?"),FIND("?",SUBSTITUTE(G1821,"#","?"))-1),G1821))</f>
        <v/>
      </c>
      <c r="I1821">
        <f>IF(H1821="","",LOWER(IF(AND(LEN(H1821)&gt;1,RIGHT(H1821,1)="/"),LEFT(H1821,LEN(H1821)-1),H1821)))</f>
        <v/>
      </c>
      <c r="J1821">
        <f>IF(I1821="","",IFERROR(N(INDEX($A1821:$E1821,1,Rules!$H$16)),0))</f>
        <v/>
      </c>
      <c r="K1821">
        <f>IF(I1821="","",IFERROR(N(INDEX($A1821:$E1821,1,Rules!$H$17)),0))</f>
        <v/>
      </c>
      <c r="L1821">
        <f>IF(I1821="","",IFERROR(N(INDEX($A1821:$E1821,1,Rules!$H$18))*K1821,0))</f>
        <v/>
      </c>
      <c r="M1821">
        <f>IF(I1821="","",IF(COUNTIF(Crawl!$EC$2:$EC$2001,I1821)&gt;0,"Yes","No"))</f>
        <v/>
      </c>
    </row>
    <row r="1822">
      <c r="G1822">
        <f>IF(A1822="","",IF(LEFT(A1822,4)="http",IFERROR(MID(A1822,FIND("/",A1822,FIND("//",A1822)+2),2000),"/"),A1822))</f>
        <v/>
      </c>
      <c r="H1822">
        <f>IF(G1822="","",IFERROR(LEFT(SUBSTITUTE(G1822,"#","?"),FIND("?",SUBSTITUTE(G1822,"#","?"))-1),G1822))</f>
        <v/>
      </c>
      <c r="I1822">
        <f>IF(H1822="","",LOWER(IF(AND(LEN(H1822)&gt;1,RIGHT(H1822,1)="/"),LEFT(H1822,LEN(H1822)-1),H1822)))</f>
        <v/>
      </c>
      <c r="J1822">
        <f>IF(I1822="","",IFERROR(N(INDEX($A1822:$E1822,1,Rules!$H$16)),0))</f>
        <v/>
      </c>
      <c r="K1822">
        <f>IF(I1822="","",IFERROR(N(INDEX($A1822:$E1822,1,Rules!$H$17)),0))</f>
        <v/>
      </c>
      <c r="L1822">
        <f>IF(I1822="","",IFERROR(N(INDEX($A1822:$E1822,1,Rules!$H$18))*K1822,0))</f>
        <v/>
      </c>
      <c r="M1822">
        <f>IF(I1822="","",IF(COUNTIF(Crawl!$EC$2:$EC$2001,I1822)&gt;0,"Yes","No"))</f>
        <v/>
      </c>
    </row>
    <row r="1823">
      <c r="G1823">
        <f>IF(A1823="","",IF(LEFT(A1823,4)="http",IFERROR(MID(A1823,FIND("/",A1823,FIND("//",A1823)+2),2000),"/"),A1823))</f>
        <v/>
      </c>
      <c r="H1823">
        <f>IF(G1823="","",IFERROR(LEFT(SUBSTITUTE(G1823,"#","?"),FIND("?",SUBSTITUTE(G1823,"#","?"))-1),G1823))</f>
        <v/>
      </c>
      <c r="I1823">
        <f>IF(H1823="","",LOWER(IF(AND(LEN(H1823)&gt;1,RIGHT(H1823,1)="/"),LEFT(H1823,LEN(H1823)-1),H1823)))</f>
        <v/>
      </c>
      <c r="J1823">
        <f>IF(I1823="","",IFERROR(N(INDEX($A1823:$E1823,1,Rules!$H$16)),0))</f>
        <v/>
      </c>
      <c r="K1823">
        <f>IF(I1823="","",IFERROR(N(INDEX($A1823:$E1823,1,Rules!$H$17)),0))</f>
        <v/>
      </c>
      <c r="L1823">
        <f>IF(I1823="","",IFERROR(N(INDEX($A1823:$E1823,1,Rules!$H$18))*K1823,0))</f>
        <v/>
      </c>
      <c r="M1823">
        <f>IF(I1823="","",IF(COUNTIF(Crawl!$EC$2:$EC$2001,I1823)&gt;0,"Yes","No"))</f>
        <v/>
      </c>
    </row>
    <row r="1824">
      <c r="G1824">
        <f>IF(A1824="","",IF(LEFT(A1824,4)="http",IFERROR(MID(A1824,FIND("/",A1824,FIND("//",A1824)+2),2000),"/"),A1824))</f>
        <v/>
      </c>
      <c r="H1824">
        <f>IF(G1824="","",IFERROR(LEFT(SUBSTITUTE(G1824,"#","?"),FIND("?",SUBSTITUTE(G1824,"#","?"))-1),G1824))</f>
        <v/>
      </c>
      <c r="I1824">
        <f>IF(H1824="","",LOWER(IF(AND(LEN(H1824)&gt;1,RIGHT(H1824,1)="/"),LEFT(H1824,LEN(H1824)-1),H1824)))</f>
        <v/>
      </c>
      <c r="J1824">
        <f>IF(I1824="","",IFERROR(N(INDEX($A1824:$E1824,1,Rules!$H$16)),0))</f>
        <v/>
      </c>
      <c r="K1824">
        <f>IF(I1824="","",IFERROR(N(INDEX($A1824:$E1824,1,Rules!$H$17)),0))</f>
        <v/>
      </c>
      <c r="L1824">
        <f>IF(I1824="","",IFERROR(N(INDEX($A1824:$E1824,1,Rules!$H$18))*K1824,0))</f>
        <v/>
      </c>
      <c r="M1824">
        <f>IF(I1824="","",IF(COUNTIF(Crawl!$EC$2:$EC$2001,I1824)&gt;0,"Yes","No"))</f>
        <v/>
      </c>
    </row>
    <row r="1825">
      <c r="G1825">
        <f>IF(A1825="","",IF(LEFT(A1825,4)="http",IFERROR(MID(A1825,FIND("/",A1825,FIND("//",A1825)+2),2000),"/"),A1825))</f>
        <v/>
      </c>
      <c r="H1825">
        <f>IF(G1825="","",IFERROR(LEFT(SUBSTITUTE(G1825,"#","?"),FIND("?",SUBSTITUTE(G1825,"#","?"))-1),G1825))</f>
        <v/>
      </c>
      <c r="I1825">
        <f>IF(H1825="","",LOWER(IF(AND(LEN(H1825)&gt;1,RIGHT(H1825,1)="/"),LEFT(H1825,LEN(H1825)-1),H1825)))</f>
        <v/>
      </c>
      <c r="J1825">
        <f>IF(I1825="","",IFERROR(N(INDEX($A1825:$E1825,1,Rules!$H$16)),0))</f>
        <v/>
      </c>
      <c r="K1825">
        <f>IF(I1825="","",IFERROR(N(INDEX($A1825:$E1825,1,Rules!$H$17)),0))</f>
        <v/>
      </c>
      <c r="L1825">
        <f>IF(I1825="","",IFERROR(N(INDEX($A1825:$E1825,1,Rules!$H$18))*K1825,0))</f>
        <v/>
      </c>
      <c r="M1825">
        <f>IF(I1825="","",IF(COUNTIF(Crawl!$EC$2:$EC$2001,I1825)&gt;0,"Yes","No"))</f>
        <v/>
      </c>
    </row>
    <row r="1826">
      <c r="G1826">
        <f>IF(A1826="","",IF(LEFT(A1826,4)="http",IFERROR(MID(A1826,FIND("/",A1826,FIND("//",A1826)+2),2000),"/"),A1826))</f>
        <v/>
      </c>
      <c r="H1826">
        <f>IF(G1826="","",IFERROR(LEFT(SUBSTITUTE(G1826,"#","?"),FIND("?",SUBSTITUTE(G1826,"#","?"))-1),G1826))</f>
        <v/>
      </c>
      <c r="I1826">
        <f>IF(H1826="","",LOWER(IF(AND(LEN(H1826)&gt;1,RIGHT(H1826,1)="/"),LEFT(H1826,LEN(H1826)-1),H1826)))</f>
        <v/>
      </c>
      <c r="J1826">
        <f>IF(I1826="","",IFERROR(N(INDEX($A1826:$E1826,1,Rules!$H$16)),0))</f>
        <v/>
      </c>
      <c r="K1826">
        <f>IF(I1826="","",IFERROR(N(INDEX($A1826:$E1826,1,Rules!$H$17)),0))</f>
        <v/>
      </c>
      <c r="L1826">
        <f>IF(I1826="","",IFERROR(N(INDEX($A1826:$E1826,1,Rules!$H$18))*K1826,0))</f>
        <v/>
      </c>
      <c r="M1826">
        <f>IF(I1826="","",IF(COUNTIF(Crawl!$EC$2:$EC$2001,I1826)&gt;0,"Yes","No"))</f>
        <v/>
      </c>
    </row>
    <row r="1827">
      <c r="G1827">
        <f>IF(A1827="","",IF(LEFT(A1827,4)="http",IFERROR(MID(A1827,FIND("/",A1827,FIND("//",A1827)+2),2000),"/"),A1827))</f>
        <v/>
      </c>
      <c r="H1827">
        <f>IF(G1827="","",IFERROR(LEFT(SUBSTITUTE(G1827,"#","?"),FIND("?",SUBSTITUTE(G1827,"#","?"))-1),G1827))</f>
        <v/>
      </c>
      <c r="I1827">
        <f>IF(H1827="","",LOWER(IF(AND(LEN(H1827)&gt;1,RIGHT(H1827,1)="/"),LEFT(H1827,LEN(H1827)-1),H1827)))</f>
        <v/>
      </c>
      <c r="J1827">
        <f>IF(I1827="","",IFERROR(N(INDEX($A1827:$E1827,1,Rules!$H$16)),0))</f>
        <v/>
      </c>
      <c r="K1827">
        <f>IF(I1827="","",IFERROR(N(INDEX($A1827:$E1827,1,Rules!$H$17)),0))</f>
        <v/>
      </c>
      <c r="L1827">
        <f>IF(I1827="","",IFERROR(N(INDEX($A1827:$E1827,1,Rules!$H$18))*K1827,0))</f>
        <v/>
      </c>
      <c r="M1827">
        <f>IF(I1827="","",IF(COUNTIF(Crawl!$EC$2:$EC$2001,I1827)&gt;0,"Yes","No"))</f>
        <v/>
      </c>
    </row>
    <row r="1828">
      <c r="G1828">
        <f>IF(A1828="","",IF(LEFT(A1828,4)="http",IFERROR(MID(A1828,FIND("/",A1828,FIND("//",A1828)+2),2000),"/"),A1828))</f>
        <v/>
      </c>
      <c r="H1828">
        <f>IF(G1828="","",IFERROR(LEFT(SUBSTITUTE(G1828,"#","?"),FIND("?",SUBSTITUTE(G1828,"#","?"))-1),G1828))</f>
        <v/>
      </c>
      <c r="I1828">
        <f>IF(H1828="","",LOWER(IF(AND(LEN(H1828)&gt;1,RIGHT(H1828,1)="/"),LEFT(H1828,LEN(H1828)-1),H1828)))</f>
        <v/>
      </c>
      <c r="J1828">
        <f>IF(I1828="","",IFERROR(N(INDEX($A1828:$E1828,1,Rules!$H$16)),0))</f>
        <v/>
      </c>
      <c r="K1828">
        <f>IF(I1828="","",IFERROR(N(INDEX($A1828:$E1828,1,Rules!$H$17)),0))</f>
        <v/>
      </c>
      <c r="L1828">
        <f>IF(I1828="","",IFERROR(N(INDEX($A1828:$E1828,1,Rules!$H$18))*K1828,0))</f>
        <v/>
      </c>
      <c r="M1828">
        <f>IF(I1828="","",IF(COUNTIF(Crawl!$EC$2:$EC$2001,I1828)&gt;0,"Yes","No"))</f>
        <v/>
      </c>
    </row>
    <row r="1829">
      <c r="G1829">
        <f>IF(A1829="","",IF(LEFT(A1829,4)="http",IFERROR(MID(A1829,FIND("/",A1829,FIND("//",A1829)+2),2000),"/"),A1829))</f>
        <v/>
      </c>
      <c r="H1829">
        <f>IF(G1829="","",IFERROR(LEFT(SUBSTITUTE(G1829,"#","?"),FIND("?",SUBSTITUTE(G1829,"#","?"))-1),G1829))</f>
        <v/>
      </c>
      <c r="I1829">
        <f>IF(H1829="","",LOWER(IF(AND(LEN(H1829)&gt;1,RIGHT(H1829,1)="/"),LEFT(H1829,LEN(H1829)-1),H1829)))</f>
        <v/>
      </c>
      <c r="J1829">
        <f>IF(I1829="","",IFERROR(N(INDEX($A1829:$E1829,1,Rules!$H$16)),0))</f>
        <v/>
      </c>
      <c r="K1829">
        <f>IF(I1829="","",IFERROR(N(INDEX($A1829:$E1829,1,Rules!$H$17)),0))</f>
        <v/>
      </c>
      <c r="L1829">
        <f>IF(I1829="","",IFERROR(N(INDEX($A1829:$E1829,1,Rules!$H$18))*K1829,0))</f>
        <v/>
      </c>
      <c r="M1829">
        <f>IF(I1829="","",IF(COUNTIF(Crawl!$EC$2:$EC$2001,I1829)&gt;0,"Yes","No"))</f>
        <v/>
      </c>
    </row>
    <row r="1830">
      <c r="G1830">
        <f>IF(A1830="","",IF(LEFT(A1830,4)="http",IFERROR(MID(A1830,FIND("/",A1830,FIND("//",A1830)+2),2000),"/"),A1830))</f>
        <v/>
      </c>
      <c r="H1830">
        <f>IF(G1830="","",IFERROR(LEFT(SUBSTITUTE(G1830,"#","?"),FIND("?",SUBSTITUTE(G1830,"#","?"))-1),G1830))</f>
        <v/>
      </c>
      <c r="I1830">
        <f>IF(H1830="","",LOWER(IF(AND(LEN(H1830)&gt;1,RIGHT(H1830,1)="/"),LEFT(H1830,LEN(H1830)-1),H1830)))</f>
        <v/>
      </c>
      <c r="J1830">
        <f>IF(I1830="","",IFERROR(N(INDEX($A1830:$E1830,1,Rules!$H$16)),0))</f>
        <v/>
      </c>
      <c r="K1830">
        <f>IF(I1830="","",IFERROR(N(INDEX($A1830:$E1830,1,Rules!$H$17)),0))</f>
        <v/>
      </c>
      <c r="L1830">
        <f>IF(I1830="","",IFERROR(N(INDEX($A1830:$E1830,1,Rules!$H$18))*K1830,0))</f>
        <v/>
      </c>
      <c r="M1830">
        <f>IF(I1830="","",IF(COUNTIF(Crawl!$EC$2:$EC$2001,I1830)&gt;0,"Yes","No"))</f>
        <v/>
      </c>
    </row>
    <row r="1831">
      <c r="G1831">
        <f>IF(A1831="","",IF(LEFT(A1831,4)="http",IFERROR(MID(A1831,FIND("/",A1831,FIND("//",A1831)+2),2000),"/"),A1831))</f>
        <v/>
      </c>
      <c r="H1831">
        <f>IF(G1831="","",IFERROR(LEFT(SUBSTITUTE(G1831,"#","?"),FIND("?",SUBSTITUTE(G1831,"#","?"))-1),G1831))</f>
        <v/>
      </c>
      <c r="I1831">
        <f>IF(H1831="","",LOWER(IF(AND(LEN(H1831)&gt;1,RIGHT(H1831,1)="/"),LEFT(H1831,LEN(H1831)-1),H1831)))</f>
        <v/>
      </c>
      <c r="J1831">
        <f>IF(I1831="","",IFERROR(N(INDEX($A1831:$E1831,1,Rules!$H$16)),0))</f>
        <v/>
      </c>
      <c r="K1831">
        <f>IF(I1831="","",IFERROR(N(INDEX($A1831:$E1831,1,Rules!$H$17)),0))</f>
        <v/>
      </c>
      <c r="L1831">
        <f>IF(I1831="","",IFERROR(N(INDEX($A1831:$E1831,1,Rules!$H$18))*K1831,0))</f>
        <v/>
      </c>
      <c r="M1831">
        <f>IF(I1831="","",IF(COUNTIF(Crawl!$EC$2:$EC$2001,I1831)&gt;0,"Yes","No"))</f>
        <v/>
      </c>
    </row>
    <row r="1832">
      <c r="G1832">
        <f>IF(A1832="","",IF(LEFT(A1832,4)="http",IFERROR(MID(A1832,FIND("/",A1832,FIND("//",A1832)+2),2000),"/"),A1832))</f>
        <v/>
      </c>
      <c r="H1832">
        <f>IF(G1832="","",IFERROR(LEFT(SUBSTITUTE(G1832,"#","?"),FIND("?",SUBSTITUTE(G1832,"#","?"))-1),G1832))</f>
        <v/>
      </c>
      <c r="I1832">
        <f>IF(H1832="","",LOWER(IF(AND(LEN(H1832)&gt;1,RIGHT(H1832,1)="/"),LEFT(H1832,LEN(H1832)-1),H1832)))</f>
        <v/>
      </c>
      <c r="J1832">
        <f>IF(I1832="","",IFERROR(N(INDEX($A1832:$E1832,1,Rules!$H$16)),0))</f>
        <v/>
      </c>
      <c r="K1832">
        <f>IF(I1832="","",IFERROR(N(INDEX($A1832:$E1832,1,Rules!$H$17)),0))</f>
        <v/>
      </c>
      <c r="L1832">
        <f>IF(I1832="","",IFERROR(N(INDEX($A1832:$E1832,1,Rules!$H$18))*K1832,0))</f>
        <v/>
      </c>
      <c r="M1832">
        <f>IF(I1832="","",IF(COUNTIF(Crawl!$EC$2:$EC$2001,I1832)&gt;0,"Yes","No"))</f>
        <v/>
      </c>
    </row>
    <row r="1833">
      <c r="G1833">
        <f>IF(A1833="","",IF(LEFT(A1833,4)="http",IFERROR(MID(A1833,FIND("/",A1833,FIND("//",A1833)+2),2000),"/"),A1833))</f>
        <v/>
      </c>
      <c r="H1833">
        <f>IF(G1833="","",IFERROR(LEFT(SUBSTITUTE(G1833,"#","?"),FIND("?",SUBSTITUTE(G1833,"#","?"))-1),G1833))</f>
        <v/>
      </c>
      <c r="I1833">
        <f>IF(H1833="","",LOWER(IF(AND(LEN(H1833)&gt;1,RIGHT(H1833,1)="/"),LEFT(H1833,LEN(H1833)-1),H1833)))</f>
        <v/>
      </c>
      <c r="J1833">
        <f>IF(I1833="","",IFERROR(N(INDEX($A1833:$E1833,1,Rules!$H$16)),0))</f>
        <v/>
      </c>
      <c r="K1833">
        <f>IF(I1833="","",IFERROR(N(INDEX($A1833:$E1833,1,Rules!$H$17)),0))</f>
        <v/>
      </c>
      <c r="L1833">
        <f>IF(I1833="","",IFERROR(N(INDEX($A1833:$E1833,1,Rules!$H$18))*K1833,0))</f>
        <v/>
      </c>
      <c r="M1833">
        <f>IF(I1833="","",IF(COUNTIF(Crawl!$EC$2:$EC$2001,I1833)&gt;0,"Yes","No"))</f>
        <v/>
      </c>
    </row>
    <row r="1834">
      <c r="G1834">
        <f>IF(A1834="","",IF(LEFT(A1834,4)="http",IFERROR(MID(A1834,FIND("/",A1834,FIND("//",A1834)+2),2000),"/"),A1834))</f>
        <v/>
      </c>
      <c r="H1834">
        <f>IF(G1834="","",IFERROR(LEFT(SUBSTITUTE(G1834,"#","?"),FIND("?",SUBSTITUTE(G1834,"#","?"))-1),G1834))</f>
        <v/>
      </c>
      <c r="I1834">
        <f>IF(H1834="","",LOWER(IF(AND(LEN(H1834)&gt;1,RIGHT(H1834,1)="/"),LEFT(H1834,LEN(H1834)-1),H1834)))</f>
        <v/>
      </c>
      <c r="J1834">
        <f>IF(I1834="","",IFERROR(N(INDEX($A1834:$E1834,1,Rules!$H$16)),0))</f>
        <v/>
      </c>
      <c r="K1834">
        <f>IF(I1834="","",IFERROR(N(INDEX($A1834:$E1834,1,Rules!$H$17)),0))</f>
        <v/>
      </c>
      <c r="L1834">
        <f>IF(I1834="","",IFERROR(N(INDEX($A1834:$E1834,1,Rules!$H$18))*K1834,0))</f>
        <v/>
      </c>
      <c r="M1834">
        <f>IF(I1834="","",IF(COUNTIF(Crawl!$EC$2:$EC$2001,I1834)&gt;0,"Yes","No"))</f>
        <v/>
      </c>
    </row>
    <row r="1835">
      <c r="G1835">
        <f>IF(A1835="","",IF(LEFT(A1835,4)="http",IFERROR(MID(A1835,FIND("/",A1835,FIND("//",A1835)+2),2000),"/"),A1835))</f>
        <v/>
      </c>
      <c r="H1835">
        <f>IF(G1835="","",IFERROR(LEFT(SUBSTITUTE(G1835,"#","?"),FIND("?",SUBSTITUTE(G1835,"#","?"))-1),G1835))</f>
        <v/>
      </c>
      <c r="I1835">
        <f>IF(H1835="","",LOWER(IF(AND(LEN(H1835)&gt;1,RIGHT(H1835,1)="/"),LEFT(H1835,LEN(H1835)-1),H1835)))</f>
        <v/>
      </c>
      <c r="J1835">
        <f>IF(I1835="","",IFERROR(N(INDEX($A1835:$E1835,1,Rules!$H$16)),0))</f>
        <v/>
      </c>
      <c r="K1835">
        <f>IF(I1835="","",IFERROR(N(INDEX($A1835:$E1835,1,Rules!$H$17)),0))</f>
        <v/>
      </c>
      <c r="L1835">
        <f>IF(I1835="","",IFERROR(N(INDEX($A1835:$E1835,1,Rules!$H$18))*K1835,0))</f>
        <v/>
      </c>
      <c r="M1835">
        <f>IF(I1835="","",IF(COUNTIF(Crawl!$EC$2:$EC$2001,I1835)&gt;0,"Yes","No"))</f>
        <v/>
      </c>
    </row>
    <row r="1836">
      <c r="G1836">
        <f>IF(A1836="","",IF(LEFT(A1836,4)="http",IFERROR(MID(A1836,FIND("/",A1836,FIND("//",A1836)+2),2000),"/"),A1836))</f>
        <v/>
      </c>
      <c r="H1836">
        <f>IF(G1836="","",IFERROR(LEFT(SUBSTITUTE(G1836,"#","?"),FIND("?",SUBSTITUTE(G1836,"#","?"))-1),G1836))</f>
        <v/>
      </c>
      <c r="I1836">
        <f>IF(H1836="","",LOWER(IF(AND(LEN(H1836)&gt;1,RIGHT(H1836,1)="/"),LEFT(H1836,LEN(H1836)-1),H1836)))</f>
        <v/>
      </c>
      <c r="J1836">
        <f>IF(I1836="","",IFERROR(N(INDEX($A1836:$E1836,1,Rules!$H$16)),0))</f>
        <v/>
      </c>
      <c r="K1836">
        <f>IF(I1836="","",IFERROR(N(INDEX($A1836:$E1836,1,Rules!$H$17)),0))</f>
        <v/>
      </c>
      <c r="L1836">
        <f>IF(I1836="","",IFERROR(N(INDEX($A1836:$E1836,1,Rules!$H$18))*K1836,0))</f>
        <v/>
      </c>
      <c r="M1836">
        <f>IF(I1836="","",IF(COUNTIF(Crawl!$EC$2:$EC$2001,I1836)&gt;0,"Yes","No"))</f>
        <v/>
      </c>
    </row>
    <row r="1837">
      <c r="G1837">
        <f>IF(A1837="","",IF(LEFT(A1837,4)="http",IFERROR(MID(A1837,FIND("/",A1837,FIND("//",A1837)+2),2000),"/"),A1837))</f>
        <v/>
      </c>
      <c r="H1837">
        <f>IF(G1837="","",IFERROR(LEFT(SUBSTITUTE(G1837,"#","?"),FIND("?",SUBSTITUTE(G1837,"#","?"))-1),G1837))</f>
        <v/>
      </c>
      <c r="I1837">
        <f>IF(H1837="","",LOWER(IF(AND(LEN(H1837)&gt;1,RIGHT(H1837,1)="/"),LEFT(H1837,LEN(H1837)-1),H1837)))</f>
        <v/>
      </c>
      <c r="J1837">
        <f>IF(I1837="","",IFERROR(N(INDEX($A1837:$E1837,1,Rules!$H$16)),0))</f>
        <v/>
      </c>
      <c r="K1837">
        <f>IF(I1837="","",IFERROR(N(INDEX($A1837:$E1837,1,Rules!$H$17)),0))</f>
        <v/>
      </c>
      <c r="L1837">
        <f>IF(I1837="","",IFERROR(N(INDEX($A1837:$E1837,1,Rules!$H$18))*K1837,0))</f>
        <v/>
      </c>
      <c r="M1837">
        <f>IF(I1837="","",IF(COUNTIF(Crawl!$EC$2:$EC$2001,I1837)&gt;0,"Yes","No"))</f>
        <v/>
      </c>
    </row>
    <row r="1838">
      <c r="G1838">
        <f>IF(A1838="","",IF(LEFT(A1838,4)="http",IFERROR(MID(A1838,FIND("/",A1838,FIND("//",A1838)+2),2000),"/"),A1838))</f>
        <v/>
      </c>
      <c r="H1838">
        <f>IF(G1838="","",IFERROR(LEFT(SUBSTITUTE(G1838,"#","?"),FIND("?",SUBSTITUTE(G1838,"#","?"))-1),G1838))</f>
        <v/>
      </c>
      <c r="I1838">
        <f>IF(H1838="","",LOWER(IF(AND(LEN(H1838)&gt;1,RIGHT(H1838,1)="/"),LEFT(H1838,LEN(H1838)-1),H1838)))</f>
        <v/>
      </c>
      <c r="J1838">
        <f>IF(I1838="","",IFERROR(N(INDEX($A1838:$E1838,1,Rules!$H$16)),0))</f>
        <v/>
      </c>
      <c r="K1838">
        <f>IF(I1838="","",IFERROR(N(INDEX($A1838:$E1838,1,Rules!$H$17)),0))</f>
        <v/>
      </c>
      <c r="L1838">
        <f>IF(I1838="","",IFERROR(N(INDEX($A1838:$E1838,1,Rules!$H$18))*K1838,0))</f>
        <v/>
      </c>
      <c r="M1838">
        <f>IF(I1838="","",IF(COUNTIF(Crawl!$EC$2:$EC$2001,I1838)&gt;0,"Yes","No"))</f>
        <v/>
      </c>
    </row>
    <row r="1839">
      <c r="G1839">
        <f>IF(A1839="","",IF(LEFT(A1839,4)="http",IFERROR(MID(A1839,FIND("/",A1839,FIND("//",A1839)+2),2000),"/"),A1839))</f>
        <v/>
      </c>
      <c r="H1839">
        <f>IF(G1839="","",IFERROR(LEFT(SUBSTITUTE(G1839,"#","?"),FIND("?",SUBSTITUTE(G1839,"#","?"))-1),G1839))</f>
        <v/>
      </c>
      <c r="I1839">
        <f>IF(H1839="","",LOWER(IF(AND(LEN(H1839)&gt;1,RIGHT(H1839,1)="/"),LEFT(H1839,LEN(H1839)-1),H1839)))</f>
        <v/>
      </c>
      <c r="J1839">
        <f>IF(I1839="","",IFERROR(N(INDEX($A1839:$E1839,1,Rules!$H$16)),0))</f>
        <v/>
      </c>
      <c r="K1839">
        <f>IF(I1839="","",IFERROR(N(INDEX($A1839:$E1839,1,Rules!$H$17)),0))</f>
        <v/>
      </c>
      <c r="L1839">
        <f>IF(I1839="","",IFERROR(N(INDEX($A1839:$E1839,1,Rules!$H$18))*K1839,0))</f>
        <v/>
      </c>
      <c r="M1839">
        <f>IF(I1839="","",IF(COUNTIF(Crawl!$EC$2:$EC$2001,I1839)&gt;0,"Yes","No"))</f>
        <v/>
      </c>
    </row>
    <row r="1840">
      <c r="G1840">
        <f>IF(A1840="","",IF(LEFT(A1840,4)="http",IFERROR(MID(A1840,FIND("/",A1840,FIND("//",A1840)+2),2000),"/"),A1840))</f>
        <v/>
      </c>
      <c r="H1840">
        <f>IF(G1840="","",IFERROR(LEFT(SUBSTITUTE(G1840,"#","?"),FIND("?",SUBSTITUTE(G1840,"#","?"))-1),G1840))</f>
        <v/>
      </c>
      <c r="I1840">
        <f>IF(H1840="","",LOWER(IF(AND(LEN(H1840)&gt;1,RIGHT(H1840,1)="/"),LEFT(H1840,LEN(H1840)-1),H1840)))</f>
        <v/>
      </c>
      <c r="J1840">
        <f>IF(I1840="","",IFERROR(N(INDEX($A1840:$E1840,1,Rules!$H$16)),0))</f>
        <v/>
      </c>
      <c r="K1840">
        <f>IF(I1840="","",IFERROR(N(INDEX($A1840:$E1840,1,Rules!$H$17)),0))</f>
        <v/>
      </c>
      <c r="L1840">
        <f>IF(I1840="","",IFERROR(N(INDEX($A1840:$E1840,1,Rules!$H$18))*K1840,0))</f>
        <v/>
      </c>
      <c r="M1840">
        <f>IF(I1840="","",IF(COUNTIF(Crawl!$EC$2:$EC$2001,I1840)&gt;0,"Yes","No"))</f>
        <v/>
      </c>
    </row>
    <row r="1841">
      <c r="G1841">
        <f>IF(A1841="","",IF(LEFT(A1841,4)="http",IFERROR(MID(A1841,FIND("/",A1841,FIND("//",A1841)+2),2000),"/"),A1841))</f>
        <v/>
      </c>
      <c r="H1841">
        <f>IF(G1841="","",IFERROR(LEFT(SUBSTITUTE(G1841,"#","?"),FIND("?",SUBSTITUTE(G1841,"#","?"))-1),G1841))</f>
        <v/>
      </c>
      <c r="I1841">
        <f>IF(H1841="","",LOWER(IF(AND(LEN(H1841)&gt;1,RIGHT(H1841,1)="/"),LEFT(H1841,LEN(H1841)-1),H1841)))</f>
        <v/>
      </c>
      <c r="J1841">
        <f>IF(I1841="","",IFERROR(N(INDEX($A1841:$E1841,1,Rules!$H$16)),0))</f>
        <v/>
      </c>
      <c r="K1841">
        <f>IF(I1841="","",IFERROR(N(INDEX($A1841:$E1841,1,Rules!$H$17)),0))</f>
        <v/>
      </c>
      <c r="L1841">
        <f>IF(I1841="","",IFERROR(N(INDEX($A1841:$E1841,1,Rules!$H$18))*K1841,0))</f>
        <v/>
      </c>
      <c r="M1841">
        <f>IF(I1841="","",IF(COUNTIF(Crawl!$EC$2:$EC$2001,I1841)&gt;0,"Yes","No"))</f>
        <v/>
      </c>
    </row>
    <row r="1842">
      <c r="G1842">
        <f>IF(A1842="","",IF(LEFT(A1842,4)="http",IFERROR(MID(A1842,FIND("/",A1842,FIND("//",A1842)+2),2000),"/"),A1842))</f>
        <v/>
      </c>
      <c r="H1842">
        <f>IF(G1842="","",IFERROR(LEFT(SUBSTITUTE(G1842,"#","?"),FIND("?",SUBSTITUTE(G1842,"#","?"))-1),G1842))</f>
        <v/>
      </c>
      <c r="I1842">
        <f>IF(H1842="","",LOWER(IF(AND(LEN(H1842)&gt;1,RIGHT(H1842,1)="/"),LEFT(H1842,LEN(H1842)-1),H1842)))</f>
        <v/>
      </c>
      <c r="J1842">
        <f>IF(I1842="","",IFERROR(N(INDEX($A1842:$E1842,1,Rules!$H$16)),0))</f>
        <v/>
      </c>
      <c r="K1842">
        <f>IF(I1842="","",IFERROR(N(INDEX($A1842:$E1842,1,Rules!$H$17)),0))</f>
        <v/>
      </c>
      <c r="L1842">
        <f>IF(I1842="","",IFERROR(N(INDEX($A1842:$E1842,1,Rules!$H$18))*K1842,0))</f>
        <v/>
      </c>
      <c r="M1842">
        <f>IF(I1842="","",IF(COUNTIF(Crawl!$EC$2:$EC$2001,I1842)&gt;0,"Yes","No"))</f>
        <v/>
      </c>
    </row>
    <row r="1843">
      <c r="G1843">
        <f>IF(A1843="","",IF(LEFT(A1843,4)="http",IFERROR(MID(A1843,FIND("/",A1843,FIND("//",A1843)+2),2000),"/"),A1843))</f>
        <v/>
      </c>
      <c r="H1843">
        <f>IF(G1843="","",IFERROR(LEFT(SUBSTITUTE(G1843,"#","?"),FIND("?",SUBSTITUTE(G1843,"#","?"))-1),G1843))</f>
        <v/>
      </c>
      <c r="I1843">
        <f>IF(H1843="","",LOWER(IF(AND(LEN(H1843)&gt;1,RIGHT(H1843,1)="/"),LEFT(H1843,LEN(H1843)-1),H1843)))</f>
        <v/>
      </c>
      <c r="J1843">
        <f>IF(I1843="","",IFERROR(N(INDEX($A1843:$E1843,1,Rules!$H$16)),0))</f>
        <v/>
      </c>
      <c r="K1843">
        <f>IF(I1843="","",IFERROR(N(INDEX($A1843:$E1843,1,Rules!$H$17)),0))</f>
        <v/>
      </c>
      <c r="L1843">
        <f>IF(I1843="","",IFERROR(N(INDEX($A1843:$E1843,1,Rules!$H$18))*K1843,0))</f>
        <v/>
      </c>
      <c r="M1843">
        <f>IF(I1843="","",IF(COUNTIF(Crawl!$EC$2:$EC$2001,I1843)&gt;0,"Yes","No"))</f>
        <v/>
      </c>
    </row>
    <row r="1844">
      <c r="G1844">
        <f>IF(A1844="","",IF(LEFT(A1844,4)="http",IFERROR(MID(A1844,FIND("/",A1844,FIND("//",A1844)+2),2000),"/"),A1844))</f>
        <v/>
      </c>
      <c r="H1844">
        <f>IF(G1844="","",IFERROR(LEFT(SUBSTITUTE(G1844,"#","?"),FIND("?",SUBSTITUTE(G1844,"#","?"))-1),G1844))</f>
        <v/>
      </c>
      <c r="I1844">
        <f>IF(H1844="","",LOWER(IF(AND(LEN(H1844)&gt;1,RIGHT(H1844,1)="/"),LEFT(H1844,LEN(H1844)-1),H1844)))</f>
        <v/>
      </c>
      <c r="J1844">
        <f>IF(I1844="","",IFERROR(N(INDEX($A1844:$E1844,1,Rules!$H$16)),0))</f>
        <v/>
      </c>
      <c r="K1844">
        <f>IF(I1844="","",IFERROR(N(INDEX($A1844:$E1844,1,Rules!$H$17)),0))</f>
        <v/>
      </c>
      <c r="L1844">
        <f>IF(I1844="","",IFERROR(N(INDEX($A1844:$E1844,1,Rules!$H$18))*K1844,0))</f>
        <v/>
      </c>
      <c r="M1844">
        <f>IF(I1844="","",IF(COUNTIF(Crawl!$EC$2:$EC$2001,I1844)&gt;0,"Yes","No"))</f>
        <v/>
      </c>
    </row>
    <row r="1845">
      <c r="G1845">
        <f>IF(A1845="","",IF(LEFT(A1845,4)="http",IFERROR(MID(A1845,FIND("/",A1845,FIND("//",A1845)+2),2000),"/"),A1845))</f>
        <v/>
      </c>
      <c r="H1845">
        <f>IF(G1845="","",IFERROR(LEFT(SUBSTITUTE(G1845,"#","?"),FIND("?",SUBSTITUTE(G1845,"#","?"))-1),G1845))</f>
        <v/>
      </c>
      <c r="I1845">
        <f>IF(H1845="","",LOWER(IF(AND(LEN(H1845)&gt;1,RIGHT(H1845,1)="/"),LEFT(H1845,LEN(H1845)-1),H1845)))</f>
        <v/>
      </c>
      <c r="J1845">
        <f>IF(I1845="","",IFERROR(N(INDEX($A1845:$E1845,1,Rules!$H$16)),0))</f>
        <v/>
      </c>
      <c r="K1845">
        <f>IF(I1845="","",IFERROR(N(INDEX($A1845:$E1845,1,Rules!$H$17)),0))</f>
        <v/>
      </c>
      <c r="L1845">
        <f>IF(I1845="","",IFERROR(N(INDEX($A1845:$E1845,1,Rules!$H$18))*K1845,0))</f>
        <v/>
      </c>
      <c r="M1845">
        <f>IF(I1845="","",IF(COUNTIF(Crawl!$EC$2:$EC$2001,I1845)&gt;0,"Yes","No"))</f>
        <v/>
      </c>
    </row>
    <row r="1846">
      <c r="G1846">
        <f>IF(A1846="","",IF(LEFT(A1846,4)="http",IFERROR(MID(A1846,FIND("/",A1846,FIND("//",A1846)+2),2000),"/"),A1846))</f>
        <v/>
      </c>
      <c r="H1846">
        <f>IF(G1846="","",IFERROR(LEFT(SUBSTITUTE(G1846,"#","?"),FIND("?",SUBSTITUTE(G1846,"#","?"))-1),G1846))</f>
        <v/>
      </c>
      <c r="I1846">
        <f>IF(H1846="","",LOWER(IF(AND(LEN(H1846)&gt;1,RIGHT(H1846,1)="/"),LEFT(H1846,LEN(H1846)-1),H1846)))</f>
        <v/>
      </c>
      <c r="J1846">
        <f>IF(I1846="","",IFERROR(N(INDEX($A1846:$E1846,1,Rules!$H$16)),0))</f>
        <v/>
      </c>
      <c r="K1846">
        <f>IF(I1846="","",IFERROR(N(INDEX($A1846:$E1846,1,Rules!$H$17)),0))</f>
        <v/>
      </c>
      <c r="L1846">
        <f>IF(I1846="","",IFERROR(N(INDEX($A1846:$E1846,1,Rules!$H$18))*K1846,0))</f>
        <v/>
      </c>
      <c r="M1846">
        <f>IF(I1846="","",IF(COUNTIF(Crawl!$EC$2:$EC$2001,I1846)&gt;0,"Yes","No"))</f>
        <v/>
      </c>
    </row>
    <row r="1847">
      <c r="G1847">
        <f>IF(A1847="","",IF(LEFT(A1847,4)="http",IFERROR(MID(A1847,FIND("/",A1847,FIND("//",A1847)+2),2000),"/"),A1847))</f>
        <v/>
      </c>
      <c r="H1847">
        <f>IF(G1847="","",IFERROR(LEFT(SUBSTITUTE(G1847,"#","?"),FIND("?",SUBSTITUTE(G1847,"#","?"))-1),G1847))</f>
        <v/>
      </c>
      <c r="I1847">
        <f>IF(H1847="","",LOWER(IF(AND(LEN(H1847)&gt;1,RIGHT(H1847,1)="/"),LEFT(H1847,LEN(H1847)-1),H1847)))</f>
        <v/>
      </c>
      <c r="J1847">
        <f>IF(I1847="","",IFERROR(N(INDEX($A1847:$E1847,1,Rules!$H$16)),0))</f>
        <v/>
      </c>
      <c r="K1847">
        <f>IF(I1847="","",IFERROR(N(INDEX($A1847:$E1847,1,Rules!$H$17)),0))</f>
        <v/>
      </c>
      <c r="L1847">
        <f>IF(I1847="","",IFERROR(N(INDEX($A1847:$E1847,1,Rules!$H$18))*K1847,0))</f>
        <v/>
      </c>
      <c r="M1847">
        <f>IF(I1847="","",IF(COUNTIF(Crawl!$EC$2:$EC$2001,I1847)&gt;0,"Yes","No"))</f>
        <v/>
      </c>
    </row>
    <row r="1848">
      <c r="G1848">
        <f>IF(A1848="","",IF(LEFT(A1848,4)="http",IFERROR(MID(A1848,FIND("/",A1848,FIND("//",A1848)+2),2000),"/"),A1848))</f>
        <v/>
      </c>
      <c r="H1848">
        <f>IF(G1848="","",IFERROR(LEFT(SUBSTITUTE(G1848,"#","?"),FIND("?",SUBSTITUTE(G1848,"#","?"))-1),G1848))</f>
        <v/>
      </c>
      <c r="I1848">
        <f>IF(H1848="","",LOWER(IF(AND(LEN(H1848)&gt;1,RIGHT(H1848,1)="/"),LEFT(H1848,LEN(H1848)-1),H1848)))</f>
        <v/>
      </c>
      <c r="J1848">
        <f>IF(I1848="","",IFERROR(N(INDEX($A1848:$E1848,1,Rules!$H$16)),0))</f>
        <v/>
      </c>
      <c r="K1848">
        <f>IF(I1848="","",IFERROR(N(INDEX($A1848:$E1848,1,Rules!$H$17)),0))</f>
        <v/>
      </c>
      <c r="L1848">
        <f>IF(I1848="","",IFERROR(N(INDEX($A1848:$E1848,1,Rules!$H$18))*K1848,0))</f>
        <v/>
      </c>
      <c r="M1848">
        <f>IF(I1848="","",IF(COUNTIF(Crawl!$EC$2:$EC$2001,I1848)&gt;0,"Yes","No"))</f>
        <v/>
      </c>
    </row>
    <row r="1849">
      <c r="G1849">
        <f>IF(A1849="","",IF(LEFT(A1849,4)="http",IFERROR(MID(A1849,FIND("/",A1849,FIND("//",A1849)+2),2000),"/"),A1849))</f>
        <v/>
      </c>
      <c r="H1849">
        <f>IF(G1849="","",IFERROR(LEFT(SUBSTITUTE(G1849,"#","?"),FIND("?",SUBSTITUTE(G1849,"#","?"))-1),G1849))</f>
        <v/>
      </c>
      <c r="I1849">
        <f>IF(H1849="","",LOWER(IF(AND(LEN(H1849)&gt;1,RIGHT(H1849,1)="/"),LEFT(H1849,LEN(H1849)-1),H1849)))</f>
        <v/>
      </c>
      <c r="J1849">
        <f>IF(I1849="","",IFERROR(N(INDEX($A1849:$E1849,1,Rules!$H$16)),0))</f>
        <v/>
      </c>
      <c r="K1849">
        <f>IF(I1849="","",IFERROR(N(INDEX($A1849:$E1849,1,Rules!$H$17)),0))</f>
        <v/>
      </c>
      <c r="L1849">
        <f>IF(I1849="","",IFERROR(N(INDEX($A1849:$E1849,1,Rules!$H$18))*K1849,0))</f>
        <v/>
      </c>
      <c r="M1849">
        <f>IF(I1849="","",IF(COUNTIF(Crawl!$EC$2:$EC$2001,I1849)&gt;0,"Yes","No"))</f>
        <v/>
      </c>
    </row>
    <row r="1850">
      <c r="G1850">
        <f>IF(A1850="","",IF(LEFT(A1850,4)="http",IFERROR(MID(A1850,FIND("/",A1850,FIND("//",A1850)+2),2000),"/"),A1850))</f>
        <v/>
      </c>
      <c r="H1850">
        <f>IF(G1850="","",IFERROR(LEFT(SUBSTITUTE(G1850,"#","?"),FIND("?",SUBSTITUTE(G1850,"#","?"))-1),G1850))</f>
        <v/>
      </c>
      <c r="I1850">
        <f>IF(H1850="","",LOWER(IF(AND(LEN(H1850)&gt;1,RIGHT(H1850,1)="/"),LEFT(H1850,LEN(H1850)-1),H1850)))</f>
        <v/>
      </c>
      <c r="J1850">
        <f>IF(I1850="","",IFERROR(N(INDEX($A1850:$E1850,1,Rules!$H$16)),0))</f>
        <v/>
      </c>
      <c r="K1850">
        <f>IF(I1850="","",IFERROR(N(INDEX($A1850:$E1850,1,Rules!$H$17)),0))</f>
        <v/>
      </c>
      <c r="L1850">
        <f>IF(I1850="","",IFERROR(N(INDEX($A1850:$E1850,1,Rules!$H$18))*K1850,0))</f>
        <v/>
      </c>
      <c r="M1850">
        <f>IF(I1850="","",IF(COUNTIF(Crawl!$EC$2:$EC$2001,I1850)&gt;0,"Yes","No"))</f>
        <v/>
      </c>
    </row>
    <row r="1851">
      <c r="G1851">
        <f>IF(A1851="","",IF(LEFT(A1851,4)="http",IFERROR(MID(A1851,FIND("/",A1851,FIND("//",A1851)+2),2000),"/"),A1851))</f>
        <v/>
      </c>
      <c r="H1851">
        <f>IF(G1851="","",IFERROR(LEFT(SUBSTITUTE(G1851,"#","?"),FIND("?",SUBSTITUTE(G1851,"#","?"))-1),G1851))</f>
        <v/>
      </c>
      <c r="I1851">
        <f>IF(H1851="","",LOWER(IF(AND(LEN(H1851)&gt;1,RIGHT(H1851,1)="/"),LEFT(H1851,LEN(H1851)-1),H1851)))</f>
        <v/>
      </c>
      <c r="J1851">
        <f>IF(I1851="","",IFERROR(N(INDEX($A1851:$E1851,1,Rules!$H$16)),0))</f>
        <v/>
      </c>
      <c r="K1851">
        <f>IF(I1851="","",IFERROR(N(INDEX($A1851:$E1851,1,Rules!$H$17)),0))</f>
        <v/>
      </c>
      <c r="L1851">
        <f>IF(I1851="","",IFERROR(N(INDEX($A1851:$E1851,1,Rules!$H$18))*K1851,0))</f>
        <v/>
      </c>
      <c r="M1851">
        <f>IF(I1851="","",IF(COUNTIF(Crawl!$EC$2:$EC$2001,I1851)&gt;0,"Yes","No"))</f>
        <v/>
      </c>
    </row>
    <row r="1852">
      <c r="G1852">
        <f>IF(A1852="","",IF(LEFT(A1852,4)="http",IFERROR(MID(A1852,FIND("/",A1852,FIND("//",A1852)+2),2000),"/"),A1852))</f>
        <v/>
      </c>
      <c r="H1852">
        <f>IF(G1852="","",IFERROR(LEFT(SUBSTITUTE(G1852,"#","?"),FIND("?",SUBSTITUTE(G1852,"#","?"))-1),G1852))</f>
        <v/>
      </c>
      <c r="I1852">
        <f>IF(H1852="","",LOWER(IF(AND(LEN(H1852)&gt;1,RIGHT(H1852,1)="/"),LEFT(H1852,LEN(H1852)-1),H1852)))</f>
        <v/>
      </c>
      <c r="J1852">
        <f>IF(I1852="","",IFERROR(N(INDEX($A1852:$E1852,1,Rules!$H$16)),0))</f>
        <v/>
      </c>
      <c r="K1852">
        <f>IF(I1852="","",IFERROR(N(INDEX($A1852:$E1852,1,Rules!$H$17)),0))</f>
        <v/>
      </c>
      <c r="L1852">
        <f>IF(I1852="","",IFERROR(N(INDEX($A1852:$E1852,1,Rules!$H$18))*K1852,0))</f>
        <v/>
      </c>
      <c r="M1852">
        <f>IF(I1852="","",IF(COUNTIF(Crawl!$EC$2:$EC$2001,I1852)&gt;0,"Yes","No"))</f>
        <v/>
      </c>
    </row>
    <row r="1853">
      <c r="G1853">
        <f>IF(A1853="","",IF(LEFT(A1853,4)="http",IFERROR(MID(A1853,FIND("/",A1853,FIND("//",A1853)+2),2000),"/"),A1853))</f>
        <v/>
      </c>
      <c r="H1853">
        <f>IF(G1853="","",IFERROR(LEFT(SUBSTITUTE(G1853,"#","?"),FIND("?",SUBSTITUTE(G1853,"#","?"))-1),G1853))</f>
        <v/>
      </c>
      <c r="I1853">
        <f>IF(H1853="","",LOWER(IF(AND(LEN(H1853)&gt;1,RIGHT(H1853,1)="/"),LEFT(H1853,LEN(H1853)-1),H1853)))</f>
        <v/>
      </c>
      <c r="J1853">
        <f>IF(I1853="","",IFERROR(N(INDEX($A1853:$E1853,1,Rules!$H$16)),0))</f>
        <v/>
      </c>
      <c r="K1853">
        <f>IF(I1853="","",IFERROR(N(INDEX($A1853:$E1853,1,Rules!$H$17)),0))</f>
        <v/>
      </c>
      <c r="L1853">
        <f>IF(I1853="","",IFERROR(N(INDEX($A1853:$E1853,1,Rules!$H$18))*K1853,0))</f>
        <v/>
      </c>
      <c r="M1853">
        <f>IF(I1853="","",IF(COUNTIF(Crawl!$EC$2:$EC$2001,I1853)&gt;0,"Yes","No"))</f>
        <v/>
      </c>
    </row>
    <row r="1854">
      <c r="G1854">
        <f>IF(A1854="","",IF(LEFT(A1854,4)="http",IFERROR(MID(A1854,FIND("/",A1854,FIND("//",A1854)+2),2000),"/"),A1854))</f>
        <v/>
      </c>
      <c r="H1854">
        <f>IF(G1854="","",IFERROR(LEFT(SUBSTITUTE(G1854,"#","?"),FIND("?",SUBSTITUTE(G1854,"#","?"))-1),G1854))</f>
        <v/>
      </c>
      <c r="I1854">
        <f>IF(H1854="","",LOWER(IF(AND(LEN(H1854)&gt;1,RIGHT(H1854,1)="/"),LEFT(H1854,LEN(H1854)-1),H1854)))</f>
        <v/>
      </c>
      <c r="J1854">
        <f>IF(I1854="","",IFERROR(N(INDEX($A1854:$E1854,1,Rules!$H$16)),0))</f>
        <v/>
      </c>
      <c r="K1854">
        <f>IF(I1854="","",IFERROR(N(INDEX($A1854:$E1854,1,Rules!$H$17)),0))</f>
        <v/>
      </c>
      <c r="L1854">
        <f>IF(I1854="","",IFERROR(N(INDEX($A1854:$E1854,1,Rules!$H$18))*K1854,0))</f>
        <v/>
      </c>
      <c r="M1854">
        <f>IF(I1854="","",IF(COUNTIF(Crawl!$EC$2:$EC$2001,I1854)&gt;0,"Yes","No"))</f>
        <v/>
      </c>
    </row>
    <row r="1855">
      <c r="G1855">
        <f>IF(A1855="","",IF(LEFT(A1855,4)="http",IFERROR(MID(A1855,FIND("/",A1855,FIND("//",A1855)+2),2000),"/"),A1855))</f>
        <v/>
      </c>
      <c r="H1855">
        <f>IF(G1855="","",IFERROR(LEFT(SUBSTITUTE(G1855,"#","?"),FIND("?",SUBSTITUTE(G1855,"#","?"))-1),G1855))</f>
        <v/>
      </c>
      <c r="I1855">
        <f>IF(H1855="","",LOWER(IF(AND(LEN(H1855)&gt;1,RIGHT(H1855,1)="/"),LEFT(H1855,LEN(H1855)-1),H1855)))</f>
        <v/>
      </c>
      <c r="J1855">
        <f>IF(I1855="","",IFERROR(N(INDEX($A1855:$E1855,1,Rules!$H$16)),0))</f>
        <v/>
      </c>
      <c r="K1855">
        <f>IF(I1855="","",IFERROR(N(INDEX($A1855:$E1855,1,Rules!$H$17)),0))</f>
        <v/>
      </c>
      <c r="L1855">
        <f>IF(I1855="","",IFERROR(N(INDEX($A1855:$E1855,1,Rules!$H$18))*K1855,0))</f>
        <v/>
      </c>
      <c r="M1855">
        <f>IF(I1855="","",IF(COUNTIF(Crawl!$EC$2:$EC$2001,I1855)&gt;0,"Yes","No"))</f>
        <v/>
      </c>
    </row>
    <row r="1856">
      <c r="G1856">
        <f>IF(A1856="","",IF(LEFT(A1856,4)="http",IFERROR(MID(A1856,FIND("/",A1856,FIND("//",A1856)+2),2000),"/"),A1856))</f>
        <v/>
      </c>
      <c r="H1856">
        <f>IF(G1856="","",IFERROR(LEFT(SUBSTITUTE(G1856,"#","?"),FIND("?",SUBSTITUTE(G1856,"#","?"))-1),G1856))</f>
        <v/>
      </c>
      <c r="I1856">
        <f>IF(H1856="","",LOWER(IF(AND(LEN(H1856)&gt;1,RIGHT(H1856,1)="/"),LEFT(H1856,LEN(H1856)-1),H1856)))</f>
        <v/>
      </c>
      <c r="J1856">
        <f>IF(I1856="","",IFERROR(N(INDEX($A1856:$E1856,1,Rules!$H$16)),0))</f>
        <v/>
      </c>
      <c r="K1856">
        <f>IF(I1856="","",IFERROR(N(INDEX($A1856:$E1856,1,Rules!$H$17)),0))</f>
        <v/>
      </c>
      <c r="L1856">
        <f>IF(I1856="","",IFERROR(N(INDEX($A1856:$E1856,1,Rules!$H$18))*K1856,0))</f>
        <v/>
      </c>
      <c r="M1856">
        <f>IF(I1856="","",IF(COUNTIF(Crawl!$EC$2:$EC$2001,I1856)&gt;0,"Yes","No"))</f>
        <v/>
      </c>
    </row>
    <row r="1857">
      <c r="G1857">
        <f>IF(A1857="","",IF(LEFT(A1857,4)="http",IFERROR(MID(A1857,FIND("/",A1857,FIND("//",A1857)+2),2000),"/"),A1857))</f>
        <v/>
      </c>
      <c r="H1857">
        <f>IF(G1857="","",IFERROR(LEFT(SUBSTITUTE(G1857,"#","?"),FIND("?",SUBSTITUTE(G1857,"#","?"))-1),G1857))</f>
        <v/>
      </c>
      <c r="I1857">
        <f>IF(H1857="","",LOWER(IF(AND(LEN(H1857)&gt;1,RIGHT(H1857,1)="/"),LEFT(H1857,LEN(H1857)-1),H1857)))</f>
        <v/>
      </c>
      <c r="J1857">
        <f>IF(I1857="","",IFERROR(N(INDEX($A1857:$E1857,1,Rules!$H$16)),0))</f>
        <v/>
      </c>
      <c r="K1857">
        <f>IF(I1857="","",IFERROR(N(INDEX($A1857:$E1857,1,Rules!$H$17)),0))</f>
        <v/>
      </c>
      <c r="L1857">
        <f>IF(I1857="","",IFERROR(N(INDEX($A1857:$E1857,1,Rules!$H$18))*K1857,0))</f>
        <v/>
      </c>
      <c r="M1857">
        <f>IF(I1857="","",IF(COUNTIF(Crawl!$EC$2:$EC$2001,I1857)&gt;0,"Yes","No"))</f>
        <v/>
      </c>
    </row>
    <row r="1858">
      <c r="G1858">
        <f>IF(A1858="","",IF(LEFT(A1858,4)="http",IFERROR(MID(A1858,FIND("/",A1858,FIND("//",A1858)+2),2000),"/"),A1858))</f>
        <v/>
      </c>
      <c r="H1858">
        <f>IF(G1858="","",IFERROR(LEFT(SUBSTITUTE(G1858,"#","?"),FIND("?",SUBSTITUTE(G1858,"#","?"))-1),G1858))</f>
        <v/>
      </c>
      <c r="I1858">
        <f>IF(H1858="","",LOWER(IF(AND(LEN(H1858)&gt;1,RIGHT(H1858,1)="/"),LEFT(H1858,LEN(H1858)-1),H1858)))</f>
        <v/>
      </c>
      <c r="J1858">
        <f>IF(I1858="","",IFERROR(N(INDEX($A1858:$E1858,1,Rules!$H$16)),0))</f>
        <v/>
      </c>
      <c r="K1858">
        <f>IF(I1858="","",IFERROR(N(INDEX($A1858:$E1858,1,Rules!$H$17)),0))</f>
        <v/>
      </c>
      <c r="L1858">
        <f>IF(I1858="","",IFERROR(N(INDEX($A1858:$E1858,1,Rules!$H$18))*K1858,0))</f>
        <v/>
      </c>
      <c r="M1858">
        <f>IF(I1858="","",IF(COUNTIF(Crawl!$EC$2:$EC$2001,I1858)&gt;0,"Yes","No"))</f>
        <v/>
      </c>
    </row>
    <row r="1859">
      <c r="G1859">
        <f>IF(A1859="","",IF(LEFT(A1859,4)="http",IFERROR(MID(A1859,FIND("/",A1859,FIND("//",A1859)+2),2000),"/"),A1859))</f>
        <v/>
      </c>
      <c r="H1859">
        <f>IF(G1859="","",IFERROR(LEFT(SUBSTITUTE(G1859,"#","?"),FIND("?",SUBSTITUTE(G1859,"#","?"))-1),G1859))</f>
        <v/>
      </c>
      <c r="I1859">
        <f>IF(H1859="","",LOWER(IF(AND(LEN(H1859)&gt;1,RIGHT(H1859,1)="/"),LEFT(H1859,LEN(H1859)-1),H1859)))</f>
        <v/>
      </c>
      <c r="J1859">
        <f>IF(I1859="","",IFERROR(N(INDEX($A1859:$E1859,1,Rules!$H$16)),0))</f>
        <v/>
      </c>
      <c r="K1859">
        <f>IF(I1859="","",IFERROR(N(INDEX($A1859:$E1859,1,Rules!$H$17)),0))</f>
        <v/>
      </c>
      <c r="L1859">
        <f>IF(I1859="","",IFERROR(N(INDEX($A1859:$E1859,1,Rules!$H$18))*K1859,0))</f>
        <v/>
      </c>
      <c r="M1859">
        <f>IF(I1859="","",IF(COUNTIF(Crawl!$EC$2:$EC$2001,I1859)&gt;0,"Yes","No"))</f>
        <v/>
      </c>
    </row>
    <row r="1860">
      <c r="G1860">
        <f>IF(A1860="","",IF(LEFT(A1860,4)="http",IFERROR(MID(A1860,FIND("/",A1860,FIND("//",A1860)+2),2000),"/"),A1860))</f>
        <v/>
      </c>
      <c r="H1860">
        <f>IF(G1860="","",IFERROR(LEFT(SUBSTITUTE(G1860,"#","?"),FIND("?",SUBSTITUTE(G1860,"#","?"))-1),G1860))</f>
        <v/>
      </c>
      <c r="I1860">
        <f>IF(H1860="","",LOWER(IF(AND(LEN(H1860)&gt;1,RIGHT(H1860,1)="/"),LEFT(H1860,LEN(H1860)-1),H1860)))</f>
        <v/>
      </c>
      <c r="J1860">
        <f>IF(I1860="","",IFERROR(N(INDEX($A1860:$E1860,1,Rules!$H$16)),0))</f>
        <v/>
      </c>
      <c r="K1860">
        <f>IF(I1860="","",IFERROR(N(INDEX($A1860:$E1860,1,Rules!$H$17)),0))</f>
        <v/>
      </c>
      <c r="L1860">
        <f>IF(I1860="","",IFERROR(N(INDEX($A1860:$E1860,1,Rules!$H$18))*K1860,0))</f>
        <v/>
      </c>
      <c r="M1860">
        <f>IF(I1860="","",IF(COUNTIF(Crawl!$EC$2:$EC$2001,I1860)&gt;0,"Yes","No"))</f>
        <v/>
      </c>
    </row>
    <row r="1861">
      <c r="G1861">
        <f>IF(A1861="","",IF(LEFT(A1861,4)="http",IFERROR(MID(A1861,FIND("/",A1861,FIND("//",A1861)+2),2000),"/"),A1861))</f>
        <v/>
      </c>
      <c r="H1861">
        <f>IF(G1861="","",IFERROR(LEFT(SUBSTITUTE(G1861,"#","?"),FIND("?",SUBSTITUTE(G1861,"#","?"))-1),G1861))</f>
        <v/>
      </c>
      <c r="I1861">
        <f>IF(H1861="","",LOWER(IF(AND(LEN(H1861)&gt;1,RIGHT(H1861,1)="/"),LEFT(H1861,LEN(H1861)-1),H1861)))</f>
        <v/>
      </c>
      <c r="J1861">
        <f>IF(I1861="","",IFERROR(N(INDEX($A1861:$E1861,1,Rules!$H$16)),0))</f>
        <v/>
      </c>
      <c r="K1861">
        <f>IF(I1861="","",IFERROR(N(INDEX($A1861:$E1861,1,Rules!$H$17)),0))</f>
        <v/>
      </c>
      <c r="L1861">
        <f>IF(I1861="","",IFERROR(N(INDEX($A1861:$E1861,1,Rules!$H$18))*K1861,0))</f>
        <v/>
      </c>
      <c r="M1861">
        <f>IF(I1861="","",IF(COUNTIF(Crawl!$EC$2:$EC$2001,I1861)&gt;0,"Yes","No"))</f>
        <v/>
      </c>
    </row>
    <row r="1862">
      <c r="G1862">
        <f>IF(A1862="","",IF(LEFT(A1862,4)="http",IFERROR(MID(A1862,FIND("/",A1862,FIND("//",A1862)+2),2000),"/"),A1862))</f>
        <v/>
      </c>
      <c r="H1862">
        <f>IF(G1862="","",IFERROR(LEFT(SUBSTITUTE(G1862,"#","?"),FIND("?",SUBSTITUTE(G1862,"#","?"))-1),G1862))</f>
        <v/>
      </c>
      <c r="I1862">
        <f>IF(H1862="","",LOWER(IF(AND(LEN(H1862)&gt;1,RIGHT(H1862,1)="/"),LEFT(H1862,LEN(H1862)-1),H1862)))</f>
        <v/>
      </c>
      <c r="J1862">
        <f>IF(I1862="","",IFERROR(N(INDEX($A1862:$E1862,1,Rules!$H$16)),0))</f>
        <v/>
      </c>
      <c r="K1862">
        <f>IF(I1862="","",IFERROR(N(INDEX($A1862:$E1862,1,Rules!$H$17)),0))</f>
        <v/>
      </c>
      <c r="L1862">
        <f>IF(I1862="","",IFERROR(N(INDEX($A1862:$E1862,1,Rules!$H$18))*K1862,0))</f>
        <v/>
      </c>
      <c r="M1862">
        <f>IF(I1862="","",IF(COUNTIF(Crawl!$EC$2:$EC$2001,I1862)&gt;0,"Yes","No"))</f>
        <v/>
      </c>
    </row>
    <row r="1863">
      <c r="G1863">
        <f>IF(A1863="","",IF(LEFT(A1863,4)="http",IFERROR(MID(A1863,FIND("/",A1863,FIND("//",A1863)+2),2000),"/"),A1863))</f>
        <v/>
      </c>
      <c r="H1863">
        <f>IF(G1863="","",IFERROR(LEFT(SUBSTITUTE(G1863,"#","?"),FIND("?",SUBSTITUTE(G1863,"#","?"))-1),G1863))</f>
        <v/>
      </c>
      <c r="I1863">
        <f>IF(H1863="","",LOWER(IF(AND(LEN(H1863)&gt;1,RIGHT(H1863,1)="/"),LEFT(H1863,LEN(H1863)-1),H1863)))</f>
        <v/>
      </c>
      <c r="J1863">
        <f>IF(I1863="","",IFERROR(N(INDEX($A1863:$E1863,1,Rules!$H$16)),0))</f>
        <v/>
      </c>
      <c r="K1863">
        <f>IF(I1863="","",IFERROR(N(INDEX($A1863:$E1863,1,Rules!$H$17)),0))</f>
        <v/>
      </c>
      <c r="L1863">
        <f>IF(I1863="","",IFERROR(N(INDEX($A1863:$E1863,1,Rules!$H$18))*K1863,0))</f>
        <v/>
      </c>
      <c r="M1863">
        <f>IF(I1863="","",IF(COUNTIF(Crawl!$EC$2:$EC$2001,I1863)&gt;0,"Yes","No"))</f>
        <v/>
      </c>
    </row>
    <row r="1864">
      <c r="G1864">
        <f>IF(A1864="","",IF(LEFT(A1864,4)="http",IFERROR(MID(A1864,FIND("/",A1864,FIND("//",A1864)+2),2000),"/"),A1864))</f>
        <v/>
      </c>
      <c r="H1864">
        <f>IF(G1864="","",IFERROR(LEFT(SUBSTITUTE(G1864,"#","?"),FIND("?",SUBSTITUTE(G1864,"#","?"))-1),G1864))</f>
        <v/>
      </c>
      <c r="I1864">
        <f>IF(H1864="","",LOWER(IF(AND(LEN(H1864)&gt;1,RIGHT(H1864,1)="/"),LEFT(H1864,LEN(H1864)-1),H1864)))</f>
        <v/>
      </c>
      <c r="J1864">
        <f>IF(I1864="","",IFERROR(N(INDEX($A1864:$E1864,1,Rules!$H$16)),0))</f>
        <v/>
      </c>
      <c r="K1864">
        <f>IF(I1864="","",IFERROR(N(INDEX($A1864:$E1864,1,Rules!$H$17)),0))</f>
        <v/>
      </c>
      <c r="L1864">
        <f>IF(I1864="","",IFERROR(N(INDEX($A1864:$E1864,1,Rules!$H$18))*K1864,0))</f>
        <v/>
      </c>
      <c r="M1864">
        <f>IF(I1864="","",IF(COUNTIF(Crawl!$EC$2:$EC$2001,I1864)&gt;0,"Yes","No"))</f>
        <v/>
      </c>
    </row>
    <row r="1865">
      <c r="G1865">
        <f>IF(A1865="","",IF(LEFT(A1865,4)="http",IFERROR(MID(A1865,FIND("/",A1865,FIND("//",A1865)+2),2000),"/"),A1865))</f>
        <v/>
      </c>
      <c r="H1865">
        <f>IF(G1865="","",IFERROR(LEFT(SUBSTITUTE(G1865,"#","?"),FIND("?",SUBSTITUTE(G1865,"#","?"))-1),G1865))</f>
        <v/>
      </c>
      <c r="I1865">
        <f>IF(H1865="","",LOWER(IF(AND(LEN(H1865)&gt;1,RIGHT(H1865,1)="/"),LEFT(H1865,LEN(H1865)-1),H1865)))</f>
        <v/>
      </c>
      <c r="J1865">
        <f>IF(I1865="","",IFERROR(N(INDEX($A1865:$E1865,1,Rules!$H$16)),0))</f>
        <v/>
      </c>
      <c r="K1865">
        <f>IF(I1865="","",IFERROR(N(INDEX($A1865:$E1865,1,Rules!$H$17)),0))</f>
        <v/>
      </c>
      <c r="L1865">
        <f>IF(I1865="","",IFERROR(N(INDEX($A1865:$E1865,1,Rules!$H$18))*K1865,0))</f>
        <v/>
      </c>
      <c r="M1865">
        <f>IF(I1865="","",IF(COUNTIF(Crawl!$EC$2:$EC$2001,I1865)&gt;0,"Yes","No"))</f>
        <v/>
      </c>
    </row>
    <row r="1866">
      <c r="G1866">
        <f>IF(A1866="","",IF(LEFT(A1866,4)="http",IFERROR(MID(A1866,FIND("/",A1866,FIND("//",A1866)+2),2000),"/"),A1866))</f>
        <v/>
      </c>
      <c r="H1866">
        <f>IF(G1866="","",IFERROR(LEFT(SUBSTITUTE(G1866,"#","?"),FIND("?",SUBSTITUTE(G1866,"#","?"))-1),G1866))</f>
        <v/>
      </c>
      <c r="I1866">
        <f>IF(H1866="","",LOWER(IF(AND(LEN(H1866)&gt;1,RIGHT(H1866,1)="/"),LEFT(H1866,LEN(H1866)-1),H1866)))</f>
        <v/>
      </c>
      <c r="J1866">
        <f>IF(I1866="","",IFERROR(N(INDEX($A1866:$E1866,1,Rules!$H$16)),0))</f>
        <v/>
      </c>
      <c r="K1866">
        <f>IF(I1866="","",IFERROR(N(INDEX($A1866:$E1866,1,Rules!$H$17)),0))</f>
        <v/>
      </c>
      <c r="L1866">
        <f>IF(I1866="","",IFERROR(N(INDEX($A1866:$E1866,1,Rules!$H$18))*K1866,0))</f>
        <v/>
      </c>
      <c r="M1866">
        <f>IF(I1866="","",IF(COUNTIF(Crawl!$EC$2:$EC$2001,I1866)&gt;0,"Yes","No"))</f>
        <v/>
      </c>
    </row>
    <row r="1867">
      <c r="G1867">
        <f>IF(A1867="","",IF(LEFT(A1867,4)="http",IFERROR(MID(A1867,FIND("/",A1867,FIND("//",A1867)+2),2000),"/"),A1867))</f>
        <v/>
      </c>
      <c r="H1867">
        <f>IF(G1867="","",IFERROR(LEFT(SUBSTITUTE(G1867,"#","?"),FIND("?",SUBSTITUTE(G1867,"#","?"))-1),G1867))</f>
        <v/>
      </c>
      <c r="I1867">
        <f>IF(H1867="","",LOWER(IF(AND(LEN(H1867)&gt;1,RIGHT(H1867,1)="/"),LEFT(H1867,LEN(H1867)-1),H1867)))</f>
        <v/>
      </c>
      <c r="J1867">
        <f>IF(I1867="","",IFERROR(N(INDEX($A1867:$E1867,1,Rules!$H$16)),0))</f>
        <v/>
      </c>
      <c r="K1867">
        <f>IF(I1867="","",IFERROR(N(INDEX($A1867:$E1867,1,Rules!$H$17)),0))</f>
        <v/>
      </c>
      <c r="L1867">
        <f>IF(I1867="","",IFERROR(N(INDEX($A1867:$E1867,1,Rules!$H$18))*K1867,0))</f>
        <v/>
      </c>
      <c r="M1867">
        <f>IF(I1867="","",IF(COUNTIF(Crawl!$EC$2:$EC$2001,I1867)&gt;0,"Yes","No"))</f>
        <v/>
      </c>
    </row>
    <row r="1868">
      <c r="G1868">
        <f>IF(A1868="","",IF(LEFT(A1868,4)="http",IFERROR(MID(A1868,FIND("/",A1868,FIND("//",A1868)+2),2000),"/"),A1868))</f>
        <v/>
      </c>
      <c r="H1868">
        <f>IF(G1868="","",IFERROR(LEFT(SUBSTITUTE(G1868,"#","?"),FIND("?",SUBSTITUTE(G1868,"#","?"))-1),G1868))</f>
        <v/>
      </c>
      <c r="I1868">
        <f>IF(H1868="","",LOWER(IF(AND(LEN(H1868)&gt;1,RIGHT(H1868,1)="/"),LEFT(H1868,LEN(H1868)-1),H1868)))</f>
        <v/>
      </c>
      <c r="J1868">
        <f>IF(I1868="","",IFERROR(N(INDEX($A1868:$E1868,1,Rules!$H$16)),0))</f>
        <v/>
      </c>
      <c r="K1868">
        <f>IF(I1868="","",IFERROR(N(INDEX($A1868:$E1868,1,Rules!$H$17)),0))</f>
        <v/>
      </c>
      <c r="L1868">
        <f>IF(I1868="","",IFERROR(N(INDEX($A1868:$E1868,1,Rules!$H$18))*K1868,0))</f>
        <v/>
      </c>
      <c r="M1868">
        <f>IF(I1868="","",IF(COUNTIF(Crawl!$EC$2:$EC$2001,I1868)&gt;0,"Yes","No"))</f>
        <v/>
      </c>
    </row>
    <row r="1869">
      <c r="G1869">
        <f>IF(A1869="","",IF(LEFT(A1869,4)="http",IFERROR(MID(A1869,FIND("/",A1869,FIND("//",A1869)+2),2000),"/"),A1869))</f>
        <v/>
      </c>
      <c r="H1869">
        <f>IF(G1869="","",IFERROR(LEFT(SUBSTITUTE(G1869,"#","?"),FIND("?",SUBSTITUTE(G1869,"#","?"))-1),G1869))</f>
        <v/>
      </c>
      <c r="I1869">
        <f>IF(H1869="","",LOWER(IF(AND(LEN(H1869)&gt;1,RIGHT(H1869,1)="/"),LEFT(H1869,LEN(H1869)-1),H1869)))</f>
        <v/>
      </c>
      <c r="J1869">
        <f>IF(I1869="","",IFERROR(N(INDEX($A1869:$E1869,1,Rules!$H$16)),0))</f>
        <v/>
      </c>
      <c r="K1869">
        <f>IF(I1869="","",IFERROR(N(INDEX($A1869:$E1869,1,Rules!$H$17)),0))</f>
        <v/>
      </c>
      <c r="L1869">
        <f>IF(I1869="","",IFERROR(N(INDEX($A1869:$E1869,1,Rules!$H$18))*K1869,0))</f>
        <v/>
      </c>
      <c r="M1869">
        <f>IF(I1869="","",IF(COUNTIF(Crawl!$EC$2:$EC$2001,I1869)&gt;0,"Yes","No"))</f>
        <v/>
      </c>
    </row>
    <row r="1870">
      <c r="G1870">
        <f>IF(A1870="","",IF(LEFT(A1870,4)="http",IFERROR(MID(A1870,FIND("/",A1870,FIND("//",A1870)+2),2000),"/"),A1870))</f>
        <v/>
      </c>
      <c r="H1870">
        <f>IF(G1870="","",IFERROR(LEFT(SUBSTITUTE(G1870,"#","?"),FIND("?",SUBSTITUTE(G1870,"#","?"))-1),G1870))</f>
        <v/>
      </c>
      <c r="I1870">
        <f>IF(H1870="","",LOWER(IF(AND(LEN(H1870)&gt;1,RIGHT(H1870,1)="/"),LEFT(H1870,LEN(H1870)-1),H1870)))</f>
        <v/>
      </c>
      <c r="J1870">
        <f>IF(I1870="","",IFERROR(N(INDEX($A1870:$E1870,1,Rules!$H$16)),0))</f>
        <v/>
      </c>
      <c r="K1870">
        <f>IF(I1870="","",IFERROR(N(INDEX($A1870:$E1870,1,Rules!$H$17)),0))</f>
        <v/>
      </c>
      <c r="L1870">
        <f>IF(I1870="","",IFERROR(N(INDEX($A1870:$E1870,1,Rules!$H$18))*K1870,0))</f>
        <v/>
      </c>
      <c r="M1870">
        <f>IF(I1870="","",IF(COUNTIF(Crawl!$EC$2:$EC$2001,I1870)&gt;0,"Yes","No"))</f>
        <v/>
      </c>
    </row>
    <row r="1871">
      <c r="G1871">
        <f>IF(A1871="","",IF(LEFT(A1871,4)="http",IFERROR(MID(A1871,FIND("/",A1871,FIND("//",A1871)+2),2000),"/"),A1871))</f>
        <v/>
      </c>
      <c r="H1871">
        <f>IF(G1871="","",IFERROR(LEFT(SUBSTITUTE(G1871,"#","?"),FIND("?",SUBSTITUTE(G1871,"#","?"))-1),G1871))</f>
        <v/>
      </c>
      <c r="I1871">
        <f>IF(H1871="","",LOWER(IF(AND(LEN(H1871)&gt;1,RIGHT(H1871,1)="/"),LEFT(H1871,LEN(H1871)-1),H1871)))</f>
        <v/>
      </c>
      <c r="J1871">
        <f>IF(I1871="","",IFERROR(N(INDEX($A1871:$E1871,1,Rules!$H$16)),0))</f>
        <v/>
      </c>
      <c r="K1871">
        <f>IF(I1871="","",IFERROR(N(INDEX($A1871:$E1871,1,Rules!$H$17)),0))</f>
        <v/>
      </c>
      <c r="L1871">
        <f>IF(I1871="","",IFERROR(N(INDEX($A1871:$E1871,1,Rules!$H$18))*K1871,0))</f>
        <v/>
      </c>
      <c r="M1871">
        <f>IF(I1871="","",IF(COUNTIF(Crawl!$EC$2:$EC$2001,I1871)&gt;0,"Yes","No"))</f>
        <v/>
      </c>
    </row>
    <row r="1872">
      <c r="G1872">
        <f>IF(A1872="","",IF(LEFT(A1872,4)="http",IFERROR(MID(A1872,FIND("/",A1872,FIND("//",A1872)+2),2000),"/"),A1872))</f>
        <v/>
      </c>
      <c r="H1872">
        <f>IF(G1872="","",IFERROR(LEFT(SUBSTITUTE(G1872,"#","?"),FIND("?",SUBSTITUTE(G1872,"#","?"))-1),G1872))</f>
        <v/>
      </c>
      <c r="I1872">
        <f>IF(H1872="","",LOWER(IF(AND(LEN(H1872)&gt;1,RIGHT(H1872,1)="/"),LEFT(H1872,LEN(H1872)-1),H1872)))</f>
        <v/>
      </c>
      <c r="J1872">
        <f>IF(I1872="","",IFERROR(N(INDEX($A1872:$E1872,1,Rules!$H$16)),0))</f>
        <v/>
      </c>
      <c r="K1872">
        <f>IF(I1872="","",IFERROR(N(INDEX($A1872:$E1872,1,Rules!$H$17)),0))</f>
        <v/>
      </c>
      <c r="L1872">
        <f>IF(I1872="","",IFERROR(N(INDEX($A1872:$E1872,1,Rules!$H$18))*K1872,0))</f>
        <v/>
      </c>
      <c r="M1872">
        <f>IF(I1872="","",IF(COUNTIF(Crawl!$EC$2:$EC$2001,I1872)&gt;0,"Yes","No"))</f>
        <v/>
      </c>
    </row>
    <row r="1873">
      <c r="G1873">
        <f>IF(A1873="","",IF(LEFT(A1873,4)="http",IFERROR(MID(A1873,FIND("/",A1873,FIND("//",A1873)+2),2000),"/"),A1873))</f>
        <v/>
      </c>
      <c r="H1873">
        <f>IF(G1873="","",IFERROR(LEFT(SUBSTITUTE(G1873,"#","?"),FIND("?",SUBSTITUTE(G1873,"#","?"))-1),G1873))</f>
        <v/>
      </c>
      <c r="I1873">
        <f>IF(H1873="","",LOWER(IF(AND(LEN(H1873)&gt;1,RIGHT(H1873,1)="/"),LEFT(H1873,LEN(H1873)-1),H1873)))</f>
        <v/>
      </c>
      <c r="J1873">
        <f>IF(I1873="","",IFERROR(N(INDEX($A1873:$E1873,1,Rules!$H$16)),0))</f>
        <v/>
      </c>
      <c r="K1873">
        <f>IF(I1873="","",IFERROR(N(INDEX($A1873:$E1873,1,Rules!$H$17)),0))</f>
        <v/>
      </c>
      <c r="L1873">
        <f>IF(I1873="","",IFERROR(N(INDEX($A1873:$E1873,1,Rules!$H$18))*K1873,0))</f>
        <v/>
      </c>
      <c r="M1873">
        <f>IF(I1873="","",IF(COUNTIF(Crawl!$EC$2:$EC$2001,I1873)&gt;0,"Yes","No"))</f>
        <v/>
      </c>
    </row>
    <row r="1874">
      <c r="G1874">
        <f>IF(A1874="","",IF(LEFT(A1874,4)="http",IFERROR(MID(A1874,FIND("/",A1874,FIND("//",A1874)+2),2000),"/"),A1874))</f>
        <v/>
      </c>
      <c r="H1874">
        <f>IF(G1874="","",IFERROR(LEFT(SUBSTITUTE(G1874,"#","?"),FIND("?",SUBSTITUTE(G1874,"#","?"))-1),G1874))</f>
        <v/>
      </c>
      <c r="I1874">
        <f>IF(H1874="","",LOWER(IF(AND(LEN(H1874)&gt;1,RIGHT(H1874,1)="/"),LEFT(H1874,LEN(H1874)-1),H1874)))</f>
        <v/>
      </c>
      <c r="J1874">
        <f>IF(I1874="","",IFERROR(N(INDEX($A1874:$E1874,1,Rules!$H$16)),0))</f>
        <v/>
      </c>
      <c r="K1874">
        <f>IF(I1874="","",IFERROR(N(INDEX($A1874:$E1874,1,Rules!$H$17)),0))</f>
        <v/>
      </c>
      <c r="L1874">
        <f>IF(I1874="","",IFERROR(N(INDEX($A1874:$E1874,1,Rules!$H$18))*K1874,0))</f>
        <v/>
      </c>
      <c r="M1874">
        <f>IF(I1874="","",IF(COUNTIF(Crawl!$EC$2:$EC$2001,I1874)&gt;0,"Yes","No"))</f>
        <v/>
      </c>
    </row>
    <row r="1875">
      <c r="G1875">
        <f>IF(A1875="","",IF(LEFT(A1875,4)="http",IFERROR(MID(A1875,FIND("/",A1875,FIND("//",A1875)+2),2000),"/"),A1875))</f>
        <v/>
      </c>
      <c r="H1875">
        <f>IF(G1875="","",IFERROR(LEFT(SUBSTITUTE(G1875,"#","?"),FIND("?",SUBSTITUTE(G1875,"#","?"))-1),G1875))</f>
        <v/>
      </c>
      <c r="I1875">
        <f>IF(H1875="","",LOWER(IF(AND(LEN(H1875)&gt;1,RIGHT(H1875,1)="/"),LEFT(H1875,LEN(H1875)-1),H1875)))</f>
        <v/>
      </c>
      <c r="J1875">
        <f>IF(I1875="","",IFERROR(N(INDEX($A1875:$E1875,1,Rules!$H$16)),0))</f>
        <v/>
      </c>
      <c r="K1875">
        <f>IF(I1875="","",IFERROR(N(INDEX($A1875:$E1875,1,Rules!$H$17)),0))</f>
        <v/>
      </c>
      <c r="L1875">
        <f>IF(I1875="","",IFERROR(N(INDEX($A1875:$E1875,1,Rules!$H$18))*K1875,0))</f>
        <v/>
      </c>
      <c r="M1875">
        <f>IF(I1875="","",IF(COUNTIF(Crawl!$EC$2:$EC$2001,I1875)&gt;0,"Yes","No"))</f>
        <v/>
      </c>
    </row>
    <row r="1876">
      <c r="G1876">
        <f>IF(A1876="","",IF(LEFT(A1876,4)="http",IFERROR(MID(A1876,FIND("/",A1876,FIND("//",A1876)+2),2000),"/"),A1876))</f>
        <v/>
      </c>
      <c r="H1876">
        <f>IF(G1876="","",IFERROR(LEFT(SUBSTITUTE(G1876,"#","?"),FIND("?",SUBSTITUTE(G1876,"#","?"))-1),G1876))</f>
        <v/>
      </c>
      <c r="I1876">
        <f>IF(H1876="","",LOWER(IF(AND(LEN(H1876)&gt;1,RIGHT(H1876,1)="/"),LEFT(H1876,LEN(H1876)-1),H1876)))</f>
        <v/>
      </c>
      <c r="J1876">
        <f>IF(I1876="","",IFERROR(N(INDEX($A1876:$E1876,1,Rules!$H$16)),0))</f>
        <v/>
      </c>
      <c r="K1876">
        <f>IF(I1876="","",IFERROR(N(INDEX($A1876:$E1876,1,Rules!$H$17)),0))</f>
        <v/>
      </c>
      <c r="L1876">
        <f>IF(I1876="","",IFERROR(N(INDEX($A1876:$E1876,1,Rules!$H$18))*K1876,0))</f>
        <v/>
      </c>
      <c r="M1876">
        <f>IF(I1876="","",IF(COUNTIF(Crawl!$EC$2:$EC$2001,I1876)&gt;0,"Yes","No"))</f>
        <v/>
      </c>
    </row>
    <row r="1877">
      <c r="G1877">
        <f>IF(A1877="","",IF(LEFT(A1877,4)="http",IFERROR(MID(A1877,FIND("/",A1877,FIND("//",A1877)+2),2000),"/"),A1877))</f>
        <v/>
      </c>
      <c r="H1877">
        <f>IF(G1877="","",IFERROR(LEFT(SUBSTITUTE(G1877,"#","?"),FIND("?",SUBSTITUTE(G1877,"#","?"))-1),G1877))</f>
        <v/>
      </c>
      <c r="I1877">
        <f>IF(H1877="","",LOWER(IF(AND(LEN(H1877)&gt;1,RIGHT(H1877,1)="/"),LEFT(H1877,LEN(H1877)-1),H1877)))</f>
        <v/>
      </c>
      <c r="J1877">
        <f>IF(I1877="","",IFERROR(N(INDEX($A1877:$E1877,1,Rules!$H$16)),0))</f>
        <v/>
      </c>
      <c r="K1877">
        <f>IF(I1877="","",IFERROR(N(INDEX($A1877:$E1877,1,Rules!$H$17)),0))</f>
        <v/>
      </c>
      <c r="L1877">
        <f>IF(I1877="","",IFERROR(N(INDEX($A1877:$E1877,1,Rules!$H$18))*K1877,0))</f>
        <v/>
      </c>
      <c r="M1877">
        <f>IF(I1877="","",IF(COUNTIF(Crawl!$EC$2:$EC$2001,I1877)&gt;0,"Yes","No"))</f>
        <v/>
      </c>
    </row>
    <row r="1878">
      <c r="G1878">
        <f>IF(A1878="","",IF(LEFT(A1878,4)="http",IFERROR(MID(A1878,FIND("/",A1878,FIND("//",A1878)+2),2000),"/"),A1878))</f>
        <v/>
      </c>
      <c r="H1878">
        <f>IF(G1878="","",IFERROR(LEFT(SUBSTITUTE(G1878,"#","?"),FIND("?",SUBSTITUTE(G1878,"#","?"))-1),G1878))</f>
        <v/>
      </c>
      <c r="I1878">
        <f>IF(H1878="","",LOWER(IF(AND(LEN(H1878)&gt;1,RIGHT(H1878,1)="/"),LEFT(H1878,LEN(H1878)-1),H1878)))</f>
        <v/>
      </c>
      <c r="J1878">
        <f>IF(I1878="","",IFERROR(N(INDEX($A1878:$E1878,1,Rules!$H$16)),0))</f>
        <v/>
      </c>
      <c r="K1878">
        <f>IF(I1878="","",IFERROR(N(INDEX($A1878:$E1878,1,Rules!$H$17)),0))</f>
        <v/>
      </c>
      <c r="L1878">
        <f>IF(I1878="","",IFERROR(N(INDEX($A1878:$E1878,1,Rules!$H$18))*K1878,0))</f>
        <v/>
      </c>
      <c r="M1878">
        <f>IF(I1878="","",IF(COUNTIF(Crawl!$EC$2:$EC$2001,I1878)&gt;0,"Yes","No"))</f>
        <v/>
      </c>
    </row>
    <row r="1879">
      <c r="G1879">
        <f>IF(A1879="","",IF(LEFT(A1879,4)="http",IFERROR(MID(A1879,FIND("/",A1879,FIND("//",A1879)+2),2000),"/"),A1879))</f>
        <v/>
      </c>
      <c r="H1879">
        <f>IF(G1879="","",IFERROR(LEFT(SUBSTITUTE(G1879,"#","?"),FIND("?",SUBSTITUTE(G1879,"#","?"))-1),G1879))</f>
        <v/>
      </c>
      <c r="I1879">
        <f>IF(H1879="","",LOWER(IF(AND(LEN(H1879)&gt;1,RIGHT(H1879,1)="/"),LEFT(H1879,LEN(H1879)-1),H1879)))</f>
        <v/>
      </c>
      <c r="J1879">
        <f>IF(I1879="","",IFERROR(N(INDEX($A1879:$E1879,1,Rules!$H$16)),0))</f>
        <v/>
      </c>
      <c r="K1879">
        <f>IF(I1879="","",IFERROR(N(INDEX($A1879:$E1879,1,Rules!$H$17)),0))</f>
        <v/>
      </c>
      <c r="L1879">
        <f>IF(I1879="","",IFERROR(N(INDEX($A1879:$E1879,1,Rules!$H$18))*K1879,0))</f>
        <v/>
      </c>
      <c r="M1879">
        <f>IF(I1879="","",IF(COUNTIF(Crawl!$EC$2:$EC$2001,I1879)&gt;0,"Yes","No"))</f>
        <v/>
      </c>
    </row>
    <row r="1880">
      <c r="G1880">
        <f>IF(A1880="","",IF(LEFT(A1880,4)="http",IFERROR(MID(A1880,FIND("/",A1880,FIND("//",A1880)+2),2000),"/"),A1880))</f>
        <v/>
      </c>
      <c r="H1880">
        <f>IF(G1880="","",IFERROR(LEFT(SUBSTITUTE(G1880,"#","?"),FIND("?",SUBSTITUTE(G1880,"#","?"))-1),G1880))</f>
        <v/>
      </c>
      <c r="I1880">
        <f>IF(H1880="","",LOWER(IF(AND(LEN(H1880)&gt;1,RIGHT(H1880,1)="/"),LEFT(H1880,LEN(H1880)-1),H1880)))</f>
        <v/>
      </c>
      <c r="J1880">
        <f>IF(I1880="","",IFERROR(N(INDEX($A1880:$E1880,1,Rules!$H$16)),0))</f>
        <v/>
      </c>
      <c r="K1880">
        <f>IF(I1880="","",IFERROR(N(INDEX($A1880:$E1880,1,Rules!$H$17)),0))</f>
        <v/>
      </c>
      <c r="L1880">
        <f>IF(I1880="","",IFERROR(N(INDEX($A1880:$E1880,1,Rules!$H$18))*K1880,0))</f>
        <v/>
      </c>
      <c r="M1880">
        <f>IF(I1880="","",IF(COUNTIF(Crawl!$EC$2:$EC$2001,I1880)&gt;0,"Yes","No"))</f>
        <v/>
      </c>
    </row>
    <row r="1881">
      <c r="G1881">
        <f>IF(A1881="","",IF(LEFT(A1881,4)="http",IFERROR(MID(A1881,FIND("/",A1881,FIND("//",A1881)+2),2000),"/"),A1881))</f>
        <v/>
      </c>
      <c r="H1881">
        <f>IF(G1881="","",IFERROR(LEFT(SUBSTITUTE(G1881,"#","?"),FIND("?",SUBSTITUTE(G1881,"#","?"))-1),G1881))</f>
        <v/>
      </c>
      <c r="I1881">
        <f>IF(H1881="","",LOWER(IF(AND(LEN(H1881)&gt;1,RIGHT(H1881,1)="/"),LEFT(H1881,LEN(H1881)-1),H1881)))</f>
        <v/>
      </c>
      <c r="J1881">
        <f>IF(I1881="","",IFERROR(N(INDEX($A1881:$E1881,1,Rules!$H$16)),0))</f>
        <v/>
      </c>
      <c r="K1881">
        <f>IF(I1881="","",IFERROR(N(INDEX($A1881:$E1881,1,Rules!$H$17)),0))</f>
        <v/>
      </c>
      <c r="L1881">
        <f>IF(I1881="","",IFERROR(N(INDEX($A1881:$E1881,1,Rules!$H$18))*K1881,0))</f>
        <v/>
      </c>
      <c r="M1881">
        <f>IF(I1881="","",IF(COUNTIF(Crawl!$EC$2:$EC$2001,I1881)&gt;0,"Yes","No"))</f>
        <v/>
      </c>
    </row>
    <row r="1882">
      <c r="G1882">
        <f>IF(A1882="","",IF(LEFT(A1882,4)="http",IFERROR(MID(A1882,FIND("/",A1882,FIND("//",A1882)+2),2000),"/"),A1882))</f>
        <v/>
      </c>
      <c r="H1882">
        <f>IF(G1882="","",IFERROR(LEFT(SUBSTITUTE(G1882,"#","?"),FIND("?",SUBSTITUTE(G1882,"#","?"))-1),G1882))</f>
        <v/>
      </c>
      <c r="I1882">
        <f>IF(H1882="","",LOWER(IF(AND(LEN(H1882)&gt;1,RIGHT(H1882,1)="/"),LEFT(H1882,LEN(H1882)-1),H1882)))</f>
        <v/>
      </c>
      <c r="J1882">
        <f>IF(I1882="","",IFERROR(N(INDEX($A1882:$E1882,1,Rules!$H$16)),0))</f>
        <v/>
      </c>
      <c r="K1882">
        <f>IF(I1882="","",IFERROR(N(INDEX($A1882:$E1882,1,Rules!$H$17)),0))</f>
        <v/>
      </c>
      <c r="L1882">
        <f>IF(I1882="","",IFERROR(N(INDEX($A1882:$E1882,1,Rules!$H$18))*K1882,0))</f>
        <v/>
      </c>
      <c r="M1882">
        <f>IF(I1882="","",IF(COUNTIF(Crawl!$EC$2:$EC$2001,I1882)&gt;0,"Yes","No"))</f>
        <v/>
      </c>
    </row>
    <row r="1883">
      <c r="G1883">
        <f>IF(A1883="","",IF(LEFT(A1883,4)="http",IFERROR(MID(A1883,FIND("/",A1883,FIND("//",A1883)+2),2000),"/"),A1883))</f>
        <v/>
      </c>
      <c r="H1883">
        <f>IF(G1883="","",IFERROR(LEFT(SUBSTITUTE(G1883,"#","?"),FIND("?",SUBSTITUTE(G1883,"#","?"))-1),G1883))</f>
        <v/>
      </c>
      <c r="I1883">
        <f>IF(H1883="","",LOWER(IF(AND(LEN(H1883)&gt;1,RIGHT(H1883,1)="/"),LEFT(H1883,LEN(H1883)-1),H1883)))</f>
        <v/>
      </c>
      <c r="J1883">
        <f>IF(I1883="","",IFERROR(N(INDEX($A1883:$E1883,1,Rules!$H$16)),0))</f>
        <v/>
      </c>
      <c r="K1883">
        <f>IF(I1883="","",IFERROR(N(INDEX($A1883:$E1883,1,Rules!$H$17)),0))</f>
        <v/>
      </c>
      <c r="L1883">
        <f>IF(I1883="","",IFERROR(N(INDEX($A1883:$E1883,1,Rules!$H$18))*K1883,0))</f>
        <v/>
      </c>
      <c r="M1883">
        <f>IF(I1883="","",IF(COUNTIF(Crawl!$EC$2:$EC$2001,I1883)&gt;0,"Yes","No"))</f>
        <v/>
      </c>
    </row>
    <row r="1884">
      <c r="G1884">
        <f>IF(A1884="","",IF(LEFT(A1884,4)="http",IFERROR(MID(A1884,FIND("/",A1884,FIND("//",A1884)+2),2000),"/"),A1884))</f>
        <v/>
      </c>
      <c r="H1884">
        <f>IF(G1884="","",IFERROR(LEFT(SUBSTITUTE(G1884,"#","?"),FIND("?",SUBSTITUTE(G1884,"#","?"))-1),G1884))</f>
        <v/>
      </c>
      <c r="I1884">
        <f>IF(H1884="","",LOWER(IF(AND(LEN(H1884)&gt;1,RIGHT(H1884,1)="/"),LEFT(H1884,LEN(H1884)-1),H1884)))</f>
        <v/>
      </c>
      <c r="J1884">
        <f>IF(I1884="","",IFERROR(N(INDEX($A1884:$E1884,1,Rules!$H$16)),0))</f>
        <v/>
      </c>
      <c r="K1884">
        <f>IF(I1884="","",IFERROR(N(INDEX($A1884:$E1884,1,Rules!$H$17)),0))</f>
        <v/>
      </c>
      <c r="L1884">
        <f>IF(I1884="","",IFERROR(N(INDEX($A1884:$E1884,1,Rules!$H$18))*K1884,0))</f>
        <v/>
      </c>
      <c r="M1884">
        <f>IF(I1884="","",IF(COUNTIF(Crawl!$EC$2:$EC$2001,I1884)&gt;0,"Yes","No"))</f>
        <v/>
      </c>
    </row>
    <row r="1885">
      <c r="G1885">
        <f>IF(A1885="","",IF(LEFT(A1885,4)="http",IFERROR(MID(A1885,FIND("/",A1885,FIND("//",A1885)+2),2000),"/"),A1885))</f>
        <v/>
      </c>
      <c r="H1885">
        <f>IF(G1885="","",IFERROR(LEFT(SUBSTITUTE(G1885,"#","?"),FIND("?",SUBSTITUTE(G1885,"#","?"))-1),G1885))</f>
        <v/>
      </c>
      <c r="I1885">
        <f>IF(H1885="","",LOWER(IF(AND(LEN(H1885)&gt;1,RIGHT(H1885,1)="/"),LEFT(H1885,LEN(H1885)-1),H1885)))</f>
        <v/>
      </c>
      <c r="J1885">
        <f>IF(I1885="","",IFERROR(N(INDEX($A1885:$E1885,1,Rules!$H$16)),0))</f>
        <v/>
      </c>
      <c r="K1885">
        <f>IF(I1885="","",IFERROR(N(INDEX($A1885:$E1885,1,Rules!$H$17)),0))</f>
        <v/>
      </c>
      <c r="L1885">
        <f>IF(I1885="","",IFERROR(N(INDEX($A1885:$E1885,1,Rules!$H$18))*K1885,0))</f>
        <v/>
      </c>
      <c r="M1885">
        <f>IF(I1885="","",IF(COUNTIF(Crawl!$EC$2:$EC$2001,I1885)&gt;0,"Yes","No"))</f>
        <v/>
      </c>
    </row>
    <row r="1886">
      <c r="G1886">
        <f>IF(A1886="","",IF(LEFT(A1886,4)="http",IFERROR(MID(A1886,FIND("/",A1886,FIND("//",A1886)+2),2000),"/"),A1886))</f>
        <v/>
      </c>
      <c r="H1886">
        <f>IF(G1886="","",IFERROR(LEFT(SUBSTITUTE(G1886,"#","?"),FIND("?",SUBSTITUTE(G1886,"#","?"))-1),G1886))</f>
        <v/>
      </c>
      <c r="I1886">
        <f>IF(H1886="","",LOWER(IF(AND(LEN(H1886)&gt;1,RIGHT(H1886,1)="/"),LEFT(H1886,LEN(H1886)-1),H1886)))</f>
        <v/>
      </c>
      <c r="J1886">
        <f>IF(I1886="","",IFERROR(N(INDEX($A1886:$E1886,1,Rules!$H$16)),0))</f>
        <v/>
      </c>
      <c r="K1886">
        <f>IF(I1886="","",IFERROR(N(INDEX($A1886:$E1886,1,Rules!$H$17)),0))</f>
        <v/>
      </c>
      <c r="L1886">
        <f>IF(I1886="","",IFERROR(N(INDEX($A1886:$E1886,1,Rules!$H$18))*K1886,0))</f>
        <v/>
      </c>
      <c r="M1886">
        <f>IF(I1886="","",IF(COUNTIF(Crawl!$EC$2:$EC$2001,I1886)&gt;0,"Yes","No"))</f>
        <v/>
      </c>
    </row>
    <row r="1887">
      <c r="G1887">
        <f>IF(A1887="","",IF(LEFT(A1887,4)="http",IFERROR(MID(A1887,FIND("/",A1887,FIND("//",A1887)+2),2000),"/"),A1887))</f>
        <v/>
      </c>
      <c r="H1887">
        <f>IF(G1887="","",IFERROR(LEFT(SUBSTITUTE(G1887,"#","?"),FIND("?",SUBSTITUTE(G1887,"#","?"))-1),G1887))</f>
        <v/>
      </c>
      <c r="I1887">
        <f>IF(H1887="","",LOWER(IF(AND(LEN(H1887)&gt;1,RIGHT(H1887,1)="/"),LEFT(H1887,LEN(H1887)-1),H1887)))</f>
        <v/>
      </c>
      <c r="J1887">
        <f>IF(I1887="","",IFERROR(N(INDEX($A1887:$E1887,1,Rules!$H$16)),0))</f>
        <v/>
      </c>
      <c r="K1887">
        <f>IF(I1887="","",IFERROR(N(INDEX($A1887:$E1887,1,Rules!$H$17)),0))</f>
        <v/>
      </c>
      <c r="L1887">
        <f>IF(I1887="","",IFERROR(N(INDEX($A1887:$E1887,1,Rules!$H$18))*K1887,0))</f>
        <v/>
      </c>
      <c r="M1887">
        <f>IF(I1887="","",IF(COUNTIF(Crawl!$EC$2:$EC$2001,I1887)&gt;0,"Yes","No"))</f>
        <v/>
      </c>
    </row>
    <row r="1888">
      <c r="G1888">
        <f>IF(A1888="","",IF(LEFT(A1888,4)="http",IFERROR(MID(A1888,FIND("/",A1888,FIND("//",A1888)+2),2000),"/"),A1888))</f>
        <v/>
      </c>
      <c r="H1888">
        <f>IF(G1888="","",IFERROR(LEFT(SUBSTITUTE(G1888,"#","?"),FIND("?",SUBSTITUTE(G1888,"#","?"))-1),G1888))</f>
        <v/>
      </c>
      <c r="I1888">
        <f>IF(H1888="","",LOWER(IF(AND(LEN(H1888)&gt;1,RIGHT(H1888,1)="/"),LEFT(H1888,LEN(H1888)-1),H1888)))</f>
        <v/>
      </c>
      <c r="J1888">
        <f>IF(I1888="","",IFERROR(N(INDEX($A1888:$E1888,1,Rules!$H$16)),0))</f>
        <v/>
      </c>
      <c r="K1888">
        <f>IF(I1888="","",IFERROR(N(INDEX($A1888:$E1888,1,Rules!$H$17)),0))</f>
        <v/>
      </c>
      <c r="L1888">
        <f>IF(I1888="","",IFERROR(N(INDEX($A1888:$E1888,1,Rules!$H$18))*K1888,0))</f>
        <v/>
      </c>
      <c r="M1888">
        <f>IF(I1888="","",IF(COUNTIF(Crawl!$EC$2:$EC$2001,I1888)&gt;0,"Yes","No"))</f>
        <v/>
      </c>
    </row>
    <row r="1889">
      <c r="G1889">
        <f>IF(A1889="","",IF(LEFT(A1889,4)="http",IFERROR(MID(A1889,FIND("/",A1889,FIND("//",A1889)+2),2000),"/"),A1889))</f>
        <v/>
      </c>
      <c r="H1889">
        <f>IF(G1889="","",IFERROR(LEFT(SUBSTITUTE(G1889,"#","?"),FIND("?",SUBSTITUTE(G1889,"#","?"))-1),G1889))</f>
        <v/>
      </c>
      <c r="I1889">
        <f>IF(H1889="","",LOWER(IF(AND(LEN(H1889)&gt;1,RIGHT(H1889,1)="/"),LEFT(H1889,LEN(H1889)-1),H1889)))</f>
        <v/>
      </c>
      <c r="J1889">
        <f>IF(I1889="","",IFERROR(N(INDEX($A1889:$E1889,1,Rules!$H$16)),0))</f>
        <v/>
      </c>
      <c r="K1889">
        <f>IF(I1889="","",IFERROR(N(INDEX($A1889:$E1889,1,Rules!$H$17)),0))</f>
        <v/>
      </c>
      <c r="L1889">
        <f>IF(I1889="","",IFERROR(N(INDEX($A1889:$E1889,1,Rules!$H$18))*K1889,0))</f>
        <v/>
      </c>
      <c r="M1889">
        <f>IF(I1889="","",IF(COUNTIF(Crawl!$EC$2:$EC$2001,I1889)&gt;0,"Yes","No"))</f>
        <v/>
      </c>
    </row>
    <row r="1890">
      <c r="G1890">
        <f>IF(A1890="","",IF(LEFT(A1890,4)="http",IFERROR(MID(A1890,FIND("/",A1890,FIND("//",A1890)+2),2000),"/"),A1890))</f>
        <v/>
      </c>
      <c r="H1890">
        <f>IF(G1890="","",IFERROR(LEFT(SUBSTITUTE(G1890,"#","?"),FIND("?",SUBSTITUTE(G1890,"#","?"))-1),G1890))</f>
        <v/>
      </c>
      <c r="I1890">
        <f>IF(H1890="","",LOWER(IF(AND(LEN(H1890)&gt;1,RIGHT(H1890,1)="/"),LEFT(H1890,LEN(H1890)-1),H1890)))</f>
        <v/>
      </c>
      <c r="J1890">
        <f>IF(I1890="","",IFERROR(N(INDEX($A1890:$E1890,1,Rules!$H$16)),0))</f>
        <v/>
      </c>
      <c r="K1890">
        <f>IF(I1890="","",IFERROR(N(INDEX($A1890:$E1890,1,Rules!$H$17)),0))</f>
        <v/>
      </c>
      <c r="L1890">
        <f>IF(I1890="","",IFERROR(N(INDEX($A1890:$E1890,1,Rules!$H$18))*K1890,0))</f>
        <v/>
      </c>
      <c r="M1890">
        <f>IF(I1890="","",IF(COUNTIF(Crawl!$EC$2:$EC$2001,I1890)&gt;0,"Yes","No"))</f>
        <v/>
      </c>
    </row>
    <row r="1891">
      <c r="G1891">
        <f>IF(A1891="","",IF(LEFT(A1891,4)="http",IFERROR(MID(A1891,FIND("/",A1891,FIND("//",A1891)+2),2000),"/"),A1891))</f>
        <v/>
      </c>
      <c r="H1891">
        <f>IF(G1891="","",IFERROR(LEFT(SUBSTITUTE(G1891,"#","?"),FIND("?",SUBSTITUTE(G1891,"#","?"))-1),G1891))</f>
        <v/>
      </c>
      <c r="I1891">
        <f>IF(H1891="","",LOWER(IF(AND(LEN(H1891)&gt;1,RIGHT(H1891,1)="/"),LEFT(H1891,LEN(H1891)-1),H1891)))</f>
        <v/>
      </c>
      <c r="J1891">
        <f>IF(I1891="","",IFERROR(N(INDEX($A1891:$E1891,1,Rules!$H$16)),0))</f>
        <v/>
      </c>
      <c r="K1891">
        <f>IF(I1891="","",IFERROR(N(INDEX($A1891:$E1891,1,Rules!$H$17)),0))</f>
        <v/>
      </c>
      <c r="L1891">
        <f>IF(I1891="","",IFERROR(N(INDEX($A1891:$E1891,1,Rules!$H$18))*K1891,0))</f>
        <v/>
      </c>
      <c r="M1891">
        <f>IF(I1891="","",IF(COUNTIF(Crawl!$EC$2:$EC$2001,I1891)&gt;0,"Yes","No"))</f>
        <v/>
      </c>
    </row>
    <row r="1892">
      <c r="G1892">
        <f>IF(A1892="","",IF(LEFT(A1892,4)="http",IFERROR(MID(A1892,FIND("/",A1892,FIND("//",A1892)+2),2000),"/"),A1892))</f>
        <v/>
      </c>
      <c r="H1892">
        <f>IF(G1892="","",IFERROR(LEFT(SUBSTITUTE(G1892,"#","?"),FIND("?",SUBSTITUTE(G1892,"#","?"))-1),G1892))</f>
        <v/>
      </c>
      <c r="I1892">
        <f>IF(H1892="","",LOWER(IF(AND(LEN(H1892)&gt;1,RIGHT(H1892,1)="/"),LEFT(H1892,LEN(H1892)-1),H1892)))</f>
        <v/>
      </c>
      <c r="J1892">
        <f>IF(I1892="","",IFERROR(N(INDEX($A1892:$E1892,1,Rules!$H$16)),0))</f>
        <v/>
      </c>
      <c r="K1892">
        <f>IF(I1892="","",IFERROR(N(INDEX($A1892:$E1892,1,Rules!$H$17)),0))</f>
        <v/>
      </c>
      <c r="L1892">
        <f>IF(I1892="","",IFERROR(N(INDEX($A1892:$E1892,1,Rules!$H$18))*K1892,0))</f>
        <v/>
      </c>
      <c r="M1892">
        <f>IF(I1892="","",IF(COUNTIF(Crawl!$EC$2:$EC$2001,I1892)&gt;0,"Yes","No"))</f>
        <v/>
      </c>
    </row>
    <row r="1893">
      <c r="G1893">
        <f>IF(A1893="","",IF(LEFT(A1893,4)="http",IFERROR(MID(A1893,FIND("/",A1893,FIND("//",A1893)+2),2000),"/"),A1893))</f>
        <v/>
      </c>
      <c r="H1893">
        <f>IF(G1893="","",IFERROR(LEFT(SUBSTITUTE(G1893,"#","?"),FIND("?",SUBSTITUTE(G1893,"#","?"))-1),G1893))</f>
        <v/>
      </c>
      <c r="I1893">
        <f>IF(H1893="","",LOWER(IF(AND(LEN(H1893)&gt;1,RIGHT(H1893,1)="/"),LEFT(H1893,LEN(H1893)-1),H1893)))</f>
        <v/>
      </c>
      <c r="J1893">
        <f>IF(I1893="","",IFERROR(N(INDEX($A1893:$E1893,1,Rules!$H$16)),0))</f>
        <v/>
      </c>
      <c r="K1893">
        <f>IF(I1893="","",IFERROR(N(INDEX($A1893:$E1893,1,Rules!$H$17)),0))</f>
        <v/>
      </c>
      <c r="L1893">
        <f>IF(I1893="","",IFERROR(N(INDEX($A1893:$E1893,1,Rules!$H$18))*K1893,0))</f>
        <v/>
      </c>
      <c r="M1893">
        <f>IF(I1893="","",IF(COUNTIF(Crawl!$EC$2:$EC$2001,I1893)&gt;0,"Yes","No"))</f>
        <v/>
      </c>
    </row>
    <row r="1894">
      <c r="G1894">
        <f>IF(A1894="","",IF(LEFT(A1894,4)="http",IFERROR(MID(A1894,FIND("/",A1894,FIND("//",A1894)+2),2000),"/"),A1894))</f>
        <v/>
      </c>
      <c r="H1894">
        <f>IF(G1894="","",IFERROR(LEFT(SUBSTITUTE(G1894,"#","?"),FIND("?",SUBSTITUTE(G1894,"#","?"))-1),G1894))</f>
        <v/>
      </c>
      <c r="I1894">
        <f>IF(H1894="","",LOWER(IF(AND(LEN(H1894)&gt;1,RIGHT(H1894,1)="/"),LEFT(H1894,LEN(H1894)-1),H1894)))</f>
        <v/>
      </c>
      <c r="J1894">
        <f>IF(I1894="","",IFERROR(N(INDEX($A1894:$E1894,1,Rules!$H$16)),0))</f>
        <v/>
      </c>
      <c r="K1894">
        <f>IF(I1894="","",IFERROR(N(INDEX($A1894:$E1894,1,Rules!$H$17)),0))</f>
        <v/>
      </c>
      <c r="L1894">
        <f>IF(I1894="","",IFERROR(N(INDEX($A1894:$E1894,1,Rules!$H$18))*K1894,0))</f>
        <v/>
      </c>
      <c r="M1894">
        <f>IF(I1894="","",IF(COUNTIF(Crawl!$EC$2:$EC$2001,I1894)&gt;0,"Yes","No"))</f>
        <v/>
      </c>
    </row>
    <row r="1895">
      <c r="G1895">
        <f>IF(A1895="","",IF(LEFT(A1895,4)="http",IFERROR(MID(A1895,FIND("/",A1895,FIND("//",A1895)+2),2000),"/"),A1895))</f>
        <v/>
      </c>
      <c r="H1895">
        <f>IF(G1895="","",IFERROR(LEFT(SUBSTITUTE(G1895,"#","?"),FIND("?",SUBSTITUTE(G1895,"#","?"))-1),G1895))</f>
        <v/>
      </c>
      <c r="I1895">
        <f>IF(H1895="","",LOWER(IF(AND(LEN(H1895)&gt;1,RIGHT(H1895,1)="/"),LEFT(H1895,LEN(H1895)-1),H1895)))</f>
        <v/>
      </c>
      <c r="J1895">
        <f>IF(I1895="","",IFERROR(N(INDEX($A1895:$E1895,1,Rules!$H$16)),0))</f>
        <v/>
      </c>
      <c r="K1895">
        <f>IF(I1895="","",IFERROR(N(INDEX($A1895:$E1895,1,Rules!$H$17)),0))</f>
        <v/>
      </c>
      <c r="L1895">
        <f>IF(I1895="","",IFERROR(N(INDEX($A1895:$E1895,1,Rules!$H$18))*K1895,0))</f>
        <v/>
      </c>
      <c r="M1895">
        <f>IF(I1895="","",IF(COUNTIF(Crawl!$EC$2:$EC$2001,I1895)&gt;0,"Yes","No"))</f>
        <v/>
      </c>
    </row>
    <row r="1896">
      <c r="G1896">
        <f>IF(A1896="","",IF(LEFT(A1896,4)="http",IFERROR(MID(A1896,FIND("/",A1896,FIND("//",A1896)+2),2000),"/"),A1896))</f>
        <v/>
      </c>
      <c r="H1896">
        <f>IF(G1896="","",IFERROR(LEFT(SUBSTITUTE(G1896,"#","?"),FIND("?",SUBSTITUTE(G1896,"#","?"))-1),G1896))</f>
        <v/>
      </c>
      <c r="I1896">
        <f>IF(H1896="","",LOWER(IF(AND(LEN(H1896)&gt;1,RIGHT(H1896,1)="/"),LEFT(H1896,LEN(H1896)-1),H1896)))</f>
        <v/>
      </c>
      <c r="J1896">
        <f>IF(I1896="","",IFERROR(N(INDEX($A1896:$E1896,1,Rules!$H$16)),0))</f>
        <v/>
      </c>
      <c r="K1896">
        <f>IF(I1896="","",IFERROR(N(INDEX($A1896:$E1896,1,Rules!$H$17)),0))</f>
        <v/>
      </c>
      <c r="L1896">
        <f>IF(I1896="","",IFERROR(N(INDEX($A1896:$E1896,1,Rules!$H$18))*K1896,0))</f>
        <v/>
      </c>
      <c r="M1896">
        <f>IF(I1896="","",IF(COUNTIF(Crawl!$EC$2:$EC$2001,I1896)&gt;0,"Yes","No"))</f>
        <v/>
      </c>
    </row>
    <row r="1897">
      <c r="G1897">
        <f>IF(A1897="","",IF(LEFT(A1897,4)="http",IFERROR(MID(A1897,FIND("/",A1897,FIND("//",A1897)+2),2000),"/"),A1897))</f>
        <v/>
      </c>
      <c r="H1897">
        <f>IF(G1897="","",IFERROR(LEFT(SUBSTITUTE(G1897,"#","?"),FIND("?",SUBSTITUTE(G1897,"#","?"))-1),G1897))</f>
        <v/>
      </c>
      <c r="I1897">
        <f>IF(H1897="","",LOWER(IF(AND(LEN(H1897)&gt;1,RIGHT(H1897,1)="/"),LEFT(H1897,LEN(H1897)-1),H1897)))</f>
        <v/>
      </c>
      <c r="J1897">
        <f>IF(I1897="","",IFERROR(N(INDEX($A1897:$E1897,1,Rules!$H$16)),0))</f>
        <v/>
      </c>
      <c r="K1897">
        <f>IF(I1897="","",IFERROR(N(INDEX($A1897:$E1897,1,Rules!$H$17)),0))</f>
        <v/>
      </c>
      <c r="L1897">
        <f>IF(I1897="","",IFERROR(N(INDEX($A1897:$E1897,1,Rules!$H$18))*K1897,0))</f>
        <v/>
      </c>
      <c r="M1897">
        <f>IF(I1897="","",IF(COUNTIF(Crawl!$EC$2:$EC$2001,I1897)&gt;0,"Yes","No"))</f>
        <v/>
      </c>
    </row>
    <row r="1898">
      <c r="G1898">
        <f>IF(A1898="","",IF(LEFT(A1898,4)="http",IFERROR(MID(A1898,FIND("/",A1898,FIND("//",A1898)+2),2000),"/"),A1898))</f>
        <v/>
      </c>
      <c r="H1898">
        <f>IF(G1898="","",IFERROR(LEFT(SUBSTITUTE(G1898,"#","?"),FIND("?",SUBSTITUTE(G1898,"#","?"))-1),G1898))</f>
        <v/>
      </c>
      <c r="I1898">
        <f>IF(H1898="","",LOWER(IF(AND(LEN(H1898)&gt;1,RIGHT(H1898,1)="/"),LEFT(H1898,LEN(H1898)-1),H1898)))</f>
        <v/>
      </c>
      <c r="J1898">
        <f>IF(I1898="","",IFERROR(N(INDEX($A1898:$E1898,1,Rules!$H$16)),0))</f>
        <v/>
      </c>
      <c r="K1898">
        <f>IF(I1898="","",IFERROR(N(INDEX($A1898:$E1898,1,Rules!$H$17)),0))</f>
        <v/>
      </c>
      <c r="L1898">
        <f>IF(I1898="","",IFERROR(N(INDEX($A1898:$E1898,1,Rules!$H$18))*K1898,0))</f>
        <v/>
      </c>
      <c r="M1898">
        <f>IF(I1898="","",IF(COUNTIF(Crawl!$EC$2:$EC$2001,I1898)&gt;0,"Yes","No"))</f>
        <v/>
      </c>
    </row>
    <row r="1899">
      <c r="G1899">
        <f>IF(A1899="","",IF(LEFT(A1899,4)="http",IFERROR(MID(A1899,FIND("/",A1899,FIND("//",A1899)+2),2000),"/"),A1899))</f>
        <v/>
      </c>
      <c r="H1899">
        <f>IF(G1899="","",IFERROR(LEFT(SUBSTITUTE(G1899,"#","?"),FIND("?",SUBSTITUTE(G1899,"#","?"))-1),G1899))</f>
        <v/>
      </c>
      <c r="I1899">
        <f>IF(H1899="","",LOWER(IF(AND(LEN(H1899)&gt;1,RIGHT(H1899,1)="/"),LEFT(H1899,LEN(H1899)-1),H1899)))</f>
        <v/>
      </c>
      <c r="J1899">
        <f>IF(I1899="","",IFERROR(N(INDEX($A1899:$E1899,1,Rules!$H$16)),0))</f>
        <v/>
      </c>
      <c r="K1899">
        <f>IF(I1899="","",IFERROR(N(INDEX($A1899:$E1899,1,Rules!$H$17)),0))</f>
        <v/>
      </c>
      <c r="L1899">
        <f>IF(I1899="","",IFERROR(N(INDEX($A1899:$E1899,1,Rules!$H$18))*K1899,0))</f>
        <v/>
      </c>
      <c r="M1899">
        <f>IF(I1899="","",IF(COUNTIF(Crawl!$EC$2:$EC$2001,I1899)&gt;0,"Yes","No"))</f>
        <v/>
      </c>
    </row>
    <row r="1900">
      <c r="G1900">
        <f>IF(A1900="","",IF(LEFT(A1900,4)="http",IFERROR(MID(A1900,FIND("/",A1900,FIND("//",A1900)+2),2000),"/"),A1900))</f>
        <v/>
      </c>
      <c r="H1900">
        <f>IF(G1900="","",IFERROR(LEFT(SUBSTITUTE(G1900,"#","?"),FIND("?",SUBSTITUTE(G1900,"#","?"))-1),G1900))</f>
        <v/>
      </c>
      <c r="I1900">
        <f>IF(H1900="","",LOWER(IF(AND(LEN(H1900)&gt;1,RIGHT(H1900,1)="/"),LEFT(H1900,LEN(H1900)-1),H1900)))</f>
        <v/>
      </c>
      <c r="J1900">
        <f>IF(I1900="","",IFERROR(N(INDEX($A1900:$E1900,1,Rules!$H$16)),0))</f>
        <v/>
      </c>
      <c r="K1900">
        <f>IF(I1900="","",IFERROR(N(INDEX($A1900:$E1900,1,Rules!$H$17)),0))</f>
        <v/>
      </c>
      <c r="L1900">
        <f>IF(I1900="","",IFERROR(N(INDEX($A1900:$E1900,1,Rules!$H$18))*K1900,0))</f>
        <v/>
      </c>
      <c r="M1900">
        <f>IF(I1900="","",IF(COUNTIF(Crawl!$EC$2:$EC$2001,I1900)&gt;0,"Yes","No"))</f>
        <v/>
      </c>
    </row>
    <row r="1901">
      <c r="G1901">
        <f>IF(A1901="","",IF(LEFT(A1901,4)="http",IFERROR(MID(A1901,FIND("/",A1901,FIND("//",A1901)+2),2000),"/"),A1901))</f>
        <v/>
      </c>
      <c r="H1901">
        <f>IF(G1901="","",IFERROR(LEFT(SUBSTITUTE(G1901,"#","?"),FIND("?",SUBSTITUTE(G1901,"#","?"))-1),G1901))</f>
        <v/>
      </c>
      <c r="I1901">
        <f>IF(H1901="","",LOWER(IF(AND(LEN(H1901)&gt;1,RIGHT(H1901,1)="/"),LEFT(H1901,LEN(H1901)-1),H1901)))</f>
        <v/>
      </c>
      <c r="J1901">
        <f>IF(I1901="","",IFERROR(N(INDEX($A1901:$E1901,1,Rules!$H$16)),0))</f>
        <v/>
      </c>
      <c r="K1901">
        <f>IF(I1901="","",IFERROR(N(INDEX($A1901:$E1901,1,Rules!$H$17)),0))</f>
        <v/>
      </c>
      <c r="L1901">
        <f>IF(I1901="","",IFERROR(N(INDEX($A1901:$E1901,1,Rules!$H$18))*K1901,0))</f>
        <v/>
      </c>
      <c r="M1901">
        <f>IF(I1901="","",IF(COUNTIF(Crawl!$EC$2:$EC$2001,I1901)&gt;0,"Yes","No"))</f>
        <v/>
      </c>
    </row>
    <row r="1902">
      <c r="G1902">
        <f>IF(A1902="","",IF(LEFT(A1902,4)="http",IFERROR(MID(A1902,FIND("/",A1902,FIND("//",A1902)+2),2000),"/"),A1902))</f>
        <v/>
      </c>
      <c r="H1902">
        <f>IF(G1902="","",IFERROR(LEFT(SUBSTITUTE(G1902,"#","?"),FIND("?",SUBSTITUTE(G1902,"#","?"))-1),G1902))</f>
        <v/>
      </c>
      <c r="I1902">
        <f>IF(H1902="","",LOWER(IF(AND(LEN(H1902)&gt;1,RIGHT(H1902,1)="/"),LEFT(H1902,LEN(H1902)-1),H1902)))</f>
        <v/>
      </c>
      <c r="J1902">
        <f>IF(I1902="","",IFERROR(N(INDEX($A1902:$E1902,1,Rules!$H$16)),0))</f>
        <v/>
      </c>
      <c r="K1902">
        <f>IF(I1902="","",IFERROR(N(INDEX($A1902:$E1902,1,Rules!$H$17)),0))</f>
        <v/>
      </c>
      <c r="L1902">
        <f>IF(I1902="","",IFERROR(N(INDEX($A1902:$E1902,1,Rules!$H$18))*K1902,0))</f>
        <v/>
      </c>
      <c r="M1902">
        <f>IF(I1902="","",IF(COUNTIF(Crawl!$EC$2:$EC$2001,I1902)&gt;0,"Yes","No"))</f>
        <v/>
      </c>
    </row>
    <row r="1903">
      <c r="G1903">
        <f>IF(A1903="","",IF(LEFT(A1903,4)="http",IFERROR(MID(A1903,FIND("/",A1903,FIND("//",A1903)+2),2000),"/"),A1903))</f>
        <v/>
      </c>
      <c r="H1903">
        <f>IF(G1903="","",IFERROR(LEFT(SUBSTITUTE(G1903,"#","?"),FIND("?",SUBSTITUTE(G1903,"#","?"))-1),G1903))</f>
        <v/>
      </c>
      <c r="I1903">
        <f>IF(H1903="","",LOWER(IF(AND(LEN(H1903)&gt;1,RIGHT(H1903,1)="/"),LEFT(H1903,LEN(H1903)-1),H1903)))</f>
        <v/>
      </c>
      <c r="J1903">
        <f>IF(I1903="","",IFERROR(N(INDEX($A1903:$E1903,1,Rules!$H$16)),0))</f>
        <v/>
      </c>
      <c r="K1903">
        <f>IF(I1903="","",IFERROR(N(INDEX($A1903:$E1903,1,Rules!$H$17)),0))</f>
        <v/>
      </c>
      <c r="L1903">
        <f>IF(I1903="","",IFERROR(N(INDEX($A1903:$E1903,1,Rules!$H$18))*K1903,0))</f>
        <v/>
      </c>
      <c r="M1903">
        <f>IF(I1903="","",IF(COUNTIF(Crawl!$EC$2:$EC$2001,I1903)&gt;0,"Yes","No"))</f>
        <v/>
      </c>
    </row>
    <row r="1904">
      <c r="G1904">
        <f>IF(A1904="","",IF(LEFT(A1904,4)="http",IFERROR(MID(A1904,FIND("/",A1904,FIND("//",A1904)+2),2000),"/"),A1904))</f>
        <v/>
      </c>
      <c r="H1904">
        <f>IF(G1904="","",IFERROR(LEFT(SUBSTITUTE(G1904,"#","?"),FIND("?",SUBSTITUTE(G1904,"#","?"))-1),G1904))</f>
        <v/>
      </c>
      <c r="I1904">
        <f>IF(H1904="","",LOWER(IF(AND(LEN(H1904)&gt;1,RIGHT(H1904,1)="/"),LEFT(H1904,LEN(H1904)-1),H1904)))</f>
        <v/>
      </c>
      <c r="J1904">
        <f>IF(I1904="","",IFERROR(N(INDEX($A1904:$E1904,1,Rules!$H$16)),0))</f>
        <v/>
      </c>
      <c r="K1904">
        <f>IF(I1904="","",IFERROR(N(INDEX($A1904:$E1904,1,Rules!$H$17)),0))</f>
        <v/>
      </c>
      <c r="L1904">
        <f>IF(I1904="","",IFERROR(N(INDEX($A1904:$E1904,1,Rules!$H$18))*K1904,0))</f>
        <v/>
      </c>
      <c r="M1904">
        <f>IF(I1904="","",IF(COUNTIF(Crawl!$EC$2:$EC$2001,I1904)&gt;0,"Yes","No"))</f>
        <v/>
      </c>
    </row>
    <row r="1905">
      <c r="G1905">
        <f>IF(A1905="","",IF(LEFT(A1905,4)="http",IFERROR(MID(A1905,FIND("/",A1905,FIND("//",A1905)+2),2000),"/"),A1905))</f>
        <v/>
      </c>
      <c r="H1905">
        <f>IF(G1905="","",IFERROR(LEFT(SUBSTITUTE(G1905,"#","?"),FIND("?",SUBSTITUTE(G1905,"#","?"))-1),G1905))</f>
        <v/>
      </c>
      <c r="I1905">
        <f>IF(H1905="","",LOWER(IF(AND(LEN(H1905)&gt;1,RIGHT(H1905,1)="/"),LEFT(H1905,LEN(H1905)-1),H1905)))</f>
        <v/>
      </c>
      <c r="J1905">
        <f>IF(I1905="","",IFERROR(N(INDEX($A1905:$E1905,1,Rules!$H$16)),0))</f>
        <v/>
      </c>
      <c r="K1905">
        <f>IF(I1905="","",IFERROR(N(INDEX($A1905:$E1905,1,Rules!$H$17)),0))</f>
        <v/>
      </c>
      <c r="L1905">
        <f>IF(I1905="","",IFERROR(N(INDEX($A1905:$E1905,1,Rules!$H$18))*K1905,0))</f>
        <v/>
      </c>
      <c r="M1905">
        <f>IF(I1905="","",IF(COUNTIF(Crawl!$EC$2:$EC$2001,I1905)&gt;0,"Yes","No"))</f>
        <v/>
      </c>
    </row>
    <row r="1906">
      <c r="G1906">
        <f>IF(A1906="","",IF(LEFT(A1906,4)="http",IFERROR(MID(A1906,FIND("/",A1906,FIND("//",A1906)+2),2000),"/"),A1906))</f>
        <v/>
      </c>
      <c r="H1906">
        <f>IF(G1906="","",IFERROR(LEFT(SUBSTITUTE(G1906,"#","?"),FIND("?",SUBSTITUTE(G1906,"#","?"))-1),G1906))</f>
        <v/>
      </c>
      <c r="I1906">
        <f>IF(H1906="","",LOWER(IF(AND(LEN(H1906)&gt;1,RIGHT(H1906,1)="/"),LEFT(H1906,LEN(H1906)-1),H1906)))</f>
        <v/>
      </c>
      <c r="J1906">
        <f>IF(I1906="","",IFERROR(N(INDEX($A1906:$E1906,1,Rules!$H$16)),0))</f>
        <v/>
      </c>
      <c r="K1906">
        <f>IF(I1906="","",IFERROR(N(INDEX($A1906:$E1906,1,Rules!$H$17)),0))</f>
        <v/>
      </c>
      <c r="L1906">
        <f>IF(I1906="","",IFERROR(N(INDEX($A1906:$E1906,1,Rules!$H$18))*K1906,0))</f>
        <v/>
      </c>
      <c r="M1906">
        <f>IF(I1906="","",IF(COUNTIF(Crawl!$EC$2:$EC$2001,I1906)&gt;0,"Yes","No"))</f>
        <v/>
      </c>
    </row>
    <row r="1907">
      <c r="G1907">
        <f>IF(A1907="","",IF(LEFT(A1907,4)="http",IFERROR(MID(A1907,FIND("/",A1907,FIND("//",A1907)+2),2000),"/"),A1907))</f>
        <v/>
      </c>
      <c r="H1907">
        <f>IF(G1907="","",IFERROR(LEFT(SUBSTITUTE(G1907,"#","?"),FIND("?",SUBSTITUTE(G1907,"#","?"))-1),G1907))</f>
        <v/>
      </c>
      <c r="I1907">
        <f>IF(H1907="","",LOWER(IF(AND(LEN(H1907)&gt;1,RIGHT(H1907,1)="/"),LEFT(H1907,LEN(H1907)-1),H1907)))</f>
        <v/>
      </c>
      <c r="J1907">
        <f>IF(I1907="","",IFERROR(N(INDEX($A1907:$E1907,1,Rules!$H$16)),0))</f>
        <v/>
      </c>
      <c r="K1907">
        <f>IF(I1907="","",IFERROR(N(INDEX($A1907:$E1907,1,Rules!$H$17)),0))</f>
        <v/>
      </c>
      <c r="L1907">
        <f>IF(I1907="","",IFERROR(N(INDEX($A1907:$E1907,1,Rules!$H$18))*K1907,0))</f>
        <v/>
      </c>
      <c r="M1907">
        <f>IF(I1907="","",IF(COUNTIF(Crawl!$EC$2:$EC$2001,I1907)&gt;0,"Yes","No"))</f>
        <v/>
      </c>
    </row>
    <row r="1908">
      <c r="G1908">
        <f>IF(A1908="","",IF(LEFT(A1908,4)="http",IFERROR(MID(A1908,FIND("/",A1908,FIND("//",A1908)+2),2000),"/"),A1908))</f>
        <v/>
      </c>
      <c r="H1908">
        <f>IF(G1908="","",IFERROR(LEFT(SUBSTITUTE(G1908,"#","?"),FIND("?",SUBSTITUTE(G1908,"#","?"))-1),G1908))</f>
        <v/>
      </c>
      <c r="I1908">
        <f>IF(H1908="","",LOWER(IF(AND(LEN(H1908)&gt;1,RIGHT(H1908,1)="/"),LEFT(H1908,LEN(H1908)-1),H1908)))</f>
        <v/>
      </c>
      <c r="J1908">
        <f>IF(I1908="","",IFERROR(N(INDEX($A1908:$E1908,1,Rules!$H$16)),0))</f>
        <v/>
      </c>
      <c r="K1908">
        <f>IF(I1908="","",IFERROR(N(INDEX($A1908:$E1908,1,Rules!$H$17)),0))</f>
        <v/>
      </c>
      <c r="L1908">
        <f>IF(I1908="","",IFERROR(N(INDEX($A1908:$E1908,1,Rules!$H$18))*K1908,0))</f>
        <v/>
      </c>
      <c r="M1908">
        <f>IF(I1908="","",IF(COUNTIF(Crawl!$EC$2:$EC$2001,I1908)&gt;0,"Yes","No"))</f>
        <v/>
      </c>
    </row>
    <row r="1909">
      <c r="G1909">
        <f>IF(A1909="","",IF(LEFT(A1909,4)="http",IFERROR(MID(A1909,FIND("/",A1909,FIND("//",A1909)+2),2000),"/"),A1909))</f>
        <v/>
      </c>
      <c r="H1909">
        <f>IF(G1909="","",IFERROR(LEFT(SUBSTITUTE(G1909,"#","?"),FIND("?",SUBSTITUTE(G1909,"#","?"))-1),G1909))</f>
        <v/>
      </c>
      <c r="I1909">
        <f>IF(H1909="","",LOWER(IF(AND(LEN(H1909)&gt;1,RIGHT(H1909,1)="/"),LEFT(H1909,LEN(H1909)-1),H1909)))</f>
        <v/>
      </c>
      <c r="J1909">
        <f>IF(I1909="","",IFERROR(N(INDEX($A1909:$E1909,1,Rules!$H$16)),0))</f>
        <v/>
      </c>
      <c r="K1909">
        <f>IF(I1909="","",IFERROR(N(INDEX($A1909:$E1909,1,Rules!$H$17)),0))</f>
        <v/>
      </c>
      <c r="L1909">
        <f>IF(I1909="","",IFERROR(N(INDEX($A1909:$E1909,1,Rules!$H$18))*K1909,0))</f>
        <v/>
      </c>
      <c r="M1909">
        <f>IF(I1909="","",IF(COUNTIF(Crawl!$EC$2:$EC$2001,I1909)&gt;0,"Yes","No"))</f>
        <v/>
      </c>
    </row>
    <row r="1910">
      <c r="G1910">
        <f>IF(A1910="","",IF(LEFT(A1910,4)="http",IFERROR(MID(A1910,FIND("/",A1910,FIND("//",A1910)+2),2000),"/"),A1910))</f>
        <v/>
      </c>
      <c r="H1910">
        <f>IF(G1910="","",IFERROR(LEFT(SUBSTITUTE(G1910,"#","?"),FIND("?",SUBSTITUTE(G1910,"#","?"))-1),G1910))</f>
        <v/>
      </c>
      <c r="I1910">
        <f>IF(H1910="","",LOWER(IF(AND(LEN(H1910)&gt;1,RIGHT(H1910,1)="/"),LEFT(H1910,LEN(H1910)-1),H1910)))</f>
        <v/>
      </c>
      <c r="J1910">
        <f>IF(I1910="","",IFERROR(N(INDEX($A1910:$E1910,1,Rules!$H$16)),0))</f>
        <v/>
      </c>
      <c r="K1910">
        <f>IF(I1910="","",IFERROR(N(INDEX($A1910:$E1910,1,Rules!$H$17)),0))</f>
        <v/>
      </c>
      <c r="L1910">
        <f>IF(I1910="","",IFERROR(N(INDEX($A1910:$E1910,1,Rules!$H$18))*K1910,0))</f>
        <v/>
      </c>
      <c r="M1910">
        <f>IF(I1910="","",IF(COUNTIF(Crawl!$EC$2:$EC$2001,I1910)&gt;0,"Yes","No"))</f>
        <v/>
      </c>
    </row>
    <row r="1911">
      <c r="G1911">
        <f>IF(A1911="","",IF(LEFT(A1911,4)="http",IFERROR(MID(A1911,FIND("/",A1911,FIND("//",A1911)+2),2000),"/"),A1911))</f>
        <v/>
      </c>
      <c r="H1911">
        <f>IF(G1911="","",IFERROR(LEFT(SUBSTITUTE(G1911,"#","?"),FIND("?",SUBSTITUTE(G1911,"#","?"))-1),G1911))</f>
        <v/>
      </c>
      <c r="I1911">
        <f>IF(H1911="","",LOWER(IF(AND(LEN(H1911)&gt;1,RIGHT(H1911,1)="/"),LEFT(H1911,LEN(H1911)-1),H1911)))</f>
        <v/>
      </c>
      <c r="J1911">
        <f>IF(I1911="","",IFERROR(N(INDEX($A1911:$E1911,1,Rules!$H$16)),0))</f>
        <v/>
      </c>
      <c r="K1911">
        <f>IF(I1911="","",IFERROR(N(INDEX($A1911:$E1911,1,Rules!$H$17)),0))</f>
        <v/>
      </c>
      <c r="L1911">
        <f>IF(I1911="","",IFERROR(N(INDEX($A1911:$E1911,1,Rules!$H$18))*K1911,0))</f>
        <v/>
      </c>
      <c r="M1911">
        <f>IF(I1911="","",IF(COUNTIF(Crawl!$EC$2:$EC$2001,I1911)&gt;0,"Yes","No"))</f>
        <v/>
      </c>
    </row>
    <row r="1912">
      <c r="G1912">
        <f>IF(A1912="","",IF(LEFT(A1912,4)="http",IFERROR(MID(A1912,FIND("/",A1912,FIND("//",A1912)+2),2000),"/"),A1912))</f>
        <v/>
      </c>
      <c r="H1912">
        <f>IF(G1912="","",IFERROR(LEFT(SUBSTITUTE(G1912,"#","?"),FIND("?",SUBSTITUTE(G1912,"#","?"))-1),G1912))</f>
        <v/>
      </c>
      <c r="I1912">
        <f>IF(H1912="","",LOWER(IF(AND(LEN(H1912)&gt;1,RIGHT(H1912,1)="/"),LEFT(H1912,LEN(H1912)-1),H1912)))</f>
        <v/>
      </c>
      <c r="J1912">
        <f>IF(I1912="","",IFERROR(N(INDEX($A1912:$E1912,1,Rules!$H$16)),0))</f>
        <v/>
      </c>
      <c r="K1912">
        <f>IF(I1912="","",IFERROR(N(INDEX($A1912:$E1912,1,Rules!$H$17)),0))</f>
        <v/>
      </c>
      <c r="L1912">
        <f>IF(I1912="","",IFERROR(N(INDEX($A1912:$E1912,1,Rules!$H$18))*K1912,0))</f>
        <v/>
      </c>
      <c r="M1912">
        <f>IF(I1912="","",IF(COUNTIF(Crawl!$EC$2:$EC$2001,I1912)&gt;0,"Yes","No"))</f>
        <v/>
      </c>
    </row>
    <row r="1913">
      <c r="G1913">
        <f>IF(A1913="","",IF(LEFT(A1913,4)="http",IFERROR(MID(A1913,FIND("/",A1913,FIND("//",A1913)+2),2000),"/"),A1913))</f>
        <v/>
      </c>
      <c r="H1913">
        <f>IF(G1913="","",IFERROR(LEFT(SUBSTITUTE(G1913,"#","?"),FIND("?",SUBSTITUTE(G1913,"#","?"))-1),G1913))</f>
        <v/>
      </c>
      <c r="I1913">
        <f>IF(H1913="","",LOWER(IF(AND(LEN(H1913)&gt;1,RIGHT(H1913,1)="/"),LEFT(H1913,LEN(H1913)-1),H1913)))</f>
        <v/>
      </c>
      <c r="J1913">
        <f>IF(I1913="","",IFERROR(N(INDEX($A1913:$E1913,1,Rules!$H$16)),0))</f>
        <v/>
      </c>
      <c r="K1913">
        <f>IF(I1913="","",IFERROR(N(INDEX($A1913:$E1913,1,Rules!$H$17)),0))</f>
        <v/>
      </c>
      <c r="L1913">
        <f>IF(I1913="","",IFERROR(N(INDEX($A1913:$E1913,1,Rules!$H$18))*K1913,0))</f>
        <v/>
      </c>
      <c r="M1913">
        <f>IF(I1913="","",IF(COUNTIF(Crawl!$EC$2:$EC$2001,I1913)&gt;0,"Yes","No"))</f>
        <v/>
      </c>
    </row>
    <row r="1914">
      <c r="G1914">
        <f>IF(A1914="","",IF(LEFT(A1914,4)="http",IFERROR(MID(A1914,FIND("/",A1914,FIND("//",A1914)+2),2000),"/"),A1914))</f>
        <v/>
      </c>
      <c r="H1914">
        <f>IF(G1914="","",IFERROR(LEFT(SUBSTITUTE(G1914,"#","?"),FIND("?",SUBSTITUTE(G1914,"#","?"))-1),G1914))</f>
        <v/>
      </c>
      <c r="I1914">
        <f>IF(H1914="","",LOWER(IF(AND(LEN(H1914)&gt;1,RIGHT(H1914,1)="/"),LEFT(H1914,LEN(H1914)-1),H1914)))</f>
        <v/>
      </c>
      <c r="J1914">
        <f>IF(I1914="","",IFERROR(N(INDEX($A1914:$E1914,1,Rules!$H$16)),0))</f>
        <v/>
      </c>
      <c r="K1914">
        <f>IF(I1914="","",IFERROR(N(INDEX($A1914:$E1914,1,Rules!$H$17)),0))</f>
        <v/>
      </c>
      <c r="L1914">
        <f>IF(I1914="","",IFERROR(N(INDEX($A1914:$E1914,1,Rules!$H$18))*K1914,0))</f>
        <v/>
      </c>
      <c r="M1914">
        <f>IF(I1914="","",IF(COUNTIF(Crawl!$EC$2:$EC$2001,I1914)&gt;0,"Yes","No"))</f>
        <v/>
      </c>
    </row>
    <row r="1915">
      <c r="G1915">
        <f>IF(A1915="","",IF(LEFT(A1915,4)="http",IFERROR(MID(A1915,FIND("/",A1915,FIND("//",A1915)+2),2000),"/"),A1915))</f>
        <v/>
      </c>
      <c r="H1915">
        <f>IF(G1915="","",IFERROR(LEFT(SUBSTITUTE(G1915,"#","?"),FIND("?",SUBSTITUTE(G1915,"#","?"))-1),G1915))</f>
        <v/>
      </c>
      <c r="I1915">
        <f>IF(H1915="","",LOWER(IF(AND(LEN(H1915)&gt;1,RIGHT(H1915,1)="/"),LEFT(H1915,LEN(H1915)-1),H1915)))</f>
        <v/>
      </c>
      <c r="J1915">
        <f>IF(I1915="","",IFERROR(N(INDEX($A1915:$E1915,1,Rules!$H$16)),0))</f>
        <v/>
      </c>
      <c r="K1915">
        <f>IF(I1915="","",IFERROR(N(INDEX($A1915:$E1915,1,Rules!$H$17)),0))</f>
        <v/>
      </c>
      <c r="L1915">
        <f>IF(I1915="","",IFERROR(N(INDEX($A1915:$E1915,1,Rules!$H$18))*K1915,0))</f>
        <v/>
      </c>
      <c r="M1915">
        <f>IF(I1915="","",IF(COUNTIF(Crawl!$EC$2:$EC$2001,I1915)&gt;0,"Yes","No"))</f>
        <v/>
      </c>
    </row>
    <row r="1916">
      <c r="G1916">
        <f>IF(A1916="","",IF(LEFT(A1916,4)="http",IFERROR(MID(A1916,FIND("/",A1916,FIND("//",A1916)+2),2000),"/"),A1916))</f>
        <v/>
      </c>
      <c r="H1916">
        <f>IF(G1916="","",IFERROR(LEFT(SUBSTITUTE(G1916,"#","?"),FIND("?",SUBSTITUTE(G1916,"#","?"))-1),G1916))</f>
        <v/>
      </c>
      <c r="I1916">
        <f>IF(H1916="","",LOWER(IF(AND(LEN(H1916)&gt;1,RIGHT(H1916,1)="/"),LEFT(H1916,LEN(H1916)-1),H1916)))</f>
        <v/>
      </c>
      <c r="J1916">
        <f>IF(I1916="","",IFERROR(N(INDEX($A1916:$E1916,1,Rules!$H$16)),0))</f>
        <v/>
      </c>
      <c r="K1916">
        <f>IF(I1916="","",IFERROR(N(INDEX($A1916:$E1916,1,Rules!$H$17)),0))</f>
        <v/>
      </c>
      <c r="L1916">
        <f>IF(I1916="","",IFERROR(N(INDEX($A1916:$E1916,1,Rules!$H$18))*K1916,0))</f>
        <v/>
      </c>
      <c r="M1916">
        <f>IF(I1916="","",IF(COUNTIF(Crawl!$EC$2:$EC$2001,I1916)&gt;0,"Yes","No"))</f>
        <v/>
      </c>
    </row>
    <row r="1917">
      <c r="G1917">
        <f>IF(A1917="","",IF(LEFT(A1917,4)="http",IFERROR(MID(A1917,FIND("/",A1917,FIND("//",A1917)+2),2000),"/"),A1917))</f>
        <v/>
      </c>
      <c r="H1917">
        <f>IF(G1917="","",IFERROR(LEFT(SUBSTITUTE(G1917,"#","?"),FIND("?",SUBSTITUTE(G1917,"#","?"))-1),G1917))</f>
        <v/>
      </c>
      <c r="I1917">
        <f>IF(H1917="","",LOWER(IF(AND(LEN(H1917)&gt;1,RIGHT(H1917,1)="/"),LEFT(H1917,LEN(H1917)-1),H1917)))</f>
        <v/>
      </c>
      <c r="J1917">
        <f>IF(I1917="","",IFERROR(N(INDEX($A1917:$E1917,1,Rules!$H$16)),0))</f>
        <v/>
      </c>
      <c r="K1917">
        <f>IF(I1917="","",IFERROR(N(INDEX($A1917:$E1917,1,Rules!$H$17)),0))</f>
        <v/>
      </c>
      <c r="L1917">
        <f>IF(I1917="","",IFERROR(N(INDEX($A1917:$E1917,1,Rules!$H$18))*K1917,0))</f>
        <v/>
      </c>
      <c r="M1917">
        <f>IF(I1917="","",IF(COUNTIF(Crawl!$EC$2:$EC$2001,I1917)&gt;0,"Yes","No"))</f>
        <v/>
      </c>
    </row>
    <row r="1918">
      <c r="G1918">
        <f>IF(A1918="","",IF(LEFT(A1918,4)="http",IFERROR(MID(A1918,FIND("/",A1918,FIND("//",A1918)+2),2000),"/"),A1918))</f>
        <v/>
      </c>
      <c r="H1918">
        <f>IF(G1918="","",IFERROR(LEFT(SUBSTITUTE(G1918,"#","?"),FIND("?",SUBSTITUTE(G1918,"#","?"))-1),G1918))</f>
        <v/>
      </c>
      <c r="I1918">
        <f>IF(H1918="","",LOWER(IF(AND(LEN(H1918)&gt;1,RIGHT(H1918,1)="/"),LEFT(H1918,LEN(H1918)-1),H1918)))</f>
        <v/>
      </c>
      <c r="J1918">
        <f>IF(I1918="","",IFERROR(N(INDEX($A1918:$E1918,1,Rules!$H$16)),0))</f>
        <v/>
      </c>
      <c r="K1918">
        <f>IF(I1918="","",IFERROR(N(INDEX($A1918:$E1918,1,Rules!$H$17)),0))</f>
        <v/>
      </c>
      <c r="L1918">
        <f>IF(I1918="","",IFERROR(N(INDEX($A1918:$E1918,1,Rules!$H$18))*K1918,0))</f>
        <v/>
      </c>
      <c r="M1918">
        <f>IF(I1918="","",IF(COUNTIF(Crawl!$EC$2:$EC$2001,I1918)&gt;0,"Yes","No"))</f>
        <v/>
      </c>
    </row>
    <row r="1919">
      <c r="G1919">
        <f>IF(A1919="","",IF(LEFT(A1919,4)="http",IFERROR(MID(A1919,FIND("/",A1919,FIND("//",A1919)+2),2000),"/"),A1919))</f>
        <v/>
      </c>
      <c r="H1919">
        <f>IF(G1919="","",IFERROR(LEFT(SUBSTITUTE(G1919,"#","?"),FIND("?",SUBSTITUTE(G1919,"#","?"))-1),G1919))</f>
        <v/>
      </c>
      <c r="I1919">
        <f>IF(H1919="","",LOWER(IF(AND(LEN(H1919)&gt;1,RIGHT(H1919,1)="/"),LEFT(H1919,LEN(H1919)-1),H1919)))</f>
        <v/>
      </c>
      <c r="J1919">
        <f>IF(I1919="","",IFERROR(N(INDEX($A1919:$E1919,1,Rules!$H$16)),0))</f>
        <v/>
      </c>
      <c r="K1919">
        <f>IF(I1919="","",IFERROR(N(INDEX($A1919:$E1919,1,Rules!$H$17)),0))</f>
        <v/>
      </c>
      <c r="L1919">
        <f>IF(I1919="","",IFERROR(N(INDEX($A1919:$E1919,1,Rules!$H$18))*K1919,0))</f>
        <v/>
      </c>
      <c r="M1919">
        <f>IF(I1919="","",IF(COUNTIF(Crawl!$EC$2:$EC$2001,I1919)&gt;0,"Yes","No"))</f>
        <v/>
      </c>
    </row>
    <row r="1920">
      <c r="G1920">
        <f>IF(A1920="","",IF(LEFT(A1920,4)="http",IFERROR(MID(A1920,FIND("/",A1920,FIND("//",A1920)+2),2000),"/"),A1920))</f>
        <v/>
      </c>
      <c r="H1920">
        <f>IF(G1920="","",IFERROR(LEFT(SUBSTITUTE(G1920,"#","?"),FIND("?",SUBSTITUTE(G1920,"#","?"))-1),G1920))</f>
        <v/>
      </c>
      <c r="I1920">
        <f>IF(H1920="","",LOWER(IF(AND(LEN(H1920)&gt;1,RIGHT(H1920,1)="/"),LEFT(H1920,LEN(H1920)-1),H1920)))</f>
        <v/>
      </c>
      <c r="J1920">
        <f>IF(I1920="","",IFERROR(N(INDEX($A1920:$E1920,1,Rules!$H$16)),0))</f>
        <v/>
      </c>
      <c r="K1920">
        <f>IF(I1920="","",IFERROR(N(INDEX($A1920:$E1920,1,Rules!$H$17)),0))</f>
        <v/>
      </c>
      <c r="L1920">
        <f>IF(I1920="","",IFERROR(N(INDEX($A1920:$E1920,1,Rules!$H$18))*K1920,0))</f>
        <v/>
      </c>
      <c r="M1920">
        <f>IF(I1920="","",IF(COUNTIF(Crawl!$EC$2:$EC$2001,I1920)&gt;0,"Yes","No"))</f>
        <v/>
      </c>
    </row>
    <row r="1921">
      <c r="G1921">
        <f>IF(A1921="","",IF(LEFT(A1921,4)="http",IFERROR(MID(A1921,FIND("/",A1921,FIND("//",A1921)+2),2000),"/"),A1921))</f>
        <v/>
      </c>
      <c r="H1921">
        <f>IF(G1921="","",IFERROR(LEFT(SUBSTITUTE(G1921,"#","?"),FIND("?",SUBSTITUTE(G1921,"#","?"))-1),G1921))</f>
        <v/>
      </c>
      <c r="I1921">
        <f>IF(H1921="","",LOWER(IF(AND(LEN(H1921)&gt;1,RIGHT(H1921,1)="/"),LEFT(H1921,LEN(H1921)-1),H1921)))</f>
        <v/>
      </c>
      <c r="J1921">
        <f>IF(I1921="","",IFERROR(N(INDEX($A1921:$E1921,1,Rules!$H$16)),0))</f>
        <v/>
      </c>
      <c r="K1921">
        <f>IF(I1921="","",IFERROR(N(INDEX($A1921:$E1921,1,Rules!$H$17)),0))</f>
        <v/>
      </c>
      <c r="L1921">
        <f>IF(I1921="","",IFERROR(N(INDEX($A1921:$E1921,1,Rules!$H$18))*K1921,0))</f>
        <v/>
      </c>
      <c r="M1921">
        <f>IF(I1921="","",IF(COUNTIF(Crawl!$EC$2:$EC$2001,I1921)&gt;0,"Yes","No"))</f>
        <v/>
      </c>
    </row>
    <row r="1922">
      <c r="G1922">
        <f>IF(A1922="","",IF(LEFT(A1922,4)="http",IFERROR(MID(A1922,FIND("/",A1922,FIND("//",A1922)+2),2000),"/"),A1922))</f>
        <v/>
      </c>
      <c r="H1922">
        <f>IF(G1922="","",IFERROR(LEFT(SUBSTITUTE(G1922,"#","?"),FIND("?",SUBSTITUTE(G1922,"#","?"))-1),G1922))</f>
        <v/>
      </c>
      <c r="I1922">
        <f>IF(H1922="","",LOWER(IF(AND(LEN(H1922)&gt;1,RIGHT(H1922,1)="/"),LEFT(H1922,LEN(H1922)-1),H1922)))</f>
        <v/>
      </c>
      <c r="J1922">
        <f>IF(I1922="","",IFERROR(N(INDEX($A1922:$E1922,1,Rules!$H$16)),0))</f>
        <v/>
      </c>
      <c r="K1922">
        <f>IF(I1922="","",IFERROR(N(INDEX($A1922:$E1922,1,Rules!$H$17)),0))</f>
        <v/>
      </c>
      <c r="L1922">
        <f>IF(I1922="","",IFERROR(N(INDEX($A1922:$E1922,1,Rules!$H$18))*K1922,0))</f>
        <v/>
      </c>
      <c r="M1922">
        <f>IF(I1922="","",IF(COUNTIF(Crawl!$EC$2:$EC$2001,I1922)&gt;0,"Yes","No"))</f>
        <v/>
      </c>
    </row>
    <row r="1923">
      <c r="G1923">
        <f>IF(A1923="","",IF(LEFT(A1923,4)="http",IFERROR(MID(A1923,FIND("/",A1923,FIND("//",A1923)+2),2000),"/"),A1923))</f>
        <v/>
      </c>
      <c r="H1923">
        <f>IF(G1923="","",IFERROR(LEFT(SUBSTITUTE(G1923,"#","?"),FIND("?",SUBSTITUTE(G1923,"#","?"))-1),G1923))</f>
        <v/>
      </c>
      <c r="I1923">
        <f>IF(H1923="","",LOWER(IF(AND(LEN(H1923)&gt;1,RIGHT(H1923,1)="/"),LEFT(H1923,LEN(H1923)-1),H1923)))</f>
        <v/>
      </c>
      <c r="J1923">
        <f>IF(I1923="","",IFERROR(N(INDEX($A1923:$E1923,1,Rules!$H$16)),0))</f>
        <v/>
      </c>
      <c r="K1923">
        <f>IF(I1923="","",IFERROR(N(INDEX($A1923:$E1923,1,Rules!$H$17)),0))</f>
        <v/>
      </c>
      <c r="L1923">
        <f>IF(I1923="","",IFERROR(N(INDEX($A1923:$E1923,1,Rules!$H$18))*K1923,0))</f>
        <v/>
      </c>
      <c r="M1923">
        <f>IF(I1923="","",IF(COUNTIF(Crawl!$EC$2:$EC$2001,I1923)&gt;0,"Yes","No"))</f>
        <v/>
      </c>
    </row>
    <row r="1924">
      <c r="G1924">
        <f>IF(A1924="","",IF(LEFT(A1924,4)="http",IFERROR(MID(A1924,FIND("/",A1924,FIND("//",A1924)+2),2000),"/"),A1924))</f>
        <v/>
      </c>
      <c r="H1924">
        <f>IF(G1924="","",IFERROR(LEFT(SUBSTITUTE(G1924,"#","?"),FIND("?",SUBSTITUTE(G1924,"#","?"))-1),G1924))</f>
        <v/>
      </c>
      <c r="I1924">
        <f>IF(H1924="","",LOWER(IF(AND(LEN(H1924)&gt;1,RIGHT(H1924,1)="/"),LEFT(H1924,LEN(H1924)-1),H1924)))</f>
        <v/>
      </c>
      <c r="J1924">
        <f>IF(I1924="","",IFERROR(N(INDEX($A1924:$E1924,1,Rules!$H$16)),0))</f>
        <v/>
      </c>
      <c r="K1924">
        <f>IF(I1924="","",IFERROR(N(INDEX($A1924:$E1924,1,Rules!$H$17)),0))</f>
        <v/>
      </c>
      <c r="L1924">
        <f>IF(I1924="","",IFERROR(N(INDEX($A1924:$E1924,1,Rules!$H$18))*K1924,0))</f>
        <v/>
      </c>
      <c r="M1924">
        <f>IF(I1924="","",IF(COUNTIF(Crawl!$EC$2:$EC$2001,I1924)&gt;0,"Yes","No"))</f>
        <v/>
      </c>
    </row>
    <row r="1925">
      <c r="G1925">
        <f>IF(A1925="","",IF(LEFT(A1925,4)="http",IFERROR(MID(A1925,FIND("/",A1925,FIND("//",A1925)+2),2000),"/"),A1925))</f>
        <v/>
      </c>
      <c r="H1925">
        <f>IF(G1925="","",IFERROR(LEFT(SUBSTITUTE(G1925,"#","?"),FIND("?",SUBSTITUTE(G1925,"#","?"))-1),G1925))</f>
        <v/>
      </c>
      <c r="I1925">
        <f>IF(H1925="","",LOWER(IF(AND(LEN(H1925)&gt;1,RIGHT(H1925,1)="/"),LEFT(H1925,LEN(H1925)-1),H1925)))</f>
        <v/>
      </c>
      <c r="J1925">
        <f>IF(I1925="","",IFERROR(N(INDEX($A1925:$E1925,1,Rules!$H$16)),0))</f>
        <v/>
      </c>
      <c r="K1925">
        <f>IF(I1925="","",IFERROR(N(INDEX($A1925:$E1925,1,Rules!$H$17)),0))</f>
        <v/>
      </c>
      <c r="L1925">
        <f>IF(I1925="","",IFERROR(N(INDEX($A1925:$E1925,1,Rules!$H$18))*K1925,0))</f>
        <v/>
      </c>
      <c r="M1925">
        <f>IF(I1925="","",IF(COUNTIF(Crawl!$EC$2:$EC$2001,I1925)&gt;0,"Yes","No"))</f>
        <v/>
      </c>
    </row>
    <row r="1926">
      <c r="G1926">
        <f>IF(A1926="","",IF(LEFT(A1926,4)="http",IFERROR(MID(A1926,FIND("/",A1926,FIND("//",A1926)+2),2000),"/"),A1926))</f>
        <v/>
      </c>
      <c r="H1926">
        <f>IF(G1926="","",IFERROR(LEFT(SUBSTITUTE(G1926,"#","?"),FIND("?",SUBSTITUTE(G1926,"#","?"))-1),G1926))</f>
        <v/>
      </c>
      <c r="I1926">
        <f>IF(H1926="","",LOWER(IF(AND(LEN(H1926)&gt;1,RIGHT(H1926,1)="/"),LEFT(H1926,LEN(H1926)-1),H1926)))</f>
        <v/>
      </c>
      <c r="J1926">
        <f>IF(I1926="","",IFERROR(N(INDEX($A1926:$E1926,1,Rules!$H$16)),0))</f>
        <v/>
      </c>
      <c r="K1926">
        <f>IF(I1926="","",IFERROR(N(INDEX($A1926:$E1926,1,Rules!$H$17)),0))</f>
        <v/>
      </c>
      <c r="L1926">
        <f>IF(I1926="","",IFERROR(N(INDEX($A1926:$E1926,1,Rules!$H$18))*K1926,0))</f>
        <v/>
      </c>
      <c r="M1926">
        <f>IF(I1926="","",IF(COUNTIF(Crawl!$EC$2:$EC$2001,I1926)&gt;0,"Yes","No"))</f>
        <v/>
      </c>
    </row>
    <row r="1927">
      <c r="G1927">
        <f>IF(A1927="","",IF(LEFT(A1927,4)="http",IFERROR(MID(A1927,FIND("/",A1927,FIND("//",A1927)+2),2000),"/"),A1927))</f>
        <v/>
      </c>
      <c r="H1927">
        <f>IF(G1927="","",IFERROR(LEFT(SUBSTITUTE(G1927,"#","?"),FIND("?",SUBSTITUTE(G1927,"#","?"))-1),G1927))</f>
        <v/>
      </c>
      <c r="I1927">
        <f>IF(H1927="","",LOWER(IF(AND(LEN(H1927)&gt;1,RIGHT(H1927,1)="/"),LEFT(H1927,LEN(H1927)-1),H1927)))</f>
        <v/>
      </c>
      <c r="J1927">
        <f>IF(I1927="","",IFERROR(N(INDEX($A1927:$E1927,1,Rules!$H$16)),0))</f>
        <v/>
      </c>
      <c r="K1927">
        <f>IF(I1927="","",IFERROR(N(INDEX($A1927:$E1927,1,Rules!$H$17)),0))</f>
        <v/>
      </c>
      <c r="L1927">
        <f>IF(I1927="","",IFERROR(N(INDEX($A1927:$E1927,1,Rules!$H$18))*K1927,0))</f>
        <v/>
      </c>
      <c r="M1927">
        <f>IF(I1927="","",IF(COUNTIF(Crawl!$EC$2:$EC$2001,I1927)&gt;0,"Yes","No"))</f>
        <v/>
      </c>
    </row>
    <row r="1928">
      <c r="G1928">
        <f>IF(A1928="","",IF(LEFT(A1928,4)="http",IFERROR(MID(A1928,FIND("/",A1928,FIND("//",A1928)+2),2000),"/"),A1928))</f>
        <v/>
      </c>
      <c r="H1928">
        <f>IF(G1928="","",IFERROR(LEFT(SUBSTITUTE(G1928,"#","?"),FIND("?",SUBSTITUTE(G1928,"#","?"))-1),G1928))</f>
        <v/>
      </c>
      <c r="I1928">
        <f>IF(H1928="","",LOWER(IF(AND(LEN(H1928)&gt;1,RIGHT(H1928,1)="/"),LEFT(H1928,LEN(H1928)-1),H1928)))</f>
        <v/>
      </c>
      <c r="J1928">
        <f>IF(I1928="","",IFERROR(N(INDEX($A1928:$E1928,1,Rules!$H$16)),0))</f>
        <v/>
      </c>
      <c r="K1928">
        <f>IF(I1928="","",IFERROR(N(INDEX($A1928:$E1928,1,Rules!$H$17)),0))</f>
        <v/>
      </c>
      <c r="L1928">
        <f>IF(I1928="","",IFERROR(N(INDEX($A1928:$E1928,1,Rules!$H$18))*K1928,0))</f>
        <v/>
      </c>
      <c r="M1928">
        <f>IF(I1928="","",IF(COUNTIF(Crawl!$EC$2:$EC$2001,I1928)&gt;0,"Yes","No"))</f>
        <v/>
      </c>
    </row>
    <row r="1929">
      <c r="G1929">
        <f>IF(A1929="","",IF(LEFT(A1929,4)="http",IFERROR(MID(A1929,FIND("/",A1929,FIND("//",A1929)+2),2000),"/"),A1929))</f>
        <v/>
      </c>
      <c r="H1929">
        <f>IF(G1929="","",IFERROR(LEFT(SUBSTITUTE(G1929,"#","?"),FIND("?",SUBSTITUTE(G1929,"#","?"))-1),G1929))</f>
        <v/>
      </c>
      <c r="I1929">
        <f>IF(H1929="","",LOWER(IF(AND(LEN(H1929)&gt;1,RIGHT(H1929,1)="/"),LEFT(H1929,LEN(H1929)-1),H1929)))</f>
        <v/>
      </c>
      <c r="J1929">
        <f>IF(I1929="","",IFERROR(N(INDEX($A1929:$E1929,1,Rules!$H$16)),0))</f>
        <v/>
      </c>
      <c r="K1929">
        <f>IF(I1929="","",IFERROR(N(INDEX($A1929:$E1929,1,Rules!$H$17)),0))</f>
        <v/>
      </c>
      <c r="L1929">
        <f>IF(I1929="","",IFERROR(N(INDEX($A1929:$E1929,1,Rules!$H$18))*K1929,0))</f>
        <v/>
      </c>
      <c r="M1929">
        <f>IF(I1929="","",IF(COUNTIF(Crawl!$EC$2:$EC$2001,I1929)&gt;0,"Yes","No"))</f>
        <v/>
      </c>
    </row>
    <row r="1930">
      <c r="G1930">
        <f>IF(A1930="","",IF(LEFT(A1930,4)="http",IFERROR(MID(A1930,FIND("/",A1930,FIND("//",A1930)+2),2000),"/"),A1930))</f>
        <v/>
      </c>
      <c r="H1930">
        <f>IF(G1930="","",IFERROR(LEFT(SUBSTITUTE(G1930,"#","?"),FIND("?",SUBSTITUTE(G1930,"#","?"))-1),G1930))</f>
        <v/>
      </c>
      <c r="I1930">
        <f>IF(H1930="","",LOWER(IF(AND(LEN(H1930)&gt;1,RIGHT(H1930,1)="/"),LEFT(H1930,LEN(H1930)-1),H1930)))</f>
        <v/>
      </c>
      <c r="J1930">
        <f>IF(I1930="","",IFERROR(N(INDEX($A1930:$E1930,1,Rules!$H$16)),0))</f>
        <v/>
      </c>
      <c r="K1930">
        <f>IF(I1930="","",IFERROR(N(INDEX($A1930:$E1930,1,Rules!$H$17)),0))</f>
        <v/>
      </c>
      <c r="L1930">
        <f>IF(I1930="","",IFERROR(N(INDEX($A1930:$E1930,1,Rules!$H$18))*K1930,0))</f>
        <v/>
      </c>
      <c r="M1930">
        <f>IF(I1930="","",IF(COUNTIF(Crawl!$EC$2:$EC$2001,I1930)&gt;0,"Yes","No"))</f>
        <v/>
      </c>
    </row>
    <row r="1931">
      <c r="G1931">
        <f>IF(A1931="","",IF(LEFT(A1931,4)="http",IFERROR(MID(A1931,FIND("/",A1931,FIND("//",A1931)+2),2000),"/"),A1931))</f>
        <v/>
      </c>
      <c r="H1931">
        <f>IF(G1931="","",IFERROR(LEFT(SUBSTITUTE(G1931,"#","?"),FIND("?",SUBSTITUTE(G1931,"#","?"))-1),G1931))</f>
        <v/>
      </c>
      <c r="I1931">
        <f>IF(H1931="","",LOWER(IF(AND(LEN(H1931)&gt;1,RIGHT(H1931,1)="/"),LEFT(H1931,LEN(H1931)-1),H1931)))</f>
        <v/>
      </c>
      <c r="J1931">
        <f>IF(I1931="","",IFERROR(N(INDEX($A1931:$E1931,1,Rules!$H$16)),0))</f>
        <v/>
      </c>
      <c r="K1931">
        <f>IF(I1931="","",IFERROR(N(INDEX($A1931:$E1931,1,Rules!$H$17)),0))</f>
        <v/>
      </c>
      <c r="L1931">
        <f>IF(I1931="","",IFERROR(N(INDEX($A1931:$E1931,1,Rules!$H$18))*K1931,0))</f>
        <v/>
      </c>
      <c r="M1931">
        <f>IF(I1931="","",IF(COUNTIF(Crawl!$EC$2:$EC$2001,I1931)&gt;0,"Yes","No"))</f>
        <v/>
      </c>
    </row>
    <row r="1932">
      <c r="G1932">
        <f>IF(A1932="","",IF(LEFT(A1932,4)="http",IFERROR(MID(A1932,FIND("/",A1932,FIND("//",A1932)+2),2000),"/"),A1932))</f>
        <v/>
      </c>
      <c r="H1932">
        <f>IF(G1932="","",IFERROR(LEFT(SUBSTITUTE(G1932,"#","?"),FIND("?",SUBSTITUTE(G1932,"#","?"))-1),G1932))</f>
        <v/>
      </c>
      <c r="I1932">
        <f>IF(H1932="","",LOWER(IF(AND(LEN(H1932)&gt;1,RIGHT(H1932,1)="/"),LEFT(H1932,LEN(H1932)-1),H1932)))</f>
        <v/>
      </c>
      <c r="J1932">
        <f>IF(I1932="","",IFERROR(N(INDEX($A1932:$E1932,1,Rules!$H$16)),0))</f>
        <v/>
      </c>
      <c r="K1932">
        <f>IF(I1932="","",IFERROR(N(INDEX($A1932:$E1932,1,Rules!$H$17)),0))</f>
        <v/>
      </c>
      <c r="L1932">
        <f>IF(I1932="","",IFERROR(N(INDEX($A1932:$E1932,1,Rules!$H$18))*K1932,0))</f>
        <v/>
      </c>
      <c r="M1932">
        <f>IF(I1932="","",IF(COUNTIF(Crawl!$EC$2:$EC$2001,I1932)&gt;0,"Yes","No"))</f>
        <v/>
      </c>
    </row>
    <row r="1933">
      <c r="G1933">
        <f>IF(A1933="","",IF(LEFT(A1933,4)="http",IFERROR(MID(A1933,FIND("/",A1933,FIND("//",A1933)+2),2000),"/"),A1933))</f>
        <v/>
      </c>
      <c r="H1933">
        <f>IF(G1933="","",IFERROR(LEFT(SUBSTITUTE(G1933,"#","?"),FIND("?",SUBSTITUTE(G1933,"#","?"))-1),G1933))</f>
        <v/>
      </c>
      <c r="I1933">
        <f>IF(H1933="","",LOWER(IF(AND(LEN(H1933)&gt;1,RIGHT(H1933,1)="/"),LEFT(H1933,LEN(H1933)-1),H1933)))</f>
        <v/>
      </c>
      <c r="J1933">
        <f>IF(I1933="","",IFERROR(N(INDEX($A1933:$E1933,1,Rules!$H$16)),0))</f>
        <v/>
      </c>
      <c r="K1933">
        <f>IF(I1933="","",IFERROR(N(INDEX($A1933:$E1933,1,Rules!$H$17)),0))</f>
        <v/>
      </c>
      <c r="L1933">
        <f>IF(I1933="","",IFERROR(N(INDEX($A1933:$E1933,1,Rules!$H$18))*K1933,0))</f>
        <v/>
      </c>
      <c r="M1933">
        <f>IF(I1933="","",IF(COUNTIF(Crawl!$EC$2:$EC$2001,I1933)&gt;0,"Yes","No"))</f>
        <v/>
      </c>
    </row>
    <row r="1934">
      <c r="G1934">
        <f>IF(A1934="","",IF(LEFT(A1934,4)="http",IFERROR(MID(A1934,FIND("/",A1934,FIND("//",A1934)+2),2000),"/"),A1934))</f>
        <v/>
      </c>
      <c r="H1934">
        <f>IF(G1934="","",IFERROR(LEFT(SUBSTITUTE(G1934,"#","?"),FIND("?",SUBSTITUTE(G1934,"#","?"))-1),G1934))</f>
        <v/>
      </c>
      <c r="I1934">
        <f>IF(H1934="","",LOWER(IF(AND(LEN(H1934)&gt;1,RIGHT(H1934,1)="/"),LEFT(H1934,LEN(H1934)-1),H1934)))</f>
        <v/>
      </c>
      <c r="J1934">
        <f>IF(I1934="","",IFERROR(N(INDEX($A1934:$E1934,1,Rules!$H$16)),0))</f>
        <v/>
      </c>
      <c r="K1934">
        <f>IF(I1934="","",IFERROR(N(INDEX($A1934:$E1934,1,Rules!$H$17)),0))</f>
        <v/>
      </c>
      <c r="L1934">
        <f>IF(I1934="","",IFERROR(N(INDEX($A1934:$E1934,1,Rules!$H$18))*K1934,0))</f>
        <v/>
      </c>
      <c r="M1934">
        <f>IF(I1934="","",IF(COUNTIF(Crawl!$EC$2:$EC$2001,I1934)&gt;0,"Yes","No"))</f>
        <v/>
      </c>
    </row>
    <row r="1935">
      <c r="G1935">
        <f>IF(A1935="","",IF(LEFT(A1935,4)="http",IFERROR(MID(A1935,FIND("/",A1935,FIND("//",A1935)+2),2000),"/"),A1935))</f>
        <v/>
      </c>
      <c r="H1935">
        <f>IF(G1935="","",IFERROR(LEFT(SUBSTITUTE(G1935,"#","?"),FIND("?",SUBSTITUTE(G1935,"#","?"))-1),G1935))</f>
        <v/>
      </c>
      <c r="I1935">
        <f>IF(H1935="","",LOWER(IF(AND(LEN(H1935)&gt;1,RIGHT(H1935,1)="/"),LEFT(H1935,LEN(H1935)-1),H1935)))</f>
        <v/>
      </c>
      <c r="J1935">
        <f>IF(I1935="","",IFERROR(N(INDEX($A1935:$E1935,1,Rules!$H$16)),0))</f>
        <v/>
      </c>
      <c r="K1935">
        <f>IF(I1935="","",IFERROR(N(INDEX($A1935:$E1935,1,Rules!$H$17)),0))</f>
        <v/>
      </c>
      <c r="L1935">
        <f>IF(I1935="","",IFERROR(N(INDEX($A1935:$E1935,1,Rules!$H$18))*K1935,0))</f>
        <v/>
      </c>
      <c r="M1935">
        <f>IF(I1935="","",IF(COUNTIF(Crawl!$EC$2:$EC$2001,I1935)&gt;0,"Yes","No"))</f>
        <v/>
      </c>
    </row>
    <row r="1936">
      <c r="G1936">
        <f>IF(A1936="","",IF(LEFT(A1936,4)="http",IFERROR(MID(A1936,FIND("/",A1936,FIND("//",A1936)+2),2000),"/"),A1936))</f>
        <v/>
      </c>
      <c r="H1936">
        <f>IF(G1936="","",IFERROR(LEFT(SUBSTITUTE(G1936,"#","?"),FIND("?",SUBSTITUTE(G1936,"#","?"))-1),G1936))</f>
        <v/>
      </c>
      <c r="I1936">
        <f>IF(H1936="","",LOWER(IF(AND(LEN(H1936)&gt;1,RIGHT(H1936,1)="/"),LEFT(H1936,LEN(H1936)-1),H1936)))</f>
        <v/>
      </c>
      <c r="J1936">
        <f>IF(I1936="","",IFERROR(N(INDEX($A1936:$E1936,1,Rules!$H$16)),0))</f>
        <v/>
      </c>
      <c r="K1936">
        <f>IF(I1936="","",IFERROR(N(INDEX($A1936:$E1936,1,Rules!$H$17)),0))</f>
        <v/>
      </c>
      <c r="L1936">
        <f>IF(I1936="","",IFERROR(N(INDEX($A1936:$E1936,1,Rules!$H$18))*K1936,0))</f>
        <v/>
      </c>
      <c r="M1936">
        <f>IF(I1936="","",IF(COUNTIF(Crawl!$EC$2:$EC$2001,I1936)&gt;0,"Yes","No"))</f>
        <v/>
      </c>
    </row>
    <row r="1937">
      <c r="G1937">
        <f>IF(A1937="","",IF(LEFT(A1937,4)="http",IFERROR(MID(A1937,FIND("/",A1937,FIND("//",A1937)+2),2000),"/"),A1937))</f>
        <v/>
      </c>
      <c r="H1937">
        <f>IF(G1937="","",IFERROR(LEFT(SUBSTITUTE(G1937,"#","?"),FIND("?",SUBSTITUTE(G1937,"#","?"))-1),G1937))</f>
        <v/>
      </c>
      <c r="I1937">
        <f>IF(H1937="","",LOWER(IF(AND(LEN(H1937)&gt;1,RIGHT(H1937,1)="/"),LEFT(H1937,LEN(H1937)-1),H1937)))</f>
        <v/>
      </c>
      <c r="J1937">
        <f>IF(I1937="","",IFERROR(N(INDEX($A1937:$E1937,1,Rules!$H$16)),0))</f>
        <v/>
      </c>
      <c r="K1937">
        <f>IF(I1937="","",IFERROR(N(INDEX($A1937:$E1937,1,Rules!$H$17)),0))</f>
        <v/>
      </c>
      <c r="L1937">
        <f>IF(I1937="","",IFERROR(N(INDEX($A1937:$E1937,1,Rules!$H$18))*K1937,0))</f>
        <v/>
      </c>
      <c r="M1937">
        <f>IF(I1937="","",IF(COUNTIF(Crawl!$EC$2:$EC$2001,I1937)&gt;0,"Yes","No"))</f>
        <v/>
      </c>
    </row>
    <row r="1938">
      <c r="G1938">
        <f>IF(A1938="","",IF(LEFT(A1938,4)="http",IFERROR(MID(A1938,FIND("/",A1938,FIND("//",A1938)+2),2000),"/"),A1938))</f>
        <v/>
      </c>
      <c r="H1938">
        <f>IF(G1938="","",IFERROR(LEFT(SUBSTITUTE(G1938,"#","?"),FIND("?",SUBSTITUTE(G1938,"#","?"))-1),G1938))</f>
        <v/>
      </c>
      <c r="I1938">
        <f>IF(H1938="","",LOWER(IF(AND(LEN(H1938)&gt;1,RIGHT(H1938,1)="/"),LEFT(H1938,LEN(H1938)-1),H1938)))</f>
        <v/>
      </c>
      <c r="J1938">
        <f>IF(I1938="","",IFERROR(N(INDEX($A1938:$E1938,1,Rules!$H$16)),0))</f>
        <v/>
      </c>
      <c r="K1938">
        <f>IF(I1938="","",IFERROR(N(INDEX($A1938:$E1938,1,Rules!$H$17)),0))</f>
        <v/>
      </c>
      <c r="L1938">
        <f>IF(I1938="","",IFERROR(N(INDEX($A1938:$E1938,1,Rules!$H$18))*K1938,0))</f>
        <v/>
      </c>
      <c r="M1938">
        <f>IF(I1938="","",IF(COUNTIF(Crawl!$EC$2:$EC$2001,I1938)&gt;0,"Yes","No"))</f>
        <v/>
      </c>
    </row>
    <row r="1939">
      <c r="G1939">
        <f>IF(A1939="","",IF(LEFT(A1939,4)="http",IFERROR(MID(A1939,FIND("/",A1939,FIND("//",A1939)+2),2000),"/"),A1939))</f>
        <v/>
      </c>
      <c r="H1939">
        <f>IF(G1939="","",IFERROR(LEFT(SUBSTITUTE(G1939,"#","?"),FIND("?",SUBSTITUTE(G1939,"#","?"))-1),G1939))</f>
        <v/>
      </c>
      <c r="I1939">
        <f>IF(H1939="","",LOWER(IF(AND(LEN(H1939)&gt;1,RIGHT(H1939,1)="/"),LEFT(H1939,LEN(H1939)-1),H1939)))</f>
        <v/>
      </c>
      <c r="J1939">
        <f>IF(I1939="","",IFERROR(N(INDEX($A1939:$E1939,1,Rules!$H$16)),0))</f>
        <v/>
      </c>
      <c r="K1939">
        <f>IF(I1939="","",IFERROR(N(INDEX($A1939:$E1939,1,Rules!$H$17)),0))</f>
        <v/>
      </c>
      <c r="L1939">
        <f>IF(I1939="","",IFERROR(N(INDEX($A1939:$E1939,1,Rules!$H$18))*K1939,0))</f>
        <v/>
      </c>
      <c r="M1939">
        <f>IF(I1939="","",IF(COUNTIF(Crawl!$EC$2:$EC$2001,I1939)&gt;0,"Yes","No"))</f>
        <v/>
      </c>
    </row>
    <row r="1940">
      <c r="G1940">
        <f>IF(A1940="","",IF(LEFT(A1940,4)="http",IFERROR(MID(A1940,FIND("/",A1940,FIND("//",A1940)+2),2000),"/"),A1940))</f>
        <v/>
      </c>
      <c r="H1940">
        <f>IF(G1940="","",IFERROR(LEFT(SUBSTITUTE(G1940,"#","?"),FIND("?",SUBSTITUTE(G1940,"#","?"))-1),G1940))</f>
        <v/>
      </c>
      <c r="I1940">
        <f>IF(H1940="","",LOWER(IF(AND(LEN(H1940)&gt;1,RIGHT(H1940,1)="/"),LEFT(H1940,LEN(H1940)-1),H1940)))</f>
        <v/>
      </c>
      <c r="J1940">
        <f>IF(I1940="","",IFERROR(N(INDEX($A1940:$E1940,1,Rules!$H$16)),0))</f>
        <v/>
      </c>
      <c r="K1940">
        <f>IF(I1940="","",IFERROR(N(INDEX($A1940:$E1940,1,Rules!$H$17)),0))</f>
        <v/>
      </c>
      <c r="L1940">
        <f>IF(I1940="","",IFERROR(N(INDEX($A1940:$E1940,1,Rules!$H$18))*K1940,0))</f>
        <v/>
      </c>
      <c r="M1940">
        <f>IF(I1940="","",IF(COUNTIF(Crawl!$EC$2:$EC$2001,I1940)&gt;0,"Yes","No"))</f>
        <v/>
      </c>
    </row>
    <row r="1941">
      <c r="G1941">
        <f>IF(A1941="","",IF(LEFT(A1941,4)="http",IFERROR(MID(A1941,FIND("/",A1941,FIND("//",A1941)+2),2000),"/"),A1941))</f>
        <v/>
      </c>
      <c r="H1941">
        <f>IF(G1941="","",IFERROR(LEFT(SUBSTITUTE(G1941,"#","?"),FIND("?",SUBSTITUTE(G1941,"#","?"))-1),G1941))</f>
        <v/>
      </c>
      <c r="I1941">
        <f>IF(H1941="","",LOWER(IF(AND(LEN(H1941)&gt;1,RIGHT(H1941,1)="/"),LEFT(H1941,LEN(H1941)-1),H1941)))</f>
        <v/>
      </c>
      <c r="J1941">
        <f>IF(I1941="","",IFERROR(N(INDEX($A1941:$E1941,1,Rules!$H$16)),0))</f>
        <v/>
      </c>
      <c r="K1941">
        <f>IF(I1941="","",IFERROR(N(INDEX($A1941:$E1941,1,Rules!$H$17)),0))</f>
        <v/>
      </c>
      <c r="L1941">
        <f>IF(I1941="","",IFERROR(N(INDEX($A1941:$E1941,1,Rules!$H$18))*K1941,0))</f>
        <v/>
      </c>
      <c r="M1941">
        <f>IF(I1941="","",IF(COUNTIF(Crawl!$EC$2:$EC$2001,I1941)&gt;0,"Yes","No"))</f>
        <v/>
      </c>
    </row>
    <row r="1942">
      <c r="G1942">
        <f>IF(A1942="","",IF(LEFT(A1942,4)="http",IFERROR(MID(A1942,FIND("/",A1942,FIND("//",A1942)+2),2000),"/"),A1942))</f>
        <v/>
      </c>
      <c r="H1942">
        <f>IF(G1942="","",IFERROR(LEFT(SUBSTITUTE(G1942,"#","?"),FIND("?",SUBSTITUTE(G1942,"#","?"))-1),G1942))</f>
        <v/>
      </c>
      <c r="I1942">
        <f>IF(H1942="","",LOWER(IF(AND(LEN(H1942)&gt;1,RIGHT(H1942,1)="/"),LEFT(H1942,LEN(H1942)-1),H1942)))</f>
        <v/>
      </c>
      <c r="J1942">
        <f>IF(I1942="","",IFERROR(N(INDEX($A1942:$E1942,1,Rules!$H$16)),0))</f>
        <v/>
      </c>
      <c r="K1942">
        <f>IF(I1942="","",IFERROR(N(INDEX($A1942:$E1942,1,Rules!$H$17)),0))</f>
        <v/>
      </c>
      <c r="L1942">
        <f>IF(I1942="","",IFERROR(N(INDEX($A1942:$E1942,1,Rules!$H$18))*K1942,0))</f>
        <v/>
      </c>
      <c r="M1942">
        <f>IF(I1942="","",IF(COUNTIF(Crawl!$EC$2:$EC$2001,I1942)&gt;0,"Yes","No"))</f>
        <v/>
      </c>
    </row>
    <row r="1943">
      <c r="G1943">
        <f>IF(A1943="","",IF(LEFT(A1943,4)="http",IFERROR(MID(A1943,FIND("/",A1943,FIND("//",A1943)+2),2000),"/"),A1943))</f>
        <v/>
      </c>
      <c r="H1943">
        <f>IF(G1943="","",IFERROR(LEFT(SUBSTITUTE(G1943,"#","?"),FIND("?",SUBSTITUTE(G1943,"#","?"))-1),G1943))</f>
        <v/>
      </c>
      <c r="I1943">
        <f>IF(H1943="","",LOWER(IF(AND(LEN(H1943)&gt;1,RIGHT(H1943,1)="/"),LEFT(H1943,LEN(H1943)-1),H1943)))</f>
        <v/>
      </c>
      <c r="J1943">
        <f>IF(I1943="","",IFERROR(N(INDEX($A1943:$E1943,1,Rules!$H$16)),0))</f>
        <v/>
      </c>
      <c r="K1943">
        <f>IF(I1943="","",IFERROR(N(INDEX($A1943:$E1943,1,Rules!$H$17)),0))</f>
        <v/>
      </c>
      <c r="L1943">
        <f>IF(I1943="","",IFERROR(N(INDEX($A1943:$E1943,1,Rules!$H$18))*K1943,0))</f>
        <v/>
      </c>
      <c r="M1943">
        <f>IF(I1943="","",IF(COUNTIF(Crawl!$EC$2:$EC$2001,I1943)&gt;0,"Yes","No"))</f>
        <v/>
      </c>
    </row>
    <row r="1944">
      <c r="G1944">
        <f>IF(A1944="","",IF(LEFT(A1944,4)="http",IFERROR(MID(A1944,FIND("/",A1944,FIND("//",A1944)+2),2000),"/"),A1944))</f>
        <v/>
      </c>
      <c r="H1944">
        <f>IF(G1944="","",IFERROR(LEFT(SUBSTITUTE(G1944,"#","?"),FIND("?",SUBSTITUTE(G1944,"#","?"))-1),G1944))</f>
        <v/>
      </c>
      <c r="I1944">
        <f>IF(H1944="","",LOWER(IF(AND(LEN(H1944)&gt;1,RIGHT(H1944,1)="/"),LEFT(H1944,LEN(H1944)-1),H1944)))</f>
        <v/>
      </c>
      <c r="J1944">
        <f>IF(I1944="","",IFERROR(N(INDEX($A1944:$E1944,1,Rules!$H$16)),0))</f>
        <v/>
      </c>
      <c r="K1944">
        <f>IF(I1944="","",IFERROR(N(INDEX($A1944:$E1944,1,Rules!$H$17)),0))</f>
        <v/>
      </c>
      <c r="L1944">
        <f>IF(I1944="","",IFERROR(N(INDEX($A1944:$E1944,1,Rules!$H$18))*K1944,0))</f>
        <v/>
      </c>
      <c r="M1944">
        <f>IF(I1944="","",IF(COUNTIF(Crawl!$EC$2:$EC$2001,I1944)&gt;0,"Yes","No"))</f>
        <v/>
      </c>
    </row>
    <row r="1945">
      <c r="G1945">
        <f>IF(A1945="","",IF(LEFT(A1945,4)="http",IFERROR(MID(A1945,FIND("/",A1945,FIND("//",A1945)+2),2000),"/"),A1945))</f>
        <v/>
      </c>
      <c r="H1945">
        <f>IF(G1945="","",IFERROR(LEFT(SUBSTITUTE(G1945,"#","?"),FIND("?",SUBSTITUTE(G1945,"#","?"))-1),G1945))</f>
        <v/>
      </c>
      <c r="I1945">
        <f>IF(H1945="","",LOWER(IF(AND(LEN(H1945)&gt;1,RIGHT(H1945,1)="/"),LEFT(H1945,LEN(H1945)-1),H1945)))</f>
        <v/>
      </c>
      <c r="J1945">
        <f>IF(I1945="","",IFERROR(N(INDEX($A1945:$E1945,1,Rules!$H$16)),0))</f>
        <v/>
      </c>
      <c r="K1945">
        <f>IF(I1945="","",IFERROR(N(INDEX($A1945:$E1945,1,Rules!$H$17)),0))</f>
        <v/>
      </c>
      <c r="L1945">
        <f>IF(I1945="","",IFERROR(N(INDEX($A1945:$E1945,1,Rules!$H$18))*K1945,0))</f>
        <v/>
      </c>
      <c r="M1945">
        <f>IF(I1945="","",IF(COUNTIF(Crawl!$EC$2:$EC$2001,I1945)&gt;0,"Yes","No"))</f>
        <v/>
      </c>
    </row>
    <row r="1946">
      <c r="G1946">
        <f>IF(A1946="","",IF(LEFT(A1946,4)="http",IFERROR(MID(A1946,FIND("/",A1946,FIND("//",A1946)+2),2000),"/"),A1946))</f>
        <v/>
      </c>
      <c r="H1946">
        <f>IF(G1946="","",IFERROR(LEFT(SUBSTITUTE(G1946,"#","?"),FIND("?",SUBSTITUTE(G1946,"#","?"))-1),G1946))</f>
        <v/>
      </c>
      <c r="I1946">
        <f>IF(H1946="","",LOWER(IF(AND(LEN(H1946)&gt;1,RIGHT(H1946,1)="/"),LEFT(H1946,LEN(H1946)-1),H1946)))</f>
        <v/>
      </c>
      <c r="J1946">
        <f>IF(I1946="","",IFERROR(N(INDEX($A1946:$E1946,1,Rules!$H$16)),0))</f>
        <v/>
      </c>
      <c r="K1946">
        <f>IF(I1946="","",IFERROR(N(INDEX($A1946:$E1946,1,Rules!$H$17)),0))</f>
        <v/>
      </c>
      <c r="L1946">
        <f>IF(I1946="","",IFERROR(N(INDEX($A1946:$E1946,1,Rules!$H$18))*K1946,0))</f>
        <v/>
      </c>
      <c r="M1946">
        <f>IF(I1946="","",IF(COUNTIF(Crawl!$EC$2:$EC$2001,I1946)&gt;0,"Yes","No"))</f>
        <v/>
      </c>
    </row>
    <row r="1947">
      <c r="G1947">
        <f>IF(A1947="","",IF(LEFT(A1947,4)="http",IFERROR(MID(A1947,FIND("/",A1947,FIND("//",A1947)+2),2000),"/"),A1947))</f>
        <v/>
      </c>
      <c r="H1947">
        <f>IF(G1947="","",IFERROR(LEFT(SUBSTITUTE(G1947,"#","?"),FIND("?",SUBSTITUTE(G1947,"#","?"))-1),G1947))</f>
        <v/>
      </c>
      <c r="I1947">
        <f>IF(H1947="","",LOWER(IF(AND(LEN(H1947)&gt;1,RIGHT(H1947,1)="/"),LEFT(H1947,LEN(H1947)-1),H1947)))</f>
        <v/>
      </c>
      <c r="J1947">
        <f>IF(I1947="","",IFERROR(N(INDEX($A1947:$E1947,1,Rules!$H$16)),0))</f>
        <v/>
      </c>
      <c r="K1947">
        <f>IF(I1947="","",IFERROR(N(INDEX($A1947:$E1947,1,Rules!$H$17)),0))</f>
        <v/>
      </c>
      <c r="L1947">
        <f>IF(I1947="","",IFERROR(N(INDEX($A1947:$E1947,1,Rules!$H$18))*K1947,0))</f>
        <v/>
      </c>
      <c r="M1947">
        <f>IF(I1947="","",IF(COUNTIF(Crawl!$EC$2:$EC$2001,I1947)&gt;0,"Yes","No"))</f>
        <v/>
      </c>
    </row>
    <row r="1948">
      <c r="G1948">
        <f>IF(A1948="","",IF(LEFT(A1948,4)="http",IFERROR(MID(A1948,FIND("/",A1948,FIND("//",A1948)+2),2000),"/"),A1948))</f>
        <v/>
      </c>
      <c r="H1948">
        <f>IF(G1948="","",IFERROR(LEFT(SUBSTITUTE(G1948,"#","?"),FIND("?",SUBSTITUTE(G1948,"#","?"))-1),G1948))</f>
        <v/>
      </c>
      <c r="I1948">
        <f>IF(H1948="","",LOWER(IF(AND(LEN(H1948)&gt;1,RIGHT(H1948,1)="/"),LEFT(H1948,LEN(H1948)-1),H1948)))</f>
        <v/>
      </c>
      <c r="J1948">
        <f>IF(I1948="","",IFERROR(N(INDEX($A1948:$E1948,1,Rules!$H$16)),0))</f>
        <v/>
      </c>
      <c r="K1948">
        <f>IF(I1948="","",IFERROR(N(INDEX($A1948:$E1948,1,Rules!$H$17)),0))</f>
        <v/>
      </c>
      <c r="L1948">
        <f>IF(I1948="","",IFERROR(N(INDEX($A1948:$E1948,1,Rules!$H$18))*K1948,0))</f>
        <v/>
      </c>
      <c r="M1948">
        <f>IF(I1948="","",IF(COUNTIF(Crawl!$EC$2:$EC$2001,I1948)&gt;0,"Yes","No"))</f>
        <v/>
      </c>
    </row>
    <row r="1949">
      <c r="G1949">
        <f>IF(A1949="","",IF(LEFT(A1949,4)="http",IFERROR(MID(A1949,FIND("/",A1949,FIND("//",A1949)+2),2000),"/"),A1949))</f>
        <v/>
      </c>
      <c r="H1949">
        <f>IF(G1949="","",IFERROR(LEFT(SUBSTITUTE(G1949,"#","?"),FIND("?",SUBSTITUTE(G1949,"#","?"))-1),G1949))</f>
        <v/>
      </c>
      <c r="I1949">
        <f>IF(H1949="","",LOWER(IF(AND(LEN(H1949)&gt;1,RIGHT(H1949,1)="/"),LEFT(H1949,LEN(H1949)-1),H1949)))</f>
        <v/>
      </c>
      <c r="J1949">
        <f>IF(I1949="","",IFERROR(N(INDEX($A1949:$E1949,1,Rules!$H$16)),0))</f>
        <v/>
      </c>
      <c r="K1949">
        <f>IF(I1949="","",IFERROR(N(INDEX($A1949:$E1949,1,Rules!$H$17)),0))</f>
        <v/>
      </c>
      <c r="L1949">
        <f>IF(I1949="","",IFERROR(N(INDEX($A1949:$E1949,1,Rules!$H$18))*K1949,0))</f>
        <v/>
      </c>
      <c r="M1949">
        <f>IF(I1949="","",IF(COUNTIF(Crawl!$EC$2:$EC$2001,I1949)&gt;0,"Yes","No"))</f>
        <v/>
      </c>
    </row>
    <row r="1950">
      <c r="G1950">
        <f>IF(A1950="","",IF(LEFT(A1950,4)="http",IFERROR(MID(A1950,FIND("/",A1950,FIND("//",A1950)+2),2000),"/"),A1950))</f>
        <v/>
      </c>
      <c r="H1950">
        <f>IF(G1950="","",IFERROR(LEFT(SUBSTITUTE(G1950,"#","?"),FIND("?",SUBSTITUTE(G1950,"#","?"))-1),G1950))</f>
        <v/>
      </c>
      <c r="I1950">
        <f>IF(H1950="","",LOWER(IF(AND(LEN(H1950)&gt;1,RIGHT(H1950,1)="/"),LEFT(H1950,LEN(H1950)-1),H1950)))</f>
        <v/>
      </c>
      <c r="J1950">
        <f>IF(I1950="","",IFERROR(N(INDEX($A1950:$E1950,1,Rules!$H$16)),0))</f>
        <v/>
      </c>
      <c r="K1950">
        <f>IF(I1950="","",IFERROR(N(INDEX($A1950:$E1950,1,Rules!$H$17)),0))</f>
        <v/>
      </c>
      <c r="L1950">
        <f>IF(I1950="","",IFERROR(N(INDEX($A1950:$E1950,1,Rules!$H$18))*K1950,0))</f>
        <v/>
      </c>
      <c r="M1950">
        <f>IF(I1950="","",IF(COUNTIF(Crawl!$EC$2:$EC$2001,I1950)&gt;0,"Yes","No"))</f>
        <v/>
      </c>
    </row>
    <row r="1951">
      <c r="G1951">
        <f>IF(A1951="","",IF(LEFT(A1951,4)="http",IFERROR(MID(A1951,FIND("/",A1951,FIND("//",A1951)+2),2000),"/"),A1951))</f>
        <v/>
      </c>
      <c r="H1951">
        <f>IF(G1951="","",IFERROR(LEFT(SUBSTITUTE(G1951,"#","?"),FIND("?",SUBSTITUTE(G1951,"#","?"))-1),G1951))</f>
        <v/>
      </c>
      <c r="I1951">
        <f>IF(H1951="","",LOWER(IF(AND(LEN(H1951)&gt;1,RIGHT(H1951,1)="/"),LEFT(H1951,LEN(H1951)-1),H1951)))</f>
        <v/>
      </c>
      <c r="J1951">
        <f>IF(I1951="","",IFERROR(N(INDEX($A1951:$E1951,1,Rules!$H$16)),0))</f>
        <v/>
      </c>
      <c r="K1951">
        <f>IF(I1951="","",IFERROR(N(INDEX($A1951:$E1951,1,Rules!$H$17)),0))</f>
        <v/>
      </c>
      <c r="L1951">
        <f>IF(I1951="","",IFERROR(N(INDEX($A1951:$E1951,1,Rules!$H$18))*K1951,0))</f>
        <v/>
      </c>
      <c r="M1951">
        <f>IF(I1951="","",IF(COUNTIF(Crawl!$EC$2:$EC$2001,I1951)&gt;0,"Yes","No"))</f>
        <v/>
      </c>
    </row>
    <row r="1952">
      <c r="G1952">
        <f>IF(A1952="","",IF(LEFT(A1952,4)="http",IFERROR(MID(A1952,FIND("/",A1952,FIND("//",A1952)+2),2000),"/"),A1952))</f>
        <v/>
      </c>
      <c r="H1952">
        <f>IF(G1952="","",IFERROR(LEFT(SUBSTITUTE(G1952,"#","?"),FIND("?",SUBSTITUTE(G1952,"#","?"))-1),G1952))</f>
        <v/>
      </c>
      <c r="I1952">
        <f>IF(H1952="","",LOWER(IF(AND(LEN(H1952)&gt;1,RIGHT(H1952,1)="/"),LEFT(H1952,LEN(H1952)-1),H1952)))</f>
        <v/>
      </c>
      <c r="J1952">
        <f>IF(I1952="","",IFERROR(N(INDEX($A1952:$E1952,1,Rules!$H$16)),0))</f>
        <v/>
      </c>
      <c r="K1952">
        <f>IF(I1952="","",IFERROR(N(INDEX($A1952:$E1952,1,Rules!$H$17)),0))</f>
        <v/>
      </c>
      <c r="L1952">
        <f>IF(I1952="","",IFERROR(N(INDEX($A1952:$E1952,1,Rules!$H$18))*K1952,0))</f>
        <v/>
      </c>
      <c r="M1952">
        <f>IF(I1952="","",IF(COUNTIF(Crawl!$EC$2:$EC$2001,I1952)&gt;0,"Yes","No"))</f>
        <v/>
      </c>
    </row>
    <row r="1953">
      <c r="G1953">
        <f>IF(A1953="","",IF(LEFT(A1953,4)="http",IFERROR(MID(A1953,FIND("/",A1953,FIND("//",A1953)+2),2000),"/"),A1953))</f>
        <v/>
      </c>
      <c r="H1953">
        <f>IF(G1953="","",IFERROR(LEFT(SUBSTITUTE(G1953,"#","?"),FIND("?",SUBSTITUTE(G1953,"#","?"))-1),G1953))</f>
        <v/>
      </c>
      <c r="I1953">
        <f>IF(H1953="","",LOWER(IF(AND(LEN(H1953)&gt;1,RIGHT(H1953,1)="/"),LEFT(H1953,LEN(H1953)-1),H1953)))</f>
        <v/>
      </c>
      <c r="J1953">
        <f>IF(I1953="","",IFERROR(N(INDEX($A1953:$E1953,1,Rules!$H$16)),0))</f>
        <v/>
      </c>
      <c r="K1953">
        <f>IF(I1953="","",IFERROR(N(INDEX($A1953:$E1953,1,Rules!$H$17)),0))</f>
        <v/>
      </c>
      <c r="L1953">
        <f>IF(I1953="","",IFERROR(N(INDEX($A1953:$E1953,1,Rules!$H$18))*K1953,0))</f>
        <v/>
      </c>
      <c r="M1953">
        <f>IF(I1953="","",IF(COUNTIF(Crawl!$EC$2:$EC$2001,I1953)&gt;0,"Yes","No"))</f>
        <v/>
      </c>
    </row>
    <row r="1954">
      <c r="G1954">
        <f>IF(A1954="","",IF(LEFT(A1954,4)="http",IFERROR(MID(A1954,FIND("/",A1954,FIND("//",A1954)+2),2000),"/"),A1954))</f>
        <v/>
      </c>
      <c r="H1954">
        <f>IF(G1954="","",IFERROR(LEFT(SUBSTITUTE(G1954,"#","?"),FIND("?",SUBSTITUTE(G1954,"#","?"))-1),G1954))</f>
        <v/>
      </c>
      <c r="I1954">
        <f>IF(H1954="","",LOWER(IF(AND(LEN(H1954)&gt;1,RIGHT(H1954,1)="/"),LEFT(H1954,LEN(H1954)-1),H1954)))</f>
        <v/>
      </c>
      <c r="J1954">
        <f>IF(I1954="","",IFERROR(N(INDEX($A1954:$E1954,1,Rules!$H$16)),0))</f>
        <v/>
      </c>
      <c r="K1954">
        <f>IF(I1954="","",IFERROR(N(INDEX($A1954:$E1954,1,Rules!$H$17)),0))</f>
        <v/>
      </c>
      <c r="L1954">
        <f>IF(I1954="","",IFERROR(N(INDEX($A1954:$E1954,1,Rules!$H$18))*K1954,0))</f>
        <v/>
      </c>
      <c r="M1954">
        <f>IF(I1954="","",IF(COUNTIF(Crawl!$EC$2:$EC$2001,I1954)&gt;0,"Yes","No"))</f>
        <v/>
      </c>
    </row>
    <row r="1955">
      <c r="G1955">
        <f>IF(A1955="","",IF(LEFT(A1955,4)="http",IFERROR(MID(A1955,FIND("/",A1955,FIND("//",A1955)+2),2000),"/"),A1955))</f>
        <v/>
      </c>
      <c r="H1955">
        <f>IF(G1955="","",IFERROR(LEFT(SUBSTITUTE(G1955,"#","?"),FIND("?",SUBSTITUTE(G1955,"#","?"))-1),G1955))</f>
        <v/>
      </c>
      <c r="I1955">
        <f>IF(H1955="","",LOWER(IF(AND(LEN(H1955)&gt;1,RIGHT(H1955,1)="/"),LEFT(H1955,LEN(H1955)-1),H1955)))</f>
        <v/>
      </c>
      <c r="J1955">
        <f>IF(I1955="","",IFERROR(N(INDEX($A1955:$E1955,1,Rules!$H$16)),0))</f>
        <v/>
      </c>
      <c r="K1955">
        <f>IF(I1955="","",IFERROR(N(INDEX($A1955:$E1955,1,Rules!$H$17)),0))</f>
        <v/>
      </c>
      <c r="L1955">
        <f>IF(I1955="","",IFERROR(N(INDEX($A1955:$E1955,1,Rules!$H$18))*K1955,0))</f>
        <v/>
      </c>
      <c r="M1955">
        <f>IF(I1955="","",IF(COUNTIF(Crawl!$EC$2:$EC$2001,I1955)&gt;0,"Yes","No"))</f>
        <v/>
      </c>
    </row>
    <row r="1956">
      <c r="G1956">
        <f>IF(A1956="","",IF(LEFT(A1956,4)="http",IFERROR(MID(A1956,FIND("/",A1956,FIND("//",A1956)+2),2000),"/"),A1956))</f>
        <v/>
      </c>
      <c r="H1956">
        <f>IF(G1956="","",IFERROR(LEFT(SUBSTITUTE(G1956,"#","?"),FIND("?",SUBSTITUTE(G1956,"#","?"))-1),G1956))</f>
        <v/>
      </c>
      <c r="I1956">
        <f>IF(H1956="","",LOWER(IF(AND(LEN(H1956)&gt;1,RIGHT(H1956,1)="/"),LEFT(H1956,LEN(H1956)-1),H1956)))</f>
        <v/>
      </c>
      <c r="J1956">
        <f>IF(I1956="","",IFERROR(N(INDEX($A1956:$E1956,1,Rules!$H$16)),0))</f>
        <v/>
      </c>
      <c r="K1956">
        <f>IF(I1956="","",IFERROR(N(INDEX($A1956:$E1956,1,Rules!$H$17)),0))</f>
        <v/>
      </c>
      <c r="L1956">
        <f>IF(I1956="","",IFERROR(N(INDEX($A1956:$E1956,1,Rules!$H$18))*K1956,0))</f>
        <v/>
      </c>
      <c r="M1956">
        <f>IF(I1956="","",IF(COUNTIF(Crawl!$EC$2:$EC$2001,I1956)&gt;0,"Yes","No"))</f>
        <v/>
      </c>
    </row>
    <row r="1957">
      <c r="G1957">
        <f>IF(A1957="","",IF(LEFT(A1957,4)="http",IFERROR(MID(A1957,FIND("/",A1957,FIND("//",A1957)+2),2000),"/"),A1957))</f>
        <v/>
      </c>
      <c r="H1957">
        <f>IF(G1957="","",IFERROR(LEFT(SUBSTITUTE(G1957,"#","?"),FIND("?",SUBSTITUTE(G1957,"#","?"))-1),G1957))</f>
        <v/>
      </c>
      <c r="I1957">
        <f>IF(H1957="","",LOWER(IF(AND(LEN(H1957)&gt;1,RIGHT(H1957,1)="/"),LEFT(H1957,LEN(H1957)-1),H1957)))</f>
        <v/>
      </c>
      <c r="J1957">
        <f>IF(I1957="","",IFERROR(N(INDEX($A1957:$E1957,1,Rules!$H$16)),0))</f>
        <v/>
      </c>
      <c r="K1957">
        <f>IF(I1957="","",IFERROR(N(INDEX($A1957:$E1957,1,Rules!$H$17)),0))</f>
        <v/>
      </c>
      <c r="L1957">
        <f>IF(I1957="","",IFERROR(N(INDEX($A1957:$E1957,1,Rules!$H$18))*K1957,0))</f>
        <v/>
      </c>
      <c r="M1957">
        <f>IF(I1957="","",IF(COUNTIF(Crawl!$EC$2:$EC$2001,I1957)&gt;0,"Yes","No"))</f>
        <v/>
      </c>
    </row>
    <row r="1958">
      <c r="G1958">
        <f>IF(A1958="","",IF(LEFT(A1958,4)="http",IFERROR(MID(A1958,FIND("/",A1958,FIND("//",A1958)+2),2000),"/"),A1958))</f>
        <v/>
      </c>
      <c r="H1958">
        <f>IF(G1958="","",IFERROR(LEFT(SUBSTITUTE(G1958,"#","?"),FIND("?",SUBSTITUTE(G1958,"#","?"))-1),G1958))</f>
        <v/>
      </c>
      <c r="I1958">
        <f>IF(H1958="","",LOWER(IF(AND(LEN(H1958)&gt;1,RIGHT(H1958,1)="/"),LEFT(H1958,LEN(H1958)-1),H1958)))</f>
        <v/>
      </c>
      <c r="J1958">
        <f>IF(I1958="","",IFERROR(N(INDEX($A1958:$E1958,1,Rules!$H$16)),0))</f>
        <v/>
      </c>
      <c r="K1958">
        <f>IF(I1958="","",IFERROR(N(INDEX($A1958:$E1958,1,Rules!$H$17)),0))</f>
        <v/>
      </c>
      <c r="L1958">
        <f>IF(I1958="","",IFERROR(N(INDEX($A1958:$E1958,1,Rules!$H$18))*K1958,0))</f>
        <v/>
      </c>
      <c r="M1958">
        <f>IF(I1958="","",IF(COUNTIF(Crawl!$EC$2:$EC$2001,I1958)&gt;0,"Yes","No"))</f>
        <v/>
      </c>
    </row>
    <row r="1959">
      <c r="G1959">
        <f>IF(A1959="","",IF(LEFT(A1959,4)="http",IFERROR(MID(A1959,FIND("/",A1959,FIND("//",A1959)+2),2000),"/"),A1959))</f>
        <v/>
      </c>
      <c r="H1959">
        <f>IF(G1959="","",IFERROR(LEFT(SUBSTITUTE(G1959,"#","?"),FIND("?",SUBSTITUTE(G1959,"#","?"))-1),G1959))</f>
        <v/>
      </c>
      <c r="I1959">
        <f>IF(H1959="","",LOWER(IF(AND(LEN(H1959)&gt;1,RIGHT(H1959,1)="/"),LEFT(H1959,LEN(H1959)-1),H1959)))</f>
        <v/>
      </c>
      <c r="J1959">
        <f>IF(I1959="","",IFERROR(N(INDEX($A1959:$E1959,1,Rules!$H$16)),0))</f>
        <v/>
      </c>
      <c r="K1959">
        <f>IF(I1959="","",IFERROR(N(INDEX($A1959:$E1959,1,Rules!$H$17)),0))</f>
        <v/>
      </c>
      <c r="L1959">
        <f>IF(I1959="","",IFERROR(N(INDEX($A1959:$E1959,1,Rules!$H$18))*K1959,0))</f>
        <v/>
      </c>
      <c r="M1959">
        <f>IF(I1959="","",IF(COUNTIF(Crawl!$EC$2:$EC$2001,I1959)&gt;0,"Yes","No"))</f>
        <v/>
      </c>
    </row>
    <row r="1960">
      <c r="G1960">
        <f>IF(A1960="","",IF(LEFT(A1960,4)="http",IFERROR(MID(A1960,FIND("/",A1960,FIND("//",A1960)+2),2000),"/"),A1960))</f>
        <v/>
      </c>
      <c r="H1960">
        <f>IF(G1960="","",IFERROR(LEFT(SUBSTITUTE(G1960,"#","?"),FIND("?",SUBSTITUTE(G1960,"#","?"))-1),G1960))</f>
        <v/>
      </c>
      <c r="I1960">
        <f>IF(H1960="","",LOWER(IF(AND(LEN(H1960)&gt;1,RIGHT(H1960,1)="/"),LEFT(H1960,LEN(H1960)-1),H1960)))</f>
        <v/>
      </c>
      <c r="J1960">
        <f>IF(I1960="","",IFERROR(N(INDEX($A1960:$E1960,1,Rules!$H$16)),0))</f>
        <v/>
      </c>
      <c r="K1960">
        <f>IF(I1960="","",IFERROR(N(INDEX($A1960:$E1960,1,Rules!$H$17)),0))</f>
        <v/>
      </c>
      <c r="L1960">
        <f>IF(I1960="","",IFERROR(N(INDEX($A1960:$E1960,1,Rules!$H$18))*K1960,0))</f>
        <v/>
      </c>
      <c r="M1960">
        <f>IF(I1960="","",IF(COUNTIF(Crawl!$EC$2:$EC$2001,I1960)&gt;0,"Yes","No"))</f>
        <v/>
      </c>
    </row>
    <row r="1961">
      <c r="G1961">
        <f>IF(A1961="","",IF(LEFT(A1961,4)="http",IFERROR(MID(A1961,FIND("/",A1961,FIND("//",A1961)+2),2000),"/"),A1961))</f>
        <v/>
      </c>
      <c r="H1961">
        <f>IF(G1961="","",IFERROR(LEFT(SUBSTITUTE(G1961,"#","?"),FIND("?",SUBSTITUTE(G1961,"#","?"))-1),G1961))</f>
        <v/>
      </c>
      <c r="I1961">
        <f>IF(H1961="","",LOWER(IF(AND(LEN(H1961)&gt;1,RIGHT(H1961,1)="/"),LEFT(H1961,LEN(H1961)-1),H1961)))</f>
        <v/>
      </c>
      <c r="J1961">
        <f>IF(I1961="","",IFERROR(N(INDEX($A1961:$E1961,1,Rules!$H$16)),0))</f>
        <v/>
      </c>
      <c r="K1961">
        <f>IF(I1961="","",IFERROR(N(INDEX($A1961:$E1961,1,Rules!$H$17)),0))</f>
        <v/>
      </c>
      <c r="L1961">
        <f>IF(I1961="","",IFERROR(N(INDEX($A1961:$E1961,1,Rules!$H$18))*K1961,0))</f>
        <v/>
      </c>
      <c r="M1961">
        <f>IF(I1961="","",IF(COUNTIF(Crawl!$EC$2:$EC$2001,I1961)&gt;0,"Yes","No"))</f>
        <v/>
      </c>
    </row>
    <row r="1962">
      <c r="G1962">
        <f>IF(A1962="","",IF(LEFT(A1962,4)="http",IFERROR(MID(A1962,FIND("/",A1962,FIND("//",A1962)+2),2000),"/"),A1962))</f>
        <v/>
      </c>
      <c r="H1962">
        <f>IF(G1962="","",IFERROR(LEFT(SUBSTITUTE(G1962,"#","?"),FIND("?",SUBSTITUTE(G1962,"#","?"))-1),G1962))</f>
        <v/>
      </c>
      <c r="I1962">
        <f>IF(H1962="","",LOWER(IF(AND(LEN(H1962)&gt;1,RIGHT(H1962,1)="/"),LEFT(H1962,LEN(H1962)-1),H1962)))</f>
        <v/>
      </c>
      <c r="J1962">
        <f>IF(I1962="","",IFERROR(N(INDEX($A1962:$E1962,1,Rules!$H$16)),0))</f>
        <v/>
      </c>
      <c r="K1962">
        <f>IF(I1962="","",IFERROR(N(INDEX($A1962:$E1962,1,Rules!$H$17)),0))</f>
        <v/>
      </c>
      <c r="L1962">
        <f>IF(I1962="","",IFERROR(N(INDEX($A1962:$E1962,1,Rules!$H$18))*K1962,0))</f>
        <v/>
      </c>
      <c r="M1962">
        <f>IF(I1962="","",IF(COUNTIF(Crawl!$EC$2:$EC$2001,I1962)&gt;0,"Yes","No"))</f>
        <v/>
      </c>
    </row>
    <row r="1963">
      <c r="G1963">
        <f>IF(A1963="","",IF(LEFT(A1963,4)="http",IFERROR(MID(A1963,FIND("/",A1963,FIND("//",A1963)+2),2000),"/"),A1963))</f>
        <v/>
      </c>
      <c r="H1963">
        <f>IF(G1963="","",IFERROR(LEFT(SUBSTITUTE(G1963,"#","?"),FIND("?",SUBSTITUTE(G1963,"#","?"))-1),G1963))</f>
        <v/>
      </c>
      <c r="I1963">
        <f>IF(H1963="","",LOWER(IF(AND(LEN(H1963)&gt;1,RIGHT(H1963,1)="/"),LEFT(H1963,LEN(H1963)-1),H1963)))</f>
        <v/>
      </c>
      <c r="J1963">
        <f>IF(I1963="","",IFERROR(N(INDEX($A1963:$E1963,1,Rules!$H$16)),0))</f>
        <v/>
      </c>
      <c r="K1963">
        <f>IF(I1963="","",IFERROR(N(INDEX($A1963:$E1963,1,Rules!$H$17)),0))</f>
        <v/>
      </c>
      <c r="L1963">
        <f>IF(I1963="","",IFERROR(N(INDEX($A1963:$E1963,1,Rules!$H$18))*K1963,0))</f>
        <v/>
      </c>
      <c r="M1963">
        <f>IF(I1963="","",IF(COUNTIF(Crawl!$EC$2:$EC$2001,I1963)&gt;0,"Yes","No"))</f>
        <v/>
      </c>
    </row>
    <row r="1964">
      <c r="G1964">
        <f>IF(A1964="","",IF(LEFT(A1964,4)="http",IFERROR(MID(A1964,FIND("/",A1964,FIND("//",A1964)+2),2000),"/"),A1964))</f>
        <v/>
      </c>
      <c r="H1964">
        <f>IF(G1964="","",IFERROR(LEFT(SUBSTITUTE(G1964,"#","?"),FIND("?",SUBSTITUTE(G1964,"#","?"))-1),G1964))</f>
        <v/>
      </c>
      <c r="I1964">
        <f>IF(H1964="","",LOWER(IF(AND(LEN(H1964)&gt;1,RIGHT(H1964,1)="/"),LEFT(H1964,LEN(H1964)-1),H1964)))</f>
        <v/>
      </c>
      <c r="J1964">
        <f>IF(I1964="","",IFERROR(N(INDEX($A1964:$E1964,1,Rules!$H$16)),0))</f>
        <v/>
      </c>
      <c r="K1964">
        <f>IF(I1964="","",IFERROR(N(INDEX($A1964:$E1964,1,Rules!$H$17)),0))</f>
        <v/>
      </c>
      <c r="L1964">
        <f>IF(I1964="","",IFERROR(N(INDEX($A1964:$E1964,1,Rules!$H$18))*K1964,0))</f>
        <v/>
      </c>
      <c r="M1964">
        <f>IF(I1964="","",IF(COUNTIF(Crawl!$EC$2:$EC$2001,I1964)&gt;0,"Yes","No"))</f>
        <v/>
      </c>
    </row>
    <row r="1965">
      <c r="G1965">
        <f>IF(A1965="","",IF(LEFT(A1965,4)="http",IFERROR(MID(A1965,FIND("/",A1965,FIND("//",A1965)+2),2000),"/"),A1965))</f>
        <v/>
      </c>
      <c r="H1965">
        <f>IF(G1965="","",IFERROR(LEFT(SUBSTITUTE(G1965,"#","?"),FIND("?",SUBSTITUTE(G1965,"#","?"))-1),G1965))</f>
        <v/>
      </c>
      <c r="I1965">
        <f>IF(H1965="","",LOWER(IF(AND(LEN(H1965)&gt;1,RIGHT(H1965,1)="/"),LEFT(H1965,LEN(H1965)-1),H1965)))</f>
        <v/>
      </c>
      <c r="J1965">
        <f>IF(I1965="","",IFERROR(N(INDEX($A1965:$E1965,1,Rules!$H$16)),0))</f>
        <v/>
      </c>
      <c r="K1965">
        <f>IF(I1965="","",IFERROR(N(INDEX($A1965:$E1965,1,Rules!$H$17)),0))</f>
        <v/>
      </c>
      <c r="L1965">
        <f>IF(I1965="","",IFERROR(N(INDEX($A1965:$E1965,1,Rules!$H$18))*K1965,0))</f>
        <v/>
      </c>
      <c r="M1965">
        <f>IF(I1965="","",IF(COUNTIF(Crawl!$EC$2:$EC$2001,I1965)&gt;0,"Yes","No"))</f>
        <v/>
      </c>
    </row>
    <row r="1966">
      <c r="G1966">
        <f>IF(A1966="","",IF(LEFT(A1966,4)="http",IFERROR(MID(A1966,FIND("/",A1966,FIND("//",A1966)+2),2000),"/"),A1966))</f>
        <v/>
      </c>
      <c r="H1966">
        <f>IF(G1966="","",IFERROR(LEFT(SUBSTITUTE(G1966,"#","?"),FIND("?",SUBSTITUTE(G1966,"#","?"))-1),G1966))</f>
        <v/>
      </c>
      <c r="I1966">
        <f>IF(H1966="","",LOWER(IF(AND(LEN(H1966)&gt;1,RIGHT(H1966,1)="/"),LEFT(H1966,LEN(H1966)-1),H1966)))</f>
        <v/>
      </c>
      <c r="J1966">
        <f>IF(I1966="","",IFERROR(N(INDEX($A1966:$E1966,1,Rules!$H$16)),0))</f>
        <v/>
      </c>
      <c r="K1966">
        <f>IF(I1966="","",IFERROR(N(INDEX($A1966:$E1966,1,Rules!$H$17)),0))</f>
        <v/>
      </c>
      <c r="L1966">
        <f>IF(I1966="","",IFERROR(N(INDEX($A1966:$E1966,1,Rules!$H$18))*K1966,0))</f>
        <v/>
      </c>
      <c r="M1966">
        <f>IF(I1966="","",IF(COUNTIF(Crawl!$EC$2:$EC$2001,I1966)&gt;0,"Yes","No"))</f>
        <v/>
      </c>
    </row>
    <row r="1967">
      <c r="G1967">
        <f>IF(A1967="","",IF(LEFT(A1967,4)="http",IFERROR(MID(A1967,FIND("/",A1967,FIND("//",A1967)+2),2000),"/"),A1967))</f>
        <v/>
      </c>
      <c r="H1967">
        <f>IF(G1967="","",IFERROR(LEFT(SUBSTITUTE(G1967,"#","?"),FIND("?",SUBSTITUTE(G1967,"#","?"))-1),G1967))</f>
        <v/>
      </c>
      <c r="I1967">
        <f>IF(H1967="","",LOWER(IF(AND(LEN(H1967)&gt;1,RIGHT(H1967,1)="/"),LEFT(H1967,LEN(H1967)-1),H1967)))</f>
        <v/>
      </c>
      <c r="J1967">
        <f>IF(I1967="","",IFERROR(N(INDEX($A1967:$E1967,1,Rules!$H$16)),0))</f>
        <v/>
      </c>
      <c r="K1967">
        <f>IF(I1967="","",IFERROR(N(INDEX($A1967:$E1967,1,Rules!$H$17)),0))</f>
        <v/>
      </c>
      <c r="L1967">
        <f>IF(I1967="","",IFERROR(N(INDEX($A1967:$E1967,1,Rules!$H$18))*K1967,0))</f>
        <v/>
      </c>
      <c r="M1967">
        <f>IF(I1967="","",IF(COUNTIF(Crawl!$EC$2:$EC$2001,I1967)&gt;0,"Yes","No"))</f>
        <v/>
      </c>
    </row>
    <row r="1968">
      <c r="G1968">
        <f>IF(A1968="","",IF(LEFT(A1968,4)="http",IFERROR(MID(A1968,FIND("/",A1968,FIND("//",A1968)+2),2000),"/"),A1968))</f>
        <v/>
      </c>
      <c r="H1968">
        <f>IF(G1968="","",IFERROR(LEFT(SUBSTITUTE(G1968,"#","?"),FIND("?",SUBSTITUTE(G1968,"#","?"))-1),G1968))</f>
        <v/>
      </c>
      <c r="I1968">
        <f>IF(H1968="","",LOWER(IF(AND(LEN(H1968)&gt;1,RIGHT(H1968,1)="/"),LEFT(H1968,LEN(H1968)-1),H1968)))</f>
        <v/>
      </c>
      <c r="J1968">
        <f>IF(I1968="","",IFERROR(N(INDEX($A1968:$E1968,1,Rules!$H$16)),0))</f>
        <v/>
      </c>
      <c r="K1968">
        <f>IF(I1968="","",IFERROR(N(INDEX($A1968:$E1968,1,Rules!$H$17)),0))</f>
        <v/>
      </c>
      <c r="L1968">
        <f>IF(I1968="","",IFERROR(N(INDEX($A1968:$E1968,1,Rules!$H$18))*K1968,0))</f>
        <v/>
      </c>
      <c r="M1968">
        <f>IF(I1968="","",IF(COUNTIF(Crawl!$EC$2:$EC$2001,I1968)&gt;0,"Yes","No"))</f>
        <v/>
      </c>
    </row>
    <row r="1969">
      <c r="G1969">
        <f>IF(A1969="","",IF(LEFT(A1969,4)="http",IFERROR(MID(A1969,FIND("/",A1969,FIND("//",A1969)+2),2000),"/"),A1969))</f>
        <v/>
      </c>
      <c r="H1969">
        <f>IF(G1969="","",IFERROR(LEFT(SUBSTITUTE(G1969,"#","?"),FIND("?",SUBSTITUTE(G1969,"#","?"))-1),G1969))</f>
        <v/>
      </c>
      <c r="I1969">
        <f>IF(H1969="","",LOWER(IF(AND(LEN(H1969)&gt;1,RIGHT(H1969,1)="/"),LEFT(H1969,LEN(H1969)-1),H1969)))</f>
        <v/>
      </c>
      <c r="J1969">
        <f>IF(I1969="","",IFERROR(N(INDEX($A1969:$E1969,1,Rules!$H$16)),0))</f>
        <v/>
      </c>
      <c r="K1969">
        <f>IF(I1969="","",IFERROR(N(INDEX($A1969:$E1969,1,Rules!$H$17)),0))</f>
        <v/>
      </c>
      <c r="L1969">
        <f>IF(I1969="","",IFERROR(N(INDEX($A1969:$E1969,1,Rules!$H$18))*K1969,0))</f>
        <v/>
      </c>
      <c r="M1969">
        <f>IF(I1969="","",IF(COUNTIF(Crawl!$EC$2:$EC$2001,I1969)&gt;0,"Yes","No"))</f>
        <v/>
      </c>
    </row>
    <row r="1970">
      <c r="G1970">
        <f>IF(A1970="","",IF(LEFT(A1970,4)="http",IFERROR(MID(A1970,FIND("/",A1970,FIND("//",A1970)+2),2000),"/"),A1970))</f>
        <v/>
      </c>
      <c r="H1970">
        <f>IF(G1970="","",IFERROR(LEFT(SUBSTITUTE(G1970,"#","?"),FIND("?",SUBSTITUTE(G1970,"#","?"))-1),G1970))</f>
        <v/>
      </c>
      <c r="I1970">
        <f>IF(H1970="","",LOWER(IF(AND(LEN(H1970)&gt;1,RIGHT(H1970,1)="/"),LEFT(H1970,LEN(H1970)-1),H1970)))</f>
        <v/>
      </c>
      <c r="J1970">
        <f>IF(I1970="","",IFERROR(N(INDEX($A1970:$E1970,1,Rules!$H$16)),0))</f>
        <v/>
      </c>
      <c r="K1970">
        <f>IF(I1970="","",IFERROR(N(INDEX($A1970:$E1970,1,Rules!$H$17)),0))</f>
        <v/>
      </c>
      <c r="L1970">
        <f>IF(I1970="","",IFERROR(N(INDEX($A1970:$E1970,1,Rules!$H$18))*K1970,0))</f>
        <v/>
      </c>
      <c r="M1970">
        <f>IF(I1970="","",IF(COUNTIF(Crawl!$EC$2:$EC$2001,I1970)&gt;0,"Yes","No"))</f>
        <v/>
      </c>
    </row>
    <row r="1971">
      <c r="G1971">
        <f>IF(A1971="","",IF(LEFT(A1971,4)="http",IFERROR(MID(A1971,FIND("/",A1971,FIND("//",A1971)+2),2000),"/"),A1971))</f>
        <v/>
      </c>
      <c r="H1971">
        <f>IF(G1971="","",IFERROR(LEFT(SUBSTITUTE(G1971,"#","?"),FIND("?",SUBSTITUTE(G1971,"#","?"))-1),G1971))</f>
        <v/>
      </c>
      <c r="I1971">
        <f>IF(H1971="","",LOWER(IF(AND(LEN(H1971)&gt;1,RIGHT(H1971,1)="/"),LEFT(H1971,LEN(H1971)-1),H1971)))</f>
        <v/>
      </c>
      <c r="J1971">
        <f>IF(I1971="","",IFERROR(N(INDEX($A1971:$E1971,1,Rules!$H$16)),0))</f>
        <v/>
      </c>
      <c r="K1971">
        <f>IF(I1971="","",IFERROR(N(INDEX($A1971:$E1971,1,Rules!$H$17)),0))</f>
        <v/>
      </c>
      <c r="L1971">
        <f>IF(I1971="","",IFERROR(N(INDEX($A1971:$E1971,1,Rules!$H$18))*K1971,0))</f>
        <v/>
      </c>
      <c r="M1971">
        <f>IF(I1971="","",IF(COUNTIF(Crawl!$EC$2:$EC$2001,I1971)&gt;0,"Yes","No"))</f>
        <v/>
      </c>
    </row>
    <row r="1972">
      <c r="G1972">
        <f>IF(A1972="","",IF(LEFT(A1972,4)="http",IFERROR(MID(A1972,FIND("/",A1972,FIND("//",A1972)+2),2000),"/"),A1972))</f>
        <v/>
      </c>
      <c r="H1972">
        <f>IF(G1972="","",IFERROR(LEFT(SUBSTITUTE(G1972,"#","?"),FIND("?",SUBSTITUTE(G1972,"#","?"))-1),G1972))</f>
        <v/>
      </c>
      <c r="I1972">
        <f>IF(H1972="","",LOWER(IF(AND(LEN(H1972)&gt;1,RIGHT(H1972,1)="/"),LEFT(H1972,LEN(H1972)-1),H1972)))</f>
        <v/>
      </c>
      <c r="J1972">
        <f>IF(I1972="","",IFERROR(N(INDEX($A1972:$E1972,1,Rules!$H$16)),0))</f>
        <v/>
      </c>
      <c r="K1972">
        <f>IF(I1972="","",IFERROR(N(INDEX($A1972:$E1972,1,Rules!$H$17)),0))</f>
        <v/>
      </c>
      <c r="L1972">
        <f>IF(I1972="","",IFERROR(N(INDEX($A1972:$E1972,1,Rules!$H$18))*K1972,0))</f>
        <v/>
      </c>
      <c r="M1972">
        <f>IF(I1972="","",IF(COUNTIF(Crawl!$EC$2:$EC$2001,I1972)&gt;0,"Yes","No"))</f>
        <v/>
      </c>
    </row>
    <row r="1973">
      <c r="G1973">
        <f>IF(A1973="","",IF(LEFT(A1973,4)="http",IFERROR(MID(A1973,FIND("/",A1973,FIND("//",A1973)+2),2000),"/"),A1973))</f>
        <v/>
      </c>
      <c r="H1973">
        <f>IF(G1973="","",IFERROR(LEFT(SUBSTITUTE(G1973,"#","?"),FIND("?",SUBSTITUTE(G1973,"#","?"))-1),G1973))</f>
        <v/>
      </c>
      <c r="I1973">
        <f>IF(H1973="","",LOWER(IF(AND(LEN(H1973)&gt;1,RIGHT(H1973,1)="/"),LEFT(H1973,LEN(H1973)-1),H1973)))</f>
        <v/>
      </c>
      <c r="J1973">
        <f>IF(I1973="","",IFERROR(N(INDEX($A1973:$E1973,1,Rules!$H$16)),0))</f>
        <v/>
      </c>
      <c r="K1973">
        <f>IF(I1973="","",IFERROR(N(INDEX($A1973:$E1973,1,Rules!$H$17)),0))</f>
        <v/>
      </c>
      <c r="L1973">
        <f>IF(I1973="","",IFERROR(N(INDEX($A1973:$E1973,1,Rules!$H$18))*K1973,0))</f>
        <v/>
      </c>
      <c r="M1973">
        <f>IF(I1973="","",IF(COUNTIF(Crawl!$EC$2:$EC$2001,I1973)&gt;0,"Yes","No"))</f>
        <v/>
      </c>
    </row>
    <row r="1974">
      <c r="G1974">
        <f>IF(A1974="","",IF(LEFT(A1974,4)="http",IFERROR(MID(A1974,FIND("/",A1974,FIND("//",A1974)+2),2000),"/"),A1974))</f>
        <v/>
      </c>
      <c r="H1974">
        <f>IF(G1974="","",IFERROR(LEFT(SUBSTITUTE(G1974,"#","?"),FIND("?",SUBSTITUTE(G1974,"#","?"))-1),G1974))</f>
        <v/>
      </c>
      <c r="I1974">
        <f>IF(H1974="","",LOWER(IF(AND(LEN(H1974)&gt;1,RIGHT(H1974,1)="/"),LEFT(H1974,LEN(H1974)-1),H1974)))</f>
        <v/>
      </c>
      <c r="J1974">
        <f>IF(I1974="","",IFERROR(N(INDEX($A1974:$E1974,1,Rules!$H$16)),0))</f>
        <v/>
      </c>
      <c r="K1974">
        <f>IF(I1974="","",IFERROR(N(INDEX($A1974:$E1974,1,Rules!$H$17)),0))</f>
        <v/>
      </c>
      <c r="L1974">
        <f>IF(I1974="","",IFERROR(N(INDEX($A1974:$E1974,1,Rules!$H$18))*K1974,0))</f>
        <v/>
      </c>
      <c r="M1974">
        <f>IF(I1974="","",IF(COUNTIF(Crawl!$EC$2:$EC$2001,I1974)&gt;0,"Yes","No"))</f>
        <v/>
      </c>
    </row>
    <row r="1975">
      <c r="G1975">
        <f>IF(A1975="","",IF(LEFT(A1975,4)="http",IFERROR(MID(A1975,FIND("/",A1975,FIND("//",A1975)+2),2000),"/"),A1975))</f>
        <v/>
      </c>
      <c r="H1975">
        <f>IF(G1975="","",IFERROR(LEFT(SUBSTITUTE(G1975,"#","?"),FIND("?",SUBSTITUTE(G1975,"#","?"))-1),G1975))</f>
        <v/>
      </c>
      <c r="I1975">
        <f>IF(H1975="","",LOWER(IF(AND(LEN(H1975)&gt;1,RIGHT(H1975,1)="/"),LEFT(H1975,LEN(H1975)-1),H1975)))</f>
        <v/>
      </c>
      <c r="J1975">
        <f>IF(I1975="","",IFERROR(N(INDEX($A1975:$E1975,1,Rules!$H$16)),0))</f>
        <v/>
      </c>
      <c r="K1975">
        <f>IF(I1975="","",IFERROR(N(INDEX($A1975:$E1975,1,Rules!$H$17)),0))</f>
        <v/>
      </c>
      <c r="L1975">
        <f>IF(I1975="","",IFERROR(N(INDEX($A1975:$E1975,1,Rules!$H$18))*K1975,0))</f>
        <v/>
      </c>
      <c r="M1975">
        <f>IF(I1975="","",IF(COUNTIF(Crawl!$EC$2:$EC$2001,I1975)&gt;0,"Yes","No"))</f>
        <v/>
      </c>
    </row>
    <row r="1976">
      <c r="G1976">
        <f>IF(A1976="","",IF(LEFT(A1976,4)="http",IFERROR(MID(A1976,FIND("/",A1976,FIND("//",A1976)+2),2000),"/"),A1976))</f>
        <v/>
      </c>
      <c r="H1976">
        <f>IF(G1976="","",IFERROR(LEFT(SUBSTITUTE(G1976,"#","?"),FIND("?",SUBSTITUTE(G1976,"#","?"))-1),G1976))</f>
        <v/>
      </c>
      <c r="I1976">
        <f>IF(H1976="","",LOWER(IF(AND(LEN(H1976)&gt;1,RIGHT(H1976,1)="/"),LEFT(H1976,LEN(H1976)-1),H1976)))</f>
        <v/>
      </c>
      <c r="J1976">
        <f>IF(I1976="","",IFERROR(N(INDEX($A1976:$E1976,1,Rules!$H$16)),0))</f>
        <v/>
      </c>
      <c r="K1976">
        <f>IF(I1976="","",IFERROR(N(INDEX($A1976:$E1976,1,Rules!$H$17)),0))</f>
        <v/>
      </c>
      <c r="L1976">
        <f>IF(I1976="","",IFERROR(N(INDEX($A1976:$E1976,1,Rules!$H$18))*K1976,0))</f>
        <v/>
      </c>
      <c r="M1976">
        <f>IF(I1976="","",IF(COUNTIF(Crawl!$EC$2:$EC$2001,I1976)&gt;0,"Yes","No"))</f>
        <v/>
      </c>
    </row>
    <row r="1977">
      <c r="G1977">
        <f>IF(A1977="","",IF(LEFT(A1977,4)="http",IFERROR(MID(A1977,FIND("/",A1977,FIND("//",A1977)+2),2000),"/"),A1977))</f>
        <v/>
      </c>
      <c r="H1977">
        <f>IF(G1977="","",IFERROR(LEFT(SUBSTITUTE(G1977,"#","?"),FIND("?",SUBSTITUTE(G1977,"#","?"))-1),G1977))</f>
        <v/>
      </c>
      <c r="I1977">
        <f>IF(H1977="","",LOWER(IF(AND(LEN(H1977)&gt;1,RIGHT(H1977,1)="/"),LEFT(H1977,LEN(H1977)-1),H1977)))</f>
        <v/>
      </c>
      <c r="J1977">
        <f>IF(I1977="","",IFERROR(N(INDEX($A1977:$E1977,1,Rules!$H$16)),0))</f>
        <v/>
      </c>
      <c r="K1977">
        <f>IF(I1977="","",IFERROR(N(INDEX($A1977:$E1977,1,Rules!$H$17)),0))</f>
        <v/>
      </c>
      <c r="L1977">
        <f>IF(I1977="","",IFERROR(N(INDEX($A1977:$E1977,1,Rules!$H$18))*K1977,0))</f>
        <v/>
      </c>
      <c r="M1977">
        <f>IF(I1977="","",IF(COUNTIF(Crawl!$EC$2:$EC$2001,I1977)&gt;0,"Yes","No"))</f>
        <v/>
      </c>
    </row>
    <row r="1978">
      <c r="G1978">
        <f>IF(A1978="","",IF(LEFT(A1978,4)="http",IFERROR(MID(A1978,FIND("/",A1978,FIND("//",A1978)+2),2000),"/"),A1978))</f>
        <v/>
      </c>
      <c r="H1978">
        <f>IF(G1978="","",IFERROR(LEFT(SUBSTITUTE(G1978,"#","?"),FIND("?",SUBSTITUTE(G1978,"#","?"))-1),G1978))</f>
        <v/>
      </c>
      <c r="I1978">
        <f>IF(H1978="","",LOWER(IF(AND(LEN(H1978)&gt;1,RIGHT(H1978,1)="/"),LEFT(H1978,LEN(H1978)-1),H1978)))</f>
        <v/>
      </c>
      <c r="J1978">
        <f>IF(I1978="","",IFERROR(N(INDEX($A1978:$E1978,1,Rules!$H$16)),0))</f>
        <v/>
      </c>
      <c r="K1978">
        <f>IF(I1978="","",IFERROR(N(INDEX($A1978:$E1978,1,Rules!$H$17)),0))</f>
        <v/>
      </c>
      <c r="L1978">
        <f>IF(I1978="","",IFERROR(N(INDEX($A1978:$E1978,1,Rules!$H$18))*K1978,0))</f>
        <v/>
      </c>
      <c r="M1978">
        <f>IF(I1978="","",IF(COUNTIF(Crawl!$EC$2:$EC$2001,I1978)&gt;0,"Yes","No"))</f>
        <v/>
      </c>
    </row>
    <row r="1979">
      <c r="G1979">
        <f>IF(A1979="","",IF(LEFT(A1979,4)="http",IFERROR(MID(A1979,FIND("/",A1979,FIND("//",A1979)+2),2000),"/"),A1979))</f>
        <v/>
      </c>
      <c r="H1979">
        <f>IF(G1979="","",IFERROR(LEFT(SUBSTITUTE(G1979,"#","?"),FIND("?",SUBSTITUTE(G1979,"#","?"))-1),G1979))</f>
        <v/>
      </c>
      <c r="I1979">
        <f>IF(H1979="","",LOWER(IF(AND(LEN(H1979)&gt;1,RIGHT(H1979,1)="/"),LEFT(H1979,LEN(H1979)-1),H1979)))</f>
        <v/>
      </c>
      <c r="J1979">
        <f>IF(I1979="","",IFERROR(N(INDEX($A1979:$E1979,1,Rules!$H$16)),0))</f>
        <v/>
      </c>
      <c r="K1979">
        <f>IF(I1979="","",IFERROR(N(INDEX($A1979:$E1979,1,Rules!$H$17)),0))</f>
        <v/>
      </c>
      <c r="L1979">
        <f>IF(I1979="","",IFERROR(N(INDEX($A1979:$E1979,1,Rules!$H$18))*K1979,0))</f>
        <v/>
      </c>
      <c r="M1979">
        <f>IF(I1979="","",IF(COUNTIF(Crawl!$EC$2:$EC$2001,I1979)&gt;0,"Yes","No"))</f>
        <v/>
      </c>
    </row>
    <row r="1980">
      <c r="G1980">
        <f>IF(A1980="","",IF(LEFT(A1980,4)="http",IFERROR(MID(A1980,FIND("/",A1980,FIND("//",A1980)+2),2000),"/"),A1980))</f>
        <v/>
      </c>
      <c r="H1980">
        <f>IF(G1980="","",IFERROR(LEFT(SUBSTITUTE(G1980,"#","?"),FIND("?",SUBSTITUTE(G1980,"#","?"))-1),G1980))</f>
        <v/>
      </c>
      <c r="I1980">
        <f>IF(H1980="","",LOWER(IF(AND(LEN(H1980)&gt;1,RIGHT(H1980,1)="/"),LEFT(H1980,LEN(H1980)-1),H1980)))</f>
        <v/>
      </c>
      <c r="J1980">
        <f>IF(I1980="","",IFERROR(N(INDEX($A1980:$E1980,1,Rules!$H$16)),0))</f>
        <v/>
      </c>
      <c r="K1980">
        <f>IF(I1980="","",IFERROR(N(INDEX($A1980:$E1980,1,Rules!$H$17)),0))</f>
        <v/>
      </c>
      <c r="L1980">
        <f>IF(I1980="","",IFERROR(N(INDEX($A1980:$E1980,1,Rules!$H$18))*K1980,0))</f>
        <v/>
      </c>
      <c r="M1980">
        <f>IF(I1980="","",IF(COUNTIF(Crawl!$EC$2:$EC$2001,I1980)&gt;0,"Yes","No"))</f>
        <v/>
      </c>
    </row>
    <row r="1981">
      <c r="G1981">
        <f>IF(A1981="","",IF(LEFT(A1981,4)="http",IFERROR(MID(A1981,FIND("/",A1981,FIND("//",A1981)+2),2000),"/"),A1981))</f>
        <v/>
      </c>
      <c r="H1981">
        <f>IF(G1981="","",IFERROR(LEFT(SUBSTITUTE(G1981,"#","?"),FIND("?",SUBSTITUTE(G1981,"#","?"))-1),G1981))</f>
        <v/>
      </c>
      <c r="I1981">
        <f>IF(H1981="","",LOWER(IF(AND(LEN(H1981)&gt;1,RIGHT(H1981,1)="/"),LEFT(H1981,LEN(H1981)-1),H1981)))</f>
        <v/>
      </c>
      <c r="J1981">
        <f>IF(I1981="","",IFERROR(N(INDEX($A1981:$E1981,1,Rules!$H$16)),0))</f>
        <v/>
      </c>
      <c r="K1981">
        <f>IF(I1981="","",IFERROR(N(INDEX($A1981:$E1981,1,Rules!$H$17)),0))</f>
        <v/>
      </c>
      <c r="L1981">
        <f>IF(I1981="","",IFERROR(N(INDEX($A1981:$E1981,1,Rules!$H$18))*K1981,0))</f>
        <v/>
      </c>
      <c r="M1981">
        <f>IF(I1981="","",IF(COUNTIF(Crawl!$EC$2:$EC$2001,I1981)&gt;0,"Yes","No"))</f>
        <v/>
      </c>
    </row>
    <row r="1982">
      <c r="G1982">
        <f>IF(A1982="","",IF(LEFT(A1982,4)="http",IFERROR(MID(A1982,FIND("/",A1982,FIND("//",A1982)+2),2000),"/"),A1982))</f>
        <v/>
      </c>
      <c r="H1982">
        <f>IF(G1982="","",IFERROR(LEFT(SUBSTITUTE(G1982,"#","?"),FIND("?",SUBSTITUTE(G1982,"#","?"))-1),G1982))</f>
        <v/>
      </c>
      <c r="I1982">
        <f>IF(H1982="","",LOWER(IF(AND(LEN(H1982)&gt;1,RIGHT(H1982,1)="/"),LEFT(H1982,LEN(H1982)-1),H1982)))</f>
        <v/>
      </c>
      <c r="J1982">
        <f>IF(I1982="","",IFERROR(N(INDEX($A1982:$E1982,1,Rules!$H$16)),0))</f>
        <v/>
      </c>
      <c r="K1982">
        <f>IF(I1982="","",IFERROR(N(INDEX($A1982:$E1982,1,Rules!$H$17)),0))</f>
        <v/>
      </c>
      <c r="L1982">
        <f>IF(I1982="","",IFERROR(N(INDEX($A1982:$E1982,1,Rules!$H$18))*K1982,0))</f>
        <v/>
      </c>
      <c r="M1982">
        <f>IF(I1982="","",IF(COUNTIF(Crawl!$EC$2:$EC$2001,I1982)&gt;0,"Yes","No"))</f>
        <v/>
      </c>
    </row>
    <row r="1983">
      <c r="G1983">
        <f>IF(A1983="","",IF(LEFT(A1983,4)="http",IFERROR(MID(A1983,FIND("/",A1983,FIND("//",A1983)+2),2000),"/"),A1983))</f>
        <v/>
      </c>
      <c r="H1983">
        <f>IF(G1983="","",IFERROR(LEFT(SUBSTITUTE(G1983,"#","?"),FIND("?",SUBSTITUTE(G1983,"#","?"))-1),G1983))</f>
        <v/>
      </c>
      <c r="I1983">
        <f>IF(H1983="","",LOWER(IF(AND(LEN(H1983)&gt;1,RIGHT(H1983,1)="/"),LEFT(H1983,LEN(H1983)-1),H1983)))</f>
        <v/>
      </c>
      <c r="J1983">
        <f>IF(I1983="","",IFERROR(N(INDEX($A1983:$E1983,1,Rules!$H$16)),0))</f>
        <v/>
      </c>
      <c r="K1983">
        <f>IF(I1983="","",IFERROR(N(INDEX($A1983:$E1983,1,Rules!$H$17)),0))</f>
        <v/>
      </c>
      <c r="L1983">
        <f>IF(I1983="","",IFERROR(N(INDEX($A1983:$E1983,1,Rules!$H$18))*K1983,0))</f>
        <v/>
      </c>
      <c r="M1983">
        <f>IF(I1983="","",IF(COUNTIF(Crawl!$EC$2:$EC$2001,I1983)&gt;0,"Yes","No"))</f>
        <v/>
      </c>
    </row>
    <row r="1984">
      <c r="G1984">
        <f>IF(A1984="","",IF(LEFT(A1984,4)="http",IFERROR(MID(A1984,FIND("/",A1984,FIND("//",A1984)+2),2000),"/"),A1984))</f>
        <v/>
      </c>
      <c r="H1984">
        <f>IF(G1984="","",IFERROR(LEFT(SUBSTITUTE(G1984,"#","?"),FIND("?",SUBSTITUTE(G1984,"#","?"))-1),G1984))</f>
        <v/>
      </c>
      <c r="I1984">
        <f>IF(H1984="","",LOWER(IF(AND(LEN(H1984)&gt;1,RIGHT(H1984,1)="/"),LEFT(H1984,LEN(H1984)-1),H1984)))</f>
        <v/>
      </c>
      <c r="J1984">
        <f>IF(I1984="","",IFERROR(N(INDEX($A1984:$E1984,1,Rules!$H$16)),0))</f>
        <v/>
      </c>
      <c r="K1984">
        <f>IF(I1984="","",IFERROR(N(INDEX($A1984:$E1984,1,Rules!$H$17)),0))</f>
        <v/>
      </c>
      <c r="L1984">
        <f>IF(I1984="","",IFERROR(N(INDEX($A1984:$E1984,1,Rules!$H$18))*K1984,0))</f>
        <v/>
      </c>
      <c r="M1984">
        <f>IF(I1984="","",IF(COUNTIF(Crawl!$EC$2:$EC$2001,I1984)&gt;0,"Yes","No"))</f>
        <v/>
      </c>
    </row>
    <row r="1985">
      <c r="G1985">
        <f>IF(A1985="","",IF(LEFT(A1985,4)="http",IFERROR(MID(A1985,FIND("/",A1985,FIND("//",A1985)+2),2000),"/"),A1985))</f>
        <v/>
      </c>
      <c r="H1985">
        <f>IF(G1985="","",IFERROR(LEFT(SUBSTITUTE(G1985,"#","?"),FIND("?",SUBSTITUTE(G1985,"#","?"))-1),G1985))</f>
        <v/>
      </c>
      <c r="I1985">
        <f>IF(H1985="","",LOWER(IF(AND(LEN(H1985)&gt;1,RIGHT(H1985,1)="/"),LEFT(H1985,LEN(H1985)-1),H1985)))</f>
        <v/>
      </c>
      <c r="J1985">
        <f>IF(I1985="","",IFERROR(N(INDEX($A1985:$E1985,1,Rules!$H$16)),0))</f>
        <v/>
      </c>
      <c r="K1985">
        <f>IF(I1985="","",IFERROR(N(INDEX($A1985:$E1985,1,Rules!$H$17)),0))</f>
        <v/>
      </c>
      <c r="L1985">
        <f>IF(I1985="","",IFERROR(N(INDEX($A1985:$E1985,1,Rules!$H$18))*K1985,0))</f>
        <v/>
      </c>
      <c r="M1985">
        <f>IF(I1985="","",IF(COUNTIF(Crawl!$EC$2:$EC$2001,I1985)&gt;0,"Yes","No"))</f>
        <v/>
      </c>
    </row>
    <row r="1986">
      <c r="G1986">
        <f>IF(A1986="","",IF(LEFT(A1986,4)="http",IFERROR(MID(A1986,FIND("/",A1986,FIND("//",A1986)+2),2000),"/"),A1986))</f>
        <v/>
      </c>
      <c r="H1986">
        <f>IF(G1986="","",IFERROR(LEFT(SUBSTITUTE(G1986,"#","?"),FIND("?",SUBSTITUTE(G1986,"#","?"))-1),G1986))</f>
        <v/>
      </c>
      <c r="I1986">
        <f>IF(H1986="","",LOWER(IF(AND(LEN(H1986)&gt;1,RIGHT(H1986,1)="/"),LEFT(H1986,LEN(H1986)-1),H1986)))</f>
        <v/>
      </c>
      <c r="J1986">
        <f>IF(I1986="","",IFERROR(N(INDEX($A1986:$E1986,1,Rules!$H$16)),0))</f>
        <v/>
      </c>
      <c r="K1986">
        <f>IF(I1986="","",IFERROR(N(INDEX($A1986:$E1986,1,Rules!$H$17)),0))</f>
        <v/>
      </c>
      <c r="L1986">
        <f>IF(I1986="","",IFERROR(N(INDEX($A1986:$E1986,1,Rules!$H$18))*K1986,0))</f>
        <v/>
      </c>
      <c r="M1986">
        <f>IF(I1986="","",IF(COUNTIF(Crawl!$EC$2:$EC$2001,I1986)&gt;0,"Yes","No"))</f>
        <v/>
      </c>
    </row>
    <row r="1987">
      <c r="G1987">
        <f>IF(A1987="","",IF(LEFT(A1987,4)="http",IFERROR(MID(A1987,FIND("/",A1987,FIND("//",A1987)+2),2000),"/"),A1987))</f>
        <v/>
      </c>
      <c r="H1987">
        <f>IF(G1987="","",IFERROR(LEFT(SUBSTITUTE(G1987,"#","?"),FIND("?",SUBSTITUTE(G1987,"#","?"))-1),G1987))</f>
        <v/>
      </c>
      <c r="I1987">
        <f>IF(H1987="","",LOWER(IF(AND(LEN(H1987)&gt;1,RIGHT(H1987,1)="/"),LEFT(H1987,LEN(H1987)-1),H1987)))</f>
        <v/>
      </c>
      <c r="J1987">
        <f>IF(I1987="","",IFERROR(N(INDEX($A1987:$E1987,1,Rules!$H$16)),0))</f>
        <v/>
      </c>
      <c r="K1987">
        <f>IF(I1987="","",IFERROR(N(INDEX($A1987:$E1987,1,Rules!$H$17)),0))</f>
        <v/>
      </c>
      <c r="L1987">
        <f>IF(I1987="","",IFERROR(N(INDEX($A1987:$E1987,1,Rules!$H$18))*K1987,0))</f>
        <v/>
      </c>
      <c r="M1987">
        <f>IF(I1987="","",IF(COUNTIF(Crawl!$EC$2:$EC$2001,I1987)&gt;0,"Yes","No"))</f>
        <v/>
      </c>
    </row>
    <row r="1988">
      <c r="G1988">
        <f>IF(A1988="","",IF(LEFT(A1988,4)="http",IFERROR(MID(A1988,FIND("/",A1988,FIND("//",A1988)+2),2000),"/"),A1988))</f>
        <v/>
      </c>
      <c r="H1988">
        <f>IF(G1988="","",IFERROR(LEFT(SUBSTITUTE(G1988,"#","?"),FIND("?",SUBSTITUTE(G1988,"#","?"))-1),G1988))</f>
        <v/>
      </c>
      <c r="I1988">
        <f>IF(H1988="","",LOWER(IF(AND(LEN(H1988)&gt;1,RIGHT(H1988,1)="/"),LEFT(H1988,LEN(H1988)-1),H1988)))</f>
        <v/>
      </c>
      <c r="J1988">
        <f>IF(I1988="","",IFERROR(N(INDEX($A1988:$E1988,1,Rules!$H$16)),0))</f>
        <v/>
      </c>
      <c r="K1988">
        <f>IF(I1988="","",IFERROR(N(INDEX($A1988:$E1988,1,Rules!$H$17)),0))</f>
        <v/>
      </c>
      <c r="L1988">
        <f>IF(I1988="","",IFERROR(N(INDEX($A1988:$E1988,1,Rules!$H$18))*K1988,0))</f>
        <v/>
      </c>
      <c r="M1988">
        <f>IF(I1988="","",IF(COUNTIF(Crawl!$EC$2:$EC$2001,I1988)&gt;0,"Yes","No"))</f>
        <v/>
      </c>
    </row>
    <row r="1989">
      <c r="G1989">
        <f>IF(A1989="","",IF(LEFT(A1989,4)="http",IFERROR(MID(A1989,FIND("/",A1989,FIND("//",A1989)+2),2000),"/"),A1989))</f>
        <v/>
      </c>
      <c r="H1989">
        <f>IF(G1989="","",IFERROR(LEFT(SUBSTITUTE(G1989,"#","?"),FIND("?",SUBSTITUTE(G1989,"#","?"))-1),G1989))</f>
        <v/>
      </c>
      <c r="I1989">
        <f>IF(H1989="","",LOWER(IF(AND(LEN(H1989)&gt;1,RIGHT(H1989,1)="/"),LEFT(H1989,LEN(H1989)-1),H1989)))</f>
        <v/>
      </c>
      <c r="J1989">
        <f>IF(I1989="","",IFERROR(N(INDEX($A1989:$E1989,1,Rules!$H$16)),0))</f>
        <v/>
      </c>
      <c r="K1989">
        <f>IF(I1989="","",IFERROR(N(INDEX($A1989:$E1989,1,Rules!$H$17)),0))</f>
        <v/>
      </c>
      <c r="L1989">
        <f>IF(I1989="","",IFERROR(N(INDEX($A1989:$E1989,1,Rules!$H$18))*K1989,0))</f>
        <v/>
      </c>
      <c r="M1989">
        <f>IF(I1989="","",IF(COUNTIF(Crawl!$EC$2:$EC$2001,I1989)&gt;0,"Yes","No"))</f>
        <v/>
      </c>
    </row>
    <row r="1990">
      <c r="G1990">
        <f>IF(A1990="","",IF(LEFT(A1990,4)="http",IFERROR(MID(A1990,FIND("/",A1990,FIND("//",A1990)+2),2000),"/"),A1990))</f>
        <v/>
      </c>
      <c r="H1990">
        <f>IF(G1990="","",IFERROR(LEFT(SUBSTITUTE(G1990,"#","?"),FIND("?",SUBSTITUTE(G1990,"#","?"))-1),G1990))</f>
        <v/>
      </c>
      <c r="I1990">
        <f>IF(H1990="","",LOWER(IF(AND(LEN(H1990)&gt;1,RIGHT(H1990,1)="/"),LEFT(H1990,LEN(H1990)-1),H1990)))</f>
        <v/>
      </c>
      <c r="J1990">
        <f>IF(I1990="","",IFERROR(N(INDEX($A1990:$E1990,1,Rules!$H$16)),0))</f>
        <v/>
      </c>
      <c r="K1990">
        <f>IF(I1990="","",IFERROR(N(INDEX($A1990:$E1990,1,Rules!$H$17)),0))</f>
        <v/>
      </c>
      <c r="L1990">
        <f>IF(I1990="","",IFERROR(N(INDEX($A1990:$E1990,1,Rules!$H$18))*K1990,0))</f>
        <v/>
      </c>
      <c r="M1990">
        <f>IF(I1990="","",IF(COUNTIF(Crawl!$EC$2:$EC$2001,I1990)&gt;0,"Yes","No"))</f>
        <v/>
      </c>
    </row>
    <row r="1991">
      <c r="G1991">
        <f>IF(A1991="","",IF(LEFT(A1991,4)="http",IFERROR(MID(A1991,FIND("/",A1991,FIND("//",A1991)+2),2000),"/"),A1991))</f>
        <v/>
      </c>
      <c r="H1991">
        <f>IF(G1991="","",IFERROR(LEFT(SUBSTITUTE(G1991,"#","?"),FIND("?",SUBSTITUTE(G1991,"#","?"))-1),G1991))</f>
        <v/>
      </c>
      <c r="I1991">
        <f>IF(H1991="","",LOWER(IF(AND(LEN(H1991)&gt;1,RIGHT(H1991,1)="/"),LEFT(H1991,LEN(H1991)-1),H1991)))</f>
        <v/>
      </c>
      <c r="J1991">
        <f>IF(I1991="","",IFERROR(N(INDEX($A1991:$E1991,1,Rules!$H$16)),0))</f>
        <v/>
      </c>
      <c r="K1991">
        <f>IF(I1991="","",IFERROR(N(INDEX($A1991:$E1991,1,Rules!$H$17)),0))</f>
        <v/>
      </c>
      <c r="L1991">
        <f>IF(I1991="","",IFERROR(N(INDEX($A1991:$E1991,1,Rules!$H$18))*K1991,0))</f>
        <v/>
      </c>
      <c r="M1991">
        <f>IF(I1991="","",IF(COUNTIF(Crawl!$EC$2:$EC$2001,I1991)&gt;0,"Yes","No"))</f>
        <v/>
      </c>
    </row>
    <row r="1992">
      <c r="G1992">
        <f>IF(A1992="","",IF(LEFT(A1992,4)="http",IFERROR(MID(A1992,FIND("/",A1992,FIND("//",A1992)+2),2000),"/"),A1992))</f>
        <v/>
      </c>
      <c r="H1992">
        <f>IF(G1992="","",IFERROR(LEFT(SUBSTITUTE(G1992,"#","?"),FIND("?",SUBSTITUTE(G1992,"#","?"))-1),G1992))</f>
        <v/>
      </c>
      <c r="I1992">
        <f>IF(H1992="","",LOWER(IF(AND(LEN(H1992)&gt;1,RIGHT(H1992,1)="/"),LEFT(H1992,LEN(H1992)-1),H1992)))</f>
        <v/>
      </c>
      <c r="J1992">
        <f>IF(I1992="","",IFERROR(N(INDEX($A1992:$E1992,1,Rules!$H$16)),0))</f>
        <v/>
      </c>
      <c r="K1992">
        <f>IF(I1992="","",IFERROR(N(INDEX($A1992:$E1992,1,Rules!$H$17)),0))</f>
        <v/>
      </c>
      <c r="L1992">
        <f>IF(I1992="","",IFERROR(N(INDEX($A1992:$E1992,1,Rules!$H$18))*K1992,0))</f>
        <v/>
      </c>
      <c r="M1992">
        <f>IF(I1992="","",IF(COUNTIF(Crawl!$EC$2:$EC$2001,I1992)&gt;0,"Yes","No"))</f>
        <v/>
      </c>
    </row>
    <row r="1993">
      <c r="G1993">
        <f>IF(A1993="","",IF(LEFT(A1993,4)="http",IFERROR(MID(A1993,FIND("/",A1993,FIND("//",A1993)+2),2000),"/"),A1993))</f>
        <v/>
      </c>
      <c r="H1993">
        <f>IF(G1993="","",IFERROR(LEFT(SUBSTITUTE(G1993,"#","?"),FIND("?",SUBSTITUTE(G1993,"#","?"))-1),G1993))</f>
        <v/>
      </c>
      <c r="I1993">
        <f>IF(H1993="","",LOWER(IF(AND(LEN(H1993)&gt;1,RIGHT(H1993,1)="/"),LEFT(H1993,LEN(H1993)-1),H1993)))</f>
        <v/>
      </c>
      <c r="J1993">
        <f>IF(I1993="","",IFERROR(N(INDEX($A1993:$E1993,1,Rules!$H$16)),0))</f>
        <v/>
      </c>
      <c r="K1993">
        <f>IF(I1993="","",IFERROR(N(INDEX($A1993:$E1993,1,Rules!$H$17)),0))</f>
        <v/>
      </c>
      <c r="L1993">
        <f>IF(I1993="","",IFERROR(N(INDEX($A1993:$E1993,1,Rules!$H$18))*K1993,0))</f>
        <v/>
      </c>
      <c r="M1993">
        <f>IF(I1993="","",IF(COUNTIF(Crawl!$EC$2:$EC$2001,I1993)&gt;0,"Yes","No"))</f>
        <v/>
      </c>
    </row>
    <row r="1994">
      <c r="G1994">
        <f>IF(A1994="","",IF(LEFT(A1994,4)="http",IFERROR(MID(A1994,FIND("/",A1994,FIND("//",A1994)+2),2000),"/"),A1994))</f>
        <v/>
      </c>
      <c r="H1994">
        <f>IF(G1994="","",IFERROR(LEFT(SUBSTITUTE(G1994,"#","?"),FIND("?",SUBSTITUTE(G1994,"#","?"))-1),G1994))</f>
        <v/>
      </c>
      <c r="I1994">
        <f>IF(H1994="","",LOWER(IF(AND(LEN(H1994)&gt;1,RIGHT(H1994,1)="/"),LEFT(H1994,LEN(H1994)-1),H1994)))</f>
        <v/>
      </c>
      <c r="J1994">
        <f>IF(I1994="","",IFERROR(N(INDEX($A1994:$E1994,1,Rules!$H$16)),0))</f>
        <v/>
      </c>
      <c r="K1994">
        <f>IF(I1994="","",IFERROR(N(INDEX($A1994:$E1994,1,Rules!$H$17)),0))</f>
        <v/>
      </c>
      <c r="L1994">
        <f>IF(I1994="","",IFERROR(N(INDEX($A1994:$E1994,1,Rules!$H$18))*K1994,0))</f>
        <v/>
      </c>
      <c r="M1994">
        <f>IF(I1994="","",IF(COUNTIF(Crawl!$EC$2:$EC$2001,I1994)&gt;0,"Yes","No"))</f>
        <v/>
      </c>
    </row>
    <row r="1995">
      <c r="G1995">
        <f>IF(A1995="","",IF(LEFT(A1995,4)="http",IFERROR(MID(A1995,FIND("/",A1995,FIND("//",A1995)+2),2000),"/"),A1995))</f>
        <v/>
      </c>
      <c r="H1995">
        <f>IF(G1995="","",IFERROR(LEFT(SUBSTITUTE(G1995,"#","?"),FIND("?",SUBSTITUTE(G1995,"#","?"))-1),G1995))</f>
        <v/>
      </c>
      <c r="I1995">
        <f>IF(H1995="","",LOWER(IF(AND(LEN(H1995)&gt;1,RIGHT(H1995,1)="/"),LEFT(H1995,LEN(H1995)-1),H1995)))</f>
        <v/>
      </c>
      <c r="J1995">
        <f>IF(I1995="","",IFERROR(N(INDEX($A1995:$E1995,1,Rules!$H$16)),0))</f>
        <v/>
      </c>
      <c r="K1995">
        <f>IF(I1995="","",IFERROR(N(INDEX($A1995:$E1995,1,Rules!$H$17)),0))</f>
        <v/>
      </c>
      <c r="L1995">
        <f>IF(I1995="","",IFERROR(N(INDEX($A1995:$E1995,1,Rules!$H$18))*K1995,0))</f>
        <v/>
      </c>
      <c r="M1995">
        <f>IF(I1995="","",IF(COUNTIF(Crawl!$EC$2:$EC$2001,I1995)&gt;0,"Yes","No"))</f>
        <v/>
      </c>
    </row>
    <row r="1996">
      <c r="G1996">
        <f>IF(A1996="","",IF(LEFT(A1996,4)="http",IFERROR(MID(A1996,FIND("/",A1996,FIND("//",A1996)+2),2000),"/"),A1996))</f>
        <v/>
      </c>
      <c r="H1996">
        <f>IF(G1996="","",IFERROR(LEFT(SUBSTITUTE(G1996,"#","?"),FIND("?",SUBSTITUTE(G1996,"#","?"))-1),G1996))</f>
        <v/>
      </c>
      <c r="I1996">
        <f>IF(H1996="","",LOWER(IF(AND(LEN(H1996)&gt;1,RIGHT(H1996,1)="/"),LEFT(H1996,LEN(H1996)-1),H1996)))</f>
        <v/>
      </c>
      <c r="J1996">
        <f>IF(I1996="","",IFERROR(N(INDEX($A1996:$E1996,1,Rules!$H$16)),0))</f>
        <v/>
      </c>
      <c r="K1996">
        <f>IF(I1996="","",IFERROR(N(INDEX($A1996:$E1996,1,Rules!$H$17)),0))</f>
        <v/>
      </c>
      <c r="L1996">
        <f>IF(I1996="","",IFERROR(N(INDEX($A1996:$E1996,1,Rules!$H$18))*K1996,0))</f>
        <v/>
      </c>
      <c r="M1996">
        <f>IF(I1996="","",IF(COUNTIF(Crawl!$EC$2:$EC$2001,I1996)&gt;0,"Yes","No"))</f>
        <v/>
      </c>
    </row>
    <row r="1997">
      <c r="G1997">
        <f>IF(A1997="","",IF(LEFT(A1997,4)="http",IFERROR(MID(A1997,FIND("/",A1997,FIND("//",A1997)+2),2000),"/"),A1997))</f>
        <v/>
      </c>
      <c r="H1997">
        <f>IF(G1997="","",IFERROR(LEFT(SUBSTITUTE(G1997,"#","?"),FIND("?",SUBSTITUTE(G1997,"#","?"))-1),G1997))</f>
        <v/>
      </c>
      <c r="I1997">
        <f>IF(H1997="","",LOWER(IF(AND(LEN(H1997)&gt;1,RIGHT(H1997,1)="/"),LEFT(H1997,LEN(H1997)-1),H1997)))</f>
        <v/>
      </c>
      <c r="J1997">
        <f>IF(I1997="","",IFERROR(N(INDEX($A1997:$E1997,1,Rules!$H$16)),0))</f>
        <v/>
      </c>
      <c r="K1997">
        <f>IF(I1997="","",IFERROR(N(INDEX($A1997:$E1997,1,Rules!$H$17)),0))</f>
        <v/>
      </c>
      <c r="L1997">
        <f>IF(I1997="","",IFERROR(N(INDEX($A1997:$E1997,1,Rules!$H$18))*K1997,0))</f>
        <v/>
      </c>
      <c r="M1997">
        <f>IF(I1997="","",IF(COUNTIF(Crawl!$EC$2:$EC$2001,I1997)&gt;0,"Yes","No"))</f>
        <v/>
      </c>
    </row>
    <row r="1998">
      <c r="G1998">
        <f>IF(A1998="","",IF(LEFT(A1998,4)="http",IFERROR(MID(A1998,FIND("/",A1998,FIND("//",A1998)+2),2000),"/"),A1998))</f>
        <v/>
      </c>
      <c r="H1998">
        <f>IF(G1998="","",IFERROR(LEFT(SUBSTITUTE(G1998,"#","?"),FIND("?",SUBSTITUTE(G1998,"#","?"))-1),G1998))</f>
        <v/>
      </c>
      <c r="I1998">
        <f>IF(H1998="","",LOWER(IF(AND(LEN(H1998)&gt;1,RIGHT(H1998,1)="/"),LEFT(H1998,LEN(H1998)-1),H1998)))</f>
        <v/>
      </c>
      <c r="J1998">
        <f>IF(I1998="","",IFERROR(N(INDEX($A1998:$E1998,1,Rules!$H$16)),0))</f>
        <v/>
      </c>
      <c r="K1998">
        <f>IF(I1998="","",IFERROR(N(INDEX($A1998:$E1998,1,Rules!$H$17)),0))</f>
        <v/>
      </c>
      <c r="L1998">
        <f>IF(I1998="","",IFERROR(N(INDEX($A1998:$E1998,1,Rules!$H$18))*K1998,0))</f>
        <v/>
      </c>
      <c r="M1998">
        <f>IF(I1998="","",IF(COUNTIF(Crawl!$EC$2:$EC$2001,I1998)&gt;0,"Yes","No"))</f>
        <v/>
      </c>
    </row>
    <row r="1999">
      <c r="G1999">
        <f>IF(A1999="","",IF(LEFT(A1999,4)="http",IFERROR(MID(A1999,FIND("/",A1999,FIND("//",A1999)+2),2000),"/"),A1999))</f>
        <v/>
      </c>
      <c r="H1999">
        <f>IF(G1999="","",IFERROR(LEFT(SUBSTITUTE(G1999,"#","?"),FIND("?",SUBSTITUTE(G1999,"#","?"))-1),G1999))</f>
        <v/>
      </c>
      <c r="I1999">
        <f>IF(H1999="","",LOWER(IF(AND(LEN(H1999)&gt;1,RIGHT(H1999,1)="/"),LEFT(H1999,LEN(H1999)-1),H1999)))</f>
        <v/>
      </c>
      <c r="J1999">
        <f>IF(I1999="","",IFERROR(N(INDEX($A1999:$E1999,1,Rules!$H$16)),0))</f>
        <v/>
      </c>
      <c r="K1999">
        <f>IF(I1999="","",IFERROR(N(INDEX($A1999:$E1999,1,Rules!$H$17)),0))</f>
        <v/>
      </c>
      <c r="L1999">
        <f>IF(I1999="","",IFERROR(N(INDEX($A1999:$E1999,1,Rules!$H$18))*K1999,0))</f>
        <v/>
      </c>
      <c r="M1999">
        <f>IF(I1999="","",IF(COUNTIF(Crawl!$EC$2:$EC$2001,I1999)&gt;0,"Yes","No"))</f>
        <v/>
      </c>
    </row>
    <row r="2000">
      <c r="G2000">
        <f>IF(A2000="","",IF(LEFT(A2000,4)="http",IFERROR(MID(A2000,FIND("/",A2000,FIND("//",A2000)+2),2000),"/"),A2000))</f>
        <v/>
      </c>
      <c r="H2000">
        <f>IF(G2000="","",IFERROR(LEFT(SUBSTITUTE(G2000,"#","?"),FIND("?",SUBSTITUTE(G2000,"#","?"))-1),G2000))</f>
        <v/>
      </c>
      <c r="I2000">
        <f>IF(H2000="","",LOWER(IF(AND(LEN(H2000)&gt;1,RIGHT(H2000,1)="/"),LEFT(H2000,LEN(H2000)-1),H2000)))</f>
        <v/>
      </c>
      <c r="J2000">
        <f>IF(I2000="","",IFERROR(N(INDEX($A2000:$E2000,1,Rules!$H$16)),0))</f>
        <v/>
      </c>
      <c r="K2000">
        <f>IF(I2000="","",IFERROR(N(INDEX($A2000:$E2000,1,Rules!$H$17)),0))</f>
        <v/>
      </c>
      <c r="L2000">
        <f>IF(I2000="","",IFERROR(N(INDEX($A2000:$E2000,1,Rules!$H$18))*K2000,0))</f>
        <v/>
      </c>
      <c r="M2000">
        <f>IF(I2000="","",IF(COUNTIF(Crawl!$EC$2:$EC$2001,I2000)&gt;0,"Yes","No"))</f>
        <v/>
      </c>
    </row>
    <row r="2001">
      <c r="G2001">
        <f>IF(A2001="","",IF(LEFT(A2001,4)="http",IFERROR(MID(A2001,FIND("/",A2001,FIND("//",A2001)+2),2000),"/"),A2001))</f>
        <v/>
      </c>
      <c r="H2001">
        <f>IF(G2001="","",IFERROR(LEFT(SUBSTITUTE(G2001,"#","?"),FIND("?",SUBSTITUTE(G2001,"#","?"))-1),G2001))</f>
        <v/>
      </c>
      <c r="I2001">
        <f>IF(H2001="","",LOWER(IF(AND(LEN(H2001)&gt;1,RIGHT(H2001,1)="/"),LEFT(H2001,LEN(H2001)-1),H2001)))</f>
        <v/>
      </c>
      <c r="J2001">
        <f>IF(I2001="","",IFERROR(N(INDEX($A2001:$E2001,1,Rules!$H$16)),0))</f>
        <v/>
      </c>
      <c r="K2001">
        <f>IF(I2001="","",IFERROR(N(INDEX($A2001:$E2001,1,Rules!$H$17)),0))</f>
        <v/>
      </c>
      <c r="L2001">
        <f>IF(I2001="","",IFERROR(N(INDEX($A2001:$E2001,1,Rules!$H$18))*K2001,0))</f>
        <v/>
      </c>
      <c r="M2001">
        <f>IF(I2001="","",IF(COUNTIF(Crawl!$EC$2:$EC$2001,I2001)&gt;0,"Yes","No"))</f>
        <v/>
      </c>
    </row>
  </sheetData>
  <conditionalFormatting sqref="A2:E2001">
    <cfRule type="expression" priority="1" dxfId="0">
      <formula>AND($A2&lt;&gt;"",MOD(ROW(),2)=0)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2" customWidth="1" min="3" max="3"/>
    <col width="9" customWidth="1" min="4" max="4"/>
    <col width="10" customWidth="1" min="5" max="5"/>
    <col width="3" customWidth="1" min="6" max="6"/>
    <col width="30" customWidth="1" min="7" max="7"/>
    <col width="30" customWidth="1" min="8" max="8"/>
    <col width="30" customWidth="1" min="9" max="9"/>
    <col width="11" customWidth="1" min="10" max="10"/>
    <col width="12" customWidth="1" min="11" max="11"/>
    <col width="14" customWidth="1" min="12" max="12"/>
    <col width="10" customWidth="1" min="13" max="13"/>
  </cols>
  <sheetData>
    <row r="1" ht="34" customHeight="1">
      <c r="A1" s="18" t="inlineStr">
        <is>
          <t>Top pages</t>
        </is>
      </c>
      <c r="B1" s="18" t="inlineStr">
        <is>
          <t>Clicks</t>
        </is>
      </c>
      <c r="C1" s="18" t="inlineStr">
        <is>
          <t>Impressions</t>
        </is>
      </c>
      <c r="D1" s="18" t="inlineStr">
        <is>
          <t>CTR</t>
        </is>
      </c>
      <c r="E1" s="18" t="inlineStr">
        <is>
          <t>Position</t>
        </is>
      </c>
      <c r="G1" s="31" t="inlineStr">
        <is>
          <t>Path (helper)</t>
        </is>
      </c>
      <c r="H1" s="31" t="inlineStr">
        <is>
          <t>Path, no query (helper)</t>
        </is>
      </c>
      <c r="I1" s="31" t="inlineStr">
        <is>
          <t>Key (helper)</t>
        </is>
      </c>
      <c r="J1" s="31" t="inlineStr">
        <is>
          <t>Clicks (helper)</t>
        </is>
      </c>
      <c r="K1" s="31" t="inlineStr">
        <is>
          <t>Impressions (helper)</t>
        </is>
      </c>
      <c r="L1" s="31" t="inlineStr">
        <is>
          <t>Position × impressions (helper)</t>
        </is>
      </c>
      <c r="M1" s="31" t="inlineStr">
        <is>
          <t>In crawl? (helper)</t>
        </is>
      </c>
    </row>
    <row r="2">
      <c r="A2" t="inlineStr">
        <is>
          <t>https://www.stride-example.com/</t>
        </is>
      </c>
      <c r="B2" t="n">
        <v>1180</v>
      </c>
      <c r="C2" t="n">
        <v>30200</v>
      </c>
      <c r="D2" t="inlineStr">
        <is>
          <t>3.91%</t>
        </is>
      </c>
      <c r="E2" t="n">
        <v>3.1</v>
      </c>
      <c r="G2">
        <f>IF(A2="","",IF(LEFT(A2,4)="http",IFERROR(MID(A2,FIND("/",A2,FIND("//",A2)+2),2000),"/"),A2))</f>
        <v/>
      </c>
      <c r="H2">
        <f>IF(G2="","",IFERROR(LEFT(SUBSTITUTE(G2,"#","?"),FIND("?",SUBSTITUTE(G2,"#","?"))-1),G2))</f>
        <v/>
      </c>
      <c r="I2">
        <f>IF(H2="","",LOWER(IF(AND(LEN(H2)&gt;1,RIGHT(H2,1)="/"),LEFT(H2,LEN(H2)-1),H2)))</f>
        <v/>
      </c>
      <c r="J2">
        <f>IF(I2="","",IFERROR(N(INDEX($A2:$E2,1,Rules!$H$16)),0))</f>
        <v/>
      </c>
      <c r="K2">
        <f>IF(I2="","",IFERROR(N(INDEX($A2:$E2,1,Rules!$H$17)),0))</f>
        <v/>
      </c>
      <c r="L2">
        <f>IF(I2="","",IFERROR(N(INDEX($A2:$E2,1,Rules!$H$18))*K2,0))</f>
        <v/>
      </c>
      <c r="M2">
        <f>IF(I2="","",IF(COUNTIF(Crawl!$EC$2:$EC$2001,I2)&gt;0,"Yes","No"))</f>
        <v/>
      </c>
    </row>
    <row r="3">
      <c r="A3" t="inlineStr">
        <is>
          <t>https://www.stride-example.com/trail-running-shoes/</t>
        </is>
      </c>
      <c r="B3" t="n">
        <v>880</v>
      </c>
      <c r="C3" t="n">
        <v>41000</v>
      </c>
      <c r="D3" t="inlineStr">
        <is>
          <t>2.15%</t>
        </is>
      </c>
      <c r="E3" t="n">
        <v>6.2</v>
      </c>
      <c r="G3">
        <f>IF(A3="","",IF(LEFT(A3,4)="http",IFERROR(MID(A3,FIND("/",A3,FIND("//",A3)+2),2000),"/"),A3))</f>
        <v/>
      </c>
      <c r="H3">
        <f>IF(G3="","",IFERROR(LEFT(SUBSTITUTE(G3,"#","?"),FIND("?",SUBSTITUTE(G3,"#","?"))-1),G3))</f>
        <v/>
      </c>
      <c r="I3">
        <f>IF(H3="","",LOWER(IF(AND(LEN(H3)&gt;1,RIGHT(H3,1)="/"),LEFT(H3,LEN(H3)-1),H3)))</f>
        <v/>
      </c>
      <c r="J3">
        <f>IF(I3="","",IFERROR(N(INDEX($A3:$E3,1,Rules!$H$16)),0))</f>
        <v/>
      </c>
      <c r="K3">
        <f>IF(I3="","",IFERROR(N(INDEX($A3:$E3,1,Rules!$H$17)),0))</f>
        <v/>
      </c>
      <c r="L3">
        <f>IF(I3="","",IFERROR(N(INDEX($A3:$E3,1,Rules!$H$18))*K3,0))</f>
        <v/>
      </c>
      <c r="M3">
        <f>IF(I3="","",IF(COUNTIF(Crawl!$EC$2:$EC$2001,I3)&gt;0,"Yes","No"))</f>
        <v/>
      </c>
    </row>
    <row r="4">
      <c r="A4" t="inlineStr">
        <is>
          <t>https://www.stride-example.com/road-running-shoes/</t>
        </is>
      </c>
      <c r="B4" t="n">
        <v>610</v>
      </c>
      <c r="C4" t="n">
        <v>15250</v>
      </c>
      <c r="D4" t="inlineStr">
        <is>
          <t>4.00%</t>
        </is>
      </c>
      <c r="E4" t="n">
        <v>3.4</v>
      </c>
      <c r="G4">
        <f>IF(A4="","",IF(LEFT(A4,4)="http",IFERROR(MID(A4,FIND("/",A4,FIND("//",A4)+2),2000),"/"),A4))</f>
        <v/>
      </c>
      <c r="H4">
        <f>IF(G4="","",IFERROR(LEFT(SUBSTITUTE(G4,"#","?"),FIND("?",SUBSTITUTE(G4,"#","?"))-1),G4))</f>
        <v/>
      </c>
      <c r="I4">
        <f>IF(H4="","",LOWER(IF(AND(LEN(H4)&gt;1,RIGHT(H4,1)="/"),LEFT(H4,LEN(H4)-1),H4)))</f>
        <v/>
      </c>
      <c r="J4">
        <f>IF(I4="","",IFERROR(N(INDEX($A4:$E4,1,Rules!$H$16)),0))</f>
        <v/>
      </c>
      <c r="K4">
        <f>IF(I4="","",IFERROR(N(INDEX($A4:$E4,1,Rules!$H$17)),0))</f>
        <v/>
      </c>
      <c r="L4">
        <f>IF(I4="","",IFERROR(N(INDEX($A4:$E4,1,Rules!$H$18))*K4,0))</f>
        <v/>
      </c>
      <c r="M4">
        <f>IF(I4="","",IF(COUNTIF(Crawl!$EC$2:$EC$2001,I4)&gt;0,"Yes","No"))</f>
        <v/>
      </c>
    </row>
    <row r="5">
      <c r="A5" t="inlineStr">
        <is>
          <t>https://www.stride-example.com/blog/best-trail-running-shoes/</t>
        </is>
      </c>
      <c r="B5" t="n">
        <v>520</v>
      </c>
      <c r="C5" t="n">
        <v>13000</v>
      </c>
      <c r="D5" t="inlineStr">
        <is>
          <t>4.00%</t>
        </is>
      </c>
      <c r="E5" t="n">
        <v>7.9</v>
      </c>
      <c r="G5">
        <f>IF(A5="","",IF(LEFT(A5,4)="http",IFERROR(MID(A5,FIND("/",A5,FIND("//",A5)+2),2000),"/"),A5))</f>
        <v/>
      </c>
      <c r="H5">
        <f>IF(G5="","",IFERROR(LEFT(SUBSTITUTE(G5,"#","?"),FIND("?",SUBSTITUTE(G5,"#","?"))-1),G5))</f>
        <v/>
      </c>
      <c r="I5">
        <f>IF(H5="","",LOWER(IF(AND(LEN(H5)&gt;1,RIGHT(H5,1)="/"),LEFT(H5,LEN(H5)-1),H5)))</f>
        <v/>
      </c>
      <c r="J5">
        <f>IF(I5="","",IFERROR(N(INDEX($A5:$E5,1,Rules!$H$16)),0))</f>
        <v/>
      </c>
      <c r="K5">
        <f>IF(I5="","",IFERROR(N(INDEX($A5:$E5,1,Rules!$H$17)),0))</f>
        <v/>
      </c>
      <c r="L5">
        <f>IF(I5="","",IFERROR(N(INDEX($A5:$E5,1,Rules!$H$18))*K5,0))</f>
        <v/>
      </c>
      <c r="M5">
        <f>IF(I5="","",IF(COUNTIF(Crawl!$EC$2:$EC$2001,I5)&gt;0,"Yes","No"))</f>
        <v/>
      </c>
    </row>
    <row r="6">
      <c r="A6" t="inlineStr">
        <is>
          <t>https://www.stride-example.com/blog/replace-running-shoes/</t>
        </is>
      </c>
      <c r="B6" t="n">
        <v>470</v>
      </c>
      <c r="C6" t="n">
        <v>11750</v>
      </c>
      <c r="D6" t="inlineStr">
        <is>
          <t>4.00%</t>
        </is>
      </c>
      <c r="E6" t="n">
        <v>2.9</v>
      </c>
      <c r="G6">
        <f>IF(A6="","",IF(LEFT(A6,4)="http",IFERROR(MID(A6,FIND("/",A6,FIND("//",A6)+2),2000),"/"),A6))</f>
        <v/>
      </c>
      <c r="H6">
        <f>IF(G6="","",IFERROR(LEFT(SUBSTITUTE(G6,"#","?"),FIND("?",SUBSTITUTE(G6,"#","?"))-1),G6))</f>
        <v/>
      </c>
      <c r="I6">
        <f>IF(H6="","",LOWER(IF(AND(LEN(H6)&gt;1,RIGHT(H6,1)="/"),LEFT(H6,LEN(H6)-1),H6)))</f>
        <v/>
      </c>
      <c r="J6">
        <f>IF(I6="","",IFERROR(N(INDEX($A6:$E6,1,Rules!$H$16)),0))</f>
        <v/>
      </c>
      <c r="K6">
        <f>IF(I6="","",IFERROR(N(INDEX($A6:$E6,1,Rules!$H$17)),0))</f>
        <v/>
      </c>
      <c r="L6">
        <f>IF(I6="","",IFERROR(N(INDEX($A6:$E6,1,Rules!$H$18))*K6,0))</f>
        <v/>
      </c>
      <c r="M6">
        <f>IF(I6="","",IF(COUNTIF(Crawl!$EC$2:$EC$2001,I6)&gt;0,"Yes","No"))</f>
        <v/>
      </c>
    </row>
    <row r="7">
      <c r="A7" t="inlineStr">
        <is>
          <t>https://www.stride-example.com/wide-fit-running-shoes/</t>
        </is>
      </c>
      <c r="B7" t="n">
        <v>360</v>
      </c>
      <c r="C7" t="n">
        <v>9000</v>
      </c>
      <c r="D7" t="inlineStr">
        <is>
          <t>4.00%</t>
        </is>
      </c>
      <c r="E7" t="n">
        <v>3.9</v>
      </c>
      <c r="G7">
        <f>IF(A7="","",IF(LEFT(A7,4)="http",IFERROR(MID(A7,FIND("/",A7,FIND("//",A7)+2),2000),"/"),A7))</f>
        <v/>
      </c>
      <c r="H7">
        <f>IF(G7="","",IFERROR(LEFT(SUBSTITUTE(G7,"#","?"),FIND("?",SUBSTITUTE(G7,"#","?"))-1),G7))</f>
        <v/>
      </c>
      <c r="I7">
        <f>IF(H7="","",LOWER(IF(AND(LEN(H7)&gt;1,RIGHT(H7,1)="/"),LEFT(H7,LEN(H7)-1),H7)))</f>
        <v/>
      </c>
      <c r="J7">
        <f>IF(I7="","",IFERROR(N(INDEX($A7:$E7,1,Rules!$H$16)),0))</f>
        <v/>
      </c>
      <c r="K7">
        <f>IF(I7="","",IFERROR(N(INDEX($A7:$E7,1,Rules!$H$17)),0))</f>
        <v/>
      </c>
      <c r="L7">
        <f>IF(I7="","",IFERROR(N(INDEX($A7:$E7,1,Rules!$H$18))*K7,0))</f>
        <v/>
      </c>
      <c r="M7">
        <f>IF(I7="","",IF(COUNTIF(Crawl!$EC$2:$EC$2001,I7)&gt;0,"Yes","No"))</f>
        <v/>
      </c>
    </row>
    <row r="8">
      <c r="A8" t="inlineStr">
        <is>
          <t>https://www.stride-example.com/marathon-running-shoes/</t>
        </is>
      </c>
      <c r="B8" t="n">
        <v>290</v>
      </c>
      <c r="C8" t="n">
        <v>9400</v>
      </c>
      <c r="D8" t="inlineStr">
        <is>
          <t>3.09%</t>
        </is>
      </c>
      <c r="E8" t="n">
        <v>3.6</v>
      </c>
      <c r="G8">
        <f>IF(A8="","",IF(LEFT(A8,4)="http",IFERROR(MID(A8,FIND("/",A8,FIND("//",A8)+2),2000),"/"),A8))</f>
        <v/>
      </c>
      <c r="H8">
        <f>IF(G8="","",IFERROR(LEFT(SUBSTITUTE(G8,"#","?"),FIND("?",SUBSTITUTE(G8,"#","?"))-1),G8))</f>
        <v/>
      </c>
      <c r="I8">
        <f>IF(H8="","",LOWER(IF(AND(LEN(H8)&gt;1,RIGHT(H8,1)="/"),LEFT(H8,LEN(H8)-1),H8)))</f>
        <v/>
      </c>
      <c r="J8">
        <f>IF(I8="","",IFERROR(N(INDEX($A8:$E8,1,Rules!$H$16)),0))</f>
        <v/>
      </c>
      <c r="K8">
        <f>IF(I8="","",IFERROR(N(INDEX($A8:$E8,1,Rules!$H$17)),0))</f>
        <v/>
      </c>
      <c r="L8">
        <f>IF(I8="","",IFERROR(N(INDEX($A8:$E8,1,Rules!$H$18))*K8,0))</f>
        <v/>
      </c>
      <c r="M8">
        <f>IF(I8="","",IF(COUNTIF(Crawl!$EC$2:$EC$2001,I8)&gt;0,"Yes","No"))</f>
        <v/>
      </c>
    </row>
    <row r="9">
      <c r="A9" t="inlineStr">
        <is>
          <t>https://www.stride-example.com/blog/wide-feet-guide/</t>
        </is>
      </c>
      <c r="B9" t="n">
        <v>150</v>
      </c>
      <c r="C9" t="n">
        <v>5200</v>
      </c>
      <c r="D9" t="inlineStr">
        <is>
          <t>2.88%</t>
        </is>
      </c>
      <c r="E9" t="n">
        <v>2.8</v>
      </c>
      <c r="G9">
        <f>IF(A9="","",IF(LEFT(A9,4)="http",IFERROR(MID(A9,FIND("/",A9,FIND("//",A9)+2),2000),"/"),A9))</f>
        <v/>
      </c>
      <c r="H9">
        <f>IF(G9="","",IFERROR(LEFT(SUBSTITUTE(G9,"#","?"),FIND("?",SUBSTITUTE(G9,"#","?"))-1),G9))</f>
        <v/>
      </c>
      <c r="I9">
        <f>IF(H9="","",LOWER(IF(AND(LEN(H9)&gt;1,RIGHT(H9,1)="/"),LEFT(H9,LEN(H9)-1),H9)))</f>
        <v/>
      </c>
      <c r="J9">
        <f>IF(I9="","",IFERROR(N(INDEX($A9:$E9,1,Rules!$H$16)),0))</f>
        <v/>
      </c>
      <c r="K9">
        <f>IF(I9="","",IFERROR(N(INDEX($A9:$E9,1,Rules!$H$17)),0))</f>
        <v/>
      </c>
      <c r="L9">
        <f>IF(I9="","",IFERROR(N(INDEX($A9:$E9,1,Rules!$H$18))*K9,0))</f>
        <v/>
      </c>
      <c r="M9">
        <f>IF(I9="","",IF(COUNTIF(Crawl!$EC$2:$EC$2001,I9)&gt;0,"Yes","No"))</f>
        <v/>
      </c>
    </row>
    <row r="10">
      <c r="A10" t="inlineStr">
        <is>
          <t>https://www.stride-example.com/stores/london/</t>
        </is>
      </c>
      <c r="B10" t="n">
        <v>140</v>
      </c>
      <c r="C10" t="n">
        <v>3500</v>
      </c>
      <c r="D10" t="inlineStr">
        <is>
          <t>4.00%</t>
        </is>
      </c>
      <c r="E10" t="n">
        <v>2.2</v>
      </c>
      <c r="G10">
        <f>IF(A10="","",IF(LEFT(A10,4)="http",IFERROR(MID(A10,FIND("/",A10,FIND("//",A10)+2),2000),"/"),A10))</f>
        <v/>
      </c>
      <c r="H10">
        <f>IF(G10="","",IFERROR(LEFT(SUBSTITUTE(G10,"#","?"),FIND("?",SUBSTITUTE(G10,"#","?"))-1),G10))</f>
        <v/>
      </c>
      <c r="I10">
        <f>IF(H10="","",LOWER(IF(AND(LEN(H10)&gt;1,RIGHT(H10,1)="/"),LEFT(H10,LEN(H10)-1),H10)))</f>
        <v/>
      </c>
      <c r="J10">
        <f>IF(I10="","",IFERROR(N(INDEX($A10:$E10,1,Rules!$H$16)),0))</f>
        <v/>
      </c>
      <c r="K10">
        <f>IF(I10="","",IFERROR(N(INDEX($A10:$E10,1,Rules!$H$17)),0))</f>
        <v/>
      </c>
      <c r="L10">
        <f>IF(I10="","",IFERROR(N(INDEX($A10:$E10,1,Rules!$H$18))*K10,0))</f>
        <v/>
      </c>
      <c r="M10">
        <f>IF(I10="","",IF(COUNTIF(Crawl!$EC$2:$EC$2001,I10)&gt;0,"Yes","No"))</f>
        <v/>
      </c>
    </row>
    <row r="11">
      <c r="A11" t="inlineStr">
        <is>
          <t>https://www.stride-example.com/blog/parkrun-guide/</t>
        </is>
      </c>
      <c r="B11" t="n">
        <v>140</v>
      </c>
      <c r="C11" t="n">
        <v>3500</v>
      </c>
      <c r="D11" t="inlineStr">
        <is>
          <t>4.00%</t>
        </is>
      </c>
      <c r="E11" t="n">
        <v>4.8</v>
      </c>
      <c r="G11">
        <f>IF(A11="","",IF(LEFT(A11,4)="http",IFERROR(MID(A11,FIND("/",A11,FIND("//",A11)+2),2000),"/"),A11))</f>
        <v/>
      </c>
      <c r="H11">
        <f>IF(G11="","",IFERROR(LEFT(SUBSTITUTE(G11,"#","?"),FIND("?",SUBSTITUTE(G11,"#","?"))-1),G11))</f>
        <v/>
      </c>
      <c r="I11">
        <f>IF(H11="","",LOWER(IF(AND(LEN(H11)&gt;1,RIGHT(H11,1)="/"),LEFT(H11,LEN(H11)-1),H11)))</f>
        <v/>
      </c>
      <c r="J11">
        <f>IF(I11="","",IFERROR(N(INDEX($A11:$E11,1,Rules!$H$16)),0))</f>
        <v/>
      </c>
      <c r="K11">
        <f>IF(I11="","",IFERROR(N(INDEX($A11:$E11,1,Rules!$H$17)),0))</f>
        <v/>
      </c>
      <c r="L11">
        <f>IF(I11="","",IFERROR(N(INDEX($A11:$E11,1,Rules!$H$18))*K11,0))</f>
        <v/>
      </c>
      <c r="M11">
        <f>IF(I11="","",IF(COUNTIF(Crawl!$EC$2:$EC$2001,I11)&gt;0,"Yes","No"))</f>
        <v/>
      </c>
    </row>
    <row r="12">
      <c r="A12" t="inlineStr">
        <is>
          <t>https://www.stride-example.com/blog/hoka-vs-brooks/</t>
        </is>
      </c>
      <c r="B12" t="n">
        <v>115</v>
      </c>
      <c r="C12" t="n">
        <v>4100</v>
      </c>
      <c r="D12" t="inlineStr">
        <is>
          <t>2.80%</t>
        </is>
      </c>
      <c r="E12" t="n">
        <v>3.5</v>
      </c>
      <c r="G12">
        <f>IF(A12="","",IF(LEFT(A12,4)="http",IFERROR(MID(A12,FIND("/",A12,FIND("//",A12)+2),2000),"/"),A12))</f>
        <v/>
      </c>
      <c r="H12">
        <f>IF(G12="","",IFERROR(LEFT(SUBSTITUTE(G12,"#","?"),FIND("?",SUBSTITUTE(G12,"#","?"))-1),G12))</f>
        <v/>
      </c>
      <c r="I12">
        <f>IF(H12="","",LOWER(IF(AND(LEN(H12)&gt;1,RIGHT(H12,1)="/"),LEFT(H12,LEN(H12)-1),H12)))</f>
        <v/>
      </c>
      <c r="J12">
        <f>IF(I12="","",IFERROR(N(INDEX($A12:$E12,1,Rules!$H$16)),0))</f>
        <v/>
      </c>
      <c r="K12">
        <f>IF(I12="","",IFERROR(N(INDEX($A12:$E12,1,Rules!$H$17)),0))</f>
        <v/>
      </c>
      <c r="L12">
        <f>IF(I12="","",IFERROR(N(INDEX($A12:$E12,1,Rules!$H$18))*K12,0))</f>
        <v/>
      </c>
      <c r="M12">
        <f>IF(I12="","",IF(COUNTIF(Crawl!$EC$2:$EC$2001,I12)&gt;0,"Yes","No"))</f>
        <v/>
      </c>
    </row>
    <row r="13">
      <c r="A13" t="inlineStr">
        <is>
          <t>https://www.stride-example.com/services/gait-analysis/</t>
        </is>
      </c>
      <c r="B13" t="n">
        <v>85</v>
      </c>
      <c r="C13" t="n">
        <v>2400</v>
      </c>
      <c r="D13" t="inlineStr">
        <is>
          <t>3.54%</t>
        </is>
      </c>
      <c r="E13" t="n">
        <v>3</v>
      </c>
      <c r="G13">
        <f>IF(A13="","",IF(LEFT(A13,4)="http",IFERROR(MID(A13,FIND("/",A13,FIND("//",A13)+2),2000),"/"),A13))</f>
        <v/>
      </c>
      <c r="H13">
        <f>IF(G13="","",IFERROR(LEFT(SUBSTITUTE(G13,"#","?"),FIND("?",SUBSTITUTE(G13,"#","?"))-1),G13))</f>
        <v/>
      </c>
      <c r="I13">
        <f>IF(H13="","",LOWER(IF(AND(LEN(H13)&gt;1,RIGHT(H13,1)="/"),LEFT(H13,LEN(H13)-1),H13)))</f>
        <v/>
      </c>
      <c r="J13">
        <f>IF(I13="","",IFERROR(N(INDEX($A13:$E13,1,Rules!$H$16)),0))</f>
        <v/>
      </c>
      <c r="K13">
        <f>IF(I13="","",IFERROR(N(INDEX($A13:$E13,1,Rules!$H$17)),0))</f>
        <v/>
      </c>
      <c r="L13">
        <f>IF(I13="","",IFERROR(N(INDEX($A13:$E13,1,Rules!$H$18))*K13,0))</f>
        <v/>
      </c>
      <c r="M13">
        <f>IF(I13="","",IF(COUNTIF(Crawl!$EC$2:$EC$2001,I13)&gt;0,"Yes","No"))</f>
        <v/>
      </c>
    </row>
    <row r="14">
      <c r="A14" t="inlineStr">
        <is>
          <t>https://www.stride-example.com/blog/how-to-lace-running-shoes/</t>
        </is>
      </c>
      <c r="B14" t="n">
        <v>60</v>
      </c>
      <c r="C14" t="n">
        <v>1500</v>
      </c>
      <c r="D14" t="inlineStr">
        <is>
          <t>4.00%</t>
        </is>
      </c>
      <c r="E14" t="n">
        <v>9.1</v>
      </c>
      <c r="G14">
        <f>IF(A14="","",IF(LEFT(A14,4)="http",IFERROR(MID(A14,FIND("/",A14,FIND("//",A14)+2),2000),"/"),A14))</f>
        <v/>
      </c>
      <c r="H14">
        <f>IF(G14="","",IFERROR(LEFT(SUBSTITUTE(G14,"#","?"),FIND("?",SUBSTITUTE(G14,"#","?"))-1),G14))</f>
        <v/>
      </c>
      <c r="I14">
        <f>IF(H14="","",LOWER(IF(AND(LEN(H14)&gt;1,RIGHT(H14,1)="/"),LEFT(H14,LEN(H14)-1),H14)))</f>
        <v/>
      </c>
      <c r="J14">
        <f>IF(I14="","",IFERROR(N(INDEX($A14:$E14,1,Rules!$H$16)),0))</f>
        <v/>
      </c>
      <c r="K14">
        <f>IF(I14="","",IFERROR(N(INDEX($A14:$E14,1,Rules!$H$17)),0))</f>
        <v/>
      </c>
      <c r="L14">
        <f>IF(I14="","",IFERROR(N(INDEX($A14:$E14,1,Rules!$H$18))*K14,0))</f>
        <v/>
      </c>
      <c r="M14">
        <f>IF(I14="","",IF(COUNTIF(Crawl!$EC$2:$EC$2001,I14)&gt;0,"Yes","No"))</f>
        <v/>
      </c>
    </row>
    <row r="15">
      <c r="A15" t="inlineStr">
        <is>
          <t>https://www.stride-example.com/blog/trail-running-for-beginners/</t>
        </is>
      </c>
      <c r="B15" t="n">
        <v>50</v>
      </c>
      <c r="C15" t="n">
        <v>3900</v>
      </c>
      <c r="D15" t="inlineStr">
        <is>
          <t>1.28%</t>
        </is>
      </c>
      <c r="E15" t="n">
        <v>11.3</v>
      </c>
      <c r="G15">
        <f>IF(A15="","",IF(LEFT(A15,4)="http",IFERROR(MID(A15,FIND("/",A15,FIND("//",A15)+2),2000),"/"),A15))</f>
        <v/>
      </c>
      <c r="H15">
        <f>IF(G15="","",IFERROR(LEFT(SUBSTITUTE(G15,"#","?"),FIND("?",SUBSTITUTE(G15,"#","?"))-1),G15))</f>
        <v/>
      </c>
      <c r="I15">
        <f>IF(H15="","",LOWER(IF(AND(LEN(H15)&gt;1,RIGHT(H15,1)="/"),LEFT(H15,LEN(H15)-1),H15)))</f>
        <v/>
      </c>
      <c r="J15">
        <f>IF(I15="","",IFERROR(N(INDEX($A15:$E15,1,Rules!$H$16)),0))</f>
        <v/>
      </c>
      <c r="K15">
        <f>IF(I15="","",IFERROR(N(INDEX($A15:$E15,1,Rules!$H$17)),0))</f>
        <v/>
      </c>
      <c r="L15">
        <f>IF(I15="","",IFERROR(N(INDEX($A15:$E15,1,Rules!$H$18))*K15,0))</f>
        <v/>
      </c>
      <c r="M15">
        <f>IF(I15="","",IF(COUNTIF(Crawl!$EC$2:$EC$2001,I15)&gt;0,"Yes","No"))</f>
        <v/>
      </c>
    </row>
    <row r="16">
      <c r="A16" t="inlineStr">
        <is>
          <t>https://www.stride-example.com/blog/hoka-vs-brooks-2023/</t>
        </is>
      </c>
      <c r="B16" t="n">
        <v>30</v>
      </c>
      <c r="C16" t="n">
        <v>900</v>
      </c>
      <c r="D16" t="inlineStr">
        <is>
          <t>3.33%</t>
        </is>
      </c>
      <c r="E16" t="n">
        <v>24</v>
      </c>
      <c r="G16">
        <f>IF(A16="","",IF(LEFT(A16,4)="http",IFERROR(MID(A16,FIND("/",A16,FIND("//",A16)+2),2000),"/"),A16))</f>
        <v/>
      </c>
      <c r="H16">
        <f>IF(G16="","",IFERROR(LEFT(SUBSTITUTE(G16,"#","?"),FIND("?",SUBSTITUTE(G16,"#","?"))-1),G16))</f>
        <v/>
      </c>
      <c r="I16">
        <f>IF(H16="","",LOWER(IF(AND(LEN(H16)&gt;1,RIGHT(H16,1)="/"),LEFT(H16,LEN(H16)-1),H16)))</f>
        <v/>
      </c>
      <c r="J16">
        <f>IF(I16="","",IFERROR(N(INDEX($A16:$E16,1,Rules!$H$16)),0))</f>
        <v/>
      </c>
      <c r="K16">
        <f>IF(I16="","",IFERROR(N(INDEX($A16:$E16,1,Rules!$H$17)),0))</f>
        <v/>
      </c>
      <c r="L16">
        <f>IF(I16="","",IFERROR(N(INDEX($A16:$E16,1,Rules!$H$18))*K16,0))</f>
        <v/>
      </c>
      <c r="M16">
        <f>IF(I16="","",IF(COUNTIF(Crawl!$EC$2:$EC$2001,I16)&gt;0,"Yes","No"))</f>
        <v/>
      </c>
    </row>
    <row r="17">
      <c r="A17" t="inlineStr">
        <is>
          <t>https://www.stride-example.com/blog/orphan-race-calendar/</t>
        </is>
      </c>
      <c r="B17" t="n">
        <v>30</v>
      </c>
      <c r="C17" t="n">
        <v>1200</v>
      </c>
      <c r="D17" t="inlineStr">
        <is>
          <t>2.50%</t>
        </is>
      </c>
      <c r="E17" t="n">
        <v>7</v>
      </c>
      <c r="G17">
        <f>IF(A17="","",IF(LEFT(A17,4)="http",IFERROR(MID(A17,FIND("/",A17,FIND("//",A17)+2),2000),"/"),A17))</f>
        <v/>
      </c>
      <c r="H17">
        <f>IF(G17="","",IFERROR(LEFT(SUBSTITUTE(G17,"#","?"),FIND("?",SUBSTITUTE(G17,"#","?"))-1),G17))</f>
        <v/>
      </c>
      <c r="I17">
        <f>IF(H17="","",LOWER(IF(AND(LEN(H17)&gt;1,RIGHT(H17,1)="/"),LEFT(H17,LEN(H17)-1),H17)))</f>
        <v/>
      </c>
      <c r="J17">
        <f>IF(I17="","",IFERROR(N(INDEX($A17:$E17,1,Rules!$H$16)),0))</f>
        <v/>
      </c>
      <c r="K17">
        <f>IF(I17="","",IFERROR(N(INDEX($A17:$E17,1,Rules!$H$17)),0))</f>
        <v/>
      </c>
      <c r="L17">
        <f>IF(I17="","",IFERROR(N(INDEX($A17:$E17,1,Rules!$H$18))*K17,0))</f>
        <v/>
      </c>
      <c r="M17">
        <f>IF(I17="","",IF(COUNTIF(Crawl!$EC$2:$EC$2001,I17)&gt;0,"Yes","No"))</f>
        <v/>
      </c>
    </row>
    <row r="18">
      <c r="A18" t="inlineStr">
        <is>
          <t>https://www.stride-example.com/blog/running-shoe-sizing-chart/</t>
        </is>
      </c>
      <c r="B18" t="n">
        <v>28</v>
      </c>
      <c r="C18" t="n">
        <v>2600</v>
      </c>
      <c r="D18" t="inlineStr">
        <is>
          <t>1.08%</t>
        </is>
      </c>
      <c r="E18" t="n">
        <v>8</v>
      </c>
      <c r="G18">
        <f>IF(A18="","",IF(LEFT(A18,4)="http",IFERROR(MID(A18,FIND("/",A18,FIND("//",A18)+2),2000),"/"),A18))</f>
        <v/>
      </c>
      <c r="H18">
        <f>IF(G18="","",IFERROR(LEFT(SUBSTITUTE(G18,"#","?"),FIND("?",SUBSTITUTE(G18,"#","?"))-1),G18))</f>
        <v/>
      </c>
      <c r="I18">
        <f>IF(H18="","",LOWER(IF(AND(LEN(H18)&gt;1,RIGHT(H18,1)="/"),LEFT(H18,LEN(H18)-1),H18)))</f>
        <v/>
      </c>
      <c r="J18">
        <f>IF(I18="","",IFERROR(N(INDEX($A18:$E18,1,Rules!$H$16)),0))</f>
        <v/>
      </c>
      <c r="K18">
        <f>IF(I18="","",IFERROR(N(INDEX($A18:$E18,1,Rules!$H$17)),0))</f>
        <v/>
      </c>
      <c r="L18">
        <f>IF(I18="","",IFERROR(N(INDEX($A18:$E18,1,Rules!$H$18))*K18,0))</f>
        <v/>
      </c>
      <c r="M18">
        <f>IF(I18="","",IF(COUNTIF(Crawl!$EC$2:$EC$2001,I18)&gt;0,"Yes","No"))</f>
        <v/>
      </c>
    </row>
    <row r="19">
      <c r="A19" t="inlineStr">
        <is>
          <t>https://www.stride-example.com/blog/best-marathon-shoes-2022/</t>
        </is>
      </c>
      <c r="B19" t="n">
        <v>12</v>
      </c>
      <c r="C19" t="n">
        <v>600</v>
      </c>
      <c r="D19" t="inlineStr">
        <is>
          <t>2.00%</t>
        </is>
      </c>
      <c r="E19" t="n">
        <v>28.4</v>
      </c>
      <c r="G19">
        <f>IF(A19="","",IF(LEFT(A19,4)="http",IFERROR(MID(A19,FIND("/",A19,FIND("//",A19)+2),2000),"/"),A19))</f>
        <v/>
      </c>
      <c r="H19">
        <f>IF(G19="","",IFERROR(LEFT(SUBSTITUTE(G19,"#","?"),FIND("?",SUBSTITUTE(G19,"#","?"))-1),G19))</f>
        <v/>
      </c>
      <c r="I19">
        <f>IF(H19="","",LOWER(IF(AND(LEN(H19)&gt;1,RIGHT(H19,1)="/"),LEFT(H19,LEN(H19)-1),H19)))</f>
        <v/>
      </c>
      <c r="J19">
        <f>IF(I19="","",IFERROR(N(INDEX($A19:$E19,1,Rules!$H$16)),0))</f>
        <v/>
      </c>
      <c r="K19">
        <f>IF(I19="","",IFERROR(N(INDEX($A19:$E19,1,Rules!$H$17)),0))</f>
        <v/>
      </c>
      <c r="L19">
        <f>IF(I19="","",IFERROR(N(INDEX($A19:$E19,1,Rules!$H$18))*K19,0))</f>
        <v/>
      </c>
      <c r="M19">
        <f>IF(I19="","",IF(COUNTIF(Crawl!$EC$2:$EC$2001,I19)&gt;0,"Yes","No"))</f>
        <v/>
      </c>
    </row>
    <row r="20">
      <c r="A20" t="inlineStr">
        <is>
          <t>https://www.stride-example.com/blog/running-glossary/</t>
        </is>
      </c>
      <c r="B20" t="n">
        <v>10</v>
      </c>
      <c r="C20" t="n">
        <v>700</v>
      </c>
      <c r="D20" t="inlineStr">
        <is>
          <t>1.43%</t>
        </is>
      </c>
      <c r="E20" t="n">
        <v>14</v>
      </c>
      <c r="G20">
        <f>IF(A20="","",IF(LEFT(A20,4)="http",IFERROR(MID(A20,FIND("/",A20,FIND("//",A20)+2),2000),"/"),A20))</f>
        <v/>
      </c>
      <c r="H20">
        <f>IF(G20="","",IFERROR(LEFT(SUBSTITUTE(G20,"#","?"),FIND("?",SUBSTITUTE(G20,"#","?"))-1),G20))</f>
        <v/>
      </c>
      <c r="I20">
        <f>IF(H20="","",LOWER(IF(AND(LEN(H20)&gt;1,RIGHT(H20,1)="/"),LEFT(H20,LEN(H20)-1),H20)))</f>
        <v/>
      </c>
      <c r="J20">
        <f>IF(I20="","",IFERROR(N(INDEX($A20:$E20,1,Rules!$H$16)),0))</f>
        <v/>
      </c>
      <c r="K20">
        <f>IF(I20="","",IFERROR(N(INDEX($A20:$E20,1,Rules!$H$17)),0))</f>
        <v/>
      </c>
      <c r="L20">
        <f>IF(I20="","",IFERROR(N(INDEX($A20:$E20,1,Rules!$H$18))*K20,0))</f>
        <v/>
      </c>
      <c r="M20">
        <f>IF(I20="","",IF(COUNTIF(Crawl!$EC$2:$EC$2001,I20)&gt;0,"Yes","No"))</f>
        <v/>
      </c>
    </row>
    <row r="21">
      <c r="A21" t="inlineStr">
        <is>
          <t>https://www.stride-example.com/blog/winter-running-tips/</t>
        </is>
      </c>
      <c r="B21" t="n">
        <v>7</v>
      </c>
      <c r="C21" t="n">
        <v>175</v>
      </c>
      <c r="D21" t="inlineStr">
        <is>
          <t>4.00%</t>
        </is>
      </c>
      <c r="E21" t="n">
        <v>18.2</v>
      </c>
      <c r="G21">
        <f>IF(A21="","",IF(LEFT(A21,4)="http",IFERROR(MID(A21,FIND("/",A21,FIND("//",A21)+2),2000),"/"),A21))</f>
        <v/>
      </c>
      <c r="H21">
        <f>IF(G21="","",IFERROR(LEFT(SUBSTITUTE(G21,"#","?"),FIND("?",SUBSTITUTE(G21,"#","?"))-1),G21))</f>
        <v/>
      </c>
      <c r="I21">
        <f>IF(H21="","",LOWER(IF(AND(LEN(H21)&gt;1,RIGHT(H21,1)="/"),LEFT(H21,LEN(H21)-1),H21)))</f>
        <v/>
      </c>
      <c r="J21">
        <f>IF(I21="","",IFERROR(N(INDEX($A21:$E21,1,Rules!$H$16)),0))</f>
        <v/>
      </c>
      <c r="K21">
        <f>IF(I21="","",IFERROR(N(INDEX($A21:$E21,1,Rules!$H$17)),0))</f>
        <v/>
      </c>
      <c r="L21">
        <f>IF(I21="","",IFERROR(N(INDEX($A21:$E21,1,Rules!$H$18))*K21,0))</f>
        <v/>
      </c>
      <c r="M21">
        <f>IF(I21="","",IF(COUNTIF(Crawl!$EC$2:$EC$2001,I21)&gt;0,"Yes","No"))</f>
        <v/>
      </c>
    </row>
    <row r="22">
      <c r="A22" t="inlineStr">
        <is>
          <t>https://www.stride-example.com/blog/staff-picks-may-2020/</t>
        </is>
      </c>
      <c r="B22" t="n">
        <v>1</v>
      </c>
      <c r="C22" t="n">
        <v>40</v>
      </c>
      <c r="D22" t="inlineStr">
        <is>
          <t>2.50%</t>
        </is>
      </c>
      <c r="E22" t="n">
        <v>37.5</v>
      </c>
      <c r="G22">
        <f>IF(A22="","",IF(LEFT(A22,4)="http",IFERROR(MID(A22,FIND("/",A22,FIND("//",A22)+2),2000),"/"),A22))</f>
        <v/>
      </c>
      <c r="H22">
        <f>IF(G22="","",IFERROR(LEFT(SUBSTITUTE(G22,"#","?"),FIND("?",SUBSTITUTE(G22,"#","?"))-1),G22))</f>
        <v/>
      </c>
      <c r="I22">
        <f>IF(H22="","",LOWER(IF(AND(LEN(H22)&gt;1,RIGHT(H22,1)="/"),LEFT(H22,LEN(H22)-1),H22)))</f>
        <v/>
      </c>
      <c r="J22">
        <f>IF(I22="","",IFERROR(N(INDEX($A22:$E22,1,Rules!$H$16)),0))</f>
        <v/>
      </c>
      <c r="K22">
        <f>IF(I22="","",IFERROR(N(INDEX($A22:$E22,1,Rules!$H$17)),0))</f>
        <v/>
      </c>
      <c r="L22">
        <f>IF(I22="","",IFERROR(N(INDEX($A22:$E22,1,Rules!$H$18))*K22,0))</f>
        <v/>
      </c>
      <c r="M22">
        <f>IF(I22="","",IF(COUNTIF(Crawl!$EC$2:$EC$2001,I22)&gt;0,"Yes","No"))</f>
        <v/>
      </c>
    </row>
    <row r="23">
      <c r="G23">
        <f>IF(A23="","",IF(LEFT(A23,4)="http",IFERROR(MID(A23,FIND("/",A23,FIND("//",A23)+2),2000),"/"),A23))</f>
        <v/>
      </c>
      <c r="H23">
        <f>IF(G23="","",IFERROR(LEFT(SUBSTITUTE(G23,"#","?"),FIND("?",SUBSTITUTE(G23,"#","?"))-1),G23))</f>
        <v/>
      </c>
      <c r="I23">
        <f>IF(H23="","",LOWER(IF(AND(LEN(H23)&gt;1,RIGHT(H23,1)="/"),LEFT(H23,LEN(H23)-1),H23)))</f>
        <v/>
      </c>
      <c r="J23">
        <f>IF(I23="","",IFERROR(N(INDEX($A23:$E23,1,Rules!$H$16)),0))</f>
        <v/>
      </c>
      <c r="K23">
        <f>IF(I23="","",IFERROR(N(INDEX($A23:$E23,1,Rules!$H$17)),0))</f>
        <v/>
      </c>
      <c r="L23">
        <f>IF(I23="","",IFERROR(N(INDEX($A23:$E23,1,Rules!$H$18))*K23,0))</f>
        <v/>
      </c>
      <c r="M23">
        <f>IF(I23="","",IF(COUNTIF(Crawl!$EC$2:$EC$2001,I23)&gt;0,"Yes","No"))</f>
        <v/>
      </c>
    </row>
    <row r="24">
      <c r="G24">
        <f>IF(A24="","",IF(LEFT(A24,4)="http",IFERROR(MID(A24,FIND("/",A24,FIND("//",A24)+2),2000),"/"),A24))</f>
        <v/>
      </c>
      <c r="H24">
        <f>IF(G24="","",IFERROR(LEFT(SUBSTITUTE(G24,"#","?"),FIND("?",SUBSTITUTE(G24,"#","?"))-1),G24))</f>
        <v/>
      </c>
      <c r="I24">
        <f>IF(H24="","",LOWER(IF(AND(LEN(H24)&gt;1,RIGHT(H24,1)="/"),LEFT(H24,LEN(H24)-1),H24)))</f>
        <v/>
      </c>
      <c r="J24">
        <f>IF(I24="","",IFERROR(N(INDEX($A24:$E24,1,Rules!$H$16)),0))</f>
        <v/>
      </c>
      <c r="K24">
        <f>IF(I24="","",IFERROR(N(INDEX($A24:$E24,1,Rules!$H$17)),0))</f>
        <v/>
      </c>
      <c r="L24">
        <f>IF(I24="","",IFERROR(N(INDEX($A24:$E24,1,Rules!$H$18))*K24,0))</f>
        <v/>
      </c>
      <c r="M24">
        <f>IF(I24="","",IF(COUNTIF(Crawl!$EC$2:$EC$2001,I24)&gt;0,"Yes","No"))</f>
        <v/>
      </c>
    </row>
    <row r="25">
      <c r="G25">
        <f>IF(A25="","",IF(LEFT(A25,4)="http",IFERROR(MID(A25,FIND("/",A25,FIND("//",A25)+2),2000),"/"),A25))</f>
        <v/>
      </c>
      <c r="H25">
        <f>IF(G25="","",IFERROR(LEFT(SUBSTITUTE(G25,"#","?"),FIND("?",SUBSTITUTE(G25,"#","?"))-1),G25))</f>
        <v/>
      </c>
      <c r="I25">
        <f>IF(H25="","",LOWER(IF(AND(LEN(H25)&gt;1,RIGHT(H25,1)="/"),LEFT(H25,LEN(H25)-1),H25)))</f>
        <v/>
      </c>
      <c r="J25">
        <f>IF(I25="","",IFERROR(N(INDEX($A25:$E25,1,Rules!$H$16)),0))</f>
        <v/>
      </c>
      <c r="K25">
        <f>IF(I25="","",IFERROR(N(INDEX($A25:$E25,1,Rules!$H$17)),0))</f>
        <v/>
      </c>
      <c r="L25">
        <f>IF(I25="","",IFERROR(N(INDEX($A25:$E25,1,Rules!$H$18))*K25,0))</f>
        <v/>
      </c>
      <c r="M25">
        <f>IF(I25="","",IF(COUNTIF(Crawl!$EC$2:$EC$2001,I25)&gt;0,"Yes","No"))</f>
        <v/>
      </c>
    </row>
    <row r="26">
      <c r="G26">
        <f>IF(A26="","",IF(LEFT(A26,4)="http",IFERROR(MID(A26,FIND("/",A26,FIND("//",A26)+2),2000),"/"),A26))</f>
        <v/>
      </c>
      <c r="H26">
        <f>IF(G26="","",IFERROR(LEFT(SUBSTITUTE(G26,"#","?"),FIND("?",SUBSTITUTE(G26,"#","?"))-1),G26))</f>
        <v/>
      </c>
      <c r="I26">
        <f>IF(H26="","",LOWER(IF(AND(LEN(H26)&gt;1,RIGHT(H26,1)="/"),LEFT(H26,LEN(H26)-1),H26)))</f>
        <v/>
      </c>
      <c r="J26">
        <f>IF(I26="","",IFERROR(N(INDEX($A26:$E26,1,Rules!$H$16)),0))</f>
        <v/>
      </c>
      <c r="K26">
        <f>IF(I26="","",IFERROR(N(INDEX($A26:$E26,1,Rules!$H$17)),0))</f>
        <v/>
      </c>
      <c r="L26">
        <f>IF(I26="","",IFERROR(N(INDEX($A26:$E26,1,Rules!$H$18))*K26,0))</f>
        <v/>
      </c>
      <c r="M26">
        <f>IF(I26="","",IF(COUNTIF(Crawl!$EC$2:$EC$2001,I26)&gt;0,"Yes","No"))</f>
        <v/>
      </c>
    </row>
    <row r="27">
      <c r="G27">
        <f>IF(A27="","",IF(LEFT(A27,4)="http",IFERROR(MID(A27,FIND("/",A27,FIND("//",A27)+2),2000),"/"),A27))</f>
        <v/>
      </c>
      <c r="H27">
        <f>IF(G27="","",IFERROR(LEFT(SUBSTITUTE(G27,"#","?"),FIND("?",SUBSTITUTE(G27,"#","?"))-1),G27))</f>
        <v/>
      </c>
      <c r="I27">
        <f>IF(H27="","",LOWER(IF(AND(LEN(H27)&gt;1,RIGHT(H27,1)="/"),LEFT(H27,LEN(H27)-1),H27)))</f>
        <v/>
      </c>
      <c r="J27">
        <f>IF(I27="","",IFERROR(N(INDEX($A27:$E27,1,Rules!$H$16)),0))</f>
        <v/>
      </c>
      <c r="K27">
        <f>IF(I27="","",IFERROR(N(INDEX($A27:$E27,1,Rules!$H$17)),0))</f>
        <v/>
      </c>
      <c r="L27">
        <f>IF(I27="","",IFERROR(N(INDEX($A27:$E27,1,Rules!$H$18))*K27,0))</f>
        <v/>
      </c>
      <c r="M27">
        <f>IF(I27="","",IF(COUNTIF(Crawl!$EC$2:$EC$2001,I27)&gt;0,"Yes","No"))</f>
        <v/>
      </c>
    </row>
    <row r="28">
      <c r="G28">
        <f>IF(A28="","",IF(LEFT(A28,4)="http",IFERROR(MID(A28,FIND("/",A28,FIND("//",A28)+2),2000),"/"),A28))</f>
        <v/>
      </c>
      <c r="H28">
        <f>IF(G28="","",IFERROR(LEFT(SUBSTITUTE(G28,"#","?"),FIND("?",SUBSTITUTE(G28,"#","?"))-1),G28))</f>
        <v/>
      </c>
      <c r="I28">
        <f>IF(H28="","",LOWER(IF(AND(LEN(H28)&gt;1,RIGHT(H28,1)="/"),LEFT(H28,LEN(H28)-1),H28)))</f>
        <v/>
      </c>
      <c r="J28">
        <f>IF(I28="","",IFERROR(N(INDEX($A28:$E28,1,Rules!$H$16)),0))</f>
        <v/>
      </c>
      <c r="K28">
        <f>IF(I28="","",IFERROR(N(INDEX($A28:$E28,1,Rules!$H$17)),0))</f>
        <v/>
      </c>
      <c r="L28">
        <f>IF(I28="","",IFERROR(N(INDEX($A28:$E28,1,Rules!$H$18))*K28,0))</f>
        <v/>
      </c>
      <c r="M28">
        <f>IF(I28="","",IF(COUNTIF(Crawl!$EC$2:$EC$2001,I28)&gt;0,"Yes","No"))</f>
        <v/>
      </c>
    </row>
    <row r="29">
      <c r="G29">
        <f>IF(A29="","",IF(LEFT(A29,4)="http",IFERROR(MID(A29,FIND("/",A29,FIND("//",A29)+2),2000),"/"),A29))</f>
        <v/>
      </c>
      <c r="H29">
        <f>IF(G29="","",IFERROR(LEFT(SUBSTITUTE(G29,"#","?"),FIND("?",SUBSTITUTE(G29,"#","?"))-1),G29))</f>
        <v/>
      </c>
      <c r="I29">
        <f>IF(H29="","",LOWER(IF(AND(LEN(H29)&gt;1,RIGHT(H29,1)="/"),LEFT(H29,LEN(H29)-1),H29)))</f>
        <v/>
      </c>
      <c r="J29">
        <f>IF(I29="","",IFERROR(N(INDEX($A29:$E29,1,Rules!$H$16)),0))</f>
        <v/>
      </c>
      <c r="K29">
        <f>IF(I29="","",IFERROR(N(INDEX($A29:$E29,1,Rules!$H$17)),0))</f>
        <v/>
      </c>
      <c r="L29">
        <f>IF(I29="","",IFERROR(N(INDEX($A29:$E29,1,Rules!$H$18))*K29,0))</f>
        <v/>
      </c>
      <c r="M29">
        <f>IF(I29="","",IF(COUNTIF(Crawl!$EC$2:$EC$2001,I29)&gt;0,"Yes","No"))</f>
        <v/>
      </c>
    </row>
    <row r="30">
      <c r="G30">
        <f>IF(A30="","",IF(LEFT(A30,4)="http",IFERROR(MID(A30,FIND("/",A30,FIND("//",A30)+2),2000),"/"),A30))</f>
        <v/>
      </c>
      <c r="H30">
        <f>IF(G30="","",IFERROR(LEFT(SUBSTITUTE(G30,"#","?"),FIND("?",SUBSTITUTE(G30,"#","?"))-1),G30))</f>
        <v/>
      </c>
      <c r="I30">
        <f>IF(H30="","",LOWER(IF(AND(LEN(H30)&gt;1,RIGHT(H30,1)="/"),LEFT(H30,LEN(H30)-1),H30)))</f>
        <v/>
      </c>
      <c r="J30">
        <f>IF(I30="","",IFERROR(N(INDEX($A30:$E30,1,Rules!$H$16)),0))</f>
        <v/>
      </c>
      <c r="K30">
        <f>IF(I30="","",IFERROR(N(INDEX($A30:$E30,1,Rules!$H$17)),0))</f>
        <v/>
      </c>
      <c r="L30">
        <f>IF(I30="","",IFERROR(N(INDEX($A30:$E30,1,Rules!$H$18))*K30,0))</f>
        <v/>
      </c>
      <c r="M30">
        <f>IF(I30="","",IF(COUNTIF(Crawl!$EC$2:$EC$2001,I30)&gt;0,"Yes","No"))</f>
        <v/>
      </c>
    </row>
    <row r="31">
      <c r="G31">
        <f>IF(A31="","",IF(LEFT(A31,4)="http",IFERROR(MID(A31,FIND("/",A31,FIND("//",A31)+2),2000),"/"),A31))</f>
        <v/>
      </c>
      <c r="H31">
        <f>IF(G31="","",IFERROR(LEFT(SUBSTITUTE(G31,"#","?"),FIND("?",SUBSTITUTE(G31,"#","?"))-1),G31))</f>
        <v/>
      </c>
      <c r="I31">
        <f>IF(H31="","",LOWER(IF(AND(LEN(H31)&gt;1,RIGHT(H31,1)="/"),LEFT(H31,LEN(H31)-1),H31)))</f>
        <v/>
      </c>
      <c r="J31">
        <f>IF(I31="","",IFERROR(N(INDEX($A31:$E31,1,Rules!$H$16)),0))</f>
        <v/>
      </c>
      <c r="K31">
        <f>IF(I31="","",IFERROR(N(INDEX($A31:$E31,1,Rules!$H$17)),0))</f>
        <v/>
      </c>
      <c r="L31">
        <f>IF(I31="","",IFERROR(N(INDEX($A31:$E31,1,Rules!$H$18))*K31,0))</f>
        <v/>
      </c>
      <c r="M31">
        <f>IF(I31="","",IF(COUNTIF(Crawl!$EC$2:$EC$2001,I31)&gt;0,"Yes","No"))</f>
        <v/>
      </c>
    </row>
    <row r="32">
      <c r="G32">
        <f>IF(A32="","",IF(LEFT(A32,4)="http",IFERROR(MID(A32,FIND("/",A32,FIND("//",A32)+2),2000),"/"),A32))</f>
        <v/>
      </c>
      <c r="H32">
        <f>IF(G32="","",IFERROR(LEFT(SUBSTITUTE(G32,"#","?"),FIND("?",SUBSTITUTE(G32,"#","?"))-1),G32))</f>
        <v/>
      </c>
      <c r="I32">
        <f>IF(H32="","",LOWER(IF(AND(LEN(H32)&gt;1,RIGHT(H32,1)="/"),LEFT(H32,LEN(H32)-1),H32)))</f>
        <v/>
      </c>
      <c r="J32">
        <f>IF(I32="","",IFERROR(N(INDEX($A32:$E32,1,Rules!$H$16)),0))</f>
        <v/>
      </c>
      <c r="K32">
        <f>IF(I32="","",IFERROR(N(INDEX($A32:$E32,1,Rules!$H$17)),0))</f>
        <v/>
      </c>
      <c r="L32">
        <f>IF(I32="","",IFERROR(N(INDEX($A32:$E32,1,Rules!$H$18))*K32,0))</f>
        <v/>
      </c>
      <c r="M32">
        <f>IF(I32="","",IF(COUNTIF(Crawl!$EC$2:$EC$2001,I32)&gt;0,"Yes","No"))</f>
        <v/>
      </c>
    </row>
    <row r="33">
      <c r="G33">
        <f>IF(A33="","",IF(LEFT(A33,4)="http",IFERROR(MID(A33,FIND("/",A33,FIND("//",A33)+2),2000),"/"),A33))</f>
        <v/>
      </c>
      <c r="H33">
        <f>IF(G33="","",IFERROR(LEFT(SUBSTITUTE(G33,"#","?"),FIND("?",SUBSTITUTE(G33,"#","?"))-1),G33))</f>
        <v/>
      </c>
      <c r="I33">
        <f>IF(H33="","",LOWER(IF(AND(LEN(H33)&gt;1,RIGHT(H33,1)="/"),LEFT(H33,LEN(H33)-1),H33)))</f>
        <v/>
      </c>
      <c r="J33">
        <f>IF(I33="","",IFERROR(N(INDEX($A33:$E33,1,Rules!$H$16)),0))</f>
        <v/>
      </c>
      <c r="K33">
        <f>IF(I33="","",IFERROR(N(INDEX($A33:$E33,1,Rules!$H$17)),0))</f>
        <v/>
      </c>
      <c r="L33">
        <f>IF(I33="","",IFERROR(N(INDEX($A33:$E33,1,Rules!$H$18))*K33,0))</f>
        <v/>
      </c>
      <c r="M33">
        <f>IF(I33="","",IF(COUNTIF(Crawl!$EC$2:$EC$2001,I33)&gt;0,"Yes","No"))</f>
        <v/>
      </c>
    </row>
    <row r="34">
      <c r="G34">
        <f>IF(A34="","",IF(LEFT(A34,4)="http",IFERROR(MID(A34,FIND("/",A34,FIND("//",A34)+2),2000),"/"),A34))</f>
        <v/>
      </c>
      <c r="H34">
        <f>IF(G34="","",IFERROR(LEFT(SUBSTITUTE(G34,"#","?"),FIND("?",SUBSTITUTE(G34,"#","?"))-1),G34))</f>
        <v/>
      </c>
      <c r="I34">
        <f>IF(H34="","",LOWER(IF(AND(LEN(H34)&gt;1,RIGHT(H34,1)="/"),LEFT(H34,LEN(H34)-1),H34)))</f>
        <v/>
      </c>
      <c r="J34">
        <f>IF(I34="","",IFERROR(N(INDEX($A34:$E34,1,Rules!$H$16)),0))</f>
        <v/>
      </c>
      <c r="K34">
        <f>IF(I34="","",IFERROR(N(INDEX($A34:$E34,1,Rules!$H$17)),0))</f>
        <v/>
      </c>
      <c r="L34">
        <f>IF(I34="","",IFERROR(N(INDEX($A34:$E34,1,Rules!$H$18))*K34,0))</f>
        <v/>
      </c>
      <c r="M34">
        <f>IF(I34="","",IF(COUNTIF(Crawl!$EC$2:$EC$2001,I34)&gt;0,"Yes","No"))</f>
        <v/>
      </c>
    </row>
    <row r="35">
      <c r="G35">
        <f>IF(A35="","",IF(LEFT(A35,4)="http",IFERROR(MID(A35,FIND("/",A35,FIND("//",A35)+2),2000),"/"),A35))</f>
        <v/>
      </c>
      <c r="H35">
        <f>IF(G35="","",IFERROR(LEFT(SUBSTITUTE(G35,"#","?"),FIND("?",SUBSTITUTE(G35,"#","?"))-1),G35))</f>
        <v/>
      </c>
      <c r="I35">
        <f>IF(H35="","",LOWER(IF(AND(LEN(H35)&gt;1,RIGHT(H35,1)="/"),LEFT(H35,LEN(H35)-1),H35)))</f>
        <v/>
      </c>
      <c r="J35">
        <f>IF(I35="","",IFERROR(N(INDEX($A35:$E35,1,Rules!$H$16)),0))</f>
        <v/>
      </c>
      <c r="K35">
        <f>IF(I35="","",IFERROR(N(INDEX($A35:$E35,1,Rules!$H$17)),0))</f>
        <v/>
      </c>
      <c r="L35">
        <f>IF(I35="","",IFERROR(N(INDEX($A35:$E35,1,Rules!$H$18))*K35,0))</f>
        <v/>
      </c>
      <c r="M35">
        <f>IF(I35="","",IF(COUNTIF(Crawl!$EC$2:$EC$2001,I35)&gt;0,"Yes","No"))</f>
        <v/>
      </c>
    </row>
    <row r="36">
      <c r="G36">
        <f>IF(A36="","",IF(LEFT(A36,4)="http",IFERROR(MID(A36,FIND("/",A36,FIND("//",A36)+2),2000),"/"),A36))</f>
        <v/>
      </c>
      <c r="H36">
        <f>IF(G36="","",IFERROR(LEFT(SUBSTITUTE(G36,"#","?"),FIND("?",SUBSTITUTE(G36,"#","?"))-1),G36))</f>
        <v/>
      </c>
      <c r="I36">
        <f>IF(H36="","",LOWER(IF(AND(LEN(H36)&gt;1,RIGHT(H36,1)="/"),LEFT(H36,LEN(H36)-1),H36)))</f>
        <v/>
      </c>
      <c r="J36">
        <f>IF(I36="","",IFERROR(N(INDEX($A36:$E36,1,Rules!$H$16)),0))</f>
        <v/>
      </c>
      <c r="K36">
        <f>IF(I36="","",IFERROR(N(INDEX($A36:$E36,1,Rules!$H$17)),0))</f>
        <v/>
      </c>
      <c r="L36">
        <f>IF(I36="","",IFERROR(N(INDEX($A36:$E36,1,Rules!$H$18))*K36,0))</f>
        <v/>
      </c>
      <c r="M36">
        <f>IF(I36="","",IF(COUNTIF(Crawl!$EC$2:$EC$2001,I36)&gt;0,"Yes","No"))</f>
        <v/>
      </c>
    </row>
    <row r="37">
      <c r="G37">
        <f>IF(A37="","",IF(LEFT(A37,4)="http",IFERROR(MID(A37,FIND("/",A37,FIND("//",A37)+2),2000),"/"),A37))</f>
        <v/>
      </c>
      <c r="H37">
        <f>IF(G37="","",IFERROR(LEFT(SUBSTITUTE(G37,"#","?"),FIND("?",SUBSTITUTE(G37,"#","?"))-1),G37))</f>
        <v/>
      </c>
      <c r="I37">
        <f>IF(H37="","",LOWER(IF(AND(LEN(H37)&gt;1,RIGHT(H37,1)="/"),LEFT(H37,LEN(H37)-1),H37)))</f>
        <v/>
      </c>
      <c r="J37">
        <f>IF(I37="","",IFERROR(N(INDEX($A37:$E37,1,Rules!$H$16)),0))</f>
        <v/>
      </c>
      <c r="K37">
        <f>IF(I37="","",IFERROR(N(INDEX($A37:$E37,1,Rules!$H$17)),0))</f>
        <v/>
      </c>
      <c r="L37">
        <f>IF(I37="","",IFERROR(N(INDEX($A37:$E37,1,Rules!$H$18))*K37,0))</f>
        <v/>
      </c>
      <c r="M37">
        <f>IF(I37="","",IF(COUNTIF(Crawl!$EC$2:$EC$2001,I37)&gt;0,"Yes","No"))</f>
        <v/>
      </c>
    </row>
    <row r="38">
      <c r="G38">
        <f>IF(A38="","",IF(LEFT(A38,4)="http",IFERROR(MID(A38,FIND("/",A38,FIND("//",A38)+2),2000),"/"),A38))</f>
        <v/>
      </c>
      <c r="H38">
        <f>IF(G38="","",IFERROR(LEFT(SUBSTITUTE(G38,"#","?"),FIND("?",SUBSTITUTE(G38,"#","?"))-1),G38))</f>
        <v/>
      </c>
      <c r="I38">
        <f>IF(H38="","",LOWER(IF(AND(LEN(H38)&gt;1,RIGHT(H38,1)="/"),LEFT(H38,LEN(H38)-1),H38)))</f>
        <v/>
      </c>
      <c r="J38">
        <f>IF(I38="","",IFERROR(N(INDEX($A38:$E38,1,Rules!$H$16)),0))</f>
        <v/>
      </c>
      <c r="K38">
        <f>IF(I38="","",IFERROR(N(INDEX($A38:$E38,1,Rules!$H$17)),0))</f>
        <v/>
      </c>
      <c r="L38">
        <f>IF(I38="","",IFERROR(N(INDEX($A38:$E38,1,Rules!$H$18))*K38,0))</f>
        <v/>
      </c>
      <c r="M38">
        <f>IF(I38="","",IF(COUNTIF(Crawl!$EC$2:$EC$2001,I38)&gt;0,"Yes","No"))</f>
        <v/>
      </c>
    </row>
    <row r="39">
      <c r="G39">
        <f>IF(A39="","",IF(LEFT(A39,4)="http",IFERROR(MID(A39,FIND("/",A39,FIND("//",A39)+2),2000),"/"),A39))</f>
        <v/>
      </c>
      <c r="H39">
        <f>IF(G39="","",IFERROR(LEFT(SUBSTITUTE(G39,"#","?"),FIND("?",SUBSTITUTE(G39,"#","?"))-1),G39))</f>
        <v/>
      </c>
      <c r="I39">
        <f>IF(H39="","",LOWER(IF(AND(LEN(H39)&gt;1,RIGHT(H39,1)="/"),LEFT(H39,LEN(H39)-1),H39)))</f>
        <v/>
      </c>
      <c r="J39">
        <f>IF(I39="","",IFERROR(N(INDEX($A39:$E39,1,Rules!$H$16)),0))</f>
        <v/>
      </c>
      <c r="K39">
        <f>IF(I39="","",IFERROR(N(INDEX($A39:$E39,1,Rules!$H$17)),0))</f>
        <v/>
      </c>
      <c r="L39">
        <f>IF(I39="","",IFERROR(N(INDEX($A39:$E39,1,Rules!$H$18))*K39,0))</f>
        <v/>
      </c>
      <c r="M39">
        <f>IF(I39="","",IF(COUNTIF(Crawl!$EC$2:$EC$2001,I39)&gt;0,"Yes","No"))</f>
        <v/>
      </c>
    </row>
    <row r="40">
      <c r="G40">
        <f>IF(A40="","",IF(LEFT(A40,4)="http",IFERROR(MID(A40,FIND("/",A40,FIND("//",A40)+2),2000),"/"),A40))</f>
        <v/>
      </c>
      <c r="H40">
        <f>IF(G40="","",IFERROR(LEFT(SUBSTITUTE(G40,"#","?"),FIND("?",SUBSTITUTE(G40,"#","?"))-1),G40))</f>
        <v/>
      </c>
      <c r="I40">
        <f>IF(H40="","",LOWER(IF(AND(LEN(H40)&gt;1,RIGHT(H40,1)="/"),LEFT(H40,LEN(H40)-1),H40)))</f>
        <v/>
      </c>
      <c r="J40">
        <f>IF(I40="","",IFERROR(N(INDEX($A40:$E40,1,Rules!$H$16)),0))</f>
        <v/>
      </c>
      <c r="K40">
        <f>IF(I40="","",IFERROR(N(INDEX($A40:$E40,1,Rules!$H$17)),0))</f>
        <v/>
      </c>
      <c r="L40">
        <f>IF(I40="","",IFERROR(N(INDEX($A40:$E40,1,Rules!$H$18))*K40,0))</f>
        <v/>
      </c>
      <c r="M40">
        <f>IF(I40="","",IF(COUNTIF(Crawl!$EC$2:$EC$2001,I40)&gt;0,"Yes","No"))</f>
        <v/>
      </c>
    </row>
    <row r="41">
      <c r="G41">
        <f>IF(A41="","",IF(LEFT(A41,4)="http",IFERROR(MID(A41,FIND("/",A41,FIND("//",A41)+2),2000),"/"),A41))</f>
        <v/>
      </c>
      <c r="H41">
        <f>IF(G41="","",IFERROR(LEFT(SUBSTITUTE(G41,"#","?"),FIND("?",SUBSTITUTE(G41,"#","?"))-1),G41))</f>
        <v/>
      </c>
      <c r="I41">
        <f>IF(H41="","",LOWER(IF(AND(LEN(H41)&gt;1,RIGHT(H41,1)="/"),LEFT(H41,LEN(H41)-1),H41)))</f>
        <v/>
      </c>
      <c r="J41">
        <f>IF(I41="","",IFERROR(N(INDEX($A41:$E41,1,Rules!$H$16)),0))</f>
        <v/>
      </c>
      <c r="K41">
        <f>IF(I41="","",IFERROR(N(INDEX($A41:$E41,1,Rules!$H$17)),0))</f>
        <v/>
      </c>
      <c r="L41">
        <f>IF(I41="","",IFERROR(N(INDEX($A41:$E41,1,Rules!$H$18))*K41,0))</f>
        <v/>
      </c>
      <c r="M41">
        <f>IF(I41="","",IF(COUNTIF(Crawl!$EC$2:$EC$2001,I41)&gt;0,"Yes","No"))</f>
        <v/>
      </c>
    </row>
    <row r="42">
      <c r="G42">
        <f>IF(A42="","",IF(LEFT(A42,4)="http",IFERROR(MID(A42,FIND("/",A42,FIND("//",A42)+2),2000),"/"),A42))</f>
        <v/>
      </c>
      <c r="H42">
        <f>IF(G42="","",IFERROR(LEFT(SUBSTITUTE(G42,"#","?"),FIND("?",SUBSTITUTE(G42,"#","?"))-1),G42))</f>
        <v/>
      </c>
      <c r="I42">
        <f>IF(H42="","",LOWER(IF(AND(LEN(H42)&gt;1,RIGHT(H42,1)="/"),LEFT(H42,LEN(H42)-1),H42)))</f>
        <v/>
      </c>
      <c r="J42">
        <f>IF(I42="","",IFERROR(N(INDEX($A42:$E42,1,Rules!$H$16)),0))</f>
        <v/>
      </c>
      <c r="K42">
        <f>IF(I42="","",IFERROR(N(INDEX($A42:$E42,1,Rules!$H$17)),0))</f>
        <v/>
      </c>
      <c r="L42">
        <f>IF(I42="","",IFERROR(N(INDEX($A42:$E42,1,Rules!$H$18))*K42,0))</f>
        <v/>
      </c>
      <c r="M42">
        <f>IF(I42="","",IF(COUNTIF(Crawl!$EC$2:$EC$2001,I42)&gt;0,"Yes","No"))</f>
        <v/>
      </c>
    </row>
    <row r="43">
      <c r="G43">
        <f>IF(A43="","",IF(LEFT(A43,4)="http",IFERROR(MID(A43,FIND("/",A43,FIND("//",A43)+2),2000),"/"),A43))</f>
        <v/>
      </c>
      <c r="H43">
        <f>IF(G43="","",IFERROR(LEFT(SUBSTITUTE(G43,"#","?"),FIND("?",SUBSTITUTE(G43,"#","?"))-1),G43))</f>
        <v/>
      </c>
      <c r="I43">
        <f>IF(H43="","",LOWER(IF(AND(LEN(H43)&gt;1,RIGHT(H43,1)="/"),LEFT(H43,LEN(H43)-1),H43)))</f>
        <v/>
      </c>
      <c r="J43">
        <f>IF(I43="","",IFERROR(N(INDEX($A43:$E43,1,Rules!$H$16)),0))</f>
        <v/>
      </c>
      <c r="K43">
        <f>IF(I43="","",IFERROR(N(INDEX($A43:$E43,1,Rules!$H$17)),0))</f>
        <v/>
      </c>
      <c r="L43">
        <f>IF(I43="","",IFERROR(N(INDEX($A43:$E43,1,Rules!$H$18))*K43,0))</f>
        <v/>
      </c>
      <c r="M43">
        <f>IF(I43="","",IF(COUNTIF(Crawl!$EC$2:$EC$2001,I43)&gt;0,"Yes","No"))</f>
        <v/>
      </c>
    </row>
    <row r="44">
      <c r="G44">
        <f>IF(A44="","",IF(LEFT(A44,4)="http",IFERROR(MID(A44,FIND("/",A44,FIND("//",A44)+2),2000),"/"),A44))</f>
        <v/>
      </c>
      <c r="H44">
        <f>IF(G44="","",IFERROR(LEFT(SUBSTITUTE(G44,"#","?"),FIND("?",SUBSTITUTE(G44,"#","?"))-1),G44))</f>
        <v/>
      </c>
      <c r="I44">
        <f>IF(H44="","",LOWER(IF(AND(LEN(H44)&gt;1,RIGHT(H44,1)="/"),LEFT(H44,LEN(H44)-1),H44)))</f>
        <v/>
      </c>
      <c r="J44">
        <f>IF(I44="","",IFERROR(N(INDEX($A44:$E44,1,Rules!$H$16)),0))</f>
        <v/>
      </c>
      <c r="K44">
        <f>IF(I44="","",IFERROR(N(INDEX($A44:$E44,1,Rules!$H$17)),0))</f>
        <v/>
      </c>
      <c r="L44">
        <f>IF(I44="","",IFERROR(N(INDEX($A44:$E44,1,Rules!$H$18))*K44,0))</f>
        <v/>
      </c>
      <c r="M44">
        <f>IF(I44="","",IF(COUNTIF(Crawl!$EC$2:$EC$2001,I44)&gt;0,"Yes","No"))</f>
        <v/>
      </c>
    </row>
    <row r="45">
      <c r="G45">
        <f>IF(A45="","",IF(LEFT(A45,4)="http",IFERROR(MID(A45,FIND("/",A45,FIND("//",A45)+2),2000),"/"),A45))</f>
        <v/>
      </c>
      <c r="H45">
        <f>IF(G45="","",IFERROR(LEFT(SUBSTITUTE(G45,"#","?"),FIND("?",SUBSTITUTE(G45,"#","?"))-1),G45))</f>
        <v/>
      </c>
      <c r="I45">
        <f>IF(H45="","",LOWER(IF(AND(LEN(H45)&gt;1,RIGHT(H45,1)="/"),LEFT(H45,LEN(H45)-1),H45)))</f>
        <v/>
      </c>
      <c r="J45">
        <f>IF(I45="","",IFERROR(N(INDEX($A45:$E45,1,Rules!$H$16)),0))</f>
        <v/>
      </c>
      <c r="K45">
        <f>IF(I45="","",IFERROR(N(INDEX($A45:$E45,1,Rules!$H$17)),0))</f>
        <v/>
      </c>
      <c r="L45">
        <f>IF(I45="","",IFERROR(N(INDEX($A45:$E45,1,Rules!$H$18))*K45,0))</f>
        <v/>
      </c>
      <c r="M45">
        <f>IF(I45="","",IF(COUNTIF(Crawl!$EC$2:$EC$2001,I45)&gt;0,"Yes","No"))</f>
        <v/>
      </c>
    </row>
    <row r="46">
      <c r="G46">
        <f>IF(A46="","",IF(LEFT(A46,4)="http",IFERROR(MID(A46,FIND("/",A46,FIND("//",A46)+2),2000),"/"),A46))</f>
        <v/>
      </c>
      <c r="H46">
        <f>IF(G46="","",IFERROR(LEFT(SUBSTITUTE(G46,"#","?"),FIND("?",SUBSTITUTE(G46,"#","?"))-1),G46))</f>
        <v/>
      </c>
      <c r="I46">
        <f>IF(H46="","",LOWER(IF(AND(LEN(H46)&gt;1,RIGHT(H46,1)="/"),LEFT(H46,LEN(H46)-1),H46)))</f>
        <v/>
      </c>
      <c r="J46">
        <f>IF(I46="","",IFERROR(N(INDEX($A46:$E46,1,Rules!$H$16)),0))</f>
        <v/>
      </c>
      <c r="K46">
        <f>IF(I46="","",IFERROR(N(INDEX($A46:$E46,1,Rules!$H$17)),0))</f>
        <v/>
      </c>
      <c r="L46">
        <f>IF(I46="","",IFERROR(N(INDEX($A46:$E46,1,Rules!$H$18))*K46,0))</f>
        <v/>
      </c>
      <c r="M46">
        <f>IF(I46="","",IF(COUNTIF(Crawl!$EC$2:$EC$2001,I46)&gt;0,"Yes","No"))</f>
        <v/>
      </c>
    </row>
    <row r="47">
      <c r="G47">
        <f>IF(A47="","",IF(LEFT(A47,4)="http",IFERROR(MID(A47,FIND("/",A47,FIND("//",A47)+2),2000),"/"),A47))</f>
        <v/>
      </c>
      <c r="H47">
        <f>IF(G47="","",IFERROR(LEFT(SUBSTITUTE(G47,"#","?"),FIND("?",SUBSTITUTE(G47,"#","?"))-1),G47))</f>
        <v/>
      </c>
      <c r="I47">
        <f>IF(H47="","",LOWER(IF(AND(LEN(H47)&gt;1,RIGHT(H47,1)="/"),LEFT(H47,LEN(H47)-1),H47)))</f>
        <v/>
      </c>
      <c r="J47">
        <f>IF(I47="","",IFERROR(N(INDEX($A47:$E47,1,Rules!$H$16)),0))</f>
        <v/>
      </c>
      <c r="K47">
        <f>IF(I47="","",IFERROR(N(INDEX($A47:$E47,1,Rules!$H$17)),0))</f>
        <v/>
      </c>
      <c r="L47">
        <f>IF(I47="","",IFERROR(N(INDEX($A47:$E47,1,Rules!$H$18))*K47,0))</f>
        <v/>
      </c>
      <c r="M47">
        <f>IF(I47="","",IF(COUNTIF(Crawl!$EC$2:$EC$2001,I47)&gt;0,"Yes","No"))</f>
        <v/>
      </c>
    </row>
    <row r="48">
      <c r="G48">
        <f>IF(A48="","",IF(LEFT(A48,4)="http",IFERROR(MID(A48,FIND("/",A48,FIND("//",A48)+2),2000),"/"),A48))</f>
        <v/>
      </c>
      <c r="H48">
        <f>IF(G48="","",IFERROR(LEFT(SUBSTITUTE(G48,"#","?"),FIND("?",SUBSTITUTE(G48,"#","?"))-1),G48))</f>
        <v/>
      </c>
      <c r="I48">
        <f>IF(H48="","",LOWER(IF(AND(LEN(H48)&gt;1,RIGHT(H48,1)="/"),LEFT(H48,LEN(H48)-1),H48)))</f>
        <v/>
      </c>
      <c r="J48">
        <f>IF(I48="","",IFERROR(N(INDEX($A48:$E48,1,Rules!$H$16)),0))</f>
        <v/>
      </c>
      <c r="K48">
        <f>IF(I48="","",IFERROR(N(INDEX($A48:$E48,1,Rules!$H$17)),0))</f>
        <v/>
      </c>
      <c r="L48">
        <f>IF(I48="","",IFERROR(N(INDEX($A48:$E48,1,Rules!$H$18))*K48,0))</f>
        <v/>
      </c>
      <c r="M48">
        <f>IF(I48="","",IF(COUNTIF(Crawl!$EC$2:$EC$2001,I48)&gt;0,"Yes","No"))</f>
        <v/>
      </c>
    </row>
    <row r="49">
      <c r="G49">
        <f>IF(A49="","",IF(LEFT(A49,4)="http",IFERROR(MID(A49,FIND("/",A49,FIND("//",A49)+2),2000),"/"),A49))</f>
        <v/>
      </c>
      <c r="H49">
        <f>IF(G49="","",IFERROR(LEFT(SUBSTITUTE(G49,"#","?"),FIND("?",SUBSTITUTE(G49,"#","?"))-1),G49))</f>
        <v/>
      </c>
      <c r="I49">
        <f>IF(H49="","",LOWER(IF(AND(LEN(H49)&gt;1,RIGHT(H49,1)="/"),LEFT(H49,LEN(H49)-1),H49)))</f>
        <v/>
      </c>
      <c r="J49">
        <f>IF(I49="","",IFERROR(N(INDEX($A49:$E49,1,Rules!$H$16)),0))</f>
        <v/>
      </c>
      <c r="K49">
        <f>IF(I49="","",IFERROR(N(INDEX($A49:$E49,1,Rules!$H$17)),0))</f>
        <v/>
      </c>
      <c r="L49">
        <f>IF(I49="","",IFERROR(N(INDEX($A49:$E49,1,Rules!$H$18))*K49,0))</f>
        <v/>
      </c>
      <c r="M49">
        <f>IF(I49="","",IF(COUNTIF(Crawl!$EC$2:$EC$2001,I49)&gt;0,"Yes","No"))</f>
        <v/>
      </c>
    </row>
    <row r="50">
      <c r="G50">
        <f>IF(A50="","",IF(LEFT(A50,4)="http",IFERROR(MID(A50,FIND("/",A50,FIND("//",A50)+2),2000),"/"),A50))</f>
        <v/>
      </c>
      <c r="H50">
        <f>IF(G50="","",IFERROR(LEFT(SUBSTITUTE(G50,"#","?"),FIND("?",SUBSTITUTE(G50,"#","?"))-1),G50))</f>
        <v/>
      </c>
      <c r="I50">
        <f>IF(H50="","",LOWER(IF(AND(LEN(H50)&gt;1,RIGHT(H50,1)="/"),LEFT(H50,LEN(H50)-1),H50)))</f>
        <v/>
      </c>
      <c r="J50">
        <f>IF(I50="","",IFERROR(N(INDEX($A50:$E50,1,Rules!$H$16)),0))</f>
        <v/>
      </c>
      <c r="K50">
        <f>IF(I50="","",IFERROR(N(INDEX($A50:$E50,1,Rules!$H$17)),0))</f>
        <v/>
      </c>
      <c r="L50">
        <f>IF(I50="","",IFERROR(N(INDEX($A50:$E50,1,Rules!$H$18))*K50,0))</f>
        <v/>
      </c>
      <c r="M50">
        <f>IF(I50="","",IF(COUNTIF(Crawl!$EC$2:$EC$2001,I50)&gt;0,"Yes","No"))</f>
        <v/>
      </c>
    </row>
    <row r="51">
      <c r="G51">
        <f>IF(A51="","",IF(LEFT(A51,4)="http",IFERROR(MID(A51,FIND("/",A51,FIND("//",A51)+2),2000),"/"),A51))</f>
        <v/>
      </c>
      <c r="H51">
        <f>IF(G51="","",IFERROR(LEFT(SUBSTITUTE(G51,"#","?"),FIND("?",SUBSTITUTE(G51,"#","?"))-1),G51))</f>
        <v/>
      </c>
      <c r="I51">
        <f>IF(H51="","",LOWER(IF(AND(LEN(H51)&gt;1,RIGHT(H51,1)="/"),LEFT(H51,LEN(H51)-1),H51)))</f>
        <v/>
      </c>
      <c r="J51">
        <f>IF(I51="","",IFERROR(N(INDEX($A51:$E51,1,Rules!$H$16)),0))</f>
        <v/>
      </c>
      <c r="K51">
        <f>IF(I51="","",IFERROR(N(INDEX($A51:$E51,1,Rules!$H$17)),0))</f>
        <v/>
      </c>
      <c r="L51">
        <f>IF(I51="","",IFERROR(N(INDEX($A51:$E51,1,Rules!$H$18))*K51,0))</f>
        <v/>
      </c>
      <c r="M51">
        <f>IF(I51="","",IF(COUNTIF(Crawl!$EC$2:$EC$2001,I51)&gt;0,"Yes","No"))</f>
        <v/>
      </c>
    </row>
    <row r="52">
      <c r="G52">
        <f>IF(A52="","",IF(LEFT(A52,4)="http",IFERROR(MID(A52,FIND("/",A52,FIND("//",A52)+2),2000),"/"),A52))</f>
        <v/>
      </c>
      <c r="H52">
        <f>IF(G52="","",IFERROR(LEFT(SUBSTITUTE(G52,"#","?"),FIND("?",SUBSTITUTE(G52,"#","?"))-1),G52))</f>
        <v/>
      </c>
      <c r="I52">
        <f>IF(H52="","",LOWER(IF(AND(LEN(H52)&gt;1,RIGHT(H52,1)="/"),LEFT(H52,LEN(H52)-1),H52)))</f>
        <v/>
      </c>
      <c r="J52">
        <f>IF(I52="","",IFERROR(N(INDEX($A52:$E52,1,Rules!$H$16)),0))</f>
        <v/>
      </c>
      <c r="K52">
        <f>IF(I52="","",IFERROR(N(INDEX($A52:$E52,1,Rules!$H$17)),0))</f>
        <v/>
      </c>
      <c r="L52">
        <f>IF(I52="","",IFERROR(N(INDEX($A52:$E52,1,Rules!$H$18))*K52,0))</f>
        <v/>
      </c>
      <c r="M52">
        <f>IF(I52="","",IF(COUNTIF(Crawl!$EC$2:$EC$2001,I52)&gt;0,"Yes","No"))</f>
        <v/>
      </c>
    </row>
    <row r="53">
      <c r="G53">
        <f>IF(A53="","",IF(LEFT(A53,4)="http",IFERROR(MID(A53,FIND("/",A53,FIND("//",A53)+2),2000),"/"),A53))</f>
        <v/>
      </c>
      <c r="H53">
        <f>IF(G53="","",IFERROR(LEFT(SUBSTITUTE(G53,"#","?"),FIND("?",SUBSTITUTE(G53,"#","?"))-1),G53))</f>
        <v/>
      </c>
      <c r="I53">
        <f>IF(H53="","",LOWER(IF(AND(LEN(H53)&gt;1,RIGHT(H53,1)="/"),LEFT(H53,LEN(H53)-1),H53)))</f>
        <v/>
      </c>
      <c r="J53">
        <f>IF(I53="","",IFERROR(N(INDEX($A53:$E53,1,Rules!$H$16)),0))</f>
        <v/>
      </c>
      <c r="K53">
        <f>IF(I53="","",IFERROR(N(INDEX($A53:$E53,1,Rules!$H$17)),0))</f>
        <v/>
      </c>
      <c r="L53">
        <f>IF(I53="","",IFERROR(N(INDEX($A53:$E53,1,Rules!$H$18))*K53,0))</f>
        <v/>
      </c>
      <c r="M53">
        <f>IF(I53="","",IF(COUNTIF(Crawl!$EC$2:$EC$2001,I53)&gt;0,"Yes","No"))</f>
        <v/>
      </c>
    </row>
    <row r="54">
      <c r="G54">
        <f>IF(A54="","",IF(LEFT(A54,4)="http",IFERROR(MID(A54,FIND("/",A54,FIND("//",A54)+2),2000),"/"),A54))</f>
        <v/>
      </c>
      <c r="H54">
        <f>IF(G54="","",IFERROR(LEFT(SUBSTITUTE(G54,"#","?"),FIND("?",SUBSTITUTE(G54,"#","?"))-1),G54))</f>
        <v/>
      </c>
      <c r="I54">
        <f>IF(H54="","",LOWER(IF(AND(LEN(H54)&gt;1,RIGHT(H54,1)="/"),LEFT(H54,LEN(H54)-1),H54)))</f>
        <v/>
      </c>
      <c r="J54">
        <f>IF(I54="","",IFERROR(N(INDEX($A54:$E54,1,Rules!$H$16)),0))</f>
        <v/>
      </c>
      <c r="K54">
        <f>IF(I54="","",IFERROR(N(INDEX($A54:$E54,1,Rules!$H$17)),0))</f>
        <v/>
      </c>
      <c r="L54">
        <f>IF(I54="","",IFERROR(N(INDEX($A54:$E54,1,Rules!$H$18))*K54,0))</f>
        <v/>
      </c>
      <c r="M54">
        <f>IF(I54="","",IF(COUNTIF(Crawl!$EC$2:$EC$2001,I54)&gt;0,"Yes","No"))</f>
        <v/>
      </c>
    </row>
    <row r="55">
      <c r="G55">
        <f>IF(A55="","",IF(LEFT(A55,4)="http",IFERROR(MID(A55,FIND("/",A55,FIND("//",A55)+2),2000),"/"),A55))</f>
        <v/>
      </c>
      <c r="H55">
        <f>IF(G55="","",IFERROR(LEFT(SUBSTITUTE(G55,"#","?"),FIND("?",SUBSTITUTE(G55,"#","?"))-1),G55))</f>
        <v/>
      </c>
      <c r="I55">
        <f>IF(H55="","",LOWER(IF(AND(LEN(H55)&gt;1,RIGHT(H55,1)="/"),LEFT(H55,LEN(H55)-1),H55)))</f>
        <v/>
      </c>
      <c r="J55">
        <f>IF(I55="","",IFERROR(N(INDEX($A55:$E55,1,Rules!$H$16)),0))</f>
        <v/>
      </c>
      <c r="K55">
        <f>IF(I55="","",IFERROR(N(INDEX($A55:$E55,1,Rules!$H$17)),0))</f>
        <v/>
      </c>
      <c r="L55">
        <f>IF(I55="","",IFERROR(N(INDEX($A55:$E55,1,Rules!$H$18))*K55,0))</f>
        <v/>
      </c>
      <c r="M55">
        <f>IF(I55="","",IF(COUNTIF(Crawl!$EC$2:$EC$2001,I55)&gt;0,"Yes","No"))</f>
        <v/>
      </c>
    </row>
    <row r="56">
      <c r="G56">
        <f>IF(A56="","",IF(LEFT(A56,4)="http",IFERROR(MID(A56,FIND("/",A56,FIND("//",A56)+2),2000),"/"),A56))</f>
        <v/>
      </c>
      <c r="H56">
        <f>IF(G56="","",IFERROR(LEFT(SUBSTITUTE(G56,"#","?"),FIND("?",SUBSTITUTE(G56,"#","?"))-1),G56))</f>
        <v/>
      </c>
      <c r="I56">
        <f>IF(H56="","",LOWER(IF(AND(LEN(H56)&gt;1,RIGHT(H56,1)="/"),LEFT(H56,LEN(H56)-1),H56)))</f>
        <v/>
      </c>
      <c r="J56">
        <f>IF(I56="","",IFERROR(N(INDEX($A56:$E56,1,Rules!$H$16)),0))</f>
        <v/>
      </c>
      <c r="K56">
        <f>IF(I56="","",IFERROR(N(INDEX($A56:$E56,1,Rules!$H$17)),0))</f>
        <v/>
      </c>
      <c r="L56">
        <f>IF(I56="","",IFERROR(N(INDEX($A56:$E56,1,Rules!$H$18))*K56,0))</f>
        <v/>
      </c>
      <c r="M56">
        <f>IF(I56="","",IF(COUNTIF(Crawl!$EC$2:$EC$2001,I56)&gt;0,"Yes","No"))</f>
        <v/>
      </c>
    </row>
    <row r="57">
      <c r="G57">
        <f>IF(A57="","",IF(LEFT(A57,4)="http",IFERROR(MID(A57,FIND("/",A57,FIND("//",A57)+2),2000),"/"),A57))</f>
        <v/>
      </c>
      <c r="H57">
        <f>IF(G57="","",IFERROR(LEFT(SUBSTITUTE(G57,"#","?"),FIND("?",SUBSTITUTE(G57,"#","?"))-1),G57))</f>
        <v/>
      </c>
      <c r="I57">
        <f>IF(H57="","",LOWER(IF(AND(LEN(H57)&gt;1,RIGHT(H57,1)="/"),LEFT(H57,LEN(H57)-1),H57)))</f>
        <v/>
      </c>
      <c r="J57">
        <f>IF(I57="","",IFERROR(N(INDEX($A57:$E57,1,Rules!$H$16)),0))</f>
        <v/>
      </c>
      <c r="K57">
        <f>IF(I57="","",IFERROR(N(INDEX($A57:$E57,1,Rules!$H$17)),0))</f>
        <v/>
      </c>
      <c r="L57">
        <f>IF(I57="","",IFERROR(N(INDEX($A57:$E57,1,Rules!$H$18))*K57,0))</f>
        <v/>
      </c>
      <c r="M57">
        <f>IF(I57="","",IF(COUNTIF(Crawl!$EC$2:$EC$2001,I57)&gt;0,"Yes","No"))</f>
        <v/>
      </c>
    </row>
    <row r="58">
      <c r="G58">
        <f>IF(A58="","",IF(LEFT(A58,4)="http",IFERROR(MID(A58,FIND("/",A58,FIND("//",A58)+2),2000),"/"),A58))</f>
        <v/>
      </c>
      <c r="H58">
        <f>IF(G58="","",IFERROR(LEFT(SUBSTITUTE(G58,"#","?"),FIND("?",SUBSTITUTE(G58,"#","?"))-1),G58))</f>
        <v/>
      </c>
      <c r="I58">
        <f>IF(H58="","",LOWER(IF(AND(LEN(H58)&gt;1,RIGHT(H58,1)="/"),LEFT(H58,LEN(H58)-1),H58)))</f>
        <v/>
      </c>
      <c r="J58">
        <f>IF(I58="","",IFERROR(N(INDEX($A58:$E58,1,Rules!$H$16)),0))</f>
        <v/>
      </c>
      <c r="K58">
        <f>IF(I58="","",IFERROR(N(INDEX($A58:$E58,1,Rules!$H$17)),0))</f>
        <v/>
      </c>
      <c r="L58">
        <f>IF(I58="","",IFERROR(N(INDEX($A58:$E58,1,Rules!$H$18))*K58,0))</f>
        <v/>
      </c>
      <c r="M58">
        <f>IF(I58="","",IF(COUNTIF(Crawl!$EC$2:$EC$2001,I58)&gt;0,"Yes","No"))</f>
        <v/>
      </c>
    </row>
    <row r="59">
      <c r="G59">
        <f>IF(A59="","",IF(LEFT(A59,4)="http",IFERROR(MID(A59,FIND("/",A59,FIND("//",A59)+2),2000),"/"),A59))</f>
        <v/>
      </c>
      <c r="H59">
        <f>IF(G59="","",IFERROR(LEFT(SUBSTITUTE(G59,"#","?"),FIND("?",SUBSTITUTE(G59,"#","?"))-1),G59))</f>
        <v/>
      </c>
      <c r="I59">
        <f>IF(H59="","",LOWER(IF(AND(LEN(H59)&gt;1,RIGHT(H59,1)="/"),LEFT(H59,LEN(H59)-1),H59)))</f>
        <v/>
      </c>
      <c r="J59">
        <f>IF(I59="","",IFERROR(N(INDEX($A59:$E59,1,Rules!$H$16)),0))</f>
        <v/>
      </c>
      <c r="K59">
        <f>IF(I59="","",IFERROR(N(INDEX($A59:$E59,1,Rules!$H$17)),0))</f>
        <v/>
      </c>
      <c r="L59">
        <f>IF(I59="","",IFERROR(N(INDEX($A59:$E59,1,Rules!$H$18))*K59,0))</f>
        <v/>
      </c>
      <c r="M59">
        <f>IF(I59="","",IF(COUNTIF(Crawl!$EC$2:$EC$2001,I59)&gt;0,"Yes","No"))</f>
        <v/>
      </c>
    </row>
    <row r="60">
      <c r="G60">
        <f>IF(A60="","",IF(LEFT(A60,4)="http",IFERROR(MID(A60,FIND("/",A60,FIND("//",A60)+2),2000),"/"),A60))</f>
        <v/>
      </c>
      <c r="H60">
        <f>IF(G60="","",IFERROR(LEFT(SUBSTITUTE(G60,"#","?"),FIND("?",SUBSTITUTE(G60,"#","?"))-1),G60))</f>
        <v/>
      </c>
      <c r="I60">
        <f>IF(H60="","",LOWER(IF(AND(LEN(H60)&gt;1,RIGHT(H60,1)="/"),LEFT(H60,LEN(H60)-1),H60)))</f>
        <v/>
      </c>
      <c r="J60">
        <f>IF(I60="","",IFERROR(N(INDEX($A60:$E60,1,Rules!$H$16)),0))</f>
        <v/>
      </c>
      <c r="K60">
        <f>IF(I60="","",IFERROR(N(INDEX($A60:$E60,1,Rules!$H$17)),0))</f>
        <v/>
      </c>
      <c r="L60">
        <f>IF(I60="","",IFERROR(N(INDEX($A60:$E60,1,Rules!$H$18))*K60,0))</f>
        <v/>
      </c>
      <c r="M60">
        <f>IF(I60="","",IF(COUNTIF(Crawl!$EC$2:$EC$2001,I60)&gt;0,"Yes","No"))</f>
        <v/>
      </c>
    </row>
    <row r="61">
      <c r="G61">
        <f>IF(A61="","",IF(LEFT(A61,4)="http",IFERROR(MID(A61,FIND("/",A61,FIND("//",A61)+2),2000),"/"),A61))</f>
        <v/>
      </c>
      <c r="H61">
        <f>IF(G61="","",IFERROR(LEFT(SUBSTITUTE(G61,"#","?"),FIND("?",SUBSTITUTE(G61,"#","?"))-1),G61))</f>
        <v/>
      </c>
      <c r="I61">
        <f>IF(H61="","",LOWER(IF(AND(LEN(H61)&gt;1,RIGHT(H61,1)="/"),LEFT(H61,LEN(H61)-1),H61)))</f>
        <v/>
      </c>
      <c r="J61">
        <f>IF(I61="","",IFERROR(N(INDEX($A61:$E61,1,Rules!$H$16)),0))</f>
        <v/>
      </c>
      <c r="K61">
        <f>IF(I61="","",IFERROR(N(INDEX($A61:$E61,1,Rules!$H$17)),0))</f>
        <v/>
      </c>
      <c r="L61">
        <f>IF(I61="","",IFERROR(N(INDEX($A61:$E61,1,Rules!$H$18))*K61,0))</f>
        <v/>
      </c>
      <c r="M61">
        <f>IF(I61="","",IF(COUNTIF(Crawl!$EC$2:$EC$2001,I61)&gt;0,"Yes","No"))</f>
        <v/>
      </c>
    </row>
    <row r="62">
      <c r="G62">
        <f>IF(A62="","",IF(LEFT(A62,4)="http",IFERROR(MID(A62,FIND("/",A62,FIND("//",A62)+2),2000),"/"),A62))</f>
        <v/>
      </c>
      <c r="H62">
        <f>IF(G62="","",IFERROR(LEFT(SUBSTITUTE(G62,"#","?"),FIND("?",SUBSTITUTE(G62,"#","?"))-1),G62))</f>
        <v/>
      </c>
      <c r="I62">
        <f>IF(H62="","",LOWER(IF(AND(LEN(H62)&gt;1,RIGHT(H62,1)="/"),LEFT(H62,LEN(H62)-1),H62)))</f>
        <v/>
      </c>
      <c r="J62">
        <f>IF(I62="","",IFERROR(N(INDEX($A62:$E62,1,Rules!$H$16)),0))</f>
        <v/>
      </c>
      <c r="K62">
        <f>IF(I62="","",IFERROR(N(INDEX($A62:$E62,1,Rules!$H$17)),0))</f>
        <v/>
      </c>
      <c r="L62">
        <f>IF(I62="","",IFERROR(N(INDEX($A62:$E62,1,Rules!$H$18))*K62,0))</f>
        <v/>
      </c>
      <c r="M62">
        <f>IF(I62="","",IF(COUNTIF(Crawl!$EC$2:$EC$2001,I62)&gt;0,"Yes","No"))</f>
        <v/>
      </c>
    </row>
    <row r="63">
      <c r="G63">
        <f>IF(A63="","",IF(LEFT(A63,4)="http",IFERROR(MID(A63,FIND("/",A63,FIND("//",A63)+2),2000),"/"),A63))</f>
        <v/>
      </c>
      <c r="H63">
        <f>IF(G63="","",IFERROR(LEFT(SUBSTITUTE(G63,"#","?"),FIND("?",SUBSTITUTE(G63,"#","?"))-1),G63))</f>
        <v/>
      </c>
      <c r="I63">
        <f>IF(H63="","",LOWER(IF(AND(LEN(H63)&gt;1,RIGHT(H63,1)="/"),LEFT(H63,LEN(H63)-1),H63)))</f>
        <v/>
      </c>
      <c r="J63">
        <f>IF(I63="","",IFERROR(N(INDEX($A63:$E63,1,Rules!$H$16)),0))</f>
        <v/>
      </c>
      <c r="K63">
        <f>IF(I63="","",IFERROR(N(INDEX($A63:$E63,1,Rules!$H$17)),0))</f>
        <v/>
      </c>
      <c r="L63">
        <f>IF(I63="","",IFERROR(N(INDEX($A63:$E63,1,Rules!$H$18))*K63,0))</f>
        <v/>
      </c>
      <c r="M63">
        <f>IF(I63="","",IF(COUNTIF(Crawl!$EC$2:$EC$2001,I63)&gt;0,"Yes","No"))</f>
        <v/>
      </c>
    </row>
    <row r="64">
      <c r="G64">
        <f>IF(A64="","",IF(LEFT(A64,4)="http",IFERROR(MID(A64,FIND("/",A64,FIND("//",A64)+2),2000),"/"),A64))</f>
        <v/>
      </c>
      <c r="H64">
        <f>IF(G64="","",IFERROR(LEFT(SUBSTITUTE(G64,"#","?"),FIND("?",SUBSTITUTE(G64,"#","?"))-1),G64))</f>
        <v/>
      </c>
      <c r="I64">
        <f>IF(H64="","",LOWER(IF(AND(LEN(H64)&gt;1,RIGHT(H64,1)="/"),LEFT(H64,LEN(H64)-1),H64)))</f>
        <v/>
      </c>
      <c r="J64">
        <f>IF(I64="","",IFERROR(N(INDEX($A64:$E64,1,Rules!$H$16)),0))</f>
        <v/>
      </c>
      <c r="K64">
        <f>IF(I64="","",IFERROR(N(INDEX($A64:$E64,1,Rules!$H$17)),0))</f>
        <v/>
      </c>
      <c r="L64">
        <f>IF(I64="","",IFERROR(N(INDEX($A64:$E64,1,Rules!$H$18))*K64,0))</f>
        <v/>
      </c>
      <c r="M64">
        <f>IF(I64="","",IF(COUNTIF(Crawl!$EC$2:$EC$2001,I64)&gt;0,"Yes","No"))</f>
        <v/>
      </c>
    </row>
    <row r="65">
      <c r="G65">
        <f>IF(A65="","",IF(LEFT(A65,4)="http",IFERROR(MID(A65,FIND("/",A65,FIND("//",A65)+2),2000),"/"),A65))</f>
        <v/>
      </c>
      <c r="H65">
        <f>IF(G65="","",IFERROR(LEFT(SUBSTITUTE(G65,"#","?"),FIND("?",SUBSTITUTE(G65,"#","?"))-1),G65))</f>
        <v/>
      </c>
      <c r="I65">
        <f>IF(H65="","",LOWER(IF(AND(LEN(H65)&gt;1,RIGHT(H65,1)="/"),LEFT(H65,LEN(H65)-1),H65)))</f>
        <v/>
      </c>
      <c r="J65">
        <f>IF(I65="","",IFERROR(N(INDEX($A65:$E65,1,Rules!$H$16)),0))</f>
        <v/>
      </c>
      <c r="K65">
        <f>IF(I65="","",IFERROR(N(INDEX($A65:$E65,1,Rules!$H$17)),0))</f>
        <v/>
      </c>
      <c r="L65">
        <f>IF(I65="","",IFERROR(N(INDEX($A65:$E65,1,Rules!$H$18))*K65,0))</f>
        <v/>
      </c>
      <c r="M65">
        <f>IF(I65="","",IF(COUNTIF(Crawl!$EC$2:$EC$2001,I65)&gt;0,"Yes","No"))</f>
        <v/>
      </c>
    </row>
    <row r="66">
      <c r="G66">
        <f>IF(A66="","",IF(LEFT(A66,4)="http",IFERROR(MID(A66,FIND("/",A66,FIND("//",A66)+2),2000),"/"),A66))</f>
        <v/>
      </c>
      <c r="H66">
        <f>IF(G66="","",IFERROR(LEFT(SUBSTITUTE(G66,"#","?"),FIND("?",SUBSTITUTE(G66,"#","?"))-1),G66))</f>
        <v/>
      </c>
      <c r="I66">
        <f>IF(H66="","",LOWER(IF(AND(LEN(H66)&gt;1,RIGHT(H66,1)="/"),LEFT(H66,LEN(H66)-1),H66)))</f>
        <v/>
      </c>
      <c r="J66">
        <f>IF(I66="","",IFERROR(N(INDEX($A66:$E66,1,Rules!$H$16)),0))</f>
        <v/>
      </c>
      <c r="K66">
        <f>IF(I66="","",IFERROR(N(INDEX($A66:$E66,1,Rules!$H$17)),0))</f>
        <v/>
      </c>
      <c r="L66">
        <f>IF(I66="","",IFERROR(N(INDEX($A66:$E66,1,Rules!$H$18))*K66,0))</f>
        <v/>
      </c>
      <c r="M66">
        <f>IF(I66="","",IF(COUNTIF(Crawl!$EC$2:$EC$2001,I66)&gt;0,"Yes","No"))</f>
        <v/>
      </c>
    </row>
    <row r="67">
      <c r="G67">
        <f>IF(A67="","",IF(LEFT(A67,4)="http",IFERROR(MID(A67,FIND("/",A67,FIND("//",A67)+2),2000),"/"),A67))</f>
        <v/>
      </c>
      <c r="H67">
        <f>IF(G67="","",IFERROR(LEFT(SUBSTITUTE(G67,"#","?"),FIND("?",SUBSTITUTE(G67,"#","?"))-1),G67))</f>
        <v/>
      </c>
      <c r="I67">
        <f>IF(H67="","",LOWER(IF(AND(LEN(H67)&gt;1,RIGHT(H67,1)="/"),LEFT(H67,LEN(H67)-1),H67)))</f>
        <v/>
      </c>
      <c r="J67">
        <f>IF(I67="","",IFERROR(N(INDEX($A67:$E67,1,Rules!$H$16)),0))</f>
        <v/>
      </c>
      <c r="K67">
        <f>IF(I67="","",IFERROR(N(INDEX($A67:$E67,1,Rules!$H$17)),0))</f>
        <v/>
      </c>
      <c r="L67">
        <f>IF(I67="","",IFERROR(N(INDEX($A67:$E67,1,Rules!$H$18))*K67,0))</f>
        <v/>
      </c>
      <c r="M67">
        <f>IF(I67="","",IF(COUNTIF(Crawl!$EC$2:$EC$2001,I67)&gt;0,"Yes","No"))</f>
        <v/>
      </c>
    </row>
    <row r="68">
      <c r="G68">
        <f>IF(A68="","",IF(LEFT(A68,4)="http",IFERROR(MID(A68,FIND("/",A68,FIND("//",A68)+2),2000),"/"),A68))</f>
        <v/>
      </c>
      <c r="H68">
        <f>IF(G68="","",IFERROR(LEFT(SUBSTITUTE(G68,"#","?"),FIND("?",SUBSTITUTE(G68,"#","?"))-1),G68))</f>
        <v/>
      </c>
      <c r="I68">
        <f>IF(H68="","",LOWER(IF(AND(LEN(H68)&gt;1,RIGHT(H68,1)="/"),LEFT(H68,LEN(H68)-1),H68)))</f>
        <v/>
      </c>
      <c r="J68">
        <f>IF(I68="","",IFERROR(N(INDEX($A68:$E68,1,Rules!$H$16)),0))</f>
        <v/>
      </c>
      <c r="K68">
        <f>IF(I68="","",IFERROR(N(INDEX($A68:$E68,1,Rules!$H$17)),0))</f>
        <v/>
      </c>
      <c r="L68">
        <f>IF(I68="","",IFERROR(N(INDEX($A68:$E68,1,Rules!$H$18))*K68,0))</f>
        <v/>
      </c>
      <c r="M68">
        <f>IF(I68="","",IF(COUNTIF(Crawl!$EC$2:$EC$2001,I68)&gt;0,"Yes","No"))</f>
        <v/>
      </c>
    </row>
    <row r="69">
      <c r="G69">
        <f>IF(A69="","",IF(LEFT(A69,4)="http",IFERROR(MID(A69,FIND("/",A69,FIND("//",A69)+2),2000),"/"),A69))</f>
        <v/>
      </c>
      <c r="H69">
        <f>IF(G69="","",IFERROR(LEFT(SUBSTITUTE(G69,"#","?"),FIND("?",SUBSTITUTE(G69,"#","?"))-1),G69))</f>
        <v/>
      </c>
      <c r="I69">
        <f>IF(H69="","",LOWER(IF(AND(LEN(H69)&gt;1,RIGHT(H69,1)="/"),LEFT(H69,LEN(H69)-1),H69)))</f>
        <v/>
      </c>
      <c r="J69">
        <f>IF(I69="","",IFERROR(N(INDEX($A69:$E69,1,Rules!$H$16)),0))</f>
        <v/>
      </c>
      <c r="K69">
        <f>IF(I69="","",IFERROR(N(INDEX($A69:$E69,1,Rules!$H$17)),0))</f>
        <v/>
      </c>
      <c r="L69">
        <f>IF(I69="","",IFERROR(N(INDEX($A69:$E69,1,Rules!$H$18))*K69,0))</f>
        <v/>
      </c>
      <c r="M69">
        <f>IF(I69="","",IF(COUNTIF(Crawl!$EC$2:$EC$2001,I69)&gt;0,"Yes","No"))</f>
        <v/>
      </c>
    </row>
    <row r="70">
      <c r="G70">
        <f>IF(A70="","",IF(LEFT(A70,4)="http",IFERROR(MID(A70,FIND("/",A70,FIND("//",A70)+2),2000),"/"),A70))</f>
        <v/>
      </c>
      <c r="H70">
        <f>IF(G70="","",IFERROR(LEFT(SUBSTITUTE(G70,"#","?"),FIND("?",SUBSTITUTE(G70,"#","?"))-1),G70))</f>
        <v/>
      </c>
      <c r="I70">
        <f>IF(H70="","",LOWER(IF(AND(LEN(H70)&gt;1,RIGHT(H70,1)="/"),LEFT(H70,LEN(H70)-1),H70)))</f>
        <v/>
      </c>
      <c r="J70">
        <f>IF(I70="","",IFERROR(N(INDEX($A70:$E70,1,Rules!$H$16)),0))</f>
        <v/>
      </c>
      <c r="K70">
        <f>IF(I70="","",IFERROR(N(INDEX($A70:$E70,1,Rules!$H$17)),0))</f>
        <v/>
      </c>
      <c r="L70">
        <f>IF(I70="","",IFERROR(N(INDEX($A70:$E70,1,Rules!$H$18))*K70,0))</f>
        <v/>
      </c>
      <c r="M70">
        <f>IF(I70="","",IF(COUNTIF(Crawl!$EC$2:$EC$2001,I70)&gt;0,"Yes","No"))</f>
        <v/>
      </c>
    </row>
    <row r="71">
      <c r="G71">
        <f>IF(A71="","",IF(LEFT(A71,4)="http",IFERROR(MID(A71,FIND("/",A71,FIND("//",A71)+2),2000),"/"),A71))</f>
        <v/>
      </c>
      <c r="H71">
        <f>IF(G71="","",IFERROR(LEFT(SUBSTITUTE(G71,"#","?"),FIND("?",SUBSTITUTE(G71,"#","?"))-1),G71))</f>
        <v/>
      </c>
      <c r="I71">
        <f>IF(H71="","",LOWER(IF(AND(LEN(H71)&gt;1,RIGHT(H71,1)="/"),LEFT(H71,LEN(H71)-1),H71)))</f>
        <v/>
      </c>
      <c r="J71">
        <f>IF(I71="","",IFERROR(N(INDEX($A71:$E71,1,Rules!$H$16)),0))</f>
        <v/>
      </c>
      <c r="K71">
        <f>IF(I71="","",IFERROR(N(INDEX($A71:$E71,1,Rules!$H$17)),0))</f>
        <v/>
      </c>
      <c r="L71">
        <f>IF(I71="","",IFERROR(N(INDEX($A71:$E71,1,Rules!$H$18))*K71,0))</f>
        <v/>
      </c>
      <c r="M71">
        <f>IF(I71="","",IF(COUNTIF(Crawl!$EC$2:$EC$2001,I71)&gt;0,"Yes","No"))</f>
        <v/>
      </c>
    </row>
    <row r="72">
      <c r="G72">
        <f>IF(A72="","",IF(LEFT(A72,4)="http",IFERROR(MID(A72,FIND("/",A72,FIND("//",A72)+2),2000),"/"),A72))</f>
        <v/>
      </c>
      <c r="H72">
        <f>IF(G72="","",IFERROR(LEFT(SUBSTITUTE(G72,"#","?"),FIND("?",SUBSTITUTE(G72,"#","?"))-1),G72))</f>
        <v/>
      </c>
      <c r="I72">
        <f>IF(H72="","",LOWER(IF(AND(LEN(H72)&gt;1,RIGHT(H72,1)="/"),LEFT(H72,LEN(H72)-1),H72)))</f>
        <v/>
      </c>
      <c r="J72">
        <f>IF(I72="","",IFERROR(N(INDEX($A72:$E72,1,Rules!$H$16)),0))</f>
        <v/>
      </c>
      <c r="K72">
        <f>IF(I72="","",IFERROR(N(INDEX($A72:$E72,1,Rules!$H$17)),0))</f>
        <v/>
      </c>
      <c r="L72">
        <f>IF(I72="","",IFERROR(N(INDEX($A72:$E72,1,Rules!$H$18))*K72,0))</f>
        <v/>
      </c>
      <c r="M72">
        <f>IF(I72="","",IF(COUNTIF(Crawl!$EC$2:$EC$2001,I72)&gt;0,"Yes","No"))</f>
        <v/>
      </c>
    </row>
    <row r="73">
      <c r="G73">
        <f>IF(A73="","",IF(LEFT(A73,4)="http",IFERROR(MID(A73,FIND("/",A73,FIND("//",A73)+2),2000),"/"),A73))</f>
        <v/>
      </c>
      <c r="H73">
        <f>IF(G73="","",IFERROR(LEFT(SUBSTITUTE(G73,"#","?"),FIND("?",SUBSTITUTE(G73,"#","?"))-1),G73))</f>
        <v/>
      </c>
      <c r="I73">
        <f>IF(H73="","",LOWER(IF(AND(LEN(H73)&gt;1,RIGHT(H73,1)="/"),LEFT(H73,LEN(H73)-1),H73)))</f>
        <v/>
      </c>
      <c r="J73">
        <f>IF(I73="","",IFERROR(N(INDEX($A73:$E73,1,Rules!$H$16)),0))</f>
        <v/>
      </c>
      <c r="K73">
        <f>IF(I73="","",IFERROR(N(INDEX($A73:$E73,1,Rules!$H$17)),0))</f>
        <v/>
      </c>
      <c r="L73">
        <f>IF(I73="","",IFERROR(N(INDEX($A73:$E73,1,Rules!$H$18))*K73,0))</f>
        <v/>
      </c>
      <c r="M73">
        <f>IF(I73="","",IF(COUNTIF(Crawl!$EC$2:$EC$2001,I73)&gt;0,"Yes","No"))</f>
        <v/>
      </c>
    </row>
    <row r="74">
      <c r="G74">
        <f>IF(A74="","",IF(LEFT(A74,4)="http",IFERROR(MID(A74,FIND("/",A74,FIND("//",A74)+2),2000),"/"),A74))</f>
        <v/>
      </c>
      <c r="H74">
        <f>IF(G74="","",IFERROR(LEFT(SUBSTITUTE(G74,"#","?"),FIND("?",SUBSTITUTE(G74,"#","?"))-1),G74))</f>
        <v/>
      </c>
      <c r="I74">
        <f>IF(H74="","",LOWER(IF(AND(LEN(H74)&gt;1,RIGHT(H74,1)="/"),LEFT(H74,LEN(H74)-1),H74)))</f>
        <v/>
      </c>
      <c r="J74">
        <f>IF(I74="","",IFERROR(N(INDEX($A74:$E74,1,Rules!$H$16)),0))</f>
        <v/>
      </c>
      <c r="K74">
        <f>IF(I74="","",IFERROR(N(INDEX($A74:$E74,1,Rules!$H$17)),0))</f>
        <v/>
      </c>
      <c r="L74">
        <f>IF(I74="","",IFERROR(N(INDEX($A74:$E74,1,Rules!$H$18))*K74,0))</f>
        <v/>
      </c>
      <c r="M74">
        <f>IF(I74="","",IF(COUNTIF(Crawl!$EC$2:$EC$2001,I74)&gt;0,"Yes","No"))</f>
        <v/>
      </c>
    </row>
    <row r="75">
      <c r="G75">
        <f>IF(A75="","",IF(LEFT(A75,4)="http",IFERROR(MID(A75,FIND("/",A75,FIND("//",A75)+2),2000),"/"),A75))</f>
        <v/>
      </c>
      <c r="H75">
        <f>IF(G75="","",IFERROR(LEFT(SUBSTITUTE(G75,"#","?"),FIND("?",SUBSTITUTE(G75,"#","?"))-1),G75))</f>
        <v/>
      </c>
      <c r="I75">
        <f>IF(H75="","",LOWER(IF(AND(LEN(H75)&gt;1,RIGHT(H75,1)="/"),LEFT(H75,LEN(H75)-1),H75)))</f>
        <v/>
      </c>
      <c r="J75">
        <f>IF(I75="","",IFERROR(N(INDEX($A75:$E75,1,Rules!$H$16)),0))</f>
        <v/>
      </c>
      <c r="K75">
        <f>IF(I75="","",IFERROR(N(INDEX($A75:$E75,1,Rules!$H$17)),0))</f>
        <v/>
      </c>
      <c r="L75">
        <f>IF(I75="","",IFERROR(N(INDEX($A75:$E75,1,Rules!$H$18))*K75,0))</f>
        <v/>
      </c>
      <c r="M75">
        <f>IF(I75="","",IF(COUNTIF(Crawl!$EC$2:$EC$2001,I75)&gt;0,"Yes","No"))</f>
        <v/>
      </c>
    </row>
    <row r="76">
      <c r="G76">
        <f>IF(A76="","",IF(LEFT(A76,4)="http",IFERROR(MID(A76,FIND("/",A76,FIND("//",A76)+2),2000),"/"),A76))</f>
        <v/>
      </c>
      <c r="H76">
        <f>IF(G76="","",IFERROR(LEFT(SUBSTITUTE(G76,"#","?"),FIND("?",SUBSTITUTE(G76,"#","?"))-1),G76))</f>
        <v/>
      </c>
      <c r="I76">
        <f>IF(H76="","",LOWER(IF(AND(LEN(H76)&gt;1,RIGHT(H76,1)="/"),LEFT(H76,LEN(H76)-1),H76)))</f>
        <v/>
      </c>
      <c r="J76">
        <f>IF(I76="","",IFERROR(N(INDEX($A76:$E76,1,Rules!$H$16)),0))</f>
        <v/>
      </c>
      <c r="K76">
        <f>IF(I76="","",IFERROR(N(INDEX($A76:$E76,1,Rules!$H$17)),0))</f>
        <v/>
      </c>
      <c r="L76">
        <f>IF(I76="","",IFERROR(N(INDEX($A76:$E76,1,Rules!$H$18))*K76,0))</f>
        <v/>
      </c>
      <c r="M76">
        <f>IF(I76="","",IF(COUNTIF(Crawl!$EC$2:$EC$2001,I76)&gt;0,"Yes","No"))</f>
        <v/>
      </c>
    </row>
    <row r="77">
      <c r="G77">
        <f>IF(A77="","",IF(LEFT(A77,4)="http",IFERROR(MID(A77,FIND("/",A77,FIND("//",A77)+2),2000),"/"),A77))</f>
        <v/>
      </c>
      <c r="H77">
        <f>IF(G77="","",IFERROR(LEFT(SUBSTITUTE(G77,"#","?"),FIND("?",SUBSTITUTE(G77,"#","?"))-1),G77))</f>
        <v/>
      </c>
      <c r="I77">
        <f>IF(H77="","",LOWER(IF(AND(LEN(H77)&gt;1,RIGHT(H77,1)="/"),LEFT(H77,LEN(H77)-1),H77)))</f>
        <v/>
      </c>
      <c r="J77">
        <f>IF(I77="","",IFERROR(N(INDEX($A77:$E77,1,Rules!$H$16)),0))</f>
        <v/>
      </c>
      <c r="K77">
        <f>IF(I77="","",IFERROR(N(INDEX($A77:$E77,1,Rules!$H$17)),0))</f>
        <v/>
      </c>
      <c r="L77">
        <f>IF(I77="","",IFERROR(N(INDEX($A77:$E77,1,Rules!$H$18))*K77,0))</f>
        <v/>
      </c>
      <c r="M77">
        <f>IF(I77="","",IF(COUNTIF(Crawl!$EC$2:$EC$2001,I77)&gt;0,"Yes","No"))</f>
        <v/>
      </c>
    </row>
    <row r="78">
      <c r="G78">
        <f>IF(A78="","",IF(LEFT(A78,4)="http",IFERROR(MID(A78,FIND("/",A78,FIND("//",A78)+2),2000),"/"),A78))</f>
        <v/>
      </c>
      <c r="H78">
        <f>IF(G78="","",IFERROR(LEFT(SUBSTITUTE(G78,"#","?"),FIND("?",SUBSTITUTE(G78,"#","?"))-1),G78))</f>
        <v/>
      </c>
      <c r="I78">
        <f>IF(H78="","",LOWER(IF(AND(LEN(H78)&gt;1,RIGHT(H78,1)="/"),LEFT(H78,LEN(H78)-1),H78)))</f>
        <v/>
      </c>
      <c r="J78">
        <f>IF(I78="","",IFERROR(N(INDEX($A78:$E78,1,Rules!$H$16)),0))</f>
        <v/>
      </c>
      <c r="K78">
        <f>IF(I78="","",IFERROR(N(INDEX($A78:$E78,1,Rules!$H$17)),0))</f>
        <v/>
      </c>
      <c r="L78">
        <f>IF(I78="","",IFERROR(N(INDEX($A78:$E78,1,Rules!$H$18))*K78,0))</f>
        <v/>
      </c>
      <c r="M78">
        <f>IF(I78="","",IF(COUNTIF(Crawl!$EC$2:$EC$2001,I78)&gt;0,"Yes","No"))</f>
        <v/>
      </c>
    </row>
    <row r="79">
      <c r="G79">
        <f>IF(A79="","",IF(LEFT(A79,4)="http",IFERROR(MID(A79,FIND("/",A79,FIND("//",A79)+2),2000),"/"),A79))</f>
        <v/>
      </c>
      <c r="H79">
        <f>IF(G79="","",IFERROR(LEFT(SUBSTITUTE(G79,"#","?"),FIND("?",SUBSTITUTE(G79,"#","?"))-1),G79))</f>
        <v/>
      </c>
      <c r="I79">
        <f>IF(H79="","",LOWER(IF(AND(LEN(H79)&gt;1,RIGHT(H79,1)="/"),LEFT(H79,LEN(H79)-1),H79)))</f>
        <v/>
      </c>
      <c r="J79">
        <f>IF(I79="","",IFERROR(N(INDEX($A79:$E79,1,Rules!$H$16)),0))</f>
        <v/>
      </c>
      <c r="K79">
        <f>IF(I79="","",IFERROR(N(INDEX($A79:$E79,1,Rules!$H$17)),0))</f>
        <v/>
      </c>
      <c r="L79">
        <f>IF(I79="","",IFERROR(N(INDEX($A79:$E79,1,Rules!$H$18))*K79,0))</f>
        <v/>
      </c>
      <c r="M79">
        <f>IF(I79="","",IF(COUNTIF(Crawl!$EC$2:$EC$2001,I79)&gt;0,"Yes","No"))</f>
        <v/>
      </c>
    </row>
    <row r="80">
      <c r="G80">
        <f>IF(A80="","",IF(LEFT(A80,4)="http",IFERROR(MID(A80,FIND("/",A80,FIND("//",A80)+2),2000),"/"),A80))</f>
        <v/>
      </c>
      <c r="H80">
        <f>IF(G80="","",IFERROR(LEFT(SUBSTITUTE(G80,"#","?"),FIND("?",SUBSTITUTE(G80,"#","?"))-1),G80))</f>
        <v/>
      </c>
      <c r="I80">
        <f>IF(H80="","",LOWER(IF(AND(LEN(H80)&gt;1,RIGHT(H80,1)="/"),LEFT(H80,LEN(H80)-1),H80)))</f>
        <v/>
      </c>
      <c r="J80">
        <f>IF(I80="","",IFERROR(N(INDEX($A80:$E80,1,Rules!$H$16)),0))</f>
        <v/>
      </c>
      <c r="K80">
        <f>IF(I80="","",IFERROR(N(INDEX($A80:$E80,1,Rules!$H$17)),0))</f>
        <v/>
      </c>
      <c r="L80">
        <f>IF(I80="","",IFERROR(N(INDEX($A80:$E80,1,Rules!$H$18))*K80,0))</f>
        <v/>
      </c>
      <c r="M80">
        <f>IF(I80="","",IF(COUNTIF(Crawl!$EC$2:$EC$2001,I80)&gt;0,"Yes","No"))</f>
        <v/>
      </c>
    </row>
    <row r="81">
      <c r="G81">
        <f>IF(A81="","",IF(LEFT(A81,4)="http",IFERROR(MID(A81,FIND("/",A81,FIND("//",A81)+2),2000),"/"),A81))</f>
        <v/>
      </c>
      <c r="H81">
        <f>IF(G81="","",IFERROR(LEFT(SUBSTITUTE(G81,"#","?"),FIND("?",SUBSTITUTE(G81,"#","?"))-1),G81))</f>
        <v/>
      </c>
      <c r="I81">
        <f>IF(H81="","",LOWER(IF(AND(LEN(H81)&gt;1,RIGHT(H81,1)="/"),LEFT(H81,LEN(H81)-1),H81)))</f>
        <v/>
      </c>
      <c r="J81">
        <f>IF(I81="","",IFERROR(N(INDEX($A81:$E81,1,Rules!$H$16)),0))</f>
        <v/>
      </c>
      <c r="K81">
        <f>IF(I81="","",IFERROR(N(INDEX($A81:$E81,1,Rules!$H$17)),0))</f>
        <v/>
      </c>
      <c r="L81">
        <f>IF(I81="","",IFERROR(N(INDEX($A81:$E81,1,Rules!$H$18))*K81,0))</f>
        <v/>
      </c>
      <c r="M81">
        <f>IF(I81="","",IF(COUNTIF(Crawl!$EC$2:$EC$2001,I81)&gt;0,"Yes","No"))</f>
        <v/>
      </c>
    </row>
    <row r="82">
      <c r="G82">
        <f>IF(A82="","",IF(LEFT(A82,4)="http",IFERROR(MID(A82,FIND("/",A82,FIND("//",A82)+2),2000),"/"),A82))</f>
        <v/>
      </c>
      <c r="H82">
        <f>IF(G82="","",IFERROR(LEFT(SUBSTITUTE(G82,"#","?"),FIND("?",SUBSTITUTE(G82,"#","?"))-1),G82))</f>
        <v/>
      </c>
      <c r="I82">
        <f>IF(H82="","",LOWER(IF(AND(LEN(H82)&gt;1,RIGHT(H82,1)="/"),LEFT(H82,LEN(H82)-1),H82)))</f>
        <v/>
      </c>
      <c r="J82">
        <f>IF(I82="","",IFERROR(N(INDEX($A82:$E82,1,Rules!$H$16)),0))</f>
        <v/>
      </c>
      <c r="K82">
        <f>IF(I82="","",IFERROR(N(INDEX($A82:$E82,1,Rules!$H$17)),0))</f>
        <v/>
      </c>
      <c r="L82">
        <f>IF(I82="","",IFERROR(N(INDEX($A82:$E82,1,Rules!$H$18))*K82,0))</f>
        <v/>
      </c>
      <c r="M82">
        <f>IF(I82="","",IF(COUNTIF(Crawl!$EC$2:$EC$2001,I82)&gt;0,"Yes","No"))</f>
        <v/>
      </c>
    </row>
    <row r="83">
      <c r="G83">
        <f>IF(A83="","",IF(LEFT(A83,4)="http",IFERROR(MID(A83,FIND("/",A83,FIND("//",A83)+2),2000),"/"),A83))</f>
        <v/>
      </c>
      <c r="H83">
        <f>IF(G83="","",IFERROR(LEFT(SUBSTITUTE(G83,"#","?"),FIND("?",SUBSTITUTE(G83,"#","?"))-1),G83))</f>
        <v/>
      </c>
      <c r="I83">
        <f>IF(H83="","",LOWER(IF(AND(LEN(H83)&gt;1,RIGHT(H83,1)="/"),LEFT(H83,LEN(H83)-1),H83)))</f>
        <v/>
      </c>
      <c r="J83">
        <f>IF(I83="","",IFERROR(N(INDEX($A83:$E83,1,Rules!$H$16)),0))</f>
        <v/>
      </c>
      <c r="K83">
        <f>IF(I83="","",IFERROR(N(INDEX($A83:$E83,1,Rules!$H$17)),0))</f>
        <v/>
      </c>
      <c r="L83">
        <f>IF(I83="","",IFERROR(N(INDEX($A83:$E83,1,Rules!$H$18))*K83,0))</f>
        <v/>
      </c>
      <c r="M83">
        <f>IF(I83="","",IF(COUNTIF(Crawl!$EC$2:$EC$2001,I83)&gt;0,"Yes","No"))</f>
        <v/>
      </c>
    </row>
    <row r="84">
      <c r="G84">
        <f>IF(A84="","",IF(LEFT(A84,4)="http",IFERROR(MID(A84,FIND("/",A84,FIND("//",A84)+2),2000),"/"),A84))</f>
        <v/>
      </c>
      <c r="H84">
        <f>IF(G84="","",IFERROR(LEFT(SUBSTITUTE(G84,"#","?"),FIND("?",SUBSTITUTE(G84,"#","?"))-1),G84))</f>
        <v/>
      </c>
      <c r="I84">
        <f>IF(H84="","",LOWER(IF(AND(LEN(H84)&gt;1,RIGHT(H84,1)="/"),LEFT(H84,LEN(H84)-1),H84)))</f>
        <v/>
      </c>
      <c r="J84">
        <f>IF(I84="","",IFERROR(N(INDEX($A84:$E84,1,Rules!$H$16)),0))</f>
        <v/>
      </c>
      <c r="K84">
        <f>IF(I84="","",IFERROR(N(INDEX($A84:$E84,1,Rules!$H$17)),0))</f>
        <v/>
      </c>
      <c r="L84">
        <f>IF(I84="","",IFERROR(N(INDEX($A84:$E84,1,Rules!$H$18))*K84,0))</f>
        <v/>
      </c>
      <c r="M84">
        <f>IF(I84="","",IF(COUNTIF(Crawl!$EC$2:$EC$2001,I84)&gt;0,"Yes","No"))</f>
        <v/>
      </c>
    </row>
    <row r="85">
      <c r="G85">
        <f>IF(A85="","",IF(LEFT(A85,4)="http",IFERROR(MID(A85,FIND("/",A85,FIND("//",A85)+2),2000),"/"),A85))</f>
        <v/>
      </c>
      <c r="H85">
        <f>IF(G85="","",IFERROR(LEFT(SUBSTITUTE(G85,"#","?"),FIND("?",SUBSTITUTE(G85,"#","?"))-1),G85))</f>
        <v/>
      </c>
      <c r="I85">
        <f>IF(H85="","",LOWER(IF(AND(LEN(H85)&gt;1,RIGHT(H85,1)="/"),LEFT(H85,LEN(H85)-1),H85)))</f>
        <v/>
      </c>
      <c r="J85">
        <f>IF(I85="","",IFERROR(N(INDEX($A85:$E85,1,Rules!$H$16)),0))</f>
        <v/>
      </c>
      <c r="K85">
        <f>IF(I85="","",IFERROR(N(INDEX($A85:$E85,1,Rules!$H$17)),0))</f>
        <v/>
      </c>
      <c r="L85">
        <f>IF(I85="","",IFERROR(N(INDEX($A85:$E85,1,Rules!$H$18))*K85,0))</f>
        <v/>
      </c>
      <c r="M85">
        <f>IF(I85="","",IF(COUNTIF(Crawl!$EC$2:$EC$2001,I85)&gt;0,"Yes","No"))</f>
        <v/>
      </c>
    </row>
    <row r="86">
      <c r="G86">
        <f>IF(A86="","",IF(LEFT(A86,4)="http",IFERROR(MID(A86,FIND("/",A86,FIND("//",A86)+2),2000),"/"),A86))</f>
        <v/>
      </c>
      <c r="H86">
        <f>IF(G86="","",IFERROR(LEFT(SUBSTITUTE(G86,"#","?"),FIND("?",SUBSTITUTE(G86,"#","?"))-1),G86))</f>
        <v/>
      </c>
      <c r="I86">
        <f>IF(H86="","",LOWER(IF(AND(LEN(H86)&gt;1,RIGHT(H86,1)="/"),LEFT(H86,LEN(H86)-1),H86)))</f>
        <v/>
      </c>
      <c r="J86">
        <f>IF(I86="","",IFERROR(N(INDEX($A86:$E86,1,Rules!$H$16)),0))</f>
        <v/>
      </c>
      <c r="K86">
        <f>IF(I86="","",IFERROR(N(INDEX($A86:$E86,1,Rules!$H$17)),0))</f>
        <v/>
      </c>
      <c r="L86">
        <f>IF(I86="","",IFERROR(N(INDEX($A86:$E86,1,Rules!$H$18))*K86,0))</f>
        <v/>
      </c>
      <c r="M86">
        <f>IF(I86="","",IF(COUNTIF(Crawl!$EC$2:$EC$2001,I86)&gt;0,"Yes","No"))</f>
        <v/>
      </c>
    </row>
    <row r="87">
      <c r="G87">
        <f>IF(A87="","",IF(LEFT(A87,4)="http",IFERROR(MID(A87,FIND("/",A87,FIND("//",A87)+2),2000),"/"),A87))</f>
        <v/>
      </c>
      <c r="H87">
        <f>IF(G87="","",IFERROR(LEFT(SUBSTITUTE(G87,"#","?"),FIND("?",SUBSTITUTE(G87,"#","?"))-1),G87))</f>
        <v/>
      </c>
      <c r="I87">
        <f>IF(H87="","",LOWER(IF(AND(LEN(H87)&gt;1,RIGHT(H87,1)="/"),LEFT(H87,LEN(H87)-1),H87)))</f>
        <v/>
      </c>
      <c r="J87">
        <f>IF(I87="","",IFERROR(N(INDEX($A87:$E87,1,Rules!$H$16)),0))</f>
        <v/>
      </c>
      <c r="K87">
        <f>IF(I87="","",IFERROR(N(INDEX($A87:$E87,1,Rules!$H$17)),0))</f>
        <v/>
      </c>
      <c r="L87">
        <f>IF(I87="","",IFERROR(N(INDEX($A87:$E87,1,Rules!$H$18))*K87,0))</f>
        <v/>
      </c>
      <c r="M87">
        <f>IF(I87="","",IF(COUNTIF(Crawl!$EC$2:$EC$2001,I87)&gt;0,"Yes","No"))</f>
        <v/>
      </c>
    </row>
    <row r="88">
      <c r="G88">
        <f>IF(A88="","",IF(LEFT(A88,4)="http",IFERROR(MID(A88,FIND("/",A88,FIND("//",A88)+2),2000),"/"),A88))</f>
        <v/>
      </c>
      <c r="H88">
        <f>IF(G88="","",IFERROR(LEFT(SUBSTITUTE(G88,"#","?"),FIND("?",SUBSTITUTE(G88,"#","?"))-1),G88))</f>
        <v/>
      </c>
      <c r="I88">
        <f>IF(H88="","",LOWER(IF(AND(LEN(H88)&gt;1,RIGHT(H88,1)="/"),LEFT(H88,LEN(H88)-1),H88)))</f>
        <v/>
      </c>
      <c r="J88">
        <f>IF(I88="","",IFERROR(N(INDEX($A88:$E88,1,Rules!$H$16)),0))</f>
        <v/>
      </c>
      <c r="K88">
        <f>IF(I88="","",IFERROR(N(INDEX($A88:$E88,1,Rules!$H$17)),0))</f>
        <v/>
      </c>
      <c r="L88">
        <f>IF(I88="","",IFERROR(N(INDEX($A88:$E88,1,Rules!$H$18))*K88,0))</f>
        <v/>
      </c>
      <c r="M88">
        <f>IF(I88="","",IF(COUNTIF(Crawl!$EC$2:$EC$2001,I88)&gt;0,"Yes","No"))</f>
        <v/>
      </c>
    </row>
    <row r="89">
      <c r="G89">
        <f>IF(A89="","",IF(LEFT(A89,4)="http",IFERROR(MID(A89,FIND("/",A89,FIND("//",A89)+2),2000),"/"),A89))</f>
        <v/>
      </c>
      <c r="H89">
        <f>IF(G89="","",IFERROR(LEFT(SUBSTITUTE(G89,"#","?"),FIND("?",SUBSTITUTE(G89,"#","?"))-1),G89))</f>
        <v/>
      </c>
      <c r="I89">
        <f>IF(H89="","",LOWER(IF(AND(LEN(H89)&gt;1,RIGHT(H89,1)="/"),LEFT(H89,LEN(H89)-1),H89)))</f>
        <v/>
      </c>
      <c r="J89">
        <f>IF(I89="","",IFERROR(N(INDEX($A89:$E89,1,Rules!$H$16)),0))</f>
        <v/>
      </c>
      <c r="K89">
        <f>IF(I89="","",IFERROR(N(INDEX($A89:$E89,1,Rules!$H$17)),0))</f>
        <v/>
      </c>
      <c r="L89">
        <f>IF(I89="","",IFERROR(N(INDEX($A89:$E89,1,Rules!$H$18))*K89,0))</f>
        <v/>
      </c>
      <c r="M89">
        <f>IF(I89="","",IF(COUNTIF(Crawl!$EC$2:$EC$2001,I89)&gt;0,"Yes","No"))</f>
        <v/>
      </c>
    </row>
    <row r="90">
      <c r="G90">
        <f>IF(A90="","",IF(LEFT(A90,4)="http",IFERROR(MID(A90,FIND("/",A90,FIND("//",A90)+2),2000),"/"),A90))</f>
        <v/>
      </c>
      <c r="H90">
        <f>IF(G90="","",IFERROR(LEFT(SUBSTITUTE(G90,"#","?"),FIND("?",SUBSTITUTE(G90,"#","?"))-1),G90))</f>
        <v/>
      </c>
      <c r="I90">
        <f>IF(H90="","",LOWER(IF(AND(LEN(H90)&gt;1,RIGHT(H90,1)="/"),LEFT(H90,LEN(H90)-1),H90)))</f>
        <v/>
      </c>
      <c r="J90">
        <f>IF(I90="","",IFERROR(N(INDEX($A90:$E90,1,Rules!$H$16)),0))</f>
        <v/>
      </c>
      <c r="K90">
        <f>IF(I90="","",IFERROR(N(INDEX($A90:$E90,1,Rules!$H$17)),0))</f>
        <v/>
      </c>
      <c r="L90">
        <f>IF(I90="","",IFERROR(N(INDEX($A90:$E90,1,Rules!$H$18))*K90,0))</f>
        <v/>
      </c>
      <c r="M90">
        <f>IF(I90="","",IF(COUNTIF(Crawl!$EC$2:$EC$2001,I90)&gt;0,"Yes","No"))</f>
        <v/>
      </c>
    </row>
    <row r="91">
      <c r="G91">
        <f>IF(A91="","",IF(LEFT(A91,4)="http",IFERROR(MID(A91,FIND("/",A91,FIND("//",A91)+2),2000),"/"),A91))</f>
        <v/>
      </c>
      <c r="H91">
        <f>IF(G91="","",IFERROR(LEFT(SUBSTITUTE(G91,"#","?"),FIND("?",SUBSTITUTE(G91,"#","?"))-1),G91))</f>
        <v/>
      </c>
      <c r="I91">
        <f>IF(H91="","",LOWER(IF(AND(LEN(H91)&gt;1,RIGHT(H91,1)="/"),LEFT(H91,LEN(H91)-1),H91)))</f>
        <v/>
      </c>
      <c r="J91">
        <f>IF(I91="","",IFERROR(N(INDEX($A91:$E91,1,Rules!$H$16)),0))</f>
        <v/>
      </c>
      <c r="K91">
        <f>IF(I91="","",IFERROR(N(INDEX($A91:$E91,1,Rules!$H$17)),0))</f>
        <v/>
      </c>
      <c r="L91">
        <f>IF(I91="","",IFERROR(N(INDEX($A91:$E91,1,Rules!$H$18))*K91,0))</f>
        <v/>
      </c>
      <c r="M91">
        <f>IF(I91="","",IF(COUNTIF(Crawl!$EC$2:$EC$2001,I91)&gt;0,"Yes","No"))</f>
        <v/>
      </c>
    </row>
    <row r="92">
      <c r="G92">
        <f>IF(A92="","",IF(LEFT(A92,4)="http",IFERROR(MID(A92,FIND("/",A92,FIND("//",A92)+2),2000),"/"),A92))</f>
        <v/>
      </c>
      <c r="H92">
        <f>IF(G92="","",IFERROR(LEFT(SUBSTITUTE(G92,"#","?"),FIND("?",SUBSTITUTE(G92,"#","?"))-1),G92))</f>
        <v/>
      </c>
      <c r="I92">
        <f>IF(H92="","",LOWER(IF(AND(LEN(H92)&gt;1,RIGHT(H92,1)="/"),LEFT(H92,LEN(H92)-1),H92)))</f>
        <v/>
      </c>
      <c r="J92">
        <f>IF(I92="","",IFERROR(N(INDEX($A92:$E92,1,Rules!$H$16)),0))</f>
        <v/>
      </c>
      <c r="K92">
        <f>IF(I92="","",IFERROR(N(INDEX($A92:$E92,1,Rules!$H$17)),0))</f>
        <v/>
      </c>
      <c r="L92">
        <f>IF(I92="","",IFERROR(N(INDEX($A92:$E92,1,Rules!$H$18))*K92,0))</f>
        <v/>
      </c>
      <c r="M92">
        <f>IF(I92="","",IF(COUNTIF(Crawl!$EC$2:$EC$2001,I92)&gt;0,"Yes","No"))</f>
        <v/>
      </c>
    </row>
    <row r="93">
      <c r="G93">
        <f>IF(A93="","",IF(LEFT(A93,4)="http",IFERROR(MID(A93,FIND("/",A93,FIND("//",A93)+2),2000),"/"),A93))</f>
        <v/>
      </c>
      <c r="H93">
        <f>IF(G93="","",IFERROR(LEFT(SUBSTITUTE(G93,"#","?"),FIND("?",SUBSTITUTE(G93,"#","?"))-1),G93))</f>
        <v/>
      </c>
      <c r="I93">
        <f>IF(H93="","",LOWER(IF(AND(LEN(H93)&gt;1,RIGHT(H93,1)="/"),LEFT(H93,LEN(H93)-1),H93)))</f>
        <v/>
      </c>
      <c r="J93">
        <f>IF(I93="","",IFERROR(N(INDEX($A93:$E93,1,Rules!$H$16)),0))</f>
        <v/>
      </c>
      <c r="K93">
        <f>IF(I93="","",IFERROR(N(INDEX($A93:$E93,1,Rules!$H$17)),0))</f>
        <v/>
      </c>
      <c r="L93">
        <f>IF(I93="","",IFERROR(N(INDEX($A93:$E93,1,Rules!$H$18))*K93,0))</f>
        <v/>
      </c>
      <c r="M93">
        <f>IF(I93="","",IF(COUNTIF(Crawl!$EC$2:$EC$2001,I93)&gt;0,"Yes","No"))</f>
        <v/>
      </c>
    </row>
    <row r="94">
      <c r="G94">
        <f>IF(A94="","",IF(LEFT(A94,4)="http",IFERROR(MID(A94,FIND("/",A94,FIND("//",A94)+2),2000),"/"),A94))</f>
        <v/>
      </c>
      <c r="H94">
        <f>IF(G94="","",IFERROR(LEFT(SUBSTITUTE(G94,"#","?"),FIND("?",SUBSTITUTE(G94,"#","?"))-1),G94))</f>
        <v/>
      </c>
      <c r="I94">
        <f>IF(H94="","",LOWER(IF(AND(LEN(H94)&gt;1,RIGHT(H94,1)="/"),LEFT(H94,LEN(H94)-1),H94)))</f>
        <v/>
      </c>
      <c r="J94">
        <f>IF(I94="","",IFERROR(N(INDEX($A94:$E94,1,Rules!$H$16)),0))</f>
        <v/>
      </c>
      <c r="K94">
        <f>IF(I94="","",IFERROR(N(INDEX($A94:$E94,1,Rules!$H$17)),0))</f>
        <v/>
      </c>
      <c r="L94">
        <f>IF(I94="","",IFERROR(N(INDEX($A94:$E94,1,Rules!$H$18))*K94,0))</f>
        <v/>
      </c>
      <c r="M94">
        <f>IF(I94="","",IF(COUNTIF(Crawl!$EC$2:$EC$2001,I94)&gt;0,"Yes","No"))</f>
        <v/>
      </c>
    </row>
    <row r="95">
      <c r="G95">
        <f>IF(A95="","",IF(LEFT(A95,4)="http",IFERROR(MID(A95,FIND("/",A95,FIND("//",A95)+2),2000),"/"),A95))</f>
        <v/>
      </c>
      <c r="H95">
        <f>IF(G95="","",IFERROR(LEFT(SUBSTITUTE(G95,"#","?"),FIND("?",SUBSTITUTE(G95,"#","?"))-1),G95))</f>
        <v/>
      </c>
      <c r="I95">
        <f>IF(H95="","",LOWER(IF(AND(LEN(H95)&gt;1,RIGHT(H95,1)="/"),LEFT(H95,LEN(H95)-1),H95)))</f>
        <v/>
      </c>
      <c r="J95">
        <f>IF(I95="","",IFERROR(N(INDEX($A95:$E95,1,Rules!$H$16)),0))</f>
        <v/>
      </c>
      <c r="K95">
        <f>IF(I95="","",IFERROR(N(INDEX($A95:$E95,1,Rules!$H$17)),0))</f>
        <v/>
      </c>
      <c r="L95">
        <f>IF(I95="","",IFERROR(N(INDEX($A95:$E95,1,Rules!$H$18))*K95,0))</f>
        <v/>
      </c>
      <c r="M95">
        <f>IF(I95="","",IF(COUNTIF(Crawl!$EC$2:$EC$2001,I95)&gt;0,"Yes","No"))</f>
        <v/>
      </c>
    </row>
    <row r="96">
      <c r="G96">
        <f>IF(A96="","",IF(LEFT(A96,4)="http",IFERROR(MID(A96,FIND("/",A96,FIND("//",A96)+2),2000),"/"),A96))</f>
        <v/>
      </c>
      <c r="H96">
        <f>IF(G96="","",IFERROR(LEFT(SUBSTITUTE(G96,"#","?"),FIND("?",SUBSTITUTE(G96,"#","?"))-1),G96))</f>
        <v/>
      </c>
      <c r="I96">
        <f>IF(H96="","",LOWER(IF(AND(LEN(H96)&gt;1,RIGHT(H96,1)="/"),LEFT(H96,LEN(H96)-1),H96)))</f>
        <v/>
      </c>
      <c r="J96">
        <f>IF(I96="","",IFERROR(N(INDEX($A96:$E96,1,Rules!$H$16)),0))</f>
        <v/>
      </c>
      <c r="K96">
        <f>IF(I96="","",IFERROR(N(INDEX($A96:$E96,1,Rules!$H$17)),0))</f>
        <v/>
      </c>
      <c r="L96">
        <f>IF(I96="","",IFERROR(N(INDEX($A96:$E96,1,Rules!$H$18))*K96,0))</f>
        <v/>
      </c>
      <c r="M96">
        <f>IF(I96="","",IF(COUNTIF(Crawl!$EC$2:$EC$2001,I96)&gt;0,"Yes","No"))</f>
        <v/>
      </c>
    </row>
    <row r="97">
      <c r="G97">
        <f>IF(A97="","",IF(LEFT(A97,4)="http",IFERROR(MID(A97,FIND("/",A97,FIND("//",A97)+2),2000),"/"),A97))</f>
        <v/>
      </c>
      <c r="H97">
        <f>IF(G97="","",IFERROR(LEFT(SUBSTITUTE(G97,"#","?"),FIND("?",SUBSTITUTE(G97,"#","?"))-1),G97))</f>
        <v/>
      </c>
      <c r="I97">
        <f>IF(H97="","",LOWER(IF(AND(LEN(H97)&gt;1,RIGHT(H97,1)="/"),LEFT(H97,LEN(H97)-1),H97)))</f>
        <v/>
      </c>
      <c r="J97">
        <f>IF(I97="","",IFERROR(N(INDEX($A97:$E97,1,Rules!$H$16)),0))</f>
        <v/>
      </c>
      <c r="K97">
        <f>IF(I97="","",IFERROR(N(INDEX($A97:$E97,1,Rules!$H$17)),0))</f>
        <v/>
      </c>
      <c r="L97">
        <f>IF(I97="","",IFERROR(N(INDEX($A97:$E97,1,Rules!$H$18))*K97,0))</f>
        <v/>
      </c>
      <c r="M97">
        <f>IF(I97="","",IF(COUNTIF(Crawl!$EC$2:$EC$2001,I97)&gt;0,"Yes","No"))</f>
        <v/>
      </c>
    </row>
    <row r="98">
      <c r="G98">
        <f>IF(A98="","",IF(LEFT(A98,4)="http",IFERROR(MID(A98,FIND("/",A98,FIND("//",A98)+2),2000),"/"),A98))</f>
        <v/>
      </c>
      <c r="H98">
        <f>IF(G98="","",IFERROR(LEFT(SUBSTITUTE(G98,"#","?"),FIND("?",SUBSTITUTE(G98,"#","?"))-1),G98))</f>
        <v/>
      </c>
      <c r="I98">
        <f>IF(H98="","",LOWER(IF(AND(LEN(H98)&gt;1,RIGHT(H98,1)="/"),LEFT(H98,LEN(H98)-1),H98)))</f>
        <v/>
      </c>
      <c r="J98">
        <f>IF(I98="","",IFERROR(N(INDEX($A98:$E98,1,Rules!$H$16)),0))</f>
        <v/>
      </c>
      <c r="K98">
        <f>IF(I98="","",IFERROR(N(INDEX($A98:$E98,1,Rules!$H$17)),0))</f>
        <v/>
      </c>
      <c r="L98">
        <f>IF(I98="","",IFERROR(N(INDEX($A98:$E98,1,Rules!$H$18))*K98,0))</f>
        <v/>
      </c>
      <c r="M98">
        <f>IF(I98="","",IF(COUNTIF(Crawl!$EC$2:$EC$2001,I98)&gt;0,"Yes","No"))</f>
        <v/>
      </c>
    </row>
    <row r="99">
      <c r="G99">
        <f>IF(A99="","",IF(LEFT(A99,4)="http",IFERROR(MID(A99,FIND("/",A99,FIND("//",A99)+2),2000),"/"),A99))</f>
        <v/>
      </c>
      <c r="H99">
        <f>IF(G99="","",IFERROR(LEFT(SUBSTITUTE(G99,"#","?"),FIND("?",SUBSTITUTE(G99,"#","?"))-1),G99))</f>
        <v/>
      </c>
      <c r="I99">
        <f>IF(H99="","",LOWER(IF(AND(LEN(H99)&gt;1,RIGHT(H99,1)="/"),LEFT(H99,LEN(H99)-1),H99)))</f>
        <v/>
      </c>
      <c r="J99">
        <f>IF(I99="","",IFERROR(N(INDEX($A99:$E99,1,Rules!$H$16)),0))</f>
        <v/>
      </c>
      <c r="K99">
        <f>IF(I99="","",IFERROR(N(INDEX($A99:$E99,1,Rules!$H$17)),0))</f>
        <v/>
      </c>
      <c r="L99">
        <f>IF(I99="","",IFERROR(N(INDEX($A99:$E99,1,Rules!$H$18))*K99,0))</f>
        <v/>
      </c>
      <c r="M99">
        <f>IF(I99="","",IF(COUNTIF(Crawl!$EC$2:$EC$2001,I99)&gt;0,"Yes","No"))</f>
        <v/>
      </c>
    </row>
    <row r="100">
      <c r="G100">
        <f>IF(A100="","",IF(LEFT(A100,4)="http",IFERROR(MID(A100,FIND("/",A100,FIND("//",A100)+2),2000),"/"),A100))</f>
        <v/>
      </c>
      <c r="H100">
        <f>IF(G100="","",IFERROR(LEFT(SUBSTITUTE(G100,"#","?"),FIND("?",SUBSTITUTE(G100,"#","?"))-1),G100))</f>
        <v/>
      </c>
      <c r="I100">
        <f>IF(H100="","",LOWER(IF(AND(LEN(H100)&gt;1,RIGHT(H100,1)="/"),LEFT(H100,LEN(H100)-1),H100)))</f>
        <v/>
      </c>
      <c r="J100">
        <f>IF(I100="","",IFERROR(N(INDEX($A100:$E100,1,Rules!$H$16)),0))</f>
        <v/>
      </c>
      <c r="K100">
        <f>IF(I100="","",IFERROR(N(INDEX($A100:$E100,1,Rules!$H$17)),0))</f>
        <v/>
      </c>
      <c r="L100">
        <f>IF(I100="","",IFERROR(N(INDEX($A100:$E100,1,Rules!$H$18))*K100,0))</f>
        <v/>
      </c>
      <c r="M100">
        <f>IF(I100="","",IF(COUNTIF(Crawl!$EC$2:$EC$2001,I100)&gt;0,"Yes","No"))</f>
        <v/>
      </c>
    </row>
    <row r="101">
      <c r="G101">
        <f>IF(A101="","",IF(LEFT(A101,4)="http",IFERROR(MID(A101,FIND("/",A101,FIND("//",A101)+2),2000),"/"),A101))</f>
        <v/>
      </c>
      <c r="H101">
        <f>IF(G101="","",IFERROR(LEFT(SUBSTITUTE(G101,"#","?"),FIND("?",SUBSTITUTE(G101,"#","?"))-1),G101))</f>
        <v/>
      </c>
      <c r="I101">
        <f>IF(H101="","",LOWER(IF(AND(LEN(H101)&gt;1,RIGHT(H101,1)="/"),LEFT(H101,LEN(H101)-1),H101)))</f>
        <v/>
      </c>
      <c r="J101">
        <f>IF(I101="","",IFERROR(N(INDEX($A101:$E101,1,Rules!$H$16)),0))</f>
        <v/>
      </c>
      <c r="K101">
        <f>IF(I101="","",IFERROR(N(INDEX($A101:$E101,1,Rules!$H$17)),0))</f>
        <v/>
      </c>
      <c r="L101">
        <f>IF(I101="","",IFERROR(N(INDEX($A101:$E101,1,Rules!$H$18))*K101,0))</f>
        <v/>
      </c>
      <c r="M101">
        <f>IF(I101="","",IF(COUNTIF(Crawl!$EC$2:$EC$2001,I101)&gt;0,"Yes","No"))</f>
        <v/>
      </c>
    </row>
    <row r="102">
      <c r="G102">
        <f>IF(A102="","",IF(LEFT(A102,4)="http",IFERROR(MID(A102,FIND("/",A102,FIND("//",A102)+2),2000),"/"),A102))</f>
        <v/>
      </c>
      <c r="H102">
        <f>IF(G102="","",IFERROR(LEFT(SUBSTITUTE(G102,"#","?"),FIND("?",SUBSTITUTE(G102,"#","?"))-1),G102))</f>
        <v/>
      </c>
      <c r="I102">
        <f>IF(H102="","",LOWER(IF(AND(LEN(H102)&gt;1,RIGHT(H102,1)="/"),LEFT(H102,LEN(H102)-1),H102)))</f>
        <v/>
      </c>
      <c r="J102">
        <f>IF(I102="","",IFERROR(N(INDEX($A102:$E102,1,Rules!$H$16)),0))</f>
        <v/>
      </c>
      <c r="K102">
        <f>IF(I102="","",IFERROR(N(INDEX($A102:$E102,1,Rules!$H$17)),0))</f>
        <v/>
      </c>
      <c r="L102">
        <f>IF(I102="","",IFERROR(N(INDEX($A102:$E102,1,Rules!$H$18))*K102,0))</f>
        <v/>
      </c>
      <c r="M102">
        <f>IF(I102="","",IF(COUNTIF(Crawl!$EC$2:$EC$2001,I102)&gt;0,"Yes","No"))</f>
        <v/>
      </c>
    </row>
    <row r="103">
      <c r="G103">
        <f>IF(A103="","",IF(LEFT(A103,4)="http",IFERROR(MID(A103,FIND("/",A103,FIND("//",A103)+2),2000),"/"),A103))</f>
        <v/>
      </c>
      <c r="H103">
        <f>IF(G103="","",IFERROR(LEFT(SUBSTITUTE(G103,"#","?"),FIND("?",SUBSTITUTE(G103,"#","?"))-1),G103))</f>
        <v/>
      </c>
      <c r="I103">
        <f>IF(H103="","",LOWER(IF(AND(LEN(H103)&gt;1,RIGHT(H103,1)="/"),LEFT(H103,LEN(H103)-1),H103)))</f>
        <v/>
      </c>
      <c r="J103">
        <f>IF(I103="","",IFERROR(N(INDEX($A103:$E103,1,Rules!$H$16)),0))</f>
        <v/>
      </c>
      <c r="K103">
        <f>IF(I103="","",IFERROR(N(INDEX($A103:$E103,1,Rules!$H$17)),0))</f>
        <v/>
      </c>
      <c r="L103">
        <f>IF(I103="","",IFERROR(N(INDEX($A103:$E103,1,Rules!$H$18))*K103,0))</f>
        <v/>
      </c>
      <c r="M103">
        <f>IF(I103="","",IF(COUNTIF(Crawl!$EC$2:$EC$2001,I103)&gt;0,"Yes","No"))</f>
        <v/>
      </c>
    </row>
    <row r="104">
      <c r="G104">
        <f>IF(A104="","",IF(LEFT(A104,4)="http",IFERROR(MID(A104,FIND("/",A104,FIND("//",A104)+2),2000),"/"),A104))</f>
        <v/>
      </c>
      <c r="H104">
        <f>IF(G104="","",IFERROR(LEFT(SUBSTITUTE(G104,"#","?"),FIND("?",SUBSTITUTE(G104,"#","?"))-1),G104))</f>
        <v/>
      </c>
      <c r="I104">
        <f>IF(H104="","",LOWER(IF(AND(LEN(H104)&gt;1,RIGHT(H104,1)="/"),LEFT(H104,LEN(H104)-1),H104)))</f>
        <v/>
      </c>
      <c r="J104">
        <f>IF(I104="","",IFERROR(N(INDEX($A104:$E104,1,Rules!$H$16)),0))</f>
        <v/>
      </c>
      <c r="K104">
        <f>IF(I104="","",IFERROR(N(INDEX($A104:$E104,1,Rules!$H$17)),0))</f>
        <v/>
      </c>
      <c r="L104">
        <f>IF(I104="","",IFERROR(N(INDEX($A104:$E104,1,Rules!$H$18))*K104,0))</f>
        <v/>
      </c>
      <c r="M104">
        <f>IF(I104="","",IF(COUNTIF(Crawl!$EC$2:$EC$2001,I104)&gt;0,"Yes","No"))</f>
        <v/>
      </c>
    </row>
    <row r="105">
      <c r="G105">
        <f>IF(A105="","",IF(LEFT(A105,4)="http",IFERROR(MID(A105,FIND("/",A105,FIND("//",A105)+2),2000),"/"),A105))</f>
        <v/>
      </c>
      <c r="H105">
        <f>IF(G105="","",IFERROR(LEFT(SUBSTITUTE(G105,"#","?"),FIND("?",SUBSTITUTE(G105,"#","?"))-1),G105))</f>
        <v/>
      </c>
      <c r="I105">
        <f>IF(H105="","",LOWER(IF(AND(LEN(H105)&gt;1,RIGHT(H105,1)="/"),LEFT(H105,LEN(H105)-1),H105)))</f>
        <v/>
      </c>
      <c r="J105">
        <f>IF(I105="","",IFERROR(N(INDEX($A105:$E105,1,Rules!$H$16)),0))</f>
        <v/>
      </c>
      <c r="K105">
        <f>IF(I105="","",IFERROR(N(INDEX($A105:$E105,1,Rules!$H$17)),0))</f>
        <v/>
      </c>
      <c r="L105">
        <f>IF(I105="","",IFERROR(N(INDEX($A105:$E105,1,Rules!$H$18))*K105,0))</f>
        <v/>
      </c>
      <c r="M105">
        <f>IF(I105="","",IF(COUNTIF(Crawl!$EC$2:$EC$2001,I105)&gt;0,"Yes","No"))</f>
        <v/>
      </c>
    </row>
    <row r="106">
      <c r="G106">
        <f>IF(A106="","",IF(LEFT(A106,4)="http",IFERROR(MID(A106,FIND("/",A106,FIND("//",A106)+2),2000),"/"),A106))</f>
        <v/>
      </c>
      <c r="H106">
        <f>IF(G106="","",IFERROR(LEFT(SUBSTITUTE(G106,"#","?"),FIND("?",SUBSTITUTE(G106,"#","?"))-1),G106))</f>
        <v/>
      </c>
      <c r="I106">
        <f>IF(H106="","",LOWER(IF(AND(LEN(H106)&gt;1,RIGHT(H106,1)="/"),LEFT(H106,LEN(H106)-1),H106)))</f>
        <v/>
      </c>
      <c r="J106">
        <f>IF(I106="","",IFERROR(N(INDEX($A106:$E106,1,Rules!$H$16)),0))</f>
        <v/>
      </c>
      <c r="K106">
        <f>IF(I106="","",IFERROR(N(INDEX($A106:$E106,1,Rules!$H$17)),0))</f>
        <v/>
      </c>
      <c r="L106">
        <f>IF(I106="","",IFERROR(N(INDEX($A106:$E106,1,Rules!$H$18))*K106,0))</f>
        <v/>
      </c>
      <c r="M106">
        <f>IF(I106="","",IF(COUNTIF(Crawl!$EC$2:$EC$2001,I106)&gt;0,"Yes","No"))</f>
        <v/>
      </c>
    </row>
    <row r="107">
      <c r="G107">
        <f>IF(A107="","",IF(LEFT(A107,4)="http",IFERROR(MID(A107,FIND("/",A107,FIND("//",A107)+2),2000),"/"),A107))</f>
        <v/>
      </c>
      <c r="H107">
        <f>IF(G107="","",IFERROR(LEFT(SUBSTITUTE(G107,"#","?"),FIND("?",SUBSTITUTE(G107,"#","?"))-1),G107))</f>
        <v/>
      </c>
      <c r="I107">
        <f>IF(H107="","",LOWER(IF(AND(LEN(H107)&gt;1,RIGHT(H107,1)="/"),LEFT(H107,LEN(H107)-1),H107)))</f>
        <v/>
      </c>
      <c r="J107">
        <f>IF(I107="","",IFERROR(N(INDEX($A107:$E107,1,Rules!$H$16)),0))</f>
        <v/>
      </c>
      <c r="K107">
        <f>IF(I107="","",IFERROR(N(INDEX($A107:$E107,1,Rules!$H$17)),0))</f>
        <v/>
      </c>
      <c r="L107">
        <f>IF(I107="","",IFERROR(N(INDEX($A107:$E107,1,Rules!$H$18))*K107,0))</f>
        <v/>
      </c>
      <c r="M107">
        <f>IF(I107="","",IF(COUNTIF(Crawl!$EC$2:$EC$2001,I107)&gt;0,"Yes","No"))</f>
        <v/>
      </c>
    </row>
    <row r="108">
      <c r="G108">
        <f>IF(A108="","",IF(LEFT(A108,4)="http",IFERROR(MID(A108,FIND("/",A108,FIND("//",A108)+2),2000),"/"),A108))</f>
        <v/>
      </c>
      <c r="H108">
        <f>IF(G108="","",IFERROR(LEFT(SUBSTITUTE(G108,"#","?"),FIND("?",SUBSTITUTE(G108,"#","?"))-1),G108))</f>
        <v/>
      </c>
      <c r="I108">
        <f>IF(H108="","",LOWER(IF(AND(LEN(H108)&gt;1,RIGHT(H108,1)="/"),LEFT(H108,LEN(H108)-1),H108)))</f>
        <v/>
      </c>
      <c r="J108">
        <f>IF(I108="","",IFERROR(N(INDEX($A108:$E108,1,Rules!$H$16)),0))</f>
        <v/>
      </c>
      <c r="K108">
        <f>IF(I108="","",IFERROR(N(INDEX($A108:$E108,1,Rules!$H$17)),0))</f>
        <v/>
      </c>
      <c r="L108">
        <f>IF(I108="","",IFERROR(N(INDEX($A108:$E108,1,Rules!$H$18))*K108,0))</f>
        <v/>
      </c>
      <c r="M108">
        <f>IF(I108="","",IF(COUNTIF(Crawl!$EC$2:$EC$2001,I108)&gt;0,"Yes","No"))</f>
        <v/>
      </c>
    </row>
    <row r="109">
      <c r="G109">
        <f>IF(A109="","",IF(LEFT(A109,4)="http",IFERROR(MID(A109,FIND("/",A109,FIND("//",A109)+2),2000),"/"),A109))</f>
        <v/>
      </c>
      <c r="H109">
        <f>IF(G109="","",IFERROR(LEFT(SUBSTITUTE(G109,"#","?"),FIND("?",SUBSTITUTE(G109,"#","?"))-1),G109))</f>
        <v/>
      </c>
      <c r="I109">
        <f>IF(H109="","",LOWER(IF(AND(LEN(H109)&gt;1,RIGHT(H109,1)="/"),LEFT(H109,LEN(H109)-1),H109)))</f>
        <v/>
      </c>
      <c r="J109">
        <f>IF(I109="","",IFERROR(N(INDEX($A109:$E109,1,Rules!$H$16)),0))</f>
        <v/>
      </c>
      <c r="K109">
        <f>IF(I109="","",IFERROR(N(INDEX($A109:$E109,1,Rules!$H$17)),0))</f>
        <v/>
      </c>
      <c r="L109">
        <f>IF(I109="","",IFERROR(N(INDEX($A109:$E109,1,Rules!$H$18))*K109,0))</f>
        <v/>
      </c>
      <c r="M109">
        <f>IF(I109="","",IF(COUNTIF(Crawl!$EC$2:$EC$2001,I109)&gt;0,"Yes","No"))</f>
        <v/>
      </c>
    </row>
    <row r="110">
      <c r="G110">
        <f>IF(A110="","",IF(LEFT(A110,4)="http",IFERROR(MID(A110,FIND("/",A110,FIND("//",A110)+2),2000),"/"),A110))</f>
        <v/>
      </c>
      <c r="H110">
        <f>IF(G110="","",IFERROR(LEFT(SUBSTITUTE(G110,"#","?"),FIND("?",SUBSTITUTE(G110,"#","?"))-1),G110))</f>
        <v/>
      </c>
      <c r="I110">
        <f>IF(H110="","",LOWER(IF(AND(LEN(H110)&gt;1,RIGHT(H110,1)="/"),LEFT(H110,LEN(H110)-1),H110)))</f>
        <v/>
      </c>
      <c r="J110">
        <f>IF(I110="","",IFERROR(N(INDEX($A110:$E110,1,Rules!$H$16)),0))</f>
        <v/>
      </c>
      <c r="K110">
        <f>IF(I110="","",IFERROR(N(INDEX($A110:$E110,1,Rules!$H$17)),0))</f>
        <v/>
      </c>
      <c r="L110">
        <f>IF(I110="","",IFERROR(N(INDEX($A110:$E110,1,Rules!$H$18))*K110,0))</f>
        <v/>
      </c>
      <c r="M110">
        <f>IF(I110="","",IF(COUNTIF(Crawl!$EC$2:$EC$2001,I110)&gt;0,"Yes","No"))</f>
        <v/>
      </c>
    </row>
    <row r="111">
      <c r="G111">
        <f>IF(A111="","",IF(LEFT(A111,4)="http",IFERROR(MID(A111,FIND("/",A111,FIND("//",A111)+2),2000),"/"),A111))</f>
        <v/>
      </c>
      <c r="H111">
        <f>IF(G111="","",IFERROR(LEFT(SUBSTITUTE(G111,"#","?"),FIND("?",SUBSTITUTE(G111,"#","?"))-1),G111))</f>
        <v/>
      </c>
      <c r="I111">
        <f>IF(H111="","",LOWER(IF(AND(LEN(H111)&gt;1,RIGHT(H111,1)="/"),LEFT(H111,LEN(H111)-1),H111)))</f>
        <v/>
      </c>
      <c r="J111">
        <f>IF(I111="","",IFERROR(N(INDEX($A111:$E111,1,Rules!$H$16)),0))</f>
        <v/>
      </c>
      <c r="K111">
        <f>IF(I111="","",IFERROR(N(INDEX($A111:$E111,1,Rules!$H$17)),0))</f>
        <v/>
      </c>
      <c r="L111">
        <f>IF(I111="","",IFERROR(N(INDEX($A111:$E111,1,Rules!$H$18))*K111,0))</f>
        <v/>
      </c>
      <c r="M111">
        <f>IF(I111="","",IF(COUNTIF(Crawl!$EC$2:$EC$2001,I111)&gt;0,"Yes","No"))</f>
        <v/>
      </c>
    </row>
    <row r="112">
      <c r="G112">
        <f>IF(A112="","",IF(LEFT(A112,4)="http",IFERROR(MID(A112,FIND("/",A112,FIND("//",A112)+2),2000),"/"),A112))</f>
        <v/>
      </c>
      <c r="H112">
        <f>IF(G112="","",IFERROR(LEFT(SUBSTITUTE(G112,"#","?"),FIND("?",SUBSTITUTE(G112,"#","?"))-1),G112))</f>
        <v/>
      </c>
      <c r="I112">
        <f>IF(H112="","",LOWER(IF(AND(LEN(H112)&gt;1,RIGHT(H112,1)="/"),LEFT(H112,LEN(H112)-1),H112)))</f>
        <v/>
      </c>
      <c r="J112">
        <f>IF(I112="","",IFERROR(N(INDEX($A112:$E112,1,Rules!$H$16)),0))</f>
        <v/>
      </c>
      <c r="K112">
        <f>IF(I112="","",IFERROR(N(INDEX($A112:$E112,1,Rules!$H$17)),0))</f>
        <v/>
      </c>
      <c r="L112">
        <f>IF(I112="","",IFERROR(N(INDEX($A112:$E112,1,Rules!$H$18))*K112,0))</f>
        <v/>
      </c>
      <c r="M112">
        <f>IF(I112="","",IF(COUNTIF(Crawl!$EC$2:$EC$2001,I112)&gt;0,"Yes","No"))</f>
        <v/>
      </c>
    </row>
    <row r="113">
      <c r="G113">
        <f>IF(A113="","",IF(LEFT(A113,4)="http",IFERROR(MID(A113,FIND("/",A113,FIND("//",A113)+2),2000),"/"),A113))</f>
        <v/>
      </c>
      <c r="H113">
        <f>IF(G113="","",IFERROR(LEFT(SUBSTITUTE(G113,"#","?"),FIND("?",SUBSTITUTE(G113,"#","?"))-1),G113))</f>
        <v/>
      </c>
      <c r="I113">
        <f>IF(H113="","",LOWER(IF(AND(LEN(H113)&gt;1,RIGHT(H113,1)="/"),LEFT(H113,LEN(H113)-1),H113)))</f>
        <v/>
      </c>
      <c r="J113">
        <f>IF(I113="","",IFERROR(N(INDEX($A113:$E113,1,Rules!$H$16)),0))</f>
        <v/>
      </c>
      <c r="K113">
        <f>IF(I113="","",IFERROR(N(INDEX($A113:$E113,1,Rules!$H$17)),0))</f>
        <v/>
      </c>
      <c r="L113">
        <f>IF(I113="","",IFERROR(N(INDEX($A113:$E113,1,Rules!$H$18))*K113,0))</f>
        <v/>
      </c>
      <c r="M113">
        <f>IF(I113="","",IF(COUNTIF(Crawl!$EC$2:$EC$2001,I113)&gt;0,"Yes","No"))</f>
        <v/>
      </c>
    </row>
    <row r="114">
      <c r="G114">
        <f>IF(A114="","",IF(LEFT(A114,4)="http",IFERROR(MID(A114,FIND("/",A114,FIND("//",A114)+2),2000),"/"),A114))</f>
        <v/>
      </c>
      <c r="H114">
        <f>IF(G114="","",IFERROR(LEFT(SUBSTITUTE(G114,"#","?"),FIND("?",SUBSTITUTE(G114,"#","?"))-1),G114))</f>
        <v/>
      </c>
      <c r="I114">
        <f>IF(H114="","",LOWER(IF(AND(LEN(H114)&gt;1,RIGHT(H114,1)="/"),LEFT(H114,LEN(H114)-1),H114)))</f>
        <v/>
      </c>
      <c r="J114">
        <f>IF(I114="","",IFERROR(N(INDEX($A114:$E114,1,Rules!$H$16)),0))</f>
        <v/>
      </c>
      <c r="K114">
        <f>IF(I114="","",IFERROR(N(INDEX($A114:$E114,1,Rules!$H$17)),0))</f>
        <v/>
      </c>
      <c r="L114">
        <f>IF(I114="","",IFERROR(N(INDEX($A114:$E114,1,Rules!$H$18))*K114,0))</f>
        <v/>
      </c>
      <c r="M114">
        <f>IF(I114="","",IF(COUNTIF(Crawl!$EC$2:$EC$2001,I114)&gt;0,"Yes","No"))</f>
        <v/>
      </c>
    </row>
    <row r="115">
      <c r="G115">
        <f>IF(A115="","",IF(LEFT(A115,4)="http",IFERROR(MID(A115,FIND("/",A115,FIND("//",A115)+2),2000),"/"),A115))</f>
        <v/>
      </c>
      <c r="H115">
        <f>IF(G115="","",IFERROR(LEFT(SUBSTITUTE(G115,"#","?"),FIND("?",SUBSTITUTE(G115,"#","?"))-1),G115))</f>
        <v/>
      </c>
      <c r="I115">
        <f>IF(H115="","",LOWER(IF(AND(LEN(H115)&gt;1,RIGHT(H115,1)="/"),LEFT(H115,LEN(H115)-1),H115)))</f>
        <v/>
      </c>
      <c r="J115">
        <f>IF(I115="","",IFERROR(N(INDEX($A115:$E115,1,Rules!$H$16)),0))</f>
        <v/>
      </c>
      <c r="K115">
        <f>IF(I115="","",IFERROR(N(INDEX($A115:$E115,1,Rules!$H$17)),0))</f>
        <v/>
      </c>
      <c r="L115">
        <f>IF(I115="","",IFERROR(N(INDEX($A115:$E115,1,Rules!$H$18))*K115,0))</f>
        <v/>
      </c>
      <c r="M115">
        <f>IF(I115="","",IF(COUNTIF(Crawl!$EC$2:$EC$2001,I115)&gt;0,"Yes","No"))</f>
        <v/>
      </c>
    </row>
    <row r="116">
      <c r="G116">
        <f>IF(A116="","",IF(LEFT(A116,4)="http",IFERROR(MID(A116,FIND("/",A116,FIND("//",A116)+2),2000),"/"),A116))</f>
        <v/>
      </c>
      <c r="H116">
        <f>IF(G116="","",IFERROR(LEFT(SUBSTITUTE(G116,"#","?"),FIND("?",SUBSTITUTE(G116,"#","?"))-1),G116))</f>
        <v/>
      </c>
      <c r="I116">
        <f>IF(H116="","",LOWER(IF(AND(LEN(H116)&gt;1,RIGHT(H116,1)="/"),LEFT(H116,LEN(H116)-1),H116)))</f>
        <v/>
      </c>
      <c r="J116">
        <f>IF(I116="","",IFERROR(N(INDEX($A116:$E116,1,Rules!$H$16)),0))</f>
        <v/>
      </c>
      <c r="K116">
        <f>IF(I116="","",IFERROR(N(INDEX($A116:$E116,1,Rules!$H$17)),0))</f>
        <v/>
      </c>
      <c r="L116">
        <f>IF(I116="","",IFERROR(N(INDEX($A116:$E116,1,Rules!$H$18))*K116,0))</f>
        <v/>
      </c>
      <c r="M116">
        <f>IF(I116="","",IF(COUNTIF(Crawl!$EC$2:$EC$2001,I116)&gt;0,"Yes","No"))</f>
        <v/>
      </c>
    </row>
    <row r="117">
      <c r="G117">
        <f>IF(A117="","",IF(LEFT(A117,4)="http",IFERROR(MID(A117,FIND("/",A117,FIND("//",A117)+2),2000),"/"),A117))</f>
        <v/>
      </c>
      <c r="H117">
        <f>IF(G117="","",IFERROR(LEFT(SUBSTITUTE(G117,"#","?"),FIND("?",SUBSTITUTE(G117,"#","?"))-1),G117))</f>
        <v/>
      </c>
      <c r="I117">
        <f>IF(H117="","",LOWER(IF(AND(LEN(H117)&gt;1,RIGHT(H117,1)="/"),LEFT(H117,LEN(H117)-1),H117)))</f>
        <v/>
      </c>
      <c r="J117">
        <f>IF(I117="","",IFERROR(N(INDEX($A117:$E117,1,Rules!$H$16)),0))</f>
        <v/>
      </c>
      <c r="K117">
        <f>IF(I117="","",IFERROR(N(INDEX($A117:$E117,1,Rules!$H$17)),0))</f>
        <v/>
      </c>
      <c r="L117">
        <f>IF(I117="","",IFERROR(N(INDEX($A117:$E117,1,Rules!$H$18))*K117,0))</f>
        <v/>
      </c>
      <c r="M117">
        <f>IF(I117="","",IF(COUNTIF(Crawl!$EC$2:$EC$2001,I117)&gt;0,"Yes","No"))</f>
        <v/>
      </c>
    </row>
    <row r="118">
      <c r="G118">
        <f>IF(A118="","",IF(LEFT(A118,4)="http",IFERROR(MID(A118,FIND("/",A118,FIND("//",A118)+2),2000),"/"),A118))</f>
        <v/>
      </c>
      <c r="H118">
        <f>IF(G118="","",IFERROR(LEFT(SUBSTITUTE(G118,"#","?"),FIND("?",SUBSTITUTE(G118,"#","?"))-1),G118))</f>
        <v/>
      </c>
      <c r="I118">
        <f>IF(H118="","",LOWER(IF(AND(LEN(H118)&gt;1,RIGHT(H118,1)="/"),LEFT(H118,LEN(H118)-1),H118)))</f>
        <v/>
      </c>
      <c r="J118">
        <f>IF(I118="","",IFERROR(N(INDEX($A118:$E118,1,Rules!$H$16)),0))</f>
        <v/>
      </c>
      <c r="K118">
        <f>IF(I118="","",IFERROR(N(INDEX($A118:$E118,1,Rules!$H$17)),0))</f>
        <v/>
      </c>
      <c r="L118">
        <f>IF(I118="","",IFERROR(N(INDEX($A118:$E118,1,Rules!$H$18))*K118,0))</f>
        <v/>
      </c>
      <c r="M118">
        <f>IF(I118="","",IF(COUNTIF(Crawl!$EC$2:$EC$2001,I118)&gt;0,"Yes","No"))</f>
        <v/>
      </c>
    </row>
    <row r="119">
      <c r="G119">
        <f>IF(A119="","",IF(LEFT(A119,4)="http",IFERROR(MID(A119,FIND("/",A119,FIND("//",A119)+2),2000),"/"),A119))</f>
        <v/>
      </c>
      <c r="H119">
        <f>IF(G119="","",IFERROR(LEFT(SUBSTITUTE(G119,"#","?"),FIND("?",SUBSTITUTE(G119,"#","?"))-1),G119))</f>
        <v/>
      </c>
      <c r="I119">
        <f>IF(H119="","",LOWER(IF(AND(LEN(H119)&gt;1,RIGHT(H119,1)="/"),LEFT(H119,LEN(H119)-1),H119)))</f>
        <v/>
      </c>
      <c r="J119">
        <f>IF(I119="","",IFERROR(N(INDEX($A119:$E119,1,Rules!$H$16)),0))</f>
        <v/>
      </c>
      <c r="K119">
        <f>IF(I119="","",IFERROR(N(INDEX($A119:$E119,1,Rules!$H$17)),0))</f>
        <v/>
      </c>
      <c r="L119">
        <f>IF(I119="","",IFERROR(N(INDEX($A119:$E119,1,Rules!$H$18))*K119,0))</f>
        <v/>
      </c>
      <c r="M119">
        <f>IF(I119="","",IF(COUNTIF(Crawl!$EC$2:$EC$2001,I119)&gt;0,"Yes","No"))</f>
        <v/>
      </c>
    </row>
    <row r="120">
      <c r="G120">
        <f>IF(A120="","",IF(LEFT(A120,4)="http",IFERROR(MID(A120,FIND("/",A120,FIND("//",A120)+2),2000),"/"),A120))</f>
        <v/>
      </c>
      <c r="H120">
        <f>IF(G120="","",IFERROR(LEFT(SUBSTITUTE(G120,"#","?"),FIND("?",SUBSTITUTE(G120,"#","?"))-1),G120))</f>
        <v/>
      </c>
      <c r="I120">
        <f>IF(H120="","",LOWER(IF(AND(LEN(H120)&gt;1,RIGHT(H120,1)="/"),LEFT(H120,LEN(H120)-1),H120)))</f>
        <v/>
      </c>
      <c r="J120">
        <f>IF(I120="","",IFERROR(N(INDEX($A120:$E120,1,Rules!$H$16)),0))</f>
        <v/>
      </c>
      <c r="K120">
        <f>IF(I120="","",IFERROR(N(INDEX($A120:$E120,1,Rules!$H$17)),0))</f>
        <v/>
      </c>
      <c r="L120">
        <f>IF(I120="","",IFERROR(N(INDEX($A120:$E120,1,Rules!$H$18))*K120,0))</f>
        <v/>
      </c>
      <c r="M120">
        <f>IF(I120="","",IF(COUNTIF(Crawl!$EC$2:$EC$2001,I120)&gt;0,"Yes","No"))</f>
        <v/>
      </c>
    </row>
    <row r="121">
      <c r="G121">
        <f>IF(A121="","",IF(LEFT(A121,4)="http",IFERROR(MID(A121,FIND("/",A121,FIND("//",A121)+2),2000),"/"),A121))</f>
        <v/>
      </c>
      <c r="H121">
        <f>IF(G121="","",IFERROR(LEFT(SUBSTITUTE(G121,"#","?"),FIND("?",SUBSTITUTE(G121,"#","?"))-1),G121))</f>
        <v/>
      </c>
      <c r="I121">
        <f>IF(H121="","",LOWER(IF(AND(LEN(H121)&gt;1,RIGHT(H121,1)="/"),LEFT(H121,LEN(H121)-1),H121)))</f>
        <v/>
      </c>
      <c r="J121">
        <f>IF(I121="","",IFERROR(N(INDEX($A121:$E121,1,Rules!$H$16)),0))</f>
        <v/>
      </c>
      <c r="K121">
        <f>IF(I121="","",IFERROR(N(INDEX($A121:$E121,1,Rules!$H$17)),0))</f>
        <v/>
      </c>
      <c r="L121">
        <f>IF(I121="","",IFERROR(N(INDEX($A121:$E121,1,Rules!$H$18))*K121,0))</f>
        <v/>
      </c>
      <c r="M121">
        <f>IF(I121="","",IF(COUNTIF(Crawl!$EC$2:$EC$2001,I121)&gt;0,"Yes","No"))</f>
        <v/>
      </c>
    </row>
    <row r="122">
      <c r="G122">
        <f>IF(A122="","",IF(LEFT(A122,4)="http",IFERROR(MID(A122,FIND("/",A122,FIND("//",A122)+2),2000),"/"),A122))</f>
        <v/>
      </c>
      <c r="H122">
        <f>IF(G122="","",IFERROR(LEFT(SUBSTITUTE(G122,"#","?"),FIND("?",SUBSTITUTE(G122,"#","?"))-1),G122))</f>
        <v/>
      </c>
      <c r="I122">
        <f>IF(H122="","",LOWER(IF(AND(LEN(H122)&gt;1,RIGHT(H122,1)="/"),LEFT(H122,LEN(H122)-1),H122)))</f>
        <v/>
      </c>
      <c r="J122">
        <f>IF(I122="","",IFERROR(N(INDEX($A122:$E122,1,Rules!$H$16)),0))</f>
        <v/>
      </c>
      <c r="K122">
        <f>IF(I122="","",IFERROR(N(INDEX($A122:$E122,1,Rules!$H$17)),0))</f>
        <v/>
      </c>
      <c r="L122">
        <f>IF(I122="","",IFERROR(N(INDEX($A122:$E122,1,Rules!$H$18))*K122,0))</f>
        <v/>
      </c>
      <c r="M122">
        <f>IF(I122="","",IF(COUNTIF(Crawl!$EC$2:$EC$2001,I122)&gt;0,"Yes","No"))</f>
        <v/>
      </c>
    </row>
    <row r="123">
      <c r="G123">
        <f>IF(A123="","",IF(LEFT(A123,4)="http",IFERROR(MID(A123,FIND("/",A123,FIND("//",A123)+2),2000),"/"),A123))</f>
        <v/>
      </c>
      <c r="H123">
        <f>IF(G123="","",IFERROR(LEFT(SUBSTITUTE(G123,"#","?"),FIND("?",SUBSTITUTE(G123,"#","?"))-1),G123))</f>
        <v/>
      </c>
      <c r="I123">
        <f>IF(H123="","",LOWER(IF(AND(LEN(H123)&gt;1,RIGHT(H123,1)="/"),LEFT(H123,LEN(H123)-1),H123)))</f>
        <v/>
      </c>
      <c r="J123">
        <f>IF(I123="","",IFERROR(N(INDEX($A123:$E123,1,Rules!$H$16)),0))</f>
        <v/>
      </c>
      <c r="K123">
        <f>IF(I123="","",IFERROR(N(INDEX($A123:$E123,1,Rules!$H$17)),0))</f>
        <v/>
      </c>
      <c r="L123">
        <f>IF(I123="","",IFERROR(N(INDEX($A123:$E123,1,Rules!$H$18))*K123,0))</f>
        <v/>
      </c>
      <c r="M123">
        <f>IF(I123="","",IF(COUNTIF(Crawl!$EC$2:$EC$2001,I123)&gt;0,"Yes","No"))</f>
        <v/>
      </c>
    </row>
    <row r="124">
      <c r="G124">
        <f>IF(A124="","",IF(LEFT(A124,4)="http",IFERROR(MID(A124,FIND("/",A124,FIND("//",A124)+2),2000),"/"),A124))</f>
        <v/>
      </c>
      <c r="H124">
        <f>IF(G124="","",IFERROR(LEFT(SUBSTITUTE(G124,"#","?"),FIND("?",SUBSTITUTE(G124,"#","?"))-1),G124))</f>
        <v/>
      </c>
      <c r="I124">
        <f>IF(H124="","",LOWER(IF(AND(LEN(H124)&gt;1,RIGHT(H124,1)="/"),LEFT(H124,LEN(H124)-1),H124)))</f>
        <v/>
      </c>
      <c r="J124">
        <f>IF(I124="","",IFERROR(N(INDEX($A124:$E124,1,Rules!$H$16)),0))</f>
        <v/>
      </c>
      <c r="K124">
        <f>IF(I124="","",IFERROR(N(INDEX($A124:$E124,1,Rules!$H$17)),0))</f>
        <v/>
      </c>
      <c r="L124">
        <f>IF(I124="","",IFERROR(N(INDEX($A124:$E124,1,Rules!$H$18))*K124,0))</f>
        <v/>
      </c>
      <c r="M124">
        <f>IF(I124="","",IF(COUNTIF(Crawl!$EC$2:$EC$2001,I124)&gt;0,"Yes","No"))</f>
        <v/>
      </c>
    </row>
    <row r="125">
      <c r="G125">
        <f>IF(A125="","",IF(LEFT(A125,4)="http",IFERROR(MID(A125,FIND("/",A125,FIND("//",A125)+2),2000),"/"),A125))</f>
        <v/>
      </c>
      <c r="H125">
        <f>IF(G125="","",IFERROR(LEFT(SUBSTITUTE(G125,"#","?"),FIND("?",SUBSTITUTE(G125,"#","?"))-1),G125))</f>
        <v/>
      </c>
      <c r="I125">
        <f>IF(H125="","",LOWER(IF(AND(LEN(H125)&gt;1,RIGHT(H125,1)="/"),LEFT(H125,LEN(H125)-1),H125)))</f>
        <v/>
      </c>
      <c r="J125">
        <f>IF(I125="","",IFERROR(N(INDEX($A125:$E125,1,Rules!$H$16)),0))</f>
        <v/>
      </c>
      <c r="K125">
        <f>IF(I125="","",IFERROR(N(INDEX($A125:$E125,1,Rules!$H$17)),0))</f>
        <v/>
      </c>
      <c r="L125">
        <f>IF(I125="","",IFERROR(N(INDEX($A125:$E125,1,Rules!$H$18))*K125,0))</f>
        <v/>
      </c>
      <c r="M125">
        <f>IF(I125="","",IF(COUNTIF(Crawl!$EC$2:$EC$2001,I125)&gt;0,"Yes","No"))</f>
        <v/>
      </c>
    </row>
    <row r="126">
      <c r="G126">
        <f>IF(A126="","",IF(LEFT(A126,4)="http",IFERROR(MID(A126,FIND("/",A126,FIND("//",A126)+2),2000),"/"),A126))</f>
        <v/>
      </c>
      <c r="H126">
        <f>IF(G126="","",IFERROR(LEFT(SUBSTITUTE(G126,"#","?"),FIND("?",SUBSTITUTE(G126,"#","?"))-1),G126))</f>
        <v/>
      </c>
      <c r="I126">
        <f>IF(H126="","",LOWER(IF(AND(LEN(H126)&gt;1,RIGHT(H126,1)="/"),LEFT(H126,LEN(H126)-1),H126)))</f>
        <v/>
      </c>
      <c r="J126">
        <f>IF(I126="","",IFERROR(N(INDEX($A126:$E126,1,Rules!$H$16)),0))</f>
        <v/>
      </c>
      <c r="K126">
        <f>IF(I126="","",IFERROR(N(INDEX($A126:$E126,1,Rules!$H$17)),0))</f>
        <v/>
      </c>
      <c r="L126">
        <f>IF(I126="","",IFERROR(N(INDEX($A126:$E126,1,Rules!$H$18))*K126,0))</f>
        <v/>
      </c>
      <c r="M126">
        <f>IF(I126="","",IF(COUNTIF(Crawl!$EC$2:$EC$2001,I126)&gt;0,"Yes","No"))</f>
        <v/>
      </c>
    </row>
    <row r="127">
      <c r="G127">
        <f>IF(A127="","",IF(LEFT(A127,4)="http",IFERROR(MID(A127,FIND("/",A127,FIND("//",A127)+2),2000),"/"),A127))</f>
        <v/>
      </c>
      <c r="H127">
        <f>IF(G127="","",IFERROR(LEFT(SUBSTITUTE(G127,"#","?"),FIND("?",SUBSTITUTE(G127,"#","?"))-1),G127))</f>
        <v/>
      </c>
      <c r="I127">
        <f>IF(H127="","",LOWER(IF(AND(LEN(H127)&gt;1,RIGHT(H127,1)="/"),LEFT(H127,LEN(H127)-1),H127)))</f>
        <v/>
      </c>
      <c r="J127">
        <f>IF(I127="","",IFERROR(N(INDEX($A127:$E127,1,Rules!$H$16)),0))</f>
        <v/>
      </c>
      <c r="K127">
        <f>IF(I127="","",IFERROR(N(INDEX($A127:$E127,1,Rules!$H$17)),0))</f>
        <v/>
      </c>
      <c r="L127">
        <f>IF(I127="","",IFERROR(N(INDEX($A127:$E127,1,Rules!$H$18))*K127,0))</f>
        <v/>
      </c>
      <c r="M127">
        <f>IF(I127="","",IF(COUNTIF(Crawl!$EC$2:$EC$2001,I127)&gt;0,"Yes","No"))</f>
        <v/>
      </c>
    </row>
    <row r="128">
      <c r="G128">
        <f>IF(A128="","",IF(LEFT(A128,4)="http",IFERROR(MID(A128,FIND("/",A128,FIND("//",A128)+2),2000),"/"),A128))</f>
        <v/>
      </c>
      <c r="H128">
        <f>IF(G128="","",IFERROR(LEFT(SUBSTITUTE(G128,"#","?"),FIND("?",SUBSTITUTE(G128,"#","?"))-1),G128))</f>
        <v/>
      </c>
      <c r="I128">
        <f>IF(H128="","",LOWER(IF(AND(LEN(H128)&gt;1,RIGHT(H128,1)="/"),LEFT(H128,LEN(H128)-1),H128)))</f>
        <v/>
      </c>
      <c r="J128">
        <f>IF(I128="","",IFERROR(N(INDEX($A128:$E128,1,Rules!$H$16)),0))</f>
        <v/>
      </c>
      <c r="K128">
        <f>IF(I128="","",IFERROR(N(INDEX($A128:$E128,1,Rules!$H$17)),0))</f>
        <v/>
      </c>
      <c r="L128">
        <f>IF(I128="","",IFERROR(N(INDEX($A128:$E128,1,Rules!$H$18))*K128,0))</f>
        <v/>
      </c>
      <c r="M128">
        <f>IF(I128="","",IF(COUNTIF(Crawl!$EC$2:$EC$2001,I128)&gt;0,"Yes","No"))</f>
        <v/>
      </c>
    </row>
    <row r="129">
      <c r="G129">
        <f>IF(A129="","",IF(LEFT(A129,4)="http",IFERROR(MID(A129,FIND("/",A129,FIND("//",A129)+2),2000),"/"),A129))</f>
        <v/>
      </c>
      <c r="H129">
        <f>IF(G129="","",IFERROR(LEFT(SUBSTITUTE(G129,"#","?"),FIND("?",SUBSTITUTE(G129,"#","?"))-1),G129))</f>
        <v/>
      </c>
      <c r="I129">
        <f>IF(H129="","",LOWER(IF(AND(LEN(H129)&gt;1,RIGHT(H129,1)="/"),LEFT(H129,LEN(H129)-1),H129)))</f>
        <v/>
      </c>
      <c r="J129">
        <f>IF(I129="","",IFERROR(N(INDEX($A129:$E129,1,Rules!$H$16)),0))</f>
        <v/>
      </c>
      <c r="K129">
        <f>IF(I129="","",IFERROR(N(INDEX($A129:$E129,1,Rules!$H$17)),0))</f>
        <v/>
      </c>
      <c r="L129">
        <f>IF(I129="","",IFERROR(N(INDEX($A129:$E129,1,Rules!$H$18))*K129,0))</f>
        <v/>
      </c>
      <c r="M129">
        <f>IF(I129="","",IF(COUNTIF(Crawl!$EC$2:$EC$2001,I129)&gt;0,"Yes","No"))</f>
        <v/>
      </c>
    </row>
    <row r="130">
      <c r="G130">
        <f>IF(A130="","",IF(LEFT(A130,4)="http",IFERROR(MID(A130,FIND("/",A130,FIND("//",A130)+2),2000),"/"),A130))</f>
        <v/>
      </c>
      <c r="H130">
        <f>IF(G130="","",IFERROR(LEFT(SUBSTITUTE(G130,"#","?"),FIND("?",SUBSTITUTE(G130,"#","?"))-1),G130))</f>
        <v/>
      </c>
      <c r="I130">
        <f>IF(H130="","",LOWER(IF(AND(LEN(H130)&gt;1,RIGHT(H130,1)="/"),LEFT(H130,LEN(H130)-1),H130)))</f>
        <v/>
      </c>
      <c r="J130">
        <f>IF(I130="","",IFERROR(N(INDEX($A130:$E130,1,Rules!$H$16)),0))</f>
        <v/>
      </c>
      <c r="K130">
        <f>IF(I130="","",IFERROR(N(INDEX($A130:$E130,1,Rules!$H$17)),0))</f>
        <v/>
      </c>
      <c r="L130">
        <f>IF(I130="","",IFERROR(N(INDEX($A130:$E130,1,Rules!$H$18))*K130,0))</f>
        <v/>
      </c>
      <c r="M130">
        <f>IF(I130="","",IF(COUNTIF(Crawl!$EC$2:$EC$2001,I130)&gt;0,"Yes","No"))</f>
        <v/>
      </c>
    </row>
    <row r="131">
      <c r="G131">
        <f>IF(A131="","",IF(LEFT(A131,4)="http",IFERROR(MID(A131,FIND("/",A131,FIND("//",A131)+2),2000),"/"),A131))</f>
        <v/>
      </c>
      <c r="H131">
        <f>IF(G131="","",IFERROR(LEFT(SUBSTITUTE(G131,"#","?"),FIND("?",SUBSTITUTE(G131,"#","?"))-1),G131))</f>
        <v/>
      </c>
      <c r="I131">
        <f>IF(H131="","",LOWER(IF(AND(LEN(H131)&gt;1,RIGHT(H131,1)="/"),LEFT(H131,LEN(H131)-1),H131)))</f>
        <v/>
      </c>
      <c r="J131">
        <f>IF(I131="","",IFERROR(N(INDEX($A131:$E131,1,Rules!$H$16)),0))</f>
        <v/>
      </c>
      <c r="K131">
        <f>IF(I131="","",IFERROR(N(INDEX($A131:$E131,1,Rules!$H$17)),0))</f>
        <v/>
      </c>
      <c r="L131">
        <f>IF(I131="","",IFERROR(N(INDEX($A131:$E131,1,Rules!$H$18))*K131,0))</f>
        <v/>
      </c>
      <c r="M131">
        <f>IF(I131="","",IF(COUNTIF(Crawl!$EC$2:$EC$2001,I131)&gt;0,"Yes","No"))</f>
        <v/>
      </c>
    </row>
    <row r="132">
      <c r="G132">
        <f>IF(A132="","",IF(LEFT(A132,4)="http",IFERROR(MID(A132,FIND("/",A132,FIND("//",A132)+2),2000),"/"),A132))</f>
        <v/>
      </c>
      <c r="H132">
        <f>IF(G132="","",IFERROR(LEFT(SUBSTITUTE(G132,"#","?"),FIND("?",SUBSTITUTE(G132,"#","?"))-1),G132))</f>
        <v/>
      </c>
      <c r="I132">
        <f>IF(H132="","",LOWER(IF(AND(LEN(H132)&gt;1,RIGHT(H132,1)="/"),LEFT(H132,LEN(H132)-1),H132)))</f>
        <v/>
      </c>
      <c r="J132">
        <f>IF(I132="","",IFERROR(N(INDEX($A132:$E132,1,Rules!$H$16)),0))</f>
        <v/>
      </c>
      <c r="K132">
        <f>IF(I132="","",IFERROR(N(INDEX($A132:$E132,1,Rules!$H$17)),0))</f>
        <v/>
      </c>
      <c r="L132">
        <f>IF(I132="","",IFERROR(N(INDEX($A132:$E132,1,Rules!$H$18))*K132,0))</f>
        <v/>
      </c>
      <c r="M132">
        <f>IF(I132="","",IF(COUNTIF(Crawl!$EC$2:$EC$2001,I132)&gt;0,"Yes","No"))</f>
        <v/>
      </c>
    </row>
    <row r="133">
      <c r="G133">
        <f>IF(A133="","",IF(LEFT(A133,4)="http",IFERROR(MID(A133,FIND("/",A133,FIND("//",A133)+2),2000),"/"),A133))</f>
        <v/>
      </c>
      <c r="H133">
        <f>IF(G133="","",IFERROR(LEFT(SUBSTITUTE(G133,"#","?"),FIND("?",SUBSTITUTE(G133,"#","?"))-1),G133))</f>
        <v/>
      </c>
      <c r="I133">
        <f>IF(H133="","",LOWER(IF(AND(LEN(H133)&gt;1,RIGHT(H133,1)="/"),LEFT(H133,LEN(H133)-1),H133)))</f>
        <v/>
      </c>
      <c r="J133">
        <f>IF(I133="","",IFERROR(N(INDEX($A133:$E133,1,Rules!$H$16)),0))</f>
        <v/>
      </c>
      <c r="K133">
        <f>IF(I133="","",IFERROR(N(INDEX($A133:$E133,1,Rules!$H$17)),0))</f>
        <v/>
      </c>
      <c r="L133">
        <f>IF(I133="","",IFERROR(N(INDEX($A133:$E133,1,Rules!$H$18))*K133,0))</f>
        <v/>
      </c>
      <c r="M133">
        <f>IF(I133="","",IF(COUNTIF(Crawl!$EC$2:$EC$2001,I133)&gt;0,"Yes","No"))</f>
        <v/>
      </c>
    </row>
    <row r="134">
      <c r="G134">
        <f>IF(A134="","",IF(LEFT(A134,4)="http",IFERROR(MID(A134,FIND("/",A134,FIND("//",A134)+2),2000),"/"),A134))</f>
        <v/>
      </c>
      <c r="H134">
        <f>IF(G134="","",IFERROR(LEFT(SUBSTITUTE(G134,"#","?"),FIND("?",SUBSTITUTE(G134,"#","?"))-1),G134))</f>
        <v/>
      </c>
      <c r="I134">
        <f>IF(H134="","",LOWER(IF(AND(LEN(H134)&gt;1,RIGHT(H134,1)="/"),LEFT(H134,LEN(H134)-1),H134)))</f>
        <v/>
      </c>
      <c r="J134">
        <f>IF(I134="","",IFERROR(N(INDEX($A134:$E134,1,Rules!$H$16)),0))</f>
        <v/>
      </c>
      <c r="K134">
        <f>IF(I134="","",IFERROR(N(INDEX($A134:$E134,1,Rules!$H$17)),0))</f>
        <v/>
      </c>
      <c r="L134">
        <f>IF(I134="","",IFERROR(N(INDEX($A134:$E134,1,Rules!$H$18))*K134,0))</f>
        <v/>
      </c>
      <c r="M134">
        <f>IF(I134="","",IF(COUNTIF(Crawl!$EC$2:$EC$2001,I134)&gt;0,"Yes","No"))</f>
        <v/>
      </c>
    </row>
    <row r="135">
      <c r="G135">
        <f>IF(A135="","",IF(LEFT(A135,4)="http",IFERROR(MID(A135,FIND("/",A135,FIND("//",A135)+2),2000),"/"),A135))</f>
        <v/>
      </c>
      <c r="H135">
        <f>IF(G135="","",IFERROR(LEFT(SUBSTITUTE(G135,"#","?"),FIND("?",SUBSTITUTE(G135,"#","?"))-1),G135))</f>
        <v/>
      </c>
      <c r="I135">
        <f>IF(H135="","",LOWER(IF(AND(LEN(H135)&gt;1,RIGHT(H135,1)="/"),LEFT(H135,LEN(H135)-1),H135)))</f>
        <v/>
      </c>
      <c r="J135">
        <f>IF(I135="","",IFERROR(N(INDEX($A135:$E135,1,Rules!$H$16)),0))</f>
        <v/>
      </c>
      <c r="K135">
        <f>IF(I135="","",IFERROR(N(INDEX($A135:$E135,1,Rules!$H$17)),0))</f>
        <v/>
      </c>
      <c r="L135">
        <f>IF(I135="","",IFERROR(N(INDEX($A135:$E135,1,Rules!$H$18))*K135,0))</f>
        <v/>
      </c>
      <c r="M135">
        <f>IF(I135="","",IF(COUNTIF(Crawl!$EC$2:$EC$2001,I135)&gt;0,"Yes","No"))</f>
        <v/>
      </c>
    </row>
    <row r="136">
      <c r="G136">
        <f>IF(A136="","",IF(LEFT(A136,4)="http",IFERROR(MID(A136,FIND("/",A136,FIND("//",A136)+2),2000),"/"),A136))</f>
        <v/>
      </c>
      <c r="H136">
        <f>IF(G136="","",IFERROR(LEFT(SUBSTITUTE(G136,"#","?"),FIND("?",SUBSTITUTE(G136,"#","?"))-1),G136))</f>
        <v/>
      </c>
      <c r="I136">
        <f>IF(H136="","",LOWER(IF(AND(LEN(H136)&gt;1,RIGHT(H136,1)="/"),LEFT(H136,LEN(H136)-1),H136)))</f>
        <v/>
      </c>
      <c r="J136">
        <f>IF(I136="","",IFERROR(N(INDEX($A136:$E136,1,Rules!$H$16)),0))</f>
        <v/>
      </c>
      <c r="K136">
        <f>IF(I136="","",IFERROR(N(INDEX($A136:$E136,1,Rules!$H$17)),0))</f>
        <v/>
      </c>
      <c r="L136">
        <f>IF(I136="","",IFERROR(N(INDEX($A136:$E136,1,Rules!$H$18))*K136,0))</f>
        <v/>
      </c>
      <c r="M136">
        <f>IF(I136="","",IF(COUNTIF(Crawl!$EC$2:$EC$2001,I136)&gt;0,"Yes","No"))</f>
        <v/>
      </c>
    </row>
    <row r="137">
      <c r="G137">
        <f>IF(A137="","",IF(LEFT(A137,4)="http",IFERROR(MID(A137,FIND("/",A137,FIND("//",A137)+2),2000),"/"),A137))</f>
        <v/>
      </c>
      <c r="H137">
        <f>IF(G137="","",IFERROR(LEFT(SUBSTITUTE(G137,"#","?"),FIND("?",SUBSTITUTE(G137,"#","?"))-1),G137))</f>
        <v/>
      </c>
      <c r="I137">
        <f>IF(H137="","",LOWER(IF(AND(LEN(H137)&gt;1,RIGHT(H137,1)="/"),LEFT(H137,LEN(H137)-1),H137)))</f>
        <v/>
      </c>
      <c r="J137">
        <f>IF(I137="","",IFERROR(N(INDEX($A137:$E137,1,Rules!$H$16)),0))</f>
        <v/>
      </c>
      <c r="K137">
        <f>IF(I137="","",IFERROR(N(INDEX($A137:$E137,1,Rules!$H$17)),0))</f>
        <v/>
      </c>
      <c r="L137">
        <f>IF(I137="","",IFERROR(N(INDEX($A137:$E137,1,Rules!$H$18))*K137,0))</f>
        <v/>
      </c>
      <c r="M137">
        <f>IF(I137="","",IF(COUNTIF(Crawl!$EC$2:$EC$2001,I137)&gt;0,"Yes","No"))</f>
        <v/>
      </c>
    </row>
    <row r="138">
      <c r="G138">
        <f>IF(A138="","",IF(LEFT(A138,4)="http",IFERROR(MID(A138,FIND("/",A138,FIND("//",A138)+2),2000),"/"),A138))</f>
        <v/>
      </c>
      <c r="H138">
        <f>IF(G138="","",IFERROR(LEFT(SUBSTITUTE(G138,"#","?"),FIND("?",SUBSTITUTE(G138,"#","?"))-1),G138))</f>
        <v/>
      </c>
      <c r="I138">
        <f>IF(H138="","",LOWER(IF(AND(LEN(H138)&gt;1,RIGHT(H138,1)="/"),LEFT(H138,LEN(H138)-1),H138)))</f>
        <v/>
      </c>
      <c r="J138">
        <f>IF(I138="","",IFERROR(N(INDEX($A138:$E138,1,Rules!$H$16)),0))</f>
        <v/>
      </c>
      <c r="K138">
        <f>IF(I138="","",IFERROR(N(INDEX($A138:$E138,1,Rules!$H$17)),0))</f>
        <v/>
      </c>
      <c r="L138">
        <f>IF(I138="","",IFERROR(N(INDEX($A138:$E138,1,Rules!$H$18))*K138,0))</f>
        <v/>
      </c>
      <c r="M138">
        <f>IF(I138="","",IF(COUNTIF(Crawl!$EC$2:$EC$2001,I138)&gt;0,"Yes","No"))</f>
        <v/>
      </c>
    </row>
    <row r="139">
      <c r="G139">
        <f>IF(A139="","",IF(LEFT(A139,4)="http",IFERROR(MID(A139,FIND("/",A139,FIND("//",A139)+2),2000),"/"),A139))</f>
        <v/>
      </c>
      <c r="H139">
        <f>IF(G139="","",IFERROR(LEFT(SUBSTITUTE(G139,"#","?"),FIND("?",SUBSTITUTE(G139,"#","?"))-1),G139))</f>
        <v/>
      </c>
      <c r="I139">
        <f>IF(H139="","",LOWER(IF(AND(LEN(H139)&gt;1,RIGHT(H139,1)="/"),LEFT(H139,LEN(H139)-1),H139)))</f>
        <v/>
      </c>
      <c r="J139">
        <f>IF(I139="","",IFERROR(N(INDEX($A139:$E139,1,Rules!$H$16)),0))</f>
        <v/>
      </c>
      <c r="K139">
        <f>IF(I139="","",IFERROR(N(INDEX($A139:$E139,1,Rules!$H$17)),0))</f>
        <v/>
      </c>
      <c r="L139">
        <f>IF(I139="","",IFERROR(N(INDEX($A139:$E139,1,Rules!$H$18))*K139,0))</f>
        <v/>
      </c>
      <c r="M139">
        <f>IF(I139="","",IF(COUNTIF(Crawl!$EC$2:$EC$2001,I139)&gt;0,"Yes","No"))</f>
        <v/>
      </c>
    </row>
    <row r="140">
      <c r="G140">
        <f>IF(A140="","",IF(LEFT(A140,4)="http",IFERROR(MID(A140,FIND("/",A140,FIND("//",A140)+2),2000),"/"),A140))</f>
        <v/>
      </c>
      <c r="H140">
        <f>IF(G140="","",IFERROR(LEFT(SUBSTITUTE(G140,"#","?"),FIND("?",SUBSTITUTE(G140,"#","?"))-1),G140))</f>
        <v/>
      </c>
      <c r="I140">
        <f>IF(H140="","",LOWER(IF(AND(LEN(H140)&gt;1,RIGHT(H140,1)="/"),LEFT(H140,LEN(H140)-1),H140)))</f>
        <v/>
      </c>
      <c r="J140">
        <f>IF(I140="","",IFERROR(N(INDEX($A140:$E140,1,Rules!$H$16)),0))</f>
        <v/>
      </c>
      <c r="K140">
        <f>IF(I140="","",IFERROR(N(INDEX($A140:$E140,1,Rules!$H$17)),0))</f>
        <v/>
      </c>
      <c r="L140">
        <f>IF(I140="","",IFERROR(N(INDEX($A140:$E140,1,Rules!$H$18))*K140,0))</f>
        <v/>
      </c>
      <c r="M140">
        <f>IF(I140="","",IF(COUNTIF(Crawl!$EC$2:$EC$2001,I140)&gt;0,"Yes","No"))</f>
        <v/>
      </c>
    </row>
    <row r="141">
      <c r="G141">
        <f>IF(A141="","",IF(LEFT(A141,4)="http",IFERROR(MID(A141,FIND("/",A141,FIND("//",A141)+2),2000),"/"),A141))</f>
        <v/>
      </c>
      <c r="H141">
        <f>IF(G141="","",IFERROR(LEFT(SUBSTITUTE(G141,"#","?"),FIND("?",SUBSTITUTE(G141,"#","?"))-1),G141))</f>
        <v/>
      </c>
      <c r="I141">
        <f>IF(H141="","",LOWER(IF(AND(LEN(H141)&gt;1,RIGHT(H141,1)="/"),LEFT(H141,LEN(H141)-1),H141)))</f>
        <v/>
      </c>
      <c r="J141">
        <f>IF(I141="","",IFERROR(N(INDEX($A141:$E141,1,Rules!$H$16)),0))</f>
        <v/>
      </c>
      <c r="K141">
        <f>IF(I141="","",IFERROR(N(INDEX($A141:$E141,1,Rules!$H$17)),0))</f>
        <v/>
      </c>
      <c r="L141">
        <f>IF(I141="","",IFERROR(N(INDEX($A141:$E141,1,Rules!$H$18))*K141,0))</f>
        <v/>
      </c>
      <c r="M141">
        <f>IF(I141="","",IF(COUNTIF(Crawl!$EC$2:$EC$2001,I141)&gt;0,"Yes","No"))</f>
        <v/>
      </c>
    </row>
    <row r="142">
      <c r="G142">
        <f>IF(A142="","",IF(LEFT(A142,4)="http",IFERROR(MID(A142,FIND("/",A142,FIND("//",A142)+2),2000),"/"),A142))</f>
        <v/>
      </c>
      <c r="H142">
        <f>IF(G142="","",IFERROR(LEFT(SUBSTITUTE(G142,"#","?"),FIND("?",SUBSTITUTE(G142,"#","?"))-1),G142))</f>
        <v/>
      </c>
      <c r="I142">
        <f>IF(H142="","",LOWER(IF(AND(LEN(H142)&gt;1,RIGHT(H142,1)="/"),LEFT(H142,LEN(H142)-1),H142)))</f>
        <v/>
      </c>
      <c r="J142">
        <f>IF(I142="","",IFERROR(N(INDEX($A142:$E142,1,Rules!$H$16)),0))</f>
        <v/>
      </c>
      <c r="K142">
        <f>IF(I142="","",IFERROR(N(INDEX($A142:$E142,1,Rules!$H$17)),0))</f>
        <v/>
      </c>
      <c r="L142">
        <f>IF(I142="","",IFERROR(N(INDEX($A142:$E142,1,Rules!$H$18))*K142,0))</f>
        <v/>
      </c>
      <c r="M142">
        <f>IF(I142="","",IF(COUNTIF(Crawl!$EC$2:$EC$2001,I142)&gt;0,"Yes","No"))</f>
        <v/>
      </c>
    </row>
    <row r="143">
      <c r="G143">
        <f>IF(A143="","",IF(LEFT(A143,4)="http",IFERROR(MID(A143,FIND("/",A143,FIND("//",A143)+2),2000),"/"),A143))</f>
        <v/>
      </c>
      <c r="H143">
        <f>IF(G143="","",IFERROR(LEFT(SUBSTITUTE(G143,"#","?"),FIND("?",SUBSTITUTE(G143,"#","?"))-1),G143))</f>
        <v/>
      </c>
      <c r="I143">
        <f>IF(H143="","",LOWER(IF(AND(LEN(H143)&gt;1,RIGHT(H143,1)="/"),LEFT(H143,LEN(H143)-1),H143)))</f>
        <v/>
      </c>
      <c r="J143">
        <f>IF(I143="","",IFERROR(N(INDEX($A143:$E143,1,Rules!$H$16)),0))</f>
        <v/>
      </c>
      <c r="K143">
        <f>IF(I143="","",IFERROR(N(INDEX($A143:$E143,1,Rules!$H$17)),0))</f>
        <v/>
      </c>
      <c r="L143">
        <f>IF(I143="","",IFERROR(N(INDEX($A143:$E143,1,Rules!$H$18))*K143,0))</f>
        <v/>
      </c>
      <c r="M143">
        <f>IF(I143="","",IF(COUNTIF(Crawl!$EC$2:$EC$2001,I143)&gt;0,"Yes","No"))</f>
        <v/>
      </c>
    </row>
    <row r="144">
      <c r="G144">
        <f>IF(A144="","",IF(LEFT(A144,4)="http",IFERROR(MID(A144,FIND("/",A144,FIND("//",A144)+2),2000),"/"),A144))</f>
        <v/>
      </c>
      <c r="H144">
        <f>IF(G144="","",IFERROR(LEFT(SUBSTITUTE(G144,"#","?"),FIND("?",SUBSTITUTE(G144,"#","?"))-1),G144))</f>
        <v/>
      </c>
      <c r="I144">
        <f>IF(H144="","",LOWER(IF(AND(LEN(H144)&gt;1,RIGHT(H144,1)="/"),LEFT(H144,LEN(H144)-1),H144)))</f>
        <v/>
      </c>
      <c r="J144">
        <f>IF(I144="","",IFERROR(N(INDEX($A144:$E144,1,Rules!$H$16)),0))</f>
        <v/>
      </c>
      <c r="K144">
        <f>IF(I144="","",IFERROR(N(INDEX($A144:$E144,1,Rules!$H$17)),0))</f>
        <v/>
      </c>
      <c r="L144">
        <f>IF(I144="","",IFERROR(N(INDEX($A144:$E144,1,Rules!$H$18))*K144,0))</f>
        <v/>
      </c>
      <c r="M144">
        <f>IF(I144="","",IF(COUNTIF(Crawl!$EC$2:$EC$2001,I144)&gt;0,"Yes","No"))</f>
        <v/>
      </c>
    </row>
    <row r="145">
      <c r="G145">
        <f>IF(A145="","",IF(LEFT(A145,4)="http",IFERROR(MID(A145,FIND("/",A145,FIND("//",A145)+2),2000),"/"),A145))</f>
        <v/>
      </c>
      <c r="H145">
        <f>IF(G145="","",IFERROR(LEFT(SUBSTITUTE(G145,"#","?"),FIND("?",SUBSTITUTE(G145,"#","?"))-1),G145))</f>
        <v/>
      </c>
      <c r="I145">
        <f>IF(H145="","",LOWER(IF(AND(LEN(H145)&gt;1,RIGHT(H145,1)="/"),LEFT(H145,LEN(H145)-1),H145)))</f>
        <v/>
      </c>
      <c r="J145">
        <f>IF(I145="","",IFERROR(N(INDEX($A145:$E145,1,Rules!$H$16)),0))</f>
        <v/>
      </c>
      <c r="K145">
        <f>IF(I145="","",IFERROR(N(INDEX($A145:$E145,1,Rules!$H$17)),0))</f>
        <v/>
      </c>
      <c r="L145">
        <f>IF(I145="","",IFERROR(N(INDEX($A145:$E145,1,Rules!$H$18))*K145,0))</f>
        <v/>
      </c>
      <c r="M145">
        <f>IF(I145="","",IF(COUNTIF(Crawl!$EC$2:$EC$2001,I145)&gt;0,"Yes","No"))</f>
        <v/>
      </c>
    </row>
    <row r="146">
      <c r="G146">
        <f>IF(A146="","",IF(LEFT(A146,4)="http",IFERROR(MID(A146,FIND("/",A146,FIND("//",A146)+2),2000),"/"),A146))</f>
        <v/>
      </c>
      <c r="H146">
        <f>IF(G146="","",IFERROR(LEFT(SUBSTITUTE(G146,"#","?"),FIND("?",SUBSTITUTE(G146,"#","?"))-1),G146))</f>
        <v/>
      </c>
      <c r="I146">
        <f>IF(H146="","",LOWER(IF(AND(LEN(H146)&gt;1,RIGHT(H146,1)="/"),LEFT(H146,LEN(H146)-1),H146)))</f>
        <v/>
      </c>
      <c r="J146">
        <f>IF(I146="","",IFERROR(N(INDEX($A146:$E146,1,Rules!$H$16)),0))</f>
        <v/>
      </c>
      <c r="K146">
        <f>IF(I146="","",IFERROR(N(INDEX($A146:$E146,1,Rules!$H$17)),0))</f>
        <v/>
      </c>
      <c r="L146">
        <f>IF(I146="","",IFERROR(N(INDEX($A146:$E146,1,Rules!$H$18))*K146,0))</f>
        <v/>
      </c>
      <c r="M146">
        <f>IF(I146="","",IF(COUNTIF(Crawl!$EC$2:$EC$2001,I146)&gt;0,"Yes","No"))</f>
        <v/>
      </c>
    </row>
    <row r="147">
      <c r="G147">
        <f>IF(A147="","",IF(LEFT(A147,4)="http",IFERROR(MID(A147,FIND("/",A147,FIND("//",A147)+2),2000),"/"),A147))</f>
        <v/>
      </c>
      <c r="H147">
        <f>IF(G147="","",IFERROR(LEFT(SUBSTITUTE(G147,"#","?"),FIND("?",SUBSTITUTE(G147,"#","?"))-1),G147))</f>
        <v/>
      </c>
      <c r="I147">
        <f>IF(H147="","",LOWER(IF(AND(LEN(H147)&gt;1,RIGHT(H147,1)="/"),LEFT(H147,LEN(H147)-1),H147)))</f>
        <v/>
      </c>
      <c r="J147">
        <f>IF(I147="","",IFERROR(N(INDEX($A147:$E147,1,Rules!$H$16)),0))</f>
        <v/>
      </c>
      <c r="K147">
        <f>IF(I147="","",IFERROR(N(INDEX($A147:$E147,1,Rules!$H$17)),0))</f>
        <v/>
      </c>
      <c r="L147">
        <f>IF(I147="","",IFERROR(N(INDEX($A147:$E147,1,Rules!$H$18))*K147,0))</f>
        <v/>
      </c>
      <c r="M147">
        <f>IF(I147="","",IF(COUNTIF(Crawl!$EC$2:$EC$2001,I147)&gt;0,"Yes","No"))</f>
        <v/>
      </c>
    </row>
    <row r="148">
      <c r="G148">
        <f>IF(A148="","",IF(LEFT(A148,4)="http",IFERROR(MID(A148,FIND("/",A148,FIND("//",A148)+2),2000),"/"),A148))</f>
        <v/>
      </c>
      <c r="H148">
        <f>IF(G148="","",IFERROR(LEFT(SUBSTITUTE(G148,"#","?"),FIND("?",SUBSTITUTE(G148,"#","?"))-1),G148))</f>
        <v/>
      </c>
      <c r="I148">
        <f>IF(H148="","",LOWER(IF(AND(LEN(H148)&gt;1,RIGHT(H148,1)="/"),LEFT(H148,LEN(H148)-1),H148)))</f>
        <v/>
      </c>
      <c r="J148">
        <f>IF(I148="","",IFERROR(N(INDEX($A148:$E148,1,Rules!$H$16)),0))</f>
        <v/>
      </c>
      <c r="K148">
        <f>IF(I148="","",IFERROR(N(INDEX($A148:$E148,1,Rules!$H$17)),0))</f>
        <v/>
      </c>
      <c r="L148">
        <f>IF(I148="","",IFERROR(N(INDEX($A148:$E148,1,Rules!$H$18))*K148,0))</f>
        <v/>
      </c>
      <c r="M148">
        <f>IF(I148="","",IF(COUNTIF(Crawl!$EC$2:$EC$2001,I148)&gt;0,"Yes","No"))</f>
        <v/>
      </c>
    </row>
    <row r="149">
      <c r="G149">
        <f>IF(A149="","",IF(LEFT(A149,4)="http",IFERROR(MID(A149,FIND("/",A149,FIND("//",A149)+2),2000),"/"),A149))</f>
        <v/>
      </c>
      <c r="H149">
        <f>IF(G149="","",IFERROR(LEFT(SUBSTITUTE(G149,"#","?"),FIND("?",SUBSTITUTE(G149,"#","?"))-1),G149))</f>
        <v/>
      </c>
      <c r="I149">
        <f>IF(H149="","",LOWER(IF(AND(LEN(H149)&gt;1,RIGHT(H149,1)="/"),LEFT(H149,LEN(H149)-1),H149)))</f>
        <v/>
      </c>
      <c r="J149">
        <f>IF(I149="","",IFERROR(N(INDEX($A149:$E149,1,Rules!$H$16)),0))</f>
        <v/>
      </c>
      <c r="K149">
        <f>IF(I149="","",IFERROR(N(INDEX($A149:$E149,1,Rules!$H$17)),0))</f>
        <v/>
      </c>
      <c r="L149">
        <f>IF(I149="","",IFERROR(N(INDEX($A149:$E149,1,Rules!$H$18))*K149,0))</f>
        <v/>
      </c>
      <c r="M149">
        <f>IF(I149="","",IF(COUNTIF(Crawl!$EC$2:$EC$2001,I149)&gt;0,"Yes","No"))</f>
        <v/>
      </c>
    </row>
    <row r="150">
      <c r="G150">
        <f>IF(A150="","",IF(LEFT(A150,4)="http",IFERROR(MID(A150,FIND("/",A150,FIND("//",A150)+2),2000),"/"),A150))</f>
        <v/>
      </c>
      <c r="H150">
        <f>IF(G150="","",IFERROR(LEFT(SUBSTITUTE(G150,"#","?"),FIND("?",SUBSTITUTE(G150,"#","?"))-1),G150))</f>
        <v/>
      </c>
      <c r="I150">
        <f>IF(H150="","",LOWER(IF(AND(LEN(H150)&gt;1,RIGHT(H150,1)="/"),LEFT(H150,LEN(H150)-1),H150)))</f>
        <v/>
      </c>
      <c r="J150">
        <f>IF(I150="","",IFERROR(N(INDEX($A150:$E150,1,Rules!$H$16)),0))</f>
        <v/>
      </c>
      <c r="K150">
        <f>IF(I150="","",IFERROR(N(INDEX($A150:$E150,1,Rules!$H$17)),0))</f>
        <v/>
      </c>
      <c r="L150">
        <f>IF(I150="","",IFERROR(N(INDEX($A150:$E150,1,Rules!$H$18))*K150,0))</f>
        <v/>
      </c>
      <c r="M150">
        <f>IF(I150="","",IF(COUNTIF(Crawl!$EC$2:$EC$2001,I150)&gt;0,"Yes","No"))</f>
        <v/>
      </c>
    </row>
    <row r="151">
      <c r="G151">
        <f>IF(A151="","",IF(LEFT(A151,4)="http",IFERROR(MID(A151,FIND("/",A151,FIND("//",A151)+2),2000),"/"),A151))</f>
        <v/>
      </c>
      <c r="H151">
        <f>IF(G151="","",IFERROR(LEFT(SUBSTITUTE(G151,"#","?"),FIND("?",SUBSTITUTE(G151,"#","?"))-1),G151))</f>
        <v/>
      </c>
      <c r="I151">
        <f>IF(H151="","",LOWER(IF(AND(LEN(H151)&gt;1,RIGHT(H151,1)="/"),LEFT(H151,LEN(H151)-1),H151)))</f>
        <v/>
      </c>
      <c r="J151">
        <f>IF(I151="","",IFERROR(N(INDEX($A151:$E151,1,Rules!$H$16)),0))</f>
        <v/>
      </c>
      <c r="K151">
        <f>IF(I151="","",IFERROR(N(INDEX($A151:$E151,1,Rules!$H$17)),0))</f>
        <v/>
      </c>
      <c r="L151">
        <f>IF(I151="","",IFERROR(N(INDEX($A151:$E151,1,Rules!$H$18))*K151,0))</f>
        <v/>
      </c>
      <c r="M151">
        <f>IF(I151="","",IF(COUNTIF(Crawl!$EC$2:$EC$2001,I151)&gt;0,"Yes","No"))</f>
        <v/>
      </c>
    </row>
    <row r="152">
      <c r="G152">
        <f>IF(A152="","",IF(LEFT(A152,4)="http",IFERROR(MID(A152,FIND("/",A152,FIND("//",A152)+2),2000),"/"),A152))</f>
        <v/>
      </c>
      <c r="H152">
        <f>IF(G152="","",IFERROR(LEFT(SUBSTITUTE(G152,"#","?"),FIND("?",SUBSTITUTE(G152,"#","?"))-1),G152))</f>
        <v/>
      </c>
      <c r="I152">
        <f>IF(H152="","",LOWER(IF(AND(LEN(H152)&gt;1,RIGHT(H152,1)="/"),LEFT(H152,LEN(H152)-1),H152)))</f>
        <v/>
      </c>
      <c r="J152">
        <f>IF(I152="","",IFERROR(N(INDEX($A152:$E152,1,Rules!$H$16)),0))</f>
        <v/>
      </c>
      <c r="K152">
        <f>IF(I152="","",IFERROR(N(INDEX($A152:$E152,1,Rules!$H$17)),0))</f>
        <v/>
      </c>
      <c r="L152">
        <f>IF(I152="","",IFERROR(N(INDEX($A152:$E152,1,Rules!$H$18))*K152,0))</f>
        <v/>
      </c>
      <c r="M152">
        <f>IF(I152="","",IF(COUNTIF(Crawl!$EC$2:$EC$2001,I152)&gt;0,"Yes","No"))</f>
        <v/>
      </c>
    </row>
    <row r="153">
      <c r="G153">
        <f>IF(A153="","",IF(LEFT(A153,4)="http",IFERROR(MID(A153,FIND("/",A153,FIND("//",A153)+2),2000),"/"),A153))</f>
        <v/>
      </c>
      <c r="H153">
        <f>IF(G153="","",IFERROR(LEFT(SUBSTITUTE(G153,"#","?"),FIND("?",SUBSTITUTE(G153,"#","?"))-1),G153))</f>
        <v/>
      </c>
      <c r="I153">
        <f>IF(H153="","",LOWER(IF(AND(LEN(H153)&gt;1,RIGHT(H153,1)="/"),LEFT(H153,LEN(H153)-1),H153)))</f>
        <v/>
      </c>
      <c r="J153">
        <f>IF(I153="","",IFERROR(N(INDEX($A153:$E153,1,Rules!$H$16)),0))</f>
        <v/>
      </c>
      <c r="K153">
        <f>IF(I153="","",IFERROR(N(INDEX($A153:$E153,1,Rules!$H$17)),0))</f>
        <v/>
      </c>
      <c r="L153">
        <f>IF(I153="","",IFERROR(N(INDEX($A153:$E153,1,Rules!$H$18))*K153,0))</f>
        <v/>
      </c>
      <c r="M153">
        <f>IF(I153="","",IF(COUNTIF(Crawl!$EC$2:$EC$2001,I153)&gt;0,"Yes","No"))</f>
        <v/>
      </c>
    </row>
    <row r="154">
      <c r="G154">
        <f>IF(A154="","",IF(LEFT(A154,4)="http",IFERROR(MID(A154,FIND("/",A154,FIND("//",A154)+2),2000),"/"),A154))</f>
        <v/>
      </c>
      <c r="H154">
        <f>IF(G154="","",IFERROR(LEFT(SUBSTITUTE(G154,"#","?"),FIND("?",SUBSTITUTE(G154,"#","?"))-1),G154))</f>
        <v/>
      </c>
      <c r="I154">
        <f>IF(H154="","",LOWER(IF(AND(LEN(H154)&gt;1,RIGHT(H154,1)="/"),LEFT(H154,LEN(H154)-1),H154)))</f>
        <v/>
      </c>
      <c r="J154">
        <f>IF(I154="","",IFERROR(N(INDEX($A154:$E154,1,Rules!$H$16)),0))</f>
        <v/>
      </c>
      <c r="K154">
        <f>IF(I154="","",IFERROR(N(INDEX($A154:$E154,1,Rules!$H$17)),0))</f>
        <v/>
      </c>
      <c r="L154">
        <f>IF(I154="","",IFERROR(N(INDEX($A154:$E154,1,Rules!$H$18))*K154,0))</f>
        <v/>
      </c>
      <c r="M154">
        <f>IF(I154="","",IF(COUNTIF(Crawl!$EC$2:$EC$2001,I154)&gt;0,"Yes","No"))</f>
        <v/>
      </c>
    </row>
    <row r="155">
      <c r="G155">
        <f>IF(A155="","",IF(LEFT(A155,4)="http",IFERROR(MID(A155,FIND("/",A155,FIND("//",A155)+2),2000),"/"),A155))</f>
        <v/>
      </c>
      <c r="H155">
        <f>IF(G155="","",IFERROR(LEFT(SUBSTITUTE(G155,"#","?"),FIND("?",SUBSTITUTE(G155,"#","?"))-1),G155))</f>
        <v/>
      </c>
      <c r="I155">
        <f>IF(H155="","",LOWER(IF(AND(LEN(H155)&gt;1,RIGHT(H155,1)="/"),LEFT(H155,LEN(H155)-1),H155)))</f>
        <v/>
      </c>
      <c r="J155">
        <f>IF(I155="","",IFERROR(N(INDEX($A155:$E155,1,Rules!$H$16)),0))</f>
        <v/>
      </c>
      <c r="K155">
        <f>IF(I155="","",IFERROR(N(INDEX($A155:$E155,1,Rules!$H$17)),0))</f>
        <v/>
      </c>
      <c r="L155">
        <f>IF(I155="","",IFERROR(N(INDEX($A155:$E155,1,Rules!$H$18))*K155,0))</f>
        <v/>
      </c>
      <c r="M155">
        <f>IF(I155="","",IF(COUNTIF(Crawl!$EC$2:$EC$2001,I155)&gt;0,"Yes","No"))</f>
        <v/>
      </c>
    </row>
    <row r="156">
      <c r="G156">
        <f>IF(A156="","",IF(LEFT(A156,4)="http",IFERROR(MID(A156,FIND("/",A156,FIND("//",A156)+2),2000),"/"),A156))</f>
        <v/>
      </c>
      <c r="H156">
        <f>IF(G156="","",IFERROR(LEFT(SUBSTITUTE(G156,"#","?"),FIND("?",SUBSTITUTE(G156,"#","?"))-1),G156))</f>
        <v/>
      </c>
      <c r="I156">
        <f>IF(H156="","",LOWER(IF(AND(LEN(H156)&gt;1,RIGHT(H156,1)="/"),LEFT(H156,LEN(H156)-1),H156)))</f>
        <v/>
      </c>
      <c r="J156">
        <f>IF(I156="","",IFERROR(N(INDEX($A156:$E156,1,Rules!$H$16)),0))</f>
        <v/>
      </c>
      <c r="K156">
        <f>IF(I156="","",IFERROR(N(INDEX($A156:$E156,1,Rules!$H$17)),0))</f>
        <v/>
      </c>
      <c r="L156">
        <f>IF(I156="","",IFERROR(N(INDEX($A156:$E156,1,Rules!$H$18))*K156,0))</f>
        <v/>
      </c>
      <c r="M156">
        <f>IF(I156="","",IF(COUNTIF(Crawl!$EC$2:$EC$2001,I156)&gt;0,"Yes","No"))</f>
        <v/>
      </c>
    </row>
    <row r="157">
      <c r="G157">
        <f>IF(A157="","",IF(LEFT(A157,4)="http",IFERROR(MID(A157,FIND("/",A157,FIND("//",A157)+2),2000),"/"),A157))</f>
        <v/>
      </c>
      <c r="H157">
        <f>IF(G157="","",IFERROR(LEFT(SUBSTITUTE(G157,"#","?"),FIND("?",SUBSTITUTE(G157,"#","?"))-1),G157))</f>
        <v/>
      </c>
      <c r="I157">
        <f>IF(H157="","",LOWER(IF(AND(LEN(H157)&gt;1,RIGHT(H157,1)="/"),LEFT(H157,LEN(H157)-1),H157)))</f>
        <v/>
      </c>
      <c r="J157">
        <f>IF(I157="","",IFERROR(N(INDEX($A157:$E157,1,Rules!$H$16)),0))</f>
        <v/>
      </c>
      <c r="K157">
        <f>IF(I157="","",IFERROR(N(INDEX($A157:$E157,1,Rules!$H$17)),0))</f>
        <v/>
      </c>
      <c r="L157">
        <f>IF(I157="","",IFERROR(N(INDEX($A157:$E157,1,Rules!$H$18))*K157,0))</f>
        <v/>
      </c>
      <c r="M157">
        <f>IF(I157="","",IF(COUNTIF(Crawl!$EC$2:$EC$2001,I157)&gt;0,"Yes","No"))</f>
        <v/>
      </c>
    </row>
    <row r="158">
      <c r="G158">
        <f>IF(A158="","",IF(LEFT(A158,4)="http",IFERROR(MID(A158,FIND("/",A158,FIND("//",A158)+2),2000),"/"),A158))</f>
        <v/>
      </c>
      <c r="H158">
        <f>IF(G158="","",IFERROR(LEFT(SUBSTITUTE(G158,"#","?"),FIND("?",SUBSTITUTE(G158,"#","?"))-1),G158))</f>
        <v/>
      </c>
      <c r="I158">
        <f>IF(H158="","",LOWER(IF(AND(LEN(H158)&gt;1,RIGHT(H158,1)="/"),LEFT(H158,LEN(H158)-1),H158)))</f>
        <v/>
      </c>
      <c r="J158">
        <f>IF(I158="","",IFERROR(N(INDEX($A158:$E158,1,Rules!$H$16)),0))</f>
        <v/>
      </c>
      <c r="K158">
        <f>IF(I158="","",IFERROR(N(INDEX($A158:$E158,1,Rules!$H$17)),0))</f>
        <v/>
      </c>
      <c r="L158">
        <f>IF(I158="","",IFERROR(N(INDEX($A158:$E158,1,Rules!$H$18))*K158,0))</f>
        <v/>
      </c>
      <c r="M158">
        <f>IF(I158="","",IF(COUNTIF(Crawl!$EC$2:$EC$2001,I158)&gt;0,"Yes","No"))</f>
        <v/>
      </c>
    </row>
    <row r="159">
      <c r="G159">
        <f>IF(A159="","",IF(LEFT(A159,4)="http",IFERROR(MID(A159,FIND("/",A159,FIND("//",A159)+2),2000),"/"),A159))</f>
        <v/>
      </c>
      <c r="H159">
        <f>IF(G159="","",IFERROR(LEFT(SUBSTITUTE(G159,"#","?"),FIND("?",SUBSTITUTE(G159,"#","?"))-1),G159))</f>
        <v/>
      </c>
      <c r="I159">
        <f>IF(H159="","",LOWER(IF(AND(LEN(H159)&gt;1,RIGHT(H159,1)="/"),LEFT(H159,LEN(H159)-1),H159)))</f>
        <v/>
      </c>
      <c r="J159">
        <f>IF(I159="","",IFERROR(N(INDEX($A159:$E159,1,Rules!$H$16)),0))</f>
        <v/>
      </c>
      <c r="K159">
        <f>IF(I159="","",IFERROR(N(INDEX($A159:$E159,1,Rules!$H$17)),0))</f>
        <v/>
      </c>
      <c r="L159">
        <f>IF(I159="","",IFERROR(N(INDEX($A159:$E159,1,Rules!$H$18))*K159,0))</f>
        <v/>
      </c>
      <c r="M159">
        <f>IF(I159="","",IF(COUNTIF(Crawl!$EC$2:$EC$2001,I159)&gt;0,"Yes","No"))</f>
        <v/>
      </c>
    </row>
    <row r="160">
      <c r="G160">
        <f>IF(A160="","",IF(LEFT(A160,4)="http",IFERROR(MID(A160,FIND("/",A160,FIND("//",A160)+2),2000),"/"),A160))</f>
        <v/>
      </c>
      <c r="H160">
        <f>IF(G160="","",IFERROR(LEFT(SUBSTITUTE(G160,"#","?"),FIND("?",SUBSTITUTE(G160,"#","?"))-1),G160))</f>
        <v/>
      </c>
      <c r="I160">
        <f>IF(H160="","",LOWER(IF(AND(LEN(H160)&gt;1,RIGHT(H160,1)="/"),LEFT(H160,LEN(H160)-1),H160)))</f>
        <v/>
      </c>
      <c r="J160">
        <f>IF(I160="","",IFERROR(N(INDEX($A160:$E160,1,Rules!$H$16)),0))</f>
        <v/>
      </c>
      <c r="K160">
        <f>IF(I160="","",IFERROR(N(INDEX($A160:$E160,1,Rules!$H$17)),0))</f>
        <v/>
      </c>
      <c r="L160">
        <f>IF(I160="","",IFERROR(N(INDEX($A160:$E160,1,Rules!$H$18))*K160,0))</f>
        <v/>
      </c>
      <c r="M160">
        <f>IF(I160="","",IF(COUNTIF(Crawl!$EC$2:$EC$2001,I160)&gt;0,"Yes","No"))</f>
        <v/>
      </c>
    </row>
    <row r="161">
      <c r="G161">
        <f>IF(A161="","",IF(LEFT(A161,4)="http",IFERROR(MID(A161,FIND("/",A161,FIND("//",A161)+2),2000),"/"),A161))</f>
        <v/>
      </c>
      <c r="H161">
        <f>IF(G161="","",IFERROR(LEFT(SUBSTITUTE(G161,"#","?"),FIND("?",SUBSTITUTE(G161,"#","?"))-1),G161))</f>
        <v/>
      </c>
      <c r="I161">
        <f>IF(H161="","",LOWER(IF(AND(LEN(H161)&gt;1,RIGHT(H161,1)="/"),LEFT(H161,LEN(H161)-1),H161)))</f>
        <v/>
      </c>
      <c r="J161">
        <f>IF(I161="","",IFERROR(N(INDEX($A161:$E161,1,Rules!$H$16)),0))</f>
        <v/>
      </c>
      <c r="K161">
        <f>IF(I161="","",IFERROR(N(INDEX($A161:$E161,1,Rules!$H$17)),0))</f>
        <v/>
      </c>
      <c r="L161">
        <f>IF(I161="","",IFERROR(N(INDEX($A161:$E161,1,Rules!$H$18))*K161,0))</f>
        <v/>
      </c>
      <c r="M161">
        <f>IF(I161="","",IF(COUNTIF(Crawl!$EC$2:$EC$2001,I161)&gt;0,"Yes","No"))</f>
        <v/>
      </c>
    </row>
    <row r="162">
      <c r="G162">
        <f>IF(A162="","",IF(LEFT(A162,4)="http",IFERROR(MID(A162,FIND("/",A162,FIND("//",A162)+2),2000),"/"),A162))</f>
        <v/>
      </c>
      <c r="H162">
        <f>IF(G162="","",IFERROR(LEFT(SUBSTITUTE(G162,"#","?"),FIND("?",SUBSTITUTE(G162,"#","?"))-1),G162))</f>
        <v/>
      </c>
      <c r="I162">
        <f>IF(H162="","",LOWER(IF(AND(LEN(H162)&gt;1,RIGHT(H162,1)="/"),LEFT(H162,LEN(H162)-1),H162)))</f>
        <v/>
      </c>
      <c r="J162">
        <f>IF(I162="","",IFERROR(N(INDEX($A162:$E162,1,Rules!$H$16)),0))</f>
        <v/>
      </c>
      <c r="K162">
        <f>IF(I162="","",IFERROR(N(INDEX($A162:$E162,1,Rules!$H$17)),0))</f>
        <v/>
      </c>
      <c r="L162">
        <f>IF(I162="","",IFERROR(N(INDEX($A162:$E162,1,Rules!$H$18))*K162,0))</f>
        <v/>
      </c>
      <c r="M162">
        <f>IF(I162="","",IF(COUNTIF(Crawl!$EC$2:$EC$2001,I162)&gt;0,"Yes","No"))</f>
        <v/>
      </c>
    </row>
    <row r="163">
      <c r="G163">
        <f>IF(A163="","",IF(LEFT(A163,4)="http",IFERROR(MID(A163,FIND("/",A163,FIND("//",A163)+2),2000),"/"),A163))</f>
        <v/>
      </c>
      <c r="H163">
        <f>IF(G163="","",IFERROR(LEFT(SUBSTITUTE(G163,"#","?"),FIND("?",SUBSTITUTE(G163,"#","?"))-1),G163))</f>
        <v/>
      </c>
      <c r="I163">
        <f>IF(H163="","",LOWER(IF(AND(LEN(H163)&gt;1,RIGHT(H163,1)="/"),LEFT(H163,LEN(H163)-1),H163)))</f>
        <v/>
      </c>
      <c r="J163">
        <f>IF(I163="","",IFERROR(N(INDEX($A163:$E163,1,Rules!$H$16)),0))</f>
        <v/>
      </c>
      <c r="K163">
        <f>IF(I163="","",IFERROR(N(INDEX($A163:$E163,1,Rules!$H$17)),0))</f>
        <v/>
      </c>
      <c r="L163">
        <f>IF(I163="","",IFERROR(N(INDEX($A163:$E163,1,Rules!$H$18))*K163,0))</f>
        <v/>
      </c>
      <c r="M163">
        <f>IF(I163="","",IF(COUNTIF(Crawl!$EC$2:$EC$2001,I163)&gt;0,"Yes","No"))</f>
        <v/>
      </c>
    </row>
    <row r="164">
      <c r="G164">
        <f>IF(A164="","",IF(LEFT(A164,4)="http",IFERROR(MID(A164,FIND("/",A164,FIND("//",A164)+2),2000),"/"),A164))</f>
        <v/>
      </c>
      <c r="H164">
        <f>IF(G164="","",IFERROR(LEFT(SUBSTITUTE(G164,"#","?"),FIND("?",SUBSTITUTE(G164,"#","?"))-1),G164))</f>
        <v/>
      </c>
      <c r="I164">
        <f>IF(H164="","",LOWER(IF(AND(LEN(H164)&gt;1,RIGHT(H164,1)="/"),LEFT(H164,LEN(H164)-1),H164)))</f>
        <v/>
      </c>
      <c r="J164">
        <f>IF(I164="","",IFERROR(N(INDEX($A164:$E164,1,Rules!$H$16)),0))</f>
        <v/>
      </c>
      <c r="K164">
        <f>IF(I164="","",IFERROR(N(INDEX($A164:$E164,1,Rules!$H$17)),0))</f>
        <v/>
      </c>
      <c r="L164">
        <f>IF(I164="","",IFERROR(N(INDEX($A164:$E164,1,Rules!$H$18))*K164,0))</f>
        <v/>
      </c>
      <c r="M164">
        <f>IF(I164="","",IF(COUNTIF(Crawl!$EC$2:$EC$2001,I164)&gt;0,"Yes","No"))</f>
        <v/>
      </c>
    </row>
    <row r="165">
      <c r="G165">
        <f>IF(A165="","",IF(LEFT(A165,4)="http",IFERROR(MID(A165,FIND("/",A165,FIND("//",A165)+2),2000),"/"),A165))</f>
        <v/>
      </c>
      <c r="H165">
        <f>IF(G165="","",IFERROR(LEFT(SUBSTITUTE(G165,"#","?"),FIND("?",SUBSTITUTE(G165,"#","?"))-1),G165))</f>
        <v/>
      </c>
      <c r="I165">
        <f>IF(H165="","",LOWER(IF(AND(LEN(H165)&gt;1,RIGHT(H165,1)="/"),LEFT(H165,LEN(H165)-1),H165)))</f>
        <v/>
      </c>
      <c r="J165">
        <f>IF(I165="","",IFERROR(N(INDEX($A165:$E165,1,Rules!$H$16)),0))</f>
        <v/>
      </c>
      <c r="K165">
        <f>IF(I165="","",IFERROR(N(INDEX($A165:$E165,1,Rules!$H$17)),0))</f>
        <v/>
      </c>
      <c r="L165">
        <f>IF(I165="","",IFERROR(N(INDEX($A165:$E165,1,Rules!$H$18))*K165,0))</f>
        <v/>
      </c>
      <c r="M165">
        <f>IF(I165="","",IF(COUNTIF(Crawl!$EC$2:$EC$2001,I165)&gt;0,"Yes","No"))</f>
        <v/>
      </c>
    </row>
    <row r="166">
      <c r="G166">
        <f>IF(A166="","",IF(LEFT(A166,4)="http",IFERROR(MID(A166,FIND("/",A166,FIND("//",A166)+2),2000),"/"),A166))</f>
        <v/>
      </c>
      <c r="H166">
        <f>IF(G166="","",IFERROR(LEFT(SUBSTITUTE(G166,"#","?"),FIND("?",SUBSTITUTE(G166,"#","?"))-1),G166))</f>
        <v/>
      </c>
      <c r="I166">
        <f>IF(H166="","",LOWER(IF(AND(LEN(H166)&gt;1,RIGHT(H166,1)="/"),LEFT(H166,LEN(H166)-1),H166)))</f>
        <v/>
      </c>
      <c r="J166">
        <f>IF(I166="","",IFERROR(N(INDEX($A166:$E166,1,Rules!$H$16)),0))</f>
        <v/>
      </c>
      <c r="K166">
        <f>IF(I166="","",IFERROR(N(INDEX($A166:$E166,1,Rules!$H$17)),0))</f>
        <v/>
      </c>
      <c r="L166">
        <f>IF(I166="","",IFERROR(N(INDEX($A166:$E166,1,Rules!$H$18))*K166,0))</f>
        <v/>
      </c>
      <c r="M166">
        <f>IF(I166="","",IF(COUNTIF(Crawl!$EC$2:$EC$2001,I166)&gt;0,"Yes","No"))</f>
        <v/>
      </c>
    </row>
    <row r="167">
      <c r="G167">
        <f>IF(A167="","",IF(LEFT(A167,4)="http",IFERROR(MID(A167,FIND("/",A167,FIND("//",A167)+2),2000),"/"),A167))</f>
        <v/>
      </c>
      <c r="H167">
        <f>IF(G167="","",IFERROR(LEFT(SUBSTITUTE(G167,"#","?"),FIND("?",SUBSTITUTE(G167,"#","?"))-1),G167))</f>
        <v/>
      </c>
      <c r="I167">
        <f>IF(H167="","",LOWER(IF(AND(LEN(H167)&gt;1,RIGHT(H167,1)="/"),LEFT(H167,LEN(H167)-1),H167)))</f>
        <v/>
      </c>
      <c r="J167">
        <f>IF(I167="","",IFERROR(N(INDEX($A167:$E167,1,Rules!$H$16)),0))</f>
        <v/>
      </c>
      <c r="K167">
        <f>IF(I167="","",IFERROR(N(INDEX($A167:$E167,1,Rules!$H$17)),0))</f>
        <v/>
      </c>
      <c r="L167">
        <f>IF(I167="","",IFERROR(N(INDEX($A167:$E167,1,Rules!$H$18))*K167,0))</f>
        <v/>
      </c>
      <c r="M167">
        <f>IF(I167="","",IF(COUNTIF(Crawl!$EC$2:$EC$2001,I167)&gt;0,"Yes","No"))</f>
        <v/>
      </c>
    </row>
    <row r="168">
      <c r="G168">
        <f>IF(A168="","",IF(LEFT(A168,4)="http",IFERROR(MID(A168,FIND("/",A168,FIND("//",A168)+2),2000),"/"),A168))</f>
        <v/>
      </c>
      <c r="H168">
        <f>IF(G168="","",IFERROR(LEFT(SUBSTITUTE(G168,"#","?"),FIND("?",SUBSTITUTE(G168,"#","?"))-1),G168))</f>
        <v/>
      </c>
      <c r="I168">
        <f>IF(H168="","",LOWER(IF(AND(LEN(H168)&gt;1,RIGHT(H168,1)="/"),LEFT(H168,LEN(H168)-1),H168)))</f>
        <v/>
      </c>
      <c r="J168">
        <f>IF(I168="","",IFERROR(N(INDEX($A168:$E168,1,Rules!$H$16)),0))</f>
        <v/>
      </c>
      <c r="K168">
        <f>IF(I168="","",IFERROR(N(INDEX($A168:$E168,1,Rules!$H$17)),0))</f>
        <v/>
      </c>
      <c r="L168">
        <f>IF(I168="","",IFERROR(N(INDEX($A168:$E168,1,Rules!$H$18))*K168,0))</f>
        <v/>
      </c>
      <c r="M168">
        <f>IF(I168="","",IF(COUNTIF(Crawl!$EC$2:$EC$2001,I168)&gt;0,"Yes","No"))</f>
        <v/>
      </c>
    </row>
    <row r="169">
      <c r="G169">
        <f>IF(A169="","",IF(LEFT(A169,4)="http",IFERROR(MID(A169,FIND("/",A169,FIND("//",A169)+2),2000),"/"),A169))</f>
        <v/>
      </c>
      <c r="H169">
        <f>IF(G169="","",IFERROR(LEFT(SUBSTITUTE(G169,"#","?"),FIND("?",SUBSTITUTE(G169,"#","?"))-1),G169))</f>
        <v/>
      </c>
      <c r="I169">
        <f>IF(H169="","",LOWER(IF(AND(LEN(H169)&gt;1,RIGHT(H169,1)="/"),LEFT(H169,LEN(H169)-1),H169)))</f>
        <v/>
      </c>
      <c r="J169">
        <f>IF(I169="","",IFERROR(N(INDEX($A169:$E169,1,Rules!$H$16)),0))</f>
        <v/>
      </c>
      <c r="K169">
        <f>IF(I169="","",IFERROR(N(INDEX($A169:$E169,1,Rules!$H$17)),0))</f>
        <v/>
      </c>
      <c r="L169">
        <f>IF(I169="","",IFERROR(N(INDEX($A169:$E169,1,Rules!$H$18))*K169,0))</f>
        <v/>
      </c>
      <c r="M169">
        <f>IF(I169="","",IF(COUNTIF(Crawl!$EC$2:$EC$2001,I169)&gt;0,"Yes","No"))</f>
        <v/>
      </c>
    </row>
    <row r="170">
      <c r="G170">
        <f>IF(A170="","",IF(LEFT(A170,4)="http",IFERROR(MID(A170,FIND("/",A170,FIND("//",A170)+2),2000),"/"),A170))</f>
        <v/>
      </c>
      <c r="H170">
        <f>IF(G170="","",IFERROR(LEFT(SUBSTITUTE(G170,"#","?"),FIND("?",SUBSTITUTE(G170,"#","?"))-1),G170))</f>
        <v/>
      </c>
      <c r="I170">
        <f>IF(H170="","",LOWER(IF(AND(LEN(H170)&gt;1,RIGHT(H170,1)="/"),LEFT(H170,LEN(H170)-1),H170)))</f>
        <v/>
      </c>
      <c r="J170">
        <f>IF(I170="","",IFERROR(N(INDEX($A170:$E170,1,Rules!$H$16)),0))</f>
        <v/>
      </c>
      <c r="K170">
        <f>IF(I170="","",IFERROR(N(INDEX($A170:$E170,1,Rules!$H$17)),0))</f>
        <v/>
      </c>
      <c r="L170">
        <f>IF(I170="","",IFERROR(N(INDEX($A170:$E170,1,Rules!$H$18))*K170,0))</f>
        <v/>
      </c>
      <c r="M170">
        <f>IF(I170="","",IF(COUNTIF(Crawl!$EC$2:$EC$2001,I170)&gt;0,"Yes","No"))</f>
        <v/>
      </c>
    </row>
    <row r="171">
      <c r="G171">
        <f>IF(A171="","",IF(LEFT(A171,4)="http",IFERROR(MID(A171,FIND("/",A171,FIND("//",A171)+2),2000),"/"),A171))</f>
        <v/>
      </c>
      <c r="H171">
        <f>IF(G171="","",IFERROR(LEFT(SUBSTITUTE(G171,"#","?"),FIND("?",SUBSTITUTE(G171,"#","?"))-1),G171))</f>
        <v/>
      </c>
      <c r="I171">
        <f>IF(H171="","",LOWER(IF(AND(LEN(H171)&gt;1,RIGHT(H171,1)="/"),LEFT(H171,LEN(H171)-1),H171)))</f>
        <v/>
      </c>
      <c r="J171">
        <f>IF(I171="","",IFERROR(N(INDEX($A171:$E171,1,Rules!$H$16)),0))</f>
        <v/>
      </c>
      <c r="K171">
        <f>IF(I171="","",IFERROR(N(INDEX($A171:$E171,1,Rules!$H$17)),0))</f>
        <v/>
      </c>
      <c r="L171">
        <f>IF(I171="","",IFERROR(N(INDEX($A171:$E171,1,Rules!$H$18))*K171,0))</f>
        <v/>
      </c>
      <c r="M171">
        <f>IF(I171="","",IF(COUNTIF(Crawl!$EC$2:$EC$2001,I171)&gt;0,"Yes","No"))</f>
        <v/>
      </c>
    </row>
    <row r="172">
      <c r="G172">
        <f>IF(A172="","",IF(LEFT(A172,4)="http",IFERROR(MID(A172,FIND("/",A172,FIND("//",A172)+2),2000),"/"),A172))</f>
        <v/>
      </c>
      <c r="H172">
        <f>IF(G172="","",IFERROR(LEFT(SUBSTITUTE(G172,"#","?"),FIND("?",SUBSTITUTE(G172,"#","?"))-1),G172))</f>
        <v/>
      </c>
      <c r="I172">
        <f>IF(H172="","",LOWER(IF(AND(LEN(H172)&gt;1,RIGHT(H172,1)="/"),LEFT(H172,LEN(H172)-1),H172)))</f>
        <v/>
      </c>
      <c r="J172">
        <f>IF(I172="","",IFERROR(N(INDEX($A172:$E172,1,Rules!$H$16)),0))</f>
        <v/>
      </c>
      <c r="K172">
        <f>IF(I172="","",IFERROR(N(INDEX($A172:$E172,1,Rules!$H$17)),0))</f>
        <v/>
      </c>
      <c r="L172">
        <f>IF(I172="","",IFERROR(N(INDEX($A172:$E172,1,Rules!$H$18))*K172,0))</f>
        <v/>
      </c>
      <c r="M172">
        <f>IF(I172="","",IF(COUNTIF(Crawl!$EC$2:$EC$2001,I172)&gt;0,"Yes","No"))</f>
        <v/>
      </c>
    </row>
    <row r="173">
      <c r="G173">
        <f>IF(A173="","",IF(LEFT(A173,4)="http",IFERROR(MID(A173,FIND("/",A173,FIND("//",A173)+2),2000),"/"),A173))</f>
        <v/>
      </c>
      <c r="H173">
        <f>IF(G173="","",IFERROR(LEFT(SUBSTITUTE(G173,"#","?"),FIND("?",SUBSTITUTE(G173,"#","?"))-1),G173))</f>
        <v/>
      </c>
      <c r="I173">
        <f>IF(H173="","",LOWER(IF(AND(LEN(H173)&gt;1,RIGHT(H173,1)="/"),LEFT(H173,LEN(H173)-1),H173)))</f>
        <v/>
      </c>
      <c r="J173">
        <f>IF(I173="","",IFERROR(N(INDEX($A173:$E173,1,Rules!$H$16)),0))</f>
        <v/>
      </c>
      <c r="K173">
        <f>IF(I173="","",IFERROR(N(INDEX($A173:$E173,1,Rules!$H$17)),0))</f>
        <v/>
      </c>
      <c r="L173">
        <f>IF(I173="","",IFERROR(N(INDEX($A173:$E173,1,Rules!$H$18))*K173,0))</f>
        <v/>
      </c>
      <c r="M173">
        <f>IF(I173="","",IF(COUNTIF(Crawl!$EC$2:$EC$2001,I173)&gt;0,"Yes","No"))</f>
        <v/>
      </c>
    </row>
    <row r="174">
      <c r="G174">
        <f>IF(A174="","",IF(LEFT(A174,4)="http",IFERROR(MID(A174,FIND("/",A174,FIND("//",A174)+2),2000),"/"),A174))</f>
        <v/>
      </c>
      <c r="H174">
        <f>IF(G174="","",IFERROR(LEFT(SUBSTITUTE(G174,"#","?"),FIND("?",SUBSTITUTE(G174,"#","?"))-1),G174))</f>
        <v/>
      </c>
      <c r="I174">
        <f>IF(H174="","",LOWER(IF(AND(LEN(H174)&gt;1,RIGHT(H174,1)="/"),LEFT(H174,LEN(H174)-1),H174)))</f>
        <v/>
      </c>
      <c r="J174">
        <f>IF(I174="","",IFERROR(N(INDEX($A174:$E174,1,Rules!$H$16)),0))</f>
        <v/>
      </c>
      <c r="K174">
        <f>IF(I174="","",IFERROR(N(INDEX($A174:$E174,1,Rules!$H$17)),0))</f>
        <v/>
      </c>
      <c r="L174">
        <f>IF(I174="","",IFERROR(N(INDEX($A174:$E174,1,Rules!$H$18))*K174,0))</f>
        <v/>
      </c>
      <c r="M174">
        <f>IF(I174="","",IF(COUNTIF(Crawl!$EC$2:$EC$2001,I174)&gt;0,"Yes","No"))</f>
        <v/>
      </c>
    </row>
    <row r="175">
      <c r="G175">
        <f>IF(A175="","",IF(LEFT(A175,4)="http",IFERROR(MID(A175,FIND("/",A175,FIND("//",A175)+2),2000),"/"),A175))</f>
        <v/>
      </c>
      <c r="H175">
        <f>IF(G175="","",IFERROR(LEFT(SUBSTITUTE(G175,"#","?"),FIND("?",SUBSTITUTE(G175,"#","?"))-1),G175))</f>
        <v/>
      </c>
      <c r="I175">
        <f>IF(H175="","",LOWER(IF(AND(LEN(H175)&gt;1,RIGHT(H175,1)="/"),LEFT(H175,LEN(H175)-1),H175)))</f>
        <v/>
      </c>
      <c r="J175">
        <f>IF(I175="","",IFERROR(N(INDEX($A175:$E175,1,Rules!$H$16)),0))</f>
        <v/>
      </c>
      <c r="K175">
        <f>IF(I175="","",IFERROR(N(INDEX($A175:$E175,1,Rules!$H$17)),0))</f>
        <v/>
      </c>
      <c r="L175">
        <f>IF(I175="","",IFERROR(N(INDEX($A175:$E175,1,Rules!$H$18))*K175,0))</f>
        <v/>
      </c>
      <c r="M175">
        <f>IF(I175="","",IF(COUNTIF(Crawl!$EC$2:$EC$2001,I175)&gt;0,"Yes","No"))</f>
        <v/>
      </c>
    </row>
    <row r="176">
      <c r="G176">
        <f>IF(A176="","",IF(LEFT(A176,4)="http",IFERROR(MID(A176,FIND("/",A176,FIND("//",A176)+2),2000),"/"),A176))</f>
        <v/>
      </c>
      <c r="H176">
        <f>IF(G176="","",IFERROR(LEFT(SUBSTITUTE(G176,"#","?"),FIND("?",SUBSTITUTE(G176,"#","?"))-1),G176))</f>
        <v/>
      </c>
      <c r="I176">
        <f>IF(H176="","",LOWER(IF(AND(LEN(H176)&gt;1,RIGHT(H176,1)="/"),LEFT(H176,LEN(H176)-1),H176)))</f>
        <v/>
      </c>
      <c r="J176">
        <f>IF(I176="","",IFERROR(N(INDEX($A176:$E176,1,Rules!$H$16)),0))</f>
        <v/>
      </c>
      <c r="K176">
        <f>IF(I176="","",IFERROR(N(INDEX($A176:$E176,1,Rules!$H$17)),0))</f>
        <v/>
      </c>
      <c r="L176">
        <f>IF(I176="","",IFERROR(N(INDEX($A176:$E176,1,Rules!$H$18))*K176,0))</f>
        <v/>
      </c>
      <c r="M176">
        <f>IF(I176="","",IF(COUNTIF(Crawl!$EC$2:$EC$2001,I176)&gt;0,"Yes","No"))</f>
        <v/>
      </c>
    </row>
    <row r="177">
      <c r="G177">
        <f>IF(A177="","",IF(LEFT(A177,4)="http",IFERROR(MID(A177,FIND("/",A177,FIND("//",A177)+2),2000),"/"),A177))</f>
        <v/>
      </c>
      <c r="H177">
        <f>IF(G177="","",IFERROR(LEFT(SUBSTITUTE(G177,"#","?"),FIND("?",SUBSTITUTE(G177,"#","?"))-1),G177))</f>
        <v/>
      </c>
      <c r="I177">
        <f>IF(H177="","",LOWER(IF(AND(LEN(H177)&gt;1,RIGHT(H177,1)="/"),LEFT(H177,LEN(H177)-1),H177)))</f>
        <v/>
      </c>
      <c r="J177">
        <f>IF(I177="","",IFERROR(N(INDEX($A177:$E177,1,Rules!$H$16)),0))</f>
        <v/>
      </c>
      <c r="K177">
        <f>IF(I177="","",IFERROR(N(INDEX($A177:$E177,1,Rules!$H$17)),0))</f>
        <v/>
      </c>
      <c r="L177">
        <f>IF(I177="","",IFERROR(N(INDEX($A177:$E177,1,Rules!$H$18))*K177,0))</f>
        <v/>
      </c>
      <c r="M177">
        <f>IF(I177="","",IF(COUNTIF(Crawl!$EC$2:$EC$2001,I177)&gt;0,"Yes","No"))</f>
        <v/>
      </c>
    </row>
    <row r="178">
      <c r="G178">
        <f>IF(A178="","",IF(LEFT(A178,4)="http",IFERROR(MID(A178,FIND("/",A178,FIND("//",A178)+2),2000),"/"),A178))</f>
        <v/>
      </c>
      <c r="H178">
        <f>IF(G178="","",IFERROR(LEFT(SUBSTITUTE(G178,"#","?"),FIND("?",SUBSTITUTE(G178,"#","?"))-1),G178))</f>
        <v/>
      </c>
      <c r="I178">
        <f>IF(H178="","",LOWER(IF(AND(LEN(H178)&gt;1,RIGHT(H178,1)="/"),LEFT(H178,LEN(H178)-1),H178)))</f>
        <v/>
      </c>
      <c r="J178">
        <f>IF(I178="","",IFERROR(N(INDEX($A178:$E178,1,Rules!$H$16)),0))</f>
        <v/>
      </c>
      <c r="K178">
        <f>IF(I178="","",IFERROR(N(INDEX($A178:$E178,1,Rules!$H$17)),0))</f>
        <v/>
      </c>
      <c r="L178">
        <f>IF(I178="","",IFERROR(N(INDEX($A178:$E178,1,Rules!$H$18))*K178,0))</f>
        <v/>
      </c>
      <c r="M178">
        <f>IF(I178="","",IF(COUNTIF(Crawl!$EC$2:$EC$2001,I178)&gt;0,"Yes","No"))</f>
        <v/>
      </c>
    </row>
    <row r="179">
      <c r="G179">
        <f>IF(A179="","",IF(LEFT(A179,4)="http",IFERROR(MID(A179,FIND("/",A179,FIND("//",A179)+2),2000),"/"),A179))</f>
        <v/>
      </c>
      <c r="H179">
        <f>IF(G179="","",IFERROR(LEFT(SUBSTITUTE(G179,"#","?"),FIND("?",SUBSTITUTE(G179,"#","?"))-1),G179))</f>
        <v/>
      </c>
      <c r="I179">
        <f>IF(H179="","",LOWER(IF(AND(LEN(H179)&gt;1,RIGHT(H179,1)="/"),LEFT(H179,LEN(H179)-1),H179)))</f>
        <v/>
      </c>
      <c r="J179">
        <f>IF(I179="","",IFERROR(N(INDEX($A179:$E179,1,Rules!$H$16)),0))</f>
        <v/>
      </c>
      <c r="K179">
        <f>IF(I179="","",IFERROR(N(INDEX($A179:$E179,1,Rules!$H$17)),0))</f>
        <v/>
      </c>
      <c r="L179">
        <f>IF(I179="","",IFERROR(N(INDEX($A179:$E179,1,Rules!$H$18))*K179,0))</f>
        <v/>
      </c>
      <c r="M179">
        <f>IF(I179="","",IF(COUNTIF(Crawl!$EC$2:$EC$2001,I179)&gt;0,"Yes","No"))</f>
        <v/>
      </c>
    </row>
    <row r="180">
      <c r="G180">
        <f>IF(A180="","",IF(LEFT(A180,4)="http",IFERROR(MID(A180,FIND("/",A180,FIND("//",A180)+2),2000),"/"),A180))</f>
        <v/>
      </c>
      <c r="H180">
        <f>IF(G180="","",IFERROR(LEFT(SUBSTITUTE(G180,"#","?"),FIND("?",SUBSTITUTE(G180,"#","?"))-1),G180))</f>
        <v/>
      </c>
      <c r="I180">
        <f>IF(H180="","",LOWER(IF(AND(LEN(H180)&gt;1,RIGHT(H180,1)="/"),LEFT(H180,LEN(H180)-1),H180)))</f>
        <v/>
      </c>
      <c r="J180">
        <f>IF(I180="","",IFERROR(N(INDEX($A180:$E180,1,Rules!$H$16)),0))</f>
        <v/>
      </c>
      <c r="K180">
        <f>IF(I180="","",IFERROR(N(INDEX($A180:$E180,1,Rules!$H$17)),0))</f>
        <v/>
      </c>
      <c r="L180">
        <f>IF(I180="","",IFERROR(N(INDEX($A180:$E180,1,Rules!$H$18))*K180,0))</f>
        <v/>
      </c>
      <c r="M180">
        <f>IF(I180="","",IF(COUNTIF(Crawl!$EC$2:$EC$2001,I180)&gt;0,"Yes","No"))</f>
        <v/>
      </c>
    </row>
    <row r="181">
      <c r="G181">
        <f>IF(A181="","",IF(LEFT(A181,4)="http",IFERROR(MID(A181,FIND("/",A181,FIND("//",A181)+2),2000),"/"),A181))</f>
        <v/>
      </c>
      <c r="H181">
        <f>IF(G181="","",IFERROR(LEFT(SUBSTITUTE(G181,"#","?"),FIND("?",SUBSTITUTE(G181,"#","?"))-1),G181))</f>
        <v/>
      </c>
      <c r="I181">
        <f>IF(H181="","",LOWER(IF(AND(LEN(H181)&gt;1,RIGHT(H181,1)="/"),LEFT(H181,LEN(H181)-1),H181)))</f>
        <v/>
      </c>
      <c r="J181">
        <f>IF(I181="","",IFERROR(N(INDEX($A181:$E181,1,Rules!$H$16)),0))</f>
        <v/>
      </c>
      <c r="K181">
        <f>IF(I181="","",IFERROR(N(INDEX($A181:$E181,1,Rules!$H$17)),0))</f>
        <v/>
      </c>
      <c r="L181">
        <f>IF(I181="","",IFERROR(N(INDEX($A181:$E181,1,Rules!$H$18))*K181,0))</f>
        <v/>
      </c>
      <c r="M181">
        <f>IF(I181="","",IF(COUNTIF(Crawl!$EC$2:$EC$2001,I181)&gt;0,"Yes","No"))</f>
        <v/>
      </c>
    </row>
    <row r="182">
      <c r="G182">
        <f>IF(A182="","",IF(LEFT(A182,4)="http",IFERROR(MID(A182,FIND("/",A182,FIND("//",A182)+2),2000),"/"),A182))</f>
        <v/>
      </c>
      <c r="H182">
        <f>IF(G182="","",IFERROR(LEFT(SUBSTITUTE(G182,"#","?"),FIND("?",SUBSTITUTE(G182,"#","?"))-1),G182))</f>
        <v/>
      </c>
      <c r="I182">
        <f>IF(H182="","",LOWER(IF(AND(LEN(H182)&gt;1,RIGHT(H182,1)="/"),LEFT(H182,LEN(H182)-1),H182)))</f>
        <v/>
      </c>
      <c r="J182">
        <f>IF(I182="","",IFERROR(N(INDEX($A182:$E182,1,Rules!$H$16)),0))</f>
        <v/>
      </c>
      <c r="K182">
        <f>IF(I182="","",IFERROR(N(INDEX($A182:$E182,1,Rules!$H$17)),0))</f>
        <v/>
      </c>
      <c r="L182">
        <f>IF(I182="","",IFERROR(N(INDEX($A182:$E182,1,Rules!$H$18))*K182,0))</f>
        <v/>
      </c>
      <c r="M182">
        <f>IF(I182="","",IF(COUNTIF(Crawl!$EC$2:$EC$2001,I182)&gt;0,"Yes","No"))</f>
        <v/>
      </c>
    </row>
    <row r="183">
      <c r="G183">
        <f>IF(A183="","",IF(LEFT(A183,4)="http",IFERROR(MID(A183,FIND("/",A183,FIND("//",A183)+2),2000),"/"),A183))</f>
        <v/>
      </c>
      <c r="H183">
        <f>IF(G183="","",IFERROR(LEFT(SUBSTITUTE(G183,"#","?"),FIND("?",SUBSTITUTE(G183,"#","?"))-1),G183))</f>
        <v/>
      </c>
      <c r="I183">
        <f>IF(H183="","",LOWER(IF(AND(LEN(H183)&gt;1,RIGHT(H183,1)="/"),LEFT(H183,LEN(H183)-1),H183)))</f>
        <v/>
      </c>
      <c r="J183">
        <f>IF(I183="","",IFERROR(N(INDEX($A183:$E183,1,Rules!$H$16)),0))</f>
        <v/>
      </c>
      <c r="K183">
        <f>IF(I183="","",IFERROR(N(INDEX($A183:$E183,1,Rules!$H$17)),0))</f>
        <v/>
      </c>
      <c r="L183">
        <f>IF(I183="","",IFERROR(N(INDEX($A183:$E183,1,Rules!$H$18))*K183,0))</f>
        <v/>
      </c>
      <c r="M183">
        <f>IF(I183="","",IF(COUNTIF(Crawl!$EC$2:$EC$2001,I183)&gt;0,"Yes","No"))</f>
        <v/>
      </c>
    </row>
    <row r="184">
      <c r="G184">
        <f>IF(A184="","",IF(LEFT(A184,4)="http",IFERROR(MID(A184,FIND("/",A184,FIND("//",A184)+2),2000),"/"),A184))</f>
        <v/>
      </c>
      <c r="H184">
        <f>IF(G184="","",IFERROR(LEFT(SUBSTITUTE(G184,"#","?"),FIND("?",SUBSTITUTE(G184,"#","?"))-1),G184))</f>
        <v/>
      </c>
      <c r="I184">
        <f>IF(H184="","",LOWER(IF(AND(LEN(H184)&gt;1,RIGHT(H184,1)="/"),LEFT(H184,LEN(H184)-1),H184)))</f>
        <v/>
      </c>
      <c r="J184">
        <f>IF(I184="","",IFERROR(N(INDEX($A184:$E184,1,Rules!$H$16)),0))</f>
        <v/>
      </c>
      <c r="K184">
        <f>IF(I184="","",IFERROR(N(INDEX($A184:$E184,1,Rules!$H$17)),0))</f>
        <v/>
      </c>
      <c r="L184">
        <f>IF(I184="","",IFERROR(N(INDEX($A184:$E184,1,Rules!$H$18))*K184,0))</f>
        <v/>
      </c>
      <c r="M184">
        <f>IF(I184="","",IF(COUNTIF(Crawl!$EC$2:$EC$2001,I184)&gt;0,"Yes","No"))</f>
        <v/>
      </c>
    </row>
    <row r="185">
      <c r="G185">
        <f>IF(A185="","",IF(LEFT(A185,4)="http",IFERROR(MID(A185,FIND("/",A185,FIND("//",A185)+2),2000),"/"),A185))</f>
        <v/>
      </c>
      <c r="H185">
        <f>IF(G185="","",IFERROR(LEFT(SUBSTITUTE(G185,"#","?"),FIND("?",SUBSTITUTE(G185,"#","?"))-1),G185))</f>
        <v/>
      </c>
      <c r="I185">
        <f>IF(H185="","",LOWER(IF(AND(LEN(H185)&gt;1,RIGHT(H185,1)="/"),LEFT(H185,LEN(H185)-1),H185)))</f>
        <v/>
      </c>
      <c r="J185">
        <f>IF(I185="","",IFERROR(N(INDEX($A185:$E185,1,Rules!$H$16)),0))</f>
        <v/>
      </c>
      <c r="K185">
        <f>IF(I185="","",IFERROR(N(INDEX($A185:$E185,1,Rules!$H$17)),0))</f>
        <v/>
      </c>
      <c r="L185">
        <f>IF(I185="","",IFERROR(N(INDEX($A185:$E185,1,Rules!$H$18))*K185,0))</f>
        <v/>
      </c>
      <c r="M185">
        <f>IF(I185="","",IF(COUNTIF(Crawl!$EC$2:$EC$2001,I185)&gt;0,"Yes","No"))</f>
        <v/>
      </c>
    </row>
    <row r="186">
      <c r="G186">
        <f>IF(A186="","",IF(LEFT(A186,4)="http",IFERROR(MID(A186,FIND("/",A186,FIND("//",A186)+2),2000),"/"),A186))</f>
        <v/>
      </c>
      <c r="H186">
        <f>IF(G186="","",IFERROR(LEFT(SUBSTITUTE(G186,"#","?"),FIND("?",SUBSTITUTE(G186,"#","?"))-1),G186))</f>
        <v/>
      </c>
      <c r="I186">
        <f>IF(H186="","",LOWER(IF(AND(LEN(H186)&gt;1,RIGHT(H186,1)="/"),LEFT(H186,LEN(H186)-1),H186)))</f>
        <v/>
      </c>
      <c r="J186">
        <f>IF(I186="","",IFERROR(N(INDEX($A186:$E186,1,Rules!$H$16)),0))</f>
        <v/>
      </c>
      <c r="K186">
        <f>IF(I186="","",IFERROR(N(INDEX($A186:$E186,1,Rules!$H$17)),0))</f>
        <v/>
      </c>
      <c r="L186">
        <f>IF(I186="","",IFERROR(N(INDEX($A186:$E186,1,Rules!$H$18))*K186,0))</f>
        <v/>
      </c>
      <c r="M186">
        <f>IF(I186="","",IF(COUNTIF(Crawl!$EC$2:$EC$2001,I186)&gt;0,"Yes","No"))</f>
        <v/>
      </c>
    </row>
    <row r="187">
      <c r="G187">
        <f>IF(A187="","",IF(LEFT(A187,4)="http",IFERROR(MID(A187,FIND("/",A187,FIND("//",A187)+2),2000),"/"),A187))</f>
        <v/>
      </c>
      <c r="H187">
        <f>IF(G187="","",IFERROR(LEFT(SUBSTITUTE(G187,"#","?"),FIND("?",SUBSTITUTE(G187,"#","?"))-1),G187))</f>
        <v/>
      </c>
      <c r="I187">
        <f>IF(H187="","",LOWER(IF(AND(LEN(H187)&gt;1,RIGHT(H187,1)="/"),LEFT(H187,LEN(H187)-1),H187)))</f>
        <v/>
      </c>
      <c r="J187">
        <f>IF(I187="","",IFERROR(N(INDEX($A187:$E187,1,Rules!$H$16)),0))</f>
        <v/>
      </c>
      <c r="K187">
        <f>IF(I187="","",IFERROR(N(INDEX($A187:$E187,1,Rules!$H$17)),0))</f>
        <v/>
      </c>
      <c r="L187">
        <f>IF(I187="","",IFERROR(N(INDEX($A187:$E187,1,Rules!$H$18))*K187,0))</f>
        <v/>
      </c>
      <c r="M187">
        <f>IF(I187="","",IF(COUNTIF(Crawl!$EC$2:$EC$2001,I187)&gt;0,"Yes","No"))</f>
        <v/>
      </c>
    </row>
    <row r="188">
      <c r="G188">
        <f>IF(A188="","",IF(LEFT(A188,4)="http",IFERROR(MID(A188,FIND("/",A188,FIND("//",A188)+2),2000),"/"),A188))</f>
        <v/>
      </c>
      <c r="H188">
        <f>IF(G188="","",IFERROR(LEFT(SUBSTITUTE(G188,"#","?"),FIND("?",SUBSTITUTE(G188,"#","?"))-1),G188))</f>
        <v/>
      </c>
      <c r="I188">
        <f>IF(H188="","",LOWER(IF(AND(LEN(H188)&gt;1,RIGHT(H188,1)="/"),LEFT(H188,LEN(H188)-1),H188)))</f>
        <v/>
      </c>
      <c r="J188">
        <f>IF(I188="","",IFERROR(N(INDEX($A188:$E188,1,Rules!$H$16)),0))</f>
        <v/>
      </c>
      <c r="K188">
        <f>IF(I188="","",IFERROR(N(INDEX($A188:$E188,1,Rules!$H$17)),0))</f>
        <v/>
      </c>
      <c r="L188">
        <f>IF(I188="","",IFERROR(N(INDEX($A188:$E188,1,Rules!$H$18))*K188,0))</f>
        <v/>
      </c>
      <c r="M188">
        <f>IF(I188="","",IF(COUNTIF(Crawl!$EC$2:$EC$2001,I188)&gt;0,"Yes","No"))</f>
        <v/>
      </c>
    </row>
    <row r="189">
      <c r="G189">
        <f>IF(A189="","",IF(LEFT(A189,4)="http",IFERROR(MID(A189,FIND("/",A189,FIND("//",A189)+2),2000),"/"),A189))</f>
        <v/>
      </c>
      <c r="H189">
        <f>IF(G189="","",IFERROR(LEFT(SUBSTITUTE(G189,"#","?"),FIND("?",SUBSTITUTE(G189,"#","?"))-1),G189))</f>
        <v/>
      </c>
      <c r="I189">
        <f>IF(H189="","",LOWER(IF(AND(LEN(H189)&gt;1,RIGHT(H189,1)="/"),LEFT(H189,LEN(H189)-1),H189)))</f>
        <v/>
      </c>
      <c r="J189">
        <f>IF(I189="","",IFERROR(N(INDEX($A189:$E189,1,Rules!$H$16)),0))</f>
        <v/>
      </c>
      <c r="K189">
        <f>IF(I189="","",IFERROR(N(INDEX($A189:$E189,1,Rules!$H$17)),0))</f>
        <v/>
      </c>
      <c r="L189">
        <f>IF(I189="","",IFERROR(N(INDEX($A189:$E189,1,Rules!$H$18))*K189,0))</f>
        <v/>
      </c>
      <c r="M189">
        <f>IF(I189="","",IF(COUNTIF(Crawl!$EC$2:$EC$2001,I189)&gt;0,"Yes","No"))</f>
        <v/>
      </c>
    </row>
    <row r="190">
      <c r="G190">
        <f>IF(A190="","",IF(LEFT(A190,4)="http",IFERROR(MID(A190,FIND("/",A190,FIND("//",A190)+2),2000),"/"),A190))</f>
        <v/>
      </c>
      <c r="H190">
        <f>IF(G190="","",IFERROR(LEFT(SUBSTITUTE(G190,"#","?"),FIND("?",SUBSTITUTE(G190,"#","?"))-1),G190))</f>
        <v/>
      </c>
      <c r="I190">
        <f>IF(H190="","",LOWER(IF(AND(LEN(H190)&gt;1,RIGHT(H190,1)="/"),LEFT(H190,LEN(H190)-1),H190)))</f>
        <v/>
      </c>
      <c r="J190">
        <f>IF(I190="","",IFERROR(N(INDEX($A190:$E190,1,Rules!$H$16)),0))</f>
        <v/>
      </c>
      <c r="K190">
        <f>IF(I190="","",IFERROR(N(INDEX($A190:$E190,1,Rules!$H$17)),0))</f>
        <v/>
      </c>
      <c r="L190">
        <f>IF(I190="","",IFERROR(N(INDEX($A190:$E190,1,Rules!$H$18))*K190,0))</f>
        <v/>
      </c>
      <c r="M190">
        <f>IF(I190="","",IF(COUNTIF(Crawl!$EC$2:$EC$2001,I190)&gt;0,"Yes","No"))</f>
        <v/>
      </c>
    </row>
    <row r="191">
      <c r="G191">
        <f>IF(A191="","",IF(LEFT(A191,4)="http",IFERROR(MID(A191,FIND("/",A191,FIND("//",A191)+2),2000),"/"),A191))</f>
        <v/>
      </c>
      <c r="H191">
        <f>IF(G191="","",IFERROR(LEFT(SUBSTITUTE(G191,"#","?"),FIND("?",SUBSTITUTE(G191,"#","?"))-1),G191))</f>
        <v/>
      </c>
      <c r="I191">
        <f>IF(H191="","",LOWER(IF(AND(LEN(H191)&gt;1,RIGHT(H191,1)="/"),LEFT(H191,LEN(H191)-1),H191)))</f>
        <v/>
      </c>
      <c r="J191">
        <f>IF(I191="","",IFERROR(N(INDEX($A191:$E191,1,Rules!$H$16)),0))</f>
        <v/>
      </c>
      <c r="K191">
        <f>IF(I191="","",IFERROR(N(INDEX($A191:$E191,1,Rules!$H$17)),0))</f>
        <v/>
      </c>
      <c r="L191">
        <f>IF(I191="","",IFERROR(N(INDEX($A191:$E191,1,Rules!$H$18))*K191,0))</f>
        <v/>
      </c>
      <c r="M191">
        <f>IF(I191="","",IF(COUNTIF(Crawl!$EC$2:$EC$2001,I191)&gt;0,"Yes","No"))</f>
        <v/>
      </c>
    </row>
    <row r="192">
      <c r="G192">
        <f>IF(A192="","",IF(LEFT(A192,4)="http",IFERROR(MID(A192,FIND("/",A192,FIND("//",A192)+2),2000),"/"),A192))</f>
        <v/>
      </c>
      <c r="H192">
        <f>IF(G192="","",IFERROR(LEFT(SUBSTITUTE(G192,"#","?"),FIND("?",SUBSTITUTE(G192,"#","?"))-1),G192))</f>
        <v/>
      </c>
      <c r="I192">
        <f>IF(H192="","",LOWER(IF(AND(LEN(H192)&gt;1,RIGHT(H192,1)="/"),LEFT(H192,LEN(H192)-1),H192)))</f>
        <v/>
      </c>
      <c r="J192">
        <f>IF(I192="","",IFERROR(N(INDEX($A192:$E192,1,Rules!$H$16)),0))</f>
        <v/>
      </c>
      <c r="K192">
        <f>IF(I192="","",IFERROR(N(INDEX($A192:$E192,1,Rules!$H$17)),0))</f>
        <v/>
      </c>
      <c r="L192">
        <f>IF(I192="","",IFERROR(N(INDEX($A192:$E192,1,Rules!$H$18))*K192,0))</f>
        <v/>
      </c>
      <c r="M192">
        <f>IF(I192="","",IF(COUNTIF(Crawl!$EC$2:$EC$2001,I192)&gt;0,"Yes","No"))</f>
        <v/>
      </c>
    </row>
    <row r="193">
      <c r="G193">
        <f>IF(A193="","",IF(LEFT(A193,4)="http",IFERROR(MID(A193,FIND("/",A193,FIND("//",A193)+2),2000),"/"),A193))</f>
        <v/>
      </c>
      <c r="H193">
        <f>IF(G193="","",IFERROR(LEFT(SUBSTITUTE(G193,"#","?"),FIND("?",SUBSTITUTE(G193,"#","?"))-1),G193))</f>
        <v/>
      </c>
      <c r="I193">
        <f>IF(H193="","",LOWER(IF(AND(LEN(H193)&gt;1,RIGHT(H193,1)="/"),LEFT(H193,LEN(H193)-1),H193)))</f>
        <v/>
      </c>
      <c r="J193">
        <f>IF(I193="","",IFERROR(N(INDEX($A193:$E193,1,Rules!$H$16)),0))</f>
        <v/>
      </c>
      <c r="K193">
        <f>IF(I193="","",IFERROR(N(INDEX($A193:$E193,1,Rules!$H$17)),0))</f>
        <v/>
      </c>
      <c r="L193">
        <f>IF(I193="","",IFERROR(N(INDEX($A193:$E193,1,Rules!$H$18))*K193,0))</f>
        <v/>
      </c>
      <c r="M193">
        <f>IF(I193="","",IF(COUNTIF(Crawl!$EC$2:$EC$2001,I193)&gt;0,"Yes","No"))</f>
        <v/>
      </c>
    </row>
    <row r="194">
      <c r="G194">
        <f>IF(A194="","",IF(LEFT(A194,4)="http",IFERROR(MID(A194,FIND("/",A194,FIND("//",A194)+2),2000),"/"),A194))</f>
        <v/>
      </c>
      <c r="H194">
        <f>IF(G194="","",IFERROR(LEFT(SUBSTITUTE(G194,"#","?"),FIND("?",SUBSTITUTE(G194,"#","?"))-1),G194))</f>
        <v/>
      </c>
      <c r="I194">
        <f>IF(H194="","",LOWER(IF(AND(LEN(H194)&gt;1,RIGHT(H194,1)="/"),LEFT(H194,LEN(H194)-1),H194)))</f>
        <v/>
      </c>
      <c r="J194">
        <f>IF(I194="","",IFERROR(N(INDEX($A194:$E194,1,Rules!$H$16)),0))</f>
        <v/>
      </c>
      <c r="K194">
        <f>IF(I194="","",IFERROR(N(INDEX($A194:$E194,1,Rules!$H$17)),0))</f>
        <v/>
      </c>
      <c r="L194">
        <f>IF(I194="","",IFERROR(N(INDEX($A194:$E194,1,Rules!$H$18))*K194,0))</f>
        <v/>
      </c>
      <c r="M194">
        <f>IF(I194="","",IF(COUNTIF(Crawl!$EC$2:$EC$2001,I194)&gt;0,"Yes","No"))</f>
        <v/>
      </c>
    </row>
    <row r="195">
      <c r="G195">
        <f>IF(A195="","",IF(LEFT(A195,4)="http",IFERROR(MID(A195,FIND("/",A195,FIND("//",A195)+2),2000),"/"),A195))</f>
        <v/>
      </c>
      <c r="H195">
        <f>IF(G195="","",IFERROR(LEFT(SUBSTITUTE(G195,"#","?"),FIND("?",SUBSTITUTE(G195,"#","?"))-1),G195))</f>
        <v/>
      </c>
      <c r="I195">
        <f>IF(H195="","",LOWER(IF(AND(LEN(H195)&gt;1,RIGHT(H195,1)="/"),LEFT(H195,LEN(H195)-1),H195)))</f>
        <v/>
      </c>
      <c r="J195">
        <f>IF(I195="","",IFERROR(N(INDEX($A195:$E195,1,Rules!$H$16)),0))</f>
        <v/>
      </c>
      <c r="K195">
        <f>IF(I195="","",IFERROR(N(INDEX($A195:$E195,1,Rules!$H$17)),0))</f>
        <v/>
      </c>
      <c r="L195">
        <f>IF(I195="","",IFERROR(N(INDEX($A195:$E195,1,Rules!$H$18))*K195,0))</f>
        <v/>
      </c>
      <c r="M195">
        <f>IF(I195="","",IF(COUNTIF(Crawl!$EC$2:$EC$2001,I195)&gt;0,"Yes","No"))</f>
        <v/>
      </c>
    </row>
    <row r="196">
      <c r="G196">
        <f>IF(A196="","",IF(LEFT(A196,4)="http",IFERROR(MID(A196,FIND("/",A196,FIND("//",A196)+2),2000),"/"),A196))</f>
        <v/>
      </c>
      <c r="H196">
        <f>IF(G196="","",IFERROR(LEFT(SUBSTITUTE(G196,"#","?"),FIND("?",SUBSTITUTE(G196,"#","?"))-1),G196))</f>
        <v/>
      </c>
      <c r="I196">
        <f>IF(H196="","",LOWER(IF(AND(LEN(H196)&gt;1,RIGHT(H196,1)="/"),LEFT(H196,LEN(H196)-1),H196)))</f>
        <v/>
      </c>
      <c r="J196">
        <f>IF(I196="","",IFERROR(N(INDEX($A196:$E196,1,Rules!$H$16)),0))</f>
        <v/>
      </c>
      <c r="K196">
        <f>IF(I196="","",IFERROR(N(INDEX($A196:$E196,1,Rules!$H$17)),0))</f>
        <v/>
      </c>
      <c r="L196">
        <f>IF(I196="","",IFERROR(N(INDEX($A196:$E196,1,Rules!$H$18))*K196,0))</f>
        <v/>
      </c>
      <c r="M196">
        <f>IF(I196="","",IF(COUNTIF(Crawl!$EC$2:$EC$2001,I196)&gt;0,"Yes","No"))</f>
        <v/>
      </c>
    </row>
    <row r="197">
      <c r="G197">
        <f>IF(A197="","",IF(LEFT(A197,4)="http",IFERROR(MID(A197,FIND("/",A197,FIND("//",A197)+2),2000),"/"),A197))</f>
        <v/>
      </c>
      <c r="H197">
        <f>IF(G197="","",IFERROR(LEFT(SUBSTITUTE(G197,"#","?"),FIND("?",SUBSTITUTE(G197,"#","?"))-1),G197))</f>
        <v/>
      </c>
      <c r="I197">
        <f>IF(H197="","",LOWER(IF(AND(LEN(H197)&gt;1,RIGHT(H197,1)="/"),LEFT(H197,LEN(H197)-1),H197)))</f>
        <v/>
      </c>
      <c r="J197">
        <f>IF(I197="","",IFERROR(N(INDEX($A197:$E197,1,Rules!$H$16)),0))</f>
        <v/>
      </c>
      <c r="K197">
        <f>IF(I197="","",IFERROR(N(INDEX($A197:$E197,1,Rules!$H$17)),0))</f>
        <v/>
      </c>
      <c r="L197">
        <f>IF(I197="","",IFERROR(N(INDEX($A197:$E197,1,Rules!$H$18))*K197,0))</f>
        <v/>
      </c>
      <c r="M197">
        <f>IF(I197="","",IF(COUNTIF(Crawl!$EC$2:$EC$2001,I197)&gt;0,"Yes","No"))</f>
        <v/>
      </c>
    </row>
    <row r="198">
      <c r="G198">
        <f>IF(A198="","",IF(LEFT(A198,4)="http",IFERROR(MID(A198,FIND("/",A198,FIND("//",A198)+2),2000),"/"),A198))</f>
        <v/>
      </c>
      <c r="H198">
        <f>IF(G198="","",IFERROR(LEFT(SUBSTITUTE(G198,"#","?"),FIND("?",SUBSTITUTE(G198,"#","?"))-1),G198))</f>
        <v/>
      </c>
      <c r="I198">
        <f>IF(H198="","",LOWER(IF(AND(LEN(H198)&gt;1,RIGHT(H198,1)="/"),LEFT(H198,LEN(H198)-1),H198)))</f>
        <v/>
      </c>
      <c r="J198">
        <f>IF(I198="","",IFERROR(N(INDEX($A198:$E198,1,Rules!$H$16)),0))</f>
        <v/>
      </c>
      <c r="K198">
        <f>IF(I198="","",IFERROR(N(INDEX($A198:$E198,1,Rules!$H$17)),0))</f>
        <v/>
      </c>
      <c r="L198">
        <f>IF(I198="","",IFERROR(N(INDEX($A198:$E198,1,Rules!$H$18))*K198,0))</f>
        <v/>
      </c>
      <c r="M198">
        <f>IF(I198="","",IF(COUNTIF(Crawl!$EC$2:$EC$2001,I198)&gt;0,"Yes","No"))</f>
        <v/>
      </c>
    </row>
    <row r="199">
      <c r="G199">
        <f>IF(A199="","",IF(LEFT(A199,4)="http",IFERROR(MID(A199,FIND("/",A199,FIND("//",A199)+2),2000),"/"),A199))</f>
        <v/>
      </c>
      <c r="H199">
        <f>IF(G199="","",IFERROR(LEFT(SUBSTITUTE(G199,"#","?"),FIND("?",SUBSTITUTE(G199,"#","?"))-1),G199))</f>
        <v/>
      </c>
      <c r="I199">
        <f>IF(H199="","",LOWER(IF(AND(LEN(H199)&gt;1,RIGHT(H199,1)="/"),LEFT(H199,LEN(H199)-1),H199)))</f>
        <v/>
      </c>
      <c r="J199">
        <f>IF(I199="","",IFERROR(N(INDEX($A199:$E199,1,Rules!$H$16)),0))</f>
        <v/>
      </c>
      <c r="K199">
        <f>IF(I199="","",IFERROR(N(INDEX($A199:$E199,1,Rules!$H$17)),0))</f>
        <v/>
      </c>
      <c r="L199">
        <f>IF(I199="","",IFERROR(N(INDEX($A199:$E199,1,Rules!$H$18))*K199,0))</f>
        <v/>
      </c>
      <c r="M199">
        <f>IF(I199="","",IF(COUNTIF(Crawl!$EC$2:$EC$2001,I199)&gt;0,"Yes","No"))</f>
        <v/>
      </c>
    </row>
    <row r="200">
      <c r="G200">
        <f>IF(A200="","",IF(LEFT(A200,4)="http",IFERROR(MID(A200,FIND("/",A200,FIND("//",A200)+2),2000),"/"),A200))</f>
        <v/>
      </c>
      <c r="H200">
        <f>IF(G200="","",IFERROR(LEFT(SUBSTITUTE(G200,"#","?"),FIND("?",SUBSTITUTE(G200,"#","?"))-1),G200))</f>
        <v/>
      </c>
      <c r="I200">
        <f>IF(H200="","",LOWER(IF(AND(LEN(H200)&gt;1,RIGHT(H200,1)="/"),LEFT(H200,LEN(H200)-1),H200)))</f>
        <v/>
      </c>
      <c r="J200">
        <f>IF(I200="","",IFERROR(N(INDEX($A200:$E200,1,Rules!$H$16)),0))</f>
        <v/>
      </c>
      <c r="K200">
        <f>IF(I200="","",IFERROR(N(INDEX($A200:$E200,1,Rules!$H$17)),0))</f>
        <v/>
      </c>
      <c r="L200">
        <f>IF(I200="","",IFERROR(N(INDEX($A200:$E200,1,Rules!$H$18))*K200,0))</f>
        <v/>
      </c>
      <c r="M200">
        <f>IF(I200="","",IF(COUNTIF(Crawl!$EC$2:$EC$2001,I200)&gt;0,"Yes","No"))</f>
        <v/>
      </c>
    </row>
    <row r="201">
      <c r="G201">
        <f>IF(A201="","",IF(LEFT(A201,4)="http",IFERROR(MID(A201,FIND("/",A201,FIND("//",A201)+2),2000),"/"),A201))</f>
        <v/>
      </c>
      <c r="H201">
        <f>IF(G201="","",IFERROR(LEFT(SUBSTITUTE(G201,"#","?"),FIND("?",SUBSTITUTE(G201,"#","?"))-1),G201))</f>
        <v/>
      </c>
      <c r="I201">
        <f>IF(H201="","",LOWER(IF(AND(LEN(H201)&gt;1,RIGHT(H201,1)="/"),LEFT(H201,LEN(H201)-1),H201)))</f>
        <v/>
      </c>
      <c r="J201">
        <f>IF(I201="","",IFERROR(N(INDEX($A201:$E201,1,Rules!$H$16)),0))</f>
        <v/>
      </c>
      <c r="K201">
        <f>IF(I201="","",IFERROR(N(INDEX($A201:$E201,1,Rules!$H$17)),0))</f>
        <v/>
      </c>
      <c r="L201">
        <f>IF(I201="","",IFERROR(N(INDEX($A201:$E201,1,Rules!$H$18))*K201,0))</f>
        <v/>
      </c>
      <c r="M201">
        <f>IF(I201="","",IF(COUNTIF(Crawl!$EC$2:$EC$2001,I201)&gt;0,"Yes","No"))</f>
        <v/>
      </c>
    </row>
    <row r="202">
      <c r="G202">
        <f>IF(A202="","",IF(LEFT(A202,4)="http",IFERROR(MID(A202,FIND("/",A202,FIND("//",A202)+2),2000),"/"),A202))</f>
        <v/>
      </c>
      <c r="H202">
        <f>IF(G202="","",IFERROR(LEFT(SUBSTITUTE(G202,"#","?"),FIND("?",SUBSTITUTE(G202,"#","?"))-1),G202))</f>
        <v/>
      </c>
      <c r="I202">
        <f>IF(H202="","",LOWER(IF(AND(LEN(H202)&gt;1,RIGHT(H202,1)="/"),LEFT(H202,LEN(H202)-1),H202)))</f>
        <v/>
      </c>
      <c r="J202">
        <f>IF(I202="","",IFERROR(N(INDEX($A202:$E202,1,Rules!$H$16)),0))</f>
        <v/>
      </c>
      <c r="K202">
        <f>IF(I202="","",IFERROR(N(INDEX($A202:$E202,1,Rules!$H$17)),0))</f>
        <v/>
      </c>
      <c r="L202">
        <f>IF(I202="","",IFERROR(N(INDEX($A202:$E202,1,Rules!$H$18))*K202,0))</f>
        <v/>
      </c>
      <c r="M202">
        <f>IF(I202="","",IF(COUNTIF(Crawl!$EC$2:$EC$2001,I202)&gt;0,"Yes","No"))</f>
        <v/>
      </c>
    </row>
    <row r="203">
      <c r="G203">
        <f>IF(A203="","",IF(LEFT(A203,4)="http",IFERROR(MID(A203,FIND("/",A203,FIND("//",A203)+2),2000),"/"),A203))</f>
        <v/>
      </c>
      <c r="H203">
        <f>IF(G203="","",IFERROR(LEFT(SUBSTITUTE(G203,"#","?"),FIND("?",SUBSTITUTE(G203,"#","?"))-1),G203))</f>
        <v/>
      </c>
      <c r="I203">
        <f>IF(H203="","",LOWER(IF(AND(LEN(H203)&gt;1,RIGHT(H203,1)="/"),LEFT(H203,LEN(H203)-1),H203)))</f>
        <v/>
      </c>
      <c r="J203">
        <f>IF(I203="","",IFERROR(N(INDEX($A203:$E203,1,Rules!$H$16)),0))</f>
        <v/>
      </c>
      <c r="K203">
        <f>IF(I203="","",IFERROR(N(INDEX($A203:$E203,1,Rules!$H$17)),0))</f>
        <v/>
      </c>
      <c r="L203">
        <f>IF(I203="","",IFERROR(N(INDEX($A203:$E203,1,Rules!$H$18))*K203,0))</f>
        <v/>
      </c>
      <c r="M203">
        <f>IF(I203="","",IF(COUNTIF(Crawl!$EC$2:$EC$2001,I203)&gt;0,"Yes","No"))</f>
        <v/>
      </c>
    </row>
    <row r="204">
      <c r="G204">
        <f>IF(A204="","",IF(LEFT(A204,4)="http",IFERROR(MID(A204,FIND("/",A204,FIND("//",A204)+2),2000),"/"),A204))</f>
        <v/>
      </c>
      <c r="H204">
        <f>IF(G204="","",IFERROR(LEFT(SUBSTITUTE(G204,"#","?"),FIND("?",SUBSTITUTE(G204,"#","?"))-1),G204))</f>
        <v/>
      </c>
      <c r="I204">
        <f>IF(H204="","",LOWER(IF(AND(LEN(H204)&gt;1,RIGHT(H204,1)="/"),LEFT(H204,LEN(H204)-1),H204)))</f>
        <v/>
      </c>
      <c r="J204">
        <f>IF(I204="","",IFERROR(N(INDEX($A204:$E204,1,Rules!$H$16)),0))</f>
        <v/>
      </c>
      <c r="K204">
        <f>IF(I204="","",IFERROR(N(INDEX($A204:$E204,1,Rules!$H$17)),0))</f>
        <v/>
      </c>
      <c r="L204">
        <f>IF(I204="","",IFERROR(N(INDEX($A204:$E204,1,Rules!$H$18))*K204,0))</f>
        <v/>
      </c>
      <c r="M204">
        <f>IF(I204="","",IF(COUNTIF(Crawl!$EC$2:$EC$2001,I204)&gt;0,"Yes","No"))</f>
        <v/>
      </c>
    </row>
    <row r="205">
      <c r="G205">
        <f>IF(A205="","",IF(LEFT(A205,4)="http",IFERROR(MID(A205,FIND("/",A205,FIND("//",A205)+2),2000),"/"),A205))</f>
        <v/>
      </c>
      <c r="H205">
        <f>IF(G205="","",IFERROR(LEFT(SUBSTITUTE(G205,"#","?"),FIND("?",SUBSTITUTE(G205,"#","?"))-1),G205))</f>
        <v/>
      </c>
      <c r="I205">
        <f>IF(H205="","",LOWER(IF(AND(LEN(H205)&gt;1,RIGHT(H205,1)="/"),LEFT(H205,LEN(H205)-1),H205)))</f>
        <v/>
      </c>
      <c r="J205">
        <f>IF(I205="","",IFERROR(N(INDEX($A205:$E205,1,Rules!$H$16)),0))</f>
        <v/>
      </c>
      <c r="K205">
        <f>IF(I205="","",IFERROR(N(INDEX($A205:$E205,1,Rules!$H$17)),0))</f>
        <v/>
      </c>
      <c r="L205">
        <f>IF(I205="","",IFERROR(N(INDEX($A205:$E205,1,Rules!$H$18))*K205,0))</f>
        <v/>
      </c>
      <c r="M205">
        <f>IF(I205="","",IF(COUNTIF(Crawl!$EC$2:$EC$2001,I205)&gt;0,"Yes","No"))</f>
        <v/>
      </c>
    </row>
    <row r="206">
      <c r="G206">
        <f>IF(A206="","",IF(LEFT(A206,4)="http",IFERROR(MID(A206,FIND("/",A206,FIND("//",A206)+2),2000),"/"),A206))</f>
        <v/>
      </c>
      <c r="H206">
        <f>IF(G206="","",IFERROR(LEFT(SUBSTITUTE(G206,"#","?"),FIND("?",SUBSTITUTE(G206,"#","?"))-1),G206))</f>
        <v/>
      </c>
      <c r="I206">
        <f>IF(H206="","",LOWER(IF(AND(LEN(H206)&gt;1,RIGHT(H206,1)="/"),LEFT(H206,LEN(H206)-1),H206)))</f>
        <v/>
      </c>
      <c r="J206">
        <f>IF(I206="","",IFERROR(N(INDEX($A206:$E206,1,Rules!$H$16)),0))</f>
        <v/>
      </c>
      <c r="K206">
        <f>IF(I206="","",IFERROR(N(INDEX($A206:$E206,1,Rules!$H$17)),0))</f>
        <v/>
      </c>
      <c r="L206">
        <f>IF(I206="","",IFERROR(N(INDEX($A206:$E206,1,Rules!$H$18))*K206,0))</f>
        <v/>
      </c>
      <c r="M206">
        <f>IF(I206="","",IF(COUNTIF(Crawl!$EC$2:$EC$2001,I206)&gt;0,"Yes","No"))</f>
        <v/>
      </c>
    </row>
    <row r="207">
      <c r="G207">
        <f>IF(A207="","",IF(LEFT(A207,4)="http",IFERROR(MID(A207,FIND("/",A207,FIND("//",A207)+2),2000),"/"),A207))</f>
        <v/>
      </c>
      <c r="H207">
        <f>IF(G207="","",IFERROR(LEFT(SUBSTITUTE(G207,"#","?"),FIND("?",SUBSTITUTE(G207,"#","?"))-1),G207))</f>
        <v/>
      </c>
      <c r="I207">
        <f>IF(H207="","",LOWER(IF(AND(LEN(H207)&gt;1,RIGHT(H207,1)="/"),LEFT(H207,LEN(H207)-1),H207)))</f>
        <v/>
      </c>
      <c r="J207">
        <f>IF(I207="","",IFERROR(N(INDEX($A207:$E207,1,Rules!$H$16)),0))</f>
        <v/>
      </c>
      <c r="K207">
        <f>IF(I207="","",IFERROR(N(INDEX($A207:$E207,1,Rules!$H$17)),0))</f>
        <v/>
      </c>
      <c r="L207">
        <f>IF(I207="","",IFERROR(N(INDEX($A207:$E207,1,Rules!$H$18))*K207,0))</f>
        <v/>
      </c>
      <c r="M207">
        <f>IF(I207="","",IF(COUNTIF(Crawl!$EC$2:$EC$2001,I207)&gt;0,"Yes","No"))</f>
        <v/>
      </c>
    </row>
    <row r="208">
      <c r="G208">
        <f>IF(A208="","",IF(LEFT(A208,4)="http",IFERROR(MID(A208,FIND("/",A208,FIND("//",A208)+2),2000),"/"),A208))</f>
        <v/>
      </c>
      <c r="H208">
        <f>IF(G208="","",IFERROR(LEFT(SUBSTITUTE(G208,"#","?"),FIND("?",SUBSTITUTE(G208,"#","?"))-1),G208))</f>
        <v/>
      </c>
      <c r="I208">
        <f>IF(H208="","",LOWER(IF(AND(LEN(H208)&gt;1,RIGHT(H208,1)="/"),LEFT(H208,LEN(H208)-1),H208)))</f>
        <v/>
      </c>
      <c r="J208">
        <f>IF(I208="","",IFERROR(N(INDEX($A208:$E208,1,Rules!$H$16)),0))</f>
        <v/>
      </c>
      <c r="K208">
        <f>IF(I208="","",IFERROR(N(INDEX($A208:$E208,1,Rules!$H$17)),0))</f>
        <v/>
      </c>
      <c r="L208">
        <f>IF(I208="","",IFERROR(N(INDEX($A208:$E208,1,Rules!$H$18))*K208,0))</f>
        <v/>
      </c>
      <c r="M208">
        <f>IF(I208="","",IF(COUNTIF(Crawl!$EC$2:$EC$2001,I208)&gt;0,"Yes","No"))</f>
        <v/>
      </c>
    </row>
    <row r="209">
      <c r="G209">
        <f>IF(A209="","",IF(LEFT(A209,4)="http",IFERROR(MID(A209,FIND("/",A209,FIND("//",A209)+2),2000),"/"),A209))</f>
        <v/>
      </c>
      <c r="H209">
        <f>IF(G209="","",IFERROR(LEFT(SUBSTITUTE(G209,"#","?"),FIND("?",SUBSTITUTE(G209,"#","?"))-1),G209))</f>
        <v/>
      </c>
      <c r="I209">
        <f>IF(H209="","",LOWER(IF(AND(LEN(H209)&gt;1,RIGHT(H209,1)="/"),LEFT(H209,LEN(H209)-1),H209)))</f>
        <v/>
      </c>
      <c r="J209">
        <f>IF(I209="","",IFERROR(N(INDEX($A209:$E209,1,Rules!$H$16)),0))</f>
        <v/>
      </c>
      <c r="K209">
        <f>IF(I209="","",IFERROR(N(INDEX($A209:$E209,1,Rules!$H$17)),0))</f>
        <v/>
      </c>
      <c r="L209">
        <f>IF(I209="","",IFERROR(N(INDEX($A209:$E209,1,Rules!$H$18))*K209,0))</f>
        <v/>
      </c>
      <c r="M209">
        <f>IF(I209="","",IF(COUNTIF(Crawl!$EC$2:$EC$2001,I209)&gt;0,"Yes","No"))</f>
        <v/>
      </c>
    </row>
    <row r="210">
      <c r="G210">
        <f>IF(A210="","",IF(LEFT(A210,4)="http",IFERROR(MID(A210,FIND("/",A210,FIND("//",A210)+2),2000),"/"),A210))</f>
        <v/>
      </c>
      <c r="H210">
        <f>IF(G210="","",IFERROR(LEFT(SUBSTITUTE(G210,"#","?"),FIND("?",SUBSTITUTE(G210,"#","?"))-1),G210))</f>
        <v/>
      </c>
      <c r="I210">
        <f>IF(H210="","",LOWER(IF(AND(LEN(H210)&gt;1,RIGHT(H210,1)="/"),LEFT(H210,LEN(H210)-1),H210)))</f>
        <v/>
      </c>
      <c r="J210">
        <f>IF(I210="","",IFERROR(N(INDEX($A210:$E210,1,Rules!$H$16)),0))</f>
        <v/>
      </c>
      <c r="K210">
        <f>IF(I210="","",IFERROR(N(INDEX($A210:$E210,1,Rules!$H$17)),0))</f>
        <v/>
      </c>
      <c r="L210">
        <f>IF(I210="","",IFERROR(N(INDEX($A210:$E210,1,Rules!$H$18))*K210,0))</f>
        <v/>
      </c>
      <c r="M210">
        <f>IF(I210="","",IF(COUNTIF(Crawl!$EC$2:$EC$2001,I210)&gt;0,"Yes","No"))</f>
        <v/>
      </c>
    </row>
    <row r="211">
      <c r="G211">
        <f>IF(A211="","",IF(LEFT(A211,4)="http",IFERROR(MID(A211,FIND("/",A211,FIND("//",A211)+2),2000),"/"),A211))</f>
        <v/>
      </c>
      <c r="H211">
        <f>IF(G211="","",IFERROR(LEFT(SUBSTITUTE(G211,"#","?"),FIND("?",SUBSTITUTE(G211,"#","?"))-1),G211))</f>
        <v/>
      </c>
      <c r="I211">
        <f>IF(H211="","",LOWER(IF(AND(LEN(H211)&gt;1,RIGHT(H211,1)="/"),LEFT(H211,LEN(H211)-1),H211)))</f>
        <v/>
      </c>
      <c r="J211">
        <f>IF(I211="","",IFERROR(N(INDEX($A211:$E211,1,Rules!$H$16)),0))</f>
        <v/>
      </c>
      <c r="K211">
        <f>IF(I211="","",IFERROR(N(INDEX($A211:$E211,1,Rules!$H$17)),0))</f>
        <v/>
      </c>
      <c r="L211">
        <f>IF(I211="","",IFERROR(N(INDEX($A211:$E211,1,Rules!$H$18))*K211,0))</f>
        <v/>
      </c>
      <c r="M211">
        <f>IF(I211="","",IF(COUNTIF(Crawl!$EC$2:$EC$2001,I211)&gt;0,"Yes","No"))</f>
        <v/>
      </c>
    </row>
    <row r="212">
      <c r="G212">
        <f>IF(A212="","",IF(LEFT(A212,4)="http",IFERROR(MID(A212,FIND("/",A212,FIND("//",A212)+2),2000),"/"),A212))</f>
        <v/>
      </c>
      <c r="H212">
        <f>IF(G212="","",IFERROR(LEFT(SUBSTITUTE(G212,"#","?"),FIND("?",SUBSTITUTE(G212,"#","?"))-1),G212))</f>
        <v/>
      </c>
      <c r="I212">
        <f>IF(H212="","",LOWER(IF(AND(LEN(H212)&gt;1,RIGHT(H212,1)="/"),LEFT(H212,LEN(H212)-1),H212)))</f>
        <v/>
      </c>
      <c r="J212">
        <f>IF(I212="","",IFERROR(N(INDEX($A212:$E212,1,Rules!$H$16)),0))</f>
        <v/>
      </c>
      <c r="K212">
        <f>IF(I212="","",IFERROR(N(INDEX($A212:$E212,1,Rules!$H$17)),0))</f>
        <v/>
      </c>
      <c r="L212">
        <f>IF(I212="","",IFERROR(N(INDEX($A212:$E212,1,Rules!$H$18))*K212,0))</f>
        <v/>
      </c>
      <c r="M212">
        <f>IF(I212="","",IF(COUNTIF(Crawl!$EC$2:$EC$2001,I212)&gt;0,"Yes","No"))</f>
        <v/>
      </c>
    </row>
    <row r="213">
      <c r="G213">
        <f>IF(A213="","",IF(LEFT(A213,4)="http",IFERROR(MID(A213,FIND("/",A213,FIND("//",A213)+2),2000),"/"),A213))</f>
        <v/>
      </c>
      <c r="H213">
        <f>IF(G213="","",IFERROR(LEFT(SUBSTITUTE(G213,"#","?"),FIND("?",SUBSTITUTE(G213,"#","?"))-1),G213))</f>
        <v/>
      </c>
      <c r="I213">
        <f>IF(H213="","",LOWER(IF(AND(LEN(H213)&gt;1,RIGHT(H213,1)="/"),LEFT(H213,LEN(H213)-1),H213)))</f>
        <v/>
      </c>
      <c r="J213">
        <f>IF(I213="","",IFERROR(N(INDEX($A213:$E213,1,Rules!$H$16)),0))</f>
        <v/>
      </c>
      <c r="K213">
        <f>IF(I213="","",IFERROR(N(INDEX($A213:$E213,1,Rules!$H$17)),0))</f>
        <v/>
      </c>
      <c r="L213">
        <f>IF(I213="","",IFERROR(N(INDEX($A213:$E213,1,Rules!$H$18))*K213,0))</f>
        <v/>
      </c>
      <c r="M213">
        <f>IF(I213="","",IF(COUNTIF(Crawl!$EC$2:$EC$2001,I213)&gt;0,"Yes","No"))</f>
        <v/>
      </c>
    </row>
    <row r="214">
      <c r="G214">
        <f>IF(A214="","",IF(LEFT(A214,4)="http",IFERROR(MID(A214,FIND("/",A214,FIND("//",A214)+2),2000),"/"),A214))</f>
        <v/>
      </c>
      <c r="H214">
        <f>IF(G214="","",IFERROR(LEFT(SUBSTITUTE(G214,"#","?"),FIND("?",SUBSTITUTE(G214,"#","?"))-1),G214))</f>
        <v/>
      </c>
      <c r="I214">
        <f>IF(H214="","",LOWER(IF(AND(LEN(H214)&gt;1,RIGHT(H214,1)="/"),LEFT(H214,LEN(H214)-1),H214)))</f>
        <v/>
      </c>
      <c r="J214">
        <f>IF(I214="","",IFERROR(N(INDEX($A214:$E214,1,Rules!$H$16)),0))</f>
        <v/>
      </c>
      <c r="K214">
        <f>IF(I214="","",IFERROR(N(INDEX($A214:$E214,1,Rules!$H$17)),0))</f>
        <v/>
      </c>
      <c r="L214">
        <f>IF(I214="","",IFERROR(N(INDEX($A214:$E214,1,Rules!$H$18))*K214,0))</f>
        <v/>
      </c>
      <c r="M214">
        <f>IF(I214="","",IF(COUNTIF(Crawl!$EC$2:$EC$2001,I214)&gt;0,"Yes","No"))</f>
        <v/>
      </c>
    </row>
    <row r="215">
      <c r="G215">
        <f>IF(A215="","",IF(LEFT(A215,4)="http",IFERROR(MID(A215,FIND("/",A215,FIND("//",A215)+2),2000),"/"),A215))</f>
        <v/>
      </c>
      <c r="H215">
        <f>IF(G215="","",IFERROR(LEFT(SUBSTITUTE(G215,"#","?"),FIND("?",SUBSTITUTE(G215,"#","?"))-1),G215))</f>
        <v/>
      </c>
      <c r="I215">
        <f>IF(H215="","",LOWER(IF(AND(LEN(H215)&gt;1,RIGHT(H215,1)="/"),LEFT(H215,LEN(H215)-1),H215)))</f>
        <v/>
      </c>
      <c r="J215">
        <f>IF(I215="","",IFERROR(N(INDEX($A215:$E215,1,Rules!$H$16)),0))</f>
        <v/>
      </c>
      <c r="K215">
        <f>IF(I215="","",IFERROR(N(INDEX($A215:$E215,1,Rules!$H$17)),0))</f>
        <v/>
      </c>
      <c r="L215">
        <f>IF(I215="","",IFERROR(N(INDEX($A215:$E215,1,Rules!$H$18))*K215,0))</f>
        <v/>
      </c>
      <c r="M215">
        <f>IF(I215="","",IF(COUNTIF(Crawl!$EC$2:$EC$2001,I215)&gt;0,"Yes","No"))</f>
        <v/>
      </c>
    </row>
    <row r="216">
      <c r="G216">
        <f>IF(A216="","",IF(LEFT(A216,4)="http",IFERROR(MID(A216,FIND("/",A216,FIND("//",A216)+2),2000),"/"),A216))</f>
        <v/>
      </c>
      <c r="H216">
        <f>IF(G216="","",IFERROR(LEFT(SUBSTITUTE(G216,"#","?"),FIND("?",SUBSTITUTE(G216,"#","?"))-1),G216))</f>
        <v/>
      </c>
      <c r="I216">
        <f>IF(H216="","",LOWER(IF(AND(LEN(H216)&gt;1,RIGHT(H216,1)="/"),LEFT(H216,LEN(H216)-1),H216)))</f>
        <v/>
      </c>
      <c r="J216">
        <f>IF(I216="","",IFERROR(N(INDEX($A216:$E216,1,Rules!$H$16)),0))</f>
        <v/>
      </c>
      <c r="K216">
        <f>IF(I216="","",IFERROR(N(INDEX($A216:$E216,1,Rules!$H$17)),0))</f>
        <v/>
      </c>
      <c r="L216">
        <f>IF(I216="","",IFERROR(N(INDEX($A216:$E216,1,Rules!$H$18))*K216,0))</f>
        <v/>
      </c>
      <c r="M216">
        <f>IF(I216="","",IF(COUNTIF(Crawl!$EC$2:$EC$2001,I216)&gt;0,"Yes","No"))</f>
        <v/>
      </c>
    </row>
    <row r="217">
      <c r="G217">
        <f>IF(A217="","",IF(LEFT(A217,4)="http",IFERROR(MID(A217,FIND("/",A217,FIND("//",A217)+2),2000),"/"),A217))</f>
        <v/>
      </c>
      <c r="H217">
        <f>IF(G217="","",IFERROR(LEFT(SUBSTITUTE(G217,"#","?"),FIND("?",SUBSTITUTE(G217,"#","?"))-1),G217))</f>
        <v/>
      </c>
      <c r="I217">
        <f>IF(H217="","",LOWER(IF(AND(LEN(H217)&gt;1,RIGHT(H217,1)="/"),LEFT(H217,LEN(H217)-1),H217)))</f>
        <v/>
      </c>
      <c r="J217">
        <f>IF(I217="","",IFERROR(N(INDEX($A217:$E217,1,Rules!$H$16)),0))</f>
        <v/>
      </c>
      <c r="K217">
        <f>IF(I217="","",IFERROR(N(INDEX($A217:$E217,1,Rules!$H$17)),0))</f>
        <v/>
      </c>
      <c r="L217">
        <f>IF(I217="","",IFERROR(N(INDEX($A217:$E217,1,Rules!$H$18))*K217,0))</f>
        <v/>
      </c>
      <c r="M217">
        <f>IF(I217="","",IF(COUNTIF(Crawl!$EC$2:$EC$2001,I217)&gt;0,"Yes","No"))</f>
        <v/>
      </c>
    </row>
    <row r="218">
      <c r="G218">
        <f>IF(A218="","",IF(LEFT(A218,4)="http",IFERROR(MID(A218,FIND("/",A218,FIND("//",A218)+2),2000),"/"),A218))</f>
        <v/>
      </c>
      <c r="H218">
        <f>IF(G218="","",IFERROR(LEFT(SUBSTITUTE(G218,"#","?"),FIND("?",SUBSTITUTE(G218,"#","?"))-1),G218))</f>
        <v/>
      </c>
      <c r="I218">
        <f>IF(H218="","",LOWER(IF(AND(LEN(H218)&gt;1,RIGHT(H218,1)="/"),LEFT(H218,LEN(H218)-1),H218)))</f>
        <v/>
      </c>
      <c r="J218">
        <f>IF(I218="","",IFERROR(N(INDEX($A218:$E218,1,Rules!$H$16)),0))</f>
        <v/>
      </c>
      <c r="K218">
        <f>IF(I218="","",IFERROR(N(INDEX($A218:$E218,1,Rules!$H$17)),0))</f>
        <v/>
      </c>
      <c r="L218">
        <f>IF(I218="","",IFERROR(N(INDEX($A218:$E218,1,Rules!$H$18))*K218,0))</f>
        <v/>
      </c>
      <c r="M218">
        <f>IF(I218="","",IF(COUNTIF(Crawl!$EC$2:$EC$2001,I218)&gt;0,"Yes","No"))</f>
        <v/>
      </c>
    </row>
    <row r="219">
      <c r="G219">
        <f>IF(A219="","",IF(LEFT(A219,4)="http",IFERROR(MID(A219,FIND("/",A219,FIND("//",A219)+2),2000),"/"),A219))</f>
        <v/>
      </c>
      <c r="H219">
        <f>IF(G219="","",IFERROR(LEFT(SUBSTITUTE(G219,"#","?"),FIND("?",SUBSTITUTE(G219,"#","?"))-1),G219))</f>
        <v/>
      </c>
      <c r="I219">
        <f>IF(H219="","",LOWER(IF(AND(LEN(H219)&gt;1,RIGHT(H219,1)="/"),LEFT(H219,LEN(H219)-1),H219)))</f>
        <v/>
      </c>
      <c r="J219">
        <f>IF(I219="","",IFERROR(N(INDEX($A219:$E219,1,Rules!$H$16)),0))</f>
        <v/>
      </c>
      <c r="K219">
        <f>IF(I219="","",IFERROR(N(INDEX($A219:$E219,1,Rules!$H$17)),0))</f>
        <v/>
      </c>
      <c r="L219">
        <f>IF(I219="","",IFERROR(N(INDEX($A219:$E219,1,Rules!$H$18))*K219,0))</f>
        <v/>
      </c>
      <c r="M219">
        <f>IF(I219="","",IF(COUNTIF(Crawl!$EC$2:$EC$2001,I219)&gt;0,"Yes","No"))</f>
        <v/>
      </c>
    </row>
    <row r="220">
      <c r="G220">
        <f>IF(A220="","",IF(LEFT(A220,4)="http",IFERROR(MID(A220,FIND("/",A220,FIND("//",A220)+2),2000),"/"),A220))</f>
        <v/>
      </c>
      <c r="H220">
        <f>IF(G220="","",IFERROR(LEFT(SUBSTITUTE(G220,"#","?"),FIND("?",SUBSTITUTE(G220,"#","?"))-1),G220))</f>
        <v/>
      </c>
      <c r="I220">
        <f>IF(H220="","",LOWER(IF(AND(LEN(H220)&gt;1,RIGHT(H220,1)="/"),LEFT(H220,LEN(H220)-1),H220)))</f>
        <v/>
      </c>
      <c r="J220">
        <f>IF(I220="","",IFERROR(N(INDEX($A220:$E220,1,Rules!$H$16)),0))</f>
        <v/>
      </c>
      <c r="K220">
        <f>IF(I220="","",IFERROR(N(INDEX($A220:$E220,1,Rules!$H$17)),0))</f>
        <v/>
      </c>
      <c r="L220">
        <f>IF(I220="","",IFERROR(N(INDEX($A220:$E220,1,Rules!$H$18))*K220,0))</f>
        <v/>
      </c>
      <c r="M220">
        <f>IF(I220="","",IF(COUNTIF(Crawl!$EC$2:$EC$2001,I220)&gt;0,"Yes","No"))</f>
        <v/>
      </c>
    </row>
    <row r="221">
      <c r="G221">
        <f>IF(A221="","",IF(LEFT(A221,4)="http",IFERROR(MID(A221,FIND("/",A221,FIND("//",A221)+2),2000),"/"),A221))</f>
        <v/>
      </c>
      <c r="H221">
        <f>IF(G221="","",IFERROR(LEFT(SUBSTITUTE(G221,"#","?"),FIND("?",SUBSTITUTE(G221,"#","?"))-1),G221))</f>
        <v/>
      </c>
      <c r="I221">
        <f>IF(H221="","",LOWER(IF(AND(LEN(H221)&gt;1,RIGHT(H221,1)="/"),LEFT(H221,LEN(H221)-1),H221)))</f>
        <v/>
      </c>
      <c r="J221">
        <f>IF(I221="","",IFERROR(N(INDEX($A221:$E221,1,Rules!$H$16)),0))</f>
        <v/>
      </c>
      <c r="K221">
        <f>IF(I221="","",IFERROR(N(INDEX($A221:$E221,1,Rules!$H$17)),0))</f>
        <v/>
      </c>
      <c r="L221">
        <f>IF(I221="","",IFERROR(N(INDEX($A221:$E221,1,Rules!$H$18))*K221,0))</f>
        <v/>
      </c>
      <c r="M221">
        <f>IF(I221="","",IF(COUNTIF(Crawl!$EC$2:$EC$2001,I221)&gt;0,"Yes","No"))</f>
        <v/>
      </c>
    </row>
    <row r="222">
      <c r="G222">
        <f>IF(A222="","",IF(LEFT(A222,4)="http",IFERROR(MID(A222,FIND("/",A222,FIND("//",A222)+2),2000),"/"),A222))</f>
        <v/>
      </c>
      <c r="H222">
        <f>IF(G222="","",IFERROR(LEFT(SUBSTITUTE(G222,"#","?"),FIND("?",SUBSTITUTE(G222,"#","?"))-1),G222))</f>
        <v/>
      </c>
      <c r="I222">
        <f>IF(H222="","",LOWER(IF(AND(LEN(H222)&gt;1,RIGHT(H222,1)="/"),LEFT(H222,LEN(H222)-1),H222)))</f>
        <v/>
      </c>
      <c r="J222">
        <f>IF(I222="","",IFERROR(N(INDEX($A222:$E222,1,Rules!$H$16)),0))</f>
        <v/>
      </c>
      <c r="K222">
        <f>IF(I222="","",IFERROR(N(INDEX($A222:$E222,1,Rules!$H$17)),0))</f>
        <v/>
      </c>
      <c r="L222">
        <f>IF(I222="","",IFERROR(N(INDEX($A222:$E222,1,Rules!$H$18))*K222,0))</f>
        <v/>
      </c>
      <c r="M222">
        <f>IF(I222="","",IF(COUNTIF(Crawl!$EC$2:$EC$2001,I222)&gt;0,"Yes","No"))</f>
        <v/>
      </c>
    </row>
    <row r="223">
      <c r="G223">
        <f>IF(A223="","",IF(LEFT(A223,4)="http",IFERROR(MID(A223,FIND("/",A223,FIND("//",A223)+2),2000),"/"),A223))</f>
        <v/>
      </c>
      <c r="H223">
        <f>IF(G223="","",IFERROR(LEFT(SUBSTITUTE(G223,"#","?"),FIND("?",SUBSTITUTE(G223,"#","?"))-1),G223))</f>
        <v/>
      </c>
      <c r="I223">
        <f>IF(H223="","",LOWER(IF(AND(LEN(H223)&gt;1,RIGHT(H223,1)="/"),LEFT(H223,LEN(H223)-1),H223)))</f>
        <v/>
      </c>
      <c r="J223">
        <f>IF(I223="","",IFERROR(N(INDEX($A223:$E223,1,Rules!$H$16)),0))</f>
        <v/>
      </c>
      <c r="K223">
        <f>IF(I223="","",IFERROR(N(INDEX($A223:$E223,1,Rules!$H$17)),0))</f>
        <v/>
      </c>
      <c r="L223">
        <f>IF(I223="","",IFERROR(N(INDEX($A223:$E223,1,Rules!$H$18))*K223,0))</f>
        <v/>
      </c>
      <c r="M223">
        <f>IF(I223="","",IF(COUNTIF(Crawl!$EC$2:$EC$2001,I223)&gt;0,"Yes","No"))</f>
        <v/>
      </c>
    </row>
    <row r="224">
      <c r="G224">
        <f>IF(A224="","",IF(LEFT(A224,4)="http",IFERROR(MID(A224,FIND("/",A224,FIND("//",A224)+2),2000),"/"),A224))</f>
        <v/>
      </c>
      <c r="H224">
        <f>IF(G224="","",IFERROR(LEFT(SUBSTITUTE(G224,"#","?"),FIND("?",SUBSTITUTE(G224,"#","?"))-1),G224))</f>
        <v/>
      </c>
      <c r="I224">
        <f>IF(H224="","",LOWER(IF(AND(LEN(H224)&gt;1,RIGHT(H224,1)="/"),LEFT(H224,LEN(H224)-1),H224)))</f>
        <v/>
      </c>
      <c r="J224">
        <f>IF(I224="","",IFERROR(N(INDEX($A224:$E224,1,Rules!$H$16)),0))</f>
        <v/>
      </c>
      <c r="K224">
        <f>IF(I224="","",IFERROR(N(INDEX($A224:$E224,1,Rules!$H$17)),0))</f>
        <v/>
      </c>
      <c r="L224">
        <f>IF(I224="","",IFERROR(N(INDEX($A224:$E224,1,Rules!$H$18))*K224,0))</f>
        <v/>
      </c>
      <c r="M224">
        <f>IF(I224="","",IF(COUNTIF(Crawl!$EC$2:$EC$2001,I224)&gt;0,"Yes","No"))</f>
        <v/>
      </c>
    </row>
    <row r="225">
      <c r="G225">
        <f>IF(A225="","",IF(LEFT(A225,4)="http",IFERROR(MID(A225,FIND("/",A225,FIND("//",A225)+2),2000),"/"),A225))</f>
        <v/>
      </c>
      <c r="H225">
        <f>IF(G225="","",IFERROR(LEFT(SUBSTITUTE(G225,"#","?"),FIND("?",SUBSTITUTE(G225,"#","?"))-1),G225))</f>
        <v/>
      </c>
      <c r="I225">
        <f>IF(H225="","",LOWER(IF(AND(LEN(H225)&gt;1,RIGHT(H225,1)="/"),LEFT(H225,LEN(H225)-1),H225)))</f>
        <v/>
      </c>
      <c r="J225">
        <f>IF(I225="","",IFERROR(N(INDEX($A225:$E225,1,Rules!$H$16)),0))</f>
        <v/>
      </c>
      <c r="K225">
        <f>IF(I225="","",IFERROR(N(INDEX($A225:$E225,1,Rules!$H$17)),0))</f>
        <v/>
      </c>
      <c r="L225">
        <f>IF(I225="","",IFERROR(N(INDEX($A225:$E225,1,Rules!$H$18))*K225,0))</f>
        <v/>
      </c>
      <c r="M225">
        <f>IF(I225="","",IF(COUNTIF(Crawl!$EC$2:$EC$2001,I225)&gt;0,"Yes","No"))</f>
        <v/>
      </c>
    </row>
    <row r="226">
      <c r="G226">
        <f>IF(A226="","",IF(LEFT(A226,4)="http",IFERROR(MID(A226,FIND("/",A226,FIND("//",A226)+2),2000),"/"),A226))</f>
        <v/>
      </c>
      <c r="H226">
        <f>IF(G226="","",IFERROR(LEFT(SUBSTITUTE(G226,"#","?"),FIND("?",SUBSTITUTE(G226,"#","?"))-1),G226))</f>
        <v/>
      </c>
      <c r="I226">
        <f>IF(H226="","",LOWER(IF(AND(LEN(H226)&gt;1,RIGHT(H226,1)="/"),LEFT(H226,LEN(H226)-1),H226)))</f>
        <v/>
      </c>
      <c r="J226">
        <f>IF(I226="","",IFERROR(N(INDEX($A226:$E226,1,Rules!$H$16)),0))</f>
        <v/>
      </c>
      <c r="K226">
        <f>IF(I226="","",IFERROR(N(INDEX($A226:$E226,1,Rules!$H$17)),0))</f>
        <v/>
      </c>
      <c r="L226">
        <f>IF(I226="","",IFERROR(N(INDEX($A226:$E226,1,Rules!$H$18))*K226,0))</f>
        <v/>
      </c>
      <c r="M226">
        <f>IF(I226="","",IF(COUNTIF(Crawl!$EC$2:$EC$2001,I226)&gt;0,"Yes","No"))</f>
        <v/>
      </c>
    </row>
    <row r="227">
      <c r="G227">
        <f>IF(A227="","",IF(LEFT(A227,4)="http",IFERROR(MID(A227,FIND("/",A227,FIND("//",A227)+2),2000),"/"),A227))</f>
        <v/>
      </c>
      <c r="H227">
        <f>IF(G227="","",IFERROR(LEFT(SUBSTITUTE(G227,"#","?"),FIND("?",SUBSTITUTE(G227,"#","?"))-1),G227))</f>
        <v/>
      </c>
      <c r="I227">
        <f>IF(H227="","",LOWER(IF(AND(LEN(H227)&gt;1,RIGHT(H227,1)="/"),LEFT(H227,LEN(H227)-1),H227)))</f>
        <v/>
      </c>
      <c r="J227">
        <f>IF(I227="","",IFERROR(N(INDEX($A227:$E227,1,Rules!$H$16)),0))</f>
        <v/>
      </c>
      <c r="K227">
        <f>IF(I227="","",IFERROR(N(INDEX($A227:$E227,1,Rules!$H$17)),0))</f>
        <v/>
      </c>
      <c r="L227">
        <f>IF(I227="","",IFERROR(N(INDEX($A227:$E227,1,Rules!$H$18))*K227,0))</f>
        <v/>
      </c>
      <c r="M227">
        <f>IF(I227="","",IF(COUNTIF(Crawl!$EC$2:$EC$2001,I227)&gt;0,"Yes","No"))</f>
        <v/>
      </c>
    </row>
    <row r="228">
      <c r="G228">
        <f>IF(A228="","",IF(LEFT(A228,4)="http",IFERROR(MID(A228,FIND("/",A228,FIND("//",A228)+2),2000),"/"),A228))</f>
        <v/>
      </c>
      <c r="H228">
        <f>IF(G228="","",IFERROR(LEFT(SUBSTITUTE(G228,"#","?"),FIND("?",SUBSTITUTE(G228,"#","?"))-1),G228))</f>
        <v/>
      </c>
      <c r="I228">
        <f>IF(H228="","",LOWER(IF(AND(LEN(H228)&gt;1,RIGHT(H228,1)="/"),LEFT(H228,LEN(H228)-1),H228)))</f>
        <v/>
      </c>
      <c r="J228">
        <f>IF(I228="","",IFERROR(N(INDEX($A228:$E228,1,Rules!$H$16)),0))</f>
        <v/>
      </c>
      <c r="K228">
        <f>IF(I228="","",IFERROR(N(INDEX($A228:$E228,1,Rules!$H$17)),0))</f>
        <v/>
      </c>
      <c r="L228">
        <f>IF(I228="","",IFERROR(N(INDEX($A228:$E228,1,Rules!$H$18))*K228,0))</f>
        <v/>
      </c>
      <c r="M228">
        <f>IF(I228="","",IF(COUNTIF(Crawl!$EC$2:$EC$2001,I228)&gt;0,"Yes","No"))</f>
        <v/>
      </c>
    </row>
    <row r="229">
      <c r="G229">
        <f>IF(A229="","",IF(LEFT(A229,4)="http",IFERROR(MID(A229,FIND("/",A229,FIND("//",A229)+2),2000),"/"),A229))</f>
        <v/>
      </c>
      <c r="H229">
        <f>IF(G229="","",IFERROR(LEFT(SUBSTITUTE(G229,"#","?"),FIND("?",SUBSTITUTE(G229,"#","?"))-1),G229))</f>
        <v/>
      </c>
      <c r="I229">
        <f>IF(H229="","",LOWER(IF(AND(LEN(H229)&gt;1,RIGHT(H229,1)="/"),LEFT(H229,LEN(H229)-1),H229)))</f>
        <v/>
      </c>
      <c r="J229">
        <f>IF(I229="","",IFERROR(N(INDEX($A229:$E229,1,Rules!$H$16)),0))</f>
        <v/>
      </c>
      <c r="K229">
        <f>IF(I229="","",IFERROR(N(INDEX($A229:$E229,1,Rules!$H$17)),0))</f>
        <v/>
      </c>
      <c r="L229">
        <f>IF(I229="","",IFERROR(N(INDEX($A229:$E229,1,Rules!$H$18))*K229,0))</f>
        <v/>
      </c>
      <c r="M229">
        <f>IF(I229="","",IF(COUNTIF(Crawl!$EC$2:$EC$2001,I229)&gt;0,"Yes","No"))</f>
        <v/>
      </c>
    </row>
    <row r="230">
      <c r="G230">
        <f>IF(A230="","",IF(LEFT(A230,4)="http",IFERROR(MID(A230,FIND("/",A230,FIND("//",A230)+2),2000),"/"),A230))</f>
        <v/>
      </c>
      <c r="H230">
        <f>IF(G230="","",IFERROR(LEFT(SUBSTITUTE(G230,"#","?"),FIND("?",SUBSTITUTE(G230,"#","?"))-1),G230))</f>
        <v/>
      </c>
      <c r="I230">
        <f>IF(H230="","",LOWER(IF(AND(LEN(H230)&gt;1,RIGHT(H230,1)="/"),LEFT(H230,LEN(H230)-1),H230)))</f>
        <v/>
      </c>
      <c r="J230">
        <f>IF(I230="","",IFERROR(N(INDEX($A230:$E230,1,Rules!$H$16)),0))</f>
        <v/>
      </c>
      <c r="K230">
        <f>IF(I230="","",IFERROR(N(INDEX($A230:$E230,1,Rules!$H$17)),0))</f>
        <v/>
      </c>
      <c r="L230">
        <f>IF(I230="","",IFERROR(N(INDEX($A230:$E230,1,Rules!$H$18))*K230,0))</f>
        <v/>
      </c>
      <c r="M230">
        <f>IF(I230="","",IF(COUNTIF(Crawl!$EC$2:$EC$2001,I230)&gt;0,"Yes","No"))</f>
        <v/>
      </c>
    </row>
    <row r="231">
      <c r="G231">
        <f>IF(A231="","",IF(LEFT(A231,4)="http",IFERROR(MID(A231,FIND("/",A231,FIND("//",A231)+2),2000),"/"),A231))</f>
        <v/>
      </c>
      <c r="H231">
        <f>IF(G231="","",IFERROR(LEFT(SUBSTITUTE(G231,"#","?"),FIND("?",SUBSTITUTE(G231,"#","?"))-1),G231))</f>
        <v/>
      </c>
      <c r="I231">
        <f>IF(H231="","",LOWER(IF(AND(LEN(H231)&gt;1,RIGHT(H231,1)="/"),LEFT(H231,LEN(H231)-1),H231)))</f>
        <v/>
      </c>
      <c r="J231">
        <f>IF(I231="","",IFERROR(N(INDEX($A231:$E231,1,Rules!$H$16)),0))</f>
        <v/>
      </c>
      <c r="K231">
        <f>IF(I231="","",IFERROR(N(INDEX($A231:$E231,1,Rules!$H$17)),0))</f>
        <v/>
      </c>
      <c r="L231">
        <f>IF(I231="","",IFERROR(N(INDEX($A231:$E231,1,Rules!$H$18))*K231,0))</f>
        <v/>
      </c>
      <c r="M231">
        <f>IF(I231="","",IF(COUNTIF(Crawl!$EC$2:$EC$2001,I231)&gt;0,"Yes","No"))</f>
        <v/>
      </c>
    </row>
    <row r="232">
      <c r="G232">
        <f>IF(A232="","",IF(LEFT(A232,4)="http",IFERROR(MID(A232,FIND("/",A232,FIND("//",A232)+2),2000),"/"),A232))</f>
        <v/>
      </c>
      <c r="H232">
        <f>IF(G232="","",IFERROR(LEFT(SUBSTITUTE(G232,"#","?"),FIND("?",SUBSTITUTE(G232,"#","?"))-1),G232))</f>
        <v/>
      </c>
      <c r="I232">
        <f>IF(H232="","",LOWER(IF(AND(LEN(H232)&gt;1,RIGHT(H232,1)="/"),LEFT(H232,LEN(H232)-1),H232)))</f>
        <v/>
      </c>
      <c r="J232">
        <f>IF(I232="","",IFERROR(N(INDEX($A232:$E232,1,Rules!$H$16)),0))</f>
        <v/>
      </c>
      <c r="K232">
        <f>IF(I232="","",IFERROR(N(INDEX($A232:$E232,1,Rules!$H$17)),0))</f>
        <v/>
      </c>
      <c r="L232">
        <f>IF(I232="","",IFERROR(N(INDEX($A232:$E232,1,Rules!$H$18))*K232,0))</f>
        <v/>
      </c>
      <c r="M232">
        <f>IF(I232="","",IF(COUNTIF(Crawl!$EC$2:$EC$2001,I232)&gt;0,"Yes","No"))</f>
        <v/>
      </c>
    </row>
    <row r="233">
      <c r="G233">
        <f>IF(A233="","",IF(LEFT(A233,4)="http",IFERROR(MID(A233,FIND("/",A233,FIND("//",A233)+2),2000),"/"),A233))</f>
        <v/>
      </c>
      <c r="H233">
        <f>IF(G233="","",IFERROR(LEFT(SUBSTITUTE(G233,"#","?"),FIND("?",SUBSTITUTE(G233,"#","?"))-1),G233))</f>
        <v/>
      </c>
      <c r="I233">
        <f>IF(H233="","",LOWER(IF(AND(LEN(H233)&gt;1,RIGHT(H233,1)="/"),LEFT(H233,LEN(H233)-1),H233)))</f>
        <v/>
      </c>
      <c r="J233">
        <f>IF(I233="","",IFERROR(N(INDEX($A233:$E233,1,Rules!$H$16)),0))</f>
        <v/>
      </c>
      <c r="K233">
        <f>IF(I233="","",IFERROR(N(INDEX($A233:$E233,1,Rules!$H$17)),0))</f>
        <v/>
      </c>
      <c r="L233">
        <f>IF(I233="","",IFERROR(N(INDEX($A233:$E233,1,Rules!$H$18))*K233,0))</f>
        <v/>
      </c>
      <c r="M233">
        <f>IF(I233="","",IF(COUNTIF(Crawl!$EC$2:$EC$2001,I233)&gt;0,"Yes","No"))</f>
        <v/>
      </c>
    </row>
    <row r="234">
      <c r="G234">
        <f>IF(A234="","",IF(LEFT(A234,4)="http",IFERROR(MID(A234,FIND("/",A234,FIND("//",A234)+2),2000),"/"),A234))</f>
        <v/>
      </c>
      <c r="H234">
        <f>IF(G234="","",IFERROR(LEFT(SUBSTITUTE(G234,"#","?"),FIND("?",SUBSTITUTE(G234,"#","?"))-1),G234))</f>
        <v/>
      </c>
      <c r="I234">
        <f>IF(H234="","",LOWER(IF(AND(LEN(H234)&gt;1,RIGHT(H234,1)="/"),LEFT(H234,LEN(H234)-1),H234)))</f>
        <v/>
      </c>
      <c r="J234">
        <f>IF(I234="","",IFERROR(N(INDEX($A234:$E234,1,Rules!$H$16)),0))</f>
        <v/>
      </c>
      <c r="K234">
        <f>IF(I234="","",IFERROR(N(INDEX($A234:$E234,1,Rules!$H$17)),0))</f>
        <v/>
      </c>
      <c r="L234">
        <f>IF(I234="","",IFERROR(N(INDEX($A234:$E234,1,Rules!$H$18))*K234,0))</f>
        <v/>
      </c>
      <c r="M234">
        <f>IF(I234="","",IF(COUNTIF(Crawl!$EC$2:$EC$2001,I234)&gt;0,"Yes","No"))</f>
        <v/>
      </c>
    </row>
    <row r="235">
      <c r="G235">
        <f>IF(A235="","",IF(LEFT(A235,4)="http",IFERROR(MID(A235,FIND("/",A235,FIND("//",A235)+2),2000),"/"),A235))</f>
        <v/>
      </c>
      <c r="H235">
        <f>IF(G235="","",IFERROR(LEFT(SUBSTITUTE(G235,"#","?"),FIND("?",SUBSTITUTE(G235,"#","?"))-1),G235))</f>
        <v/>
      </c>
      <c r="I235">
        <f>IF(H235="","",LOWER(IF(AND(LEN(H235)&gt;1,RIGHT(H235,1)="/"),LEFT(H235,LEN(H235)-1),H235)))</f>
        <v/>
      </c>
      <c r="J235">
        <f>IF(I235="","",IFERROR(N(INDEX($A235:$E235,1,Rules!$H$16)),0))</f>
        <v/>
      </c>
      <c r="K235">
        <f>IF(I235="","",IFERROR(N(INDEX($A235:$E235,1,Rules!$H$17)),0))</f>
        <v/>
      </c>
      <c r="L235">
        <f>IF(I235="","",IFERROR(N(INDEX($A235:$E235,1,Rules!$H$18))*K235,0))</f>
        <v/>
      </c>
      <c r="M235">
        <f>IF(I235="","",IF(COUNTIF(Crawl!$EC$2:$EC$2001,I235)&gt;0,"Yes","No"))</f>
        <v/>
      </c>
    </row>
    <row r="236">
      <c r="G236">
        <f>IF(A236="","",IF(LEFT(A236,4)="http",IFERROR(MID(A236,FIND("/",A236,FIND("//",A236)+2),2000),"/"),A236))</f>
        <v/>
      </c>
      <c r="H236">
        <f>IF(G236="","",IFERROR(LEFT(SUBSTITUTE(G236,"#","?"),FIND("?",SUBSTITUTE(G236,"#","?"))-1),G236))</f>
        <v/>
      </c>
      <c r="I236">
        <f>IF(H236="","",LOWER(IF(AND(LEN(H236)&gt;1,RIGHT(H236,1)="/"),LEFT(H236,LEN(H236)-1),H236)))</f>
        <v/>
      </c>
      <c r="J236">
        <f>IF(I236="","",IFERROR(N(INDEX($A236:$E236,1,Rules!$H$16)),0))</f>
        <v/>
      </c>
      <c r="K236">
        <f>IF(I236="","",IFERROR(N(INDEX($A236:$E236,1,Rules!$H$17)),0))</f>
        <v/>
      </c>
      <c r="L236">
        <f>IF(I236="","",IFERROR(N(INDEX($A236:$E236,1,Rules!$H$18))*K236,0))</f>
        <v/>
      </c>
      <c r="M236">
        <f>IF(I236="","",IF(COUNTIF(Crawl!$EC$2:$EC$2001,I236)&gt;0,"Yes","No"))</f>
        <v/>
      </c>
    </row>
    <row r="237">
      <c r="G237">
        <f>IF(A237="","",IF(LEFT(A237,4)="http",IFERROR(MID(A237,FIND("/",A237,FIND("//",A237)+2),2000),"/"),A237))</f>
        <v/>
      </c>
      <c r="H237">
        <f>IF(G237="","",IFERROR(LEFT(SUBSTITUTE(G237,"#","?"),FIND("?",SUBSTITUTE(G237,"#","?"))-1),G237))</f>
        <v/>
      </c>
      <c r="I237">
        <f>IF(H237="","",LOWER(IF(AND(LEN(H237)&gt;1,RIGHT(H237,1)="/"),LEFT(H237,LEN(H237)-1),H237)))</f>
        <v/>
      </c>
      <c r="J237">
        <f>IF(I237="","",IFERROR(N(INDEX($A237:$E237,1,Rules!$H$16)),0))</f>
        <v/>
      </c>
      <c r="K237">
        <f>IF(I237="","",IFERROR(N(INDEX($A237:$E237,1,Rules!$H$17)),0))</f>
        <v/>
      </c>
      <c r="L237">
        <f>IF(I237="","",IFERROR(N(INDEX($A237:$E237,1,Rules!$H$18))*K237,0))</f>
        <v/>
      </c>
      <c r="M237">
        <f>IF(I237="","",IF(COUNTIF(Crawl!$EC$2:$EC$2001,I237)&gt;0,"Yes","No"))</f>
        <v/>
      </c>
    </row>
    <row r="238">
      <c r="G238">
        <f>IF(A238="","",IF(LEFT(A238,4)="http",IFERROR(MID(A238,FIND("/",A238,FIND("//",A238)+2),2000),"/"),A238))</f>
        <v/>
      </c>
      <c r="H238">
        <f>IF(G238="","",IFERROR(LEFT(SUBSTITUTE(G238,"#","?"),FIND("?",SUBSTITUTE(G238,"#","?"))-1),G238))</f>
        <v/>
      </c>
      <c r="I238">
        <f>IF(H238="","",LOWER(IF(AND(LEN(H238)&gt;1,RIGHT(H238,1)="/"),LEFT(H238,LEN(H238)-1),H238)))</f>
        <v/>
      </c>
      <c r="J238">
        <f>IF(I238="","",IFERROR(N(INDEX($A238:$E238,1,Rules!$H$16)),0))</f>
        <v/>
      </c>
      <c r="K238">
        <f>IF(I238="","",IFERROR(N(INDEX($A238:$E238,1,Rules!$H$17)),0))</f>
        <v/>
      </c>
      <c r="L238">
        <f>IF(I238="","",IFERROR(N(INDEX($A238:$E238,1,Rules!$H$18))*K238,0))</f>
        <v/>
      </c>
      <c r="M238">
        <f>IF(I238="","",IF(COUNTIF(Crawl!$EC$2:$EC$2001,I238)&gt;0,"Yes","No"))</f>
        <v/>
      </c>
    </row>
    <row r="239">
      <c r="G239">
        <f>IF(A239="","",IF(LEFT(A239,4)="http",IFERROR(MID(A239,FIND("/",A239,FIND("//",A239)+2),2000),"/"),A239))</f>
        <v/>
      </c>
      <c r="H239">
        <f>IF(G239="","",IFERROR(LEFT(SUBSTITUTE(G239,"#","?"),FIND("?",SUBSTITUTE(G239,"#","?"))-1),G239))</f>
        <v/>
      </c>
      <c r="I239">
        <f>IF(H239="","",LOWER(IF(AND(LEN(H239)&gt;1,RIGHT(H239,1)="/"),LEFT(H239,LEN(H239)-1),H239)))</f>
        <v/>
      </c>
      <c r="J239">
        <f>IF(I239="","",IFERROR(N(INDEX($A239:$E239,1,Rules!$H$16)),0))</f>
        <v/>
      </c>
      <c r="K239">
        <f>IF(I239="","",IFERROR(N(INDEX($A239:$E239,1,Rules!$H$17)),0))</f>
        <v/>
      </c>
      <c r="L239">
        <f>IF(I239="","",IFERROR(N(INDEX($A239:$E239,1,Rules!$H$18))*K239,0))</f>
        <v/>
      </c>
      <c r="M239">
        <f>IF(I239="","",IF(COUNTIF(Crawl!$EC$2:$EC$2001,I239)&gt;0,"Yes","No"))</f>
        <v/>
      </c>
    </row>
    <row r="240">
      <c r="G240">
        <f>IF(A240="","",IF(LEFT(A240,4)="http",IFERROR(MID(A240,FIND("/",A240,FIND("//",A240)+2),2000),"/"),A240))</f>
        <v/>
      </c>
      <c r="H240">
        <f>IF(G240="","",IFERROR(LEFT(SUBSTITUTE(G240,"#","?"),FIND("?",SUBSTITUTE(G240,"#","?"))-1),G240))</f>
        <v/>
      </c>
      <c r="I240">
        <f>IF(H240="","",LOWER(IF(AND(LEN(H240)&gt;1,RIGHT(H240,1)="/"),LEFT(H240,LEN(H240)-1),H240)))</f>
        <v/>
      </c>
      <c r="J240">
        <f>IF(I240="","",IFERROR(N(INDEX($A240:$E240,1,Rules!$H$16)),0))</f>
        <v/>
      </c>
      <c r="K240">
        <f>IF(I240="","",IFERROR(N(INDEX($A240:$E240,1,Rules!$H$17)),0))</f>
        <v/>
      </c>
      <c r="L240">
        <f>IF(I240="","",IFERROR(N(INDEX($A240:$E240,1,Rules!$H$18))*K240,0))</f>
        <v/>
      </c>
      <c r="M240">
        <f>IF(I240="","",IF(COUNTIF(Crawl!$EC$2:$EC$2001,I240)&gt;0,"Yes","No"))</f>
        <v/>
      </c>
    </row>
    <row r="241">
      <c r="G241">
        <f>IF(A241="","",IF(LEFT(A241,4)="http",IFERROR(MID(A241,FIND("/",A241,FIND("//",A241)+2),2000),"/"),A241))</f>
        <v/>
      </c>
      <c r="H241">
        <f>IF(G241="","",IFERROR(LEFT(SUBSTITUTE(G241,"#","?"),FIND("?",SUBSTITUTE(G241,"#","?"))-1),G241))</f>
        <v/>
      </c>
      <c r="I241">
        <f>IF(H241="","",LOWER(IF(AND(LEN(H241)&gt;1,RIGHT(H241,1)="/"),LEFT(H241,LEN(H241)-1),H241)))</f>
        <v/>
      </c>
      <c r="J241">
        <f>IF(I241="","",IFERROR(N(INDEX($A241:$E241,1,Rules!$H$16)),0))</f>
        <v/>
      </c>
      <c r="K241">
        <f>IF(I241="","",IFERROR(N(INDEX($A241:$E241,1,Rules!$H$17)),0))</f>
        <v/>
      </c>
      <c r="L241">
        <f>IF(I241="","",IFERROR(N(INDEX($A241:$E241,1,Rules!$H$18))*K241,0))</f>
        <v/>
      </c>
      <c r="M241">
        <f>IF(I241="","",IF(COUNTIF(Crawl!$EC$2:$EC$2001,I241)&gt;0,"Yes","No"))</f>
        <v/>
      </c>
    </row>
    <row r="242">
      <c r="G242">
        <f>IF(A242="","",IF(LEFT(A242,4)="http",IFERROR(MID(A242,FIND("/",A242,FIND("//",A242)+2),2000),"/"),A242))</f>
        <v/>
      </c>
      <c r="H242">
        <f>IF(G242="","",IFERROR(LEFT(SUBSTITUTE(G242,"#","?"),FIND("?",SUBSTITUTE(G242,"#","?"))-1),G242))</f>
        <v/>
      </c>
      <c r="I242">
        <f>IF(H242="","",LOWER(IF(AND(LEN(H242)&gt;1,RIGHT(H242,1)="/"),LEFT(H242,LEN(H242)-1),H242)))</f>
        <v/>
      </c>
      <c r="J242">
        <f>IF(I242="","",IFERROR(N(INDEX($A242:$E242,1,Rules!$H$16)),0))</f>
        <v/>
      </c>
      <c r="K242">
        <f>IF(I242="","",IFERROR(N(INDEX($A242:$E242,1,Rules!$H$17)),0))</f>
        <v/>
      </c>
      <c r="L242">
        <f>IF(I242="","",IFERROR(N(INDEX($A242:$E242,1,Rules!$H$18))*K242,0))</f>
        <v/>
      </c>
      <c r="M242">
        <f>IF(I242="","",IF(COUNTIF(Crawl!$EC$2:$EC$2001,I242)&gt;0,"Yes","No"))</f>
        <v/>
      </c>
    </row>
    <row r="243">
      <c r="G243">
        <f>IF(A243="","",IF(LEFT(A243,4)="http",IFERROR(MID(A243,FIND("/",A243,FIND("//",A243)+2),2000),"/"),A243))</f>
        <v/>
      </c>
      <c r="H243">
        <f>IF(G243="","",IFERROR(LEFT(SUBSTITUTE(G243,"#","?"),FIND("?",SUBSTITUTE(G243,"#","?"))-1),G243))</f>
        <v/>
      </c>
      <c r="I243">
        <f>IF(H243="","",LOWER(IF(AND(LEN(H243)&gt;1,RIGHT(H243,1)="/"),LEFT(H243,LEN(H243)-1),H243)))</f>
        <v/>
      </c>
      <c r="J243">
        <f>IF(I243="","",IFERROR(N(INDEX($A243:$E243,1,Rules!$H$16)),0))</f>
        <v/>
      </c>
      <c r="K243">
        <f>IF(I243="","",IFERROR(N(INDEX($A243:$E243,1,Rules!$H$17)),0))</f>
        <v/>
      </c>
      <c r="L243">
        <f>IF(I243="","",IFERROR(N(INDEX($A243:$E243,1,Rules!$H$18))*K243,0))</f>
        <v/>
      </c>
      <c r="M243">
        <f>IF(I243="","",IF(COUNTIF(Crawl!$EC$2:$EC$2001,I243)&gt;0,"Yes","No"))</f>
        <v/>
      </c>
    </row>
    <row r="244">
      <c r="G244">
        <f>IF(A244="","",IF(LEFT(A244,4)="http",IFERROR(MID(A244,FIND("/",A244,FIND("//",A244)+2),2000),"/"),A244))</f>
        <v/>
      </c>
      <c r="H244">
        <f>IF(G244="","",IFERROR(LEFT(SUBSTITUTE(G244,"#","?"),FIND("?",SUBSTITUTE(G244,"#","?"))-1),G244))</f>
        <v/>
      </c>
      <c r="I244">
        <f>IF(H244="","",LOWER(IF(AND(LEN(H244)&gt;1,RIGHT(H244,1)="/"),LEFT(H244,LEN(H244)-1),H244)))</f>
        <v/>
      </c>
      <c r="J244">
        <f>IF(I244="","",IFERROR(N(INDEX($A244:$E244,1,Rules!$H$16)),0))</f>
        <v/>
      </c>
      <c r="K244">
        <f>IF(I244="","",IFERROR(N(INDEX($A244:$E244,1,Rules!$H$17)),0))</f>
        <v/>
      </c>
      <c r="L244">
        <f>IF(I244="","",IFERROR(N(INDEX($A244:$E244,1,Rules!$H$18))*K244,0))</f>
        <v/>
      </c>
      <c r="M244">
        <f>IF(I244="","",IF(COUNTIF(Crawl!$EC$2:$EC$2001,I244)&gt;0,"Yes","No"))</f>
        <v/>
      </c>
    </row>
    <row r="245">
      <c r="G245">
        <f>IF(A245="","",IF(LEFT(A245,4)="http",IFERROR(MID(A245,FIND("/",A245,FIND("//",A245)+2),2000),"/"),A245))</f>
        <v/>
      </c>
      <c r="H245">
        <f>IF(G245="","",IFERROR(LEFT(SUBSTITUTE(G245,"#","?"),FIND("?",SUBSTITUTE(G245,"#","?"))-1),G245))</f>
        <v/>
      </c>
      <c r="I245">
        <f>IF(H245="","",LOWER(IF(AND(LEN(H245)&gt;1,RIGHT(H245,1)="/"),LEFT(H245,LEN(H245)-1),H245)))</f>
        <v/>
      </c>
      <c r="J245">
        <f>IF(I245="","",IFERROR(N(INDEX($A245:$E245,1,Rules!$H$16)),0))</f>
        <v/>
      </c>
      <c r="K245">
        <f>IF(I245="","",IFERROR(N(INDEX($A245:$E245,1,Rules!$H$17)),0))</f>
        <v/>
      </c>
      <c r="L245">
        <f>IF(I245="","",IFERROR(N(INDEX($A245:$E245,1,Rules!$H$18))*K245,0))</f>
        <v/>
      </c>
      <c r="M245">
        <f>IF(I245="","",IF(COUNTIF(Crawl!$EC$2:$EC$2001,I245)&gt;0,"Yes","No"))</f>
        <v/>
      </c>
    </row>
    <row r="246">
      <c r="G246">
        <f>IF(A246="","",IF(LEFT(A246,4)="http",IFERROR(MID(A246,FIND("/",A246,FIND("//",A246)+2),2000),"/"),A246))</f>
        <v/>
      </c>
      <c r="H246">
        <f>IF(G246="","",IFERROR(LEFT(SUBSTITUTE(G246,"#","?"),FIND("?",SUBSTITUTE(G246,"#","?"))-1),G246))</f>
        <v/>
      </c>
      <c r="I246">
        <f>IF(H246="","",LOWER(IF(AND(LEN(H246)&gt;1,RIGHT(H246,1)="/"),LEFT(H246,LEN(H246)-1),H246)))</f>
        <v/>
      </c>
      <c r="J246">
        <f>IF(I246="","",IFERROR(N(INDEX($A246:$E246,1,Rules!$H$16)),0))</f>
        <v/>
      </c>
      <c r="K246">
        <f>IF(I246="","",IFERROR(N(INDEX($A246:$E246,1,Rules!$H$17)),0))</f>
        <v/>
      </c>
      <c r="L246">
        <f>IF(I246="","",IFERROR(N(INDEX($A246:$E246,1,Rules!$H$18))*K246,0))</f>
        <v/>
      </c>
      <c r="M246">
        <f>IF(I246="","",IF(COUNTIF(Crawl!$EC$2:$EC$2001,I246)&gt;0,"Yes","No"))</f>
        <v/>
      </c>
    </row>
    <row r="247">
      <c r="G247">
        <f>IF(A247="","",IF(LEFT(A247,4)="http",IFERROR(MID(A247,FIND("/",A247,FIND("//",A247)+2),2000),"/"),A247))</f>
        <v/>
      </c>
      <c r="H247">
        <f>IF(G247="","",IFERROR(LEFT(SUBSTITUTE(G247,"#","?"),FIND("?",SUBSTITUTE(G247,"#","?"))-1),G247))</f>
        <v/>
      </c>
      <c r="I247">
        <f>IF(H247="","",LOWER(IF(AND(LEN(H247)&gt;1,RIGHT(H247,1)="/"),LEFT(H247,LEN(H247)-1),H247)))</f>
        <v/>
      </c>
      <c r="J247">
        <f>IF(I247="","",IFERROR(N(INDEX($A247:$E247,1,Rules!$H$16)),0))</f>
        <v/>
      </c>
      <c r="K247">
        <f>IF(I247="","",IFERROR(N(INDEX($A247:$E247,1,Rules!$H$17)),0))</f>
        <v/>
      </c>
      <c r="L247">
        <f>IF(I247="","",IFERROR(N(INDEX($A247:$E247,1,Rules!$H$18))*K247,0))</f>
        <v/>
      </c>
      <c r="M247">
        <f>IF(I247="","",IF(COUNTIF(Crawl!$EC$2:$EC$2001,I247)&gt;0,"Yes","No"))</f>
        <v/>
      </c>
    </row>
    <row r="248">
      <c r="G248">
        <f>IF(A248="","",IF(LEFT(A248,4)="http",IFERROR(MID(A248,FIND("/",A248,FIND("//",A248)+2),2000),"/"),A248))</f>
        <v/>
      </c>
      <c r="H248">
        <f>IF(G248="","",IFERROR(LEFT(SUBSTITUTE(G248,"#","?"),FIND("?",SUBSTITUTE(G248,"#","?"))-1),G248))</f>
        <v/>
      </c>
      <c r="I248">
        <f>IF(H248="","",LOWER(IF(AND(LEN(H248)&gt;1,RIGHT(H248,1)="/"),LEFT(H248,LEN(H248)-1),H248)))</f>
        <v/>
      </c>
      <c r="J248">
        <f>IF(I248="","",IFERROR(N(INDEX($A248:$E248,1,Rules!$H$16)),0))</f>
        <v/>
      </c>
      <c r="K248">
        <f>IF(I248="","",IFERROR(N(INDEX($A248:$E248,1,Rules!$H$17)),0))</f>
        <v/>
      </c>
      <c r="L248">
        <f>IF(I248="","",IFERROR(N(INDEX($A248:$E248,1,Rules!$H$18))*K248,0))</f>
        <v/>
      </c>
      <c r="M248">
        <f>IF(I248="","",IF(COUNTIF(Crawl!$EC$2:$EC$2001,I248)&gt;0,"Yes","No"))</f>
        <v/>
      </c>
    </row>
    <row r="249">
      <c r="G249">
        <f>IF(A249="","",IF(LEFT(A249,4)="http",IFERROR(MID(A249,FIND("/",A249,FIND("//",A249)+2),2000),"/"),A249))</f>
        <v/>
      </c>
      <c r="H249">
        <f>IF(G249="","",IFERROR(LEFT(SUBSTITUTE(G249,"#","?"),FIND("?",SUBSTITUTE(G249,"#","?"))-1),G249))</f>
        <v/>
      </c>
      <c r="I249">
        <f>IF(H249="","",LOWER(IF(AND(LEN(H249)&gt;1,RIGHT(H249,1)="/"),LEFT(H249,LEN(H249)-1),H249)))</f>
        <v/>
      </c>
      <c r="J249">
        <f>IF(I249="","",IFERROR(N(INDEX($A249:$E249,1,Rules!$H$16)),0))</f>
        <v/>
      </c>
      <c r="K249">
        <f>IF(I249="","",IFERROR(N(INDEX($A249:$E249,1,Rules!$H$17)),0))</f>
        <v/>
      </c>
      <c r="L249">
        <f>IF(I249="","",IFERROR(N(INDEX($A249:$E249,1,Rules!$H$18))*K249,0))</f>
        <v/>
      </c>
      <c r="M249">
        <f>IF(I249="","",IF(COUNTIF(Crawl!$EC$2:$EC$2001,I249)&gt;0,"Yes","No"))</f>
        <v/>
      </c>
    </row>
    <row r="250">
      <c r="G250">
        <f>IF(A250="","",IF(LEFT(A250,4)="http",IFERROR(MID(A250,FIND("/",A250,FIND("//",A250)+2),2000),"/"),A250))</f>
        <v/>
      </c>
      <c r="H250">
        <f>IF(G250="","",IFERROR(LEFT(SUBSTITUTE(G250,"#","?"),FIND("?",SUBSTITUTE(G250,"#","?"))-1),G250))</f>
        <v/>
      </c>
      <c r="I250">
        <f>IF(H250="","",LOWER(IF(AND(LEN(H250)&gt;1,RIGHT(H250,1)="/"),LEFT(H250,LEN(H250)-1),H250)))</f>
        <v/>
      </c>
      <c r="J250">
        <f>IF(I250="","",IFERROR(N(INDEX($A250:$E250,1,Rules!$H$16)),0))</f>
        <v/>
      </c>
      <c r="K250">
        <f>IF(I250="","",IFERROR(N(INDEX($A250:$E250,1,Rules!$H$17)),0))</f>
        <v/>
      </c>
      <c r="L250">
        <f>IF(I250="","",IFERROR(N(INDEX($A250:$E250,1,Rules!$H$18))*K250,0))</f>
        <v/>
      </c>
      <c r="M250">
        <f>IF(I250="","",IF(COUNTIF(Crawl!$EC$2:$EC$2001,I250)&gt;0,"Yes","No"))</f>
        <v/>
      </c>
    </row>
    <row r="251">
      <c r="G251">
        <f>IF(A251="","",IF(LEFT(A251,4)="http",IFERROR(MID(A251,FIND("/",A251,FIND("//",A251)+2),2000),"/"),A251))</f>
        <v/>
      </c>
      <c r="H251">
        <f>IF(G251="","",IFERROR(LEFT(SUBSTITUTE(G251,"#","?"),FIND("?",SUBSTITUTE(G251,"#","?"))-1),G251))</f>
        <v/>
      </c>
      <c r="I251">
        <f>IF(H251="","",LOWER(IF(AND(LEN(H251)&gt;1,RIGHT(H251,1)="/"),LEFT(H251,LEN(H251)-1),H251)))</f>
        <v/>
      </c>
      <c r="J251">
        <f>IF(I251="","",IFERROR(N(INDEX($A251:$E251,1,Rules!$H$16)),0))</f>
        <v/>
      </c>
      <c r="K251">
        <f>IF(I251="","",IFERROR(N(INDEX($A251:$E251,1,Rules!$H$17)),0))</f>
        <v/>
      </c>
      <c r="L251">
        <f>IF(I251="","",IFERROR(N(INDEX($A251:$E251,1,Rules!$H$18))*K251,0))</f>
        <v/>
      </c>
      <c r="M251">
        <f>IF(I251="","",IF(COUNTIF(Crawl!$EC$2:$EC$2001,I251)&gt;0,"Yes","No"))</f>
        <v/>
      </c>
    </row>
    <row r="252">
      <c r="G252">
        <f>IF(A252="","",IF(LEFT(A252,4)="http",IFERROR(MID(A252,FIND("/",A252,FIND("//",A252)+2),2000),"/"),A252))</f>
        <v/>
      </c>
      <c r="H252">
        <f>IF(G252="","",IFERROR(LEFT(SUBSTITUTE(G252,"#","?"),FIND("?",SUBSTITUTE(G252,"#","?"))-1),G252))</f>
        <v/>
      </c>
      <c r="I252">
        <f>IF(H252="","",LOWER(IF(AND(LEN(H252)&gt;1,RIGHT(H252,1)="/"),LEFT(H252,LEN(H252)-1),H252)))</f>
        <v/>
      </c>
      <c r="J252">
        <f>IF(I252="","",IFERROR(N(INDEX($A252:$E252,1,Rules!$H$16)),0))</f>
        <v/>
      </c>
      <c r="K252">
        <f>IF(I252="","",IFERROR(N(INDEX($A252:$E252,1,Rules!$H$17)),0))</f>
        <v/>
      </c>
      <c r="L252">
        <f>IF(I252="","",IFERROR(N(INDEX($A252:$E252,1,Rules!$H$18))*K252,0))</f>
        <v/>
      </c>
      <c r="M252">
        <f>IF(I252="","",IF(COUNTIF(Crawl!$EC$2:$EC$2001,I252)&gt;0,"Yes","No"))</f>
        <v/>
      </c>
    </row>
    <row r="253">
      <c r="G253">
        <f>IF(A253="","",IF(LEFT(A253,4)="http",IFERROR(MID(A253,FIND("/",A253,FIND("//",A253)+2),2000),"/"),A253))</f>
        <v/>
      </c>
      <c r="H253">
        <f>IF(G253="","",IFERROR(LEFT(SUBSTITUTE(G253,"#","?"),FIND("?",SUBSTITUTE(G253,"#","?"))-1),G253))</f>
        <v/>
      </c>
      <c r="I253">
        <f>IF(H253="","",LOWER(IF(AND(LEN(H253)&gt;1,RIGHT(H253,1)="/"),LEFT(H253,LEN(H253)-1),H253)))</f>
        <v/>
      </c>
      <c r="J253">
        <f>IF(I253="","",IFERROR(N(INDEX($A253:$E253,1,Rules!$H$16)),0))</f>
        <v/>
      </c>
      <c r="K253">
        <f>IF(I253="","",IFERROR(N(INDEX($A253:$E253,1,Rules!$H$17)),0))</f>
        <v/>
      </c>
      <c r="L253">
        <f>IF(I253="","",IFERROR(N(INDEX($A253:$E253,1,Rules!$H$18))*K253,0))</f>
        <v/>
      </c>
      <c r="M253">
        <f>IF(I253="","",IF(COUNTIF(Crawl!$EC$2:$EC$2001,I253)&gt;0,"Yes","No"))</f>
        <v/>
      </c>
    </row>
    <row r="254">
      <c r="G254">
        <f>IF(A254="","",IF(LEFT(A254,4)="http",IFERROR(MID(A254,FIND("/",A254,FIND("//",A254)+2),2000),"/"),A254))</f>
        <v/>
      </c>
      <c r="H254">
        <f>IF(G254="","",IFERROR(LEFT(SUBSTITUTE(G254,"#","?"),FIND("?",SUBSTITUTE(G254,"#","?"))-1),G254))</f>
        <v/>
      </c>
      <c r="I254">
        <f>IF(H254="","",LOWER(IF(AND(LEN(H254)&gt;1,RIGHT(H254,1)="/"),LEFT(H254,LEN(H254)-1),H254)))</f>
        <v/>
      </c>
      <c r="J254">
        <f>IF(I254="","",IFERROR(N(INDEX($A254:$E254,1,Rules!$H$16)),0))</f>
        <v/>
      </c>
      <c r="K254">
        <f>IF(I254="","",IFERROR(N(INDEX($A254:$E254,1,Rules!$H$17)),0))</f>
        <v/>
      </c>
      <c r="L254">
        <f>IF(I254="","",IFERROR(N(INDEX($A254:$E254,1,Rules!$H$18))*K254,0))</f>
        <v/>
      </c>
      <c r="M254">
        <f>IF(I254="","",IF(COUNTIF(Crawl!$EC$2:$EC$2001,I254)&gt;0,"Yes","No"))</f>
        <v/>
      </c>
    </row>
    <row r="255">
      <c r="G255">
        <f>IF(A255="","",IF(LEFT(A255,4)="http",IFERROR(MID(A255,FIND("/",A255,FIND("//",A255)+2),2000),"/"),A255))</f>
        <v/>
      </c>
      <c r="H255">
        <f>IF(G255="","",IFERROR(LEFT(SUBSTITUTE(G255,"#","?"),FIND("?",SUBSTITUTE(G255,"#","?"))-1),G255))</f>
        <v/>
      </c>
      <c r="I255">
        <f>IF(H255="","",LOWER(IF(AND(LEN(H255)&gt;1,RIGHT(H255,1)="/"),LEFT(H255,LEN(H255)-1),H255)))</f>
        <v/>
      </c>
      <c r="J255">
        <f>IF(I255="","",IFERROR(N(INDEX($A255:$E255,1,Rules!$H$16)),0))</f>
        <v/>
      </c>
      <c r="K255">
        <f>IF(I255="","",IFERROR(N(INDEX($A255:$E255,1,Rules!$H$17)),0))</f>
        <v/>
      </c>
      <c r="L255">
        <f>IF(I255="","",IFERROR(N(INDEX($A255:$E255,1,Rules!$H$18))*K255,0))</f>
        <v/>
      </c>
      <c r="M255">
        <f>IF(I255="","",IF(COUNTIF(Crawl!$EC$2:$EC$2001,I255)&gt;0,"Yes","No"))</f>
        <v/>
      </c>
    </row>
    <row r="256">
      <c r="G256">
        <f>IF(A256="","",IF(LEFT(A256,4)="http",IFERROR(MID(A256,FIND("/",A256,FIND("//",A256)+2),2000),"/"),A256))</f>
        <v/>
      </c>
      <c r="H256">
        <f>IF(G256="","",IFERROR(LEFT(SUBSTITUTE(G256,"#","?"),FIND("?",SUBSTITUTE(G256,"#","?"))-1),G256))</f>
        <v/>
      </c>
      <c r="I256">
        <f>IF(H256="","",LOWER(IF(AND(LEN(H256)&gt;1,RIGHT(H256,1)="/"),LEFT(H256,LEN(H256)-1),H256)))</f>
        <v/>
      </c>
      <c r="J256">
        <f>IF(I256="","",IFERROR(N(INDEX($A256:$E256,1,Rules!$H$16)),0))</f>
        <v/>
      </c>
      <c r="K256">
        <f>IF(I256="","",IFERROR(N(INDEX($A256:$E256,1,Rules!$H$17)),0))</f>
        <v/>
      </c>
      <c r="L256">
        <f>IF(I256="","",IFERROR(N(INDEX($A256:$E256,1,Rules!$H$18))*K256,0))</f>
        <v/>
      </c>
      <c r="M256">
        <f>IF(I256="","",IF(COUNTIF(Crawl!$EC$2:$EC$2001,I256)&gt;0,"Yes","No"))</f>
        <v/>
      </c>
    </row>
    <row r="257">
      <c r="G257">
        <f>IF(A257="","",IF(LEFT(A257,4)="http",IFERROR(MID(A257,FIND("/",A257,FIND("//",A257)+2),2000),"/"),A257))</f>
        <v/>
      </c>
      <c r="H257">
        <f>IF(G257="","",IFERROR(LEFT(SUBSTITUTE(G257,"#","?"),FIND("?",SUBSTITUTE(G257,"#","?"))-1),G257))</f>
        <v/>
      </c>
      <c r="I257">
        <f>IF(H257="","",LOWER(IF(AND(LEN(H257)&gt;1,RIGHT(H257,1)="/"),LEFT(H257,LEN(H257)-1),H257)))</f>
        <v/>
      </c>
      <c r="J257">
        <f>IF(I257="","",IFERROR(N(INDEX($A257:$E257,1,Rules!$H$16)),0))</f>
        <v/>
      </c>
      <c r="K257">
        <f>IF(I257="","",IFERROR(N(INDEX($A257:$E257,1,Rules!$H$17)),0))</f>
        <v/>
      </c>
      <c r="L257">
        <f>IF(I257="","",IFERROR(N(INDEX($A257:$E257,1,Rules!$H$18))*K257,0))</f>
        <v/>
      </c>
      <c r="M257">
        <f>IF(I257="","",IF(COUNTIF(Crawl!$EC$2:$EC$2001,I257)&gt;0,"Yes","No"))</f>
        <v/>
      </c>
    </row>
    <row r="258">
      <c r="G258">
        <f>IF(A258="","",IF(LEFT(A258,4)="http",IFERROR(MID(A258,FIND("/",A258,FIND("//",A258)+2),2000),"/"),A258))</f>
        <v/>
      </c>
      <c r="H258">
        <f>IF(G258="","",IFERROR(LEFT(SUBSTITUTE(G258,"#","?"),FIND("?",SUBSTITUTE(G258,"#","?"))-1),G258))</f>
        <v/>
      </c>
      <c r="I258">
        <f>IF(H258="","",LOWER(IF(AND(LEN(H258)&gt;1,RIGHT(H258,1)="/"),LEFT(H258,LEN(H258)-1),H258)))</f>
        <v/>
      </c>
      <c r="J258">
        <f>IF(I258="","",IFERROR(N(INDEX($A258:$E258,1,Rules!$H$16)),0))</f>
        <v/>
      </c>
      <c r="K258">
        <f>IF(I258="","",IFERROR(N(INDEX($A258:$E258,1,Rules!$H$17)),0))</f>
        <v/>
      </c>
      <c r="L258">
        <f>IF(I258="","",IFERROR(N(INDEX($A258:$E258,1,Rules!$H$18))*K258,0))</f>
        <v/>
      </c>
      <c r="M258">
        <f>IF(I258="","",IF(COUNTIF(Crawl!$EC$2:$EC$2001,I258)&gt;0,"Yes","No"))</f>
        <v/>
      </c>
    </row>
    <row r="259">
      <c r="G259">
        <f>IF(A259="","",IF(LEFT(A259,4)="http",IFERROR(MID(A259,FIND("/",A259,FIND("//",A259)+2),2000),"/"),A259))</f>
        <v/>
      </c>
      <c r="H259">
        <f>IF(G259="","",IFERROR(LEFT(SUBSTITUTE(G259,"#","?"),FIND("?",SUBSTITUTE(G259,"#","?"))-1),G259))</f>
        <v/>
      </c>
      <c r="I259">
        <f>IF(H259="","",LOWER(IF(AND(LEN(H259)&gt;1,RIGHT(H259,1)="/"),LEFT(H259,LEN(H259)-1),H259)))</f>
        <v/>
      </c>
      <c r="J259">
        <f>IF(I259="","",IFERROR(N(INDEX($A259:$E259,1,Rules!$H$16)),0))</f>
        <v/>
      </c>
      <c r="K259">
        <f>IF(I259="","",IFERROR(N(INDEX($A259:$E259,1,Rules!$H$17)),0))</f>
        <v/>
      </c>
      <c r="L259">
        <f>IF(I259="","",IFERROR(N(INDEX($A259:$E259,1,Rules!$H$18))*K259,0))</f>
        <v/>
      </c>
      <c r="M259">
        <f>IF(I259="","",IF(COUNTIF(Crawl!$EC$2:$EC$2001,I259)&gt;0,"Yes","No"))</f>
        <v/>
      </c>
    </row>
    <row r="260">
      <c r="G260">
        <f>IF(A260="","",IF(LEFT(A260,4)="http",IFERROR(MID(A260,FIND("/",A260,FIND("//",A260)+2),2000),"/"),A260))</f>
        <v/>
      </c>
      <c r="H260">
        <f>IF(G260="","",IFERROR(LEFT(SUBSTITUTE(G260,"#","?"),FIND("?",SUBSTITUTE(G260,"#","?"))-1),G260))</f>
        <v/>
      </c>
      <c r="I260">
        <f>IF(H260="","",LOWER(IF(AND(LEN(H260)&gt;1,RIGHT(H260,1)="/"),LEFT(H260,LEN(H260)-1),H260)))</f>
        <v/>
      </c>
      <c r="J260">
        <f>IF(I260="","",IFERROR(N(INDEX($A260:$E260,1,Rules!$H$16)),0))</f>
        <v/>
      </c>
      <c r="K260">
        <f>IF(I260="","",IFERROR(N(INDEX($A260:$E260,1,Rules!$H$17)),0))</f>
        <v/>
      </c>
      <c r="L260">
        <f>IF(I260="","",IFERROR(N(INDEX($A260:$E260,1,Rules!$H$18))*K260,0))</f>
        <v/>
      </c>
      <c r="M260">
        <f>IF(I260="","",IF(COUNTIF(Crawl!$EC$2:$EC$2001,I260)&gt;0,"Yes","No"))</f>
        <v/>
      </c>
    </row>
    <row r="261">
      <c r="G261">
        <f>IF(A261="","",IF(LEFT(A261,4)="http",IFERROR(MID(A261,FIND("/",A261,FIND("//",A261)+2),2000),"/"),A261))</f>
        <v/>
      </c>
      <c r="H261">
        <f>IF(G261="","",IFERROR(LEFT(SUBSTITUTE(G261,"#","?"),FIND("?",SUBSTITUTE(G261,"#","?"))-1),G261))</f>
        <v/>
      </c>
      <c r="I261">
        <f>IF(H261="","",LOWER(IF(AND(LEN(H261)&gt;1,RIGHT(H261,1)="/"),LEFT(H261,LEN(H261)-1),H261)))</f>
        <v/>
      </c>
      <c r="J261">
        <f>IF(I261="","",IFERROR(N(INDEX($A261:$E261,1,Rules!$H$16)),0))</f>
        <v/>
      </c>
      <c r="K261">
        <f>IF(I261="","",IFERROR(N(INDEX($A261:$E261,1,Rules!$H$17)),0))</f>
        <v/>
      </c>
      <c r="L261">
        <f>IF(I261="","",IFERROR(N(INDEX($A261:$E261,1,Rules!$H$18))*K261,0))</f>
        <v/>
      </c>
      <c r="M261">
        <f>IF(I261="","",IF(COUNTIF(Crawl!$EC$2:$EC$2001,I261)&gt;0,"Yes","No"))</f>
        <v/>
      </c>
    </row>
    <row r="262">
      <c r="G262">
        <f>IF(A262="","",IF(LEFT(A262,4)="http",IFERROR(MID(A262,FIND("/",A262,FIND("//",A262)+2),2000),"/"),A262))</f>
        <v/>
      </c>
      <c r="H262">
        <f>IF(G262="","",IFERROR(LEFT(SUBSTITUTE(G262,"#","?"),FIND("?",SUBSTITUTE(G262,"#","?"))-1),G262))</f>
        <v/>
      </c>
      <c r="I262">
        <f>IF(H262="","",LOWER(IF(AND(LEN(H262)&gt;1,RIGHT(H262,1)="/"),LEFT(H262,LEN(H262)-1),H262)))</f>
        <v/>
      </c>
      <c r="J262">
        <f>IF(I262="","",IFERROR(N(INDEX($A262:$E262,1,Rules!$H$16)),0))</f>
        <v/>
      </c>
      <c r="K262">
        <f>IF(I262="","",IFERROR(N(INDEX($A262:$E262,1,Rules!$H$17)),0))</f>
        <v/>
      </c>
      <c r="L262">
        <f>IF(I262="","",IFERROR(N(INDEX($A262:$E262,1,Rules!$H$18))*K262,0))</f>
        <v/>
      </c>
      <c r="M262">
        <f>IF(I262="","",IF(COUNTIF(Crawl!$EC$2:$EC$2001,I262)&gt;0,"Yes","No"))</f>
        <v/>
      </c>
    </row>
    <row r="263">
      <c r="G263">
        <f>IF(A263="","",IF(LEFT(A263,4)="http",IFERROR(MID(A263,FIND("/",A263,FIND("//",A263)+2),2000),"/"),A263))</f>
        <v/>
      </c>
      <c r="H263">
        <f>IF(G263="","",IFERROR(LEFT(SUBSTITUTE(G263,"#","?"),FIND("?",SUBSTITUTE(G263,"#","?"))-1),G263))</f>
        <v/>
      </c>
      <c r="I263">
        <f>IF(H263="","",LOWER(IF(AND(LEN(H263)&gt;1,RIGHT(H263,1)="/"),LEFT(H263,LEN(H263)-1),H263)))</f>
        <v/>
      </c>
      <c r="J263">
        <f>IF(I263="","",IFERROR(N(INDEX($A263:$E263,1,Rules!$H$16)),0))</f>
        <v/>
      </c>
      <c r="K263">
        <f>IF(I263="","",IFERROR(N(INDEX($A263:$E263,1,Rules!$H$17)),0))</f>
        <v/>
      </c>
      <c r="L263">
        <f>IF(I263="","",IFERROR(N(INDEX($A263:$E263,1,Rules!$H$18))*K263,0))</f>
        <v/>
      </c>
      <c r="M263">
        <f>IF(I263="","",IF(COUNTIF(Crawl!$EC$2:$EC$2001,I263)&gt;0,"Yes","No"))</f>
        <v/>
      </c>
    </row>
    <row r="264">
      <c r="G264">
        <f>IF(A264="","",IF(LEFT(A264,4)="http",IFERROR(MID(A264,FIND("/",A264,FIND("//",A264)+2),2000),"/"),A264))</f>
        <v/>
      </c>
      <c r="H264">
        <f>IF(G264="","",IFERROR(LEFT(SUBSTITUTE(G264,"#","?"),FIND("?",SUBSTITUTE(G264,"#","?"))-1),G264))</f>
        <v/>
      </c>
      <c r="I264">
        <f>IF(H264="","",LOWER(IF(AND(LEN(H264)&gt;1,RIGHT(H264,1)="/"),LEFT(H264,LEN(H264)-1),H264)))</f>
        <v/>
      </c>
      <c r="J264">
        <f>IF(I264="","",IFERROR(N(INDEX($A264:$E264,1,Rules!$H$16)),0))</f>
        <v/>
      </c>
      <c r="K264">
        <f>IF(I264="","",IFERROR(N(INDEX($A264:$E264,1,Rules!$H$17)),0))</f>
        <v/>
      </c>
      <c r="L264">
        <f>IF(I264="","",IFERROR(N(INDEX($A264:$E264,1,Rules!$H$18))*K264,0))</f>
        <v/>
      </c>
      <c r="M264">
        <f>IF(I264="","",IF(COUNTIF(Crawl!$EC$2:$EC$2001,I264)&gt;0,"Yes","No"))</f>
        <v/>
      </c>
    </row>
    <row r="265">
      <c r="G265">
        <f>IF(A265="","",IF(LEFT(A265,4)="http",IFERROR(MID(A265,FIND("/",A265,FIND("//",A265)+2),2000),"/"),A265))</f>
        <v/>
      </c>
      <c r="H265">
        <f>IF(G265="","",IFERROR(LEFT(SUBSTITUTE(G265,"#","?"),FIND("?",SUBSTITUTE(G265,"#","?"))-1),G265))</f>
        <v/>
      </c>
      <c r="I265">
        <f>IF(H265="","",LOWER(IF(AND(LEN(H265)&gt;1,RIGHT(H265,1)="/"),LEFT(H265,LEN(H265)-1),H265)))</f>
        <v/>
      </c>
      <c r="J265">
        <f>IF(I265="","",IFERROR(N(INDEX($A265:$E265,1,Rules!$H$16)),0))</f>
        <v/>
      </c>
      <c r="K265">
        <f>IF(I265="","",IFERROR(N(INDEX($A265:$E265,1,Rules!$H$17)),0))</f>
        <v/>
      </c>
      <c r="L265">
        <f>IF(I265="","",IFERROR(N(INDEX($A265:$E265,1,Rules!$H$18))*K265,0))</f>
        <v/>
      </c>
      <c r="M265">
        <f>IF(I265="","",IF(COUNTIF(Crawl!$EC$2:$EC$2001,I265)&gt;0,"Yes","No"))</f>
        <v/>
      </c>
    </row>
    <row r="266">
      <c r="G266">
        <f>IF(A266="","",IF(LEFT(A266,4)="http",IFERROR(MID(A266,FIND("/",A266,FIND("//",A266)+2),2000),"/"),A266))</f>
        <v/>
      </c>
      <c r="H266">
        <f>IF(G266="","",IFERROR(LEFT(SUBSTITUTE(G266,"#","?"),FIND("?",SUBSTITUTE(G266,"#","?"))-1),G266))</f>
        <v/>
      </c>
      <c r="I266">
        <f>IF(H266="","",LOWER(IF(AND(LEN(H266)&gt;1,RIGHT(H266,1)="/"),LEFT(H266,LEN(H266)-1),H266)))</f>
        <v/>
      </c>
      <c r="J266">
        <f>IF(I266="","",IFERROR(N(INDEX($A266:$E266,1,Rules!$H$16)),0))</f>
        <v/>
      </c>
      <c r="K266">
        <f>IF(I266="","",IFERROR(N(INDEX($A266:$E266,1,Rules!$H$17)),0))</f>
        <v/>
      </c>
      <c r="L266">
        <f>IF(I266="","",IFERROR(N(INDEX($A266:$E266,1,Rules!$H$18))*K266,0))</f>
        <v/>
      </c>
      <c r="M266">
        <f>IF(I266="","",IF(COUNTIF(Crawl!$EC$2:$EC$2001,I266)&gt;0,"Yes","No"))</f>
        <v/>
      </c>
    </row>
    <row r="267">
      <c r="G267">
        <f>IF(A267="","",IF(LEFT(A267,4)="http",IFERROR(MID(A267,FIND("/",A267,FIND("//",A267)+2),2000),"/"),A267))</f>
        <v/>
      </c>
      <c r="H267">
        <f>IF(G267="","",IFERROR(LEFT(SUBSTITUTE(G267,"#","?"),FIND("?",SUBSTITUTE(G267,"#","?"))-1),G267))</f>
        <v/>
      </c>
      <c r="I267">
        <f>IF(H267="","",LOWER(IF(AND(LEN(H267)&gt;1,RIGHT(H267,1)="/"),LEFT(H267,LEN(H267)-1),H267)))</f>
        <v/>
      </c>
      <c r="J267">
        <f>IF(I267="","",IFERROR(N(INDEX($A267:$E267,1,Rules!$H$16)),0))</f>
        <v/>
      </c>
      <c r="K267">
        <f>IF(I267="","",IFERROR(N(INDEX($A267:$E267,1,Rules!$H$17)),0))</f>
        <v/>
      </c>
      <c r="L267">
        <f>IF(I267="","",IFERROR(N(INDEX($A267:$E267,1,Rules!$H$18))*K267,0))</f>
        <v/>
      </c>
      <c r="M267">
        <f>IF(I267="","",IF(COUNTIF(Crawl!$EC$2:$EC$2001,I267)&gt;0,"Yes","No"))</f>
        <v/>
      </c>
    </row>
    <row r="268">
      <c r="G268">
        <f>IF(A268="","",IF(LEFT(A268,4)="http",IFERROR(MID(A268,FIND("/",A268,FIND("//",A268)+2),2000),"/"),A268))</f>
        <v/>
      </c>
      <c r="H268">
        <f>IF(G268="","",IFERROR(LEFT(SUBSTITUTE(G268,"#","?"),FIND("?",SUBSTITUTE(G268,"#","?"))-1),G268))</f>
        <v/>
      </c>
      <c r="I268">
        <f>IF(H268="","",LOWER(IF(AND(LEN(H268)&gt;1,RIGHT(H268,1)="/"),LEFT(H268,LEN(H268)-1),H268)))</f>
        <v/>
      </c>
      <c r="J268">
        <f>IF(I268="","",IFERROR(N(INDEX($A268:$E268,1,Rules!$H$16)),0))</f>
        <v/>
      </c>
      <c r="K268">
        <f>IF(I268="","",IFERROR(N(INDEX($A268:$E268,1,Rules!$H$17)),0))</f>
        <v/>
      </c>
      <c r="L268">
        <f>IF(I268="","",IFERROR(N(INDEX($A268:$E268,1,Rules!$H$18))*K268,0))</f>
        <v/>
      </c>
      <c r="M268">
        <f>IF(I268="","",IF(COUNTIF(Crawl!$EC$2:$EC$2001,I268)&gt;0,"Yes","No"))</f>
        <v/>
      </c>
    </row>
    <row r="269">
      <c r="G269">
        <f>IF(A269="","",IF(LEFT(A269,4)="http",IFERROR(MID(A269,FIND("/",A269,FIND("//",A269)+2),2000),"/"),A269))</f>
        <v/>
      </c>
      <c r="H269">
        <f>IF(G269="","",IFERROR(LEFT(SUBSTITUTE(G269,"#","?"),FIND("?",SUBSTITUTE(G269,"#","?"))-1),G269))</f>
        <v/>
      </c>
      <c r="I269">
        <f>IF(H269="","",LOWER(IF(AND(LEN(H269)&gt;1,RIGHT(H269,1)="/"),LEFT(H269,LEN(H269)-1),H269)))</f>
        <v/>
      </c>
      <c r="J269">
        <f>IF(I269="","",IFERROR(N(INDEX($A269:$E269,1,Rules!$H$16)),0))</f>
        <v/>
      </c>
      <c r="K269">
        <f>IF(I269="","",IFERROR(N(INDEX($A269:$E269,1,Rules!$H$17)),0))</f>
        <v/>
      </c>
      <c r="L269">
        <f>IF(I269="","",IFERROR(N(INDEX($A269:$E269,1,Rules!$H$18))*K269,0))</f>
        <v/>
      </c>
      <c r="M269">
        <f>IF(I269="","",IF(COUNTIF(Crawl!$EC$2:$EC$2001,I269)&gt;0,"Yes","No"))</f>
        <v/>
      </c>
    </row>
    <row r="270">
      <c r="G270">
        <f>IF(A270="","",IF(LEFT(A270,4)="http",IFERROR(MID(A270,FIND("/",A270,FIND("//",A270)+2),2000),"/"),A270))</f>
        <v/>
      </c>
      <c r="H270">
        <f>IF(G270="","",IFERROR(LEFT(SUBSTITUTE(G270,"#","?"),FIND("?",SUBSTITUTE(G270,"#","?"))-1),G270))</f>
        <v/>
      </c>
      <c r="I270">
        <f>IF(H270="","",LOWER(IF(AND(LEN(H270)&gt;1,RIGHT(H270,1)="/"),LEFT(H270,LEN(H270)-1),H270)))</f>
        <v/>
      </c>
      <c r="J270">
        <f>IF(I270="","",IFERROR(N(INDEX($A270:$E270,1,Rules!$H$16)),0))</f>
        <v/>
      </c>
      <c r="K270">
        <f>IF(I270="","",IFERROR(N(INDEX($A270:$E270,1,Rules!$H$17)),0))</f>
        <v/>
      </c>
      <c r="L270">
        <f>IF(I270="","",IFERROR(N(INDEX($A270:$E270,1,Rules!$H$18))*K270,0))</f>
        <v/>
      </c>
      <c r="M270">
        <f>IF(I270="","",IF(COUNTIF(Crawl!$EC$2:$EC$2001,I270)&gt;0,"Yes","No"))</f>
        <v/>
      </c>
    </row>
    <row r="271">
      <c r="G271">
        <f>IF(A271="","",IF(LEFT(A271,4)="http",IFERROR(MID(A271,FIND("/",A271,FIND("//",A271)+2),2000),"/"),A271))</f>
        <v/>
      </c>
      <c r="H271">
        <f>IF(G271="","",IFERROR(LEFT(SUBSTITUTE(G271,"#","?"),FIND("?",SUBSTITUTE(G271,"#","?"))-1),G271))</f>
        <v/>
      </c>
      <c r="I271">
        <f>IF(H271="","",LOWER(IF(AND(LEN(H271)&gt;1,RIGHT(H271,1)="/"),LEFT(H271,LEN(H271)-1),H271)))</f>
        <v/>
      </c>
      <c r="J271">
        <f>IF(I271="","",IFERROR(N(INDEX($A271:$E271,1,Rules!$H$16)),0))</f>
        <v/>
      </c>
      <c r="K271">
        <f>IF(I271="","",IFERROR(N(INDEX($A271:$E271,1,Rules!$H$17)),0))</f>
        <v/>
      </c>
      <c r="L271">
        <f>IF(I271="","",IFERROR(N(INDEX($A271:$E271,1,Rules!$H$18))*K271,0))</f>
        <v/>
      </c>
      <c r="M271">
        <f>IF(I271="","",IF(COUNTIF(Crawl!$EC$2:$EC$2001,I271)&gt;0,"Yes","No"))</f>
        <v/>
      </c>
    </row>
    <row r="272">
      <c r="G272">
        <f>IF(A272="","",IF(LEFT(A272,4)="http",IFERROR(MID(A272,FIND("/",A272,FIND("//",A272)+2),2000),"/"),A272))</f>
        <v/>
      </c>
      <c r="H272">
        <f>IF(G272="","",IFERROR(LEFT(SUBSTITUTE(G272,"#","?"),FIND("?",SUBSTITUTE(G272,"#","?"))-1),G272))</f>
        <v/>
      </c>
      <c r="I272">
        <f>IF(H272="","",LOWER(IF(AND(LEN(H272)&gt;1,RIGHT(H272,1)="/"),LEFT(H272,LEN(H272)-1),H272)))</f>
        <v/>
      </c>
      <c r="J272">
        <f>IF(I272="","",IFERROR(N(INDEX($A272:$E272,1,Rules!$H$16)),0))</f>
        <v/>
      </c>
      <c r="K272">
        <f>IF(I272="","",IFERROR(N(INDEX($A272:$E272,1,Rules!$H$17)),0))</f>
        <v/>
      </c>
      <c r="L272">
        <f>IF(I272="","",IFERROR(N(INDEX($A272:$E272,1,Rules!$H$18))*K272,0))</f>
        <v/>
      </c>
      <c r="M272">
        <f>IF(I272="","",IF(COUNTIF(Crawl!$EC$2:$EC$2001,I272)&gt;0,"Yes","No"))</f>
        <v/>
      </c>
    </row>
    <row r="273">
      <c r="G273">
        <f>IF(A273="","",IF(LEFT(A273,4)="http",IFERROR(MID(A273,FIND("/",A273,FIND("//",A273)+2),2000),"/"),A273))</f>
        <v/>
      </c>
      <c r="H273">
        <f>IF(G273="","",IFERROR(LEFT(SUBSTITUTE(G273,"#","?"),FIND("?",SUBSTITUTE(G273,"#","?"))-1),G273))</f>
        <v/>
      </c>
      <c r="I273">
        <f>IF(H273="","",LOWER(IF(AND(LEN(H273)&gt;1,RIGHT(H273,1)="/"),LEFT(H273,LEN(H273)-1),H273)))</f>
        <v/>
      </c>
      <c r="J273">
        <f>IF(I273="","",IFERROR(N(INDEX($A273:$E273,1,Rules!$H$16)),0))</f>
        <v/>
      </c>
      <c r="K273">
        <f>IF(I273="","",IFERROR(N(INDEX($A273:$E273,1,Rules!$H$17)),0))</f>
        <v/>
      </c>
      <c r="L273">
        <f>IF(I273="","",IFERROR(N(INDEX($A273:$E273,1,Rules!$H$18))*K273,0))</f>
        <v/>
      </c>
      <c r="M273">
        <f>IF(I273="","",IF(COUNTIF(Crawl!$EC$2:$EC$2001,I273)&gt;0,"Yes","No"))</f>
        <v/>
      </c>
    </row>
    <row r="274">
      <c r="G274">
        <f>IF(A274="","",IF(LEFT(A274,4)="http",IFERROR(MID(A274,FIND("/",A274,FIND("//",A274)+2),2000),"/"),A274))</f>
        <v/>
      </c>
      <c r="H274">
        <f>IF(G274="","",IFERROR(LEFT(SUBSTITUTE(G274,"#","?"),FIND("?",SUBSTITUTE(G274,"#","?"))-1),G274))</f>
        <v/>
      </c>
      <c r="I274">
        <f>IF(H274="","",LOWER(IF(AND(LEN(H274)&gt;1,RIGHT(H274,1)="/"),LEFT(H274,LEN(H274)-1),H274)))</f>
        <v/>
      </c>
      <c r="J274">
        <f>IF(I274="","",IFERROR(N(INDEX($A274:$E274,1,Rules!$H$16)),0))</f>
        <v/>
      </c>
      <c r="K274">
        <f>IF(I274="","",IFERROR(N(INDEX($A274:$E274,1,Rules!$H$17)),0))</f>
        <v/>
      </c>
      <c r="L274">
        <f>IF(I274="","",IFERROR(N(INDEX($A274:$E274,1,Rules!$H$18))*K274,0))</f>
        <v/>
      </c>
      <c r="M274">
        <f>IF(I274="","",IF(COUNTIF(Crawl!$EC$2:$EC$2001,I274)&gt;0,"Yes","No"))</f>
        <v/>
      </c>
    </row>
    <row r="275">
      <c r="G275">
        <f>IF(A275="","",IF(LEFT(A275,4)="http",IFERROR(MID(A275,FIND("/",A275,FIND("//",A275)+2),2000),"/"),A275))</f>
        <v/>
      </c>
      <c r="H275">
        <f>IF(G275="","",IFERROR(LEFT(SUBSTITUTE(G275,"#","?"),FIND("?",SUBSTITUTE(G275,"#","?"))-1),G275))</f>
        <v/>
      </c>
      <c r="I275">
        <f>IF(H275="","",LOWER(IF(AND(LEN(H275)&gt;1,RIGHT(H275,1)="/"),LEFT(H275,LEN(H275)-1),H275)))</f>
        <v/>
      </c>
      <c r="J275">
        <f>IF(I275="","",IFERROR(N(INDEX($A275:$E275,1,Rules!$H$16)),0))</f>
        <v/>
      </c>
      <c r="K275">
        <f>IF(I275="","",IFERROR(N(INDEX($A275:$E275,1,Rules!$H$17)),0))</f>
        <v/>
      </c>
      <c r="L275">
        <f>IF(I275="","",IFERROR(N(INDEX($A275:$E275,1,Rules!$H$18))*K275,0))</f>
        <v/>
      </c>
      <c r="M275">
        <f>IF(I275="","",IF(COUNTIF(Crawl!$EC$2:$EC$2001,I275)&gt;0,"Yes","No"))</f>
        <v/>
      </c>
    </row>
    <row r="276">
      <c r="G276">
        <f>IF(A276="","",IF(LEFT(A276,4)="http",IFERROR(MID(A276,FIND("/",A276,FIND("//",A276)+2),2000),"/"),A276))</f>
        <v/>
      </c>
      <c r="H276">
        <f>IF(G276="","",IFERROR(LEFT(SUBSTITUTE(G276,"#","?"),FIND("?",SUBSTITUTE(G276,"#","?"))-1),G276))</f>
        <v/>
      </c>
      <c r="I276">
        <f>IF(H276="","",LOWER(IF(AND(LEN(H276)&gt;1,RIGHT(H276,1)="/"),LEFT(H276,LEN(H276)-1),H276)))</f>
        <v/>
      </c>
      <c r="J276">
        <f>IF(I276="","",IFERROR(N(INDEX($A276:$E276,1,Rules!$H$16)),0))</f>
        <v/>
      </c>
      <c r="K276">
        <f>IF(I276="","",IFERROR(N(INDEX($A276:$E276,1,Rules!$H$17)),0))</f>
        <v/>
      </c>
      <c r="L276">
        <f>IF(I276="","",IFERROR(N(INDEX($A276:$E276,1,Rules!$H$18))*K276,0))</f>
        <v/>
      </c>
      <c r="M276">
        <f>IF(I276="","",IF(COUNTIF(Crawl!$EC$2:$EC$2001,I276)&gt;0,"Yes","No"))</f>
        <v/>
      </c>
    </row>
    <row r="277">
      <c r="G277">
        <f>IF(A277="","",IF(LEFT(A277,4)="http",IFERROR(MID(A277,FIND("/",A277,FIND("//",A277)+2),2000),"/"),A277))</f>
        <v/>
      </c>
      <c r="H277">
        <f>IF(G277="","",IFERROR(LEFT(SUBSTITUTE(G277,"#","?"),FIND("?",SUBSTITUTE(G277,"#","?"))-1),G277))</f>
        <v/>
      </c>
      <c r="I277">
        <f>IF(H277="","",LOWER(IF(AND(LEN(H277)&gt;1,RIGHT(H277,1)="/"),LEFT(H277,LEN(H277)-1),H277)))</f>
        <v/>
      </c>
      <c r="J277">
        <f>IF(I277="","",IFERROR(N(INDEX($A277:$E277,1,Rules!$H$16)),0))</f>
        <v/>
      </c>
      <c r="K277">
        <f>IF(I277="","",IFERROR(N(INDEX($A277:$E277,1,Rules!$H$17)),0))</f>
        <v/>
      </c>
      <c r="L277">
        <f>IF(I277="","",IFERROR(N(INDEX($A277:$E277,1,Rules!$H$18))*K277,0))</f>
        <v/>
      </c>
      <c r="M277">
        <f>IF(I277="","",IF(COUNTIF(Crawl!$EC$2:$EC$2001,I277)&gt;0,"Yes","No"))</f>
        <v/>
      </c>
    </row>
    <row r="278">
      <c r="G278">
        <f>IF(A278="","",IF(LEFT(A278,4)="http",IFERROR(MID(A278,FIND("/",A278,FIND("//",A278)+2),2000),"/"),A278))</f>
        <v/>
      </c>
      <c r="H278">
        <f>IF(G278="","",IFERROR(LEFT(SUBSTITUTE(G278,"#","?"),FIND("?",SUBSTITUTE(G278,"#","?"))-1),G278))</f>
        <v/>
      </c>
      <c r="I278">
        <f>IF(H278="","",LOWER(IF(AND(LEN(H278)&gt;1,RIGHT(H278,1)="/"),LEFT(H278,LEN(H278)-1),H278)))</f>
        <v/>
      </c>
      <c r="J278">
        <f>IF(I278="","",IFERROR(N(INDEX($A278:$E278,1,Rules!$H$16)),0))</f>
        <v/>
      </c>
      <c r="K278">
        <f>IF(I278="","",IFERROR(N(INDEX($A278:$E278,1,Rules!$H$17)),0))</f>
        <v/>
      </c>
      <c r="L278">
        <f>IF(I278="","",IFERROR(N(INDEX($A278:$E278,1,Rules!$H$18))*K278,0))</f>
        <v/>
      </c>
      <c r="M278">
        <f>IF(I278="","",IF(COUNTIF(Crawl!$EC$2:$EC$2001,I278)&gt;0,"Yes","No"))</f>
        <v/>
      </c>
    </row>
    <row r="279">
      <c r="G279">
        <f>IF(A279="","",IF(LEFT(A279,4)="http",IFERROR(MID(A279,FIND("/",A279,FIND("//",A279)+2),2000),"/"),A279))</f>
        <v/>
      </c>
      <c r="H279">
        <f>IF(G279="","",IFERROR(LEFT(SUBSTITUTE(G279,"#","?"),FIND("?",SUBSTITUTE(G279,"#","?"))-1),G279))</f>
        <v/>
      </c>
      <c r="I279">
        <f>IF(H279="","",LOWER(IF(AND(LEN(H279)&gt;1,RIGHT(H279,1)="/"),LEFT(H279,LEN(H279)-1),H279)))</f>
        <v/>
      </c>
      <c r="J279">
        <f>IF(I279="","",IFERROR(N(INDEX($A279:$E279,1,Rules!$H$16)),0))</f>
        <v/>
      </c>
      <c r="K279">
        <f>IF(I279="","",IFERROR(N(INDEX($A279:$E279,1,Rules!$H$17)),0))</f>
        <v/>
      </c>
      <c r="L279">
        <f>IF(I279="","",IFERROR(N(INDEX($A279:$E279,1,Rules!$H$18))*K279,0))</f>
        <v/>
      </c>
      <c r="M279">
        <f>IF(I279="","",IF(COUNTIF(Crawl!$EC$2:$EC$2001,I279)&gt;0,"Yes","No"))</f>
        <v/>
      </c>
    </row>
    <row r="280">
      <c r="G280">
        <f>IF(A280="","",IF(LEFT(A280,4)="http",IFERROR(MID(A280,FIND("/",A280,FIND("//",A280)+2),2000),"/"),A280))</f>
        <v/>
      </c>
      <c r="H280">
        <f>IF(G280="","",IFERROR(LEFT(SUBSTITUTE(G280,"#","?"),FIND("?",SUBSTITUTE(G280,"#","?"))-1),G280))</f>
        <v/>
      </c>
      <c r="I280">
        <f>IF(H280="","",LOWER(IF(AND(LEN(H280)&gt;1,RIGHT(H280,1)="/"),LEFT(H280,LEN(H280)-1),H280)))</f>
        <v/>
      </c>
      <c r="J280">
        <f>IF(I280="","",IFERROR(N(INDEX($A280:$E280,1,Rules!$H$16)),0))</f>
        <v/>
      </c>
      <c r="K280">
        <f>IF(I280="","",IFERROR(N(INDEX($A280:$E280,1,Rules!$H$17)),0))</f>
        <v/>
      </c>
      <c r="L280">
        <f>IF(I280="","",IFERROR(N(INDEX($A280:$E280,1,Rules!$H$18))*K280,0))</f>
        <v/>
      </c>
      <c r="M280">
        <f>IF(I280="","",IF(COUNTIF(Crawl!$EC$2:$EC$2001,I280)&gt;0,"Yes","No"))</f>
        <v/>
      </c>
    </row>
    <row r="281">
      <c r="G281">
        <f>IF(A281="","",IF(LEFT(A281,4)="http",IFERROR(MID(A281,FIND("/",A281,FIND("//",A281)+2),2000),"/"),A281))</f>
        <v/>
      </c>
      <c r="H281">
        <f>IF(G281="","",IFERROR(LEFT(SUBSTITUTE(G281,"#","?"),FIND("?",SUBSTITUTE(G281,"#","?"))-1),G281))</f>
        <v/>
      </c>
      <c r="I281">
        <f>IF(H281="","",LOWER(IF(AND(LEN(H281)&gt;1,RIGHT(H281,1)="/"),LEFT(H281,LEN(H281)-1),H281)))</f>
        <v/>
      </c>
      <c r="J281">
        <f>IF(I281="","",IFERROR(N(INDEX($A281:$E281,1,Rules!$H$16)),0))</f>
        <v/>
      </c>
      <c r="K281">
        <f>IF(I281="","",IFERROR(N(INDEX($A281:$E281,1,Rules!$H$17)),0))</f>
        <v/>
      </c>
      <c r="L281">
        <f>IF(I281="","",IFERROR(N(INDEX($A281:$E281,1,Rules!$H$18))*K281,0))</f>
        <v/>
      </c>
      <c r="M281">
        <f>IF(I281="","",IF(COUNTIF(Crawl!$EC$2:$EC$2001,I281)&gt;0,"Yes","No"))</f>
        <v/>
      </c>
    </row>
    <row r="282">
      <c r="G282">
        <f>IF(A282="","",IF(LEFT(A282,4)="http",IFERROR(MID(A282,FIND("/",A282,FIND("//",A282)+2),2000),"/"),A282))</f>
        <v/>
      </c>
      <c r="H282">
        <f>IF(G282="","",IFERROR(LEFT(SUBSTITUTE(G282,"#","?"),FIND("?",SUBSTITUTE(G282,"#","?"))-1),G282))</f>
        <v/>
      </c>
      <c r="I282">
        <f>IF(H282="","",LOWER(IF(AND(LEN(H282)&gt;1,RIGHT(H282,1)="/"),LEFT(H282,LEN(H282)-1),H282)))</f>
        <v/>
      </c>
      <c r="J282">
        <f>IF(I282="","",IFERROR(N(INDEX($A282:$E282,1,Rules!$H$16)),0))</f>
        <v/>
      </c>
      <c r="K282">
        <f>IF(I282="","",IFERROR(N(INDEX($A282:$E282,1,Rules!$H$17)),0))</f>
        <v/>
      </c>
      <c r="L282">
        <f>IF(I282="","",IFERROR(N(INDEX($A282:$E282,1,Rules!$H$18))*K282,0))</f>
        <v/>
      </c>
      <c r="M282">
        <f>IF(I282="","",IF(COUNTIF(Crawl!$EC$2:$EC$2001,I282)&gt;0,"Yes","No"))</f>
        <v/>
      </c>
    </row>
    <row r="283">
      <c r="G283">
        <f>IF(A283="","",IF(LEFT(A283,4)="http",IFERROR(MID(A283,FIND("/",A283,FIND("//",A283)+2),2000),"/"),A283))</f>
        <v/>
      </c>
      <c r="H283">
        <f>IF(G283="","",IFERROR(LEFT(SUBSTITUTE(G283,"#","?"),FIND("?",SUBSTITUTE(G283,"#","?"))-1),G283))</f>
        <v/>
      </c>
      <c r="I283">
        <f>IF(H283="","",LOWER(IF(AND(LEN(H283)&gt;1,RIGHT(H283,1)="/"),LEFT(H283,LEN(H283)-1),H283)))</f>
        <v/>
      </c>
      <c r="J283">
        <f>IF(I283="","",IFERROR(N(INDEX($A283:$E283,1,Rules!$H$16)),0))</f>
        <v/>
      </c>
      <c r="K283">
        <f>IF(I283="","",IFERROR(N(INDEX($A283:$E283,1,Rules!$H$17)),0))</f>
        <v/>
      </c>
      <c r="L283">
        <f>IF(I283="","",IFERROR(N(INDEX($A283:$E283,1,Rules!$H$18))*K283,0))</f>
        <v/>
      </c>
      <c r="M283">
        <f>IF(I283="","",IF(COUNTIF(Crawl!$EC$2:$EC$2001,I283)&gt;0,"Yes","No"))</f>
        <v/>
      </c>
    </row>
    <row r="284">
      <c r="G284">
        <f>IF(A284="","",IF(LEFT(A284,4)="http",IFERROR(MID(A284,FIND("/",A284,FIND("//",A284)+2),2000),"/"),A284))</f>
        <v/>
      </c>
      <c r="H284">
        <f>IF(G284="","",IFERROR(LEFT(SUBSTITUTE(G284,"#","?"),FIND("?",SUBSTITUTE(G284,"#","?"))-1),G284))</f>
        <v/>
      </c>
      <c r="I284">
        <f>IF(H284="","",LOWER(IF(AND(LEN(H284)&gt;1,RIGHT(H284,1)="/"),LEFT(H284,LEN(H284)-1),H284)))</f>
        <v/>
      </c>
      <c r="J284">
        <f>IF(I284="","",IFERROR(N(INDEX($A284:$E284,1,Rules!$H$16)),0))</f>
        <v/>
      </c>
      <c r="K284">
        <f>IF(I284="","",IFERROR(N(INDEX($A284:$E284,1,Rules!$H$17)),0))</f>
        <v/>
      </c>
      <c r="L284">
        <f>IF(I284="","",IFERROR(N(INDEX($A284:$E284,1,Rules!$H$18))*K284,0))</f>
        <v/>
      </c>
      <c r="M284">
        <f>IF(I284="","",IF(COUNTIF(Crawl!$EC$2:$EC$2001,I284)&gt;0,"Yes","No"))</f>
        <v/>
      </c>
    </row>
    <row r="285">
      <c r="G285">
        <f>IF(A285="","",IF(LEFT(A285,4)="http",IFERROR(MID(A285,FIND("/",A285,FIND("//",A285)+2),2000),"/"),A285))</f>
        <v/>
      </c>
      <c r="H285">
        <f>IF(G285="","",IFERROR(LEFT(SUBSTITUTE(G285,"#","?"),FIND("?",SUBSTITUTE(G285,"#","?"))-1),G285))</f>
        <v/>
      </c>
      <c r="I285">
        <f>IF(H285="","",LOWER(IF(AND(LEN(H285)&gt;1,RIGHT(H285,1)="/"),LEFT(H285,LEN(H285)-1),H285)))</f>
        <v/>
      </c>
      <c r="J285">
        <f>IF(I285="","",IFERROR(N(INDEX($A285:$E285,1,Rules!$H$16)),0))</f>
        <v/>
      </c>
      <c r="K285">
        <f>IF(I285="","",IFERROR(N(INDEX($A285:$E285,1,Rules!$H$17)),0))</f>
        <v/>
      </c>
      <c r="L285">
        <f>IF(I285="","",IFERROR(N(INDEX($A285:$E285,1,Rules!$H$18))*K285,0))</f>
        <v/>
      </c>
      <c r="M285">
        <f>IF(I285="","",IF(COUNTIF(Crawl!$EC$2:$EC$2001,I285)&gt;0,"Yes","No"))</f>
        <v/>
      </c>
    </row>
    <row r="286">
      <c r="G286">
        <f>IF(A286="","",IF(LEFT(A286,4)="http",IFERROR(MID(A286,FIND("/",A286,FIND("//",A286)+2),2000),"/"),A286))</f>
        <v/>
      </c>
      <c r="H286">
        <f>IF(G286="","",IFERROR(LEFT(SUBSTITUTE(G286,"#","?"),FIND("?",SUBSTITUTE(G286,"#","?"))-1),G286))</f>
        <v/>
      </c>
      <c r="I286">
        <f>IF(H286="","",LOWER(IF(AND(LEN(H286)&gt;1,RIGHT(H286,1)="/"),LEFT(H286,LEN(H286)-1),H286)))</f>
        <v/>
      </c>
      <c r="J286">
        <f>IF(I286="","",IFERROR(N(INDEX($A286:$E286,1,Rules!$H$16)),0))</f>
        <v/>
      </c>
      <c r="K286">
        <f>IF(I286="","",IFERROR(N(INDEX($A286:$E286,1,Rules!$H$17)),0))</f>
        <v/>
      </c>
      <c r="L286">
        <f>IF(I286="","",IFERROR(N(INDEX($A286:$E286,1,Rules!$H$18))*K286,0))</f>
        <v/>
      </c>
      <c r="M286">
        <f>IF(I286="","",IF(COUNTIF(Crawl!$EC$2:$EC$2001,I286)&gt;0,"Yes","No"))</f>
        <v/>
      </c>
    </row>
    <row r="287">
      <c r="G287">
        <f>IF(A287="","",IF(LEFT(A287,4)="http",IFERROR(MID(A287,FIND("/",A287,FIND("//",A287)+2),2000),"/"),A287))</f>
        <v/>
      </c>
      <c r="H287">
        <f>IF(G287="","",IFERROR(LEFT(SUBSTITUTE(G287,"#","?"),FIND("?",SUBSTITUTE(G287,"#","?"))-1),G287))</f>
        <v/>
      </c>
      <c r="I287">
        <f>IF(H287="","",LOWER(IF(AND(LEN(H287)&gt;1,RIGHT(H287,1)="/"),LEFT(H287,LEN(H287)-1),H287)))</f>
        <v/>
      </c>
      <c r="J287">
        <f>IF(I287="","",IFERROR(N(INDEX($A287:$E287,1,Rules!$H$16)),0))</f>
        <v/>
      </c>
      <c r="K287">
        <f>IF(I287="","",IFERROR(N(INDEX($A287:$E287,1,Rules!$H$17)),0))</f>
        <v/>
      </c>
      <c r="L287">
        <f>IF(I287="","",IFERROR(N(INDEX($A287:$E287,1,Rules!$H$18))*K287,0))</f>
        <v/>
      </c>
      <c r="M287">
        <f>IF(I287="","",IF(COUNTIF(Crawl!$EC$2:$EC$2001,I287)&gt;0,"Yes","No"))</f>
        <v/>
      </c>
    </row>
    <row r="288">
      <c r="G288">
        <f>IF(A288="","",IF(LEFT(A288,4)="http",IFERROR(MID(A288,FIND("/",A288,FIND("//",A288)+2),2000),"/"),A288))</f>
        <v/>
      </c>
      <c r="H288">
        <f>IF(G288="","",IFERROR(LEFT(SUBSTITUTE(G288,"#","?"),FIND("?",SUBSTITUTE(G288,"#","?"))-1),G288))</f>
        <v/>
      </c>
      <c r="I288">
        <f>IF(H288="","",LOWER(IF(AND(LEN(H288)&gt;1,RIGHT(H288,1)="/"),LEFT(H288,LEN(H288)-1),H288)))</f>
        <v/>
      </c>
      <c r="J288">
        <f>IF(I288="","",IFERROR(N(INDEX($A288:$E288,1,Rules!$H$16)),0))</f>
        <v/>
      </c>
      <c r="K288">
        <f>IF(I288="","",IFERROR(N(INDEX($A288:$E288,1,Rules!$H$17)),0))</f>
        <v/>
      </c>
      <c r="L288">
        <f>IF(I288="","",IFERROR(N(INDEX($A288:$E288,1,Rules!$H$18))*K288,0))</f>
        <v/>
      </c>
      <c r="M288">
        <f>IF(I288="","",IF(COUNTIF(Crawl!$EC$2:$EC$2001,I288)&gt;0,"Yes","No"))</f>
        <v/>
      </c>
    </row>
    <row r="289">
      <c r="G289">
        <f>IF(A289="","",IF(LEFT(A289,4)="http",IFERROR(MID(A289,FIND("/",A289,FIND("//",A289)+2),2000),"/"),A289))</f>
        <v/>
      </c>
      <c r="H289">
        <f>IF(G289="","",IFERROR(LEFT(SUBSTITUTE(G289,"#","?"),FIND("?",SUBSTITUTE(G289,"#","?"))-1),G289))</f>
        <v/>
      </c>
      <c r="I289">
        <f>IF(H289="","",LOWER(IF(AND(LEN(H289)&gt;1,RIGHT(H289,1)="/"),LEFT(H289,LEN(H289)-1),H289)))</f>
        <v/>
      </c>
      <c r="J289">
        <f>IF(I289="","",IFERROR(N(INDEX($A289:$E289,1,Rules!$H$16)),0))</f>
        <v/>
      </c>
      <c r="K289">
        <f>IF(I289="","",IFERROR(N(INDEX($A289:$E289,1,Rules!$H$17)),0))</f>
        <v/>
      </c>
      <c r="L289">
        <f>IF(I289="","",IFERROR(N(INDEX($A289:$E289,1,Rules!$H$18))*K289,0))</f>
        <v/>
      </c>
      <c r="M289">
        <f>IF(I289="","",IF(COUNTIF(Crawl!$EC$2:$EC$2001,I289)&gt;0,"Yes","No"))</f>
        <v/>
      </c>
    </row>
    <row r="290">
      <c r="G290">
        <f>IF(A290="","",IF(LEFT(A290,4)="http",IFERROR(MID(A290,FIND("/",A290,FIND("//",A290)+2),2000),"/"),A290))</f>
        <v/>
      </c>
      <c r="H290">
        <f>IF(G290="","",IFERROR(LEFT(SUBSTITUTE(G290,"#","?"),FIND("?",SUBSTITUTE(G290,"#","?"))-1),G290))</f>
        <v/>
      </c>
      <c r="I290">
        <f>IF(H290="","",LOWER(IF(AND(LEN(H290)&gt;1,RIGHT(H290,1)="/"),LEFT(H290,LEN(H290)-1),H290)))</f>
        <v/>
      </c>
      <c r="J290">
        <f>IF(I290="","",IFERROR(N(INDEX($A290:$E290,1,Rules!$H$16)),0))</f>
        <v/>
      </c>
      <c r="K290">
        <f>IF(I290="","",IFERROR(N(INDEX($A290:$E290,1,Rules!$H$17)),0))</f>
        <v/>
      </c>
      <c r="L290">
        <f>IF(I290="","",IFERROR(N(INDEX($A290:$E290,1,Rules!$H$18))*K290,0))</f>
        <v/>
      </c>
      <c r="M290">
        <f>IF(I290="","",IF(COUNTIF(Crawl!$EC$2:$EC$2001,I290)&gt;0,"Yes","No"))</f>
        <v/>
      </c>
    </row>
    <row r="291">
      <c r="G291">
        <f>IF(A291="","",IF(LEFT(A291,4)="http",IFERROR(MID(A291,FIND("/",A291,FIND("//",A291)+2),2000),"/"),A291))</f>
        <v/>
      </c>
      <c r="H291">
        <f>IF(G291="","",IFERROR(LEFT(SUBSTITUTE(G291,"#","?"),FIND("?",SUBSTITUTE(G291,"#","?"))-1),G291))</f>
        <v/>
      </c>
      <c r="I291">
        <f>IF(H291="","",LOWER(IF(AND(LEN(H291)&gt;1,RIGHT(H291,1)="/"),LEFT(H291,LEN(H291)-1),H291)))</f>
        <v/>
      </c>
      <c r="J291">
        <f>IF(I291="","",IFERROR(N(INDEX($A291:$E291,1,Rules!$H$16)),0))</f>
        <v/>
      </c>
      <c r="K291">
        <f>IF(I291="","",IFERROR(N(INDEX($A291:$E291,1,Rules!$H$17)),0))</f>
        <v/>
      </c>
      <c r="L291">
        <f>IF(I291="","",IFERROR(N(INDEX($A291:$E291,1,Rules!$H$18))*K291,0))</f>
        <v/>
      </c>
      <c r="M291">
        <f>IF(I291="","",IF(COUNTIF(Crawl!$EC$2:$EC$2001,I291)&gt;0,"Yes","No"))</f>
        <v/>
      </c>
    </row>
    <row r="292">
      <c r="G292">
        <f>IF(A292="","",IF(LEFT(A292,4)="http",IFERROR(MID(A292,FIND("/",A292,FIND("//",A292)+2),2000),"/"),A292))</f>
        <v/>
      </c>
      <c r="H292">
        <f>IF(G292="","",IFERROR(LEFT(SUBSTITUTE(G292,"#","?"),FIND("?",SUBSTITUTE(G292,"#","?"))-1),G292))</f>
        <v/>
      </c>
      <c r="I292">
        <f>IF(H292="","",LOWER(IF(AND(LEN(H292)&gt;1,RIGHT(H292,1)="/"),LEFT(H292,LEN(H292)-1),H292)))</f>
        <v/>
      </c>
      <c r="J292">
        <f>IF(I292="","",IFERROR(N(INDEX($A292:$E292,1,Rules!$H$16)),0))</f>
        <v/>
      </c>
      <c r="K292">
        <f>IF(I292="","",IFERROR(N(INDEX($A292:$E292,1,Rules!$H$17)),0))</f>
        <v/>
      </c>
      <c r="L292">
        <f>IF(I292="","",IFERROR(N(INDEX($A292:$E292,1,Rules!$H$18))*K292,0))</f>
        <v/>
      </c>
      <c r="M292">
        <f>IF(I292="","",IF(COUNTIF(Crawl!$EC$2:$EC$2001,I292)&gt;0,"Yes","No"))</f>
        <v/>
      </c>
    </row>
    <row r="293">
      <c r="G293">
        <f>IF(A293="","",IF(LEFT(A293,4)="http",IFERROR(MID(A293,FIND("/",A293,FIND("//",A293)+2),2000),"/"),A293))</f>
        <v/>
      </c>
      <c r="H293">
        <f>IF(G293="","",IFERROR(LEFT(SUBSTITUTE(G293,"#","?"),FIND("?",SUBSTITUTE(G293,"#","?"))-1),G293))</f>
        <v/>
      </c>
      <c r="I293">
        <f>IF(H293="","",LOWER(IF(AND(LEN(H293)&gt;1,RIGHT(H293,1)="/"),LEFT(H293,LEN(H293)-1),H293)))</f>
        <v/>
      </c>
      <c r="J293">
        <f>IF(I293="","",IFERROR(N(INDEX($A293:$E293,1,Rules!$H$16)),0))</f>
        <v/>
      </c>
      <c r="K293">
        <f>IF(I293="","",IFERROR(N(INDEX($A293:$E293,1,Rules!$H$17)),0))</f>
        <v/>
      </c>
      <c r="L293">
        <f>IF(I293="","",IFERROR(N(INDEX($A293:$E293,1,Rules!$H$18))*K293,0))</f>
        <v/>
      </c>
      <c r="M293">
        <f>IF(I293="","",IF(COUNTIF(Crawl!$EC$2:$EC$2001,I293)&gt;0,"Yes","No"))</f>
        <v/>
      </c>
    </row>
    <row r="294">
      <c r="G294">
        <f>IF(A294="","",IF(LEFT(A294,4)="http",IFERROR(MID(A294,FIND("/",A294,FIND("//",A294)+2),2000),"/"),A294))</f>
        <v/>
      </c>
      <c r="H294">
        <f>IF(G294="","",IFERROR(LEFT(SUBSTITUTE(G294,"#","?"),FIND("?",SUBSTITUTE(G294,"#","?"))-1),G294))</f>
        <v/>
      </c>
      <c r="I294">
        <f>IF(H294="","",LOWER(IF(AND(LEN(H294)&gt;1,RIGHT(H294,1)="/"),LEFT(H294,LEN(H294)-1),H294)))</f>
        <v/>
      </c>
      <c r="J294">
        <f>IF(I294="","",IFERROR(N(INDEX($A294:$E294,1,Rules!$H$16)),0))</f>
        <v/>
      </c>
      <c r="K294">
        <f>IF(I294="","",IFERROR(N(INDEX($A294:$E294,1,Rules!$H$17)),0))</f>
        <v/>
      </c>
      <c r="L294">
        <f>IF(I294="","",IFERROR(N(INDEX($A294:$E294,1,Rules!$H$18))*K294,0))</f>
        <v/>
      </c>
      <c r="M294">
        <f>IF(I294="","",IF(COUNTIF(Crawl!$EC$2:$EC$2001,I294)&gt;0,"Yes","No"))</f>
        <v/>
      </c>
    </row>
    <row r="295">
      <c r="G295">
        <f>IF(A295="","",IF(LEFT(A295,4)="http",IFERROR(MID(A295,FIND("/",A295,FIND("//",A295)+2),2000),"/"),A295))</f>
        <v/>
      </c>
      <c r="H295">
        <f>IF(G295="","",IFERROR(LEFT(SUBSTITUTE(G295,"#","?"),FIND("?",SUBSTITUTE(G295,"#","?"))-1),G295))</f>
        <v/>
      </c>
      <c r="I295">
        <f>IF(H295="","",LOWER(IF(AND(LEN(H295)&gt;1,RIGHT(H295,1)="/"),LEFT(H295,LEN(H295)-1),H295)))</f>
        <v/>
      </c>
      <c r="J295">
        <f>IF(I295="","",IFERROR(N(INDEX($A295:$E295,1,Rules!$H$16)),0))</f>
        <v/>
      </c>
      <c r="K295">
        <f>IF(I295="","",IFERROR(N(INDEX($A295:$E295,1,Rules!$H$17)),0))</f>
        <v/>
      </c>
      <c r="L295">
        <f>IF(I295="","",IFERROR(N(INDEX($A295:$E295,1,Rules!$H$18))*K295,0))</f>
        <v/>
      </c>
      <c r="M295">
        <f>IF(I295="","",IF(COUNTIF(Crawl!$EC$2:$EC$2001,I295)&gt;0,"Yes","No"))</f>
        <v/>
      </c>
    </row>
    <row r="296">
      <c r="G296">
        <f>IF(A296="","",IF(LEFT(A296,4)="http",IFERROR(MID(A296,FIND("/",A296,FIND("//",A296)+2),2000),"/"),A296))</f>
        <v/>
      </c>
      <c r="H296">
        <f>IF(G296="","",IFERROR(LEFT(SUBSTITUTE(G296,"#","?"),FIND("?",SUBSTITUTE(G296,"#","?"))-1),G296))</f>
        <v/>
      </c>
      <c r="I296">
        <f>IF(H296="","",LOWER(IF(AND(LEN(H296)&gt;1,RIGHT(H296,1)="/"),LEFT(H296,LEN(H296)-1),H296)))</f>
        <v/>
      </c>
      <c r="J296">
        <f>IF(I296="","",IFERROR(N(INDEX($A296:$E296,1,Rules!$H$16)),0))</f>
        <v/>
      </c>
      <c r="K296">
        <f>IF(I296="","",IFERROR(N(INDEX($A296:$E296,1,Rules!$H$17)),0))</f>
        <v/>
      </c>
      <c r="L296">
        <f>IF(I296="","",IFERROR(N(INDEX($A296:$E296,1,Rules!$H$18))*K296,0))</f>
        <v/>
      </c>
      <c r="M296">
        <f>IF(I296="","",IF(COUNTIF(Crawl!$EC$2:$EC$2001,I296)&gt;0,"Yes","No"))</f>
        <v/>
      </c>
    </row>
    <row r="297">
      <c r="G297">
        <f>IF(A297="","",IF(LEFT(A297,4)="http",IFERROR(MID(A297,FIND("/",A297,FIND("//",A297)+2),2000),"/"),A297))</f>
        <v/>
      </c>
      <c r="H297">
        <f>IF(G297="","",IFERROR(LEFT(SUBSTITUTE(G297,"#","?"),FIND("?",SUBSTITUTE(G297,"#","?"))-1),G297))</f>
        <v/>
      </c>
      <c r="I297">
        <f>IF(H297="","",LOWER(IF(AND(LEN(H297)&gt;1,RIGHT(H297,1)="/"),LEFT(H297,LEN(H297)-1),H297)))</f>
        <v/>
      </c>
      <c r="J297">
        <f>IF(I297="","",IFERROR(N(INDEX($A297:$E297,1,Rules!$H$16)),0))</f>
        <v/>
      </c>
      <c r="K297">
        <f>IF(I297="","",IFERROR(N(INDEX($A297:$E297,1,Rules!$H$17)),0))</f>
        <v/>
      </c>
      <c r="L297">
        <f>IF(I297="","",IFERROR(N(INDEX($A297:$E297,1,Rules!$H$18))*K297,0))</f>
        <v/>
      </c>
      <c r="M297">
        <f>IF(I297="","",IF(COUNTIF(Crawl!$EC$2:$EC$2001,I297)&gt;0,"Yes","No"))</f>
        <v/>
      </c>
    </row>
    <row r="298">
      <c r="G298">
        <f>IF(A298="","",IF(LEFT(A298,4)="http",IFERROR(MID(A298,FIND("/",A298,FIND("//",A298)+2),2000),"/"),A298))</f>
        <v/>
      </c>
      <c r="H298">
        <f>IF(G298="","",IFERROR(LEFT(SUBSTITUTE(G298,"#","?"),FIND("?",SUBSTITUTE(G298,"#","?"))-1),G298))</f>
        <v/>
      </c>
      <c r="I298">
        <f>IF(H298="","",LOWER(IF(AND(LEN(H298)&gt;1,RIGHT(H298,1)="/"),LEFT(H298,LEN(H298)-1),H298)))</f>
        <v/>
      </c>
      <c r="J298">
        <f>IF(I298="","",IFERROR(N(INDEX($A298:$E298,1,Rules!$H$16)),0))</f>
        <v/>
      </c>
      <c r="K298">
        <f>IF(I298="","",IFERROR(N(INDEX($A298:$E298,1,Rules!$H$17)),0))</f>
        <v/>
      </c>
      <c r="L298">
        <f>IF(I298="","",IFERROR(N(INDEX($A298:$E298,1,Rules!$H$18))*K298,0))</f>
        <v/>
      </c>
      <c r="M298">
        <f>IF(I298="","",IF(COUNTIF(Crawl!$EC$2:$EC$2001,I298)&gt;0,"Yes","No"))</f>
        <v/>
      </c>
    </row>
    <row r="299">
      <c r="G299">
        <f>IF(A299="","",IF(LEFT(A299,4)="http",IFERROR(MID(A299,FIND("/",A299,FIND("//",A299)+2),2000),"/"),A299))</f>
        <v/>
      </c>
      <c r="H299">
        <f>IF(G299="","",IFERROR(LEFT(SUBSTITUTE(G299,"#","?"),FIND("?",SUBSTITUTE(G299,"#","?"))-1),G299))</f>
        <v/>
      </c>
      <c r="I299">
        <f>IF(H299="","",LOWER(IF(AND(LEN(H299)&gt;1,RIGHT(H299,1)="/"),LEFT(H299,LEN(H299)-1),H299)))</f>
        <v/>
      </c>
      <c r="J299">
        <f>IF(I299="","",IFERROR(N(INDEX($A299:$E299,1,Rules!$H$16)),0))</f>
        <v/>
      </c>
      <c r="K299">
        <f>IF(I299="","",IFERROR(N(INDEX($A299:$E299,1,Rules!$H$17)),0))</f>
        <v/>
      </c>
      <c r="L299">
        <f>IF(I299="","",IFERROR(N(INDEX($A299:$E299,1,Rules!$H$18))*K299,0))</f>
        <v/>
      </c>
      <c r="M299">
        <f>IF(I299="","",IF(COUNTIF(Crawl!$EC$2:$EC$2001,I299)&gt;0,"Yes","No"))</f>
        <v/>
      </c>
    </row>
    <row r="300">
      <c r="G300">
        <f>IF(A300="","",IF(LEFT(A300,4)="http",IFERROR(MID(A300,FIND("/",A300,FIND("//",A300)+2),2000),"/"),A300))</f>
        <v/>
      </c>
      <c r="H300">
        <f>IF(G300="","",IFERROR(LEFT(SUBSTITUTE(G300,"#","?"),FIND("?",SUBSTITUTE(G300,"#","?"))-1),G300))</f>
        <v/>
      </c>
      <c r="I300">
        <f>IF(H300="","",LOWER(IF(AND(LEN(H300)&gt;1,RIGHT(H300,1)="/"),LEFT(H300,LEN(H300)-1),H300)))</f>
        <v/>
      </c>
      <c r="J300">
        <f>IF(I300="","",IFERROR(N(INDEX($A300:$E300,1,Rules!$H$16)),0))</f>
        <v/>
      </c>
      <c r="K300">
        <f>IF(I300="","",IFERROR(N(INDEX($A300:$E300,1,Rules!$H$17)),0))</f>
        <v/>
      </c>
      <c r="L300">
        <f>IF(I300="","",IFERROR(N(INDEX($A300:$E300,1,Rules!$H$18))*K300,0))</f>
        <v/>
      </c>
      <c r="M300">
        <f>IF(I300="","",IF(COUNTIF(Crawl!$EC$2:$EC$2001,I300)&gt;0,"Yes","No"))</f>
        <v/>
      </c>
    </row>
    <row r="301">
      <c r="G301">
        <f>IF(A301="","",IF(LEFT(A301,4)="http",IFERROR(MID(A301,FIND("/",A301,FIND("//",A301)+2),2000),"/"),A301))</f>
        <v/>
      </c>
      <c r="H301">
        <f>IF(G301="","",IFERROR(LEFT(SUBSTITUTE(G301,"#","?"),FIND("?",SUBSTITUTE(G301,"#","?"))-1),G301))</f>
        <v/>
      </c>
      <c r="I301">
        <f>IF(H301="","",LOWER(IF(AND(LEN(H301)&gt;1,RIGHT(H301,1)="/"),LEFT(H301,LEN(H301)-1),H301)))</f>
        <v/>
      </c>
      <c r="J301">
        <f>IF(I301="","",IFERROR(N(INDEX($A301:$E301,1,Rules!$H$16)),0))</f>
        <v/>
      </c>
      <c r="K301">
        <f>IF(I301="","",IFERROR(N(INDEX($A301:$E301,1,Rules!$H$17)),0))</f>
        <v/>
      </c>
      <c r="L301">
        <f>IF(I301="","",IFERROR(N(INDEX($A301:$E301,1,Rules!$H$18))*K301,0))</f>
        <v/>
      </c>
      <c r="M301">
        <f>IF(I301="","",IF(COUNTIF(Crawl!$EC$2:$EC$2001,I301)&gt;0,"Yes","No"))</f>
        <v/>
      </c>
    </row>
    <row r="302">
      <c r="G302">
        <f>IF(A302="","",IF(LEFT(A302,4)="http",IFERROR(MID(A302,FIND("/",A302,FIND("//",A302)+2),2000),"/"),A302))</f>
        <v/>
      </c>
      <c r="H302">
        <f>IF(G302="","",IFERROR(LEFT(SUBSTITUTE(G302,"#","?"),FIND("?",SUBSTITUTE(G302,"#","?"))-1),G302))</f>
        <v/>
      </c>
      <c r="I302">
        <f>IF(H302="","",LOWER(IF(AND(LEN(H302)&gt;1,RIGHT(H302,1)="/"),LEFT(H302,LEN(H302)-1),H302)))</f>
        <v/>
      </c>
      <c r="J302">
        <f>IF(I302="","",IFERROR(N(INDEX($A302:$E302,1,Rules!$H$16)),0))</f>
        <v/>
      </c>
      <c r="K302">
        <f>IF(I302="","",IFERROR(N(INDEX($A302:$E302,1,Rules!$H$17)),0))</f>
        <v/>
      </c>
      <c r="L302">
        <f>IF(I302="","",IFERROR(N(INDEX($A302:$E302,1,Rules!$H$18))*K302,0))</f>
        <v/>
      </c>
      <c r="M302">
        <f>IF(I302="","",IF(COUNTIF(Crawl!$EC$2:$EC$2001,I302)&gt;0,"Yes","No"))</f>
        <v/>
      </c>
    </row>
    <row r="303">
      <c r="G303">
        <f>IF(A303="","",IF(LEFT(A303,4)="http",IFERROR(MID(A303,FIND("/",A303,FIND("//",A303)+2),2000),"/"),A303))</f>
        <v/>
      </c>
      <c r="H303">
        <f>IF(G303="","",IFERROR(LEFT(SUBSTITUTE(G303,"#","?"),FIND("?",SUBSTITUTE(G303,"#","?"))-1),G303))</f>
        <v/>
      </c>
      <c r="I303">
        <f>IF(H303="","",LOWER(IF(AND(LEN(H303)&gt;1,RIGHT(H303,1)="/"),LEFT(H303,LEN(H303)-1),H303)))</f>
        <v/>
      </c>
      <c r="J303">
        <f>IF(I303="","",IFERROR(N(INDEX($A303:$E303,1,Rules!$H$16)),0))</f>
        <v/>
      </c>
      <c r="K303">
        <f>IF(I303="","",IFERROR(N(INDEX($A303:$E303,1,Rules!$H$17)),0))</f>
        <v/>
      </c>
      <c r="L303">
        <f>IF(I303="","",IFERROR(N(INDEX($A303:$E303,1,Rules!$H$18))*K303,0))</f>
        <v/>
      </c>
      <c r="M303">
        <f>IF(I303="","",IF(COUNTIF(Crawl!$EC$2:$EC$2001,I303)&gt;0,"Yes","No"))</f>
        <v/>
      </c>
    </row>
    <row r="304">
      <c r="G304">
        <f>IF(A304="","",IF(LEFT(A304,4)="http",IFERROR(MID(A304,FIND("/",A304,FIND("//",A304)+2),2000),"/"),A304))</f>
        <v/>
      </c>
      <c r="H304">
        <f>IF(G304="","",IFERROR(LEFT(SUBSTITUTE(G304,"#","?"),FIND("?",SUBSTITUTE(G304,"#","?"))-1),G304))</f>
        <v/>
      </c>
      <c r="I304">
        <f>IF(H304="","",LOWER(IF(AND(LEN(H304)&gt;1,RIGHT(H304,1)="/"),LEFT(H304,LEN(H304)-1),H304)))</f>
        <v/>
      </c>
      <c r="J304">
        <f>IF(I304="","",IFERROR(N(INDEX($A304:$E304,1,Rules!$H$16)),0))</f>
        <v/>
      </c>
      <c r="K304">
        <f>IF(I304="","",IFERROR(N(INDEX($A304:$E304,1,Rules!$H$17)),0))</f>
        <v/>
      </c>
      <c r="L304">
        <f>IF(I304="","",IFERROR(N(INDEX($A304:$E304,1,Rules!$H$18))*K304,0))</f>
        <v/>
      </c>
      <c r="M304">
        <f>IF(I304="","",IF(COUNTIF(Crawl!$EC$2:$EC$2001,I304)&gt;0,"Yes","No"))</f>
        <v/>
      </c>
    </row>
    <row r="305">
      <c r="G305">
        <f>IF(A305="","",IF(LEFT(A305,4)="http",IFERROR(MID(A305,FIND("/",A305,FIND("//",A305)+2),2000),"/"),A305))</f>
        <v/>
      </c>
      <c r="H305">
        <f>IF(G305="","",IFERROR(LEFT(SUBSTITUTE(G305,"#","?"),FIND("?",SUBSTITUTE(G305,"#","?"))-1),G305))</f>
        <v/>
      </c>
      <c r="I305">
        <f>IF(H305="","",LOWER(IF(AND(LEN(H305)&gt;1,RIGHT(H305,1)="/"),LEFT(H305,LEN(H305)-1),H305)))</f>
        <v/>
      </c>
      <c r="J305">
        <f>IF(I305="","",IFERROR(N(INDEX($A305:$E305,1,Rules!$H$16)),0))</f>
        <v/>
      </c>
      <c r="K305">
        <f>IF(I305="","",IFERROR(N(INDEX($A305:$E305,1,Rules!$H$17)),0))</f>
        <v/>
      </c>
      <c r="L305">
        <f>IF(I305="","",IFERROR(N(INDEX($A305:$E305,1,Rules!$H$18))*K305,0))</f>
        <v/>
      </c>
      <c r="M305">
        <f>IF(I305="","",IF(COUNTIF(Crawl!$EC$2:$EC$2001,I305)&gt;0,"Yes","No"))</f>
        <v/>
      </c>
    </row>
    <row r="306">
      <c r="G306">
        <f>IF(A306="","",IF(LEFT(A306,4)="http",IFERROR(MID(A306,FIND("/",A306,FIND("//",A306)+2),2000),"/"),A306))</f>
        <v/>
      </c>
      <c r="H306">
        <f>IF(G306="","",IFERROR(LEFT(SUBSTITUTE(G306,"#","?"),FIND("?",SUBSTITUTE(G306,"#","?"))-1),G306))</f>
        <v/>
      </c>
      <c r="I306">
        <f>IF(H306="","",LOWER(IF(AND(LEN(H306)&gt;1,RIGHT(H306,1)="/"),LEFT(H306,LEN(H306)-1),H306)))</f>
        <v/>
      </c>
      <c r="J306">
        <f>IF(I306="","",IFERROR(N(INDEX($A306:$E306,1,Rules!$H$16)),0))</f>
        <v/>
      </c>
      <c r="K306">
        <f>IF(I306="","",IFERROR(N(INDEX($A306:$E306,1,Rules!$H$17)),0))</f>
        <v/>
      </c>
      <c r="L306">
        <f>IF(I306="","",IFERROR(N(INDEX($A306:$E306,1,Rules!$H$18))*K306,0))</f>
        <v/>
      </c>
      <c r="M306">
        <f>IF(I306="","",IF(COUNTIF(Crawl!$EC$2:$EC$2001,I306)&gt;0,"Yes","No"))</f>
        <v/>
      </c>
    </row>
    <row r="307">
      <c r="G307">
        <f>IF(A307="","",IF(LEFT(A307,4)="http",IFERROR(MID(A307,FIND("/",A307,FIND("//",A307)+2),2000),"/"),A307))</f>
        <v/>
      </c>
      <c r="H307">
        <f>IF(G307="","",IFERROR(LEFT(SUBSTITUTE(G307,"#","?"),FIND("?",SUBSTITUTE(G307,"#","?"))-1),G307))</f>
        <v/>
      </c>
      <c r="I307">
        <f>IF(H307="","",LOWER(IF(AND(LEN(H307)&gt;1,RIGHT(H307,1)="/"),LEFT(H307,LEN(H307)-1),H307)))</f>
        <v/>
      </c>
      <c r="J307">
        <f>IF(I307="","",IFERROR(N(INDEX($A307:$E307,1,Rules!$H$16)),0))</f>
        <v/>
      </c>
      <c r="K307">
        <f>IF(I307="","",IFERROR(N(INDEX($A307:$E307,1,Rules!$H$17)),0))</f>
        <v/>
      </c>
      <c r="L307">
        <f>IF(I307="","",IFERROR(N(INDEX($A307:$E307,1,Rules!$H$18))*K307,0))</f>
        <v/>
      </c>
      <c r="M307">
        <f>IF(I307="","",IF(COUNTIF(Crawl!$EC$2:$EC$2001,I307)&gt;0,"Yes","No"))</f>
        <v/>
      </c>
    </row>
    <row r="308">
      <c r="G308">
        <f>IF(A308="","",IF(LEFT(A308,4)="http",IFERROR(MID(A308,FIND("/",A308,FIND("//",A308)+2),2000),"/"),A308))</f>
        <v/>
      </c>
      <c r="H308">
        <f>IF(G308="","",IFERROR(LEFT(SUBSTITUTE(G308,"#","?"),FIND("?",SUBSTITUTE(G308,"#","?"))-1),G308))</f>
        <v/>
      </c>
      <c r="I308">
        <f>IF(H308="","",LOWER(IF(AND(LEN(H308)&gt;1,RIGHT(H308,1)="/"),LEFT(H308,LEN(H308)-1),H308)))</f>
        <v/>
      </c>
      <c r="J308">
        <f>IF(I308="","",IFERROR(N(INDEX($A308:$E308,1,Rules!$H$16)),0))</f>
        <v/>
      </c>
      <c r="K308">
        <f>IF(I308="","",IFERROR(N(INDEX($A308:$E308,1,Rules!$H$17)),0))</f>
        <v/>
      </c>
      <c r="L308">
        <f>IF(I308="","",IFERROR(N(INDEX($A308:$E308,1,Rules!$H$18))*K308,0))</f>
        <v/>
      </c>
      <c r="M308">
        <f>IF(I308="","",IF(COUNTIF(Crawl!$EC$2:$EC$2001,I308)&gt;0,"Yes","No"))</f>
        <v/>
      </c>
    </row>
    <row r="309">
      <c r="G309">
        <f>IF(A309="","",IF(LEFT(A309,4)="http",IFERROR(MID(A309,FIND("/",A309,FIND("//",A309)+2),2000),"/"),A309))</f>
        <v/>
      </c>
      <c r="H309">
        <f>IF(G309="","",IFERROR(LEFT(SUBSTITUTE(G309,"#","?"),FIND("?",SUBSTITUTE(G309,"#","?"))-1),G309))</f>
        <v/>
      </c>
      <c r="I309">
        <f>IF(H309="","",LOWER(IF(AND(LEN(H309)&gt;1,RIGHT(H309,1)="/"),LEFT(H309,LEN(H309)-1),H309)))</f>
        <v/>
      </c>
      <c r="J309">
        <f>IF(I309="","",IFERROR(N(INDEX($A309:$E309,1,Rules!$H$16)),0))</f>
        <v/>
      </c>
      <c r="K309">
        <f>IF(I309="","",IFERROR(N(INDEX($A309:$E309,1,Rules!$H$17)),0))</f>
        <v/>
      </c>
      <c r="L309">
        <f>IF(I309="","",IFERROR(N(INDEX($A309:$E309,1,Rules!$H$18))*K309,0))</f>
        <v/>
      </c>
      <c r="M309">
        <f>IF(I309="","",IF(COUNTIF(Crawl!$EC$2:$EC$2001,I309)&gt;0,"Yes","No"))</f>
        <v/>
      </c>
    </row>
    <row r="310">
      <c r="G310">
        <f>IF(A310="","",IF(LEFT(A310,4)="http",IFERROR(MID(A310,FIND("/",A310,FIND("//",A310)+2),2000),"/"),A310))</f>
        <v/>
      </c>
      <c r="H310">
        <f>IF(G310="","",IFERROR(LEFT(SUBSTITUTE(G310,"#","?"),FIND("?",SUBSTITUTE(G310,"#","?"))-1),G310))</f>
        <v/>
      </c>
      <c r="I310">
        <f>IF(H310="","",LOWER(IF(AND(LEN(H310)&gt;1,RIGHT(H310,1)="/"),LEFT(H310,LEN(H310)-1),H310)))</f>
        <v/>
      </c>
      <c r="J310">
        <f>IF(I310="","",IFERROR(N(INDEX($A310:$E310,1,Rules!$H$16)),0))</f>
        <v/>
      </c>
      <c r="K310">
        <f>IF(I310="","",IFERROR(N(INDEX($A310:$E310,1,Rules!$H$17)),0))</f>
        <v/>
      </c>
      <c r="L310">
        <f>IF(I310="","",IFERROR(N(INDEX($A310:$E310,1,Rules!$H$18))*K310,0))</f>
        <v/>
      </c>
      <c r="M310">
        <f>IF(I310="","",IF(COUNTIF(Crawl!$EC$2:$EC$2001,I310)&gt;0,"Yes","No"))</f>
        <v/>
      </c>
    </row>
    <row r="311">
      <c r="G311">
        <f>IF(A311="","",IF(LEFT(A311,4)="http",IFERROR(MID(A311,FIND("/",A311,FIND("//",A311)+2),2000),"/"),A311))</f>
        <v/>
      </c>
      <c r="H311">
        <f>IF(G311="","",IFERROR(LEFT(SUBSTITUTE(G311,"#","?"),FIND("?",SUBSTITUTE(G311,"#","?"))-1),G311))</f>
        <v/>
      </c>
      <c r="I311">
        <f>IF(H311="","",LOWER(IF(AND(LEN(H311)&gt;1,RIGHT(H311,1)="/"),LEFT(H311,LEN(H311)-1),H311)))</f>
        <v/>
      </c>
      <c r="J311">
        <f>IF(I311="","",IFERROR(N(INDEX($A311:$E311,1,Rules!$H$16)),0))</f>
        <v/>
      </c>
      <c r="K311">
        <f>IF(I311="","",IFERROR(N(INDEX($A311:$E311,1,Rules!$H$17)),0))</f>
        <v/>
      </c>
      <c r="L311">
        <f>IF(I311="","",IFERROR(N(INDEX($A311:$E311,1,Rules!$H$18))*K311,0))</f>
        <v/>
      </c>
      <c r="M311">
        <f>IF(I311="","",IF(COUNTIF(Crawl!$EC$2:$EC$2001,I311)&gt;0,"Yes","No"))</f>
        <v/>
      </c>
    </row>
    <row r="312">
      <c r="G312">
        <f>IF(A312="","",IF(LEFT(A312,4)="http",IFERROR(MID(A312,FIND("/",A312,FIND("//",A312)+2),2000),"/"),A312))</f>
        <v/>
      </c>
      <c r="H312">
        <f>IF(G312="","",IFERROR(LEFT(SUBSTITUTE(G312,"#","?"),FIND("?",SUBSTITUTE(G312,"#","?"))-1),G312))</f>
        <v/>
      </c>
      <c r="I312">
        <f>IF(H312="","",LOWER(IF(AND(LEN(H312)&gt;1,RIGHT(H312,1)="/"),LEFT(H312,LEN(H312)-1),H312)))</f>
        <v/>
      </c>
      <c r="J312">
        <f>IF(I312="","",IFERROR(N(INDEX($A312:$E312,1,Rules!$H$16)),0))</f>
        <v/>
      </c>
      <c r="K312">
        <f>IF(I312="","",IFERROR(N(INDEX($A312:$E312,1,Rules!$H$17)),0))</f>
        <v/>
      </c>
      <c r="L312">
        <f>IF(I312="","",IFERROR(N(INDEX($A312:$E312,1,Rules!$H$18))*K312,0))</f>
        <v/>
      </c>
      <c r="M312">
        <f>IF(I312="","",IF(COUNTIF(Crawl!$EC$2:$EC$2001,I312)&gt;0,"Yes","No"))</f>
        <v/>
      </c>
    </row>
    <row r="313">
      <c r="G313">
        <f>IF(A313="","",IF(LEFT(A313,4)="http",IFERROR(MID(A313,FIND("/",A313,FIND("//",A313)+2),2000),"/"),A313))</f>
        <v/>
      </c>
      <c r="H313">
        <f>IF(G313="","",IFERROR(LEFT(SUBSTITUTE(G313,"#","?"),FIND("?",SUBSTITUTE(G313,"#","?"))-1),G313))</f>
        <v/>
      </c>
      <c r="I313">
        <f>IF(H313="","",LOWER(IF(AND(LEN(H313)&gt;1,RIGHT(H313,1)="/"),LEFT(H313,LEN(H313)-1),H313)))</f>
        <v/>
      </c>
      <c r="J313">
        <f>IF(I313="","",IFERROR(N(INDEX($A313:$E313,1,Rules!$H$16)),0))</f>
        <v/>
      </c>
      <c r="K313">
        <f>IF(I313="","",IFERROR(N(INDEX($A313:$E313,1,Rules!$H$17)),0))</f>
        <v/>
      </c>
      <c r="L313">
        <f>IF(I313="","",IFERROR(N(INDEX($A313:$E313,1,Rules!$H$18))*K313,0))</f>
        <v/>
      </c>
      <c r="M313">
        <f>IF(I313="","",IF(COUNTIF(Crawl!$EC$2:$EC$2001,I313)&gt;0,"Yes","No"))</f>
        <v/>
      </c>
    </row>
    <row r="314">
      <c r="G314">
        <f>IF(A314="","",IF(LEFT(A314,4)="http",IFERROR(MID(A314,FIND("/",A314,FIND("//",A314)+2),2000),"/"),A314))</f>
        <v/>
      </c>
      <c r="H314">
        <f>IF(G314="","",IFERROR(LEFT(SUBSTITUTE(G314,"#","?"),FIND("?",SUBSTITUTE(G314,"#","?"))-1),G314))</f>
        <v/>
      </c>
      <c r="I314">
        <f>IF(H314="","",LOWER(IF(AND(LEN(H314)&gt;1,RIGHT(H314,1)="/"),LEFT(H314,LEN(H314)-1),H314)))</f>
        <v/>
      </c>
      <c r="J314">
        <f>IF(I314="","",IFERROR(N(INDEX($A314:$E314,1,Rules!$H$16)),0))</f>
        <v/>
      </c>
      <c r="K314">
        <f>IF(I314="","",IFERROR(N(INDEX($A314:$E314,1,Rules!$H$17)),0))</f>
        <v/>
      </c>
      <c r="L314">
        <f>IF(I314="","",IFERROR(N(INDEX($A314:$E314,1,Rules!$H$18))*K314,0))</f>
        <v/>
      </c>
      <c r="M314">
        <f>IF(I314="","",IF(COUNTIF(Crawl!$EC$2:$EC$2001,I314)&gt;0,"Yes","No"))</f>
        <v/>
      </c>
    </row>
    <row r="315">
      <c r="G315">
        <f>IF(A315="","",IF(LEFT(A315,4)="http",IFERROR(MID(A315,FIND("/",A315,FIND("//",A315)+2),2000),"/"),A315))</f>
        <v/>
      </c>
      <c r="H315">
        <f>IF(G315="","",IFERROR(LEFT(SUBSTITUTE(G315,"#","?"),FIND("?",SUBSTITUTE(G315,"#","?"))-1),G315))</f>
        <v/>
      </c>
      <c r="I315">
        <f>IF(H315="","",LOWER(IF(AND(LEN(H315)&gt;1,RIGHT(H315,1)="/"),LEFT(H315,LEN(H315)-1),H315)))</f>
        <v/>
      </c>
      <c r="J315">
        <f>IF(I315="","",IFERROR(N(INDEX($A315:$E315,1,Rules!$H$16)),0))</f>
        <v/>
      </c>
      <c r="K315">
        <f>IF(I315="","",IFERROR(N(INDEX($A315:$E315,1,Rules!$H$17)),0))</f>
        <v/>
      </c>
      <c r="L315">
        <f>IF(I315="","",IFERROR(N(INDEX($A315:$E315,1,Rules!$H$18))*K315,0))</f>
        <v/>
      </c>
      <c r="M315">
        <f>IF(I315="","",IF(COUNTIF(Crawl!$EC$2:$EC$2001,I315)&gt;0,"Yes","No"))</f>
        <v/>
      </c>
    </row>
    <row r="316">
      <c r="G316">
        <f>IF(A316="","",IF(LEFT(A316,4)="http",IFERROR(MID(A316,FIND("/",A316,FIND("//",A316)+2),2000),"/"),A316))</f>
        <v/>
      </c>
      <c r="H316">
        <f>IF(G316="","",IFERROR(LEFT(SUBSTITUTE(G316,"#","?"),FIND("?",SUBSTITUTE(G316,"#","?"))-1),G316))</f>
        <v/>
      </c>
      <c r="I316">
        <f>IF(H316="","",LOWER(IF(AND(LEN(H316)&gt;1,RIGHT(H316,1)="/"),LEFT(H316,LEN(H316)-1),H316)))</f>
        <v/>
      </c>
      <c r="J316">
        <f>IF(I316="","",IFERROR(N(INDEX($A316:$E316,1,Rules!$H$16)),0))</f>
        <v/>
      </c>
      <c r="K316">
        <f>IF(I316="","",IFERROR(N(INDEX($A316:$E316,1,Rules!$H$17)),0))</f>
        <v/>
      </c>
      <c r="L316">
        <f>IF(I316="","",IFERROR(N(INDEX($A316:$E316,1,Rules!$H$18))*K316,0))</f>
        <v/>
      </c>
      <c r="M316">
        <f>IF(I316="","",IF(COUNTIF(Crawl!$EC$2:$EC$2001,I316)&gt;0,"Yes","No"))</f>
        <v/>
      </c>
    </row>
    <row r="317">
      <c r="G317">
        <f>IF(A317="","",IF(LEFT(A317,4)="http",IFERROR(MID(A317,FIND("/",A317,FIND("//",A317)+2),2000),"/"),A317))</f>
        <v/>
      </c>
      <c r="H317">
        <f>IF(G317="","",IFERROR(LEFT(SUBSTITUTE(G317,"#","?"),FIND("?",SUBSTITUTE(G317,"#","?"))-1),G317))</f>
        <v/>
      </c>
      <c r="I317">
        <f>IF(H317="","",LOWER(IF(AND(LEN(H317)&gt;1,RIGHT(H317,1)="/"),LEFT(H317,LEN(H317)-1),H317)))</f>
        <v/>
      </c>
      <c r="J317">
        <f>IF(I317="","",IFERROR(N(INDEX($A317:$E317,1,Rules!$H$16)),0))</f>
        <v/>
      </c>
      <c r="K317">
        <f>IF(I317="","",IFERROR(N(INDEX($A317:$E317,1,Rules!$H$17)),0))</f>
        <v/>
      </c>
      <c r="L317">
        <f>IF(I317="","",IFERROR(N(INDEX($A317:$E317,1,Rules!$H$18))*K317,0))</f>
        <v/>
      </c>
      <c r="M317">
        <f>IF(I317="","",IF(COUNTIF(Crawl!$EC$2:$EC$2001,I317)&gt;0,"Yes","No"))</f>
        <v/>
      </c>
    </row>
    <row r="318">
      <c r="G318">
        <f>IF(A318="","",IF(LEFT(A318,4)="http",IFERROR(MID(A318,FIND("/",A318,FIND("//",A318)+2),2000),"/"),A318))</f>
        <v/>
      </c>
      <c r="H318">
        <f>IF(G318="","",IFERROR(LEFT(SUBSTITUTE(G318,"#","?"),FIND("?",SUBSTITUTE(G318,"#","?"))-1),G318))</f>
        <v/>
      </c>
      <c r="I318">
        <f>IF(H318="","",LOWER(IF(AND(LEN(H318)&gt;1,RIGHT(H318,1)="/"),LEFT(H318,LEN(H318)-1),H318)))</f>
        <v/>
      </c>
      <c r="J318">
        <f>IF(I318="","",IFERROR(N(INDEX($A318:$E318,1,Rules!$H$16)),0))</f>
        <v/>
      </c>
      <c r="K318">
        <f>IF(I318="","",IFERROR(N(INDEX($A318:$E318,1,Rules!$H$17)),0))</f>
        <v/>
      </c>
      <c r="L318">
        <f>IF(I318="","",IFERROR(N(INDEX($A318:$E318,1,Rules!$H$18))*K318,0))</f>
        <v/>
      </c>
      <c r="M318">
        <f>IF(I318="","",IF(COUNTIF(Crawl!$EC$2:$EC$2001,I318)&gt;0,"Yes","No"))</f>
        <v/>
      </c>
    </row>
    <row r="319">
      <c r="G319">
        <f>IF(A319="","",IF(LEFT(A319,4)="http",IFERROR(MID(A319,FIND("/",A319,FIND("//",A319)+2),2000),"/"),A319))</f>
        <v/>
      </c>
      <c r="H319">
        <f>IF(G319="","",IFERROR(LEFT(SUBSTITUTE(G319,"#","?"),FIND("?",SUBSTITUTE(G319,"#","?"))-1),G319))</f>
        <v/>
      </c>
      <c r="I319">
        <f>IF(H319="","",LOWER(IF(AND(LEN(H319)&gt;1,RIGHT(H319,1)="/"),LEFT(H319,LEN(H319)-1),H319)))</f>
        <v/>
      </c>
      <c r="J319">
        <f>IF(I319="","",IFERROR(N(INDEX($A319:$E319,1,Rules!$H$16)),0))</f>
        <v/>
      </c>
      <c r="K319">
        <f>IF(I319="","",IFERROR(N(INDEX($A319:$E319,1,Rules!$H$17)),0))</f>
        <v/>
      </c>
      <c r="L319">
        <f>IF(I319="","",IFERROR(N(INDEX($A319:$E319,1,Rules!$H$18))*K319,0))</f>
        <v/>
      </c>
      <c r="M319">
        <f>IF(I319="","",IF(COUNTIF(Crawl!$EC$2:$EC$2001,I319)&gt;0,"Yes","No"))</f>
        <v/>
      </c>
    </row>
    <row r="320">
      <c r="G320">
        <f>IF(A320="","",IF(LEFT(A320,4)="http",IFERROR(MID(A320,FIND("/",A320,FIND("//",A320)+2),2000),"/"),A320))</f>
        <v/>
      </c>
      <c r="H320">
        <f>IF(G320="","",IFERROR(LEFT(SUBSTITUTE(G320,"#","?"),FIND("?",SUBSTITUTE(G320,"#","?"))-1),G320))</f>
        <v/>
      </c>
      <c r="I320">
        <f>IF(H320="","",LOWER(IF(AND(LEN(H320)&gt;1,RIGHT(H320,1)="/"),LEFT(H320,LEN(H320)-1),H320)))</f>
        <v/>
      </c>
      <c r="J320">
        <f>IF(I320="","",IFERROR(N(INDEX($A320:$E320,1,Rules!$H$16)),0))</f>
        <v/>
      </c>
      <c r="K320">
        <f>IF(I320="","",IFERROR(N(INDEX($A320:$E320,1,Rules!$H$17)),0))</f>
        <v/>
      </c>
      <c r="L320">
        <f>IF(I320="","",IFERROR(N(INDEX($A320:$E320,1,Rules!$H$18))*K320,0))</f>
        <v/>
      </c>
      <c r="M320">
        <f>IF(I320="","",IF(COUNTIF(Crawl!$EC$2:$EC$2001,I320)&gt;0,"Yes","No"))</f>
        <v/>
      </c>
    </row>
    <row r="321">
      <c r="G321">
        <f>IF(A321="","",IF(LEFT(A321,4)="http",IFERROR(MID(A321,FIND("/",A321,FIND("//",A321)+2),2000),"/"),A321))</f>
        <v/>
      </c>
      <c r="H321">
        <f>IF(G321="","",IFERROR(LEFT(SUBSTITUTE(G321,"#","?"),FIND("?",SUBSTITUTE(G321,"#","?"))-1),G321))</f>
        <v/>
      </c>
      <c r="I321">
        <f>IF(H321="","",LOWER(IF(AND(LEN(H321)&gt;1,RIGHT(H321,1)="/"),LEFT(H321,LEN(H321)-1),H321)))</f>
        <v/>
      </c>
      <c r="J321">
        <f>IF(I321="","",IFERROR(N(INDEX($A321:$E321,1,Rules!$H$16)),0))</f>
        <v/>
      </c>
      <c r="K321">
        <f>IF(I321="","",IFERROR(N(INDEX($A321:$E321,1,Rules!$H$17)),0))</f>
        <v/>
      </c>
      <c r="L321">
        <f>IF(I321="","",IFERROR(N(INDEX($A321:$E321,1,Rules!$H$18))*K321,0))</f>
        <v/>
      </c>
      <c r="M321">
        <f>IF(I321="","",IF(COUNTIF(Crawl!$EC$2:$EC$2001,I321)&gt;0,"Yes","No"))</f>
        <v/>
      </c>
    </row>
    <row r="322">
      <c r="G322">
        <f>IF(A322="","",IF(LEFT(A322,4)="http",IFERROR(MID(A322,FIND("/",A322,FIND("//",A322)+2),2000),"/"),A322))</f>
        <v/>
      </c>
      <c r="H322">
        <f>IF(G322="","",IFERROR(LEFT(SUBSTITUTE(G322,"#","?"),FIND("?",SUBSTITUTE(G322,"#","?"))-1),G322))</f>
        <v/>
      </c>
      <c r="I322">
        <f>IF(H322="","",LOWER(IF(AND(LEN(H322)&gt;1,RIGHT(H322,1)="/"),LEFT(H322,LEN(H322)-1),H322)))</f>
        <v/>
      </c>
      <c r="J322">
        <f>IF(I322="","",IFERROR(N(INDEX($A322:$E322,1,Rules!$H$16)),0))</f>
        <v/>
      </c>
      <c r="K322">
        <f>IF(I322="","",IFERROR(N(INDEX($A322:$E322,1,Rules!$H$17)),0))</f>
        <v/>
      </c>
      <c r="L322">
        <f>IF(I322="","",IFERROR(N(INDEX($A322:$E322,1,Rules!$H$18))*K322,0))</f>
        <v/>
      </c>
      <c r="M322">
        <f>IF(I322="","",IF(COUNTIF(Crawl!$EC$2:$EC$2001,I322)&gt;0,"Yes","No"))</f>
        <v/>
      </c>
    </row>
    <row r="323">
      <c r="G323">
        <f>IF(A323="","",IF(LEFT(A323,4)="http",IFERROR(MID(A323,FIND("/",A323,FIND("//",A323)+2),2000),"/"),A323))</f>
        <v/>
      </c>
      <c r="H323">
        <f>IF(G323="","",IFERROR(LEFT(SUBSTITUTE(G323,"#","?"),FIND("?",SUBSTITUTE(G323,"#","?"))-1),G323))</f>
        <v/>
      </c>
      <c r="I323">
        <f>IF(H323="","",LOWER(IF(AND(LEN(H323)&gt;1,RIGHT(H323,1)="/"),LEFT(H323,LEN(H323)-1),H323)))</f>
        <v/>
      </c>
      <c r="J323">
        <f>IF(I323="","",IFERROR(N(INDEX($A323:$E323,1,Rules!$H$16)),0))</f>
        <v/>
      </c>
      <c r="K323">
        <f>IF(I323="","",IFERROR(N(INDEX($A323:$E323,1,Rules!$H$17)),0))</f>
        <v/>
      </c>
      <c r="L323">
        <f>IF(I323="","",IFERROR(N(INDEX($A323:$E323,1,Rules!$H$18))*K323,0))</f>
        <v/>
      </c>
      <c r="M323">
        <f>IF(I323="","",IF(COUNTIF(Crawl!$EC$2:$EC$2001,I323)&gt;0,"Yes","No"))</f>
        <v/>
      </c>
    </row>
    <row r="324">
      <c r="G324">
        <f>IF(A324="","",IF(LEFT(A324,4)="http",IFERROR(MID(A324,FIND("/",A324,FIND("//",A324)+2),2000),"/"),A324))</f>
        <v/>
      </c>
      <c r="H324">
        <f>IF(G324="","",IFERROR(LEFT(SUBSTITUTE(G324,"#","?"),FIND("?",SUBSTITUTE(G324,"#","?"))-1),G324))</f>
        <v/>
      </c>
      <c r="I324">
        <f>IF(H324="","",LOWER(IF(AND(LEN(H324)&gt;1,RIGHT(H324,1)="/"),LEFT(H324,LEN(H324)-1),H324)))</f>
        <v/>
      </c>
      <c r="J324">
        <f>IF(I324="","",IFERROR(N(INDEX($A324:$E324,1,Rules!$H$16)),0))</f>
        <v/>
      </c>
      <c r="K324">
        <f>IF(I324="","",IFERROR(N(INDEX($A324:$E324,1,Rules!$H$17)),0))</f>
        <v/>
      </c>
      <c r="L324">
        <f>IF(I324="","",IFERROR(N(INDEX($A324:$E324,1,Rules!$H$18))*K324,0))</f>
        <v/>
      </c>
      <c r="M324">
        <f>IF(I324="","",IF(COUNTIF(Crawl!$EC$2:$EC$2001,I324)&gt;0,"Yes","No"))</f>
        <v/>
      </c>
    </row>
    <row r="325">
      <c r="G325">
        <f>IF(A325="","",IF(LEFT(A325,4)="http",IFERROR(MID(A325,FIND("/",A325,FIND("//",A325)+2),2000),"/"),A325))</f>
        <v/>
      </c>
      <c r="H325">
        <f>IF(G325="","",IFERROR(LEFT(SUBSTITUTE(G325,"#","?"),FIND("?",SUBSTITUTE(G325,"#","?"))-1),G325))</f>
        <v/>
      </c>
      <c r="I325">
        <f>IF(H325="","",LOWER(IF(AND(LEN(H325)&gt;1,RIGHT(H325,1)="/"),LEFT(H325,LEN(H325)-1),H325)))</f>
        <v/>
      </c>
      <c r="J325">
        <f>IF(I325="","",IFERROR(N(INDEX($A325:$E325,1,Rules!$H$16)),0))</f>
        <v/>
      </c>
      <c r="K325">
        <f>IF(I325="","",IFERROR(N(INDEX($A325:$E325,1,Rules!$H$17)),0))</f>
        <v/>
      </c>
      <c r="L325">
        <f>IF(I325="","",IFERROR(N(INDEX($A325:$E325,1,Rules!$H$18))*K325,0))</f>
        <v/>
      </c>
      <c r="M325">
        <f>IF(I325="","",IF(COUNTIF(Crawl!$EC$2:$EC$2001,I325)&gt;0,"Yes","No"))</f>
        <v/>
      </c>
    </row>
    <row r="326">
      <c r="G326">
        <f>IF(A326="","",IF(LEFT(A326,4)="http",IFERROR(MID(A326,FIND("/",A326,FIND("//",A326)+2),2000),"/"),A326))</f>
        <v/>
      </c>
      <c r="H326">
        <f>IF(G326="","",IFERROR(LEFT(SUBSTITUTE(G326,"#","?"),FIND("?",SUBSTITUTE(G326,"#","?"))-1),G326))</f>
        <v/>
      </c>
      <c r="I326">
        <f>IF(H326="","",LOWER(IF(AND(LEN(H326)&gt;1,RIGHT(H326,1)="/"),LEFT(H326,LEN(H326)-1),H326)))</f>
        <v/>
      </c>
      <c r="J326">
        <f>IF(I326="","",IFERROR(N(INDEX($A326:$E326,1,Rules!$H$16)),0))</f>
        <v/>
      </c>
      <c r="K326">
        <f>IF(I326="","",IFERROR(N(INDEX($A326:$E326,1,Rules!$H$17)),0))</f>
        <v/>
      </c>
      <c r="L326">
        <f>IF(I326="","",IFERROR(N(INDEX($A326:$E326,1,Rules!$H$18))*K326,0))</f>
        <v/>
      </c>
      <c r="M326">
        <f>IF(I326="","",IF(COUNTIF(Crawl!$EC$2:$EC$2001,I326)&gt;0,"Yes","No"))</f>
        <v/>
      </c>
    </row>
    <row r="327">
      <c r="G327">
        <f>IF(A327="","",IF(LEFT(A327,4)="http",IFERROR(MID(A327,FIND("/",A327,FIND("//",A327)+2),2000),"/"),A327))</f>
        <v/>
      </c>
      <c r="H327">
        <f>IF(G327="","",IFERROR(LEFT(SUBSTITUTE(G327,"#","?"),FIND("?",SUBSTITUTE(G327,"#","?"))-1),G327))</f>
        <v/>
      </c>
      <c r="I327">
        <f>IF(H327="","",LOWER(IF(AND(LEN(H327)&gt;1,RIGHT(H327,1)="/"),LEFT(H327,LEN(H327)-1),H327)))</f>
        <v/>
      </c>
      <c r="J327">
        <f>IF(I327="","",IFERROR(N(INDEX($A327:$E327,1,Rules!$H$16)),0))</f>
        <v/>
      </c>
      <c r="K327">
        <f>IF(I327="","",IFERROR(N(INDEX($A327:$E327,1,Rules!$H$17)),0))</f>
        <v/>
      </c>
      <c r="L327">
        <f>IF(I327="","",IFERROR(N(INDEX($A327:$E327,1,Rules!$H$18))*K327,0))</f>
        <v/>
      </c>
      <c r="M327">
        <f>IF(I327="","",IF(COUNTIF(Crawl!$EC$2:$EC$2001,I327)&gt;0,"Yes","No"))</f>
        <v/>
      </c>
    </row>
    <row r="328">
      <c r="G328">
        <f>IF(A328="","",IF(LEFT(A328,4)="http",IFERROR(MID(A328,FIND("/",A328,FIND("//",A328)+2),2000),"/"),A328))</f>
        <v/>
      </c>
      <c r="H328">
        <f>IF(G328="","",IFERROR(LEFT(SUBSTITUTE(G328,"#","?"),FIND("?",SUBSTITUTE(G328,"#","?"))-1),G328))</f>
        <v/>
      </c>
      <c r="I328">
        <f>IF(H328="","",LOWER(IF(AND(LEN(H328)&gt;1,RIGHT(H328,1)="/"),LEFT(H328,LEN(H328)-1),H328)))</f>
        <v/>
      </c>
      <c r="J328">
        <f>IF(I328="","",IFERROR(N(INDEX($A328:$E328,1,Rules!$H$16)),0))</f>
        <v/>
      </c>
      <c r="K328">
        <f>IF(I328="","",IFERROR(N(INDEX($A328:$E328,1,Rules!$H$17)),0))</f>
        <v/>
      </c>
      <c r="L328">
        <f>IF(I328="","",IFERROR(N(INDEX($A328:$E328,1,Rules!$H$18))*K328,0))</f>
        <v/>
      </c>
      <c r="M328">
        <f>IF(I328="","",IF(COUNTIF(Crawl!$EC$2:$EC$2001,I328)&gt;0,"Yes","No"))</f>
        <v/>
      </c>
    </row>
    <row r="329">
      <c r="G329">
        <f>IF(A329="","",IF(LEFT(A329,4)="http",IFERROR(MID(A329,FIND("/",A329,FIND("//",A329)+2),2000),"/"),A329))</f>
        <v/>
      </c>
      <c r="H329">
        <f>IF(G329="","",IFERROR(LEFT(SUBSTITUTE(G329,"#","?"),FIND("?",SUBSTITUTE(G329,"#","?"))-1),G329))</f>
        <v/>
      </c>
      <c r="I329">
        <f>IF(H329="","",LOWER(IF(AND(LEN(H329)&gt;1,RIGHT(H329,1)="/"),LEFT(H329,LEN(H329)-1),H329)))</f>
        <v/>
      </c>
      <c r="J329">
        <f>IF(I329="","",IFERROR(N(INDEX($A329:$E329,1,Rules!$H$16)),0))</f>
        <v/>
      </c>
      <c r="K329">
        <f>IF(I329="","",IFERROR(N(INDEX($A329:$E329,1,Rules!$H$17)),0))</f>
        <v/>
      </c>
      <c r="L329">
        <f>IF(I329="","",IFERROR(N(INDEX($A329:$E329,1,Rules!$H$18))*K329,0))</f>
        <v/>
      </c>
      <c r="M329">
        <f>IF(I329="","",IF(COUNTIF(Crawl!$EC$2:$EC$2001,I329)&gt;0,"Yes","No"))</f>
        <v/>
      </c>
    </row>
    <row r="330">
      <c r="G330">
        <f>IF(A330="","",IF(LEFT(A330,4)="http",IFERROR(MID(A330,FIND("/",A330,FIND("//",A330)+2),2000),"/"),A330))</f>
        <v/>
      </c>
      <c r="H330">
        <f>IF(G330="","",IFERROR(LEFT(SUBSTITUTE(G330,"#","?"),FIND("?",SUBSTITUTE(G330,"#","?"))-1),G330))</f>
        <v/>
      </c>
      <c r="I330">
        <f>IF(H330="","",LOWER(IF(AND(LEN(H330)&gt;1,RIGHT(H330,1)="/"),LEFT(H330,LEN(H330)-1),H330)))</f>
        <v/>
      </c>
      <c r="J330">
        <f>IF(I330="","",IFERROR(N(INDEX($A330:$E330,1,Rules!$H$16)),0))</f>
        <v/>
      </c>
      <c r="K330">
        <f>IF(I330="","",IFERROR(N(INDEX($A330:$E330,1,Rules!$H$17)),0))</f>
        <v/>
      </c>
      <c r="L330">
        <f>IF(I330="","",IFERROR(N(INDEX($A330:$E330,1,Rules!$H$18))*K330,0))</f>
        <v/>
      </c>
      <c r="M330">
        <f>IF(I330="","",IF(COUNTIF(Crawl!$EC$2:$EC$2001,I330)&gt;0,"Yes","No"))</f>
        <v/>
      </c>
    </row>
    <row r="331">
      <c r="G331">
        <f>IF(A331="","",IF(LEFT(A331,4)="http",IFERROR(MID(A331,FIND("/",A331,FIND("//",A331)+2),2000),"/"),A331))</f>
        <v/>
      </c>
      <c r="H331">
        <f>IF(G331="","",IFERROR(LEFT(SUBSTITUTE(G331,"#","?"),FIND("?",SUBSTITUTE(G331,"#","?"))-1),G331))</f>
        <v/>
      </c>
      <c r="I331">
        <f>IF(H331="","",LOWER(IF(AND(LEN(H331)&gt;1,RIGHT(H331,1)="/"),LEFT(H331,LEN(H331)-1),H331)))</f>
        <v/>
      </c>
      <c r="J331">
        <f>IF(I331="","",IFERROR(N(INDEX($A331:$E331,1,Rules!$H$16)),0))</f>
        <v/>
      </c>
      <c r="K331">
        <f>IF(I331="","",IFERROR(N(INDEX($A331:$E331,1,Rules!$H$17)),0))</f>
        <v/>
      </c>
      <c r="L331">
        <f>IF(I331="","",IFERROR(N(INDEX($A331:$E331,1,Rules!$H$18))*K331,0))</f>
        <v/>
      </c>
      <c r="M331">
        <f>IF(I331="","",IF(COUNTIF(Crawl!$EC$2:$EC$2001,I331)&gt;0,"Yes","No"))</f>
        <v/>
      </c>
    </row>
    <row r="332">
      <c r="G332">
        <f>IF(A332="","",IF(LEFT(A332,4)="http",IFERROR(MID(A332,FIND("/",A332,FIND("//",A332)+2),2000),"/"),A332))</f>
        <v/>
      </c>
      <c r="H332">
        <f>IF(G332="","",IFERROR(LEFT(SUBSTITUTE(G332,"#","?"),FIND("?",SUBSTITUTE(G332,"#","?"))-1),G332))</f>
        <v/>
      </c>
      <c r="I332">
        <f>IF(H332="","",LOWER(IF(AND(LEN(H332)&gt;1,RIGHT(H332,1)="/"),LEFT(H332,LEN(H332)-1),H332)))</f>
        <v/>
      </c>
      <c r="J332">
        <f>IF(I332="","",IFERROR(N(INDEX($A332:$E332,1,Rules!$H$16)),0))</f>
        <v/>
      </c>
      <c r="K332">
        <f>IF(I332="","",IFERROR(N(INDEX($A332:$E332,1,Rules!$H$17)),0))</f>
        <v/>
      </c>
      <c r="L332">
        <f>IF(I332="","",IFERROR(N(INDEX($A332:$E332,1,Rules!$H$18))*K332,0))</f>
        <v/>
      </c>
      <c r="M332">
        <f>IF(I332="","",IF(COUNTIF(Crawl!$EC$2:$EC$2001,I332)&gt;0,"Yes","No"))</f>
        <v/>
      </c>
    </row>
    <row r="333">
      <c r="G333">
        <f>IF(A333="","",IF(LEFT(A333,4)="http",IFERROR(MID(A333,FIND("/",A333,FIND("//",A333)+2),2000),"/"),A333))</f>
        <v/>
      </c>
      <c r="H333">
        <f>IF(G333="","",IFERROR(LEFT(SUBSTITUTE(G333,"#","?"),FIND("?",SUBSTITUTE(G333,"#","?"))-1),G333))</f>
        <v/>
      </c>
      <c r="I333">
        <f>IF(H333="","",LOWER(IF(AND(LEN(H333)&gt;1,RIGHT(H333,1)="/"),LEFT(H333,LEN(H333)-1),H333)))</f>
        <v/>
      </c>
      <c r="J333">
        <f>IF(I333="","",IFERROR(N(INDEX($A333:$E333,1,Rules!$H$16)),0))</f>
        <v/>
      </c>
      <c r="K333">
        <f>IF(I333="","",IFERROR(N(INDEX($A333:$E333,1,Rules!$H$17)),0))</f>
        <v/>
      </c>
      <c r="L333">
        <f>IF(I333="","",IFERROR(N(INDEX($A333:$E333,1,Rules!$H$18))*K333,0))</f>
        <v/>
      </c>
      <c r="M333">
        <f>IF(I333="","",IF(COUNTIF(Crawl!$EC$2:$EC$2001,I333)&gt;0,"Yes","No"))</f>
        <v/>
      </c>
    </row>
    <row r="334">
      <c r="G334">
        <f>IF(A334="","",IF(LEFT(A334,4)="http",IFERROR(MID(A334,FIND("/",A334,FIND("//",A334)+2),2000),"/"),A334))</f>
        <v/>
      </c>
      <c r="H334">
        <f>IF(G334="","",IFERROR(LEFT(SUBSTITUTE(G334,"#","?"),FIND("?",SUBSTITUTE(G334,"#","?"))-1),G334))</f>
        <v/>
      </c>
      <c r="I334">
        <f>IF(H334="","",LOWER(IF(AND(LEN(H334)&gt;1,RIGHT(H334,1)="/"),LEFT(H334,LEN(H334)-1),H334)))</f>
        <v/>
      </c>
      <c r="J334">
        <f>IF(I334="","",IFERROR(N(INDEX($A334:$E334,1,Rules!$H$16)),0))</f>
        <v/>
      </c>
      <c r="K334">
        <f>IF(I334="","",IFERROR(N(INDEX($A334:$E334,1,Rules!$H$17)),0))</f>
        <v/>
      </c>
      <c r="L334">
        <f>IF(I334="","",IFERROR(N(INDEX($A334:$E334,1,Rules!$H$18))*K334,0))</f>
        <v/>
      </c>
      <c r="M334">
        <f>IF(I334="","",IF(COUNTIF(Crawl!$EC$2:$EC$2001,I334)&gt;0,"Yes","No"))</f>
        <v/>
      </c>
    </row>
    <row r="335">
      <c r="G335">
        <f>IF(A335="","",IF(LEFT(A335,4)="http",IFERROR(MID(A335,FIND("/",A335,FIND("//",A335)+2),2000),"/"),A335))</f>
        <v/>
      </c>
      <c r="H335">
        <f>IF(G335="","",IFERROR(LEFT(SUBSTITUTE(G335,"#","?"),FIND("?",SUBSTITUTE(G335,"#","?"))-1),G335))</f>
        <v/>
      </c>
      <c r="I335">
        <f>IF(H335="","",LOWER(IF(AND(LEN(H335)&gt;1,RIGHT(H335,1)="/"),LEFT(H335,LEN(H335)-1),H335)))</f>
        <v/>
      </c>
      <c r="J335">
        <f>IF(I335="","",IFERROR(N(INDEX($A335:$E335,1,Rules!$H$16)),0))</f>
        <v/>
      </c>
      <c r="K335">
        <f>IF(I335="","",IFERROR(N(INDEX($A335:$E335,1,Rules!$H$17)),0))</f>
        <v/>
      </c>
      <c r="L335">
        <f>IF(I335="","",IFERROR(N(INDEX($A335:$E335,1,Rules!$H$18))*K335,0))</f>
        <v/>
      </c>
      <c r="M335">
        <f>IF(I335="","",IF(COUNTIF(Crawl!$EC$2:$EC$2001,I335)&gt;0,"Yes","No"))</f>
        <v/>
      </c>
    </row>
    <row r="336">
      <c r="G336">
        <f>IF(A336="","",IF(LEFT(A336,4)="http",IFERROR(MID(A336,FIND("/",A336,FIND("//",A336)+2),2000),"/"),A336))</f>
        <v/>
      </c>
      <c r="H336">
        <f>IF(G336="","",IFERROR(LEFT(SUBSTITUTE(G336,"#","?"),FIND("?",SUBSTITUTE(G336,"#","?"))-1),G336))</f>
        <v/>
      </c>
      <c r="I336">
        <f>IF(H336="","",LOWER(IF(AND(LEN(H336)&gt;1,RIGHT(H336,1)="/"),LEFT(H336,LEN(H336)-1),H336)))</f>
        <v/>
      </c>
      <c r="J336">
        <f>IF(I336="","",IFERROR(N(INDEX($A336:$E336,1,Rules!$H$16)),0))</f>
        <v/>
      </c>
      <c r="K336">
        <f>IF(I336="","",IFERROR(N(INDEX($A336:$E336,1,Rules!$H$17)),0))</f>
        <v/>
      </c>
      <c r="L336">
        <f>IF(I336="","",IFERROR(N(INDEX($A336:$E336,1,Rules!$H$18))*K336,0))</f>
        <v/>
      </c>
      <c r="M336">
        <f>IF(I336="","",IF(COUNTIF(Crawl!$EC$2:$EC$2001,I336)&gt;0,"Yes","No"))</f>
        <v/>
      </c>
    </row>
    <row r="337">
      <c r="G337">
        <f>IF(A337="","",IF(LEFT(A337,4)="http",IFERROR(MID(A337,FIND("/",A337,FIND("//",A337)+2),2000),"/"),A337))</f>
        <v/>
      </c>
      <c r="H337">
        <f>IF(G337="","",IFERROR(LEFT(SUBSTITUTE(G337,"#","?"),FIND("?",SUBSTITUTE(G337,"#","?"))-1),G337))</f>
        <v/>
      </c>
      <c r="I337">
        <f>IF(H337="","",LOWER(IF(AND(LEN(H337)&gt;1,RIGHT(H337,1)="/"),LEFT(H337,LEN(H337)-1),H337)))</f>
        <v/>
      </c>
      <c r="J337">
        <f>IF(I337="","",IFERROR(N(INDEX($A337:$E337,1,Rules!$H$16)),0))</f>
        <v/>
      </c>
      <c r="K337">
        <f>IF(I337="","",IFERROR(N(INDEX($A337:$E337,1,Rules!$H$17)),0))</f>
        <v/>
      </c>
      <c r="L337">
        <f>IF(I337="","",IFERROR(N(INDEX($A337:$E337,1,Rules!$H$18))*K337,0))</f>
        <v/>
      </c>
      <c r="M337">
        <f>IF(I337="","",IF(COUNTIF(Crawl!$EC$2:$EC$2001,I337)&gt;0,"Yes","No"))</f>
        <v/>
      </c>
    </row>
    <row r="338">
      <c r="G338">
        <f>IF(A338="","",IF(LEFT(A338,4)="http",IFERROR(MID(A338,FIND("/",A338,FIND("//",A338)+2),2000),"/"),A338))</f>
        <v/>
      </c>
      <c r="H338">
        <f>IF(G338="","",IFERROR(LEFT(SUBSTITUTE(G338,"#","?"),FIND("?",SUBSTITUTE(G338,"#","?"))-1),G338))</f>
        <v/>
      </c>
      <c r="I338">
        <f>IF(H338="","",LOWER(IF(AND(LEN(H338)&gt;1,RIGHT(H338,1)="/"),LEFT(H338,LEN(H338)-1),H338)))</f>
        <v/>
      </c>
      <c r="J338">
        <f>IF(I338="","",IFERROR(N(INDEX($A338:$E338,1,Rules!$H$16)),0))</f>
        <v/>
      </c>
      <c r="K338">
        <f>IF(I338="","",IFERROR(N(INDEX($A338:$E338,1,Rules!$H$17)),0))</f>
        <v/>
      </c>
      <c r="L338">
        <f>IF(I338="","",IFERROR(N(INDEX($A338:$E338,1,Rules!$H$18))*K338,0))</f>
        <v/>
      </c>
      <c r="M338">
        <f>IF(I338="","",IF(COUNTIF(Crawl!$EC$2:$EC$2001,I338)&gt;0,"Yes","No"))</f>
        <v/>
      </c>
    </row>
    <row r="339">
      <c r="G339">
        <f>IF(A339="","",IF(LEFT(A339,4)="http",IFERROR(MID(A339,FIND("/",A339,FIND("//",A339)+2),2000),"/"),A339))</f>
        <v/>
      </c>
      <c r="H339">
        <f>IF(G339="","",IFERROR(LEFT(SUBSTITUTE(G339,"#","?"),FIND("?",SUBSTITUTE(G339,"#","?"))-1),G339))</f>
        <v/>
      </c>
      <c r="I339">
        <f>IF(H339="","",LOWER(IF(AND(LEN(H339)&gt;1,RIGHT(H339,1)="/"),LEFT(H339,LEN(H339)-1),H339)))</f>
        <v/>
      </c>
      <c r="J339">
        <f>IF(I339="","",IFERROR(N(INDEX($A339:$E339,1,Rules!$H$16)),0))</f>
        <v/>
      </c>
      <c r="K339">
        <f>IF(I339="","",IFERROR(N(INDEX($A339:$E339,1,Rules!$H$17)),0))</f>
        <v/>
      </c>
      <c r="L339">
        <f>IF(I339="","",IFERROR(N(INDEX($A339:$E339,1,Rules!$H$18))*K339,0))</f>
        <v/>
      </c>
      <c r="M339">
        <f>IF(I339="","",IF(COUNTIF(Crawl!$EC$2:$EC$2001,I339)&gt;0,"Yes","No"))</f>
        <v/>
      </c>
    </row>
    <row r="340">
      <c r="G340">
        <f>IF(A340="","",IF(LEFT(A340,4)="http",IFERROR(MID(A340,FIND("/",A340,FIND("//",A340)+2),2000),"/"),A340))</f>
        <v/>
      </c>
      <c r="H340">
        <f>IF(G340="","",IFERROR(LEFT(SUBSTITUTE(G340,"#","?"),FIND("?",SUBSTITUTE(G340,"#","?"))-1),G340))</f>
        <v/>
      </c>
      <c r="I340">
        <f>IF(H340="","",LOWER(IF(AND(LEN(H340)&gt;1,RIGHT(H340,1)="/"),LEFT(H340,LEN(H340)-1),H340)))</f>
        <v/>
      </c>
      <c r="J340">
        <f>IF(I340="","",IFERROR(N(INDEX($A340:$E340,1,Rules!$H$16)),0))</f>
        <v/>
      </c>
      <c r="K340">
        <f>IF(I340="","",IFERROR(N(INDEX($A340:$E340,1,Rules!$H$17)),0))</f>
        <v/>
      </c>
      <c r="L340">
        <f>IF(I340="","",IFERROR(N(INDEX($A340:$E340,1,Rules!$H$18))*K340,0))</f>
        <v/>
      </c>
      <c r="M340">
        <f>IF(I340="","",IF(COUNTIF(Crawl!$EC$2:$EC$2001,I340)&gt;0,"Yes","No"))</f>
        <v/>
      </c>
    </row>
    <row r="341">
      <c r="G341">
        <f>IF(A341="","",IF(LEFT(A341,4)="http",IFERROR(MID(A341,FIND("/",A341,FIND("//",A341)+2),2000),"/"),A341))</f>
        <v/>
      </c>
      <c r="H341">
        <f>IF(G341="","",IFERROR(LEFT(SUBSTITUTE(G341,"#","?"),FIND("?",SUBSTITUTE(G341,"#","?"))-1),G341))</f>
        <v/>
      </c>
      <c r="I341">
        <f>IF(H341="","",LOWER(IF(AND(LEN(H341)&gt;1,RIGHT(H341,1)="/"),LEFT(H341,LEN(H341)-1),H341)))</f>
        <v/>
      </c>
      <c r="J341">
        <f>IF(I341="","",IFERROR(N(INDEX($A341:$E341,1,Rules!$H$16)),0))</f>
        <v/>
      </c>
      <c r="K341">
        <f>IF(I341="","",IFERROR(N(INDEX($A341:$E341,1,Rules!$H$17)),0))</f>
        <v/>
      </c>
      <c r="L341">
        <f>IF(I341="","",IFERROR(N(INDEX($A341:$E341,1,Rules!$H$18))*K341,0))</f>
        <v/>
      </c>
      <c r="M341">
        <f>IF(I341="","",IF(COUNTIF(Crawl!$EC$2:$EC$2001,I341)&gt;0,"Yes","No"))</f>
        <v/>
      </c>
    </row>
    <row r="342">
      <c r="G342">
        <f>IF(A342="","",IF(LEFT(A342,4)="http",IFERROR(MID(A342,FIND("/",A342,FIND("//",A342)+2),2000),"/"),A342))</f>
        <v/>
      </c>
      <c r="H342">
        <f>IF(G342="","",IFERROR(LEFT(SUBSTITUTE(G342,"#","?"),FIND("?",SUBSTITUTE(G342,"#","?"))-1),G342))</f>
        <v/>
      </c>
      <c r="I342">
        <f>IF(H342="","",LOWER(IF(AND(LEN(H342)&gt;1,RIGHT(H342,1)="/"),LEFT(H342,LEN(H342)-1),H342)))</f>
        <v/>
      </c>
      <c r="J342">
        <f>IF(I342="","",IFERROR(N(INDEX($A342:$E342,1,Rules!$H$16)),0))</f>
        <v/>
      </c>
      <c r="K342">
        <f>IF(I342="","",IFERROR(N(INDEX($A342:$E342,1,Rules!$H$17)),0))</f>
        <v/>
      </c>
      <c r="L342">
        <f>IF(I342="","",IFERROR(N(INDEX($A342:$E342,1,Rules!$H$18))*K342,0))</f>
        <v/>
      </c>
      <c r="M342">
        <f>IF(I342="","",IF(COUNTIF(Crawl!$EC$2:$EC$2001,I342)&gt;0,"Yes","No"))</f>
        <v/>
      </c>
    </row>
    <row r="343">
      <c r="G343">
        <f>IF(A343="","",IF(LEFT(A343,4)="http",IFERROR(MID(A343,FIND("/",A343,FIND("//",A343)+2),2000),"/"),A343))</f>
        <v/>
      </c>
      <c r="H343">
        <f>IF(G343="","",IFERROR(LEFT(SUBSTITUTE(G343,"#","?"),FIND("?",SUBSTITUTE(G343,"#","?"))-1),G343))</f>
        <v/>
      </c>
      <c r="I343">
        <f>IF(H343="","",LOWER(IF(AND(LEN(H343)&gt;1,RIGHT(H343,1)="/"),LEFT(H343,LEN(H343)-1),H343)))</f>
        <v/>
      </c>
      <c r="J343">
        <f>IF(I343="","",IFERROR(N(INDEX($A343:$E343,1,Rules!$H$16)),0))</f>
        <v/>
      </c>
      <c r="K343">
        <f>IF(I343="","",IFERROR(N(INDEX($A343:$E343,1,Rules!$H$17)),0))</f>
        <v/>
      </c>
      <c r="L343">
        <f>IF(I343="","",IFERROR(N(INDEX($A343:$E343,1,Rules!$H$18))*K343,0))</f>
        <v/>
      </c>
      <c r="M343">
        <f>IF(I343="","",IF(COUNTIF(Crawl!$EC$2:$EC$2001,I343)&gt;0,"Yes","No"))</f>
        <v/>
      </c>
    </row>
    <row r="344">
      <c r="G344">
        <f>IF(A344="","",IF(LEFT(A344,4)="http",IFERROR(MID(A344,FIND("/",A344,FIND("//",A344)+2),2000),"/"),A344))</f>
        <v/>
      </c>
      <c r="H344">
        <f>IF(G344="","",IFERROR(LEFT(SUBSTITUTE(G344,"#","?"),FIND("?",SUBSTITUTE(G344,"#","?"))-1),G344))</f>
        <v/>
      </c>
      <c r="I344">
        <f>IF(H344="","",LOWER(IF(AND(LEN(H344)&gt;1,RIGHT(H344,1)="/"),LEFT(H344,LEN(H344)-1),H344)))</f>
        <v/>
      </c>
      <c r="J344">
        <f>IF(I344="","",IFERROR(N(INDEX($A344:$E344,1,Rules!$H$16)),0))</f>
        <v/>
      </c>
      <c r="K344">
        <f>IF(I344="","",IFERROR(N(INDEX($A344:$E344,1,Rules!$H$17)),0))</f>
        <v/>
      </c>
      <c r="L344">
        <f>IF(I344="","",IFERROR(N(INDEX($A344:$E344,1,Rules!$H$18))*K344,0))</f>
        <v/>
      </c>
      <c r="M344">
        <f>IF(I344="","",IF(COUNTIF(Crawl!$EC$2:$EC$2001,I344)&gt;0,"Yes","No"))</f>
        <v/>
      </c>
    </row>
    <row r="345">
      <c r="G345">
        <f>IF(A345="","",IF(LEFT(A345,4)="http",IFERROR(MID(A345,FIND("/",A345,FIND("//",A345)+2),2000),"/"),A345))</f>
        <v/>
      </c>
      <c r="H345">
        <f>IF(G345="","",IFERROR(LEFT(SUBSTITUTE(G345,"#","?"),FIND("?",SUBSTITUTE(G345,"#","?"))-1),G345))</f>
        <v/>
      </c>
      <c r="I345">
        <f>IF(H345="","",LOWER(IF(AND(LEN(H345)&gt;1,RIGHT(H345,1)="/"),LEFT(H345,LEN(H345)-1),H345)))</f>
        <v/>
      </c>
      <c r="J345">
        <f>IF(I345="","",IFERROR(N(INDEX($A345:$E345,1,Rules!$H$16)),0))</f>
        <v/>
      </c>
      <c r="K345">
        <f>IF(I345="","",IFERROR(N(INDEX($A345:$E345,1,Rules!$H$17)),0))</f>
        <v/>
      </c>
      <c r="L345">
        <f>IF(I345="","",IFERROR(N(INDEX($A345:$E345,1,Rules!$H$18))*K345,0))</f>
        <v/>
      </c>
      <c r="M345">
        <f>IF(I345="","",IF(COUNTIF(Crawl!$EC$2:$EC$2001,I345)&gt;0,"Yes","No"))</f>
        <v/>
      </c>
    </row>
    <row r="346">
      <c r="G346">
        <f>IF(A346="","",IF(LEFT(A346,4)="http",IFERROR(MID(A346,FIND("/",A346,FIND("//",A346)+2),2000),"/"),A346))</f>
        <v/>
      </c>
      <c r="H346">
        <f>IF(G346="","",IFERROR(LEFT(SUBSTITUTE(G346,"#","?"),FIND("?",SUBSTITUTE(G346,"#","?"))-1),G346))</f>
        <v/>
      </c>
      <c r="I346">
        <f>IF(H346="","",LOWER(IF(AND(LEN(H346)&gt;1,RIGHT(H346,1)="/"),LEFT(H346,LEN(H346)-1),H346)))</f>
        <v/>
      </c>
      <c r="J346">
        <f>IF(I346="","",IFERROR(N(INDEX($A346:$E346,1,Rules!$H$16)),0))</f>
        <v/>
      </c>
      <c r="K346">
        <f>IF(I346="","",IFERROR(N(INDEX($A346:$E346,1,Rules!$H$17)),0))</f>
        <v/>
      </c>
      <c r="L346">
        <f>IF(I346="","",IFERROR(N(INDEX($A346:$E346,1,Rules!$H$18))*K346,0))</f>
        <v/>
      </c>
      <c r="M346">
        <f>IF(I346="","",IF(COUNTIF(Crawl!$EC$2:$EC$2001,I346)&gt;0,"Yes","No"))</f>
        <v/>
      </c>
    </row>
    <row r="347">
      <c r="G347">
        <f>IF(A347="","",IF(LEFT(A347,4)="http",IFERROR(MID(A347,FIND("/",A347,FIND("//",A347)+2),2000),"/"),A347))</f>
        <v/>
      </c>
      <c r="H347">
        <f>IF(G347="","",IFERROR(LEFT(SUBSTITUTE(G347,"#","?"),FIND("?",SUBSTITUTE(G347,"#","?"))-1),G347))</f>
        <v/>
      </c>
      <c r="I347">
        <f>IF(H347="","",LOWER(IF(AND(LEN(H347)&gt;1,RIGHT(H347,1)="/"),LEFT(H347,LEN(H347)-1),H347)))</f>
        <v/>
      </c>
      <c r="J347">
        <f>IF(I347="","",IFERROR(N(INDEX($A347:$E347,1,Rules!$H$16)),0))</f>
        <v/>
      </c>
      <c r="K347">
        <f>IF(I347="","",IFERROR(N(INDEX($A347:$E347,1,Rules!$H$17)),0))</f>
        <v/>
      </c>
      <c r="L347">
        <f>IF(I347="","",IFERROR(N(INDEX($A347:$E347,1,Rules!$H$18))*K347,0))</f>
        <v/>
      </c>
      <c r="M347">
        <f>IF(I347="","",IF(COUNTIF(Crawl!$EC$2:$EC$2001,I347)&gt;0,"Yes","No"))</f>
        <v/>
      </c>
    </row>
    <row r="348">
      <c r="G348">
        <f>IF(A348="","",IF(LEFT(A348,4)="http",IFERROR(MID(A348,FIND("/",A348,FIND("//",A348)+2),2000),"/"),A348))</f>
        <v/>
      </c>
      <c r="H348">
        <f>IF(G348="","",IFERROR(LEFT(SUBSTITUTE(G348,"#","?"),FIND("?",SUBSTITUTE(G348,"#","?"))-1),G348))</f>
        <v/>
      </c>
      <c r="I348">
        <f>IF(H348="","",LOWER(IF(AND(LEN(H348)&gt;1,RIGHT(H348,1)="/"),LEFT(H348,LEN(H348)-1),H348)))</f>
        <v/>
      </c>
      <c r="J348">
        <f>IF(I348="","",IFERROR(N(INDEX($A348:$E348,1,Rules!$H$16)),0))</f>
        <v/>
      </c>
      <c r="K348">
        <f>IF(I348="","",IFERROR(N(INDEX($A348:$E348,1,Rules!$H$17)),0))</f>
        <v/>
      </c>
      <c r="L348">
        <f>IF(I348="","",IFERROR(N(INDEX($A348:$E348,1,Rules!$H$18))*K348,0))</f>
        <v/>
      </c>
      <c r="M348">
        <f>IF(I348="","",IF(COUNTIF(Crawl!$EC$2:$EC$2001,I348)&gt;0,"Yes","No"))</f>
        <v/>
      </c>
    </row>
    <row r="349">
      <c r="G349">
        <f>IF(A349="","",IF(LEFT(A349,4)="http",IFERROR(MID(A349,FIND("/",A349,FIND("//",A349)+2),2000),"/"),A349))</f>
        <v/>
      </c>
      <c r="H349">
        <f>IF(G349="","",IFERROR(LEFT(SUBSTITUTE(G349,"#","?"),FIND("?",SUBSTITUTE(G349,"#","?"))-1),G349))</f>
        <v/>
      </c>
      <c r="I349">
        <f>IF(H349="","",LOWER(IF(AND(LEN(H349)&gt;1,RIGHT(H349,1)="/"),LEFT(H349,LEN(H349)-1),H349)))</f>
        <v/>
      </c>
      <c r="J349">
        <f>IF(I349="","",IFERROR(N(INDEX($A349:$E349,1,Rules!$H$16)),0))</f>
        <v/>
      </c>
      <c r="K349">
        <f>IF(I349="","",IFERROR(N(INDEX($A349:$E349,1,Rules!$H$17)),0))</f>
        <v/>
      </c>
      <c r="L349">
        <f>IF(I349="","",IFERROR(N(INDEX($A349:$E349,1,Rules!$H$18))*K349,0))</f>
        <v/>
      </c>
      <c r="M349">
        <f>IF(I349="","",IF(COUNTIF(Crawl!$EC$2:$EC$2001,I349)&gt;0,"Yes","No"))</f>
        <v/>
      </c>
    </row>
    <row r="350">
      <c r="G350">
        <f>IF(A350="","",IF(LEFT(A350,4)="http",IFERROR(MID(A350,FIND("/",A350,FIND("//",A350)+2),2000),"/"),A350))</f>
        <v/>
      </c>
      <c r="H350">
        <f>IF(G350="","",IFERROR(LEFT(SUBSTITUTE(G350,"#","?"),FIND("?",SUBSTITUTE(G350,"#","?"))-1),G350))</f>
        <v/>
      </c>
      <c r="I350">
        <f>IF(H350="","",LOWER(IF(AND(LEN(H350)&gt;1,RIGHT(H350,1)="/"),LEFT(H350,LEN(H350)-1),H350)))</f>
        <v/>
      </c>
      <c r="J350">
        <f>IF(I350="","",IFERROR(N(INDEX($A350:$E350,1,Rules!$H$16)),0))</f>
        <v/>
      </c>
      <c r="K350">
        <f>IF(I350="","",IFERROR(N(INDEX($A350:$E350,1,Rules!$H$17)),0))</f>
        <v/>
      </c>
      <c r="L350">
        <f>IF(I350="","",IFERROR(N(INDEX($A350:$E350,1,Rules!$H$18))*K350,0))</f>
        <v/>
      </c>
      <c r="M350">
        <f>IF(I350="","",IF(COUNTIF(Crawl!$EC$2:$EC$2001,I350)&gt;0,"Yes","No"))</f>
        <v/>
      </c>
    </row>
    <row r="351">
      <c r="G351">
        <f>IF(A351="","",IF(LEFT(A351,4)="http",IFERROR(MID(A351,FIND("/",A351,FIND("//",A351)+2),2000),"/"),A351))</f>
        <v/>
      </c>
      <c r="H351">
        <f>IF(G351="","",IFERROR(LEFT(SUBSTITUTE(G351,"#","?"),FIND("?",SUBSTITUTE(G351,"#","?"))-1),G351))</f>
        <v/>
      </c>
      <c r="I351">
        <f>IF(H351="","",LOWER(IF(AND(LEN(H351)&gt;1,RIGHT(H351,1)="/"),LEFT(H351,LEN(H351)-1),H351)))</f>
        <v/>
      </c>
      <c r="J351">
        <f>IF(I351="","",IFERROR(N(INDEX($A351:$E351,1,Rules!$H$16)),0))</f>
        <v/>
      </c>
      <c r="K351">
        <f>IF(I351="","",IFERROR(N(INDEX($A351:$E351,1,Rules!$H$17)),0))</f>
        <v/>
      </c>
      <c r="L351">
        <f>IF(I351="","",IFERROR(N(INDEX($A351:$E351,1,Rules!$H$18))*K351,0))</f>
        <v/>
      </c>
      <c r="M351">
        <f>IF(I351="","",IF(COUNTIF(Crawl!$EC$2:$EC$2001,I351)&gt;0,"Yes","No"))</f>
        <v/>
      </c>
    </row>
    <row r="352">
      <c r="G352">
        <f>IF(A352="","",IF(LEFT(A352,4)="http",IFERROR(MID(A352,FIND("/",A352,FIND("//",A352)+2),2000),"/"),A352))</f>
        <v/>
      </c>
      <c r="H352">
        <f>IF(G352="","",IFERROR(LEFT(SUBSTITUTE(G352,"#","?"),FIND("?",SUBSTITUTE(G352,"#","?"))-1),G352))</f>
        <v/>
      </c>
      <c r="I352">
        <f>IF(H352="","",LOWER(IF(AND(LEN(H352)&gt;1,RIGHT(H352,1)="/"),LEFT(H352,LEN(H352)-1),H352)))</f>
        <v/>
      </c>
      <c r="J352">
        <f>IF(I352="","",IFERROR(N(INDEX($A352:$E352,1,Rules!$H$16)),0))</f>
        <v/>
      </c>
      <c r="K352">
        <f>IF(I352="","",IFERROR(N(INDEX($A352:$E352,1,Rules!$H$17)),0))</f>
        <v/>
      </c>
      <c r="L352">
        <f>IF(I352="","",IFERROR(N(INDEX($A352:$E352,1,Rules!$H$18))*K352,0))</f>
        <v/>
      </c>
      <c r="M352">
        <f>IF(I352="","",IF(COUNTIF(Crawl!$EC$2:$EC$2001,I352)&gt;0,"Yes","No"))</f>
        <v/>
      </c>
    </row>
    <row r="353">
      <c r="G353">
        <f>IF(A353="","",IF(LEFT(A353,4)="http",IFERROR(MID(A353,FIND("/",A353,FIND("//",A353)+2),2000),"/"),A353))</f>
        <v/>
      </c>
      <c r="H353">
        <f>IF(G353="","",IFERROR(LEFT(SUBSTITUTE(G353,"#","?"),FIND("?",SUBSTITUTE(G353,"#","?"))-1),G353))</f>
        <v/>
      </c>
      <c r="I353">
        <f>IF(H353="","",LOWER(IF(AND(LEN(H353)&gt;1,RIGHT(H353,1)="/"),LEFT(H353,LEN(H353)-1),H353)))</f>
        <v/>
      </c>
      <c r="J353">
        <f>IF(I353="","",IFERROR(N(INDEX($A353:$E353,1,Rules!$H$16)),0))</f>
        <v/>
      </c>
      <c r="K353">
        <f>IF(I353="","",IFERROR(N(INDEX($A353:$E353,1,Rules!$H$17)),0))</f>
        <v/>
      </c>
      <c r="L353">
        <f>IF(I353="","",IFERROR(N(INDEX($A353:$E353,1,Rules!$H$18))*K353,0))</f>
        <v/>
      </c>
      <c r="M353">
        <f>IF(I353="","",IF(COUNTIF(Crawl!$EC$2:$EC$2001,I353)&gt;0,"Yes","No"))</f>
        <v/>
      </c>
    </row>
    <row r="354">
      <c r="G354">
        <f>IF(A354="","",IF(LEFT(A354,4)="http",IFERROR(MID(A354,FIND("/",A354,FIND("//",A354)+2),2000),"/"),A354))</f>
        <v/>
      </c>
      <c r="H354">
        <f>IF(G354="","",IFERROR(LEFT(SUBSTITUTE(G354,"#","?"),FIND("?",SUBSTITUTE(G354,"#","?"))-1),G354))</f>
        <v/>
      </c>
      <c r="I354">
        <f>IF(H354="","",LOWER(IF(AND(LEN(H354)&gt;1,RIGHT(H354,1)="/"),LEFT(H354,LEN(H354)-1),H354)))</f>
        <v/>
      </c>
      <c r="J354">
        <f>IF(I354="","",IFERROR(N(INDEX($A354:$E354,1,Rules!$H$16)),0))</f>
        <v/>
      </c>
      <c r="K354">
        <f>IF(I354="","",IFERROR(N(INDEX($A354:$E354,1,Rules!$H$17)),0))</f>
        <v/>
      </c>
      <c r="L354">
        <f>IF(I354="","",IFERROR(N(INDEX($A354:$E354,1,Rules!$H$18))*K354,0))</f>
        <v/>
      </c>
      <c r="M354">
        <f>IF(I354="","",IF(COUNTIF(Crawl!$EC$2:$EC$2001,I354)&gt;0,"Yes","No"))</f>
        <v/>
      </c>
    </row>
    <row r="355">
      <c r="G355">
        <f>IF(A355="","",IF(LEFT(A355,4)="http",IFERROR(MID(A355,FIND("/",A355,FIND("//",A355)+2),2000),"/"),A355))</f>
        <v/>
      </c>
      <c r="H355">
        <f>IF(G355="","",IFERROR(LEFT(SUBSTITUTE(G355,"#","?"),FIND("?",SUBSTITUTE(G355,"#","?"))-1),G355))</f>
        <v/>
      </c>
      <c r="I355">
        <f>IF(H355="","",LOWER(IF(AND(LEN(H355)&gt;1,RIGHT(H355,1)="/"),LEFT(H355,LEN(H355)-1),H355)))</f>
        <v/>
      </c>
      <c r="J355">
        <f>IF(I355="","",IFERROR(N(INDEX($A355:$E355,1,Rules!$H$16)),0))</f>
        <v/>
      </c>
      <c r="K355">
        <f>IF(I355="","",IFERROR(N(INDEX($A355:$E355,1,Rules!$H$17)),0))</f>
        <v/>
      </c>
      <c r="L355">
        <f>IF(I355="","",IFERROR(N(INDEX($A355:$E355,1,Rules!$H$18))*K355,0))</f>
        <v/>
      </c>
      <c r="M355">
        <f>IF(I355="","",IF(COUNTIF(Crawl!$EC$2:$EC$2001,I355)&gt;0,"Yes","No"))</f>
        <v/>
      </c>
    </row>
    <row r="356">
      <c r="G356">
        <f>IF(A356="","",IF(LEFT(A356,4)="http",IFERROR(MID(A356,FIND("/",A356,FIND("//",A356)+2),2000),"/"),A356))</f>
        <v/>
      </c>
      <c r="H356">
        <f>IF(G356="","",IFERROR(LEFT(SUBSTITUTE(G356,"#","?"),FIND("?",SUBSTITUTE(G356,"#","?"))-1),G356))</f>
        <v/>
      </c>
      <c r="I356">
        <f>IF(H356="","",LOWER(IF(AND(LEN(H356)&gt;1,RIGHT(H356,1)="/"),LEFT(H356,LEN(H356)-1),H356)))</f>
        <v/>
      </c>
      <c r="J356">
        <f>IF(I356="","",IFERROR(N(INDEX($A356:$E356,1,Rules!$H$16)),0))</f>
        <v/>
      </c>
      <c r="K356">
        <f>IF(I356="","",IFERROR(N(INDEX($A356:$E356,1,Rules!$H$17)),0))</f>
        <v/>
      </c>
      <c r="L356">
        <f>IF(I356="","",IFERROR(N(INDEX($A356:$E356,1,Rules!$H$18))*K356,0))</f>
        <v/>
      </c>
      <c r="M356">
        <f>IF(I356="","",IF(COUNTIF(Crawl!$EC$2:$EC$2001,I356)&gt;0,"Yes","No"))</f>
        <v/>
      </c>
    </row>
    <row r="357">
      <c r="G357">
        <f>IF(A357="","",IF(LEFT(A357,4)="http",IFERROR(MID(A357,FIND("/",A357,FIND("//",A357)+2),2000),"/"),A357))</f>
        <v/>
      </c>
      <c r="H357">
        <f>IF(G357="","",IFERROR(LEFT(SUBSTITUTE(G357,"#","?"),FIND("?",SUBSTITUTE(G357,"#","?"))-1),G357))</f>
        <v/>
      </c>
      <c r="I357">
        <f>IF(H357="","",LOWER(IF(AND(LEN(H357)&gt;1,RIGHT(H357,1)="/"),LEFT(H357,LEN(H357)-1),H357)))</f>
        <v/>
      </c>
      <c r="J357">
        <f>IF(I357="","",IFERROR(N(INDEX($A357:$E357,1,Rules!$H$16)),0))</f>
        <v/>
      </c>
      <c r="K357">
        <f>IF(I357="","",IFERROR(N(INDEX($A357:$E357,1,Rules!$H$17)),0))</f>
        <v/>
      </c>
      <c r="L357">
        <f>IF(I357="","",IFERROR(N(INDEX($A357:$E357,1,Rules!$H$18))*K357,0))</f>
        <v/>
      </c>
      <c r="M357">
        <f>IF(I357="","",IF(COUNTIF(Crawl!$EC$2:$EC$2001,I357)&gt;0,"Yes","No"))</f>
        <v/>
      </c>
    </row>
    <row r="358">
      <c r="G358">
        <f>IF(A358="","",IF(LEFT(A358,4)="http",IFERROR(MID(A358,FIND("/",A358,FIND("//",A358)+2),2000),"/"),A358))</f>
        <v/>
      </c>
      <c r="H358">
        <f>IF(G358="","",IFERROR(LEFT(SUBSTITUTE(G358,"#","?"),FIND("?",SUBSTITUTE(G358,"#","?"))-1),G358))</f>
        <v/>
      </c>
      <c r="I358">
        <f>IF(H358="","",LOWER(IF(AND(LEN(H358)&gt;1,RIGHT(H358,1)="/"),LEFT(H358,LEN(H358)-1),H358)))</f>
        <v/>
      </c>
      <c r="J358">
        <f>IF(I358="","",IFERROR(N(INDEX($A358:$E358,1,Rules!$H$16)),0))</f>
        <v/>
      </c>
      <c r="K358">
        <f>IF(I358="","",IFERROR(N(INDEX($A358:$E358,1,Rules!$H$17)),0))</f>
        <v/>
      </c>
      <c r="L358">
        <f>IF(I358="","",IFERROR(N(INDEX($A358:$E358,1,Rules!$H$18))*K358,0))</f>
        <v/>
      </c>
      <c r="M358">
        <f>IF(I358="","",IF(COUNTIF(Crawl!$EC$2:$EC$2001,I358)&gt;0,"Yes","No"))</f>
        <v/>
      </c>
    </row>
    <row r="359">
      <c r="G359">
        <f>IF(A359="","",IF(LEFT(A359,4)="http",IFERROR(MID(A359,FIND("/",A359,FIND("//",A359)+2),2000),"/"),A359))</f>
        <v/>
      </c>
      <c r="H359">
        <f>IF(G359="","",IFERROR(LEFT(SUBSTITUTE(G359,"#","?"),FIND("?",SUBSTITUTE(G359,"#","?"))-1),G359))</f>
        <v/>
      </c>
      <c r="I359">
        <f>IF(H359="","",LOWER(IF(AND(LEN(H359)&gt;1,RIGHT(H359,1)="/"),LEFT(H359,LEN(H359)-1),H359)))</f>
        <v/>
      </c>
      <c r="J359">
        <f>IF(I359="","",IFERROR(N(INDEX($A359:$E359,1,Rules!$H$16)),0))</f>
        <v/>
      </c>
      <c r="K359">
        <f>IF(I359="","",IFERROR(N(INDEX($A359:$E359,1,Rules!$H$17)),0))</f>
        <v/>
      </c>
      <c r="L359">
        <f>IF(I359="","",IFERROR(N(INDEX($A359:$E359,1,Rules!$H$18))*K359,0))</f>
        <v/>
      </c>
      <c r="M359">
        <f>IF(I359="","",IF(COUNTIF(Crawl!$EC$2:$EC$2001,I359)&gt;0,"Yes","No"))</f>
        <v/>
      </c>
    </row>
    <row r="360">
      <c r="G360">
        <f>IF(A360="","",IF(LEFT(A360,4)="http",IFERROR(MID(A360,FIND("/",A360,FIND("//",A360)+2),2000),"/"),A360))</f>
        <v/>
      </c>
      <c r="H360">
        <f>IF(G360="","",IFERROR(LEFT(SUBSTITUTE(G360,"#","?"),FIND("?",SUBSTITUTE(G360,"#","?"))-1),G360))</f>
        <v/>
      </c>
      <c r="I360">
        <f>IF(H360="","",LOWER(IF(AND(LEN(H360)&gt;1,RIGHT(H360,1)="/"),LEFT(H360,LEN(H360)-1),H360)))</f>
        <v/>
      </c>
      <c r="J360">
        <f>IF(I360="","",IFERROR(N(INDEX($A360:$E360,1,Rules!$H$16)),0))</f>
        <v/>
      </c>
      <c r="K360">
        <f>IF(I360="","",IFERROR(N(INDEX($A360:$E360,1,Rules!$H$17)),0))</f>
        <v/>
      </c>
      <c r="L360">
        <f>IF(I360="","",IFERROR(N(INDEX($A360:$E360,1,Rules!$H$18))*K360,0))</f>
        <v/>
      </c>
      <c r="M360">
        <f>IF(I360="","",IF(COUNTIF(Crawl!$EC$2:$EC$2001,I360)&gt;0,"Yes","No"))</f>
        <v/>
      </c>
    </row>
    <row r="361">
      <c r="G361">
        <f>IF(A361="","",IF(LEFT(A361,4)="http",IFERROR(MID(A361,FIND("/",A361,FIND("//",A361)+2),2000),"/"),A361))</f>
        <v/>
      </c>
      <c r="H361">
        <f>IF(G361="","",IFERROR(LEFT(SUBSTITUTE(G361,"#","?"),FIND("?",SUBSTITUTE(G361,"#","?"))-1),G361))</f>
        <v/>
      </c>
      <c r="I361">
        <f>IF(H361="","",LOWER(IF(AND(LEN(H361)&gt;1,RIGHT(H361,1)="/"),LEFT(H361,LEN(H361)-1),H361)))</f>
        <v/>
      </c>
      <c r="J361">
        <f>IF(I361="","",IFERROR(N(INDEX($A361:$E361,1,Rules!$H$16)),0))</f>
        <v/>
      </c>
      <c r="K361">
        <f>IF(I361="","",IFERROR(N(INDEX($A361:$E361,1,Rules!$H$17)),0))</f>
        <v/>
      </c>
      <c r="L361">
        <f>IF(I361="","",IFERROR(N(INDEX($A361:$E361,1,Rules!$H$18))*K361,0))</f>
        <v/>
      </c>
      <c r="M361">
        <f>IF(I361="","",IF(COUNTIF(Crawl!$EC$2:$EC$2001,I361)&gt;0,"Yes","No"))</f>
        <v/>
      </c>
    </row>
    <row r="362">
      <c r="G362">
        <f>IF(A362="","",IF(LEFT(A362,4)="http",IFERROR(MID(A362,FIND("/",A362,FIND("//",A362)+2),2000),"/"),A362))</f>
        <v/>
      </c>
      <c r="H362">
        <f>IF(G362="","",IFERROR(LEFT(SUBSTITUTE(G362,"#","?"),FIND("?",SUBSTITUTE(G362,"#","?"))-1),G362))</f>
        <v/>
      </c>
      <c r="I362">
        <f>IF(H362="","",LOWER(IF(AND(LEN(H362)&gt;1,RIGHT(H362,1)="/"),LEFT(H362,LEN(H362)-1),H362)))</f>
        <v/>
      </c>
      <c r="J362">
        <f>IF(I362="","",IFERROR(N(INDEX($A362:$E362,1,Rules!$H$16)),0))</f>
        <v/>
      </c>
      <c r="K362">
        <f>IF(I362="","",IFERROR(N(INDEX($A362:$E362,1,Rules!$H$17)),0))</f>
        <v/>
      </c>
      <c r="L362">
        <f>IF(I362="","",IFERROR(N(INDEX($A362:$E362,1,Rules!$H$18))*K362,0))</f>
        <v/>
      </c>
      <c r="M362">
        <f>IF(I362="","",IF(COUNTIF(Crawl!$EC$2:$EC$2001,I362)&gt;0,"Yes","No"))</f>
        <v/>
      </c>
    </row>
    <row r="363">
      <c r="G363">
        <f>IF(A363="","",IF(LEFT(A363,4)="http",IFERROR(MID(A363,FIND("/",A363,FIND("//",A363)+2),2000),"/"),A363))</f>
        <v/>
      </c>
      <c r="H363">
        <f>IF(G363="","",IFERROR(LEFT(SUBSTITUTE(G363,"#","?"),FIND("?",SUBSTITUTE(G363,"#","?"))-1),G363))</f>
        <v/>
      </c>
      <c r="I363">
        <f>IF(H363="","",LOWER(IF(AND(LEN(H363)&gt;1,RIGHT(H363,1)="/"),LEFT(H363,LEN(H363)-1),H363)))</f>
        <v/>
      </c>
      <c r="J363">
        <f>IF(I363="","",IFERROR(N(INDEX($A363:$E363,1,Rules!$H$16)),0))</f>
        <v/>
      </c>
      <c r="K363">
        <f>IF(I363="","",IFERROR(N(INDEX($A363:$E363,1,Rules!$H$17)),0))</f>
        <v/>
      </c>
      <c r="L363">
        <f>IF(I363="","",IFERROR(N(INDEX($A363:$E363,1,Rules!$H$18))*K363,0))</f>
        <v/>
      </c>
      <c r="M363">
        <f>IF(I363="","",IF(COUNTIF(Crawl!$EC$2:$EC$2001,I363)&gt;0,"Yes","No"))</f>
        <v/>
      </c>
    </row>
    <row r="364">
      <c r="G364">
        <f>IF(A364="","",IF(LEFT(A364,4)="http",IFERROR(MID(A364,FIND("/",A364,FIND("//",A364)+2),2000),"/"),A364))</f>
        <v/>
      </c>
      <c r="H364">
        <f>IF(G364="","",IFERROR(LEFT(SUBSTITUTE(G364,"#","?"),FIND("?",SUBSTITUTE(G364,"#","?"))-1),G364))</f>
        <v/>
      </c>
      <c r="I364">
        <f>IF(H364="","",LOWER(IF(AND(LEN(H364)&gt;1,RIGHT(H364,1)="/"),LEFT(H364,LEN(H364)-1),H364)))</f>
        <v/>
      </c>
      <c r="J364">
        <f>IF(I364="","",IFERROR(N(INDEX($A364:$E364,1,Rules!$H$16)),0))</f>
        <v/>
      </c>
      <c r="K364">
        <f>IF(I364="","",IFERROR(N(INDEX($A364:$E364,1,Rules!$H$17)),0))</f>
        <v/>
      </c>
      <c r="L364">
        <f>IF(I364="","",IFERROR(N(INDEX($A364:$E364,1,Rules!$H$18))*K364,0))</f>
        <v/>
      </c>
      <c r="M364">
        <f>IF(I364="","",IF(COUNTIF(Crawl!$EC$2:$EC$2001,I364)&gt;0,"Yes","No"))</f>
        <v/>
      </c>
    </row>
    <row r="365">
      <c r="G365">
        <f>IF(A365="","",IF(LEFT(A365,4)="http",IFERROR(MID(A365,FIND("/",A365,FIND("//",A365)+2),2000),"/"),A365))</f>
        <v/>
      </c>
      <c r="H365">
        <f>IF(G365="","",IFERROR(LEFT(SUBSTITUTE(G365,"#","?"),FIND("?",SUBSTITUTE(G365,"#","?"))-1),G365))</f>
        <v/>
      </c>
      <c r="I365">
        <f>IF(H365="","",LOWER(IF(AND(LEN(H365)&gt;1,RIGHT(H365,1)="/"),LEFT(H365,LEN(H365)-1),H365)))</f>
        <v/>
      </c>
      <c r="J365">
        <f>IF(I365="","",IFERROR(N(INDEX($A365:$E365,1,Rules!$H$16)),0))</f>
        <v/>
      </c>
      <c r="K365">
        <f>IF(I365="","",IFERROR(N(INDEX($A365:$E365,1,Rules!$H$17)),0))</f>
        <v/>
      </c>
      <c r="L365">
        <f>IF(I365="","",IFERROR(N(INDEX($A365:$E365,1,Rules!$H$18))*K365,0))</f>
        <v/>
      </c>
      <c r="M365">
        <f>IF(I365="","",IF(COUNTIF(Crawl!$EC$2:$EC$2001,I365)&gt;0,"Yes","No"))</f>
        <v/>
      </c>
    </row>
    <row r="366">
      <c r="G366">
        <f>IF(A366="","",IF(LEFT(A366,4)="http",IFERROR(MID(A366,FIND("/",A366,FIND("//",A366)+2),2000),"/"),A366))</f>
        <v/>
      </c>
      <c r="H366">
        <f>IF(G366="","",IFERROR(LEFT(SUBSTITUTE(G366,"#","?"),FIND("?",SUBSTITUTE(G366,"#","?"))-1),G366))</f>
        <v/>
      </c>
      <c r="I366">
        <f>IF(H366="","",LOWER(IF(AND(LEN(H366)&gt;1,RIGHT(H366,1)="/"),LEFT(H366,LEN(H366)-1),H366)))</f>
        <v/>
      </c>
      <c r="J366">
        <f>IF(I366="","",IFERROR(N(INDEX($A366:$E366,1,Rules!$H$16)),0))</f>
        <v/>
      </c>
      <c r="K366">
        <f>IF(I366="","",IFERROR(N(INDEX($A366:$E366,1,Rules!$H$17)),0))</f>
        <v/>
      </c>
      <c r="L366">
        <f>IF(I366="","",IFERROR(N(INDEX($A366:$E366,1,Rules!$H$18))*K366,0))</f>
        <v/>
      </c>
      <c r="M366">
        <f>IF(I366="","",IF(COUNTIF(Crawl!$EC$2:$EC$2001,I366)&gt;0,"Yes","No"))</f>
        <v/>
      </c>
    </row>
    <row r="367">
      <c r="G367">
        <f>IF(A367="","",IF(LEFT(A367,4)="http",IFERROR(MID(A367,FIND("/",A367,FIND("//",A367)+2),2000),"/"),A367))</f>
        <v/>
      </c>
      <c r="H367">
        <f>IF(G367="","",IFERROR(LEFT(SUBSTITUTE(G367,"#","?"),FIND("?",SUBSTITUTE(G367,"#","?"))-1),G367))</f>
        <v/>
      </c>
      <c r="I367">
        <f>IF(H367="","",LOWER(IF(AND(LEN(H367)&gt;1,RIGHT(H367,1)="/"),LEFT(H367,LEN(H367)-1),H367)))</f>
        <v/>
      </c>
      <c r="J367">
        <f>IF(I367="","",IFERROR(N(INDEX($A367:$E367,1,Rules!$H$16)),0))</f>
        <v/>
      </c>
      <c r="K367">
        <f>IF(I367="","",IFERROR(N(INDEX($A367:$E367,1,Rules!$H$17)),0))</f>
        <v/>
      </c>
      <c r="L367">
        <f>IF(I367="","",IFERROR(N(INDEX($A367:$E367,1,Rules!$H$18))*K367,0))</f>
        <v/>
      </c>
      <c r="M367">
        <f>IF(I367="","",IF(COUNTIF(Crawl!$EC$2:$EC$2001,I367)&gt;0,"Yes","No"))</f>
        <v/>
      </c>
    </row>
    <row r="368">
      <c r="G368">
        <f>IF(A368="","",IF(LEFT(A368,4)="http",IFERROR(MID(A368,FIND("/",A368,FIND("//",A368)+2),2000),"/"),A368))</f>
        <v/>
      </c>
      <c r="H368">
        <f>IF(G368="","",IFERROR(LEFT(SUBSTITUTE(G368,"#","?"),FIND("?",SUBSTITUTE(G368,"#","?"))-1),G368))</f>
        <v/>
      </c>
      <c r="I368">
        <f>IF(H368="","",LOWER(IF(AND(LEN(H368)&gt;1,RIGHT(H368,1)="/"),LEFT(H368,LEN(H368)-1),H368)))</f>
        <v/>
      </c>
      <c r="J368">
        <f>IF(I368="","",IFERROR(N(INDEX($A368:$E368,1,Rules!$H$16)),0))</f>
        <v/>
      </c>
      <c r="K368">
        <f>IF(I368="","",IFERROR(N(INDEX($A368:$E368,1,Rules!$H$17)),0))</f>
        <v/>
      </c>
      <c r="L368">
        <f>IF(I368="","",IFERROR(N(INDEX($A368:$E368,1,Rules!$H$18))*K368,0))</f>
        <v/>
      </c>
      <c r="M368">
        <f>IF(I368="","",IF(COUNTIF(Crawl!$EC$2:$EC$2001,I368)&gt;0,"Yes","No"))</f>
        <v/>
      </c>
    </row>
    <row r="369">
      <c r="G369">
        <f>IF(A369="","",IF(LEFT(A369,4)="http",IFERROR(MID(A369,FIND("/",A369,FIND("//",A369)+2),2000),"/"),A369))</f>
        <v/>
      </c>
      <c r="H369">
        <f>IF(G369="","",IFERROR(LEFT(SUBSTITUTE(G369,"#","?"),FIND("?",SUBSTITUTE(G369,"#","?"))-1),G369))</f>
        <v/>
      </c>
      <c r="I369">
        <f>IF(H369="","",LOWER(IF(AND(LEN(H369)&gt;1,RIGHT(H369,1)="/"),LEFT(H369,LEN(H369)-1),H369)))</f>
        <v/>
      </c>
      <c r="J369">
        <f>IF(I369="","",IFERROR(N(INDEX($A369:$E369,1,Rules!$H$16)),0))</f>
        <v/>
      </c>
      <c r="K369">
        <f>IF(I369="","",IFERROR(N(INDEX($A369:$E369,1,Rules!$H$17)),0))</f>
        <v/>
      </c>
      <c r="L369">
        <f>IF(I369="","",IFERROR(N(INDEX($A369:$E369,1,Rules!$H$18))*K369,0))</f>
        <v/>
      </c>
      <c r="M369">
        <f>IF(I369="","",IF(COUNTIF(Crawl!$EC$2:$EC$2001,I369)&gt;0,"Yes","No"))</f>
        <v/>
      </c>
    </row>
    <row r="370">
      <c r="G370">
        <f>IF(A370="","",IF(LEFT(A370,4)="http",IFERROR(MID(A370,FIND("/",A370,FIND("//",A370)+2),2000),"/"),A370))</f>
        <v/>
      </c>
      <c r="H370">
        <f>IF(G370="","",IFERROR(LEFT(SUBSTITUTE(G370,"#","?"),FIND("?",SUBSTITUTE(G370,"#","?"))-1),G370))</f>
        <v/>
      </c>
      <c r="I370">
        <f>IF(H370="","",LOWER(IF(AND(LEN(H370)&gt;1,RIGHT(H370,1)="/"),LEFT(H370,LEN(H370)-1),H370)))</f>
        <v/>
      </c>
      <c r="J370">
        <f>IF(I370="","",IFERROR(N(INDEX($A370:$E370,1,Rules!$H$16)),0))</f>
        <v/>
      </c>
      <c r="K370">
        <f>IF(I370="","",IFERROR(N(INDEX($A370:$E370,1,Rules!$H$17)),0))</f>
        <v/>
      </c>
      <c r="L370">
        <f>IF(I370="","",IFERROR(N(INDEX($A370:$E370,1,Rules!$H$18))*K370,0))</f>
        <v/>
      </c>
      <c r="M370">
        <f>IF(I370="","",IF(COUNTIF(Crawl!$EC$2:$EC$2001,I370)&gt;0,"Yes","No"))</f>
        <v/>
      </c>
    </row>
    <row r="371">
      <c r="G371">
        <f>IF(A371="","",IF(LEFT(A371,4)="http",IFERROR(MID(A371,FIND("/",A371,FIND("//",A371)+2),2000),"/"),A371))</f>
        <v/>
      </c>
      <c r="H371">
        <f>IF(G371="","",IFERROR(LEFT(SUBSTITUTE(G371,"#","?"),FIND("?",SUBSTITUTE(G371,"#","?"))-1),G371))</f>
        <v/>
      </c>
      <c r="I371">
        <f>IF(H371="","",LOWER(IF(AND(LEN(H371)&gt;1,RIGHT(H371,1)="/"),LEFT(H371,LEN(H371)-1),H371)))</f>
        <v/>
      </c>
      <c r="J371">
        <f>IF(I371="","",IFERROR(N(INDEX($A371:$E371,1,Rules!$H$16)),0))</f>
        <v/>
      </c>
      <c r="K371">
        <f>IF(I371="","",IFERROR(N(INDEX($A371:$E371,1,Rules!$H$17)),0))</f>
        <v/>
      </c>
      <c r="L371">
        <f>IF(I371="","",IFERROR(N(INDEX($A371:$E371,1,Rules!$H$18))*K371,0))</f>
        <v/>
      </c>
      <c r="M371">
        <f>IF(I371="","",IF(COUNTIF(Crawl!$EC$2:$EC$2001,I371)&gt;0,"Yes","No"))</f>
        <v/>
      </c>
    </row>
    <row r="372">
      <c r="G372">
        <f>IF(A372="","",IF(LEFT(A372,4)="http",IFERROR(MID(A372,FIND("/",A372,FIND("//",A372)+2),2000),"/"),A372))</f>
        <v/>
      </c>
      <c r="H372">
        <f>IF(G372="","",IFERROR(LEFT(SUBSTITUTE(G372,"#","?"),FIND("?",SUBSTITUTE(G372,"#","?"))-1),G372))</f>
        <v/>
      </c>
      <c r="I372">
        <f>IF(H372="","",LOWER(IF(AND(LEN(H372)&gt;1,RIGHT(H372,1)="/"),LEFT(H372,LEN(H372)-1),H372)))</f>
        <v/>
      </c>
      <c r="J372">
        <f>IF(I372="","",IFERROR(N(INDEX($A372:$E372,1,Rules!$H$16)),0))</f>
        <v/>
      </c>
      <c r="K372">
        <f>IF(I372="","",IFERROR(N(INDEX($A372:$E372,1,Rules!$H$17)),0))</f>
        <v/>
      </c>
      <c r="L372">
        <f>IF(I372="","",IFERROR(N(INDEX($A372:$E372,1,Rules!$H$18))*K372,0))</f>
        <v/>
      </c>
      <c r="M372">
        <f>IF(I372="","",IF(COUNTIF(Crawl!$EC$2:$EC$2001,I372)&gt;0,"Yes","No"))</f>
        <v/>
      </c>
    </row>
    <row r="373">
      <c r="G373">
        <f>IF(A373="","",IF(LEFT(A373,4)="http",IFERROR(MID(A373,FIND("/",A373,FIND("//",A373)+2),2000),"/"),A373))</f>
        <v/>
      </c>
      <c r="H373">
        <f>IF(G373="","",IFERROR(LEFT(SUBSTITUTE(G373,"#","?"),FIND("?",SUBSTITUTE(G373,"#","?"))-1),G373))</f>
        <v/>
      </c>
      <c r="I373">
        <f>IF(H373="","",LOWER(IF(AND(LEN(H373)&gt;1,RIGHT(H373,1)="/"),LEFT(H373,LEN(H373)-1),H373)))</f>
        <v/>
      </c>
      <c r="J373">
        <f>IF(I373="","",IFERROR(N(INDEX($A373:$E373,1,Rules!$H$16)),0))</f>
        <v/>
      </c>
      <c r="K373">
        <f>IF(I373="","",IFERROR(N(INDEX($A373:$E373,1,Rules!$H$17)),0))</f>
        <v/>
      </c>
      <c r="L373">
        <f>IF(I373="","",IFERROR(N(INDEX($A373:$E373,1,Rules!$H$18))*K373,0))</f>
        <v/>
      </c>
      <c r="M373">
        <f>IF(I373="","",IF(COUNTIF(Crawl!$EC$2:$EC$2001,I373)&gt;0,"Yes","No"))</f>
        <v/>
      </c>
    </row>
    <row r="374">
      <c r="G374">
        <f>IF(A374="","",IF(LEFT(A374,4)="http",IFERROR(MID(A374,FIND("/",A374,FIND("//",A374)+2),2000),"/"),A374))</f>
        <v/>
      </c>
      <c r="H374">
        <f>IF(G374="","",IFERROR(LEFT(SUBSTITUTE(G374,"#","?"),FIND("?",SUBSTITUTE(G374,"#","?"))-1),G374))</f>
        <v/>
      </c>
      <c r="I374">
        <f>IF(H374="","",LOWER(IF(AND(LEN(H374)&gt;1,RIGHT(H374,1)="/"),LEFT(H374,LEN(H374)-1),H374)))</f>
        <v/>
      </c>
      <c r="J374">
        <f>IF(I374="","",IFERROR(N(INDEX($A374:$E374,1,Rules!$H$16)),0))</f>
        <v/>
      </c>
      <c r="K374">
        <f>IF(I374="","",IFERROR(N(INDEX($A374:$E374,1,Rules!$H$17)),0))</f>
        <v/>
      </c>
      <c r="L374">
        <f>IF(I374="","",IFERROR(N(INDEX($A374:$E374,1,Rules!$H$18))*K374,0))</f>
        <v/>
      </c>
      <c r="M374">
        <f>IF(I374="","",IF(COUNTIF(Crawl!$EC$2:$EC$2001,I374)&gt;0,"Yes","No"))</f>
        <v/>
      </c>
    </row>
    <row r="375">
      <c r="G375">
        <f>IF(A375="","",IF(LEFT(A375,4)="http",IFERROR(MID(A375,FIND("/",A375,FIND("//",A375)+2),2000),"/"),A375))</f>
        <v/>
      </c>
      <c r="H375">
        <f>IF(G375="","",IFERROR(LEFT(SUBSTITUTE(G375,"#","?"),FIND("?",SUBSTITUTE(G375,"#","?"))-1),G375))</f>
        <v/>
      </c>
      <c r="I375">
        <f>IF(H375="","",LOWER(IF(AND(LEN(H375)&gt;1,RIGHT(H375,1)="/"),LEFT(H375,LEN(H375)-1),H375)))</f>
        <v/>
      </c>
      <c r="J375">
        <f>IF(I375="","",IFERROR(N(INDEX($A375:$E375,1,Rules!$H$16)),0))</f>
        <v/>
      </c>
      <c r="K375">
        <f>IF(I375="","",IFERROR(N(INDEX($A375:$E375,1,Rules!$H$17)),0))</f>
        <v/>
      </c>
      <c r="L375">
        <f>IF(I375="","",IFERROR(N(INDEX($A375:$E375,1,Rules!$H$18))*K375,0))</f>
        <v/>
      </c>
      <c r="M375">
        <f>IF(I375="","",IF(COUNTIF(Crawl!$EC$2:$EC$2001,I375)&gt;0,"Yes","No"))</f>
        <v/>
      </c>
    </row>
    <row r="376">
      <c r="G376">
        <f>IF(A376="","",IF(LEFT(A376,4)="http",IFERROR(MID(A376,FIND("/",A376,FIND("//",A376)+2),2000),"/"),A376))</f>
        <v/>
      </c>
      <c r="H376">
        <f>IF(G376="","",IFERROR(LEFT(SUBSTITUTE(G376,"#","?"),FIND("?",SUBSTITUTE(G376,"#","?"))-1),G376))</f>
        <v/>
      </c>
      <c r="I376">
        <f>IF(H376="","",LOWER(IF(AND(LEN(H376)&gt;1,RIGHT(H376,1)="/"),LEFT(H376,LEN(H376)-1),H376)))</f>
        <v/>
      </c>
      <c r="J376">
        <f>IF(I376="","",IFERROR(N(INDEX($A376:$E376,1,Rules!$H$16)),0))</f>
        <v/>
      </c>
      <c r="K376">
        <f>IF(I376="","",IFERROR(N(INDEX($A376:$E376,1,Rules!$H$17)),0))</f>
        <v/>
      </c>
      <c r="L376">
        <f>IF(I376="","",IFERROR(N(INDEX($A376:$E376,1,Rules!$H$18))*K376,0))</f>
        <v/>
      </c>
      <c r="M376">
        <f>IF(I376="","",IF(COUNTIF(Crawl!$EC$2:$EC$2001,I376)&gt;0,"Yes","No"))</f>
        <v/>
      </c>
    </row>
    <row r="377">
      <c r="G377">
        <f>IF(A377="","",IF(LEFT(A377,4)="http",IFERROR(MID(A377,FIND("/",A377,FIND("//",A377)+2),2000),"/"),A377))</f>
        <v/>
      </c>
      <c r="H377">
        <f>IF(G377="","",IFERROR(LEFT(SUBSTITUTE(G377,"#","?"),FIND("?",SUBSTITUTE(G377,"#","?"))-1),G377))</f>
        <v/>
      </c>
      <c r="I377">
        <f>IF(H377="","",LOWER(IF(AND(LEN(H377)&gt;1,RIGHT(H377,1)="/"),LEFT(H377,LEN(H377)-1),H377)))</f>
        <v/>
      </c>
      <c r="J377">
        <f>IF(I377="","",IFERROR(N(INDEX($A377:$E377,1,Rules!$H$16)),0))</f>
        <v/>
      </c>
      <c r="K377">
        <f>IF(I377="","",IFERROR(N(INDEX($A377:$E377,1,Rules!$H$17)),0))</f>
        <v/>
      </c>
      <c r="L377">
        <f>IF(I377="","",IFERROR(N(INDEX($A377:$E377,1,Rules!$H$18))*K377,0))</f>
        <v/>
      </c>
      <c r="M377">
        <f>IF(I377="","",IF(COUNTIF(Crawl!$EC$2:$EC$2001,I377)&gt;0,"Yes","No"))</f>
        <v/>
      </c>
    </row>
    <row r="378">
      <c r="G378">
        <f>IF(A378="","",IF(LEFT(A378,4)="http",IFERROR(MID(A378,FIND("/",A378,FIND("//",A378)+2),2000),"/"),A378))</f>
        <v/>
      </c>
      <c r="H378">
        <f>IF(G378="","",IFERROR(LEFT(SUBSTITUTE(G378,"#","?"),FIND("?",SUBSTITUTE(G378,"#","?"))-1),G378))</f>
        <v/>
      </c>
      <c r="I378">
        <f>IF(H378="","",LOWER(IF(AND(LEN(H378)&gt;1,RIGHT(H378,1)="/"),LEFT(H378,LEN(H378)-1),H378)))</f>
        <v/>
      </c>
      <c r="J378">
        <f>IF(I378="","",IFERROR(N(INDEX($A378:$E378,1,Rules!$H$16)),0))</f>
        <v/>
      </c>
      <c r="K378">
        <f>IF(I378="","",IFERROR(N(INDEX($A378:$E378,1,Rules!$H$17)),0))</f>
        <v/>
      </c>
      <c r="L378">
        <f>IF(I378="","",IFERROR(N(INDEX($A378:$E378,1,Rules!$H$18))*K378,0))</f>
        <v/>
      </c>
      <c r="M378">
        <f>IF(I378="","",IF(COUNTIF(Crawl!$EC$2:$EC$2001,I378)&gt;0,"Yes","No"))</f>
        <v/>
      </c>
    </row>
    <row r="379">
      <c r="G379">
        <f>IF(A379="","",IF(LEFT(A379,4)="http",IFERROR(MID(A379,FIND("/",A379,FIND("//",A379)+2),2000),"/"),A379))</f>
        <v/>
      </c>
      <c r="H379">
        <f>IF(G379="","",IFERROR(LEFT(SUBSTITUTE(G379,"#","?"),FIND("?",SUBSTITUTE(G379,"#","?"))-1),G379))</f>
        <v/>
      </c>
      <c r="I379">
        <f>IF(H379="","",LOWER(IF(AND(LEN(H379)&gt;1,RIGHT(H379,1)="/"),LEFT(H379,LEN(H379)-1),H379)))</f>
        <v/>
      </c>
      <c r="J379">
        <f>IF(I379="","",IFERROR(N(INDEX($A379:$E379,1,Rules!$H$16)),0))</f>
        <v/>
      </c>
      <c r="K379">
        <f>IF(I379="","",IFERROR(N(INDEX($A379:$E379,1,Rules!$H$17)),0))</f>
        <v/>
      </c>
      <c r="L379">
        <f>IF(I379="","",IFERROR(N(INDEX($A379:$E379,1,Rules!$H$18))*K379,0))</f>
        <v/>
      </c>
      <c r="M379">
        <f>IF(I379="","",IF(COUNTIF(Crawl!$EC$2:$EC$2001,I379)&gt;0,"Yes","No"))</f>
        <v/>
      </c>
    </row>
    <row r="380">
      <c r="G380">
        <f>IF(A380="","",IF(LEFT(A380,4)="http",IFERROR(MID(A380,FIND("/",A380,FIND("//",A380)+2),2000),"/"),A380))</f>
        <v/>
      </c>
      <c r="H380">
        <f>IF(G380="","",IFERROR(LEFT(SUBSTITUTE(G380,"#","?"),FIND("?",SUBSTITUTE(G380,"#","?"))-1),G380))</f>
        <v/>
      </c>
      <c r="I380">
        <f>IF(H380="","",LOWER(IF(AND(LEN(H380)&gt;1,RIGHT(H380,1)="/"),LEFT(H380,LEN(H380)-1),H380)))</f>
        <v/>
      </c>
      <c r="J380">
        <f>IF(I380="","",IFERROR(N(INDEX($A380:$E380,1,Rules!$H$16)),0))</f>
        <v/>
      </c>
      <c r="K380">
        <f>IF(I380="","",IFERROR(N(INDEX($A380:$E380,1,Rules!$H$17)),0))</f>
        <v/>
      </c>
      <c r="L380">
        <f>IF(I380="","",IFERROR(N(INDEX($A380:$E380,1,Rules!$H$18))*K380,0))</f>
        <v/>
      </c>
      <c r="M380">
        <f>IF(I380="","",IF(COUNTIF(Crawl!$EC$2:$EC$2001,I380)&gt;0,"Yes","No"))</f>
        <v/>
      </c>
    </row>
    <row r="381">
      <c r="G381">
        <f>IF(A381="","",IF(LEFT(A381,4)="http",IFERROR(MID(A381,FIND("/",A381,FIND("//",A381)+2),2000),"/"),A381))</f>
        <v/>
      </c>
      <c r="H381">
        <f>IF(G381="","",IFERROR(LEFT(SUBSTITUTE(G381,"#","?"),FIND("?",SUBSTITUTE(G381,"#","?"))-1),G381))</f>
        <v/>
      </c>
      <c r="I381">
        <f>IF(H381="","",LOWER(IF(AND(LEN(H381)&gt;1,RIGHT(H381,1)="/"),LEFT(H381,LEN(H381)-1),H381)))</f>
        <v/>
      </c>
      <c r="J381">
        <f>IF(I381="","",IFERROR(N(INDEX($A381:$E381,1,Rules!$H$16)),0))</f>
        <v/>
      </c>
      <c r="K381">
        <f>IF(I381="","",IFERROR(N(INDEX($A381:$E381,1,Rules!$H$17)),0))</f>
        <v/>
      </c>
      <c r="L381">
        <f>IF(I381="","",IFERROR(N(INDEX($A381:$E381,1,Rules!$H$18))*K381,0))</f>
        <v/>
      </c>
      <c r="M381">
        <f>IF(I381="","",IF(COUNTIF(Crawl!$EC$2:$EC$2001,I381)&gt;0,"Yes","No"))</f>
        <v/>
      </c>
    </row>
    <row r="382">
      <c r="G382">
        <f>IF(A382="","",IF(LEFT(A382,4)="http",IFERROR(MID(A382,FIND("/",A382,FIND("//",A382)+2),2000),"/"),A382))</f>
        <v/>
      </c>
      <c r="H382">
        <f>IF(G382="","",IFERROR(LEFT(SUBSTITUTE(G382,"#","?"),FIND("?",SUBSTITUTE(G382,"#","?"))-1),G382))</f>
        <v/>
      </c>
      <c r="I382">
        <f>IF(H382="","",LOWER(IF(AND(LEN(H382)&gt;1,RIGHT(H382,1)="/"),LEFT(H382,LEN(H382)-1),H382)))</f>
        <v/>
      </c>
      <c r="J382">
        <f>IF(I382="","",IFERROR(N(INDEX($A382:$E382,1,Rules!$H$16)),0))</f>
        <v/>
      </c>
      <c r="K382">
        <f>IF(I382="","",IFERROR(N(INDEX($A382:$E382,1,Rules!$H$17)),0))</f>
        <v/>
      </c>
      <c r="L382">
        <f>IF(I382="","",IFERROR(N(INDEX($A382:$E382,1,Rules!$H$18))*K382,0))</f>
        <v/>
      </c>
      <c r="M382">
        <f>IF(I382="","",IF(COUNTIF(Crawl!$EC$2:$EC$2001,I382)&gt;0,"Yes","No"))</f>
        <v/>
      </c>
    </row>
    <row r="383">
      <c r="G383">
        <f>IF(A383="","",IF(LEFT(A383,4)="http",IFERROR(MID(A383,FIND("/",A383,FIND("//",A383)+2),2000),"/"),A383))</f>
        <v/>
      </c>
      <c r="H383">
        <f>IF(G383="","",IFERROR(LEFT(SUBSTITUTE(G383,"#","?"),FIND("?",SUBSTITUTE(G383,"#","?"))-1),G383))</f>
        <v/>
      </c>
      <c r="I383">
        <f>IF(H383="","",LOWER(IF(AND(LEN(H383)&gt;1,RIGHT(H383,1)="/"),LEFT(H383,LEN(H383)-1),H383)))</f>
        <v/>
      </c>
      <c r="J383">
        <f>IF(I383="","",IFERROR(N(INDEX($A383:$E383,1,Rules!$H$16)),0))</f>
        <v/>
      </c>
      <c r="K383">
        <f>IF(I383="","",IFERROR(N(INDEX($A383:$E383,1,Rules!$H$17)),0))</f>
        <v/>
      </c>
      <c r="L383">
        <f>IF(I383="","",IFERROR(N(INDEX($A383:$E383,1,Rules!$H$18))*K383,0))</f>
        <v/>
      </c>
      <c r="M383">
        <f>IF(I383="","",IF(COUNTIF(Crawl!$EC$2:$EC$2001,I383)&gt;0,"Yes","No"))</f>
        <v/>
      </c>
    </row>
    <row r="384">
      <c r="G384">
        <f>IF(A384="","",IF(LEFT(A384,4)="http",IFERROR(MID(A384,FIND("/",A384,FIND("//",A384)+2),2000),"/"),A384))</f>
        <v/>
      </c>
      <c r="H384">
        <f>IF(G384="","",IFERROR(LEFT(SUBSTITUTE(G384,"#","?"),FIND("?",SUBSTITUTE(G384,"#","?"))-1),G384))</f>
        <v/>
      </c>
      <c r="I384">
        <f>IF(H384="","",LOWER(IF(AND(LEN(H384)&gt;1,RIGHT(H384,1)="/"),LEFT(H384,LEN(H384)-1),H384)))</f>
        <v/>
      </c>
      <c r="J384">
        <f>IF(I384="","",IFERROR(N(INDEX($A384:$E384,1,Rules!$H$16)),0))</f>
        <v/>
      </c>
      <c r="K384">
        <f>IF(I384="","",IFERROR(N(INDEX($A384:$E384,1,Rules!$H$17)),0))</f>
        <v/>
      </c>
      <c r="L384">
        <f>IF(I384="","",IFERROR(N(INDEX($A384:$E384,1,Rules!$H$18))*K384,0))</f>
        <v/>
      </c>
      <c r="M384">
        <f>IF(I384="","",IF(COUNTIF(Crawl!$EC$2:$EC$2001,I384)&gt;0,"Yes","No"))</f>
        <v/>
      </c>
    </row>
    <row r="385">
      <c r="G385">
        <f>IF(A385="","",IF(LEFT(A385,4)="http",IFERROR(MID(A385,FIND("/",A385,FIND("//",A385)+2),2000),"/"),A385))</f>
        <v/>
      </c>
      <c r="H385">
        <f>IF(G385="","",IFERROR(LEFT(SUBSTITUTE(G385,"#","?"),FIND("?",SUBSTITUTE(G385,"#","?"))-1),G385))</f>
        <v/>
      </c>
      <c r="I385">
        <f>IF(H385="","",LOWER(IF(AND(LEN(H385)&gt;1,RIGHT(H385,1)="/"),LEFT(H385,LEN(H385)-1),H385)))</f>
        <v/>
      </c>
      <c r="J385">
        <f>IF(I385="","",IFERROR(N(INDEX($A385:$E385,1,Rules!$H$16)),0))</f>
        <v/>
      </c>
      <c r="K385">
        <f>IF(I385="","",IFERROR(N(INDEX($A385:$E385,1,Rules!$H$17)),0))</f>
        <v/>
      </c>
      <c r="L385">
        <f>IF(I385="","",IFERROR(N(INDEX($A385:$E385,1,Rules!$H$18))*K385,0))</f>
        <v/>
      </c>
      <c r="M385">
        <f>IF(I385="","",IF(COUNTIF(Crawl!$EC$2:$EC$2001,I385)&gt;0,"Yes","No"))</f>
        <v/>
      </c>
    </row>
    <row r="386">
      <c r="G386">
        <f>IF(A386="","",IF(LEFT(A386,4)="http",IFERROR(MID(A386,FIND("/",A386,FIND("//",A386)+2),2000),"/"),A386))</f>
        <v/>
      </c>
      <c r="H386">
        <f>IF(G386="","",IFERROR(LEFT(SUBSTITUTE(G386,"#","?"),FIND("?",SUBSTITUTE(G386,"#","?"))-1),G386))</f>
        <v/>
      </c>
      <c r="I386">
        <f>IF(H386="","",LOWER(IF(AND(LEN(H386)&gt;1,RIGHT(H386,1)="/"),LEFT(H386,LEN(H386)-1),H386)))</f>
        <v/>
      </c>
      <c r="J386">
        <f>IF(I386="","",IFERROR(N(INDEX($A386:$E386,1,Rules!$H$16)),0))</f>
        <v/>
      </c>
      <c r="K386">
        <f>IF(I386="","",IFERROR(N(INDEX($A386:$E386,1,Rules!$H$17)),0))</f>
        <v/>
      </c>
      <c r="L386">
        <f>IF(I386="","",IFERROR(N(INDEX($A386:$E386,1,Rules!$H$18))*K386,0))</f>
        <v/>
      </c>
      <c r="M386">
        <f>IF(I386="","",IF(COUNTIF(Crawl!$EC$2:$EC$2001,I386)&gt;0,"Yes","No"))</f>
        <v/>
      </c>
    </row>
    <row r="387">
      <c r="G387">
        <f>IF(A387="","",IF(LEFT(A387,4)="http",IFERROR(MID(A387,FIND("/",A387,FIND("//",A387)+2),2000),"/"),A387))</f>
        <v/>
      </c>
      <c r="H387">
        <f>IF(G387="","",IFERROR(LEFT(SUBSTITUTE(G387,"#","?"),FIND("?",SUBSTITUTE(G387,"#","?"))-1),G387))</f>
        <v/>
      </c>
      <c r="I387">
        <f>IF(H387="","",LOWER(IF(AND(LEN(H387)&gt;1,RIGHT(H387,1)="/"),LEFT(H387,LEN(H387)-1),H387)))</f>
        <v/>
      </c>
      <c r="J387">
        <f>IF(I387="","",IFERROR(N(INDEX($A387:$E387,1,Rules!$H$16)),0))</f>
        <v/>
      </c>
      <c r="K387">
        <f>IF(I387="","",IFERROR(N(INDEX($A387:$E387,1,Rules!$H$17)),0))</f>
        <v/>
      </c>
      <c r="L387">
        <f>IF(I387="","",IFERROR(N(INDEX($A387:$E387,1,Rules!$H$18))*K387,0))</f>
        <v/>
      </c>
      <c r="M387">
        <f>IF(I387="","",IF(COUNTIF(Crawl!$EC$2:$EC$2001,I387)&gt;0,"Yes","No"))</f>
        <v/>
      </c>
    </row>
    <row r="388">
      <c r="G388">
        <f>IF(A388="","",IF(LEFT(A388,4)="http",IFERROR(MID(A388,FIND("/",A388,FIND("//",A388)+2),2000),"/"),A388))</f>
        <v/>
      </c>
      <c r="H388">
        <f>IF(G388="","",IFERROR(LEFT(SUBSTITUTE(G388,"#","?"),FIND("?",SUBSTITUTE(G388,"#","?"))-1),G388))</f>
        <v/>
      </c>
      <c r="I388">
        <f>IF(H388="","",LOWER(IF(AND(LEN(H388)&gt;1,RIGHT(H388,1)="/"),LEFT(H388,LEN(H388)-1),H388)))</f>
        <v/>
      </c>
      <c r="J388">
        <f>IF(I388="","",IFERROR(N(INDEX($A388:$E388,1,Rules!$H$16)),0))</f>
        <v/>
      </c>
      <c r="K388">
        <f>IF(I388="","",IFERROR(N(INDEX($A388:$E388,1,Rules!$H$17)),0))</f>
        <v/>
      </c>
      <c r="L388">
        <f>IF(I388="","",IFERROR(N(INDEX($A388:$E388,1,Rules!$H$18))*K388,0))</f>
        <v/>
      </c>
      <c r="M388">
        <f>IF(I388="","",IF(COUNTIF(Crawl!$EC$2:$EC$2001,I388)&gt;0,"Yes","No"))</f>
        <v/>
      </c>
    </row>
    <row r="389">
      <c r="G389">
        <f>IF(A389="","",IF(LEFT(A389,4)="http",IFERROR(MID(A389,FIND("/",A389,FIND("//",A389)+2),2000),"/"),A389))</f>
        <v/>
      </c>
      <c r="H389">
        <f>IF(G389="","",IFERROR(LEFT(SUBSTITUTE(G389,"#","?"),FIND("?",SUBSTITUTE(G389,"#","?"))-1),G389))</f>
        <v/>
      </c>
      <c r="I389">
        <f>IF(H389="","",LOWER(IF(AND(LEN(H389)&gt;1,RIGHT(H389,1)="/"),LEFT(H389,LEN(H389)-1),H389)))</f>
        <v/>
      </c>
      <c r="J389">
        <f>IF(I389="","",IFERROR(N(INDEX($A389:$E389,1,Rules!$H$16)),0))</f>
        <v/>
      </c>
      <c r="K389">
        <f>IF(I389="","",IFERROR(N(INDEX($A389:$E389,1,Rules!$H$17)),0))</f>
        <v/>
      </c>
      <c r="L389">
        <f>IF(I389="","",IFERROR(N(INDEX($A389:$E389,1,Rules!$H$18))*K389,0))</f>
        <v/>
      </c>
      <c r="M389">
        <f>IF(I389="","",IF(COUNTIF(Crawl!$EC$2:$EC$2001,I389)&gt;0,"Yes","No"))</f>
        <v/>
      </c>
    </row>
    <row r="390">
      <c r="G390">
        <f>IF(A390="","",IF(LEFT(A390,4)="http",IFERROR(MID(A390,FIND("/",A390,FIND("//",A390)+2),2000),"/"),A390))</f>
        <v/>
      </c>
      <c r="H390">
        <f>IF(G390="","",IFERROR(LEFT(SUBSTITUTE(G390,"#","?"),FIND("?",SUBSTITUTE(G390,"#","?"))-1),G390))</f>
        <v/>
      </c>
      <c r="I390">
        <f>IF(H390="","",LOWER(IF(AND(LEN(H390)&gt;1,RIGHT(H390,1)="/"),LEFT(H390,LEN(H390)-1),H390)))</f>
        <v/>
      </c>
      <c r="J390">
        <f>IF(I390="","",IFERROR(N(INDEX($A390:$E390,1,Rules!$H$16)),0))</f>
        <v/>
      </c>
      <c r="K390">
        <f>IF(I390="","",IFERROR(N(INDEX($A390:$E390,1,Rules!$H$17)),0))</f>
        <v/>
      </c>
      <c r="L390">
        <f>IF(I390="","",IFERROR(N(INDEX($A390:$E390,1,Rules!$H$18))*K390,0))</f>
        <v/>
      </c>
      <c r="M390">
        <f>IF(I390="","",IF(COUNTIF(Crawl!$EC$2:$EC$2001,I390)&gt;0,"Yes","No"))</f>
        <v/>
      </c>
    </row>
    <row r="391">
      <c r="G391">
        <f>IF(A391="","",IF(LEFT(A391,4)="http",IFERROR(MID(A391,FIND("/",A391,FIND("//",A391)+2),2000),"/"),A391))</f>
        <v/>
      </c>
      <c r="H391">
        <f>IF(G391="","",IFERROR(LEFT(SUBSTITUTE(G391,"#","?"),FIND("?",SUBSTITUTE(G391,"#","?"))-1),G391))</f>
        <v/>
      </c>
      <c r="I391">
        <f>IF(H391="","",LOWER(IF(AND(LEN(H391)&gt;1,RIGHT(H391,1)="/"),LEFT(H391,LEN(H391)-1),H391)))</f>
        <v/>
      </c>
      <c r="J391">
        <f>IF(I391="","",IFERROR(N(INDEX($A391:$E391,1,Rules!$H$16)),0))</f>
        <v/>
      </c>
      <c r="K391">
        <f>IF(I391="","",IFERROR(N(INDEX($A391:$E391,1,Rules!$H$17)),0))</f>
        <v/>
      </c>
      <c r="L391">
        <f>IF(I391="","",IFERROR(N(INDEX($A391:$E391,1,Rules!$H$18))*K391,0))</f>
        <v/>
      </c>
      <c r="M391">
        <f>IF(I391="","",IF(COUNTIF(Crawl!$EC$2:$EC$2001,I391)&gt;0,"Yes","No"))</f>
        <v/>
      </c>
    </row>
    <row r="392">
      <c r="G392">
        <f>IF(A392="","",IF(LEFT(A392,4)="http",IFERROR(MID(A392,FIND("/",A392,FIND("//",A392)+2),2000),"/"),A392))</f>
        <v/>
      </c>
      <c r="H392">
        <f>IF(G392="","",IFERROR(LEFT(SUBSTITUTE(G392,"#","?"),FIND("?",SUBSTITUTE(G392,"#","?"))-1),G392))</f>
        <v/>
      </c>
      <c r="I392">
        <f>IF(H392="","",LOWER(IF(AND(LEN(H392)&gt;1,RIGHT(H392,1)="/"),LEFT(H392,LEN(H392)-1),H392)))</f>
        <v/>
      </c>
      <c r="J392">
        <f>IF(I392="","",IFERROR(N(INDEX($A392:$E392,1,Rules!$H$16)),0))</f>
        <v/>
      </c>
      <c r="K392">
        <f>IF(I392="","",IFERROR(N(INDEX($A392:$E392,1,Rules!$H$17)),0))</f>
        <v/>
      </c>
      <c r="L392">
        <f>IF(I392="","",IFERROR(N(INDEX($A392:$E392,1,Rules!$H$18))*K392,0))</f>
        <v/>
      </c>
      <c r="M392">
        <f>IF(I392="","",IF(COUNTIF(Crawl!$EC$2:$EC$2001,I392)&gt;0,"Yes","No"))</f>
        <v/>
      </c>
    </row>
    <row r="393">
      <c r="G393">
        <f>IF(A393="","",IF(LEFT(A393,4)="http",IFERROR(MID(A393,FIND("/",A393,FIND("//",A393)+2),2000),"/"),A393))</f>
        <v/>
      </c>
      <c r="H393">
        <f>IF(G393="","",IFERROR(LEFT(SUBSTITUTE(G393,"#","?"),FIND("?",SUBSTITUTE(G393,"#","?"))-1),G393))</f>
        <v/>
      </c>
      <c r="I393">
        <f>IF(H393="","",LOWER(IF(AND(LEN(H393)&gt;1,RIGHT(H393,1)="/"),LEFT(H393,LEN(H393)-1),H393)))</f>
        <v/>
      </c>
      <c r="J393">
        <f>IF(I393="","",IFERROR(N(INDEX($A393:$E393,1,Rules!$H$16)),0))</f>
        <v/>
      </c>
      <c r="K393">
        <f>IF(I393="","",IFERROR(N(INDEX($A393:$E393,1,Rules!$H$17)),0))</f>
        <v/>
      </c>
      <c r="L393">
        <f>IF(I393="","",IFERROR(N(INDEX($A393:$E393,1,Rules!$H$18))*K393,0))</f>
        <v/>
      </c>
      <c r="M393">
        <f>IF(I393="","",IF(COUNTIF(Crawl!$EC$2:$EC$2001,I393)&gt;0,"Yes","No"))</f>
        <v/>
      </c>
    </row>
    <row r="394">
      <c r="G394">
        <f>IF(A394="","",IF(LEFT(A394,4)="http",IFERROR(MID(A394,FIND("/",A394,FIND("//",A394)+2),2000),"/"),A394))</f>
        <v/>
      </c>
      <c r="H394">
        <f>IF(G394="","",IFERROR(LEFT(SUBSTITUTE(G394,"#","?"),FIND("?",SUBSTITUTE(G394,"#","?"))-1),G394))</f>
        <v/>
      </c>
      <c r="I394">
        <f>IF(H394="","",LOWER(IF(AND(LEN(H394)&gt;1,RIGHT(H394,1)="/"),LEFT(H394,LEN(H394)-1),H394)))</f>
        <v/>
      </c>
      <c r="J394">
        <f>IF(I394="","",IFERROR(N(INDEX($A394:$E394,1,Rules!$H$16)),0))</f>
        <v/>
      </c>
      <c r="K394">
        <f>IF(I394="","",IFERROR(N(INDEX($A394:$E394,1,Rules!$H$17)),0))</f>
        <v/>
      </c>
      <c r="L394">
        <f>IF(I394="","",IFERROR(N(INDEX($A394:$E394,1,Rules!$H$18))*K394,0))</f>
        <v/>
      </c>
      <c r="M394">
        <f>IF(I394="","",IF(COUNTIF(Crawl!$EC$2:$EC$2001,I394)&gt;0,"Yes","No"))</f>
        <v/>
      </c>
    </row>
    <row r="395">
      <c r="G395">
        <f>IF(A395="","",IF(LEFT(A395,4)="http",IFERROR(MID(A395,FIND("/",A395,FIND("//",A395)+2),2000),"/"),A395))</f>
        <v/>
      </c>
      <c r="H395">
        <f>IF(G395="","",IFERROR(LEFT(SUBSTITUTE(G395,"#","?"),FIND("?",SUBSTITUTE(G395,"#","?"))-1),G395))</f>
        <v/>
      </c>
      <c r="I395">
        <f>IF(H395="","",LOWER(IF(AND(LEN(H395)&gt;1,RIGHT(H395,1)="/"),LEFT(H395,LEN(H395)-1),H395)))</f>
        <v/>
      </c>
      <c r="J395">
        <f>IF(I395="","",IFERROR(N(INDEX($A395:$E395,1,Rules!$H$16)),0))</f>
        <v/>
      </c>
      <c r="K395">
        <f>IF(I395="","",IFERROR(N(INDEX($A395:$E395,1,Rules!$H$17)),0))</f>
        <v/>
      </c>
      <c r="L395">
        <f>IF(I395="","",IFERROR(N(INDEX($A395:$E395,1,Rules!$H$18))*K395,0))</f>
        <v/>
      </c>
      <c r="M395">
        <f>IF(I395="","",IF(COUNTIF(Crawl!$EC$2:$EC$2001,I395)&gt;0,"Yes","No"))</f>
        <v/>
      </c>
    </row>
    <row r="396">
      <c r="G396">
        <f>IF(A396="","",IF(LEFT(A396,4)="http",IFERROR(MID(A396,FIND("/",A396,FIND("//",A396)+2),2000),"/"),A396))</f>
        <v/>
      </c>
      <c r="H396">
        <f>IF(G396="","",IFERROR(LEFT(SUBSTITUTE(G396,"#","?"),FIND("?",SUBSTITUTE(G396,"#","?"))-1),G396))</f>
        <v/>
      </c>
      <c r="I396">
        <f>IF(H396="","",LOWER(IF(AND(LEN(H396)&gt;1,RIGHT(H396,1)="/"),LEFT(H396,LEN(H396)-1),H396)))</f>
        <v/>
      </c>
      <c r="J396">
        <f>IF(I396="","",IFERROR(N(INDEX($A396:$E396,1,Rules!$H$16)),0))</f>
        <v/>
      </c>
      <c r="K396">
        <f>IF(I396="","",IFERROR(N(INDEX($A396:$E396,1,Rules!$H$17)),0))</f>
        <v/>
      </c>
      <c r="L396">
        <f>IF(I396="","",IFERROR(N(INDEX($A396:$E396,1,Rules!$H$18))*K396,0))</f>
        <v/>
      </c>
      <c r="M396">
        <f>IF(I396="","",IF(COUNTIF(Crawl!$EC$2:$EC$2001,I396)&gt;0,"Yes","No"))</f>
        <v/>
      </c>
    </row>
    <row r="397">
      <c r="G397">
        <f>IF(A397="","",IF(LEFT(A397,4)="http",IFERROR(MID(A397,FIND("/",A397,FIND("//",A397)+2),2000),"/"),A397))</f>
        <v/>
      </c>
      <c r="H397">
        <f>IF(G397="","",IFERROR(LEFT(SUBSTITUTE(G397,"#","?"),FIND("?",SUBSTITUTE(G397,"#","?"))-1),G397))</f>
        <v/>
      </c>
      <c r="I397">
        <f>IF(H397="","",LOWER(IF(AND(LEN(H397)&gt;1,RIGHT(H397,1)="/"),LEFT(H397,LEN(H397)-1),H397)))</f>
        <v/>
      </c>
      <c r="J397">
        <f>IF(I397="","",IFERROR(N(INDEX($A397:$E397,1,Rules!$H$16)),0))</f>
        <v/>
      </c>
      <c r="K397">
        <f>IF(I397="","",IFERROR(N(INDEX($A397:$E397,1,Rules!$H$17)),0))</f>
        <v/>
      </c>
      <c r="L397">
        <f>IF(I397="","",IFERROR(N(INDEX($A397:$E397,1,Rules!$H$18))*K397,0))</f>
        <v/>
      </c>
      <c r="M397">
        <f>IF(I397="","",IF(COUNTIF(Crawl!$EC$2:$EC$2001,I397)&gt;0,"Yes","No"))</f>
        <v/>
      </c>
    </row>
    <row r="398">
      <c r="G398">
        <f>IF(A398="","",IF(LEFT(A398,4)="http",IFERROR(MID(A398,FIND("/",A398,FIND("//",A398)+2),2000),"/"),A398))</f>
        <v/>
      </c>
      <c r="H398">
        <f>IF(G398="","",IFERROR(LEFT(SUBSTITUTE(G398,"#","?"),FIND("?",SUBSTITUTE(G398,"#","?"))-1),G398))</f>
        <v/>
      </c>
      <c r="I398">
        <f>IF(H398="","",LOWER(IF(AND(LEN(H398)&gt;1,RIGHT(H398,1)="/"),LEFT(H398,LEN(H398)-1),H398)))</f>
        <v/>
      </c>
      <c r="J398">
        <f>IF(I398="","",IFERROR(N(INDEX($A398:$E398,1,Rules!$H$16)),0))</f>
        <v/>
      </c>
      <c r="K398">
        <f>IF(I398="","",IFERROR(N(INDEX($A398:$E398,1,Rules!$H$17)),0))</f>
        <v/>
      </c>
      <c r="L398">
        <f>IF(I398="","",IFERROR(N(INDEX($A398:$E398,1,Rules!$H$18))*K398,0))</f>
        <v/>
      </c>
      <c r="M398">
        <f>IF(I398="","",IF(COUNTIF(Crawl!$EC$2:$EC$2001,I398)&gt;0,"Yes","No"))</f>
        <v/>
      </c>
    </row>
    <row r="399">
      <c r="G399">
        <f>IF(A399="","",IF(LEFT(A399,4)="http",IFERROR(MID(A399,FIND("/",A399,FIND("//",A399)+2),2000),"/"),A399))</f>
        <v/>
      </c>
      <c r="H399">
        <f>IF(G399="","",IFERROR(LEFT(SUBSTITUTE(G399,"#","?"),FIND("?",SUBSTITUTE(G399,"#","?"))-1),G399))</f>
        <v/>
      </c>
      <c r="I399">
        <f>IF(H399="","",LOWER(IF(AND(LEN(H399)&gt;1,RIGHT(H399,1)="/"),LEFT(H399,LEN(H399)-1),H399)))</f>
        <v/>
      </c>
      <c r="J399">
        <f>IF(I399="","",IFERROR(N(INDEX($A399:$E399,1,Rules!$H$16)),0))</f>
        <v/>
      </c>
      <c r="K399">
        <f>IF(I399="","",IFERROR(N(INDEX($A399:$E399,1,Rules!$H$17)),0))</f>
        <v/>
      </c>
      <c r="L399">
        <f>IF(I399="","",IFERROR(N(INDEX($A399:$E399,1,Rules!$H$18))*K399,0))</f>
        <v/>
      </c>
      <c r="M399">
        <f>IF(I399="","",IF(COUNTIF(Crawl!$EC$2:$EC$2001,I399)&gt;0,"Yes","No"))</f>
        <v/>
      </c>
    </row>
    <row r="400">
      <c r="G400">
        <f>IF(A400="","",IF(LEFT(A400,4)="http",IFERROR(MID(A400,FIND("/",A400,FIND("//",A400)+2),2000),"/"),A400))</f>
        <v/>
      </c>
      <c r="H400">
        <f>IF(G400="","",IFERROR(LEFT(SUBSTITUTE(G400,"#","?"),FIND("?",SUBSTITUTE(G400,"#","?"))-1),G400))</f>
        <v/>
      </c>
      <c r="I400">
        <f>IF(H400="","",LOWER(IF(AND(LEN(H400)&gt;1,RIGHT(H400,1)="/"),LEFT(H400,LEN(H400)-1),H400)))</f>
        <v/>
      </c>
      <c r="J400">
        <f>IF(I400="","",IFERROR(N(INDEX($A400:$E400,1,Rules!$H$16)),0))</f>
        <v/>
      </c>
      <c r="K400">
        <f>IF(I400="","",IFERROR(N(INDEX($A400:$E400,1,Rules!$H$17)),0))</f>
        <v/>
      </c>
      <c r="L400">
        <f>IF(I400="","",IFERROR(N(INDEX($A400:$E400,1,Rules!$H$18))*K400,0))</f>
        <v/>
      </c>
      <c r="M400">
        <f>IF(I400="","",IF(COUNTIF(Crawl!$EC$2:$EC$2001,I400)&gt;0,"Yes","No"))</f>
        <v/>
      </c>
    </row>
    <row r="401">
      <c r="G401">
        <f>IF(A401="","",IF(LEFT(A401,4)="http",IFERROR(MID(A401,FIND("/",A401,FIND("//",A401)+2),2000),"/"),A401))</f>
        <v/>
      </c>
      <c r="H401">
        <f>IF(G401="","",IFERROR(LEFT(SUBSTITUTE(G401,"#","?"),FIND("?",SUBSTITUTE(G401,"#","?"))-1),G401))</f>
        <v/>
      </c>
      <c r="I401">
        <f>IF(H401="","",LOWER(IF(AND(LEN(H401)&gt;1,RIGHT(H401,1)="/"),LEFT(H401,LEN(H401)-1),H401)))</f>
        <v/>
      </c>
      <c r="J401">
        <f>IF(I401="","",IFERROR(N(INDEX($A401:$E401,1,Rules!$H$16)),0))</f>
        <v/>
      </c>
      <c r="K401">
        <f>IF(I401="","",IFERROR(N(INDEX($A401:$E401,1,Rules!$H$17)),0))</f>
        <v/>
      </c>
      <c r="L401">
        <f>IF(I401="","",IFERROR(N(INDEX($A401:$E401,1,Rules!$H$18))*K401,0))</f>
        <v/>
      </c>
      <c r="M401">
        <f>IF(I401="","",IF(COUNTIF(Crawl!$EC$2:$EC$2001,I401)&gt;0,"Yes","No"))</f>
        <v/>
      </c>
    </row>
    <row r="402">
      <c r="G402">
        <f>IF(A402="","",IF(LEFT(A402,4)="http",IFERROR(MID(A402,FIND("/",A402,FIND("//",A402)+2),2000),"/"),A402))</f>
        <v/>
      </c>
      <c r="H402">
        <f>IF(G402="","",IFERROR(LEFT(SUBSTITUTE(G402,"#","?"),FIND("?",SUBSTITUTE(G402,"#","?"))-1),G402))</f>
        <v/>
      </c>
      <c r="I402">
        <f>IF(H402="","",LOWER(IF(AND(LEN(H402)&gt;1,RIGHT(H402,1)="/"),LEFT(H402,LEN(H402)-1),H402)))</f>
        <v/>
      </c>
      <c r="J402">
        <f>IF(I402="","",IFERROR(N(INDEX($A402:$E402,1,Rules!$H$16)),0))</f>
        <v/>
      </c>
      <c r="K402">
        <f>IF(I402="","",IFERROR(N(INDEX($A402:$E402,1,Rules!$H$17)),0))</f>
        <v/>
      </c>
      <c r="L402">
        <f>IF(I402="","",IFERROR(N(INDEX($A402:$E402,1,Rules!$H$18))*K402,0))</f>
        <v/>
      </c>
      <c r="M402">
        <f>IF(I402="","",IF(COUNTIF(Crawl!$EC$2:$EC$2001,I402)&gt;0,"Yes","No"))</f>
        <v/>
      </c>
    </row>
    <row r="403">
      <c r="G403">
        <f>IF(A403="","",IF(LEFT(A403,4)="http",IFERROR(MID(A403,FIND("/",A403,FIND("//",A403)+2),2000),"/"),A403))</f>
        <v/>
      </c>
      <c r="H403">
        <f>IF(G403="","",IFERROR(LEFT(SUBSTITUTE(G403,"#","?"),FIND("?",SUBSTITUTE(G403,"#","?"))-1),G403))</f>
        <v/>
      </c>
      <c r="I403">
        <f>IF(H403="","",LOWER(IF(AND(LEN(H403)&gt;1,RIGHT(H403,1)="/"),LEFT(H403,LEN(H403)-1),H403)))</f>
        <v/>
      </c>
      <c r="J403">
        <f>IF(I403="","",IFERROR(N(INDEX($A403:$E403,1,Rules!$H$16)),0))</f>
        <v/>
      </c>
      <c r="K403">
        <f>IF(I403="","",IFERROR(N(INDEX($A403:$E403,1,Rules!$H$17)),0))</f>
        <v/>
      </c>
      <c r="L403">
        <f>IF(I403="","",IFERROR(N(INDEX($A403:$E403,1,Rules!$H$18))*K403,0))</f>
        <v/>
      </c>
      <c r="M403">
        <f>IF(I403="","",IF(COUNTIF(Crawl!$EC$2:$EC$2001,I403)&gt;0,"Yes","No"))</f>
        <v/>
      </c>
    </row>
    <row r="404">
      <c r="G404">
        <f>IF(A404="","",IF(LEFT(A404,4)="http",IFERROR(MID(A404,FIND("/",A404,FIND("//",A404)+2),2000),"/"),A404))</f>
        <v/>
      </c>
      <c r="H404">
        <f>IF(G404="","",IFERROR(LEFT(SUBSTITUTE(G404,"#","?"),FIND("?",SUBSTITUTE(G404,"#","?"))-1),G404))</f>
        <v/>
      </c>
      <c r="I404">
        <f>IF(H404="","",LOWER(IF(AND(LEN(H404)&gt;1,RIGHT(H404,1)="/"),LEFT(H404,LEN(H404)-1),H404)))</f>
        <v/>
      </c>
      <c r="J404">
        <f>IF(I404="","",IFERROR(N(INDEX($A404:$E404,1,Rules!$H$16)),0))</f>
        <v/>
      </c>
      <c r="K404">
        <f>IF(I404="","",IFERROR(N(INDEX($A404:$E404,1,Rules!$H$17)),0))</f>
        <v/>
      </c>
      <c r="L404">
        <f>IF(I404="","",IFERROR(N(INDEX($A404:$E404,1,Rules!$H$18))*K404,0))</f>
        <v/>
      </c>
      <c r="M404">
        <f>IF(I404="","",IF(COUNTIF(Crawl!$EC$2:$EC$2001,I404)&gt;0,"Yes","No"))</f>
        <v/>
      </c>
    </row>
    <row r="405">
      <c r="G405">
        <f>IF(A405="","",IF(LEFT(A405,4)="http",IFERROR(MID(A405,FIND("/",A405,FIND("//",A405)+2),2000),"/"),A405))</f>
        <v/>
      </c>
      <c r="H405">
        <f>IF(G405="","",IFERROR(LEFT(SUBSTITUTE(G405,"#","?"),FIND("?",SUBSTITUTE(G405,"#","?"))-1),G405))</f>
        <v/>
      </c>
      <c r="I405">
        <f>IF(H405="","",LOWER(IF(AND(LEN(H405)&gt;1,RIGHT(H405,1)="/"),LEFT(H405,LEN(H405)-1),H405)))</f>
        <v/>
      </c>
      <c r="J405">
        <f>IF(I405="","",IFERROR(N(INDEX($A405:$E405,1,Rules!$H$16)),0))</f>
        <v/>
      </c>
      <c r="K405">
        <f>IF(I405="","",IFERROR(N(INDEX($A405:$E405,1,Rules!$H$17)),0))</f>
        <v/>
      </c>
      <c r="L405">
        <f>IF(I405="","",IFERROR(N(INDEX($A405:$E405,1,Rules!$H$18))*K405,0))</f>
        <v/>
      </c>
      <c r="M405">
        <f>IF(I405="","",IF(COUNTIF(Crawl!$EC$2:$EC$2001,I405)&gt;0,"Yes","No"))</f>
        <v/>
      </c>
    </row>
    <row r="406">
      <c r="G406">
        <f>IF(A406="","",IF(LEFT(A406,4)="http",IFERROR(MID(A406,FIND("/",A406,FIND("//",A406)+2),2000),"/"),A406))</f>
        <v/>
      </c>
      <c r="H406">
        <f>IF(G406="","",IFERROR(LEFT(SUBSTITUTE(G406,"#","?"),FIND("?",SUBSTITUTE(G406,"#","?"))-1),G406))</f>
        <v/>
      </c>
      <c r="I406">
        <f>IF(H406="","",LOWER(IF(AND(LEN(H406)&gt;1,RIGHT(H406,1)="/"),LEFT(H406,LEN(H406)-1),H406)))</f>
        <v/>
      </c>
      <c r="J406">
        <f>IF(I406="","",IFERROR(N(INDEX($A406:$E406,1,Rules!$H$16)),0))</f>
        <v/>
      </c>
      <c r="K406">
        <f>IF(I406="","",IFERROR(N(INDEX($A406:$E406,1,Rules!$H$17)),0))</f>
        <v/>
      </c>
      <c r="L406">
        <f>IF(I406="","",IFERROR(N(INDEX($A406:$E406,1,Rules!$H$18))*K406,0))</f>
        <v/>
      </c>
      <c r="M406">
        <f>IF(I406="","",IF(COUNTIF(Crawl!$EC$2:$EC$2001,I406)&gt;0,"Yes","No"))</f>
        <v/>
      </c>
    </row>
    <row r="407">
      <c r="G407">
        <f>IF(A407="","",IF(LEFT(A407,4)="http",IFERROR(MID(A407,FIND("/",A407,FIND("//",A407)+2),2000),"/"),A407))</f>
        <v/>
      </c>
      <c r="H407">
        <f>IF(G407="","",IFERROR(LEFT(SUBSTITUTE(G407,"#","?"),FIND("?",SUBSTITUTE(G407,"#","?"))-1),G407))</f>
        <v/>
      </c>
      <c r="I407">
        <f>IF(H407="","",LOWER(IF(AND(LEN(H407)&gt;1,RIGHT(H407,1)="/"),LEFT(H407,LEN(H407)-1),H407)))</f>
        <v/>
      </c>
      <c r="J407">
        <f>IF(I407="","",IFERROR(N(INDEX($A407:$E407,1,Rules!$H$16)),0))</f>
        <v/>
      </c>
      <c r="K407">
        <f>IF(I407="","",IFERROR(N(INDEX($A407:$E407,1,Rules!$H$17)),0))</f>
        <v/>
      </c>
      <c r="L407">
        <f>IF(I407="","",IFERROR(N(INDEX($A407:$E407,1,Rules!$H$18))*K407,0))</f>
        <v/>
      </c>
      <c r="M407">
        <f>IF(I407="","",IF(COUNTIF(Crawl!$EC$2:$EC$2001,I407)&gt;0,"Yes","No"))</f>
        <v/>
      </c>
    </row>
    <row r="408">
      <c r="G408">
        <f>IF(A408="","",IF(LEFT(A408,4)="http",IFERROR(MID(A408,FIND("/",A408,FIND("//",A408)+2),2000),"/"),A408))</f>
        <v/>
      </c>
      <c r="H408">
        <f>IF(G408="","",IFERROR(LEFT(SUBSTITUTE(G408,"#","?"),FIND("?",SUBSTITUTE(G408,"#","?"))-1),G408))</f>
        <v/>
      </c>
      <c r="I408">
        <f>IF(H408="","",LOWER(IF(AND(LEN(H408)&gt;1,RIGHT(H408,1)="/"),LEFT(H408,LEN(H408)-1),H408)))</f>
        <v/>
      </c>
      <c r="J408">
        <f>IF(I408="","",IFERROR(N(INDEX($A408:$E408,1,Rules!$H$16)),0))</f>
        <v/>
      </c>
      <c r="K408">
        <f>IF(I408="","",IFERROR(N(INDEX($A408:$E408,1,Rules!$H$17)),0))</f>
        <v/>
      </c>
      <c r="L408">
        <f>IF(I408="","",IFERROR(N(INDEX($A408:$E408,1,Rules!$H$18))*K408,0))</f>
        <v/>
      </c>
      <c r="M408">
        <f>IF(I408="","",IF(COUNTIF(Crawl!$EC$2:$EC$2001,I408)&gt;0,"Yes","No"))</f>
        <v/>
      </c>
    </row>
    <row r="409">
      <c r="G409">
        <f>IF(A409="","",IF(LEFT(A409,4)="http",IFERROR(MID(A409,FIND("/",A409,FIND("//",A409)+2),2000),"/"),A409))</f>
        <v/>
      </c>
      <c r="H409">
        <f>IF(G409="","",IFERROR(LEFT(SUBSTITUTE(G409,"#","?"),FIND("?",SUBSTITUTE(G409,"#","?"))-1),G409))</f>
        <v/>
      </c>
      <c r="I409">
        <f>IF(H409="","",LOWER(IF(AND(LEN(H409)&gt;1,RIGHT(H409,1)="/"),LEFT(H409,LEN(H409)-1),H409)))</f>
        <v/>
      </c>
      <c r="J409">
        <f>IF(I409="","",IFERROR(N(INDEX($A409:$E409,1,Rules!$H$16)),0))</f>
        <v/>
      </c>
      <c r="K409">
        <f>IF(I409="","",IFERROR(N(INDEX($A409:$E409,1,Rules!$H$17)),0))</f>
        <v/>
      </c>
      <c r="L409">
        <f>IF(I409="","",IFERROR(N(INDEX($A409:$E409,1,Rules!$H$18))*K409,0))</f>
        <v/>
      </c>
      <c r="M409">
        <f>IF(I409="","",IF(COUNTIF(Crawl!$EC$2:$EC$2001,I409)&gt;0,"Yes","No"))</f>
        <v/>
      </c>
    </row>
    <row r="410">
      <c r="G410">
        <f>IF(A410="","",IF(LEFT(A410,4)="http",IFERROR(MID(A410,FIND("/",A410,FIND("//",A410)+2),2000),"/"),A410))</f>
        <v/>
      </c>
      <c r="H410">
        <f>IF(G410="","",IFERROR(LEFT(SUBSTITUTE(G410,"#","?"),FIND("?",SUBSTITUTE(G410,"#","?"))-1),G410))</f>
        <v/>
      </c>
      <c r="I410">
        <f>IF(H410="","",LOWER(IF(AND(LEN(H410)&gt;1,RIGHT(H410,1)="/"),LEFT(H410,LEN(H410)-1),H410)))</f>
        <v/>
      </c>
      <c r="J410">
        <f>IF(I410="","",IFERROR(N(INDEX($A410:$E410,1,Rules!$H$16)),0))</f>
        <v/>
      </c>
      <c r="K410">
        <f>IF(I410="","",IFERROR(N(INDEX($A410:$E410,1,Rules!$H$17)),0))</f>
        <v/>
      </c>
      <c r="L410">
        <f>IF(I410="","",IFERROR(N(INDEX($A410:$E410,1,Rules!$H$18))*K410,0))</f>
        <v/>
      </c>
      <c r="M410">
        <f>IF(I410="","",IF(COUNTIF(Crawl!$EC$2:$EC$2001,I410)&gt;0,"Yes","No"))</f>
        <v/>
      </c>
    </row>
    <row r="411">
      <c r="G411">
        <f>IF(A411="","",IF(LEFT(A411,4)="http",IFERROR(MID(A411,FIND("/",A411,FIND("//",A411)+2),2000),"/"),A411))</f>
        <v/>
      </c>
      <c r="H411">
        <f>IF(G411="","",IFERROR(LEFT(SUBSTITUTE(G411,"#","?"),FIND("?",SUBSTITUTE(G411,"#","?"))-1),G411))</f>
        <v/>
      </c>
      <c r="I411">
        <f>IF(H411="","",LOWER(IF(AND(LEN(H411)&gt;1,RIGHT(H411,1)="/"),LEFT(H411,LEN(H411)-1),H411)))</f>
        <v/>
      </c>
      <c r="J411">
        <f>IF(I411="","",IFERROR(N(INDEX($A411:$E411,1,Rules!$H$16)),0))</f>
        <v/>
      </c>
      <c r="K411">
        <f>IF(I411="","",IFERROR(N(INDEX($A411:$E411,1,Rules!$H$17)),0))</f>
        <v/>
      </c>
      <c r="L411">
        <f>IF(I411="","",IFERROR(N(INDEX($A411:$E411,1,Rules!$H$18))*K411,0))</f>
        <v/>
      </c>
      <c r="M411">
        <f>IF(I411="","",IF(COUNTIF(Crawl!$EC$2:$EC$2001,I411)&gt;0,"Yes","No"))</f>
        <v/>
      </c>
    </row>
    <row r="412">
      <c r="G412">
        <f>IF(A412="","",IF(LEFT(A412,4)="http",IFERROR(MID(A412,FIND("/",A412,FIND("//",A412)+2),2000),"/"),A412))</f>
        <v/>
      </c>
      <c r="H412">
        <f>IF(G412="","",IFERROR(LEFT(SUBSTITUTE(G412,"#","?"),FIND("?",SUBSTITUTE(G412,"#","?"))-1),G412))</f>
        <v/>
      </c>
      <c r="I412">
        <f>IF(H412="","",LOWER(IF(AND(LEN(H412)&gt;1,RIGHT(H412,1)="/"),LEFT(H412,LEN(H412)-1),H412)))</f>
        <v/>
      </c>
      <c r="J412">
        <f>IF(I412="","",IFERROR(N(INDEX($A412:$E412,1,Rules!$H$16)),0))</f>
        <v/>
      </c>
      <c r="K412">
        <f>IF(I412="","",IFERROR(N(INDEX($A412:$E412,1,Rules!$H$17)),0))</f>
        <v/>
      </c>
      <c r="L412">
        <f>IF(I412="","",IFERROR(N(INDEX($A412:$E412,1,Rules!$H$18))*K412,0))</f>
        <v/>
      </c>
      <c r="M412">
        <f>IF(I412="","",IF(COUNTIF(Crawl!$EC$2:$EC$2001,I412)&gt;0,"Yes","No"))</f>
        <v/>
      </c>
    </row>
    <row r="413">
      <c r="G413">
        <f>IF(A413="","",IF(LEFT(A413,4)="http",IFERROR(MID(A413,FIND("/",A413,FIND("//",A413)+2),2000),"/"),A413))</f>
        <v/>
      </c>
      <c r="H413">
        <f>IF(G413="","",IFERROR(LEFT(SUBSTITUTE(G413,"#","?"),FIND("?",SUBSTITUTE(G413,"#","?"))-1),G413))</f>
        <v/>
      </c>
      <c r="I413">
        <f>IF(H413="","",LOWER(IF(AND(LEN(H413)&gt;1,RIGHT(H413,1)="/"),LEFT(H413,LEN(H413)-1),H413)))</f>
        <v/>
      </c>
      <c r="J413">
        <f>IF(I413="","",IFERROR(N(INDEX($A413:$E413,1,Rules!$H$16)),0))</f>
        <v/>
      </c>
      <c r="K413">
        <f>IF(I413="","",IFERROR(N(INDEX($A413:$E413,1,Rules!$H$17)),0))</f>
        <v/>
      </c>
      <c r="L413">
        <f>IF(I413="","",IFERROR(N(INDEX($A413:$E413,1,Rules!$H$18))*K413,0))</f>
        <v/>
      </c>
      <c r="M413">
        <f>IF(I413="","",IF(COUNTIF(Crawl!$EC$2:$EC$2001,I413)&gt;0,"Yes","No"))</f>
        <v/>
      </c>
    </row>
    <row r="414">
      <c r="G414">
        <f>IF(A414="","",IF(LEFT(A414,4)="http",IFERROR(MID(A414,FIND("/",A414,FIND("//",A414)+2),2000),"/"),A414))</f>
        <v/>
      </c>
      <c r="H414">
        <f>IF(G414="","",IFERROR(LEFT(SUBSTITUTE(G414,"#","?"),FIND("?",SUBSTITUTE(G414,"#","?"))-1),G414))</f>
        <v/>
      </c>
      <c r="I414">
        <f>IF(H414="","",LOWER(IF(AND(LEN(H414)&gt;1,RIGHT(H414,1)="/"),LEFT(H414,LEN(H414)-1),H414)))</f>
        <v/>
      </c>
      <c r="J414">
        <f>IF(I414="","",IFERROR(N(INDEX($A414:$E414,1,Rules!$H$16)),0))</f>
        <v/>
      </c>
      <c r="K414">
        <f>IF(I414="","",IFERROR(N(INDEX($A414:$E414,1,Rules!$H$17)),0))</f>
        <v/>
      </c>
      <c r="L414">
        <f>IF(I414="","",IFERROR(N(INDEX($A414:$E414,1,Rules!$H$18))*K414,0))</f>
        <v/>
      </c>
      <c r="M414">
        <f>IF(I414="","",IF(COUNTIF(Crawl!$EC$2:$EC$2001,I414)&gt;0,"Yes","No"))</f>
        <v/>
      </c>
    </row>
    <row r="415">
      <c r="G415">
        <f>IF(A415="","",IF(LEFT(A415,4)="http",IFERROR(MID(A415,FIND("/",A415,FIND("//",A415)+2),2000),"/"),A415))</f>
        <v/>
      </c>
      <c r="H415">
        <f>IF(G415="","",IFERROR(LEFT(SUBSTITUTE(G415,"#","?"),FIND("?",SUBSTITUTE(G415,"#","?"))-1),G415))</f>
        <v/>
      </c>
      <c r="I415">
        <f>IF(H415="","",LOWER(IF(AND(LEN(H415)&gt;1,RIGHT(H415,1)="/"),LEFT(H415,LEN(H415)-1),H415)))</f>
        <v/>
      </c>
      <c r="J415">
        <f>IF(I415="","",IFERROR(N(INDEX($A415:$E415,1,Rules!$H$16)),0))</f>
        <v/>
      </c>
      <c r="K415">
        <f>IF(I415="","",IFERROR(N(INDEX($A415:$E415,1,Rules!$H$17)),0))</f>
        <v/>
      </c>
      <c r="L415">
        <f>IF(I415="","",IFERROR(N(INDEX($A415:$E415,1,Rules!$H$18))*K415,0))</f>
        <v/>
      </c>
      <c r="M415">
        <f>IF(I415="","",IF(COUNTIF(Crawl!$EC$2:$EC$2001,I415)&gt;0,"Yes","No"))</f>
        <v/>
      </c>
    </row>
    <row r="416">
      <c r="G416">
        <f>IF(A416="","",IF(LEFT(A416,4)="http",IFERROR(MID(A416,FIND("/",A416,FIND("//",A416)+2),2000),"/"),A416))</f>
        <v/>
      </c>
      <c r="H416">
        <f>IF(G416="","",IFERROR(LEFT(SUBSTITUTE(G416,"#","?"),FIND("?",SUBSTITUTE(G416,"#","?"))-1),G416))</f>
        <v/>
      </c>
      <c r="I416">
        <f>IF(H416="","",LOWER(IF(AND(LEN(H416)&gt;1,RIGHT(H416,1)="/"),LEFT(H416,LEN(H416)-1),H416)))</f>
        <v/>
      </c>
      <c r="J416">
        <f>IF(I416="","",IFERROR(N(INDEX($A416:$E416,1,Rules!$H$16)),0))</f>
        <v/>
      </c>
      <c r="K416">
        <f>IF(I416="","",IFERROR(N(INDEX($A416:$E416,1,Rules!$H$17)),0))</f>
        <v/>
      </c>
      <c r="L416">
        <f>IF(I416="","",IFERROR(N(INDEX($A416:$E416,1,Rules!$H$18))*K416,0))</f>
        <v/>
      </c>
      <c r="M416">
        <f>IF(I416="","",IF(COUNTIF(Crawl!$EC$2:$EC$2001,I416)&gt;0,"Yes","No"))</f>
        <v/>
      </c>
    </row>
    <row r="417">
      <c r="G417">
        <f>IF(A417="","",IF(LEFT(A417,4)="http",IFERROR(MID(A417,FIND("/",A417,FIND("//",A417)+2),2000),"/"),A417))</f>
        <v/>
      </c>
      <c r="H417">
        <f>IF(G417="","",IFERROR(LEFT(SUBSTITUTE(G417,"#","?"),FIND("?",SUBSTITUTE(G417,"#","?"))-1),G417))</f>
        <v/>
      </c>
      <c r="I417">
        <f>IF(H417="","",LOWER(IF(AND(LEN(H417)&gt;1,RIGHT(H417,1)="/"),LEFT(H417,LEN(H417)-1),H417)))</f>
        <v/>
      </c>
      <c r="J417">
        <f>IF(I417="","",IFERROR(N(INDEX($A417:$E417,1,Rules!$H$16)),0))</f>
        <v/>
      </c>
      <c r="K417">
        <f>IF(I417="","",IFERROR(N(INDEX($A417:$E417,1,Rules!$H$17)),0))</f>
        <v/>
      </c>
      <c r="L417">
        <f>IF(I417="","",IFERROR(N(INDEX($A417:$E417,1,Rules!$H$18))*K417,0))</f>
        <v/>
      </c>
      <c r="M417">
        <f>IF(I417="","",IF(COUNTIF(Crawl!$EC$2:$EC$2001,I417)&gt;0,"Yes","No"))</f>
        <v/>
      </c>
    </row>
    <row r="418">
      <c r="G418">
        <f>IF(A418="","",IF(LEFT(A418,4)="http",IFERROR(MID(A418,FIND("/",A418,FIND("//",A418)+2),2000),"/"),A418))</f>
        <v/>
      </c>
      <c r="H418">
        <f>IF(G418="","",IFERROR(LEFT(SUBSTITUTE(G418,"#","?"),FIND("?",SUBSTITUTE(G418,"#","?"))-1),G418))</f>
        <v/>
      </c>
      <c r="I418">
        <f>IF(H418="","",LOWER(IF(AND(LEN(H418)&gt;1,RIGHT(H418,1)="/"),LEFT(H418,LEN(H418)-1),H418)))</f>
        <v/>
      </c>
      <c r="J418">
        <f>IF(I418="","",IFERROR(N(INDEX($A418:$E418,1,Rules!$H$16)),0))</f>
        <v/>
      </c>
      <c r="K418">
        <f>IF(I418="","",IFERROR(N(INDEX($A418:$E418,1,Rules!$H$17)),0))</f>
        <v/>
      </c>
      <c r="L418">
        <f>IF(I418="","",IFERROR(N(INDEX($A418:$E418,1,Rules!$H$18))*K418,0))</f>
        <v/>
      </c>
      <c r="M418">
        <f>IF(I418="","",IF(COUNTIF(Crawl!$EC$2:$EC$2001,I418)&gt;0,"Yes","No"))</f>
        <v/>
      </c>
    </row>
    <row r="419">
      <c r="G419">
        <f>IF(A419="","",IF(LEFT(A419,4)="http",IFERROR(MID(A419,FIND("/",A419,FIND("//",A419)+2),2000),"/"),A419))</f>
        <v/>
      </c>
      <c r="H419">
        <f>IF(G419="","",IFERROR(LEFT(SUBSTITUTE(G419,"#","?"),FIND("?",SUBSTITUTE(G419,"#","?"))-1),G419))</f>
        <v/>
      </c>
      <c r="I419">
        <f>IF(H419="","",LOWER(IF(AND(LEN(H419)&gt;1,RIGHT(H419,1)="/"),LEFT(H419,LEN(H419)-1),H419)))</f>
        <v/>
      </c>
      <c r="J419">
        <f>IF(I419="","",IFERROR(N(INDEX($A419:$E419,1,Rules!$H$16)),0))</f>
        <v/>
      </c>
      <c r="K419">
        <f>IF(I419="","",IFERROR(N(INDEX($A419:$E419,1,Rules!$H$17)),0))</f>
        <v/>
      </c>
      <c r="L419">
        <f>IF(I419="","",IFERROR(N(INDEX($A419:$E419,1,Rules!$H$18))*K419,0))</f>
        <v/>
      </c>
      <c r="M419">
        <f>IF(I419="","",IF(COUNTIF(Crawl!$EC$2:$EC$2001,I419)&gt;0,"Yes","No"))</f>
        <v/>
      </c>
    </row>
    <row r="420">
      <c r="G420">
        <f>IF(A420="","",IF(LEFT(A420,4)="http",IFERROR(MID(A420,FIND("/",A420,FIND("//",A420)+2),2000),"/"),A420))</f>
        <v/>
      </c>
      <c r="H420">
        <f>IF(G420="","",IFERROR(LEFT(SUBSTITUTE(G420,"#","?"),FIND("?",SUBSTITUTE(G420,"#","?"))-1),G420))</f>
        <v/>
      </c>
      <c r="I420">
        <f>IF(H420="","",LOWER(IF(AND(LEN(H420)&gt;1,RIGHT(H420,1)="/"),LEFT(H420,LEN(H420)-1),H420)))</f>
        <v/>
      </c>
      <c r="J420">
        <f>IF(I420="","",IFERROR(N(INDEX($A420:$E420,1,Rules!$H$16)),0))</f>
        <v/>
      </c>
      <c r="K420">
        <f>IF(I420="","",IFERROR(N(INDEX($A420:$E420,1,Rules!$H$17)),0))</f>
        <v/>
      </c>
      <c r="L420">
        <f>IF(I420="","",IFERROR(N(INDEX($A420:$E420,1,Rules!$H$18))*K420,0))</f>
        <v/>
      </c>
      <c r="M420">
        <f>IF(I420="","",IF(COUNTIF(Crawl!$EC$2:$EC$2001,I420)&gt;0,"Yes","No"))</f>
        <v/>
      </c>
    </row>
    <row r="421">
      <c r="G421">
        <f>IF(A421="","",IF(LEFT(A421,4)="http",IFERROR(MID(A421,FIND("/",A421,FIND("//",A421)+2),2000),"/"),A421))</f>
        <v/>
      </c>
      <c r="H421">
        <f>IF(G421="","",IFERROR(LEFT(SUBSTITUTE(G421,"#","?"),FIND("?",SUBSTITUTE(G421,"#","?"))-1),G421))</f>
        <v/>
      </c>
      <c r="I421">
        <f>IF(H421="","",LOWER(IF(AND(LEN(H421)&gt;1,RIGHT(H421,1)="/"),LEFT(H421,LEN(H421)-1),H421)))</f>
        <v/>
      </c>
      <c r="J421">
        <f>IF(I421="","",IFERROR(N(INDEX($A421:$E421,1,Rules!$H$16)),0))</f>
        <v/>
      </c>
      <c r="K421">
        <f>IF(I421="","",IFERROR(N(INDEX($A421:$E421,1,Rules!$H$17)),0))</f>
        <v/>
      </c>
      <c r="L421">
        <f>IF(I421="","",IFERROR(N(INDEX($A421:$E421,1,Rules!$H$18))*K421,0))</f>
        <v/>
      </c>
      <c r="M421">
        <f>IF(I421="","",IF(COUNTIF(Crawl!$EC$2:$EC$2001,I421)&gt;0,"Yes","No"))</f>
        <v/>
      </c>
    </row>
    <row r="422">
      <c r="G422">
        <f>IF(A422="","",IF(LEFT(A422,4)="http",IFERROR(MID(A422,FIND("/",A422,FIND("//",A422)+2),2000),"/"),A422))</f>
        <v/>
      </c>
      <c r="H422">
        <f>IF(G422="","",IFERROR(LEFT(SUBSTITUTE(G422,"#","?"),FIND("?",SUBSTITUTE(G422,"#","?"))-1),G422))</f>
        <v/>
      </c>
      <c r="I422">
        <f>IF(H422="","",LOWER(IF(AND(LEN(H422)&gt;1,RIGHT(H422,1)="/"),LEFT(H422,LEN(H422)-1),H422)))</f>
        <v/>
      </c>
      <c r="J422">
        <f>IF(I422="","",IFERROR(N(INDEX($A422:$E422,1,Rules!$H$16)),0))</f>
        <v/>
      </c>
      <c r="K422">
        <f>IF(I422="","",IFERROR(N(INDEX($A422:$E422,1,Rules!$H$17)),0))</f>
        <v/>
      </c>
      <c r="L422">
        <f>IF(I422="","",IFERROR(N(INDEX($A422:$E422,1,Rules!$H$18))*K422,0))</f>
        <v/>
      </c>
      <c r="M422">
        <f>IF(I422="","",IF(COUNTIF(Crawl!$EC$2:$EC$2001,I422)&gt;0,"Yes","No"))</f>
        <v/>
      </c>
    </row>
    <row r="423">
      <c r="G423">
        <f>IF(A423="","",IF(LEFT(A423,4)="http",IFERROR(MID(A423,FIND("/",A423,FIND("//",A423)+2),2000),"/"),A423))</f>
        <v/>
      </c>
      <c r="H423">
        <f>IF(G423="","",IFERROR(LEFT(SUBSTITUTE(G423,"#","?"),FIND("?",SUBSTITUTE(G423,"#","?"))-1),G423))</f>
        <v/>
      </c>
      <c r="I423">
        <f>IF(H423="","",LOWER(IF(AND(LEN(H423)&gt;1,RIGHT(H423,1)="/"),LEFT(H423,LEN(H423)-1),H423)))</f>
        <v/>
      </c>
      <c r="J423">
        <f>IF(I423="","",IFERROR(N(INDEX($A423:$E423,1,Rules!$H$16)),0))</f>
        <v/>
      </c>
      <c r="K423">
        <f>IF(I423="","",IFERROR(N(INDEX($A423:$E423,1,Rules!$H$17)),0))</f>
        <v/>
      </c>
      <c r="L423">
        <f>IF(I423="","",IFERROR(N(INDEX($A423:$E423,1,Rules!$H$18))*K423,0))</f>
        <v/>
      </c>
      <c r="M423">
        <f>IF(I423="","",IF(COUNTIF(Crawl!$EC$2:$EC$2001,I423)&gt;0,"Yes","No"))</f>
        <v/>
      </c>
    </row>
    <row r="424">
      <c r="G424">
        <f>IF(A424="","",IF(LEFT(A424,4)="http",IFERROR(MID(A424,FIND("/",A424,FIND("//",A424)+2),2000),"/"),A424))</f>
        <v/>
      </c>
      <c r="H424">
        <f>IF(G424="","",IFERROR(LEFT(SUBSTITUTE(G424,"#","?"),FIND("?",SUBSTITUTE(G424,"#","?"))-1),G424))</f>
        <v/>
      </c>
      <c r="I424">
        <f>IF(H424="","",LOWER(IF(AND(LEN(H424)&gt;1,RIGHT(H424,1)="/"),LEFT(H424,LEN(H424)-1),H424)))</f>
        <v/>
      </c>
      <c r="J424">
        <f>IF(I424="","",IFERROR(N(INDEX($A424:$E424,1,Rules!$H$16)),0))</f>
        <v/>
      </c>
      <c r="K424">
        <f>IF(I424="","",IFERROR(N(INDEX($A424:$E424,1,Rules!$H$17)),0))</f>
        <v/>
      </c>
      <c r="L424">
        <f>IF(I424="","",IFERROR(N(INDEX($A424:$E424,1,Rules!$H$18))*K424,0))</f>
        <v/>
      </c>
      <c r="M424">
        <f>IF(I424="","",IF(COUNTIF(Crawl!$EC$2:$EC$2001,I424)&gt;0,"Yes","No"))</f>
        <v/>
      </c>
    </row>
    <row r="425">
      <c r="G425">
        <f>IF(A425="","",IF(LEFT(A425,4)="http",IFERROR(MID(A425,FIND("/",A425,FIND("//",A425)+2),2000),"/"),A425))</f>
        <v/>
      </c>
      <c r="H425">
        <f>IF(G425="","",IFERROR(LEFT(SUBSTITUTE(G425,"#","?"),FIND("?",SUBSTITUTE(G425,"#","?"))-1),G425))</f>
        <v/>
      </c>
      <c r="I425">
        <f>IF(H425="","",LOWER(IF(AND(LEN(H425)&gt;1,RIGHT(H425,1)="/"),LEFT(H425,LEN(H425)-1),H425)))</f>
        <v/>
      </c>
      <c r="J425">
        <f>IF(I425="","",IFERROR(N(INDEX($A425:$E425,1,Rules!$H$16)),0))</f>
        <v/>
      </c>
      <c r="K425">
        <f>IF(I425="","",IFERROR(N(INDEX($A425:$E425,1,Rules!$H$17)),0))</f>
        <v/>
      </c>
      <c r="L425">
        <f>IF(I425="","",IFERROR(N(INDEX($A425:$E425,1,Rules!$H$18))*K425,0))</f>
        <v/>
      </c>
      <c r="M425">
        <f>IF(I425="","",IF(COUNTIF(Crawl!$EC$2:$EC$2001,I425)&gt;0,"Yes","No"))</f>
        <v/>
      </c>
    </row>
    <row r="426">
      <c r="G426">
        <f>IF(A426="","",IF(LEFT(A426,4)="http",IFERROR(MID(A426,FIND("/",A426,FIND("//",A426)+2),2000),"/"),A426))</f>
        <v/>
      </c>
      <c r="H426">
        <f>IF(G426="","",IFERROR(LEFT(SUBSTITUTE(G426,"#","?"),FIND("?",SUBSTITUTE(G426,"#","?"))-1),G426))</f>
        <v/>
      </c>
      <c r="I426">
        <f>IF(H426="","",LOWER(IF(AND(LEN(H426)&gt;1,RIGHT(H426,1)="/"),LEFT(H426,LEN(H426)-1),H426)))</f>
        <v/>
      </c>
      <c r="J426">
        <f>IF(I426="","",IFERROR(N(INDEX($A426:$E426,1,Rules!$H$16)),0))</f>
        <v/>
      </c>
      <c r="K426">
        <f>IF(I426="","",IFERROR(N(INDEX($A426:$E426,1,Rules!$H$17)),0))</f>
        <v/>
      </c>
      <c r="L426">
        <f>IF(I426="","",IFERROR(N(INDEX($A426:$E426,1,Rules!$H$18))*K426,0))</f>
        <v/>
      </c>
      <c r="M426">
        <f>IF(I426="","",IF(COUNTIF(Crawl!$EC$2:$EC$2001,I426)&gt;0,"Yes","No"))</f>
        <v/>
      </c>
    </row>
    <row r="427">
      <c r="G427">
        <f>IF(A427="","",IF(LEFT(A427,4)="http",IFERROR(MID(A427,FIND("/",A427,FIND("//",A427)+2),2000),"/"),A427))</f>
        <v/>
      </c>
      <c r="H427">
        <f>IF(G427="","",IFERROR(LEFT(SUBSTITUTE(G427,"#","?"),FIND("?",SUBSTITUTE(G427,"#","?"))-1),G427))</f>
        <v/>
      </c>
      <c r="I427">
        <f>IF(H427="","",LOWER(IF(AND(LEN(H427)&gt;1,RIGHT(H427,1)="/"),LEFT(H427,LEN(H427)-1),H427)))</f>
        <v/>
      </c>
      <c r="J427">
        <f>IF(I427="","",IFERROR(N(INDEX($A427:$E427,1,Rules!$H$16)),0))</f>
        <v/>
      </c>
      <c r="K427">
        <f>IF(I427="","",IFERROR(N(INDEX($A427:$E427,1,Rules!$H$17)),0))</f>
        <v/>
      </c>
      <c r="L427">
        <f>IF(I427="","",IFERROR(N(INDEX($A427:$E427,1,Rules!$H$18))*K427,0))</f>
        <v/>
      </c>
      <c r="M427">
        <f>IF(I427="","",IF(COUNTIF(Crawl!$EC$2:$EC$2001,I427)&gt;0,"Yes","No"))</f>
        <v/>
      </c>
    </row>
    <row r="428">
      <c r="G428">
        <f>IF(A428="","",IF(LEFT(A428,4)="http",IFERROR(MID(A428,FIND("/",A428,FIND("//",A428)+2),2000),"/"),A428))</f>
        <v/>
      </c>
      <c r="H428">
        <f>IF(G428="","",IFERROR(LEFT(SUBSTITUTE(G428,"#","?"),FIND("?",SUBSTITUTE(G428,"#","?"))-1),G428))</f>
        <v/>
      </c>
      <c r="I428">
        <f>IF(H428="","",LOWER(IF(AND(LEN(H428)&gt;1,RIGHT(H428,1)="/"),LEFT(H428,LEN(H428)-1),H428)))</f>
        <v/>
      </c>
      <c r="J428">
        <f>IF(I428="","",IFERROR(N(INDEX($A428:$E428,1,Rules!$H$16)),0))</f>
        <v/>
      </c>
      <c r="K428">
        <f>IF(I428="","",IFERROR(N(INDEX($A428:$E428,1,Rules!$H$17)),0))</f>
        <v/>
      </c>
      <c r="L428">
        <f>IF(I428="","",IFERROR(N(INDEX($A428:$E428,1,Rules!$H$18))*K428,0))</f>
        <v/>
      </c>
      <c r="M428">
        <f>IF(I428="","",IF(COUNTIF(Crawl!$EC$2:$EC$2001,I428)&gt;0,"Yes","No"))</f>
        <v/>
      </c>
    </row>
    <row r="429">
      <c r="G429">
        <f>IF(A429="","",IF(LEFT(A429,4)="http",IFERROR(MID(A429,FIND("/",A429,FIND("//",A429)+2),2000),"/"),A429))</f>
        <v/>
      </c>
      <c r="H429">
        <f>IF(G429="","",IFERROR(LEFT(SUBSTITUTE(G429,"#","?"),FIND("?",SUBSTITUTE(G429,"#","?"))-1),G429))</f>
        <v/>
      </c>
      <c r="I429">
        <f>IF(H429="","",LOWER(IF(AND(LEN(H429)&gt;1,RIGHT(H429,1)="/"),LEFT(H429,LEN(H429)-1),H429)))</f>
        <v/>
      </c>
      <c r="J429">
        <f>IF(I429="","",IFERROR(N(INDEX($A429:$E429,1,Rules!$H$16)),0))</f>
        <v/>
      </c>
      <c r="K429">
        <f>IF(I429="","",IFERROR(N(INDEX($A429:$E429,1,Rules!$H$17)),0))</f>
        <v/>
      </c>
      <c r="L429">
        <f>IF(I429="","",IFERROR(N(INDEX($A429:$E429,1,Rules!$H$18))*K429,0))</f>
        <v/>
      </c>
      <c r="M429">
        <f>IF(I429="","",IF(COUNTIF(Crawl!$EC$2:$EC$2001,I429)&gt;0,"Yes","No"))</f>
        <v/>
      </c>
    </row>
    <row r="430">
      <c r="G430">
        <f>IF(A430="","",IF(LEFT(A430,4)="http",IFERROR(MID(A430,FIND("/",A430,FIND("//",A430)+2),2000),"/"),A430))</f>
        <v/>
      </c>
      <c r="H430">
        <f>IF(G430="","",IFERROR(LEFT(SUBSTITUTE(G430,"#","?"),FIND("?",SUBSTITUTE(G430,"#","?"))-1),G430))</f>
        <v/>
      </c>
      <c r="I430">
        <f>IF(H430="","",LOWER(IF(AND(LEN(H430)&gt;1,RIGHT(H430,1)="/"),LEFT(H430,LEN(H430)-1),H430)))</f>
        <v/>
      </c>
      <c r="J430">
        <f>IF(I430="","",IFERROR(N(INDEX($A430:$E430,1,Rules!$H$16)),0))</f>
        <v/>
      </c>
      <c r="K430">
        <f>IF(I430="","",IFERROR(N(INDEX($A430:$E430,1,Rules!$H$17)),0))</f>
        <v/>
      </c>
      <c r="L430">
        <f>IF(I430="","",IFERROR(N(INDEX($A430:$E430,1,Rules!$H$18))*K430,0))</f>
        <v/>
      </c>
      <c r="M430">
        <f>IF(I430="","",IF(COUNTIF(Crawl!$EC$2:$EC$2001,I430)&gt;0,"Yes","No"))</f>
        <v/>
      </c>
    </row>
    <row r="431">
      <c r="G431">
        <f>IF(A431="","",IF(LEFT(A431,4)="http",IFERROR(MID(A431,FIND("/",A431,FIND("//",A431)+2),2000),"/"),A431))</f>
        <v/>
      </c>
      <c r="H431">
        <f>IF(G431="","",IFERROR(LEFT(SUBSTITUTE(G431,"#","?"),FIND("?",SUBSTITUTE(G431,"#","?"))-1),G431))</f>
        <v/>
      </c>
      <c r="I431">
        <f>IF(H431="","",LOWER(IF(AND(LEN(H431)&gt;1,RIGHT(H431,1)="/"),LEFT(H431,LEN(H431)-1),H431)))</f>
        <v/>
      </c>
      <c r="J431">
        <f>IF(I431="","",IFERROR(N(INDEX($A431:$E431,1,Rules!$H$16)),0))</f>
        <v/>
      </c>
      <c r="K431">
        <f>IF(I431="","",IFERROR(N(INDEX($A431:$E431,1,Rules!$H$17)),0))</f>
        <v/>
      </c>
      <c r="L431">
        <f>IF(I431="","",IFERROR(N(INDEX($A431:$E431,1,Rules!$H$18))*K431,0))</f>
        <v/>
      </c>
      <c r="M431">
        <f>IF(I431="","",IF(COUNTIF(Crawl!$EC$2:$EC$2001,I431)&gt;0,"Yes","No"))</f>
        <v/>
      </c>
    </row>
    <row r="432">
      <c r="G432">
        <f>IF(A432="","",IF(LEFT(A432,4)="http",IFERROR(MID(A432,FIND("/",A432,FIND("//",A432)+2),2000),"/"),A432))</f>
        <v/>
      </c>
      <c r="H432">
        <f>IF(G432="","",IFERROR(LEFT(SUBSTITUTE(G432,"#","?"),FIND("?",SUBSTITUTE(G432,"#","?"))-1),G432))</f>
        <v/>
      </c>
      <c r="I432">
        <f>IF(H432="","",LOWER(IF(AND(LEN(H432)&gt;1,RIGHT(H432,1)="/"),LEFT(H432,LEN(H432)-1),H432)))</f>
        <v/>
      </c>
      <c r="J432">
        <f>IF(I432="","",IFERROR(N(INDEX($A432:$E432,1,Rules!$H$16)),0))</f>
        <v/>
      </c>
      <c r="K432">
        <f>IF(I432="","",IFERROR(N(INDEX($A432:$E432,1,Rules!$H$17)),0))</f>
        <v/>
      </c>
      <c r="L432">
        <f>IF(I432="","",IFERROR(N(INDEX($A432:$E432,1,Rules!$H$18))*K432,0))</f>
        <v/>
      </c>
      <c r="M432">
        <f>IF(I432="","",IF(COUNTIF(Crawl!$EC$2:$EC$2001,I432)&gt;0,"Yes","No"))</f>
        <v/>
      </c>
    </row>
    <row r="433">
      <c r="G433">
        <f>IF(A433="","",IF(LEFT(A433,4)="http",IFERROR(MID(A433,FIND("/",A433,FIND("//",A433)+2),2000),"/"),A433))</f>
        <v/>
      </c>
      <c r="H433">
        <f>IF(G433="","",IFERROR(LEFT(SUBSTITUTE(G433,"#","?"),FIND("?",SUBSTITUTE(G433,"#","?"))-1),G433))</f>
        <v/>
      </c>
      <c r="I433">
        <f>IF(H433="","",LOWER(IF(AND(LEN(H433)&gt;1,RIGHT(H433,1)="/"),LEFT(H433,LEN(H433)-1),H433)))</f>
        <v/>
      </c>
      <c r="J433">
        <f>IF(I433="","",IFERROR(N(INDEX($A433:$E433,1,Rules!$H$16)),0))</f>
        <v/>
      </c>
      <c r="K433">
        <f>IF(I433="","",IFERROR(N(INDEX($A433:$E433,1,Rules!$H$17)),0))</f>
        <v/>
      </c>
      <c r="L433">
        <f>IF(I433="","",IFERROR(N(INDEX($A433:$E433,1,Rules!$H$18))*K433,0))</f>
        <v/>
      </c>
      <c r="M433">
        <f>IF(I433="","",IF(COUNTIF(Crawl!$EC$2:$EC$2001,I433)&gt;0,"Yes","No"))</f>
        <v/>
      </c>
    </row>
    <row r="434">
      <c r="G434">
        <f>IF(A434="","",IF(LEFT(A434,4)="http",IFERROR(MID(A434,FIND("/",A434,FIND("//",A434)+2),2000),"/"),A434))</f>
        <v/>
      </c>
      <c r="H434">
        <f>IF(G434="","",IFERROR(LEFT(SUBSTITUTE(G434,"#","?"),FIND("?",SUBSTITUTE(G434,"#","?"))-1),G434))</f>
        <v/>
      </c>
      <c r="I434">
        <f>IF(H434="","",LOWER(IF(AND(LEN(H434)&gt;1,RIGHT(H434,1)="/"),LEFT(H434,LEN(H434)-1),H434)))</f>
        <v/>
      </c>
      <c r="J434">
        <f>IF(I434="","",IFERROR(N(INDEX($A434:$E434,1,Rules!$H$16)),0))</f>
        <v/>
      </c>
      <c r="K434">
        <f>IF(I434="","",IFERROR(N(INDEX($A434:$E434,1,Rules!$H$17)),0))</f>
        <v/>
      </c>
      <c r="L434">
        <f>IF(I434="","",IFERROR(N(INDEX($A434:$E434,1,Rules!$H$18))*K434,0))</f>
        <v/>
      </c>
      <c r="M434">
        <f>IF(I434="","",IF(COUNTIF(Crawl!$EC$2:$EC$2001,I434)&gt;0,"Yes","No"))</f>
        <v/>
      </c>
    </row>
    <row r="435">
      <c r="G435">
        <f>IF(A435="","",IF(LEFT(A435,4)="http",IFERROR(MID(A435,FIND("/",A435,FIND("//",A435)+2),2000),"/"),A435))</f>
        <v/>
      </c>
      <c r="H435">
        <f>IF(G435="","",IFERROR(LEFT(SUBSTITUTE(G435,"#","?"),FIND("?",SUBSTITUTE(G435,"#","?"))-1),G435))</f>
        <v/>
      </c>
      <c r="I435">
        <f>IF(H435="","",LOWER(IF(AND(LEN(H435)&gt;1,RIGHT(H435,1)="/"),LEFT(H435,LEN(H435)-1),H435)))</f>
        <v/>
      </c>
      <c r="J435">
        <f>IF(I435="","",IFERROR(N(INDEX($A435:$E435,1,Rules!$H$16)),0))</f>
        <v/>
      </c>
      <c r="K435">
        <f>IF(I435="","",IFERROR(N(INDEX($A435:$E435,1,Rules!$H$17)),0))</f>
        <v/>
      </c>
      <c r="L435">
        <f>IF(I435="","",IFERROR(N(INDEX($A435:$E435,1,Rules!$H$18))*K435,0))</f>
        <v/>
      </c>
      <c r="M435">
        <f>IF(I435="","",IF(COUNTIF(Crawl!$EC$2:$EC$2001,I435)&gt;0,"Yes","No"))</f>
        <v/>
      </c>
    </row>
    <row r="436">
      <c r="G436">
        <f>IF(A436="","",IF(LEFT(A436,4)="http",IFERROR(MID(A436,FIND("/",A436,FIND("//",A436)+2),2000),"/"),A436))</f>
        <v/>
      </c>
      <c r="H436">
        <f>IF(G436="","",IFERROR(LEFT(SUBSTITUTE(G436,"#","?"),FIND("?",SUBSTITUTE(G436,"#","?"))-1),G436))</f>
        <v/>
      </c>
      <c r="I436">
        <f>IF(H436="","",LOWER(IF(AND(LEN(H436)&gt;1,RIGHT(H436,1)="/"),LEFT(H436,LEN(H436)-1),H436)))</f>
        <v/>
      </c>
      <c r="J436">
        <f>IF(I436="","",IFERROR(N(INDEX($A436:$E436,1,Rules!$H$16)),0))</f>
        <v/>
      </c>
      <c r="K436">
        <f>IF(I436="","",IFERROR(N(INDEX($A436:$E436,1,Rules!$H$17)),0))</f>
        <v/>
      </c>
      <c r="L436">
        <f>IF(I436="","",IFERROR(N(INDEX($A436:$E436,1,Rules!$H$18))*K436,0))</f>
        <v/>
      </c>
      <c r="M436">
        <f>IF(I436="","",IF(COUNTIF(Crawl!$EC$2:$EC$2001,I436)&gt;0,"Yes","No"))</f>
        <v/>
      </c>
    </row>
    <row r="437">
      <c r="G437">
        <f>IF(A437="","",IF(LEFT(A437,4)="http",IFERROR(MID(A437,FIND("/",A437,FIND("//",A437)+2),2000),"/"),A437))</f>
        <v/>
      </c>
      <c r="H437">
        <f>IF(G437="","",IFERROR(LEFT(SUBSTITUTE(G437,"#","?"),FIND("?",SUBSTITUTE(G437,"#","?"))-1),G437))</f>
        <v/>
      </c>
      <c r="I437">
        <f>IF(H437="","",LOWER(IF(AND(LEN(H437)&gt;1,RIGHT(H437,1)="/"),LEFT(H437,LEN(H437)-1),H437)))</f>
        <v/>
      </c>
      <c r="J437">
        <f>IF(I437="","",IFERROR(N(INDEX($A437:$E437,1,Rules!$H$16)),0))</f>
        <v/>
      </c>
      <c r="K437">
        <f>IF(I437="","",IFERROR(N(INDEX($A437:$E437,1,Rules!$H$17)),0))</f>
        <v/>
      </c>
      <c r="L437">
        <f>IF(I437="","",IFERROR(N(INDEX($A437:$E437,1,Rules!$H$18))*K437,0))</f>
        <v/>
      </c>
      <c r="M437">
        <f>IF(I437="","",IF(COUNTIF(Crawl!$EC$2:$EC$2001,I437)&gt;0,"Yes","No"))</f>
        <v/>
      </c>
    </row>
    <row r="438">
      <c r="G438">
        <f>IF(A438="","",IF(LEFT(A438,4)="http",IFERROR(MID(A438,FIND("/",A438,FIND("//",A438)+2),2000),"/"),A438))</f>
        <v/>
      </c>
      <c r="H438">
        <f>IF(G438="","",IFERROR(LEFT(SUBSTITUTE(G438,"#","?"),FIND("?",SUBSTITUTE(G438,"#","?"))-1),G438))</f>
        <v/>
      </c>
      <c r="I438">
        <f>IF(H438="","",LOWER(IF(AND(LEN(H438)&gt;1,RIGHT(H438,1)="/"),LEFT(H438,LEN(H438)-1),H438)))</f>
        <v/>
      </c>
      <c r="J438">
        <f>IF(I438="","",IFERROR(N(INDEX($A438:$E438,1,Rules!$H$16)),0))</f>
        <v/>
      </c>
      <c r="K438">
        <f>IF(I438="","",IFERROR(N(INDEX($A438:$E438,1,Rules!$H$17)),0))</f>
        <v/>
      </c>
      <c r="L438">
        <f>IF(I438="","",IFERROR(N(INDEX($A438:$E438,1,Rules!$H$18))*K438,0))</f>
        <v/>
      </c>
      <c r="M438">
        <f>IF(I438="","",IF(COUNTIF(Crawl!$EC$2:$EC$2001,I438)&gt;0,"Yes","No"))</f>
        <v/>
      </c>
    </row>
    <row r="439">
      <c r="G439">
        <f>IF(A439="","",IF(LEFT(A439,4)="http",IFERROR(MID(A439,FIND("/",A439,FIND("//",A439)+2),2000),"/"),A439))</f>
        <v/>
      </c>
      <c r="H439">
        <f>IF(G439="","",IFERROR(LEFT(SUBSTITUTE(G439,"#","?"),FIND("?",SUBSTITUTE(G439,"#","?"))-1),G439))</f>
        <v/>
      </c>
      <c r="I439">
        <f>IF(H439="","",LOWER(IF(AND(LEN(H439)&gt;1,RIGHT(H439,1)="/"),LEFT(H439,LEN(H439)-1),H439)))</f>
        <v/>
      </c>
      <c r="J439">
        <f>IF(I439="","",IFERROR(N(INDEX($A439:$E439,1,Rules!$H$16)),0))</f>
        <v/>
      </c>
      <c r="K439">
        <f>IF(I439="","",IFERROR(N(INDEX($A439:$E439,1,Rules!$H$17)),0))</f>
        <v/>
      </c>
      <c r="L439">
        <f>IF(I439="","",IFERROR(N(INDEX($A439:$E439,1,Rules!$H$18))*K439,0))</f>
        <v/>
      </c>
      <c r="M439">
        <f>IF(I439="","",IF(COUNTIF(Crawl!$EC$2:$EC$2001,I439)&gt;0,"Yes","No"))</f>
        <v/>
      </c>
    </row>
    <row r="440">
      <c r="G440">
        <f>IF(A440="","",IF(LEFT(A440,4)="http",IFERROR(MID(A440,FIND("/",A440,FIND("//",A440)+2),2000),"/"),A440))</f>
        <v/>
      </c>
      <c r="H440">
        <f>IF(G440="","",IFERROR(LEFT(SUBSTITUTE(G440,"#","?"),FIND("?",SUBSTITUTE(G440,"#","?"))-1),G440))</f>
        <v/>
      </c>
      <c r="I440">
        <f>IF(H440="","",LOWER(IF(AND(LEN(H440)&gt;1,RIGHT(H440,1)="/"),LEFT(H440,LEN(H440)-1),H440)))</f>
        <v/>
      </c>
      <c r="J440">
        <f>IF(I440="","",IFERROR(N(INDEX($A440:$E440,1,Rules!$H$16)),0))</f>
        <v/>
      </c>
      <c r="K440">
        <f>IF(I440="","",IFERROR(N(INDEX($A440:$E440,1,Rules!$H$17)),0))</f>
        <v/>
      </c>
      <c r="L440">
        <f>IF(I440="","",IFERROR(N(INDEX($A440:$E440,1,Rules!$H$18))*K440,0))</f>
        <v/>
      </c>
      <c r="M440">
        <f>IF(I440="","",IF(COUNTIF(Crawl!$EC$2:$EC$2001,I440)&gt;0,"Yes","No"))</f>
        <v/>
      </c>
    </row>
    <row r="441">
      <c r="G441">
        <f>IF(A441="","",IF(LEFT(A441,4)="http",IFERROR(MID(A441,FIND("/",A441,FIND("//",A441)+2),2000),"/"),A441))</f>
        <v/>
      </c>
      <c r="H441">
        <f>IF(G441="","",IFERROR(LEFT(SUBSTITUTE(G441,"#","?"),FIND("?",SUBSTITUTE(G441,"#","?"))-1),G441))</f>
        <v/>
      </c>
      <c r="I441">
        <f>IF(H441="","",LOWER(IF(AND(LEN(H441)&gt;1,RIGHT(H441,1)="/"),LEFT(H441,LEN(H441)-1),H441)))</f>
        <v/>
      </c>
      <c r="J441">
        <f>IF(I441="","",IFERROR(N(INDEX($A441:$E441,1,Rules!$H$16)),0))</f>
        <v/>
      </c>
      <c r="K441">
        <f>IF(I441="","",IFERROR(N(INDEX($A441:$E441,1,Rules!$H$17)),0))</f>
        <v/>
      </c>
      <c r="L441">
        <f>IF(I441="","",IFERROR(N(INDEX($A441:$E441,1,Rules!$H$18))*K441,0))</f>
        <v/>
      </c>
      <c r="M441">
        <f>IF(I441="","",IF(COUNTIF(Crawl!$EC$2:$EC$2001,I441)&gt;0,"Yes","No"))</f>
        <v/>
      </c>
    </row>
    <row r="442">
      <c r="G442">
        <f>IF(A442="","",IF(LEFT(A442,4)="http",IFERROR(MID(A442,FIND("/",A442,FIND("//",A442)+2),2000),"/"),A442))</f>
        <v/>
      </c>
      <c r="H442">
        <f>IF(G442="","",IFERROR(LEFT(SUBSTITUTE(G442,"#","?"),FIND("?",SUBSTITUTE(G442,"#","?"))-1),G442))</f>
        <v/>
      </c>
      <c r="I442">
        <f>IF(H442="","",LOWER(IF(AND(LEN(H442)&gt;1,RIGHT(H442,1)="/"),LEFT(H442,LEN(H442)-1),H442)))</f>
        <v/>
      </c>
      <c r="J442">
        <f>IF(I442="","",IFERROR(N(INDEX($A442:$E442,1,Rules!$H$16)),0))</f>
        <v/>
      </c>
      <c r="K442">
        <f>IF(I442="","",IFERROR(N(INDEX($A442:$E442,1,Rules!$H$17)),0))</f>
        <v/>
      </c>
      <c r="L442">
        <f>IF(I442="","",IFERROR(N(INDEX($A442:$E442,1,Rules!$H$18))*K442,0))</f>
        <v/>
      </c>
      <c r="M442">
        <f>IF(I442="","",IF(COUNTIF(Crawl!$EC$2:$EC$2001,I442)&gt;0,"Yes","No"))</f>
        <v/>
      </c>
    </row>
    <row r="443">
      <c r="G443">
        <f>IF(A443="","",IF(LEFT(A443,4)="http",IFERROR(MID(A443,FIND("/",A443,FIND("//",A443)+2),2000),"/"),A443))</f>
        <v/>
      </c>
      <c r="H443">
        <f>IF(G443="","",IFERROR(LEFT(SUBSTITUTE(G443,"#","?"),FIND("?",SUBSTITUTE(G443,"#","?"))-1),G443))</f>
        <v/>
      </c>
      <c r="I443">
        <f>IF(H443="","",LOWER(IF(AND(LEN(H443)&gt;1,RIGHT(H443,1)="/"),LEFT(H443,LEN(H443)-1),H443)))</f>
        <v/>
      </c>
      <c r="J443">
        <f>IF(I443="","",IFERROR(N(INDEX($A443:$E443,1,Rules!$H$16)),0))</f>
        <v/>
      </c>
      <c r="K443">
        <f>IF(I443="","",IFERROR(N(INDEX($A443:$E443,1,Rules!$H$17)),0))</f>
        <v/>
      </c>
      <c r="L443">
        <f>IF(I443="","",IFERROR(N(INDEX($A443:$E443,1,Rules!$H$18))*K443,0))</f>
        <v/>
      </c>
      <c r="M443">
        <f>IF(I443="","",IF(COUNTIF(Crawl!$EC$2:$EC$2001,I443)&gt;0,"Yes","No"))</f>
        <v/>
      </c>
    </row>
    <row r="444">
      <c r="G444">
        <f>IF(A444="","",IF(LEFT(A444,4)="http",IFERROR(MID(A444,FIND("/",A444,FIND("//",A444)+2),2000),"/"),A444))</f>
        <v/>
      </c>
      <c r="H444">
        <f>IF(G444="","",IFERROR(LEFT(SUBSTITUTE(G444,"#","?"),FIND("?",SUBSTITUTE(G444,"#","?"))-1),G444))</f>
        <v/>
      </c>
      <c r="I444">
        <f>IF(H444="","",LOWER(IF(AND(LEN(H444)&gt;1,RIGHT(H444,1)="/"),LEFT(H444,LEN(H444)-1),H444)))</f>
        <v/>
      </c>
      <c r="J444">
        <f>IF(I444="","",IFERROR(N(INDEX($A444:$E444,1,Rules!$H$16)),0))</f>
        <v/>
      </c>
      <c r="K444">
        <f>IF(I444="","",IFERROR(N(INDEX($A444:$E444,1,Rules!$H$17)),0))</f>
        <v/>
      </c>
      <c r="L444">
        <f>IF(I444="","",IFERROR(N(INDEX($A444:$E444,1,Rules!$H$18))*K444,0))</f>
        <v/>
      </c>
      <c r="M444">
        <f>IF(I444="","",IF(COUNTIF(Crawl!$EC$2:$EC$2001,I444)&gt;0,"Yes","No"))</f>
        <v/>
      </c>
    </row>
    <row r="445">
      <c r="G445">
        <f>IF(A445="","",IF(LEFT(A445,4)="http",IFERROR(MID(A445,FIND("/",A445,FIND("//",A445)+2),2000),"/"),A445))</f>
        <v/>
      </c>
      <c r="H445">
        <f>IF(G445="","",IFERROR(LEFT(SUBSTITUTE(G445,"#","?"),FIND("?",SUBSTITUTE(G445,"#","?"))-1),G445))</f>
        <v/>
      </c>
      <c r="I445">
        <f>IF(H445="","",LOWER(IF(AND(LEN(H445)&gt;1,RIGHT(H445,1)="/"),LEFT(H445,LEN(H445)-1),H445)))</f>
        <v/>
      </c>
      <c r="J445">
        <f>IF(I445="","",IFERROR(N(INDEX($A445:$E445,1,Rules!$H$16)),0))</f>
        <v/>
      </c>
      <c r="K445">
        <f>IF(I445="","",IFERROR(N(INDEX($A445:$E445,1,Rules!$H$17)),0))</f>
        <v/>
      </c>
      <c r="L445">
        <f>IF(I445="","",IFERROR(N(INDEX($A445:$E445,1,Rules!$H$18))*K445,0))</f>
        <v/>
      </c>
      <c r="M445">
        <f>IF(I445="","",IF(COUNTIF(Crawl!$EC$2:$EC$2001,I445)&gt;0,"Yes","No"))</f>
        <v/>
      </c>
    </row>
    <row r="446">
      <c r="G446">
        <f>IF(A446="","",IF(LEFT(A446,4)="http",IFERROR(MID(A446,FIND("/",A446,FIND("//",A446)+2),2000),"/"),A446))</f>
        <v/>
      </c>
      <c r="H446">
        <f>IF(G446="","",IFERROR(LEFT(SUBSTITUTE(G446,"#","?"),FIND("?",SUBSTITUTE(G446,"#","?"))-1),G446))</f>
        <v/>
      </c>
      <c r="I446">
        <f>IF(H446="","",LOWER(IF(AND(LEN(H446)&gt;1,RIGHT(H446,1)="/"),LEFT(H446,LEN(H446)-1),H446)))</f>
        <v/>
      </c>
      <c r="J446">
        <f>IF(I446="","",IFERROR(N(INDEX($A446:$E446,1,Rules!$H$16)),0))</f>
        <v/>
      </c>
      <c r="K446">
        <f>IF(I446="","",IFERROR(N(INDEX($A446:$E446,1,Rules!$H$17)),0))</f>
        <v/>
      </c>
      <c r="L446">
        <f>IF(I446="","",IFERROR(N(INDEX($A446:$E446,1,Rules!$H$18))*K446,0))</f>
        <v/>
      </c>
      <c r="M446">
        <f>IF(I446="","",IF(COUNTIF(Crawl!$EC$2:$EC$2001,I446)&gt;0,"Yes","No"))</f>
        <v/>
      </c>
    </row>
    <row r="447">
      <c r="G447">
        <f>IF(A447="","",IF(LEFT(A447,4)="http",IFERROR(MID(A447,FIND("/",A447,FIND("//",A447)+2),2000),"/"),A447))</f>
        <v/>
      </c>
      <c r="H447">
        <f>IF(G447="","",IFERROR(LEFT(SUBSTITUTE(G447,"#","?"),FIND("?",SUBSTITUTE(G447,"#","?"))-1),G447))</f>
        <v/>
      </c>
      <c r="I447">
        <f>IF(H447="","",LOWER(IF(AND(LEN(H447)&gt;1,RIGHT(H447,1)="/"),LEFT(H447,LEN(H447)-1),H447)))</f>
        <v/>
      </c>
      <c r="J447">
        <f>IF(I447="","",IFERROR(N(INDEX($A447:$E447,1,Rules!$H$16)),0))</f>
        <v/>
      </c>
      <c r="K447">
        <f>IF(I447="","",IFERROR(N(INDEX($A447:$E447,1,Rules!$H$17)),0))</f>
        <v/>
      </c>
      <c r="L447">
        <f>IF(I447="","",IFERROR(N(INDEX($A447:$E447,1,Rules!$H$18))*K447,0))</f>
        <v/>
      </c>
      <c r="M447">
        <f>IF(I447="","",IF(COUNTIF(Crawl!$EC$2:$EC$2001,I447)&gt;0,"Yes","No"))</f>
        <v/>
      </c>
    </row>
    <row r="448">
      <c r="G448">
        <f>IF(A448="","",IF(LEFT(A448,4)="http",IFERROR(MID(A448,FIND("/",A448,FIND("//",A448)+2),2000),"/"),A448))</f>
        <v/>
      </c>
      <c r="H448">
        <f>IF(G448="","",IFERROR(LEFT(SUBSTITUTE(G448,"#","?"),FIND("?",SUBSTITUTE(G448,"#","?"))-1),G448))</f>
        <v/>
      </c>
      <c r="I448">
        <f>IF(H448="","",LOWER(IF(AND(LEN(H448)&gt;1,RIGHT(H448,1)="/"),LEFT(H448,LEN(H448)-1),H448)))</f>
        <v/>
      </c>
      <c r="J448">
        <f>IF(I448="","",IFERROR(N(INDEX($A448:$E448,1,Rules!$H$16)),0))</f>
        <v/>
      </c>
      <c r="K448">
        <f>IF(I448="","",IFERROR(N(INDEX($A448:$E448,1,Rules!$H$17)),0))</f>
        <v/>
      </c>
      <c r="L448">
        <f>IF(I448="","",IFERROR(N(INDEX($A448:$E448,1,Rules!$H$18))*K448,0))</f>
        <v/>
      </c>
      <c r="M448">
        <f>IF(I448="","",IF(COUNTIF(Crawl!$EC$2:$EC$2001,I448)&gt;0,"Yes","No"))</f>
        <v/>
      </c>
    </row>
    <row r="449">
      <c r="G449">
        <f>IF(A449="","",IF(LEFT(A449,4)="http",IFERROR(MID(A449,FIND("/",A449,FIND("//",A449)+2),2000),"/"),A449))</f>
        <v/>
      </c>
      <c r="H449">
        <f>IF(G449="","",IFERROR(LEFT(SUBSTITUTE(G449,"#","?"),FIND("?",SUBSTITUTE(G449,"#","?"))-1),G449))</f>
        <v/>
      </c>
      <c r="I449">
        <f>IF(H449="","",LOWER(IF(AND(LEN(H449)&gt;1,RIGHT(H449,1)="/"),LEFT(H449,LEN(H449)-1),H449)))</f>
        <v/>
      </c>
      <c r="J449">
        <f>IF(I449="","",IFERROR(N(INDEX($A449:$E449,1,Rules!$H$16)),0))</f>
        <v/>
      </c>
      <c r="K449">
        <f>IF(I449="","",IFERROR(N(INDEX($A449:$E449,1,Rules!$H$17)),0))</f>
        <v/>
      </c>
      <c r="L449">
        <f>IF(I449="","",IFERROR(N(INDEX($A449:$E449,1,Rules!$H$18))*K449,0))</f>
        <v/>
      </c>
      <c r="M449">
        <f>IF(I449="","",IF(COUNTIF(Crawl!$EC$2:$EC$2001,I449)&gt;0,"Yes","No"))</f>
        <v/>
      </c>
    </row>
    <row r="450">
      <c r="G450">
        <f>IF(A450="","",IF(LEFT(A450,4)="http",IFERROR(MID(A450,FIND("/",A450,FIND("//",A450)+2),2000),"/"),A450))</f>
        <v/>
      </c>
      <c r="H450">
        <f>IF(G450="","",IFERROR(LEFT(SUBSTITUTE(G450,"#","?"),FIND("?",SUBSTITUTE(G450,"#","?"))-1),G450))</f>
        <v/>
      </c>
      <c r="I450">
        <f>IF(H450="","",LOWER(IF(AND(LEN(H450)&gt;1,RIGHT(H450,1)="/"),LEFT(H450,LEN(H450)-1),H450)))</f>
        <v/>
      </c>
      <c r="J450">
        <f>IF(I450="","",IFERROR(N(INDEX($A450:$E450,1,Rules!$H$16)),0))</f>
        <v/>
      </c>
      <c r="K450">
        <f>IF(I450="","",IFERROR(N(INDEX($A450:$E450,1,Rules!$H$17)),0))</f>
        <v/>
      </c>
      <c r="L450">
        <f>IF(I450="","",IFERROR(N(INDEX($A450:$E450,1,Rules!$H$18))*K450,0))</f>
        <v/>
      </c>
      <c r="M450">
        <f>IF(I450="","",IF(COUNTIF(Crawl!$EC$2:$EC$2001,I450)&gt;0,"Yes","No"))</f>
        <v/>
      </c>
    </row>
    <row r="451">
      <c r="G451">
        <f>IF(A451="","",IF(LEFT(A451,4)="http",IFERROR(MID(A451,FIND("/",A451,FIND("//",A451)+2),2000),"/"),A451))</f>
        <v/>
      </c>
      <c r="H451">
        <f>IF(G451="","",IFERROR(LEFT(SUBSTITUTE(G451,"#","?"),FIND("?",SUBSTITUTE(G451,"#","?"))-1),G451))</f>
        <v/>
      </c>
      <c r="I451">
        <f>IF(H451="","",LOWER(IF(AND(LEN(H451)&gt;1,RIGHT(H451,1)="/"),LEFT(H451,LEN(H451)-1),H451)))</f>
        <v/>
      </c>
      <c r="J451">
        <f>IF(I451="","",IFERROR(N(INDEX($A451:$E451,1,Rules!$H$16)),0))</f>
        <v/>
      </c>
      <c r="K451">
        <f>IF(I451="","",IFERROR(N(INDEX($A451:$E451,1,Rules!$H$17)),0))</f>
        <v/>
      </c>
      <c r="L451">
        <f>IF(I451="","",IFERROR(N(INDEX($A451:$E451,1,Rules!$H$18))*K451,0))</f>
        <v/>
      </c>
      <c r="M451">
        <f>IF(I451="","",IF(COUNTIF(Crawl!$EC$2:$EC$2001,I451)&gt;0,"Yes","No"))</f>
        <v/>
      </c>
    </row>
    <row r="452">
      <c r="G452">
        <f>IF(A452="","",IF(LEFT(A452,4)="http",IFERROR(MID(A452,FIND("/",A452,FIND("//",A452)+2),2000),"/"),A452))</f>
        <v/>
      </c>
      <c r="H452">
        <f>IF(G452="","",IFERROR(LEFT(SUBSTITUTE(G452,"#","?"),FIND("?",SUBSTITUTE(G452,"#","?"))-1),G452))</f>
        <v/>
      </c>
      <c r="I452">
        <f>IF(H452="","",LOWER(IF(AND(LEN(H452)&gt;1,RIGHT(H452,1)="/"),LEFT(H452,LEN(H452)-1),H452)))</f>
        <v/>
      </c>
      <c r="J452">
        <f>IF(I452="","",IFERROR(N(INDEX($A452:$E452,1,Rules!$H$16)),0))</f>
        <v/>
      </c>
      <c r="K452">
        <f>IF(I452="","",IFERROR(N(INDEX($A452:$E452,1,Rules!$H$17)),0))</f>
        <v/>
      </c>
      <c r="L452">
        <f>IF(I452="","",IFERROR(N(INDEX($A452:$E452,1,Rules!$H$18))*K452,0))</f>
        <v/>
      </c>
      <c r="M452">
        <f>IF(I452="","",IF(COUNTIF(Crawl!$EC$2:$EC$2001,I452)&gt;0,"Yes","No"))</f>
        <v/>
      </c>
    </row>
    <row r="453">
      <c r="G453">
        <f>IF(A453="","",IF(LEFT(A453,4)="http",IFERROR(MID(A453,FIND("/",A453,FIND("//",A453)+2),2000),"/"),A453))</f>
        <v/>
      </c>
      <c r="H453">
        <f>IF(G453="","",IFERROR(LEFT(SUBSTITUTE(G453,"#","?"),FIND("?",SUBSTITUTE(G453,"#","?"))-1),G453))</f>
        <v/>
      </c>
      <c r="I453">
        <f>IF(H453="","",LOWER(IF(AND(LEN(H453)&gt;1,RIGHT(H453,1)="/"),LEFT(H453,LEN(H453)-1),H453)))</f>
        <v/>
      </c>
      <c r="J453">
        <f>IF(I453="","",IFERROR(N(INDEX($A453:$E453,1,Rules!$H$16)),0))</f>
        <v/>
      </c>
      <c r="K453">
        <f>IF(I453="","",IFERROR(N(INDEX($A453:$E453,1,Rules!$H$17)),0))</f>
        <v/>
      </c>
      <c r="L453">
        <f>IF(I453="","",IFERROR(N(INDEX($A453:$E453,1,Rules!$H$18))*K453,0))</f>
        <v/>
      </c>
      <c r="M453">
        <f>IF(I453="","",IF(COUNTIF(Crawl!$EC$2:$EC$2001,I453)&gt;0,"Yes","No"))</f>
        <v/>
      </c>
    </row>
    <row r="454">
      <c r="G454">
        <f>IF(A454="","",IF(LEFT(A454,4)="http",IFERROR(MID(A454,FIND("/",A454,FIND("//",A454)+2),2000),"/"),A454))</f>
        <v/>
      </c>
      <c r="H454">
        <f>IF(G454="","",IFERROR(LEFT(SUBSTITUTE(G454,"#","?"),FIND("?",SUBSTITUTE(G454,"#","?"))-1),G454))</f>
        <v/>
      </c>
      <c r="I454">
        <f>IF(H454="","",LOWER(IF(AND(LEN(H454)&gt;1,RIGHT(H454,1)="/"),LEFT(H454,LEN(H454)-1),H454)))</f>
        <v/>
      </c>
      <c r="J454">
        <f>IF(I454="","",IFERROR(N(INDEX($A454:$E454,1,Rules!$H$16)),0))</f>
        <v/>
      </c>
      <c r="K454">
        <f>IF(I454="","",IFERROR(N(INDEX($A454:$E454,1,Rules!$H$17)),0))</f>
        <v/>
      </c>
      <c r="L454">
        <f>IF(I454="","",IFERROR(N(INDEX($A454:$E454,1,Rules!$H$18))*K454,0))</f>
        <v/>
      </c>
      <c r="M454">
        <f>IF(I454="","",IF(COUNTIF(Crawl!$EC$2:$EC$2001,I454)&gt;0,"Yes","No"))</f>
        <v/>
      </c>
    </row>
    <row r="455">
      <c r="G455">
        <f>IF(A455="","",IF(LEFT(A455,4)="http",IFERROR(MID(A455,FIND("/",A455,FIND("//",A455)+2),2000),"/"),A455))</f>
        <v/>
      </c>
      <c r="H455">
        <f>IF(G455="","",IFERROR(LEFT(SUBSTITUTE(G455,"#","?"),FIND("?",SUBSTITUTE(G455,"#","?"))-1),G455))</f>
        <v/>
      </c>
      <c r="I455">
        <f>IF(H455="","",LOWER(IF(AND(LEN(H455)&gt;1,RIGHT(H455,1)="/"),LEFT(H455,LEN(H455)-1),H455)))</f>
        <v/>
      </c>
      <c r="J455">
        <f>IF(I455="","",IFERROR(N(INDEX($A455:$E455,1,Rules!$H$16)),0))</f>
        <v/>
      </c>
      <c r="K455">
        <f>IF(I455="","",IFERROR(N(INDEX($A455:$E455,1,Rules!$H$17)),0))</f>
        <v/>
      </c>
      <c r="L455">
        <f>IF(I455="","",IFERROR(N(INDEX($A455:$E455,1,Rules!$H$18))*K455,0))</f>
        <v/>
      </c>
      <c r="M455">
        <f>IF(I455="","",IF(COUNTIF(Crawl!$EC$2:$EC$2001,I455)&gt;0,"Yes","No"))</f>
        <v/>
      </c>
    </row>
    <row r="456">
      <c r="G456">
        <f>IF(A456="","",IF(LEFT(A456,4)="http",IFERROR(MID(A456,FIND("/",A456,FIND("//",A456)+2),2000),"/"),A456))</f>
        <v/>
      </c>
      <c r="H456">
        <f>IF(G456="","",IFERROR(LEFT(SUBSTITUTE(G456,"#","?"),FIND("?",SUBSTITUTE(G456,"#","?"))-1),G456))</f>
        <v/>
      </c>
      <c r="I456">
        <f>IF(H456="","",LOWER(IF(AND(LEN(H456)&gt;1,RIGHT(H456,1)="/"),LEFT(H456,LEN(H456)-1),H456)))</f>
        <v/>
      </c>
      <c r="J456">
        <f>IF(I456="","",IFERROR(N(INDEX($A456:$E456,1,Rules!$H$16)),0))</f>
        <v/>
      </c>
      <c r="K456">
        <f>IF(I456="","",IFERROR(N(INDEX($A456:$E456,1,Rules!$H$17)),0))</f>
        <v/>
      </c>
      <c r="L456">
        <f>IF(I456="","",IFERROR(N(INDEX($A456:$E456,1,Rules!$H$18))*K456,0))</f>
        <v/>
      </c>
      <c r="M456">
        <f>IF(I456="","",IF(COUNTIF(Crawl!$EC$2:$EC$2001,I456)&gt;0,"Yes","No"))</f>
        <v/>
      </c>
    </row>
    <row r="457">
      <c r="G457">
        <f>IF(A457="","",IF(LEFT(A457,4)="http",IFERROR(MID(A457,FIND("/",A457,FIND("//",A457)+2),2000),"/"),A457))</f>
        <v/>
      </c>
      <c r="H457">
        <f>IF(G457="","",IFERROR(LEFT(SUBSTITUTE(G457,"#","?"),FIND("?",SUBSTITUTE(G457,"#","?"))-1),G457))</f>
        <v/>
      </c>
      <c r="I457">
        <f>IF(H457="","",LOWER(IF(AND(LEN(H457)&gt;1,RIGHT(H457,1)="/"),LEFT(H457,LEN(H457)-1),H457)))</f>
        <v/>
      </c>
      <c r="J457">
        <f>IF(I457="","",IFERROR(N(INDEX($A457:$E457,1,Rules!$H$16)),0))</f>
        <v/>
      </c>
      <c r="K457">
        <f>IF(I457="","",IFERROR(N(INDEX($A457:$E457,1,Rules!$H$17)),0))</f>
        <v/>
      </c>
      <c r="L457">
        <f>IF(I457="","",IFERROR(N(INDEX($A457:$E457,1,Rules!$H$18))*K457,0))</f>
        <v/>
      </c>
      <c r="M457">
        <f>IF(I457="","",IF(COUNTIF(Crawl!$EC$2:$EC$2001,I457)&gt;0,"Yes","No"))</f>
        <v/>
      </c>
    </row>
    <row r="458">
      <c r="G458">
        <f>IF(A458="","",IF(LEFT(A458,4)="http",IFERROR(MID(A458,FIND("/",A458,FIND("//",A458)+2),2000),"/"),A458))</f>
        <v/>
      </c>
      <c r="H458">
        <f>IF(G458="","",IFERROR(LEFT(SUBSTITUTE(G458,"#","?"),FIND("?",SUBSTITUTE(G458,"#","?"))-1),G458))</f>
        <v/>
      </c>
      <c r="I458">
        <f>IF(H458="","",LOWER(IF(AND(LEN(H458)&gt;1,RIGHT(H458,1)="/"),LEFT(H458,LEN(H458)-1),H458)))</f>
        <v/>
      </c>
      <c r="J458">
        <f>IF(I458="","",IFERROR(N(INDEX($A458:$E458,1,Rules!$H$16)),0))</f>
        <v/>
      </c>
      <c r="K458">
        <f>IF(I458="","",IFERROR(N(INDEX($A458:$E458,1,Rules!$H$17)),0))</f>
        <v/>
      </c>
      <c r="L458">
        <f>IF(I458="","",IFERROR(N(INDEX($A458:$E458,1,Rules!$H$18))*K458,0))</f>
        <v/>
      </c>
      <c r="M458">
        <f>IF(I458="","",IF(COUNTIF(Crawl!$EC$2:$EC$2001,I458)&gt;0,"Yes","No"))</f>
        <v/>
      </c>
    </row>
    <row r="459">
      <c r="G459">
        <f>IF(A459="","",IF(LEFT(A459,4)="http",IFERROR(MID(A459,FIND("/",A459,FIND("//",A459)+2),2000),"/"),A459))</f>
        <v/>
      </c>
      <c r="H459">
        <f>IF(G459="","",IFERROR(LEFT(SUBSTITUTE(G459,"#","?"),FIND("?",SUBSTITUTE(G459,"#","?"))-1),G459))</f>
        <v/>
      </c>
      <c r="I459">
        <f>IF(H459="","",LOWER(IF(AND(LEN(H459)&gt;1,RIGHT(H459,1)="/"),LEFT(H459,LEN(H459)-1),H459)))</f>
        <v/>
      </c>
      <c r="J459">
        <f>IF(I459="","",IFERROR(N(INDEX($A459:$E459,1,Rules!$H$16)),0))</f>
        <v/>
      </c>
      <c r="K459">
        <f>IF(I459="","",IFERROR(N(INDEX($A459:$E459,1,Rules!$H$17)),0))</f>
        <v/>
      </c>
      <c r="L459">
        <f>IF(I459="","",IFERROR(N(INDEX($A459:$E459,1,Rules!$H$18))*K459,0))</f>
        <v/>
      </c>
      <c r="M459">
        <f>IF(I459="","",IF(COUNTIF(Crawl!$EC$2:$EC$2001,I459)&gt;0,"Yes","No"))</f>
        <v/>
      </c>
    </row>
    <row r="460">
      <c r="G460">
        <f>IF(A460="","",IF(LEFT(A460,4)="http",IFERROR(MID(A460,FIND("/",A460,FIND("//",A460)+2),2000),"/"),A460))</f>
        <v/>
      </c>
      <c r="H460">
        <f>IF(G460="","",IFERROR(LEFT(SUBSTITUTE(G460,"#","?"),FIND("?",SUBSTITUTE(G460,"#","?"))-1),G460))</f>
        <v/>
      </c>
      <c r="I460">
        <f>IF(H460="","",LOWER(IF(AND(LEN(H460)&gt;1,RIGHT(H460,1)="/"),LEFT(H460,LEN(H460)-1),H460)))</f>
        <v/>
      </c>
      <c r="J460">
        <f>IF(I460="","",IFERROR(N(INDEX($A460:$E460,1,Rules!$H$16)),0))</f>
        <v/>
      </c>
      <c r="K460">
        <f>IF(I460="","",IFERROR(N(INDEX($A460:$E460,1,Rules!$H$17)),0))</f>
        <v/>
      </c>
      <c r="L460">
        <f>IF(I460="","",IFERROR(N(INDEX($A460:$E460,1,Rules!$H$18))*K460,0))</f>
        <v/>
      </c>
      <c r="M460">
        <f>IF(I460="","",IF(COUNTIF(Crawl!$EC$2:$EC$2001,I460)&gt;0,"Yes","No"))</f>
        <v/>
      </c>
    </row>
    <row r="461">
      <c r="G461">
        <f>IF(A461="","",IF(LEFT(A461,4)="http",IFERROR(MID(A461,FIND("/",A461,FIND("//",A461)+2),2000),"/"),A461))</f>
        <v/>
      </c>
      <c r="H461">
        <f>IF(G461="","",IFERROR(LEFT(SUBSTITUTE(G461,"#","?"),FIND("?",SUBSTITUTE(G461,"#","?"))-1),G461))</f>
        <v/>
      </c>
      <c r="I461">
        <f>IF(H461="","",LOWER(IF(AND(LEN(H461)&gt;1,RIGHT(H461,1)="/"),LEFT(H461,LEN(H461)-1),H461)))</f>
        <v/>
      </c>
      <c r="J461">
        <f>IF(I461="","",IFERROR(N(INDEX($A461:$E461,1,Rules!$H$16)),0))</f>
        <v/>
      </c>
      <c r="K461">
        <f>IF(I461="","",IFERROR(N(INDEX($A461:$E461,1,Rules!$H$17)),0))</f>
        <v/>
      </c>
      <c r="L461">
        <f>IF(I461="","",IFERROR(N(INDEX($A461:$E461,1,Rules!$H$18))*K461,0))</f>
        <v/>
      </c>
      <c r="M461">
        <f>IF(I461="","",IF(COUNTIF(Crawl!$EC$2:$EC$2001,I461)&gt;0,"Yes","No"))</f>
        <v/>
      </c>
    </row>
    <row r="462">
      <c r="G462">
        <f>IF(A462="","",IF(LEFT(A462,4)="http",IFERROR(MID(A462,FIND("/",A462,FIND("//",A462)+2),2000),"/"),A462))</f>
        <v/>
      </c>
      <c r="H462">
        <f>IF(G462="","",IFERROR(LEFT(SUBSTITUTE(G462,"#","?"),FIND("?",SUBSTITUTE(G462,"#","?"))-1),G462))</f>
        <v/>
      </c>
      <c r="I462">
        <f>IF(H462="","",LOWER(IF(AND(LEN(H462)&gt;1,RIGHT(H462,1)="/"),LEFT(H462,LEN(H462)-1),H462)))</f>
        <v/>
      </c>
      <c r="J462">
        <f>IF(I462="","",IFERROR(N(INDEX($A462:$E462,1,Rules!$H$16)),0))</f>
        <v/>
      </c>
      <c r="K462">
        <f>IF(I462="","",IFERROR(N(INDEX($A462:$E462,1,Rules!$H$17)),0))</f>
        <v/>
      </c>
      <c r="L462">
        <f>IF(I462="","",IFERROR(N(INDEX($A462:$E462,1,Rules!$H$18))*K462,0))</f>
        <v/>
      </c>
      <c r="M462">
        <f>IF(I462="","",IF(COUNTIF(Crawl!$EC$2:$EC$2001,I462)&gt;0,"Yes","No"))</f>
        <v/>
      </c>
    </row>
    <row r="463">
      <c r="G463">
        <f>IF(A463="","",IF(LEFT(A463,4)="http",IFERROR(MID(A463,FIND("/",A463,FIND("//",A463)+2),2000),"/"),A463))</f>
        <v/>
      </c>
      <c r="H463">
        <f>IF(G463="","",IFERROR(LEFT(SUBSTITUTE(G463,"#","?"),FIND("?",SUBSTITUTE(G463,"#","?"))-1),G463))</f>
        <v/>
      </c>
      <c r="I463">
        <f>IF(H463="","",LOWER(IF(AND(LEN(H463)&gt;1,RIGHT(H463,1)="/"),LEFT(H463,LEN(H463)-1),H463)))</f>
        <v/>
      </c>
      <c r="J463">
        <f>IF(I463="","",IFERROR(N(INDEX($A463:$E463,1,Rules!$H$16)),0))</f>
        <v/>
      </c>
      <c r="K463">
        <f>IF(I463="","",IFERROR(N(INDEX($A463:$E463,1,Rules!$H$17)),0))</f>
        <v/>
      </c>
      <c r="L463">
        <f>IF(I463="","",IFERROR(N(INDEX($A463:$E463,1,Rules!$H$18))*K463,0))</f>
        <v/>
      </c>
      <c r="M463">
        <f>IF(I463="","",IF(COUNTIF(Crawl!$EC$2:$EC$2001,I463)&gt;0,"Yes","No"))</f>
        <v/>
      </c>
    </row>
    <row r="464">
      <c r="G464">
        <f>IF(A464="","",IF(LEFT(A464,4)="http",IFERROR(MID(A464,FIND("/",A464,FIND("//",A464)+2),2000),"/"),A464))</f>
        <v/>
      </c>
      <c r="H464">
        <f>IF(G464="","",IFERROR(LEFT(SUBSTITUTE(G464,"#","?"),FIND("?",SUBSTITUTE(G464,"#","?"))-1),G464))</f>
        <v/>
      </c>
      <c r="I464">
        <f>IF(H464="","",LOWER(IF(AND(LEN(H464)&gt;1,RIGHT(H464,1)="/"),LEFT(H464,LEN(H464)-1),H464)))</f>
        <v/>
      </c>
      <c r="J464">
        <f>IF(I464="","",IFERROR(N(INDEX($A464:$E464,1,Rules!$H$16)),0))</f>
        <v/>
      </c>
      <c r="K464">
        <f>IF(I464="","",IFERROR(N(INDEX($A464:$E464,1,Rules!$H$17)),0))</f>
        <v/>
      </c>
      <c r="L464">
        <f>IF(I464="","",IFERROR(N(INDEX($A464:$E464,1,Rules!$H$18))*K464,0))</f>
        <v/>
      </c>
      <c r="M464">
        <f>IF(I464="","",IF(COUNTIF(Crawl!$EC$2:$EC$2001,I464)&gt;0,"Yes","No"))</f>
        <v/>
      </c>
    </row>
    <row r="465">
      <c r="G465">
        <f>IF(A465="","",IF(LEFT(A465,4)="http",IFERROR(MID(A465,FIND("/",A465,FIND("//",A465)+2),2000),"/"),A465))</f>
        <v/>
      </c>
      <c r="H465">
        <f>IF(G465="","",IFERROR(LEFT(SUBSTITUTE(G465,"#","?"),FIND("?",SUBSTITUTE(G465,"#","?"))-1),G465))</f>
        <v/>
      </c>
      <c r="I465">
        <f>IF(H465="","",LOWER(IF(AND(LEN(H465)&gt;1,RIGHT(H465,1)="/"),LEFT(H465,LEN(H465)-1),H465)))</f>
        <v/>
      </c>
      <c r="J465">
        <f>IF(I465="","",IFERROR(N(INDEX($A465:$E465,1,Rules!$H$16)),0))</f>
        <v/>
      </c>
      <c r="K465">
        <f>IF(I465="","",IFERROR(N(INDEX($A465:$E465,1,Rules!$H$17)),0))</f>
        <v/>
      </c>
      <c r="L465">
        <f>IF(I465="","",IFERROR(N(INDEX($A465:$E465,1,Rules!$H$18))*K465,0))</f>
        <v/>
      </c>
      <c r="M465">
        <f>IF(I465="","",IF(COUNTIF(Crawl!$EC$2:$EC$2001,I465)&gt;0,"Yes","No"))</f>
        <v/>
      </c>
    </row>
    <row r="466">
      <c r="G466">
        <f>IF(A466="","",IF(LEFT(A466,4)="http",IFERROR(MID(A466,FIND("/",A466,FIND("//",A466)+2),2000),"/"),A466))</f>
        <v/>
      </c>
      <c r="H466">
        <f>IF(G466="","",IFERROR(LEFT(SUBSTITUTE(G466,"#","?"),FIND("?",SUBSTITUTE(G466,"#","?"))-1),G466))</f>
        <v/>
      </c>
      <c r="I466">
        <f>IF(H466="","",LOWER(IF(AND(LEN(H466)&gt;1,RIGHT(H466,1)="/"),LEFT(H466,LEN(H466)-1),H466)))</f>
        <v/>
      </c>
      <c r="J466">
        <f>IF(I466="","",IFERROR(N(INDEX($A466:$E466,1,Rules!$H$16)),0))</f>
        <v/>
      </c>
      <c r="K466">
        <f>IF(I466="","",IFERROR(N(INDEX($A466:$E466,1,Rules!$H$17)),0))</f>
        <v/>
      </c>
      <c r="L466">
        <f>IF(I466="","",IFERROR(N(INDEX($A466:$E466,1,Rules!$H$18))*K466,0))</f>
        <v/>
      </c>
      <c r="M466">
        <f>IF(I466="","",IF(COUNTIF(Crawl!$EC$2:$EC$2001,I466)&gt;0,"Yes","No"))</f>
        <v/>
      </c>
    </row>
    <row r="467">
      <c r="G467">
        <f>IF(A467="","",IF(LEFT(A467,4)="http",IFERROR(MID(A467,FIND("/",A467,FIND("//",A467)+2),2000),"/"),A467))</f>
        <v/>
      </c>
      <c r="H467">
        <f>IF(G467="","",IFERROR(LEFT(SUBSTITUTE(G467,"#","?"),FIND("?",SUBSTITUTE(G467,"#","?"))-1),G467))</f>
        <v/>
      </c>
      <c r="I467">
        <f>IF(H467="","",LOWER(IF(AND(LEN(H467)&gt;1,RIGHT(H467,1)="/"),LEFT(H467,LEN(H467)-1),H467)))</f>
        <v/>
      </c>
      <c r="J467">
        <f>IF(I467="","",IFERROR(N(INDEX($A467:$E467,1,Rules!$H$16)),0))</f>
        <v/>
      </c>
      <c r="K467">
        <f>IF(I467="","",IFERROR(N(INDEX($A467:$E467,1,Rules!$H$17)),0))</f>
        <v/>
      </c>
      <c r="L467">
        <f>IF(I467="","",IFERROR(N(INDEX($A467:$E467,1,Rules!$H$18))*K467,0))</f>
        <v/>
      </c>
      <c r="M467">
        <f>IF(I467="","",IF(COUNTIF(Crawl!$EC$2:$EC$2001,I467)&gt;0,"Yes","No"))</f>
        <v/>
      </c>
    </row>
    <row r="468">
      <c r="G468">
        <f>IF(A468="","",IF(LEFT(A468,4)="http",IFERROR(MID(A468,FIND("/",A468,FIND("//",A468)+2),2000),"/"),A468))</f>
        <v/>
      </c>
      <c r="H468">
        <f>IF(G468="","",IFERROR(LEFT(SUBSTITUTE(G468,"#","?"),FIND("?",SUBSTITUTE(G468,"#","?"))-1),G468))</f>
        <v/>
      </c>
      <c r="I468">
        <f>IF(H468="","",LOWER(IF(AND(LEN(H468)&gt;1,RIGHT(H468,1)="/"),LEFT(H468,LEN(H468)-1),H468)))</f>
        <v/>
      </c>
      <c r="J468">
        <f>IF(I468="","",IFERROR(N(INDEX($A468:$E468,1,Rules!$H$16)),0))</f>
        <v/>
      </c>
      <c r="K468">
        <f>IF(I468="","",IFERROR(N(INDEX($A468:$E468,1,Rules!$H$17)),0))</f>
        <v/>
      </c>
      <c r="L468">
        <f>IF(I468="","",IFERROR(N(INDEX($A468:$E468,1,Rules!$H$18))*K468,0))</f>
        <v/>
      </c>
      <c r="M468">
        <f>IF(I468="","",IF(COUNTIF(Crawl!$EC$2:$EC$2001,I468)&gt;0,"Yes","No"))</f>
        <v/>
      </c>
    </row>
    <row r="469">
      <c r="G469">
        <f>IF(A469="","",IF(LEFT(A469,4)="http",IFERROR(MID(A469,FIND("/",A469,FIND("//",A469)+2),2000),"/"),A469))</f>
        <v/>
      </c>
      <c r="H469">
        <f>IF(G469="","",IFERROR(LEFT(SUBSTITUTE(G469,"#","?"),FIND("?",SUBSTITUTE(G469,"#","?"))-1),G469))</f>
        <v/>
      </c>
      <c r="I469">
        <f>IF(H469="","",LOWER(IF(AND(LEN(H469)&gt;1,RIGHT(H469,1)="/"),LEFT(H469,LEN(H469)-1),H469)))</f>
        <v/>
      </c>
      <c r="J469">
        <f>IF(I469="","",IFERROR(N(INDEX($A469:$E469,1,Rules!$H$16)),0))</f>
        <v/>
      </c>
      <c r="K469">
        <f>IF(I469="","",IFERROR(N(INDEX($A469:$E469,1,Rules!$H$17)),0))</f>
        <v/>
      </c>
      <c r="L469">
        <f>IF(I469="","",IFERROR(N(INDEX($A469:$E469,1,Rules!$H$18))*K469,0))</f>
        <v/>
      </c>
      <c r="M469">
        <f>IF(I469="","",IF(COUNTIF(Crawl!$EC$2:$EC$2001,I469)&gt;0,"Yes","No"))</f>
        <v/>
      </c>
    </row>
    <row r="470">
      <c r="G470">
        <f>IF(A470="","",IF(LEFT(A470,4)="http",IFERROR(MID(A470,FIND("/",A470,FIND("//",A470)+2),2000),"/"),A470))</f>
        <v/>
      </c>
      <c r="H470">
        <f>IF(G470="","",IFERROR(LEFT(SUBSTITUTE(G470,"#","?"),FIND("?",SUBSTITUTE(G470,"#","?"))-1),G470))</f>
        <v/>
      </c>
      <c r="I470">
        <f>IF(H470="","",LOWER(IF(AND(LEN(H470)&gt;1,RIGHT(H470,1)="/"),LEFT(H470,LEN(H470)-1),H470)))</f>
        <v/>
      </c>
      <c r="J470">
        <f>IF(I470="","",IFERROR(N(INDEX($A470:$E470,1,Rules!$H$16)),0))</f>
        <v/>
      </c>
      <c r="K470">
        <f>IF(I470="","",IFERROR(N(INDEX($A470:$E470,1,Rules!$H$17)),0))</f>
        <v/>
      </c>
      <c r="L470">
        <f>IF(I470="","",IFERROR(N(INDEX($A470:$E470,1,Rules!$H$18))*K470,0))</f>
        <v/>
      </c>
      <c r="M470">
        <f>IF(I470="","",IF(COUNTIF(Crawl!$EC$2:$EC$2001,I470)&gt;0,"Yes","No"))</f>
        <v/>
      </c>
    </row>
    <row r="471">
      <c r="G471">
        <f>IF(A471="","",IF(LEFT(A471,4)="http",IFERROR(MID(A471,FIND("/",A471,FIND("//",A471)+2),2000),"/"),A471))</f>
        <v/>
      </c>
      <c r="H471">
        <f>IF(G471="","",IFERROR(LEFT(SUBSTITUTE(G471,"#","?"),FIND("?",SUBSTITUTE(G471,"#","?"))-1),G471))</f>
        <v/>
      </c>
      <c r="I471">
        <f>IF(H471="","",LOWER(IF(AND(LEN(H471)&gt;1,RIGHT(H471,1)="/"),LEFT(H471,LEN(H471)-1),H471)))</f>
        <v/>
      </c>
      <c r="J471">
        <f>IF(I471="","",IFERROR(N(INDEX($A471:$E471,1,Rules!$H$16)),0))</f>
        <v/>
      </c>
      <c r="K471">
        <f>IF(I471="","",IFERROR(N(INDEX($A471:$E471,1,Rules!$H$17)),0))</f>
        <v/>
      </c>
      <c r="L471">
        <f>IF(I471="","",IFERROR(N(INDEX($A471:$E471,1,Rules!$H$18))*K471,0))</f>
        <v/>
      </c>
      <c r="M471">
        <f>IF(I471="","",IF(COUNTIF(Crawl!$EC$2:$EC$2001,I471)&gt;0,"Yes","No"))</f>
        <v/>
      </c>
    </row>
    <row r="472">
      <c r="G472">
        <f>IF(A472="","",IF(LEFT(A472,4)="http",IFERROR(MID(A472,FIND("/",A472,FIND("//",A472)+2),2000),"/"),A472))</f>
        <v/>
      </c>
      <c r="H472">
        <f>IF(G472="","",IFERROR(LEFT(SUBSTITUTE(G472,"#","?"),FIND("?",SUBSTITUTE(G472,"#","?"))-1),G472))</f>
        <v/>
      </c>
      <c r="I472">
        <f>IF(H472="","",LOWER(IF(AND(LEN(H472)&gt;1,RIGHT(H472,1)="/"),LEFT(H472,LEN(H472)-1),H472)))</f>
        <v/>
      </c>
      <c r="J472">
        <f>IF(I472="","",IFERROR(N(INDEX($A472:$E472,1,Rules!$H$16)),0))</f>
        <v/>
      </c>
      <c r="K472">
        <f>IF(I472="","",IFERROR(N(INDEX($A472:$E472,1,Rules!$H$17)),0))</f>
        <v/>
      </c>
      <c r="L472">
        <f>IF(I472="","",IFERROR(N(INDEX($A472:$E472,1,Rules!$H$18))*K472,0))</f>
        <v/>
      </c>
      <c r="M472">
        <f>IF(I472="","",IF(COUNTIF(Crawl!$EC$2:$EC$2001,I472)&gt;0,"Yes","No"))</f>
        <v/>
      </c>
    </row>
    <row r="473">
      <c r="G473">
        <f>IF(A473="","",IF(LEFT(A473,4)="http",IFERROR(MID(A473,FIND("/",A473,FIND("//",A473)+2),2000),"/"),A473))</f>
        <v/>
      </c>
      <c r="H473">
        <f>IF(G473="","",IFERROR(LEFT(SUBSTITUTE(G473,"#","?"),FIND("?",SUBSTITUTE(G473,"#","?"))-1),G473))</f>
        <v/>
      </c>
      <c r="I473">
        <f>IF(H473="","",LOWER(IF(AND(LEN(H473)&gt;1,RIGHT(H473,1)="/"),LEFT(H473,LEN(H473)-1),H473)))</f>
        <v/>
      </c>
      <c r="J473">
        <f>IF(I473="","",IFERROR(N(INDEX($A473:$E473,1,Rules!$H$16)),0))</f>
        <v/>
      </c>
      <c r="K473">
        <f>IF(I473="","",IFERROR(N(INDEX($A473:$E473,1,Rules!$H$17)),0))</f>
        <v/>
      </c>
      <c r="L473">
        <f>IF(I473="","",IFERROR(N(INDEX($A473:$E473,1,Rules!$H$18))*K473,0))</f>
        <v/>
      </c>
      <c r="M473">
        <f>IF(I473="","",IF(COUNTIF(Crawl!$EC$2:$EC$2001,I473)&gt;0,"Yes","No"))</f>
        <v/>
      </c>
    </row>
    <row r="474">
      <c r="G474">
        <f>IF(A474="","",IF(LEFT(A474,4)="http",IFERROR(MID(A474,FIND("/",A474,FIND("//",A474)+2),2000),"/"),A474))</f>
        <v/>
      </c>
      <c r="H474">
        <f>IF(G474="","",IFERROR(LEFT(SUBSTITUTE(G474,"#","?"),FIND("?",SUBSTITUTE(G474,"#","?"))-1),G474))</f>
        <v/>
      </c>
      <c r="I474">
        <f>IF(H474="","",LOWER(IF(AND(LEN(H474)&gt;1,RIGHT(H474,1)="/"),LEFT(H474,LEN(H474)-1),H474)))</f>
        <v/>
      </c>
      <c r="J474">
        <f>IF(I474="","",IFERROR(N(INDEX($A474:$E474,1,Rules!$H$16)),0))</f>
        <v/>
      </c>
      <c r="K474">
        <f>IF(I474="","",IFERROR(N(INDEX($A474:$E474,1,Rules!$H$17)),0))</f>
        <v/>
      </c>
      <c r="L474">
        <f>IF(I474="","",IFERROR(N(INDEX($A474:$E474,1,Rules!$H$18))*K474,0))</f>
        <v/>
      </c>
      <c r="M474">
        <f>IF(I474="","",IF(COUNTIF(Crawl!$EC$2:$EC$2001,I474)&gt;0,"Yes","No"))</f>
        <v/>
      </c>
    </row>
    <row r="475">
      <c r="G475">
        <f>IF(A475="","",IF(LEFT(A475,4)="http",IFERROR(MID(A475,FIND("/",A475,FIND("//",A475)+2),2000),"/"),A475))</f>
        <v/>
      </c>
      <c r="H475">
        <f>IF(G475="","",IFERROR(LEFT(SUBSTITUTE(G475,"#","?"),FIND("?",SUBSTITUTE(G475,"#","?"))-1),G475))</f>
        <v/>
      </c>
      <c r="I475">
        <f>IF(H475="","",LOWER(IF(AND(LEN(H475)&gt;1,RIGHT(H475,1)="/"),LEFT(H475,LEN(H475)-1),H475)))</f>
        <v/>
      </c>
      <c r="J475">
        <f>IF(I475="","",IFERROR(N(INDEX($A475:$E475,1,Rules!$H$16)),0))</f>
        <v/>
      </c>
      <c r="K475">
        <f>IF(I475="","",IFERROR(N(INDEX($A475:$E475,1,Rules!$H$17)),0))</f>
        <v/>
      </c>
      <c r="L475">
        <f>IF(I475="","",IFERROR(N(INDEX($A475:$E475,1,Rules!$H$18))*K475,0))</f>
        <v/>
      </c>
      <c r="M475">
        <f>IF(I475="","",IF(COUNTIF(Crawl!$EC$2:$EC$2001,I475)&gt;0,"Yes","No"))</f>
        <v/>
      </c>
    </row>
    <row r="476">
      <c r="G476">
        <f>IF(A476="","",IF(LEFT(A476,4)="http",IFERROR(MID(A476,FIND("/",A476,FIND("//",A476)+2),2000),"/"),A476))</f>
        <v/>
      </c>
      <c r="H476">
        <f>IF(G476="","",IFERROR(LEFT(SUBSTITUTE(G476,"#","?"),FIND("?",SUBSTITUTE(G476,"#","?"))-1),G476))</f>
        <v/>
      </c>
      <c r="I476">
        <f>IF(H476="","",LOWER(IF(AND(LEN(H476)&gt;1,RIGHT(H476,1)="/"),LEFT(H476,LEN(H476)-1),H476)))</f>
        <v/>
      </c>
      <c r="J476">
        <f>IF(I476="","",IFERROR(N(INDEX($A476:$E476,1,Rules!$H$16)),0))</f>
        <v/>
      </c>
      <c r="K476">
        <f>IF(I476="","",IFERROR(N(INDEX($A476:$E476,1,Rules!$H$17)),0))</f>
        <v/>
      </c>
      <c r="L476">
        <f>IF(I476="","",IFERROR(N(INDEX($A476:$E476,1,Rules!$H$18))*K476,0))</f>
        <v/>
      </c>
      <c r="M476">
        <f>IF(I476="","",IF(COUNTIF(Crawl!$EC$2:$EC$2001,I476)&gt;0,"Yes","No"))</f>
        <v/>
      </c>
    </row>
    <row r="477">
      <c r="G477">
        <f>IF(A477="","",IF(LEFT(A477,4)="http",IFERROR(MID(A477,FIND("/",A477,FIND("//",A477)+2),2000),"/"),A477))</f>
        <v/>
      </c>
      <c r="H477">
        <f>IF(G477="","",IFERROR(LEFT(SUBSTITUTE(G477,"#","?"),FIND("?",SUBSTITUTE(G477,"#","?"))-1),G477))</f>
        <v/>
      </c>
      <c r="I477">
        <f>IF(H477="","",LOWER(IF(AND(LEN(H477)&gt;1,RIGHT(H477,1)="/"),LEFT(H477,LEN(H477)-1),H477)))</f>
        <v/>
      </c>
      <c r="J477">
        <f>IF(I477="","",IFERROR(N(INDEX($A477:$E477,1,Rules!$H$16)),0))</f>
        <v/>
      </c>
      <c r="K477">
        <f>IF(I477="","",IFERROR(N(INDEX($A477:$E477,1,Rules!$H$17)),0))</f>
        <v/>
      </c>
      <c r="L477">
        <f>IF(I477="","",IFERROR(N(INDEX($A477:$E477,1,Rules!$H$18))*K477,0))</f>
        <v/>
      </c>
      <c r="M477">
        <f>IF(I477="","",IF(COUNTIF(Crawl!$EC$2:$EC$2001,I477)&gt;0,"Yes","No"))</f>
        <v/>
      </c>
    </row>
    <row r="478">
      <c r="G478">
        <f>IF(A478="","",IF(LEFT(A478,4)="http",IFERROR(MID(A478,FIND("/",A478,FIND("//",A478)+2),2000),"/"),A478))</f>
        <v/>
      </c>
      <c r="H478">
        <f>IF(G478="","",IFERROR(LEFT(SUBSTITUTE(G478,"#","?"),FIND("?",SUBSTITUTE(G478,"#","?"))-1),G478))</f>
        <v/>
      </c>
      <c r="I478">
        <f>IF(H478="","",LOWER(IF(AND(LEN(H478)&gt;1,RIGHT(H478,1)="/"),LEFT(H478,LEN(H478)-1),H478)))</f>
        <v/>
      </c>
      <c r="J478">
        <f>IF(I478="","",IFERROR(N(INDEX($A478:$E478,1,Rules!$H$16)),0))</f>
        <v/>
      </c>
      <c r="K478">
        <f>IF(I478="","",IFERROR(N(INDEX($A478:$E478,1,Rules!$H$17)),0))</f>
        <v/>
      </c>
      <c r="L478">
        <f>IF(I478="","",IFERROR(N(INDEX($A478:$E478,1,Rules!$H$18))*K478,0))</f>
        <v/>
      </c>
      <c r="M478">
        <f>IF(I478="","",IF(COUNTIF(Crawl!$EC$2:$EC$2001,I478)&gt;0,"Yes","No"))</f>
        <v/>
      </c>
    </row>
    <row r="479">
      <c r="G479">
        <f>IF(A479="","",IF(LEFT(A479,4)="http",IFERROR(MID(A479,FIND("/",A479,FIND("//",A479)+2),2000),"/"),A479))</f>
        <v/>
      </c>
      <c r="H479">
        <f>IF(G479="","",IFERROR(LEFT(SUBSTITUTE(G479,"#","?"),FIND("?",SUBSTITUTE(G479,"#","?"))-1),G479))</f>
        <v/>
      </c>
      <c r="I479">
        <f>IF(H479="","",LOWER(IF(AND(LEN(H479)&gt;1,RIGHT(H479,1)="/"),LEFT(H479,LEN(H479)-1),H479)))</f>
        <v/>
      </c>
      <c r="J479">
        <f>IF(I479="","",IFERROR(N(INDEX($A479:$E479,1,Rules!$H$16)),0))</f>
        <v/>
      </c>
      <c r="K479">
        <f>IF(I479="","",IFERROR(N(INDEX($A479:$E479,1,Rules!$H$17)),0))</f>
        <v/>
      </c>
      <c r="L479">
        <f>IF(I479="","",IFERROR(N(INDEX($A479:$E479,1,Rules!$H$18))*K479,0))</f>
        <v/>
      </c>
      <c r="M479">
        <f>IF(I479="","",IF(COUNTIF(Crawl!$EC$2:$EC$2001,I479)&gt;0,"Yes","No"))</f>
        <v/>
      </c>
    </row>
    <row r="480">
      <c r="G480">
        <f>IF(A480="","",IF(LEFT(A480,4)="http",IFERROR(MID(A480,FIND("/",A480,FIND("//",A480)+2),2000),"/"),A480))</f>
        <v/>
      </c>
      <c r="H480">
        <f>IF(G480="","",IFERROR(LEFT(SUBSTITUTE(G480,"#","?"),FIND("?",SUBSTITUTE(G480,"#","?"))-1),G480))</f>
        <v/>
      </c>
      <c r="I480">
        <f>IF(H480="","",LOWER(IF(AND(LEN(H480)&gt;1,RIGHT(H480,1)="/"),LEFT(H480,LEN(H480)-1),H480)))</f>
        <v/>
      </c>
      <c r="J480">
        <f>IF(I480="","",IFERROR(N(INDEX($A480:$E480,1,Rules!$H$16)),0))</f>
        <v/>
      </c>
      <c r="K480">
        <f>IF(I480="","",IFERROR(N(INDEX($A480:$E480,1,Rules!$H$17)),0))</f>
        <v/>
      </c>
      <c r="L480">
        <f>IF(I480="","",IFERROR(N(INDEX($A480:$E480,1,Rules!$H$18))*K480,0))</f>
        <v/>
      </c>
      <c r="M480">
        <f>IF(I480="","",IF(COUNTIF(Crawl!$EC$2:$EC$2001,I480)&gt;0,"Yes","No"))</f>
        <v/>
      </c>
    </row>
    <row r="481">
      <c r="G481">
        <f>IF(A481="","",IF(LEFT(A481,4)="http",IFERROR(MID(A481,FIND("/",A481,FIND("//",A481)+2),2000),"/"),A481))</f>
        <v/>
      </c>
      <c r="H481">
        <f>IF(G481="","",IFERROR(LEFT(SUBSTITUTE(G481,"#","?"),FIND("?",SUBSTITUTE(G481,"#","?"))-1),G481))</f>
        <v/>
      </c>
      <c r="I481">
        <f>IF(H481="","",LOWER(IF(AND(LEN(H481)&gt;1,RIGHT(H481,1)="/"),LEFT(H481,LEN(H481)-1),H481)))</f>
        <v/>
      </c>
      <c r="J481">
        <f>IF(I481="","",IFERROR(N(INDEX($A481:$E481,1,Rules!$H$16)),0))</f>
        <v/>
      </c>
      <c r="K481">
        <f>IF(I481="","",IFERROR(N(INDEX($A481:$E481,1,Rules!$H$17)),0))</f>
        <v/>
      </c>
      <c r="L481">
        <f>IF(I481="","",IFERROR(N(INDEX($A481:$E481,1,Rules!$H$18))*K481,0))</f>
        <v/>
      </c>
      <c r="M481">
        <f>IF(I481="","",IF(COUNTIF(Crawl!$EC$2:$EC$2001,I481)&gt;0,"Yes","No"))</f>
        <v/>
      </c>
    </row>
    <row r="482">
      <c r="G482">
        <f>IF(A482="","",IF(LEFT(A482,4)="http",IFERROR(MID(A482,FIND("/",A482,FIND("//",A482)+2),2000),"/"),A482))</f>
        <v/>
      </c>
      <c r="H482">
        <f>IF(G482="","",IFERROR(LEFT(SUBSTITUTE(G482,"#","?"),FIND("?",SUBSTITUTE(G482,"#","?"))-1),G482))</f>
        <v/>
      </c>
      <c r="I482">
        <f>IF(H482="","",LOWER(IF(AND(LEN(H482)&gt;1,RIGHT(H482,1)="/"),LEFT(H482,LEN(H482)-1),H482)))</f>
        <v/>
      </c>
      <c r="J482">
        <f>IF(I482="","",IFERROR(N(INDEX($A482:$E482,1,Rules!$H$16)),0))</f>
        <v/>
      </c>
      <c r="K482">
        <f>IF(I482="","",IFERROR(N(INDEX($A482:$E482,1,Rules!$H$17)),0))</f>
        <v/>
      </c>
      <c r="L482">
        <f>IF(I482="","",IFERROR(N(INDEX($A482:$E482,1,Rules!$H$18))*K482,0))</f>
        <v/>
      </c>
      <c r="M482">
        <f>IF(I482="","",IF(COUNTIF(Crawl!$EC$2:$EC$2001,I482)&gt;0,"Yes","No"))</f>
        <v/>
      </c>
    </row>
    <row r="483">
      <c r="G483">
        <f>IF(A483="","",IF(LEFT(A483,4)="http",IFERROR(MID(A483,FIND("/",A483,FIND("//",A483)+2),2000),"/"),A483))</f>
        <v/>
      </c>
      <c r="H483">
        <f>IF(G483="","",IFERROR(LEFT(SUBSTITUTE(G483,"#","?"),FIND("?",SUBSTITUTE(G483,"#","?"))-1),G483))</f>
        <v/>
      </c>
      <c r="I483">
        <f>IF(H483="","",LOWER(IF(AND(LEN(H483)&gt;1,RIGHT(H483,1)="/"),LEFT(H483,LEN(H483)-1),H483)))</f>
        <v/>
      </c>
      <c r="J483">
        <f>IF(I483="","",IFERROR(N(INDEX($A483:$E483,1,Rules!$H$16)),0))</f>
        <v/>
      </c>
      <c r="K483">
        <f>IF(I483="","",IFERROR(N(INDEX($A483:$E483,1,Rules!$H$17)),0))</f>
        <v/>
      </c>
      <c r="L483">
        <f>IF(I483="","",IFERROR(N(INDEX($A483:$E483,1,Rules!$H$18))*K483,0))</f>
        <v/>
      </c>
      <c r="M483">
        <f>IF(I483="","",IF(COUNTIF(Crawl!$EC$2:$EC$2001,I483)&gt;0,"Yes","No"))</f>
        <v/>
      </c>
    </row>
    <row r="484">
      <c r="G484">
        <f>IF(A484="","",IF(LEFT(A484,4)="http",IFERROR(MID(A484,FIND("/",A484,FIND("//",A484)+2),2000),"/"),A484))</f>
        <v/>
      </c>
      <c r="H484">
        <f>IF(G484="","",IFERROR(LEFT(SUBSTITUTE(G484,"#","?"),FIND("?",SUBSTITUTE(G484,"#","?"))-1),G484))</f>
        <v/>
      </c>
      <c r="I484">
        <f>IF(H484="","",LOWER(IF(AND(LEN(H484)&gt;1,RIGHT(H484,1)="/"),LEFT(H484,LEN(H484)-1),H484)))</f>
        <v/>
      </c>
      <c r="J484">
        <f>IF(I484="","",IFERROR(N(INDEX($A484:$E484,1,Rules!$H$16)),0))</f>
        <v/>
      </c>
      <c r="K484">
        <f>IF(I484="","",IFERROR(N(INDEX($A484:$E484,1,Rules!$H$17)),0))</f>
        <v/>
      </c>
      <c r="L484">
        <f>IF(I484="","",IFERROR(N(INDEX($A484:$E484,1,Rules!$H$18))*K484,0))</f>
        <v/>
      </c>
      <c r="M484">
        <f>IF(I484="","",IF(COUNTIF(Crawl!$EC$2:$EC$2001,I484)&gt;0,"Yes","No"))</f>
        <v/>
      </c>
    </row>
    <row r="485">
      <c r="G485">
        <f>IF(A485="","",IF(LEFT(A485,4)="http",IFERROR(MID(A485,FIND("/",A485,FIND("//",A485)+2),2000),"/"),A485))</f>
        <v/>
      </c>
      <c r="H485">
        <f>IF(G485="","",IFERROR(LEFT(SUBSTITUTE(G485,"#","?"),FIND("?",SUBSTITUTE(G485,"#","?"))-1),G485))</f>
        <v/>
      </c>
      <c r="I485">
        <f>IF(H485="","",LOWER(IF(AND(LEN(H485)&gt;1,RIGHT(H485,1)="/"),LEFT(H485,LEN(H485)-1),H485)))</f>
        <v/>
      </c>
      <c r="J485">
        <f>IF(I485="","",IFERROR(N(INDEX($A485:$E485,1,Rules!$H$16)),0))</f>
        <v/>
      </c>
      <c r="K485">
        <f>IF(I485="","",IFERROR(N(INDEX($A485:$E485,1,Rules!$H$17)),0))</f>
        <v/>
      </c>
      <c r="L485">
        <f>IF(I485="","",IFERROR(N(INDEX($A485:$E485,1,Rules!$H$18))*K485,0))</f>
        <v/>
      </c>
      <c r="M485">
        <f>IF(I485="","",IF(COUNTIF(Crawl!$EC$2:$EC$2001,I485)&gt;0,"Yes","No"))</f>
        <v/>
      </c>
    </row>
    <row r="486">
      <c r="G486">
        <f>IF(A486="","",IF(LEFT(A486,4)="http",IFERROR(MID(A486,FIND("/",A486,FIND("//",A486)+2),2000),"/"),A486))</f>
        <v/>
      </c>
      <c r="H486">
        <f>IF(G486="","",IFERROR(LEFT(SUBSTITUTE(G486,"#","?"),FIND("?",SUBSTITUTE(G486,"#","?"))-1),G486))</f>
        <v/>
      </c>
      <c r="I486">
        <f>IF(H486="","",LOWER(IF(AND(LEN(H486)&gt;1,RIGHT(H486,1)="/"),LEFT(H486,LEN(H486)-1),H486)))</f>
        <v/>
      </c>
      <c r="J486">
        <f>IF(I486="","",IFERROR(N(INDEX($A486:$E486,1,Rules!$H$16)),0))</f>
        <v/>
      </c>
      <c r="K486">
        <f>IF(I486="","",IFERROR(N(INDEX($A486:$E486,1,Rules!$H$17)),0))</f>
        <v/>
      </c>
      <c r="L486">
        <f>IF(I486="","",IFERROR(N(INDEX($A486:$E486,1,Rules!$H$18))*K486,0))</f>
        <v/>
      </c>
      <c r="M486">
        <f>IF(I486="","",IF(COUNTIF(Crawl!$EC$2:$EC$2001,I486)&gt;0,"Yes","No"))</f>
        <v/>
      </c>
    </row>
    <row r="487">
      <c r="G487">
        <f>IF(A487="","",IF(LEFT(A487,4)="http",IFERROR(MID(A487,FIND("/",A487,FIND("//",A487)+2),2000),"/"),A487))</f>
        <v/>
      </c>
      <c r="H487">
        <f>IF(G487="","",IFERROR(LEFT(SUBSTITUTE(G487,"#","?"),FIND("?",SUBSTITUTE(G487,"#","?"))-1),G487))</f>
        <v/>
      </c>
      <c r="I487">
        <f>IF(H487="","",LOWER(IF(AND(LEN(H487)&gt;1,RIGHT(H487,1)="/"),LEFT(H487,LEN(H487)-1),H487)))</f>
        <v/>
      </c>
      <c r="J487">
        <f>IF(I487="","",IFERROR(N(INDEX($A487:$E487,1,Rules!$H$16)),0))</f>
        <v/>
      </c>
      <c r="K487">
        <f>IF(I487="","",IFERROR(N(INDEX($A487:$E487,1,Rules!$H$17)),0))</f>
        <v/>
      </c>
      <c r="L487">
        <f>IF(I487="","",IFERROR(N(INDEX($A487:$E487,1,Rules!$H$18))*K487,0))</f>
        <v/>
      </c>
      <c r="M487">
        <f>IF(I487="","",IF(COUNTIF(Crawl!$EC$2:$EC$2001,I487)&gt;0,"Yes","No"))</f>
        <v/>
      </c>
    </row>
    <row r="488">
      <c r="G488">
        <f>IF(A488="","",IF(LEFT(A488,4)="http",IFERROR(MID(A488,FIND("/",A488,FIND("//",A488)+2),2000),"/"),A488))</f>
        <v/>
      </c>
      <c r="H488">
        <f>IF(G488="","",IFERROR(LEFT(SUBSTITUTE(G488,"#","?"),FIND("?",SUBSTITUTE(G488,"#","?"))-1),G488))</f>
        <v/>
      </c>
      <c r="I488">
        <f>IF(H488="","",LOWER(IF(AND(LEN(H488)&gt;1,RIGHT(H488,1)="/"),LEFT(H488,LEN(H488)-1),H488)))</f>
        <v/>
      </c>
      <c r="J488">
        <f>IF(I488="","",IFERROR(N(INDEX($A488:$E488,1,Rules!$H$16)),0))</f>
        <v/>
      </c>
      <c r="K488">
        <f>IF(I488="","",IFERROR(N(INDEX($A488:$E488,1,Rules!$H$17)),0))</f>
        <v/>
      </c>
      <c r="L488">
        <f>IF(I488="","",IFERROR(N(INDEX($A488:$E488,1,Rules!$H$18))*K488,0))</f>
        <v/>
      </c>
      <c r="M488">
        <f>IF(I488="","",IF(COUNTIF(Crawl!$EC$2:$EC$2001,I488)&gt;0,"Yes","No"))</f>
        <v/>
      </c>
    </row>
    <row r="489">
      <c r="G489">
        <f>IF(A489="","",IF(LEFT(A489,4)="http",IFERROR(MID(A489,FIND("/",A489,FIND("//",A489)+2),2000),"/"),A489))</f>
        <v/>
      </c>
      <c r="H489">
        <f>IF(G489="","",IFERROR(LEFT(SUBSTITUTE(G489,"#","?"),FIND("?",SUBSTITUTE(G489,"#","?"))-1),G489))</f>
        <v/>
      </c>
      <c r="I489">
        <f>IF(H489="","",LOWER(IF(AND(LEN(H489)&gt;1,RIGHT(H489,1)="/"),LEFT(H489,LEN(H489)-1),H489)))</f>
        <v/>
      </c>
      <c r="J489">
        <f>IF(I489="","",IFERROR(N(INDEX($A489:$E489,1,Rules!$H$16)),0))</f>
        <v/>
      </c>
      <c r="K489">
        <f>IF(I489="","",IFERROR(N(INDEX($A489:$E489,1,Rules!$H$17)),0))</f>
        <v/>
      </c>
      <c r="L489">
        <f>IF(I489="","",IFERROR(N(INDEX($A489:$E489,1,Rules!$H$18))*K489,0))</f>
        <v/>
      </c>
      <c r="M489">
        <f>IF(I489="","",IF(COUNTIF(Crawl!$EC$2:$EC$2001,I489)&gt;0,"Yes","No"))</f>
        <v/>
      </c>
    </row>
    <row r="490">
      <c r="G490">
        <f>IF(A490="","",IF(LEFT(A490,4)="http",IFERROR(MID(A490,FIND("/",A490,FIND("//",A490)+2),2000),"/"),A490))</f>
        <v/>
      </c>
      <c r="H490">
        <f>IF(G490="","",IFERROR(LEFT(SUBSTITUTE(G490,"#","?"),FIND("?",SUBSTITUTE(G490,"#","?"))-1),G490))</f>
        <v/>
      </c>
      <c r="I490">
        <f>IF(H490="","",LOWER(IF(AND(LEN(H490)&gt;1,RIGHT(H490,1)="/"),LEFT(H490,LEN(H490)-1),H490)))</f>
        <v/>
      </c>
      <c r="J490">
        <f>IF(I490="","",IFERROR(N(INDEX($A490:$E490,1,Rules!$H$16)),0))</f>
        <v/>
      </c>
      <c r="K490">
        <f>IF(I490="","",IFERROR(N(INDEX($A490:$E490,1,Rules!$H$17)),0))</f>
        <v/>
      </c>
      <c r="L490">
        <f>IF(I490="","",IFERROR(N(INDEX($A490:$E490,1,Rules!$H$18))*K490,0))</f>
        <v/>
      </c>
      <c r="M490">
        <f>IF(I490="","",IF(COUNTIF(Crawl!$EC$2:$EC$2001,I490)&gt;0,"Yes","No"))</f>
        <v/>
      </c>
    </row>
    <row r="491">
      <c r="G491">
        <f>IF(A491="","",IF(LEFT(A491,4)="http",IFERROR(MID(A491,FIND("/",A491,FIND("//",A491)+2),2000),"/"),A491))</f>
        <v/>
      </c>
      <c r="H491">
        <f>IF(G491="","",IFERROR(LEFT(SUBSTITUTE(G491,"#","?"),FIND("?",SUBSTITUTE(G491,"#","?"))-1),G491))</f>
        <v/>
      </c>
      <c r="I491">
        <f>IF(H491="","",LOWER(IF(AND(LEN(H491)&gt;1,RIGHT(H491,1)="/"),LEFT(H491,LEN(H491)-1),H491)))</f>
        <v/>
      </c>
      <c r="J491">
        <f>IF(I491="","",IFERROR(N(INDEX($A491:$E491,1,Rules!$H$16)),0))</f>
        <v/>
      </c>
      <c r="K491">
        <f>IF(I491="","",IFERROR(N(INDEX($A491:$E491,1,Rules!$H$17)),0))</f>
        <v/>
      </c>
      <c r="L491">
        <f>IF(I491="","",IFERROR(N(INDEX($A491:$E491,1,Rules!$H$18))*K491,0))</f>
        <v/>
      </c>
      <c r="M491">
        <f>IF(I491="","",IF(COUNTIF(Crawl!$EC$2:$EC$2001,I491)&gt;0,"Yes","No"))</f>
        <v/>
      </c>
    </row>
    <row r="492">
      <c r="G492">
        <f>IF(A492="","",IF(LEFT(A492,4)="http",IFERROR(MID(A492,FIND("/",A492,FIND("//",A492)+2),2000),"/"),A492))</f>
        <v/>
      </c>
      <c r="H492">
        <f>IF(G492="","",IFERROR(LEFT(SUBSTITUTE(G492,"#","?"),FIND("?",SUBSTITUTE(G492,"#","?"))-1),G492))</f>
        <v/>
      </c>
      <c r="I492">
        <f>IF(H492="","",LOWER(IF(AND(LEN(H492)&gt;1,RIGHT(H492,1)="/"),LEFT(H492,LEN(H492)-1),H492)))</f>
        <v/>
      </c>
      <c r="J492">
        <f>IF(I492="","",IFERROR(N(INDEX($A492:$E492,1,Rules!$H$16)),0))</f>
        <v/>
      </c>
      <c r="K492">
        <f>IF(I492="","",IFERROR(N(INDEX($A492:$E492,1,Rules!$H$17)),0))</f>
        <v/>
      </c>
      <c r="L492">
        <f>IF(I492="","",IFERROR(N(INDEX($A492:$E492,1,Rules!$H$18))*K492,0))</f>
        <v/>
      </c>
      <c r="M492">
        <f>IF(I492="","",IF(COUNTIF(Crawl!$EC$2:$EC$2001,I492)&gt;0,"Yes","No"))</f>
        <v/>
      </c>
    </row>
    <row r="493">
      <c r="G493">
        <f>IF(A493="","",IF(LEFT(A493,4)="http",IFERROR(MID(A493,FIND("/",A493,FIND("//",A493)+2),2000),"/"),A493))</f>
        <v/>
      </c>
      <c r="H493">
        <f>IF(G493="","",IFERROR(LEFT(SUBSTITUTE(G493,"#","?"),FIND("?",SUBSTITUTE(G493,"#","?"))-1),G493))</f>
        <v/>
      </c>
      <c r="I493">
        <f>IF(H493="","",LOWER(IF(AND(LEN(H493)&gt;1,RIGHT(H493,1)="/"),LEFT(H493,LEN(H493)-1),H493)))</f>
        <v/>
      </c>
      <c r="J493">
        <f>IF(I493="","",IFERROR(N(INDEX($A493:$E493,1,Rules!$H$16)),0))</f>
        <v/>
      </c>
      <c r="K493">
        <f>IF(I493="","",IFERROR(N(INDEX($A493:$E493,1,Rules!$H$17)),0))</f>
        <v/>
      </c>
      <c r="L493">
        <f>IF(I493="","",IFERROR(N(INDEX($A493:$E493,1,Rules!$H$18))*K493,0))</f>
        <v/>
      </c>
      <c r="M493">
        <f>IF(I493="","",IF(COUNTIF(Crawl!$EC$2:$EC$2001,I493)&gt;0,"Yes","No"))</f>
        <v/>
      </c>
    </row>
    <row r="494">
      <c r="G494">
        <f>IF(A494="","",IF(LEFT(A494,4)="http",IFERROR(MID(A494,FIND("/",A494,FIND("//",A494)+2),2000),"/"),A494))</f>
        <v/>
      </c>
      <c r="H494">
        <f>IF(G494="","",IFERROR(LEFT(SUBSTITUTE(G494,"#","?"),FIND("?",SUBSTITUTE(G494,"#","?"))-1),G494))</f>
        <v/>
      </c>
      <c r="I494">
        <f>IF(H494="","",LOWER(IF(AND(LEN(H494)&gt;1,RIGHT(H494,1)="/"),LEFT(H494,LEN(H494)-1),H494)))</f>
        <v/>
      </c>
      <c r="J494">
        <f>IF(I494="","",IFERROR(N(INDEX($A494:$E494,1,Rules!$H$16)),0))</f>
        <v/>
      </c>
      <c r="K494">
        <f>IF(I494="","",IFERROR(N(INDEX($A494:$E494,1,Rules!$H$17)),0))</f>
        <v/>
      </c>
      <c r="L494">
        <f>IF(I494="","",IFERROR(N(INDEX($A494:$E494,1,Rules!$H$18))*K494,0))</f>
        <v/>
      </c>
      <c r="M494">
        <f>IF(I494="","",IF(COUNTIF(Crawl!$EC$2:$EC$2001,I494)&gt;0,"Yes","No"))</f>
        <v/>
      </c>
    </row>
    <row r="495">
      <c r="G495">
        <f>IF(A495="","",IF(LEFT(A495,4)="http",IFERROR(MID(A495,FIND("/",A495,FIND("//",A495)+2),2000),"/"),A495))</f>
        <v/>
      </c>
      <c r="H495">
        <f>IF(G495="","",IFERROR(LEFT(SUBSTITUTE(G495,"#","?"),FIND("?",SUBSTITUTE(G495,"#","?"))-1),G495))</f>
        <v/>
      </c>
      <c r="I495">
        <f>IF(H495="","",LOWER(IF(AND(LEN(H495)&gt;1,RIGHT(H495,1)="/"),LEFT(H495,LEN(H495)-1),H495)))</f>
        <v/>
      </c>
      <c r="J495">
        <f>IF(I495="","",IFERROR(N(INDEX($A495:$E495,1,Rules!$H$16)),0))</f>
        <v/>
      </c>
      <c r="K495">
        <f>IF(I495="","",IFERROR(N(INDEX($A495:$E495,1,Rules!$H$17)),0))</f>
        <v/>
      </c>
      <c r="L495">
        <f>IF(I495="","",IFERROR(N(INDEX($A495:$E495,1,Rules!$H$18))*K495,0))</f>
        <v/>
      </c>
      <c r="M495">
        <f>IF(I495="","",IF(COUNTIF(Crawl!$EC$2:$EC$2001,I495)&gt;0,"Yes","No"))</f>
        <v/>
      </c>
    </row>
    <row r="496">
      <c r="G496">
        <f>IF(A496="","",IF(LEFT(A496,4)="http",IFERROR(MID(A496,FIND("/",A496,FIND("//",A496)+2),2000),"/"),A496))</f>
        <v/>
      </c>
      <c r="H496">
        <f>IF(G496="","",IFERROR(LEFT(SUBSTITUTE(G496,"#","?"),FIND("?",SUBSTITUTE(G496,"#","?"))-1),G496))</f>
        <v/>
      </c>
      <c r="I496">
        <f>IF(H496="","",LOWER(IF(AND(LEN(H496)&gt;1,RIGHT(H496,1)="/"),LEFT(H496,LEN(H496)-1),H496)))</f>
        <v/>
      </c>
      <c r="J496">
        <f>IF(I496="","",IFERROR(N(INDEX($A496:$E496,1,Rules!$H$16)),0))</f>
        <v/>
      </c>
      <c r="K496">
        <f>IF(I496="","",IFERROR(N(INDEX($A496:$E496,1,Rules!$H$17)),0))</f>
        <v/>
      </c>
      <c r="L496">
        <f>IF(I496="","",IFERROR(N(INDEX($A496:$E496,1,Rules!$H$18))*K496,0))</f>
        <v/>
      </c>
      <c r="M496">
        <f>IF(I496="","",IF(COUNTIF(Crawl!$EC$2:$EC$2001,I496)&gt;0,"Yes","No"))</f>
        <v/>
      </c>
    </row>
    <row r="497">
      <c r="G497">
        <f>IF(A497="","",IF(LEFT(A497,4)="http",IFERROR(MID(A497,FIND("/",A497,FIND("//",A497)+2),2000),"/"),A497))</f>
        <v/>
      </c>
      <c r="H497">
        <f>IF(G497="","",IFERROR(LEFT(SUBSTITUTE(G497,"#","?"),FIND("?",SUBSTITUTE(G497,"#","?"))-1),G497))</f>
        <v/>
      </c>
      <c r="I497">
        <f>IF(H497="","",LOWER(IF(AND(LEN(H497)&gt;1,RIGHT(H497,1)="/"),LEFT(H497,LEN(H497)-1),H497)))</f>
        <v/>
      </c>
      <c r="J497">
        <f>IF(I497="","",IFERROR(N(INDEX($A497:$E497,1,Rules!$H$16)),0))</f>
        <v/>
      </c>
      <c r="K497">
        <f>IF(I497="","",IFERROR(N(INDEX($A497:$E497,1,Rules!$H$17)),0))</f>
        <v/>
      </c>
      <c r="L497">
        <f>IF(I497="","",IFERROR(N(INDEX($A497:$E497,1,Rules!$H$18))*K497,0))</f>
        <v/>
      </c>
      <c r="M497">
        <f>IF(I497="","",IF(COUNTIF(Crawl!$EC$2:$EC$2001,I497)&gt;0,"Yes","No"))</f>
        <v/>
      </c>
    </row>
    <row r="498">
      <c r="G498">
        <f>IF(A498="","",IF(LEFT(A498,4)="http",IFERROR(MID(A498,FIND("/",A498,FIND("//",A498)+2),2000),"/"),A498))</f>
        <v/>
      </c>
      <c r="H498">
        <f>IF(G498="","",IFERROR(LEFT(SUBSTITUTE(G498,"#","?"),FIND("?",SUBSTITUTE(G498,"#","?"))-1),G498))</f>
        <v/>
      </c>
      <c r="I498">
        <f>IF(H498="","",LOWER(IF(AND(LEN(H498)&gt;1,RIGHT(H498,1)="/"),LEFT(H498,LEN(H498)-1),H498)))</f>
        <v/>
      </c>
      <c r="J498">
        <f>IF(I498="","",IFERROR(N(INDEX($A498:$E498,1,Rules!$H$16)),0))</f>
        <v/>
      </c>
      <c r="K498">
        <f>IF(I498="","",IFERROR(N(INDEX($A498:$E498,1,Rules!$H$17)),0))</f>
        <v/>
      </c>
      <c r="L498">
        <f>IF(I498="","",IFERROR(N(INDEX($A498:$E498,1,Rules!$H$18))*K498,0))</f>
        <v/>
      </c>
      <c r="M498">
        <f>IF(I498="","",IF(COUNTIF(Crawl!$EC$2:$EC$2001,I498)&gt;0,"Yes","No"))</f>
        <v/>
      </c>
    </row>
    <row r="499">
      <c r="G499">
        <f>IF(A499="","",IF(LEFT(A499,4)="http",IFERROR(MID(A499,FIND("/",A499,FIND("//",A499)+2),2000),"/"),A499))</f>
        <v/>
      </c>
      <c r="H499">
        <f>IF(G499="","",IFERROR(LEFT(SUBSTITUTE(G499,"#","?"),FIND("?",SUBSTITUTE(G499,"#","?"))-1),G499))</f>
        <v/>
      </c>
      <c r="I499">
        <f>IF(H499="","",LOWER(IF(AND(LEN(H499)&gt;1,RIGHT(H499,1)="/"),LEFT(H499,LEN(H499)-1),H499)))</f>
        <v/>
      </c>
      <c r="J499">
        <f>IF(I499="","",IFERROR(N(INDEX($A499:$E499,1,Rules!$H$16)),0))</f>
        <v/>
      </c>
      <c r="K499">
        <f>IF(I499="","",IFERROR(N(INDEX($A499:$E499,1,Rules!$H$17)),0))</f>
        <v/>
      </c>
      <c r="L499">
        <f>IF(I499="","",IFERROR(N(INDEX($A499:$E499,1,Rules!$H$18))*K499,0))</f>
        <v/>
      </c>
      <c r="M499">
        <f>IF(I499="","",IF(COUNTIF(Crawl!$EC$2:$EC$2001,I499)&gt;0,"Yes","No"))</f>
        <v/>
      </c>
    </row>
    <row r="500">
      <c r="G500">
        <f>IF(A500="","",IF(LEFT(A500,4)="http",IFERROR(MID(A500,FIND("/",A500,FIND("//",A500)+2),2000),"/"),A500))</f>
        <v/>
      </c>
      <c r="H500">
        <f>IF(G500="","",IFERROR(LEFT(SUBSTITUTE(G500,"#","?"),FIND("?",SUBSTITUTE(G500,"#","?"))-1),G500))</f>
        <v/>
      </c>
      <c r="I500">
        <f>IF(H500="","",LOWER(IF(AND(LEN(H500)&gt;1,RIGHT(H500,1)="/"),LEFT(H500,LEN(H500)-1),H500)))</f>
        <v/>
      </c>
      <c r="J500">
        <f>IF(I500="","",IFERROR(N(INDEX($A500:$E500,1,Rules!$H$16)),0))</f>
        <v/>
      </c>
      <c r="K500">
        <f>IF(I500="","",IFERROR(N(INDEX($A500:$E500,1,Rules!$H$17)),0))</f>
        <v/>
      </c>
      <c r="L500">
        <f>IF(I500="","",IFERROR(N(INDEX($A500:$E500,1,Rules!$H$18))*K500,0))</f>
        <v/>
      </c>
      <c r="M500">
        <f>IF(I500="","",IF(COUNTIF(Crawl!$EC$2:$EC$2001,I500)&gt;0,"Yes","No"))</f>
        <v/>
      </c>
    </row>
    <row r="501">
      <c r="G501">
        <f>IF(A501="","",IF(LEFT(A501,4)="http",IFERROR(MID(A501,FIND("/",A501,FIND("//",A501)+2),2000),"/"),A501))</f>
        <v/>
      </c>
      <c r="H501">
        <f>IF(G501="","",IFERROR(LEFT(SUBSTITUTE(G501,"#","?"),FIND("?",SUBSTITUTE(G501,"#","?"))-1),G501))</f>
        <v/>
      </c>
      <c r="I501">
        <f>IF(H501="","",LOWER(IF(AND(LEN(H501)&gt;1,RIGHT(H501,1)="/"),LEFT(H501,LEN(H501)-1),H501)))</f>
        <v/>
      </c>
      <c r="J501">
        <f>IF(I501="","",IFERROR(N(INDEX($A501:$E501,1,Rules!$H$16)),0))</f>
        <v/>
      </c>
      <c r="K501">
        <f>IF(I501="","",IFERROR(N(INDEX($A501:$E501,1,Rules!$H$17)),0))</f>
        <v/>
      </c>
      <c r="L501">
        <f>IF(I501="","",IFERROR(N(INDEX($A501:$E501,1,Rules!$H$18))*K501,0))</f>
        <v/>
      </c>
      <c r="M501">
        <f>IF(I501="","",IF(COUNTIF(Crawl!$EC$2:$EC$2001,I501)&gt;0,"Yes","No"))</f>
        <v/>
      </c>
    </row>
    <row r="502">
      <c r="G502">
        <f>IF(A502="","",IF(LEFT(A502,4)="http",IFERROR(MID(A502,FIND("/",A502,FIND("//",A502)+2),2000),"/"),A502))</f>
        <v/>
      </c>
      <c r="H502">
        <f>IF(G502="","",IFERROR(LEFT(SUBSTITUTE(G502,"#","?"),FIND("?",SUBSTITUTE(G502,"#","?"))-1),G502))</f>
        <v/>
      </c>
      <c r="I502">
        <f>IF(H502="","",LOWER(IF(AND(LEN(H502)&gt;1,RIGHT(H502,1)="/"),LEFT(H502,LEN(H502)-1),H502)))</f>
        <v/>
      </c>
      <c r="J502">
        <f>IF(I502="","",IFERROR(N(INDEX($A502:$E502,1,Rules!$H$16)),0))</f>
        <v/>
      </c>
      <c r="K502">
        <f>IF(I502="","",IFERROR(N(INDEX($A502:$E502,1,Rules!$H$17)),0))</f>
        <v/>
      </c>
      <c r="L502">
        <f>IF(I502="","",IFERROR(N(INDEX($A502:$E502,1,Rules!$H$18))*K502,0))</f>
        <v/>
      </c>
      <c r="M502">
        <f>IF(I502="","",IF(COUNTIF(Crawl!$EC$2:$EC$2001,I502)&gt;0,"Yes","No"))</f>
        <v/>
      </c>
    </row>
    <row r="503">
      <c r="G503">
        <f>IF(A503="","",IF(LEFT(A503,4)="http",IFERROR(MID(A503,FIND("/",A503,FIND("//",A503)+2),2000),"/"),A503))</f>
        <v/>
      </c>
      <c r="H503">
        <f>IF(G503="","",IFERROR(LEFT(SUBSTITUTE(G503,"#","?"),FIND("?",SUBSTITUTE(G503,"#","?"))-1),G503))</f>
        <v/>
      </c>
      <c r="I503">
        <f>IF(H503="","",LOWER(IF(AND(LEN(H503)&gt;1,RIGHT(H503,1)="/"),LEFT(H503,LEN(H503)-1),H503)))</f>
        <v/>
      </c>
      <c r="J503">
        <f>IF(I503="","",IFERROR(N(INDEX($A503:$E503,1,Rules!$H$16)),0))</f>
        <v/>
      </c>
      <c r="K503">
        <f>IF(I503="","",IFERROR(N(INDEX($A503:$E503,1,Rules!$H$17)),0))</f>
        <v/>
      </c>
      <c r="L503">
        <f>IF(I503="","",IFERROR(N(INDEX($A503:$E503,1,Rules!$H$18))*K503,0))</f>
        <v/>
      </c>
      <c r="M503">
        <f>IF(I503="","",IF(COUNTIF(Crawl!$EC$2:$EC$2001,I503)&gt;0,"Yes","No"))</f>
        <v/>
      </c>
    </row>
    <row r="504">
      <c r="G504">
        <f>IF(A504="","",IF(LEFT(A504,4)="http",IFERROR(MID(A504,FIND("/",A504,FIND("//",A504)+2),2000),"/"),A504))</f>
        <v/>
      </c>
      <c r="H504">
        <f>IF(G504="","",IFERROR(LEFT(SUBSTITUTE(G504,"#","?"),FIND("?",SUBSTITUTE(G504,"#","?"))-1),G504))</f>
        <v/>
      </c>
      <c r="I504">
        <f>IF(H504="","",LOWER(IF(AND(LEN(H504)&gt;1,RIGHT(H504,1)="/"),LEFT(H504,LEN(H504)-1),H504)))</f>
        <v/>
      </c>
      <c r="J504">
        <f>IF(I504="","",IFERROR(N(INDEX($A504:$E504,1,Rules!$H$16)),0))</f>
        <v/>
      </c>
      <c r="K504">
        <f>IF(I504="","",IFERROR(N(INDEX($A504:$E504,1,Rules!$H$17)),0))</f>
        <v/>
      </c>
      <c r="L504">
        <f>IF(I504="","",IFERROR(N(INDEX($A504:$E504,1,Rules!$H$18))*K504,0))</f>
        <v/>
      </c>
      <c r="M504">
        <f>IF(I504="","",IF(COUNTIF(Crawl!$EC$2:$EC$2001,I504)&gt;0,"Yes","No"))</f>
        <v/>
      </c>
    </row>
    <row r="505">
      <c r="G505">
        <f>IF(A505="","",IF(LEFT(A505,4)="http",IFERROR(MID(A505,FIND("/",A505,FIND("//",A505)+2),2000),"/"),A505))</f>
        <v/>
      </c>
      <c r="H505">
        <f>IF(G505="","",IFERROR(LEFT(SUBSTITUTE(G505,"#","?"),FIND("?",SUBSTITUTE(G505,"#","?"))-1),G505))</f>
        <v/>
      </c>
      <c r="I505">
        <f>IF(H505="","",LOWER(IF(AND(LEN(H505)&gt;1,RIGHT(H505,1)="/"),LEFT(H505,LEN(H505)-1),H505)))</f>
        <v/>
      </c>
      <c r="J505">
        <f>IF(I505="","",IFERROR(N(INDEX($A505:$E505,1,Rules!$H$16)),0))</f>
        <v/>
      </c>
      <c r="K505">
        <f>IF(I505="","",IFERROR(N(INDEX($A505:$E505,1,Rules!$H$17)),0))</f>
        <v/>
      </c>
      <c r="L505">
        <f>IF(I505="","",IFERROR(N(INDEX($A505:$E505,1,Rules!$H$18))*K505,0))</f>
        <v/>
      </c>
      <c r="M505">
        <f>IF(I505="","",IF(COUNTIF(Crawl!$EC$2:$EC$2001,I505)&gt;0,"Yes","No"))</f>
        <v/>
      </c>
    </row>
    <row r="506">
      <c r="G506">
        <f>IF(A506="","",IF(LEFT(A506,4)="http",IFERROR(MID(A506,FIND("/",A506,FIND("//",A506)+2),2000),"/"),A506))</f>
        <v/>
      </c>
      <c r="H506">
        <f>IF(G506="","",IFERROR(LEFT(SUBSTITUTE(G506,"#","?"),FIND("?",SUBSTITUTE(G506,"#","?"))-1),G506))</f>
        <v/>
      </c>
      <c r="I506">
        <f>IF(H506="","",LOWER(IF(AND(LEN(H506)&gt;1,RIGHT(H506,1)="/"),LEFT(H506,LEN(H506)-1),H506)))</f>
        <v/>
      </c>
      <c r="J506">
        <f>IF(I506="","",IFERROR(N(INDEX($A506:$E506,1,Rules!$H$16)),0))</f>
        <v/>
      </c>
      <c r="K506">
        <f>IF(I506="","",IFERROR(N(INDEX($A506:$E506,1,Rules!$H$17)),0))</f>
        <v/>
      </c>
      <c r="L506">
        <f>IF(I506="","",IFERROR(N(INDEX($A506:$E506,1,Rules!$H$18))*K506,0))</f>
        <v/>
      </c>
      <c r="M506">
        <f>IF(I506="","",IF(COUNTIF(Crawl!$EC$2:$EC$2001,I506)&gt;0,"Yes","No"))</f>
        <v/>
      </c>
    </row>
    <row r="507">
      <c r="G507">
        <f>IF(A507="","",IF(LEFT(A507,4)="http",IFERROR(MID(A507,FIND("/",A507,FIND("//",A507)+2),2000),"/"),A507))</f>
        <v/>
      </c>
      <c r="H507">
        <f>IF(G507="","",IFERROR(LEFT(SUBSTITUTE(G507,"#","?"),FIND("?",SUBSTITUTE(G507,"#","?"))-1),G507))</f>
        <v/>
      </c>
      <c r="I507">
        <f>IF(H507="","",LOWER(IF(AND(LEN(H507)&gt;1,RIGHT(H507,1)="/"),LEFT(H507,LEN(H507)-1),H507)))</f>
        <v/>
      </c>
      <c r="J507">
        <f>IF(I507="","",IFERROR(N(INDEX($A507:$E507,1,Rules!$H$16)),0))</f>
        <v/>
      </c>
      <c r="K507">
        <f>IF(I507="","",IFERROR(N(INDEX($A507:$E507,1,Rules!$H$17)),0))</f>
        <v/>
      </c>
      <c r="L507">
        <f>IF(I507="","",IFERROR(N(INDEX($A507:$E507,1,Rules!$H$18))*K507,0))</f>
        <v/>
      </c>
      <c r="M507">
        <f>IF(I507="","",IF(COUNTIF(Crawl!$EC$2:$EC$2001,I507)&gt;0,"Yes","No"))</f>
        <v/>
      </c>
    </row>
    <row r="508">
      <c r="G508">
        <f>IF(A508="","",IF(LEFT(A508,4)="http",IFERROR(MID(A508,FIND("/",A508,FIND("//",A508)+2),2000),"/"),A508))</f>
        <v/>
      </c>
      <c r="H508">
        <f>IF(G508="","",IFERROR(LEFT(SUBSTITUTE(G508,"#","?"),FIND("?",SUBSTITUTE(G508,"#","?"))-1),G508))</f>
        <v/>
      </c>
      <c r="I508">
        <f>IF(H508="","",LOWER(IF(AND(LEN(H508)&gt;1,RIGHT(H508,1)="/"),LEFT(H508,LEN(H508)-1),H508)))</f>
        <v/>
      </c>
      <c r="J508">
        <f>IF(I508="","",IFERROR(N(INDEX($A508:$E508,1,Rules!$H$16)),0))</f>
        <v/>
      </c>
      <c r="K508">
        <f>IF(I508="","",IFERROR(N(INDEX($A508:$E508,1,Rules!$H$17)),0))</f>
        <v/>
      </c>
      <c r="L508">
        <f>IF(I508="","",IFERROR(N(INDEX($A508:$E508,1,Rules!$H$18))*K508,0))</f>
        <v/>
      </c>
      <c r="M508">
        <f>IF(I508="","",IF(COUNTIF(Crawl!$EC$2:$EC$2001,I508)&gt;0,"Yes","No"))</f>
        <v/>
      </c>
    </row>
    <row r="509">
      <c r="G509">
        <f>IF(A509="","",IF(LEFT(A509,4)="http",IFERROR(MID(A509,FIND("/",A509,FIND("//",A509)+2),2000),"/"),A509))</f>
        <v/>
      </c>
      <c r="H509">
        <f>IF(G509="","",IFERROR(LEFT(SUBSTITUTE(G509,"#","?"),FIND("?",SUBSTITUTE(G509,"#","?"))-1),G509))</f>
        <v/>
      </c>
      <c r="I509">
        <f>IF(H509="","",LOWER(IF(AND(LEN(H509)&gt;1,RIGHT(H509,1)="/"),LEFT(H509,LEN(H509)-1),H509)))</f>
        <v/>
      </c>
      <c r="J509">
        <f>IF(I509="","",IFERROR(N(INDEX($A509:$E509,1,Rules!$H$16)),0))</f>
        <v/>
      </c>
      <c r="K509">
        <f>IF(I509="","",IFERROR(N(INDEX($A509:$E509,1,Rules!$H$17)),0))</f>
        <v/>
      </c>
      <c r="L509">
        <f>IF(I509="","",IFERROR(N(INDEX($A509:$E509,1,Rules!$H$18))*K509,0))</f>
        <v/>
      </c>
      <c r="M509">
        <f>IF(I509="","",IF(COUNTIF(Crawl!$EC$2:$EC$2001,I509)&gt;0,"Yes","No"))</f>
        <v/>
      </c>
    </row>
    <row r="510">
      <c r="G510">
        <f>IF(A510="","",IF(LEFT(A510,4)="http",IFERROR(MID(A510,FIND("/",A510,FIND("//",A510)+2),2000),"/"),A510))</f>
        <v/>
      </c>
      <c r="H510">
        <f>IF(G510="","",IFERROR(LEFT(SUBSTITUTE(G510,"#","?"),FIND("?",SUBSTITUTE(G510,"#","?"))-1),G510))</f>
        <v/>
      </c>
      <c r="I510">
        <f>IF(H510="","",LOWER(IF(AND(LEN(H510)&gt;1,RIGHT(H510,1)="/"),LEFT(H510,LEN(H510)-1),H510)))</f>
        <v/>
      </c>
      <c r="J510">
        <f>IF(I510="","",IFERROR(N(INDEX($A510:$E510,1,Rules!$H$16)),0))</f>
        <v/>
      </c>
      <c r="K510">
        <f>IF(I510="","",IFERROR(N(INDEX($A510:$E510,1,Rules!$H$17)),0))</f>
        <v/>
      </c>
      <c r="L510">
        <f>IF(I510="","",IFERROR(N(INDEX($A510:$E510,1,Rules!$H$18))*K510,0))</f>
        <v/>
      </c>
      <c r="M510">
        <f>IF(I510="","",IF(COUNTIF(Crawl!$EC$2:$EC$2001,I510)&gt;0,"Yes","No"))</f>
        <v/>
      </c>
    </row>
    <row r="511">
      <c r="G511">
        <f>IF(A511="","",IF(LEFT(A511,4)="http",IFERROR(MID(A511,FIND("/",A511,FIND("//",A511)+2),2000),"/"),A511))</f>
        <v/>
      </c>
      <c r="H511">
        <f>IF(G511="","",IFERROR(LEFT(SUBSTITUTE(G511,"#","?"),FIND("?",SUBSTITUTE(G511,"#","?"))-1),G511))</f>
        <v/>
      </c>
      <c r="I511">
        <f>IF(H511="","",LOWER(IF(AND(LEN(H511)&gt;1,RIGHT(H511,1)="/"),LEFT(H511,LEN(H511)-1),H511)))</f>
        <v/>
      </c>
      <c r="J511">
        <f>IF(I511="","",IFERROR(N(INDEX($A511:$E511,1,Rules!$H$16)),0))</f>
        <v/>
      </c>
      <c r="K511">
        <f>IF(I511="","",IFERROR(N(INDEX($A511:$E511,1,Rules!$H$17)),0))</f>
        <v/>
      </c>
      <c r="L511">
        <f>IF(I511="","",IFERROR(N(INDEX($A511:$E511,1,Rules!$H$18))*K511,0))</f>
        <v/>
      </c>
      <c r="M511">
        <f>IF(I511="","",IF(COUNTIF(Crawl!$EC$2:$EC$2001,I511)&gt;0,"Yes","No"))</f>
        <v/>
      </c>
    </row>
    <row r="512">
      <c r="G512">
        <f>IF(A512="","",IF(LEFT(A512,4)="http",IFERROR(MID(A512,FIND("/",A512,FIND("//",A512)+2),2000),"/"),A512))</f>
        <v/>
      </c>
      <c r="H512">
        <f>IF(G512="","",IFERROR(LEFT(SUBSTITUTE(G512,"#","?"),FIND("?",SUBSTITUTE(G512,"#","?"))-1),G512))</f>
        <v/>
      </c>
      <c r="I512">
        <f>IF(H512="","",LOWER(IF(AND(LEN(H512)&gt;1,RIGHT(H512,1)="/"),LEFT(H512,LEN(H512)-1),H512)))</f>
        <v/>
      </c>
      <c r="J512">
        <f>IF(I512="","",IFERROR(N(INDEX($A512:$E512,1,Rules!$H$16)),0))</f>
        <v/>
      </c>
      <c r="K512">
        <f>IF(I512="","",IFERROR(N(INDEX($A512:$E512,1,Rules!$H$17)),0))</f>
        <v/>
      </c>
      <c r="L512">
        <f>IF(I512="","",IFERROR(N(INDEX($A512:$E512,1,Rules!$H$18))*K512,0))</f>
        <v/>
      </c>
      <c r="M512">
        <f>IF(I512="","",IF(COUNTIF(Crawl!$EC$2:$EC$2001,I512)&gt;0,"Yes","No"))</f>
        <v/>
      </c>
    </row>
    <row r="513">
      <c r="G513">
        <f>IF(A513="","",IF(LEFT(A513,4)="http",IFERROR(MID(A513,FIND("/",A513,FIND("//",A513)+2),2000),"/"),A513))</f>
        <v/>
      </c>
      <c r="H513">
        <f>IF(G513="","",IFERROR(LEFT(SUBSTITUTE(G513,"#","?"),FIND("?",SUBSTITUTE(G513,"#","?"))-1),G513))</f>
        <v/>
      </c>
      <c r="I513">
        <f>IF(H513="","",LOWER(IF(AND(LEN(H513)&gt;1,RIGHT(H513,1)="/"),LEFT(H513,LEN(H513)-1),H513)))</f>
        <v/>
      </c>
      <c r="J513">
        <f>IF(I513="","",IFERROR(N(INDEX($A513:$E513,1,Rules!$H$16)),0))</f>
        <v/>
      </c>
      <c r="K513">
        <f>IF(I513="","",IFERROR(N(INDEX($A513:$E513,1,Rules!$H$17)),0))</f>
        <v/>
      </c>
      <c r="L513">
        <f>IF(I513="","",IFERROR(N(INDEX($A513:$E513,1,Rules!$H$18))*K513,0))</f>
        <v/>
      </c>
      <c r="M513">
        <f>IF(I513="","",IF(COUNTIF(Crawl!$EC$2:$EC$2001,I513)&gt;0,"Yes","No"))</f>
        <v/>
      </c>
    </row>
    <row r="514">
      <c r="G514">
        <f>IF(A514="","",IF(LEFT(A514,4)="http",IFERROR(MID(A514,FIND("/",A514,FIND("//",A514)+2),2000),"/"),A514))</f>
        <v/>
      </c>
      <c r="H514">
        <f>IF(G514="","",IFERROR(LEFT(SUBSTITUTE(G514,"#","?"),FIND("?",SUBSTITUTE(G514,"#","?"))-1),G514))</f>
        <v/>
      </c>
      <c r="I514">
        <f>IF(H514="","",LOWER(IF(AND(LEN(H514)&gt;1,RIGHT(H514,1)="/"),LEFT(H514,LEN(H514)-1),H514)))</f>
        <v/>
      </c>
      <c r="J514">
        <f>IF(I514="","",IFERROR(N(INDEX($A514:$E514,1,Rules!$H$16)),0))</f>
        <v/>
      </c>
      <c r="K514">
        <f>IF(I514="","",IFERROR(N(INDEX($A514:$E514,1,Rules!$H$17)),0))</f>
        <v/>
      </c>
      <c r="L514">
        <f>IF(I514="","",IFERROR(N(INDEX($A514:$E514,1,Rules!$H$18))*K514,0))</f>
        <v/>
      </c>
      <c r="M514">
        <f>IF(I514="","",IF(COUNTIF(Crawl!$EC$2:$EC$2001,I514)&gt;0,"Yes","No"))</f>
        <v/>
      </c>
    </row>
    <row r="515">
      <c r="G515">
        <f>IF(A515="","",IF(LEFT(A515,4)="http",IFERROR(MID(A515,FIND("/",A515,FIND("//",A515)+2),2000),"/"),A515))</f>
        <v/>
      </c>
      <c r="H515">
        <f>IF(G515="","",IFERROR(LEFT(SUBSTITUTE(G515,"#","?"),FIND("?",SUBSTITUTE(G515,"#","?"))-1),G515))</f>
        <v/>
      </c>
      <c r="I515">
        <f>IF(H515="","",LOWER(IF(AND(LEN(H515)&gt;1,RIGHT(H515,1)="/"),LEFT(H515,LEN(H515)-1),H515)))</f>
        <v/>
      </c>
      <c r="J515">
        <f>IF(I515="","",IFERROR(N(INDEX($A515:$E515,1,Rules!$H$16)),0))</f>
        <v/>
      </c>
      <c r="K515">
        <f>IF(I515="","",IFERROR(N(INDEX($A515:$E515,1,Rules!$H$17)),0))</f>
        <v/>
      </c>
      <c r="L515">
        <f>IF(I515="","",IFERROR(N(INDEX($A515:$E515,1,Rules!$H$18))*K515,0))</f>
        <v/>
      </c>
      <c r="M515">
        <f>IF(I515="","",IF(COUNTIF(Crawl!$EC$2:$EC$2001,I515)&gt;0,"Yes","No"))</f>
        <v/>
      </c>
    </row>
    <row r="516">
      <c r="G516">
        <f>IF(A516="","",IF(LEFT(A516,4)="http",IFERROR(MID(A516,FIND("/",A516,FIND("//",A516)+2),2000),"/"),A516))</f>
        <v/>
      </c>
      <c r="H516">
        <f>IF(G516="","",IFERROR(LEFT(SUBSTITUTE(G516,"#","?"),FIND("?",SUBSTITUTE(G516,"#","?"))-1),G516))</f>
        <v/>
      </c>
      <c r="I516">
        <f>IF(H516="","",LOWER(IF(AND(LEN(H516)&gt;1,RIGHT(H516,1)="/"),LEFT(H516,LEN(H516)-1),H516)))</f>
        <v/>
      </c>
      <c r="J516">
        <f>IF(I516="","",IFERROR(N(INDEX($A516:$E516,1,Rules!$H$16)),0))</f>
        <v/>
      </c>
      <c r="K516">
        <f>IF(I516="","",IFERROR(N(INDEX($A516:$E516,1,Rules!$H$17)),0))</f>
        <v/>
      </c>
      <c r="L516">
        <f>IF(I516="","",IFERROR(N(INDEX($A516:$E516,1,Rules!$H$18))*K516,0))</f>
        <v/>
      </c>
      <c r="M516">
        <f>IF(I516="","",IF(COUNTIF(Crawl!$EC$2:$EC$2001,I516)&gt;0,"Yes","No"))</f>
        <v/>
      </c>
    </row>
    <row r="517">
      <c r="G517">
        <f>IF(A517="","",IF(LEFT(A517,4)="http",IFERROR(MID(A517,FIND("/",A517,FIND("//",A517)+2),2000),"/"),A517))</f>
        <v/>
      </c>
      <c r="H517">
        <f>IF(G517="","",IFERROR(LEFT(SUBSTITUTE(G517,"#","?"),FIND("?",SUBSTITUTE(G517,"#","?"))-1),G517))</f>
        <v/>
      </c>
      <c r="I517">
        <f>IF(H517="","",LOWER(IF(AND(LEN(H517)&gt;1,RIGHT(H517,1)="/"),LEFT(H517,LEN(H517)-1),H517)))</f>
        <v/>
      </c>
      <c r="J517">
        <f>IF(I517="","",IFERROR(N(INDEX($A517:$E517,1,Rules!$H$16)),0))</f>
        <v/>
      </c>
      <c r="K517">
        <f>IF(I517="","",IFERROR(N(INDEX($A517:$E517,1,Rules!$H$17)),0))</f>
        <v/>
      </c>
      <c r="L517">
        <f>IF(I517="","",IFERROR(N(INDEX($A517:$E517,1,Rules!$H$18))*K517,0))</f>
        <v/>
      </c>
      <c r="M517">
        <f>IF(I517="","",IF(COUNTIF(Crawl!$EC$2:$EC$2001,I517)&gt;0,"Yes","No"))</f>
        <v/>
      </c>
    </row>
    <row r="518">
      <c r="G518">
        <f>IF(A518="","",IF(LEFT(A518,4)="http",IFERROR(MID(A518,FIND("/",A518,FIND("//",A518)+2),2000),"/"),A518))</f>
        <v/>
      </c>
      <c r="H518">
        <f>IF(G518="","",IFERROR(LEFT(SUBSTITUTE(G518,"#","?"),FIND("?",SUBSTITUTE(G518,"#","?"))-1),G518))</f>
        <v/>
      </c>
      <c r="I518">
        <f>IF(H518="","",LOWER(IF(AND(LEN(H518)&gt;1,RIGHT(H518,1)="/"),LEFT(H518,LEN(H518)-1),H518)))</f>
        <v/>
      </c>
      <c r="J518">
        <f>IF(I518="","",IFERROR(N(INDEX($A518:$E518,1,Rules!$H$16)),0))</f>
        <v/>
      </c>
      <c r="K518">
        <f>IF(I518="","",IFERROR(N(INDEX($A518:$E518,1,Rules!$H$17)),0))</f>
        <v/>
      </c>
      <c r="L518">
        <f>IF(I518="","",IFERROR(N(INDEX($A518:$E518,1,Rules!$H$18))*K518,0))</f>
        <v/>
      </c>
      <c r="M518">
        <f>IF(I518="","",IF(COUNTIF(Crawl!$EC$2:$EC$2001,I518)&gt;0,"Yes","No"))</f>
        <v/>
      </c>
    </row>
    <row r="519">
      <c r="G519">
        <f>IF(A519="","",IF(LEFT(A519,4)="http",IFERROR(MID(A519,FIND("/",A519,FIND("//",A519)+2),2000),"/"),A519))</f>
        <v/>
      </c>
      <c r="H519">
        <f>IF(G519="","",IFERROR(LEFT(SUBSTITUTE(G519,"#","?"),FIND("?",SUBSTITUTE(G519,"#","?"))-1),G519))</f>
        <v/>
      </c>
      <c r="I519">
        <f>IF(H519="","",LOWER(IF(AND(LEN(H519)&gt;1,RIGHT(H519,1)="/"),LEFT(H519,LEN(H519)-1),H519)))</f>
        <v/>
      </c>
      <c r="J519">
        <f>IF(I519="","",IFERROR(N(INDEX($A519:$E519,1,Rules!$H$16)),0))</f>
        <v/>
      </c>
      <c r="K519">
        <f>IF(I519="","",IFERROR(N(INDEX($A519:$E519,1,Rules!$H$17)),0))</f>
        <v/>
      </c>
      <c r="L519">
        <f>IF(I519="","",IFERROR(N(INDEX($A519:$E519,1,Rules!$H$18))*K519,0))</f>
        <v/>
      </c>
      <c r="M519">
        <f>IF(I519="","",IF(COUNTIF(Crawl!$EC$2:$EC$2001,I519)&gt;0,"Yes","No"))</f>
        <v/>
      </c>
    </row>
    <row r="520">
      <c r="G520">
        <f>IF(A520="","",IF(LEFT(A520,4)="http",IFERROR(MID(A520,FIND("/",A520,FIND("//",A520)+2),2000),"/"),A520))</f>
        <v/>
      </c>
      <c r="H520">
        <f>IF(G520="","",IFERROR(LEFT(SUBSTITUTE(G520,"#","?"),FIND("?",SUBSTITUTE(G520,"#","?"))-1),G520))</f>
        <v/>
      </c>
      <c r="I520">
        <f>IF(H520="","",LOWER(IF(AND(LEN(H520)&gt;1,RIGHT(H520,1)="/"),LEFT(H520,LEN(H520)-1),H520)))</f>
        <v/>
      </c>
      <c r="J520">
        <f>IF(I520="","",IFERROR(N(INDEX($A520:$E520,1,Rules!$H$16)),0))</f>
        <v/>
      </c>
      <c r="K520">
        <f>IF(I520="","",IFERROR(N(INDEX($A520:$E520,1,Rules!$H$17)),0))</f>
        <v/>
      </c>
      <c r="L520">
        <f>IF(I520="","",IFERROR(N(INDEX($A520:$E520,1,Rules!$H$18))*K520,0))</f>
        <v/>
      </c>
      <c r="M520">
        <f>IF(I520="","",IF(COUNTIF(Crawl!$EC$2:$EC$2001,I520)&gt;0,"Yes","No"))</f>
        <v/>
      </c>
    </row>
    <row r="521">
      <c r="G521">
        <f>IF(A521="","",IF(LEFT(A521,4)="http",IFERROR(MID(A521,FIND("/",A521,FIND("//",A521)+2),2000),"/"),A521))</f>
        <v/>
      </c>
      <c r="H521">
        <f>IF(G521="","",IFERROR(LEFT(SUBSTITUTE(G521,"#","?"),FIND("?",SUBSTITUTE(G521,"#","?"))-1),G521))</f>
        <v/>
      </c>
      <c r="I521">
        <f>IF(H521="","",LOWER(IF(AND(LEN(H521)&gt;1,RIGHT(H521,1)="/"),LEFT(H521,LEN(H521)-1),H521)))</f>
        <v/>
      </c>
      <c r="J521">
        <f>IF(I521="","",IFERROR(N(INDEX($A521:$E521,1,Rules!$H$16)),0))</f>
        <v/>
      </c>
      <c r="K521">
        <f>IF(I521="","",IFERROR(N(INDEX($A521:$E521,1,Rules!$H$17)),0))</f>
        <v/>
      </c>
      <c r="L521">
        <f>IF(I521="","",IFERROR(N(INDEX($A521:$E521,1,Rules!$H$18))*K521,0))</f>
        <v/>
      </c>
      <c r="M521">
        <f>IF(I521="","",IF(COUNTIF(Crawl!$EC$2:$EC$2001,I521)&gt;0,"Yes","No"))</f>
        <v/>
      </c>
    </row>
    <row r="522">
      <c r="G522">
        <f>IF(A522="","",IF(LEFT(A522,4)="http",IFERROR(MID(A522,FIND("/",A522,FIND("//",A522)+2),2000),"/"),A522))</f>
        <v/>
      </c>
      <c r="H522">
        <f>IF(G522="","",IFERROR(LEFT(SUBSTITUTE(G522,"#","?"),FIND("?",SUBSTITUTE(G522,"#","?"))-1),G522))</f>
        <v/>
      </c>
      <c r="I522">
        <f>IF(H522="","",LOWER(IF(AND(LEN(H522)&gt;1,RIGHT(H522,1)="/"),LEFT(H522,LEN(H522)-1),H522)))</f>
        <v/>
      </c>
      <c r="J522">
        <f>IF(I522="","",IFERROR(N(INDEX($A522:$E522,1,Rules!$H$16)),0))</f>
        <v/>
      </c>
      <c r="K522">
        <f>IF(I522="","",IFERROR(N(INDEX($A522:$E522,1,Rules!$H$17)),0))</f>
        <v/>
      </c>
      <c r="L522">
        <f>IF(I522="","",IFERROR(N(INDEX($A522:$E522,1,Rules!$H$18))*K522,0))</f>
        <v/>
      </c>
      <c r="M522">
        <f>IF(I522="","",IF(COUNTIF(Crawl!$EC$2:$EC$2001,I522)&gt;0,"Yes","No"))</f>
        <v/>
      </c>
    </row>
    <row r="523">
      <c r="G523">
        <f>IF(A523="","",IF(LEFT(A523,4)="http",IFERROR(MID(A523,FIND("/",A523,FIND("//",A523)+2),2000),"/"),A523))</f>
        <v/>
      </c>
      <c r="H523">
        <f>IF(G523="","",IFERROR(LEFT(SUBSTITUTE(G523,"#","?"),FIND("?",SUBSTITUTE(G523,"#","?"))-1),G523))</f>
        <v/>
      </c>
      <c r="I523">
        <f>IF(H523="","",LOWER(IF(AND(LEN(H523)&gt;1,RIGHT(H523,1)="/"),LEFT(H523,LEN(H523)-1),H523)))</f>
        <v/>
      </c>
      <c r="J523">
        <f>IF(I523="","",IFERROR(N(INDEX($A523:$E523,1,Rules!$H$16)),0))</f>
        <v/>
      </c>
      <c r="K523">
        <f>IF(I523="","",IFERROR(N(INDEX($A523:$E523,1,Rules!$H$17)),0))</f>
        <v/>
      </c>
      <c r="L523">
        <f>IF(I523="","",IFERROR(N(INDEX($A523:$E523,1,Rules!$H$18))*K523,0))</f>
        <v/>
      </c>
      <c r="M523">
        <f>IF(I523="","",IF(COUNTIF(Crawl!$EC$2:$EC$2001,I523)&gt;0,"Yes","No"))</f>
        <v/>
      </c>
    </row>
    <row r="524">
      <c r="G524">
        <f>IF(A524="","",IF(LEFT(A524,4)="http",IFERROR(MID(A524,FIND("/",A524,FIND("//",A524)+2),2000),"/"),A524))</f>
        <v/>
      </c>
      <c r="H524">
        <f>IF(G524="","",IFERROR(LEFT(SUBSTITUTE(G524,"#","?"),FIND("?",SUBSTITUTE(G524,"#","?"))-1),G524))</f>
        <v/>
      </c>
      <c r="I524">
        <f>IF(H524="","",LOWER(IF(AND(LEN(H524)&gt;1,RIGHT(H524,1)="/"),LEFT(H524,LEN(H524)-1),H524)))</f>
        <v/>
      </c>
      <c r="J524">
        <f>IF(I524="","",IFERROR(N(INDEX($A524:$E524,1,Rules!$H$16)),0))</f>
        <v/>
      </c>
      <c r="K524">
        <f>IF(I524="","",IFERROR(N(INDEX($A524:$E524,1,Rules!$H$17)),0))</f>
        <v/>
      </c>
      <c r="L524">
        <f>IF(I524="","",IFERROR(N(INDEX($A524:$E524,1,Rules!$H$18))*K524,0))</f>
        <v/>
      </c>
      <c r="M524">
        <f>IF(I524="","",IF(COUNTIF(Crawl!$EC$2:$EC$2001,I524)&gt;0,"Yes","No"))</f>
        <v/>
      </c>
    </row>
    <row r="525">
      <c r="G525">
        <f>IF(A525="","",IF(LEFT(A525,4)="http",IFERROR(MID(A525,FIND("/",A525,FIND("//",A525)+2),2000),"/"),A525))</f>
        <v/>
      </c>
      <c r="H525">
        <f>IF(G525="","",IFERROR(LEFT(SUBSTITUTE(G525,"#","?"),FIND("?",SUBSTITUTE(G525,"#","?"))-1),G525))</f>
        <v/>
      </c>
      <c r="I525">
        <f>IF(H525="","",LOWER(IF(AND(LEN(H525)&gt;1,RIGHT(H525,1)="/"),LEFT(H525,LEN(H525)-1),H525)))</f>
        <v/>
      </c>
      <c r="J525">
        <f>IF(I525="","",IFERROR(N(INDEX($A525:$E525,1,Rules!$H$16)),0))</f>
        <v/>
      </c>
      <c r="K525">
        <f>IF(I525="","",IFERROR(N(INDEX($A525:$E525,1,Rules!$H$17)),0))</f>
        <v/>
      </c>
      <c r="L525">
        <f>IF(I525="","",IFERROR(N(INDEX($A525:$E525,1,Rules!$H$18))*K525,0))</f>
        <v/>
      </c>
      <c r="M525">
        <f>IF(I525="","",IF(COUNTIF(Crawl!$EC$2:$EC$2001,I525)&gt;0,"Yes","No"))</f>
        <v/>
      </c>
    </row>
    <row r="526">
      <c r="G526">
        <f>IF(A526="","",IF(LEFT(A526,4)="http",IFERROR(MID(A526,FIND("/",A526,FIND("//",A526)+2),2000),"/"),A526))</f>
        <v/>
      </c>
      <c r="H526">
        <f>IF(G526="","",IFERROR(LEFT(SUBSTITUTE(G526,"#","?"),FIND("?",SUBSTITUTE(G526,"#","?"))-1),G526))</f>
        <v/>
      </c>
      <c r="I526">
        <f>IF(H526="","",LOWER(IF(AND(LEN(H526)&gt;1,RIGHT(H526,1)="/"),LEFT(H526,LEN(H526)-1),H526)))</f>
        <v/>
      </c>
      <c r="J526">
        <f>IF(I526="","",IFERROR(N(INDEX($A526:$E526,1,Rules!$H$16)),0))</f>
        <v/>
      </c>
      <c r="K526">
        <f>IF(I526="","",IFERROR(N(INDEX($A526:$E526,1,Rules!$H$17)),0))</f>
        <v/>
      </c>
      <c r="L526">
        <f>IF(I526="","",IFERROR(N(INDEX($A526:$E526,1,Rules!$H$18))*K526,0))</f>
        <v/>
      </c>
      <c r="M526">
        <f>IF(I526="","",IF(COUNTIF(Crawl!$EC$2:$EC$2001,I526)&gt;0,"Yes","No"))</f>
        <v/>
      </c>
    </row>
    <row r="527">
      <c r="G527">
        <f>IF(A527="","",IF(LEFT(A527,4)="http",IFERROR(MID(A527,FIND("/",A527,FIND("//",A527)+2),2000),"/"),A527))</f>
        <v/>
      </c>
      <c r="H527">
        <f>IF(G527="","",IFERROR(LEFT(SUBSTITUTE(G527,"#","?"),FIND("?",SUBSTITUTE(G527,"#","?"))-1),G527))</f>
        <v/>
      </c>
      <c r="I527">
        <f>IF(H527="","",LOWER(IF(AND(LEN(H527)&gt;1,RIGHT(H527,1)="/"),LEFT(H527,LEN(H527)-1),H527)))</f>
        <v/>
      </c>
      <c r="J527">
        <f>IF(I527="","",IFERROR(N(INDEX($A527:$E527,1,Rules!$H$16)),0))</f>
        <v/>
      </c>
      <c r="K527">
        <f>IF(I527="","",IFERROR(N(INDEX($A527:$E527,1,Rules!$H$17)),0))</f>
        <v/>
      </c>
      <c r="L527">
        <f>IF(I527="","",IFERROR(N(INDEX($A527:$E527,1,Rules!$H$18))*K527,0))</f>
        <v/>
      </c>
      <c r="M527">
        <f>IF(I527="","",IF(COUNTIF(Crawl!$EC$2:$EC$2001,I527)&gt;0,"Yes","No"))</f>
        <v/>
      </c>
    </row>
    <row r="528">
      <c r="G528">
        <f>IF(A528="","",IF(LEFT(A528,4)="http",IFERROR(MID(A528,FIND("/",A528,FIND("//",A528)+2),2000),"/"),A528))</f>
        <v/>
      </c>
      <c r="H528">
        <f>IF(G528="","",IFERROR(LEFT(SUBSTITUTE(G528,"#","?"),FIND("?",SUBSTITUTE(G528,"#","?"))-1),G528))</f>
        <v/>
      </c>
      <c r="I528">
        <f>IF(H528="","",LOWER(IF(AND(LEN(H528)&gt;1,RIGHT(H528,1)="/"),LEFT(H528,LEN(H528)-1),H528)))</f>
        <v/>
      </c>
      <c r="J528">
        <f>IF(I528="","",IFERROR(N(INDEX($A528:$E528,1,Rules!$H$16)),0))</f>
        <v/>
      </c>
      <c r="K528">
        <f>IF(I528="","",IFERROR(N(INDEX($A528:$E528,1,Rules!$H$17)),0))</f>
        <v/>
      </c>
      <c r="L528">
        <f>IF(I528="","",IFERROR(N(INDEX($A528:$E528,1,Rules!$H$18))*K528,0))</f>
        <v/>
      </c>
      <c r="M528">
        <f>IF(I528="","",IF(COUNTIF(Crawl!$EC$2:$EC$2001,I528)&gt;0,"Yes","No"))</f>
        <v/>
      </c>
    </row>
    <row r="529">
      <c r="G529">
        <f>IF(A529="","",IF(LEFT(A529,4)="http",IFERROR(MID(A529,FIND("/",A529,FIND("//",A529)+2),2000),"/"),A529))</f>
        <v/>
      </c>
      <c r="H529">
        <f>IF(G529="","",IFERROR(LEFT(SUBSTITUTE(G529,"#","?"),FIND("?",SUBSTITUTE(G529,"#","?"))-1),G529))</f>
        <v/>
      </c>
      <c r="I529">
        <f>IF(H529="","",LOWER(IF(AND(LEN(H529)&gt;1,RIGHT(H529,1)="/"),LEFT(H529,LEN(H529)-1),H529)))</f>
        <v/>
      </c>
      <c r="J529">
        <f>IF(I529="","",IFERROR(N(INDEX($A529:$E529,1,Rules!$H$16)),0))</f>
        <v/>
      </c>
      <c r="K529">
        <f>IF(I529="","",IFERROR(N(INDEX($A529:$E529,1,Rules!$H$17)),0))</f>
        <v/>
      </c>
      <c r="L529">
        <f>IF(I529="","",IFERROR(N(INDEX($A529:$E529,1,Rules!$H$18))*K529,0))</f>
        <v/>
      </c>
      <c r="M529">
        <f>IF(I529="","",IF(COUNTIF(Crawl!$EC$2:$EC$2001,I529)&gt;0,"Yes","No"))</f>
        <v/>
      </c>
    </row>
    <row r="530">
      <c r="G530">
        <f>IF(A530="","",IF(LEFT(A530,4)="http",IFERROR(MID(A530,FIND("/",A530,FIND("//",A530)+2),2000),"/"),A530))</f>
        <v/>
      </c>
      <c r="H530">
        <f>IF(G530="","",IFERROR(LEFT(SUBSTITUTE(G530,"#","?"),FIND("?",SUBSTITUTE(G530,"#","?"))-1),G530))</f>
        <v/>
      </c>
      <c r="I530">
        <f>IF(H530="","",LOWER(IF(AND(LEN(H530)&gt;1,RIGHT(H530,1)="/"),LEFT(H530,LEN(H530)-1),H530)))</f>
        <v/>
      </c>
      <c r="J530">
        <f>IF(I530="","",IFERROR(N(INDEX($A530:$E530,1,Rules!$H$16)),0))</f>
        <v/>
      </c>
      <c r="K530">
        <f>IF(I530="","",IFERROR(N(INDEX($A530:$E530,1,Rules!$H$17)),0))</f>
        <v/>
      </c>
      <c r="L530">
        <f>IF(I530="","",IFERROR(N(INDEX($A530:$E530,1,Rules!$H$18))*K530,0))</f>
        <v/>
      </c>
      <c r="M530">
        <f>IF(I530="","",IF(COUNTIF(Crawl!$EC$2:$EC$2001,I530)&gt;0,"Yes","No"))</f>
        <v/>
      </c>
    </row>
    <row r="531">
      <c r="G531">
        <f>IF(A531="","",IF(LEFT(A531,4)="http",IFERROR(MID(A531,FIND("/",A531,FIND("//",A531)+2),2000),"/"),A531))</f>
        <v/>
      </c>
      <c r="H531">
        <f>IF(G531="","",IFERROR(LEFT(SUBSTITUTE(G531,"#","?"),FIND("?",SUBSTITUTE(G531,"#","?"))-1),G531))</f>
        <v/>
      </c>
      <c r="I531">
        <f>IF(H531="","",LOWER(IF(AND(LEN(H531)&gt;1,RIGHT(H531,1)="/"),LEFT(H531,LEN(H531)-1),H531)))</f>
        <v/>
      </c>
      <c r="J531">
        <f>IF(I531="","",IFERROR(N(INDEX($A531:$E531,1,Rules!$H$16)),0))</f>
        <v/>
      </c>
      <c r="K531">
        <f>IF(I531="","",IFERROR(N(INDEX($A531:$E531,1,Rules!$H$17)),0))</f>
        <v/>
      </c>
      <c r="L531">
        <f>IF(I531="","",IFERROR(N(INDEX($A531:$E531,1,Rules!$H$18))*K531,0))</f>
        <v/>
      </c>
      <c r="M531">
        <f>IF(I531="","",IF(COUNTIF(Crawl!$EC$2:$EC$2001,I531)&gt;0,"Yes","No"))</f>
        <v/>
      </c>
    </row>
    <row r="532">
      <c r="G532">
        <f>IF(A532="","",IF(LEFT(A532,4)="http",IFERROR(MID(A532,FIND("/",A532,FIND("//",A532)+2),2000),"/"),A532))</f>
        <v/>
      </c>
      <c r="H532">
        <f>IF(G532="","",IFERROR(LEFT(SUBSTITUTE(G532,"#","?"),FIND("?",SUBSTITUTE(G532,"#","?"))-1),G532))</f>
        <v/>
      </c>
      <c r="I532">
        <f>IF(H532="","",LOWER(IF(AND(LEN(H532)&gt;1,RIGHT(H532,1)="/"),LEFT(H532,LEN(H532)-1),H532)))</f>
        <v/>
      </c>
      <c r="J532">
        <f>IF(I532="","",IFERROR(N(INDEX($A532:$E532,1,Rules!$H$16)),0))</f>
        <v/>
      </c>
      <c r="K532">
        <f>IF(I532="","",IFERROR(N(INDEX($A532:$E532,1,Rules!$H$17)),0))</f>
        <v/>
      </c>
      <c r="L532">
        <f>IF(I532="","",IFERROR(N(INDEX($A532:$E532,1,Rules!$H$18))*K532,0))</f>
        <v/>
      </c>
      <c r="M532">
        <f>IF(I532="","",IF(COUNTIF(Crawl!$EC$2:$EC$2001,I532)&gt;0,"Yes","No"))</f>
        <v/>
      </c>
    </row>
    <row r="533">
      <c r="G533">
        <f>IF(A533="","",IF(LEFT(A533,4)="http",IFERROR(MID(A533,FIND("/",A533,FIND("//",A533)+2),2000),"/"),A533))</f>
        <v/>
      </c>
      <c r="H533">
        <f>IF(G533="","",IFERROR(LEFT(SUBSTITUTE(G533,"#","?"),FIND("?",SUBSTITUTE(G533,"#","?"))-1),G533))</f>
        <v/>
      </c>
      <c r="I533">
        <f>IF(H533="","",LOWER(IF(AND(LEN(H533)&gt;1,RIGHT(H533,1)="/"),LEFT(H533,LEN(H533)-1),H533)))</f>
        <v/>
      </c>
      <c r="J533">
        <f>IF(I533="","",IFERROR(N(INDEX($A533:$E533,1,Rules!$H$16)),0))</f>
        <v/>
      </c>
      <c r="K533">
        <f>IF(I533="","",IFERROR(N(INDEX($A533:$E533,1,Rules!$H$17)),0))</f>
        <v/>
      </c>
      <c r="L533">
        <f>IF(I533="","",IFERROR(N(INDEX($A533:$E533,1,Rules!$H$18))*K533,0))</f>
        <v/>
      </c>
      <c r="M533">
        <f>IF(I533="","",IF(COUNTIF(Crawl!$EC$2:$EC$2001,I533)&gt;0,"Yes","No"))</f>
        <v/>
      </c>
    </row>
    <row r="534">
      <c r="G534">
        <f>IF(A534="","",IF(LEFT(A534,4)="http",IFERROR(MID(A534,FIND("/",A534,FIND("//",A534)+2),2000),"/"),A534))</f>
        <v/>
      </c>
      <c r="H534">
        <f>IF(G534="","",IFERROR(LEFT(SUBSTITUTE(G534,"#","?"),FIND("?",SUBSTITUTE(G534,"#","?"))-1),G534))</f>
        <v/>
      </c>
      <c r="I534">
        <f>IF(H534="","",LOWER(IF(AND(LEN(H534)&gt;1,RIGHT(H534,1)="/"),LEFT(H534,LEN(H534)-1),H534)))</f>
        <v/>
      </c>
      <c r="J534">
        <f>IF(I534="","",IFERROR(N(INDEX($A534:$E534,1,Rules!$H$16)),0))</f>
        <v/>
      </c>
      <c r="K534">
        <f>IF(I534="","",IFERROR(N(INDEX($A534:$E534,1,Rules!$H$17)),0))</f>
        <v/>
      </c>
      <c r="L534">
        <f>IF(I534="","",IFERROR(N(INDEX($A534:$E534,1,Rules!$H$18))*K534,0))</f>
        <v/>
      </c>
      <c r="M534">
        <f>IF(I534="","",IF(COUNTIF(Crawl!$EC$2:$EC$2001,I534)&gt;0,"Yes","No"))</f>
        <v/>
      </c>
    </row>
    <row r="535">
      <c r="G535">
        <f>IF(A535="","",IF(LEFT(A535,4)="http",IFERROR(MID(A535,FIND("/",A535,FIND("//",A535)+2),2000),"/"),A535))</f>
        <v/>
      </c>
      <c r="H535">
        <f>IF(G535="","",IFERROR(LEFT(SUBSTITUTE(G535,"#","?"),FIND("?",SUBSTITUTE(G535,"#","?"))-1),G535))</f>
        <v/>
      </c>
      <c r="I535">
        <f>IF(H535="","",LOWER(IF(AND(LEN(H535)&gt;1,RIGHT(H535,1)="/"),LEFT(H535,LEN(H535)-1),H535)))</f>
        <v/>
      </c>
      <c r="J535">
        <f>IF(I535="","",IFERROR(N(INDEX($A535:$E535,1,Rules!$H$16)),0))</f>
        <v/>
      </c>
      <c r="K535">
        <f>IF(I535="","",IFERROR(N(INDEX($A535:$E535,1,Rules!$H$17)),0))</f>
        <v/>
      </c>
      <c r="L535">
        <f>IF(I535="","",IFERROR(N(INDEX($A535:$E535,1,Rules!$H$18))*K535,0))</f>
        <v/>
      </c>
      <c r="M535">
        <f>IF(I535="","",IF(COUNTIF(Crawl!$EC$2:$EC$2001,I535)&gt;0,"Yes","No"))</f>
        <v/>
      </c>
    </row>
    <row r="536">
      <c r="G536">
        <f>IF(A536="","",IF(LEFT(A536,4)="http",IFERROR(MID(A536,FIND("/",A536,FIND("//",A536)+2),2000),"/"),A536))</f>
        <v/>
      </c>
      <c r="H536">
        <f>IF(G536="","",IFERROR(LEFT(SUBSTITUTE(G536,"#","?"),FIND("?",SUBSTITUTE(G536,"#","?"))-1),G536))</f>
        <v/>
      </c>
      <c r="I536">
        <f>IF(H536="","",LOWER(IF(AND(LEN(H536)&gt;1,RIGHT(H536,1)="/"),LEFT(H536,LEN(H536)-1),H536)))</f>
        <v/>
      </c>
      <c r="J536">
        <f>IF(I536="","",IFERROR(N(INDEX($A536:$E536,1,Rules!$H$16)),0))</f>
        <v/>
      </c>
      <c r="K536">
        <f>IF(I536="","",IFERROR(N(INDEX($A536:$E536,1,Rules!$H$17)),0))</f>
        <v/>
      </c>
      <c r="L536">
        <f>IF(I536="","",IFERROR(N(INDEX($A536:$E536,1,Rules!$H$18))*K536,0))</f>
        <v/>
      </c>
      <c r="M536">
        <f>IF(I536="","",IF(COUNTIF(Crawl!$EC$2:$EC$2001,I536)&gt;0,"Yes","No"))</f>
        <v/>
      </c>
    </row>
    <row r="537">
      <c r="G537">
        <f>IF(A537="","",IF(LEFT(A537,4)="http",IFERROR(MID(A537,FIND("/",A537,FIND("//",A537)+2),2000),"/"),A537))</f>
        <v/>
      </c>
      <c r="H537">
        <f>IF(G537="","",IFERROR(LEFT(SUBSTITUTE(G537,"#","?"),FIND("?",SUBSTITUTE(G537,"#","?"))-1),G537))</f>
        <v/>
      </c>
      <c r="I537">
        <f>IF(H537="","",LOWER(IF(AND(LEN(H537)&gt;1,RIGHT(H537,1)="/"),LEFT(H537,LEN(H537)-1),H537)))</f>
        <v/>
      </c>
      <c r="J537">
        <f>IF(I537="","",IFERROR(N(INDEX($A537:$E537,1,Rules!$H$16)),0))</f>
        <v/>
      </c>
      <c r="K537">
        <f>IF(I537="","",IFERROR(N(INDEX($A537:$E537,1,Rules!$H$17)),0))</f>
        <v/>
      </c>
      <c r="L537">
        <f>IF(I537="","",IFERROR(N(INDEX($A537:$E537,1,Rules!$H$18))*K537,0))</f>
        <v/>
      </c>
      <c r="M537">
        <f>IF(I537="","",IF(COUNTIF(Crawl!$EC$2:$EC$2001,I537)&gt;0,"Yes","No"))</f>
        <v/>
      </c>
    </row>
    <row r="538">
      <c r="G538">
        <f>IF(A538="","",IF(LEFT(A538,4)="http",IFERROR(MID(A538,FIND("/",A538,FIND("//",A538)+2),2000),"/"),A538))</f>
        <v/>
      </c>
      <c r="H538">
        <f>IF(G538="","",IFERROR(LEFT(SUBSTITUTE(G538,"#","?"),FIND("?",SUBSTITUTE(G538,"#","?"))-1),G538))</f>
        <v/>
      </c>
      <c r="I538">
        <f>IF(H538="","",LOWER(IF(AND(LEN(H538)&gt;1,RIGHT(H538,1)="/"),LEFT(H538,LEN(H538)-1),H538)))</f>
        <v/>
      </c>
      <c r="J538">
        <f>IF(I538="","",IFERROR(N(INDEX($A538:$E538,1,Rules!$H$16)),0))</f>
        <v/>
      </c>
      <c r="K538">
        <f>IF(I538="","",IFERROR(N(INDEX($A538:$E538,1,Rules!$H$17)),0))</f>
        <v/>
      </c>
      <c r="L538">
        <f>IF(I538="","",IFERROR(N(INDEX($A538:$E538,1,Rules!$H$18))*K538,0))</f>
        <v/>
      </c>
      <c r="M538">
        <f>IF(I538="","",IF(COUNTIF(Crawl!$EC$2:$EC$2001,I538)&gt;0,"Yes","No"))</f>
        <v/>
      </c>
    </row>
    <row r="539">
      <c r="G539">
        <f>IF(A539="","",IF(LEFT(A539,4)="http",IFERROR(MID(A539,FIND("/",A539,FIND("//",A539)+2),2000),"/"),A539))</f>
        <v/>
      </c>
      <c r="H539">
        <f>IF(G539="","",IFERROR(LEFT(SUBSTITUTE(G539,"#","?"),FIND("?",SUBSTITUTE(G539,"#","?"))-1),G539))</f>
        <v/>
      </c>
      <c r="I539">
        <f>IF(H539="","",LOWER(IF(AND(LEN(H539)&gt;1,RIGHT(H539,1)="/"),LEFT(H539,LEN(H539)-1),H539)))</f>
        <v/>
      </c>
      <c r="J539">
        <f>IF(I539="","",IFERROR(N(INDEX($A539:$E539,1,Rules!$H$16)),0))</f>
        <v/>
      </c>
      <c r="K539">
        <f>IF(I539="","",IFERROR(N(INDEX($A539:$E539,1,Rules!$H$17)),0))</f>
        <v/>
      </c>
      <c r="L539">
        <f>IF(I539="","",IFERROR(N(INDEX($A539:$E539,1,Rules!$H$18))*K539,0))</f>
        <v/>
      </c>
      <c r="M539">
        <f>IF(I539="","",IF(COUNTIF(Crawl!$EC$2:$EC$2001,I539)&gt;0,"Yes","No"))</f>
        <v/>
      </c>
    </row>
    <row r="540">
      <c r="G540">
        <f>IF(A540="","",IF(LEFT(A540,4)="http",IFERROR(MID(A540,FIND("/",A540,FIND("//",A540)+2),2000),"/"),A540))</f>
        <v/>
      </c>
      <c r="H540">
        <f>IF(G540="","",IFERROR(LEFT(SUBSTITUTE(G540,"#","?"),FIND("?",SUBSTITUTE(G540,"#","?"))-1),G540))</f>
        <v/>
      </c>
      <c r="I540">
        <f>IF(H540="","",LOWER(IF(AND(LEN(H540)&gt;1,RIGHT(H540,1)="/"),LEFT(H540,LEN(H540)-1),H540)))</f>
        <v/>
      </c>
      <c r="J540">
        <f>IF(I540="","",IFERROR(N(INDEX($A540:$E540,1,Rules!$H$16)),0))</f>
        <v/>
      </c>
      <c r="K540">
        <f>IF(I540="","",IFERROR(N(INDEX($A540:$E540,1,Rules!$H$17)),0))</f>
        <v/>
      </c>
      <c r="L540">
        <f>IF(I540="","",IFERROR(N(INDEX($A540:$E540,1,Rules!$H$18))*K540,0))</f>
        <v/>
      </c>
      <c r="M540">
        <f>IF(I540="","",IF(COUNTIF(Crawl!$EC$2:$EC$2001,I540)&gt;0,"Yes","No"))</f>
        <v/>
      </c>
    </row>
    <row r="541">
      <c r="G541">
        <f>IF(A541="","",IF(LEFT(A541,4)="http",IFERROR(MID(A541,FIND("/",A541,FIND("//",A541)+2),2000),"/"),A541))</f>
        <v/>
      </c>
      <c r="H541">
        <f>IF(G541="","",IFERROR(LEFT(SUBSTITUTE(G541,"#","?"),FIND("?",SUBSTITUTE(G541,"#","?"))-1),G541))</f>
        <v/>
      </c>
      <c r="I541">
        <f>IF(H541="","",LOWER(IF(AND(LEN(H541)&gt;1,RIGHT(H541,1)="/"),LEFT(H541,LEN(H541)-1),H541)))</f>
        <v/>
      </c>
      <c r="J541">
        <f>IF(I541="","",IFERROR(N(INDEX($A541:$E541,1,Rules!$H$16)),0))</f>
        <v/>
      </c>
      <c r="K541">
        <f>IF(I541="","",IFERROR(N(INDEX($A541:$E541,1,Rules!$H$17)),0))</f>
        <v/>
      </c>
      <c r="L541">
        <f>IF(I541="","",IFERROR(N(INDEX($A541:$E541,1,Rules!$H$18))*K541,0))</f>
        <v/>
      </c>
      <c r="M541">
        <f>IF(I541="","",IF(COUNTIF(Crawl!$EC$2:$EC$2001,I541)&gt;0,"Yes","No"))</f>
        <v/>
      </c>
    </row>
    <row r="542">
      <c r="G542">
        <f>IF(A542="","",IF(LEFT(A542,4)="http",IFERROR(MID(A542,FIND("/",A542,FIND("//",A542)+2),2000),"/"),A542))</f>
        <v/>
      </c>
      <c r="H542">
        <f>IF(G542="","",IFERROR(LEFT(SUBSTITUTE(G542,"#","?"),FIND("?",SUBSTITUTE(G542,"#","?"))-1),G542))</f>
        <v/>
      </c>
      <c r="I542">
        <f>IF(H542="","",LOWER(IF(AND(LEN(H542)&gt;1,RIGHT(H542,1)="/"),LEFT(H542,LEN(H542)-1),H542)))</f>
        <v/>
      </c>
      <c r="J542">
        <f>IF(I542="","",IFERROR(N(INDEX($A542:$E542,1,Rules!$H$16)),0))</f>
        <v/>
      </c>
      <c r="K542">
        <f>IF(I542="","",IFERROR(N(INDEX($A542:$E542,1,Rules!$H$17)),0))</f>
        <v/>
      </c>
      <c r="L542">
        <f>IF(I542="","",IFERROR(N(INDEX($A542:$E542,1,Rules!$H$18))*K542,0))</f>
        <v/>
      </c>
      <c r="M542">
        <f>IF(I542="","",IF(COUNTIF(Crawl!$EC$2:$EC$2001,I542)&gt;0,"Yes","No"))</f>
        <v/>
      </c>
    </row>
    <row r="543">
      <c r="G543">
        <f>IF(A543="","",IF(LEFT(A543,4)="http",IFERROR(MID(A543,FIND("/",A543,FIND("//",A543)+2),2000),"/"),A543))</f>
        <v/>
      </c>
      <c r="H543">
        <f>IF(G543="","",IFERROR(LEFT(SUBSTITUTE(G543,"#","?"),FIND("?",SUBSTITUTE(G543,"#","?"))-1),G543))</f>
        <v/>
      </c>
      <c r="I543">
        <f>IF(H543="","",LOWER(IF(AND(LEN(H543)&gt;1,RIGHT(H543,1)="/"),LEFT(H543,LEN(H543)-1),H543)))</f>
        <v/>
      </c>
      <c r="J543">
        <f>IF(I543="","",IFERROR(N(INDEX($A543:$E543,1,Rules!$H$16)),0))</f>
        <v/>
      </c>
      <c r="K543">
        <f>IF(I543="","",IFERROR(N(INDEX($A543:$E543,1,Rules!$H$17)),0))</f>
        <v/>
      </c>
      <c r="L543">
        <f>IF(I543="","",IFERROR(N(INDEX($A543:$E543,1,Rules!$H$18))*K543,0))</f>
        <v/>
      </c>
      <c r="M543">
        <f>IF(I543="","",IF(COUNTIF(Crawl!$EC$2:$EC$2001,I543)&gt;0,"Yes","No"))</f>
        <v/>
      </c>
    </row>
    <row r="544">
      <c r="G544">
        <f>IF(A544="","",IF(LEFT(A544,4)="http",IFERROR(MID(A544,FIND("/",A544,FIND("//",A544)+2),2000),"/"),A544))</f>
        <v/>
      </c>
      <c r="H544">
        <f>IF(G544="","",IFERROR(LEFT(SUBSTITUTE(G544,"#","?"),FIND("?",SUBSTITUTE(G544,"#","?"))-1),G544))</f>
        <v/>
      </c>
      <c r="I544">
        <f>IF(H544="","",LOWER(IF(AND(LEN(H544)&gt;1,RIGHT(H544,1)="/"),LEFT(H544,LEN(H544)-1),H544)))</f>
        <v/>
      </c>
      <c r="J544">
        <f>IF(I544="","",IFERROR(N(INDEX($A544:$E544,1,Rules!$H$16)),0))</f>
        <v/>
      </c>
      <c r="K544">
        <f>IF(I544="","",IFERROR(N(INDEX($A544:$E544,1,Rules!$H$17)),0))</f>
        <v/>
      </c>
      <c r="L544">
        <f>IF(I544="","",IFERROR(N(INDEX($A544:$E544,1,Rules!$H$18))*K544,0))</f>
        <v/>
      </c>
      <c r="M544">
        <f>IF(I544="","",IF(COUNTIF(Crawl!$EC$2:$EC$2001,I544)&gt;0,"Yes","No"))</f>
        <v/>
      </c>
    </row>
    <row r="545">
      <c r="G545">
        <f>IF(A545="","",IF(LEFT(A545,4)="http",IFERROR(MID(A545,FIND("/",A545,FIND("//",A545)+2),2000),"/"),A545))</f>
        <v/>
      </c>
      <c r="H545">
        <f>IF(G545="","",IFERROR(LEFT(SUBSTITUTE(G545,"#","?"),FIND("?",SUBSTITUTE(G545,"#","?"))-1),G545))</f>
        <v/>
      </c>
      <c r="I545">
        <f>IF(H545="","",LOWER(IF(AND(LEN(H545)&gt;1,RIGHT(H545,1)="/"),LEFT(H545,LEN(H545)-1),H545)))</f>
        <v/>
      </c>
      <c r="J545">
        <f>IF(I545="","",IFERROR(N(INDEX($A545:$E545,1,Rules!$H$16)),0))</f>
        <v/>
      </c>
      <c r="K545">
        <f>IF(I545="","",IFERROR(N(INDEX($A545:$E545,1,Rules!$H$17)),0))</f>
        <v/>
      </c>
      <c r="L545">
        <f>IF(I545="","",IFERROR(N(INDEX($A545:$E545,1,Rules!$H$18))*K545,0))</f>
        <v/>
      </c>
      <c r="M545">
        <f>IF(I545="","",IF(COUNTIF(Crawl!$EC$2:$EC$2001,I545)&gt;0,"Yes","No"))</f>
        <v/>
      </c>
    </row>
    <row r="546">
      <c r="G546">
        <f>IF(A546="","",IF(LEFT(A546,4)="http",IFERROR(MID(A546,FIND("/",A546,FIND("//",A546)+2),2000),"/"),A546))</f>
        <v/>
      </c>
      <c r="H546">
        <f>IF(G546="","",IFERROR(LEFT(SUBSTITUTE(G546,"#","?"),FIND("?",SUBSTITUTE(G546,"#","?"))-1),G546))</f>
        <v/>
      </c>
      <c r="I546">
        <f>IF(H546="","",LOWER(IF(AND(LEN(H546)&gt;1,RIGHT(H546,1)="/"),LEFT(H546,LEN(H546)-1),H546)))</f>
        <v/>
      </c>
      <c r="J546">
        <f>IF(I546="","",IFERROR(N(INDEX($A546:$E546,1,Rules!$H$16)),0))</f>
        <v/>
      </c>
      <c r="K546">
        <f>IF(I546="","",IFERROR(N(INDEX($A546:$E546,1,Rules!$H$17)),0))</f>
        <v/>
      </c>
      <c r="L546">
        <f>IF(I546="","",IFERROR(N(INDEX($A546:$E546,1,Rules!$H$18))*K546,0))</f>
        <v/>
      </c>
      <c r="M546">
        <f>IF(I546="","",IF(COUNTIF(Crawl!$EC$2:$EC$2001,I546)&gt;0,"Yes","No"))</f>
        <v/>
      </c>
    </row>
    <row r="547">
      <c r="G547">
        <f>IF(A547="","",IF(LEFT(A547,4)="http",IFERROR(MID(A547,FIND("/",A547,FIND("//",A547)+2),2000),"/"),A547))</f>
        <v/>
      </c>
      <c r="H547">
        <f>IF(G547="","",IFERROR(LEFT(SUBSTITUTE(G547,"#","?"),FIND("?",SUBSTITUTE(G547,"#","?"))-1),G547))</f>
        <v/>
      </c>
      <c r="I547">
        <f>IF(H547="","",LOWER(IF(AND(LEN(H547)&gt;1,RIGHT(H547,1)="/"),LEFT(H547,LEN(H547)-1),H547)))</f>
        <v/>
      </c>
      <c r="J547">
        <f>IF(I547="","",IFERROR(N(INDEX($A547:$E547,1,Rules!$H$16)),0))</f>
        <v/>
      </c>
      <c r="K547">
        <f>IF(I547="","",IFERROR(N(INDEX($A547:$E547,1,Rules!$H$17)),0))</f>
        <v/>
      </c>
      <c r="L547">
        <f>IF(I547="","",IFERROR(N(INDEX($A547:$E547,1,Rules!$H$18))*K547,0))</f>
        <v/>
      </c>
      <c r="M547">
        <f>IF(I547="","",IF(COUNTIF(Crawl!$EC$2:$EC$2001,I547)&gt;0,"Yes","No"))</f>
        <v/>
      </c>
    </row>
    <row r="548">
      <c r="G548">
        <f>IF(A548="","",IF(LEFT(A548,4)="http",IFERROR(MID(A548,FIND("/",A548,FIND("//",A548)+2),2000),"/"),A548))</f>
        <v/>
      </c>
      <c r="H548">
        <f>IF(G548="","",IFERROR(LEFT(SUBSTITUTE(G548,"#","?"),FIND("?",SUBSTITUTE(G548,"#","?"))-1),G548))</f>
        <v/>
      </c>
      <c r="I548">
        <f>IF(H548="","",LOWER(IF(AND(LEN(H548)&gt;1,RIGHT(H548,1)="/"),LEFT(H548,LEN(H548)-1),H548)))</f>
        <v/>
      </c>
      <c r="J548">
        <f>IF(I548="","",IFERROR(N(INDEX($A548:$E548,1,Rules!$H$16)),0))</f>
        <v/>
      </c>
      <c r="K548">
        <f>IF(I548="","",IFERROR(N(INDEX($A548:$E548,1,Rules!$H$17)),0))</f>
        <v/>
      </c>
      <c r="L548">
        <f>IF(I548="","",IFERROR(N(INDEX($A548:$E548,1,Rules!$H$18))*K548,0))</f>
        <v/>
      </c>
      <c r="M548">
        <f>IF(I548="","",IF(COUNTIF(Crawl!$EC$2:$EC$2001,I548)&gt;0,"Yes","No"))</f>
        <v/>
      </c>
    </row>
    <row r="549">
      <c r="G549">
        <f>IF(A549="","",IF(LEFT(A549,4)="http",IFERROR(MID(A549,FIND("/",A549,FIND("//",A549)+2),2000),"/"),A549))</f>
        <v/>
      </c>
      <c r="H549">
        <f>IF(G549="","",IFERROR(LEFT(SUBSTITUTE(G549,"#","?"),FIND("?",SUBSTITUTE(G549,"#","?"))-1),G549))</f>
        <v/>
      </c>
      <c r="I549">
        <f>IF(H549="","",LOWER(IF(AND(LEN(H549)&gt;1,RIGHT(H549,1)="/"),LEFT(H549,LEN(H549)-1),H549)))</f>
        <v/>
      </c>
      <c r="J549">
        <f>IF(I549="","",IFERROR(N(INDEX($A549:$E549,1,Rules!$H$16)),0))</f>
        <v/>
      </c>
      <c r="K549">
        <f>IF(I549="","",IFERROR(N(INDEX($A549:$E549,1,Rules!$H$17)),0))</f>
        <v/>
      </c>
      <c r="L549">
        <f>IF(I549="","",IFERROR(N(INDEX($A549:$E549,1,Rules!$H$18))*K549,0))</f>
        <v/>
      </c>
      <c r="M549">
        <f>IF(I549="","",IF(COUNTIF(Crawl!$EC$2:$EC$2001,I549)&gt;0,"Yes","No"))</f>
        <v/>
      </c>
    </row>
    <row r="550">
      <c r="G550">
        <f>IF(A550="","",IF(LEFT(A550,4)="http",IFERROR(MID(A550,FIND("/",A550,FIND("//",A550)+2),2000),"/"),A550))</f>
        <v/>
      </c>
      <c r="H550">
        <f>IF(G550="","",IFERROR(LEFT(SUBSTITUTE(G550,"#","?"),FIND("?",SUBSTITUTE(G550,"#","?"))-1),G550))</f>
        <v/>
      </c>
      <c r="I550">
        <f>IF(H550="","",LOWER(IF(AND(LEN(H550)&gt;1,RIGHT(H550,1)="/"),LEFT(H550,LEN(H550)-1),H550)))</f>
        <v/>
      </c>
      <c r="J550">
        <f>IF(I550="","",IFERROR(N(INDEX($A550:$E550,1,Rules!$H$16)),0))</f>
        <v/>
      </c>
      <c r="K550">
        <f>IF(I550="","",IFERROR(N(INDEX($A550:$E550,1,Rules!$H$17)),0))</f>
        <v/>
      </c>
      <c r="L550">
        <f>IF(I550="","",IFERROR(N(INDEX($A550:$E550,1,Rules!$H$18))*K550,0))</f>
        <v/>
      </c>
      <c r="M550">
        <f>IF(I550="","",IF(COUNTIF(Crawl!$EC$2:$EC$2001,I550)&gt;0,"Yes","No"))</f>
        <v/>
      </c>
    </row>
    <row r="551">
      <c r="G551">
        <f>IF(A551="","",IF(LEFT(A551,4)="http",IFERROR(MID(A551,FIND("/",A551,FIND("//",A551)+2),2000),"/"),A551))</f>
        <v/>
      </c>
      <c r="H551">
        <f>IF(G551="","",IFERROR(LEFT(SUBSTITUTE(G551,"#","?"),FIND("?",SUBSTITUTE(G551,"#","?"))-1),G551))</f>
        <v/>
      </c>
      <c r="I551">
        <f>IF(H551="","",LOWER(IF(AND(LEN(H551)&gt;1,RIGHT(H551,1)="/"),LEFT(H551,LEN(H551)-1),H551)))</f>
        <v/>
      </c>
      <c r="J551">
        <f>IF(I551="","",IFERROR(N(INDEX($A551:$E551,1,Rules!$H$16)),0))</f>
        <v/>
      </c>
      <c r="K551">
        <f>IF(I551="","",IFERROR(N(INDEX($A551:$E551,1,Rules!$H$17)),0))</f>
        <v/>
      </c>
      <c r="L551">
        <f>IF(I551="","",IFERROR(N(INDEX($A551:$E551,1,Rules!$H$18))*K551,0))</f>
        <v/>
      </c>
      <c r="M551">
        <f>IF(I551="","",IF(COUNTIF(Crawl!$EC$2:$EC$2001,I551)&gt;0,"Yes","No"))</f>
        <v/>
      </c>
    </row>
    <row r="552">
      <c r="G552">
        <f>IF(A552="","",IF(LEFT(A552,4)="http",IFERROR(MID(A552,FIND("/",A552,FIND("//",A552)+2),2000),"/"),A552))</f>
        <v/>
      </c>
      <c r="H552">
        <f>IF(G552="","",IFERROR(LEFT(SUBSTITUTE(G552,"#","?"),FIND("?",SUBSTITUTE(G552,"#","?"))-1),G552))</f>
        <v/>
      </c>
      <c r="I552">
        <f>IF(H552="","",LOWER(IF(AND(LEN(H552)&gt;1,RIGHT(H552,1)="/"),LEFT(H552,LEN(H552)-1),H552)))</f>
        <v/>
      </c>
      <c r="J552">
        <f>IF(I552="","",IFERROR(N(INDEX($A552:$E552,1,Rules!$H$16)),0))</f>
        <v/>
      </c>
      <c r="K552">
        <f>IF(I552="","",IFERROR(N(INDEX($A552:$E552,1,Rules!$H$17)),0))</f>
        <v/>
      </c>
      <c r="L552">
        <f>IF(I552="","",IFERROR(N(INDEX($A552:$E552,1,Rules!$H$18))*K552,0))</f>
        <v/>
      </c>
      <c r="M552">
        <f>IF(I552="","",IF(COUNTIF(Crawl!$EC$2:$EC$2001,I552)&gt;0,"Yes","No"))</f>
        <v/>
      </c>
    </row>
    <row r="553">
      <c r="G553">
        <f>IF(A553="","",IF(LEFT(A553,4)="http",IFERROR(MID(A553,FIND("/",A553,FIND("//",A553)+2),2000),"/"),A553))</f>
        <v/>
      </c>
      <c r="H553">
        <f>IF(G553="","",IFERROR(LEFT(SUBSTITUTE(G553,"#","?"),FIND("?",SUBSTITUTE(G553,"#","?"))-1),G553))</f>
        <v/>
      </c>
      <c r="I553">
        <f>IF(H553="","",LOWER(IF(AND(LEN(H553)&gt;1,RIGHT(H553,1)="/"),LEFT(H553,LEN(H553)-1),H553)))</f>
        <v/>
      </c>
      <c r="J553">
        <f>IF(I553="","",IFERROR(N(INDEX($A553:$E553,1,Rules!$H$16)),0))</f>
        <v/>
      </c>
      <c r="K553">
        <f>IF(I553="","",IFERROR(N(INDEX($A553:$E553,1,Rules!$H$17)),0))</f>
        <v/>
      </c>
      <c r="L553">
        <f>IF(I553="","",IFERROR(N(INDEX($A553:$E553,1,Rules!$H$18))*K553,0))</f>
        <v/>
      </c>
      <c r="M553">
        <f>IF(I553="","",IF(COUNTIF(Crawl!$EC$2:$EC$2001,I553)&gt;0,"Yes","No"))</f>
        <v/>
      </c>
    </row>
    <row r="554">
      <c r="G554">
        <f>IF(A554="","",IF(LEFT(A554,4)="http",IFERROR(MID(A554,FIND("/",A554,FIND("//",A554)+2),2000),"/"),A554))</f>
        <v/>
      </c>
      <c r="H554">
        <f>IF(G554="","",IFERROR(LEFT(SUBSTITUTE(G554,"#","?"),FIND("?",SUBSTITUTE(G554,"#","?"))-1),G554))</f>
        <v/>
      </c>
      <c r="I554">
        <f>IF(H554="","",LOWER(IF(AND(LEN(H554)&gt;1,RIGHT(H554,1)="/"),LEFT(H554,LEN(H554)-1),H554)))</f>
        <v/>
      </c>
      <c r="J554">
        <f>IF(I554="","",IFERROR(N(INDEX($A554:$E554,1,Rules!$H$16)),0))</f>
        <v/>
      </c>
      <c r="K554">
        <f>IF(I554="","",IFERROR(N(INDEX($A554:$E554,1,Rules!$H$17)),0))</f>
        <v/>
      </c>
      <c r="L554">
        <f>IF(I554="","",IFERROR(N(INDEX($A554:$E554,1,Rules!$H$18))*K554,0))</f>
        <v/>
      </c>
      <c r="M554">
        <f>IF(I554="","",IF(COUNTIF(Crawl!$EC$2:$EC$2001,I554)&gt;0,"Yes","No"))</f>
        <v/>
      </c>
    </row>
    <row r="555">
      <c r="G555">
        <f>IF(A555="","",IF(LEFT(A555,4)="http",IFERROR(MID(A555,FIND("/",A555,FIND("//",A555)+2),2000),"/"),A555))</f>
        <v/>
      </c>
      <c r="H555">
        <f>IF(G555="","",IFERROR(LEFT(SUBSTITUTE(G555,"#","?"),FIND("?",SUBSTITUTE(G555,"#","?"))-1),G555))</f>
        <v/>
      </c>
      <c r="I555">
        <f>IF(H555="","",LOWER(IF(AND(LEN(H555)&gt;1,RIGHT(H555,1)="/"),LEFT(H555,LEN(H555)-1),H555)))</f>
        <v/>
      </c>
      <c r="J555">
        <f>IF(I555="","",IFERROR(N(INDEX($A555:$E555,1,Rules!$H$16)),0))</f>
        <v/>
      </c>
      <c r="K555">
        <f>IF(I555="","",IFERROR(N(INDEX($A555:$E555,1,Rules!$H$17)),0))</f>
        <v/>
      </c>
      <c r="L555">
        <f>IF(I555="","",IFERROR(N(INDEX($A555:$E555,1,Rules!$H$18))*K555,0))</f>
        <v/>
      </c>
      <c r="M555">
        <f>IF(I555="","",IF(COUNTIF(Crawl!$EC$2:$EC$2001,I555)&gt;0,"Yes","No"))</f>
        <v/>
      </c>
    </row>
    <row r="556">
      <c r="G556">
        <f>IF(A556="","",IF(LEFT(A556,4)="http",IFERROR(MID(A556,FIND("/",A556,FIND("//",A556)+2),2000),"/"),A556))</f>
        <v/>
      </c>
      <c r="H556">
        <f>IF(G556="","",IFERROR(LEFT(SUBSTITUTE(G556,"#","?"),FIND("?",SUBSTITUTE(G556,"#","?"))-1),G556))</f>
        <v/>
      </c>
      <c r="I556">
        <f>IF(H556="","",LOWER(IF(AND(LEN(H556)&gt;1,RIGHT(H556,1)="/"),LEFT(H556,LEN(H556)-1),H556)))</f>
        <v/>
      </c>
      <c r="J556">
        <f>IF(I556="","",IFERROR(N(INDEX($A556:$E556,1,Rules!$H$16)),0))</f>
        <v/>
      </c>
      <c r="K556">
        <f>IF(I556="","",IFERROR(N(INDEX($A556:$E556,1,Rules!$H$17)),0))</f>
        <v/>
      </c>
      <c r="L556">
        <f>IF(I556="","",IFERROR(N(INDEX($A556:$E556,1,Rules!$H$18))*K556,0))</f>
        <v/>
      </c>
      <c r="M556">
        <f>IF(I556="","",IF(COUNTIF(Crawl!$EC$2:$EC$2001,I556)&gt;0,"Yes","No"))</f>
        <v/>
      </c>
    </row>
    <row r="557">
      <c r="G557">
        <f>IF(A557="","",IF(LEFT(A557,4)="http",IFERROR(MID(A557,FIND("/",A557,FIND("//",A557)+2),2000),"/"),A557))</f>
        <v/>
      </c>
      <c r="H557">
        <f>IF(G557="","",IFERROR(LEFT(SUBSTITUTE(G557,"#","?"),FIND("?",SUBSTITUTE(G557,"#","?"))-1),G557))</f>
        <v/>
      </c>
      <c r="I557">
        <f>IF(H557="","",LOWER(IF(AND(LEN(H557)&gt;1,RIGHT(H557,1)="/"),LEFT(H557,LEN(H557)-1),H557)))</f>
        <v/>
      </c>
      <c r="J557">
        <f>IF(I557="","",IFERROR(N(INDEX($A557:$E557,1,Rules!$H$16)),0))</f>
        <v/>
      </c>
      <c r="K557">
        <f>IF(I557="","",IFERROR(N(INDEX($A557:$E557,1,Rules!$H$17)),0))</f>
        <v/>
      </c>
      <c r="L557">
        <f>IF(I557="","",IFERROR(N(INDEX($A557:$E557,1,Rules!$H$18))*K557,0))</f>
        <v/>
      </c>
      <c r="M557">
        <f>IF(I557="","",IF(COUNTIF(Crawl!$EC$2:$EC$2001,I557)&gt;0,"Yes","No"))</f>
        <v/>
      </c>
    </row>
    <row r="558">
      <c r="G558">
        <f>IF(A558="","",IF(LEFT(A558,4)="http",IFERROR(MID(A558,FIND("/",A558,FIND("//",A558)+2),2000),"/"),A558))</f>
        <v/>
      </c>
      <c r="H558">
        <f>IF(G558="","",IFERROR(LEFT(SUBSTITUTE(G558,"#","?"),FIND("?",SUBSTITUTE(G558,"#","?"))-1),G558))</f>
        <v/>
      </c>
      <c r="I558">
        <f>IF(H558="","",LOWER(IF(AND(LEN(H558)&gt;1,RIGHT(H558,1)="/"),LEFT(H558,LEN(H558)-1),H558)))</f>
        <v/>
      </c>
      <c r="J558">
        <f>IF(I558="","",IFERROR(N(INDEX($A558:$E558,1,Rules!$H$16)),0))</f>
        <v/>
      </c>
      <c r="K558">
        <f>IF(I558="","",IFERROR(N(INDEX($A558:$E558,1,Rules!$H$17)),0))</f>
        <v/>
      </c>
      <c r="L558">
        <f>IF(I558="","",IFERROR(N(INDEX($A558:$E558,1,Rules!$H$18))*K558,0))</f>
        <v/>
      </c>
      <c r="M558">
        <f>IF(I558="","",IF(COUNTIF(Crawl!$EC$2:$EC$2001,I558)&gt;0,"Yes","No"))</f>
        <v/>
      </c>
    </row>
    <row r="559">
      <c r="G559">
        <f>IF(A559="","",IF(LEFT(A559,4)="http",IFERROR(MID(A559,FIND("/",A559,FIND("//",A559)+2),2000),"/"),A559))</f>
        <v/>
      </c>
      <c r="H559">
        <f>IF(G559="","",IFERROR(LEFT(SUBSTITUTE(G559,"#","?"),FIND("?",SUBSTITUTE(G559,"#","?"))-1),G559))</f>
        <v/>
      </c>
      <c r="I559">
        <f>IF(H559="","",LOWER(IF(AND(LEN(H559)&gt;1,RIGHT(H559,1)="/"),LEFT(H559,LEN(H559)-1),H559)))</f>
        <v/>
      </c>
      <c r="J559">
        <f>IF(I559="","",IFERROR(N(INDEX($A559:$E559,1,Rules!$H$16)),0))</f>
        <v/>
      </c>
      <c r="K559">
        <f>IF(I559="","",IFERROR(N(INDEX($A559:$E559,1,Rules!$H$17)),0))</f>
        <v/>
      </c>
      <c r="L559">
        <f>IF(I559="","",IFERROR(N(INDEX($A559:$E559,1,Rules!$H$18))*K559,0))</f>
        <v/>
      </c>
      <c r="M559">
        <f>IF(I559="","",IF(COUNTIF(Crawl!$EC$2:$EC$2001,I559)&gt;0,"Yes","No"))</f>
        <v/>
      </c>
    </row>
    <row r="560">
      <c r="G560">
        <f>IF(A560="","",IF(LEFT(A560,4)="http",IFERROR(MID(A560,FIND("/",A560,FIND("//",A560)+2),2000),"/"),A560))</f>
        <v/>
      </c>
      <c r="H560">
        <f>IF(G560="","",IFERROR(LEFT(SUBSTITUTE(G560,"#","?"),FIND("?",SUBSTITUTE(G560,"#","?"))-1),G560))</f>
        <v/>
      </c>
      <c r="I560">
        <f>IF(H560="","",LOWER(IF(AND(LEN(H560)&gt;1,RIGHT(H560,1)="/"),LEFT(H560,LEN(H560)-1),H560)))</f>
        <v/>
      </c>
      <c r="J560">
        <f>IF(I560="","",IFERROR(N(INDEX($A560:$E560,1,Rules!$H$16)),0))</f>
        <v/>
      </c>
      <c r="K560">
        <f>IF(I560="","",IFERROR(N(INDEX($A560:$E560,1,Rules!$H$17)),0))</f>
        <v/>
      </c>
      <c r="L560">
        <f>IF(I560="","",IFERROR(N(INDEX($A560:$E560,1,Rules!$H$18))*K560,0))</f>
        <v/>
      </c>
      <c r="M560">
        <f>IF(I560="","",IF(COUNTIF(Crawl!$EC$2:$EC$2001,I560)&gt;0,"Yes","No"))</f>
        <v/>
      </c>
    </row>
    <row r="561">
      <c r="G561">
        <f>IF(A561="","",IF(LEFT(A561,4)="http",IFERROR(MID(A561,FIND("/",A561,FIND("//",A561)+2),2000),"/"),A561))</f>
        <v/>
      </c>
      <c r="H561">
        <f>IF(G561="","",IFERROR(LEFT(SUBSTITUTE(G561,"#","?"),FIND("?",SUBSTITUTE(G561,"#","?"))-1),G561))</f>
        <v/>
      </c>
      <c r="I561">
        <f>IF(H561="","",LOWER(IF(AND(LEN(H561)&gt;1,RIGHT(H561,1)="/"),LEFT(H561,LEN(H561)-1),H561)))</f>
        <v/>
      </c>
      <c r="J561">
        <f>IF(I561="","",IFERROR(N(INDEX($A561:$E561,1,Rules!$H$16)),0))</f>
        <v/>
      </c>
      <c r="K561">
        <f>IF(I561="","",IFERROR(N(INDEX($A561:$E561,1,Rules!$H$17)),0))</f>
        <v/>
      </c>
      <c r="L561">
        <f>IF(I561="","",IFERROR(N(INDEX($A561:$E561,1,Rules!$H$18))*K561,0))</f>
        <v/>
      </c>
      <c r="M561">
        <f>IF(I561="","",IF(COUNTIF(Crawl!$EC$2:$EC$2001,I561)&gt;0,"Yes","No"))</f>
        <v/>
      </c>
    </row>
    <row r="562">
      <c r="G562">
        <f>IF(A562="","",IF(LEFT(A562,4)="http",IFERROR(MID(A562,FIND("/",A562,FIND("//",A562)+2),2000),"/"),A562))</f>
        <v/>
      </c>
      <c r="H562">
        <f>IF(G562="","",IFERROR(LEFT(SUBSTITUTE(G562,"#","?"),FIND("?",SUBSTITUTE(G562,"#","?"))-1),G562))</f>
        <v/>
      </c>
      <c r="I562">
        <f>IF(H562="","",LOWER(IF(AND(LEN(H562)&gt;1,RIGHT(H562,1)="/"),LEFT(H562,LEN(H562)-1),H562)))</f>
        <v/>
      </c>
      <c r="J562">
        <f>IF(I562="","",IFERROR(N(INDEX($A562:$E562,1,Rules!$H$16)),0))</f>
        <v/>
      </c>
      <c r="K562">
        <f>IF(I562="","",IFERROR(N(INDEX($A562:$E562,1,Rules!$H$17)),0))</f>
        <v/>
      </c>
      <c r="L562">
        <f>IF(I562="","",IFERROR(N(INDEX($A562:$E562,1,Rules!$H$18))*K562,0))</f>
        <v/>
      </c>
      <c r="M562">
        <f>IF(I562="","",IF(COUNTIF(Crawl!$EC$2:$EC$2001,I562)&gt;0,"Yes","No"))</f>
        <v/>
      </c>
    </row>
    <row r="563">
      <c r="G563">
        <f>IF(A563="","",IF(LEFT(A563,4)="http",IFERROR(MID(A563,FIND("/",A563,FIND("//",A563)+2),2000),"/"),A563))</f>
        <v/>
      </c>
      <c r="H563">
        <f>IF(G563="","",IFERROR(LEFT(SUBSTITUTE(G563,"#","?"),FIND("?",SUBSTITUTE(G563,"#","?"))-1),G563))</f>
        <v/>
      </c>
      <c r="I563">
        <f>IF(H563="","",LOWER(IF(AND(LEN(H563)&gt;1,RIGHT(H563,1)="/"),LEFT(H563,LEN(H563)-1),H563)))</f>
        <v/>
      </c>
      <c r="J563">
        <f>IF(I563="","",IFERROR(N(INDEX($A563:$E563,1,Rules!$H$16)),0))</f>
        <v/>
      </c>
      <c r="K563">
        <f>IF(I563="","",IFERROR(N(INDEX($A563:$E563,1,Rules!$H$17)),0))</f>
        <v/>
      </c>
      <c r="L563">
        <f>IF(I563="","",IFERROR(N(INDEX($A563:$E563,1,Rules!$H$18))*K563,0))</f>
        <v/>
      </c>
      <c r="M563">
        <f>IF(I563="","",IF(COUNTIF(Crawl!$EC$2:$EC$2001,I563)&gt;0,"Yes","No"))</f>
        <v/>
      </c>
    </row>
    <row r="564">
      <c r="G564">
        <f>IF(A564="","",IF(LEFT(A564,4)="http",IFERROR(MID(A564,FIND("/",A564,FIND("//",A564)+2),2000),"/"),A564))</f>
        <v/>
      </c>
      <c r="H564">
        <f>IF(G564="","",IFERROR(LEFT(SUBSTITUTE(G564,"#","?"),FIND("?",SUBSTITUTE(G564,"#","?"))-1),G564))</f>
        <v/>
      </c>
      <c r="I564">
        <f>IF(H564="","",LOWER(IF(AND(LEN(H564)&gt;1,RIGHT(H564,1)="/"),LEFT(H564,LEN(H564)-1),H564)))</f>
        <v/>
      </c>
      <c r="J564">
        <f>IF(I564="","",IFERROR(N(INDEX($A564:$E564,1,Rules!$H$16)),0))</f>
        <v/>
      </c>
      <c r="K564">
        <f>IF(I564="","",IFERROR(N(INDEX($A564:$E564,1,Rules!$H$17)),0))</f>
        <v/>
      </c>
      <c r="L564">
        <f>IF(I564="","",IFERROR(N(INDEX($A564:$E564,1,Rules!$H$18))*K564,0))</f>
        <v/>
      </c>
      <c r="M564">
        <f>IF(I564="","",IF(COUNTIF(Crawl!$EC$2:$EC$2001,I564)&gt;0,"Yes","No"))</f>
        <v/>
      </c>
    </row>
    <row r="565">
      <c r="G565">
        <f>IF(A565="","",IF(LEFT(A565,4)="http",IFERROR(MID(A565,FIND("/",A565,FIND("//",A565)+2),2000),"/"),A565))</f>
        <v/>
      </c>
      <c r="H565">
        <f>IF(G565="","",IFERROR(LEFT(SUBSTITUTE(G565,"#","?"),FIND("?",SUBSTITUTE(G565,"#","?"))-1),G565))</f>
        <v/>
      </c>
      <c r="I565">
        <f>IF(H565="","",LOWER(IF(AND(LEN(H565)&gt;1,RIGHT(H565,1)="/"),LEFT(H565,LEN(H565)-1),H565)))</f>
        <v/>
      </c>
      <c r="J565">
        <f>IF(I565="","",IFERROR(N(INDEX($A565:$E565,1,Rules!$H$16)),0))</f>
        <v/>
      </c>
      <c r="K565">
        <f>IF(I565="","",IFERROR(N(INDEX($A565:$E565,1,Rules!$H$17)),0))</f>
        <v/>
      </c>
      <c r="L565">
        <f>IF(I565="","",IFERROR(N(INDEX($A565:$E565,1,Rules!$H$18))*K565,0))</f>
        <v/>
      </c>
      <c r="M565">
        <f>IF(I565="","",IF(COUNTIF(Crawl!$EC$2:$EC$2001,I565)&gt;0,"Yes","No"))</f>
        <v/>
      </c>
    </row>
    <row r="566">
      <c r="G566">
        <f>IF(A566="","",IF(LEFT(A566,4)="http",IFERROR(MID(A566,FIND("/",A566,FIND("//",A566)+2),2000),"/"),A566))</f>
        <v/>
      </c>
      <c r="H566">
        <f>IF(G566="","",IFERROR(LEFT(SUBSTITUTE(G566,"#","?"),FIND("?",SUBSTITUTE(G566,"#","?"))-1),G566))</f>
        <v/>
      </c>
      <c r="I566">
        <f>IF(H566="","",LOWER(IF(AND(LEN(H566)&gt;1,RIGHT(H566,1)="/"),LEFT(H566,LEN(H566)-1),H566)))</f>
        <v/>
      </c>
      <c r="J566">
        <f>IF(I566="","",IFERROR(N(INDEX($A566:$E566,1,Rules!$H$16)),0))</f>
        <v/>
      </c>
      <c r="K566">
        <f>IF(I566="","",IFERROR(N(INDEX($A566:$E566,1,Rules!$H$17)),0))</f>
        <v/>
      </c>
      <c r="L566">
        <f>IF(I566="","",IFERROR(N(INDEX($A566:$E566,1,Rules!$H$18))*K566,0))</f>
        <v/>
      </c>
      <c r="M566">
        <f>IF(I566="","",IF(COUNTIF(Crawl!$EC$2:$EC$2001,I566)&gt;0,"Yes","No"))</f>
        <v/>
      </c>
    </row>
    <row r="567">
      <c r="G567">
        <f>IF(A567="","",IF(LEFT(A567,4)="http",IFERROR(MID(A567,FIND("/",A567,FIND("//",A567)+2),2000),"/"),A567))</f>
        <v/>
      </c>
      <c r="H567">
        <f>IF(G567="","",IFERROR(LEFT(SUBSTITUTE(G567,"#","?"),FIND("?",SUBSTITUTE(G567,"#","?"))-1),G567))</f>
        <v/>
      </c>
      <c r="I567">
        <f>IF(H567="","",LOWER(IF(AND(LEN(H567)&gt;1,RIGHT(H567,1)="/"),LEFT(H567,LEN(H567)-1),H567)))</f>
        <v/>
      </c>
      <c r="J567">
        <f>IF(I567="","",IFERROR(N(INDEX($A567:$E567,1,Rules!$H$16)),0))</f>
        <v/>
      </c>
      <c r="K567">
        <f>IF(I567="","",IFERROR(N(INDEX($A567:$E567,1,Rules!$H$17)),0))</f>
        <v/>
      </c>
      <c r="L567">
        <f>IF(I567="","",IFERROR(N(INDEX($A567:$E567,1,Rules!$H$18))*K567,0))</f>
        <v/>
      </c>
      <c r="M567">
        <f>IF(I567="","",IF(COUNTIF(Crawl!$EC$2:$EC$2001,I567)&gt;0,"Yes","No"))</f>
        <v/>
      </c>
    </row>
    <row r="568">
      <c r="G568">
        <f>IF(A568="","",IF(LEFT(A568,4)="http",IFERROR(MID(A568,FIND("/",A568,FIND("//",A568)+2),2000),"/"),A568))</f>
        <v/>
      </c>
      <c r="H568">
        <f>IF(G568="","",IFERROR(LEFT(SUBSTITUTE(G568,"#","?"),FIND("?",SUBSTITUTE(G568,"#","?"))-1),G568))</f>
        <v/>
      </c>
      <c r="I568">
        <f>IF(H568="","",LOWER(IF(AND(LEN(H568)&gt;1,RIGHT(H568,1)="/"),LEFT(H568,LEN(H568)-1),H568)))</f>
        <v/>
      </c>
      <c r="J568">
        <f>IF(I568="","",IFERROR(N(INDEX($A568:$E568,1,Rules!$H$16)),0))</f>
        <v/>
      </c>
      <c r="K568">
        <f>IF(I568="","",IFERROR(N(INDEX($A568:$E568,1,Rules!$H$17)),0))</f>
        <v/>
      </c>
      <c r="L568">
        <f>IF(I568="","",IFERROR(N(INDEX($A568:$E568,1,Rules!$H$18))*K568,0))</f>
        <v/>
      </c>
      <c r="M568">
        <f>IF(I568="","",IF(COUNTIF(Crawl!$EC$2:$EC$2001,I568)&gt;0,"Yes","No"))</f>
        <v/>
      </c>
    </row>
    <row r="569">
      <c r="G569">
        <f>IF(A569="","",IF(LEFT(A569,4)="http",IFERROR(MID(A569,FIND("/",A569,FIND("//",A569)+2),2000),"/"),A569))</f>
        <v/>
      </c>
      <c r="H569">
        <f>IF(G569="","",IFERROR(LEFT(SUBSTITUTE(G569,"#","?"),FIND("?",SUBSTITUTE(G569,"#","?"))-1),G569))</f>
        <v/>
      </c>
      <c r="I569">
        <f>IF(H569="","",LOWER(IF(AND(LEN(H569)&gt;1,RIGHT(H569,1)="/"),LEFT(H569,LEN(H569)-1),H569)))</f>
        <v/>
      </c>
      <c r="J569">
        <f>IF(I569="","",IFERROR(N(INDEX($A569:$E569,1,Rules!$H$16)),0))</f>
        <v/>
      </c>
      <c r="K569">
        <f>IF(I569="","",IFERROR(N(INDEX($A569:$E569,1,Rules!$H$17)),0))</f>
        <v/>
      </c>
      <c r="L569">
        <f>IF(I569="","",IFERROR(N(INDEX($A569:$E569,1,Rules!$H$18))*K569,0))</f>
        <v/>
      </c>
      <c r="M569">
        <f>IF(I569="","",IF(COUNTIF(Crawl!$EC$2:$EC$2001,I569)&gt;0,"Yes","No"))</f>
        <v/>
      </c>
    </row>
    <row r="570">
      <c r="G570">
        <f>IF(A570="","",IF(LEFT(A570,4)="http",IFERROR(MID(A570,FIND("/",A570,FIND("//",A570)+2),2000),"/"),A570))</f>
        <v/>
      </c>
      <c r="H570">
        <f>IF(G570="","",IFERROR(LEFT(SUBSTITUTE(G570,"#","?"),FIND("?",SUBSTITUTE(G570,"#","?"))-1),G570))</f>
        <v/>
      </c>
      <c r="I570">
        <f>IF(H570="","",LOWER(IF(AND(LEN(H570)&gt;1,RIGHT(H570,1)="/"),LEFT(H570,LEN(H570)-1),H570)))</f>
        <v/>
      </c>
      <c r="J570">
        <f>IF(I570="","",IFERROR(N(INDEX($A570:$E570,1,Rules!$H$16)),0))</f>
        <v/>
      </c>
      <c r="K570">
        <f>IF(I570="","",IFERROR(N(INDEX($A570:$E570,1,Rules!$H$17)),0))</f>
        <v/>
      </c>
      <c r="L570">
        <f>IF(I570="","",IFERROR(N(INDEX($A570:$E570,1,Rules!$H$18))*K570,0))</f>
        <v/>
      </c>
      <c r="M570">
        <f>IF(I570="","",IF(COUNTIF(Crawl!$EC$2:$EC$2001,I570)&gt;0,"Yes","No"))</f>
        <v/>
      </c>
    </row>
    <row r="571">
      <c r="G571">
        <f>IF(A571="","",IF(LEFT(A571,4)="http",IFERROR(MID(A571,FIND("/",A571,FIND("//",A571)+2),2000),"/"),A571))</f>
        <v/>
      </c>
      <c r="H571">
        <f>IF(G571="","",IFERROR(LEFT(SUBSTITUTE(G571,"#","?"),FIND("?",SUBSTITUTE(G571,"#","?"))-1),G571))</f>
        <v/>
      </c>
      <c r="I571">
        <f>IF(H571="","",LOWER(IF(AND(LEN(H571)&gt;1,RIGHT(H571,1)="/"),LEFT(H571,LEN(H571)-1),H571)))</f>
        <v/>
      </c>
      <c r="J571">
        <f>IF(I571="","",IFERROR(N(INDEX($A571:$E571,1,Rules!$H$16)),0))</f>
        <v/>
      </c>
      <c r="K571">
        <f>IF(I571="","",IFERROR(N(INDEX($A571:$E571,1,Rules!$H$17)),0))</f>
        <v/>
      </c>
      <c r="L571">
        <f>IF(I571="","",IFERROR(N(INDEX($A571:$E571,1,Rules!$H$18))*K571,0))</f>
        <v/>
      </c>
      <c r="M571">
        <f>IF(I571="","",IF(COUNTIF(Crawl!$EC$2:$EC$2001,I571)&gt;0,"Yes","No"))</f>
        <v/>
      </c>
    </row>
    <row r="572">
      <c r="G572">
        <f>IF(A572="","",IF(LEFT(A572,4)="http",IFERROR(MID(A572,FIND("/",A572,FIND("//",A572)+2),2000),"/"),A572))</f>
        <v/>
      </c>
      <c r="H572">
        <f>IF(G572="","",IFERROR(LEFT(SUBSTITUTE(G572,"#","?"),FIND("?",SUBSTITUTE(G572,"#","?"))-1),G572))</f>
        <v/>
      </c>
      <c r="I572">
        <f>IF(H572="","",LOWER(IF(AND(LEN(H572)&gt;1,RIGHT(H572,1)="/"),LEFT(H572,LEN(H572)-1),H572)))</f>
        <v/>
      </c>
      <c r="J572">
        <f>IF(I572="","",IFERROR(N(INDEX($A572:$E572,1,Rules!$H$16)),0))</f>
        <v/>
      </c>
      <c r="K572">
        <f>IF(I572="","",IFERROR(N(INDEX($A572:$E572,1,Rules!$H$17)),0))</f>
        <v/>
      </c>
      <c r="L572">
        <f>IF(I572="","",IFERROR(N(INDEX($A572:$E572,1,Rules!$H$18))*K572,0))</f>
        <v/>
      </c>
      <c r="M572">
        <f>IF(I572="","",IF(COUNTIF(Crawl!$EC$2:$EC$2001,I572)&gt;0,"Yes","No"))</f>
        <v/>
      </c>
    </row>
    <row r="573">
      <c r="G573">
        <f>IF(A573="","",IF(LEFT(A573,4)="http",IFERROR(MID(A573,FIND("/",A573,FIND("//",A573)+2),2000),"/"),A573))</f>
        <v/>
      </c>
      <c r="H573">
        <f>IF(G573="","",IFERROR(LEFT(SUBSTITUTE(G573,"#","?"),FIND("?",SUBSTITUTE(G573,"#","?"))-1),G573))</f>
        <v/>
      </c>
      <c r="I573">
        <f>IF(H573="","",LOWER(IF(AND(LEN(H573)&gt;1,RIGHT(H573,1)="/"),LEFT(H573,LEN(H573)-1),H573)))</f>
        <v/>
      </c>
      <c r="J573">
        <f>IF(I573="","",IFERROR(N(INDEX($A573:$E573,1,Rules!$H$16)),0))</f>
        <v/>
      </c>
      <c r="K573">
        <f>IF(I573="","",IFERROR(N(INDEX($A573:$E573,1,Rules!$H$17)),0))</f>
        <v/>
      </c>
      <c r="L573">
        <f>IF(I573="","",IFERROR(N(INDEX($A573:$E573,1,Rules!$H$18))*K573,0))</f>
        <v/>
      </c>
      <c r="M573">
        <f>IF(I573="","",IF(COUNTIF(Crawl!$EC$2:$EC$2001,I573)&gt;0,"Yes","No"))</f>
        <v/>
      </c>
    </row>
    <row r="574">
      <c r="G574">
        <f>IF(A574="","",IF(LEFT(A574,4)="http",IFERROR(MID(A574,FIND("/",A574,FIND("//",A574)+2),2000),"/"),A574))</f>
        <v/>
      </c>
      <c r="H574">
        <f>IF(G574="","",IFERROR(LEFT(SUBSTITUTE(G574,"#","?"),FIND("?",SUBSTITUTE(G574,"#","?"))-1),G574))</f>
        <v/>
      </c>
      <c r="I574">
        <f>IF(H574="","",LOWER(IF(AND(LEN(H574)&gt;1,RIGHT(H574,1)="/"),LEFT(H574,LEN(H574)-1),H574)))</f>
        <v/>
      </c>
      <c r="J574">
        <f>IF(I574="","",IFERROR(N(INDEX($A574:$E574,1,Rules!$H$16)),0))</f>
        <v/>
      </c>
      <c r="K574">
        <f>IF(I574="","",IFERROR(N(INDEX($A574:$E574,1,Rules!$H$17)),0))</f>
        <v/>
      </c>
      <c r="L574">
        <f>IF(I574="","",IFERROR(N(INDEX($A574:$E574,1,Rules!$H$18))*K574,0))</f>
        <v/>
      </c>
      <c r="M574">
        <f>IF(I574="","",IF(COUNTIF(Crawl!$EC$2:$EC$2001,I574)&gt;0,"Yes","No"))</f>
        <v/>
      </c>
    </row>
    <row r="575">
      <c r="G575">
        <f>IF(A575="","",IF(LEFT(A575,4)="http",IFERROR(MID(A575,FIND("/",A575,FIND("//",A575)+2),2000),"/"),A575))</f>
        <v/>
      </c>
      <c r="H575">
        <f>IF(G575="","",IFERROR(LEFT(SUBSTITUTE(G575,"#","?"),FIND("?",SUBSTITUTE(G575,"#","?"))-1),G575))</f>
        <v/>
      </c>
      <c r="I575">
        <f>IF(H575="","",LOWER(IF(AND(LEN(H575)&gt;1,RIGHT(H575,1)="/"),LEFT(H575,LEN(H575)-1),H575)))</f>
        <v/>
      </c>
      <c r="J575">
        <f>IF(I575="","",IFERROR(N(INDEX($A575:$E575,1,Rules!$H$16)),0))</f>
        <v/>
      </c>
      <c r="K575">
        <f>IF(I575="","",IFERROR(N(INDEX($A575:$E575,1,Rules!$H$17)),0))</f>
        <v/>
      </c>
      <c r="L575">
        <f>IF(I575="","",IFERROR(N(INDEX($A575:$E575,1,Rules!$H$18))*K575,0))</f>
        <v/>
      </c>
      <c r="M575">
        <f>IF(I575="","",IF(COUNTIF(Crawl!$EC$2:$EC$2001,I575)&gt;0,"Yes","No"))</f>
        <v/>
      </c>
    </row>
    <row r="576">
      <c r="G576">
        <f>IF(A576="","",IF(LEFT(A576,4)="http",IFERROR(MID(A576,FIND("/",A576,FIND("//",A576)+2),2000),"/"),A576))</f>
        <v/>
      </c>
      <c r="H576">
        <f>IF(G576="","",IFERROR(LEFT(SUBSTITUTE(G576,"#","?"),FIND("?",SUBSTITUTE(G576,"#","?"))-1),G576))</f>
        <v/>
      </c>
      <c r="I576">
        <f>IF(H576="","",LOWER(IF(AND(LEN(H576)&gt;1,RIGHT(H576,1)="/"),LEFT(H576,LEN(H576)-1),H576)))</f>
        <v/>
      </c>
      <c r="J576">
        <f>IF(I576="","",IFERROR(N(INDEX($A576:$E576,1,Rules!$H$16)),0))</f>
        <v/>
      </c>
      <c r="K576">
        <f>IF(I576="","",IFERROR(N(INDEX($A576:$E576,1,Rules!$H$17)),0))</f>
        <v/>
      </c>
      <c r="L576">
        <f>IF(I576="","",IFERROR(N(INDEX($A576:$E576,1,Rules!$H$18))*K576,0))</f>
        <v/>
      </c>
      <c r="M576">
        <f>IF(I576="","",IF(COUNTIF(Crawl!$EC$2:$EC$2001,I576)&gt;0,"Yes","No"))</f>
        <v/>
      </c>
    </row>
    <row r="577">
      <c r="G577">
        <f>IF(A577="","",IF(LEFT(A577,4)="http",IFERROR(MID(A577,FIND("/",A577,FIND("//",A577)+2),2000),"/"),A577))</f>
        <v/>
      </c>
      <c r="H577">
        <f>IF(G577="","",IFERROR(LEFT(SUBSTITUTE(G577,"#","?"),FIND("?",SUBSTITUTE(G577,"#","?"))-1),G577))</f>
        <v/>
      </c>
      <c r="I577">
        <f>IF(H577="","",LOWER(IF(AND(LEN(H577)&gt;1,RIGHT(H577,1)="/"),LEFT(H577,LEN(H577)-1),H577)))</f>
        <v/>
      </c>
      <c r="J577">
        <f>IF(I577="","",IFERROR(N(INDEX($A577:$E577,1,Rules!$H$16)),0))</f>
        <v/>
      </c>
      <c r="K577">
        <f>IF(I577="","",IFERROR(N(INDEX($A577:$E577,1,Rules!$H$17)),0))</f>
        <v/>
      </c>
      <c r="L577">
        <f>IF(I577="","",IFERROR(N(INDEX($A577:$E577,1,Rules!$H$18))*K577,0))</f>
        <v/>
      </c>
      <c r="M577">
        <f>IF(I577="","",IF(COUNTIF(Crawl!$EC$2:$EC$2001,I577)&gt;0,"Yes","No"))</f>
        <v/>
      </c>
    </row>
    <row r="578">
      <c r="G578">
        <f>IF(A578="","",IF(LEFT(A578,4)="http",IFERROR(MID(A578,FIND("/",A578,FIND("//",A578)+2),2000),"/"),A578))</f>
        <v/>
      </c>
      <c r="H578">
        <f>IF(G578="","",IFERROR(LEFT(SUBSTITUTE(G578,"#","?"),FIND("?",SUBSTITUTE(G578,"#","?"))-1),G578))</f>
        <v/>
      </c>
      <c r="I578">
        <f>IF(H578="","",LOWER(IF(AND(LEN(H578)&gt;1,RIGHT(H578,1)="/"),LEFT(H578,LEN(H578)-1),H578)))</f>
        <v/>
      </c>
      <c r="J578">
        <f>IF(I578="","",IFERROR(N(INDEX($A578:$E578,1,Rules!$H$16)),0))</f>
        <v/>
      </c>
      <c r="K578">
        <f>IF(I578="","",IFERROR(N(INDEX($A578:$E578,1,Rules!$H$17)),0))</f>
        <v/>
      </c>
      <c r="L578">
        <f>IF(I578="","",IFERROR(N(INDEX($A578:$E578,1,Rules!$H$18))*K578,0))</f>
        <v/>
      </c>
      <c r="M578">
        <f>IF(I578="","",IF(COUNTIF(Crawl!$EC$2:$EC$2001,I578)&gt;0,"Yes","No"))</f>
        <v/>
      </c>
    </row>
    <row r="579">
      <c r="G579">
        <f>IF(A579="","",IF(LEFT(A579,4)="http",IFERROR(MID(A579,FIND("/",A579,FIND("//",A579)+2),2000),"/"),A579))</f>
        <v/>
      </c>
      <c r="H579">
        <f>IF(G579="","",IFERROR(LEFT(SUBSTITUTE(G579,"#","?"),FIND("?",SUBSTITUTE(G579,"#","?"))-1),G579))</f>
        <v/>
      </c>
      <c r="I579">
        <f>IF(H579="","",LOWER(IF(AND(LEN(H579)&gt;1,RIGHT(H579,1)="/"),LEFT(H579,LEN(H579)-1),H579)))</f>
        <v/>
      </c>
      <c r="J579">
        <f>IF(I579="","",IFERROR(N(INDEX($A579:$E579,1,Rules!$H$16)),0))</f>
        <v/>
      </c>
      <c r="K579">
        <f>IF(I579="","",IFERROR(N(INDEX($A579:$E579,1,Rules!$H$17)),0))</f>
        <v/>
      </c>
      <c r="L579">
        <f>IF(I579="","",IFERROR(N(INDEX($A579:$E579,1,Rules!$H$18))*K579,0))</f>
        <v/>
      </c>
      <c r="M579">
        <f>IF(I579="","",IF(COUNTIF(Crawl!$EC$2:$EC$2001,I579)&gt;0,"Yes","No"))</f>
        <v/>
      </c>
    </row>
    <row r="580">
      <c r="G580">
        <f>IF(A580="","",IF(LEFT(A580,4)="http",IFERROR(MID(A580,FIND("/",A580,FIND("//",A580)+2),2000),"/"),A580))</f>
        <v/>
      </c>
      <c r="H580">
        <f>IF(G580="","",IFERROR(LEFT(SUBSTITUTE(G580,"#","?"),FIND("?",SUBSTITUTE(G580,"#","?"))-1),G580))</f>
        <v/>
      </c>
      <c r="I580">
        <f>IF(H580="","",LOWER(IF(AND(LEN(H580)&gt;1,RIGHT(H580,1)="/"),LEFT(H580,LEN(H580)-1),H580)))</f>
        <v/>
      </c>
      <c r="J580">
        <f>IF(I580="","",IFERROR(N(INDEX($A580:$E580,1,Rules!$H$16)),0))</f>
        <v/>
      </c>
      <c r="K580">
        <f>IF(I580="","",IFERROR(N(INDEX($A580:$E580,1,Rules!$H$17)),0))</f>
        <v/>
      </c>
      <c r="L580">
        <f>IF(I580="","",IFERROR(N(INDEX($A580:$E580,1,Rules!$H$18))*K580,0))</f>
        <v/>
      </c>
      <c r="M580">
        <f>IF(I580="","",IF(COUNTIF(Crawl!$EC$2:$EC$2001,I580)&gt;0,"Yes","No"))</f>
        <v/>
      </c>
    </row>
    <row r="581">
      <c r="G581">
        <f>IF(A581="","",IF(LEFT(A581,4)="http",IFERROR(MID(A581,FIND("/",A581,FIND("//",A581)+2),2000),"/"),A581))</f>
        <v/>
      </c>
      <c r="H581">
        <f>IF(G581="","",IFERROR(LEFT(SUBSTITUTE(G581,"#","?"),FIND("?",SUBSTITUTE(G581,"#","?"))-1),G581))</f>
        <v/>
      </c>
      <c r="I581">
        <f>IF(H581="","",LOWER(IF(AND(LEN(H581)&gt;1,RIGHT(H581,1)="/"),LEFT(H581,LEN(H581)-1),H581)))</f>
        <v/>
      </c>
      <c r="J581">
        <f>IF(I581="","",IFERROR(N(INDEX($A581:$E581,1,Rules!$H$16)),0))</f>
        <v/>
      </c>
      <c r="K581">
        <f>IF(I581="","",IFERROR(N(INDEX($A581:$E581,1,Rules!$H$17)),0))</f>
        <v/>
      </c>
      <c r="L581">
        <f>IF(I581="","",IFERROR(N(INDEX($A581:$E581,1,Rules!$H$18))*K581,0))</f>
        <v/>
      </c>
      <c r="M581">
        <f>IF(I581="","",IF(COUNTIF(Crawl!$EC$2:$EC$2001,I581)&gt;0,"Yes","No"))</f>
        <v/>
      </c>
    </row>
    <row r="582">
      <c r="G582">
        <f>IF(A582="","",IF(LEFT(A582,4)="http",IFERROR(MID(A582,FIND("/",A582,FIND("//",A582)+2),2000),"/"),A582))</f>
        <v/>
      </c>
      <c r="H582">
        <f>IF(G582="","",IFERROR(LEFT(SUBSTITUTE(G582,"#","?"),FIND("?",SUBSTITUTE(G582,"#","?"))-1),G582))</f>
        <v/>
      </c>
      <c r="I582">
        <f>IF(H582="","",LOWER(IF(AND(LEN(H582)&gt;1,RIGHT(H582,1)="/"),LEFT(H582,LEN(H582)-1),H582)))</f>
        <v/>
      </c>
      <c r="J582">
        <f>IF(I582="","",IFERROR(N(INDEX($A582:$E582,1,Rules!$H$16)),0))</f>
        <v/>
      </c>
      <c r="K582">
        <f>IF(I582="","",IFERROR(N(INDEX($A582:$E582,1,Rules!$H$17)),0))</f>
        <v/>
      </c>
      <c r="L582">
        <f>IF(I582="","",IFERROR(N(INDEX($A582:$E582,1,Rules!$H$18))*K582,0))</f>
        <v/>
      </c>
      <c r="M582">
        <f>IF(I582="","",IF(COUNTIF(Crawl!$EC$2:$EC$2001,I582)&gt;0,"Yes","No"))</f>
        <v/>
      </c>
    </row>
    <row r="583">
      <c r="G583">
        <f>IF(A583="","",IF(LEFT(A583,4)="http",IFERROR(MID(A583,FIND("/",A583,FIND("//",A583)+2),2000),"/"),A583))</f>
        <v/>
      </c>
      <c r="H583">
        <f>IF(G583="","",IFERROR(LEFT(SUBSTITUTE(G583,"#","?"),FIND("?",SUBSTITUTE(G583,"#","?"))-1),G583))</f>
        <v/>
      </c>
      <c r="I583">
        <f>IF(H583="","",LOWER(IF(AND(LEN(H583)&gt;1,RIGHT(H583,1)="/"),LEFT(H583,LEN(H583)-1),H583)))</f>
        <v/>
      </c>
      <c r="J583">
        <f>IF(I583="","",IFERROR(N(INDEX($A583:$E583,1,Rules!$H$16)),0))</f>
        <v/>
      </c>
      <c r="K583">
        <f>IF(I583="","",IFERROR(N(INDEX($A583:$E583,1,Rules!$H$17)),0))</f>
        <v/>
      </c>
      <c r="L583">
        <f>IF(I583="","",IFERROR(N(INDEX($A583:$E583,1,Rules!$H$18))*K583,0))</f>
        <v/>
      </c>
      <c r="M583">
        <f>IF(I583="","",IF(COUNTIF(Crawl!$EC$2:$EC$2001,I583)&gt;0,"Yes","No"))</f>
        <v/>
      </c>
    </row>
    <row r="584">
      <c r="G584">
        <f>IF(A584="","",IF(LEFT(A584,4)="http",IFERROR(MID(A584,FIND("/",A584,FIND("//",A584)+2),2000),"/"),A584))</f>
        <v/>
      </c>
      <c r="H584">
        <f>IF(G584="","",IFERROR(LEFT(SUBSTITUTE(G584,"#","?"),FIND("?",SUBSTITUTE(G584,"#","?"))-1),G584))</f>
        <v/>
      </c>
      <c r="I584">
        <f>IF(H584="","",LOWER(IF(AND(LEN(H584)&gt;1,RIGHT(H584,1)="/"),LEFT(H584,LEN(H584)-1),H584)))</f>
        <v/>
      </c>
      <c r="J584">
        <f>IF(I584="","",IFERROR(N(INDEX($A584:$E584,1,Rules!$H$16)),0))</f>
        <v/>
      </c>
      <c r="K584">
        <f>IF(I584="","",IFERROR(N(INDEX($A584:$E584,1,Rules!$H$17)),0))</f>
        <v/>
      </c>
      <c r="L584">
        <f>IF(I584="","",IFERROR(N(INDEX($A584:$E584,1,Rules!$H$18))*K584,0))</f>
        <v/>
      </c>
      <c r="M584">
        <f>IF(I584="","",IF(COUNTIF(Crawl!$EC$2:$EC$2001,I584)&gt;0,"Yes","No"))</f>
        <v/>
      </c>
    </row>
    <row r="585">
      <c r="G585">
        <f>IF(A585="","",IF(LEFT(A585,4)="http",IFERROR(MID(A585,FIND("/",A585,FIND("//",A585)+2),2000),"/"),A585))</f>
        <v/>
      </c>
      <c r="H585">
        <f>IF(G585="","",IFERROR(LEFT(SUBSTITUTE(G585,"#","?"),FIND("?",SUBSTITUTE(G585,"#","?"))-1),G585))</f>
        <v/>
      </c>
      <c r="I585">
        <f>IF(H585="","",LOWER(IF(AND(LEN(H585)&gt;1,RIGHT(H585,1)="/"),LEFT(H585,LEN(H585)-1),H585)))</f>
        <v/>
      </c>
      <c r="J585">
        <f>IF(I585="","",IFERROR(N(INDEX($A585:$E585,1,Rules!$H$16)),0))</f>
        <v/>
      </c>
      <c r="K585">
        <f>IF(I585="","",IFERROR(N(INDEX($A585:$E585,1,Rules!$H$17)),0))</f>
        <v/>
      </c>
      <c r="L585">
        <f>IF(I585="","",IFERROR(N(INDEX($A585:$E585,1,Rules!$H$18))*K585,0))</f>
        <v/>
      </c>
      <c r="M585">
        <f>IF(I585="","",IF(COUNTIF(Crawl!$EC$2:$EC$2001,I585)&gt;0,"Yes","No"))</f>
        <v/>
      </c>
    </row>
    <row r="586">
      <c r="G586">
        <f>IF(A586="","",IF(LEFT(A586,4)="http",IFERROR(MID(A586,FIND("/",A586,FIND("//",A586)+2),2000),"/"),A586))</f>
        <v/>
      </c>
      <c r="H586">
        <f>IF(G586="","",IFERROR(LEFT(SUBSTITUTE(G586,"#","?"),FIND("?",SUBSTITUTE(G586,"#","?"))-1),G586))</f>
        <v/>
      </c>
      <c r="I586">
        <f>IF(H586="","",LOWER(IF(AND(LEN(H586)&gt;1,RIGHT(H586,1)="/"),LEFT(H586,LEN(H586)-1),H586)))</f>
        <v/>
      </c>
      <c r="J586">
        <f>IF(I586="","",IFERROR(N(INDEX($A586:$E586,1,Rules!$H$16)),0))</f>
        <v/>
      </c>
      <c r="K586">
        <f>IF(I586="","",IFERROR(N(INDEX($A586:$E586,1,Rules!$H$17)),0))</f>
        <v/>
      </c>
      <c r="L586">
        <f>IF(I586="","",IFERROR(N(INDEX($A586:$E586,1,Rules!$H$18))*K586,0))</f>
        <v/>
      </c>
      <c r="M586">
        <f>IF(I586="","",IF(COUNTIF(Crawl!$EC$2:$EC$2001,I586)&gt;0,"Yes","No"))</f>
        <v/>
      </c>
    </row>
    <row r="587">
      <c r="G587">
        <f>IF(A587="","",IF(LEFT(A587,4)="http",IFERROR(MID(A587,FIND("/",A587,FIND("//",A587)+2),2000),"/"),A587))</f>
        <v/>
      </c>
      <c r="H587">
        <f>IF(G587="","",IFERROR(LEFT(SUBSTITUTE(G587,"#","?"),FIND("?",SUBSTITUTE(G587,"#","?"))-1),G587))</f>
        <v/>
      </c>
      <c r="I587">
        <f>IF(H587="","",LOWER(IF(AND(LEN(H587)&gt;1,RIGHT(H587,1)="/"),LEFT(H587,LEN(H587)-1),H587)))</f>
        <v/>
      </c>
      <c r="J587">
        <f>IF(I587="","",IFERROR(N(INDEX($A587:$E587,1,Rules!$H$16)),0))</f>
        <v/>
      </c>
      <c r="K587">
        <f>IF(I587="","",IFERROR(N(INDEX($A587:$E587,1,Rules!$H$17)),0))</f>
        <v/>
      </c>
      <c r="L587">
        <f>IF(I587="","",IFERROR(N(INDEX($A587:$E587,1,Rules!$H$18))*K587,0))</f>
        <v/>
      </c>
      <c r="M587">
        <f>IF(I587="","",IF(COUNTIF(Crawl!$EC$2:$EC$2001,I587)&gt;0,"Yes","No"))</f>
        <v/>
      </c>
    </row>
    <row r="588">
      <c r="G588">
        <f>IF(A588="","",IF(LEFT(A588,4)="http",IFERROR(MID(A588,FIND("/",A588,FIND("//",A588)+2),2000),"/"),A588))</f>
        <v/>
      </c>
      <c r="H588">
        <f>IF(G588="","",IFERROR(LEFT(SUBSTITUTE(G588,"#","?"),FIND("?",SUBSTITUTE(G588,"#","?"))-1),G588))</f>
        <v/>
      </c>
      <c r="I588">
        <f>IF(H588="","",LOWER(IF(AND(LEN(H588)&gt;1,RIGHT(H588,1)="/"),LEFT(H588,LEN(H588)-1),H588)))</f>
        <v/>
      </c>
      <c r="J588">
        <f>IF(I588="","",IFERROR(N(INDEX($A588:$E588,1,Rules!$H$16)),0))</f>
        <v/>
      </c>
      <c r="K588">
        <f>IF(I588="","",IFERROR(N(INDEX($A588:$E588,1,Rules!$H$17)),0))</f>
        <v/>
      </c>
      <c r="L588">
        <f>IF(I588="","",IFERROR(N(INDEX($A588:$E588,1,Rules!$H$18))*K588,0))</f>
        <v/>
      </c>
      <c r="M588">
        <f>IF(I588="","",IF(COUNTIF(Crawl!$EC$2:$EC$2001,I588)&gt;0,"Yes","No"))</f>
        <v/>
      </c>
    </row>
    <row r="589">
      <c r="G589">
        <f>IF(A589="","",IF(LEFT(A589,4)="http",IFERROR(MID(A589,FIND("/",A589,FIND("//",A589)+2),2000),"/"),A589))</f>
        <v/>
      </c>
      <c r="H589">
        <f>IF(G589="","",IFERROR(LEFT(SUBSTITUTE(G589,"#","?"),FIND("?",SUBSTITUTE(G589,"#","?"))-1),G589))</f>
        <v/>
      </c>
      <c r="I589">
        <f>IF(H589="","",LOWER(IF(AND(LEN(H589)&gt;1,RIGHT(H589,1)="/"),LEFT(H589,LEN(H589)-1),H589)))</f>
        <v/>
      </c>
      <c r="J589">
        <f>IF(I589="","",IFERROR(N(INDEX($A589:$E589,1,Rules!$H$16)),0))</f>
        <v/>
      </c>
      <c r="K589">
        <f>IF(I589="","",IFERROR(N(INDEX($A589:$E589,1,Rules!$H$17)),0))</f>
        <v/>
      </c>
      <c r="L589">
        <f>IF(I589="","",IFERROR(N(INDEX($A589:$E589,1,Rules!$H$18))*K589,0))</f>
        <v/>
      </c>
      <c r="M589">
        <f>IF(I589="","",IF(COUNTIF(Crawl!$EC$2:$EC$2001,I589)&gt;0,"Yes","No"))</f>
        <v/>
      </c>
    </row>
    <row r="590">
      <c r="G590">
        <f>IF(A590="","",IF(LEFT(A590,4)="http",IFERROR(MID(A590,FIND("/",A590,FIND("//",A590)+2),2000),"/"),A590))</f>
        <v/>
      </c>
      <c r="H590">
        <f>IF(G590="","",IFERROR(LEFT(SUBSTITUTE(G590,"#","?"),FIND("?",SUBSTITUTE(G590,"#","?"))-1),G590))</f>
        <v/>
      </c>
      <c r="I590">
        <f>IF(H590="","",LOWER(IF(AND(LEN(H590)&gt;1,RIGHT(H590,1)="/"),LEFT(H590,LEN(H590)-1),H590)))</f>
        <v/>
      </c>
      <c r="J590">
        <f>IF(I590="","",IFERROR(N(INDEX($A590:$E590,1,Rules!$H$16)),0))</f>
        <v/>
      </c>
      <c r="K590">
        <f>IF(I590="","",IFERROR(N(INDEX($A590:$E590,1,Rules!$H$17)),0))</f>
        <v/>
      </c>
      <c r="L590">
        <f>IF(I590="","",IFERROR(N(INDEX($A590:$E590,1,Rules!$H$18))*K590,0))</f>
        <v/>
      </c>
      <c r="M590">
        <f>IF(I590="","",IF(COUNTIF(Crawl!$EC$2:$EC$2001,I590)&gt;0,"Yes","No"))</f>
        <v/>
      </c>
    </row>
    <row r="591">
      <c r="G591">
        <f>IF(A591="","",IF(LEFT(A591,4)="http",IFERROR(MID(A591,FIND("/",A591,FIND("//",A591)+2),2000),"/"),A591))</f>
        <v/>
      </c>
      <c r="H591">
        <f>IF(G591="","",IFERROR(LEFT(SUBSTITUTE(G591,"#","?"),FIND("?",SUBSTITUTE(G591,"#","?"))-1),G591))</f>
        <v/>
      </c>
      <c r="I591">
        <f>IF(H591="","",LOWER(IF(AND(LEN(H591)&gt;1,RIGHT(H591,1)="/"),LEFT(H591,LEN(H591)-1),H591)))</f>
        <v/>
      </c>
      <c r="J591">
        <f>IF(I591="","",IFERROR(N(INDEX($A591:$E591,1,Rules!$H$16)),0))</f>
        <v/>
      </c>
      <c r="K591">
        <f>IF(I591="","",IFERROR(N(INDEX($A591:$E591,1,Rules!$H$17)),0))</f>
        <v/>
      </c>
      <c r="L591">
        <f>IF(I591="","",IFERROR(N(INDEX($A591:$E591,1,Rules!$H$18))*K591,0))</f>
        <v/>
      </c>
      <c r="M591">
        <f>IF(I591="","",IF(COUNTIF(Crawl!$EC$2:$EC$2001,I591)&gt;0,"Yes","No"))</f>
        <v/>
      </c>
    </row>
    <row r="592">
      <c r="G592">
        <f>IF(A592="","",IF(LEFT(A592,4)="http",IFERROR(MID(A592,FIND("/",A592,FIND("//",A592)+2),2000),"/"),A592))</f>
        <v/>
      </c>
      <c r="H592">
        <f>IF(G592="","",IFERROR(LEFT(SUBSTITUTE(G592,"#","?"),FIND("?",SUBSTITUTE(G592,"#","?"))-1),G592))</f>
        <v/>
      </c>
      <c r="I592">
        <f>IF(H592="","",LOWER(IF(AND(LEN(H592)&gt;1,RIGHT(H592,1)="/"),LEFT(H592,LEN(H592)-1),H592)))</f>
        <v/>
      </c>
      <c r="J592">
        <f>IF(I592="","",IFERROR(N(INDEX($A592:$E592,1,Rules!$H$16)),0))</f>
        <v/>
      </c>
      <c r="K592">
        <f>IF(I592="","",IFERROR(N(INDEX($A592:$E592,1,Rules!$H$17)),0))</f>
        <v/>
      </c>
      <c r="L592">
        <f>IF(I592="","",IFERROR(N(INDEX($A592:$E592,1,Rules!$H$18))*K592,0))</f>
        <v/>
      </c>
      <c r="M592">
        <f>IF(I592="","",IF(COUNTIF(Crawl!$EC$2:$EC$2001,I592)&gt;0,"Yes","No"))</f>
        <v/>
      </c>
    </row>
    <row r="593">
      <c r="G593">
        <f>IF(A593="","",IF(LEFT(A593,4)="http",IFERROR(MID(A593,FIND("/",A593,FIND("//",A593)+2),2000),"/"),A593))</f>
        <v/>
      </c>
      <c r="H593">
        <f>IF(G593="","",IFERROR(LEFT(SUBSTITUTE(G593,"#","?"),FIND("?",SUBSTITUTE(G593,"#","?"))-1),G593))</f>
        <v/>
      </c>
      <c r="I593">
        <f>IF(H593="","",LOWER(IF(AND(LEN(H593)&gt;1,RIGHT(H593,1)="/"),LEFT(H593,LEN(H593)-1),H593)))</f>
        <v/>
      </c>
      <c r="J593">
        <f>IF(I593="","",IFERROR(N(INDEX($A593:$E593,1,Rules!$H$16)),0))</f>
        <v/>
      </c>
      <c r="K593">
        <f>IF(I593="","",IFERROR(N(INDEX($A593:$E593,1,Rules!$H$17)),0))</f>
        <v/>
      </c>
      <c r="L593">
        <f>IF(I593="","",IFERROR(N(INDEX($A593:$E593,1,Rules!$H$18))*K593,0))</f>
        <v/>
      </c>
      <c r="M593">
        <f>IF(I593="","",IF(COUNTIF(Crawl!$EC$2:$EC$2001,I593)&gt;0,"Yes","No"))</f>
        <v/>
      </c>
    </row>
    <row r="594">
      <c r="G594">
        <f>IF(A594="","",IF(LEFT(A594,4)="http",IFERROR(MID(A594,FIND("/",A594,FIND("//",A594)+2),2000),"/"),A594))</f>
        <v/>
      </c>
      <c r="H594">
        <f>IF(G594="","",IFERROR(LEFT(SUBSTITUTE(G594,"#","?"),FIND("?",SUBSTITUTE(G594,"#","?"))-1),G594))</f>
        <v/>
      </c>
      <c r="I594">
        <f>IF(H594="","",LOWER(IF(AND(LEN(H594)&gt;1,RIGHT(H594,1)="/"),LEFT(H594,LEN(H594)-1),H594)))</f>
        <v/>
      </c>
      <c r="J594">
        <f>IF(I594="","",IFERROR(N(INDEX($A594:$E594,1,Rules!$H$16)),0))</f>
        <v/>
      </c>
      <c r="K594">
        <f>IF(I594="","",IFERROR(N(INDEX($A594:$E594,1,Rules!$H$17)),0))</f>
        <v/>
      </c>
      <c r="L594">
        <f>IF(I594="","",IFERROR(N(INDEX($A594:$E594,1,Rules!$H$18))*K594,0))</f>
        <v/>
      </c>
      <c r="M594">
        <f>IF(I594="","",IF(COUNTIF(Crawl!$EC$2:$EC$2001,I594)&gt;0,"Yes","No"))</f>
        <v/>
      </c>
    </row>
    <row r="595">
      <c r="G595">
        <f>IF(A595="","",IF(LEFT(A595,4)="http",IFERROR(MID(A595,FIND("/",A595,FIND("//",A595)+2),2000),"/"),A595))</f>
        <v/>
      </c>
      <c r="H595">
        <f>IF(G595="","",IFERROR(LEFT(SUBSTITUTE(G595,"#","?"),FIND("?",SUBSTITUTE(G595,"#","?"))-1),G595))</f>
        <v/>
      </c>
      <c r="I595">
        <f>IF(H595="","",LOWER(IF(AND(LEN(H595)&gt;1,RIGHT(H595,1)="/"),LEFT(H595,LEN(H595)-1),H595)))</f>
        <v/>
      </c>
      <c r="J595">
        <f>IF(I595="","",IFERROR(N(INDEX($A595:$E595,1,Rules!$H$16)),0))</f>
        <v/>
      </c>
      <c r="K595">
        <f>IF(I595="","",IFERROR(N(INDEX($A595:$E595,1,Rules!$H$17)),0))</f>
        <v/>
      </c>
      <c r="L595">
        <f>IF(I595="","",IFERROR(N(INDEX($A595:$E595,1,Rules!$H$18))*K595,0))</f>
        <v/>
      </c>
      <c r="M595">
        <f>IF(I595="","",IF(COUNTIF(Crawl!$EC$2:$EC$2001,I595)&gt;0,"Yes","No"))</f>
        <v/>
      </c>
    </row>
    <row r="596">
      <c r="G596">
        <f>IF(A596="","",IF(LEFT(A596,4)="http",IFERROR(MID(A596,FIND("/",A596,FIND("//",A596)+2),2000),"/"),A596))</f>
        <v/>
      </c>
      <c r="H596">
        <f>IF(G596="","",IFERROR(LEFT(SUBSTITUTE(G596,"#","?"),FIND("?",SUBSTITUTE(G596,"#","?"))-1),G596))</f>
        <v/>
      </c>
      <c r="I596">
        <f>IF(H596="","",LOWER(IF(AND(LEN(H596)&gt;1,RIGHT(H596,1)="/"),LEFT(H596,LEN(H596)-1),H596)))</f>
        <v/>
      </c>
      <c r="J596">
        <f>IF(I596="","",IFERROR(N(INDEX($A596:$E596,1,Rules!$H$16)),0))</f>
        <v/>
      </c>
      <c r="K596">
        <f>IF(I596="","",IFERROR(N(INDEX($A596:$E596,1,Rules!$H$17)),0))</f>
        <v/>
      </c>
      <c r="L596">
        <f>IF(I596="","",IFERROR(N(INDEX($A596:$E596,1,Rules!$H$18))*K596,0))</f>
        <v/>
      </c>
      <c r="M596">
        <f>IF(I596="","",IF(COUNTIF(Crawl!$EC$2:$EC$2001,I596)&gt;0,"Yes","No"))</f>
        <v/>
      </c>
    </row>
    <row r="597">
      <c r="G597">
        <f>IF(A597="","",IF(LEFT(A597,4)="http",IFERROR(MID(A597,FIND("/",A597,FIND("//",A597)+2),2000),"/"),A597))</f>
        <v/>
      </c>
      <c r="H597">
        <f>IF(G597="","",IFERROR(LEFT(SUBSTITUTE(G597,"#","?"),FIND("?",SUBSTITUTE(G597,"#","?"))-1),G597))</f>
        <v/>
      </c>
      <c r="I597">
        <f>IF(H597="","",LOWER(IF(AND(LEN(H597)&gt;1,RIGHT(H597,1)="/"),LEFT(H597,LEN(H597)-1),H597)))</f>
        <v/>
      </c>
      <c r="J597">
        <f>IF(I597="","",IFERROR(N(INDEX($A597:$E597,1,Rules!$H$16)),0))</f>
        <v/>
      </c>
      <c r="K597">
        <f>IF(I597="","",IFERROR(N(INDEX($A597:$E597,1,Rules!$H$17)),0))</f>
        <v/>
      </c>
      <c r="L597">
        <f>IF(I597="","",IFERROR(N(INDEX($A597:$E597,1,Rules!$H$18))*K597,0))</f>
        <v/>
      </c>
      <c r="M597">
        <f>IF(I597="","",IF(COUNTIF(Crawl!$EC$2:$EC$2001,I597)&gt;0,"Yes","No"))</f>
        <v/>
      </c>
    </row>
    <row r="598">
      <c r="G598">
        <f>IF(A598="","",IF(LEFT(A598,4)="http",IFERROR(MID(A598,FIND("/",A598,FIND("//",A598)+2),2000),"/"),A598))</f>
        <v/>
      </c>
      <c r="H598">
        <f>IF(G598="","",IFERROR(LEFT(SUBSTITUTE(G598,"#","?"),FIND("?",SUBSTITUTE(G598,"#","?"))-1),G598))</f>
        <v/>
      </c>
      <c r="I598">
        <f>IF(H598="","",LOWER(IF(AND(LEN(H598)&gt;1,RIGHT(H598,1)="/"),LEFT(H598,LEN(H598)-1),H598)))</f>
        <v/>
      </c>
      <c r="J598">
        <f>IF(I598="","",IFERROR(N(INDEX($A598:$E598,1,Rules!$H$16)),0))</f>
        <v/>
      </c>
      <c r="K598">
        <f>IF(I598="","",IFERROR(N(INDEX($A598:$E598,1,Rules!$H$17)),0))</f>
        <v/>
      </c>
      <c r="L598">
        <f>IF(I598="","",IFERROR(N(INDEX($A598:$E598,1,Rules!$H$18))*K598,0))</f>
        <v/>
      </c>
      <c r="M598">
        <f>IF(I598="","",IF(COUNTIF(Crawl!$EC$2:$EC$2001,I598)&gt;0,"Yes","No"))</f>
        <v/>
      </c>
    </row>
    <row r="599">
      <c r="G599">
        <f>IF(A599="","",IF(LEFT(A599,4)="http",IFERROR(MID(A599,FIND("/",A599,FIND("//",A599)+2),2000),"/"),A599))</f>
        <v/>
      </c>
      <c r="H599">
        <f>IF(G599="","",IFERROR(LEFT(SUBSTITUTE(G599,"#","?"),FIND("?",SUBSTITUTE(G599,"#","?"))-1),G599))</f>
        <v/>
      </c>
      <c r="I599">
        <f>IF(H599="","",LOWER(IF(AND(LEN(H599)&gt;1,RIGHT(H599,1)="/"),LEFT(H599,LEN(H599)-1),H599)))</f>
        <v/>
      </c>
      <c r="J599">
        <f>IF(I599="","",IFERROR(N(INDEX($A599:$E599,1,Rules!$H$16)),0))</f>
        <v/>
      </c>
      <c r="K599">
        <f>IF(I599="","",IFERROR(N(INDEX($A599:$E599,1,Rules!$H$17)),0))</f>
        <v/>
      </c>
      <c r="L599">
        <f>IF(I599="","",IFERROR(N(INDEX($A599:$E599,1,Rules!$H$18))*K599,0))</f>
        <v/>
      </c>
      <c r="M599">
        <f>IF(I599="","",IF(COUNTIF(Crawl!$EC$2:$EC$2001,I599)&gt;0,"Yes","No"))</f>
        <v/>
      </c>
    </row>
    <row r="600">
      <c r="G600">
        <f>IF(A600="","",IF(LEFT(A600,4)="http",IFERROR(MID(A600,FIND("/",A600,FIND("//",A600)+2),2000),"/"),A600))</f>
        <v/>
      </c>
      <c r="H600">
        <f>IF(G600="","",IFERROR(LEFT(SUBSTITUTE(G600,"#","?"),FIND("?",SUBSTITUTE(G600,"#","?"))-1),G600))</f>
        <v/>
      </c>
      <c r="I600">
        <f>IF(H600="","",LOWER(IF(AND(LEN(H600)&gt;1,RIGHT(H600,1)="/"),LEFT(H600,LEN(H600)-1),H600)))</f>
        <v/>
      </c>
      <c r="J600">
        <f>IF(I600="","",IFERROR(N(INDEX($A600:$E600,1,Rules!$H$16)),0))</f>
        <v/>
      </c>
      <c r="K600">
        <f>IF(I600="","",IFERROR(N(INDEX($A600:$E600,1,Rules!$H$17)),0))</f>
        <v/>
      </c>
      <c r="L600">
        <f>IF(I600="","",IFERROR(N(INDEX($A600:$E600,1,Rules!$H$18))*K600,0))</f>
        <v/>
      </c>
      <c r="M600">
        <f>IF(I600="","",IF(COUNTIF(Crawl!$EC$2:$EC$2001,I600)&gt;0,"Yes","No"))</f>
        <v/>
      </c>
    </row>
    <row r="601">
      <c r="G601">
        <f>IF(A601="","",IF(LEFT(A601,4)="http",IFERROR(MID(A601,FIND("/",A601,FIND("//",A601)+2),2000),"/"),A601))</f>
        <v/>
      </c>
      <c r="H601">
        <f>IF(G601="","",IFERROR(LEFT(SUBSTITUTE(G601,"#","?"),FIND("?",SUBSTITUTE(G601,"#","?"))-1),G601))</f>
        <v/>
      </c>
      <c r="I601">
        <f>IF(H601="","",LOWER(IF(AND(LEN(H601)&gt;1,RIGHT(H601,1)="/"),LEFT(H601,LEN(H601)-1),H601)))</f>
        <v/>
      </c>
      <c r="J601">
        <f>IF(I601="","",IFERROR(N(INDEX($A601:$E601,1,Rules!$H$16)),0))</f>
        <v/>
      </c>
      <c r="K601">
        <f>IF(I601="","",IFERROR(N(INDEX($A601:$E601,1,Rules!$H$17)),0))</f>
        <v/>
      </c>
      <c r="L601">
        <f>IF(I601="","",IFERROR(N(INDEX($A601:$E601,1,Rules!$H$18))*K601,0))</f>
        <v/>
      </c>
      <c r="M601">
        <f>IF(I601="","",IF(COUNTIF(Crawl!$EC$2:$EC$2001,I601)&gt;0,"Yes","No"))</f>
        <v/>
      </c>
    </row>
    <row r="602">
      <c r="G602">
        <f>IF(A602="","",IF(LEFT(A602,4)="http",IFERROR(MID(A602,FIND("/",A602,FIND("//",A602)+2),2000),"/"),A602))</f>
        <v/>
      </c>
      <c r="H602">
        <f>IF(G602="","",IFERROR(LEFT(SUBSTITUTE(G602,"#","?"),FIND("?",SUBSTITUTE(G602,"#","?"))-1),G602))</f>
        <v/>
      </c>
      <c r="I602">
        <f>IF(H602="","",LOWER(IF(AND(LEN(H602)&gt;1,RIGHT(H602,1)="/"),LEFT(H602,LEN(H602)-1),H602)))</f>
        <v/>
      </c>
      <c r="J602">
        <f>IF(I602="","",IFERROR(N(INDEX($A602:$E602,1,Rules!$H$16)),0))</f>
        <v/>
      </c>
      <c r="K602">
        <f>IF(I602="","",IFERROR(N(INDEX($A602:$E602,1,Rules!$H$17)),0))</f>
        <v/>
      </c>
      <c r="L602">
        <f>IF(I602="","",IFERROR(N(INDEX($A602:$E602,1,Rules!$H$18))*K602,0))</f>
        <v/>
      </c>
      <c r="M602">
        <f>IF(I602="","",IF(COUNTIF(Crawl!$EC$2:$EC$2001,I602)&gt;0,"Yes","No"))</f>
        <v/>
      </c>
    </row>
    <row r="603">
      <c r="G603">
        <f>IF(A603="","",IF(LEFT(A603,4)="http",IFERROR(MID(A603,FIND("/",A603,FIND("//",A603)+2),2000),"/"),A603))</f>
        <v/>
      </c>
      <c r="H603">
        <f>IF(G603="","",IFERROR(LEFT(SUBSTITUTE(G603,"#","?"),FIND("?",SUBSTITUTE(G603,"#","?"))-1),G603))</f>
        <v/>
      </c>
      <c r="I603">
        <f>IF(H603="","",LOWER(IF(AND(LEN(H603)&gt;1,RIGHT(H603,1)="/"),LEFT(H603,LEN(H603)-1),H603)))</f>
        <v/>
      </c>
      <c r="J603">
        <f>IF(I603="","",IFERROR(N(INDEX($A603:$E603,1,Rules!$H$16)),0))</f>
        <v/>
      </c>
      <c r="K603">
        <f>IF(I603="","",IFERROR(N(INDEX($A603:$E603,1,Rules!$H$17)),0))</f>
        <v/>
      </c>
      <c r="L603">
        <f>IF(I603="","",IFERROR(N(INDEX($A603:$E603,1,Rules!$H$18))*K603,0))</f>
        <v/>
      </c>
      <c r="M603">
        <f>IF(I603="","",IF(COUNTIF(Crawl!$EC$2:$EC$2001,I603)&gt;0,"Yes","No"))</f>
        <v/>
      </c>
    </row>
    <row r="604">
      <c r="G604">
        <f>IF(A604="","",IF(LEFT(A604,4)="http",IFERROR(MID(A604,FIND("/",A604,FIND("//",A604)+2),2000),"/"),A604))</f>
        <v/>
      </c>
      <c r="H604">
        <f>IF(G604="","",IFERROR(LEFT(SUBSTITUTE(G604,"#","?"),FIND("?",SUBSTITUTE(G604,"#","?"))-1),G604))</f>
        <v/>
      </c>
      <c r="I604">
        <f>IF(H604="","",LOWER(IF(AND(LEN(H604)&gt;1,RIGHT(H604,1)="/"),LEFT(H604,LEN(H604)-1),H604)))</f>
        <v/>
      </c>
      <c r="J604">
        <f>IF(I604="","",IFERROR(N(INDEX($A604:$E604,1,Rules!$H$16)),0))</f>
        <v/>
      </c>
      <c r="K604">
        <f>IF(I604="","",IFERROR(N(INDEX($A604:$E604,1,Rules!$H$17)),0))</f>
        <v/>
      </c>
      <c r="L604">
        <f>IF(I604="","",IFERROR(N(INDEX($A604:$E604,1,Rules!$H$18))*K604,0))</f>
        <v/>
      </c>
      <c r="M604">
        <f>IF(I604="","",IF(COUNTIF(Crawl!$EC$2:$EC$2001,I604)&gt;0,"Yes","No"))</f>
        <v/>
      </c>
    </row>
    <row r="605">
      <c r="G605">
        <f>IF(A605="","",IF(LEFT(A605,4)="http",IFERROR(MID(A605,FIND("/",A605,FIND("//",A605)+2),2000),"/"),A605))</f>
        <v/>
      </c>
      <c r="H605">
        <f>IF(G605="","",IFERROR(LEFT(SUBSTITUTE(G605,"#","?"),FIND("?",SUBSTITUTE(G605,"#","?"))-1),G605))</f>
        <v/>
      </c>
      <c r="I605">
        <f>IF(H605="","",LOWER(IF(AND(LEN(H605)&gt;1,RIGHT(H605,1)="/"),LEFT(H605,LEN(H605)-1),H605)))</f>
        <v/>
      </c>
      <c r="J605">
        <f>IF(I605="","",IFERROR(N(INDEX($A605:$E605,1,Rules!$H$16)),0))</f>
        <v/>
      </c>
      <c r="K605">
        <f>IF(I605="","",IFERROR(N(INDEX($A605:$E605,1,Rules!$H$17)),0))</f>
        <v/>
      </c>
      <c r="L605">
        <f>IF(I605="","",IFERROR(N(INDEX($A605:$E605,1,Rules!$H$18))*K605,0))</f>
        <v/>
      </c>
      <c r="M605">
        <f>IF(I605="","",IF(COUNTIF(Crawl!$EC$2:$EC$2001,I605)&gt;0,"Yes","No"))</f>
        <v/>
      </c>
    </row>
    <row r="606">
      <c r="G606">
        <f>IF(A606="","",IF(LEFT(A606,4)="http",IFERROR(MID(A606,FIND("/",A606,FIND("//",A606)+2),2000),"/"),A606))</f>
        <v/>
      </c>
      <c r="H606">
        <f>IF(G606="","",IFERROR(LEFT(SUBSTITUTE(G606,"#","?"),FIND("?",SUBSTITUTE(G606,"#","?"))-1),G606))</f>
        <v/>
      </c>
      <c r="I606">
        <f>IF(H606="","",LOWER(IF(AND(LEN(H606)&gt;1,RIGHT(H606,1)="/"),LEFT(H606,LEN(H606)-1),H606)))</f>
        <v/>
      </c>
      <c r="J606">
        <f>IF(I606="","",IFERROR(N(INDEX($A606:$E606,1,Rules!$H$16)),0))</f>
        <v/>
      </c>
      <c r="K606">
        <f>IF(I606="","",IFERROR(N(INDEX($A606:$E606,1,Rules!$H$17)),0))</f>
        <v/>
      </c>
      <c r="L606">
        <f>IF(I606="","",IFERROR(N(INDEX($A606:$E606,1,Rules!$H$18))*K606,0))</f>
        <v/>
      </c>
      <c r="M606">
        <f>IF(I606="","",IF(COUNTIF(Crawl!$EC$2:$EC$2001,I606)&gt;0,"Yes","No"))</f>
        <v/>
      </c>
    </row>
    <row r="607">
      <c r="G607">
        <f>IF(A607="","",IF(LEFT(A607,4)="http",IFERROR(MID(A607,FIND("/",A607,FIND("//",A607)+2),2000),"/"),A607))</f>
        <v/>
      </c>
      <c r="H607">
        <f>IF(G607="","",IFERROR(LEFT(SUBSTITUTE(G607,"#","?"),FIND("?",SUBSTITUTE(G607,"#","?"))-1),G607))</f>
        <v/>
      </c>
      <c r="I607">
        <f>IF(H607="","",LOWER(IF(AND(LEN(H607)&gt;1,RIGHT(H607,1)="/"),LEFT(H607,LEN(H607)-1),H607)))</f>
        <v/>
      </c>
      <c r="J607">
        <f>IF(I607="","",IFERROR(N(INDEX($A607:$E607,1,Rules!$H$16)),0))</f>
        <v/>
      </c>
      <c r="K607">
        <f>IF(I607="","",IFERROR(N(INDEX($A607:$E607,1,Rules!$H$17)),0))</f>
        <v/>
      </c>
      <c r="L607">
        <f>IF(I607="","",IFERROR(N(INDEX($A607:$E607,1,Rules!$H$18))*K607,0))</f>
        <v/>
      </c>
      <c r="M607">
        <f>IF(I607="","",IF(COUNTIF(Crawl!$EC$2:$EC$2001,I607)&gt;0,"Yes","No"))</f>
        <v/>
      </c>
    </row>
    <row r="608">
      <c r="G608">
        <f>IF(A608="","",IF(LEFT(A608,4)="http",IFERROR(MID(A608,FIND("/",A608,FIND("//",A608)+2),2000),"/"),A608))</f>
        <v/>
      </c>
      <c r="H608">
        <f>IF(G608="","",IFERROR(LEFT(SUBSTITUTE(G608,"#","?"),FIND("?",SUBSTITUTE(G608,"#","?"))-1),G608))</f>
        <v/>
      </c>
      <c r="I608">
        <f>IF(H608="","",LOWER(IF(AND(LEN(H608)&gt;1,RIGHT(H608,1)="/"),LEFT(H608,LEN(H608)-1),H608)))</f>
        <v/>
      </c>
      <c r="J608">
        <f>IF(I608="","",IFERROR(N(INDEX($A608:$E608,1,Rules!$H$16)),0))</f>
        <v/>
      </c>
      <c r="K608">
        <f>IF(I608="","",IFERROR(N(INDEX($A608:$E608,1,Rules!$H$17)),0))</f>
        <v/>
      </c>
      <c r="L608">
        <f>IF(I608="","",IFERROR(N(INDEX($A608:$E608,1,Rules!$H$18))*K608,0))</f>
        <v/>
      </c>
      <c r="M608">
        <f>IF(I608="","",IF(COUNTIF(Crawl!$EC$2:$EC$2001,I608)&gt;0,"Yes","No"))</f>
        <v/>
      </c>
    </row>
    <row r="609">
      <c r="G609">
        <f>IF(A609="","",IF(LEFT(A609,4)="http",IFERROR(MID(A609,FIND("/",A609,FIND("//",A609)+2),2000),"/"),A609))</f>
        <v/>
      </c>
      <c r="H609">
        <f>IF(G609="","",IFERROR(LEFT(SUBSTITUTE(G609,"#","?"),FIND("?",SUBSTITUTE(G609,"#","?"))-1),G609))</f>
        <v/>
      </c>
      <c r="I609">
        <f>IF(H609="","",LOWER(IF(AND(LEN(H609)&gt;1,RIGHT(H609,1)="/"),LEFT(H609,LEN(H609)-1),H609)))</f>
        <v/>
      </c>
      <c r="J609">
        <f>IF(I609="","",IFERROR(N(INDEX($A609:$E609,1,Rules!$H$16)),0))</f>
        <v/>
      </c>
      <c r="K609">
        <f>IF(I609="","",IFERROR(N(INDEX($A609:$E609,1,Rules!$H$17)),0))</f>
        <v/>
      </c>
      <c r="L609">
        <f>IF(I609="","",IFERROR(N(INDEX($A609:$E609,1,Rules!$H$18))*K609,0))</f>
        <v/>
      </c>
      <c r="M609">
        <f>IF(I609="","",IF(COUNTIF(Crawl!$EC$2:$EC$2001,I609)&gt;0,"Yes","No"))</f>
        <v/>
      </c>
    </row>
    <row r="610">
      <c r="G610">
        <f>IF(A610="","",IF(LEFT(A610,4)="http",IFERROR(MID(A610,FIND("/",A610,FIND("//",A610)+2),2000),"/"),A610))</f>
        <v/>
      </c>
      <c r="H610">
        <f>IF(G610="","",IFERROR(LEFT(SUBSTITUTE(G610,"#","?"),FIND("?",SUBSTITUTE(G610,"#","?"))-1),G610))</f>
        <v/>
      </c>
      <c r="I610">
        <f>IF(H610="","",LOWER(IF(AND(LEN(H610)&gt;1,RIGHT(H610,1)="/"),LEFT(H610,LEN(H610)-1),H610)))</f>
        <v/>
      </c>
      <c r="J610">
        <f>IF(I610="","",IFERROR(N(INDEX($A610:$E610,1,Rules!$H$16)),0))</f>
        <v/>
      </c>
      <c r="K610">
        <f>IF(I610="","",IFERROR(N(INDEX($A610:$E610,1,Rules!$H$17)),0))</f>
        <v/>
      </c>
      <c r="L610">
        <f>IF(I610="","",IFERROR(N(INDEX($A610:$E610,1,Rules!$H$18))*K610,0))</f>
        <v/>
      </c>
      <c r="M610">
        <f>IF(I610="","",IF(COUNTIF(Crawl!$EC$2:$EC$2001,I610)&gt;0,"Yes","No"))</f>
        <v/>
      </c>
    </row>
    <row r="611">
      <c r="G611">
        <f>IF(A611="","",IF(LEFT(A611,4)="http",IFERROR(MID(A611,FIND("/",A611,FIND("//",A611)+2),2000),"/"),A611))</f>
        <v/>
      </c>
      <c r="H611">
        <f>IF(G611="","",IFERROR(LEFT(SUBSTITUTE(G611,"#","?"),FIND("?",SUBSTITUTE(G611,"#","?"))-1),G611))</f>
        <v/>
      </c>
      <c r="I611">
        <f>IF(H611="","",LOWER(IF(AND(LEN(H611)&gt;1,RIGHT(H611,1)="/"),LEFT(H611,LEN(H611)-1),H611)))</f>
        <v/>
      </c>
      <c r="J611">
        <f>IF(I611="","",IFERROR(N(INDEX($A611:$E611,1,Rules!$H$16)),0))</f>
        <v/>
      </c>
      <c r="K611">
        <f>IF(I611="","",IFERROR(N(INDEX($A611:$E611,1,Rules!$H$17)),0))</f>
        <v/>
      </c>
      <c r="L611">
        <f>IF(I611="","",IFERROR(N(INDEX($A611:$E611,1,Rules!$H$18))*K611,0))</f>
        <v/>
      </c>
      <c r="M611">
        <f>IF(I611="","",IF(COUNTIF(Crawl!$EC$2:$EC$2001,I611)&gt;0,"Yes","No"))</f>
        <v/>
      </c>
    </row>
    <row r="612">
      <c r="G612">
        <f>IF(A612="","",IF(LEFT(A612,4)="http",IFERROR(MID(A612,FIND("/",A612,FIND("//",A612)+2),2000),"/"),A612))</f>
        <v/>
      </c>
      <c r="H612">
        <f>IF(G612="","",IFERROR(LEFT(SUBSTITUTE(G612,"#","?"),FIND("?",SUBSTITUTE(G612,"#","?"))-1),G612))</f>
        <v/>
      </c>
      <c r="I612">
        <f>IF(H612="","",LOWER(IF(AND(LEN(H612)&gt;1,RIGHT(H612,1)="/"),LEFT(H612,LEN(H612)-1),H612)))</f>
        <v/>
      </c>
      <c r="J612">
        <f>IF(I612="","",IFERROR(N(INDEX($A612:$E612,1,Rules!$H$16)),0))</f>
        <v/>
      </c>
      <c r="K612">
        <f>IF(I612="","",IFERROR(N(INDEX($A612:$E612,1,Rules!$H$17)),0))</f>
        <v/>
      </c>
      <c r="L612">
        <f>IF(I612="","",IFERROR(N(INDEX($A612:$E612,1,Rules!$H$18))*K612,0))</f>
        <v/>
      </c>
      <c r="M612">
        <f>IF(I612="","",IF(COUNTIF(Crawl!$EC$2:$EC$2001,I612)&gt;0,"Yes","No"))</f>
        <v/>
      </c>
    </row>
    <row r="613">
      <c r="G613">
        <f>IF(A613="","",IF(LEFT(A613,4)="http",IFERROR(MID(A613,FIND("/",A613,FIND("//",A613)+2),2000),"/"),A613))</f>
        <v/>
      </c>
      <c r="H613">
        <f>IF(G613="","",IFERROR(LEFT(SUBSTITUTE(G613,"#","?"),FIND("?",SUBSTITUTE(G613,"#","?"))-1),G613))</f>
        <v/>
      </c>
      <c r="I613">
        <f>IF(H613="","",LOWER(IF(AND(LEN(H613)&gt;1,RIGHT(H613,1)="/"),LEFT(H613,LEN(H613)-1),H613)))</f>
        <v/>
      </c>
      <c r="J613">
        <f>IF(I613="","",IFERROR(N(INDEX($A613:$E613,1,Rules!$H$16)),0))</f>
        <v/>
      </c>
      <c r="K613">
        <f>IF(I613="","",IFERROR(N(INDEX($A613:$E613,1,Rules!$H$17)),0))</f>
        <v/>
      </c>
      <c r="L613">
        <f>IF(I613="","",IFERROR(N(INDEX($A613:$E613,1,Rules!$H$18))*K613,0))</f>
        <v/>
      </c>
      <c r="M613">
        <f>IF(I613="","",IF(COUNTIF(Crawl!$EC$2:$EC$2001,I613)&gt;0,"Yes","No"))</f>
        <v/>
      </c>
    </row>
    <row r="614">
      <c r="G614">
        <f>IF(A614="","",IF(LEFT(A614,4)="http",IFERROR(MID(A614,FIND("/",A614,FIND("//",A614)+2),2000),"/"),A614))</f>
        <v/>
      </c>
      <c r="H614">
        <f>IF(G614="","",IFERROR(LEFT(SUBSTITUTE(G614,"#","?"),FIND("?",SUBSTITUTE(G614,"#","?"))-1),G614))</f>
        <v/>
      </c>
      <c r="I614">
        <f>IF(H614="","",LOWER(IF(AND(LEN(H614)&gt;1,RIGHT(H614,1)="/"),LEFT(H614,LEN(H614)-1),H614)))</f>
        <v/>
      </c>
      <c r="J614">
        <f>IF(I614="","",IFERROR(N(INDEX($A614:$E614,1,Rules!$H$16)),0))</f>
        <v/>
      </c>
      <c r="K614">
        <f>IF(I614="","",IFERROR(N(INDEX($A614:$E614,1,Rules!$H$17)),0))</f>
        <v/>
      </c>
      <c r="L614">
        <f>IF(I614="","",IFERROR(N(INDEX($A614:$E614,1,Rules!$H$18))*K614,0))</f>
        <v/>
      </c>
      <c r="M614">
        <f>IF(I614="","",IF(COUNTIF(Crawl!$EC$2:$EC$2001,I614)&gt;0,"Yes","No"))</f>
        <v/>
      </c>
    </row>
    <row r="615">
      <c r="G615">
        <f>IF(A615="","",IF(LEFT(A615,4)="http",IFERROR(MID(A615,FIND("/",A615,FIND("//",A615)+2),2000),"/"),A615))</f>
        <v/>
      </c>
      <c r="H615">
        <f>IF(G615="","",IFERROR(LEFT(SUBSTITUTE(G615,"#","?"),FIND("?",SUBSTITUTE(G615,"#","?"))-1),G615))</f>
        <v/>
      </c>
      <c r="I615">
        <f>IF(H615="","",LOWER(IF(AND(LEN(H615)&gt;1,RIGHT(H615,1)="/"),LEFT(H615,LEN(H615)-1),H615)))</f>
        <v/>
      </c>
      <c r="J615">
        <f>IF(I615="","",IFERROR(N(INDEX($A615:$E615,1,Rules!$H$16)),0))</f>
        <v/>
      </c>
      <c r="K615">
        <f>IF(I615="","",IFERROR(N(INDEX($A615:$E615,1,Rules!$H$17)),0))</f>
        <v/>
      </c>
      <c r="L615">
        <f>IF(I615="","",IFERROR(N(INDEX($A615:$E615,1,Rules!$H$18))*K615,0))</f>
        <v/>
      </c>
      <c r="M615">
        <f>IF(I615="","",IF(COUNTIF(Crawl!$EC$2:$EC$2001,I615)&gt;0,"Yes","No"))</f>
        <v/>
      </c>
    </row>
    <row r="616">
      <c r="G616">
        <f>IF(A616="","",IF(LEFT(A616,4)="http",IFERROR(MID(A616,FIND("/",A616,FIND("//",A616)+2),2000),"/"),A616))</f>
        <v/>
      </c>
      <c r="H616">
        <f>IF(G616="","",IFERROR(LEFT(SUBSTITUTE(G616,"#","?"),FIND("?",SUBSTITUTE(G616,"#","?"))-1),G616))</f>
        <v/>
      </c>
      <c r="I616">
        <f>IF(H616="","",LOWER(IF(AND(LEN(H616)&gt;1,RIGHT(H616,1)="/"),LEFT(H616,LEN(H616)-1),H616)))</f>
        <v/>
      </c>
      <c r="J616">
        <f>IF(I616="","",IFERROR(N(INDEX($A616:$E616,1,Rules!$H$16)),0))</f>
        <v/>
      </c>
      <c r="K616">
        <f>IF(I616="","",IFERROR(N(INDEX($A616:$E616,1,Rules!$H$17)),0))</f>
        <v/>
      </c>
      <c r="L616">
        <f>IF(I616="","",IFERROR(N(INDEX($A616:$E616,1,Rules!$H$18))*K616,0))</f>
        <v/>
      </c>
      <c r="M616">
        <f>IF(I616="","",IF(COUNTIF(Crawl!$EC$2:$EC$2001,I616)&gt;0,"Yes","No"))</f>
        <v/>
      </c>
    </row>
    <row r="617">
      <c r="G617">
        <f>IF(A617="","",IF(LEFT(A617,4)="http",IFERROR(MID(A617,FIND("/",A617,FIND("//",A617)+2),2000),"/"),A617))</f>
        <v/>
      </c>
      <c r="H617">
        <f>IF(G617="","",IFERROR(LEFT(SUBSTITUTE(G617,"#","?"),FIND("?",SUBSTITUTE(G617,"#","?"))-1),G617))</f>
        <v/>
      </c>
      <c r="I617">
        <f>IF(H617="","",LOWER(IF(AND(LEN(H617)&gt;1,RIGHT(H617,1)="/"),LEFT(H617,LEN(H617)-1),H617)))</f>
        <v/>
      </c>
      <c r="J617">
        <f>IF(I617="","",IFERROR(N(INDEX($A617:$E617,1,Rules!$H$16)),0))</f>
        <v/>
      </c>
      <c r="K617">
        <f>IF(I617="","",IFERROR(N(INDEX($A617:$E617,1,Rules!$H$17)),0))</f>
        <v/>
      </c>
      <c r="L617">
        <f>IF(I617="","",IFERROR(N(INDEX($A617:$E617,1,Rules!$H$18))*K617,0))</f>
        <v/>
      </c>
      <c r="M617">
        <f>IF(I617="","",IF(COUNTIF(Crawl!$EC$2:$EC$2001,I617)&gt;0,"Yes","No"))</f>
        <v/>
      </c>
    </row>
    <row r="618">
      <c r="G618">
        <f>IF(A618="","",IF(LEFT(A618,4)="http",IFERROR(MID(A618,FIND("/",A618,FIND("//",A618)+2),2000),"/"),A618))</f>
        <v/>
      </c>
      <c r="H618">
        <f>IF(G618="","",IFERROR(LEFT(SUBSTITUTE(G618,"#","?"),FIND("?",SUBSTITUTE(G618,"#","?"))-1),G618))</f>
        <v/>
      </c>
      <c r="I618">
        <f>IF(H618="","",LOWER(IF(AND(LEN(H618)&gt;1,RIGHT(H618,1)="/"),LEFT(H618,LEN(H618)-1),H618)))</f>
        <v/>
      </c>
      <c r="J618">
        <f>IF(I618="","",IFERROR(N(INDEX($A618:$E618,1,Rules!$H$16)),0))</f>
        <v/>
      </c>
      <c r="K618">
        <f>IF(I618="","",IFERROR(N(INDEX($A618:$E618,1,Rules!$H$17)),0))</f>
        <v/>
      </c>
      <c r="L618">
        <f>IF(I618="","",IFERROR(N(INDEX($A618:$E618,1,Rules!$H$18))*K618,0))</f>
        <v/>
      </c>
      <c r="M618">
        <f>IF(I618="","",IF(COUNTIF(Crawl!$EC$2:$EC$2001,I618)&gt;0,"Yes","No"))</f>
        <v/>
      </c>
    </row>
    <row r="619">
      <c r="G619">
        <f>IF(A619="","",IF(LEFT(A619,4)="http",IFERROR(MID(A619,FIND("/",A619,FIND("//",A619)+2),2000),"/"),A619))</f>
        <v/>
      </c>
      <c r="H619">
        <f>IF(G619="","",IFERROR(LEFT(SUBSTITUTE(G619,"#","?"),FIND("?",SUBSTITUTE(G619,"#","?"))-1),G619))</f>
        <v/>
      </c>
      <c r="I619">
        <f>IF(H619="","",LOWER(IF(AND(LEN(H619)&gt;1,RIGHT(H619,1)="/"),LEFT(H619,LEN(H619)-1),H619)))</f>
        <v/>
      </c>
      <c r="J619">
        <f>IF(I619="","",IFERROR(N(INDEX($A619:$E619,1,Rules!$H$16)),0))</f>
        <v/>
      </c>
      <c r="K619">
        <f>IF(I619="","",IFERROR(N(INDEX($A619:$E619,1,Rules!$H$17)),0))</f>
        <v/>
      </c>
      <c r="L619">
        <f>IF(I619="","",IFERROR(N(INDEX($A619:$E619,1,Rules!$H$18))*K619,0))</f>
        <v/>
      </c>
      <c r="M619">
        <f>IF(I619="","",IF(COUNTIF(Crawl!$EC$2:$EC$2001,I619)&gt;0,"Yes","No"))</f>
        <v/>
      </c>
    </row>
    <row r="620">
      <c r="G620">
        <f>IF(A620="","",IF(LEFT(A620,4)="http",IFERROR(MID(A620,FIND("/",A620,FIND("//",A620)+2),2000),"/"),A620))</f>
        <v/>
      </c>
      <c r="H620">
        <f>IF(G620="","",IFERROR(LEFT(SUBSTITUTE(G620,"#","?"),FIND("?",SUBSTITUTE(G620,"#","?"))-1),G620))</f>
        <v/>
      </c>
      <c r="I620">
        <f>IF(H620="","",LOWER(IF(AND(LEN(H620)&gt;1,RIGHT(H620,1)="/"),LEFT(H620,LEN(H620)-1),H620)))</f>
        <v/>
      </c>
      <c r="J620">
        <f>IF(I620="","",IFERROR(N(INDEX($A620:$E620,1,Rules!$H$16)),0))</f>
        <v/>
      </c>
      <c r="K620">
        <f>IF(I620="","",IFERROR(N(INDEX($A620:$E620,1,Rules!$H$17)),0))</f>
        <v/>
      </c>
      <c r="L620">
        <f>IF(I620="","",IFERROR(N(INDEX($A620:$E620,1,Rules!$H$18))*K620,0))</f>
        <v/>
      </c>
      <c r="M620">
        <f>IF(I620="","",IF(COUNTIF(Crawl!$EC$2:$EC$2001,I620)&gt;0,"Yes","No"))</f>
        <v/>
      </c>
    </row>
    <row r="621">
      <c r="G621">
        <f>IF(A621="","",IF(LEFT(A621,4)="http",IFERROR(MID(A621,FIND("/",A621,FIND("//",A621)+2),2000),"/"),A621))</f>
        <v/>
      </c>
      <c r="H621">
        <f>IF(G621="","",IFERROR(LEFT(SUBSTITUTE(G621,"#","?"),FIND("?",SUBSTITUTE(G621,"#","?"))-1),G621))</f>
        <v/>
      </c>
      <c r="I621">
        <f>IF(H621="","",LOWER(IF(AND(LEN(H621)&gt;1,RIGHT(H621,1)="/"),LEFT(H621,LEN(H621)-1),H621)))</f>
        <v/>
      </c>
      <c r="J621">
        <f>IF(I621="","",IFERROR(N(INDEX($A621:$E621,1,Rules!$H$16)),0))</f>
        <v/>
      </c>
      <c r="K621">
        <f>IF(I621="","",IFERROR(N(INDEX($A621:$E621,1,Rules!$H$17)),0))</f>
        <v/>
      </c>
      <c r="L621">
        <f>IF(I621="","",IFERROR(N(INDEX($A621:$E621,1,Rules!$H$18))*K621,0))</f>
        <v/>
      </c>
      <c r="M621">
        <f>IF(I621="","",IF(COUNTIF(Crawl!$EC$2:$EC$2001,I621)&gt;0,"Yes","No"))</f>
        <v/>
      </c>
    </row>
    <row r="622">
      <c r="G622">
        <f>IF(A622="","",IF(LEFT(A622,4)="http",IFERROR(MID(A622,FIND("/",A622,FIND("//",A622)+2),2000),"/"),A622))</f>
        <v/>
      </c>
      <c r="H622">
        <f>IF(G622="","",IFERROR(LEFT(SUBSTITUTE(G622,"#","?"),FIND("?",SUBSTITUTE(G622,"#","?"))-1),G622))</f>
        <v/>
      </c>
      <c r="I622">
        <f>IF(H622="","",LOWER(IF(AND(LEN(H622)&gt;1,RIGHT(H622,1)="/"),LEFT(H622,LEN(H622)-1),H622)))</f>
        <v/>
      </c>
      <c r="J622">
        <f>IF(I622="","",IFERROR(N(INDEX($A622:$E622,1,Rules!$H$16)),0))</f>
        <v/>
      </c>
      <c r="K622">
        <f>IF(I622="","",IFERROR(N(INDEX($A622:$E622,1,Rules!$H$17)),0))</f>
        <v/>
      </c>
      <c r="L622">
        <f>IF(I622="","",IFERROR(N(INDEX($A622:$E622,1,Rules!$H$18))*K622,0))</f>
        <v/>
      </c>
      <c r="M622">
        <f>IF(I622="","",IF(COUNTIF(Crawl!$EC$2:$EC$2001,I622)&gt;0,"Yes","No"))</f>
        <v/>
      </c>
    </row>
    <row r="623">
      <c r="G623">
        <f>IF(A623="","",IF(LEFT(A623,4)="http",IFERROR(MID(A623,FIND("/",A623,FIND("//",A623)+2),2000),"/"),A623))</f>
        <v/>
      </c>
      <c r="H623">
        <f>IF(G623="","",IFERROR(LEFT(SUBSTITUTE(G623,"#","?"),FIND("?",SUBSTITUTE(G623,"#","?"))-1),G623))</f>
        <v/>
      </c>
      <c r="I623">
        <f>IF(H623="","",LOWER(IF(AND(LEN(H623)&gt;1,RIGHT(H623,1)="/"),LEFT(H623,LEN(H623)-1),H623)))</f>
        <v/>
      </c>
      <c r="J623">
        <f>IF(I623="","",IFERROR(N(INDEX($A623:$E623,1,Rules!$H$16)),0))</f>
        <v/>
      </c>
      <c r="K623">
        <f>IF(I623="","",IFERROR(N(INDEX($A623:$E623,1,Rules!$H$17)),0))</f>
        <v/>
      </c>
      <c r="L623">
        <f>IF(I623="","",IFERROR(N(INDEX($A623:$E623,1,Rules!$H$18))*K623,0))</f>
        <v/>
      </c>
      <c r="M623">
        <f>IF(I623="","",IF(COUNTIF(Crawl!$EC$2:$EC$2001,I623)&gt;0,"Yes","No"))</f>
        <v/>
      </c>
    </row>
    <row r="624">
      <c r="G624">
        <f>IF(A624="","",IF(LEFT(A624,4)="http",IFERROR(MID(A624,FIND("/",A624,FIND("//",A624)+2),2000),"/"),A624))</f>
        <v/>
      </c>
      <c r="H624">
        <f>IF(G624="","",IFERROR(LEFT(SUBSTITUTE(G624,"#","?"),FIND("?",SUBSTITUTE(G624,"#","?"))-1),G624))</f>
        <v/>
      </c>
      <c r="I624">
        <f>IF(H624="","",LOWER(IF(AND(LEN(H624)&gt;1,RIGHT(H624,1)="/"),LEFT(H624,LEN(H624)-1),H624)))</f>
        <v/>
      </c>
      <c r="J624">
        <f>IF(I624="","",IFERROR(N(INDEX($A624:$E624,1,Rules!$H$16)),0))</f>
        <v/>
      </c>
      <c r="K624">
        <f>IF(I624="","",IFERROR(N(INDEX($A624:$E624,1,Rules!$H$17)),0))</f>
        <v/>
      </c>
      <c r="L624">
        <f>IF(I624="","",IFERROR(N(INDEX($A624:$E624,1,Rules!$H$18))*K624,0))</f>
        <v/>
      </c>
      <c r="M624">
        <f>IF(I624="","",IF(COUNTIF(Crawl!$EC$2:$EC$2001,I624)&gt;0,"Yes","No"))</f>
        <v/>
      </c>
    </row>
    <row r="625">
      <c r="G625">
        <f>IF(A625="","",IF(LEFT(A625,4)="http",IFERROR(MID(A625,FIND("/",A625,FIND("//",A625)+2),2000),"/"),A625))</f>
        <v/>
      </c>
      <c r="H625">
        <f>IF(G625="","",IFERROR(LEFT(SUBSTITUTE(G625,"#","?"),FIND("?",SUBSTITUTE(G625,"#","?"))-1),G625))</f>
        <v/>
      </c>
      <c r="I625">
        <f>IF(H625="","",LOWER(IF(AND(LEN(H625)&gt;1,RIGHT(H625,1)="/"),LEFT(H625,LEN(H625)-1),H625)))</f>
        <v/>
      </c>
      <c r="J625">
        <f>IF(I625="","",IFERROR(N(INDEX($A625:$E625,1,Rules!$H$16)),0))</f>
        <v/>
      </c>
      <c r="K625">
        <f>IF(I625="","",IFERROR(N(INDEX($A625:$E625,1,Rules!$H$17)),0))</f>
        <v/>
      </c>
      <c r="L625">
        <f>IF(I625="","",IFERROR(N(INDEX($A625:$E625,1,Rules!$H$18))*K625,0))</f>
        <v/>
      </c>
      <c r="M625">
        <f>IF(I625="","",IF(COUNTIF(Crawl!$EC$2:$EC$2001,I625)&gt;0,"Yes","No"))</f>
        <v/>
      </c>
    </row>
    <row r="626">
      <c r="G626">
        <f>IF(A626="","",IF(LEFT(A626,4)="http",IFERROR(MID(A626,FIND("/",A626,FIND("//",A626)+2),2000),"/"),A626))</f>
        <v/>
      </c>
      <c r="H626">
        <f>IF(G626="","",IFERROR(LEFT(SUBSTITUTE(G626,"#","?"),FIND("?",SUBSTITUTE(G626,"#","?"))-1),G626))</f>
        <v/>
      </c>
      <c r="I626">
        <f>IF(H626="","",LOWER(IF(AND(LEN(H626)&gt;1,RIGHT(H626,1)="/"),LEFT(H626,LEN(H626)-1),H626)))</f>
        <v/>
      </c>
      <c r="J626">
        <f>IF(I626="","",IFERROR(N(INDEX($A626:$E626,1,Rules!$H$16)),0))</f>
        <v/>
      </c>
      <c r="K626">
        <f>IF(I626="","",IFERROR(N(INDEX($A626:$E626,1,Rules!$H$17)),0))</f>
        <v/>
      </c>
      <c r="L626">
        <f>IF(I626="","",IFERROR(N(INDEX($A626:$E626,1,Rules!$H$18))*K626,0))</f>
        <v/>
      </c>
      <c r="M626">
        <f>IF(I626="","",IF(COUNTIF(Crawl!$EC$2:$EC$2001,I626)&gt;0,"Yes","No"))</f>
        <v/>
      </c>
    </row>
    <row r="627">
      <c r="G627">
        <f>IF(A627="","",IF(LEFT(A627,4)="http",IFERROR(MID(A627,FIND("/",A627,FIND("//",A627)+2),2000),"/"),A627))</f>
        <v/>
      </c>
      <c r="H627">
        <f>IF(G627="","",IFERROR(LEFT(SUBSTITUTE(G627,"#","?"),FIND("?",SUBSTITUTE(G627,"#","?"))-1),G627))</f>
        <v/>
      </c>
      <c r="I627">
        <f>IF(H627="","",LOWER(IF(AND(LEN(H627)&gt;1,RIGHT(H627,1)="/"),LEFT(H627,LEN(H627)-1),H627)))</f>
        <v/>
      </c>
      <c r="J627">
        <f>IF(I627="","",IFERROR(N(INDEX($A627:$E627,1,Rules!$H$16)),0))</f>
        <v/>
      </c>
      <c r="K627">
        <f>IF(I627="","",IFERROR(N(INDEX($A627:$E627,1,Rules!$H$17)),0))</f>
        <v/>
      </c>
      <c r="L627">
        <f>IF(I627="","",IFERROR(N(INDEX($A627:$E627,1,Rules!$H$18))*K627,0))</f>
        <v/>
      </c>
      <c r="M627">
        <f>IF(I627="","",IF(COUNTIF(Crawl!$EC$2:$EC$2001,I627)&gt;0,"Yes","No"))</f>
        <v/>
      </c>
    </row>
    <row r="628">
      <c r="G628">
        <f>IF(A628="","",IF(LEFT(A628,4)="http",IFERROR(MID(A628,FIND("/",A628,FIND("//",A628)+2),2000),"/"),A628))</f>
        <v/>
      </c>
      <c r="H628">
        <f>IF(G628="","",IFERROR(LEFT(SUBSTITUTE(G628,"#","?"),FIND("?",SUBSTITUTE(G628,"#","?"))-1),G628))</f>
        <v/>
      </c>
      <c r="I628">
        <f>IF(H628="","",LOWER(IF(AND(LEN(H628)&gt;1,RIGHT(H628,1)="/"),LEFT(H628,LEN(H628)-1),H628)))</f>
        <v/>
      </c>
      <c r="J628">
        <f>IF(I628="","",IFERROR(N(INDEX($A628:$E628,1,Rules!$H$16)),0))</f>
        <v/>
      </c>
      <c r="K628">
        <f>IF(I628="","",IFERROR(N(INDEX($A628:$E628,1,Rules!$H$17)),0))</f>
        <v/>
      </c>
      <c r="L628">
        <f>IF(I628="","",IFERROR(N(INDEX($A628:$E628,1,Rules!$H$18))*K628,0))</f>
        <v/>
      </c>
      <c r="M628">
        <f>IF(I628="","",IF(COUNTIF(Crawl!$EC$2:$EC$2001,I628)&gt;0,"Yes","No"))</f>
        <v/>
      </c>
    </row>
    <row r="629">
      <c r="G629">
        <f>IF(A629="","",IF(LEFT(A629,4)="http",IFERROR(MID(A629,FIND("/",A629,FIND("//",A629)+2),2000),"/"),A629))</f>
        <v/>
      </c>
      <c r="H629">
        <f>IF(G629="","",IFERROR(LEFT(SUBSTITUTE(G629,"#","?"),FIND("?",SUBSTITUTE(G629,"#","?"))-1),G629))</f>
        <v/>
      </c>
      <c r="I629">
        <f>IF(H629="","",LOWER(IF(AND(LEN(H629)&gt;1,RIGHT(H629,1)="/"),LEFT(H629,LEN(H629)-1),H629)))</f>
        <v/>
      </c>
      <c r="J629">
        <f>IF(I629="","",IFERROR(N(INDEX($A629:$E629,1,Rules!$H$16)),0))</f>
        <v/>
      </c>
      <c r="K629">
        <f>IF(I629="","",IFERROR(N(INDEX($A629:$E629,1,Rules!$H$17)),0))</f>
        <v/>
      </c>
      <c r="L629">
        <f>IF(I629="","",IFERROR(N(INDEX($A629:$E629,1,Rules!$H$18))*K629,0))</f>
        <v/>
      </c>
      <c r="M629">
        <f>IF(I629="","",IF(COUNTIF(Crawl!$EC$2:$EC$2001,I629)&gt;0,"Yes","No"))</f>
        <v/>
      </c>
    </row>
    <row r="630">
      <c r="G630">
        <f>IF(A630="","",IF(LEFT(A630,4)="http",IFERROR(MID(A630,FIND("/",A630,FIND("//",A630)+2),2000),"/"),A630))</f>
        <v/>
      </c>
      <c r="H630">
        <f>IF(G630="","",IFERROR(LEFT(SUBSTITUTE(G630,"#","?"),FIND("?",SUBSTITUTE(G630,"#","?"))-1),G630))</f>
        <v/>
      </c>
      <c r="I630">
        <f>IF(H630="","",LOWER(IF(AND(LEN(H630)&gt;1,RIGHT(H630,1)="/"),LEFT(H630,LEN(H630)-1),H630)))</f>
        <v/>
      </c>
      <c r="J630">
        <f>IF(I630="","",IFERROR(N(INDEX($A630:$E630,1,Rules!$H$16)),0))</f>
        <v/>
      </c>
      <c r="K630">
        <f>IF(I630="","",IFERROR(N(INDEX($A630:$E630,1,Rules!$H$17)),0))</f>
        <v/>
      </c>
      <c r="L630">
        <f>IF(I630="","",IFERROR(N(INDEX($A630:$E630,1,Rules!$H$18))*K630,0))</f>
        <v/>
      </c>
      <c r="M630">
        <f>IF(I630="","",IF(COUNTIF(Crawl!$EC$2:$EC$2001,I630)&gt;0,"Yes","No"))</f>
        <v/>
      </c>
    </row>
    <row r="631">
      <c r="G631">
        <f>IF(A631="","",IF(LEFT(A631,4)="http",IFERROR(MID(A631,FIND("/",A631,FIND("//",A631)+2),2000),"/"),A631))</f>
        <v/>
      </c>
      <c r="H631">
        <f>IF(G631="","",IFERROR(LEFT(SUBSTITUTE(G631,"#","?"),FIND("?",SUBSTITUTE(G631,"#","?"))-1),G631))</f>
        <v/>
      </c>
      <c r="I631">
        <f>IF(H631="","",LOWER(IF(AND(LEN(H631)&gt;1,RIGHT(H631,1)="/"),LEFT(H631,LEN(H631)-1),H631)))</f>
        <v/>
      </c>
      <c r="J631">
        <f>IF(I631="","",IFERROR(N(INDEX($A631:$E631,1,Rules!$H$16)),0))</f>
        <v/>
      </c>
      <c r="K631">
        <f>IF(I631="","",IFERROR(N(INDEX($A631:$E631,1,Rules!$H$17)),0))</f>
        <v/>
      </c>
      <c r="L631">
        <f>IF(I631="","",IFERROR(N(INDEX($A631:$E631,1,Rules!$H$18))*K631,0))</f>
        <v/>
      </c>
      <c r="M631">
        <f>IF(I631="","",IF(COUNTIF(Crawl!$EC$2:$EC$2001,I631)&gt;0,"Yes","No"))</f>
        <v/>
      </c>
    </row>
    <row r="632">
      <c r="G632">
        <f>IF(A632="","",IF(LEFT(A632,4)="http",IFERROR(MID(A632,FIND("/",A632,FIND("//",A632)+2),2000),"/"),A632))</f>
        <v/>
      </c>
      <c r="H632">
        <f>IF(G632="","",IFERROR(LEFT(SUBSTITUTE(G632,"#","?"),FIND("?",SUBSTITUTE(G632,"#","?"))-1),G632))</f>
        <v/>
      </c>
      <c r="I632">
        <f>IF(H632="","",LOWER(IF(AND(LEN(H632)&gt;1,RIGHT(H632,1)="/"),LEFT(H632,LEN(H632)-1),H632)))</f>
        <v/>
      </c>
      <c r="J632">
        <f>IF(I632="","",IFERROR(N(INDEX($A632:$E632,1,Rules!$H$16)),0))</f>
        <v/>
      </c>
      <c r="K632">
        <f>IF(I632="","",IFERROR(N(INDEX($A632:$E632,1,Rules!$H$17)),0))</f>
        <v/>
      </c>
      <c r="L632">
        <f>IF(I632="","",IFERROR(N(INDEX($A632:$E632,1,Rules!$H$18))*K632,0))</f>
        <v/>
      </c>
      <c r="M632">
        <f>IF(I632="","",IF(COUNTIF(Crawl!$EC$2:$EC$2001,I632)&gt;0,"Yes","No"))</f>
        <v/>
      </c>
    </row>
    <row r="633">
      <c r="G633">
        <f>IF(A633="","",IF(LEFT(A633,4)="http",IFERROR(MID(A633,FIND("/",A633,FIND("//",A633)+2),2000),"/"),A633))</f>
        <v/>
      </c>
      <c r="H633">
        <f>IF(G633="","",IFERROR(LEFT(SUBSTITUTE(G633,"#","?"),FIND("?",SUBSTITUTE(G633,"#","?"))-1),G633))</f>
        <v/>
      </c>
      <c r="I633">
        <f>IF(H633="","",LOWER(IF(AND(LEN(H633)&gt;1,RIGHT(H633,1)="/"),LEFT(H633,LEN(H633)-1),H633)))</f>
        <v/>
      </c>
      <c r="J633">
        <f>IF(I633="","",IFERROR(N(INDEX($A633:$E633,1,Rules!$H$16)),0))</f>
        <v/>
      </c>
      <c r="K633">
        <f>IF(I633="","",IFERROR(N(INDEX($A633:$E633,1,Rules!$H$17)),0))</f>
        <v/>
      </c>
      <c r="L633">
        <f>IF(I633="","",IFERROR(N(INDEX($A633:$E633,1,Rules!$H$18))*K633,0))</f>
        <v/>
      </c>
      <c r="M633">
        <f>IF(I633="","",IF(COUNTIF(Crawl!$EC$2:$EC$2001,I633)&gt;0,"Yes","No"))</f>
        <v/>
      </c>
    </row>
    <row r="634">
      <c r="G634">
        <f>IF(A634="","",IF(LEFT(A634,4)="http",IFERROR(MID(A634,FIND("/",A634,FIND("//",A634)+2),2000),"/"),A634))</f>
        <v/>
      </c>
      <c r="H634">
        <f>IF(G634="","",IFERROR(LEFT(SUBSTITUTE(G634,"#","?"),FIND("?",SUBSTITUTE(G634,"#","?"))-1),G634))</f>
        <v/>
      </c>
      <c r="I634">
        <f>IF(H634="","",LOWER(IF(AND(LEN(H634)&gt;1,RIGHT(H634,1)="/"),LEFT(H634,LEN(H634)-1),H634)))</f>
        <v/>
      </c>
      <c r="J634">
        <f>IF(I634="","",IFERROR(N(INDEX($A634:$E634,1,Rules!$H$16)),0))</f>
        <v/>
      </c>
      <c r="K634">
        <f>IF(I634="","",IFERROR(N(INDEX($A634:$E634,1,Rules!$H$17)),0))</f>
        <v/>
      </c>
      <c r="L634">
        <f>IF(I634="","",IFERROR(N(INDEX($A634:$E634,1,Rules!$H$18))*K634,0))</f>
        <v/>
      </c>
      <c r="M634">
        <f>IF(I634="","",IF(COUNTIF(Crawl!$EC$2:$EC$2001,I634)&gt;0,"Yes","No"))</f>
        <v/>
      </c>
    </row>
    <row r="635">
      <c r="G635">
        <f>IF(A635="","",IF(LEFT(A635,4)="http",IFERROR(MID(A635,FIND("/",A635,FIND("//",A635)+2),2000),"/"),A635))</f>
        <v/>
      </c>
      <c r="H635">
        <f>IF(G635="","",IFERROR(LEFT(SUBSTITUTE(G635,"#","?"),FIND("?",SUBSTITUTE(G635,"#","?"))-1),G635))</f>
        <v/>
      </c>
      <c r="I635">
        <f>IF(H635="","",LOWER(IF(AND(LEN(H635)&gt;1,RIGHT(H635,1)="/"),LEFT(H635,LEN(H635)-1),H635)))</f>
        <v/>
      </c>
      <c r="J635">
        <f>IF(I635="","",IFERROR(N(INDEX($A635:$E635,1,Rules!$H$16)),0))</f>
        <v/>
      </c>
      <c r="K635">
        <f>IF(I635="","",IFERROR(N(INDEX($A635:$E635,1,Rules!$H$17)),0))</f>
        <v/>
      </c>
      <c r="L635">
        <f>IF(I635="","",IFERROR(N(INDEX($A635:$E635,1,Rules!$H$18))*K635,0))</f>
        <v/>
      </c>
      <c r="M635">
        <f>IF(I635="","",IF(COUNTIF(Crawl!$EC$2:$EC$2001,I635)&gt;0,"Yes","No"))</f>
        <v/>
      </c>
    </row>
    <row r="636">
      <c r="G636">
        <f>IF(A636="","",IF(LEFT(A636,4)="http",IFERROR(MID(A636,FIND("/",A636,FIND("//",A636)+2),2000),"/"),A636))</f>
        <v/>
      </c>
      <c r="H636">
        <f>IF(G636="","",IFERROR(LEFT(SUBSTITUTE(G636,"#","?"),FIND("?",SUBSTITUTE(G636,"#","?"))-1),G636))</f>
        <v/>
      </c>
      <c r="I636">
        <f>IF(H636="","",LOWER(IF(AND(LEN(H636)&gt;1,RIGHT(H636,1)="/"),LEFT(H636,LEN(H636)-1),H636)))</f>
        <v/>
      </c>
      <c r="J636">
        <f>IF(I636="","",IFERROR(N(INDEX($A636:$E636,1,Rules!$H$16)),0))</f>
        <v/>
      </c>
      <c r="K636">
        <f>IF(I636="","",IFERROR(N(INDEX($A636:$E636,1,Rules!$H$17)),0))</f>
        <v/>
      </c>
      <c r="L636">
        <f>IF(I636="","",IFERROR(N(INDEX($A636:$E636,1,Rules!$H$18))*K636,0))</f>
        <v/>
      </c>
      <c r="M636">
        <f>IF(I636="","",IF(COUNTIF(Crawl!$EC$2:$EC$2001,I636)&gt;0,"Yes","No"))</f>
        <v/>
      </c>
    </row>
    <row r="637">
      <c r="G637">
        <f>IF(A637="","",IF(LEFT(A637,4)="http",IFERROR(MID(A637,FIND("/",A637,FIND("//",A637)+2),2000),"/"),A637))</f>
        <v/>
      </c>
      <c r="H637">
        <f>IF(G637="","",IFERROR(LEFT(SUBSTITUTE(G637,"#","?"),FIND("?",SUBSTITUTE(G637,"#","?"))-1),G637))</f>
        <v/>
      </c>
      <c r="I637">
        <f>IF(H637="","",LOWER(IF(AND(LEN(H637)&gt;1,RIGHT(H637,1)="/"),LEFT(H637,LEN(H637)-1),H637)))</f>
        <v/>
      </c>
      <c r="J637">
        <f>IF(I637="","",IFERROR(N(INDEX($A637:$E637,1,Rules!$H$16)),0))</f>
        <v/>
      </c>
      <c r="K637">
        <f>IF(I637="","",IFERROR(N(INDEX($A637:$E637,1,Rules!$H$17)),0))</f>
        <v/>
      </c>
      <c r="L637">
        <f>IF(I637="","",IFERROR(N(INDEX($A637:$E637,1,Rules!$H$18))*K637,0))</f>
        <v/>
      </c>
      <c r="M637">
        <f>IF(I637="","",IF(COUNTIF(Crawl!$EC$2:$EC$2001,I637)&gt;0,"Yes","No"))</f>
        <v/>
      </c>
    </row>
    <row r="638">
      <c r="G638">
        <f>IF(A638="","",IF(LEFT(A638,4)="http",IFERROR(MID(A638,FIND("/",A638,FIND("//",A638)+2),2000),"/"),A638))</f>
        <v/>
      </c>
      <c r="H638">
        <f>IF(G638="","",IFERROR(LEFT(SUBSTITUTE(G638,"#","?"),FIND("?",SUBSTITUTE(G638,"#","?"))-1),G638))</f>
        <v/>
      </c>
      <c r="I638">
        <f>IF(H638="","",LOWER(IF(AND(LEN(H638)&gt;1,RIGHT(H638,1)="/"),LEFT(H638,LEN(H638)-1),H638)))</f>
        <v/>
      </c>
      <c r="J638">
        <f>IF(I638="","",IFERROR(N(INDEX($A638:$E638,1,Rules!$H$16)),0))</f>
        <v/>
      </c>
      <c r="K638">
        <f>IF(I638="","",IFERROR(N(INDEX($A638:$E638,1,Rules!$H$17)),0))</f>
        <v/>
      </c>
      <c r="L638">
        <f>IF(I638="","",IFERROR(N(INDEX($A638:$E638,1,Rules!$H$18))*K638,0))</f>
        <v/>
      </c>
      <c r="M638">
        <f>IF(I638="","",IF(COUNTIF(Crawl!$EC$2:$EC$2001,I638)&gt;0,"Yes","No"))</f>
        <v/>
      </c>
    </row>
    <row r="639">
      <c r="G639">
        <f>IF(A639="","",IF(LEFT(A639,4)="http",IFERROR(MID(A639,FIND("/",A639,FIND("//",A639)+2),2000),"/"),A639))</f>
        <v/>
      </c>
      <c r="H639">
        <f>IF(G639="","",IFERROR(LEFT(SUBSTITUTE(G639,"#","?"),FIND("?",SUBSTITUTE(G639,"#","?"))-1),G639))</f>
        <v/>
      </c>
      <c r="I639">
        <f>IF(H639="","",LOWER(IF(AND(LEN(H639)&gt;1,RIGHT(H639,1)="/"),LEFT(H639,LEN(H639)-1),H639)))</f>
        <v/>
      </c>
      <c r="J639">
        <f>IF(I639="","",IFERROR(N(INDEX($A639:$E639,1,Rules!$H$16)),0))</f>
        <v/>
      </c>
      <c r="K639">
        <f>IF(I639="","",IFERROR(N(INDEX($A639:$E639,1,Rules!$H$17)),0))</f>
        <v/>
      </c>
      <c r="L639">
        <f>IF(I639="","",IFERROR(N(INDEX($A639:$E639,1,Rules!$H$18))*K639,0))</f>
        <v/>
      </c>
      <c r="M639">
        <f>IF(I639="","",IF(COUNTIF(Crawl!$EC$2:$EC$2001,I639)&gt;0,"Yes","No"))</f>
        <v/>
      </c>
    </row>
    <row r="640">
      <c r="G640">
        <f>IF(A640="","",IF(LEFT(A640,4)="http",IFERROR(MID(A640,FIND("/",A640,FIND("//",A640)+2),2000),"/"),A640))</f>
        <v/>
      </c>
      <c r="H640">
        <f>IF(G640="","",IFERROR(LEFT(SUBSTITUTE(G640,"#","?"),FIND("?",SUBSTITUTE(G640,"#","?"))-1),G640))</f>
        <v/>
      </c>
      <c r="I640">
        <f>IF(H640="","",LOWER(IF(AND(LEN(H640)&gt;1,RIGHT(H640,1)="/"),LEFT(H640,LEN(H640)-1),H640)))</f>
        <v/>
      </c>
      <c r="J640">
        <f>IF(I640="","",IFERROR(N(INDEX($A640:$E640,1,Rules!$H$16)),0))</f>
        <v/>
      </c>
      <c r="K640">
        <f>IF(I640="","",IFERROR(N(INDEX($A640:$E640,1,Rules!$H$17)),0))</f>
        <v/>
      </c>
      <c r="L640">
        <f>IF(I640="","",IFERROR(N(INDEX($A640:$E640,1,Rules!$H$18))*K640,0))</f>
        <v/>
      </c>
      <c r="M640">
        <f>IF(I640="","",IF(COUNTIF(Crawl!$EC$2:$EC$2001,I640)&gt;0,"Yes","No"))</f>
        <v/>
      </c>
    </row>
    <row r="641">
      <c r="G641">
        <f>IF(A641="","",IF(LEFT(A641,4)="http",IFERROR(MID(A641,FIND("/",A641,FIND("//",A641)+2),2000),"/"),A641))</f>
        <v/>
      </c>
      <c r="H641">
        <f>IF(G641="","",IFERROR(LEFT(SUBSTITUTE(G641,"#","?"),FIND("?",SUBSTITUTE(G641,"#","?"))-1),G641))</f>
        <v/>
      </c>
      <c r="I641">
        <f>IF(H641="","",LOWER(IF(AND(LEN(H641)&gt;1,RIGHT(H641,1)="/"),LEFT(H641,LEN(H641)-1),H641)))</f>
        <v/>
      </c>
      <c r="J641">
        <f>IF(I641="","",IFERROR(N(INDEX($A641:$E641,1,Rules!$H$16)),0))</f>
        <v/>
      </c>
      <c r="K641">
        <f>IF(I641="","",IFERROR(N(INDEX($A641:$E641,1,Rules!$H$17)),0))</f>
        <v/>
      </c>
      <c r="L641">
        <f>IF(I641="","",IFERROR(N(INDEX($A641:$E641,1,Rules!$H$18))*K641,0))</f>
        <v/>
      </c>
      <c r="M641">
        <f>IF(I641="","",IF(COUNTIF(Crawl!$EC$2:$EC$2001,I641)&gt;0,"Yes","No"))</f>
        <v/>
      </c>
    </row>
    <row r="642">
      <c r="G642">
        <f>IF(A642="","",IF(LEFT(A642,4)="http",IFERROR(MID(A642,FIND("/",A642,FIND("//",A642)+2),2000),"/"),A642))</f>
        <v/>
      </c>
      <c r="H642">
        <f>IF(G642="","",IFERROR(LEFT(SUBSTITUTE(G642,"#","?"),FIND("?",SUBSTITUTE(G642,"#","?"))-1),G642))</f>
        <v/>
      </c>
      <c r="I642">
        <f>IF(H642="","",LOWER(IF(AND(LEN(H642)&gt;1,RIGHT(H642,1)="/"),LEFT(H642,LEN(H642)-1),H642)))</f>
        <v/>
      </c>
      <c r="J642">
        <f>IF(I642="","",IFERROR(N(INDEX($A642:$E642,1,Rules!$H$16)),0))</f>
        <v/>
      </c>
      <c r="K642">
        <f>IF(I642="","",IFERROR(N(INDEX($A642:$E642,1,Rules!$H$17)),0))</f>
        <v/>
      </c>
      <c r="L642">
        <f>IF(I642="","",IFERROR(N(INDEX($A642:$E642,1,Rules!$H$18))*K642,0))</f>
        <v/>
      </c>
      <c r="M642">
        <f>IF(I642="","",IF(COUNTIF(Crawl!$EC$2:$EC$2001,I642)&gt;0,"Yes","No"))</f>
        <v/>
      </c>
    </row>
    <row r="643">
      <c r="G643">
        <f>IF(A643="","",IF(LEFT(A643,4)="http",IFERROR(MID(A643,FIND("/",A643,FIND("//",A643)+2),2000),"/"),A643))</f>
        <v/>
      </c>
      <c r="H643">
        <f>IF(G643="","",IFERROR(LEFT(SUBSTITUTE(G643,"#","?"),FIND("?",SUBSTITUTE(G643,"#","?"))-1),G643))</f>
        <v/>
      </c>
      <c r="I643">
        <f>IF(H643="","",LOWER(IF(AND(LEN(H643)&gt;1,RIGHT(H643,1)="/"),LEFT(H643,LEN(H643)-1),H643)))</f>
        <v/>
      </c>
      <c r="J643">
        <f>IF(I643="","",IFERROR(N(INDEX($A643:$E643,1,Rules!$H$16)),0))</f>
        <v/>
      </c>
      <c r="K643">
        <f>IF(I643="","",IFERROR(N(INDEX($A643:$E643,1,Rules!$H$17)),0))</f>
        <v/>
      </c>
      <c r="L643">
        <f>IF(I643="","",IFERROR(N(INDEX($A643:$E643,1,Rules!$H$18))*K643,0))</f>
        <v/>
      </c>
      <c r="M643">
        <f>IF(I643="","",IF(COUNTIF(Crawl!$EC$2:$EC$2001,I643)&gt;0,"Yes","No"))</f>
        <v/>
      </c>
    </row>
    <row r="644">
      <c r="G644">
        <f>IF(A644="","",IF(LEFT(A644,4)="http",IFERROR(MID(A644,FIND("/",A644,FIND("//",A644)+2),2000),"/"),A644))</f>
        <v/>
      </c>
      <c r="H644">
        <f>IF(G644="","",IFERROR(LEFT(SUBSTITUTE(G644,"#","?"),FIND("?",SUBSTITUTE(G644,"#","?"))-1),G644))</f>
        <v/>
      </c>
      <c r="I644">
        <f>IF(H644="","",LOWER(IF(AND(LEN(H644)&gt;1,RIGHT(H644,1)="/"),LEFT(H644,LEN(H644)-1),H644)))</f>
        <v/>
      </c>
      <c r="J644">
        <f>IF(I644="","",IFERROR(N(INDEX($A644:$E644,1,Rules!$H$16)),0))</f>
        <v/>
      </c>
      <c r="K644">
        <f>IF(I644="","",IFERROR(N(INDEX($A644:$E644,1,Rules!$H$17)),0))</f>
        <v/>
      </c>
      <c r="L644">
        <f>IF(I644="","",IFERROR(N(INDEX($A644:$E644,1,Rules!$H$18))*K644,0))</f>
        <v/>
      </c>
      <c r="M644">
        <f>IF(I644="","",IF(COUNTIF(Crawl!$EC$2:$EC$2001,I644)&gt;0,"Yes","No"))</f>
        <v/>
      </c>
    </row>
    <row r="645">
      <c r="G645">
        <f>IF(A645="","",IF(LEFT(A645,4)="http",IFERROR(MID(A645,FIND("/",A645,FIND("//",A645)+2),2000),"/"),A645))</f>
        <v/>
      </c>
      <c r="H645">
        <f>IF(G645="","",IFERROR(LEFT(SUBSTITUTE(G645,"#","?"),FIND("?",SUBSTITUTE(G645,"#","?"))-1),G645))</f>
        <v/>
      </c>
      <c r="I645">
        <f>IF(H645="","",LOWER(IF(AND(LEN(H645)&gt;1,RIGHT(H645,1)="/"),LEFT(H645,LEN(H645)-1),H645)))</f>
        <v/>
      </c>
      <c r="J645">
        <f>IF(I645="","",IFERROR(N(INDEX($A645:$E645,1,Rules!$H$16)),0))</f>
        <v/>
      </c>
      <c r="K645">
        <f>IF(I645="","",IFERROR(N(INDEX($A645:$E645,1,Rules!$H$17)),0))</f>
        <v/>
      </c>
      <c r="L645">
        <f>IF(I645="","",IFERROR(N(INDEX($A645:$E645,1,Rules!$H$18))*K645,0))</f>
        <v/>
      </c>
      <c r="M645">
        <f>IF(I645="","",IF(COUNTIF(Crawl!$EC$2:$EC$2001,I645)&gt;0,"Yes","No"))</f>
        <v/>
      </c>
    </row>
    <row r="646">
      <c r="G646">
        <f>IF(A646="","",IF(LEFT(A646,4)="http",IFERROR(MID(A646,FIND("/",A646,FIND("//",A646)+2),2000),"/"),A646))</f>
        <v/>
      </c>
      <c r="H646">
        <f>IF(G646="","",IFERROR(LEFT(SUBSTITUTE(G646,"#","?"),FIND("?",SUBSTITUTE(G646,"#","?"))-1),G646))</f>
        <v/>
      </c>
      <c r="I646">
        <f>IF(H646="","",LOWER(IF(AND(LEN(H646)&gt;1,RIGHT(H646,1)="/"),LEFT(H646,LEN(H646)-1),H646)))</f>
        <v/>
      </c>
      <c r="J646">
        <f>IF(I646="","",IFERROR(N(INDEX($A646:$E646,1,Rules!$H$16)),0))</f>
        <v/>
      </c>
      <c r="K646">
        <f>IF(I646="","",IFERROR(N(INDEX($A646:$E646,1,Rules!$H$17)),0))</f>
        <v/>
      </c>
      <c r="L646">
        <f>IF(I646="","",IFERROR(N(INDEX($A646:$E646,1,Rules!$H$18))*K646,0))</f>
        <v/>
      </c>
      <c r="M646">
        <f>IF(I646="","",IF(COUNTIF(Crawl!$EC$2:$EC$2001,I646)&gt;0,"Yes","No"))</f>
        <v/>
      </c>
    </row>
    <row r="647">
      <c r="G647">
        <f>IF(A647="","",IF(LEFT(A647,4)="http",IFERROR(MID(A647,FIND("/",A647,FIND("//",A647)+2),2000),"/"),A647))</f>
        <v/>
      </c>
      <c r="H647">
        <f>IF(G647="","",IFERROR(LEFT(SUBSTITUTE(G647,"#","?"),FIND("?",SUBSTITUTE(G647,"#","?"))-1),G647))</f>
        <v/>
      </c>
      <c r="I647">
        <f>IF(H647="","",LOWER(IF(AND(LEN(H647)&gt;1,RIGHT(H647,1)="/"),LEFT(H647,LEN(H647)-1),H647)))</f>
        <v/>
      </c>
      <c r="J647">
        <f>IF(I647="","",IFERROR(N(INDEX($A647:$E647,1,Rules!$H$16)),0))</f>
        <v/>
      </c>
      <c r="K647">
        <f>IF(I647="","",IFERROR(N(INDEX($A647:$E647,1,Rules!$H$17)),0))</f>
        <v/>
      </c>
      <c r="L647">
        <f>IF(I647="","",IFERROR(N(INDEX($A647:$E647,1,Rules!$H$18))*K647,0))</f>
        <v/>
      </c>
      <c r="M647">
        <f>IF(I647="","",IF(COUNTIF(Crawl!$EC$2:$EC$2001,I647)&gt;0,"Yes","No"))</f>
        <v/>
      </c>
    </row>
    <row r="648">
      <c r="G648">
        <f>IF(A648="","",IF(LEFT(A648,4)="http",IFERROR(MID(A648,FIND("/",A648,FIND("//",A648)+2),2000),"/"),A648))</f>
        <v/>
      </c>
      <c r="H648">
        <f>IF(G648="","",IFERROR(LEFT(SUBSTITUTE(G648,"#","?"),FIND("?",SUBSTITUTE(G648,"#","?"))-1),G648))</f>
        <v/>
      </c>
      <c r="I648">
        <f>IF(H648="","",LOWER(IF(AND(LEN(H648)&gt;1,RIGHT(H648,1)="/"),LEFT(H648,LEN(H648)-1),H648)))</f>
        <v/>
      </c>
      <c r="J648">
        <f>IF(I648="","",IFERROR(N(INDEX($A648:$E648,1,Rules!$H$16)),0))</f>
        <v/>
      </c>
      <c r="K648">
        <f>IF(I648="","",IFERROR(N(INDEX($A648:$E648,1,Rules!$H$17)),0))</f>
        <v/>
      </c>
      <c r="L648">
        <f>IF(I648="","",IFERROR(N(INDEX($A648:$E648,1,Rules!$H$18))*K648,0))</f>
        <v/>
      </c>
      <c r="M648">
        <f>IF(I648="","",IF(COUNTIF(Crawl!$EC$2:$EC$2001,I648)&gt;0,"Yes","No"))</f>
        <v/>
      </c>
    </row>
    <row r="649">
      <c r="G649">
        <f>IF(A649="","",IF(LEFT(A649,4)="http",IFERROR(MID(A649,FIND("/",A649,FIND("//",A649)+2),2000),"/"),A649))</f>
        <v/>
      </c>
      <c r="H649">
        <f>IF(G649="","",IFERROR(LEFT(SUBSTITUTE(G649,"#","?"),FIND("?",SUBSTITUTE(G649,"#","?"))-1),G649))</f>
        <v/>
      </c>
      <c r="I649">
        <f>IF(H649="","",LOWER(IF(AND(LEN(H649)&gt;1,RIGHT(H649,1)="/"),LEFT(H649,LEN(H649)-1),H649)))</f>
        <v/>
      </c>
      <c r="J649">
        <f>IF(I649="","",IFERROR(N(INDEX($A649:$E649,1,Rules!$H$16)),0))</f>
        <v/>
      </c>
      <c r="K649">
        <f>IF(I649="","",IFERROR(N(INDEX($A649:$E649,1,Rules!$H$17)),0))</f>
        <v/>
      </c>
      <c r="L649">
        <f>IF(I649="","",IFERROR(N(INDEX($A649:$E649,1,Rules!$H$18))*K649,0))</f>
        <v/>
      </c>
      <c r="M649">
        <f>IF(I649="","",IF(COUNTIF(Crawl!$EC$2:$EC$2001,I649)&gt;0,"Yes","No"))</f>
        <v/>
      </c>
    </row>
    <row r="650">
      <c r="G650">
        <f>IF(A650="","",IF(LEFT(A650,4)="http",IFERROR(MID(A650,FIND("/",A650,FIND("//",A650)+2),2000),"/"),A650))</f>
        <v/>
      </c>
      <c r="H650">
        <f>IF(G650="","",IFERROR(LEFT(SUBSTITUTE(G650,"#","?"),FIND("?",SUBSTITUTE(G650,"#","?"))-1),G650))</f>
        <v/>
      </c>
      <c r="I650">
        <f>IF(H650="","",LOWER(IF(AND(LEN(H650)&gt;1,RIGHT(H650,1)="/"),LEFT(H650,LEN(H650)-1),H650)))</f>
        <v/>
      </c>
      <c r="J650">
        <f>IF(I650="","",IFERROR(N(INDEX($A650:$E650,1,Rules!$H$16)),0))</f>
        <v/>
      </c>
      <c r="K650">
        <f>IF(I650="","",IFERROR(N(INDEX($A650:$E650,1,Rules!$H$17)),0))</f>
        <v/>
      </c>
      <c r="L650">
        <f>IF(I650="","",IFERROR(N(INDEX($A650:$E650,1,Rules!$H$18))*K650,0))</f>
        <v/>
      </c>
      <c r="M650">
        <f>IF(I650="","",IF(COUNTIF(Crawl!$EC$2:$EC$2001,I650)&gt;0,"Yes","No"))</f>
        <v/>
      </c>
    </row>
    <row r="651">
      <c r="G651">
        <f>IF(A651="","",IF(LEFT(A651,4)="http",IFERROR(MID(A651,FIND("/",A651,FIND("//",A651)+2),2000),"/"),A651))</f>
        <v/>
      </c>
      <c r="H651">
        <f>IF(G651="","",IFERROR(LEFT(SUBSTITUTE(G651,"#","?"),FIND("?",SUBSTITUTE(G651,"#","?"))-1),G651))</f>
        <v/>
      </c>
      <c r="I651">
        <f>IF(H651="","",LOWER(IF(AND(LEN(H651)&gt;1,RIGHT(H651,1)="/"),LEFT(H651,LEN(H651)-1),H651)))</f>
        <v/>
      </c>
      <c r="J651">
        <f>IF(I651="","",IFERROR(N(INDEX($A651:$E651,1,Rules!$H$16)),0))</f>
        <v/>
      </c>
      <c r="K651">
        <f>IF(I651="","",IFERROR(N(INDEX($A651:$E651,1,Rules!$H$17)),0))</f>
        <v/>
      </c>
      <c r="L651">
        <f>IF(I651="","",IFERROR(N(INDEX($A651:$E651,1,Rules!$H$18))*K651,0))</f>
        <v/>
      </c>
      <c r="M651">
        <f>IF(I651="","",IF(COUNTIF(Crawl!$EC$2:$EC$2001,I651)&gt;0,"Yes","No"))</f>
        <v/>
      </c>
    </row>
    <row r="652">
      <c r="G652">
        <f>IF(A652="","",IF(LEFT(A652,4)="http",IFERROR(MID(A652,FIND("/",A652,FIND("//",A652)+2),2000),"/"),A652))</f>
        <v/>
      </c>
      <c r="H652">
        <f>IF(G652="","",IFERROR(LEFT(SUBSTITUTE(G652,"#","?"),FIND("?",SUBSTITUTE(G652,"#","?"))-1),G652))</f>
        <v/>
      </c>
      <c r="I652">
        <f>IF(H652="","",LOWER(IF(AND(LEN(H652)&gt;1,RIGHT(H652,1)="/"),LEFT(H652,LEN(H652)-1),H652)))</f>
        <v/>
      </c>
      <c r="J652">
        <f>IF(I652="","",IFERROR(N(INDEX($A652:$E652,1,Rules!$H$16)),0))</f>
        <v/>
      </c>
      <c r="K652">
        <f>IF(I652="","",IFERROR(N(INDEX($A652:$E652,1,Rules!$H$17)),0))</f>
        <v/>
      </c>
      <c r="L652">
        <f>IF(I652="","",IFERROR(N(INDEX($A652:$E652,1,Rules!$H$18))*K652,0))</f>
        <v/>
      </c>
      <c r="M652">
        <f>IF(I652="","",IF(COUNTIF(Crawl!$EC$2:$EC$2001,I652)&gt;0,"Yes","No"))</f>
        <v/>
      </c>
    </row>
    <row r="653">
      <c r="G653">
        <f>IF(A653="","",IF(LEFT(A653,4)="http",IFERROR(MID(A653,FIND("/",A653,FIND("//",A653)+2),2000),"/"),A653))</f>
        <v/>
      </c>
      <c r="H653">
        <f>IF(G653="","",IFERROR(LEFT(SUBSTITUTE(G653,"#","?"),FIND("?",SUBSTITUTE(G653,"#","?"))-1),G653))</f>
        <v/>
      </c>
      <c r="I653">
        <f>IF(H653="","",LOWER(IF(AND(LEN(H653)&gt;1,RIGHT(H653,1)="/"),LEFT(H653,LEN(H653)-1),H653)))</f>
        <v/>
      </c>
      <c r="J653">
        <f>IF(I653="","",IFERROR(N(INDEX($A653:$E653,1,Rules!$H$16)),0))</f>
        <v/>
      </c>
      <c r="K653">
        <f>IF(I653="","",IFERROR(N(INDEX($A653:$E653,1,Rules!$H$17)),0))</f>
        <v/>
      </c>
      <c r="L653">
        <f>IF(I653="","",IFERROR(N(INDEX($A653:$E653,1,Rules!$H$18))*K653,0))</f>
        <v/>
      </c>
      <c r="M653">
        <f>IF(I653="","",IF(COUNTIF(Crawl!$EC$2:$EC$2001,I653)&gt;0,"Yes","No"))</f>
        <v/>
      </c>
    </row>
    <row r="654">
      <c r="G654">
        <f>IF(A654="","",IF(LEFT(A654,4)="http",IFERROR(MID(A654,FIND("/",A654,FIND("//",A654)+2),2000),"/"),A654))</f>
        <v/>
      </c>
      <c r="H654">
        <f>IF(G654="","",IFERROR(LEFT(SUBSTITUTE(G654,"#","?"),FIND("?",SUBSTITUTE(G654,"#","?"))-1),G654))</f>
        <v/>
      </c>
      <c r="I654">
        <f>IF(H654="","",LOWER(IF(AND(LEN(H654)&gt;1,RIGHT(H654,1)="/"),LEFT(H654,LEN(H654)-1),H654)))</f>
        <v/>
      </c>
      <c r="J654">
        <f>IF(I654="","",IFERROR(N(INDEX($A654:$E654,1,Rules!$H$16)),0))</f>
        <v/>
      </c>
      <c r="K654">
        <f>IF(I654="","",IFERROR(N(INDEX($A654:$E654,1,Rules!$H$17)),0))</f>
        <v/>
      </c>
      <c r="L654">
        <f>IF(I654="","",IFERROR(N(INDEX($A654:$E654,1,Rules!$H$18))*K654,0))</f>
        <v/>
      </c>
      <c r="M654">
        <f>IF(I654="","",IF(COUNTIF(Crawl!$EC$2:$EC$2001,I654)&gt;0,"Yes","No"))</f>
        <v/>
      </c>
    </row>
    <row r="655">
      <c r="G655">
        <f>IF(A655="","",IF(LEFT(A655,4)="http",IFERROR(MID(A655,FIND("/",A655,FIND("//",A655)+2),2000),"/"),A655))</f>
        <v/>
      </c>
      <c r="H655">
        <f>IF(G655="","",IFERROR(LEFT(SUBSTITUTE(G655,"#","?"),FIND("?",SUBSTITUTE(G655,"#","?"))-1),G655))</f>
        <v/>
      </c>
      <c r="I655">
        <f>IF(H655="","",LOWER(IF(AND(LEN(H655)&gt;1,RIGHT(H655,1)="/"),LEFT(H655,LEN(H655)-1),H655)))</f>
        <v/>
      </c>
      <c r="J655">
        <f>IF(I655="","",IFERROR(N(INDEX($A655:$E655,1,Rules!$H$16)),0))</f>
        <v/>
      </c>
      <c r="K655">
        <f>IF(I655="","",IFERROR(N(INDEX($A655:$E655,1,Rules!$H$17)),0))</f>
        <v/>
      </c>
      <c r="L655">
        <f>IF(I655="","",IFERROR(N(INDEX($A655:$E655,1,Rules!$H$18))*K655,0))</f>
        <v/>
      </c>
      <c r="M655">
        <f>IF(I655="","",IF(COUNTIF(Crawl!$EC$2:$EC$2001,I655)&gt;0,"Yes","No"))</f>
        <v/>
      </c>
    </row>
    <row r="656">
      <c r="G656">
        <f>IF(A656="","",IF(LEFT(A656,4)="http",IFERROR(MID(A656,FIND("/",A656,FIND("//",A656)+2),2000),"/"),A656))</f>
        <v/>
      </c>
      <c r="H656">
        <f>IF(G656="","",IFERROR(LEFT(SUBSTITUTE(G656,"#","?"),FIND("?",SUBSTITUTE(G656,"#","?"))-1),G656))</f>
        <v/>
      </c>
      <c r="I656">
        <f>IF(H656="","",LOWER(IF(AND(LEN(H656)&gt;1,RIGHT(H656,1)="/"),LEFT(H656,LEN(H656)-1),H656)))</f>
        <v/>
      </c>
      <c r="J656">
        <f>IF(I656="","",IFERROR(N(INDEX($A656:$E656,1,Rules!$H$16)),0))</f>
        <v/>
      </c>
      <c r="K656">
        <f>IF(I656="","",IFERROR(N(INDEX($A656:$E656,1,Rules!$H$17)),0))</f>
        <v/>
      </c>
      <c r="L656">
        <f>IF(I656="","",IFERROR(N(INDEX($A656:$E656,1,Rules!$H$18))*K656,0))</f>
        <v/>
      </c>
      <c r="M656">
        <f>IF(I656="","",IF(COUNTIF(Crawl!$EC$2:$EC$2001,I656)&gt;0,"Yes","No"))</f>
        <v/>
      </c>
    </row>
    <row r="657">
      <c r="G657">
        <f>IF(A657="","",IF(LEFT(A657,4)="http",IFERROR(MID(A657,FIND("/",A657,FIND("//",A657)+2),2000),"/"),A657))</f>
        <v/>
      </c>
      <c r="H657">
        <f>IF(G657="","",IFERROR(LEFT(SUBSTITUTE(G657,"#","?"),FIND("?",SUBSTITUTE(G657,"#","?"))-1),G657))</f>
        <v/>
      </c>
      <c r="I657">
        <f>IF(H657="","",LOWER(IF(AND(LEN(H657)&gt;1,RIGHT(H657,1)="/"),LEFT(H657,LEN(H657)-1),H657)))</f>
        <v/>
      </c>
      <c r="J657">
        <f>IF(I657="","",IFERROR(N(INDEX($A657:$E657,1,Rules!$H$16)),0))</f>
        <v/>
      </c>
      <c r="K657">
        <f>IF(I657="","",IFERROR(N(INDEX($A657:$E657,1,Rules!$H$17)),0))</f>
        <v/>
      </c>
      <c r="L657">
        <f>IF(I657="","",IFERROR(N(INDEX($A657:$E657,1,Rules!$H$18))*K657,0))</f>
        <v/>
      </c>
      <c r="M657">
        <f>IF(I657="","",IF(COUNTIF(Crawl!$EC$2:$EC$2001,I657)&gt;0,"Yes","No"))</f>
        <v/>
      </c>
    </row>
    <row r="658">
      <c r="G658">
        <f>IF(A658="","",IF(LEFT(A658,4)="http",IFERROR(MID(A658,FIND("/",A658,FIND("//",A658)+2),2000),"/"),A658))</f>
        <v/>
      </c>
      <c r="H658">
        <f>IF(G658="","",IFERROR(LEFT(SUBSTITUTE(G658,"#","?"),FIND("?",SUBSTITUTE(G658,"#","?"))-1),G658))</f>
        <v/>
      </c>
      <c r="I658">
        <f>IF(H658="","",LOWER(IF(AND(LEN(H658)&gt;1,RIGHT(H658,1)="/"),LEFT(H658,LEN(H658)-1),H658)))</f>
        <v/>
      </c>
      <c r="J658">
        <f>IF(I658="","",IFERROR(N(INDEX($A658:$E658,1,Rules!$H$16)),0))</f>
        <v/>
      </c>
      <c r="K658">
        <f>IF(I658="","",IFERROR(N(INDEX($A658:$E658,1,Rules!$H$17)),0))</f>
        <v/>
      </c>
      <c r="L658">
        <f>IF(I658="","",IFERROR(N(INDEX($A658:$E658,1,Rules!$H$18))*K658,0))</f>
        <v/>
      </c>
      <c r="M658">
        <f>IF(I658="","",IF(COUNTIF(Crawl!$EC$2:$EC$2001,I658)&gt;0,"Yes","No"))</f>
        <v/>
      </c>
    </row>
    <row r="659">
      <c r="G659">
        <f>IF(A659="","",IF(LEFT(A659,4)="http",IFERROR(MID(A659,FIND("/",A659,FIND("//",A659)+2),2000),"/"),A659))</f>
        <v/>
      </c>
      <c r="H659">
        <f>IF(G659="","",IFERROR(LEFT(SUBSTITUTE(G659,"#","?"),FIND("?",SUBSTITUTE(G659,"#","?"))-1),G659))</f>
        <v/>
      </c>
      <c r="I659">
        <f>IF(H659="","",LOWER(IF(AND(LEN(H659)&gt;1,RIGHT(H659,1)="/"),LEFT(H659,LEN(H659)-1),H659)))</f>
        <v/>
      </c>
      <c r="J659">
        <f>IF(I659="","",IFERROR(N(INDEX($A659:$E659,1,Rules!$H$16)),0))</f>
        <v/>
      </c>
      <c r="K659">
        <f>IF(I659="","",IFERROR(N(INDEX($A659:$E659,1,Rules!$H$17)),0))</f>
        <v/>
      </c>
      <c r="L659">
        <f>IF(I659="","",IFERROR(N(INDEX($A659:$E659,1,Rules!$H$18))*K659,0))</f>
        <v/>
      </c>
      <c r="M659">
        <f>IF(I659="","",IF(COUNTIF(Crawl!$EC$2:$EC$2001,I659)&gt;0,"Yes","No"))</f>
        <v/>
      </c>
    </row>
    <row r="660">
      <c r="G660">
        <f>IF(A660="","",IF(LEFT(A660,4)="http",IFERROR(MID(A660,FIND("/",A660,FIND("//",A660)+2),2000),"/"),A660))</f>
        <v/>
      </c>
      <c r="H660">
        <f>IF(G660="","",IFERROR(LEFT(SUBSTITUTE(G660,"#","?"),FIND("?",SUBSTITUTE(G660,"#","?"))-1),G660))</f>
        <v/>
      </c>
      <c r="I660">
        <f>IF(H660="","",LOWER(IF(AND(LEN(H660)&gt;1,RIGHT(H660,1)="/"),LEFT(H660,LEN(H660)-1),H660)))</f>
        <v/>
      </c>
      <c r="J660">
        <f>IF(I660="","",IFERROR(N(INDEX($A660:$E660,1,Rules!$H$16)),0))</f>
        <v/>
      </c>
      <c r="K660">
        <f>IF(I660="","",IFERROR(N(INDEX($A660:$E660,1,Rules!$H$17)),0))</f>
        <v/>
      </c>
      <c r="L660">
        <f>IF(I660="","",IFERROR(N(INDEX($A660:$E660,1,Rules!$H$18))*K660,0))</f>
        <v/>
      </c>
      <c r="M660">
        <f>IF(I660="","",IF(COUNTIF(Crawl!$EC$2:$EC$2001,I660)&gt;0,"Yes","No"))</f>
        <v/>
      </c>
    </row>
    <row r="661">
      <c r="G661">
        <f>IF(A661="","",IF(LEFT(A661,4)="http",IFERROR(MID(A661,FIND("/",A661,FIND("//",A661)+2),2000),"/"),A661))</f>
        <v/>
      </c>
      <c r="H661">
        <f>IF(G661="","",IFERROR(LEFT(SUBSTITUTE(G661,"#","?"),FIND("?",SUBSTITUTE(G661,"#","?"))-1),G661))</f>
        <v/>
      </c>
      <c r="I661">
        <f>IF(H661="","",LOWER(IF(AND(LEN(H661)&gt;1,RIGHT(H661,1)="/"),LEFT(H661,LEN(H661)-1),H661)))</f>
        <v/>
      </c>
      <c r="J661">
        <f>IF(I661="","",IFERROR(N(INDEX($A661:$E661,1,Rules!$H$16)),0))</f>
        <v/>
      </c>
      <c r="K661">
        <f>IF(I661="","",IFERROR(N(INDEX($A661:$E661,1,Rules!$H$17)),0))</f>
        <v/>
      </c>
      <c r="L661">
        <f>IF(I661="","",IFERROR(N(INDEX($A661:$E661,1,Rules!$H$18))*K661,0))</f>
        <v/>
      </c>
      <c r="M661">
        <f>IF(I661="","",IF(COUNTIF(Crawl!$EC$2:$EC$2001,I661)&gt;0,"Yes","No"))</f>
        <v/>
      </c>
    </row>
    <row r="662">
      <c r="G662">
        <f>IF(A662="","",IF(LEFT(A662,4)="http",IFERROR(MID(A662,FIND("/",A662,FIND("//",A662)+2),2000),"/"),A662))</f>
        <v/>
      </c>
      <c r="H662">
        <f>IF(G662="","",IFERROR(LEFT(SUBSTITUTE(G662,"#","?"),FIND("?",SUBSTITUTE(G662,"#","?"))-1),G662))</f>
        <v/>
      </c>
      <c r="I662">
        <f>IF(H662="","",LOWER(IF(AND(LEN(H662)&gt;1,RIGHT(H662,1)="/"),LEFT(H662,LEN(H662)-1),H662)))</f>
        <v/>
      </c>
      <c r="J662">
        <f>IF(I662="","",IFERROR(N(INDEX($A662:$E662,1,Rules!$H$16)),0))</f>
        <v/>
      </c>
      <c r="K662">
        <f>IF(I662="","",IFERROR(N(INDEX($A662:$E662,1,Rules!$H$17)),0))</f>
        <v/>
      </c>
      <c r="L662">
        <f>IF(I662="","",IFERROR(N(INDEX($A662:$E662,1,Rules!$H$18))*K662,0))</f>
        <v/>
      </c>
      <c r="M662">
        <f>IF(I662="","",IF(COUNTIF(Crawl!$EC$2:$EC$2001,I662)&gt;0,"Yes","No"))</f>
        <v/>
      </c>
    </row>
    <row r="663">
      <c r="G663">
        <f>IF(A663="","",IF(LEFT(A663,4)="http",IFERROR(MID(A663,FIND("/",A663,FIND("//",A663)+2),2000),"/"),A663))</f>
        <v/>
      </c>
      <c r="H663">
        <f>IF(G663="","",IFERROR(LEFT(SUBSTITUTE(G663,"#","?"),FIND("?",SUBSTITUTE(G663,"#","?"))-1),G663))</f>
        <v/>
      </c>
      <c r="I663">
        <f>IF(H663="","",LOWER(IF(AND(LEN(H663)&gt;1,RIGHT(H663,1)="/"),LEFT(H663,LEN(H663)-1),H663)))</f>
        <v/>
      </c>
      <c r="J663">
        <f>IF(I663="","",IFERROR(N(INDEX($A663:$E663,1,Rules!$H$16)),0))</f>
        <v/>
      </c>
      <c r="K663">
        <f>IF(I663="","",IFERROR(N(INDEX($A663:$E663,1,Rules!$H$17)),0))</f>
        <v/>
      </c>
      <c r="L663">
        <f>IF(I663="","",IFERROR(N(INDEX($A663:$E663,1,Rules!$H$18))*K663,0))</f>
        <v/>
      </c>
      <c r="M663">
        <f>IF(I663="","",IF(COUNTIF(Crawl!$EC$2:$EC$2001,I663)&gt;0,"Yes","No"))</f>
        <v/>
      </c>
    </row>
    <row r="664">
      <c r="G664">
        <f>IF(A664="","",IF(LEFT(A664,4)="http",IFERROR(MID(A664,FIND("/",A664,FIND("//",A664)+2),2000),"/"),A664))</f>
        <v/>
      </c>
      <c r="H664">
        <f>IF(G664="","",IFERROR(LEFT(SUBSTITUTE(G664,"#","?"),FIND("?",SUBSTITUTE(G664,"#","?"))-1),G664))</f>
        <v/>
      </c>
      <c r="I664">
        <f>IF(H664="","",LOWER(IF(AND(LEN(H664)&gt;1,RIGHT(H664,1)="/"),LEFT(H664,LEN(H664)-1),H664)))</f>
        <v/>
      </c>
      <c r="J664">
        <f>IF(I664="","",IFERROR(N(INDEX($A664:$E664,1,Rules!$H$16)),0))</f>
        <v/>
      </c>
      <c r="K664">
        <f>IF(I664="","",IFERROR(N(INDEX($A664:$E664,1,Rules!$H$17)),0))</f>
        <v/>
      </c>
      <c r="L664">
        <f>IF(I664="","",IFERROR(N(INDEX($A664:$E664,1,Rules!$H$18))*K664,0))</f>
        <v/>
      </c>
      <c r="M664">
        <f>IF(I664="","",IF(COUNTIF(Crawl!$EC$2:$EC$2001,I664)&gt;0,"Yes","No"))</f>
        <v/>
      </c>
    </row>
    <row r="665">
      <c r="G665">
        <f>IF(A665="","",IF(LEFT(A665,4)="http",IFERROR(MID(A665,FIND("/",A665,FIND("//",A665)+2),2000),"/"),A665))</f>
        <v/>
      </c>
      <c r="H665">
        <f>IF(G665="","",IFERROR(LEFT(SUBSTITUTE(G665,"#","?"),FIND("?",SUBSTITUTE(G665,"#","?"))-1),G665))</f>
        <v/>
      </c>
      <c r="I665">
        <f>IF(H665="","",LOWER(IF(AND(LEN(H665)&gt;1,RIGHT(H665,1)="/"),LEFT(H665,LEN(H665)-1),H665)))</f>
        <v/>
      </c>
      <c r="J665">
        <f>IF(I665="","",IFERROR(N(INDEX($A665:$E665,1,Rules!$H$16)),0))</f>
        <v/>
      </c>
      <c r="K665">
        <f>IF(I665="","",IFERROR(N(INDEX($A665:$E665,1,Rules!$H$17)),0))</f>
        <v/>
      </c>
      <c r="L665">
        <f>IF(I665="","",IFERROR(N(INDEX($A665:$E665,1,Rules!$H$18))*K665,0))</f>
        <v/>
      </c>
      <c r="M665">
        <f>IF(I665="","",IF(COUNTIF(Crawl!$EC$2:$EC$2001,I665)&gt;0,"Yes","No"))</f>
        <v/>
      </c>
    </row>
    <row r="666">
      <c r="G666">
        <f>IF(A666="","",IF(LEFT(A666,4)="http",IFERROR(MID(A666,FIND("/",A666,FIND("//",A666)+2),2000),"/"),A666))</f>
        <v/>
      </c>
      <c r="H666">
        <f>IF(G666="","",IFERROR(LEFT(SUBSTITUTE(G666,"#","?"),FIND("?",SUBSTITUTE(G666,"#","?"))-1),G666))</f>
        <v/>
      </c>
      <c r="I666">
        <f>IF(H666="","",LOWER(IF(AND(LEN(H666)&gt;1,RIGHT(H666,1)="/"),LEFT(H666,LEN(H666)-1),H666)))</f>
        <v/>
      </c>
      <c r="J666">
        <f>IF(I666="","",IFERROR(N(INDEX($A666:$E666,1,Rules!$H$16)),0))</f>
        <v/>
      </c>
      <c r="K666">
        <f>IF(I666="","",IFERROR(N(INDEX($A666:$E666,1,Rules!$H$17)),0))</f>
        <v/>
      </c>
      <c r="L666">
        <f>IF(I666="","",IFERROR(N(INDEX($A666:$E666,1,Rules!$H$18))*K666,0))</f>
        <v/>
      </c>
      <c r="M666">
        <f>IF(I666="","",IF(COUNTIF(Crawl!$EC$2:$EC$2001,I666)&gt;0,"Yes","No"))</f>
        <v/>
      </c>
    </row>
    <row r="667">
      <c r="G667">
        <f>IF(A667="","",IF(LEFT(A667,4)="http",IFERROR(MID(A667,FIND("/",A667,FIND("//",A667)+2),2000),"/"),A667))</f>
        <v/>
      </c>
      <c r="H667">
        <f>IF(G667="","",IFERROR(LEFT(SUBSTITUTE(G667,"#","?"),FIND("?",SUBSTITUTE(G667,"#","?"))-1),G667))</f>
        <v/>
      </c>
      <c r="I667">
        <f>IF(H667="","",LOWER(IF(AND(LEN(H667)&gt;1,RIGHT(H667,1)="/"),LEFT(H667,LEN(H667)-1),H667)))</f>
        <v/>
      </c>
      <c r="J667">
        <f>IF(I667="","",IFERROR(N(INDEX($A667:$E667,1,Rules!$H$16)),0))</f>
        <v/>
      </c>
      <c r="K667">
        <f>IF(I667="","",IFERROR(N(INDEX($A667:$E667,1,Rules!$H$17)),0))</f>
        <v/>
      </c>
      <c r="L667">
        <f>IF(I667="","",IFERROR(N(INDEX($A667:$E667,1,Rules!$H$18))*K667,0))</f>
        <v/>
      </c>
      <c r="M667">
        <f>IF(I667="","",IF(COUNTIF(Crawl!$EC$2:$EC$2001,I667)&gt;0,"Yes","No"))</f>
        <v/>
      </c>
    </row>
    <row r="668">
      <c r="G668">
        <f>IF(A668="","",IF(LEFT(A668,4)="http",IFERROR(MID(A668,FIND("/",A668,FIND("//",A668)+2),2000),"/"),A668))</f>
        <v/>
      </c>
      <c r="H668">
        <f>IF(G668="","",IFERROR(LEFT(SUBSTITUTE(G668,"#","?"),FIND("?",SUBSTITUTE(G668,"#","?"))-1),G668))</f>
        <v/>
      </c>
      <c r="I668">
        <f>IF(H668="","",LOWER(IF(AND(LEN(H668)&gt;1,RIGHT(H668,1)="/"),LEFT(H668,LEN(H668)-1),H668)))</f>
        <v/>
      </c>
      <c r="J668">
        <f>IF(I668="","",IFERROR(N(INDEX($A668:$E668,1,Rules!$H$16)),0))</f>
        <v/>
      </c>
      <c r="K668">
        <f>IF(I668="","",IFERROR(N(INDEX($A668:$E668,1,Rules!$H$17)),0))</f>
        <v/>
      </c>
      <c r="L668">
        <f>IF(I668="","",IFERROR(N(INDEX($A668:$E668,1,Rules!$H$18))*K668,0))</f>
        <v/>
      </c>
      <c r="M668">
        <f>IF(I668="","",IF(COUNTIF(Crawl!$EC$2:$EC$2001,I668)&gt;0,"Yes","No"))</f>
        <v/>
      </c>
    </row>
    <row r="669">
      <c r="G669">
        <f>IF(A669="","",IF(LEFT(A669,4)="http",IFERROR(MID(A669,FIND("/",A669,FIND("//",A669)+2),2000),"/"),A669))</f>
        <v/>
      </c>
      <c r="H669">
        <f>IF(G669="","",IFERROR(LEFT(SUBSTITUTE(G669,"#","?"),FIND("?",SUBSTITUTE(G669,"#","?"))-1),G669))</f>
        <v/>
      </c>
      <c r="I669">
        <f>IF(H669="","",LOWER(IF(AND(LEN(H669)&gt;1,RIGHT(H669,1)="/"),LEFT(H669,LEN(H669)-1),H669)))</f>
        <v/>
      </c>
      <c r="J669">
        <f>IF(I669="","",IFERROR(N(INDEX($A669:$E669,1,Rules!$H$16)),0))</f>
        <v/>
      </c>
      <c r="K669">
        <f>IF(I669="","",IFERROR(N(INDEX($A669:$E669,1,Rules!$H$17)),0))</f>
        <v/>
      </c>
      <c r="L669">
        <f>IF(I669="","",IFERROR(N(INDEX($A669:$E669,1,Rules!$H$18))*K669,0))</f>
        <v/>
      </c>
      <c r="M669">
        <f>IF(I669="","",IF(COUNTIF(Crawl!$EC$2:$EC$2001,I669)&gt;0,"Yes","No"))</f>
        <v/>
      </c>
    </row>
    <row r="670">
      <c r="G670">
        <f>IF(A670="","",IF(LEFT(A670,4)="http",IFERROR(MID(A670,FIND("/",A670,FIND("//",A670)+2),2000),"/"),A670))</f>
        <v/>
      </c>
      <c r="H670">
        <f>IF(G670="","",IFERROR(LEFT(SUBSTITUTE(G670,"#","?"),FIND("?",SUBSTITUTE(G670,"#","?"))-1),G670))</f>
        <v/>
      </c>
      <c r="I670">
        <f>IF(H670="","",LOWER(IF(AND(LEN(H670)&gt;1,RIGHT(H670,1)="/"),LEFT(H670,LEN(H670)-1),H670)))</f>
        <v/>
      </c>
      <c r="J670">
        <f>IF(I670="","",IFERROR(N(INDEX($A670:$E670,1,Rules!$H$16)),0))</f>
        <v/>
      </c>
      <c r="K670">
        <f>IF(I670="","",IFERROR(N(INDEX($A670:$E670,1,Rules!$H$17)),0))</f>
        <v/>
      </c>
      <c r="L670">
        <f>IF(I670="","",IFERROR(N(INDEX($A670:$E670,1,Rules!$H$18))*K670,0))</f>
        <v/>
      </c>
      <c r="M670">
        <f>IF(I670="","",IF(COUNTIF(Crawl!$EC$2:$EC$2001,I670)&gt;0,"Yes","No"))</f>
        <v/>
      </c>
    </row>
    <row r="671">
      <c r="G671">
        <f>IF(A671="","",IF(LEFT(A671,4)="http",IFERROR(MID(A671,FIND("/",A671,FIND("//",A671)+2),2000),"/"),A671))</f>
        <v/>
      </c>
      <c r="H671">
        <f>IF(G671="","",IFERROR(LEFT(SUBSTITUTE(G671,"#","?"),FIND("?",SUBSTITUTE(G671,"#","?"))-1),G671))</f>
        <v/>
      </c>
      <c r="I671">
        <f>IF(H671="","",LOWER(IF(AND(LEN(H671)&gt;1,RIGHT(H671,1)="/"),LEFT(H671,LEN(H671)-1),H671)))</f>
        <v/>
      </c>
      <c r="J671">
        <f>IF(I671="","",IFERROR(N(INDEX($A671:$E671,1,Rules!$H$16)),0))</f>
        <v/>
      </c>
      <c r="K671">
        <f>IF(I671="","",IFERROR(N(INDEX($A671:$E671,1,Rules!$H$17)),0))</f>
        <v/>
      </c>
      <c r="L671">
        <f>IF(I671="","",IFERROR(N(INDEX($A671:$E671,1,Rules!$H$18))*K671,0))</f>
        <v/>
      </c>
      <c r="M671">
        <f>IF(I671="","",IF(COUNTIF(Crawl!$EC$2:$EC$2001,I671)&gt;0,"Yes","No"))</f>
        <v/>
      </c>
    </row>
    <row r="672">
      <c r="G672">
        <f>IF(A672="","",IF(LEFT(A672,4)="http",IFERROR(MID(A672,FIND("/",A672,FIND("//",A672)+2),2000),"/"),A672))</f>
        <v/>
      </c>
      <c r="H672">
        <f>IF(G672="","",IFERROR(LEFT(SUBSTITUTE(G672,"#","?"),FIND("?",SUBSTITUTE(G672,"#","?"))-1),G672))</f>
        <v/>
      </c>
      <c r="I672">
        <f>IF(H672="","",LOWER(IF(AND(LEN(H672)&gt;1,RIGHT(H672,1)="/"),LEFT(H672,LEN(H672)-1),H672)))</f>
        <v/>
      </c>
      <c r="J672">
        <f>IF(I672="","",IFERROR(N(INDEX($A672:$E672,1,Rules!$H$16)),0))</f>
        <v/>
      </c>
      <c r="K672">
        <f>IF(I672="","",IFERROR(N(INDEX($A672:$E672,1,Rules!$H$17)),0))</f>
        <v/>
      </c>
      <c r="L672">
        <f>IF(I672="","",IFERROR(N(INDEX($A672:$E672,1,Rules!$H$18))*K672,0))</f>
        <v/>
      </c>
      <c r="M672">
        <f>IF(I672="","",IF(COUNTIF(Crawl!$EC$2:$EC$2001,I672)&gt;0,"Yes","No"))</f>
        <v/>
      </c>
    </row>
    <row r="673">
      <c r="G673">
        <f>IF(A673="","",IF(LEFT(A673,4)="http",IFERROR(MID(A673,FIND("/",A673,FIND("//",A673)+2),2000),"/"),A673))</f>
        <v/>
      </c>
      <c r="H673">
        <f>IF(G673="","",IFERROR(LEFT(SUBSTITUTE(G673,"#","?"),FIND("?",SUBSTITUTE(G673,"#","?"))-1),G673))</f>
        <v/>
      </c>
      <c r="I673">
        <f>IF(H673="","",LOWER(IF(AND(LEN(H673)&gt;1,RIGHT(H673,1)="/"),LEFT(H673,LEN(H673)-1),H673)))</f>
        <v/>
      </c>
      <c r="J673">
        <f>IF(I673="","",IFERROR(N(INDEX($A673:$E673,1,Rules!$H$16)),0))</f>
        <v/>
      </c>
      <c r="K673">
        <f>IF(I673="","",IFERROR(N(INDEX($A673:$E673,1,Rules!$H$17)),0))</f>
        <v/>
      </c>
      <c r="L673">
        <f>IF(I673="","",IFERROR(N(INDEX($A673:$E673,1,Rules!$H$18))*K673,0))</f>
        <v/>
      </c>
      <c r="M673">
        <f>IF(I673="","",IF(COUNTIF(Crawl!$EC$2:$EC$2001,I673)&gt;0,"Yes","No"))</f>
        <v/>
      </c>
    </row>
    <row r="674">
      <c r="G674">
        <f>IF(A674="","",IF(LEFT(A674,4)="http",IFERROR(MID(A674,FIND("/",A674,FIND("//",A674)+2),2000),"/"),A674))</f>
        <v/>
      </c>
      <c r="H674">
        <f>IF(G674="","",IFERROR(LEFT(SUBSTITUTE(G674,"#","?"),FIND("?",SUBSTITUTE(G674,"#","?"))-1),G674))</f>
        <v/>
      </c>
      <c r="I674">
        <f>IF(H674="","",LOWER(IF(AND(LEN(H674)&gt;1,RIGHT(H674,1)="/"),LEFT(H674,LEN(H674)-1),H674)))</f>
        <v/>
      </c>
      <c r="J674">
        <f>IF(I674="","",IFERROR(N(INDEX($A674:$E674,1,Rules!$H$16)),0))</f>
        <v/>
      </c>
      <c r="K674">
        <f>IF(I674="","",IFERROR(N(INDEX($A674:$E674,1,Rules!$H$17)),0))</f>
        <v/>
      </c>
      <c r="L674">
        <f>IF(I674="","",IFERROR(N(INDEX($A674:$E674,1,Rules!$H$18))*K674,0))</f>
        <v/>
      </c>
      <c r="M674">
        <f>IF(I674="","",IF(COUNTIF(Crawl!$EC$2:$EC$2001,I674)&gt;0,"Yes","No"))</f>
        <v/>
      </c>
    </row>
    <row r="675">
      <c r="G675">
        <f>IF(A675="","",IF(LEFT(A675,4)="http",IFERROR(MID(A675,FIND("/",A675,FIND("//",A675)+2),2000),"/"),A675))</f>
        <v/>
      </c>
      <c r="H675">
        <f>IF(G675="","",IFERROR(LEFT(SUBSTITUTE(G675,"#","?"),FIND("?",SUBSTITUTE(G675,"#","?"))-1),G675))</f>
        <v/>
      </c>
      <c r="I675">
        <f>IF(H675="","",LOWER(IF(AND(LEN(H675)&gt;1,RIGHT(H675,1)="/"),LEFT(H675,LEN(H675)-1),H675)))</f>
        <v/>
      </c>
      <c r="J675">
        <f>IF(I675="","",IFERROR(N(INDEX($A675:$E675,1,Rules!$H$16)),0))</f>
        <v/>
      </c>
      <c r="K675">
        <f>IF(I675="","",IFERROR(N(INDEX($A675:$E675,1,Rules!$H$17)),0))</f>
        <v/>
      </c>
      <c r="L675">
        <f>IF(I675="","",IFERROR(N(INDEX($A675:$E675,1,Rules!$H$18))*K675,0))</f>
        <v/>
      </c>
      <c r="M675">
        <f>IF(I675="","",IF(COUNTIF(Crawl!$EC$2:$EC$2001,I675)&gt;0,"Yes","No"))</f>
        <v/>
      </c>
    </row>
    <row r="676">
      <c r="G676">
        <f>IF(A676="","",IF(LEFT(A676,4)="http",IFERROR(MID(A676,FIND("/",A676,FIND("//",A676)+2),2000),"/"),A676))</f>
        <v/>
      </c>
      <c r="H676">
        <f>IF(G676="","",IFERROR(LEFT(SUBSTITUTE(G676,"#","?"),FIND("?",SUBSTITUTE(G676,"#","?"))-1),G676))</f>
        <v/>
      </c>
      <c r="I676">
        <f>IF(H676="","",LOWER(IF(AND(LEN(H676)&gt;1,RIGHT(H676,1)="/"),LEFT(H676,LEN(H676)-1),H676)))</f>
        <v/>
      </c>
      <c r="J676">
        <f>IF(I676="","",IFERROR(N(INDEX($A676:$E676,1,Rules!$H$16)),0))</f>
        <v/>
      </c>
      <c r="K676">
        <f>IF(I676="","",IFERROR(N(INDEX($A676:$E676,1,Rules!$H$17)),0))</f>
        <v/>
      </c>
      <c r="L676">
        <f>IF(I676="","",IFERROR(N(INDEX($A676:$E676,1,Rules!$H$18))*K676,0))</f>
        <v/>
      </c>
      <c r="M676">
        <f>IF(I676="","",IF(COUNTIF(Crawl!$EC$2:$EC$2001,I676)&gt;0,"Yes","No"))</f>
        <v/>
      </c>
    </row>
    <row r="677">
      <c r="G677">
        <f>IF(A677="","",IF(LEFT(A677,4)="http",IFERROR(MID(A677,FIND("/",A677,FIND("//",A677)+2),2000),"/"),A677))</f>
        <v/>
      </c>
      <c r="H677">
        <f>IF(G677="","",IFERROR(LEFT(SUBSTITUTE(G677,"#","?"),FIND("?",SUBSTITUTE(G677,"#","?"))-1),G677))</f>
        <v/>
      </c>
      <c r="I677">
        <f>IF(H677="","",LOWER(IF(AND(LEN(H677)&gt;1,RIGHT(H677,1)="/"),LEFT(H677,LEN(H677)-1),H677)))</f>
        <v/>
      </c>
      <c r="J677">
        <f>IF(I677="","",IFERROR(N(INDEX($A677:$E677,1,Rules!$H$16)),0))</f>
        <v/>
      </c>
      <c r="K677">
        <f>IF(I677="","",IFERROR(N(INDEX($A677:$E677,1,Rules!$H$17)),0))</f>
        <v/>
      </c>
      <c r="L677">
        <f>IF(I677="","",IFERROR(N(INDEX($A677:$E677,1,Rules!$H$18))*K677,0))</f>
        <v/>
      </c>
      <c r="M677">
        <f>IF(I677="","",IF(COUNTIF(Crawl!$EC$2:$EC$2001,I677)&gt;0,"Yes","No"))</f>
        <v/>
      </c>
    </row>
    <row r="678">
      <c r="G678">
        <f>IF(A678="","",IF(LEFT(A678,4)="http",IFERROR(MID(A678,FIND("/",A678,FIND("//",A678)+2),2000),"/"),A678))</f>
        <v/>
      </c>
      <c r="H678">
        <f>IF(G678="","",IFERROR(LEFT(SUBSTITUTE(G678,"#","?"),FIND("?",SUBSTITUTE(G678,"#","?"))-1),G678))</f>
        <v/>
      </c>
      <c r="I678">
        <f>IF(H678="","",LOWER(IF(AND(LEN(H678)&gt;1,RIGHT(H678,1)="/"),LEFT(H678,LEN(H678)-1),H678)))</f>
        <v/>
      </c>
      <c r="J678">
        <f>IF(I678="","",IFERROR(N(INDEX($A678:$E678,1,Rules!$H$16)),0))</f>
        <v/>
      </c>
      <c r="K678">
        <f>IF(I678="","",IFERROR(N(INDEX($A678:$E678,1,Rules!$H$17)),0))</f>
        <v/>
      </c>
      <c r="L678">
        <f>IF(I678="","",IFERROR(N(INDEX($A678:$E678,1,Rules!$H$18))*K678,0))</f>
        <v/>
      </c>
      <c r="M678">
        <f>IF(I678="","",IF(COUNTIF(Crawl!$EC$2:$EC$2001,I678)&gt;0,"Yes","No"))</f>
        <v/>
      </c>
    </row>
    <row r="679">
      <c r="G679">
        <f>IF(A679="","",IF(LEFT(A679,4)="http",IFERROR(MID(A679,FIND("/",A679,FIND("//",A679)+2),2000),"/"),A679))</f>
        <v/>
      </c>
      <c r="H679">
        <f>IF(G679="","",IFERROR(LEFT(SUBSTITUTE(G679,"#","?"),FIND("?",SUBSTITUTE(G679,"#","?"))-1),G679))</f>
        <v/>
      </c>
      <c r="I679">
        <f>IF(H679="","",LOWER(IF(AND(LEN(H679)&gt;1,RIGHT(H679,1)="/"),LEFT(H679,LEN(H679)-1),H679)))</f>
        <v/>
      </c>
      <c r="J679">
        <f>IF(I679="","",IFERROR(N(INDEX($A679:$E679,1,Rules!$H$16)),0))</f>
        <v/>
      </c>
      <c r="K679">
        <f>IF(I679="","",IFERROR(N(INDEX($A679:$E679,1,Rules!$H$17)),0))</f>
        <v/>
      </c>
      <c r="L679">
        <f>IF(I679="","",IFERROR(N(INDEX($A679:$E679,1,Rules!$H$18))*K679,0))</f>
        <v/>
      </c>
      <c r="M679">
        <f>IF(I679="","",IF(COUNTIF(Crawl!$EC$2:$EC$2001,I679)&gt;0,"Yes","No"))</f>
        <v/>
      </c>
    </row>
    <row r="680">
      <c r="G680">
        <f>IF(A680="","",IF(LEFT(A680,4)="http",IFERROR(MID(A680,FIND("/",A680,FIND("//",A680)+2),2000),"/"),A680))</f>
        <v/>
      </c>
      <c r="H680">
        <f>IF(G680="","",IFERROR(LEFT(SUBSTITUTE(G680,"#","?"),FIND("?",SUBSTITUTE(G680,"#","?"))-1),G680))</f>
        <v/>
      </c>
      <c r="I680">
        <f>IF(H680="","",LOWER(IF(AND(LEN(H680)&gt;1,RIGHT(H680,1)="/"),LEFT(H680,LEN(H680)-1),H680)))</f>
        <v/>
      </c>
      <c r="J680">
        <f>IF(I680="","",IFERROR(N(INDEX($A680:$E680,1,Rules!$H$16)),0))</f>
        <v/>
      </c>
      <c r="K680">
        <f>IF(I680="","",IFERROR(N(INDEX($A680:$E680,1,Rules!$H$17)),0))</f>
        <v/>
      </c>
      <c r="L680">
        <f>IF(I680="","",IFERROR(N(INDEX($A680:$E680,1,Rules!$H$18))*K680,0))</f>
        <v/>
      </c>
      <c r="M680">
        <f>IF(I680="","",IF(COUNTIF(Crawl!$EC$2:$EC$2001,I680)&gt;0,"Yes","No"))</f>
        <v/>
      </c>
    </row>
    <row r="681">
      <c r="G681">
        <f>IF(A681="","",IF(LEFT(A681,4)="http",IFERROR(MID(A681,FIND("/",A681,FIND("//",A681)+2),2000),"/"),A681))</f>
        <v/>
      </c>
      <c r="H681">
        <f>IF(G681="","",IFERROR(LEFT(SUBSTITUTE(G681,"#","?"),FIND("?",SUBSTITUTE(G681,"#","?"))-1),G681))</f>
        <v/>
      </c>
      <c r="I681">
        <f>IF(H681="","",LOWER(IF(AND(LEN(H681)&gt;1,RIGHT(H681,1)="/"),LEFT(H681,LEN(H681)-1),H681)))</f>
        <v/>
      </c>
      <c r="J681">
        <f>IF(I681="","",IFERROR(N(INDEX($A681:$E681,1,Rules!$H$16)),0))</f>
        <v/>
      </c>
      <c r="K681">
        <f>IF(I681="","",IFERROR(N(INDEX($A681:$E681,1,Rules!$H$17)),0))</f>
        <v/>
      </c>
      <c r="L681">
        <f>IF(I681="","",IFERROR(N(INDEX($A681:$E681,1,Rules!$H$18))*K681,0))</f>
        <v/>
      </c>
      <c r="M681">
        <f>IF(I681="","",IF(COUNTIF(Crawl!$EC$2:$EC$2001,I681)&gt;0,"Yes","No"))</f>
        <v/>
      </c>
    </row>
    <row r="682">
      <c r="G682">
        <f>IF(A682="","",IF(LEFT(A682,4)="http",IFERROR(MID(A682,FIND("/",A682,FIND("//",A682)+2),2000),"/"),A682))</f>
        <v/>
      </c>
      <c r="H682">
        <f>IF(G682="","",IFERROR(LEFT(SUBSTITUTE(G682,"#","?"),FIND("?",SUBSTITUTE(G682,"#","?"))-1),G682))</f>
        <v/>
      </c>
      <c r="I682">
        <f>IF(H682="","",LOWER(IF(AND(LEN(H682)&gt;1,RIGHT(H682,1)="/"),LEFT(H682,LEN(H682)-1),H682)))</f>
        <v/>
      </c>
      <c r="J682">
        <f>IF(I682="","",IFERROR(N(INDEX($A682:$E682,1,Rules!$H$16)),0))</f>
        <v/>
      </c>
      <c r="K682">
        <f>IF(I682="","",IFERROR(N(INDEX($A682:$E682,1,Rules!$H$17)),0))</f>
        <v/>
      </c>
      <c r="L682">
        <f>IF(I682="","",IFERROR(N(INDEX($A682:$E682,1,Rules!$H$18))*K682,0))</f>
        <v/>
      </c>
      <c r="M682">
        <f>IF(I682="","",IF(COUNTIF(Crawl!$EC$2:$EC$2001,I682)&gt;0,"Yes","No"))</f>
        <v/>
      </c>
    </row>
    <row r="683">
      <c r="G683">
        <f>IF(A683="","",IF(LEFT(A683,4)="http",IFERROR(MID(A683,FIND("/",A683,FIND("//",A683)+2),2000),"/"),A683))</f>
        <v/>
      </c>
      <c r="H683">
        <f>IF(G683="","",IFERROR(LEFT(SUBSTITUTE(G683,"#","?"),FIND("?",SUBSTITUTE(G683,"#","?"))-1),G683))</f>
        <v/>
      </c>
      <c r="I683">
        <f>IF(H683="","",LOWER(IF(AND(LEN(H683)&gt;1,RIGHT(H683,1)="/"),LEFT(H683,LEN(H683)-1),H683)))</f>
        <v/>
      </c>
      <c r="J683">
        <f>IF(I683="","",IFERROR(N(INDEX($A683:$E683,1,Rules!$H$16)),0))</f>
        <v/>
      </c>
      <c r="K683">
        <f>IF(I683="","",IFERROR(N(INDEX($A683:$E683,1,Rules!$H$17)),0))</f>
        <v/>
      </c>
      <c r="L683">
        <f>IF(I683="","",IFERROR(N(INDEX($A683:$E683,1,Rules!$H$18))*K683,0))</f>
        <v/>
      </c>
      <c r="M683">
        <f>IF(I683="","",IF(COUNTIF(Crawl!$EC$2:$EC$2001,I683)&gt;0,"Yes","No"))</f>
        <v/>
      </c>
    </row>
    <row r="684">
      <c r="G684">
        <f>IF(A684="","",IF(LEFT(A684,4)="http",IFERROR(MID(A684,FIND("/",A684,FIND("//",A684)+2),2000),"/"),A684))</f>
        <v/>
      </c>
      <c r="H684">
        <f>IF(G684="","",IFERROR(LEFT(SUBSTITUTE(G684,"#","?"),FIND("?",SUBSTITUTE(G684,"#","?"))-1),G684))</f>
        <v/>
      </c>
      <c r="I684">
        <f>IF(H684="","",LOWER(IF(AND(LEN(H684)&gt;1,RIGHT(H684,1)="/"),LEFT(H684,LEN(H684)-1),H684)))</f>
        <v/>
      </c>
      <c r="J684">
        <f>IF(I684="","",IFERROR(N(INDEX($A684:$E684,1,Rules!$H$16)),0))</f>
        <v/>
      </c>
      <c r="K684">
        <f>IF(I684="","",IFERROR(N(INDEX($A684:$E684,1,Rules!$H$17)),0))</f>
        <v/>
      </c>
      <c r="L684">
        <f>IF(I684="","",IFERROR(N(INDEX($A684:$E684,1,Rules!$H$18))*K684,0))</f>
        <v/>
      </c>
      <c r="M684">
        <f>IF(I684="","",IF(COUNTIF(Crawl!$EC$2:$EC$2001,I684)&gt;0,"Yes","No"))</f>
        <v/>
      </c>
    </row>
    <row r="685">
      <c r="G685">
        <f>IF(A685="","",IF(LEFT(A685,4)="http",IFERROR(MID(A685,FIND("/",A685,FIND("//",A685)+2),2000),"/"),A685))</f>
        <v/>
      </c>
      <c r="H685">
        <f>IF(G685="","",IFERROR(LEFT(SUBSTITUTE(G685,"#","?"),FIND("?",SUBSTITUTE(G685,"#","?"))-1),G685))</f>
        <v/>
      </c>
      <c r="I685">
        <f>IF(H685="","",LOWER(IF(AND(LEN(H685)&gt;1,RIGHT(H685,1)="/"),LEFT(H685,LEN(H685)-1),H685)))</f>
        <v/>
      </c>
      <c r="J685">
        <f>IF(I685="","",IFERROR(N(INDEX($A685:$E685,1,Rules!$H$16)),0))</f>
        <v/>
      </c>
      <c r="K685">
        <f>IF(I685="","",IFERROR(N(INDEX($A685:$E685,1,Rules!$H$17)),0))</f>
        <v/>
      </c>
      <c r="L685">
        <f>IF(I685="","",IFERROR(N(INDEX($A685:$E685,1,Rules!$H$18))*K685,0))</f>
        <v/>
      </c>
      <c r="M685">
        <f>IF(I685="","",IF(COUNTIF(Crawl!$EC$2:$EC$2001,I685)&gt;0,"Yes","No"))</f>
        <v/>
      </c>
    </row>
    <row r="686">
      <c r="G686">
        <f>IF(A686="","",IF(LEFT(A686,4)="http",IFERROR(MID(A686,FIND("/",A686,FIND("//",A686)+2),2000),"/"),A686))</f>
        <v/>
      </c>
      <c r="H686">
        <f>IF(G686="","",IFERROR(LEFT(SUBSTITUTE(G686,"#","?"),FIND("?",SUBSTITUTE(G686,"#","?"))-1),G686))</f>
        <v/>
      </c>
      <c r="I686">
        <f>IF(H686="","",LOWER(IF(AND(LEN(H686)&gt;1,RIGHT(H686,1)="/"),LEFT(H686,LEN(H686)-1),H686)))</f>
        <v/>
      </c>
      <c r="J686">
        <f>IF(I686="","",IFERROR(N(INDEX($A686:$E686,1,Rules!$H$16)),0))</f>
        <v/>
      </c>
      <c r="K686">
        <f>IF(I686="","",IFERROR(N(INDEX($A686:$E686,1,Rules!$H$17)),0))</f>
        <v/>
      </c>
      <c r="L686">
        <f>IF(I686="","",IFERROR(N(INDEX($A686:$E686,1,Rules!$H$18))*K686,0))</f>
        <v/>
      </c>
      <c r="M686">
        <f>IF(I686="","",IF(COUNTIF(Crawl!$EC$2:$EC$2001,I686)&gt;0,"Yes","No"))</f>
        <v/>
      </c>
    </row>
    <row r="687">
      <c r="G687">
        <f>IF(A687="","",IF(LEFT(A687,4)="http",IFERROR(MID(A687,FIND("/",A687,FIND("//",A687)+2),2000),"/"),A687))</f>
        <v/>
      </c>
      <c r="H687">
        <f>IF(G687="","",IFERROR(LEFT(SUBSTITUTE(G687,"#","?"),FIND("?",SUBSTITUTE(G687,"#","?"))-1),G687))</f>
        <v/>
      </c>
      <c r="I687">
        <f>IF(H687="","",LOWER(IF(AND(LEN(H687)&gt;1,RIGHT(H687,1)="/"),LEFT(H687,LEN(H687)-1),H687)))</f>
        <v/>
      </c>
      <c r="J687">
        <f>IF(I687="","",IFERROR(N(INDEX($A687:$E687,1,Rules!$H$16)),0))</f>
        <v/>
      </c>
      <c r="K687">
        <f>IF(I687="","",IFERROR(N(INDEX($A687:$E687,1,Rules!$H$17)),0))</f>
        <v/>
      </c>
      <c r="L687">
        <f>IF(I687="","",IFERROR(N(INDEX($A687:$E687,1,Rules!$H$18))*K687,0))</f>
        <v/>
      </c>
      <c r="M687">
        <f>IF(I687="","",IF(COUNTIF(Crawl!$EC$2:$EC$2001,I687)&gt;0,"Yes","No"))</f>
        <v/>
      </c>
    </row>
    <row r="688">
      <c r="G688">
        <f>IF(A688="","",IF(LEFT(A688,4)="http",IFERROR(MID(A688,FIND("/",A688,FIND("//",A688)+2),2000),"/"),A688))</f>
        <v/>
      </c>
      <c r="H688">
        <f>IF(G688="","",IFERROR(LEFT(SUBSTITUTE(G688,"#","?"),FIND("?",SUBSTITUTE(G688,"#","?"))-1),G688))</f>
        <v/>
      </c>
      <c r="I688">
        <f>IF(H688="","",LOWER(IF(AND(LEN(H688)&gt;1,RIGHT(H688,1)="/"),LEFT(H688,LEN(H688)-1),H688)))</f>
        <v/>
      </c>
      <c r="J688">
        <f>IF(I688="","",IFERROR(N(INDEX($A688:$E688,1,Rules!$H$16)),0))</f>
        <v/>
      </c>
      <c r="K688">
        <f>IF(I688="","",IFERROR(N(INDEX($A688:$E688,1,Rules!$H$17)),0))</f>
        <v/>
      </c>
      <c r="L688">
        <f>IF(I688="","",IFERROR(N(INDEX($A688:$E688,1,Rules!$H$18))*K688,0))</f>
        <v/>
      </c>
      <c r="M688">
        <f>IF(I688="","",IF(COUNTIF(Crawl!$EC$2:$EC$2001,I688)&gt;0,"Yes","No"))</f>
        <v/>
      </c>
    </row>
    <row r="689">
      <c r="G689">
        <f>IF(A689="","",IF(LEFT(A689,4)="http",IFERROR(MID(A689,FIND("/",A689,FIND("//",A689)+2),2000),"/"),A689))</f>
        <v/>
      </c>
      <c r="H689">
        <f>IF(G689="","",IFERROR(LEFT(SUBSTITUTE(G689,"#","?"),FIND("?",SUBSTITUTE(G689,"#","?"))-1),G689))</f>
        <v/>
      </c>
      <c r="I689">
        <f>IF(H689="","",LOWER(IF(AND(LEN(H689)&gt;1,RIGHT(H689,1)="/"),LEFT(H689,LEN(H689)-1),H689)))</f>
        <v/>
      </c>
      <c r="J689">
        <f>IF(I689="","",IFERROR(N(INDEX($A689:$E689,1,Rules!$H$16)),0))</f>
        <v/>
      </c>
      <c r="K689">
        <f>IF(I689="","",IFERROR(N(INDEX($A689:$E689,1,Rules!$H$17)),0))</f>
        <v/>
      </c>
      <c r="L689">
        <f>IF(I689="","",IFERROR(N(INDEX($A689:$E689,1,Rules!$H$18))*K689,0))</f>
        <v/>
      </c>
      <c r="M689">
        <f>IF(I689="","",IF(COUNTIF(Crawl!$EC$2:$EC$2001,I689)&gt;0,"Yes","No"))</f>
        <v/>
      </c>
    </row>
    <row r="690">
      <c r="G690">
        <f>IF(A690="","",IF(LEFT(A690,4)="http",IFERROR(MID(A690,FIND("/",A690,FIND("//",A690)+2),2000),"/"),A690))</f>
        <v/>
      </c>
      <c r="H690">
        <f>IF(G690="","",IFERROR(LEFT(SUBSTITUTE(G690,"#","?"),FIND("?",SUBSTITUTE(G690,"#","?"))-1),G690))</f>
        <v/>
      </c>
      <c r="I690">
        <f>IF(H690="","",LOWER(IF(AND(LEN(H690)&gt;1,RIGHT(H690,1)="/"),LEFT(H690,LEN(H690)-1),H690)))</f>
        <v/>
      </c>
      <c r="J690">
        <f>IF(I690="","",IFERROR(N(INDEX($A690:$E690,1,Rules!$H$16)),0))</f>
        <v/>
      </c>
      <c r="K690">
        <f>IF(I690="","",IFERROR(N(INDEX($A690:$E690,1,Rules!$H$17)),0))</f>
        <v/>
      </c>
      <c r="L690">
        <f>IF(I690="","",IFERROR(N(INDEX($A690:$E690,1,Rules!$H$18))*K690,0))</f>
        <v/>
      </c>
      <c r="M690">
        <f>IF(I690="","",IF(COUNTIF(Crawl!$EC$2:$EC$2001,I690)&gt;0,"Yes","No"))</f>
        <v/>
      </c>
    </row>
    <row r="691">
      <c r="G691">
        <f>IF(A691="","",IF(LEFT(A691,4)="http",IFERROR(MID(A691,FIND("/",A691,FIND("//",A691)+2),2000),"/"),A691))</f>
        <v/>
      </c>
      <c r="H691">
        <f>IF(G691="","",IFERROR(LEFT(SUBSTITUTE(G691,"#","?"),FIND("?",SUBSTITUTE(G691,"#","?"))-1),G691))</f>
        <v/>
      </c>
      <c r="I691">
        <f>IF(H691="","",LOWER(IF(AND(LEN(H691)&gt;1,RIGHT(H691,1)="/"),LEFT(H691,LEN(H691)-1),H691)))</f>
        <v/>
      </c>
      <c r="J691">
        <f>IF(I691="","",IFERROR(N(INDEX($A691:$E691,1,Rules!$H$16)),0))</f>
        <v/>
      </c>
      <c r="K691">
        <f>IF(I691="","",IFERROR(N(INDEX($A691:$E691,1,Rules!$H$17)),0))</f>
        <v/>
      </c>
      <c r="L691">
        <f>IF(I691="","",IFERROR(N(INDEX($A691:$E691,1,Rules!$H$18))*K691,0))</f>
        <v/>
      </c>
      <c r="M691">
        <f>IF(I691="","",IF(COUNTIF(Crawl!$EC$2:$EC$2001,I691)&gt;0,"Yes","No"))</f>
        <v/>
      </c>
    </row>
    <row r="692">
      <c r="G692">
        <f>IF(A692="","",IF(LEFT(A692,4)="http",IFERROR(MID(A692,FIND("/",A692,FIND("//",A692)+2),2000),"/"),A692))</f>
        <v/>
      </c>
      <c r="H692">
        <f>IF(G692="","",IFERROR(LEFT(SUBSTITUTE(G692,"#","?"),FIND("?",SUBSTITUTE(G692,"#","?"))-1),G692))</f>
        <v/>
      </c>
      <c r="I692">
        <f>IF(H692="","",LOWER(IF(AND(LEN(H692)&gt;1,RIGHT(H692,1)="/"),LEFT(H692,LEN(H692)-1),H692)))</f>
        <v/>
      </c>
      <c r="J692">
        <f>IF(I692="","",IFERROR(N(INDEX($A692:$E692,1,Rules!$H$16)),0))</f>
        <v/>
      </c>
      <c r="K692">
        <f>IF(I692="","",IFERROR(N(INDEX($A692:$E692,1,Rules!$H$17)),0))</f>
        <v/>
      </c>
      <c r="L692">
        <f>IF(I692="","",IFERROR(N(INDEX($A692:$E692,1,Rules!$H$18))*K692,0))</f>
        <v/>
      </c>
      <c r="M692">
        <f>IF(I692="","",IF(COUNTIF(Crawl!$EC$2:$EC$2001,I692)&gt;0,"Yes","No"))</f>
        <v/>
      </c>
    </row>
    <row r="693">
      <c r="G693">
        <f>IF(A693="","",IF(LEFT(A693,4)="http",IFERROR(MID(A693,FIND("/",A693,FIND("//",A693)+2),2000),"/"),A693))</f>
        <v/>
      </c>
      <c r="H693">
        <f>IF(G693="","",IFERROR(LEFT(SUBSTITUTE(G693,"#","?"),FIND("?",SUBSTITUTE(G693,"#","?"))-1),G693))</f>
        <v/>
      </c>
      <c r="I693">
        <f>IF(H693="","",LOWER(IF(AND(LEN(H693)&gt;1,RIGHT(H693,1)="/"),LEFT(H693,LEN(H693)-1),H693)))</f>
        <v/>
      </c>
      <c r="J693">
        <f>IF(I693="","",IFERROR(N(INDEX($A693:$E693,1,Rules!$H$16)),0))</f>
        <v/>
      </c>
      <c r="K693">
        <f>IF(I693="","",IFERROR(N(INDEX($A693:$E693,1,Rules!$H$17)),0))</f>
        <v/>
      </c>
      <c r="L693">
        <f>IF(I693="","",IFERROR(N(INDEX($A693:$E693,1,Rules!$H$18))*K693,0))</f>
        <v/>
      </c>
      <c r="M693">
        <f>IF(I693="","",IF(COUNTIF(Crawl!$EC$2:$EC$2001,I693)&gt;0,"Yes","No"))</f>
        <v/>
      </c>
    </row>
    <row r="694">
      <c r="G694">
        <f>IF(A694="","",IF(LEFT(A694,4)="http",IFERROR(MID(A694,FIND("/",A694,FIND("//",A694)+2),2000),"/"),A694))</f>
        <v/>
      </c>
      <c r="H694">
        <f>IF(G694="","",IFERROR(LEFT(SUBSTITUTE(G694,"#","?"),FIND("?",SUBSTITUTE(G694,"#","?"))-1),G694))</f>
        <v/>
      </c>
      <c r="I694">
        <f>IF(H694="","",LOWER(IF(AND(LEN(H694)&gt;1,RIGHT(H694,1)="/"),LEFT(H694,LEN(H694)-1),H694)))</f>
        <v/>
      </c>
      <c r="J694">
        <f>IF(I694="","",IFERROR(N(INDEX($A694:$E694,1,Rules!$H$16)),0))</f>
        <v/>
      </c>
      <c r="K694">
        <f>IF(I694="","",IFERROR(N(INDEX($A694:$E694,1,Rules!$H$17)),0))</f>
        <v/>
      </c>
      <c r="L694">
        <f>IF(I694="","",IFERROR(N(INDEX($A694:$E694,1,Rules!$H$18))*K694,0))</f>
        <v/>
      </c>
      <c r="M694">
        <f>IF(I694="","",IF(COUNTIF(Crawl!$EC$2:$EC$2001,I694)&gt;0,"Yes","No"))</f>
        <v/>
      </c>
    </row>
    <row r="695">
      <c r="G695">
        <f>IF(A695="","",IF(LEFT(A695,4)="http",IFERROR(MID(A695,FIND("/",A695,FIND("//",A695)+2),2000),"/"),A695))</f>
        <v/>
      </c>
      <c r="H695">
        <f>IF(G695="","",IFERROR(LEFT(SUBSTITUTE(G695,"#","?"),FIND("?",SUBSTITUTE(G695,"#","?"))-1),G695))</f>
        <v/>
      </c>
      <c r="I695">
        <f>IF(H695="","",LOWER(IF(AND(LEN(H695)&gt;1,RIGHT(H695,1)="/"),LEFT(H695,LEN(H695)-1),H695)))</f>
        <v/>
      </c>
      <c r="J695">
        <f>IF(I695="","",IFERROR(N(INDEX($A695:$E695,1,Rules!$H$16)),0))</f>
        <v/>
      </c>
      <c r="K695">
        <f>IF(I695="","",IFERROR(N(INDEX($A695:$E695,1,Rules!$H$17)),0))</f>
        <v/>
      </c>
      <c r="L695">
        <f>IF(I695="","",IFERROR(N(INDEX($A695:$E695,1,Rules!$H$18))*K695,0))</f>
        <v/>
      </c>
      <c r="M695">
        <f>IF(I695="","",IF(COUNTIF(Crawl!$EC$2:$EC$2001,I695)&gt;0,"Yes","No"))</f>
        <v/>
      </c>
    </row>
    <row r="696">
      <c r="G696">
        <f>IF(A696="","",IF(LEFT(A696,4)="http",IFERROR(MID(A696,FIND("/",A696,FIND("//",A696)+2),2000),"/"),A696))</f>
        <v/>
      </c>
      <c r="H696">
        <f>IF(G696="","",IFERROR(LEFT(SUBSTITUTE(G696,"#","?"),FIND("?",SUBSTITUTE(G696,"#","?"))-1),G696))</f>
        <v/>
      </c>
      <c r="I696">
        <f>IF(H696="","",LOWER(IF(AND(LEN(H696)&gt;1,RIGHT(H696,1)="/"),LEFT(H696,LEN(H696)-1),H696)))</f>
        <v/>
      </c>
      <c r="J696">
        <f>IF(I696="","",IFERROR(N(INDEX($A696:$E696,1,Rules!$H$16)),0))</f>
        <v/>
      </c>
      <c r="K696">
        <f>IF(I696="","",IFERROR(N(INDEX($A696:$E696,1,Rules!$H$17)),0))</f>
        <v/>
      </c>
      <c r="L696">
        <f>IF(I696="","",IFERROR(N(INDEX($A696:$E696,1,Rules!$H$18))*K696,0))</f>
        <v/>
      </c>
      <c r="M696">
        <f>IF(I696="","",IF(COUNTIF(Crawl!$EC$2:$EC$2001,I696)&gt;0,"Yes","No"))</f>
        <v/>
      </c>
    </row>
    <row r="697">
      <c r="G697">
        <f>IF(A697="","",IF(LEFT(A697,4)="http",IFERROR(MID(A697,FIND("/",A697,FIND("//",A697)+2),2000),"/"),A697))</f>
        <v/>
      </c>
      <c r="H697">
        <f>IF(G697="","",IFERROR(LEFT(SUBSTITUTE(G697,"#","?"),FIND("?",SUBSTITUTE(G697,"#","?"))-1),G697))</f>
        <v/>
      </c>
      <c r="I697">
        <f>IF(H697="","",LOWER(IF(AND(LEN(H697)&gt;1,RIGHT(H697,1)="/"),LEFT(H697,LEN(H697)-1),H697)))</f>
        <v/>
      </c>
      <c r="J697">
        <f>IF(I697="","",IFERROR(N(INDEX($A697:$E697,1,Rules!$H$16)),0))</f>
        <v/>
      </c>
      <c r="K697">
        <f>IF(I697="","",IFERROR(N(INDEX($A697:$E697,1,Rules!$H$17)),0))</f>
        <v/>
      </c>
      <c r="L697">
        <f>IF(I697="","",IFERROR(N(INDEX($A697:$E697,1,Rules!$H$18))*K697,0))</f>
        <v/>
      </c>
      <c r="M697">
        <f>IF(I697="","",IF(COUNTIF(Crawl!$EC$2:$EC$2001,I697)&gt;0,"Yes","No"))</f>
        <v/>
      </c>
    </row>
    <row r="698">
      <c r="G698">
        <f>IF(A698="","",IF(LEFT(A698,4)="http",IFERROR(MID(A698,FIND("/",A698,FIND("//",A698)+2),2000),"/"),A698))</f>
        <v/>
      </c>
      <c r="H698">
        <f>IF(G698="","",IFERROR(LEFT(SUBSTITUTE(G698,"#","?"),FIND("?",SUBSTITUTE(G698,"#","?"))-1),G698))</f>
        <v/>
      </c>
      <c r="I698">
        <f>IF(H698="","",LOWER(IF(AND(LEN(H698)&gt;1,RIGHT(H698,1)="/"),LEFT(H698,LEN(H698)-1),H698)))</f>
        <v/>
      </c>
      <c r="J698">
        <f>IF(I698="","",IFERROR(N(INDEX($A698:$E698,1,Rules!$H$16)),0))</f>
        <v/>
      </c>
      <c r="K698">
        <f>IF(I698="","",IFERROR(N(INDEX($A698:$E698,1,Rules!$H$17)),0))</f>
        <v/>
      </c>
      <c r="L698">
        <f>IF(I698="","",IFERROR(N(INDEX($A698:$E698,1,Rules!$H$18))*K698,0))</f>
        <v/>
      </c>
      <c r="M698">
        <f>IF(I698="","",IF(COUNTIF(Crawl!$EC$2:$EC$2001,I698)&gt;0,"Yes","No"))</f>
        <v/>
      </c>
    </row>
    <row r="699">
      <c r="G699">
        <f>IF(A699="","",IF(LEFT(A699,4)="http",IFERROR(MID(A699,FIND("/",A699,FIND("//",A699)+2),2000),"/"),A699))</f>
        <v/>
      </c>
      <c r="H699">
        <f>IF(G699="","",IFERROR(LEFT(SUBSTITUTE(G699,"#","?"),FIND("?",SUBSTITUTE(G699,"#","?"))-1),G699))</f>
        <v/>
      </c>
      <c r="I699">
        <f>IF(H699="","",LOWER(IF(AND(LEN(H699)&gt;1,RIGHT(H699,1)="/"),LEFT(H699,LEN(H699)-1),H699)))</f>
        <v/>
      </c>
      <c r="J699">
        <f>IF(I699="","",IFERROR(N(INDEX($A699:$E699,1,Rules!$H$16)),0))</f>
        <v/>
      </c>
      <c r="K699">
        <f>IF(I699="","",IFERROR(N(INDEX($A699:$E699,1,Rules!$H$17)),0))</f>
        <v/>
      </c>
      <c r="L699">
        <f>IF(I699="","",IFERROR(N(INDEX($A699:$E699,1,Rules!$H$18))*K699,0))</f>
        <v/>
      </c>
      <c r="M699">
        <f>IF(I699="","",IF(COUNTIF(Crawl!$EC$2:$EC$2001,I699)&gt;0,"Yes","No"))</f>
        <v/>
      </c>
    </row>
    <row r="700">
      <c r="G700">
        <f>IF(A700="","",IF(LEFT(A700,4)="http",IFERROR(MID(A700,FIND("/",A700,FIND("//",A700)+2),2000),"/"),A700))</f>
        <v/>
      </c>
      <c r="H700">
        <f>IF(G700="","",IFERROR(LEFT(SUBSTITUTE(G700,"#","?"),FIND("?",SUBSTITUTE(G700,"#","?"))-1),G700))</f>
        <v/>
      </c>
      <c r="I700">
        <f>IF(H700="","",LOWER(IF(AND(LEN(H700)&gt;1,RIGHT(H700,1)="/"),LEFT(H700,LEN(H700)-1),H700)))</f>
        <v/>
      </c>
      <c r="J700">
        <f>IF(I700="","",IFERROR(N(INDEX($A700:$E700,1,Rules!$H$16)),0))</f>
        <v/>
      </c>
      <c r="K700">
        <f>IF(I700="","",IFERROR(N(INDEX($A700:$E700,1,Rules!$H$17)),0))</f>
        <v/>
      </c>
      <c r="L700">
        <f>IF(I700="","",IFERROR(N(INDEX($A700:$E700,1,Rules!$H$18))*K700,0))</f>
        <v/>
      </c>
      <c r="M700">
        <f>IF(I700="","",IF(COUNTIF(Crawl!$EC$2:$EC$2001,I700)&gt;0,"Yes","No"))</f>
        <v/>
      </c>
    </row>
    <row r="701">
      <c r="G701">
        <f>IF(A701="","",IF(LEFT(A701,4)="http",IFERROR(MID(A701,FIND("/",A701,FIND("//",A701)+2),2000),"/"),A701))</f>
        <v/>
      </c>
      <c r="H701">
        <f>IF(G701="","",IFERROR(LEFT(SUBSTITUTE(G701,"#","?"),FIND("?",SUBSTITUTE(G701,"#","?"))-1),G701))</f>
        <v/>
      </c>
      <c r="I701">
        <f>IF(H701="","",LOWER(IF(AND(LEN(H701)&gt;1,RIGHT(H701,1)="/"),LEFT(H701,LEN(H701)-1),H701)))</f>
        <v/>
      </c>
      <c r="J701">
        <f>IF(I701="","",IFERROR(N(INDEX($A701:$E701,1,Rules!$H$16)),0))</f>
        <v/>
      </c>
      <c r="K701">
        <f>IF(I701="","",IFERROR(N(INDEX($A701:$E701,1,Rules!$H$17)),0))</f>
        <v/>
      </c>
      <c r="L701">
        <f>IF(I701="","",IFERROR(N(INDEX($A701:$E701,1,Rules!$H$18))*K701,0))</f>
        <v/>
      </c>
      <c r="M701">
        <f>IF(I701="","",IF(COUNTIF(Crawl!$EC$2:$EC$2001,I701)&gt;0,"Yes","No"))</f>
        <v/>
      </c>
    </row>
    <row r="702">
      <c r="G702">
        <f>IF(A702="","",IF(LEFT(A702,4)="http",IFERROR(MID(A702,FIND("/",A702,FIND("//",A702)+2),2000),"/"),A702))</f>
        <v/>
      </c>
      <c r="H702">
        <f>IF(G702="","",IFERROR(LEFT(SUBSTITUTE(G702,"#","?"),FIND("?",SUBSTITUTE(G702,"#","?"))-1),G702))</f>
        <v/>
      </c>
      <c r="I702">
        <f>IF(H702="","",LOWER(IF(AND(LEN(H702)&gt;1,RIGHT(H702,1)="/"),LEFT(H702,LEN(H702)-1),H702)))</f>
        <v/>
      </c>
      <c r="J702">
        <f>IF(I702="","",IFERROR(N(INDEX($A702:$E702,1,Rules!$H$16)),0))</f>
        <v/>
      </c>
      <c r="K702">
        <f>IF(I702="","",IFERROR(N(INDEX($A702:$E702,1,Rules!$H$17)),0))</f>
        <v/>
      </c>
      <c r="L702">
        <f>IF(I702="","",IFERROR(N(INDEX($A702:$E702,1,Rules!$H$18))*K702,0))</f>
        <v/>
      </c>
      <c r="M702">
        <f>IF(I702="","",IF(COUNTIF(Crawl!$EC$2:$EC$2001,I702)&gt;0,"Yes","No"))</f>
        <v/>
      </c>
    </row>
    <row r="703">
      <c r="G703">
        <f>IF(A703="","",IF(LEFT(A703,4)="http",IFERROR(MID(A703,FIND("/",A703,FIND("//",A703)+2),2000),"/"),A703))</f>
        <v/>
      </c>
      <c r="H703">
        <f>IF(G703="","",IFERROR(LEFT(SUBSTITUTE(G703,"#","?"),FIND("?",SUBSTITUTE(G703,"#","?"))-1),G703))</f>
        <v/>
      </c>
      <c r="I703">
        <f>IF(H703="","",LOWER(IF(AND(LEN(H703)&gt;1,RIGHT(H703,1)="/"),LEFT(H703,LEN(H703)-1),H703)))</f>
        <v/>
      </c>
      <c r="J703">
        <f>IF(I703="","",IFERROR(N(INDEX($A703:$E703,1,Rules!$H$16)),0))</f>
        <v/>
      </c>
      <c r="K703">
        <f>IF(I703="","",IFERROR(N(INDEX($A703:$E703,1,Rules!$H$17)),0))</f>
        <v/>
      </c>
      <c r="L703">
        <f>IF(I703="","",IFERROR(N(INDEX($A703:$E703,1,Rules!$H$18))*K703,0))</f>
        <v/>
      </c>
      <c r="M703">
        <f>IF(I703="","",IF(COUNTIF(Crawl!$EC$2:$EC$2001,I703)&gt;0,"Yes","No"))</f>
        <v/>
      </c>
    </row>
    <row r="704">
      <c r="G704">
        <f>IF(A704="","",IF(LEFT(A704,4)="http",IFERROR(MID(A704,FIND("/",A704,FIND("//",A704)+2),2000),"/"),A704))</f>
        <v/>
      </c>
      <c r="H704">
        <f>IF(G704="","",IFERROR(LEFT(SUBSTITUTE(G704,"#","?"),FIND("?",SUBSTITUTE(G704,"#","?"))-1),G704))</f>
        <v/>
      </c>
      <c r="I704">
        <f>IF(H704="","",LOWER(IF(AND(LEN(H704)&gt;1,RIGHT(H704,1)="/"),LEFT(H704,LEN(H704)-1),H704)))</f>
        <v/>
      </c>
      <c r="J704">
        <f>IF(I704="","",IFERROR(N(INDEX($A704:$E704,1,Rules!$H$16)),0))</f>
        <v/>
      </c>
      <c r="K704">
        <f>IF(I704="","",IFERROR(N(INDEX($A704:$E704,1,Rules!$H$17)),0))</f>
        <v/>
      </c>
      <c r="L704">
        <f>IF(I704="","",IFERROR(N(INDEX($A704:$E704,1,Rules!$H$18))*K704,0))</f>
        <v/>
      </c>
      <c r="M704">
        <f>IF(I704="","",IF(COUNTIF(Crawl!$EC$2:$EC$2001,I704)&gt;0,"Yes","No"))</f>
        <v/>
      </c>
    </row>
    <row r="705">
      <c r="G705">
        <f>IF(A705="","",IF(LEFT(A705,4)="http",IFERROR(MID(A705,FIND("/",A705,FIND("//",A705)+2),2000),"/"),A705))</f>
        <v/>
      </c>
      <c r="H705">
        <f>IF(G705="","",IFERROR(LEFT(SUBSTITUTE(G705,"#","?"),FIND("?",SUBSTITUTE(G705,"#","?"))-1),G705))</f>
        <v/>
      </c>
      <c r="I705">
        <f>IF(H705="","",LOWER(IF(AND(LEN(H705)&gt;1,RIGHT(H705,1)="/"),LEFT(H705,LEN(H705)-1),H705)))</f>
        <v/>
      </c>
      <c r="J705">
        <f>IF(I705="","",IFERROR(N(INDEX($A705:$E705,1,Rules!$H$16)),0))</f>
        <v/>
      </c>
      <c r="K705">
        <f>IF(I705="","",IFERROR(N(INDEX($A705:$E705,1,Rules!$H$17)),0))</f>
        <v/>
      </c>
      <c r="L705">
        <f>IF(I705="","",IFERROR(N(INDEX($A705:$E705,1,Rules!$H$18))*K705,0))</f>
        <v/>
      </c>
      <c r="M705">
        <f>IF(I705="","",IF(COUNTIF(Crawl!$EC$2:$EC$2001,I705)&gt;0,"Yes","No"))</f>
        <v/>
      </c>
    </row>
    <row r="706">
      <c r="G706">
        <f>IF(A706="","",IF(LEFT(A706,4)="http",IFERROR(MID(A706,FIND("/",A706,FIND("//",A706)+2),2000),"/"),A706))</f>
        <v/>
      </c>
      <c r="H706">
        <f>IF(G706="","",IFERROR(LEFT(SUBSTITUTE(G706,"#","?"),FIND("?",SUBSTITUTE(G706,"#","?"))-1),G706))</f>
        <v/>
      </c>
      <c r="I706">
        <f>IF(H706="","",LOWER(IF(AND(LEN(H706)&gt;1,RIGHT(H706,1)="/"),LEFT(H706,LEN(H706)-1),H706)))</f>
        <v/>
      </c>
      <c r="J706">
        <f>IF(I706="","",IFERROR(N(INDEX($A706:$E706,1,Rules!$H$16)),0))</f>
        <v/>
      </c>
      <c r="K706">
        <f>IF(I706="","",IFERROR(N(INDEX($A706:$E706,1,Rules!$H$17)),0))</f>
        <v/>
      </c>
      <c r="L706">
        <f>IF(I706="","",IFERROR(N(INDEX($A706:$E706,1,Rules!$H$18))*K706,0))</f>
        <v/>
      </c>
      <c r="M706">
        <f>IF(I706="","",IF(COUNTIF(Crawl!$EC$2:$EC$2001,I706)&gt;0,"Yes","No"))</f>
        <v/>
      </c>
    </row>
    <row r="707">
      <c r="G707">
        <f>IF(A707="","",IF(LEFT(A707,4)="http",IFERROR(MID(A707,FIND("/",A707,FIND("//",A707)+2),2000),"/"),A707))</f>
        <v/>
      </c>
      <c r="H707">
        <f>IF(G707="","",IFERROR(LEFT(SUBSTITUTE(G707,"#","?"),FIND("?",SUBSTITUTE(G707,"#","?"))-1),G707))</f>
        <v/>
      </c>
      <c r="I707">
        <f>IF(H707="","",LOWER(IF(AND(LEN(H707)&gt;1,RIGHT(H707,1)="/"),LEFT(H707,LEN(H707)-1),H707)))</f>
        <v/>
      </c>
      <c r="J707">
        <f>IF(I707="","",IFERROR(N(INDEX($A707:$E707,1,Rules!$H$16)),0))</f>
        <v/>
      </c>
      <c r="K707">
        <f>IF(I707="","",IFERROR(N(INDEX($A707:$E707,1,Rules!$H$17)),0))</f>
        <v/>
      </c>
      <c r="L707">
        <f>IF(I707="","",IFERROR(N(INDEX($A707:$E707,1,Rules!$H$18))*K707,0))</f>
        <v/>
      </c>
      <c r="M707">
        <f>IF(I707="","",IF(COUNTIF(Crawl!$EC$2:$EC$2001,I707)&gt;0,"Yes","No"))</f>
        <v/>
      </c>
    </row>
    <row r="708">
      <c r="G708">
        <f>IF(A708="","",IF(LEFT(A708,4)="http",IFERROR(MID(A708,FIND("/",A708,FIND("//",A708)+2),2000),"/"),A708))</f>
        <v/>
      </c>
      <c r="H708">
        <f>IF(G708="","",IFERROR(LEFT(SUBSTITUTE(G708,"#","?"),FIND("?",SUBSTITUTE(G708,"#","?"))-1),G708))</f>
        <v/>
      </c>
      <c r="I708">
        <f>IF(H708="","",LOWER(IF(AND(LEN(H708)&gt;1,RIGHT(H708,1)="/"),LEFT(H708,LEN(H708)-1),H708)))</f>
        <v/>
      </c>
      <c r="J708">
        <f>IF(I708="","",IFERROR(N(INDEX($A708:$E708,1,Rules!$H$16)),0))</f>
        <v/>
      </c>
      <c r="K708">
        <f>IF(I708="","",IFERROR(N(INDEX($A708:$E708,1,Rules!$H$17)),0))</f>
        <v/>
      </c>
      <c r="L708">
        <f>IF(I708="","",IFERROR(N(INDEX($A708:$E708,1,Rules!$H$18))*K708,0))</f>
        <v/>
      </c>
      <c r="M708">
        <f>IF(I708="","",IF(COUNTIF(Crawl!$EC$2:$EC$2001,I708)&gt;0,"Yes","No"))</f>
        <v/>
      </c>
    </row>
    <row r="709">
      <c r="G709">
        <f>IF(A709="","",IF(LEFT(A709,4)="http",IFERROR(MID(A709,FIND("/",A709,FIND("//",A709)+2),2000),"/"),A709))</f>
        <v/>
      </c>
      <c r="H709">
        <f>IF(G709="","",IFERROR(LEFT(SUBSTITUTE(G709,"#","?"),FIND("?",SUBSTITUTE(G709,"#","?"))-1),G709))</f>
        <v/>
      </c>
      <c r="I709">
        <f>IF(H709="","",LOWER(IF(AND(LEN(H709)&gt;1,RIGHT(H709,1)="/"),LEFT(H709,LEN(H709)-1),H709)))</f>
        <v/>
      </c>
      <c r="J709">
        <f>IF(I709="","",IFERROR(N(INDEX($A709:$E709,1,Rules!$H$16)),0))</f>
        <v/>
      </c>
      <c r="K709">
        <f>IF(I709="","",IFERROR(N(INDEX($A709:$E709,1,Rules!$H$17)),0))</f>
        <v/>
      </c>
      <c r="L709">
        <f>IF(I709="","",IFERROR(N(INDEX($A709:$E709,1,Rules!$H$18))*K709,0))</f>
        <v/>
      </c>
      <c r="M709">
        <f>IF(I709="","",IF(COUNTIF(Crawl!$EC$2:$EC$2001,I709)&gt;0,"Yes","No"))</f>
        <v/>
      </c>
    </row>
    <row r="710">
      <c r="G710">
        <f>IF(A710="","",IF(LEFT(A710,4)="http",IFERROR(MID(A710,FIND("/",A710,FIND("//",A710)+2),2000),"/"),A710))</f>
        <v/>
      </c>
      <c r="H710">
        <f>IF(G710="","",IFERROR(LEFT(SUBSTITUTE(G710,"#","?"),FIND("?",SUBSTITUTE(G710,"#","?"))-1),G710))</f>
        <v/>
      </c>
      <c r="I710">
        <f>IF(H710="","",LOWER(IF(AND(LEN(H710)&gt;1,RIGHT(H710,1)="/"),LEFT(H710,LEN(H710)-1),H710)))</f>
        <v/>
      </c>
      <c r="J710">
        <f>IF(I710="","",IFERROR(N(INDEX($A710:$E710,1,Rules!$H$16)),0))</f>
        <v/>
      </c>
      <c r="K710">
        <f>IF(I710="","",IFERROR(N(INDEX($A710:$E710,1,Rules!$H$17)),0))</f>
        <v/>
      </c>
      <c r="L710">
        <f>IF(I710="","",IFERROR(N(INDEX($A710:$E710,1,Rules!$H$18))*K710,0))</f>
        <v/>
      </c>
      <c r="M710">
        <f>IF(I710="","",IF(COUNTIF(Crawl!$EC$2:$EC$2001,I710)&gt;0,"Yes","No"))</f>
        <v/>
      </c>
    </row>
    <row r="711">
      <c r="G711">
        <f>IF(A711="","",IF(LEFT(A711,4)="http",IFERROR(MID(A711,FIND("/",A711,FIND("//",A711)+2),2000),"/"),A711))</f>
        <v/>
      </c>
      <c r="H711">
        <f>IF(G711="","",IFERROR(LEFT(SUBSTITUTE(G711,"#","?"),FIND("?",SUBSTITUTE(G711,"#","?"))-1),G711))</f>
        <v/>
      </c>
      <c r="I711">
        <f>IF(H711="","",LOWER(IF(AND(LEN(H711)&gt;1,RIGHT(H711,1)="/"),LEFT(H711,LEN(H711)-1),H711)))</f>
        <v/>
      </c>
      <c r="J711">
        <f>IF(I711="","",IFERROR(N(INDEX($A711:$E711,1,Rules!$H$16)),0))</f>
        <v/>
      </c>
      <c r="K711">
        <f>IF(I711="","",IFERROR(N(INDEX($A711:$E711,1,Rules!$H$17)),0))</f>
        <v/>
      </c>
      <c r="L711">
        <f>IF(I711="","",IFERROR(N(INDEX($A711:$E711,1,Rules!$H$18))*K711,0))</f>
        <v/>
      </c>
      <c r="M711">
        <f>IF(I711="","",IF(COUNTIF(Crawl!$EC$2:$EC$2001,I711)&gt;0,"Yes","No"))</f>
        <v/>
      </c>
    </row>
    <row r="712">
      <c r="G712">
        <f>IF(A712="","",IF(LEFT(A712,4)="http",IFERROR(MID(A712,FIND("/",A712,FIND("//",A712)+2),2000),"/"),A712))</f>
        <v/>
      </c>
      <c r="H712">
        <f>IF(G712="","",IFERROR(LEFT(SUBSTITUTE(G712,"#","?"),FIND("?",SUBSTITUTE(G712,"#","?"))-1),G712))</f>
        <v/>
      </c>
      <c r="I712">
        <f>IF(H712="","",LOWER(IF(AND(LEN(H712)&gt;1,RIGHT(H712,1)="/"),LEFT(H712,LEN(H712)-1),H712)))</f>
        <v/>
      </c>
      <c r="J712">
        <f>IF(I712="","",IFERROR(N(INDEX($A712:$E712,1,Rules!$H$16)),0))</f>
        <v/>
      </c>
      <c r="K712">
        <f>IF(I712="","",IFERROR(N(INDEX($A712:$E712,1,Rules!$H$17)),0))</f>
        <v/>
      </c>
      <c r="L712">
        <f>IF(I712="","",IFERROR(N(INDEX($A712:$E712,1,Rules!$H$18))*K712,0))</f>
        <v/>
      </c>
      <c r="M712">
        <f>IF(I712="","",IF(COUNTIF(Crawl!$EC$2:$EC$2001,I712)&gt;0,"Yes","No"))</f>
        <v/>
      </c>
    </row>
    <row r="713">
      <c r="G713">
        <f>IF(A713="","",IF(LEFT(A713,4)="http",IFERROR(MID(A713,FIND("/",A713,FIND("//",A713)+2),2000),"/"),A713))</f>
        <v/>
      </c>
      <c r="H713">
        <f>IF(G713="","",IFERROR(LEFT(SUBSTITUTE(G713,"#","?"),FIND("?",SUBSTITUTE(G713,"#","?"))-1),G713))</f>
        <v/>
      </c>
      <c r="I713">
        <f>IF(H713="","",LOWER(IF(AND(LEN(H713)&gt;1,RIGHT(H713,1)="/"),LEFT(H713,LEN(H713)-1),H713)))</f>
        <v/>
      </c>
      <c r="J713">
        <f>IF(I713="","",IFERROR(N(INDEX($A713:$E713,1,Rules!$H$16)),0))</f>
        <v/>
      </c>
      <c r="K713">
        <f>IF(I713="","",IFERROR(N(INDEX($A713:$E713,1,Rules!$H$17)),0))</f>
        <v/>
      </c>
      <c r="L713">
        <f>IF(I713="","",IFERROR(N(INDEX($A713:$E713,1,Rules!$H$18))*K713,0))</f>
        <v/>
      </c>
      <c r="M713">
        <f>IF(I713="","",IF(COUNTIF(Crawl!$EC$2:$EC$2001,I713)&gt;0,"Yes","No"))</f>
        <v/>
      </c>
    </row>
    <row r="714">
      <c r="G714">
        <f>IF(A714="","",IF(LEFT(A714,4)="http",IFERROR(MID(A714,FIND("/",A714,FIND("//",A714)+2),2000),"/"),A714))</f>
        <v/>
      </c>
      <c r="H714">
        <f>IF(G714="","",IFERROR(LEFT(SUBSTITUTE(G714,"#","?"),FIND("?",SUBSTITUTE(G714,"#","?"))-1),G714))</f>
        <v/>
      </c>
      <c r="I714">
        <f>IF(H714="","",LOWER(IF(AND(LEN(H714)&gt;1,RIGHT(H714,1)="/"),LEFT(H714,LEN(H714)-1),H714)))</f>
        <v/>
      </c>
      <c r="J714">
        <f>IF(I714="","",IFERROR(N(INDEX($A714:$E714,1,Rules!$H$16)),0))</f>
        <v/>
      </c>
      <c r="K714">
        <f>IF(I714="","",IFERROR(N(INDEX($A714:$E714,1,Rules!$H$17)),0))</f>
        <v/>
      </c>
      <c r="L714">
        <f>IF(I714="","",IFERROR(N(INDEX($A714:$E714,1,Rules!$H$18))*K714,0))</f>
        <v/>
      </c>
      <c r="M714">
        <f>IF(I714="","",IF(COUNTIF(Crawl!$EC$2:$EC$2001,I714)&gt;0,"Yes","No"))</f>
        <v/>
      </c>
    </row>
    <row r="715">
      <c r="G715">
        <f>IF(A715="","",IF(LEFT(A715,4)="http",IFERROR(MID(A715,FIND("/",A715,FIND("//",A715)+2),2000),"/"),A715))</f>
        <v/>
      </c>
      <c r="H715">
        <f>IF(G715="","",IFERROR(LEFT(SUBSTITUTE(G715,"#","?"),FIND("?",SUBSTITUTE(G715,"#","?"))-1),G715))</f>
        <v/>
      </c>
      <c r="I715">
        <f>IF(H715="","",LOWER(IF(AND(LEN(H715)&gt;1,RIGHT(H715,1)="/"),LEFT(H715,LEN(H715)-1),H715)))</f>
        <v/>
      </c>
      <c r="J715">
        <f>IF(I715="","",IFERROR(N(INDEX($A715:$E715,1,Rules!$H$16)),0))</f>
        <v/>
      </c>
      <c r="K715">
        <f>IF(I715="","",IFERROR(N(INDEX($A715:$E715,1,Rules!$H$17)),0))</f>
        <v/>
      </c>
      <c r="L715">
        <f>IF(I715="","",IFERROR(N(INDEX($A715:$E715,1,Rules!$H$18))*K715,0))</f>
        <v/>
      </c>
      <c r="M715">
        <f>IF(I715="","",IF(COUNTIF(Crawl!$EC$2:$EC$2001,I715)&gt;0,"Yes","No"))</f>
        <v/>
      </c>
    </row>
    <row r="716">
      <c r="G716">
        <f>IF(A716="","",IF(LEFT(A716,4)="http",IFERROR(MID(A716,FIND("/",A716,FIND("//",A716)+2),2000),"/"),A716))</f>
        <v/>
      </c>
      <c r="H716">
        <f>IF(G716="","",IFERROR(LEFT(SUBSTITUTE(G716,"#","?"),FIND("?",SUBSTITUTE(G716,"#","?"))-1),G716))</f>
        <v/>
      </c>
      <c r="I716">
        <f>IF(H716="","",LOWER(IF(AND(LEN(H716)&gt;1,RIGHT(H716,1)="/"),LEFT(H716,LEN(H716)-1),H716)))</f>
        <v/>
      </c>
      <c r="J716">
        <f>IF(I716="","",IFERROR(N(INDEX($A716:$E716,1,Rules!$H$16)),0))</f>
        <v/>
      </c>
      <c r="K716">
        <f>IF(I716="","",IFERROR(N(INDEX($A716:$E716,1,Rules!$H$17)),0))</f>
        <v/>
      </c>
      <c r="L716">
        <f>IF(I716="","",IFERROR(N(INDEX($A716:$E716,1,Rules!$H$18))*K716,0))</f>
        <v/>
      </c>
      <c r="M716">
        <f>IF(I716="","",IF(COUNTIF(Crawl!$EC$2:$EC$2001,I716)&gt;0,"Yes","No"))</f>
        <v/>
      </c>
    </row>
    <row r="717">
      <c r="G717">
        <f>IF(A717="","",IF(LEFT(A717,4)="http",IFERROR(MID(A717,FIND("/",A717,FIND("//",A717)+2),2000),"/"),A717))</f>
        <v/>
      </c>
      <c r="H717">
        <f>IF(G717="","",IFERROR(LEFT(SUBSTITUTE(G717,"#","?"),FIND("?",SUBSTITUTE(G717,"#","?"))-1),G717))</f>
        <v/>
      </c>
      <c r="I717">
        <f>IF(H717="","",LOWER(IF(AND(LEN(H717)&gt;1,RIGHT(H717,1)="/"),LEFT(H717,LEN(H717)-1),H717)))</f>
        <v/>
      </c>
      <c r="J717">
        <f>IF(I717="","",IFERROR(N(INDEX($A717:$E717,1,Rules!$H$16)),0))</f>
        <v/>
      </c>
      <c r="K717">
        <f>IF(I717="","",IFERROR(N(INDEX($A717:$E717,1,Rules!$H$17)),0))</f>
        <v/>
      </c>
      <c r="L717">
        <f>IF(I717="","",IFERROR(N(INDEX($A717:$E717,1,Rules!$H$18))*K717,0))</f>
        <v/>
      </c>
      <c r="M717">
        <f>IF(I717="","",IF(COUNTIF(Crawl!$EC$2:$EC$2001,I717)&gt;0,"Yes","No"))</f>
        <v/>
      </c>
    </row>
    <row r="718">
      <c r="G718">
        <f>IF(A718="","",IF(LEFT(A718,4)="http",IFERROR(MID(A718,FIND("/",A718,FIND("//",A718)+2),2000),"/"),A718))</f>
        <v/>
      </c>
      <c r="H718">
        <f>IF(G718="","",IFERROR(LEFT(SUBSTITUTE(G718,"#","?"),FIND("?",SUBSTITUTE(G718,"#","?"))-1),G718))</f>
        <v/>
      </c>
      <c r="I718">
        <f>IF(H718="","",LOWER(IF(AND(LEN(H718)&gt;1,RIGHT(H718,1)="/"),LEFT(H718,LEN(H718)-1),H718)))</f>
        <v/>
      </c>
      <c r="J718">
        <f>IF(I718="","",IFERROR(N(INDEX($A718:$E718,1,Rules!$H$16)),0))</f>
        <v/>
      </c>
      <c r="K718">
        <f>IF(I718="","",IFERROR(N(INDEX($A718:$E718,1,Rules!$H$17)),0))</f>
        <v/>
      </c>
      <c r="L718">
        <f>IF(I718="","",IFERROR(N(INDEX($A718:$E718,1,Rules!$H$18))*K718,0))</f>
        <v/>
      </c>
      <c r="M718">
        <f>IF(I718="","",IF(COUNTIF(Crawl!$EC$2:$EC$2001,I718)&gt;0,"Yes","No"))</f>
        <v/>
      </c>
    </row>
    <row r="719">
      <c r="G719">
        <f>IF(A719="","",IF(LEFT(A719,4)="http",IFERROR(MID(A719,FIND("/",A719,FIND("//",A719)+2),2000),"/"),A719))</f>
        <v/>
      </c>
      <c r="H719">
        <f>IF(G719="","",IFERROR(LEFT(SUBSTITUTE(G719,"#","?"),FIND("?",SUBSTITUTE(G719,"#","?"))-1),G719))</f>
        <v/>
      </c>
      <c r="I719">
        <f>IF(H719="","",LOWER(IF(AND(LEN(H719)&gt;1,RIGHT(H719,1)="/"),LEFT(H719,LEN(H719)-1),H719)))</f>
        <v/>
      </c>
      <c r="J719">
        <f>IF(I719="","",IFERROR(N(INDEX($A719:$E719,1,Rules!$H$16)),0))</f>
        <v/>
      </c>
      <c r="K719">
        <f>IF(I719="","",IFERROR(N(INDEX($A719:$E719,1,Rules!$H$17)),0))</f>
        <v/>
      </c>
      <c r="L719">
        <f>IF(I719="","",IFERROR(N(INDEX($A719:$E719,1,Rules!$H$18))*K719,0))</f>
        <v/>
      </c>
      <c r="M719">
        <f>IF(I719="","",IF(COUNTIF(Crawl!$EC$2:$EC$2001,I719)&gt;0,"Yes","No"))</f>
        <v/>
      </c>
    </row>
    <row r="720">
      <c r="G720">
        <f>IF(A720="","",IF(LEFT(A720,4)="http",IFERROR(MID(A720,FIND("/",A720,FIND("//",A720)+2),2000),"/"),A720))</f>
        <v/>
      </c>
      <c r="H720">
        <f>IF(G720="","",IFERROR(LEFT(SUBSTITUTE(G720,"#","?"),FIND("?",SUBSTITUTE(G720,"#","?"))-1),G720))</f>
        <v/>
      </c>
      <c r="I720">
        <f>IF(H720="","",LOWER(IF(AND(LEN(H720)&gt;1,RIGHT(H720,1)="/"),LEFT(H720,LEN(H720)-1),H720)))</f>
        <v/>
      </c>
      <c r="J720">
        <f>IF(I720="","",IFERROR(N(INDEX($A720:$E720,1,Rules!$H$16)),0))</f>
        <v/>
      </c>
      <c r="K720">
        <f>IF(I720="","",IFERROR(N(INDEX($A720:$E720,1,Rules!$H$17)),0))</f>
        <v/>
      </c>
      <c r="L720">
        <f>IF(I720="","",IFERROR(N(INDEX($A720:$E720,1,Rules!$H$18))*K720,0))</f>
        <v/>
      </c>
      <c r="M720">
        <f>IF(I720="","",IF(COUNTIF(Crawl!$EC$2:$EC$2001,I720)&gt;0,"Yes","No"))</f>
        <v/>
      </c>
    </row>
    <row r="721">
      <c r="G721">
        <f>IF(A721="","",IF(LEFT(A721,4)="http",IFERROR(MID(A721,FIND("/",A721,FIND("//",A721)+2),2000),"/"),A721))</f>
        <v/>
      </c>
      <c r="H721">
        <f>IF(G721="","",IFERROR(LEFT(SUBSTITUTE(G721,"#","?"),FIND("?",SUBSTITUTE(G721,"#","?"))-1),G721))</f>
        <v/>
      </c>
      <c r="I721">
        <f>IF(H721="","",LOWER(IF(AND(LEN(H721)&gt;1,RIGHT(H721,1)="/"),LEFT(H721,LEN(H721)-1),H721)))</f>
        <v/>
      </c>
      <c r="J721">
        <f>IF(I721="","",IFERROR(N(INDEX($A721:$E721,1,Rules!$H$16)),0))</f>
        <v/>
      </c>
      <c r="K721">
        <f>IF(I721="","",IFERROR(N(INDEX($A721:$E721,1,Rules!$H$17)),0))</f>
        <v/>
      </c>
      <c r="L721">
        <f>IF(I721="","",IFERROR(N(INDEX($A721:$E721,1,Rules!$H$18))*K721,0))</f>
        <v/>
      </c>
      <c r="M721">
        <f>IF(I721="","",IF(COUNTIF(Crawl!$EC$2:$EC$2001,I721)&gt;0,"Yes","No"))</f>
        <v/>
      </c>
    </row>
    <row r="722">
      <c r="G722">
        <f>IF(A722="","",IF(LEFT(A722,4)="http",IFERROR(MID(A722,FIND("/",A722,FIND("//",A722)+2),2000),"/"),A722))</f>
        <v/>
      </c>
      <c r="H722">
        <f>IF(G722="","",IFERROR(LEFT(SUBSTITUTE(G722,"#","?"),FIND("?",SUBSTITUTE(G722,"#","?"))-1),G722))</f>
        <v/>
      </c>
      <c r="I722">
        <f>IF(H722="","",LOWER(IF(AND(LEN(H722)&gt;1,RIGHT(H722,1)="/"),LEFT(H722,LEN(H722)-1),H722)))</f>
        <v/>
      </c>
      <c r="J722">
        <f>IF(I722="","",IFERROR(N(INDEX($A722:$E722,1,Rules!$H$16)),0))</f>
        <v/>
      </c>
      <c r="K722">
        <f>IF(I722="","",IFERROR(N(INDEX($A722:$E722,1,Rules!$H$17)),0))</f>
        <v/>
      </c>
      <c r="L722">
        <f>IF(I722="","",IFERROR(N(INDEX($A722:$E722,1,Rules!$H$18))*K722,0))</f>
        <v/>
      </c>
      <c r="M722">
        <f>IF(I722="","",IF(COUNTIF(Crawl!$EC$2:$EC$2001,I722)&gt;0,"Yes","No"))</f>
        <v/>
      </c>
    </row>
    <row r="723">
      <c r="G723">
        <f>IF(A723="","",IF(LEFT(A723,4)="http",IFERROR(MID(A723,FIND("/",A723,FIND("//",A723)+2),2000),"/"),A723))</f>
        <v/>
      </c>
      <c r="H723">
        <f>IF(G723="","",IFERROR(LEFT(SUBSTITUTE(G723,"#","?"),FIND("?",SUBSTITUTE(G723,"#","?"))-1),G723))</f>
        <v/>
      </c>
      <c r="I723">
        <f>IF(H723="","",LOWER(IF(AND(LEN(H723)&gt;1,RIGHT(H723,1)="/"),LEFT(H723,LEN(H723)-1),H723)))</f>
        <v/>
      </c>
      <c r="J723">
        <f>IF(I723="","",IFERROR(N(INDEX($A723:$E723,1,Rules!$H$16)),0))</f>
        <v/>
      </c>
      <c r="K723">
        <f>IF(I723="","",IFERROR(N(INDEX($A723:$E723,1,Rules!$H$17)),0))</f>
        <v/>
      </c>
      <c r="L723">
        <f>IF(I723="","",IFERROR(N(INDEX($A723:$E723,1,Rules!$H$18))*K723,0))</f>
        <v/>
      </c>
      <c r="M723">
        <f>IF(I723="","",IF(COUNTIF(Crawl!$EC$2:$EC$2001,I723)&gt;0,"Yes","No"))</f>
        <v/>
      </c>
    </row>
    <row r="724">
      <c r="G724">
        <f>IF(A724="","",IF(LEFT(A724,4)="http",IFERROR(MID(A724,FIND("/",A724,FIND("//",A724)+2),2000),"/"),A724))</f>
        <v/>
      </c>
      <c r="H724">
        <f>IF(G724="","",IFERROR(LEFT(SUBSTITUTE(G724,"#","?"),FIND("?",SUBSTITUTE(G724,"#","?"))-1),G724))</f>
        <v/>
      </c>
      <c r="I724">
        <f>IF(H724="","",LOWER(IF(AND(LEN(H724)&gt;1,RIGHT(H724,1)="/"),LEFT(H724,LEN(H724)-1),H724)))</f>
        <v/>
      </c>
      <c r="J724">
        <f>IF(I724="","",IFERROR(N(INDEX($A724:$E724,1,Rules!$H$16)),0))</f>
        <v/>
      </c>
      <c r="K724">
        <f>IF(I724="","",IFERROR(N(INDEX($A724:$E724,1,Rules!$H$17)),0))</f>
        <v/>
      </c>
      <c r="L724">
        <f>IF(I724="","",IFERROR(N(INDEX($A724:$E724,1,Rules!$H$18))*K724,0))</f>
        <v/>
      </c>
      <c r="M724">
        <f>IF(I724="","",IF(COUNTIF(Crawl!$EC$2:$EC$2001,I724)&gt;0,"Yes","No"))</f>
        <v/>
      </c>
    </row>
    <row r="725">
      <c r="G725">
        <f>IF(A725="","",IF(LEFT(A725,4)="http",IFERROR(MID(A725,FIND("/",A725,FIND("//",A725)+2),2000),"/"),A725))</f>
        <v/>
      </c>
      <c r="H725">
        <f>IF(G725="","",IFERROR(LEFT(SUBSTITUTE(G725,"#","?"),FIND("?",SUBSTITUTE(G725,"#","?"))-1),G725))</f>
        <v/>
      </c>
      <c r="I725">
        <f>IF(H725="","",LOWER(IF(AND(LEN(H725)&gt;1,RIGHT(H725,1)="/"),LEFT(H725,LEN(H725)-1),H725)))</f>
        <v/>
      </c>
      <c r="J725">
        <f>IF(I725="","",IFERROR(N(INDEX($A725:$E725,1,Rules!$H$16)),0))</f>
        <v/>
      </c>
      <c r="K725">
        <f>IF(I725="","",IFERROR(N(INDEX($A725:$E725,1,Rules!$H$17)),0))</f>
        <v/>
      </c>
      <c r="L725">
        <f>IF(I725="","",IFERROR(N(INDEX($A725:$E725,1,Rules!$H$18))*K725,0))</f>
        <v/>
      </c>
      <c r="M725">
        <f>IF(I725="","",IF(COUNTIF(Crawl!$EC$2:$EC$2001,I725)&gt;0,"Yes","No"))</f>
        <v/>
      </c>
    </row>
    <row r="726">
      <c r="G726">
        <f>IF(A726="","",IF(LEFT(A726,4)="http",IFERROR(MID(A726,FIND("/",A726,FIND("//",A726)+2),2000),"/"),A726))</f>
        <v/>
      </c>
      <c r="H726">
        <f>IF(G726="","",IFERROR(LEFT(SUBSTITUTE(G726,"#","?"),FIND("?",SUBSTITUTE(G726,"#","?"))-1),G726))</f>
        <v/>
      </c>
      <c r="I726">
        <f>IF(H726="","",LOWER(IF(AND(LEN(H726)&gt;1,RIGHT(H726,1)="/"),LEFT(H726,LEN(H726)-1),H726)))</f>
        <v/>
      </c>
      <c r="J726">
        <f>IF(I726="","",IFERROR(N(INDEX($A726:$E726,1,Rules!$H$16)),0))</f>
        <v/>
      </c>
      <c r="K726">
        <f>IF(I726="","",IFERROR(N(INDEX($A726:$E726,1,Rules!$H$17)),0))</f>
        <v/>
      </c>
      <c r="L726">
        <f>IF(I726="","",IFERROR(N(INDEX($A726:$E726,1,Rules!$H$18))*K726,0))</f>
        <v/>
      </c>
      <c r="M726">
        <f>IF(I726="","",IF(COUNTIF(Crawl!$EC$2:$EC$2001,I726)&gt;0,"Yes","No"))</f>
        <v/>
      </c>
    </row>
    <row r="727">
      <c r="G727">
        <f>IF(A727="","",IF(LEFT(A727,4)="http",IFERROR(MID(A727,FIND("/",A727,FIND("//",A727)+2),2000),"/"),A727))</f>
        <v/>
      </c>
      <c r="H727">
        <f>IF(G727="","",IFERROR(LEFT(SUBSTITUTE(G727,"#","?"),FIND("?",SUBSTITUTE(G727,"#","?"))-1),G727))</f>
        <v/>
      </c>
      <c r="I727">
        <f>IF(H727="","",LOWER(IF(AND(LEN(H727)&gt;1,RIGHT(H727,1)="/"),LEFT(H727,LEN(H727)-1),H727)))</f>
        <v/>
      </c>
      <c r="J727">
        <f>IF(I727="","",IFERROR(N(INDEX($A727:$E727,1,Rules!$H$16)),0))</f>
        <v/>
      </c>
      <c r="K727">
        <f>IF(I727="","",IFERROR(N(INDEX($A727:$E727,1,Rules!$H$17)),0))</f>
        <v/>
      </c>
      <c r="L727">
        <f>IF(I727="","",IFERROR(N(INDEX($A727:$E727,1,Rules!$H$18))*K727,0))</f>
        <v/>
      </c>
      <c r="M727">
        <f>IF(I727="","",IF(COUNTIF(Crawl!$EC$2:$EC$2001,I727)&gt;0,"Yes","No"))</f>
        <v/>
      </c>
    </row>
    <row r="728">
      <c r="G728">
        <f>IF(A728="","",IF(LEFT(A728,4)="http",IFERROR(MID(A728,FIND("/",A728,FIND("//",A728)+2),2000),"/"),A728))</f>
        <v/>
      </c>
      <c r="H728">
        <f>IF(G728="","",IFERROR(LEFT(SUBSTITUTE(G728,"#","?"),FIND("?",SUBSTITUTE(G728,"#","?"))-1),G728))</f>
        <v/>
      </c>
      <c r="I728">
        <f>IF(H728="","",LOWER(IF(AND(LEN(H728)&gt;1,RIGHT(H728,1)="/"),LEFT(H728,LEN(H728)-1),H728)))</f>
        <v/>
      </c>
      <c r="J728">
        <f>IF(I728="","",IFERROR(N(INDEX($A728:$E728,1,Rules!$H$16)),0))</f>
        <v/>
      </c>
      <c r="K728">
        <f>IF(I728="","",IFERROR(N(INDEX($A728:$E728,1,Rules!$H$17)),0))</f>
        <v/>
      </c>
      <c r="L728">
        <f>IF(I728="","",IFERROR(N(INDEX($A728:$E728,1,Rules!$H$18))*K728,0))</f>
        <v/>
      </c>
      <c r="M728">
        <f>IF(I728="","",IF(COUNTIF(Crawl!$EC$2:$EC$2001,I728)&gt;0,"Yes","No"))</f>
        <v/>
      </c>
    </row>
    <row r="729">
      <c r="G729">
        <f>IF(A729="","",IF(LEFT(A729,4)="http",IFERROR(MID(A729,FIND("/",A729,FIND("//",A729)+2),2000),"/"),A729))</f>
        <v/>
      </c>
      <c r="H729">
        <f>IF(G729="","",IFERROR(LEFT(SUBSTITUTE(G729,"#","?"),FIND("?",SUBSTITUTE(G729,"#","?"))-1),G729))</f>
        <v/>
      </c>
      <c r="I729">
        <f>IF(H729="","",LOWER(IF(AND(LEN(H729)&gt;1,RIGHT(H729,1)="/"),LEFT(H729,LEN(H729)-1),H729)))</f>
        <v/>
      </c>
      <c r="J729">
        <f>IF(I729="","",IFERROR(N(INDEX($A729:$E729,1,Rules!$H$16)),0))</f>
        <v/>
      </c>
      <c r="K729">
        <f>IF(I729="","",IFERROR(N(INDEX($A729:$E729,1,Rules!$H$17)),0))</f>
        <v/>
      </c>
      <c r="L729">
        <f>IF(I729="","",IFERROR(N(INDEX($A729:$E729,1,Rules!$H$18))*K729,0))</f>
        <v/>
      </c>
      <c r="M729">
        <f>IF(I729="","",IF(COUNTIF(Crawl!$EC$2:$EC$2001,I729)&gt;0,"Yes","No"))</f>
        <v/>
      </c>
    </row>
    <row r="730">
      <c r="G730">
        <f>IF(A730="","",IF(LEFT(A730,4)="http",IFERROR(MID(A730,FIND("/",A730,FIND("//",A730)+2),2000),"/"),A730))</f>
        <v/>
      </c>
      <c r="H730">
        <f>IF(G730="","",IFERROR(LEFT(SUBSTITUTE(G730,"#","?"),FIND("?",SUBSTITUTE(G730,"#","?"))-1),G730))</f>
        <v/>
      </c>
      <c r="I730">
        <f>IF(H730="","",LOWER(IF(AND(LEN(H730)&gt;1,RIGHT(H730,1)="/"),LEFT(H730,LEN(H730)-1),H730)))</f>
        <v/>
      </c>
      <c r="J730">
        <f>IF(I730="","",IFERROR(N(INDEX($A730:$E730,1,Rules!$H$16)),0))</f>
        <v/>
      </c>
      <c r="K730">
        <f>IF(I730="","",IFERROR(N(INDEX($A730:$E730,1,Rules!$H$17)),0))</f>
        <v/>
      </c>
      <c r="L730">
        <f>IF(I730="","",IFERROR(N(INDEX($A730:$E730,1,Rules!$H$18))*K730,0))</f>
        <v/>
      </c>
      <c r="M730">
        <f>IF(I730="","",IF(COUNTIF(Crawl!$EC$2:$EC$2001,I730)&gt;0,"Yes","No"))</f>
        <v/>
      </c>
    </row>
    <row r="731">
      <c r="G731">
        <f>IF(A731="","",IF(LEFT(A731,4)="http",IFERROR(MID(A731,FIND("/",A731,FIND("//",A731)+2),2000),"/"),A731))</f>
        <v/>
      </c>
      <c r="H731">
        <f>IF(G731="","",IFERROR(LEFT(SUBSTITUTE(G731,"#","?"),FIND("?",SUBSTITUTE(G731,"#","?"))-1),G731))</f>
        <v/>
      </c>
      <c r="I731">
        <f>IF(H731="","",LOWER(IF(AND(LEN(H731)&gt;1,RIGHT(H731,1)="/"),LEFT(H731,LEN(H731)-1),H731)))</f>
        <v/>
      </c>
      <c r="J731">
        <f>IF(I731="","",IFERROR(N(INDEX($A731:$E731,1,Rules!$H$16)),0))</f>
        <v/>
      </c>
      <c r="K731">
        <f>IF(I731="","",IFERROR(N(INDEX($A731:$E731,1,Rules!$H$17)),0))</f>
        <v/>
      </c>
      <c r="L731">
        <f>IF(I731="","",IFERROR(N(INDEX($A731:$E731,1,Rules!$H$18))*K731,0))</f>
        <v/>
      </c>
      <c r="M731">
        <f>IF(I731="","",IF(COUNTIF(Crawl!$EC$2:$EC$2001,I731)&gt;0,"Yes","No"))</f>
        <v/>
      </c>
    </row>
    <row r="732">
      <c r="G732">
        <f>IF(A732="","",IF(LEFT(A732,4)="http",IFERROR(MID(A732,FIND("/",A732,FIND("//",A732)+2),2000),"/"),A732))</f>
        <v/>
      </c>
      <c r="H732">
        <f>IF(G732="","",IFERROR(LEFT(SUBSTITUTE(G732,"#","?"),FIND("?",SUBSTITUTE(G732,"#","?"))-1),G732))</f>
        <v/>
      </c>
      <c r="I732">
        <f>IF(H732="","",LOWER(IF(AND(LEN(H732)&gt;1,RIGHT(H732,1)="/"),LEFT(H732,LEN(H732)-1),H732)))</f>
        <v/>
      </c>
      <c r="J732">
        <f>IF(I732="","",IFERROR(N(INDEX($A732:$E732,1,Rules!$H$16)),0))</f>
        <v/>
      </c>
      <c r="K732">
        <f>IF(I732="","",IFERROR(N(INDEX($A732:$E732,1,Rules!$H$17)),0))</f>
        <v/>
      </c>
      <c r="L732">
        <f>IF(I732="","",IFERROR(N(INDEX($A732:$E732,1,Rules!$H$18))*K732,0))</f>
        <v/>
      </c>
      <c r="M732">
        <f>IF(I732="","",IF(COUNTIF(Crawl!$EC$2:$EC$2001,I732)&gt;0,"Yes","No"))</f>
        <v/>
      </c>
    </row>
    <row r="733">
      <c r="G733">
        <f>IF(A733="","",IF(LEFT(A733,4)="http",IFERROR(MID(A733,FIND("/",A733,FIND("//",A733)+2),2000),"/"),A733))</f>
        <v/>
      </c>
      <c r="H733">
        <f>IF(G733="","",IFERROR(LEFT(SUBSTITUTE(G733,"#","?"),FIND("?",SUBSTITUTE(G733,"#","?"))-1),G733))</f>
        <v/>
      </c>
      <c r="I733">
        <f>IF(H733="","",LOWER(IF(AND(LEN(H733)&gt;1,RIGHT(H733,1)="/"),LEFT(H733,LEN(H733)-1),H733)))</f>
        <v/>
      </c>
      <c r="J733">
        <f>IF(I733="","",IFERROR(N(INDEX($A733:$E733,1,Rules!$H$16)),0))</f>
        <v/>
      </c>
      <c r="K733">
        <f>IF(I733="","",IFERROR(N(INDEX($A733:$E733,1,Rules!$H$17)),0))</f>
        <v/>
      </c>
      <c r="L733">
        <f>IF(I733="","",IFERROR(N(INDEX($A733:$E733,1,Rules!$H$18))*K733,0))</f>
        <v/>
      </c>
      <c r="M733">
        <f>IF(I733="","",IF(COUNTIF(Crawl!$EC$2:$EC$2001,I733)&gt;0,"Yes","No"))</f>
        <v/>
      </c>
    </row>
    <row r="734">
      <c r="G734">
        <f>IF(A734="","",IF(LEFT(A734,4)="http",IFERROR(MID(A734,FIND("/",A734,FIND("//",A734)+2),2000),"/"),A734))</f>
        <v/>
      </c>
      <c r="H734">
        <f>IF(G734="","",IFERROR(LEFT(SUBSTITUTE(G734,"#","?"),FIND("?",SUBSTITUTE(G734,"#","?"))-1),G734))</f>
        <v/>
      </c>
      <c r="I734">
        <f>IF(H734="","",LOWER(IF(AND(LEN(H734)&gt;1,RIGHT(H734,1)="/"),LEFT(H734,LEN(H734)-1),H734)))</f>
        <v/>
      </c>
      <c r="J734">
        <f>IF(I734="","",IFERROR(N(INDEX($A734:$E734,1,Rules!$H$16)),0))</f>
        <v/>
      </c>
      <c r="K734">
        <f>IF(I734="","",IFERROR(N(INDEX($A734:$E734,1,Rules!$H$17)),0))</f>
        <v/>
      </c>
      <c r="L734">
        <f>IF(I734="","",IFERROR(N(INDEX($A734:$E734,1,Rules!$H$18))*K734,0))</f>
        <v/>
      </c>
      <c r="M734">
        <f>IF(I734="","",IF(COUNTIF(Crawl!$EC$2:$EC$2001,I734)&gt;0,"Yes","No"))</f>
        <v/>
      </c>
    </row>
    <row r="735">
      <c r="G735">
        <f>IF(A735="","",IF(LEFT(A735,4)="http",IFERROR(MID(A735,FIND("/",A735,FIND("//",A735)+2),2000),"/"),A735))</f>
        <v/>
      </c>
      <c r="H735">
        <f>IF(G735="","",IFERROR(LEFT(SUBSTITUTE(G735,"#","?"),FIND("?",SUBSTITUTE(G735,"#","?"))-1),G735))</f>
        <v/>
      </c>
      <c r="I735">
        <f>IF(H735="","",LOWER(IF(AND(LEN(H735)&gt;1,RIGHT(H735,1)="/"),LEFT(H735,LEN(H735)-1),H735)))</f>
        <v/>
      </c>
      <c r="J735">
        <f>IF(I735="","",IFERROR(N(INDEX($A735:$E735,1,Rules!$H$16)),0))</f>
        <v/>
      </c>
      <c r="K735">
        <f>IF(I735="","",IFERROR(N(INDEX($A735:$E735,1,Rules!$H$17)),0))</f>
        <v/>
      </c>
      <c r="L735">
        <f>IF(I735="","",IFERROR(N(INDEX($A735:$E735,1,Rules!$H$18))*K735,0))</f>
        <v/>
      </c>
      <c r="M735">
        <f>IF(I735="","",IF(COUNTIF(Crawl!$EC$2:$EC$2001,I735)&gt;0,"Yes","No"))</f>
        <v/>
      </c>
    </row>
    <row r="736">
      <c r="G736">
        <f>IF(A736="","",IF(LEFT(A736,4)="http",IFERROR(MID(A736,FIND("/",A736,FIND("//",A736)+2),2000),"/"),A736))</f>
        <v/>
      </c>
      <c r="H736">
        <f>IF(G736="","",IFERROR(LEFT(SUBSTITUTE(G736,"#","?"),FIND("?",SUBSTITUTE(G736,"#","?"))-1),G736))</f>
        <v/>
      </c>
      <c r="I736">
        <f>IF(H736="","",LOWER(IF(AND(LEN(H736)&gt;1,RIGHT(H736,1)="/"),LEFT(H736,LEN(H736)-1),H736)))</f>
        <v/>
      </c>
      <c r="J736">
        <f>IF(I736="","",IFERROR(N(INDEX($A736:$E736,1,Rules!$H$16)),0))</f>
        <v/>
      </c>
      <c r="K736">
        <f>IF(I736="","",IFERROR(N(INDEX($A736:$E736,1,Rules!$H$17)),0))</f>
        <v/>
      </c>
      <c r="L736">
        <f>IF(I736="","",IFERROR(N(INDEX($A736:$E736,1,Rules!$H$18))*K736,0))</f>
        <v/>
      </c>
      <c r="M736">
        <f>IF(I736="","",IF(COUNTIF(Crawl!$EC$2:$EC$2001,I736)&gt;0,"Yes","No"))</f>
        <v/>
      </c>
    </row>
    <row r="737">
      <c r="G737">
        <f>IF(A737="","",IF(LEFT(A737,4)="http",IFERROR(MID(A737,FIND("/",A737,FIND("//",A737)+2),2000),"/"),A737))</f>
        <v/>
      </c>
      <c r="H737">
        <f>IF(G737="","",IFERROR(LEFT(SUBSTITUTE(G737,"#","?"),FIND("?",SUBSTITUTE(G737,"#","?"))-1),G737))</f>
        <v/>
      </c>
      <c r="I737">
        <f>IF(H737="","",LOWER(IF(AND(LEN(H737)&gt;1,RIGHT(H737,1)="/"),LEFT(H737,LEN(H737)-1),H737)))</f>
        <v/>
      </c>
      <c r="J737">
        <f>IF(I737="","",IFERROR(N(INDEX($A737:$E737,1,Rules!$H$16)),0))</f>
        <v/>
      </c>
      <c r="K737">
        <f>IF(I737="","",IFERROR(N(INDEX($A737:$E737,1,Rules!$H$17)),0))</f>
        <v/>
      </c>
      <c r="L737">
        <f>IF(I737="","",IFERROR(N(INDEX($A737:$E737,1,Rules!$H$18))*K737,0))</f>
        <v/>
      </c>
      <c r="M737">
        <f>IF(I737="","",IF(COUNTIF(Crawl!$EC$2:$EC$2001,I737)&gt;0,"Yes","No"))</f>
        <v/>
      </c>
    </row>
    <row r="738">
      <c r="G738">
        <f>IF(A738="","",IF(LEFT(A738,4)="http",IFERROR(MID(A738,FIND("/",A738,FIND("//",A738)+2),2000),"/"),A738))</f>
        <v/>
      </c>
      <c r="H738">
        <f>IF(G738="","",IFERROR(LEFT(SUBSTITUTE(G738,"#","?"),FIND("?",SUBSTITUTE(G738,"#","?"))-1),G738))</f>
        <v/>
      </c>
      <c r="I738">
        <f>IF(H738="","",LOWER(IF(AND(LEN(H738)&gt;1,RIGHT(H738,1)="/"),LEFT(H738,LEN(H738)-1),H738)))</f>
        <v/>
      </c>
      <c r="J738">
        <f>IF(I738="","",IFERROR(N(INDEX($A738:$E738,1,Rules!$H$16)),0))</f>
        <v/>
      </c>
      <c r="K738">
        <f>IF(I738="","",IFERROR(N(INDEX($A738:$E738,1,Rules!$H$17)),0))</f>
        <v/>
      </c>
      <c r="L738">
        <f>IF(I738="","",IFERROR(N(INDEX($A738:$E738,1,Rules!$H$18))*K738,0))</f>
        <v/>
      </c>
      <c r="M738">
        <f>IF(I738="","",IF(COUNTIF(Crawl!$EC$2:$EC$2001,I738)&gt;0,"Yes","No"))</f>
        <v/>
      </c>
    </row>
    <row r="739">
      <c r="G739">
        <f>IF(A739="","",IF(LEFT(A739,4)="http",IFERROR(MID(A739,FIND("/",A739,FIND("//",A739)+2),2000),"/"),A739))</f>
        <v/>
      </c>
      <c r="H739">
        <f>IF(G739="","",IFERROR(LEFT(SUBSTITUTE(G739,"#","?"),FIND("?",SUBSTITUTE(G739,"#","?"))-1),G739))</f>
        <v/>
      </c>
      <c r="I739">
        <f>IF(H739="","",LOWER(IF(AND(LEN(H739)&gt;1,RIGHT(H739,1)="/"),LEFT(H739,LEN(H739)-1),H739)))</f>
        <v/>
      </c>
      <c r="J739">
        <f>IF(I739="","",IFERROR(N(INDEX($A739:$E739,1,Rules!$H$16)),0))</f>
        <v/>
      </c>
      <c r="K739">
        <f>IF(I739="","",IFERROR(N(INDEX($A739:$E739,1,Rules!$H$17)),0))</f>
        <v/>
      </c>
      <c r="L739">
        <f>IF(I739="","",IFERROR(N(INDEX($A739:$E739,1,Rules!$H$18))*K739,0))</f>
        <v/>
      </c>
      <c r="M739">
        <f>IF(I739="","",IF(COUNTIF(Crawl!$EC$2:$EC$2001,I739)&gt;0,"Yes","No"))</f>
        <v/>
      </c>
    </row>
    <row r="740">
      <c r="G740">
        <f>IF(A740="","",IF(LEFT(A740,4)="http",IFERROR(MID(A740,FIND("/",A740,FIND("//",A740)+2),2000),"/"),A740))</f>
        <v/>
      </c>
      <c r="H740">
        <f>IF(G740="","",IFERROR(LEFT(SUBSTITUTE(G740,"#","?"),FIND("?",SUBSTITUTE(G740,"#","?"))-1),G740))</f>
        <v/>
      </c>
      <c r="I740">
        <f>IF(H740="","",LOWER(IF(AND(LEN(H740)&gt;1,RIGHT(H740,1)="/"),LEFT(H740,LEN(H740)-1),H740)))</f>
        <v/>
      </c>
      <c r="J740">
        <f>IF(I740="","",IFERROR(N(INDEX($A740:$E740,1,Rules!$H$16)),0))</f>
        <v/>
      </c>
      <c r="K740">
        <f>IF(I740="","",IFERROR(N(INDEX($A740:$E740,1,Rules!$H$17)),0))</f>
        <v/>
      </c>
      <c r="L740">
        <f>IF(I740="","",IFERROR(N(INDEX($A740:$E740,1,Rules!$H$18))*K740,0))</f>
        <v/>
      </c>
      <c r="M740">
        <f>IF(I740="","",IF(COUNTIF(Crawl!$EC$2:$EC$2001,I740)&gt;0,"Yes","No"))</f>
        <v/>
      </c>
    </row>
    <row r="741">
      <c r="G741">
        <f>IF(A741="","",IF(LEFT(A741,4)="http",IFERROR(MID(A741,FIND("/",A741,FIND("//",A741)+2),2000),"/"),A741))</f>
        <v/>
      </c>
      <c r="H741">
        <f>IF(G741="","",IFERROR(LEFT(SUBSTITUTE(G741,"#","?"),FIND("?",SUBSTITUTE(G741,"#","?"))-1),G741))</f>
        <v/>
      </c>
      <c r="I741">
        <f>IF(H741="","",LOWER(IF(AND(LEN(H741)&gt;1,RIGHT(H741,1)="/"),LEFT(H741,LEN(H741)-1),H741)))</f>
        <v/>
      </c>
      <c r="J741">
        <f>IF(I741="","",IFERROR(N(INDEX($A741:$E741,1,Rules!$H$16)),0))</f>
        <v/>
      </c>
      <c r="K741">
        <f>IF(I741="","",IFERROR(N(INDEX($A741:$E741,1,Rules!$H$17)),0))</f>
        <v/>
      </c>
      <c r="L741">
        <f>IF(I741="","",IFERROR(N(INDEX($A741:$E741,1,Rules!$H$18))*K741,0))</f>
        <v/>
      </c>
      <c r="M741">
        <f>IF(I741="","",IF(COUNTIF(Crawl!$EC$2:$EC$2001,I741)&gt;0,"Yes","No"))</f>
        <v/>
      </c>
    </row>
    <row r="742">
      <c r="G742">
        <f>IF(A742="","",IF(LEFT(A742,4)="http",IFERROR(MID(A742,FIND("/",A742,FIND("//",A742)+2),2000),"/"),A742))</f>
        <v/>
      </c>
      <c r="H742">
        <f>IF(G742="","",IFERROR(LEFT(SUBSTITUTE(G742,"#","?"),FIND("?",SUBSTITUTE(G742,"#","?"))-1),G742))</f>
        <v/>
      </c>
      <c r="I742">
        <f>IF(H742="","",LOWER(IF(AND(LEN(H742)&gt;1,RIGHT(H742,1)="/"),LEFT(H742,LEN(H742)-1),H742)))</f>
        <v/>
      </c>
      <c r="J742">
        <f>IF(I742="","",IFERROR(N(INDEX($A742:$E742,1,Rules!$H$16)),0))</f>
        <v/>
      </c>
      <c r="K742">
        <f>IF(I742="","",IFERROR(N(INDEX($A742:$E742,1,Rules!$H$17)),0))</f>
        <v/>
      </c>
      <c r="L742">
        <f>IF(I742="","",IFERROR(N(INDEX($A742:$E742,1,Rules!$H$18))*K742,0))</f>
        <v/>
      </c>
      <c r="M742">
        <f>IF(I742="","",IF(COUNTIF(Crawl!$EC$2:$EC$2001,I742)&gt;0,"Yes","No"))</f>
        <v/>
      </c>
    </row>
    <row r="743">
      <c r="G743">
        <f>IF(A743="","",IF(LEFT(A743,4)="http",IFERROR(MID(A743,FIND("/",A743,FIND("//",A743)+2),2000),"/"),A743))</f>
        <v/>
      </c>
      <c r="H743">
        <f>IF(G743="","",IFERROR(LEFT(SUBSTITUTE(G743,"#","?"),FIND("?",SUBSTITUTE(G743,"#","?"))-1),G743))</f>
        <v/>
      </c>
      <c r="I743">
        <f>IF(H743="","",LOWER(IF(AND(LEN(H743)&gt;1,RIGHT(H743,1)="/"),LEFT(H743,LEN(H743)-1),H743)))</f>
        <v/>
      </c>
      <c r="J743">
        <f>IF(I743="","",IFERROR(N(INDEX($A743:$E743,1,Rules!$H$16)),0))</f>
        <v/>
      </c>
      <c r="K743">
        <f>IF(I743="","",IFERROR(N(INDEX($A743:$E743,1,Rules!$H$17)),0))</f>
        <v/>
      </c>
      <c r="L743">
        <f>IF(I743="","",IFERROR(N(INDEX($A743:$E743,1,Rules!$H$18))*K743,0))</f>
        <v/>
      </c>
      <c r="M743">
        <f>IF(I743="","",IF(COUNTIF(Crawl!$EC$2:$EC$2001,I743)&gt;0,"Yes","No"))</f>
        <v/>
      </c>
    </row>
    <row r="744">
      <c r="G744">
        <f>IF(A744="","",IF(LEFT(A744,4)="http",IFERROR(MID(A744,FIND("/",A744,FIND("//",A744)+2),2000),"/"),A744))</f>
        <v/>
      </c>
      <c r="H744">
        <f>IF(G744="","",IFERROR(LEFT(SUBSTITUTE(G744,"#","?"),FIND("?",SUBSTITUTE(G744,"#","?"))-1),G744))</f>
        <v/>
      </c>
      <c r="I744">
        <f>IF(H744="","",LOWER(IF(AND(LEN(H744)&gt;1,RIGHT(H744,1)="/"),LEFT(H744,LEN(H744)-1),H744)))</f>
        <v/>
      </c>
      <c r="J744">
        <f>IF(I744="","",IFERROR(N(INDEX($A744:$E744,1,Rules!$H$16)),0))</f>
        <v/>
      </c>
      <c r="K744">
        <f>IF(I744="","",IFERROR(N(INDEX($A744:$E744,1,Rules!$H$17)),0))</f>
        <v/>
      </c>
      <c r="L744">
        <f>IF(I744="","",IFERROR(N(INDEX($A744:$E744,1,Rules!$H$18))*K744,0))</f>
        <v/>
      </c>
      <c r="M744">
        <f>IF(I744="","",IF(COUNTIF(Crawl!$EC$2:$EC$2001,I744)&gt;0,"Yes","No"))</f>
        <v/>
      </c>
    </row>
    <row r="745">
      <c r="G745">
        <f>IF(A745="","",IF(LEFT(A745,4)="http",IFERROR(MID(A745,FIND("/",A745,FIND("//",A745)+2),2000),"/"),A745))</f>
        <v/>
      </c>
      <c r="H745">
        <f>IF(G745="","",IFERROR(LEFT(SUBSTITUTE(G745,"#","?"),FIND("?",SUBSTITUTE(G745,"#","?"))-1),G745))</f>
        <v/>
      </c>
      <c r="I745">
        <f>IF(H745="","",LOWER(IF(AND(LEN(H745)&gt;1,RIGHT(H745,1)="/"),LEFT(H745,LEN(H745)-1),H745)))</f>
        <v/>
      </c>
      <c r="J745">
        <f>IF(I745="","",IFERROR(N(INDEX($A745:$E745,1,Rules!$H$16)),0))</f>
        <v/>
      </c>
      <c r="K745">
        <f>IF(I745="","",IFERROR(N(INDEX($A745:$E745,1,Rules!$H$17)),0))</f>
        <v/>
      </c>
      <c r="L745">
        <f>IF(I745="","",IFERROR(N(INDEX($A745:$E745,1,Rules!$H$18))*K745,0))</f>
        <v/>
      </c>
      <c r="M745">
        <f>IF(I745="","",IF(COUNTIF(Crawl!$EC$2:$EC$2001,I745)&gt;0,"Yes","No"))</f>
        <v/>
      </c>
    </row>
    <row r="746">
      <c r="G746">
        <f>IF(A746="","",IF(LEFT(A746,4)="http",IFERROR(MID(A746,FIND("/",A746,FIND("//",A746)+2),2000),"/"),A746))</f>
        <v/>
      </c>
      <c r="H746">
        <f>IF(G746="","",IFERROR(LEFT(SUBSTITUTE(G746,"#","?"),FIND("?",SUBSTITUTE(G746,"#","?"))-1),G746))</f>
        <v/>
      </c>
      <c r="I746">
        <f>IF(H746="","",LOWER(IF(AND(LEN(H746)&gt;1,RIGHT(H746,1)="/"),LEFT(H746,LEN(H746)-1),H746)))</f>
        <v/>
      </c>
      <c r="J746">
        <f>IF(I746="","",IFERROR(N(INDEX($A746:$E746,1,Rules!$H$16)),0))</f>
        <v/>
      </c>
      <c r="K746">
        <f>IF(I746="","",IFERROR(N(INDEX($A746:$E746,1,Rules!$H$17)),0))</f>
        <v/>
      </c>
      <c r="L746">
        <f>IF(I746="","",IFERROR(N(INDEX($A746:$E746,1,Rules!$H$18))*K746,0))</f>
        <v/>
      </c>
      <c r="M746">
        <f>IF(I746="","",IF(COUNTIF(Crawl!$EC$2:$EC$2001,I746)&gt;0,"Yes","No"))</f>
        <v/>
      </c>
    </row>
    <row r="747">
      <c r="G747">
        <f>IF(A747="","",IF(LEFT(A747,4)="http",IFERROR(MID(A747,FIND("/",A747,FIND("//",A747)+2),2000),"/"),A747))</f>
        <v/>
      </c>
      <c r="H747">
        <f>IF(G747="","",IFERROR(LEFT(SUBSTITUTE(G747,"#","?"),FIND("?",SUBSTITUTE(G747,"#","?"))-1),G747))</f>
        <v/>
      </c>
      <c r="I747">
        <f>IF(H747="","",LOWER(IF(AND(LEN(H747)&gt;1,RIGHT(H747,1)="/"),LEFT(H747,LEN(H747)-1),H747)))</f>
        <v/>
      </c>
      <c r="J747">
        <f>IF(I747="","",IFERROR(N(INDEX($A747:$E747,1,Rules!$H$16)),0))</f>
        <v/>
      </c>
      <c r="K747">
        <f>IF(I747="","",IFERROR(N(INDEX($A747:$E747,1,Rules!$H$17)),0))</f>
        <v/>
      </c>
      <c r="L747">
        <f>IF(I747="","",IFERROR(N(INDEX($A747:$E747,1,Rules!$H$18))*K747,0))</f>
        <v/>
      </c>
      <c r="M747">
        <f>IF(I747="","",IF(COUNTIF(Crawl!$EC$2:$EC$2001,I747)&gt;0,"Yes","No"))</f>
        <v/>
      </c>
    </row>
    <row r="748">
      <c r="G748">
        <f>IF(A748="","",IF(LEFT(A748,4)="http",IFERROR(MID(A748,FIND("/",A748,FIND("//",A748)+2),2000),"/"),A748))</f>
        <v/>
      </c>
      <c r="H748">
        <f>IF(G748="","",IFERROR(LEFT(SUBSTITUTE(G748,"#","?"),FIND("?",SUBSTITUTE(G748,"#","?"))-1),G748))</f>
        <v/>
      </c>
      <c r="I748">
        <f>IF(H748="","",LOWER(IF(AND(LEN(H748)&gt;1,RIGHT(H748,1)="/"),LEFT(H748,LEN(H748)-1),H748)))</f>
        <v/>
      </c>
      <c r="J748">
        <f>IF(I748="","",IFERROR(N(INDEX($A748:$E748,1,Rules!$H$16)),0))</f>
        <v/>
      </c>
      <c r="K748">
        <f>IF(I748="","",IFERROR(N(INDEX($A748:$E748,1,Rules!$H$17)),0))</f>
        <v/>
      </c>
      <c r="L748">
        <f>IF(I748="","",IFERROR(N(INDEX($A748:$E748,1,Rules!$H$18))*K748,0))</f>
        <v/>
      </c>
      <c r="M748">
        <f>IF(I748="","",IF(COUNTIF(Crawl!$EC$2:$EC$2001,I748)&gt;0,"Yes","No"))</f>
        <v/>
      </c>
    </row>
    <row r="749">
      <c r="G749">
        <f>IF(A749="","",IF(LEFT(A749,4)="http",IFERROR(MID(A749,FIND("/",A749,FIND("//",A749)+2),2000),"/"),A749))</f>
        <v/>
      </c>
      <c r="H749">
        <f>IF(G749="","",IFERROR(LEFT(SUBSTITUTE(G749,"#","?"),FIND("?",SUBSTITUTE(G749,"#","?"))-1),G749))</f>
        <v/>
      </c>
      <c r="I749">
        <f>IF(H749="","",LOWER(IF(AND(LEN(H749)&gt;1,RIGHT(H749,1)="/"),LEFT(H749,LEN(H749)-1),H749)))</f>
        <v/>
      </c>
      <c r="J749">
        <f>IF(I749="","",IFERROR(N(INDEX($A749:$E749,1,Rules!$H$16)),0))</f>
        <v/>
      </c>
      <c r="K749">
        <f>IF(I749="","",IFERROR(N(INDEX($A749:$E749,1,Rules!$H$17)),0))</f>
        <v/>
      </c>
      <c r="L749">
        <f>IF(I749="","",IFERROR(N(INDEX($A749:$E749,1,Rules!$H$18))*K749,0))</f>
        <v/>
      </c>
      <c r="M749">
        <f>IF(I749="","",IF(COUNTIF(Crawl!$EC$2:$EC$2001,I749)&gt;0,"Yes","No"))</f>
        <v/>
      </c>
    </row>
    <row r="750">
      <c r="G750">
        <f>IF(A750="","",IF(LEFT(A750,4)="http",IFERROR(MID(A750,FIND("/",A750,FIND("//",A750)+2),2000),"/"),A750))</f>
        <v/>
      </c>
      <c r="H750">
        <f>IF(G750="","",IFERROR(LEFT(SUBSTITUTE(G750,"#","?"),FIND("?",SUBSTITUTE(G750,"#","?"))-1),G750))</f>
        <v/>
      </c>
      <c r="I750">
        <f>IF(H750="","",LOWER(IF(AND(LEN(H750)&gt;1,RIGHT(H750,1)="/"),LEFT(H750,LEN(H750)-1),H750)))</f>
        <v/>
      </c>
      <c r="J750">
        <f>IF(I750="","",IFERROR(N(INDEX($A750:$E750,1,Rules!$H$16)),0))</f>
        <v/>
      </c>
      <c r="K750">
        <f>IF(I750="","",IFERROR(N(INDEX($A750:$E750,1,Rules!$H$17)),0))</f>
        <v/>
      </c>
      <c r="L750">
        <f>IF(I750="","",IFERROR(N(INDEX($A750:$E750,1,Rules!$H$18))*K750,0))</f>
        <v/>
      </c>
      <c r="M750">
        <f>IF(I750="","",IF(COUNTIF(Crawl!$EC$2:$EC$2001,I750)&gt;0,"Yes","No"))</f>
        <v/>
      </c>
    </row>
    <row r="751">
      <c r="G751">
        <f>IF(A751="","",IF(LEFT(A751,4)="http",IFERROR(MID(A751,FIND("/",A751,FIND("//",A751)+2),2000),"/"),A751))</f>
        <v/>
      </c>
      <c r="H751">
        <f>IF(G751="","",IFERROR(LEFT(SUBSTITUTE(G751,"#","?"),FIND("?",SUBSTITUTE(G751,"#","?"))-1),G751))</f>
        <v/>
      </c>
      <c r="I751">
        <f>IF(H751="","",LOWER(IF(AND(LEN(H751)&gt;1,RIGHT(H751,1)="/"),LEFT(H751,LEN(H751)-1),H751)))</f>
        <v/>
      </c>
      <c r="J751">
        <f>IF(I751="","",IFERROR(N(INDEX($A751:$E751,1,Rules!$H$16)),0))</f>
        <v/>
      </c>
      <c r="K751">
        <f>IF(I751="","",IFERROR(N(INDEX($A751:$E751,1,Rules!$H$17)),0))</f>
        <v/>
      </c>
      <c r="L751">
        <f>IF(I751="","",IFERROR(N(INDEX($A751:$E751,1,Rules!$H$18))*K751,0))</f>
        <v/>
      </c>
      <c r="M751">
        <f>IF(I751="","",IF(COUNTIF(Crawl!$EC$2:$EC$2001,I751)&gt;0,"Yes","No"))</f>
        <v/>
      </c>
    </row>
    <row r="752">
      <c r="G752">
        <f>IF(A752="","",IF(LEFT(A752,4)="http",IFERROR(MID(A752,FIND("/",A752,FIND("//",A752)+2),2000),"/"),A752))</f>
        <v/>
      </c>
      <c r="H752">
        <f>IF(G752="","",IFERROR(LEFT(SUBSTITUTE(G752,"#","?"),FIND("?",SUBSTITUTE(G752,"#","?"))-1),G752))</f>
        <v/>
      </c>
      <c r="I752">
        <f>IF(H752="","",LOWER(IF(AND(LEN(H752)&gt;1,RIGHT(H752,1)="/"),LEFT(H752,LEN(H752)-1),H752)))</f>
        <v/>
      </c>
      <c r="J752">
        <f>IF(I752="","",IFERROR(N(INDEX($A752:$E752,1,Rules!$H$16)),0))</f>
        <v/>
      </c>
      <c r="K752">
        <f>IF(I752="","",IFERROR(N(INDEX($A752:$E752,1,Rules!$H$17)),0))</f>
        <v/>
      </c>
      <c r="L752">
        <f>IF(I752="","",IFERROR(N(INDEX($A752:$E752,1,Rules!$H$18))*K752,0))</f>
        <v/>
      </c>
      <c r="M752">
        <f>IF(I752="","",IF(COUNTIF(Crawl!$EC$2:$EC$2001,I752)&gt;0,"Yes","No"))</f>
        <v/>
      </c>
    </row>
    <row r="753">
      <c r="G753">
        <f>IF(A753="","",IF(LEFT(A753,4)="http",IFERROR(MID(A753,FIND("/",A753,FIND("//",A753)+2),2000),"/"),A753))</f>
        <v/>
      </c>
      <c r="H753">
        <f>IF(G753="","",IFERROR(LEFT(SUBSTITUTE(G753,"#","?"),FIND("?",SUBSTITUTE(G753,"#","?"))-1),G753))</f>
        <v/>
      </c>
      <c r="I753">
        <f>IF(H753="","",LOWER(IF(AND(LEN(H753)&gt;1,RIGHT(H753,1)="/"),LEFT(H753,LEN(H753)-1),H753)))</f>
        <v/>
      </c>
      <c r="J753">
        <f>IF(I753="","",IFERROR(N(INDEX($A753:$E753,1,Rules!$H$16)),0))</f>
        <v/>
      </c>
      <c r="K753">
        <f>IF(I753="","",IFERROR(N(INDEX($A753:$E753,1,Rules!$H$17)),0))</f>
        <v/>
      </c>
      <c r="L753">
        <f>IF(I753="","",IFERROR(N(INDEX($A753:$E753,1,Rules!$H$18))*K753,0))</f>
        <v/>
      </c>
      <c r="M753">
        <f>IF(I753="","",IF(COUNTIF(Crawl!$EC$2:$EC$2001,I753)&gt;0,"Yes","No"))</f>
        <v/>
      </c>
    </row>
    <row r="754">
      <c r="G754">
        <f>IF(A754="","",IF(LEFT(A754,4)="http",IFERROR(MID(A754,FIND("/",A754,FIND("//",A754)+2),2000),"/"),A754))</f>
        <v/>
      </c>
      <c r="H754">
        <f>IF(G754="","",IFERROR(LEFT(SUBSTITUTE(G754,"#","?"),FIND("?",SUBSTITUTE(G754,"#","?"))-1),G754))</f>
        <v/>
      </c>
      <c r="I754">
        <f>IF(H754="","",LOWER(IF(AND(LEN(H754)&gt;1,RIGHT(H754,1)="/"),LEFT(H754,LEN(H754)-1),H754)))</f>
        <v/>
      </c>
      <c r="J754">
        <f>IF(I754="","",IFERROR(N(INDEX($A754:$E754,1,Rules!$H$16)),0))</f>
        <v/>
      </c>
      <c r="K754">
        <f>IF(I754="","",IFERROR(N(INDEX($A754:$E754,1,Rules!$H$17)),0))</f>
        <v/>
      </c>
      <c r="L754">
        <f>IF(I754="","",IFERROR(N(INDEX($A754:$E754,1,Rules!$H$18))*K754,0))</f>
        <v/>
      </c>
      <c r="M754">
        <f>IF(I754="","",IF(COUNTIF(Crawl!$EC$2:$EC$2001,I754)&gt;0,"Yes","No"))</f>
        <v/>
      </c>
    </row>
    <row r="755">
      <c r="G755">
        <f>IF(A755="","",IF(LEFT(A755,4)="http",IFERROR(MID(A755,FIND("/",A755,FIND("//",A755)+2),2000),"/"),A755))</f>
        <v/>
      </c>
      <c r="H755">
        <f>IF(G755="","",IFERROR(LEFT(SUBSTITUTE(G755,"#","?"),FIND("?",SUBSTITUTE(G755,"#","?"))-1),G755))</f>
        <v/>
      </c>
      <c r="I755">
        <f>IF(H755="","",LOWER(IF(AND(LEN(H755)&gt;1,RIGHT(H755,1)="/"),LEFT(H755,LEN(H755)-1),H755)))</f>
        <v/>
      </c>
      <c r="J755">
        <f>IF(I755="","",IFERROR(N(INDEX($A755:$E755,1,Rules!$H$16)),0))</f>
        <v/>
      </c>
      <c r="K755">
        <f>IF(I755="","",IFERROR(N(INDEX($A755:$E755,1,Rules!$H$17)),0))</f>
        <v/>
      </c>
      <c r="L755">
        <f>IF(I755="","",IFERROR(N(INDEX($A755:$E755,1,Rules!$H$18))*K755,0))</f>
        <v/>
      </c>
      <c r="M755">
        <f>IF(I755="","",IF(COUNTIF(Crawl!$EC$2:$EC$2001,I755)&gt;0,"Yes","No"))</f>
        <v/>
      </c>
    </row>
    <row r="756">
      <c r="G756">
        <f>IF(A756="","",IF(LEFT(A756,4)="http",IFERROR(MID(A756,FIND("/",A756,FIND("//",A756)+2),2000),"/"),A756))</f>
        <v/>
      </c>
      <c r="H756">
        <f>IF(G756="","",IFERROR(LEFT(SUBSTITUTE(G756,"#","?"),FIND("?",SUBSTITUTE(G756,"#","?"))-1),G756))</f>
        <v/>
      </c>
      <c r="I756">
        <f>IF(H756="","",LOWER(IF(AND(LEN(H756)&gt;1,RIGHT(H756,1)="/"),LEFT(H756,LEN(H756)-1),H756)))</f>
        <v/>
      </c>
      <c r="J756">
        <f>IF(I756="","",IFERROR(N(INDEX($A756:$E756,1,Rules!$H$16)),0))</f>
        <v/>
      </c>
      <c r="K756">
        <f>IF(I756="","",IFERROR(N(INDEX($A756:$E756,1,Rules!$H$17)),0))</f>
        <v/>
      </c>
      <c r="L756">
        <f>IF(I756="","",IFERROR(N(INDEX($A756:$E756,1,Rules!$H$18))*K756,0))</f>
        <v/>
      </c>
      <c r="M756">
        <f>IF(I756="","",IF(COUNTIF(Crawl!$EC$2:$EC$2001,I756)&gt;0,"Yes","No"))</f>
        <v/>
      </c>
    </row>
    <row r="757">
      <c r="G757">
        <f>IF(A757="","",IF(LEFT(A757,4)="http",IFERROR(MID(A757,FIND("/",A757,FIND("//",A757)+2),2000),"/"),A757))</f>
        <v/>
      </c>
      <c r="H757">
        <f>IF(G757="","",IFERROR(LEFT(SUBSTITUTE(G757,"#","?"),FIND("?",SUBSTITUTE(G757,"#","?"))-1),G757))</f>
        <v/>
      </c>
      <c r="I757">
        <f>IF(H757="","",LOWER(IF(AND(LEN(H757)&gt;1,RIGHT(H757,1)="/"),LEFT(H757,LEN(H757)-1),H757)))</f>
        <v/>
      </c>
      <c r="J757">
        <f>IF(I757="","",IFERROR(N(INDEX($A757:$E757,1,Rules!$H$16)),0))</f>
        <v/>
      </c>
      <c r="K757">
        <f>IF(I757="","",IFERROR(N(INDEX($A757:$E757,1,Rules!$H$17)),0))</f>
        <v/>
      </c>
      <c r="L757">
        <f>IF(I757="","",IFERROR(N(INDEX($A757:$E757,1,Rules!$H$18))*K757,0))</f>
        <v/>
      </c>
      <c r="M757">
        <f>IF(I757="","",IF(COUNTIF(Crawl!$EC$2:$EC$2001,I757)&gt;0,"Yes","No"))</f>
        <v/>
      </c>
    </row>
    <row r="758">
      <c r="G758">
        <f>IF(A758="","",IF(LEFT(A758,4)="http",IFERROR(MID(A758,FIND("/",A758,FIND("//",A758)+2),2000),"/"),A758))</f>
        <v/>
      </c>
      <c r="H758">
        <f>IF(G758="","",IFERROR(LEFT(SUBSTITUTE(G758,"#","?"),FIND("?",SUBSTITUTE(G758,"#","?"))-1),G758))</f>
        <v/>
      </c>
      <c r="I758">
        <f>IF(H758="","",LOWER(IF(AND(LEN(H758)&gt;1,RIGHT(H758,1)="/"),LEFT(H758,LEN(H758)-1),H758)))</f>
        <v/>
      </c>
      <c r="J758">
        <f>IF(I758="","",IFERROR(N(INDEX($A758:$E758,1,Rules!$H$16)),0))</f>
        <v/>
      </c>
      <c r="K758">
        <f>IF(I758="","",IFERROR(N(INDEX($A758:$E758,1,Rules!$H$17)),0))</f>
        <v/>
      </c>
      <c r="L758">
        <f>IF(I758="","",IFERROR(N(INDEX($A758:$E758,1,Rules!$H$18))*K758,0))</f>
        <v/>
      </c>
      <c r="M758">
        <f>IF(I758="","",IF(COUNTIF(Crawl!$EC$2:$EC$2001,I758)&gt;0,"Yes","No"))</f>
        <v/>
      </c>
    </row>
    <row r="759">
      <c r="G759">
        <f>IF(A759="","",IF(LEFT(A759,4)="http",IFERROR(MID(A759,FIND("/",A759,FIND("//",A759)+2),2000),"/"),A759))</f>
        <v/>
      </c>
      <c r="H759">
        <f>IF(G759="","",IFERROR(LEFT(SUBSTITUTE(G759,"#","?"),FIND("?",SUBSTITUTE(G759,"#","?"))-1),G759))</f>
        <v/>
      </c>
      <c r="I759">
        <f>IF(H759="","",LOWER(IF(AND(LEN(H759)&gt;1,RIGHT(H759,1)="/"),LEFT(H759,LEN(H759)-1),H759)))</f>
        <v/>
      </c>
      <c r="J759">
        <f>IF(I759="","",IFERROR(N(INDEX($A759:$E759,1,Rules!$H$16)),0))</f>
        <v/>
      </c>
      <c r="K759">
        <f>IF(I759="","",IFERROR(N(INDEX($A759:$E759,1,Rules!$H$17)),0))</f>
        <v/>
      </c>
      <c r="L759">
        <f>IF(I759="","",IFERROR(N(INDEX($A759:$E759,1,Rules!$H$18))*K759,0))</f>
        <v/>
      </c>
      <c r="M759">
        <f>IF(I759="","",IF(COUNTIF(Crawl!$EC$2:$EC$2001,I759)&gt;0,"Yes","No"))</f>
        <v/>
      </c>
    </row>
    <row r="760">
      <c r="G760">
        <f>IF(A760="","",IF(LEFT(A760,4)="http",IFERROR(MID(A760,FIND("/",A760,FIND("//",A760)+2),2000),"/"),A760))</f>
        <v/>
      </c>
      <c r="H760">
        <f>IF(G760="","",IFERROR(LEFT(SUBSTITUTE(G760,"#","?"),FIND("?",SUBSTITUTE(G760,"#","?"))-1),G760))</f>
        <v/>
      </c>
      <c r="I760">
        <f>IF(H760="","",LOWER(IF(AND(LEN(H760)&gt;1,RIGHT(H760,1)="/"),LEFT(H760,LEN(H760)-1),H760)))</f>
        <v/>
      </c>
      <c r="J760">
        <f>IF(I760="","",IFERROR(N(INDEX($A760:$E760,1,Rules!$H$16)),0))</f>
        <v/>
      </c>
      <c r="K760">
        <f>IF(I760="","",IFERROR(N(INDEX($A760:$E760,1,Rules!$H$17)),0))</f>
        <v/>
      </c>
      <c r="L760">
        <f>IF(I760="","",IFERROR(N(INDEX($A760:$E760,1,Rules!$H$18))*K760,0))</f>
        <v/>
      </c>
      <c r="M760">
        <f>IF(I760="","",IF(COUNTIF(Crawl!$EC$2:$EC$2001,I760)&gt;0,"Yes","No"))</f>
        <v/>
      </c>
    </row>
    <row r="761">
      <c r="G761">
        <f>IF(A761="","",IF(LEFT(A761,4)="http",IFERROR(MID(A761,FIND("/",A761,FIND("//",A761)+2),2000),"/"),A761))</f>
        <v/>
      </c>
      <c r="H761">
        <f>IF(G761="","",IFERROR(LEFT(SUBSTITUTE(G761,"#","?"),FIND("?",SUBSTITUTE(G761,"#","?"))-1),G761))</f>
        <v/>
      </c>
      <c r="I761">
        <f>IF(H761="","",LOWER(IF(AND(LEN(H761)&gt;1,RIGHT(H761,1)="/"),LEFT(H761,LEN(H761)-1),H761)))</f>
        <v/>
      </c>
      <c r="J761">
        <f>IF(I761="","",IFERROR(N(INDEX($A761:$E761,1,Rules!$H$16)),0))</f>
        <v/>
      </c>
      <c r="K761">
        <f>IF(I761="","",IFERROR(N(INDEX($A761:$E761,1,Rules!$H$17)),0))</f>
        <v/>
      </c>
      <c r="L761">
        <f>IF(I761="","",IFERROR(N(INDEX($A761:$E761,1,Rules!$H$18))*K761,0))</f>
        <v/>
      </c>
      <c r="M761">
        <f>IF(I761="","",IF(COUNTIF(Crawl!$EC$2:$EC$2001,I761)&gt;0,"Yes","No"))</f>
        <v/>
      </c>
    </row>
    <row r="762">
      <c r="G762">
        <f>IF(A762="","",IF(LEFT(A762,4)="http",IFERROR(MID(A762,FIND("/",A762,FIND("//",A762)+2),2000),"/"),A762))</f>
        <v/>
      </c>
      <c r="H762">
        <f>IF(G762="","",IFERROR(LEFT(SUBSTITUTE(G762,"#","?"),FIND("?",SUBSTITUTE(G762,"#","?"))-1),G762))</f>
        <v/>
      </c>
      <c r="I762">
        <f>IF(H762="","",LOWER(IF(AND(LEN(H762)&gt;1,RIGHT(H762,1)="/"),LEFT(H762,LEN(H762)-1),H762)))</f>
        <v/>
      </c>
      <c r="J762">
        <f>IF(I762="","",IFERROR(N(INDEX($A762:$E762,1,Rules!$H$16)),0))</f>
        <v/>
      </c>
      <c r="K762">
        <f>IF(I762="","",IFERROR(N(INDEX($A762:$E762,1,Rules!$H$17)),0))</f>
        <v/>
      </c>
      <c r="L762">
        <f>IF(I762="","",IFERROR(N(INDEX($A762:$E762,1,Rules!$H$18))*K762,0))</f>
        <v/>
      </c>
      <c r="M762">
        <f>IF(I762="","",IF(COUNTIF(Crawl!$EC$2:$EC$2001,I762)&gt;0,"Yes","No"))</f>
        <v/>
      </c>
    </row>
    <row r="763">
      <c r="G763">
        <f>IF(A763="","",IF(LEFT(A763,4)="http",IFERROR(MID(A763,FIND("/",A763,FIND("//",A763)+2),2000),"/"),A763))</f>
        <v/>
      </c>
      <c r="H763">
        <f>IF(G763="","",IFERROR(LEFT(SUBSTITUTE(G763,"#","?"),FIND("?",SUBSTITUTE(G763,"#","?"))-1),G763))</f>
        <v/>
      </c>
      <c r="I763">
        <f>IF(H763="","",LOWER(IF(AND(LEN(H763)&gt;1,RIGHT(H763,1)="/"),LEFT(H763,LEN(H763)-1),H763)))</f>
        <v/>
      </c>
      <c r="J763">
        <f>IF(I763="","",IFERROR(N(INDEX($A763:$E763,1,Rules!$H$16)),0))</f>
        <v/>
      </c>
      <c r="K763">
        <f>IF(I763="","",IFERROR(N(INDEX($A763:$E763,1,Rules!$H$17)),0))</f>
        <v/>
      </c>
      <c r="L763">
        <f>IF(I763="","",IFERROR(N(INDEX($A763:$E763,1,Rules!$H$18))*K763,0))</f>
        <v/>
      </c>
      <c r="M763">
        <f>IF(I763="","",IF(COUNTIF(Crawl!$EC$2:$EC$2001,I763)&gt;0,"Yes","No"))</f>
        <v/>
      </c>
    </row>
    <row r="764">
      <c r="G764">
        <f>IF(A764="","",IF(LEFT(A764,4)="http",IFERROR(MID(A764,FIND("/",A764,FIND("//",A764)+2),2000),"/"),A764))</f>
        <v/>
      </c>
      <c r="H764">
        <f>IF(G764="","",IFERROR(LEFT(SUBSTITUTE(G764,"#","?"),FIND("?",SUBSTITUTE(G764,"#","?"))-1),G764))</f>
        <v/>
      </c>
      <c r="I764">
        <f>IF(H764="","",LOWER(IF(AND(LEN(H764)&gt;1,RIGHT(H764,1)="/"),LEFT(H764,LEN(H764)-1),H764)))</f>
        <v/>
      </c>
      <c r="J764">
        <f>IF(I764="","",IFERROR(N(INDEX($A764:$E764,1,Rules!$H$16)),0))</f>
        <v/>
      </c>
      <c r="K764">
        <f>IF(I764="","",IFERROR(N(INDEX($A764:$E764,1,Rules!$H$17)),0))</f>
        <v/>
      </c>
      <c r="L764">
        <f>IF(I764="","",IFERROR(N(INDEX($A764:$E764,1,Rules!$H$18))*K764,0))</f>
        <v/>
      </c>
      <c r="M764">
        <f>IF(I764="","",IF(COUNTIF(Crawl!$EC$2:$EC$2001,I764)&gt;0,"Yes","No"))</f>
        <v/>
      </c>
    </row>
    <row r="765">
      <c r="G765">
        <f>IF(A765="","",IF(LEFT(A765,4)="http",IFERROR(MID(A765,FIND("/",A765,FIND("//",A765)+2),2000),"/"),A765))</f>
        <v/>
      </c>
      <c r="H765">
        <f>IF(G765="","",IFERROR(LEFT(SUBSTITUTE(G765,"#","?"),FIND("?",SUBSTITUTE(G765,"#","?"))-1),G765))</f>
        <v/>
      </c>
      <c r="I765">
        <f>IF(H765="","",LOWER(IF(AND(LEN(H765)&gt;1,RIGHT(H765,1)="/"),LEFT(H765,LEN(H765)-1),H765)))</f>
        <v/>
      </c>
      <c r="J765">
        <f>IF(I765="","",IFERROR(N(INDEX($A765:$E765,1,Rules!$H$16)),0))</f>
        <v/>
      </c>
      <c r="K765">
        <f>IF(I765="","",IFERROR(N(INDEX($A765:$E765,1,Rules!$H$17)),0))</f>
        <v/>
      </c>
      <c r="L765">
        <f>IF(I765="","",IFERROR(N(INDEX($A765:$E765,1,Rules!$H$18))*K765,0))</f>
        <v/>
      </c>
      <c r="M765">
        <f>IF(I765="","",IF(COUNTIF(Crawl!$EC$2:$EC$2001,I765)&gt;0,"Yes","No"))</f>
        <v/>
      </c>
    </row>
    <row r="766">
      <c r="G766">
        <f>IF(A766="","",IF(LEFT(A766,4)="http",IFERROR(MID(A766,FIND("/",A766,FIND("//",A766)+2),2000),"/"),A766))</f>
        <v/>
      </c>
      <c r="H766">
        <f>IF(G766="","",IFERROR(LEFT(SUBSTITUTE(G766,"#","?"),FIND("?",SUBSTITUTE(G766,"#","?"))-1),G766))</f>
        <v/>
      </c>
      <c r="I766">
        <f>IF(H766="","",LOWER(IF(AND(LEN(H766)&gt;1,RIGHT(H766,1)="/"),LEFT(H766,LEN(H766)-1),H766)))</f>
        <v/>
      </c>
      <c r="J766">
        <f>IF(I766="","",IFERROR(N(INDEX($A766:$E766,1,Rules!$H$16)),0))</f>
        <v/>
      </c>
      <c r="K766">
        <f>IF(I766="","",IFERROR(N(INDEX($A766:$E766,1,Rules!$H$17)),0))</f>
        <v/>
      </c>
      <c r="L766">
        <f>IF(I766="","",IFERROR(N(INDEX($A766:$E766,1,Rules!$H$18))*K766,0))</f>
        <v/>
      </c>
      <c r="M766">
        <f>IF(I766="","",IF(COUNTIF(Crawl!$EC$2:$EC$2001,I766)&gt;0,"Yes","No"))</f>
        <v/>
      </c>
    </row>
    <row r="767">
      <c r="G767">
        <f>IF(A767="","",IF(LEFT(A767,4)="http",IFERROR(MID(A767,FIND("/",A767,FIND("//",A767)+2),2000),"/"),A767))</f>
        <v/>
      </c>
      <c r="H767">
        <f>IF(G767="","",IFERROR(LEFT(SUBSTITUTE(G767,"#","?"),FIND("?",SUBSTITUTE(G767,"#","?"))-1),G767))</f>
        <v/>
      </c>
      <c r="I767">
        <f>IF(H767="","",LOWER(IF(AND(LEN(H767)&gt;1,RIGHT(H767,1)="/"),LEFT(H767,LEN(H767)-1),H767)))</f>
        <v/>
      </c>
      <c r="J767">
        <f>IF(I767="","",IFERROR(N(INDEX($A767:$E767,1,Rules!$H$16)),0))</f>
        <v/>
      </c>
      <c r="K767">
        <f>IF(I767="","",IFERROR(N(INDEX($A767:$E767,1,Rules!$H$17)),0))</f>
        <v/>
      </c>
      <c r="L767">
        <f>IF(I767="","",IFERROR(N(INDEX($A767:$E767,1,Rules!$H$18))*K767,0))</f>
        <v/>
      </c>
      <c r="M767">
        <f>IF(I767="","",IF(COUNTIF(Crawl!$EC$2:$EC$2001,I767)&gt;0,"Yes","No"))</f>
        <v/>
      </c>
    </row>
    <row r="768">
      <c r="G768">
        <f>IF(A768="","",IF(LEFT(A768,4)="http",IFERROR(MID(A768,FIND("/",A768,FIND("//",A768)+2),2000),"/"),A768))</f>
        <v/>
      </c>
      <c r="H768">
        <f>IF(G768="","",IFERROR(LEFT(SUBSTITUTE(G768,"#","?"),FIND("?",SUBSTITUTE(G768,"#","?"))-1),G768))</f>
        <v/>
      </c>
      <c r="I768">
        <f>IF(H768="","",LOWER(IF(AND(LEN(H768)&gt;1,RIGHT(H768,1)="/"),LEFT(H768,LEN(H768)-1),H768)))</f>
        <v/>
      </c>
      <c r="J768">
        <f>IF(I768="","",IFERROR(N(INDEX($A768:$E768,1,Rules!$H$16)),0))</f>
        <v/>
      </c>
      <c r="K768">
        <f>IF(I768="","",IFERROR(N(INDEX($A768:$E768,1,Rules!$H$17)),0))</f>
        <v/>
      </c>
      <c r="L768">
        <f>IF(I768="","",IFERROR(N(INDEX($A768:$E768,1,Rules!$H$18))*K768,0))</f>
        <v/>
      </c>
      <c r="M768">
        <f>IF(I768="","",IF(COUNTIF(Crawl!$EC$2:$EC$2001,I768)&gt;0,"Yes","No"))</f>
        <v/>
      </c>
    </row>
    <row r="769">
      <c r="G769">
        <f>IF(A769="","",IF(LEFT(A769,4)="http",IFERROR(MID(A769,FIND("/",A769,FIND("//",A769)+2),2000),"/"),A769))</f>
        <v/>
      </c>
      <c r="H769">
        <f>IF(G769="","",IFERROR(LEFT(SUBSTITUTE(G769,"#","?"),FIND("?",SUBSTITUTE(G769,"#","?"))-1),G769))</f>
        <v/>
      </c>
      <c r="I769">
        <f>IF(H769="","",LOWER(IF(AND(LEN(H769)&gt;1,RIGHT(H769,1)="/"),LEFT(H769,LEN(H769)-1),H769)))</f>
        <v/>
      </c>
      <c r="J769">
        <f>IF(I769="","",IFERROR(N(INDEX($A769:$E769,1,Rules!$H$16)),0))</f>
        <v/>
      </c>
      <c r="K769">
        <f>IF(I769="","",IFERROR(N(INDEX($A769:$E769,1,Rules!$H$17)),0))</f>
        <v/>
      </c>
      <c r="L769">
        <f>IF(I769="","",IFERROR(N(INDEX($A769:$E769,1,Rules!$H$18))*K769,0))</f>
        <v/>
      </c>
      <c r="M769">
        <f>IF(I769="","",IF(COUNTIF(Crawl!$EC$2:$EC$2001,I769)&gt;0,"Yes","No"))</f>
        <v/>
      </c>
    </row>
    <row r="770">
      <c r="G770">
        <f>IF(A770="","",IF(LEFT(A770,4)="http",IFERROR(MID(A770,FIND("/",A770,FIND("//",A770)+2),2000),"/"),A770))</f>
        <v/>
      </c>
      <c r="H770">
        <f>IF(G770="","",IFERROR(LEFT(SUBSTITUTE(G770,"#","?"),FIND("?",SUBSTITUTE(G770,"#","?"))-1),G770))</f>
        <v/>
      </c>
      <c r="I770">
        <f>IF(H770="","",LOWER(IF(AND(LEN(H770)&gt;1,RIGHT(H770,1)="/"),LEFT(H770,LEN(H770)-1),H770)))</f>
        <v/>
      </c>
      <c r="J770">
        <f>IF(I770="","",IFERROR(N(INDEX($A770:$E770,1,Rules!$H$16)),0))</f>
        <v/>
      </c>
      <c r="K770">
        <f>IF(I770="","",IFERROR(N(INDEX($A770:$E770,1,Rules!$H$17)),0))</f>
        <v/>
      </c>
      <c r="L770">
        <f>IF(I770="","",IFERROR(N(INDEX($A770:$E770,1,Rules!$H$18))*K770,0))</f>
        <v/>
      </c>
      <c r="M770">
        <f>IF(I770="","",IF(COUNTIF(Crawl!$EC$2:$EC$2001,I770)&gt;0,"Yes","No"))</f>
        <v/>
      </c>
    </row>
    <row r="771">
      <c r="G771">
        <f>IF(A771="","",IF(LEFT(A771,4)="http",IFERROR(MID(A771,FIND("/",A771,FIND("//",A771)+2),2000),"/"),A771))</f>
        <v/>
      </c>
      <c r="H771">
        <f>IF(G771="","",IFERROR(LEFT(SUBSTITUTE(G771,"#","?"),FIND("?",SUBSTITUTE(G771,"#","?"))-1),G771))</f>
        <v/>
      </c>
      <c r="I771">
        <f>IF(H771="","",LOWER(IF(AND(LEN(H771)&gt;1,RIGHT(H771,1)="/"),LEFT(H771,LEN(H771)-1),H771)))</f>
        <v/>
      </c>
      <c r="J771">
        <f>IF(I771="","",IFERROR(N(INDEX($A771:$E771,1,Rules!$H$16)),0))</f>
        <v/>
      </c>
      <c r="K771">
        <f>IF(I771="","",IFERROR(N(INDEX($A771:$E771,1,Rules!$H$17)),0))</f>
        <v/>
      </c>
      <c r="L771">
        <f>IF(I771="","",IFERROR(N(INDEX($A771:$E771,1,Rules!$H$18))*K771,0))</f>
        <v/>
      </c>
      <c r="M771">
        <f>IF(I771="","",IF(COUNTIF(Crawl!$EC$2:$EC$2001,I771)&gt;0,"Yes","No"))</f>
        <v/>
      </c>
    </row>
    <row r="772">
      <c r="G772">
        <f>IF(A772="","",IF(LEFT(A772,4)="http",IFERROR(MID(A772,FIND("/",A772,FIND("//",A772)+2),2000),"/"),A772))</f>
        <v/>
      </c>
      <c r="H772">
        <f>IF(G772="","",IFERROR(LEFT(SUBSTITUTE(G772,"#","?"),FIND("?",SUBSTITUTE(G772,"#","?"))-1),G772))</f>
        <v/>
      </c>
      <c r="I772">
        <f>IF(H772="","",LOWER(IF(AND(LEN(H772)&gt;1,RIGHT(H772,1)="/"),LEFT(H772,LEN(H772)-1),H772)))</f>
        <v/>
      </c>
      <c r="J772">
        <f>IF(I772="","",IFERROR(N(INDEX($A772:$E772,1,Rules!$H$16)),0))</f>
        <v/>
      </c>
      <c r="K772">
        <f>IF(I772="","",IFERROR(N(INDEX($A772:$E772,1,Rules!$H$17)),0))</f>
        <v/>
      </c>
      <c r="L772">
        <f>IF(I772="","",IFERROR(N(INDEX($A772:$E772,1,Rules!$H$18))*K772,0))</f>
        <v/>
      </c>
      <c r="M772">
        <f>IF(I772="","",IF(COUNTIF(Crawl!$EC$2:$EC$2001,I772)&gt;0,"Yes","No"))</f>
        <v/>
      </c>
    </row>
    <row r="773">
      <c r="G773">
        <f>IF(A773="","",IF(LEFT(A773,4)="http",IFERROR(MID(A773,FIND("/",A773,FIND("//",A773)+2),2000),"/"),A773))</f>
        <v/>
      </c>
      <c r="H773">
        <f>IF(G773="","",IFERROR(LEFT(SUBSTITUTE(G773,"#","?"),FIND("?",SUBSTITUTE(G773,"#","?"))-1),G773))</f>
        <v/>
      </c>
      <c r="I773">
        <f>IF(H773="","",LOWER(IF(AND(LEN(H773)&gt;1,RIGHT(H773,1)="/"),LEFT(H773,LEN(H773)-1),H773)))</f>
        <v/>
      </c>
      <c r="J773">
        <f>IF(I773="","",IFERROR(N(INDEX($A773:$E773,1,Rules!$H$16)),0))</f>
        <v/>
      </c>
      <c r="K773">
        <f>IF(I773="","",IFERROR(N(INDEX($A773:$E773,1,Rules!$H$17)),0))</f>
        <v/>
      </c>
      <c r="L773">
        <f>IF(I773="","",IFERROR(N(INDEX($A773:$E773,1,Rules!$H$18))*K773,0))</f>
        <v/>
      </c>
      <c r="M773">
        <f>IF(I773="","",IF(COUNTIF(Crawl!$EC$2:$EC$2001,I773)&gt;0,"Yes","No"))</f>
        <v/>
      </c>
    </row>
    <row r="774">
      <c r="G774">
        <f>IF(A774="","",IF(LEFT(A774,4)="http",IFERROR(MID(A774,FIND("/",A774,FIND("//",A774)+2),2000),"/"),A774))</f>
        <v/>
      </c>
      <c r="H774">
        <f>IF(G774="","",IFERROR(LEFT(SUBSTITUTE(G774,"#","?"),FIND("?",SUBSTITUTE(G774,"#","?"))-1),G774))</f>
        <v/>
      </c>
      <c r="I774">
        <f>IF(H774="","",LOWER(IF(AND(LEN(H774)&gt;1,RIGHT(H774,1)="/"),LEFT(H774,LEN(H774)-1),H774)))</f>
        <v/>
      </c>
      <c r="J774">
        <f>IF(I774="","",IFERROR(N(INDEX($A774:$E774,1,Rules!$H$16)),0))</f>
        <v/>
      </c>
      <c r="K774">
        <f>IF(I774="","",IFERROR(N(INDEX($A774:$E774,1,Rules!$H$17)),0))</f>
        <v/>
      </c>
      <c r="L774">
        <f>IF(I774="","",IFERROR(N(INDEX($A774:$E774,1,Rules!$H$18))*K774,0))</f>
        <v/>
      </c>
      <c r="M774">
        <f>IF(I774="","",IF(COUNTIF(Crawl!$EC$2:$EC$2001,I774)&gt;0,"Yes","No"))</f>
        <v/>
      </c>
    </row>
    <row r="775">
      <c r="G775">
        <f>IF(A775="","",IF(LEFT(A775,4)="http",IFERROR(MID(A775,FIND("/",A775,FIND("//",A775)+2),2000),"/"),A775))</f>
        <v/>
      </c>
      <c r="H775">
        <f>IF(G775="","",IFERROR(LEFT(SUBSTITUTE(G775,"#","?"),FIND("?",SUBSTITUTE(G775,"#","?"))-1),G775))</f>
        <v/>
      </c>
      <c r="I775">
        <f>IF(H775="","",LOWER(IF(AND(LEN(H775)&gt;1,RIGHT(H775,1)="/"),LEFT(H775,LEN(H775)-1),H775)))</f>
        <v/>
      </c>
      <c r="J775">
        <f>IF(I775="","",IFERROR(N(INDEX($A775:$E775,1,Rules!$H$16)),0))</f>
        <v/>
      </c>
      <c r="K775">
        <f>IF(I775="","",IFERROR(N(INDEX($A775:$E775,1,Rules!$H$17)),0))</f>
        <v/>
      </c>
      <c r="L775">
        <f>IF(I775="","",IFERROR(N(INDEX($A775:$E775,1,Rules!$H$18))*K775,0))</f>
        <v/>
      </c>
      <c r="M775">
        <f>IF(I775="","",IF(COUNTIF(Crawl!$EC$2:$EC$2001,I775)&gt;0,"Yes","No"))</f>
        <v/>
      </c>
    </row>
    <row r="776">
      <c r="G776">
        <f>IF(A776="","",IF(LEFT(A776,4)="http",IFERROR(MID(A776,FIND("/",A776,FIND("//",A776)+2),2000),"/"),A776))</f>
        <v/>
      </c>
      <c r="H776">
        <f>IF(G776="","",IFERROR(LEFT(SUBSTITUTE(G776,"#","?"),FIND("?",SUBSTITUTE(G776,"#","?"))-1),G776))</f>
        <v/>
      </c>
      <c r="I776">
        <f>IF(H776="","",LOWER(IF(AND(LEN(H776)&gt;1,RIGHT(H776,1)="/"),LEFT(H776,LEN(H776)-1),H776)))</f>
        <v/>
      </c>
      <c r="J776">
        <f>IF(I776="","",IFERROR(N(INDEX($A776:$E776,1,Rules!$H$16)),0))</f>
        <v/>
      </c>
      <c r="K776">
        <f>IF(I776="","",IFERROR(N(INDEX($A776:$E776,1,Rules!$H$17)),0))</f>
        <v/>
      </c>
      <c r="L776">
        <f>IF(I776="","",IFERROR(N(INDEX($A776:$E776,1,Rules!$H$18))*K776,0))</f>
        <v/>
      </c>
      <c r="M776">
        <f>IF(I776="","",IF(COUNTIF(Crawl!$EC$2:$EC$2001,I776)&gt;0,"Yes","No"))</f>
        <v/>
      </c>
    </row>
    <row r="777">
      <c r="G777">
        <f>IF(A777="","",IF(LEFT(A777,4)="http",IFERROR(MID(A777,FIND("/",A777,FIND("//",A777)+2),2000),"/"),A777))</f>
        <v/>
      </c>
      <c r="H777">
        <f>IF(G777="","",IFERROR(LEFT(SUBSTITUTE(G777,"#","?"),FIND("?",SUBSTITUTE(G777,"#","?"))-1),G777))</f>
        <v/>
      </c>
      <c r="I777">
        <f>IF(H777="","",LOWER(IF(AND(LEN(H777)&gt;1,RIGHT(H777,1)="/"),LEFT(H777,LEN(H777)-1),H777)))</f>
        <v/>
      </c>
      <c r="J777">
        <f>IF(I777="","",IFERROR(N(INDEX($A777:$E777,1,Rules!$H$16)),0))</f>
        <v/>
      </c>
      <c r="K777">
        <f>IF(I777="","",IFERROR(N(INDEX($A777:$E777,1,Rules!$H$17)),0))</f>
        <v/>
      </c>
      <c r="L777">
        <f>IF(I777="","",IFERROR(N(INDEX($A777:$E777,1,Rules!$H$18))*K777,0))</f>
        <v/>
      </c>
      <c r="M777">
        <f>IF(I777="","",IF(COUNTIF(Crawl!$EC$2:$EC$2001,I777)&gt;0,"Yes","No"))</f>
        <v/>
      </c>
    </row>
    <row r="778">
      <c r="G778">
        <f>IF(A778="","",IF(LEFT(A778,4)="http",IFERROR(MID(A778,FIND("/",A778,FIND("//",A778)+2),2000),"/"),A778))</f>
        <v/>
      </c>
      <c r="H778">
        <f>IF(G778="","",IFERROR(LEFT(SUBSTITUTE(G778,"#","?"),FIND("?",SUBSTITUTE(G778,"#","?"))-1),G778))</f>
        <v/>
      </c>
      <c r="I778">
        <f>IF(H778="","",LOWER(IF(AND(LEN(H778)&gt;1,RIGHT(H778,1)="/"),LEFT(H778,LEN(H778)-1),H778)))</f>
        <v/>
      </c>
      <c r="J778">
        <f>IF(I778="","",IFERROR(N(INDEX($A778:$E778,1,Rules!$H$16)),0))</f>
        <v/>
      </c>
      <c r="K778">
        <f>IF(I778="","",IFERROR(N(INDEX($A778:$E778,1,Rules!$H$17)),0))</f>
        <v/>
      </c>
      <c r="L778">
        <f>IF(I778="","",IFERROR(N(INDEX($A778:$E778,1,Rules!$H$18))*K778,0))</f>
        <v/>
      </c>
      <c r="M778">
        <f>IF(I778="","",IF(COUNTIF(Crawl!$EC$2:$EC$2001,I778)&gt;0,"Yes","No"))</f>
        <v/>
      </c>
    </row>
    <row r="779">
      <c r="G779">
        <f>IF(A779="","",IF(LEFT(A779,4)="http",IFERROR(MID(A779,FIND("/",A779,FIND("//",A779)+2),2000),"/"),A779))</f>
        <v/>
      </c>
      <c r="H779">
        <f>IF(G779="","",IFERROR(LEFT(SUBSTITUTE(G779,"#","?"),FIND("?",SUBSTITUTE(G779,"#","?"))-1),G779))</f>
        <v/>
      </c>
      <c r="I779">
        <f>IF(H779="","",LOWER(IF(AND(LEN(H779)&gt;1,RIGHT(H779,1)="/"),LEFT(H779,LEN(H779)-1),H779)))</f>
        <v/>
      </c>
      <c r="J779">
        <f>IF(I779="","",IFERROR(N(INDEX($A779:$E779,1,Rules!$H$16)),0))</f>
        <v/>
      </c>
      <c r="K779">
        <f>IF(I779="","",IFERROR(N(INDEX($A779:$E779,1,Rules!$H$17)),0))</f>
        <v/>
      </c>
      <c r="L779">
        <f>IF(I779="","",IFERROR(N(INDEX($A779:$E779,1,Rules!$H$18))*K779,0))</f>
        <v/>
      </c>
      <c r="M779">
        <f>IF(I779="","",IF(COUNTIF(Crawl!$EC$2:$EC$2001,I779)&gt;0,"Yes","No"))</f>
        <v/>
      </c>
    </row>
    <row r="780">
      <c r="G780">
        <f>IF(A780="","",IF(LEFT(A780,4)="http",IFERROR(MID(A780,FIND("/",A780,FIND("//",A780)+2),2000),"/"),A780))</f>
        <v/>
      </c>
      <c r="H780">
        <f>IF(G780="","",IFERROR(LEFT(SUBSTITUTE(G780,"#","?"),FIND("?",SUBSTITUTE(G780,"#","?"))-1),G780))</f>
        <v/>
      </c>
      <c r="I780">
        <f>IF(H780="","",LOWER(IF(AND(LEN(H780)&gt;1,RIGHT(H780,1)="/"),LEFT(H780,LEN(H780)-1),H780)))</f>
        <v/>
      </c>
      <c r="J780">
        <f>IF(I780="","",IFERROR(N(INDEX($A780:$E780,1,Rules!$H$16)),0))</f>
        <v/>
      </c>
      <c r="K780">
        <f>IF(I780="","",IFERROR(N(INDEX($A780:$E780,1,Rules!$H$17)),0))</f>
        <v/>
      </c>
      <c r="L780">
        <f>IF(I780="","",IFERROR(N(INDEX($A780:$E780,1,Rules!$H$18))*K780,0))</f>
        <v/>
      </c>
      <c r="M780">
        <f>IF(I780="","",IF(COUNTIF(Crawl!$EC$2:$EC$2001,I780)&gt;0,"Yes","No"))</f>
        <v/>
      </c>
    </row>
    <row r="781">
      <c r="G781">
        <f>IF(A781="","",IF(LEFT(A781,4)="http",IFERROR(MID(A781,FIND("/",A781,FIND("//",A781)+2),2000),"/"),A781))</f>
        <v/>
      </c>
      <c r="H781">
        <f>IF(G781="","",IFERROR(LEFT(SUBSTITUTE(G781,"#","?"),FIND("?",SUBSTITUTE(G781,"#","?"))-1),G781))</f>
        <v/>
      </c>
      <c r="I781">
        <f>IF(H781="","",LOWER(IF(AND(LEN(H781)&gt;1,RIGHT(H781,1)="/"),LEFT(H781,LEN(H781)-1),H781)))</f>
        <v/>
      </c>
      <c r="J781">
        <f>IF(I781="","",IFERROR(N(INDEX($A781:$E781,1,Rules!$H$16)),0))</f>
        <v/>
      </c>
      <c r="K781">
        <f>IF(I781="","",IFERROR(N(INDEX($A781:$E781,1,Rules!$H$17)),0))</f>
        <v/>
      </c>
      <c r="L781">
        <f>IF(I781="","",IFERROR(N(INDEX($A781:$E781,1,Rules!$H$18))*K781,0))</f>
        <v/>
      </c>
      <c r="M781">
        <f>IF(I781="","",IF(COUNTIF(Crawl!$EC$2:$EC$2001,I781)&gt;0,"Yes","No"))</f>
        <v/>
      </c>
    </row>
    <row r="782">
      <c r="G782">
        <f>IF(A782="","",IF(LEFT(A782,4)="http",IFERROR(MID(A782,FIND("/",A782,FIND("//",A782)+2),2000),"/"),A782))</f>
        <v/>
      </c>
      <c r="H782">
        <f>IF(G782="","",IFERROR(LEFT(SUBSTITUTE(G782,"#","?"),FIND("?",SUBSTITUTE(G782,"#","?"))-1),G782))</f>
        <v/>
      </c>
      <c r="I782">
        <f>IF(H782="","",LOWER(IF(AND(LEN(H782)&gt;1,RIGHT(H782,1)="/"),LEFT(H782,LEN(H782)-1),H782)))</f>
        <v/>
      </c>
      <c r="J782">
        <f>IF(I782="","",IFERROR(N(INDEX($A782:$E782,1,Rules!$H$16)),0))</f>
        <v/>
      </c>
      <c r="K782">
        <f>IF(I782="","",IFERROR(N(INDEX($A782:$E782,1,Rules!$H$17)),0))</f>
        <v/>
      </c>
      <c r="L782">
        <f>IF(I782="","",IFERROR(N(INDEX($A782:$E782,1,Rules!$H$18))*K782,0))</f>
        <v/>
      </c>
      <c r="M782">
        <f>IF(I782="","",IF(COUNTIF(Crawl!$EC$2:$EC$2001,I782)&gt;0,"Yes","No"))</f>
        <v/>
      </c>
    </row>
    <row r="783">
      <c r="G783">
        <f>IF(A783="","",IF(LEFT(A783,4)="http",IFERROR(MID(A783,FIND("/",A783,FIND("//",A783)+2),2000),"/"),A783))</f>
        <v/>
      </c>
      <c r="H783">
        <f>IF(G783="","",IFERROR(LEFT(SUBSTITUTE(G783,"#","?"),FIND("?",SUBSTITUTE(G783,"#","?"))-1),G783))</f>
        <v/>
      </c>
      <c r="I783">
        <f>IF(H783="","",LOWER(IF(AND(LEN(H783)&gt;1,RIGHT(H783,1)="/"),LEFT(H783,LEN(H783)-1),H783)))</f>
        <v/>
      </c>
      <c r="J783">
        <f>IF(I783="","",IFERROR(N(INDEX($A783:$E783,1,Rules!$H$16)),0))</f>
        <v/>
      </c>
      <c r="K783">
        <f>IF(I783="","",IFERROR(N(INDEX($A783:$E783,1,Rules!$H$17)),0))</f>
        <v/>
      </c>
      <c r="L783">
        <f>IF(I783="","",IFERROR(N(INDEX($A783:$E783,1,Rules!$H$18))*K783,0))</f>
        <v/>
      </c>
      <c r="M783">
        <f>IF(I783="","",IF(COUNTIF(Crawl!$EC$2:$EC$2001,I783)&gt;0,"Yes","No"))</f>
        <v/>
      </c>
    </row>
    <row r="784">
      <c r="G784">
        <f>IF(A784="","",IF(LEFT(A784,4)="http",IFERROR(MID(A784,FIND("/",A784,FIND("//",A784)+2),2000),"/"),A784))</f>
        <v/>
      </c>
      <c r="H784">
        <f>IF(G784="","",IFERROR(LEFT(SUBSTITUTE(G784,"#","?"),FIND("?",SUBSTITUTE(G784,"#","?"))-1),G784))</f>
        <v/>
      </c>
      <c r="I784">
        <f>IF(H784="","",LOWER(IF(AND(LEN(H784)&gt;1,RIGHT(H784,1)="/"),LEFT(H784,LEN(H784)-1),H784)))</f>
        <v/>
      </c>
      <c r="J784">
        <f>IF(I784="","",IFERROR(N(INDEX($A784:$E784,1,Rules!$H$16)),0))</f>
        <v/>
      </c>
      <c r="K784">
        <f>IF(I784="","",IFERROR(N(INDEX($A784:$E784,1,Rules!$H$17)),0))</f>
        <v/>
      </c>
      <c r="L784">
        <f>IF(I784="","",IFERROR(N(INDEX($A784:$E784,1,Rules!$H$18))*K784,0))</f>
        <v/>
      </c>
      <c r="M784">
        <f>IF(I784="","",IF(COUNTIF(Crawl!$EC$2:$EC$2001,I784)&gt;0,"Yes","No"))</f>
        <v/>
      </c>
    </row>
    <row r="785">
      <c r="G785">
        <f>IF(A785="","",IF(LEFT(A785,4)="http",IFERROR(MID(A785,FIND("/",A785,FIND("//",A785)+2),2000),"/"),A785))</f>
        <v/>
      </c>
      <c r="H785">
        <f>IF(G785="","",IFERROR(LEFT(SUBSTITUTE(G785,"#","?"),FIND("?",SUBSTITUTE(G785,"#","?"))-1),G785))</f>
        <v/>
      </c>
      <c r="I785">
        <f>IF(H785="","",LOWER(IF(AND(LEN(H785)&gt;1,RIGHT(H785,1)="/"),LEFT(H785,LEN(H785)-1),H785)))</f>
        <v/>
      </c>
      <c r="J785">
        <f>IF(I785="","",IFERROR(N(INDEX($A785:$E785,1,Rules!$H$16)),0))</f>
        <v/>
      </c>
      <c r="K785">
        <f>IF(I785="","",IFERROR(N(INDEX($A785:$E785,1,Rules!$H$17)),0))</f>
        <v/>
      </c>
      <c r="L785">
        <f>IF(I785="","",IFERROR(N(INDEX($A785:$E785,1,Rules!$H$18))*K785,0))</f>
        <v/>
      </c>
      <c r="M785">
        <f>IF(I785="","",IF(COUNTIF(Crawl!$EC$2:$EC$2001,I785)&gt;0,"Yes","No"))</f>
        <v/>
      </c>
    </row>
    <row r="786">
      <c r="G786">
        <f>IF(A786="","",IF(LEFT(A786,4)="http",IFERROR(MID(A786,FIND("/",A786,FIND("//",A786)+2),2000),"/"),A786))</f>
        <v/>
      </c>
      <c r="H786">
        <f>IF(G786="","",IFERROR(LEFT(SUBSTITUTE(G786,"#","?"),FIND("?",SUBSTITUTE(G786,"#","?"))-1),G786))</f>
        <v/>
      </c>
      <c r="I786">
        <f>IF(H786="","",LOWER(IF(AND(LEN(H786)&gt;1,RIGHT(H786,1)="/"),LEFT(H786,LEN(H786)-1),H786)))</f>
        <v/>
      </c>
      <c r="J786">
        <f>IF(I786="","",IFERROR(N(INDEX($A786:$E786,1,Rules!$H$16)),0))</f>
        <v/>
      </c>
      <c r="K786">
        <f>IF(I786="","",IFERROR(N(INDEX($A786:$E786,1,Rules!$H$17)),0))</f>
        <v/>
      </c>
      <c r="L786">
        <f>IF(I786="","",IFERROR(N(INDEX($A786:$E786,1,Rules!$H$18))*K786,0))</f>
        <v/>
      </c>
      <c r="M786">
        <f>IF(I786="","",IF(COUNTIF(Crawl!$EC$2:$EC$2001,I786)&gt;0,"Yes","No"))</f>
        <v/>
      </c>
    </row>
    <row r="787">
      <c r="G787">
        <f>IF(A787="","",IF(LEFT(A787,4)="http",IFERROR(MID(A787,FIND("/",A787,FIND("//",A787)+2),2000),"/"),A787))</f>
        <v/>
      </c>
      <c r="H787">
        <f>IF(G787="","",IFERROR(LEFT(SUBSTITUTE(G787,"#","?"),FIND("?",SUBSTITUTE(G787,"#","?"))-1),G787))</f>
        <v/>
      </c>
      <c r="I787">
        <f>IF(H787="","",LOWER(IF(AND(LEN(H787)&gt;1,RIGHT(H787,1)="/"),LEFT(H787,LEN(H787)-1),H787)))</f>
        <v/>
      </c>
      <c r="J787">
        <f>IF(I787="","",IFERROR(N(INDEX($A787:$E787,1,Rules!$H$16)),0))</f>
        <v/>
      </c>
      <c r="K787">
        <f>IF(I787="","",IFERROR(N(INDEX($A787:$E787,1,Rules!$H$17)),0))</f>
        <v/>
      </c>
      <c r="L787">
        <f>IF(I787="","",IFERROR(N(INDEX($A787:$E787,1,Rules!$H$18))*K787,0))</f>
        <v/>
      </c>
      <c r="M787">
        <f>IF(I787="","",IF(COUNTIF(Crawl!$EC$2:$EC$2001,I787)&gt;0,"Yes","No"))</f>
        <v/>
      </c>
    </row>
    <row r="788">
      <c r="G788">
        <f>IF(A788="","",IF(LEFT(A788,4)="http",IFERROR(MID(A788,FIND("/",A788,FIND("//",A788)+2),2000),"/"),A788))</f>
        <v/>
      </c>
      <c r="H788">
        <f>IF(G788="","",IFERROR(LEFT(SUBSTITUTE(G788,"#","?"),FIND("?",SUBSTITUTE(G788,"#","?"))-1),G788))</f>
        <v/>
      </c>
      <c r="I788">
        <f>IF(H788="","",LOWER(IF(AND(LEN(H788)&gt;1,RIGHT(H788,1)="/"),LEFT(H788,LEN(H788)-1),H788)))</f>
        <v/>
      </c>
      <c r="J788">
        <f>IF(I788="","",IFERROR(N(INDEX($A788:$E788,1,Rules!$H$16)),0))</f>
        <v/>
      </c>
      <c r="K788">
        <f>IF(I788="","",IFERROR(N(INDEX($A788:$E788,1,Rules!$H$17)),0))</f>
        <v/>
      </c>
      <c r="L788">
        <f>IF(I788="","",IFERROR(N(INDEX($A788:$E788,1,Rules!$H$18))*K788,0))</f>
        <v/>
      </c>
      <c r="M788">
        <f>IF(I788="","",IF(COUNTIF(Crawl!$EC$2:$EC$2001,I788)&gt;0,"Yes","No"))</f>
        <v/>
      </c>
    </row>
    <row r="789">
      <c r="G789">
        <f>IF(A789="","",IF(LEFT(A789,4)="http",IFERROR(MID(A789,FIND("/",A789,FIND("//",A789)+2),2000),"/"),A789))</f>
        <v/>
      </c>
      <c r="H789">
        <f>IF(G789="","",IFERROR(LEFT(SUBSTITUTE(G789,"#","?"),FIND("?",SUBSTITUTE(G789,"#","?"))-1),G789))</f>
        <v/>
      </c>
      <c r="I789">
        <f>IF(H789="","",LOWER(IF(AND(LEN(H789)&gt;1,RIGHT(H789,1)="/"),LEFT(H789,LEN(H789)-1),H789)))</f>
        <v/>
      </c>
      <c r="J789">
        <f>IF(I789="","",IFERROR(N(INDEX($A789:$E789,1,Rules!$H$16)),0))</f>
        <v/>
      </c>
      <c r="K789">
        <f>IF(I789="","",IFERROR(N(INDEX($A789:$E789,1,Rules!$H$17)),0))</f>
        <v/>
      </c>
      <c r="L789">
        <f>IF(I789="","",IFERROR(N(INDEX($A789:$E789,1,Rules!$H$18))*K789,0))</f>
        <v/>
      </c>
      <c r="M789">
        <f>IF(I789="","",IF(COUNTIF(Crawl!$EC$2:$EC$2001,I789)&gt;0,"Yes","No"))</f>
        <v/>
      </c>
    </row>
    <row r="790">
      <c r="G790">
        <f>IF(A790="","",IF(LEFT(A790,4)="http",IFERROR(MID(A790,FIND("/",A790,FIND("//",A790)+2),2000),"/"),A790))</f>
        <v/>
      </c>
      <c r="H790">
        <f>IF(G790="","",IFERROR(LEFT(SUBSTITUTE(G790,"#","?"),FIND("?",SUBSTITUTE(G790,"#","?"))-1),G790))</f>
        <v/>
      </c>
      <c r="I790">
        <f>IF(H790="","",LOWER(IF(AND(LEN(H790)&gt;1,RIGHT(H790,1)="/"),LEFT(H790,LEN(H790)-1),H790)))</f>
        <v/>
      </c>
      <c r="J790">
        <f>IF(I790="","",IFERROR(N(INDEX($A790:$E790,1,Rules!$H$16)),0))</f>
        <v/>
      </c>
      <c r="K790">
        <f>IF(I790="","",IFERROR(N(INDEX($A790:$E790,1,Rules!$H$17)),0))</f>
        <v/>
      </c>
      <c r="L790">
        <f>IF(I790="","",IFERROR(N(INDEX($A790:$E790,1,Rules!$H$18))*K790,0))</f>
        <v/>
      </c>
      <c r="M790">
        <f>IF(I790="","",IF(COUNTIF(Crawl!$EC$2:$EC$2001,I790)&gt;0,"Yes","No"))</f>
        <v/>
      </c>
    </row>
    <row r="791">
      <c r="G791">
        <f>IF(A791="","",IF(LEFT(A791,4)="http",IFERROR(MID(A791,FIND("/",A791,FIND("//",A791)+2),2000),"/"),A791))</f>
        <v/>
      </c>
      <c r="H791">
        <f>IF(G791="","",IFERROR(LEFT(SUBSTITUTE(G791,"#","?"),FIND("?",SUBSTITUTE(G791,"#","?"))-1),G791))</f>
        <v/>
      </c>
      <c r="I791">
        <f>IF(H791="","",LOWER(IF(AND(LEN(H791)&gt;1,RIGHT(H791,1)="/"),LEFT(H791,LEN(H791)-1),H791)))</f>
        <v/>
      </c>
      <c r="J791">
        <f>IF(I791="","",IFERROR(N(INDEX($A791:$E791,1,Rules!$H$16)),0))</f>
        <v/>
      </c>
      <c r="K791">
        <f>IF(I791="","",IFERROR(N(INDEX($A791:$E791,1,Rules!$H$17)),0))</f>
        <v/>
      </c>
      <c r="L791">
        <f>IF(I791="","",IFERROR(N(INDEX($A791:$E791,1,Rules!$H$18))*K791,0))</f>
        <v/>
      </c>
      <c r="M791">
        <f>IF(I791="","",IF(COUNTIF(Crawl!$EC$2:$EC$2001,I791)&gt;0,"Yes","No"))</f>
        <v/>
      </c>
    </row>
    <row r="792">
      <c r="G792">
        <f>IF(A792="","",IF(LEFT(A792,4)="http",IFERROR(MID(A792,FIND("/",A792,FIND("//",A792)+2),2000),"/"),A792))</f>
        <v/>
      </c>
      <c r="H792">
        <f>IF(G792="","",IFERROR(LEFT(SUBSTITUTE(G792,"#","?"),FIND("?",SUBSTITUTE(G792,"#","?"))-1),G792))</f>
        <v/>
      </c>
      <c r="I792">
        <f>IF(H792="","",LOWER(IF(AND(LEN(H792)&gt;1,RIGHT(H792,1)="/"),LEFT(H792,LEN(H792)-1),H792)))</f>
        <v/>
      </c>
      <c r="J792">
        <f>IF(I792="","",IFERROR(N(INDEX($A792:$E792,1,Rules!$H$16)),0))</f>
        <v/>
      </c>
      <c r="K792">
        <f>IF(I792="","",IFERROR(N(INDEX($A792:$E792,1,Rules!$H$17)),0))</f>
        <v/>
      </c>
      <c r="L792">
        <f>IF(I792="","",IFERROR(N(INDEX($A792:$E792,1,Rules!$H$18))*K792,0))</f>
        <v/>
      </c>
      <c r="M792">
        <f>IF(I792="","",IF(COUNTIF(Crawl!$EC$2:$EC$2001,I792)&gt;0,"Yes","No"))</f>
        <v/>
      </c>
    </row>
    <row r="793">
      <c r="G793">
        <f>IF(A793="","",IF(LEFT(A793,4)="http",IFERROR(MID(A793,FIND("/",A793,FIND("//",A793)+2),2000),"/"),A793))</f>
        <v/>
      </c>
      <c r="H793">
        <f>IF(G793="","",IFERROR(LEFT(SUBSTITUTE(G793,"#","?"),FIND("?",SUBSTITUTE(G793,"#","?"))-1),G793))</f>
        <v/>
      </c>
      <c r="I793">
        <f>IF(H793="","",LOWER(IF(AND(LEN(H793)&gt;1,RIGHT(H793,1)="/"),LEFT(H793,LEN(H793)-1),H793)))</f>
        <v/>
      </c>
      <c r="J793">
        <f>IF(I793="","",IFERROR(N(INDEX($A793:$E793,1,Rules!$H$16)),0))</f>
        <v/>
      </c>
      <c r="K793">
        <f>IF(I793="","",IFERROR(N(INDEX($A793:$E793,1,Rules!$H$17)),0))</f>
        <v/>
      </c>
      <c r="L793">
        <f>IF(I793="","",IFERROR(N(INDEX($A793:$E793,1,Rules!$H$18))*K793,0))</f>
        <v/>
      </c>
      <c r="M793">
        <f>IF(I793="","",IF(COUNTIF(Crawl!$EC$2:$EC$2001,I793)&gt;0,"Yes","No"))</f>
        <v/>
      </c>
    </row>
    <row r="794">
      <c r="G794">
        <f>IF(A794="","",IF(LEFT(A794,4)="http",IFERROR(MID(A794,FIND("/",A794,FIND("//",A794)+2),2000),"/"),A794))</f>
        <v/>
      </c>
      <c r="H794">
        <f>IF(G794="","",IFERROR(LEFT(SUBSTITUTE(G794,"#","?"),FIND("?",SUBSTITUTE(G794,"#","?"))-1),G794))</f>
        <v/>
      </c>
      <c r="I794">
        <f>IF(H794="","",LOWER(IF(AND(LEN(H794)&gt;1,RIGHT(H794,1)="/"),LEFT(H794,LEN(H794)-1),H794)))</f>
        <v/>
      </c>
      <c r="J794">
        <f>IF(I794="","",IFERROR(N(INDEX($A794:$E794,1,Rules!$H$16)),0))</f>
        <v/>
      </c>
      <c r="K794">
        <f>IF(I794="","",IFERROR(N(INDEX($A794:$E794,1,Rules!$H$17)),0))</f>
        <v/>
      </c>
      <c r="L794">
        <f>IF(I794="","",IFERROR(N(INDEX($A794:$E794,1,Rules!$H$18))*K794,0))</f>
        <v/>
      </c>
      <c r="M794">
        <f>IF(I794="","",IF(COUNTIF(Crawl!$EC$2:$EC$2001,I794)&gt;0,"Yes","No"))</f>
        <v/>
      </c>
    </row>
    <row r="795">
      <c r="G795">
        <f>IF(A795="","",IF(LEFT(A795,4)="http",IFERROR(MID(A795,FIND("/",A795,FIND("//",A795)+2),2000),"/"),A795))</f>
        <v/>
      </c>
      <c r="H795">
        <f>IF(G795="","",IFERROR(LEFT(SUBSTITUTE(G795,"#","?"),FIND("?",SUBSTITUTE(G795,"#","?"))-1),G795))</f>
        <v/>
      </c>
      <c r="I795">
        <f>IF(H795="","",LOWER(IF(AND(LEN(H795)&gt;1,RIGHT(H795,1)="/"),LEFT(H795,LEN(H795)-1),H795)))</f>
        <v/>
      </c>
      <c r="J795">
        <f>IF(I795="","",IFERROR(N(INDEX($A795:$E795,1,Rules!$H$16)),0))</f>
        <v/>
      </c>
      <c r="K795">
        <f>IF(I795="","",IFERROR(N(INDEX($A795:$E795,1,Rules!$H$17)),0))</f>
        <v/>
      </c>
      <c r="L795">
        <f>IF(I795="","",IFERROR(N(INDEX($A795:$E795,1,Rules!$H$18))*K795,0))</f>
        <v/>
      </c>
      <c r="M795">
        <f>IF(I795="","",IF(COUNTIF(Crawl!$EC$2:$EC$2001,I795)&gt;0,"Yes","No"))</f>
        <v/>
      </c>
    </row>
    <row r="796">
      <c r="G796">
        <f>IF(A796="","",IF(LEFT(A796,4)="http",IFERROR(MID(A796,FIND("/",A796,FIND("//",A796)+2),2000),"/"),A796))</f>
        <v/>
      </c>
      <c r="H796">
        <f>IF(G796="","",IFERROR(LEFT(SUBSTITUTE(G796,"#","?"),FIND("?",SUBSTITUTE(G796,"#","?"))-1),G796))</f>
        <v/>
      </c>
      <c r="I796">
        <f>IF(H796="","",LOWER(IF(AND(LEN(H796)&gt;1,RIGHT(H796,1)="/"),LEFT(H796,LEN(H796)-1),H796)))</f>
        <v/>
      </c>
      <c r="J796">
        <f>IF(I796="","",IFERROR(N(INDEX($A796:$E796,1,Rules!$H$16)),0))</f>
        <v/>
      </c>
      <c r="K796">
        <f>IF(I796="","",IFERROR(N(INDEX($A796:$E796,1,Rules!$H$17)),0))</f>
        <v/>
      </c>
      <c r="L796">
        <f>IF(I796="","",IFERROR(N(INDEX($A796:$E796,1,Rules!$H$18))*K796,0))</f>
        <v/>
      </c>
      <c r="M796">
        <f>IF(I796="","",IF(COUNTIF(Crawl!$EC$2:$EC$2001,I796)&gt;0,"Yes","No"))</f>
        <v/>
      </c>
    </row>
    <row r="797">
      <c r="G797">
        <f>IF(A797="","",IF(LEFT(A797,4)="http",IFERROR(MID(A797,FIND("/",A797,FIND("//",A797)+2),2000),"/"),A797))</f>
        <v/>
      </c>
      <c r="H797">
        <f>IF(G797="","",IFERROR(LEFT(SUBSTITUTE(G797,"#","?"),FIND("?",SUBSTITUTE(G797,"#","?"))-1),G797))</f>
        <v/>
      </c>
      <c r="I797">
        <f>IF(H797="","",LOWER(IF(AND(LEN(H797)&gt;1,RIGHT(H797,1)="/"),LEFT(H797,LEN(H797)-1),H797)))</f>
        <v/>
      </c>
      <c r="J797">
        <f>IF(I797="","",IFERROR(N(INDEX($A797:$E797,1,Rules!$H$16)),0))</f>
        <v/>
      </c>
      <c r="K797">
        <f>IF(I797="","",IFERROR(N(INDEX($A797:$E797,1,Rules!$H$17)),0))</f>
        <v/>
      </c>
      <c r="L797">
        <f>IF(I797="","",IFERROR(N(INDEX($A797:$E797,1,Rules!$H$18))*K797,0))</f>
        <v/>
      </c>
      <c r="M797">
        <f>IF(I797="","",IF(COUNTIF(Crawl!$EC$2:$EC$2001,I797)&gt;0,"Yes","No"))</f>
        <v/>
      </c>
    </row>
    <row r="798">
      <c r="G798">
        <f>IF(A798="","",IF(LEFT(A798,4)="http",IFERROR(MID(A798,FIND("/",A798,FIND("//",A798)+2),2000),"/"),A798))</f>
        <v/>
      </c>
      <c r="H798">
        <f>IF(G798="","",IFERROR(LEFT(SUBSTITUTE(G798,"#","?"),FIND("?",SUBSTITUTE(G798,"#","?"))-1),G798))</f>
        <v/>
      </c>
      <c r="I798">
        <f>IF(H798="","",LOWER(IF(AND(LEN(H798)&gt;1,RIGHT(H798,1)="/"),LEFT(H798,LEN(H798)-1),H798)))</f>
        <v/>
      </c>
      <c r="J798">
        <f>IF(I798="","",IFERROR(N(INDEX($A798:$E798,1,Rules!$H$16)),0))</f>
        <v/>
      </c>
      <c r="K798">
        <f>IF(I798="","",IFERROR(N(INDEX($A798:$E798,1,Rules!$H$17)),0))</f>
        <v/>
      </c>
      <c r="L798">
        <f>IF(I798="","",IFERROR(N(INDEX($A798:$E798,1,Rules!$H$18))*K798,0))</f>
        <v/>
      </c>
      <c r="M798">
        <f>IF(I798="","",IF(COUNTIF(Crawl!$EC$2:$EC$2001,I798)&gt;0,"Yes","No"))</f>
        <v/>
      </c>
    </row>
    <row r="799">
      <c r="G799">
        <f>IF(A799="","",IF(LEFT(A799,4)="http",IFERROR(MID(A799,FIND("/",A799,FIND("//",A799)+2),2000),"/"),A799))</f>
        <v/>
      </c>
      <c r="H799">
        <f>IF(G799="","",IFERROR(LEFT(SUBSTITUTE(G799,"#","?"),FIND("?",SUBSTITUTE(G799,"#","?"))-1),G799))</f>
        <v/>
      </c>
      <c r="I799">
        <f>IF(H799="","",LOWER(IF(AND(LEN(H799)&gt;1,RIGHT(H799,1)="/"),LEFT(H799,LEN(H799)-1),H799)))</f>
        <v/>
      </c>
      <c r="J799">
        <f>IF(I799="","",IFERROR(N(INDEX($A799:$E799,1,Rules!$H$16)),0))</f>
        <v/>
      </c>
      <c r="K799">
        <f>IF(I799="","",IFERROR(N(INDEX($A799:$E799,1,Rules!$H$17)),0))</f>
        <v/>
      </c>
      <c r="L799">
        <f>IF(I799="","",IFERROR(N(INDEX($A799:$E799,1,Rules!$H$18))*K799,0))</f>
        <v/>
      </c>
      <c r="M799">
        <f>IF(I799="","",IF(COUNTIF(Crawl!$EC$2:$EC$2001,I799)&gt;0,"Yes","No"))</f>
        <v/>
      </c>
    </row>
    <row r="800">
      <c r="G800">
        <f>IF(A800="","",IF(LEFT(A800,4)="http",IFERROR(MID(A800,FIND("/",A800,FIND("//",A800)+2),2000),"/"),A800))</f>
        <v/>
      </c>
      <c r="H800">
        <f>IF(G800="","",IFERROR(LEFT(SUBSTITUTE(G800,"#","?"),FIND("?",SUBSTITUTE(G800,"#","?"))-1),G800))</f>
        <v/>
      </c>
      <c r="I800">
        <f>IF(H800="","",LOWER(IF(AND(LEN(H800)&gt;1,RIGHT(H800,1)="/"),LEFT(H800,LEN(H800)-1),H800)))</f>
        <v/>
      </c>
      <c r="J800">
        <f>IF(I800="","",IFERROR(N(INDEX($A800:$E800,1,Rules!$H$16)),0))</f>
        <v/>
      </c>
      <c r="K800">
        <f>IF(I800="","",IFERROR(N(INDEX($A800:$E800,1,Rules!$H$17)),0))</f>
        <v/>
      </c>
      <c r="L800">
        <f>IF(I800="","",IFERROR(N(INDEX($A800:$E800,1,Rules!$H$18))*K800,0))</f>
        <v/>
      </c>
      <c r="M800">
        <f>IF(I800="","",IF(COUNTIF(Crawl!$EC$2:$EC$2001,I800)&gt;0,"Yes","No"))</f>
        <v/>
      </c>
    </row>
    <row r="801">
      <c r="G801">
        <f>IF(A801="","",IF(LEFT(A801,4)="http",IFERROR(MID(A801,FIND("/",A801,FIND("//",A801)+2),2000),"/"),A801))</f>
        <v/>
      </c>
      <c r="H801">
        <f>IF(G801="","",IFERROR(LEFT(SUBSTITUTE(G801,"#","?"),FIND("?",SUBSTITUTE(G801,"#","?"))-1),G801))</f>
        <v/>
      </c>
      <c r="I801">
        <f>IF(H801="","",LOWER(IF(AND(LEN(H801)&gt;1,RIGHT(H801,1)="/"),LEFT(H801,LEN(H801)-1),H801)))</f>
        <v/>
      </c>
      <c r="J801">
        <f>IF(I801="","",IFERROR(N(INDEX($A801:$E801,1,Rules!$H$16)),0))</f>
        <v/>
      </c>
      <c r="K801">
        <f>IF(I801="","",IFERROR(N(INDEX($A801:$E801,1,Rules!$H$17)),0))</f>
        <v/>
      </c>
      <c r="L801">
        <f>IF(I801="","",IFERROR(N(INDEX($A801:$E801,1,Rules!$H$18))*K801,0))</f>
        <v/>
      </c>
      <c r="M801">
        <f>IF(I801="","",IF(COUNTIF(Crawl!$EC$2:$EC$2001,I801)&gt;0,"Yes","No"))</f>
        <v/>
      </c>
    </row>
    <row r="802">
      <c r="G802">
        <f>IF(A802="","",IF(LEFT(A802,4)="http",IFERROR(MID(A802,FIND("/",A802,FIND("//",A802)+2),2000),"/"),A802))</f>
        <v/>
      </c>
      <c r="H802">
        <f>IF(G802="","",IFERROR(LEFT(SUBSTITUTE(G802,"#","?"),FIND("?",SUBSTITUTE(G802,"#","?"))-1),G802))</f>
        <v/>
      </c>
      <c r="I802">
        <f>IF(H802="","",LOWER(IF(AND(LEN(H802)&gt;1,RIGHT(H802,1)="/"),LEFT(H802,LEN(H802)-1),H802)))</f>
        <v/>
      </c>
      <c r="J802">
        <f>IF(I802="","",IFERROR(N(INDEX($A802:$E802,1,Rules!$H$16)),0))</f>
        <v/>
      </c>
      <c r="K802">
        <f>IF(I802="","",IFERROR(N(INDEX($A802:$E802,1,Rules!$H$17)),0))</f>
        <v/>
      </c>
      <c r="L802">
        <f>IF(I802="","",IFERROR(N(INDEX($A802:$E802,1,Rules!$H$18))*K802,0))</f>
        <v/>
      </c>
      <c r="M802">
        <f>IF(I802="","",IF(COUNTIF(Crawl!$EC$2:$EC$2001,I802)&gt;0,"Yes","No"))</f>
        <v/>
      </c>
    </row>
    <row r="803">
      <c r="G803">
        <f>IF(A803="","",IF(LEFT(A803,4)="http",IFERROR(MID(A803,FIND("/",A803,FIND("//",A803)+2),2000),"/"),A803))</f>
        <v/>
      </c>
      <c r="H803">
        <f>IF(G803="","",IFERROR(LEFT(SUBSTITUTE(G803,"#","?"),FIND("?",SUBSTITUTE(G803,"#","?"))-1),G803))</f>
        <v/>
      </c>
      <c r="I803">
        <f>IF(H803="","",LOWER(IF(AND(LEN(H803)&gt;1,RIGHT(H803,1)="/"),LEFT(H803,LEN(H803)-1),H803)))</f>
        <v/>
      </c>
      <c r="J803">
        <f>IF(I803="","",IFERROR(N(INDEX($A803:$E803,1,Rules!$H$16)),0))</f>
        <v/>
      </c>
      <c r="K803">
        <f>IF(I803="","",IFERROR(N(INDEX($A803:$E803,1,Rules!$H$17)),0))</f>
        <v/>
      </c>
      <c r="L803">
        <f>IF(I803="","",IFERROR(N(INDEX($A803:$E803,1,Rules!$H$18))*K803,0))</f>
        <v/>
      </c>
      <c r="M803">
        <f>IF(I803="","",IF(COUNTIF(Crawl!$EC$2:$EC$2001,I803)&gt;0,"Yes","No"))</f>
        <v/>
      </c>
    </row>
    <row r="804">
      <c r="G804">
        <f>IF(A804="","",IF(LEFT(A804,4)="http",IFERROR(MID(A804,FIND("/",A804,FIND("//",A804)+2),2000),"/"),A804))</f>
        <v/>
      </c>
      <c r="H804">
        <f>IF(G804="","",IFERROR(LEFT(SUBSTITUTE(G804,"#","?"),FIND("?",SUBSTITUTE(G804,"#","?"))-1),G804))</f>
        <v/>
      </c>
      <c r="I804">
        <f>IF(H804="","",LOWER(IF(AND(LEN(H804)&gt;1,RIGHT(H804,1)="/"),LEFT(H804,LEN(H804)-1),H804)))</f>
        <v/>
      </c>
      <c r="J804">
        <f>IF(I804="","",IFERROR(N(INDEX($A804:$E804,1,Rules!$H$16)),0))</f>
        <v/>
      </c>
      <c r="K804">
        <f>IF(I804="","",IFERROR(N(INDEX($A804:$E804,1,Rules!$H$17)),0))</f>
        <v/>
      </c>
      <c r="L804">
        <f>IF(I804="","",IFERROR(N(INDEX($A804:$E804,1,Rules!$H$18))*K804,0))</f>
        <v/>
      </c>
      <c r="M804">
        <f>IF(I804="","",IF(COUNTIF(Crawl!$EC$2:$EC$2001,I804)&gt;0,"Yes","No"))</f>
        <v/>
      </c>
    </row>
    <row r="805">
      <c r="G805">
        <f>IF(A805="","",IF(LEFT(A805,4)="http",IFERROR(MID(A805,FIND("/",A805,FIND("//",A805)+2),2000),"/"),A805))</f>
        <v/>
      </c>
      <c r="H805">
        <f>IF(G805="","",IFERROR(LEFT(SUBSTITUTE(G805,"#","?"),FIND("?",SUBSTITUTE(G805,"#","?"))-1),G805))</f>
        <v/>
      </c>
      <c r="I805">
        <f>IF(H805="","",LOWER(IF(AND(LEN(H805)&gt;1,RIGHT(H805,1)="/"),LEFT(H805,LEN(H805)-1),H805)))</f>
        <v/>
      </c>
      <c r="J805">
        <f>IF(I805="","",IFERROR(N(INDEX($A805:$E805,1,Rules!$H$16)),0))</f>
        <v/>
      </c>
      <c r="K805">
        <f>IF(I805="","",IFERROR(N(INDEX($A805:$E805,1,Rules!$H$17)),0))</f>
        <v/>
      </c>
      <c r="L805">
        <f>IF(I805="","",IFERROR(N(INDEX($A805:$E805,1,Rules!$H$18))*K805,0))</f>
        <v/>
      </c>
      <c r="M805">
        <f>IF(I805="","",IF(COUNTIF(Crawl!$EC$2:$EC$2001,I805)&gt;0,"Yes","No"))</f>
        <v/>
      </c>
    </row>
    <row r="806">
      <c r="G806">
        <f>IF(A806="","",IF(LEFT(A806,4)="http",IFERROR(MID(A806,FIND("/",A806,FIND("//",A806)+2),2000),"/"),A806))</f>
        <v/>
      </c>
      <c r="H806">
        <f>IF(G806="","",IFERROR(LEFT(SUBSTITUTE(G806,"#","?"),FIND("?",SUBSTITUTE(G806,"#","?"))-1),G806))</f>
        <v/>
      </c>
      <c r="I806">
        <f>IF(H806="","",LOWER(IF(AND(LEN(H806)&gt;1,RIGHT(H806,1)="/"),LEFT(H806,LEN(H806)-1),H806)))</f>
        <v/>
      </c>
      <c r="J806">
        <f>IF(I806="","",IFERROR(N(INDEX($A806:$E806,1,Rules!$H$16)),0))</f>
        <v/>
      </c>
      <c r="K806">
        <f>IF(I806="","",IFERROR(N(INDEX($A806:$E806,1,Rules!$H$17)),0))</f>
        <v/>
      </c>
      <c r="L806">
        <f>IF(I806="","",IFERROR(N(INDEX($A806:$E806,1,Rules!$H$18))*K806,0))</f>
        <v/>
      </c>
      <c r="M806">
        <f>IF(I806="","",IF(COUNTIF(Crawl!$EC$2:$EC$2001,I806)&gt;0,"Yes","No"))</f>
        <v/>
      </c>
    </row>
    <row r="807">
      <c r="G807">
        <f>IF(A807="","",IF(LEFT(A807,4)="http",IFERROR(MID(A807,FIND("/",A807,FIND("//",A807)+2),2000),"/"),A807))</f>
        <v/>
      </c>
      <c r="H807">
        <f>IF(G807="","",IFERROR(LEFT(SUBSTITUTE(G807,"#","?"),FIND("?",SUBSTITUTE(G807,"#","?"))-1),G807))</f>
        <v/>
      </c>
      <c r="I807">
        <f>IF(H807="","",LOWER(IF(AND(LEN(H807)&gt;1,RIGHT(H807,1)="/"),LEFT(H807,LEN(H807)-1),H807)))</f>
        <v/>
      </c>
      <c r="J807">
        <f>IF(I807="","",IFERROR(N(INDEX($A807:$E807,1,Rules!$H$16)),0))</f>
        <v/>
      </c>
      <c r="K807">
        <f>IF(I807="","",IFERROR(N(INDEX($A807:$E807,1,Rules!$H$17)),0))</f>
        <v/>
      </c>
      <c r="L807">
        <f>IF(I807="","",IFERROR(N(INDEX($A807:$E807,1,Rules!$H$18))*K807,0))</f>
        <v/>
      </c>
      <c r="M807">
        <f>IF(I807="","",IF(COUNTIF(Crawl!$EC$2:$EC$2001,I807)&gt;0,"Yes","No"))</f>
        <v/>
      </c>
    </row>
    <row r="808">
      <c r="G808">
        <f>IF(A808="","",IF(LEFT(A808,4)="http",IFERROR(MID(A808,FIND("/",A808,FIND("//",A808)+2),2000),"/"),A808))</f>
        <v/>
      </c>
      <c r="H808">
        <f>IF(G808="","",IFERROR(LEFT(SUBSTITUTE(G808,"#","?"),FIND("?",SUBSTITUTE(G808,"#","?"))-1),G808))</f>
        <v/>
      </c>
      <c r="I808">
        <f>IF(H808="","",LOWER(IF(AND(LEN(H808)&gt;1,RIGHT(H808,1)="/"),LEFT(H808,LEN(H808)-1),H808)))</f>
        <v/>
      </c>
      <c r="J808">
        <f>IF(I808="","",IFERROR(N(INDEX($A808:$E808,1,Rules!$H$16)),0))</f>
        <v/>
      </c>
      <c r="K808">
        <f>IF(I808="","",IFERROR(N(INDEX($A808:$E808,1,Rules!$H$17)),0))</f>
        <v/>
      </c>
      <c r="L808">
        <f>IF(I808="","",IFERROR(N(INDEX($A808:$E808,1,Rules!$H$18))*K808,0))</f>
        <v/>
      </c>
      <c r="M808">
        <f>IF(I808="","",IF(COUNTIF(Crawl!$EC$2:$EC$2001,I808)&gt;0,"Yes","No"))</f>
        <v/>
      </c>
    </row>
    <row r="809">
      <c r="G809">
        <f>IF(A809="","",IF(LEFT(A809,4)="http",IFERROR(MID(A809,FIND("/",A809,FIND("//",A809)+2),2000),"/"),A809))</f>
        <v/>
      </c>
      <c r="H809">
        <f>IF(G809="","",IFERROR(LEFT(SUBSTITUTE(G809,"#","?"),FIND("?",SUBSTITUTE(G809,"#","?"))-1),G809))</f>
        <v/>
      </c>
      <c r="I809">
        <f>IF(H809="","",LOWER(IF(AND(LEN(H809)&gt;1,RIGHT(H809,1)="/"),LEFT(H809,LEN(H809)-1),H809)))</f>
        <v/>
      </c>
      <c r="J809">
        <f>IF(I809="","",IFERROR(N(INDEX($A809:$E809,1,Rules!$H$16)),0))</f>
        <v/>
      </c>
      <c r="K809">
        <f>IF(I809="","",IFERROR(N(INDEX($A809:$E809,1,Rules!$H$17)),0))</f>
        <v/>
      </c>
      <c r="L809">
        <f>IF(I809="","",IFERROR(N(INDEX($A809:$E809,1,Rules!$H$18))*K809,0))</f>
        <v/>
      </c>
      <c r="M809">
        <f>IF(I809="","",IF(COUNTIF(Crawl!$EC$2:$EC$2001,I809)&gt;0,"Yes","No"))</f>
        <v/>
      </c>
    </row>
    <row r="810">
      <c r="G810">
        <f>IF(A810="","",IF(LEFT(A810,4)="http",IFERROR(MID(A810,FIND("/",A810,FIND("//",A810)+2),2000),"/"),A810))</f>
        <v/>
      </c>
      <c r="H810">
        <f>IF(G810="","",IFERROR(LEFT(SUBSTITUTE(G810,"#","?"),FIND("?",SUBSTITUTE(G810,"#","?"))-1),G810))</f>
        <v/>
      </c>
      <c r="I810">
        <f>IF(H810="","",LOWER(IF(AND(LEN(H810)&gt;1,RIGHT(H810,1)="/"),LEFT(H810,LEN(H810)-1),H810)))</f>
        <v/>
      </c>
      <c r="J810">
        <f>IF(I810="","",IFERROR(N(INDEX($A810:$E810,1,Rules!$H$16)),0))</f>
        <v/>
      </c>
      <c r="K810">
        <f>IF(I810="","",IFERROR(N(INDEX($A810:$E810,1,Rules!$H$17)),0))</f>
        <v/>
      </c>
      <c r="L810">
        <f>IF(I810="","",IFERROR(N(INDEX($A810:$E810,1,Rules!$H$18))*K810,0))</f>
        <v/>
      </c>
      <c r="M810">
        <f>IF(I810="","",IF(COUNTIF(Crawl!$EC$2:$EC$2001,I810)&gt;0,"Yes","No"))</f>
        <v/>
      </c>
    </row>
    <row r="811">
      <c r="G811">
        <f>IF(A811="","",IF(LEFT(A811,4)="http",IFERROR(MID(A811,FIND("/",A811,FIND("//",A811)+2),2000),"/"),A811))</f>
        <v/>
      </c>
      <c r="H811">
        <f>IF(G811="","",IFERROR(LEFT(SUBSTITUTE(G811,"#","?"),FIND("?",SUBSTITUTE(G811,"#","?"))-1),G811))</f>
        <v/>
      </c>
      <c r="I811">
        <f>IF(H811="","",LOWER(IF(AND(LEN(H811)&gt;1,RIGHT(H811,1)="/"),LEFT(H811,LEN(H811)-1),H811)))</f>
        <v/>
      </c>
      <c r="J811">
        <f>IF(I811="","",IFERROR(N(INDEX($A811:$E811,1,Rules!$H$16)),0))</f>
        <v/>
      </c>
      <c r="K811">
        <f>IF(I811="","",IFERROR(N(INDEX($A811:$E811,1,Rules!$H$17)),0))</f>
        <v/>
      </c>
      <c r="L811">
        <f>IF(I811="","",IFERROR(N(INDEX($A811:$E811,1,Rules!$H$18))*K811,0))</f>
        <v/>
      </c>
      <c r="M811">
        <f>IF(I811="","",IF(COUNTIF(Crawl!$EC$2:$EC$2001,I811)&gt;0,"Yes","No"))</f>
        <v/>
      </c>
    </row>
    <row r="812">
      <c r="G812">
        <f>IF(A812="","",IF(LEFT(A812,4)="http",IFERROR(MID(A812,FIND("/",A812,FIND("//",A812)+2),2000),"/"),A812))</f>
        <v/>
      </c>
      <c r="H812">
        <f>IF(G812="","",IFERROR(LEFT(SUBSTITUTE(G812,"#","?"),FIND("?",SUBSTITUTE(G812,"#","?"))-1),G812))</f>
        <v/>
      </c>
      <c r="I812">
        <f>IF(H812="","",LOWER(IF(AND(LEN(H812)&gt;1,RIGHT(H812,1)="/"),LEFT(H812,LEN(H812)-1),H812)))</f>
        <v/>
      </c>
      <c r="J812">
        <f>IF(I812="","",IFERROR(N(INDEX($A812:$E812,1,Rules!$H$16)),0))</f>
        <v/>
      </c>
      <c r="K812">
        <f>IF(I812="","",IFERROR(N(INDEX($A812:$E812,1,Rules!$H$17)),0))</f>
        <v/>
      </c>
      <c r="L812">
        <f>IF(I812="","",IFERROR(N(INDEX($A812:$E812,1,Rules!$H$18))*K812,0))</f>
        <v/>
      </c>
      <c r="M812">
        <f>IF(I812="","",IF(COUNTIF(Crawl!$EC$2:$EC$2001,I812)&gt;0,"Yes","No"))</f>
        <v/>
      </c>
    </row>
    <row r="813">
      <c r="G813">
        <f>IF(A813="","",IF(LEFT(A813,4)="http",IFERROR(MID(A813,FIND("/",A813,FIND("//",A813)+2),2000),"/"),A813))</f>
        <v/>
      </c>
      <c r="H813">
        <f>IF(G813="","",IFERROR(LEFT(SUBSTITUTE(G813,"#","?"),FIND("?",SUBSTITUTE(G813,"#","?"))-1),G813))</f>
        <v/>
      </c>
      <c r="I813">
        <f>IF(H813="","",LOWER(IF(AND(LEN(H813)&gt;1,RIGHT(H813,1)="/"),LEFT(H813,LEN(H813)-1),H813)))</f>
        <v/>
      </c>
      <c r="J813">
        <f>IF(I813="","",IFERROR(N(INDEX($A813:$E813,1,Rules!$H$16)),0))</f>
        <v/>
      </c>
      <c r="K813">
        <f>IF(I813="","",IFERROR(N(INDEX($A813:$E813,1,Rules!$H$17)),0))</f>
        <v/>
      </c>
      <c r="L813">
        <f>IF(I813="","",IFERROR(N(INDEX($A813:$E813,1,Rules!$H$18))*K813,0))</f>
        <v/>
      </c>
      <c r="M813">
        <f>IF(I813="","",IF(COUNTIF(Crawl!$EC$2:$EC$2001,I813)&gt;0,"Yes","No"))</f>
        <v/>
      </c>
    </row>
    <row r="814">
      <c r="G814">
        <f>IF(A814="","",IF(LEFT(A814,4)="http",IFERROR(MID(A814,FIND("/",A814,FIND("//",A814)+2),2000),"/"),A814))</f>
        <v/>
      </c>
      <c r="H814">
        <f>IF(G814="","",IFERROR(LEFT(SUBSTITUTE(G814,"#","?"),FIND("?",SUBSTITUTE(G814,"#","?"))-1),G814))</f>
        <v/>
      </c>
      <c r="I814">
        <f>IF(H814="","",LOWER(IF(AND(LEN(H814)&gt;1,RIGHT(H814,1)="/"),LEFT(H814,LEN(H814)-1),H814)))</f>
        <v/>
      </c>
      <c r="J814">
        <f>IF(I814="","",IFERROR(N(INDEX($A814:$E814,1,Rules!$H$16)),0))</f>
        <v/>
      </c>
      <c r="K814">
        <f>IF(I814="","",IFERROR(N(INDEX($A814:$E814,1,Rules!$H$17)),0))</f>
        <v/>
      </c>
      <c r="L814">
        <f>IF(I814="","",IFERROR(N(INDEX($A814:$E814,1,Rules!$H$18))*K814,0))</f>
        <v/>
      </c>
      <c r="M814">
        <f>IF(I814="","",IF(COUNTIF(Crawl!$EC$2:$EC$2001,I814)&gt;0,"Yes","No"))</f>
        <v/>
      </c>
    </row>
    <row r="815">
      <c r="G815">
        <f>IF(A815="","",IF(LEFT(A815,4)="http",IFERROR(MID(A815,FIND("/",A815,FIND("//",A815)+2),2000),"/"),A815))</f>
        <v/>
      </c>
      <c r="H815">
        <f>IF(G815="","",IFERROR(LEFT(SUBSTITUTE(G815,"#","?"),FIND("?",SUBSTITUTE(G815,"#","?"))-1),G815))</f>
        <v/>
      </c>
      <c r="I815">
        <f>IF(H815="","",LOWER(IF(AND(LEN(H815)&gt;1,RIGHT(H815,1)="/"),LEFT(H815,LEN(H815)-1),H815)))</f>
        <v/>
      </c>
      <c r="J815">
        <f>IF(I815="","",IFERROR(N(INDEX($A815:$E815,1,Rules!$H$16)),0))</f>
        <v/>
      </c>
      <c r="K815">
        <f>IF(I815="","",IFERROR(N(INDEX($A815:$E815,1,Rules!$H$17)),0))</f>
        <v/>
      </c>
      <c r="L815">
        <f>IF(I815="","",IFERROR(N(INDEX($A815:$E815,1,Rules!$H$18))*K815,0))</f>
        <v/>
      </c>
      <c r="M815">
        <f>IF(I815="","",IF(COUNTIF(Crawl!$EC$2:$EC$2001,I815)&gt;0,"Yes","No"))</f>
        <v/>
      </c>
    </row>
    <row r="816">
      <c r="G816">
        <f>IF(A816="","",IF(LEFT(A816,4)="http",IFERROR(MID(A816,FIND("/",A816,FIND("//",A816)+2),2000),"/"),A816))</f>
        <v/>
      </c>
      <c r="H816">
        <f>IF(G816="","",IFERROR(LEFT(SUBSTITUTE(G816,"#","?"),FIND("?",SUBSTITUTE(G816,"#","?"))-1),G816))</f>
        <v/>
      </c>
      <c r="I816">
        <f>IF(H816="","",LOWER(IF(AND(LEN(H816)&gt;1,RIGHT(H816,1)="/"),LEFT(H816,LEN(H816)-1),H816)))</f>
        <v/>
      </c>
      <c r="J816">
        <f>IF(I816="","",IFERROR(N(INDEX($A816:$E816,1,Rules!$H$16)),0))</f>
        <v/>
      </c>
      <c r="K816">
        <f>IF(I816="","",IFERROR(N(INDEX($A816:$E816,1,Rules!$H$17)),0))</f>
        <v/>
      </c>
      <c r="L816">
        <f>IF(I816="","",IFERROR(N(INDEX($A816:$E816,1,Rules!$H$18))*K816,0))</f>
        <v/>
      </c>
      <c r="M816">
        <f>IF(I816="","",IF(COUNTIF(Crawl!$EC$2:$EC$2001,I816)&gt;0,"Yes","No"))</f>
        <v/>
      </c>
    </row>
    <row r="817">
      <c r="G817">
        <f>IF(A817="","",IF(LEFT(A817,4)="http",IFERROR(MID(A817,FIND("/",A817,FIND("//",A817)+2),2000),"/"),A817))</f>
        <v/>
      </c>
      <c r="H817">
        <f>IF(G817="","",IFERROR(LEFT(SUBSTITUTE(G817,"#","?"),FIND("?",SUBSTITUTE(G817,"#","?"))-1),G817))</f>
        <v/>
      </c>
      <c r="I817">
        <f>IF(H817="","",LOWER(IF(AND(LEN(H817)&gt;1,RIGHT(H817,1)="/"),LEFT(H817,LEN(H817)-1),H817)))</f>
        <v/>
      </c>
      <c r="J817">
        <f>IF(I817="","",IFERROR(N(INDEX($A817:$E817,1,Rules!$H$16)),0))</f>
        <v/>
      </c>
      <c r="K817">
        <f>IF(I817="","",IFERROR(N(INDEX($A817:$E817,1,Rules!$H$17)),0))</f>
        <v/>
      </c>
      <c r="L817">
        <f>IF(I817="","",IFERROR(N(INDEX($A817:$E817,1,Rules!$H$18))*K817,0))</f>
        <v/>
      </c>
      <c r="M817">
        <f>IF(I817="","",IF(COUNTIF(Crawl!$EC$2:$EC$2001,I817)&gt;0,"Yes","No"))</f>
        <v/>
      </c>
    </row>
    <row r="818">
      <c r="G818">
        <f>IF(A818="","",IF(LEFT(A818,4)="http",IFERROR(MID(A818,FIND("/",A818,FIND("//",A818)+2),2000),"/"),A818))</f>
        <v/>
      </c>
      <c r="H818">
        <f>IF(G818="","",IFERROR(LEFT(SUBSTITUTE(G818,"#","?"),FIND("?",SUBSTITUTE(G818,"#","?"))-1),G818))</f>
        <v/>
      </c>
      <c r="I818">
        <f>IF(H818="","",LOWER(IF(AND(LEN(H818)&gt;1,RIGHT(H818,1)="/"),LEFT(H818,LEN(H818)-1),H818)))</f>
        <v/>
      </c>
      <c r="J818">
        <f>IF(I818="","",IFERROR(N(INDEX($A818:$E818,1,Rules!$H$16)),0))</f>
        <v/>
      </c>
      <c r="K818">
        <f>IF(I818="","",IFERROR(N(INDEX($A818:$E818,1,Rules!$H$17)),0))</f>
        <v/>
      </c>
      <c r="L818">
        <f>IF(I818="","",IFERROR(N(INDEX($A818:$E818,1,Rules!$H$18))*K818,0))</f>
        <v/>
      </c>
      <c r="M818">
        <f>IF(I818="","",IF(COUNTIF(Crawl!$EC$2:$EC$2001,I818)&gt;0,"Yes","No"))</f>
        <v/>
      </c>
    </row>
    <row r="819">
      <c r="G819">
        <f>IF(A819="","",IF(LEFT(A819,4)="http",IFERROR(MID(A819,FIND("/",A819,FIND("//",A819)+2),2000),"/"),A819))</f>
        <v/>
      </c>
      <c r="H819">
        <f>IF(G819="","",IFERROR(LEFT(SUBSTITUTE(G819,"#","?"),FIND("?",SUBSTITUTE(G819,"#","?"))-1),G819))</f>
        <v/>
      </c>
      <c r="I819">
        <f>IF(H819="","",LOWER(IF(AND(LEN(H819)&gt;1,RIGHT(H819,1)="/"),LEFT(H819,LEN(H819)-1),H819)))</f>
        <v/>
      </c>
      <c r="J819">
        <f>IF(I819="","",IFERROR(N(INDEX($A819:$E819,1,Rules!$H$16)),0))</f>
        <v/>
      </c>
      <c r="K819">
        <f>IF(I819="","",IFERROR(N(INDEX($A819:$E819,1,Rules!$H$17)),0))</f>
        <v/>
      </c>
      <c r="L819">
        <f>IF(I819="","",IFERROR(N(INDEX($A819:$E819,1,Rules!$H$18))*K819,0))</f>
        <v/>
      </c>
      <c r="M819">
        <f>IF(I819="","",IF(COUNTIF(Crawl!$EC$2:$EC$2001,I819)&gt;0,"Yes","No"))</f>
        <v/>
      </c>
    </row>
    <row r="820">
      <c r="G820">
        <f>IF(A820="","",IF(LEFT(A820,4)="http",IFERROR(MID(A820,FIND("/",A820,FIND("//",A820)+2),2000),"/"),A820))</f>
        <v/>
      </c>
      <c r="H820">
        <f>IF(G820="","",IFERROR(LEFT(SUBSTITUTE(G820,"#","?"),FIND("?",SUBSTITUTE(G820,"#","?"))-1),G820))</f>
        <v/>
      </c>
      <c r="I820">
        <f>IF(H820="","",LOWER(IF(AND(LEN(H820)&gt;1,RIGHT(H820,1)="/"),LEFT(H820,LEN(H820)-1),H820)))</f>
        <v/>
      </c>
      <c r="J820">
        <f>IF(I820="","",IFERROR(N(INDEX($A820:$E820,1,Rules!$H$16)),0))</f>
        <v/>
      </c>
      <c r="K820">
        <f>IF(I820="","",IFERROR(N(INDEX($A820:$E820,1,Rules!$H$17)),0))</f>
        <v/>
      </c>
      <c r="L820">
        <f>IF(I820="","",IFERROR(N(INDEX($A820:$E820,1,Rules!$H$18))*K820,0))</f>
        <v/>
      </c>
      <c r="M820">
        <f>IF(I820="","",IF(COUNTIF(Crawl!$EC$2:$EC$2001,I820)&gt;0,"Yes","No"))</f>
        <v/>
      </c>
    </row>
    <row r="821">
      <c r="G821">
        <f>IF(A821="","",IF(LEFT(A821,4)="http",IFERROR(MID(A821,FIND("/",A821,FIND("//",A821)+2),2000),"/"),A821))</f>
        <v/>
      </c>
      <c r="H821">
        <f>IF(G821="","",IFERROR(LEFT(SUBSTITUTE(G821,"#","?"),FIND("?",SUBSTITUTE(G821,"#","?"))-1),G821))</f>
        <v/>
      </c>
      <c r="I821">
        <f>IF(H821="","",LOWER(IF(AND(LEN(H821)&gt;1,RIGHT(H821,1)="/"),LEFT(H821,LEN(H821)-1),H821)))</f>
        <v/>
      </c>
      <c r="J821">
        <f>IF(I821="","",IFERROR(N(INDEX($A821:$E821,1,Rules!$H$16)),0))</f>
        <v/>
      </c>
      <c r="K821">
        <f>IF(I821="","",IFERROR(N(INDEX($A821:$E821,1,Rules!$H$17)),0))</f>
        <v/>
      </c>
      <c r="L821">
        <f>IF(I821="","",IFERROR(N(INDEX($A821:$E821,1,Rules!$H$18))*K821,0))</f>
        <v/>
      </c>
      <c r="M821">
        <f>IF(I821="","",IF(COUNTIF(Crawl!$EC$2:$EC$2001,I821)&gt;0,"Yes","No"))</f>
        <v/>
      </c>
    </row>
    <row r="822">
      <c r="G822">
        <f>IF(A822="","",IF(LEFT(A822,4)="http",IFERROR(MID(A822,FIND("/",A822,FIND("//",A822)+2),2000),"/"),A822))</f>
        <v/>
      </c>
      <c r="H822">
        <f>IF(G822="","",IFERROR(LEFT(SUBSTITUTE(G822,"#","?"),FIND("?",SUBSTITUTE(G822,"#","?"))-1),G822))</f>
        <v/>
      </c>
      <c r="I822">
        <f>IF(H822="","",LOWER(IF(AND(LEN(H822)&gt;1,RIGHT(H822,1)="/"),LEFT(H822,LEN(H822)-1),H822)))</f>
        <v/>
      </c>
      <c r="J822">
        <f>IF(I822="","",IFERROR(N(INDEX($A822:$E822,1,Rules!$H$16)),0))</f>
        <v/>
      </c>
      <c r="K822">
        <f>IF(I822="","",IFERROR(N(INDEX($A822:$E822,1,Rules!$H$17)),0))</f>
        <v/>
      </c>
      <c r="L822">
        <f>IF(I822="","",IFERROR(N(INDEX($A822:$E822,1,Rules!$H$18))*K822,0))</f>
        <v/>
      </c>
      <c r="M822">
        <f>IF(I822="","",IF(COUNTIF(Crawl!$EC$2:$EC$2001,I822)&gt;0,"Yes","No"))</f>
        <v/>
      </c>
    </row>
    <row r="823">
      <c r="G823">
        <f>IF(A823="","",IF(LEFT(A823,4)="http",IFERROR(MID(A823,FIND("/",A823,FIND("//",A823)+2),2000),"/"),A823))</f>
        <v/>
      </c>
      <c r="H823">
        <f>IF(G823="","",IFERROR(LEFT(SUBSTITUTE(G823,"#","?"),FIND("?",SUBSTITUTE(G823,"#","?"))-1),G823))</f>
        <v/>
      </c>
      <c r="I823">
        <f>IF(H823="","",LOWER(IF(AND(LEN(H823)&gt;1,RIGHT(H823,1)="/"),LEFT(H823,LEN(H823)-1),H823)))</f>
        <v/>
      </c>
      <c r="J823">
        <f>IF(I823="","",IFERROR(N(INDEX($A823:$E823,1,Rules!$H$16)),0))</f>
        <v/>
      </c>
      <c r="K823">
        <f>IF(I823="","",IFERROR(N(INDEX($A823:$E823,1,Rules!$H$17)),0))</f>
        <v/>
      </c>
      <c r="L823">
        <f>IF(I823="","",IFERROR(N(INDEX($A823:$E823,1,Rules!$H$18))*K823,0))</f>
        <v/>
      </c>
      <c r="M823">
        <f>IF(I823="","",IF(COUNTIF(Crawl!$EC$2:$EC$2001,I823)&gt;0,"Yes","No"))</f>
        <v/>
      </c>
    </row>
    <row r="824">
      <c r="G824">
        <f>IF(A824="","",IF(LEFT(A824,4)="http",IFERROR(MID(A824,FIND("/",A824,FIND("//",A824)+2),2000),"/"),A824))</f>
        <v/>
      </c>
      <c r="H824">
        <f>IF(G824="","",IFERROR(LEFT(SUBSTITUTE(G824,"#","?"),FIND("?",SUBSTITUTE(G824,"#","?"))-1),G824))</f>
        <v/>
      </c>
      <c r="I824">
        <f>IF(H824="","",LOWER(IF(AND(LEN(H824)&gt;1,RIGHT(H824,1)="/"),LEFT(H824,LEN(H824)-1),H824)))</f>
        <v/>
      </c>
      <c r="J824">
        <f>IF(I824="","",IFERROR(N(INDEX($A824:$E824,1,Rules!$H$16)),0))</f>
        <v/>
      </c>
      <c r="K824">
        <f>IF(I824="","",IFERROR(N(INDEX($A824:$E824,1,Rules!$H$17)),0))</f>
        <v/>
      </c>
      <c r="L824">
        <f>IF(I824="","",IFERROR(N(INDEX($A824:$E824,1,Rules!$H$18))*K824,0))</f>
        <v/>
      </c>
      <c r="M824">
        <f>IF(I824="","",IF(COUNTIF(Crawl!$EC$2:$EC$2001,I824)&gt;0,"Yes","No"))</f>
        <v/>
      </c>
    </row>
    <row r="825">
      <c r="G825">
        <f>IF(A825="","",IF(LEFT(A825,4)="http",IFERROR(MID(A825,FIND("/",A825,FIND("//",A825)+2),2000),"/"),A825))</f>
        <v/>
      </c>
      <c r="H825">
        <f>IF(G825="","",IFERROR(LEFT(SUBSTITUTE(G825,"#","?"),FIND("?",SUBSTITUTE(G825,"#","?"))-1),G825))</f>
        <v/>
      </c>
      <c r="I825">
        <f>IF(H825="","",LOWER(IF(AND(LEN(H825)&gt;1,RIGHT(H825,1)="/"),LEFT(H825,LEN(H825)-1),H825)))</f>
        <v/>
      </c>
      <c r="J825">
        <f>IF(I825="","",IFERROR(N(INDEX($A825:$E825,1,Rules!$H$16)),0))</f>
        <v/>
      </c>
      <c r="K825">
        <f>IF(I825="","",IFERROR(N(INDEX($A825:$E825,1,Rules!$H$17)),0))</f>
        <v/>
      </c>
      <c r="L825">
        <f>IF(I825="","",IFERROR(N(INDEX($A825:$E825,1,Rules!$H$18))*K825,0))</f>
        <v/>
      </c>
      <c r="M825">
        <f>IF(I825="","",IF(COUNTIF(Crawl!$EC$2:$EC$2001,I825)&gt;0,"Yes","No"))</f>
        <v/>
      </c>
    </row>
    <row r="826">
      <c r="G826">
        <f>IF(A826="","",IF(LEFT(A826,4)="http",IFERROR(MID(A826,FIND("/",A826,FIND("//",A826)+2),2000),"/"),A826))</f>
        <v/>
      </c>
      <c r="H826">
        <f>IF(G826="","",IFERROR(LEFT(SUBSTITUTE(G826,"#","?"),FIND("?",SUBSTITUTE(G826,"#","?"))-1),G826))</f>
        <v/>
      </c>
      <c r="I826">
        <f>IF(H826="","",LOWER(IF(AND(LEN(H826)&gt;1,RIGHT(H826,1)="/"),LEFT(H826,LEN(H826)-1),H826)))</f>
        <v/>
      </c>
      <c r="J826">
        <f>IF(I826="","",IFERROR(N(INDEX($A826:$E826,1,Rules!$H$16)),0))</f>
        <v/>
      </c>
      <c r="K826">
        <f>IF(I826="","",IFERROR(N(INDEX($A826:$E826,1,Rules!$H$17)),0))</f>
        <v/>
      </c>
      <c r="L826">
        <f>IF(I826="","",IFERROR(N(INDEX($A826:$E826,1,Rules!$H$18))*K826,0))</f>
        <v/>
      </c>
      <c r="M826">
        <f>IF(I826="","",IF(COUNTIF(Crawl!$EC$2:$EC$2001,I826)&gt;0,"Yes","No"))</f>
        <v/>
      </c>
    </row>
    <row r="827">
      <c r="G827">
        <f>IF(A827="","",IF(LEFT(A827,4)="http",IFERROR(MID(A827,FIND("/",A827,FIND("//",A827)+2),2000),"/"),A827))</f>
        <v/>
      </c>
      <c r="H827">
        <f>IF(G827="","",IFERROR(LEFT(SUBSTITUTE(G827,"#","?"),FIND("?",SUBSTITUTE(G827,"#","?"))-1),G827))</f>
        <v/>
      </c>
      <c r="I827">
        <f>IF(H827="","",LOWER(IF(AND(LEN(H827)&gt;1,RIGHT(H827,1)="/"),LEFT(H827,LEN(H827)-1),H827)))</f>
        <v/>
      </c>
      <c r="J827">
        <f>IF(I827="","",IFERROR(N(INDEX($A827:$E827,1,Rules!$H$16)),0))</f>
        <v/>
      </c>
      <c r="K827">
        <f>IF(I827="","",IFERROR(N(INDEX($A827:$E827,1,Rules!$H$17)),0))</f>
        <v/>
      </c>
      <c r="L827">
        <f>IF(I827="","",IFERROR(N(INDEX($A827:$E827,1,Rules!$H$18))*K827,0))</f>
        <v/>
      </c>
      <c r="M827">
        <f>IF(I827="","",IF(COUNTIF(Crawl!$EC$2:$EC$2001,I827)&gt;0,"Yes","No"))</f>
        <v/>
      </c>
    </row>
    <row r="828">
      <c r="G828">
        <f>IF(A828="","",IF(LEFT(A828,4)="http",IFERROR(MID(A828,FIND("/",A828,FIND("//",A828)+2),2000),"/"),A828))</f>
        <v/>
      </c>
      <c r="H828">
        <f>IF(G828="","",IFERROR(LEFT(SUBSTITUTE(G828,"#","?"),FIND("?",SUBSTITUTE(G828,"#","?"))-1),G828))</f>
        <v/>
      </c>
      <c r="I828">
        <f>IF(H828="","",LOWER(IF(AND(LEN(H828)&gt;1,RIGHT(H828,1)="/"),LEFT(H828,LEN(H828)-1),H828)))</f>
        <v/>
      </c>
      <c r="J828">
        <f>IF(I828="","",IFERROR(N(INDEX($A828:$E828,1,Rules!$H$16)),0))</f>
        <v/>
      </c>
      <c r="K828">
        <f>IF(I828="","",IFERROR(N(INDEX($A828:$E828,1,Rules!$H$17)),0))</f>
        <v/>
      </c>
      <c r="L828">
        <f>IF(I828="","",IFERROR(N(INDEX($A828:$E828,1,Rules!$H$18))*K828,0))</f>
        <v/>
      </c>
      <c r="M828">
        <f>IF(I828="","",IF(COUNTIF(Crawl!$EC$2:$EC$2001,I828)&gt;0,"Yes","No"))</f>
        <v/>
      </c>
    </row>
    <row r="829">
      <c r="G829">
        <f>IF(A829="","",IF(LEFT(A829,4)="http",IFERROR(MID(A829,FIND("/",A829,FIND("//",A829)+2),2000),"/"),A829))</f>
        <v/>
      </c>
      <c r="H829">
        <f>IF(G829="","",IFERROR(LEFT(SUBSTITUTE(G829,"#","?"),FIND("?",SUBSTITUTE(G829,"#","?"))-1),G829))</f>
        <v/>
      </c>
      <c r="I829">
        <f>IF(H829="","",LOWER(IF(AND(LEN(H829)&gt;1,RIGHT(H829,1)="/"),LEFT(H829,LEN(H829)-1),H829)))</f>
        <v/>
      </c>
      <c r="J829">
        <f>IF(I829="","",IFERROR(N(INDEX($A829:$E829,1,Rules!$H$16)),0))</f>
        <v/>
      </c>
      <c r="K829">
        <f>IF(I829="","",IFERROR(N(INDEX($A829:$E829,1,Rules!$H$17)),0))</f>
        <v/>
      </c>
      <c r="L829">
        <f>IF(I829="","",IFERROR(N(INDEX($A829:$E829,1,Rules!$H$18))*K829,0))</f>
        <v/>
      </c>
      <c r="M829">
        <f>IF(I829="","",IF(COUNTIF(Crawl!$EC$2:$EC$2001,I829)&gt;0,"Yes","No"))</f>
        <v/>
      </c>
    </row>
    <row r="830">
      <c r="G830">
        <f>IF(A830="","",IF(LEFT(A830,4)="http",IFERROR(MID(A830,FIND("/",A830,FIND("//",A830)+2),2000),"/"),A830))</f>
        <v/>
      </c>
      <c r="H830">
        <f>IF(G830="","",IFERROR(LEFT(SUBSTITUTE(G830,"#","?"),FIND("?",SUBSTITUTE(G830,"#","?"))-1),G830))</f>
        <v/>
      </c>
      <c r="I830">
        <f>IF(H830="","",LOWER(IF(AND(LEN(H830)&gt;1,RIGHT(H830,1)="/"),LEFT(H830,LEN(H830)-1),H830)))</f>
        <v/>
      </c>
      <c r="J830">
        <f>IF(I830="","",IFERROR(N(INDEX($A830:$E830,1,Rules!$H$16)),0))</f>
        <v/>
      </c>
      <c r="K830">
        <f>IF(I830="","",IFERROR(N(INDEX($A830:$E830,1,Rules!$H$17)),0))</f>
        <v/>
      </c>
      <c r="L830">
        <f>IF(I830="","",IFERROR(N(INDEX($A830:$E830,1,Rules!$H$18))*K830,0))</f>
        <v/>
      </c>
      <c r="M830">
        <f>IF(I830="","",IF(COUNTIF(Crawl!$EC$2:$EC$2001,I830)&gt;0,"Yes","No"))</f>
        <v/>
      </c>
    </row>
    <row r="831">
      <c r="G831">
        <f>IF(A831="","",IF(LEFT(A831,4)="http",IFERROR(MID(A831,FIND("/",A831,FIND("//",A831)+2),2000),"/"),A831))</f>
        <v/>
      </c>
      <c r="H831">
        <f>IF(G831="","",IFERROR(LEFT(SUBSTITUTE(G831,"#","?"),FIND("?",SUBSTITUTE(G831,"#","?"))-1),G831))</f>
        <v/>
      </c>
      <c r="I831">
        <f>IF(H831="","",LOWER(IF(AND(LEN(H831)&gt;1,RIGHT(H831,1)="/"),LEFT(H831,LEN(H831)-1),H831)))</f>
        <v/>
      </c>
      <c r="J831">
        <f>IF(I831="","",IFERROR(N(INDEX($A831:$E831,1,Rules!$H$16)),0))</f>
        <v/>
      </c>
      <c r="K831">
        <f>IF(I831="","",IFERROR(N(INDEX($A831:$E831,1,Rules!$H$17)),0))</f>
        <v/>
      </c>
      <c r="L831">
        <f>IF(I831="","",IFERROR(N(INDEX($A831:$E831,1,Rules!$H$18))*K831,0))</f>
        <v/>
      </c>
      <c r="M831">
        <f>IF(I831="","",IF(COUNTIF(Crawl!$EC$2:$EC$2001,I831)&gt;0,"Yes","No"))</f>
        <v/>
      </c>
    </row>
    <row r="832">
      <c r="G832">
        <f>IF(A832="","",IF(LEFT(A832,4)="http",IFERROR(MID(A832,FIND("/",A832,FIND("//",A832)+2),2000),"/"),A832))</f>
        <v/>
      </c>
      <c r="H832">
        <f>IF(G832="","",IFERROR(LEFT(SUBSTITUTE(G832,"#","?"),FIND("?",SUBSTITUTE(G832,"#","?"))-1),G832))</f>
        <v/>
      </c>
      <c r="I832">
        <f>IF(H832="","",LOWER(IF(AND(LEN(H832)&gt;1,RIGHT(H832,1)="/"),LEFT(H832,LEN(H832)-1),H832)))</f>
        <v/>
      </c>
      <c r="J832">
        <f>IF(I832="","",IFERROR(N(INDEX($A832:$E832,1,Rules!$H$16)),0))</f>
        <v/>
      </c>
      <c r="K832">
        <f>IF(I832="","",IFERROR(N(INDEX($A832:$E832,1,Rules!$H$17)),0))</f>
        <v/>
      </c>
      <c r="L832">
        <f>IF(I832="","",IFERROR(N(INDEX($A832:$E832,1,Rules!$H$18))*K832,0))</f>
        <v/>
      </c>
      <c r="M832">
        <f>IF(I832="","",IF(COUNTIF(Crawl!$EC$2:$EC$2001,I832)&gt;0,"Yes","No"))</f>
        <v/>
      </c>
    </row>
    <row r="833">
      <c r="G833">
        <f>IF(A833="","",IF(LEFT(A833,4)="http",IFERROR(MID(A833,FIND("/",A833,FIND("//",A833)+2),2000),"/"),A833))</f>
        <v/>
      </c>
      <c r="H833">
        <f>IF(G833="","",IFERROR(LEFT(SUBSTITUTE(G833,"#","?"),FIND("?",SUBSTITUTE(G833,"#","?"))-1),G833))</f>
        <v/>
      </c>
      <c r="I833">
        <f>IF(H833="","",LOWER(IF(AND(LEN(H833)&gt;1,RIGHT(H833,1)="/"),LEFT(H833,LEN(H833)-1),H833)))</f>
        <v/>
      </c>
      <c r="J833">
        <f>IF(I833="","",IFERROR(N(INDEX($A833:$E833,1,Rules!$H$16)),0))</f>
        <v/>
      </c>
      <c r="K833">
        <f>IF(I833="","",IFERROR(N(INDEX($A833:$E833,1,Rules!$H$17)),0))</f>
        <v/>
      </c>
      <c r="L833">
        <f>IF(I833="","",IFERROR(N(INDEX($A833:$E833,1,Rules!$H$18))*K833,0))</f>
        <v/>
      </c>
      <c r="M833">
        <f>IF(I833="","",IF(COUNTIF(Crawl!$EC$2:$EC$2001,I833)&gt;0,"Yes","No"))</f>
        <v/>
      </c>
    </row>
    <row r="834">
      <c r="G834">
        <f>IF(A834="","",IF(LEFT(A834,4)="http",IFERROR(MID(A834,FIND("/",A834,FIND("//",A834)+2),2000),"/"),A834))</f>
        <v/>
      </c>
      <c r="H834">
        <f>IF(G834="","",IFERROR(LEFT(SUBSTITUTE(G834,"#","?"),FIND("?",SUBSTITUTE(G834,"#","?"))-1),G834))</f>
        <v/>
      </c>
      <c r="I834">
        <f>IF(H834="","",LOWER(IF(AND(LEN(H834)&gt;1,RIGHT(H834,1)="/"),LEFT(H834,LEN(H834)-1),H834)))</f>
        <v/>
      </c>
      <c r="J834">
        <f>IF(I834="","",IFERROR(N(INDEX($A834:$E834,1,Rules!$H$16)),0))</f>
        <v/>
      </c>
      <c r="K834">
        <f>IF(I834="","",IFERROR(N(INDEX($A834:$E834,1,Rules!$H$17)),0))</f>
        <v/>
      </c>
      <c r="L834">
        <f>IF(I834="","",IFERROR(N(INDEX($A834:$E834,1,Rules!$H$18))*K834,0))</f>
        <v/>
      </c>
      <c r="M834">
        <f>IF(I834="","",IF(COUNTIF(Crawl!$EC$2:$EC$2001,I834)&gt;0,"Yes","No"))</f>
        <v/>
      </c>
    </row>
    <row r="835">
      <c r="G835">
        <f>IF(A835="","",IF(LEFT(A835,4)="http",IFERROR(MID(A835,FIND("/",A835,FIND("//",A835)+2),2000),"/"),A835))</f>
        <v/>
      </c>
      <c r="H835">
        <f>IF(G835="","",IFERROR(LEFT(SUBSTITUTE(G835,"#","?"),FIND("?",SUBSTITUTE(G835,"#","?"))-1),G835))</f>
        <v/>
      </c>
      <c r="I835">
        <f>IF(H835="","",LOWER(IF(AND(LEN(H835)&gt;1,RIGHT(H835,1)="/"),LEFT(H835,LEN(H835)-1),H835)))</f>
        <v/>
      </c>
      <c r="J835">
        <f>IF(I835="","",IFERROR(N(INDEX($A835:$E835,1,Rules!$H$16)),0))</f>
        <v/>
      </c>
      <c r="K835">
        <f>IF(I835="","",IFERROR(N(INDEX($A835:$E835,1,Rules!$H$17)),0))</f>
        <v/>
      </c>
      <c r="L835">
        <f>IF(I835="","",IFERROR(N(INDEX($A835:$E835,1,Rules!$H$18))*K835,0))</f>
        <v/>
      </c>
      <c r="M835">
        <f>IF(I835="","",IF(COUNTIF(Crawl!$EC$2:$EC$2001,I835)&gt;0,"Yes","No"))</f>
        <v/>
      </c>
    </row>
    <row r="836">
      <c r="G836">
        <f>IF(A836="","",IF(LEFT(A836,4)="http",IFERROR(MID(A836,FIND("/",A836,FIND("//",A836)+2),2000),"/"),A836))</f>
        <v/>
      </c>
      <c r="H836">
        <f>IF(G836="","",IFERROR(LEFT(SUBSTITUTE(G836,"#","?"),FIND("?",SUBSTITUTE(G836,"#","?"))-1),G836))</f>
        <v/>
      </c>
      <c r="I836">
        <f>IF(H836="","",LOWER(IF(AND(LEN(H836)&gt;1,RIGHT(H836,1)="/"),LEFT(H836,LEN(H836)-1),H836)))</f>
        <v/>
      </c>
      <c r="J836">
        <f>IF(I836="","",IFERROR(N(INDEX($A836:$E836,1,Rules!$H$16)),0))</f>
        <v/>
      </c>
      <c r="K836">
        <f>IF(I836="","",IFERROR(N(INDEX($A836:$E836,1,Rules!$H$17)),0))</f>
        <v/>
      </c>
      <c r="L836">
        <f>IF(I836="","",IFERROR(N(INDEX($A836:$E836,1,Rules!$H$18))*K836,0))</f>
        <v/>
      </c>
      <c r="M836">
        <f>IF(I836="","",IF(COUNTIF(Crawl!$EC$2:$EC$2001,I836)&gt;0,"Yes","No"))</f>
        <v/>
      </c>
    </row>
    <row r="837">
      <c r="G837">
        <f>IF(A837="","",IF(LEFT(A837,4)="http",IFERROR(MID(A837,FIND("/",A837,FIND("//",A837)+2),2000),"/"),A837))</f>
        <v/>
      </c>
      <c r="H837">
        <f>IF(G837="","",IFERROR(LEFT(SUBSTITUTE(G837,"#","?"),FIND("?",SUBSTITUTE(G837,"#","?"))-1),G837))</f>
        <v/>
      </c>
      <c r="I837">
        <f>IF(H837="","",LOWER(IF(AND(LEN(H837)&gt;1,RIGHT(H837,1)="/"),LEFT(H837,LEN(H837)-1),H837)))</f>
        <v/>
      </c>
      <c r="J837">
        <f>IF(I837="","",IFERROR(N(INDEX($A837:$E837,1,Rules!$H$16)),0))</f>
        <v/>
      </c>
      <c r="K837">
        <f>IF(I837="","",IFERROR(N(INDEX($A837:$E837,1,Rules!$H$17)),0))</f>
        <v/>
      </c>
      <c r="L837">
        <f>IF(I837="","",IFERROR(N(INDEX($A837:$E837,1,Rules!$H$18))*K837,0))</f>
        <v/>
      </c>
      <c r="M837">
        <f>IF(I837="","",IF(COUNTIF(Crawl!$EC$2:$EC$2001,I837)&gt;0,"Yes","No"))</f>
        <v/>
      </c>
    </row>
    <row r="838">
      <c r="G838">
        <f>IF(A838="","",IF(LEFT(A838,4)="http",IFERROR(MID(A838,FIND("/",A838,FIND("//",A838)+2),2000),"/"),A838))</f>
        <v/>
      </c>
      <c r="H838">
        <f>IF(G838="","",IFERROR(LEFT(SUBSTITUTE(G838,"#","?"),FIND("?",SUBSTITUTE(G838,"#","?"))-1),G838))</f>
        <v/>
      </c>
      <c r="I838">
        <f>IF(H838="","",LOWER(IF(AND(LEN(H838)&gt;1,RIGHT(H838,1)="/"),LEFT(H838,LEN(H838)-1),H838)))</f>
        <v/>
      </c>
      <c r="J838">
        <f>IF(I838="","",IFERROR(N(INDEX($A838:$E838,1,Rules!$H$16)),0))</f>
        <v/>
      </c>
      <c r="K838">
        <f>IF(I838="","",IFERROR(N(INDEX($A838:$E838,1,Rules!$H$17)),0))</f>
        <v/>
      </c>
      <c r="L838">
        <f>IF(I838="","",IFERROR(N(INDEX($A838:$E838,1,Rules!$H$18))*K838,0))</f>
        <v/>
      </c>
      <c r="M838">
        <f>IF(I838="","",IF(COUNTIF(Crawl!$EC$2:$EC$2001,I838)&gt;0,"Yes","No"))</f>
        <v/>
      </c>
    </row>
    <row r="839">
      <c r="G839">
        <f>IF(A839="","",IF(LEFT(A839,4)="http",IFERROR(MID(A839,FIND("/",A839,FIND("//",A839)+2),2000),"/"),A839))</f>
        <v/>
      </c>
      <c r="H839">
        <f>IF(G839="","",IFERROR(LEFT(SUBSTITUTE(G839,"#","?"),FIND("?",SUBSTITUTE(G839,"#","?"))-1),G839))</f>
        <v/>
      </c>
      <c r="I839">
        <f>IF(H839="","",LOWER(IF(AND(LEN(H839)&gt;1,RIGHT(H839,1)="/"),LEFT(H839,LEN(H839)-1),H839)))</f>
        <v/>
      </c>
      <c r="J839">
        <f>IF(I839="","",IFERROR(N(INDEX($A839:$E839,1,Rules!$H$16)),0))</f>
        <v/>
      </c>
      <c r="K839">
        <f>IF(I839="","",IFERROR(N(INDEX($A839:$E839,1,Rules!$H$17)),0))</f>
        <v/>
      </c>
      <c r="L839">
        <f>IF(I839="","",IFERROR(N(INDEX($A839:$E839,1,Rules!$H$18))*K839,0))</f>
        <v/>
      </c>
      <c r="M839">
        <f>IF(I839="","",IF(COUNTIF(Crawl!$EC$2:$EC$2001,I839)&gt;0,"Yes","No"))</f>
        <v/>
      </c>
    </row>
    <row r="840">
      <c r="G840">
        <f>IF(A840="","",IF(LEFT(A840,4)="http",IFERROR(MID(A840,FIND("/",A840,FIND("//",A840)+2),2000),"/"),A840))</f>
        <v/>
      </c>
      <c r="H840">
        <f>IF(G840="","",IFERROR(LEFT(SUBSTITUTE(G840,"#","?"),FIND("?",SUBSTITUTE(G840,"#","?"))-1),G840))</f>
        <v/>
      </c>
      <c r="I840">
        <f>IF(H840="","",LOWER(IF(AND(LEN(H840)&gt;1,RIGHT(H840,1)="/"),LEFT(H840,LEN(H840)-1),H840)))</f>
        <v/>
      </c>
      <c r="J840">
        <f>IF(I840="","",IFERROR(N(INDEX($A840:$E840,1,Rules!$H$16)),0))</f>
        <v/>
      </c>
      <c r="K840">
        <f>IF(I840="","",IFERROR(N(INDEX($A840:$E840,1,Rules!$H$17)),0))</f>
        <v/>
      </c>
      <c r="L840">
        <f>IF(I840="","",IFERROR(N(INDEX($A840:$E840,1,Rules!$H$18))*K840,0))</f>
        <v/>
      </c>
      <c r="M840">
        <f>IF(I840="","",IF(COUNTIF(Crawl!$EC$2:$EC$2001,I840)&gt;0,"Yes","No"))</f>
        <v/>
      </c>
    </row>
    <row r="841">
      <c r="G841">
        <f>IF(A841="","",IF(LEFT(A841,4)="http",IFERROR(MID(A841,FIND("/",A841,FIND("//",A841)+2),2000),"/"),A841))</f>
        <v/>
      </c>
      <c r="H841">
        <f>IF(G841="","",IFERROR(LEFT(SUBSTITUTE(G841,"#","?"),FIND("?",SUBSTITUTE(G841,"#","?"))-1),G841))</f>
        <v/>
      </c>
      <c r="I841">
        <f>IF(H841="","",LOWER(IF(AND(LEN(H841)&gt;1,RIGHT(H841,1)="/"),LEFT(H841,LEN(H841)-1),H841)))</f>
        <v/>
      </c>
      <c r="J841">
        <f>IF(I841="","",IFERROR(N(INDEX($A841:$E841,1,Rules!$H$16)),0))</f>
        <v/>
      </c>
      <c r="K841">
        <f>IF(I841="","",IFERROR(N(INDEX($A841:$E841,1,Rules!$H$17)),0))</f>
        <v/>
      </c>
      <c r="L841">
        <f>IF(I841="","",IFERROR(N(INDEX($A841:$E841,1,Rules!$H$18))*K841,0))</f>
        <v/>
      </c>
      <c r="M841">
        <f>IF(I841="","",IF(COUNTIF(Crawl!$EC$2:$EC$2001,I841)&gt;0,"Yes","No"))</f>
        <v/>
      </c>
    </row>
    <row r="842">
      <c r="G842">
        <f>IF(A842="","",IF(LEFT(A842,4)="http",IFERROR(MID(A842,FIND("/",A842,FIND("//",A842)+2),2000),"/"),A842))</f>
        <v/>
      </c>
      <c r="H842">
        <f>IF(G842="","",IFERROR(LEFT(SUBSTITUTE(G842,"#","?"),FIND("?",SUBSTITUTE(G842,"#","?"))-1),G842))</f>
        <v/>
      </c>
      <c r="I842">
        <f>IF(H842="","",LOWER(IF(AND(LEN(H842)&gt;1,RIGHT(H842,1)="/"),LEFT(H842,LEN(H842)-1),H842)))</f>
        <v/>
      </c>
      <c r="J842">
        <f>IF(I842="","",IFERROR(N(INDEX($A842:$E842,1,Rules!$H$16)),0))</f>
        <v/>
      </c>
      <c r="K842">
        <f>IF(I842="","",IFERROR(N(INDEX($A842:$E842,1,Rules!$H$17)),0))</f>
        <v/>
      </c>
      <c r="L842">
        <f>IF(I842="","",IFERROR(N(INDEX($A842:$E842,1,Rules!$H$18))*K842,0))</f>
        <v/>
      </c>
      <c r="M842">
        <f>IF(I842="","",IF(COUNTIF(Crawl!$EC$2:$EC$2001,I842)&gt;0,"Yes","No"))</f>
        <v/>
      </c>
    </row>
    <row r="843">
      <c r="G843">
        <f>IF(A843="","",IF(LEFT(A843,4)="http",IFERROR(MID(A843,FIND("/",A843,FIND("//",A843)+2),2000),"/"),A843))</f>
        <v/>
      </c>
      <c r="H843">
        <f>IF(G843="","",IFERROR(LEFT(SUBSTITUTE(G843,"#","?"),FIND("?",SUBSTITUTE(G843,"#","?"))-1),G843))</f>
        <v/>
      </c>
      <c r="I843">
        <f>IF(H843="","",LOWER(IF(AND(LEN(H843)&gt;1,RIGHT(H843,1)="/"),LEFT(H843,LEN(H843)-1),H843)))</f>
        <v/>
      </c>
      <c r="J843">
        <f>IF(I843="","",IFERROR(N(INDEX($A843:$E843,1,Rules!$H$16)),0))</f>
        <v/>
      </c>
      <c r="K843">
        <f>IF(I843="","",IFERROR(N(INDEX($A843:$E843,1,Rules!$H$17)),0))</f>
        <v/>
      </c>
      <c r="L843">
        <f>IF(I843="","",IFERROR(N(INDEX($A843:$E843,1,Rules!$H$18))*K843,0))</f>
        <v/>
      </c>
      <c r="M843">
        <f>IF(I843="","",IF(COUNTIF(Crawl!$EC$2:$EC$2001,I843)&gt;0,"Yes","No"))</f>
        <v/>
      </c>
    </row>
    <row r="844">
      <c r="G844">
        <f>IF(A844="","",IF(LEFT(A844,4)="http",IFERROR(MID(A844,FIND("/",A844,FIND("//",A844)+2),2000),"/"),A844))</f>
        <v/>
      </c>
      <c r="H844">
        <f>IF(G844="","",IFERROR(LEFT(SUBSTITUTE(G844,"#","?"),FIND("?",SUBSTITUTE(G844,"#","?"))-1),G844))</f>
        <v/>
      </c>
      <c r="I844">
        <f>IF(H844="","",LOWER(IF(AND(LEN(H844)&gt;1,RIGHT(H844,1)="/"),LEFT(H844,LEN(H844)-1),H844)))</f>
        <v/>
      </c>
      <c r="J844">
        <f>IF(I844="","",IFERROR(N(INDEX($A844:$E844,1,Rules!$H$16)),0))</f>
        <v/>
      </c>
      <c r="K844">
        <f>IF(I844="","",IFERROR(N(INDEX($A844:$E844,1,Rules!$H$17)),0))</f>
        <v/>
      </c>
      <c r="L844">
        <f>IF(I844="","",IFERROR(N(INDEX($A844:$E844,1,Rules!$H$18))*K844,0))</f>
        <v/>
      </c>
      <c r="M844">
        <f>IF(I844="","",IF(COUNTIF(Crawl!$EC$2:$EC$2001,I844)&gt;0,"Yes","No"))</f>
        <v/>
      </c>
    </row>
    <row r="845">
      <c r="G845">
        <f>IF(A845="","",IF(LEFT(A845,4)="http",IFERROR(MID(A845,FIND("/",A845,FIND("//",A845)+2),2000),"/"),A845))</f>
        <v/>
      </c>
      <c r="H845">
        <f>IF(G845="","",IFERROR(LEFT(SUBSTITUTE(G845,"#","?"),FIND("?",SUBSTITUTE(G845,"#","?"))-1),G845))</f>
        <v/>
      </c>
      <c r="I845">
        <f>IF(H845="","",LOWER(IF(AND(LEN(H845)&gt;1,RIGHT(H845,1)="/"),LEFT(H845,LEN(H845)-1),H845)))</f>
        <v/>
      </c>
      <c r="J845">
        <f>IF(I845="","",IFERROR(N(INDEX($A845:$E845,1,Rules!$H$16)),0))</f>
        <v/>
      </c>
      <c r="K845">
        <f>IF(I845="","",IFERROR(N(INDEX($A845:$E845,1,Rules!$H$17)),0))</f>
        <v/>
      </c>
      <c r="L845">
        <f>IF(I845="","",IFERROR(N(INDEX($A845:$E845,1,Rules!$H$18))*K845,0))</f>
        <v/>
      </c>
      <c r="M845">
        <f>IF(I845="","",IF(COUNTIF(Crawl!$EC$2:$EC$2001,I845)&gt;0,"Yes","No"))</f>
        <v/>
      </c>
    </row>
    <row r="846">
      <c r="G846">
        <f>IF(A846="","",IF(LEFT(A846,4)="http",IFERROR(MID(A846,FIND("/",A846,FIND("//",A846)+2),2000),"/"),A846))</f>
        <v/>
      </c>
      <c r="H846">
        <f>IF(G846="","",IFERROR(LEFT(SUBSTITUTE(G846,"#","?"),FIND("?",SUBSTITUTE(G846,"#","?"))-1),G846))</f>
        <v/>
      </c>
      <c r="I846">
        <f>IF(H846="","",LOWER(IF(AND(LEN(H846)&gt;1,RIGHT(H846,1)="/"),LEFT(H846,LEN(H846)-1),H846)))</f>
        <v/>
      </c>
      <c r="J846">
        <f>IF(I846="","",IFERROR(N(INDEX($A846:$E846,1,Rules!$H$16)),0))</f>
        <v/>
      </c>
      <c r="K846">
        <f>IF(I846="","",IFERROR(N(INDEX($A846:$E846,1,Rules!$H$17)),0))</f>
        <v/>
      </c>
      <c r="L846">
        <f>IF(I846="","",IFERROR(N(INDEX($A846:$E846,1,Rules!$H$18))*K846,0))</f>
        <v/>
      </c>
      <c r="M846">
        <f>IF(I846="","",IF(COUNTIF(Crawl!$EC$2:$EC$2001,I846)&gt;0,"Yes","No"))</f>
        <v/>
      </c>
    </row>
    <row r="847">
      <c r="G847">
        <f>IF(A847="","",IF(LEFT(A847,4)="http",IFERROR(MID(A847,FIND("/",A847,FIND("//",A847)+2),2000),"/"),A847))</f>
        <v/>
      </c>
      <c r="H847">
        <f>IF(G847="","",IFERROR(LEFT(SUBSTITUTE(G847,"#","?"),FIND("?",SUBSTITUTE(G847,"#","?"))-1),G847))</f>
        <v/>
      </c>
      <c r="I847">
        <f>IF(H847="","",LOWER(IF(AND(LEN(H847)&gt;1,RIGHT(H847,1)="/"),LEFT(H847,LEN(H847)-1),H847)))</f>
        <v/>
      </c>
      <c r="J847">
        <f>IF(I847="","",IFERROR(N(INDEX($A847:$E847,1,Rules!$H$16)),0))</f>
        <v/>
      </c>
      <c r="K847">
        <f>IF(I847="","",IFERROR(N(INDEX($A847:$E847,1,Rules!$H$17)),0))</f>
        <v/>
      </c>
      <c r="L847">
        <f>IF(I847="","",IFERROR(N(INDEX($A847:$E847,1,Rules!$H$18))*K847,0))</f>
        <v/>
      </c>
      <c r="M847">
        <f>IF(I847="","",IF(COUNTIF(Crawl!$EC$2:$EC$2001,I847)&gt;0,"Yes","No"))</f>
        <v/>
      </c>
    </row>
    <row r="848">
      <c r="G848">
        <f>IF(A848="","",IF(LEFT(A848,4)="http",IFERROR(MID(A848,FIND("/",A848,FIND("//",A848)+2),2000),"/"),A848))</f>
        <v/>
      </c>
      <c r="H848">
        <f>IF(G848="","",IFERROR(LEFT(SUBSTITUTE(G848,"#","?"),FIND("?",SUBSTITUTE(G848,"#","?"))-1),G848))</f>
        <v/>
      </c>
      <c r="I848">
        <f>IF(H848="","",LOWER(IF(AND(LEN(H848)&gt;1,RIGHT(H848,1)="/"),LEFT(H848,LEN(H848)-1),H848)))</f>
        <v/>
      </c>
      <c r="J848">
        <f>IF(I848="","",IFERROR(N(INDEX($A848:$E848,1,Rules!$H$16)),0))</f>
        <v/>
      </c>
      <c r="K848">
        <f>IF(I848="","",IFERROR(N(INDEX($A848:$E848,1,Rules!$H$17)),0))</f>
        <v/>
      </c>
      <c r="L848">
        <f>IF(I848="","",IFERROR(N(INDEX($A848:$E848,1,Rules!$H$18))*K848,0))</f>
        <v/>
      </c>
      <c r="M848">
        <f>IF(I848="","",IF(COUNTIF(Crawl!$EC$2:$EC$2001,I848)&gt;0,"Yes","No"))</f>
        <v/>
      </c>
    </row>
    <row r="849">
      <c r="G849">
        <f>IF(A849="","",IF(LEFT(A849,4)="http",IFERROR(MID(A849,FIND("/",A849,FIND("//",A849)+2),2000),"/"),A849))</f>
        <v/>
      </c>
      <c r="H849">
        <f>IF(G849="","",IFERROR(LEFT(SUBSTITUTE(G849,"#","?"),FIND("?",SUBSTITUTE(G849,"#","?"))-1),G849))</f>
        <v/>
      </c>
      <c r="I849">
        <f>IF(H849="","",LOWER(IF(AND(LEN(H849)&gt;1,RIGHT(H849,1)="/"),LEFT(H849,LEN(H849)-1),H849)))</f>
        <v/>
      </c>
      <c r="J849">
        <f>IF(I849="","",IFERROR(N(INDEX($A849:$E849,1,Rules!$H$16)),0))</f>
        <v/>
      </c>
      <c r="K849">
        <f>IF(I849="","",IFERROR(N(INDEX($A849:$E849,1,Rules!$H$17)),0))</f>
        <v/>
      </c>
      <c r="L849">
        <f>IF(I849="","",IFERROR(N(INDEX($A849:$E849,1,Rules!$H$18))*K849,0))</f>
        <v/>
      </c>
      <c r="M849">
        <f>IF(I849="","",IF(COUNTIF(Crawl!$EC$2:$EC$2001,I849)&gt;0,"Yes","No"))</f>
        <v/>
      </c>
    </row>
    <row r="850">
      <c r="G850">
        <f>IF(A850="","",IF(LEFT(A850,4)="http",IFERROR(MID(A850,FIND("/",A850,FIND("//",A850)+2),2000),"/"),A850))</f>
        <v/>
      </c>
      <c r="H850">
        <f>IF(G850="","",IFERROR(LEFT(SUBSTITUTE(G850,"#","?"),FIND("?",SUBSTITUTE(G850,"#","?"))-1),G850))</f>
        <v/>
      </c>
      <c r="I850">
        <f>IF(H850="","",LOWER(IF(AND(LEN(H850)&gt;1,RIGHT(H850,1)="/"),LEFT(H850,LEN(H850)-1),H850)))</f>
        <v/>
      </c>
      <c r="J850">
        <f>IF(I850="","",IFERROR(N(INDEX($A850:$E850,1,Rules!$H$16)),0))</f>
        <v/>
      </c>
      <c r="K850">
        <f>IF(I850="","",IFERROR(N(INDEX($A850:$E850,1,Rules!$H$17)),0))</f>
        <v/>
      </c>
      <c r="L850">
        <f>IF(I850="","",IFERROR(N(INDEX($A850:$E850,1,Rules!$H$18))*K850,0))</f>
        <v/>
      </c>
      <c r="M850">
        <f>IF(I850="","",IF(COUNTIF(Crawl!$EC$2:$EC$2001,I850)&gt;0,"Yes","No"))</f>
        <v/>
      </c>
    </row>
    <row r="851">
      <c r="G851">
        <f>IF(A851="","",IF(LEFT(A851,4)="http",IFERROR(MID(A851,FIND("/",A851,FIND("//",A851)+2),2000),"/"),A851))</f>
        <v/>
      </c>
      <c r="H851">
        <f>IF(G851="","",IFERROR(LEFT(SUBSTITUTE(G851,"#","?"),FIND("?",SUBSTITUTE(G851,"#","?"))-1),G851))</f>
        <v/>
      </c>
      <c r="I851">
        <f>IF(H851="","",LOWER(IF(AND(LEN(H851)&gt;1,RIGHT(H851,1)="/"),LEFT(H851,LEN(H851)-1),H851)))</f>
        <v/>
      </c>
      <c r="J851">
        <f>IF(I851="","",IFERROR(N(INDEX($A851:$E851,1,Rules!$H$16)),0))</f>
        <v/>
      </c>
      <c r="K851">
        <f>IF(I851="","",IFERROR(N(INDEX($A851:$E851,1,Rules!$H$17)),0))</f>
        <v/>
      </c>
      <c r="L851">
        <f>IF(I851="","",IFERROR(N(INDEX($A851:$E851,1,Rules!$H$18))*K851,0))</f>
        <v/>
      </c>
      <c r="M851">
        <f>IF(I851="","",IF(COUNTIF(Crawl!$EC$2:$EC$2001,I851)&gt;0,"Yes","No"))</f>
        <v/>
      </c>
    </row>
    <row r="852">
      <c r="G852">
        <f>IF(A852="","",IF(LEFT(A852,4)="http",IFERROR(MID(A852,FIND("/",A852,FIND("//",A852)+2),2000),"/"),A852))</f>
        <v/>
      </c>
      <c r="H852">
        <f>IF(G852="","",IFERROR(LEFT(SUBSTITUTE(G852,"#","?"),FIND("?",SUBSTITUTE(G852,"#","?"))-1),G852))</f>
        <v/>
      </c>
      <c r="I852">
        <f>IF(H852="","",LOWER(IF(AND(LEN(H852)&gt;1,RIGHT(H852,1)="/"),LEFT(H852,LEN(H852)-1),H852)))</f>
        <v/>
      </c>
      <c r="J852">
        <f>IF(I852="","",IFERROR(N(INDEX($A852:$E852,1,Rules!$H$16)),0))</f>
        <v/>
      </c>
      <c r="K852">
        <f>IF(I852="","",IFERROR(N(INDEX($A852:$E852,1,Rules!$H$17)),0))</f>
        <v/>
      </c>
      <c r="L852">
        <f>IF(I852="","",IFERROR(N(INDEX($A852:$E852,1,Rules!$H$18))*K852,0))</f>
        <v/>
      </c>
      <c r="M852">
        <f>IF(I852="","",IF(COUNTIF(Crawl!$EC$2:$EC$2001,I852)&gt;0,"Yes","No"))</f>
        <v/>
      </c>
    </row>
    <row r="853">
      <c r="G853">
        <f>IF(A853="","",IF(LEFT(A853,4)="http",IFERROR(MID(A853,FIND("/",A853,FIND("//",A853)+2),2000),"/"),A853))</f>
        <v/>
      </c>
      <c r="H853">
        <f>IF(G853="","",IFERROR(LEFT(SUBSTITUTE(G853,"#","?"),FIND("?",SUBSTITUTE(G853,"#","?"))-1),G853))</f>
        <v/>
      </c>
      <c r="I853">
        <f>IF(H853="","",LOWER(IF(AND(LEN(H853)&gt;1,RIGHT(H853,1)="/"),LEFT(H853,LEN(H853)-1),H853)))</f>
        <v/>
      </c>
      <c r="J853">
        <f>IF(I853="","",IFERROR(N(INDEX($A853:$E853,1,Rules!$H$16)),0))</f>
        <v/>
      </c>
      <c r="K853">
        <f>IF(I853="","",IFERROR(N(INDEX($A853:$E853,1,Rules!$H$17)),0))</f>
        <v/>
      </c>
      <c r="L853">
        <f>IF(I853="","",IFERROR(N(INDEX($A853:$E853,1,Rules!$H$18))*K853,0))</f>
        <v/>
      </c>
      <c r="M853">
        <f>IF(I853="","",IF(COUNTIF(Crawl!$EC$2:$EC$2001,I853)&gt;0,"Yes","No"))</f>
        <v/>
      </c>
    </row>
    <row r="854">
      <c r="G854">
        <f>IF(A854="","",IF(LEFT(A854,4)="http",IFERROR(MID(A854,FIND("/",A854,FIND("//",A854)+2),2000),"/"),A854))</f>
        <v/>
      </c>
      <c r="H854">
        <f>IF(G854="","",IFERROR(LEFT(SUBSTITUTE(G854,"#","?"),FIND("?",SUBSTITUTE(G854,"#","?"))-1),G854))</f>
        <v/>
      </c>
      <c r="I854">
        <f>IF(H854="","",LOWER(IF(AND(LEN(H854)&gt;1,RIGHT(H854,1)="/"),LEFT(H854,LEN(H854)-1),H854)))</f>
        <v/>
      </c>
      <c r="J854">
        <f>IF(I854="","",IFERROR(N(INDEX($A854:$E854,1,Rules!$H$16)),0))</f>
        <v/>
      </c>
      <c r="K854">
        <f>IF(I854="","",IFERROR(N(INDEX($A854:$E854,1,Rules!$H$17)),0))</f>
        <v/>
      </c>
      <c r="L854">
        <f>IF(I854="","",IFERROR(N(INDEX($A854:$E854,1,Rules!$H$18))*K854,0))</f>
        <v/>
      </c>
      <c r="M854">
        <f>IF(I854="","",IF(COUNTIF(Crawl!$EC$2:$EC$2001,I854)&gt;0,"Yes","No"))</f>
        <v/>
      </c>
    </row>
    <row r="855">
      <c r="G855">
        <f>IF(A855="","",IF(LEFT(A855,4)="http",IFERROR(MID(A855,FIND("/",A855,FIND("//",A855)+2),2000),"/"),A855))</f>
        <v/>
      </c>
      <c r="H855">
        <f>IF(G855="","",IFERROR(LEFT(SUBSTITUTE(G855,"#","?"),FIND("?",SUBSTITUTE(G855,"#","?"))-1),G855))</f>
        <v/>
      </c>
      <c r="I855">
        <f>IF(H855="","",LOWER(IF(AND(LEN(H855)&gt;1,RIGHT(H855,1)="/"),LEFT(H855,LEN(H855)-1),H855)))</f>
        <v/>
      </c>
      <c r="J855">
        <f>IF(I855="","",IFERROR(N(INDEX($A855:$E855,1,Rules!$H$16)),0))</f>
        <v/>
      </c>
      <c r="K855">
        <f>IF(I855="","",IFERROR(N(INDEX($A855:$E855,1,Rules!$H$17)),0))</f>
        <v/>
      </c>
      <c r="L855">
        <f>IF(I855="","",IFERROR(N(INDEX($A855:$E855,1,Rules!$H$18))*K855,0))</f>
        <v/>
      </c>
      <c r="M855">
        <f>IF(I855="","",IF(COUNTIF(Crawl!$EC$2:$EC$2001,I855)&gt;0,"Yes","No"))</f>
        <v/>
      </c>
    </row>
    <row r="856">
      <c r="G856">
        <f>IF(A856="","",IF(LEFT(A856,4)="http",IFERROR(MID(A856,FIND("/",A856,FIND("//",A856)+2),2000),"/"),A856))</f>
        <v/>
      </c>
      <c r="H856">
        <f>IF(G856="","",IFERROR(LEFT(SUBSTITUTE(G856,"#","?"),FIND("?",SUBSTITUTE(G856,"#","?"))-1),G856))</f>
        <v/>
      </c>
      <c r="I856">
        <f>IF(H856="","",LOWER(IF(AND(LEN(H856)&gt;1,RIGHT(H856,1)="/"),LEFT(H856,LEN(H856)-1),H856)))</f>
        <v/>
      </c>
      <c r="J856">
        <f>IF(I856="","",IFERROR(N(INDEX($A856:$E856,1,Rules!$H$16)),0))</f>
        <v/>
      </c>
      <c r="K856">
        <f>IF(I856="","",IFERROR(N(INDEX($A856:$E856,1,Rules!$H$17)),0))</f>
        <v/>
      </c>
      <c r="L856">
        <f>IF(I856="","",IFERROR(N(INDEX($A856:$E856,1,Rules!$H$18))*K856,0))</f>
        <v/>
      </c>
      <c r="M856">
        <f>IF(I856="","",IF(COUNTIF(Crawl!$EC$2:$EC$2001,I856)&gt;0,"Yes","No"))</f>
        <v/>
      </c>
    </row>
    <row r="857">
      <c r="G857">
        <f>IF(A857="","",IF(LEFT(A857,4)="http",IFERROR(MID(A857,FIND("/",A857,FIND("//",A857)+2),2000),"/"),A857))</f>
        <v/>
      </c>
      <c r="H857">
        <f>IF(G857="","",IFERROR(LEFT(SUBSTITUTE(G857,"#","?"),FIND("?",SUBSTITUTE(G857,"#","?"))-1),G857))</f>
        <v/>
      </c>
      <c r="I857">
        <f>IF(H857="","",LOWER(IF(AND(LEN(H857)&gt;1,RIGHT(H857,1)="/"),LEFT(H857,LEN(H857)-1),H857)))</f>
        <v/>
      </c>
      <c r="J857">
        <f>IF(I857="","",IFERROR(N(INDEX($A857:$E857,1,Rules!$H$16)),0))</f>
        <v/>
      </c>
      <c r="K857">
        <f>IF(I857="","",IFERROR(N(INDEX($A857:$E857,1,Rules!$H$17)),0))</f>
        <v/>
      </c>
      <c r="L857">
        <f>IF(I857="","",IFERROR(N(INDEX($A857:$E857,1,Rules!$H$18))*K857,0))</f>
        <v/>
      </c>
      <c r="M857">
        <f>IF(I857="","",IF(COUNTIF(Crawl!$EC$2:$EC$2001,I857)&gt;0,"Yes","No"))</f>
        <v/>
      </c>
    </row>
    <row r="858">
      <c r="G858">
        <f>IF(A858="","",IF(LEFT(A858,4)="http",IFERROR(MID(A858,FIND("/",A858,FIND("//",A858)+2),2000),"/"),A858))</f>
        <v/>
      </c>
      <c r="H858">
        <f>IF(G858="","",IFERROR(LEFT(SUBSTITUTE(G858,"#","?"),FIND("?",SUBSTITUTE(G858,"#","?"))-1),G858))</f>
        <v/>
      </c>
      <c r="I858">
        <f>IF(H858="","",LOWER(IF(AND(LEN(H858)&gt;1,RIGHT(H858,1)="/"),LEFT(H858,LEN(H858)-1),H858)))</f>
        <v/>
      </c>
      <c r="J858">
        <f>IF(I858="","",IFERROR(N(INDEX($A858:$E858,1,Rules!$H$16)),0))</f>
        <v/>
      </c>
      <c r="K858">
        <f>IF(I858="","",IFERROR(N(INDEX($A858:$E858,1,Rules!$H$17)),0))</f>
        <v/>
      </c>
      <c r="L858">
        <f>IF(I858="","",IFERROR(N(INDEX($A858:$E858,1,Rules!$H$18))*K858,0))</f>
        <v/>
      </c>
      <c r="M858">
        <f>IF(I858="","",IF(COUNTIF(Crawl!$EC$2:$EC$2001,I858)&gt;0,"Yes","No"))</f>
        <v/>
      </c>
    </row>
    <row r="859">
      <c r="G859">
        <f>IF(A859="","",IF(LEFT(A859,4)="http",IFERROR(MID(A859,FIND("/",A859,FIND("//",A859)+2),2000),"/"),A859))</f>
        <v/>
      </c>
      <c r="H859">
        <f>IF(G859="","",IFERROR(LEFT(SUBSTITUTE(G859,"#","?"),FIND("?",SUBSTITUTE(G859,"#","?"))-1),G859))</f>
        <v/>
      </c>
      <c r="I859">
        <f>IF(H859="","",LOWER(IF(AND(LEN(H859)&gt;1,RIGHT(H859,1)="/"),LEFT(H859,LEN(H859)-1),H859)))</f>
        <v/>
      </c>
      <c r="J859">
        <f>IF(I859="","",IFERROR(N(INDEX($A859:$E859,1,Rules!$H$16)),0))</f>
        <v/>
      </c>
      <c r="K859">
        <f>IF(I859="","",IFERROR(N(INDEX($A859:$E859,1,Rules!$H$17)),0))</f>
        <v/>
      </c>
      <c r="L859">
        <f>IF(I859="","",IFERROR(N(INDEX($A859:$E859,1,Rules!$H$18))*K859,0))</f>
        <v/>
      </c>
      <c r="M859">
        <f>IF(I859="","",IF(COUNTIF(Crawl!$EC$2:$EC$2001,I859)&gt;0,"Yes","No"))</f>
        <v/>
      </c>
    </row>
    <row r="860">
      <c r="G860">
        <f>IF(A860="","",IF(LEFT(A860,4)="http",IFERROR(MID(A860,FIND("/",A860,FIND("//",A860)+2),2000),"/"),A860))</f>
        <v/>
      </c>
      <c r="H860">
        <f>IF(G860="","",IFERROR(LEFT(SUBSTITUTE(G860,"#","?"),FIND("?",SUBSTITUTE(G860,"#","?"))-1),G860))</f>
        <v/>
      </c>
      <c r="I860">
        <f>IF(H860="","",LOWER(IF(AND(LEN(H860)&gt;1,RIGHT(H860,1)="/"),LEFT(H860,LEN(H860)-1),H860)))</f>
        <v/>
      </c>
      <c r="J860">
        <f>IF(I860="","",IFERROR(N(INDEX($A860:$E860,1,Rules!$H$16)),0))</f>
        <v/>
      </c>
      <c r="K860">
        <f>IF(I860="","",IFERROR(N(INDEX($A860:$E860,1,Rules!$H$17)),0))</f>
        <v/>
      </c>
      <c r="L860">
        <f>IF(I860="","",IFERROR(N(INDEX($A860:$E860,1,Rules!$H$18))*K860,0))</f>
        <v/>
      </c>
      <c r="M860">
        <f>IF(I860="","",IF(COUNTIF(Crawl!$EC$2:$EC$2001,I860)&gt;0,"Yes","No"))</f>
        <v/>
      </c>
    </row>
    <row r="861">
      <c r="G861">
        <f>IF(A861="","",IF(LEFT(A861,4)="http",IFERROR(MID(A861,FIND("/",A861,FIND("//",A861)+2),2000),"/"),A861))</f>
        <v/>
      </c>
      <c r="H861">
        <f>IF(G861="","",IFERROR(LEFT(SUBSTITUTE(G861,"#","?"),FIND("?",SUBSTITUTE(G861,"#","?"))-1),G861))</f>
        <v/>
      </c>
      <c r="I861">
        <f>IF(H861="","",LOWER(IF(AND(LEN(H861)&gt;1,RIGHT(H861,1)="/"),LEFT(H861,LEN(H861)-1),H861)))</f>
        <v/>
      </c>
      <c r="J861">
        <f>IF(I861="","",IFERROR(N(INDEX($A861:$E861,1,Rules!$H$16)),0))</f>
        <v/>
      </c>
      <c r="K861">
        <f>IF(I861="","",IFERROR(N(INDEX($A861:$E861,1,Rules!$H$17)),0))</f>
        <v/>
      </c>
      <c r="L861">
        <f>IF(I861="","",IFERROR(N(INDEX($A861:$E861,1,Rules!$H$18))*K861,0))</f>
        <v/>
      </c>
      <c r="M861">
        <f>IF(I861="","",IF(COUNTIF(Crawl!$EC$2:$EC$2001,I861)&gt;0,"Yes","No"))</f>
        <v/>
      </c>
    </row>
    <row r="862">
      <c r="G862">
        <f>IF(A862="","",IF(LEFT(A862,4)="http",IFERROR(MID(A862,FIND("/",A862,FIND("//",A862)+2),2000),"/"),A862))</f>
        <v/>
      </c>
      <c r="H862">
        <f>IF(G862="","",IFERROR(LEFT(SUBSTITUTE(G862,"#","?"),FIND("?",SUBSTITUTE(G862,"#","?"))-1),G862))</f>
        <v/>
      </c>
      <c r="I862">
        <f>IF(H862="","",LOWER(IF(AND(LEN(H862)&gt;1,RIGHT(H862,1)="/"),LEFT(H862,LEN(H862)-1),H862)))</f>
        <v/>
      </c>
      <c r="J862">
        <f>IF(I862="","",IFERROR(N(INDEX($A862:$E862,1,Rules!$H$16)),0))</f>
        <v/>
      </c>
      <c r="K862">
        <f>IF(I862="","",IFERROR(N(INDEX($A862:$E862,1,Rules!$H$17)),0))</f>
        <v/>
      </c>
      <c r="L862">
        <f>IF(I862="","",IFERROR(N(INDEX($A862:$E862,1,Rules!$H$18))*K862,0))</f>
        <v/>
      </c>
      <c r="M862">
        <f>IF(I862="","",IF(COUNTIF(Crawl!$EC$2:$EC$2001,I862)&gt;0,"Yes","No"))</f>
        <v/>
      </c>
    </row>
    <row r="863">
      <c r="G863">
        <f>IF(A863="","",IF(LEFT(A863,4)="http",IFERROR(MID(A863,FIND("/",A863,FIND("//",A863)+2),2000),"/"),A863))</f>
        <v/>
      </c>
      <c r="H863">
        <f>IF(G863="","",IFERROR(LEFT(SUBSTITUTE(G863,"#","?"),FIND("?",SUBSTITUTE(G863,"#","?"))-1),G863))</f>
        <v/>
      </c>
      <c r="I863">
        <f>IF(H863="","",LOWER(IF(AND(LEN(H863)&gt;1,RIGHT(H863,1)="/"),LEFT(H863,LEN(H863)-1),H863)))</f>
        <v/>
      </c>
      <c r="J863">
        <f>IF(I863="","",IFERROR(N(INDEX($A863:$E863,1,Rules!$H$16)),0))</f>
        <v/>
      </c>
      <c r="K863">
        <f>IF(I863="","",IFERROR(N(INDEX($A863:$E863,1,Rules!$H$17)),0))</f>
        <v/>
      </c>
      <c r="L863">
        <f>IF(I863="","",IFERROR(N(INDEX($A863:$E863,1,Rules!$H$18))*K863,0))</f>
        <v/>
      </c>
      <c r="M863">
        <f>IF(I863="","",IF(COUNTIF(Crawl!$EC$2:$EC$2001,I863)&gt;0,"Yes","No"))</f>
        <v/>
      </c>
    </row>
    <row r="864">
      <c r="G864">
        <f>IF(A864="","",IF(LEFT(A864,4)="http",IFERROR(MID(A864,FIND("/",A864,FIND("//",A864)+2),2000),"/"),A864))</f>
        <v/>
      </c>
      <c r="H864">
        <f>IF(G864="","",IFERROR(LEFT(SUBSTITUTE(G864,"#","?"),FIND("?",SUBSTITUTE(G864,"#","?"))-1),G864))</f>
        <v/>
      </c>
      <c r="I864">
        <f>IF(H864="","",LOWER(IF(AND(LEN(H864)&gt;1,RIGHT(H864,1)="/"),LEFT(H864,LEN(H864)-1),H864)))</f>
        <v/>
      </c>
      <c r="J864">
        <f>IF(I864="","",IFERROR(N(INDEX($A864:$E864,1,Rules!$H$16)),0))</f>
        <v/>
      </c>
      <c r="K864">
        <f>IF(I864="","",IFERROR(N(INDEX($A864:$E864,1,Rules!$H$17)),0))</f>
        <v/>
      </c>
      <c r="L864">
        <f>IF(I864="","",IFERROR(N(INDEX($A864:$E864,1,Rules!$H$18))*K864,0))</f>
        <v/>
      </c>
      <c r="M864">
        <f>IF(I864="","",IF(COUNTIF(Crawl!$EC$2:$EC$2001,I864)&gt;0,"Yes","No"))</f>
        <v/>
      </c>
    </row>
    <row r="865">
      <c r="G865">
        <f>IF(A865="","",IF(LEFT(A865,4)="http",IFERROR(MID(A865,FIND("/",A865,FIND("//",A865)+2),2000),"/"),A865))</f>
        <v/>
      </c>
      <c r="H865">
        <f>IF(G865="","",IFERROR(LEFT(SUBSTITUTE(G865,"#","?"),FIND("?",SUBSTITUTE(G865,"#","?"))-1),G865))</f>
        <v/>
      </c>
      <c r="I865">
        <f>IF(H865="","",LOWER(IF(AND(LEN(H865)&gt;1,RIGHT(H865,1)="/"),LEFT(H865,LEN(H865)-1),H865)))</f>
        <v/>
      </c>
      <c r="J865">
        <f>IF(I865="","",IFERROR(N(INDEX($A865:$E865,1,Rules!$H$16)),0))</f>
        <v/>
      </c>
      <c r="K865">
        <f>IF(I865="","",IFERROR(N(INDEX($A865:$E865,1,Rules!$H$17)),0))</f>
        <v/>
      </c>
      <c r="L865">
        <f>IF(I865="","",IFERROR(N(INDEX($A865:$E865,1,Rules!$H$18))*K865,0))</f>
        <v/>
      </c>
      <c r="M865">
        <f>IF(I865="","",IF(COUNTIF(Crawl!$EC$2:$EC$2001,I865)&gt;0,"Yes","No"))</f>
        <v/>
      </c>
    </row>
    <row r="866">
      <c r="G866">
        <f>IF(A866="","",IF(LEFT(A866,4)="http",IFERROR(MID(A866,FIND("/",A866,FIND("//",A866)+2),2000),"/"),A866))</f>
        <v/>
      </c>
      <c r="H866">
        <f>IF(G866="","",IFERROR(LEFT(SUBSTITUTE(G866,"#","?"),FIND("?",SUBSTITUTE(G866,"#","?"))-1),G866))</f>
        <v/>
      </c>
      <c r="I866">
        <f>IF(H866="","",LOWER(IF(AND(LEN(H866)&gt;1,RIGHT(H866,1)="/"),LEFT(H866,LEN(H866)-1),H866)))</f>
        <v/>
      </c>
      <c r="J866">
        <f>IF(I866="","",IFERROR(N(INDEX($A866:$E866,1,Rules!$H$16)),0))</f>
        <v/>
      </c>
      <c r="K866">
        <f>IF(I866="","",IFERROR(N(INDEX($A866:$E866,1,Rules!$H$17)),0))</f>
        <v/>
      </c>
      <c r="L866">
        <f>IF(I866="","",IFERROR(N(INDEX($A866:$E866,1,Rules!$H$18))*K866,0))</f>
        <v/>
      </c>
      <c r="M866">
        <f>IF(I866="","",IF(COUNTIF(Crawl!$EC$2:$EC$2001,I866)&gt;0,"Yes","No"))</f>
        <v/>
      </c>
    </row>
    <row r="867">
      <c r="G867">
        <f>IF(A867="","",IF(LEFT(A867,4)="http",IFERROR(MID(A867,FIND("/",A867,FIND("//",A867)+2),2000),"/"),A867))</f>
        <v/>
      </c>
      <c r="H867">
        <f>IF(G867="","",IFERROR(LEFT(SUBSTITUTE(G867,"#","?"),FIND("?",SUBSTITUTE(G867,"#","?"))-1),G867))</f>
        <v/>
      </c>
      <c r="I867">
        <f>IF(H867="","",LOWER(IF(AND(LEN(H867)&gt;1,RIGHT(H867,1)="/"),LEFT(H867,LEN(H867)-1),H867)))</f>
        <v/>
      </c>
      <c r="J867">
        <f>IF(I867="","",IFERROR(N(INDEX($A867:$E867,1,Rules!$H$16)),0))</f>
        <v/>
      </c>
      <c r="K867">
        <f>IF(I867="","",IFERROR(N(INDEX($A867:$E867,1,Rules!$H$17)),0))</f>
        <v/>
      </c>
      <c r="L867">
        <f>IF(I867="","",IFERROR(N(INDEX($A867:$E867,1,Rules!$H$18))*K867,0))</f>
        <v/>
      </c>
      <c r="M867">
        <f>IF(I867="","",IF(COUNTIF(Crawl!$EC$2:$EC$2001,I867)&gt;0,"Yes","No"))</f>
        <v/>
      </c>
    </row>
    <row r="868">
      <c r="G868">
        <f>IF(A868="","",IF(LEFT(A868,4)="http",IFERROR(MID(A868,FIND("/",A868,FIND("//",A868)+2),2000),"/"),A868))</f>
        <v/>
      </c>
      <c r="H868">
        <f>IF(G868="","",IFERROR(LEFT(SUBSTITUTE(G868,"#","?"),FIND("?",SUBSTITUTE(G868,"#","?"))-1),G868))</f>
        <v/>
      </c>
      <c r="I868">
        <f>IF(H868="","",LOWER(IF(AND(LEN(H868)&gt;1,RIGHT(H868,1)="/"),LEFT(H868,LEN(H868)-1),H868)))</f>
        <v/>
      </c>
      <c r="J868">
        <f>IF(I868="","",IFERROR(N(INDEX($A868:$E868,1,Rules!$H$16)),0))</f>
        <v/>
      </c>
      <c r="K868">
        <f>IF(I868="","",IFERROR(N(INDEX($A868:$E868,1,Rules!$H$17)),0))</f>
        <v/>
      </c>
      <c r="L868">
        <f>IF(I868="","",IFERROR(N(INDEX($A868:$E868,1,Rules!$H$18))*K868,0))</f>
        <v/>
      </c>
      <c r="M868">
        <f>IF(I868="","",IF(COUNTIF(Crawl!$EC$2:$EC$2001,I868)&gt;0,"Yes","No"))</f>
        <v/>
      </c>
    </row>
    <row r="869">
      <c r="G869">
        <f>IF(A869="","",IF(LEFT(A869,4)="http",IFERROR(MID(A869,FIND("/",A869,FIND("//",A869)+2),2000),"/"),A869))</f>
        <v/>
      </c>
      <c r="H869">
        <f>IF(G869="","",IFERROR(LEFT(SUBSTITUTE(G869,"#","?"),FIND("?",SUBSTITUTE(G869,"#","?"))-1),G869))</f>
        <v/>
      </c>
      <c r="I869">
        <f>IF(H869="","",LOWER(IF(AND(LEN(H869)&gt;1,RIGHT(H869,1)="/"),LEFT(H869,LEN(H869)-1),H869)))</f>
        <v/>
      </c>
      <c r="J869">
        <f>IF(I869="","",IFERROR(N(INDEX($A869:$E869,1,Rules!$H$16)),0))</f>
        <v/>
      </c>
      <c r="K869">
        <f>IF(I869="","",IFERROR(N(INDEX($A869:$E869,1,Rules!$H$17)),0))</f>
        <v/>
      </c>
      <c r="L869">
        <f>IF(I869="","",IFERROR(N(INDEX($A869:$E869,1,Rules!$H$18))*K869,0))</f>
        <v/>
      </c>
      <c r="M869">
        <f>IF(I869="","",IF(COUNTIF(Crawl!$EC$2:$EC$2001,I869)&gt;0,"Yes","No"))</f>
        <v/>
      </c>
    </row>
    <row r="870">
      <c r="G870">
        <f>IF(A870="","",IF(LEFT(A870,4)="http",IFERROR(MID(A870,FIND("/",A870,FIND("//",A870)+2),2000),"/"),A870))</f>
        <v/>
      </c>
      <c r="H870">
        <f>IF(G870="","",IFERROR(LEFT(SUBSTITUTE(G870,"#","?"),FIND("?",SUBSTITUTE(G870,"#","?"))-1),G870))</f>
        <v/>
      </c>
      <c r="I870">
        <f>IF(H870="","",LOWER(IF(AND(LEN(H870)&gt;1,RIGHT(H870,1)="/"),LEFT(H870,LEN(H870)-1),H870)))</f>
        <v/>
      </c>
      <c r="J870">
        <f>IF(I870="","",IFERROR(N(INDEX($A870:$E870,1,Rules!$H$16)),0))</f>
        <v/>
      </c>
      <c r="K870">
        <f>IF(I870="","",IFERROR(N(INDEX($A870:$E870,1,Rules!$H$17)),0))</f>
        <v/>
      </c>
      <c r="L870">
        <f>IF(I870="","",IFERROR(N(INDEX($A870:$E870,1,Rules!$H$18))*K870,0))</f>
        <v/>
      </c>
      <c r="M870">
        <f>IF(I870="","",IF(COUNTIF(Crawl!$EC$2:$EC$2001,I870)&gt;0,"Yes","No"))</f>
        <v/>
      </c>
    </row>
    <row r="871">
      <c r="G871">
        <f>IF(A871="","",IF(LEFT(A871,4)="http",IFERROR(MID(A871,FIND("/",A871,FIND("//",A871)+2),2000),"/"),A871))</f>
        <v/>
      </c>
      <c r="H871">
        <f>IF(G871="","",IFERROR(LEFT(SUBSTITUTE(G871,"#","?"),FIND("?",SUBSTITUTE(G871,"#","?"))-1),G871))</f>
        <v/>
      </c>
      <c r="I871">
        <f>IF(H871="","",LOWER(IF(AND(LEN(H871)&gt;1,RIGHT(H871,1)="/"),LEFT(H871,LEN(H871)-1),H871)))</f>
        <v/>
      </c>
      <c r="J871">
        <f>IF(I871="","",IFERROR(N(INDEX($A871:$E871,1,Rules!$H$16)),0))</f>
        <v/>
      </c>
      <c r="K871">
        <f>IF(I871="","",IFERROR(N(INDEX($A871:$E871,1,Rules!$H$17)),0))</f>
        <v/>
      </c>
      <c r="L871">
        <f>IF(I871="","",IFERROR(N(INDEX($A871:$E871,1,Rules!$H$18))*K871,0))</f>
        <v/>
      </c>
      <c r="M871">
        <f>IF(I871="","",IF(COUNTIF(Crawl!$EC$2:$EC$2001,I871)&gt;0,"Yes","No"))</f>
        <v/>
      </c>
    </row>
    <row r="872">
      <c r="G872">
        <f>IF(A872="","",IF(LEFT(A872,4)="http",IFERROR(MID(A872,FIND("/",A872,FIND("//",A872)+2),2000),"/"),A872))</f>
        <v/>
      </c>
      <c r="H872">
        <f>IF(G872="","",IFERROR(LEFT(SUBSTITUTE(G872,"#","?"),FIND("?",SUBSTITUTE(G872,"#","?"))-1),G872))</f>
        <v/>
      </c>
      <c r="I872">
        <f>IF(H872="","",LOWER(IF(AND(LEN(H872)&gt;1,RIGHT(H872,1)="/"),LEFT(H872,LEN(H872)-1),H872)))</f>
        <v/>
      </c>
      <c r="J872">
        <f>IF(I872="","",IFERROR(N(INDEX($A872:$E872,1,Rules!$H$16)),0))</f>
        <v/>
      </c>
      <c r="K872">
        <f>IF(I872="","",IFERROR(N(INDEX($A872:$E872,1,Rules!$H$17)),0))</f>
        <v/>
      </c>
      <c r="L872">
        <f>IF(I872="","",IFERROR(N(INDEX($A872:$E872,1,Rules!$H$18))*K872,0))</f>
        <v/>
      </c>
      <c r="M872">
        <f>IF(I872="","",IF(COUNTIF(Crawl!$EC$2:$EC$2001,I872)&gt;0,"Yes","No"))</f>
        <v/>
      </c>
    </row>
    <row r="873">
      <c r="G873">
        <f>IF(A873="","",IF(LEFT(A873,4)="http",IFERROR(MID(A873,FIND("/",A873,FIND("//",A873)+2),2000),"/"),A873))</f>
        <v/>
      </c>
      <c r="H873">
        <f>IF(G873="","",IFERROR(LEFT(SUBSTITUTE(G873,"#","?"),FIND("?",SUBSTITUTE(G873,"#","?"))-1),G873))</f>
        <v/>
      </c>
      <c r="I873">
        <f>IF(H873="","",LOWER(IF(AND(LEN(H873)&gt;1,RIGHT(H873,1)="/"),LEFT(H873,LEN(H873)-1),H873)))</f>
        <v/>
      </c>
      <c r="J873">
        <f>IF(I873="","",IFERROR(N(INDEX($A873:$E873,1,Rules!$H$16)),0))</f>
        <v/>
      </c>
      <c r="K873">
        <f>IF(I873="","",IFERROR(N(INDEX($A873:$E873,1,Rules!$H$17)),0))</f>
        <v/>
      </c>
      <c r="L873">
        <f>IF(I873="","",IFERROR(N(INDEX($A873:$E873,1,Rules!$H$18))*K873,0))</f>
        <v/>
      </c>
      <c r="M873">
        <f>IF(I873="","",IF(COUNTIF(Crawl!$EC$2:$EC$2001,I873)&gt;0,"Yes","No"))</f>
        <v/>
      </c>
    </row>
    <row r="874">
      <c r="G874">
        <f>IF(A874="","",IF(LEFT(A874,4)="http",IFERROR(MID(A874,FIND("/",A874,FIND("//",A874)+2),2000),"/"),A874))</f>
        <v/>
      </c>
      <c r="H874">
        <f>IF(G874="","",IFERROR(LEFT(SUBSTITUTE(G874,"#","?"),FIND("?",SUBSTITUTE(G874,"#","?"))-1),G874))</f>
        <v/>
      </c>
      <c r="I874">
        <f>IF(H874="","",LOWER(IF(AND(LEN(H874)&gt;1,RIGHT(H874,1)="/"),LEFT(H874,LEN(H874)-1),H874)))</f>
        <v/>
      </c>
      <c r="J874">
        <f>IF(I874="","",IFERROR(N(INDEX($A874:$E874,1,Rules!$H$16)),0))</f>
        <v/>
      </c>
      <c r="K874">
        <f>IF(I874="","",IFERROR(N(INDEX($A874:$E874,1,Rules!$H$17)),0))</f>
        <v/>
      </c>
      <c r="L874">
        <f>IF(I874="","",IFERROR(N(INDEX($A874:$E874,1,Rules!$H$18))*K874,0))</f>
        <v/>
      </c>
      <c r="M874">
        <f>IF(I874="","",IF(COUNTIF(Crawl!$EC$2:$EC$2001,I874)&gt;0,"Yes","No"))</f>
        <v/>
      </c>
    </row>
    <row r="875">
      <c r="G875">
        <f>IF(A875="","",IF(LEFT(A875,4)="http",IFERROR(MID(A875,FIND("/",A875,FIND("//",A875)+2),2000),"/"),A875))</f>
        <v/>
      </c>
      <c r="H875">
        <f>IF(G875="","",IFERROR(LEFT(SUBSTITUTE(G875,"#","?"),FIND("?",SUBSTITUTE(G875,"#","?"))-1),G875))</f>
        <v/>
      </c>
      <c r="I875">
        <f>IF(H875="","",LOWER(IF(AND(LEN(H875)&gt;1,RIGHT(H875,1)="/"),LEFT(H875,LEN(H875)-1),H875)))</f>
        <v/>
      </c>
      <c r="J875">
        <f>IF(I875="","",IFERROR(N(INDEX($A875:$E875,1,Rules!$H$16)),0))</f>
        <v/>
      </c>
      <c r="K875">
        <f>IF(I875="","",IFERROR(N(INDEX($A875:$E875,1,Rules!$H$17)),0))</f>
        <v/>
      </c>
      <c r="L875">
        <f>IF(I875="","",IFERROR(N(INDEX($A875:$E875,1,Rules!$H$18))*K875,0))</f>
        <v/>
      </c>
      <c r="M875">
        <f>IF(I875="","",IF(COUNTIF(Crawl!$EC$2:$EC$2001,I875)&gt;0,"Yes","No"))</f>
        <v/>
      </c>
    </row>
    <row r="876">
      <c r="G876">
        <f>IF(A876="","",IF(LEFT(A876,4)="http",IFERROR(MID(A876,FIND("/",A876,FIND("//",A876)+2),2000),"/"),A876))</f>
        <v/>
      </c>
      <c r="H876">
        <f>IF(G876="","",IFERROR(LEFT(SUBSTITUTE(G876,"#","?"),FIND("?",SUBSTITUTE(G876,"#","?"))-1),G876))</f>
        <v/>
      </c>
      <c r="I876">
        <f>IF(H876="","",LOWER(IF(AND(LEN(H876)&gt;1,RIGHT(H876,1)="/"),LEFT(H876,LEN(H876)-1),H876)))</f>
        <v/>
      </c>
      <c r="J876">
        <f>IF(I876="","",IFERROR(N(INDEX($A876:$E876,1,Rules!$H$16)),0))</f>
        <v/>
      </c>
      <c r="K876">
        <f>IF(I876="","",IFERROR(N(INDEX($A876:$E876,1,Rules!$H$17)),0))</f>
        <v/>
      </c>
      <c r="L876">
        <f>IF(I876="","",IFERROR(N(INDEX($A876:$E876,1,Rules!$H$18))*K876,0))</f>
        <v/>
      </c>
      <c r="M876">
        <f>IF(I876="","",IF(COUNTIF(Crawl!$EC$2:$EC$2001,I876)&gt;0,"Yes","No"))</f>
        <v/>
      </c>
    </row>
    <row r="877">
      <c r="G877">
        <f>IF(A877="","",IF(LEFT(A877,4)="http",IFERROR(MID(A877,FIND("/",A877,FIND("//",A877)+2),2000),"/"),A877))</f>
        <v/>
      </c>
      <c r="H877">
        <f>IF(G877="","",IFERROR(LEFT(SUBSTITUTE(G877,"#","?"),FIND("?",SUBSTITUTE(G877,"#","?"))-1),G877))</f>
        <v/>
      </c>
      <c r="I877">
        <f>IF(H877="","",LOWER(IF(AND(LEN(H877)&gt;1,RIGHT(H877,1)="/"),LEFT(H877,LEN(H877)-1),H877)))</f>
        <v/>
      </c>
      <c r="J877">
        <f>IF(I877="","",IFERROR(N(INDEX($A877:$E877,1,Rules!$H$16)),0))</f>
        <v/>
      </c>
      <c r="K877">
        <f>IF(I877="","",IFERROR(N(INDEX($A877:$E877,1,Rules!$H$17)),0))</f>
        <v/>
      </c>
      <c r="L877">
        <f>IF(I877="","",IFERROR(N(INDEX($A877:$E877,1,Rules!$H$18))*K877,0))</f>
        <v/>
      </c>
      <c r="M877">
        <f>IF(I877="","",IF(COUNTIF(Crawl!$EC$2:$EC$2001,I877)&gt;0,"Yes","No"))</f>
        <v/>
      </c>
    </row>
    <row r="878">
      <c r="G878">
        <f>IF(A878="","",IF(LEFT(A878,4)="http",IFERROR(MID(A878,FIND("/",A878,FIND("//",A878)+2),2000),"/"),A878))</f>
        <v/>
      </c>
      <c r="H878">
        <f>IF(G878="","",IFERROR(LEFT(SUBSTITUTE(G878,"#","?"),FIND("?",SUBSTITUTE(G878,"#","?"))-1),G878))</f>
        <v/>
      </c>
      <c r="I878">
        <f>IF(H878="","",LOWER(IF(AND(LEN(H878)&gt;1,RIGHT(H878,1)="/"),LEFT(H878,LEN(H878)-1),H878)))</f>
        <v/>
      </c>
      <c r="J878">
        <f>IF(I878="","",IFERROR(N(INDEX($A878:$E878,1,Rules!$H$16)),0))</f>
        <v/>
      </c>
      <c r="K878">
        <f>IF(I878="","",IFERROR(N(INDEX($A878:$E878,1,Rules!$H$17)),0))</f>
        <v/>
      </c>
      <c r="L878">
        <f>IF(I878="","",IFERROR(N(INDEX($A878:$E878,1,Rules!$H$18))*K878,0))</f>
        <v/>
      </c>
      <c r="M878">
        <f>IF(I878="","",IF(COUNTIF(Crawl!$EC$2:$EC$2001,I878)&gt;0,"Yes","No"))</f>
        <v/>
      </c>
    </row>
    <row r="879">
      <c r="G879">
        <f>IF(A879="","",IF(LEFT(A879,4)="http",IFERROR(MID(A879,FIND("/",A879,FIND("//",A879)+2),2000),"/"),A879))</f>
        <v/>
      </c>
      <c r="H879">
        <f>IF(G879="","",IFERROR(LEFT(SUBSTITUTE(G879,"#","?"),FIND("?",SUBSTITUTE(G879,"#","?"))-1),G879))</f>
        <v/>
      </c>
      <c r="I879">
        <f>IF(H879="","",LOWER(IF(AND(LEN(H879)&gt;1,RIGHT(H879,1)="/"),LEFT(H879,LEN(H879)-1),H879)))</f>
        <v/>
      </c>
      <c r="J879">
        <f>IF(I879="","",IFERROR(N(INDEX($A879:$E879,1,Rules!$H$16)),0))</f>
        <v/>
      </c>
      <c r="K879">
        <f>IF(I879="","",IFERROR(N(INDEX($A879:$E879,1,Rules!$H$17)),0))</f>
        <v/>
      </c>
      <c r="L879">
        <f>IF(I879="","",IFERROR(N(INDEX($A879:$E879,1,Rules!$H$18))*K879,0))</f>
        <v/>
      </c>
      <c r="M879">
        <f>IF(I879="","",IF(COUNTIF(Crawl!$EC$2:$EC$2001,I879)&gt;0,"Yes","No"))</f>
        <v/>
      </c>
    </row>
    <row r="880">
      <c r="G880">
        <f>IF(A880="","",IF(LEFT(A880,4)="http",IFERROR(MID(A880,FIND("/",A880,FIND("//",A880)+2),2000),"/"),A880))</f>
        <v/>
      </c>
      <c r="H880">
        <f>IF(G880="","",IFERROR(LEFT(SUBSTITUTE(G880,"#","?"),FIND("?",SUBSTITUTE(G880,"#","?"))-1),G880))</f>
        <v/>
      </c>
      <c r="I880">
        <f>IF(H880="","",LOWER(IF(AND(LEN(H880)&gt;1,RIGHT(H880,1)="/"),LEFT(H880,LEN(H880)-1),H880)))</f>
        <v/>
      </c>
      <c r="J880">
        <f>IF(I880="","",IFERROR(N(INDEX($A880:$E880,1,Rules!$H$16)),0))</f>
        <v/>
      </c>
      <c r="K880">
        <f>IF(I880="","",IFERROR(N(INDEX($A880:$E880,1,Rules!$H$17)),0))</f>
        <v/>
      </c>
      <c r="L880">
        <f>IF(I880="","",IFERROR(N(INDEX($A880:$E880,1,Rules!$H$18))*K880,0))</f>
        <v/>
      </c>
      <c r="M880">
        <f>IF(I880="","",IF(COUNTIF(Crawl!$EC$2:$EC$2001,I880)&gt;0,"Yes","No"))</f>
        <v/>
      </c>
    </row>
    <row r="881">
      <c r="G881">
        <f>IF(A881="","",IF(LEFT(A881,4)="http",IFERROR(MID(A881,FIND("/",A881,FIND("//",A881)+2),2000),"/"),A881))</f>
        <v/>
      </c>
      <c r="H881">
        <f>IF(G881="","",IFERROR(LEFT(SUBSTITUTE(G881,"#","?"),FIND("?",SUBSTITUTE(G881,"#","?"))-1),G881))</f>
        <v/>
      </c>
      <c r="I881">
        <f>IF(H881="","",LOWER(IF(AND(LEN(H881)&gt;1,RIGHT(H881,1)="/"),LEFT(H881,LEN(H881)-1),H881)))</f>
        <v/>
      </c>
      <c r="J881">
        <f>IF(I881="","",IFERROR(N(INDEX($A881:$E881,1,Rules!$H$16)),0))</f>
        <v/>
      </c>
      <c r="K881">
        <f>IF(I881="","",IFERROR(N(INDEX($A881:$E881,1,Rules!$H$17)),0))</f>
        <v/>
      </c>
      <c r="L881">
        <f>IF(I881="","",IFERROR(N(INDEX($A881:$E881,1,Rules!$H$18))*K881,0))</f>
        <v/>
      </c>
      <c r="M881">
        <f>IF(I881="","",IF(COUNTIF(Crawl!$EC$2:$EC$2001,I881)&gt;0,"Yes","No"))</f>
        <v/>
      </c>
    </row>
    <row r="882">
      <c r="G882">
        <f>IF(A882="","",IF(LEFT(A882,4)="http",IFERROR(MID(A882,FIND("/",A882,FIND("//",A882)+2),2000),"/"),A882))</f>
        <v/>
      </c>
      <c r="H882">
        <f>IF(G882="","",IFERROR(LEFT(SUBSTITUTE(G882,"#","?"),FIND("?",SUBSTITUTE(G882,"#","?"))-1),G882))</f>
        <v/>
      </c>
      <c r="I882">
        <f>IF(H882="","",LOWER(IF(AND(LEN(H882)&gt;1,RIGHT(H882,1)="/"),LEFT(H882,LEN(H882)-1),H882)))</f>
        <v/>
      </c>
      <c r="J882">
        <f>IF(I882="","",IFERROR(N(INDEX($A882:$E882,1,Rules!$H$16)),0))</f>
        <v/>
      </c>
      <c r="K882">
        <f>IF(I882="","",IFERROR(N(INDEX($A882:$E882,1,Rules!$H$17)),0))</f>
        <v/>
      </c>
      <c r="L882">
        <f>IF(I882="","",IFERROR(N(INDEX($A882:$E882,1,Rules!$H$18))*K882,0))</f>
        <v/>
      </c>
      <c r="M882">
        <f>IF(I882="","",IF(COUNTIF(Crawl!$EC$2:$EC$2001,I882)&gt;0,"Yes","No"))</f>
        <v/>
      </c>
    </row>
    <row r="883">
      <c r="G883">
        <f>IF(A883="","",IF(LEFT(A883,4)="http",IFERROR(MID(A883,FIND("/",A883,FIND("//",A883)+2),2000),"/"),A883))</f>
        <v/>
      </c>
      <c r="H883">
        <f>IF(G883="","",IFERROR(LEFT(SUBSTITUTE(G883,"#","?"),FIND("?",SUBSTITUTE(G883,"#","?"))-1),G883))</f>
        <v/>
      </c>
      <c r="I883">
        <f>IF(H883="","",LOWER(IF(AND(LEN(H883)&gt;1,RIGHT(H883,1)="/"),LEFT(H883,LEN(H883)-1),H883)))</f>
        <v/>
      </c>
      <c r="J883">
        <f>IF(I883="","",IFERROR(N(INDEX($A883:$E883,1,Rules!$H$16)),0))</f>
        <v/>
      </c>
      <c r="K883">
        <f>IF(I883="","",IFERROR(N(INDEX($A883:$E883,1,Rules!$H$17)),0))</f>
        <v/>
      </c>
      <c r="L883">
        <f>IF(I883="","",IFERROR(N(INDEX($A883:$E883,1,Rules!$H$18))*K883,0))</f>
        <v/>
      </c>
      <c r="M883">
        <f>IF(I883="","",IF(COUNTIF(Crawl!$EC$2:$EC$2001,I883)&gt;0,"Yes","No"))</f>
        <v/>
      </c>
    </row>
    <row r="884">
      <c r="G884">
        <f>IF(A884="","",IF(LEFT(A884,4)="http",IFERROR(MID(A884,FIND("/",A884,FIND("//",A884)+2),2000),"/"),A884))</f>
        <v/>
      </c>
      <c r="H884">
        <f>IF(G884="","",IFERROR(LEFT(SUBSTITUTE(G884,"#","?"),FIND("?",SUBSTITUTE(G884,"#","?"))-1),G884))</f>
        <v/>
      </c>
      <c r="I884">
        <f>IF(H884="","",LOWER(IF(AND(LEN(H884)&gt;1,RIGHT(H884,1)="/"),LEFT(H884,LEN(H884)-1),H884)))</f>
        <v/>
      </c>
      <c r="J884">
        <f>IF(I884="","",IFERROR(N(INDEX($A884:$E884,1,Rules!$H$16)),0))</f>
        <v/>
      </c>
      <c r="K884">
        <f>IF(I884="","",IFERROR(N(INDEX($A884:$E884,1,Rules!$H$17)),0))</f>
        <v/>
      </c>
      <c r="L884">
        <f>IF(I884="","",IFERROR(N(INDEX($A884:$E884,1,Rules!$H$18))*K884,0))</f>
        <v/>
      </c>
      <c r="M884">
        <f>IF(I884="","",IF(COUNTIF(Crawl!$EC$2:$EC$2001,I884)&gt;0,"Yes","No"))</f>
        <v/>
      </c>
    </row>
    <row r="885">
      <c r="G885">
        <f>IF(A885="","",IF(LEFT(A885,4)="http",IFERROR(MID(A885,FIND("/",A885,FIND("//",A885)+2),2000),"/"),A885))</f>
        <v/>
      </c>
      <c r="H885">
        <f>IF(G885="","",IFERROR(LEFT(SUBSTITUTE(G885,"#","?"),FIND("?",SUBSTITUTE(G885,"#","?"))-1),G885))</f>
        <v/>
      </c>
      <c r="I885">
        <f>IF(H885="","",LOWER(IF(AND(LEN(H885)&gt;1,RIGHT(H885,1)="/"),LEFT(H885,LEN(H885)-1),H885)))</f>
        <v/>
      </c>
      <c r="J885">
        <f>IF(I885="","",IFERROR(N(INDEX($A885:$E885,1,Rules!$H$16)),0))</f>
        <v/>
      </c>
      <c r="K885">
        <f>IF(I885="","",IFERROR(N(INDEX($A885:$E885,1,Rules!$H$17)),0))</f>
        <v/>
      </c>
      <c r="L885">
        <f>IF(I885="","",IFERROR(N(INDEX($A885:$E885,1,Rules!$H$18))*K885,0))</f>
        <v/>
      </c>
      <c r="M885">
        <f>IF(I885="","",IF(COUNTIF(Crawl!$EC$2:$EC$2001,I885)&gt;0,"Yes","No"))</f>
        <v/>
      </c>
    </row>
    <row r="886">
      <c r="G886">
        <f>IF(A886="","",IF(LEFT(A886,4)="http",IFERROR(MID(A886,FIND("/",A886,FIND("//",A886)+2),2000),"/"),A886))</f>
        <v/>
      </c>
      <c r="H886">
        <f>IF(G886="","",IFERROR(LEFT(SUBSTITUTE(G886,"#","?"),FIND("?",SUBSTITUTE(G886,"#","?"))-1),G886))</f>
        <v/>
      </c>
      <c r="I886">
        <f>IF(H886="","",LOWER(IF(AND(LEN(H886)&gt;1,RIGHT(H886,1)="/"),LEFT(H886,LEN(H886)-1),H886)))</f>
        <v/>
      </c>
      <c r="J886">
        <f>IF(I886="","",IFERROR(N(INDEX($A886:$E886,1,Rules!$H$16)),0))</f>
        <v/>
      </c>
      <c r="K886">
        <f>IF(I886="","",IFERROR(N(INDEX($A886:$E886,1,Rules!$H$17)),0))</f>
        <v/>
      </c>
      <c r="L886">
        <f>IF(I886="","",IFERROR(N(INDEX($A886:$E886,1,Rules!$H$18))*K886,0))</f>
        <v/>
      </c>
      <c r="M886">
        <f>IF(I886="","",IF(COUNTIF(Crawl!$EC$2:$EC$2001,I886)&gt;0,"Yes","No"))</f>
        <v/>
      </c>
    </row>
    <row r="887">
      <c r="G887">
        <f>IF(A887="","",IF(LEFT(A887,4)="http",IFERROR(MID(A887,FIND("/",A887,FIND("//",A887)+2),2000),"/"),A887))</f>
        <v/>
      </c>
      <c r="H887">
        <f>IF(G887="","",IFERROR(LEFT(SUBSTITUTE(G887,"#","?"),FIND("?",SUBSTITUTE(G887,"#","?"))-1),G887))</f>
        <v/>
      </c>
      <c r="I887">
        <f>IF(H887="","",LOWER(IF(AND(LEN(H887)&gt;1,RIGHT(H887,1)="/"),LEFT(H887,LEN(H887)-1),H887)))</f>
        <v/>
      </c>
      <c r="J887">
        <f>IF(I887="","",IFERROR(N(INDEX($A887:$E887,1,Rules!$H$16)),0))</f>
        <v/>
      </c>
      <c r="K887">
        <f>IF(I887="","",IFERROR(N(INDEX($A887:$E887,1,Rules!$H$17)),0))</f>
        <v/>
      </c>
      <c r="L887">
        <f>IF(I887="","",IFERROR(N(INDEX($A887:$E887,1,Rules!$H$18))*K887,0))</f>
        <v/>
      </c>
      <c r="M887">
        <f>IF(I887="","",IF(COUNTIF(Crawl!$EC$2:$EC$2001,I887)&gt;0,"Yes","No"))</f>
        <v/>
      </c>
    </row>
    <row r="888">
      <c r="G888">
        <f>IF(A888="","",IF(LEFT(A888,4)="http",IFERROR(MID(A888,FIND("/",A888,FIND("//",A888)+2),2000),"/"),A888))</f>
        <v/>
      </c>
      <c r="H888">
        <f>IF(G888="","",IFERROR(LEFT(SUBSTITUTE(G888,"#","?"),FIND("?",SUBSTITUTE(G888,"#","?"))-1),G888))</f>
        <v/>
      </c>
      <c r="I888">
        <f>IF(H888="","",LOWER(IF(AND(LEN(H888)&gt;1,RIGHT(H888,1)="/"),LEFT(H888,LEN(H888)-1),H888)))</f>
        <v/>
      </c>
      <c r="J888">
        <f>IF(I888="","",IFERROR(N(INDEX($A888:$E888,1,Rules!$H$16)),0))</f>
        <v/>
      </c>
      <c r="K888">
        <f>IF(I888="","",IFERROR(N(INDEX($A888:$E888,1,Rules!$H$17)),0))</f>
        <v/>
      </c>
      <c r="L888">
        <f>IF(I888="","",IFERROR(N(INDEX($A888:$E888,1,Rules!$H$18))*K888,0))</f>
        <v/>
      </c>
      <c r="M888">
        <f>IF(I888="","",IF(COUNTIF(Crawl!$EC$2:$EC$2001,I888)&gt;0,"Yes","No"))</f>
        <v/>
      </c>
    </row>
    <row r="889">
      <c r="G889">
        <f>IF(A889="","",IF(LEFT(A889,4)="http",IFERROR(MID(A889,FIND("/",A889,FIND("//",A889)+2),2000),"/"),A889))</f>
        <v/>
      </c>
      <c r="H889">
        <f>IF(G889="","",IFERROR(LEFT(SUBSTITUTE(G889,"#","?"),FIND("?",SUBSTITUTE(G889,"#","?"))-1),G889))</f>
        <v/>
      </c>
      <c r="I889">
        <f>IF(H889="","",LOWER(IF(AND(LEN(H889)&gt;1,RIGHT(H889,1)="/"),LEFT(H889,LEN(H889)-1),H889)))</f>
        <v/>
      </c>
      <c r="J889">
        <f>IF(I889="","",IFERROR(N(INDEX($A889:$E889,1,Rules!$H$16)),0))</f>
        <v/>
      </c>
      <c r="K889">
        <f>IF(I889="","",IFERROR(N(INDEX($A889:$E889,1,Rules!$H$17)),0))</f>
        <v/>
      </c>
      <c r="L889">
        <f>IF(I889="","",IFERROR(N(INDEX($A889:$E889,1,Rules!$H$18))*K889,0))</f>
        <v/>
      </c>
      <c r="M889">
        <f>IF(I889="","",IF(COUNTIF(Crawl!$EC$2:$EC$2001,I889)&gt;0,"Yes","No"))</f>
        <v/>
      </c>
    </row>
    <row r="890">
      <c r="G890">
        <f>IF(A890="","",IF(LEFT(A890,4)="http",IFERROR(MID(A890,FIND("/",A890,FIND("//",A890)+2),2000),"/"),A890))</f>
        <v/>
      </c>
      <c r="H890">
        <f>IF(G890="","",IFERROR(LEFT(SUBSTITUTE(G890,"#","?"),FIND("?",SUBSTITUTE(G890,"#","?"))-1),G890))</f>
        <v/>
      </c>
      <c r="I890">
        <f>IF(H890="","",LOWER(IF(AND(LEN(H890)&gt;1,RIGHT(H890,1)="/"),LEFT(H890,LEN(H890)-1),H890)))</f>
        <v/>
      </c>
      <c r="J890">
        <f>IF(I890="","",IFERROR(N(INDEX($A890:$E890,1,Rules!$H$16)),0))</f>
        <v/>
      </c>
      <c r="K890">
        <f>IF(I890="","",IFERROR(N(INDEX($A890:$E890,1,Rules!$H$17)),0))</f>
        <v/>
      </c>
      <c r="L890">
        <f>IF(I890="","",IFERROR(N(INDEX($A890:$E890,1,Rules!$H$18))*K890,0))</f>
        <v/>
      </c>
      <c r="M890">
        <f>IF(I890="","",IF(COUNTIF(Crawl!$EC$2:$EC$2001,I890)&gt;0,"Yes","No"))</f>
        <v/>
      </c>
    </row>
    <row r="891">
      <c r="G891">
        <f>IF(A891="","",IF(LEFT(A891,4)="http",IFERROR(MID(A891,FIND("/",A891,FIND("//",A891)+2),2000),"/"),A891))</f>
        <v/>
      </c>
      <c r="H891">
        <f>IF(G891="","",IFERROR(LEFT(SUBSTITUTE(G891,"#","?"),FIND("?",SUBSTITUTE(G891,"#","?"))-1),G891))</f>
        <v/>
      </c>
      <c r="I891">
        <f>IF(H891="","",LOWER(IF(AND(LEN(H891)&gt;1,RIGHT(H891,1)="/"),LEFT(H891,LEN(H891)-1),H891)))</f>
        <v/>
      </c>
      <c r="J891">
        <f>IF(I891="","",IFERROR(N(INDEX($A891:$E891,1,Rules!$H$16)),0))</f>
        <v/>
      </c>
      <c r="K891">
        <f>IF(I891="","",IFERROR(N(INDEX($A891:$E891,1,Rules!$H$17)),0))</f>
        <v/>
      </c>
      <c r="L891">
        <f>IF(I891="","",IFERROR(N(INDEX($A891:$E891,1,Rules!$H$18))*K891,0))</f>
        <v/>
      </c>
      <c r="M891">
        <f>IF(I891="","",IF(COUNTIF(Crawl!$EC$2:$EC$2001,I891)&gt;0,"Yes","No"))</f>
        <v/>
      </c>
    </row>
    <row r="892">
      <c r="G892">
        <f>IF(A892="","",IF(LEFT(A892,4)="http",IFERROR(MID(A892,FIND("/",A892,FIND("//",A892)+2),2000),"/"),A892))</f>
        <v/>
      </c>
      <c r="H892">
        <f>IF(G892="","",IFERROR(LEFT(SUBSTITUTE(G892,"#","?"),FIND("?",SUBSTITUTE(G892,"#","?"))-1),G892))</f>
        <v/>
      </c>
      <c r="I892">
        <f>IF(H892="","",LOWER(IF(AND(LEN(H892)&gt;1,RIGHT(H892,1)="/"),LEFT(H892,LEN(H892)-1),H892)))</f>
        <v/>
      </c>
      <c r="J892">
        <f>IF(I892="","",IFERROR(N(INDEX($A892:$E892,1,Rules!$H$16)),0))</f>
        <v/>
      </c>
      <c r="K892">
        <f>IF(I892="","",IFERROR(N(INDEX($A892:$E892,1,Rules!$H$17)),0))</f>
        <v/>
      </c>
      <c r="L892">
        <f>IF(I892="","",IFERROR(N(INDEX($A892:$E892,1,Rules!$H$18))*K892,0))</f>
        <v/>
      </c>
      <c r="M892">
        <f>IF(I892="","",IF(COUNTIF(Crawl!$EC$2:$EC$2001,I892)&gt;0,"Yes","No"))</f>
        <v/>
      </c>
    </row>
    <row r="893">
      <c r="G893">
        <f>IF(A893="","",IF(LEFT(A893,4)="http",IFERROR(MID(A893,FIND("/",A893,FIND("//",A893)+2),2000),"/"),A893))</f>
        <v/>
      </c>
      <c r="H893">
        <f>IF(G893="","",IFERROR(LEFT(SUBSTITUTE(G893,"#","?"),FIND("?",SUBSTITUTE(G893,"#","?"))-1),G893))</f>
        <v/>
      </c>
      <c r="I893">
        <f>IF(H893="","",LOWER(IF(AND(LEN(H893)&gt;1,RIGHT(H893,1)="/"),LEFT(H893,LEN(H893)-1),H893)))</f>
        <v/>
      </c>
      <c r="J893">
        <f>IF(I893="","",IFERROR(N(INDEX($A893:$E893,1,Rules!$H$16)),0))</f>
        <v/>
      </c>
      <c r="K893">
        <f>IF(I893="","",IFERROR(N(INDEX($A893:$E893,1,Rules!$H$17)),0))</f>
        <v/>
      </c>
      <c r="L893">
        <f>IF(I893="","",IFERROR(N(INDEX($A893:$E893,1,Rules!$H$18))*K893,0))</f>
        <v/>
      </c>
      <c r="M893">
        <f>IF(I893="","",IF(COUNTIF(Crawl!$EC$2:$EC$2001,I893)&gt;0,"Yes","No"))</f>
        <v/>
      </c>
    </row>
    <row r="894">
      <c r="G894">
        <f>IF(A894="","",IF(LEFT(A894,4)="http",IFERROR(MID(A894,FIND("/",A894,FIND("//",A894)+2),2000),"/"),A894))</f>
        <v/>
      </c>
      <c r="H894">
        <f>IF(G894="","",IFERROR(LEFT(SUBSTITUTE(G894,"#","?"),FIND("?",SUBSTITUTE(G894,"#","?"))-1),G894))</f>
        <v/>
      </c>
      <c r="I894">
        <f>IF(H894="","",LOWER(IF(AND(LEN(H894)&gt;1,RIGHT(H894,1)="/"),LEFT(H894,LEN(H894)-1),H894)))</f>
        <v/>
      </c>
      <c r="J894">
        <f>IF(I894="","",IFERROR(N(INDEX($A894:$E894,1,Rules!$H$16)),0))</f>
        <v/>
      </c>
      <c r="K894">
        <f>IF(I894="","",IFERROR(N(INDEX($A894:$E894,1,Rules!$H$17)),0))</f>
        <v/>
      </c>
      <c r="L894">
        <f>IF(I894="","",IFERROR(N(INDEX($A894:$E894,1,Rules!$H$18))*K894,0))</f>
        <v/>
      </c>
      <c r="M894">
        <f>IF(I894="","",IF(COUNTIF(Crawl!$EC$2:$EC$2001,I894)&gt;0,"Yes","No"))</f>
        <v/>
      </c>
    </row>
    <row r="895">
      <c r="G895">
        <f>IF(A895="","",IF(LEFT(A895,4)="http",IFERROR(MID(A895,FIND("/",A895,FIND("//",A895)+2),2000),"/"),A895))</f>
        <v/>
      </c>
      <c r="H895">
        <f>IF(G895="","",IFERROR(LEFT(SUBSTITUTE(G895,"#","?"),FIND("?",SUBSTITUTE(G895,"#","?"))-1),G895))</f>
        <v/>
      </c>
      <c r="I895">
        <f>IF(H895="","",LOWER(IF(AND(LEN(H895)&gt;1,RIGHT(H895,1)="/"),LEFT(H895,LEN(H895)-1),H895)))</f>
        <v/>
      </c>
      <c r="J895">
        <f>IF(I895="","",IFERROR(N(INDEX($A895:$E895,1,Rules!$H$16)),0))</f>
        <v/>
      </c>
      <c r="K895">
        <f>IF(I895="","",IFERROR(N(INDEX($A895:$E895,1,Rules!$H$17)),0))</f>
        <v/>
      </c>
      <c r="L895">
        <f>IF(I895="","",IFERROR(N(INDEX($A895:$E895,1,Rules!$H$18))*K895,0))</f>
        <v/>
      </c>
      <c r="M895">
        <f>IF(I895="","",IF(COUNTIF(Crawl!$EC$2:$EC$2001,I895)&gt;0,"Yes","No"))</f>
        <v/>
      </c>
    </row>
    <row r="896">
      <c r="G896">
        <f>IF(A896="","",IF(LEFT(A896,4)="http",IFERROR(MID(A896,FIND("/",A896,FIND("//",A896)+2),2000),"/"),A896))</f>
        <v/>
      </c>
      <c r="H896">
        <f>IF(G896="","",IFERROR(LEFT(SUBSTITUTE(G896,"#","?"),FIND("?",SUBSTITUTE(G896,"#","?"))-1),G896))</f>
        <v/>
      </c>
      <c r="I896">
        <f>IF(H896="","",LOWER(IF(AND(LEN(H896)&gt;1,RIGHT(H896,1)="/"),LEFT(H896,LEN(H896)-1),H896)))</f>
        <v/>
      </c>
      <c r="J896">
        <f>IF(I896="","",IFERROR(N(INDEX($A896:$E896,1,Rules!$H$16)),0))</f>
        <v/>
      </c>
      <c r="K896">
        <f>IF(I896="","",IFERROR(N(INDEX($A896:$E896,1,Rules!$H$17)),0))</f>
        <v/>
      </c>
      <c r="L896">
        <f>IF(I896="","",IFERROR(N(INDEX($A896:$E896,1,Rules!$H$18))*K896,0))</f>
        <v/>
      </c>
      <c r="M896">
        <f>IF(I896="","",IF(COUNTIF(Crawl!$EC$2:$EC$2001,I896)&gt;0,"Yes","No"))</f>
        <v/>
      </c>
    </row>
    <row r="897">
      <c r="G897">
        <f>IF(A897="","",IF(LEFT(A897,4)="http",IFERROR(MID(A897,FIND("/",A897,FIND("//",A897)+2),2000),"/"),A897))</f>
        <v/>
      </c>
      <c r="H897">
        <f>IF(G897="","",IFERROR(LEFT(SUBSTITUTE(G897,"#","?"),FIND("?",SUBSTITUTE(G897,"#","?"))-1),G897))</f>
        <v/>
      </c>
      <c r="I897">
        <f>IF(H897="","",LOWER(IF(AND(LEN(H897)&gt;1,RIGHT(H897,1)="/"),LEFT(H897,LEN(H897)-1),H897)))</f>
        <v/>
      </c>
      <c r="J897">
        <f>IF(I897="","",IFERROR(N(INDEX($A897:$E897,1,Rules!$H$16)),0))</f>
        <v/>
      </c>
      <c r="K897">
        <f>IF(I897="","",IFERROR(N(INDEX($A897:$E897,1,Rules!$H$17)),0))</f>
        <v/>
      </c>
      <c r="L897">
        <f>IF(I897="","",IFERROR(N(INDEX($A897:$E897,1,Rules!$H$18))*K897,0))</f>
        <v/>
      </c>
      <c r="M897">
        <f>IF(I897="","",IF(COUNTIF(Crawl!$EC$2:$EC$2001,I897)&gt;0,"Yes","No"))</f>
        <v/>
      </c>
    </row>
    <row r="898">
      <c r="G898">
        <f>IF(A898="","",IF(LEFT(A898,4)="http",IFERROR(MID(A898,FIND("/",A898,FIND("//",A898)+2),2000),"/"),A898))</f>
        <v/>
      </c>
      <c r="H898">
        <f>IF(G898="","",IFERROR(LEFT(SUBSTITUTE(G898,"#","?"),FIND("?",SUBSTITUTE(G898,"#","?"))-1),G898))</f>
        <v/>
      </c>
      <c r="I898">
        <f>IF(H898="","",LOWER(IF(AND(LEN(H898)&gt;1,RIGHT(H898,1)="/"),LEFT(H898,LEN(H898)-1),H898)))</f>
        <v/>
      </c>
      <c r="J898">
        <f>IF(I898="","",IFERROR(N(INDEX($A898:$E898,1,Rules!$H$16)),0))</f>
        <v/>
      </c>
      <c r="K898">
        <f>IF(I898="","",IFERROR(N(INDEX($A898:$E898,1,Rules!$H$17)),0))</f>
        <v/>
      </c>
      <c r="L898">
        <f>IF(I898="","",IFERROR(N(INDEX($A898:$E898,1,Rules!$H$18))*K898,0))</f>
        <v/>
      </c>
      <c r="M898">
        <f>IF(I898="","",IF(COUNTIF(Crawl!$EC$2:$EC$2001,I898)&gt;0,"Yes","No"))</f>
        <v/>
      </c>
    </row>
    <row r="899">
      <c r="G899">
        <f>IF(A899="","",IF(LEFT(A899,4)="http",IFERROR(MID(A899,FIND("/",A899,FIND("//",A899)+2),2000),"/"),A899))</f>
        <v/>
      </c>
      <c r="H899">
        <f>IF(G899="","",IFERROR(LEFT(SUBSTITUTE(G899,"#","?"),FIND("?",SUBSTITUTE(G899,"#","?"))-1),G899))</f>
        <v/>
      </c>
      <c r="I899">
        <f>IF(H899="","",LOWER(IF(AND(LEN(H899)&gt;1,RIGHT(H899,1)="/"),LEFT(H899,LEN(H899)-1),H899)))</f>
        <v/>
      </c>
      <c r="J899">
        <f>IF(I899="","",IFERROR(N(INDEX($A899:$E899,1,Rules!$H$16)),0))</f>
        <v/>
      </c>
      <c r="K899">
        <f>IF(I899="","",IFERROR(N(INDEX($A899:$E899,1,Rules!$H$17)),0))</f>
        <v/>
      </c>
      <c r="L899">
        <f>IF(I899="","",IFERROR(N(INDEX($A899:$E899,1,Rules!$H$18))*K899,0))</f>
        <v/>
      </c>
      <c r="M899">
        <f>IF(I899="","",IF(COUNTIF(Crawl!$EC$2:$EC$2001,I899)&gt;0,"Yes","No"))</f>
        <v/>
      </c>
    </row>
    <row r="900">
      <c r="G900">
        <f>IF(A900="","",IF(LEFT(A900,4)="http",IFERROR(MID(A900,FIND("/",A900,FIND("//",A900)+2),2000),"/"),A900))</f>
        <v/>
      </c>
      <c r="H900">
        <f>IF(G900="","",IFERROR(LEFT(SUBSTITUTE(G900,"#","?"),FIND("?",SUBSTITUTE(G900,"#","?"))-1),G900))</f>
        <v/>
      </c>
      <c r="I900">
        <f>IF(H900="","",LOWER(IF(AND(LEN(H900)&gt;1,RIGHT(H900,1)="/"),LEFT(H900,LEN(H900)-1),H900)))</f>
        <v/>
      </c>
      <c r="J900">
        <f>IF(I900="","",IFERROR(N(INDEX($A900:$E900,1,Rules!$H$16)),0))</f>
        <v/>
      </c>
      <c r="K900">
        <f>IF(I900="","",IFERROR(N(INDEX($A900:$E900,1,Rules!$H$17)),0))</f>
        <v/>
      </c>
      <c r="L900">
        <f>IF(I900="","",IFERROR(N(INDEX($A900:$E900,1,Rules!$H$18))*K900,0))</f>
        <v/>
      </c>
      <c r="M900">
        <f>IF(I900="","",IF(COUNTIF(Crawl!$EC$2:$EC$2001,I900)&gt;0,"Yes","No"))</f>
        <v/>
      </c>
    </row>
    <row r="901">
      <c r="G901">
        <f>IF(A901="","",IF(LEFT(A901,4)="http",IFERROR(MID(A901,FIND("/",A901,FIND("//",A901)+2),2000),"/"),A901))</f>
        <v/>
      </c>
      <c r="H901">
        <f>IF(G901="","",IFERROR(LEFT(SUBSTITUTE(G901,"#","?"),FIND("?",SUBSTITUTE(G901,"#","?"))-1),G901))</f>
        <v/>
      </c>
      <c r="I901">
        <f>IF(H901="","",LOWER(IF(AND(LEN(H901)&gt;1,RIGHT(H901,1)="/"),LEFT(H901,LEN(H901)-1),H901)))</f>
        <v/>
      </c>
      <c r="J901">
        <f>IF(I901="","",IFERROR(N(INDEX($A901:$E901,1,Rules!$H$16)),0))</f>
        <v/>
      </c>
      <c r="K901">
        <f>IF(I901="","",IFERROR(N(INDEX($A901:$E901,1,Rules!$H$17)),0))</f>
        <v/>
      </c>
      <c r="L901">
        <f>IF(I901="","",IFERROR(N(INDEX($A901:$E901,1,Rules!$H$18))*K901,0))</f>
        <v/>
      </c>
      <c r="M901">
        <f>IF(I901="","",IF(COUNTIF(Crawl!$EC$2:$EC$2001,I901)&gt;0,"Yes","No"))</f>
        <v/>
      </c>
    </row>
    <row r="902">
      <c r="G902">
        <f>IF(A902="","",IF(LEFT(A902,4)="http",IFERROR(MID(A902,FIND("/",A902,FIND("//",A902)+2),2000),"/"),A902))</f>
        <v/>
      </c>
      <c r="H902">
        <f>IF(G902="","",IFERROR(LEFT(SUBSTITUTE(G902,"#","?"),FIND("?",SUBSTITUTE(G902,"#","?"))-1),G902))</f>
        <v/>
      </c>
      <c r="I902">
        <f>IF(H902="","",LOWER(IF(AND(LEN(H902)&gt;1,RIGHT(H902,1)="/"),LEFT(H902,LEN(H902)-1),H902)))</f>
        <v/>
      </c>
      <c r="J902">
        <f>IF(I902="","",IFERROR(N(INDEX($A902:$E902,1,Rules!$H$16)),0))</f>
        <v/>
      </c>
      <c r="K902">
        <f>IF(I902="","",IFERROR(N(INDEX($A902:$E902,1,Rules!$H$17)),0))</f>
        <v/>
      </c>
      <c r="L902">
        <f>IF(I902="","",IFERROR(N(INDEX($A902:$E902,1,Rules!$H$18))*K902,0))</f>
        <v/>
      </c>
      <c r="M902">
        <f>IF(I902="","",IF(COUNTIF(Crawl!$EC$2:$EC$2001,I902)&gt;0,"Yes","No"))</f>
        <v/>
      </c>
    </row>
    <row r="903">
      <c r="G903">
        <f>IF(A903="","",IF(LEFT(A903,4)="http",IFERROR(MID(A903,FIND("/",A903,FIND("//",A903)+2),2000),"/"),A903))</f>
        <v/>
      </c>
      <c r="H903">
        <f>IF(G903="","",IFERROR(LEFT(SUBSTITUTE(G903,"#","?"),FIND("?",SUBSTITUTE(G903,"#","?"))-1),G903))</f>
        <v/>
      </c>
      <c r="I903">
        <f>IF(H903="","",LOWER(IF(AND(LEN(H903)&gt;1,RIGHT(H903,1)="/"),LEFT(H903,LEN(H903)-1),H903)))</f>
        <v/>
      </c>
      <c r="J903">
        <f>IF(I903="","",IFERROR(N(INDEX($A903:$E903,1,Rules!$H$16)),0))</f>
        <v/>
      </c>
      <c r="K903">
        <f>IF(I903="","",IFERROR(N(INDEX($A903:$E903,1,Rules!$H$17)),0))</f>
        <v/>
      </c>
      <c r="L903">
        <f>IF(I903="","",IFERROR(N(INDEX($A903:$E903,1,Rules!$H$18))*K903,0))</f>
        <v/>
      </c>
      <c r="M903">
        <f>IF(I903="","",IF(COUNTIF(Crawl!$EC$2:$EC$2001,I903)&gt;0,"Yes","No"))</f>
        <v/>
      </c>
    </row>
    <row r="904">
      <c r="G904">
        <f>IF(A904="","",IF(LEFT(A904,4)="http",IFERROR(MID(A904,FIND("/",A904,FIND("//",A904)+2),2000),"/"),A904))</f>
        <v/>
      </c>
      <c r="H904">
        <f>IF(G904="","",IFERROR(LEFT(SUBSTITUTE(G904,"#","?"),FIND("?",SUBSTITUTE(G904,"#","?"))-1),G904))</f>
        <v/>
      </c>
      <c r="I904">
        <f>IF(H904="","",LOWER(IF(AND(LEN(H904)&gt;1,RIGHT(H904,1)="/"),LEFT(H904,LEN(H904)-1),H904)))</f>
        <v/>
      </c>
      <c r="J904">
        <f>IF(I904="","",IFERROR(N(INDEX($A904:$E904,1,Rules!$H$16)),0))</f>
        <v/>
      </c>
      <c r="K904">
        <f>IF(I904="","",IFERROR(N(INDEX($A904:$E904,1,Rules!$H$17)),0))</f>
        <v/>
      </c>
      <c r="L904">
        <f>IF(I904="","",IFERROR(N(INDEX($A904:$E904,1,Rules!$H$18))*K904,0))</f>
        <v/>
      </c>
      <c r="M904">
        <f>IF(I904="","",IF(COUNTIF(Crawl!$EC$2:$EC$2001,I904)&gt;0,"Yes","No"))</f>
        <v/>
      </c>
    </row>
    <row r="905">
      <c r="G905">
        <f>IF(A905="","",IF(LEFT(A905,4)="http",IFERROR(MID(A905,FIND("/",A905,FIND("//",A905)+2),2000),"/"),A905))</f>
        <v/>
      </c>
      <c r="H905">
        <f>IF(G905="","",IFERROR(LEFT(SUBSTITUTE(G905,"#","?"),FIND("?",SUBSTITUTE(G905,"#","?"))-1),G905))</f>
        <v/>
      </c>
      <c r="I905">
        <f>IF(H905="","",LOWER(IF(AND(LEN(H905)&gt;1,RIGHT(H905,1)="/"),LEFT(H905,LEN(H905)-1),H905)))</f>
        <v/>
      </c>
      <c r="J905">
        <f>IF(I905="","",IFERROR(N(INDEX($A905:$E905,1,Rules!$H$16)),0))</f>
        <v/>
      </c>
      <c r="K905">
        <f>IF(I905="","",IFERROR(N(INDEX($A905:$E905,1,Rules!$H$17)),0))</f>
        <v/>
      </c>
      <c r="L905">
        <f>IF(I905="","",IFERROR(N(INDEX($A905:$E905,1,Rules!$H$18))*K905,0))</f>
        <v/>
      </c>
      <c r="M905">
        <f>IF(I905="","",IF(COUNTIF(Crawl!$EC$2:$EC$2001,I905)&gt;0,"Yes","No"))</f>
        <v/>
      </c>
    </row>
    <row r="906">
      <c r="G906">
        <f>IF(A906="","",IF(LEFT(A906,4)="http",IFERROR(MID(A906,FIND("/",A906,FIND("//",A906)+2),2000),"/"),A906))</f>
        <v/>
      </c>
      <c r="H906">
        <f>IF(G906="","",IFERROR(LEFT(SUBSTITUTE(G906,"#","?"),FIND("?",SUBSTITUTE(G906,"#","?"))-1),G906))</f>
        <v/>
      </c>
      <c r="I906">
        <f>IF(H906="","",LOWER(IF(AND(LEN(H906)&gt;1,RIGHT(H906,1)="/"),LEFT(H906,LEN(H906)-1),H906)))</f>
        <v/>
      </c>
      <c r="J906">
        <f>IF(I906="","",IFERROR(N(INDEX($A906:$E906,1,Rules!$H$16)),0))</f>
        <v/>
      </c>
      <c r="K906">
        <f>IF(I906="","",IFERROR(N(INDEX($A906:$E906,1,Rules!$H$17)),0))</f>
        <v/>
      </c>
      <c r="L906">
        <f>IF(I906="","",IFERROR(N(INDEX($A906:$E906,1,Rules!$H$18))*K906,0))</f>
        <v/>
      </c>
      <c r="M906">
        <f>IF(I906="","",IF(COUNTIF(Crawl!$EC$2:$EC$2001,I906)&gt;0,"Yes","No"))</f>
        <v/>
      </c>
    </row>
    <row r="907">
      <c r="G907">
        <f>IF(A907="","",IF(LEFT(A907,4)="http",IFERROR(MID(A907,FIND("/",A907,FIND("//",A907)+2),2000),"/"),A907))</f>
        <v/>
      </c>
      <c r="H907">
        <f>IF(G907="","",IFERROR(LEFT(SUBSTITUTE(G907,"#","?"),FIND("?",SUBSTITUTE(G907,"#","?"))-1),G907))</f>
        <v/>
      </c>
      <c r="I907">
        <f>IF(H907="","",LOWER(IF(AND(LEN(H907)&gt;1,RIGHT(H907,1)="/"),LEFT(H907,LEN(H907)-1),H907)))</f>
        <v/>
      </c>
      <c r="J907">
        <f>IF(I907="","",IFERROR(N(INDEX($A907:$E907,1,Rules!$H$16)),0))</f>
        <v/>
      </c>
      <c r="K907">
        <f>IF(I907="","",IFERROR(N(INDEX($A907:$E907,1,Rules!$H$17)),0))</f>
        <v/>
      </c>
      <c r="L907">
        <f>IF(I907="","",IFERROR(N(INDEX($A907:$E907,1,Rules!$H$18))*K907,0))</f>
        <v/>
      </c>
      <c r="M907">
        <f>IF(I907="","",IF(COUNTIF(Crawl!$EC$2:$EC$2001,I907)&gt;0,"Yes","No"))</f>
        <v/>
      </c>
    </row>
    <row r="908">
      <c r="G908">
        <f>IF(A908="","",IF(LEFT(A908,4)="http",IFERROR(MID(A908,FIND("/",A908,FIND("//",A908)+2),2000),"/"),A908))</f>
        <v/>
      </c>
      <c r="H908">
        <f>IF(G908="","",IFERROR(LEFT(SUBSTITUTE(G908,"#","?"),FIND("?",SUBSTITUTE(G908,"#","?"))-1),G908))</f>
        <v/>
      </c>
      <c r="I908">
        <f>IF(H908="","",LOWER(IF(AND(LEN(H908)&gt;1,RIGHT(H908,1)="/"),LEFT(H908,LEN(H908)-1),H908)))</f>
        <v/>
      </c>
      <c r="J908">
        <f>IF(I908="","",IFERROR(N(INDEX($A908:$E908,1,Rules!$H$16)),0))</f>
        <v/>
      </c>
      <c r="K908">
        <f>IF(I908="","",IFERROR(N(INDEX($A908:$E908,1,Rules!$H$17)),0))</f>
        <v/>
      </c>
      <c r="L908">
        <f>IF(I908="","",IFERROR(N(INDEX($A908:$E908,1,Rules!$H$18))*K908,0))</f>
        <v/>
      </c>
      <c r="M908">
        <f>IF(I908="","",IF(COUNTIF(Crawl!$EC$2:$EC$2001,I908)&gt;0,"Yes","No"))</f>
        <v/>
      </c>
    </row>
    <row r="909">
      <c r="G909">
        <f>IF(A909="","",IF(LEFT(A909,4)="http",IFERROR(MID(A909,FIND("/",A909,FIND("//",A909)+2),2000),"/"),A909))</f>
        <v/>
      </c>
      <c r="H909">
        <f>IF(G909="","",IFERROR(LEFT(SUBSTITUTE(G909,"#","?"),FIND("?",SUBSTITUTE(G909,"#","?"))-1),G909))</f>
        <v/>
      </c>
      <c r="I909">
        <f>IF(H909="","",LOWER(IF(AND(LEN(H909)&gt;1,RIGHT(H909,1)="/"),LEFT(H909,LEN(H909)-1),H909)))</f>
        <v/>
      </c>
      <c r="J909">
        <f>IF(I909="","",IFERROR(N(INDEX($A909:$E909,1,Rules!$H$16)),0))</f>
        <v/>
      </c>
      <c r="K909">
        <f>IF(I909="","",IFERROR(N(INDEX($A909:$E909,1,Rules!$H$17)),0))</f>
        <v/>
      </c>
      <c r="L909">
        <f>IF(I909="","",IFERROR(N(INDEX($A909:$E909,1,Rules!$H$18))*K909,0))</f>
        <v/>
      </c>
      <c r="M909">
        <f>IF(I909="","",IF(COUNTIF(Crawl!$EC$2:$EC$2001,I909)&gt;0,"Yes","No"))</f>
        <v/>
      </c>
    </row>
    <row r="910">
      <c r="G910">
        <f>IF(A910="","",IF(LEFT(A910,4)="http",IFERROR(MID(A910,FIND("/",A910,FIND("//",A910)+2),2000),"/"),A910))</f>
        <v/>
      </c>
      <c r="H910">
        <f>IF(G910="","",IFERROR(LEFT(SUBSTITUTE(G910,"#","?"),FIND("?",SUBSTITUTE(G910,"#","?"))-1),G910))</f>
        <v/>
      </c>
      <c r="I910">
        <f>IF(H910="","",LOWER(IF(AND(LEN(H910)&gt;1,RIGHT(H910,1)="/"),LEFT(H910,LEN(H910)-1),H910)))</f>
        <v/>
      </c>
      <c r="J910">
        <f>IF(I910="","",IFERROR(N(INDEX($A910:$E910,1,Rules!$H$16)),0))</f>
        <v/>
      </c>
      <c r="K910">
        <f>IF(I910="","",IFERROR(N(INDEX($A910:$E910,1,Rules!$H$17)),0))</f>
        <v/>
      </c>
      <c r="L910">
        <f>IF(I910="","",IFERROR(N(INDEX($A910:$E910,1,Rules!$H$18))*K910,0))</f>
        <v/>
      </c>
      <c r="M910">
        <f>IF(I910="","",IF(COUNTIF(Crawl!$EC$2:$EC$2001,I910)&gt;0,"Yes","No"))</f>
        <v/>
      </c>
    </row>
    <row r="911">
      <c r="G911">
        <f>IF(A911="","",IF(LEFT(A911,4)="http",IFERROR(MID(A911,FIND("/",A911,FIND("//",A911)+2),2000),"/"),A911))</f>
        <v/>
      </c>
      <c r="H911">
        <f>IF(G911="","",IFERROR(LEFT(SUBSTITUTE(G911,"#","?"),FIND("?",SUBSTITUTE(G911,"#","?"))-1),G911))</f>
        <v/>
      </c>
      <c r="I911">
        <f>IF(H911="","",LOWER(IF(AND(LEN(H911)&gt;1,RIGHT(H911,1)="/"),LEFT(H911,LEN(H911)-1),H911)))</f>
        <v/>
      </c>
      <c r="J911">
        <f>IF(I911="","",IFERROR(N(INDEX($A911:$E911,1,Rules!$H$16)),0))</f>
        <v/>
      </c>
      <c r="K911">
        <f>IF(I911="","",IFERROR(N(INDEX($A911:$E911,1,Rules!$H$17)),0))</f>
        <v/>
      </c>
      <c r="L911">
        <f>IF(I911="","",IFERROR(N(INDEX($A911:$E911,1,Rules!$H$18))*K911,0))</f>
        <v/>
      </c>
      <c r="M911">
        <f>IF(I911="","",IF(COUNTIF(Crawl!$EC$2:$EC$2001,I911)&gt;0,"Yes","No"))</f>
        <v/>
      </c>
    </row>
    <row r="912">
      <c r="G912">
        <f>IF(A912="","",IF(LEFT(A912,4)="http",IFERROR(MID(A912,FIND("/",A912,FIND("//",A912)+2),2000),"/"),A912))</f>
        <v/>
      </c>
      <c r="H912">
        <f>IF(G912="","",IFERROR(LEFT(SUBSTITUTE(G912,"#","?"),FIND("?",SUBSTITUTE(G912,"#","?"))-1),G912))</f>
        <v/>
      </c>
      <c r="I912">
        <f>IF(H912="","",LOWER(IF(AND(LEN(H912)&gt;1,RIGHT(H912,1)="/"),LEFT(H912,LEN(H912)-1),H912)))</f>
        <v/>
      </c>
      <c r="J912">
        <f>IF(I912="","",IFERROR(N(INDEX($A912:$E912,1,Rules!$H$16)),0))</f>
        <v/>
      </c>
      <c r="K912">
        <f>IF(I912="","",IFERROR(N(INDEX($A912:$E912,1,Rules!$H$17)),0))</f>
        <v/>
      </c>
      <c r="L912">
        <f>IF(I912="","",IFERROR(N(INDEX($A912:$E912,1,Rules!$H$18))*K912,0))</f>
        <v/>
      </c>
      <c r="M912">
        <f>IF(I912="","",IF(COUNTIF(Crawl!$EC$2:$EC$2001,I912)&gt;0,"Yes","No"))</f>
        <v/>
      </c>
    </row>
    <row r="913">
      <c r="G913">
        <f>IF(A913="","",IF(LEFT(A913,4)="http",IFERROR(MID(A913,FIND("/",A913,FIND("//",A913)+2),2000),"/"),A913))</f>
        <v/>
      </c>
      <c r="H913">
        <f>IF(G913="","",IFERROR(LEFT(SUBSTITUTE(G913,"#","?"),FIND("?",SUBSTITUTE(G913,"#","?"))-1),G913))</f>
        <v/>
      </c>
      <c r="I913">
        <f>IF(H913="","",LOWER(IF(AND(LEN(H913)&gt;1,RIGHT(H913,1)="/"),LEFT(H913,LEN(H913)-1),H913)))</f>
        <v/>
      </c>
      <c r="J913">
        <f>IF(I913="","",IFERROR(N(INDEX($A913:$E913,1,Rules!$H$16)),0))</f>
        <v/>
      </c>
      <c r="K913">
        <f>IF(I913="","",IFERROR(N(INDEX($A913:$E913,1,Rules!$H$17)),0))</f>
        <v/>
      </c>
      <c r="L913">
        <f>IF(I913="","",IFERROR(N(INDEX($A913:$E913,1,Rules!$H$18))*K913,0))</f>
        <v/>
      </c>
      <c r="M913">
        <f>IF(I913="","",IF(COUNTIF(Crawl!$EC$2:$EC$2001,I913)&gt;0,"Yes","No"))</f>
        <v/>
      </c>
    </row>
    <row r="914">
      <c r="G914">
        <f>IF(A914="","",IF(LEFT(A914,4)="http",IFERROR(MID(A914,FIND("/",A914,FIND("//",A914)+2),2000),"/"),A914))</f>
        <v/>
      </c>
      <c r="H914">
        <f>IF(G914="","",IFERROR(LEFT(SUBSTITUTE(G914,"#","?"),FIND("?",SUBSTITUTE(G914,"#","?"))-1),G914))</f>
        <v/>
      </c>
      <c r="I914">
        <f>IF(H914="","",LOWER(IF(AND(LEN(H914)&gt;1,RIGHT(H914,1)="/"),LEFT(H914,LEN(H914)-1),H914)))</f>
        <v/>
      </c>
      <c r="J914">
        <f>IF(I914="","",IFERROR(N(INDEX($A914:$E914,1,Rules!$H$16)),0))</f>
        <v/>
      </c>
      <c r="K914">
        <f>IF(I914="","",IFERROR(N(INDEX($A914:$E914,1,Rules!$H$17)),0))</f>
        <v/>
      </c>
      <c r="L914">
        <f>IF(I914="","",IFERROR(N(INDEX($A914:$E914,1,Rules!$H$18))*K914,0))</f>
        <v/>
      </c>
      <c r="M914">
        <f>IF(I914="","",IF(COUNTIF(Crawl!$EC$2:$EC$2001,I914)&gt;0,"Yes","No"))</f>
        <v/>
      </c>
    </row>
    <row r="915">
      <c r="G915">
        <f>IF(A915="","",IF(LEFT(A915,4)="http",IFERROR(MID(A915,FIND("/",A915,FIND("//",A915)+2),2000),"/"),A915))</f>
        <v/>
      </c>
      <c r="H915">
        <f>IF(G915="","",IFERROR(LEFT(SUBSTITUTE(G915,"#","?"),FIND("?",SUBSTITUTE(G915,"#","?"))-1),G915))</f>
        <v/>
      </c>
      <c r="I915">
        <f>IF(H915="","",LOWER(IF(AND(LEN(H915)&gt;1,RIGHT(H915,1)="/"),LEFT(H915,LEN(H915)-1),H915)))</f>
        <v/>
      </c>
      <c r="J915">
        <f>IF(I915="","",IFERROR(N(INDEX($A915:$E915,1,Rules!$H$16)),0))</f>
        <v/>
      </c>
      <c r="K915">
        <f>IF(I915="","",IFERROR(N(INDEX($A915:$E915,1,Rules!$H$17)),0))</f>
        <v/>
      </c>
      <c r="L915">
        <f>IF(I915="","",IFERROR(N(INDEX($A915:$E915,1,Rules!$H$18))*K915,0))</f>
        <v/>
      </c>
      <c r="M915">
        <f>IF(I915="","",IF(COUNTIF(Crawl!$EC$2:$EC$2001,I915)&gt;0,"Yes","No"))</f>
        <v/>
      </c>
    </row>
    <row r="916">
      <c r="G916">
        <f>IF(A916="","",IF(LEFT(A916,4)="http",IFERROR(MID(A916,FIND("/",A916,FIND("//",A916)+2),2000),"/"),A916))</f>
        <v/>
      </c>
      <c r="H916">
        <f>IF(G916="","",IFERROR(LEFT(SUBSTITUTE(G916,"#","?"),FIND("?",SUBSTITUTE(G916,"#","?"))-1),G916))</f>
        <v/>
      </c>
      <c r="I916">
        <f>IF(H916="","",LOWER(IF(AND(LEN(H916)&gt;1,RIGHT(H916,1)="/"),LEFT(H916,LEN(H916)-1),H916)))</f>
        <v/>
      </c>
      <c r="J916">
        <f>IF(I916="","",IFERROR(N(INDEX($A916:$E916,1,Rules!$H$16)),0))</f>
        <v/>
      </c>
      <c r="K916">
        <f>IF(I916="","",IFERROR(N(INDEX($A916:$E916,1,Rules!$H$17)),0))</f>
        <v/>
      </c>
      <c r="L916">
        <f>IF(I916="","",IFERROR(N(INDEX($A916:$E916,1,Rules!$H$18))*K916,0))</f>
        <v/>
      </c>
      <c r="M916">
        <f>IF(I916="","",IF(COUNTIF(Crawl!$EC$2:$EC$2001,I916)&gt;0,"Yes","No"))</f>
        <v/>
      </c>
    </row>
    <row r="917">
      <c r="G917">
        <f>IF(A917="","",IF(LEFT(A917,4)="http",IFERROR(MID(A917,FIND("/",A917,FIND("//",A917)+2),2000),"/"),A917))</f>
        <v/>
      </c>
      <c r="H917">
        <f>IF(G917="","",IFERROR(LEFT(SUBSTITUTE(G917,"#","?"),FIND("?",SUBSTITUTE(G917,"#","?"))-1),G917))</f>
        <v/>
      </c>
      <c r="I917">
        <f>IF(H917="","",LOWER(IF(AND(LEN(H917)&gt;1,RIGHT(H917,1)="/"),LEFT(H917,LEN(H917)-1),H917)))</f>
        <v/>
      </c>
      <c r="J917">
        <f>IF(I917="","",IFERROR(N(INDEX($A917:$E917,1,Rules!$H$16)),0))</f>
        <v/>
      </c>
      <c r="K917">
        <f>IF(I917="","",IFERROR(N(INDEX($A917:$E917,1,Rules!$H$17)),0))</f>
        <v/>
      </c>
      <c r="L917">
        <f>IF(I917="","",IFERROR(N(INDEX($A917:$E917,1,Rules!$H$18))*K917,0))</f>
        <v/>
      </c>
      <c r="M917">
        <f>IF(I917="","",IF(COUNTIF(Crawl!$EC$2:$EC$2001,I917)&gt;0,"Yes","No"))</f>
        <v/>
      </c>
    </row>
    <row r="918">
      <c r="G918">
        <f>IF(A918="","",IF(LEFT(A918,4)="http",IFERROR(MID(A918,FIND("/",A918,FIND("//",A918)+2),2000),"/"),A918))</f>
        <v/>
      </c>
      <c r="H918">
        <f>IF(G918="","",IFERROR(LEFT(SUBSTITUTE(G918,"#","?"),FIND("?",SUBSTITUTE(G918,"#","?"))-1),G918))</f>
        <v/>
      </c>
      <c r="I918">
        <f>IF(H918="","",LOWER(IF(AND(LEN(H918)&gt;1,RIGHT(H918,1)="/"),LEFT(H918,LEN(H918)-1),H918)))</f>
        <v/>
      </c>
      <c r="J918">
        <f>IF(I918="","",IFERROR(N(INDEX($A918:$E918,1,Rules!$H$16)),0))</f>
        <v/>
      </c>
      <c r="K918">
        <f>IF(I918="","",IFERROR(N(INDEX($A918:$E918,1,Rules!$H$17)),0))</f>
        <v/>
      </c>
      <c r="L918">
        <f>IF(I918="","",IFERROR(N(INDEX($A918:$E918,1,Rules!$H$18))*K918,0))</f>
        <v/>
      </c>
      <c r="M918">
        <f>IF(I918="","",IF(COUNTIF(Crawl!$EC$2:$EC$2001,I918)&gt;0,"Yes","No"))</f>
        <v/>
      </c>
    </row>
    <row r="919">
      <c r="G919">
        <f>IF(A919="","",IF(LEFT(A919,4)="http",IFERROR(MID(A919,FIND("/",A919,FIND("//",A919)+2),2000),"/"),A919))</f>
        <v/>
      </c>
      <c r="H919">
        <f>IF(G919="","",IFERROR(LEFT(SUBSTITUTE(G919,"#","?"),FIND("?",SUBSTITUTE(G919,"#","?"))-1),G919))</f>
        <v/>
      </c>
      <c r="I919">
        <f>IF(H919="","",LOWER(IF(AND(LEN(H919)&gt;1,RIGHT(H919,1)="/"),LEFT(H919,LEN(H919)-1),H919)))</f>
        <v/>
      </c>
      <c r="J919">
        <f>IF(I919="","",IFERROR(N(INDEX($A919:$E919,1,Rules!$H$16)),0))</f>
        <v/>
      </c>
      <c r="K919">
        <f>IF(I919="","",IFERROR(N(INDEX($A919:$E919,1,Rules!$H$17)),0))</f>
        <v/>
      </c>
      <c r="L919">
        <f>IF(I919="","",IFERROR(N(INDEX($A919:$E919,1,Rules!$H$18))*K919,0))</f>
        <v/>
      </c>
      <c r="M919">
        <f>IF(I919="","",IF(COUNTIF(Crawl!$EC$2:$EC$2001,I919)&gt;0,"Yes","No"))</f>
        <v/>
      </c>
    </row>
    <row r="920">
      <c r="G920">
        <f>IF(A920="","",IF(LEFT(A920,4)="http",IFERROR(MID(A920,FIND("/",A920,FIND("//",A920)+2),2000),"/"),A920))</f>
        <v/>
      </c>
      <c r="H920">
        <f>IF(G920="","",IFERROR(LEFT(SUBSTITUTE(G920,"#","?"),FIND("?",SUBSTITUTE(G920,"#","?"))-1),G920))</f>
        <v/>
      </c>
      <c r="I920">
        <f>IF(H920="","",LOWER(IF(AND(LEN(H920)&gt;1,RIGHT(H920,1)="/"),LEFT(H920,LEN(H920)-1),H920)))</f>
        <v/>
      </c>
      <c r="J920">
        <f>IF(I920="","",IFERROR(N(INDEX($A920:$E920,1,Rules!$H$16)),0))</f>
        <v/>
      </c>
      <c r="K920">
        <f>IF(I920="","",IFERROR(N(INDEX($A920:$E920,1,Rules!$H$17)),0))</f>
        <v/>
      </c>
      <c r="L920">
        <f>IF(I920="","",IFERROR(N(INDEX($A920:$E920,1,Rules!$H$18))*K920,0))</f>
        <v/>
      </c>
      <c r="M920">
        <f>IF(I920="","",IF(COUNTIF(Crawl!$EC$2:$EC$2001,I920)&gt;0,"Yes","No"))</f>
        <v/>
      </c>
    </row>
    <row r="921">
      <c r="G921">
        <f>IF(A921="","",IF(LEFT(A921,4)="http",IFERROR(MID(A921,FIND("/",A921,FIND("//",A921)+2),2000),"/"),A921))</f>
        <v/>
      </c>
      <c r="H921">
        <f>IF(G921="","",IFERROR(LEFT(SUBSTITUTE(G921,"#","?"),FIND("?",SUBSTITUTE(G921,"#","?"))-1),G921))</f>
        <v/>
      </c>
      <c r="I921">
        <f>IF(H921="","",LOWER(IF(AND(LEN(H921)&gt;1,RIGHT(H921,1)="/"),LEFT(H921,LEN(H921)-1),H921)))</f>
        <v/>
      </c>
      <c r="J921">
        <f>IF(I921="","",IFERROR(N(INDEX($A921:$E921,1,Rules!$H$16)),0))</f>
        <v/>
      </c>
      <c r="K921">
        <f>IF(I921="","",IFERROR(N(INDEX($A921:$E921,1,Rules!$H$17)),0))</f>
        <v/>
      </c>
      <c r="L921">
        <f>IF(I921="","",IFERROR(N(INDEX($A921:$E921,1,Rules!$H$18))*K921,0))</f>
        <v/>
      </c>
      <c r="M921">
        <f>IF(I921="","",IF(COUNTIF(Crawl!$EC$2:$EC$2001,I921)&gt;0,"Yes","No"))</f>
        <v/>
      </c>
    </row>
    <row r="922">
      <c r="G922">
        <f>IF(A922="","",IF(LEFT(A922,4)="http",IFERROR(MID(A922,FIND("/",A922,FIND("//",A922)+2),2000),"/"),A922))</f>
        <v/>
      </c>
      <c r="H922">
        <f>IF(G922="","",IFERROR(LEFT(SUBSTITUTE(G922,"#","?"),FIND("?",SUBSTITUTE(G922,"#","?"))-1),G922))</f>
        <v/>
      </c>
      <c r="I922">
        <f>IF(H922="","",LOWER(IF(AND(LEN(H922)&gt;1,RIGHT(H922,1)="/"),LEFT(H922,LEN(H922)-1),H922)))</f>
        <v/>
      </c>
      <c r="J922">
        <f>IF(I922="","",IFERROR(N(INDEX($A922:$E922,1,Rules!$H$16)),0))</f>
        <v/>
      </c>
      <c r="K922">
        <f>IF(I922="","",IFERROR(N(INDEX($A922:$E922,1,Rules!$H$17)),0))</f>
        <v/>
      </c>
      <c r="L922">
        <f>IF(I922="","",IFERROR(N(INDEX($A922:$E922,1,Rules!$H$18))*K922,0))</f>
        <v/>
      </c>
      <c r="M922">
        <f>IF(I922="","",IF(COUNTIF(Crawl!$EC$2:$EC$2001,I922)&gt;0,"Yes","No"))</f>
        <v/>
      </c>
    </row>
    <row r="923">
      <c r="G923">
        <f>IF(A923="","",IF(LEFT(A923,4)="http",IFERROR(MID(A923,FIND("/",A923,FIND("//",A923)+2),2000),"/"),A923))</f>
        <v/>
      </c>
      <c r="H923">
        <f>IF(G923="","",IFERROR(LEFT(SUBSTITUTE(G923,"#","?"),FIND("?",SUBSTITUTE(G923,"#","?"))-1),G923))</f>
        <v/>
      </c>
      <c r="I923">
        <f>IF(H923="","",LOWER(IF(AND(LEN(H923)&gt;1,RIGHT(H923,1)="/"),LEFT(H923,LEN(H923)-1),H923)))</f>
        <v/>
      </c>
      <c r="J923">
        <f>IF(I923="","",IFERROR(N(INDEX($A923:$E923,1,Rules!$H$16)),0))</f>
        <v/>
      </c>
      <c r="K923">
        <f>IF(I923="","",IFERROR(N(INDEX($A923:$E923,1,Rules!$H$17)),0))</f>
        <v/>
      </c>
      <c r="L923">
        <f>IF(I923="","",IFERROR(N(INDEX($A923:$E923,1,Rules!$H$18))*K923,0))</f>
        <v/>
      </c>
      <c r="M923">
        <f>IF(I923="","",IF(COUNTIF(Crawl!$EC$2:$EC$2001,I923)&gt;0,"Yes","No"))</f>
        <v/>
      </c>
    </row>
    <row r="924">
      <c r="G924">
        <f>IF(A924="","",IF(LEFT(A924,4)="http",IFERROR(MID(A924,FIND("/",A924,FIND("//",A924)+2),2000),"/"),A924))</f>
        <v/>
      </c>
      <c r="H924">
        <f>IF(G924="","",IFERROR(LEFT(SUBSTITUTE(G924,"#","?"),FIND("?",SUBSTITUTE(G924,"#","?"))-1),G924))</f>
        <v/>
      </c>
      <c r="I924">
        <f>IF(H924="","",LOWER(IF(AND(LEN(H924)&gt;1,RIGHT(H924,1)="/"),LEFT(H924,LEN(H924)-1),H924)))</f>
        <v/>
      </c>
      <c r="J924">
        <f>IF(I924="","",IFERROR(N(INDEX($A924:$E924,1,Rules!$H$16)),0))</f>
        <v/>
      </c>
      <c r="K924">
        <f>IF(I924="","",IFERROR(N(INDEX($A924:$E924,1,Rules!$H$17)),0))</f>
        <v/>
      </c>
      <c r="L924">
        <f>IF(I924="","",IFERROR(N(INDEX($A924:$E924,1,Rules!$H$18))*K924,0))</f>
        <v/>
      </c>
      <c r="M924">
        <f>IF(I924="","",IF(COUNTIF(Crawl!$EC$2:$EC$2001,I924)&gt;0,"Yes","No"))</f>
        <v/>
      </c>
    </row>
    <row r="925">
      <c r="G925">
        <f>IF(A925="","",IF(LEFT(A925,4)="http",IFERROR(MID(A925,FIND("/",A925,FIND("//",A925)+2),2000),"/"),A925))</f>
        <v/>
      </c>
      <c r="H925">
        <f>IF(G925="","",IFERROR(LEFT(SUBSTITUTE(G925,"#","?"),FIND("?",SUBSTITUTE(G925,"#","?"))-1),G925))</f>
        <v/>
      </c>
      <c r="I925">
        <f>IF(H925="","",LOWER(IF(AND(LEN(H925)&gt;1,RIGHT(H925,1)="/"),LEFT(H925,LEN(H925)-1),H925)))</f>
        <v/>
      </c>
      <c r="J925">
        <f>IF(I925="","",IFERROR(N(INDEX($A925:$E925,1,Rules!$H$16)),0))</f>
        <v/>
      </c>
      <c r="K925">
        <f>IF(I925="","",IFERROR(N(INDEX($A925:$E925,1,Rules!$H$17)),0))</f>
        <v/>
      </c>
      <c r="L925">
        <f>IF(I925="","",IFERROR(N(INDEX($A925:$E925,1,Rules!$H$18))*K925,0))</f>
        <v/>
      </c>
      <c r="M925">
        <f>IF(I925="","",IF(COUNTIF(Crawl!$EC$2:$EC$2001,I925)&gt;0,"Yes","No"))</f>
        <v/>
      </c>
    </row>
    <row r="926">
      <c r="G926">
        <f>IF(A926="","",IF(LEFT(A926,4)="http",IFERROR(MID(A926,FIND("/",A926,FIND("//",A926)+2),2000),"/"),A926))</f>
        <v/>
      </c>
      <c r="H926">
        <f>IF(G926="","",IFERROR(LEFT(SUBSTITUTE(G926,"#","?"),FIND("?",SUBSTITUTE(G926,"#","?"))-1),G926))</f>
        <v/>
      </c>
      <c r="I926">
        <f>IF(H926="","",LOWER(IF(AND(LEN(H926)&gt;1,RIGHT(H926,1)="/"),LEFT(H926,LEN(H926)-1),H926)))</f>
        <v/>
      </c>
      <c r="J926">
        <f>IF(I926="","",IFERROR(N(INDEX($A926:$E926,1,Rules!$H$16)),0))</f>
        <v/>
      </c>
      <c r="K926">
        <f>IF(I926="","",IFERROR(N(INDEX($A926:$E926,1,Rules!$H$17)),0))</f>
        <v/>
      </c>
      <c r="L926">
        <f>IF(I926="","",IFERROR(N(INDEX($A926:$E926,1,Rules!$H$18))*K926,0))</f>
        <v/>
      </c>
      <c r="M926">
        <f>IF(I926="","",IF(COUNTIF(Crawl!$EC$2:$EC$2001,I926)&gt;0,"Yes","No"))</f>
        <v/>
      </c>
    </row>
    <row r="927">
      <c r="G927">
        <f>IF(A927="","",IF(LEFT(A927,4)="http",IFERROR(MID(A927,FIND("/",A927,FIND("//",A927)+2),2000),"/"),A927))</f>
        <v/>
      </c>
      <c r="H927">
        <f>IF(G927="","",IFERROR(LEFT(SUBSTITUTE(G927,"#","?"),FIND("?",SUBSTITUTE(G927,"#","?"))-1),G927))</f>
        <v/>
      </c>
      <c r="I927">
        <f>IF(H927="","",LOWER(IF(AND(LEN(H927)&gt;1,RIGHT(H927,1)="/"),LEFT(H927,LEN(H927)-1),H927)))</f>
        <v/>
      </c>
      <c r="J927">
        <f>IF(I927="","",IFERROR(N(INDEX($A927:$E927,1,Rules!$H$16)),0))</f>
        <v/>
      </c>
      <c r="K927">
        <f>IF(I927="","",IFERROR(N(INDEX($A927:$E927,1,Rules!$H$17)),0))</f>
        <v/>
      </c>
      <c r="L927">
        <f>IF(I927="","",IFERROR(N(INDEX($A927:$E927,1,Rules!$H$18))*K927,0))</f>
        <v/>
      </c>
      <c r="M927">
        <f>IF(I927="","",IF(COUNTIF(Crawl!$EC$2:$EC$2001,I927)&gt;0,"Yes","No"))</f>
        <v/>
      </c>
    </row>
    <row r="928">
      <c r="G928">
        <f>IF(A928="","",IF(LEFT(A928,4)="http",IFERROR(MID(A928,FIND("/",A928,FIND("//",A928)+2),2000),"/"),A928))</f>
        <v/>
      </c>
      <c r="H928">
        <f>IF(G928="","",IFERROR(LEFT(SUBSTITUTE(G928,"#","?"),FIND("?",SUBSTITUTE(G928,"#","?"))-1),G928))</f>
        <v/>
      </c>
      <c r="I928">
        <f>IF(H928="","",LOWER(IF(AND(LEN(H928)&gt;1,RIGHT(H928,1)="/"),LEFT(H928,LEN(H928)-1),H928)))</f>
        <v/>
      </c>
      <c r="J928">
        <f>IF(I928="","",IFERROR(N(INDEX($A928:$E928,1,Rules!$H$16)),0))</f>
        <v/>
      </c>
      <c r="K928">
        <f>IF(I928="","",IFERROR(N(INDEX($A928:$E928,1,Rules!$H$17)),0))</f>
        <v/>
      </c>
      <c r="L928">
        <f>IF(I928="","",IFERROR(N(INDEX($A928:$E928,1,Rules!$H$18))*K928,0))</f>
        <v/>
      </c>
      <c r="M928">
        <f>IF(I928="","",IF(COUNTIF(Crawl!$EC$2:$EC$2001,I928)&gt;0,"Yes","No"))</f>
        <v/>
      </c>
    </row>
    <row r="929">
      <c r="G929">
        <f>IF(A929="","",IF(LEFT(A929,4)="http",IFERROR(MID(A929,FIND("/",A929,FIND("//",A929)+2),2000),"/"),A929))</f>
        <v/>
      </c>
      <c r="H929">
        <f>IF(G929="","",IFERROR(LEFT(SUBSTITUTE(G929,"#","?"),FIND("?",SUBSTITUTE(G929,"#","?"))-1),G929))</f>
        <v/>
      </c>
      <c r="I929">
        <f>IF(H929="","",LOWER(IF(AND(LEN(H929)&gt;1,RIGHT(H929,1)="/"),LEFT(H929,LEN(H929)-1),H929)))</f>
        <v/>
      </c>
      <c r="J929">
        <f>IF(I929="","",IFERROR(N(INDEX($A929:$E929,1,Rules!$H$16)),0))</f>
        <v/>
      </c>
      <c r="K929">
        <f>IF(I929="","",IFERROR(N(INDEX($A929:$E929,1,Rules!$H$17)),0))</f>
        <v/>
      </c>
      <c r="L929">
        <f>IF(I929="","",IFERROR(N(INDEX($A929:$E929,1,Rules!$H$18))*K929,0))</f>
        <v/>
      </c>
      <c r="M929">
        <f>IF(I929="","",IF(COUNTIF(Crawl!$EC$2:$EC$2001,I929)&gt;0,"Yes","No"))</f>
        <v/>
      </c>
    </row>
    <row r="930">
      <c r="G930">
        <f>IF(A930="","",IF(LEFT(A930,4)="http",IFERROR(MID(A930,FIND("/",A930,FIND("//",A930)+2),2000),"/"),A930))</f>
        <v/>
      </c>
      <c r="H930">
        <f>IF(G930="","",IFERROR(LEFT(SUBSTITUTE(G930,"#","?"),FIND("?",SUBSTITUTE(G930,"#","?"))-1),G930))</f>
        <v/>
      </c>
      <c r="I930">
        <f>IF(H930="","",LOWER(IF(AND(LEN(H930)&gt;1,RIGHT(H930,1)="/"),LEFT(H930,LEN(H930)-1),H930)))</f>
        <v/>
      </c>
      <c r="J930">
        <f>IF(I930="","",IFERROR(N(INDEX($A930:$E930,1,Rules!$H$16)),0))</f>
        <v/>
      </c>
      <c r="K930">
        <f>IF(I930="","",IFERROR(N(INDEX($A930:$E930,1,Rules!$H$17)),0))</f>
        <v/>
      </c>
      <c r="L930">
        <f>IF(I930="","",IFERROR(N(INDEX($A930:$E930,1,Rules!$H$18))*K930,0))</f>
        <v/>
      </c>
      <c r="M930">
        <f>IF(I930="","",IF(COUNTIF(Crawl!$EC$2:$EC$2001,I930)&gt;0,"Yes","No"))</f>
        <v/>
      </c>
    </row>
    <row r="931">
      <c r="G931">
        <f>IF(A931="","",IF(LEFT(A931,4)="http",IFERROR(MID(A931,FIND("/",A931,FIND("//",A931)+2),2000),"/"),A931))</f>
        <v/>
      </c>
      <c r="H931">
        <f>IF(G931="","",IFERROR(LEFT(SUBSTITUTE(G931,"#","?"),FIND("?",SUBSTITUTE(G931,"#","?"))-1),G931))</f>
        <v/>
      </c>
      <c r="I931">
        <f>IF(H931="","",LOWER(IF(AND(LEN(H931)&gt;1,RIGHT(H931,1)="/"),LEFT(H931,LEN(H931)-1),H931)))</f>
        <v/>
      </c>
      <c r="J931">
        <f>IF(I931="","",IFERROR(N(INDEX($A931:$E931,1,Rules!$H$16)),0))</f>
        <v/>
      </c>
      <c r="K931">
        <f>IF(I931="","",IFERROR(N(INDEX($A931:$E931,1,Rules!$H$17)),0))</f>
        <v/>
      </c>
      <c r="L931">
        <f>IF(I931="","",IFERROR(N(INDEX($A931:$E931,1,Rules!$H$18))*K931,0))</f>
        <v/>
      </c>
      <c r="M931">
        <f>IF(I931="","",IF(COUNTIF(Crawl!$EC$2:$EC$2001,I931)&gt;0,"Yes","No"))</f>
        <v/>
      </c>
    </row>
    <row r="932">
      <c r="G932">
        <f>IF(A932="","",IF(LEFT(A932,4)="http",IFERROR(MID(A932,FIND("/",A932,FIND("//",A932)+2),2000),"/"),A932))</f>
        <v/>
      </c>
      <c r="H932">
        <f>IF(G932="","",IFERROR(LEFT(SUBSTITUTE(G932,"#","?"),FIND("?",SUBSTITUTE(G932,"#","?"))-1),G932))</f>
        <v/>
      </c>
      <c r="I932">
        <f>IF(H932="","",LOWER(IF(AND(LEN(H932)&gt;1,RIGHT(H932,1)="/"),LEFT(H932,LEN(H932)-1),H932)))</f>
        <v/>
      </c>
      <c r="J932">
        <f>IF(I932="","",IFERROR(N(INDEX($A932:$E932,1,Rules!$H$16)),0))</f>
        <v/>
      </c>
      <c r="K932">
        <f>IF(I932="","",IFERROR(N(INDEX($A932:$E932,1,Rules!$H$17)),0))</f>
        <v/>
      </c>
      <c r="L932">
        <f>IF(I932="","",IFERROR(N(INDEX($A932:$E932,1,Rules!$H$18))*K932,0))</f>
        <v/>
      </c>
      <c r="M932">
        <f>IF(I932="","",IF(COUNTIF(Crawl!$EC$2:$EC$2001,I932)&gt;0,"Yes","No"))</f>
        <v/>
      </c>
    </row>
    <row r="933">
      <c r="G933">
        <f>IF(A933="","",IF(LEFT(A933,4)="http",IFERROR(MID(A933,FIND("/",A933,FIND("//",A933)+2),2000),"/"),A933))</f>
        <v/>
      </c>
      <c r="H933">
        <f>IF(G933="","",IFERROR(LEFT(SUBSTITUTE(G933,"#","?"),FIND("?",SUBSTITUTE(G933,"#","?"))-1),G933))</f>
        <v/>
      </c>
      <c r="I933">
        <f>IF(H933="","",LOWER(IF(AND(LEN(H933)&gt;1,RIGHT(H933,1)="/"),LEFT(H933,LEN(H933)-1),H933)))</f>
        <v/>
      </c>
      <c r="J933">
        <f>IF(I933="","",IFERROR(N(INDEX($A933:$E933,1,Rules!$H$16)),0))</f>
        <v/>
      </c>
      <c r="K933">
        <f>IF(I933="","",IFERROR(N(INDEX($A933:$E933,1,Rules!$H$17)),0))</f>
        <v/>
      </c>
      <c r="L933">
        <f>IF(I933="","",IFERROR(N(INDEX($A933:$E933,1,Rules!$H$18))*K933,0))</f>
        <v/>
      </c>
      <c r="M933">
        <f>IF(I933="","",IF(COUNTIF(Crawl!$EC$2:$EC$2001,I933)&gt;0,"Yes","No"))</f>
        <v/>
      </c>
    </row>
    <row r="934">
      <c r="G934">
        <f>IF(A934="","",IF(LEFT(A934,4)="http",IFERROR(MID(A934,FIND("/",A934,FIND("//",A934)+2),2000),"/"),A934))</f>
        <v/>
      </c>
      <c r="H934">
        <f>IF(G934="","",IFERROR(LEFT(SUBSTITUTE(G934,"#","?"),FIND("?",SUBSTITUTE(G934,"#","?"))-1),G934))</f>
        <v/>
      </c>
      <c r="I934">
        <f>IF(H934="","",LOWER(IF(AND(LEN(H934)&gt;1,RIGHT(H934,1)="/"),LEFT(H934,LEN(H934)-1),H934)))</f>
        <v/>
      </c>
      <c r="J934">
        <f>IF(I934="","",IFERROR(N(INDEX($A934:$E934,1,Rules!$H$16)),0))</f>
        <v/>
      </c>
      <c r="K934">
        <f>IF(I934="","",IFERROR(N(INDEX($A934:$E934,1,Rules!$H$17)),0))</f>
        <v/>
      </c>
      <c r="L934">
        <f>IF(I934="","",IFERROR(N(INDEX($A934:$E934,1,Rules!$H$18))*K934,0))</f>
        <v/>
      </c>
      <c r="M934">
        <f>IF(I934="","",IF(COUNTIF(Crawl!$EC$2:$EC$2001,I934)&gt;0,"Yes","No"))</f>
        <v/>
      </c>
    </row>
    <row r="935">
      <c r="G935">
        <f>IF(A935="","",IF(LEFT(A935,4)="http",IFERROR(MID(A935,FIND("/",A935,FIND("//",A935)+2),2000),"/"),A935))</f>
        <v/>
      </c>
      <c r="H935">
        <f>IF(G935="","",IFERROR(LEFT(SUBSTITUTE(G935,"#","?"),FIND("?",SUBSTITUTE(G935,"#","?"))-1),G935))</f>
        <v/>
      </c>
      <c r="I935">
        <f>IF(H935="","",LOWER(IF(AND(LEN(H935)&gt;1,RIGHT(H935,1)="/"),LEFT(H935,LEN(H935)-1),H935)))</f>
        <v/>
      </c>
      <c r="J935">
        <f>IF(I935="","",IFERROR(N(INDEX($A935:$E935,1,Rules!$H$16)),0))</f>
        <v/>
      </c>
      <c r="K935">
        <f>IF(I935="","",IFERROR(N(INDEX($A935:$E935,1,Rules!$H$17)),0))</f>
        <v/>
      </c>
      <c r="L935">
        <f>IF(I935="","",IFERROR(N(INDEX($A935:$E935,1,Rules!$H$18))*K935,0))</f>
        <v/>
      </c>
      <c r="M935">
        <f>IF(I935="","",IF(COUNTIF(Crawl!$EC$2:$EC$2001,I935)&gt;0,"Yes","No"))</f>
        <v/>
      </c>
    </row>
    <row r="936">
      <c r="G936">
        <f>IF(A936="","",IF(LEFT(A936,4)="http",IFERROR(MID(A936,FIND("/",A936,FIND("//",A936)+2),2000),"/"),A936))</f>
        <v/>
      </c>
      <c r="H936">
        <f>IF(G936="","",IFERROR(LEFT(SUBSTITUTE(G936,"#","?"),FIND("?",SUBSTITUTE(G936,"#","?"))-1),G936))</f>
        <v/>
      </c>
      <c r="I936">
        <f>IF(H936="","",LOWER(IF(AND(LEN(H936)&gt;1,RIGHT(H936,1)="/"),LEFT(H936,LEN(H936)-1),H936)))</f>
        <v/>
      </c>
      <c r="J936">
        <f>IF(I936="","",IFERROR(N(INDEX($A936:$E936,1,Rules!$H$16)),0))</f>
        <v/>
      </c>
      <c r="K936">
        <f>IF(I936="","",IFERROR(N(INDEX($A936:$E936,1,Rules!$H$17)),0))</f>
        <v/>
      </c>
      <c r="L936">
        <f>IF(I936="","",IFERROR(N(INDEX($A936:$E936,1,Rules!$H$18))*K936,0))</f>
        <v/>
      </c>
      <c r="M936">
        <f>IF(I936="","",IF(COUNTIF(Crawl!$EC$2:$EC$2001,I936)&gt;0,"Yes","No"))</f>
        <v/>
      </c>
    </row>
    <row r="937">
      <c r="G937">
        <f>IF(A937="","",IF(LEFT(A937,4)="http",IFERROR(MID(A937,FIND("/",A937,FIND("//",A937)+2),2000),"/"),A937))</f>
        <v/>
      </c>
      <c r="H937">
        <f>IF(G937="","",IFERROR(LEFT(SUBSTITUTE(G937,"#","?"),FIND("?",SUBSTITUTE(G937,"#","?"))-1),G937))</f>
        <v/>
      </c>
      <c r="I937">
        <f>IF(H937="","",LOWER(IF(AND(LEN(H937)&gt;1,RIGHT(H937,1)="/"),LEFT(H937,LEN(H937)-1),H937)))</f>
        <v/>
      </c>
      <c r="J937">
        <f>IF(I937="","",IFERROR(N(INDEX($A937:$E937,1,Rules!$H$16)),0))</f>
        <v/>
      </c>
      <c r="K937">
        <f>IF(I937="","",IFERROR(N(INDEX($A937:$E937,1,Rules!$H$17)),0))</f>
        <v/>
      </c>
      <c r="L937">
        <f>IF(I937="","",IFERROR(N(INDEX($A937:$E937,1,Rules!$H$18))*K937,0))</f>
        <v/>
      </c>
      <c r="M937">
        <f>IF(I937="","",IF(COUNTIF(Crawl!$EC$2:$EC$2001,I937)&gt;0,"Yes","No"))</f>
        <v/>
      </c>
    </row>
    <row r="938">
      <c r="G938">
        <f>IF(A938="","",IF(LEFT(A938,4)="http",IFERROR(MID(A938,FIND("/",A938,FIND("//",A938)+2),2000),"/"),A938))</f>
        <v/>
      </c>
      <c r="H938">
        <f>IF(G938="","",IFERROR(LEFT(SUBSTITUTE(G938,"#","?"),FIND("?",SUBSTITUTE(G938,"#","?"))-1),G938))</f>
        <v/>
      </c>
      <c r="I938">
        <f>IF(H938="","",LOWER(IF(AND(LEN(H938)&gt;1,RIGHT(H938,1)="/"),LEFT(H938,LEN(H938)-1),H938)))</f>
        <v/>
      </c>
      <c r="J938">
        <f>IF(I938="","",IFERROR(N(INDEX($A938:$E938,1,Rules!$H$16)),0))</f>
        <v/>
      </c>
      <c r="K938">
        <f>IF(I938="","",IFERROR(N(INDEX($A938:$E938,1,Rules!$H$17)),0))</f>
        <v/>
      </c>
      <c r="L938">
        <f>IF(I938="","",IFERROR(N(INDEX($A938:$E938,1,Rules!$H$18))*K938,0))</f>
        <v/>
      </c>
      <c r="M938">
        <f>IF(I938="","",IF(COUNTIF(Crawl!$EC$2:$EC$2001,I938)&gt;0,"Yes","No"))</f>
        <v/>
      </c>
    </row>
    <row r="939">
      <c r="G939">
        <f>IF(A939="","",IF(LEFT(A939,4)="http",IFERROR(MID(A939,FIND("/",A939,FIND("//",A939)+2),2000),"/"),A939))</f>
        <v/>
      </c>
      <c r="H939">
        <f>IF(G939="","",IFERROR(LEFT(SUBSTITUTE(G939,"#","?"),FIND("?",SUBSTITUTE(G939,"#","?"))-1),G939))</f>
        <v/>
      </c>
      <c r="I939">
        <f>IF(H939="","",LOWER(IF(AND(LEN(H939)&gt;1,RIGHT(H939,1)="/"),LEFT(H939,LEN(H939)-1),H939)))</f>
        <v/>
      </c>
      <c r="J939">
        <f>IF(I939="","",IFERROR(N(INDEX($A939:$E939,1,Rules!$H$16)),0))</f>
        <v/>
      </c>
      <c r="K939">
        <f>IF(I939="","",IFERROR(N(INDEX($A939:$E939,1,Rules!$H$17)),0))</f>
        <v/>
      </c>
      <c r="L939">
        <f>IF(I939="","",IFERROR(N(INDEX($A939:$E939,1,Rules!$H$18))*K939,0))</f>
        <v/>
      </c>
      <c r="M939">
        <f>IF(I939="","",IF(COUNTIF(Crawl!$EC$2:$EC$2001,I939)&gt;0,"Yes","No"))</f>
        <v/>
      </c>
    </row>
    <row r="940">
      <c r="G940">
        <f>IF(A940="","",IF(LEFT(A940,4)="http",IFERROR(MID(A940,FIND("/",A940,FIND("//",A940)+2),2000),"/"),A940))</f>
        <v/>
      </c>
      <c r="H940">
        <f>IF(G940="","",IFERROR(LEFT(SUBSTITUTE(G940,"#","?"),FIND("?",SUBSTITUTE(G940,"#","?"))-1),G940))</f>
        <v/>
      </c>
      <c r="I940">
        <f>IF(H940="","",LOWER(IF(AND(LEN(H940)&gt;1,RIGHT(H940,1)="/"),LEFT(H940,LEN(H940)-1),H940)))</f>
        <v/>
      </c>
      <c r="J940">
        <f>IF(I940="","",IFERROR(N(INDEX($A940:$E940,1,Rules!$H$16)),0))</f>
        <v/>
      </c>
      <c r="K940">
        <f>IF(I940="","",IFERROR(N(INDEX($A940:$E940,1,Rules!$H$17)),0))</f>
        <v/>
      </c>
      <c r="L940">
        <f>IF(I940="","",IFERROR(N(INDEX($A940:$E940,1,Rules!$H$18))*K940,0))</f>
        <v/>
      </c>
      <c r="M940">
        <f>IF(I940="","",IF(COUNTIF(Crawl!$EC$2:$EC$2001,I940)&gt;0,"Yes","No"))</f>
        <v/>
      </c>
    </row>
    <row r="941">
      <c r="G941">
        <f>IF(A941="","",IF(LEFT(A941,4)="http",IFERROR(MID(A941,FIND("/",A941,FIND("//",A941)+2),2000),"/"),A941))</f>
        <v/>
      </c>
      <c r="H941">
        <f>IF(G941="","",IFERROR(LEFT(SUBSTITUTE(G941,"#","?"),FIND("?",SUBSTITUTE(G941,"#","?"))-1),G941))</f>
        <v/>
      </c>
      <c r="I941">
        <f>IF(H941="","",LOWER(IF(AND(LEN(H941)&gt;1,RIGHT(H941,1)="/"),LEFT(H941,LEN(H941)-1),H941)))</f>
        <v/>
      </c>
      <c r="J941">
        <f>IF(I941="","",IFERROR(N(INDEX($A941:$E941,1,Rules!$H$16)),0))</f>
        <v/>
      </c>
      <c r="K941">
        <f>IF(I941="","",IFERROR(N(INDEX($A941:$E941,1,Rules!$H$17)),0))</f>
        <v/>
      </c>
      <c r="L941">
        <f>IF(I941="","",IFERROR(N(INDEX($A941:$E941,1,Rules!$H$18))*K941,0))</f>
        <v/>
      </c>
      <c r="M941">
        <f>IF(I941="","",IF(COUNTIF(Crawl!$EC$2:$EC$2001,I941)&gt;0,"Yes","No"))</f>
        <v/>
      </c>
    </row>
    <row r="942">
      <c r="G942">
        <f>IF(A942="","",IF(LEFT(A942,4)="http",IFERROR(MID(A942,FIND("/",A942,FIND("//",A942)+2),2000),"/"),A942))</f>
        <v/>
      </c>
      <c r="H942">
        <f>IF(G942="","",IFERROR(LEFT(SUBSTITUTE(G942,"#","?"),FIND("?",SUBSTITUTE(G942,"#","?"))-1),G942))</f>
        <v/>
      </c>
      <c r="I942">
        <f>IF(H942="","",LOWER(IF(AND(LEN(H942)&gt;1,RIGHT(H942,1)="/"),LEFT(H942,LEN(H942)-1),H942)))</f>
        <v/>
      </c>
      <c r="J942">
        <f>IF(I942="","",IFERROR(N(INDEX($A942:$E942,1,Rules!$H$16)),0))</f>
        <v/>
      </c>
      <c r="K942">
        <f>IF(I942="","",IFERROR(N(INDEX($A942:$E942,1,Rules!$H$17)),0))</f>
        <v/>
      </c>
      <c r="L942">
        <f>IF(I942="","",IFERROR(N(INDEX($A942:$E942,1,Rules!$H$18))*K942,0))</f>
        <v/>
      </c>
      <c r="M942">
        <f>IF(I942="","",IF(COUNTIF(Crawl!$EC$2:$EC$2001,I942)&gt;0,"Yes","No"))</f>
        <v/>
      </c>
    </row>
    <row r="943">
      <c r="G943">
        <f>IF(A943="","",IF(LEFT(A943,4)="http",IFERROR(MID(A943,FIND("/",A943,FIND("//",A943)+2),2000),"/"),A943))</f>
        <v/>
      </c>
      <c r="H943">
        <f>IF(G943="","",IFERROR(LEFT(SUBSTITUTE(G943,"#","?"),FIND("?",SUBSTITUTE(G943,"#","?"))-1),G943))</f>
        <v/>
      </c>
      <c r="I943">
        <f>IF(H943="","",LOWER(IF(AND(LEN(H943)&gt;1,RIGHT(H943,1)="/"),LEFT(H943,LEN(H943)-1),H943)))</f>
        <v/>
      </c>
      <c r="J943">
        <f>IF(I943="","",IFERROR(N(INDEX($A943:$E943,1,Rules!$H$16)),0))</f>
        <v/>
      </c>
      <c r="K943">
        <f>IF(I943="","",IFERROR(N(INDEX($A943:$E943,1,Rules!$H$17)),0))</f>
        <v/>
      </c>
      <c r="L943">
        <f>IF(I943="","",IFERROR(N(INDEX($A943:$E943,1,Rules!$H$18))*K943,0))</f>
        <v/>
      </c>
      <c r="M943">
        <f>IF(I943="","",IF(COUNTIF(Crawl!$EC$2:$EC$2001,I943)&gt;0,"Yes","No"))</f>
        <v/>
      </c>
    </row>
    <row r="944">
      <c r="G944">
        <f>IF(A944="","",IF(LEFT(A944,4)="http",IFERROR(MID(A944,FIND("/",A944,FIND("//",A944)+2),2000),"/"),A944))</f>
        <v/>
      </c>
      <c r="H944">
        <f>IF(G944="","",IFERROR(LEFT(SUBSTITUTE(G944,"#","?"),FIND("?",SUBSTITUTE(G944,"#","?"))-1),G944))</f>
        <v/>
      </c>
      <c r="I944">
        <f>IF(H944="","",LOWER(IF(AND(LEN(H944)&gt;1,RIGHT(H944,1)="/"),LEFT(H944,LEN(H944)-1),H944)))</f>
        <v/>
      </c>
      <c r="J944">
        <f>IF(I944="","",IFERROR(N(INDEX($A944:$E944,1,Rules!$H$16)),0))</f>
        <v/>
      </c>
      <c r="K944">
        <f>IF(I944="","",IFERROR(N(INDEX($A944:$E944,1,Rules!$H$17)),0))</f>
        <v/>
      </c>
      <c r="L944">
        <f>IF(I944="","",IFERROR(N(INDEX($A944:$E944,1,Rules!$H$18))*K944,0))</f>
        <v/>
      </c>
      <c r="M944">
        <f>IF(I944="","",IF(COUNTIF(Crawl!$EC$2:$EC$2001,I944)&gt;0,"Yes","No"))</f>
        <v/>
      </c>
    </row>
    <row r="945">
      <c r="G945">
        <f>IF(A945="","",IF(LEFT(A945,4)="http",IFERROR(MID(A945,FIND("/",A945,FIND("//",A945)+2),2000),"/"),A945))</f>
        <v/>
      </c>
      <c r="H945">
        <f>IF(G945="","",IFERROR(LEFT(SUBSTITUTE(G945,"#","?"),FIND("?",SUBSTITUTE(G945,"#","?"))-1),G945))</f>
        <v/>
      </c>
      <c r="I945">
        <f>IF(H945="","",LOWER(IF(AND(LEN(H945)&gt;1,RIGHT(H945,1)="/"),LEFT(H945,LEN(H945)-1),H945)))</f>
        <v/>
      </c>
      <c r="J945">
        <f>IF(I945="","",IFERROR(N(INDEX($A945:$E945,1,Rules!$H$16)),0))</f>
        <v/>
      </c>
      <c r="K945">
        <f>IF(I945="","",IFERROR(N(INDEX($A945:$E945,1,Rules!$H$17)),0))</f>
        <v/>
      </c>
      <c r="L945">
        <f>IF(I945="","",IFERROR(N(INDEX($A945:$E945,1,Rules!$H$18))*K945,0))</f>
        <v/>
      </c>
      <c r="M945">
        <f>IF(I945="","",IF(COUNTIF(Crawl!$EC$2:$EC$2001,I945)&gt;0,"Yes","No"))</f>
        <v/>
      </c>
    </row>
    <row r="946">
      <c r="G946">
        <f>IF(A946="","",IF(LEFT(A946,4)="http",IFERROR(MID(A946,FIND("/",A946,FIND("//",A946)+2),2000),"/"),A946))</f>
        <v/>
      </c>
      <c r="H946">
        <f>IF(G946="","",IFERROR(LEFT(SUBSTITUTE(G946,"#","?"),FIND("?",SUBSTITUTE(G946,"#","?"))-1),G946))</f>
        <v/>
      </c>
      <c r="I946">
        <f>IF(H946="","",LOWER(IF(AND(LEN(H946)&gt;1,RIGHT(H946,1)="/"),LEFT(H946,LEN(H946)-1),H946)))</f>
        <v/>
      </c>
      <c r="J946">
        <f>IF(I946="","",IFERROR(N(INDEX($A946:$E946,1,Rules!$H$16)),0))</f>
        <v/>
      </c>
      <c r="K946">
        <f>IF(I946="","",IFERROR(N(INDEX($A946:$E946,1,Rules!$H$17)),0))</f>
        <v/>
      </c>
      <c r="L946">
        <f>IF(I946="","",IFERROR(N(INDEX($A946:$E946,1,Rules!$H$18))*K946,0))</f>
        <v/>
      </c>
      <c r="M946">
        <f>IF(I946="","",IF(COUNTIF(Crawl!$EC$2:$EC$2001,I946)&gt;0,"Yes","No"))</f>
        <v/>
      </c>
    </row>
    <row r="947">
      <c r="G947">
        <f>IF(A947="","",IF(LEFT(A947,4)="http",IFERROR(MID(A947,FIND("/",A947,FIND("//",A947)+2),2000),"/"),A947))</f>
        <v/>
      </c>
      <c r="H947">
        <f>IF(G947="","",IFERROR(LEFT(SUBSTITUTE(G947,"#","?"),FIND("?",SUBSTITUTE(G947,"#","?"))-1),G947))</f>
        <v/>
      </c>
      <c r="I947">
        <f>IF(H947="","",LOWER(IF(AND(LEN(H947)&gt;1,RIGHT(H947,1)="/"),LEFT(H947,LEN(H947)-1),H947)))</f>
        <v/>
      </c>
      <c r="J947">
        <f>IF(I947="","",IFERROR(N(INDEX($A947:$E947,1,Rules!$H$16)),0))</f>
        <v/>
      </c>
      <c r="K947">
        <f>IF(I947="","",IFERROR(N(INDEX($A947:$E947,1,Rules!$H$17)),0))</f>
        <v/>
      </c>
      <c r="L947">
        <f>IF(I947="","",IFERROR(N(INDEX($A947:$E947,1,Rules!$H$18))*K947,0))</f>
        <v/>
      </c>
      <c r="M947">
        <f>IF(I947="","",IF(COUNTIF(Crawl!$EC$2:$EC$2001,I947)&gt;0,"Yes","No"))</f>
        <v/>
      </c>
    </row>
    <row r="948">
      <c r="G948">
        <f>IF(A948="","",IF(LEFT(A948,4)="http",IFERROR(MID(A948,FIND("/",A948,FIND("//",A948)+2),2000),"/"),A948))</f>
        <v/>
      </c>
      <c r="H948">
        <f>IF(G948="","",IFERROR(LEFT(SUBSTITUTE(G948,"#","?"),FIND("?",SUBSTITUTE(G948,"#","?"))-1),G948))</f>
        <v/>
      </c>
      <c r="I948">
        <f>IF(H948="","",LOWER(IF(AND(LEN(H948)&gt;1,RIGHT(H948,1)="/"),LEFT(H948,LEN(H948)-1),H948)))</f>
        <v/>
      </c>
      <c r="J948">
        <f>IF(I948="","",IFERROR(N(INDEX($A948:$E948,1,Rules!$H$16)),0))</f>
        <v/>
      </c>
      <c r="K948">
        <f>IF(I948="","",IFERROR(N(INDEX($A948:$E948,1,Rules!$H$17)),0))</f>
        <v/>
      </c>
      <c r="L948">
        <f>IF(I948="","",IFERROR(N(INDEX($A948:$E948,1,Rules!$H$18))*K948,0))</f>
        <v/>
      </c>
      <c r="M948">
        <f>IF(I948="","",IF(COUNTIF(Crawl!$EC$2:$EC$2001,I948)&gt;0,"Yes","No"))</f>
        <v/>
      </c>
    </row>
    <row r="949">
      <c r="G949">
        <f>IF(A949="","",IF(LEFT(A949,4)="http",IFERROR(MID(A949,FIND("/",A949,FIND("//",A949)+2),2000),"/"),A949))</f>
        <v/>
      </c>
      <c r="H949">
        <f>IF(G949="","",IFERROR(LEFT(SUBSTITUTE(G949,"#","?"),FIND("?",SUBSTITUTE(G949,"#","?"))-1),G949))</f>
        <v/>
      </c>
      <c r="I949">
        <f>IF(H949="","",LOWER(IF(AND(LEN(H949)&gt;1,RIGHT(H949,1)="/"),LEFT(H949,LEN(H949)-1),H949)))</f>
        <v/>
      </c>
      <c r="J949">
        <f>IF(I949="","",IFERROR(N(INDEX($A949:$E949,1,Rules!$H$16)),0))</f>
        <v/>
      </c>
      <c r="K949">
        <f>IF(I949="","",IFERROR(N(INDEX($A949:$E949,1,Rules!$H$17)),0))</f>
        <v/>
      </c>
      <c r="L949">
        <f>IF(I949="","",IFERROR(N(INDEX($A949:$E949,1,Rules!$H$18))*K949,0))</f>
        <v/>
      </c>
      <c r="M949">
        <f>IF(I949="","",IF(COUNTIF(Crawl!$EC$2:$EC$2001,I949)&gt;0,"Yes","No"))</f>
        <v/>
      </c>
    </row>
    <row r="950">
      <c r="G950">
        <f>IF(A950="","",IF(LEFT(A950,4)="http",IFERROR(MID(A950,FIND("/",A950,FIND("//",A950)+2),2000),"/"),A950))</f>
        <v/>
      </c>
      <c r="H950">
        <f>IF(G950="","",IFERROR(LEFT(SUBSTITUTE(G950,"#","?"),FIND("?",SUBSTITUTE(G950,"#","?"))-1),G950))</f>
        <v/>
      </c>
      <c r="I950">
        <f>IF(H950="","",LOWER(IF(AND(LEN(H950)&gt;1,RIGHT(H950,1)="/"),LEFT(H950,LEN(H950)-1),H950)))</f>
        <v/>
      </c>
      <c r="J950">
        <f>IF(I950="","",IFERROR(N(INDEX($A950:$E950,1,Rules!$H$16)),0))</f>
        <v/>
      </c>
      <c r="K950">
        <f>IF(I950="","",IFERROR(N(INDEX($A950:$E950,1,Rules!$H$17)),0))</f>
        <v/>
      </c>
      <c r="L950">
        <f>IF(I950="","",IFERROR(N(INDEX($A950:$E950,1,Rules!$H$18))*K950,0))</f>
        <v/>
      </c>
      <c r="M950">
        <f>IF(I950="","",IF(COUNTIF(Crawl!$EC$2:$EC$2001,I950)&gt;0,"Yes","No"))</f>
        <v/>
      </c>
    </row>
    <row r="951">
      <c r="G951">
        <f>IF(A951="","",IF(LEFT(A951,4)="http",IFERROR(MID(A951,FIND("/",A951,FIND("//",A951)+2),2000),"/"),A951))</f>
        <v/>
      </c>
      <c r="H951">
        <f>IF(G951="","",IFERROR(LEFT(SUBSTITUTE(G951,"#","?"),FIND("?",SUBSTITUTE(G951,"#","?"))-1),G951))</f>
        <v/>
      </c>
      <c r="I951">
        <f>IF(H951="","",LOWER(IF(AND(LEN(H951)&gt;1,RIGHT(H951,1)="/"),LEFT(H951,LEN(H951)-1),H951)))</f>
        <v/>
      </c>
      <c r="J951">
        <f>IF(I951="","",IFERROR(N(INDEX($A951:$E951,1,Rules!$H$16)),0))</f>
        <v/>
      </c>
      <c r="K951">
        <f>IF(I951="","",IFERROR(N(INDEX($A951:$E951,1,Rules!$H$17)),0))</f>
        <v/>
      </c>
      <c r="L951">
        <f>IF(I951="","",IFERROR(N(INDEX($A951:$E951,1,Rules!$H$18))*K951,0))</f>
        <v/>
      </c>
      <c r="M951">
        <f>IF(I951="","",IF(COUNTIF(Crawl!$EC$2:$EC$2001,I951)&gt;0,"Yes","No"))</f>
        <v/>
      </c>
    </row>
    <row r="952">
      <c r="G952">
        <f>IF(A952="","",IF(LEFT(A952,4)="http",IFERROR(MID(A952,FIND("/",A952,FIND("//",A952)+2),2000),"/"),A952))</f>
        <v/>
      </c>
      <c r="H952">
        <f>IF(G952="","",IFERROR(LEFT(SUBSTITUTE(G952,"#","?"),FIND("?",SUBSTITUTE(G952,"#","?"))-1),G952))</f>
        <v/>
      </c>
      <c r="I952">
        <f>IF(H952="","",LOWER(IF(AND(LEN(H952)&gt;1,RIGHT(H952,1)="/"),LEFT(H952,LEN(H952)-1),H952)))</f>
        <v/>
      </c>
      <c r="J952">
        <f>IF(I952="","",IFERROR(N(INDEX($A952:$E952,1,Rules!$H$16)),0))</f>
        <v/>
      </c>
      <c r="K952">
        <f>IF(I952="","",IFERROR(N(INDEX($A952:$E952,1,Rules!$H$17)),0))</f>
        <v/>
      </c>
      <c r="L952">
        <f>IF(I952="","",IFERROR(N(INDEX($A952:$E952,1,Rules!$H$18))*K952,0))</f>
        <v/>
      </c>
      <c r="M952">
        <f>IF(I952="","",IF(COUNTIF(Crawl!$EC$2:$EC$2001,I952)&gt;0,"Yes","No"))</f>
        <v/>
      </c>
    </row>
    <row r="953">
      <c r="G953">
        <f>IF(A953="","",IF(LEFT(A953,4)="http",IFERROR(MID(A953,FIND("/",A953,FIND("//",A953)+2),2000),"/"),A953))</f>
        <v/>
      </c>
      <c r="H953">
        <f>IF(G953="","",IFERROR(LEFT(SUBSTITUTE(G953,"#","?"),FIND("?",SUBSTITUTE(G953,"#","?"))-1),G953))</f>
        <v/>
      </c>
      <c r="I953">
        <f>IF(H953="","",LOWER(IF(AND(LEN(H953)&gt;1,RIGHT(H953,1)="/"),LEFT(H953,LEN(H953)-1),H953)))</f>
        <v/>
      </c>
      <c r="J953">
        <f>IF(I953="","",IFERROR(N(INDEX($A953:$E953,1,Rules!$H$16)),0))</f>
        <v/>
      </c>
      <c r="K953">
        <f>IF(I953="","",IFERROR(N(INDEX($A953:$E953,1,Rules!$H$17)),0))</f>
        <v/>
      </c>
      <c r="L953">
        <f>IF(I953="","",IFERROR(N(INDEX($A953:$E953,1,Rules!$H$18))*K953,0))</f>
        <v/>
      </c>
      <c r="M953">
        <f>IF(I953="","",IF(COUNTIF(Crawl!$EC$2:$EC$2001,I953)&gt;0,"Yes","No"))</f>
        <v/>
      </c>
    </row>
    <row r="954">
      <c r="G954">
        <f>IF(A954="","",IF(LEFT(A954,4)="http",IFERROR(MID(A954,FIND("/",A954,FIND("//",A954)+2),2000),"/"),A954))</f>
        <v/>
      </c>
      <c r="H954">
        <f>IF(G954="","",IFERROR(LEFT(SUBSTITUTE(G954,"#","?"),FIND("?",SUBSTITUTE(G954,"#","?"))-1),G954))</f>
        <v/>
      </c>
      <c r="I954">
        <f>IF(H954="","",LOWER(IF(AND(LEN(H954)&gt;1,RIGHT(H954,1)="/"),LEFT(H954,LEN(H954)-1),H954)))</f>
        <v/>
      </c>
      <c r="J954">
        <f>IF(I954="","",IFERROR(N(INDEX($A954:$E954,1,Rules!$H$16)),0))</f>
        <v/>
      </c>
      <c r="K954">
        <f>IF(I954="","",IFERROR(N(INDEX($A954:$E954,1,Rules!$H$17)),0))</f>
        <v/>
      </c>
      <c r="L954">
        <f>IF(I954="","",IFERROR(N(INDEX($A954:$E954,1,Rules!$H$18))*K954,0))</f>
        <v/>
      </c>
      <c r="M954">
        <f>IF(I954="","",IF(COUNTIF(Crawl!$EC$2:$EC$2001,I954)&gt;0,"Yes","No"))</f>
        <v/>
      </c>
    </row>
    <row r="955">
      <c r="G955">
        <f>IF(A955="","",IF(LEFT(A955,4)="http",IFERROR(MID(A955,FIND("/",A955,FIND("//",A955)+2),2000),"/"),A955))</f>
        <v/>
      </c>
      <c r="H955">
        <f>IF(G955="","",IFERROR(LEFT(SUBSTITUTE(G955,"#","?"),FIND("?",SUBSTITUTE(G955,"#","?"))-1),G955))</f>
        <v/>
      </c>
      <c r="I955">
        <f>IF(H955="","",LOWER(IF(AND(LEN(H955)&gt;1,RIGHT(H955,1)="/"),LEFT(H955,LEN(H955)-1),H955)))</f>
        <v/>
      </c>
      <c r="J955">
        <f>IF(I955="","",IFERROR(N(INDEX($A955:$E955,1,Rules!$H$16)),0))</f>
        <v/>
      </c>
      <c r="K955">
        <f>IF(I955="","",IFERROR(N(INDEX($A955:$E955,1,Rules!$H$17)),0))</f>
        <v/>
      </c>
      <c r="L955">
        <f>IF(I955="","",IFERROR(N(INDEX($A955:$E955,1,Rules!$H$18))*K955,0))</f>
        <v/>
      </c>
      <c r="M955">
        <f>IF(I955="","",IF(COUNTIF(Crawl!$EC$2:$EC$2001,I955)&gt;0,"Yes","No"))</f>
        <v/>
      </c>
    </row>
    <row r="956">
      <c r="G956">
        <f>IF(A956="","",IF(LEFT(A956,4)="http",IFERROR(MID(A956,FIND("/",A956,FIND("//",A956)+2),2000),"/"),A956))</f>
        <v/>
      </c>
      <c r="H956">
        <f>IF(G956="","",IFERROR(LEFT(SUBSTITUTE(G956,"#","?"),FIND("?",SUBSTITUTE(G956,"#","?"))-1),G956))</f>
        <v/>
      </c>
      <c r="I956">
        <f>IF(H956="","",LOWER(IF(AND(LEN(H956)&gt;1,RIGHT(H956,1)="/"),LEFT(H956,LEN(H956)-1),H956)))</f>
        <v/>
      </c>
      <c r="J956">
        <f>IF(I956="","",IFERROR(N(INDEX($A956:$E956,1,Rules!$H$16)),0))</f>
        <v/>
      </c>
      <c r="K956">
        <f>IF(I956="","",IFERROR(N(INDEX($A956:$E956,1,Rules!$H$17)),0))</f>
        <v/>
      </c>
      <c r="L956">
        <f>IF(I956="","",IFERROR(N(INDEX($A956:$E956,1,Rules!$H$18))*K956,0))</f>
        <v/>
      </c>
      <c r="M956">
        <f>IF(I956="","",IF(COUNTIF(Crawl!$EC$2:$EC$2001,I956)&gt;0,"Yes","No"))</f>
        <v/>
      </c>
    </row>
    <row r="957">
      <c r="G957">
        <f>IF(A957="","",IF(LEFT(A957,4)="http",IFERROR(MID(A957,FIND("/",A957,FIND("//",A957)+2),2000),"/"),A957))</f>
        <v/>
      </c>
      <c r="H957">
        <f>IF(G957="","",IFERROR(LEFT(SUBSTITUTE(G957,"#","?"),FIND("?",SUBSTITUTE(G957,"#","?"))-1),G957))</f>
        <v/>
      </c>
      <c r="I957">
        <f>IF(H957="","",LOWER(IF(AND(LEN(H957)&gt;1,RIGHT(H957,1)="/"),LEFT(H957,LEN(H957)-1),H957)))</f>
        <v/>
      </c>
      <c r="J957">
        <f>IF(I957="","",IFERROR(N(INDEX($A957:$E957,1,Rules!$H$16)),0))</f>
        <v/>
      </c>
      <c r="K957">
        <f>IF(I957="","",IFERROR(N(INDEX($A957:$E957,1,Rules!$H$17)),0))</f>
        <v/>
      </c>
      <c r="L957">
        <f>IF(I957="","",IFERROR(N(INDEX($A957:$E957,1,Rules!$H$18))*K957,0))</f>
        <v/>
      </c>
      <c r="M957">
        <f>IF(I957="","",IF(COUNTIF(Crawl!$EC$2:$EC$2001,I957)&gt;0,"Yes","No"))</f>
        <v/>
      </c>
    </row>
    <row r="958">
      <c r="G958">
        <f>IF(A958="","",IF(LEFT(A958,4)="http",IFERROR(MID(A958,FIND("/",A958,FIND("//",A958)+2),2000),"/"),A958))</f>
        <v/>
      </c>
      <c r="H958">
        <f>IF(G958="","",IFERROR(LEFT(SUBSTITUTE(G958,"#","?"),FIND("?",SUBSTITUTE(G958,"#","?"))-1),G958))</f>
        <v/>
      </c>
      <c r="I958">
        <f>IF(H958="","",LOWER(IF(AND(LEN(H958)&gt;1,RIGHT(H958,1)="/"),LEFT(H958,LEN(H958)-1),H958)))</f>
        <v/>
      </c>
      <c r="J958">
        <f>IF(I958="","",IFERROR(N(INDEX($A958:$E958,1,Rules!$H$16)),0))</f>
        <v/>
      </c>
      <c r="K958">
        <f>IF(I958="","",IFERROR(N(INDEX($A958:$E958,1,Rules!$H$17)),0))</f>
        <v/>
      </c>
      <c r="L958">
        <f>IF(I958="","",IFERROR(N(INDEX($A958:$E958,1,Rules!$H$18))*K958,0))</f>
        <v/>
      </c>
      <c r="M958">
        <f>IF(I958="","",IF(COUNTIF(Crawl!$EC$2:$EC$2001,I958)&gt;0,"Yes","No"))</f>
        <v/>
      </c>
    </row>
    <row r="959">
      <c r="G959">
        <f>IF(A959="","",IF(LEFT(A959,4)="http",IFERROR(MID(A959,FIND("/",A959,FIND("//",A959)+2),2000),"/"),A959))</f>
        <v/>
      </c>
      <c r="H959">
        <f>IF(G959="","",IFERROR(LEFT(SUBSTITUTE(G959,"#","?"),FIND("?",SUBSTITUTE(G959,"#","?"))-1),G959))</f>
        <v/>
      </c>
      <c r="I959">
        <f>IF(H959="","",LOWER(IF(AND(LEN(H959)&gt;1,RIGHT(H959,1)="/"),LEFT(H959,LEN(H959)-1),H959)))</f>
        <v/>
      </c>
      <c r="J959">
        <f>IF(I959="","",IFERROR(N(INDEX($A959:$E959,1,Rules!$H$16)),0))</f>
        <v/>
      </c>
      <c r="K959">
        <f>IF(I959="","",IFERROR(N(INDEX($A959:$E959,1,Rules!$H$17)),0))</f>
        <v/>
      </c>
      <c r="L959">
        <f>IF(I959="","",IFERROR(N(INDEX($A959:$E959,1,Rules!$H$18))*K959,0))</f>
        <v/>
      </c>
      <c r="M959">
        <f>IF(I959="","",IF(COUNTIF(Crawl!$EC$2:$EC$2001,I959)&gt;0,"Yes","No"))</f>
        <v/>
      </c>
    </row>
    <row r="960">
      <c r="G960">
        <f>IF(A960="","",IF(LEFT(A960,4)="http",IFERROR(MID(A960,FIND("/",A960,FIND("//",A960)+2),2000),"/"),A960))</f>
        <v/>
      </c>
      <c r="H960">
        <f>IF(G960="","",IFERROR(LEFT(SUBSTITUTE(G960,"#","?"),FIND("?",SUBSTITUTE(G960,"#","?"))-1),G960))</f>
        <v/>
      </c>
      <c r="I960">
        <f>IF(H960="","",LOWER(IF(AND(LEN(H960)&gt;1,RIGHT(H960,1)="/"),LEFT(H960,LEN(H960)-1),H960)))</f>
        <v/>
      </c>
      <c r="J960">
        <f>IF(I960="","",IFERROR(N(INDEX($A960:$E960,1,Rules!$H$16)),0))</f>
        <v/>
      </c>
      <c r="K960">
        <f>IF(I960="","",IFERROR(N(INDEX($A960:$E960,1,Rules!$H$17)),0))</f>
        <v/>
      </c>
      <c r="L960">
        <f>IF(I960="","",IFERROR(N(INDEX($A960:$E960,1,Rules!$H$18))*K960,0))</f>
        <v/>
      </c>
      <c r="M960">
        <f>IF(I960="","",IF(COUNTIF(Crawl!$EC$2:$EC$2001,I960)&gt;0,"Yes","No"))</f>
        <v/>
      </c>
    </row>
    <row r="961">
      <c r="G961">
        <f>IF(A961="","",IF(LEFT(A961,4)="http",IFERROR(MID(A961,FIND("/",A961,FIND("//",A961)+2),2000),"/"),A961))</f>
        <v/>
      </c>
      <c r="H961">
        <f>IF(G961="","",IFERROR(LEFT(SUBSTITUTE(G961,"#","?"),FIND("?",SUBSTITUTE(G961,"#","?"))-1),G961))</f>
        <v/>
      </c>
      <c r="I961">
        <f>IF(H961="","",LOWER(IF(AND(LEN(H961)&gt;1,RIGHT(H961,1)="/"),LEFT(H961,LEN(H961)-1),H961)))</f>
        <v/>
      </c>
      <c r="J961">
        <f>IF(I961="","",IFERROR(N(INDEX($A961:$E961,1,Rules!$H$16)),0))</f>
        <v/>
      </c>
      <c r="K961">
        <f>IF(I961="","",IFERROR(N(INDEX($A961:$E961,1,Rules!$H$17)),0))</f>
        <v/>
      </c>
      <c r="L961">
        <f>IF(I961="","",IFERROR(N(INDEX($A961:$E961,1,Rules!$H$18))*K961,0))</f>
        <v/>
      </c>
      <c r="M961">
        <f>IF(I961="","",IF(COUNTIF(Crawl!$EC$2:$EC$2001,I961)&gt;0,"Yes","No"))</f>
        <v/>
      </c>
    </row>
    <row r="962">
      <c r="G962">
        <f>IF(A962="","",IF(LEFT(A962,4)="http",IFERROR(MID(A962,FIND("/",A962,FIND("//",A962)+2),2000),"/"),A962))</f>
        <v/>
      </c>
      <c r="H962">
        <f>IF(G962="","",IFERROR(LEFT(SUBSTITUTE(G962,"#","?"),FIND("?",SUBSTITUTE(G962,"#","?"))-1),G962))</f>
        <v/>
      </c>
      <c r="I962">
        <f>IF(H962="","",LOWER(IF(AND(LEN(H962)&gt;1,RIGHT(H962,1)="/"),LEFT(H962,LEN(H962)-1),H962)))</f>
        <v/>
      </c>
      <c r="J962">
        <f>IF(I962="","",IFERROR(N(INDEX($A962:$E962,1,Rules!$H$16)),0))</f>
        <v/>
      </c>
      <c r="K962">
        <f>IF(I962="","",IFERROR(N(INDEX($A962:$E962,1,Rules!$H$17)),0))</f>
        <v/>
      </c>
      <c r="L962">
        <f>IF(I962="","",IFERROR(N(INDEX($A962:$E962,1,Rules!$H$18))*K962,0))</f>
        <v/>
      </c>
      <c r="M962">
        <f>IF(I962="","",IF(COUNTIF(Crawl!$EC$2:$EC$2001,I962)&gt;0,"Yes","No"))</f>
        <v/>
      </c>
    </row>
    <row r="963">
      <c r="G963">
        <f>IF(A963="","",IF(LEFT(A963,4)="http",IFERROR(MID(A963,FIND("/",A963,FIND("//",A963)+2),2000),"/"),A963))</f>
        <v/>
      </c>
      <c r="H963">
        <f>IF(G963="","",IFERROR(LEFT(SUBSTITUTE(G963,"#","?"),FIND("?",SUBSTITUTE(G963,"#","?"))-1),G963))</f>
        <v/>
      </c>
      <c r="I963">
        <f>IF(H963="","",LOWER(IF(AND(LEN(H963)&gt;1,RIGHT(H963,1)="/"),LEFT(H963,LEN(H963)-1),H963)))</f>
        <v/>
      </c>
      <c r="J963">
        <f>IF(I963="","",IFERROR(N(INDEX($A963:$E963,1,Rules!$H$16)),0))</f>
        <v/>
      </c>
      <c r="K963">
        <f>IF(I963="","",IFERROR(N(INDEX($A963:$E963,1,Rules!$H$17)),0))</f>
        <v/>
      </c>
      <c r="L963">
        <f>IF(I963="","",IFERROR(N(INDEX($A963:$E963,1,Rules!$H$18))*K963,0))</f>
        <v/>
      </c>
      <c r="M963">
        <f>IF(I963="","",IF(COUNTIF(Crawl!$EC$2:$EC$2001,I963)&gt;0,"Yes","No"))</f>
        <v/>
      </c>
    </row>
    <row r="964">
      <c r="G964">
        <f>IF(A964="","",IF(LEFT(A964,4)="http",IFERROR(MID(A964,FIND("/",A964,FIND("//",A964)+2),2000),"/"),A964))</f>
        <v/>
      </c>
      <c r="H964">
        <f>IF(G964="","",IFERROR(LEFT(SUBSTITUTE(G964,"#","?"),FIND("?",SUBSTITUTE(G964,"#","?"))-1),G964))</f>
        <v/>
      </c>
      <c r="I964">
        <f>IF(H964="","",LOWER(IF(AND(LEN(H964)&gt;1,RIGHT(H964,1)="/"),LEFT(H964,LEN(H964)-1),H964)))</f>
        <v/>
      </c>
      <c r="J964">
        <f>IF(I964="","",IFERROR(N(INDEX($A964:$E964,1,Rules!$H$16)),0))</f>
        <v/>
      </c>
      <c r="K964">
        <f>IF(I964="","",IFERROR(N(INDEX($A964:$E964,1,Rules!$H$17)),0))</f>
        <v/>
      </c>
      <c r="L964">
        <f>IF(I964="","",IFERROR(N(INDEX($A964:$E964,1,Rules!$H$18))*K964,0))</f>
        <v/>
      </c>
      <c r="M964">
        <f>IF(I964="","",IF(COUNTIF(Crawl!$EC$2:$EC$2001,I964)&gt;0,"Yes","No"))</f>
        <v/>
      </c>
    </row>
    <row r="965">
      <c r="G965">
        <f>IF(A965="","",IF(LEFT(A965,4)="http",IFERROR(MID(A965,FIND("/",A965,FIND("//",A965)+2),2000),"/"),A965))</f>
        <v/>
      </c>
      <c r="H965">
        <f>IF(G965="","",IFERROR(LEFT(SUBSTITUTE(G965,"#","?"),FIND("?",SUBSTITUTE(G965,"#","?"))-1),G965))</f>
        <v/>
      </c>
      <c r="I965">
        <f>IF(H965="","",LOWER(IF(AND(LEN(H965)&gt;1,RIGHT(H965,1)="/"),LEFT(H965,LEN(H965)-1),H965)))</f>
        <v/>
      </c>
      <c r="J965">
        <f>IF(I965="","",IFERROR(N(INDEX($A965:$E965,1,Rules!$H$16)),0))</f>
        <v/>
      </c>
      <c r="K965">
        <f>IF(I965="","",IFERROR(N(INDEX($A965:$E965,1,Rules!$H$17)),0))</f>
        <v/>
      </c>
      <c r="L965">
        <f>IF(I965="","",IFERROR(N(INDEX($A965:$E965,1,Rules!$H$18))*K965,0))</f>
        <v/>
      </c>
      <c r="M965">
        <f>IF(I965="","",IF(COUNTIF(Crawl!$EC$2:$EC$2001,I965)&gt;0,"Yes","No"))</f>
        <v/>
      </c>
    </row>
    <row r="966">
      <c r="G966">
        <f>IF(A966="","",IF(LEFT(A966,4)="http",IFERROR(MID(A966,FIND("/",A966,FIND("//",A966)+2),2000),"/"),A966))</f>
        <v/>
      </c>
      <c r="H966">
        <f>IF(G966="","",IFERROR(LEFT(SUBSTITUTE(G966,"#","?"),FIND("?",SUBSTITUTE(G966,"#","?"))-1),G966))</f>
        <v/>
      </c>
      <c r="I966">
        <f>IF(H966="","",LOWER(IF(AND(LEN(H966)&gt;1,RIGHT(H966,1)="/"),LEFT(H966,LEN(H966)-1),H966)))</f>
        <v/>
      </c>
      <c r="J966">
        <f>IF(I966="","",IFERROR(N(INDEX($A966:$E966,1,Rules!$H$16)),0))</f>
        <v/>
      </c>
      <c r="K966">
        <f>IF(I966="","",IFERROR(N(INDEX($A966:$E966,1,Rules!$H$17)),0))</f>
        <v/>
      </c>
      <c r="L966">
        <f>IF(I966="","",IFERROR(N(INDEX($A966:$E966,1,Rules!$H$18))*K966,0))</f>
        <v/>
      </c>
      <c r="M966">
        <f>IF(I966="","",IF(COUNTIF(Crawl!$EC$2:$EC$2001,I966)&gt;0,"Yes","No"))</f>
        <v/>
      </c>
    </row>
    <row r="967">
      <c r="G967">
        <f>IF(A967="","",IF(LEFT(A967,4)="http",IFERROR(MID(A967,FIND("/",A967,FIND("//",A967)+2),2000),"/"),A967))</f>
        <v/>
      </c>
      <c r="H967">
        <f>IF(G967="","",IFERROR(LEFT(SUBSTITUTE(G967,"#","?"),FIND("?",SUBSTITUTE(G967,"#","?"))-1),G967))</f>
        <v/>
      </c>
      <c r="I967">
        <f>IF(H967="","",LOWER(IF(AND(LEN(H967)&gt;1,RIGHT(H967,1)="/"),LEFT(H967,LEN(H967)-1),H967)))</f>
        <v/>
      </c>
      <c r="J967">
        <f>IF(I967="","",IFERROR(N(INDEX($A967:$E967,1,Rules!$H$16)),0))</f>
        <v/>
      </c>
      <c r="K967">
        <f>IF(I967="","",IFERROR(N(INDEX($A967:$E967,1,Rules!$H$17)),0))</f>
        <v/>
      </c>
      <c r="L967">
        <f>IF(I967="","",IFERROR(N(INDEX($A967:$E967,1,Rules!$H$18))*K967,0))</f>
        <v/>
      </c>
      <c r="M967">
        <f>IF(I967="","",IF(COUNTIF(Crawl!$EC$2:$EC$2001,I967)&gt;0,"Yes","No"))</f>
        <v/>
      </c>
    </row>
    <row r="968">
      <c r="G968">
        <f>IF(A968="","",IF(LEFT(A968,4)="http",IFERROR(MID(A968,FIND("/",A968,FIND("//",A968)+2),2000),"/"),A968))</f>
        <v/>
      </c>
      <c r="H968">
        <f>IF(G968="","",IFERROR(LEFT(SUBSTITUTE(G968,"#","?"),FIND("?",SUBSTITUTE(G968,"#","?"))-1),G968))</f>
        <v/>
      </c>
      <c r="I968">
        <f>IF(H968="","",LOWER(IF(AND(LEN(H968)&gt;1,RIGHT(H968,1)="/"),LEFT(H968,LEN(H968)-1),H968)))</f>
        <v/>
      </c>
      <c r="J968">
        <f>IF(I968="","",IFERROR(N(INDEX($A968:$E968,1,Rules!$H$16)),0))</f>
        <v/>
      </c>
      <c r="K968">
        <f>IF(I968="","",IFERROR(N(INDEX($A968:$E968,1,Rules!$H$17)),0))</f>
        <v/>
      </c>
      <c r="L968">
        <f>IF(I968="","",IFERROR(N(INDEX($A968:$E968,1,Rules!$H$18))*K968,0))</f>
        <v/>
      </c>
      <c r="M968">
        <f>IF(I968="","",IF(COUNTIF(Crawl!$EC$2:$EC$2001,I968)&gt;0,"Yes","No"))</f>
        <v/>
      </c>
    </row>
    <row r="969">
      <c r="G969">
        <f>IF(A969="","",IF(LEFT(A969,4)="http",IFERROR(MID(A969,FIND("/",A969,FIND("//",A969)+2),2000),"/"),A969))</f>
        <v/>
      </c>
      <c r="H969">
        <f>IF(G969="","",IFERROR(LEFT(SUBSTITUTE(G969,"#","?"),FIND("?",SUBSTITUTE(G969,"#","?"))-1),G969))</f>
        <v/>
      </c>
      <c r="I969">
        <f>IF(H969="","",LOWER(IF(AND(LEN(H969)&gt;1,RIGHT(H969,1)="/"),LEFT(H969,LEN(H969)-1),H969)))</f>
        <v/>
      </c>
      <c r="J969">
        <f>IF(I969="","",IFERROR(N(INDEX($A969:$E969,1,Rules!$H$16)),0))</f>
        <v/>
      </c>
      <c r="K969">
        <f>IF(I969="","",IFERROR(N(INDEX($A969:$E969,1,Rules!$H$17)),0))</f>
        <v/>
      </c>
      <c r="L969">
        <f>IF(I969="","",IFERROR(N(INDEX($A969:$E969,1,Rules!$H$18))*K969,0))</f>
        <v/>
      </c>
      <c r="M969">
        <f>IF(I969="","",IF(COUNTIF(Crawl!$EC$2:$EC$2001,I969)&gt;0,"Yes","No"))</f>
        <v/>
      </c>
    </row>
    <row r="970">
      <c r="G970">
        <f>IF(A970="","",IF(LEFT(A970,4)="http",IFERROR(MID(A970,FIND("/",A970,FIND("//",A970)+2),2000),"/"),A970))</f>
        <v/>
      </c>
      <c r="H970">
        <f>IF(G970="","",IFERROR(LEFT(SUBSTITUTE(G970,"#","?"),FIND("?",SUBSTITUTE(G970,"#","?"))-1),G970))</f>
        <v/>
      </c>
      <c r="I970">
        <f>IF(H970="","",LOWER(IF(AND(LEN(H970)&gt;1,RIGHT(H970,1)="/"),LEFT(H970,LEN(H970)-1),H970)))</f>
        <v/>
      </c>
      <c r="J970">
        <f>IF(I970="","",IFERROR(N(INDEX($A970:$E970,1,Rules!$H$16)),0))</f>
        <v/>
      </c>
      <c r="K970">
        <f>IF(I970="","",IFERROR(N(INDEX($A970:$E970,1,Rules!$H$17)),0))</f>
        <v/>
      </c>
      <c r="L970">
        <f>IF(I970="","",IFERROR(N(INDEX($A970:$E970,1,Rules!$H$18))*K970,0))</f>
        <v/>
      </c>
      <c r="M970">
        <f>IF(I970="","",IF(COUNTIF(Crawl!$EC$2:$EC$2001,I970)&gt;0,"Yes","No"))</f>
        <v/>
      </c>
    </row>
    <row r="971">
      <c r="G971">
        <f>IF(A971="","",IF(LEFT(A971,4)="http",IFERROR(MID(A971,FIND("/",A971,FIND("//",A971)+2),2000),"/"),A971))</f>
        <v/>
      </c>
      <c r="H971">
        <f>IF(G971="","",IFERROR(LEFT(SUBSTITUTE(G971,"#","?"),FIND("?",SUBSTITUTE(G971,"#","?"))-1),G971))</f>
        <v/>
      </c>
      <c r="I971">
        <f>IF(H971="","",LOWER(IF(AND(LEN(H971)&gt;1,RIGHT(H971,1)="/"),LEFT(H971,LEN(H971)-1),H971)))</f>
        <v/>
      </c>
      <c r="J971">
        <f>IF(I971="","",IFERROR(N(INDEX($A971:$E971,1,Rules!$H$16)),0))</f>
        <v/>
      </c>
      <c r="K971">
        <f>IF(I971="","",IFERROR(N(INDEX($A971:$E971,1,Rules!$H$17)),0))</f>
        <v/>
      </c>
      <c r="L971">
        <f>IF(I971="","",IFERROR(N(INDEX($A971:$E971,1,Rules!$H$18))*K971,0))</f>
        <v/>
      </c>
      <c r="M971">
        <f>IF(I971="","",IF(COUNTIF(Crawl!$EC$2:$EC$2001,I971)&gt;0,"Yes","No"))</f>
        <v/>
      </c>
    </row>
    <row r="972">
      <c r="G972">
        <f>IF(A972="","",IF(LEFT(A972,4)="http",IFERROR(MID(A972,FIND("/",A972,FIND("//",A972)+2),2000),"/"),A972))</f>
        <v/>
      </c>
      <c r="H972">
        <f>IF(G972="","",IFERROR(LEFT(SUBSTITUTE(G972,"#","?"),FIND("?",SUBSTITUTE(G972,"#","?"))-1),G972))</f>
        <v/>
      </c>
      <c r="I972">
        <f>IF(H972="","",LOWER(IF(AND(LEN(H972)&gt;1,RIGHT(H972,1)="/"),LEFT(H972,LEN(H972)-1),H972)))</f>
        <v/>
      </c>
      <c r="J972">
        <f>IF(I972="","",IFERROR(N(INDEX($A972:$E972,1,Rules!$H$16)),0))</f>
        <v/>
      </c>
      <c r="K972">
        <f>IF(I972="","",IFERROR(N(INDEX($A972:$E972,1,Rules!$H$17)),0))</f>
        <v/>
      </c>
      <c r="L972">
        <f>IF(I972="","",IFERROR(N(INDEX($A972:$E972,1,Rules!$H$18))*K972,0))</f>
        <v/>
      </c>
      <c r="M972">
        <f>IF(I972="","",IF(COUNTIF(Crawl!$EC$2:$EC$2001,I972)&gt;0,"Yes","No"))</f>
        <v/>
      </c>
    </row>
    <row r="973">
      <c r="G973">
        <f>IF(A973="","",IF(LEFT(A973,4)="http",IFERROR(MID(A973,FIND("/",A973,FIND("//",A973)+2),2000),"/"),A973))</f>
        <v/>
      </c>
      <c r="H973">
        <f>IF(G973="","",IFERROR(LEFT(SUBSTITUTE(G973,"#","?"),FIND("?",SUBSTITUTE(G973,"#","?"))-1),G973))</f>
        <v/>
      </c>
      <c r="I973">
        <f>IF(H973="","",LOWER(IF(AND(LEN(H973)&gt;1,RIGHT(H973,1)="/"),LEFT(H973,LEN(H973)-1),H973)))</f>
        <v/>
      </c>
      <c r="J973">
        <f>IF(I973="","",IFERROR(N(INDEX($A973:$E973,1,Rules!$H$16)),0))</f>
        <v/>
      </c>
      <c r="K973">
        <f>IF(I973="","",IFERROR(N(INDEX($A973:$E973,1,Rules!$H$17)),0))</f>
        <v/>
      </c>
      <c r="L973">
        <f>IF(I973="","",IFERROR(N(INDEX($A973:$E973,1,Rules!$H$18))*K973,0))</f>
        <v/>
      </c>
      <c r="M973">
        <f>IF(I973="","",IF(COUNTIF(Crawl!$EC$2:$EC$2001,I973)&gt;0,"Yes","No"))</f>
        <v/>
      </c>
    </row>
    <row r="974">
      <c r="G974">
        <f>IF(A974="","",IF(LEFT(A974,4)="http",IFERROR(MID(A974,FIND("/",A974,FIND("//",A974)+2),2000),"/"),A974))</f>
        <v/>
      </c>
      <c r="H974">
        <f>IF(G974="","",IFERROR(LEFT(SUBSTITUTE(G974,"#","?"),FIND("?",SUBSTITUTE(G974,"#","?"))-1),G974))</f>
        <v/>
      </c>
      <c r="I974">
        <f>IF(H974="","",LOWER(IF(AND(LEN(H974)&gt;1,RIGHT(H974,1)="/"),LEFT(H974,LEN(H974)-1),H974)))</f>
        <v/>
      </c>
      <c r="J974">
        <f>IF(I974="","",IFERROR(N(INDEX($A974:$E974,1,Rules!$H$16)),0))</f>
        <v/>
      </c>
      <c r="K974">
        <f>IF(I974="","",IFERROR(N(INDEX($A974:$E974,1,Rules!$H$17)),0))</f>
        <v/>
      </c>
      <c r="L974">
        <f>IF(I974="","",IFERROR(N(INDEX($A974:$E974,1,Rules!$H$18))*K974,0))</f>
        <v/>
      </c>
      <c r="M974">
        <f>IF(I974="","",IF(COUNTIF(Crawl!$EC$2:$EC$2001,I974)&gt;0,"Yes","No"))</f>
        <v/>
      </c>
    </row>
    <row r="975">
      <c r="G975">
        <f>IF(A975="","",IF(LEFT(A975,4)="http",IFERROR(MID(A975,FIND("/",A975,FIND("//",A975)+2),2000),"/"),A975))</f>
        <v/>
      </c>
      <c r="H975">
        <f>IF(G975="","",IFERROR(LEFT(SUBSTITUTE(G975,"#","?"),FIND("?",SUBSTITUTE(G975,"#","?"))-1),G975))</f>
        <v/>
      </c>
      <c r="I975">
        <f>IF(H975="","",LOWER(IF(AND(LEN(H975)&gt;1,RIGHT(H975,1)="/"),LEFT(H975,LEN(H975)-1),H975)))</f>
        <v/>
      </c>
      <c r="J975">
        <f>IF(I975="","",IFERROR(N(INDEX($A975:$E975,1,Rules!$H$16)),0))</f>
        <v/>
      </c>
      <c r="K975">
        <f>IF(I975="","",IFERROR(N(INDEX($A975:$E975,1,Rules!$H$17)),0))</f>
        <v/>
      </c>
      <c r="L975">
        <f>IF(I975="","",IFERROR(N(INDEX($A975:$E975,1,Rules!$H$18))*K975,0))</f>
        <v/>
      </c>
      <c r="M975">
        <f>IF(I975="","",IF(COUNTIF(Crawl!$EC$2:$EC$2001,I975)&gt;0,"Yes","No"))</f>
        <v/>
      </c>
    </row>
    <row r="976">
      <c r="G976">
        <f>IF(A976="","",IF(LEFT(A976,4)="http",IFERROR(MID(A976,FIND("/",A976,FIND("//",A976)+2),2000),"/"),A976))</f>
        <v/>
      </c>
      <c r="H976">
        <f>IF(G976="","",IFERROR(LEFT(SUBSTITUTE(G976,"#","?"),FIND("?",SUBSTITUTE(G976,"#","?"))-1),G976))</f>
        <v/>
      </c>
      <c r="I976">
        <f>IF(H976="","",LOWER(IF(AND(LEN(H976)&gt;1,RIGHT(H976,1)="/"),LEFT(H976,LEN(H976)-1),H976)))</f>
        <v/>
      </c>
      <c r="J976">
        <f>IF(I976="","",IFERROR(N(INDEX($A976:$E976,1,Rules!$H$16)),0))</f>
        <v/>
      </c>
      <c r="K976">
        <f>IF(I976="","",IFERROR(N(INDEX($A976:$E976,1,Rules!$H$17)),0))</f>
        <v/>
      </c>
      <c r="L976">
        <f>IF(I976="","",IFERROR(N(INDEX($A976:$E976,1,Rules!$H$18))*K976,0))</f>
        <v/>
      </c>
      <c r="M976">
        <f>IF(I976="","",IF(COUNTIF(Crawl!$EC$2:$EC$2001,I976)&gt;0,"Yes","No"))</f>
        <v/>
      </c>
    </row>
    <row r="977">
      <c r="G977">
        <f>IF(A977="","",IF(LEFT(A977,4)="http",IFERROR(MID(A977,FIND("/",A977,FIND("//",A977)+2),2000),"/"),A977))</f>
        <v/>
      </c>
      <c r="H977">
        <f>IF(G977="","",IFERROR(LEFT(SUBSTITUTE(G977,"#","?"),FIND("?",SUBSTITUTE(G977,"#","?"))-1),G977))</f>
        <v/>
      </c>
      <c r="I977">
        <f>IF(H977="","",LOWER(IF(AND(LEN(H977)&gt;1,RIGHT(H977,1)="/"),LEFT(H977,LEN(H977)-1),H977)))</f>
        <v/>
      </c>
      <c r="J977">
        <f>IF(I977="","",IFERROR(N(INDEX($A977:$E977,1,Rules!$H$16)),0))</f>
        <v/>
      </c>
      <c r="K977">
        <f>IF(I977="","",IFERROR(N(INDEX($A977:$E977,1,Rules!$H$17)),0))</f>
        <v/>
      </c>
      <c r="L977">
        <f>IF(I977="","",IFERROR(N(INDEX($A977:$E977,1,Rules!$H$18))*K977,0))</f>
        <v/>
      </c>
      <c r="M977">
        <f>IF(I977="","",IF(COUNTIF(Crawl!$EC$2:$EC$2001,I977)&gt;0,"Yes","No"))</f>
        <v/>
      </c>
    </row>
    <row r="978">
      <c r="G978">
        <f>IF(A978="","",IF(LEFT(A978,4)="http",IFERROR(MID(A978,FIND("/",A978,FIND("//",A978)+2),2000),"/"),A978))</f>
        <v/>
      </c>
      <c r="H978">
        <f>IF(G978="","",IFERROR(LEFT(SUBSTITUTE(G978,"#","?"),FIND("?",SUBSTITUTE(G978,"#","?"))-1),G978))</f>
        <v/>
      </c>
      <c r="I978">
        <f>IF(H978="","",LOWER(IF(AND(LEN(H978)&gt;1,RIGHT(H978,1)="/"),LEFT(H978,LEN(H978)-1),H978)))</f>
        <v/>
      </c>
      <c r="J978">
        <f>IF(I978="","",IFERROR(N(INDEX($A978:$E978,1,Rules!$H$16)),0))</f>
        <v/>
      </c>
      <c r="K978">
        <f>IF(I978="","",IFERROR(N(INDEX($A978:$E978,1,Rules!$H$17)),0))</f>
        <v/>
      </c>
      <c r="L978">
        <f>IF(I978="","",IFERROR(N(INDEX($A978:$E978,1,Rules!$H$18))*K978,0))</f>
        <v/>
      </c>
      <c r="M978">
        <f>IF(I978="","",IF(COUNTIF(Crawl!$EC$2:$EC$2001,I978)&gt;0,"Yes","No"))</f>
        <v/>
      </c>
    </row>
    <row r="979">
      <c r="G979">
        <f>IF(A979="","",IF(LEFT(A979,4)="http",IFERROR(MID(A979,FIND("/",A979,FIND("//",A979)+2),2000),"/"),A979))</f>
        <v/>
      </c>
      <c r="H979">
        <f>IF(G979="","",IFERROR(LEFT(SUBSTITUTE(G979,"#","?"),FIND("?",SUBSTITUTE(G979,"#","?"))-1),G979))</f>
        <v/>
      </c>
      <c r="I979">
        <f>IF(H979="","",LOWER(IF(AND(LEN(H979)&gt;1,RIGHT(H979,1)="/"),LEFT(H979,LEN(H979)-1),H979)))</f>
        <v/>
      </c>
      <c r="J979">
        <f>IF(I979="","",IFERROR(N(INDEX($A979:$E979,1,Rules!$H$16)),0))</f>
        <v/>
      </c>
      <c r="K979">
        <f>IF(I979="","",IFERROR(N(INDEX($A979:$E979,1,Rules!$H$17)),0))</f>
        <v/>
      </c>
      <c r="L979">
        <f>IF(I979="","",IFERROR(N(INDEX($A979:$E979,1,Rules!$H$18))*K979,0))</f>
        <v/>
      </c>
      <c r="M979">
        <f>IF(I979="","",IF(COUNTIF(Crawl!$EC$2:$EC$2001,I979)&gt;0,"Yes","No"))</f>
        <v/>
      </c>
    </row>
    <row r="980">
      <c r="G980">
        <f>IF(A980="","",IF(LEFT(A980,4)="http",IFERROR(MID(A980,FIND("/",A980,FIND("//",A980)+2),2000),"/"),A980))</f>
        <v/>
      </c>
      <c r="H980">
        <f>IF(G980="","",IFERROR(LEFT(SUBSTITUTE(G980,"#","?"),FIND("?",SUBSTITUTE(G980,"#","?"))-1),G980))</f>
        <v/>
      </c>
      <c r="I980">
        <f>IF(H980="","",LOWER(IF(AND(LEN(H980)&gt;1,RIGHT(H980,1)="/"),LEFT(H980,LEN(H980)-1),H980)))</f>
        <v/>
      </c>
      <c r="J980">
        <f>IF(I980="","",IFERROR(N(INDEX($A980:$E980,1,Rules!$H$16)),0))</f>
        <v/>
      </c>
      <c r="K980">
        <f>IF(I980="","",IFERROR(N(INDEX($A980:$E980,1,Rules!$H$17)),0))</f>
        <v/>
      </c>
      <c r="L980">
        <f>IF(I980="","",IFERROR(N(INDEX($A980:$E980,1,Rules!$H$18))*K980,0))</f>
        <v/>
      </c>
      <c r="M980">
        <f>IF(I980="","",IF(COUNTIF(Crawl!$EC$2:$EC$2001,I980)&gt;0,"Yes","No"))</f>
        <v/>
      </c>
    </row>
    <row r="981">
      <c r="G981">
        <f>IF(A981="","",IF(LEFT(A981,4)="http",IFERROR(MID(A981,FIND("/",A981,FIND("//",A981)+2),2000),"/"),A981))</f>
        <v/>
      </c>
      <c r="H981">
        <f>IF(G981="","",IFERROR(LEFT(SUBSTITUTE(G981,"#","?"),FIND("?",SUBSTITUTE(G981,"#","?"))-1),G981))</f>
        <v/>
      </c>
      <c r="I981">
        <f>IF(H981="","",LOWER(IF(AND(LEN(H981)&gt;1,RIGHT(H981,1)="/"),LEFT(H981,LEN(H981)-1),H981)))</f>
        <v/>
      </c>
      <c r="J981">
        <f>IF(I981="","",IFERROR(N(INDEX($A981:$E981,1,Rules!$H$16)),0))</f>
        <v/>
      </c>
      <c r="K981">
        <f>IF(I981="","",IFERROR(N(INDEX($A981:$E981,1,Rules!$H$17)),0))</f>
        <v/>
      </c>
      <c r="L981">
        <f>IF(I981="","",IFERROR(N(INDEX($A981:$E981,1,Rules!$H$18))*K981,0))</f>
        <v/>
      </c>
      <c r="M981">
        <f>IF(I981="","",IF(COUNTIF(Crawl!$EC$2:$EC$2001,I981)&gt;0,"Yes","No"))</f>
        <v/>
      </c>
    </row>
    <row r="982">
      <c r="G982">
        <f>IF(A982="","",IF(LEFT(A982,4)="http",IFERROR(MID(A982,FIND("/",A982,FIND("//",A982)+2),2000),"/"),A982))</f>
        <v/>
      </c>
      <c r="H982">
        <f>IF(G982="","",IFERROR(LEFT(SUBSTITUTE(G982,"#","?"),FIND("?",SUBSTITUTE(G982,"#","?"))-1),G982))</f>
        <v/>
      </c>
      <c r="I982">
        <f>IF(H982="","",LOWER(IF(AND(LEN(H982)&gt;1,RIGHT(H982,1)="/"),LEFT(H982,LEN(H982)-1),H982)))</f>
        <v/>
      </c>
      <c r="J982">
        <f>IF(I982="","",IFERROR(N(INDEX($A982:$E982,1,Rules!$H$16)),0))</f>
        <v/>
      </c>
      <c r="K982">
        <f>IF(I982="","",IFERROR(N(INDEX($A982:$E982,1,Rules!$H$17)),0))</f>
        <v/>
      </c>
      <c r="L982">
        <f>IF(I982="","",IFERROR(N(INDEX($A982:$E982,1,Rules!$H$18))*K982,0))</f>
        <v/>
      </c>
      <c r="M982">
        <f>IF(I982="","",IF(COUNTIF(Crawl!$EC$2:$EC$2001,I982)&gt;0,"Yes","No"))</f>
        <v/>
      </c>
    </row>
    <row r="983">
      <c r="G983">
        <f>IF(A983="","",IF(LEFT(A983,4)="http",IFERROR(MID(A983,FIND("/",A983,FIND("//",A983)+2),2000),"/"),A983))</f>
        <v/>
      </c>
      <c r="H983">
        <f>IF(G983="","",IFERROR(LEFT(SUBSTITUTE(G983,"#","?"),FIND("?",SUBSTITUTE(G983,"#","?"))-1),G983))</f>
        <v/>
      </c>
      <c r="I983">
        <f>IF(H983="","",LOWER(IF(AND(LEN(H983)&gt;1,RIGHT(H983,1)="/"),LEFT(H983,LEN(H983)-1),H983)))</f>
        <v/>
      </c>
      <c r="J983">
        <f>IF(I983="","",IFERROR(N(INDEX($A983:$E983,1,Rules!$H$16)),0))</f>
        <v/>
      </c>
      <c r="K983">
        <f>IF(I983="","",IFERROR(N(INDEX($A983:$E983,1,Rules!$H$17)),0))</f>
        <v/>
      </c>
      <c r="L983">
        <f>IF(I983="","",IFERROR(N(INDEX($A983:$E983,1,Rules!$H$18))*K983,0))</f>
        <v/>
      </c>
      <c r="M983">
        <f>IF(I983="","",IF(COUNTIF(Crawl!$EC$2:$EC$2001,I983)&gt;0,"Yes","No"))</f>
        <v/>
      </c>
    </row>
    <row r="984">
      <c r="G984">
        <f>IF(A984="","",IF(LEFT(A984,4)="http",IFERROR(MID(A984,FIND("/",A984,FIND("//",A984)+2),2000),"/"),A984))</f>
        <v/>
      </c>
      <c r="H984">
        <f>IF(G984="","",IFERROR(LEFT(SUBSTITUTE(G984,"#","?"),FIND("?",SUBSTITUTE(G984,"#","?"))-1),G984))</f>
        <v/>
      </c>
      <c r="I984">
        <f>IF(H984="","",LOWER(IF(AND(LEN(H984)&gt;1,RIGHT(H984,1)="/"),LEFT(H984,LEN(H984)-1),H984)))</f>
        <v/>
      </c>
      <c r="J984">
        <f>IF(I984="","",IFERROR(N(INDEX($A984:$E984,1,Rules!$H$16)),0))</f>
        <v/>
      </c>
      <c r="K984">
        <f>IF(I984="","",IFERROR(N(INDEX($A984:$E984,1,Rules!$H$17)),0))</f>
        <v/>
      </c>
      <c r="L984">
        <f>IF(I984="","",IFERROR(N(INDEX($A984:$E984,1,Rules!$H$18))*K984,0))</f>
        <v/>
      </c>
      <c r="M984">
        <f>IF(I984="","",IF(COUNTIF(Crawl!$EC$2:$EC$2001,I984)&gt;0,"Yes","No"))</f>
        <v/>
      </c>
    </row>
    <row r="985">
      <c r="G985">
        <f>IF(A985="","",IF(LEFT(A985,4)="http",IFERROR(MID(A985,FIND("/",A985,FIND("//",A985)+2),2000),"/"),A985))</f>
        <v/>
      </c>
      <c r="H985">
        <f>IF(G985="","",IFERROR(LEFT(SUBSTITUTE(G985,"#","?"),FIND("?",SUBSTITUTE(G985,"#","?"))-1),G985))</f>
        <v/>
      </c>
      <c r="I985">
        <f>IF(H985="","",LOWER(IF(AND(LEN(H985)&gt;1,RIGHT(H985,1)="/"),LEFT(H985,LEN(H985)-1),H985)))</f>
        <v/>
      </c>
      <c r="J985">
        <f>IF(I985="","",IFERROR(N(INDEX($A985:$E985,1,Rules!$H$16)),0))</f>
        <v/>
      </c>
      <c r="K985">
        <f>IF(I985="","",IFERROR(N(INDEX($A985:$E985,1,Rules!$H$17)),0))</f>
        <v/>
      </c>
      <c r="L985">
        <f>IF(I985="","",IFERROR(N(INDEX($A985:$E985,1,Rules!$H$18))*K985,0))</f>
        <v/>
      </c>
      <c r="M985">
        <f>IF(I985="","",IF(COUNTIF(Crawl!$EC$2:$EC$2001,I985)&gt;0,"Yes","No"))</f>
        <v/>
      </c>
    </row>
    <row r="986">
      <c r="G986">
        <f>IF(A986="","",IF(LEFT(A986,4)="http",IFERROR(MID(A986,FIND("/",A986,FIND("//",A986)+2),2000),"/"),A986))</f>
        <v/>
      </c>
      <c r="H986">
        <f>IF(G986="","",IFERROR(LEFT(SUBSTITUTE(G986,"#","?"),FIND("?",SUBSTITUTE(G986,"#","?"))-1),G986))</f>
        <v/>
      </c>
      <c r="I986">
        <f>IF(H986="","",LOWER(IF(AND(LEN(H986)&gt;1,RIGHT(H986,1)="/"),LEFT(H986,LEN(H986)-1),H986)))</f>
        <v/>
      </c>
      <c r="J986">
        <f>IF(I986="","",IFERROR(N(INDEX($A986:$E986,1,Rules!$H$16)),0))</f>
        <v/>
      </c>
      <c r="K986">
        <f>IF(I986="","",IFERROR(N(INDEX($A986:$E986,1,Rules!$H$17)),0))</f>
        <v/>
      </c>
      <c r="L986">
        <f>IF(I986="","",IFERROR(N(INDEX($A986:$E986,1,Rules!$H$18))*K986,0))</f>
        <v/>
      </c>
      <c r="M986">
        <f>IF(I986="","",IF(COUNTIF(Crawl!$EC$2:$EC$2001,I986)&gt;0,"Yes","No"))</f>
        <v/>
      </c>
    </row>
    <row r="987">
      <c r="G987">
        <f>IF(A987="","",IF(LEFT(A987,4)="http",IFERROR(MID(A987,FIND("/",A987,FIND("//",A987)+2),2000),"/"),A987))</f>
        <v/>
      </c>
      <c r="H987">
        <f>IF(G987="","",IFERROR(LEFT(SUBSTITUTE(G987,"#","?"),FIND("?",SUBSTITUTE(G987,"#","?"))-1),G987))</f>
        <v/>
      </c>
      <c r="I987">
        <f>IF(H987="","",LOWER(IF(AND(LEN(H987)&gt;1,RIGHT(H987,1)="/"),LEFT(H987,LEN(H987)-1),H987)))</f>
        <v/>
      </c>
      <c r="J987">
        <f>IF(I987="","",IFERROR(N(INDEX($A987:$E987,1,Rules!$H$16)),0))</f>
        <v/>
      </c>
      <c r="K987">
        <f>IF(I987="","",IFERROR(N(INDEX($A987:$E987,1,Rules!$H$17)),0))</f>
        <v/>
      </c>
      <c r="L987">
        <f>IF(I987="","",IFERROR(N(INDEX($A987:$E987,1,Rules!$H$18))*K987,0))</f>
        <v/>
      </c>
      <c r="M987">
        <f>IF(I987="","",IF(COUNTIF(Crawl!$EC$2:$EC$2001,I987)&gt;0,"Yes","No"))</f>
        <v/>
      </c>
    </row>
    <row r="988">
      <c r="G988">
        <f>IF(A988="","",IF(LEFT(A988,4)="http",IFERROR(MID(A988,FIND("/",A988,FIND("//",A988)+2),2000),"/"),A988))</f>
        <v/>
      </c>
      <c r="H988">
        <f>IF(G988="","",IFERROR(LEFT(SUBSTITUTE(G988,"#","?"),FIND("?",SUBSTITUTE(G988,"#","?"))-1),G988))</f>
        <v/>
      </c>
      <c r="I988">
        <f>IF(H988="","",LOWER(IF(AND(LEN(H988)&gt;1,RIGHT(H988,1)="/"),LEFT(H988,LEN(H988)-1),H988)))</f>
        <v/>
      </c>
      <c r="J988">
        <f>IF(I988="","",IFERROR(N(INDEX($A988:$E988,1,Rules!$H$16)),0))</f>
        <v/>
      </c>
      <c r="K988">
        <f>IF(I988="","",IFERROR(N(INDEX($A988:$E988,1,Rules!$H$17)),0))</f>
        <v/>
      </c>
      <c r="L988">
        <f>IF(I988="","",IFERROR(N(INDEX($A988:$E988,1,Rules!$H$18))*K988,0))</f>
        <v/>
      </c>
      <c r="M988">
        <f>IF(I988="","",IF(COUNTIF(Crawl!$EC$2:$EC$2001,I988)&gt;0,"Yes","No"))</f>
        <v/>
      </c>
    </row>
    <row r="989">
      <c r="G989">
        <f>IF(A989="","",IF(LEFT(A989,4)="http",IFERROR(MID(A989,FIND("/",A989,FIND("//",A989)+2),2000),"/"),A989))</f>
        <v/>
      </c>
      <c r="H989">
        <f>IF(G989="","",IFERROR(LEFT(SUBSTITUTE(G989,"#","?"),FIND("?",SUBSTITUTE(G989,"#","?"))-1),G989))</f>
        <v/>
      </c>
      <c r="I989">
        <f>IF(H989="","",LOWER(IF(AND(LEN(H989)&gt;1,RIGHT(H989,1)="/"),LEFT(H989,LEN(H989)-1),H989)))</f>
        <v/>
      </c>
      <c r="J989">
        <f>IF(I989="","",IFERROR(N(INDEX($A989:$E989,1,Rules!$H$16)),0))</f>
        <v/>
      </c>
      <c r="K989">
        <f>IF(I989="","",IFERROR(N(INDEX($A989:$E989,1,Rules!$H$17)),0))</f>
        <v/>
      </c>
      <c r="L989">
        <f>IF(I989="","",IFERROR(N(INDEX($A989:$E989,1,Rules!$H$18))*K989,0))</f>
        <v/>
      </c>
      <c r="M989">
        <f>IF(I989="","",IF(COUNTIF(Crawl!$EC$2:$EC$2001,I989)&gt;0,"Yes","No"))</f>
        <v/>
      </c>
    </row>
    <row r="990">
      <c r="G990">
        <f>IF(A990="","",IF(LEFT(A990,4)="http",IFERROR(MID(A990,FIND("/",A990,FIND("//",A990)+2),2000),"/"),A990))</f>
        <v/>
      </c>
      <c r="H990">
        <f>IF(G990="","",IFERROR(LEFT(SUBSTITUTE(G990,"#","?"),FIND("?",SUBSTITUTE(G990,"#","?"))-1),G990))</f>
        <v/>
      </c>
      <c r="I990">
        <f>IF(H990="","",LOWER(IF(AND(LEN(H990)&gt;1,RIGHT(H990,1)="/"),LEFT(H990,LEN(H990)-1),H990)))</f>
        <v/>
      </c>
      <c r="J990">
        <f>IF(I990="","",IFERROR(N(INDEX($A990:$E990,1,Rules!$H$16)),0))</f>
        <v/>
      </c>
      <c r="K990">
        <f>IF(I990="","",IFERROR(N(INDEX($A990:$E990,1,Rules!$H$17)),0))</f>
        <v/>
      </c>
      <c r="L990">
        <f>IF(I990="","",IFERROR(N(INDEX($A990:$E990,1,Rules!$H$18))*K990,0))</f>
        <v/>
      </c>
      <c r="M990">
        <f>IF(I990="","",IF(COUNTIF(Crawl!$EC$2:$EC$2001,I990)&gt;0,"Yes","No"))</f>
        <v/>
      </c>
    </row>
    <row r="991">
      <c r="G991">
        <f>IF(A991="","",IF(LEFT(A991,4)="http",IFERROR(MID(A991,FIND("/",A991,FIND("//",A991)+2),2000),"/"),A991))</f>
        <v/>
      </c>
      <c r="H991">
        <f>IF(G991="","",IFERROR(LEFT(SUBSTITUTE(G991,"#","?"),FIND("?",SUBSTITUTE(G991,"#","?"))-1),G991))</f>
        <v/>
      </c>
      <c r="I991">
        <f>IF(H991="","",LOWER(IF(AND(LEN(H991)&gt;1,RIGHT(H991,1)="/"),LEFT(H991,LEN(H991)-1),H991)))</f>
        <v/>
      </c>
      <c r="J991">
        <f>IF(I991="","",IFERROR(N(INDEX($A991:$E991,1,Rules!$H$16)),0))</f>
        <v/>
      </c>
      <c r="K991">
        <f>IF(I991="","",IFERROR(N(INDEX($A991:$E991,1,Rules!$H$17)),0))</f>
        <v/>
      </c>
      <c r="L991">
        <f>IF(I991="","",IFERROR(N(INDEX($A991:$E991,1,Rules!$H$18))*K991,0))</f>
        <v/>
      </c>
      <c r="M991">
        <f>IF(I991="","",IF(COUNTIF(Crawl!$EC$2:$EC$2001,I991)&gt;0,"Yes","No"))</f>
        <v/>
      </c>
    </row>
    <row r="992">
      <c r="G992">
        <f>IF(A992="","",IF(LEFT(A992,4)="http",IFERROR(MID(A992,FIND("/",A992,FIND("//",A992)+2),2000),"/"),A992))</f>
        <v/>
      </c>
      <c r="H992">
        <f>IF(G992="","",IFERROR(LEFT(SUBSTITUTE(G992,"#","?"),FIND("?",SUBSTITUTE(G992,"#","?"))-1),G992))</f>
        <v/>
      </c>
      <c r="I992">
        <f>IF(H992="","",LOWER(IF(AND(LEN(H992)&gt;1,RIGHT(H992,1)="/"),LEFT(H992,LEN(H992)-1),H992)))</f>
        <v/>
      </c>
      <c r="J992">
        <f>IF(I992="","",IFERROR(N(INDEX($A992:$E992,1,Rules!$H$16)),0))</f>
        <v/>
      </c>
      <c r="K992">
        <f>IF(I992="","",IFERROR(N(INDEX($A992:$E992,1,Rules!$H$17)),0))</f>
        <v/>
      </c>
      <c r="L992">
        <f>IF(I992="","",IFERROR(N(INDEX($A992:$E992,1,Rules!$H$18))*K992,0))</f>
        <v/>
      </c>
      <c r="M992">
        <f>IF(I992="","",IF(COUNTIF(Crawl!$EC$2:$EC$2001,I992)&gt;0,"Yes","No"))</f>
        <v/>
      </c>
    </row>
    <row r="993">
      <c r="G993">
        <f>IF(A993="","",IF(LEFT(A993,4)="http",IFERROR(MID(A993,FIND("/",A993,FIND("//",A993)+2),2000),"/"),A993))</f>
        <v/>
      </c>
      <c r="H993">
        <f>IF(G993="","",IFERROR(LEFT(SUBSTITUTE(G993,"#","?"),FIND("?",SUBSTITUTE(G993,"#","?"))-1),G993))</f>
        <v/>
      </c>
      <c r="I993">
        <f>IF(H993="","",LOWER(IF(AND(LEN(H993)&gt;1,RIGHT(H993,1)="/"),LEFT(H993,LEN(H993)-1),H993)))</f>
        <v/>
      </c>
      <c r="J993">
        <f>IF(I993="","",IFERROR(N(INDEX($A993:$E993,1,Rules!$H$16)),0))</f>
        <v/>
      </c>
      <c r="K993">
        <f>IF(I993="","",IFERROR(N(INDEX($A993:$E993,1,Rules!$H$17)),0))</f>
        <v/>
      </c>
      <c r="L993">
        <f>IF(I993="","",IFERROR(N(INDEX($A993:$E993,1,Rules!$H$18))*K993,0))</f>
        <v/>
      </c>
      <c r="M993">
        <f>IF(I993="","",IF(COUNTIF(Crawl!$EC$2:$EC$2001,I993)&gt;0,"Yes","No"))</f>
        <v/>
      </c>
    </row>
    <row r="994">
      <c r="G994">
        <f>IF(A994="","",IF(LEFT(A994,4)="http",IFERROR(MID(A994,FIND("/",A994,FIND("//",A994)+2),2000),"/"),A994))</f>
        <v/>
      </c>
      <c r="H994">
        <f>IF(G994="","",IFERROR(LEFT(SUBSTITUTE(G994,"#","?"),FIND("?",SUBSTITUTE(G994,"#","?"))-1),G994))</f>
        <v/>
      </c>
      <c r="I994">
        <f>IF(H994="","",LOWER(IF(AND(LEN(H994)&gt;1,RIGHT(H994,1)="/"),LEFT(H994,LEN(H994)-1),H994)))</f>
        <v/>
      </c>
      <c r="J994">
        <f>IF(I994="","",IFERROR(N(INDEX($A994:$E994,1,Rules!$H$16)),0))</f>
        <v/>
      </c>
      <c r="K994">
        <f>IF(I994="","",IFERROR(N(INDEX($A994:$E994,1,Rules!$H$17)),0))</f>
        <v/>
      </c>
      <c r="L994">
        <f>IF(I994="","",IFERROR(N(INDEX($A994:$E994,1,Rules!$H$18))*K994,0))</f>
        <v/>
      </c>
      <c r="M994">
        <f>IF(I994="","",IF(COUNTIF(Crawl!$EC$2:$EC$2001,I994)&gt;0,"Yes","No"))</f>
        <v/>
      </c>
    </row>
    <row r="995">
      <c r="G995">
        <f>IF(A995="","",IF(LEFT(A995,4)="http",IFERROR(MID(A995,FIND("/",A995,FIND("//",A995)+2),2000),"/"),A995))</f>
        <v/>
      </c>
      <c r="H995">
        <f>IF(G995="","",IFERROR(LEFT(SUBSTITUTE(G995,"#","?"),FIND("?",SUBSTITUTE(G995,"#","?"))-1),G995))</f>
        <v/>
      </c>
      <c r="I995">
        <f>IF(H995="","",LOWER(IF(AND(LEN(H995)&gt;1,RIGHT(H995,1)="/"),LEFT(H995,LEN(H995)-1),H995)))</f>
        <v/>
      </c>
      <c r="J995">
        <f>IF(I995="","",IFERROR(N(INDEX($A995:$E995,1,Rules!$H$16)),0))</f>
        <v/>
      </c>
      <c r="K995">
        <f>IF(I995="","",IFERROR(N(INDEX($A995:$E995,1,Rules!$H$17)),0))</f>
        <v/>
      </c>
      <c r="L995">
        <f>IF(I995="","",IFERROR(N(INDEX($A995:$E995,1,Rules!$H$18))*K995,0))</f>
        <v/>
      </c>
      <c r="M995">
        <f>IF(I995="","",IF(COUNTIF(Crawl!$EC$2:$EC$2001,I995)&gt;0,"Yes","No"))</f>
        <v/>
      </c>
    </row>
    <row r="996">
      <c r="G996">
        <f>IF(A996="","",IF(LEFT(A996,4)="http",IFERROR(MID(A996,FIND("/",A996,FIND("//",A996)+2),2000),"/"),A996))</f>
        <v/>
      </c>
      <c r="H996">
        <f>IF(G996="","",IFERROR(LEFT(SUBSTITUTE(G996,"#","?"),FIND("?",SUBSTITUTE(G996,"#","?"))-1),G996))</f>
        <v/>
      </c>
      <c r="I996">
        <f>IF(H996="","",LOWER(IF(AND(LEN(H996)&gt;1,RIGHT(H996,1)="/"),LEFT(H996,LEN(H996)-1),H996)))</f>
        <v/>
      </c>
      <c r="J996">
        <f>IF(I996="","",IFERROR(N(INDEX($A996:$E996,1,Rules!$H$16)),0))</f>
        <v/>
      </c>
      <c r="K996">
        <f>IF(I996="","",IFERROR(N(INDEX($A996:$E996,1,Rules!$H$17)),0))</f>
        <v/>
      </c>
      <c r="L996">
        <f>IF(I996="","",IFERROR(N(INDEX($A996:$E996,1,Rules!$H$18))*K996,0))</f>
        <v/>
      </c>
      <c r="M996">
        <f>IF(I996="","",IF(COUNTIF(Crawl!$EC$2:$EC$2001,I996)&gt;0,"Yes","No"))</f>
        <v/>
      </c>
    </row>
    <row r="997">
      <c r="G997">
        <f>IF(A997="","",IF(LEFT(A997,4)="http",IFERROR(MID(A997,FIND("/",A997,FIND("//",A997)+2),2000),"/"),A997))</f>
        <v/>
      </c>
      <c r="H997">
        <f>IF(G997="","",IFERROR(LEFT(SUBSTITUTE(G997,"#","?"),FIND("?",SUBSTITUTE(G997,"#","?"))-1),G997))</f>
        <v/>
      </c>
      <c r="I997">
        <f>IF(H997="","",LOWER(IF(AND(LEN(H997)&gt;1,RIGHT(H997,1)="/"),LEFT(H997,LEN(H997)-1),H997)))</f>
        <v/>
      </c>
      <c r="J997">
        <f>IF(I997="","",IFERROR(N(INDEX($A997:$E997,1,Rules!$H$16)),0))</f>
        <v/>
      </c>
      <c r="K997">
        <f>IF(I997="","",IFERROR(N(INDEX($A997:$E997,1,Rules!$H$17)),0))</f>
        <v/>
      </c>
      <c r="L997">
        <f>IF(I997="","",IFERROR(N(INDEX($A997:$E997,1,Rules!$H$18))*K997,0))</f>
        <v/>
      </c>
      <c r="M997">
        <f>IF(I997="","",IF(COUNTIF(Crawl!$EC$2:$EC$2001,I997)&gt;0,"Yes","No"))</f>
        <v/>
      </c>
    </row>
    <row r="998">
      <c r="G998">
        <f>IF(A998="","",IF(LEFT(A998,4)="http",IFERROR(MID(A998,FIND("/",A998,FIND("//",A998)+2),2000),"/"),A998))</f>
        <v/>
      </c>
      <c r="H998">
        <f>IF(G998="","",IFERROR(LEFT(SUBSTITUTE(G998,"#","?"),FIND("?",SUBSTITUTE(G998,"#","?"))-1),G998))</f>
        <v/>
      </c>
      <c r="I998">
        <f>IF(H998="","",LOWER(IF(AND(LEN(H998)&gt;1,RIGHT(H998,1)="/"),LEFT(H998,LEN(H998)-1),H998)))</f>
        <v/>
      </c>
      <c r="J998">
        <f>IF(I998="","",IFERROR(N(INDEX($A998:$E998,1,Rules!$H$16)),0))</f>
        <v/>
      </c>
      <c r="K998">
        <f>IF(I998="","",IFERROR(N(INDEX($A998:$E998,1,Rules!$H$17)),0))</f>
        <v/>
      </c>
      <c r="L998">
        <f>IF(I998="","",IFERROR(N(INDEX($A998:$E998,1,Rules!$H$18))*K998,0))</f>
        <v/>
      </c>
      <c r="M998">
        <f>IF(I998="","",IF(COUNTIF(Crawl!$EC$2:$EC$2001,I998)&gt;0,"Yes","No"))</f>
        <v/>
      </c>
    </row>
    <row r="999">
      <c r="G999">
        <f>IF(A999="","",IF(LEFT(A999,4)="http",IFERROR(MID(A999,FIND("/",A999,FIND("//",A999)+2),2000),"/"),A999))</f>
        <v/>
      </c>
      <c r="H999">
        <f>IF(G999="","",IFERROR(LEFT(SUBSTITUTE(G999,"#","?"),FIND("?",SUBSTITUTE(G999,"#","?"))-1),G999))</f>
        <v/>
      </c>
      <c r="I999">
        <f>IF(H999="","",LOWER(IF(AND(LEN(H999)&gt;1,RIGHT(H999,1)="/"),LEFT(H999,LEN(H999)-1),H999)))</f>
        <v/>
      </c>
      <c r="J999">
        <f>IF(I999="","",IFERROR(N(INDEX($A999:$E999,1,Rules!$H$16)),0))</f>
        <v/>
      </c>
      <c r="K999">
        <f>IF(I999="","",IFERROR(N(INDEX($A999:$E999,1,Rules!$H$17)),0))</f>
        <v/>
      </c>
      <c r="L999">
        <f>IF(I999="","",IFERROR(N(INDEX($A999:$E999,1,Rules!$H$18))*K999,0))</f>
        <v/>
      </c>
      <c r="M999">
        <f>IF(I999="","",IF(COUNTIF(Crawl!$EC$2:$EC$2001,I999)&gt;0,"Yes","No"))</f>
        <v/>
      </c>
    </row>
    <row r="1000">
      <c r="G1000">
        <f>IF(A1000="","",IF(LEFT(A1000,4)="http",IFERROR(MID(A1000,FIND("/",A1000,FIND("//",A1000)+2),2000),"/"),A1000))</f>
        <v/>
      </c>
      <c r="H1000">
        <f>IF(G1000="","",IFERROR(LEFT(SUBSTITUTE(G1000,"#","?"),FIND("?",SUBSTITUTE(G1000,"#","?"))-1),G1000))</f>
        <v/>
      </c>
      <c r="I1000">
        <f>IF(H1000="","",LOWER(IF(AND(LEN(H1000)&gt;1,RIGHT(H1000,1)="/"),LEFT(H1000,LEN(H1000)-1),H1000)))</f>
        <v/>
      </c>
      <c r="J1000">
        <f>IF(I1000="","",IFERROR(N(INDEX($A1000:$E1000,1,Rules!$H$16)),0))</f>
        <v/>
      </c>
      <c r="K1000">
        <f>IF(I1000="","",IFERROR(N(INDEX($A1000:$E1000,1,Rules!$H$17)),0))</f>
        <v/>
      </c>
      <c r="L1000">
        <f>IF(I1000="","",IFERROR(N(INDEX($A1000:$E1000,1,Rules!$H$18))*K1000,0))</f>
        <v/>
      </c>
      <c r="M1000">
        <f>IF(I1000="","",IF(COUNTIF(Crawl!$EC$2:$EC$2001,I1000)&gt;0,"Yes","No"))</f>
        <v/>
      </c>
    </row>
    <row r="1001">
      <c r="G1001">
        <f>IF(A1001="","",IF(LEFT(A1001,4)="http",IFERROR(MID(A1001,FIND("/",A1001,FIND("//",A1001)+2),2000),"/"),A1001))</f>
        <v/>
      </c>
      <c r="H1001">
        <f>IF(G1001="","",IFERROR(LEFT(SUBSTITUTE(G1001,"#","?"),FIND("?",SUBSTITUTE(G1001,"#","?"))-1),G1001))</f>
        <v/>
      </c>
      <c r="I1001">
        <f>IF(H1001="","",LOWER(IF(AND(LEN(H1001)&gt;1,RIGHT(H1001,1)="/"),LEFT(H1001,LEN(H1001)-1),H1001)))</f>
        <v/>
      </c>
      <c r="J1001">
        <f>IF(I1001="","",IFERROR(N(INDEX($A1001:$E1001,1,Rules!$H$16)),0))</f>
        <v/>
      </c>
      <c r="K1001">
        <f>IF(I1001="","",IFERROR(N(INDEX($A1001:$E1001,1,Rules!$H$17)),0))</f>
        <v/>
      </c>
      <c r="L1001">
        <f>IF(I1001="","",IFERROR(N(INDEX($A1001:$E1001,1,Rules!$H$18))*K1001,0))</f>
        <v/>
      </c>
      <c r="M1001">
        <f>IF(I1001="","",IF(COUNTIF(Crawl!$EC$2:$EC$2001,I1001)&gt;0,"Yes","No"))</f>
        <v/>
      </c>
    </row>
    <row r="1002">
      <c r="G1002">
        <f>IF(A1002="","",IF(LEFT(A1002,4)="http",IFERROR(MID(A1002,FIND("/",A1002,FIND("//",A1002)+2),2000),"/"),A1002))</f>
        <v/>
      </c>
      <c r="H1002">
        <f>IF(G1002="","",IFERROR(LEFT(SUBSTITUTE(G1002,"#","?"),FIND("?",SUBSTITUTE(G1002,"#","?"))-1),G1002))</f>
        <v/>
      </c>
      <c r="I1002">
        <f>IF(H1002="","",LOWER(IF(AND(LEN(H1002)&gt;1,RIGHT(H1002,1)="/"),LEFT(H1002,LEN(H1002)-1),H1002)))</f>
        <v/>
      </c>
      <c r="J1002">
        <f>IF(I1002="","",IFERROR(N(INDEX($A1002:$E1002,1,Rules!$H$16)),0))</f>
        <v/>
      </c>
      <c r="K1002">
        <f>IF(I1002="","",IFERROR(N(INDEX($A1002:$E1002,1,Rules!$H$17)),0))</f>
        <v/>
      </c>
      <c r="L1002">
        <f>IF(I1002="","",IFERROR(N(INDEX($A1002:$E1002,1,Rules!$H$18))*K1002,0))</f>
        <v/>
      </c>
      <c r="M1002">
        <f>IF(I1002="","",IF(COUNTIF(Crawl!$EC$2:$EC$2001,I1002)&gt;0,"Yes","No"))</f>
        <v/>
      </c>
    </row>
    <row r="1003">
      <c r="G1003">
        <f>IF(A1003="","",IF(LEFT(A1003,4)="http",IFERROR(MID(A1003,FIND("/",A1003,FIND("//",A1003)+2),2000),"/"),A1003))</f>
        <v/>
      </c>
      <c r="H1003">
        <f>IF(G1003="","",IFERROR(LEFT(SUBSTITUTE(G1003,"#","?"),FIND("?",SUBSTITUTE(G1003,"#","?"))-1),G1003))</f>
        <v/>
      </c>
      <c r="I1003">
        <f>IF(H1003="","",LOWER(IF(AND(LEN(H1003)&gt;1,RIGHT(H1003,1)="/"),LEFT(H1003,LEN(H1003)-1),H1003)))</f>
        <v/>
      </c>
      <c r="J1003">
        <f>IF(I1003="","",IFERROR(N(INDEX($A1003:$E1003,1,Rules!$H$16)),0))</f>
        <v/>
      </c>
      <c r="K1003">
        <f>IF(I1003="","",IFERROR(N(INDEX($A1003:$E1003,1,Rules!$H$17)),0))</f>
        <v/>
      </c>
      <c r="L1003">
        <f>IF(I1003="","",IFERROR(N(INDEX($A1003:$E1003,1,Rules!$H$18))*K1003,0))</f>
        <v/>
      </c>
      <c r="M1003">
        <f>IF(I1003="","",IF(COUNTIF(Crawl!$EC$2:$EC$2001,I1003)&gt;0,"Yes","No"))</f>
        <v/>
      </c>
    </row>
    <row r="1004">
      <c r="G1004">
        <f>IF(A1004="","",IF(LEFT(A1004,4)="http",IFERROR(MID(A1004,FIND("/",A1004,FIND("//",A1004)+2),2000),"/"),A1004))</f>
        <v/>
      </c>
      <c r="H1004">
        <f>IF(G1004="","",IFERROR(LEFT(SUBSTITUTE(G1004,"#","?"),FIND("?",SUBSTITUTE(G1004,"#","?"))-1),G1004))</f>
        <v/>
      </c>
      <c r="I1004">
        <f>IF(H1004="","",LOWER(IF(AND(LEN(H1004)&gt;1,RIGHT(H1004,1)="/"),LEFT(H1004,LEN(H1004)-1),H1004)))</f>
        <v/>
      </c>
      <c r="J1004">
        <f>IF(I1004="","",IFERROR(N(INDEX($A1004:$E1004,1,Rules!$H$16)),0))</f>
        <v/>
      </c>
      <c r="K1004">
        <f>IF(I1004="","",IFERROR(N(INDEX($A1004:$E1004,1,Rules!$H$17)),0))</f>
        <v/>
      </c>
      <c r="L1004">
        <f>IF(I1004="","",IFERROR(N(INDEX($A1004:$E1004,1,Rules!$H$18))*K1004,0))</f>
        <v/>
      </c>
      <c r="M1004">
        <f>IF(I1004="","",IF(COUNTIF(Crawl!$EC$2:$EC$2001,I1004)&gt;0,"Yes","No"))</f>
        <v/>
      </c>
    </row>
    <row r="1005">
      <c r="G1005">
        <f>IF(A1005="","",IF(LEFT(A1005,4)="http",IFERROR(MID(A1005,FIND("/",A1005,FIND("//",A1005)+2),2000),"/"),A1005))</f>
        <v/>
      </c>
      <c r="H1005">
        <f>IF(G1005="","",IFERROR(LEFT(SUBSTITUTE(G1005,"#","?"),FIND("?",SUBSTITUTE(G1005,"#","?"))-1),G1005))</f>
        <v/>
      </c>
      <c r="I1005">
        <f>IF(H1005="","",LOWER(IF(AND(LEN(H1005)&gt;1,RIGHT(H1005,1)="/"),LEFT(H1005,LEN(H1005)-1),H1005)))</f>
        <v/>
      </c>
      <c r="J1005">
        <f>IF(I1005="","",IFERROR(N(INDEX($A1005:$E1005,1,Rules!$H$16)),0))</f>
        <v/>
      </c>
      <c r="K1005">
        <f>IF(I1005="","",IFERROR(N(INDEX($A1005:$E1005,1,Rules!$H$17)),0))</f>
        <v/>
      </c>
      <c r="L1005">
        <f>IF(I1005="","",IFERROR(N(INDEX($A1005:$E1005,1,Rules!$H$18))*K1005,0))</f>
        <v/>
      </c>
      <c r="M1005">
        <f>IF(I1005="","",IF(COUNTIF(Crawl!$EC$2:$EC$2001,I1005)&gt;0,"Yes","No"))</f>
        <v/>
      </c>
    </row>
    <row r="1006">
      <c r="G1006">
        <f>IF(A1006="","",IF(LEFT(A1006,4)="http",IFERROR(MID(A1006,FIND("/",A1006,FIND("//",A1006)+2),2000),"/"),A1006))</f>
        <v/>
      </c>
      <c r="H1006">
        <f>IF(G1006="","",IFERROR(LEFT(SUBSTITUTE(G1006,"#","?"),FIND("?",SUBSTITUTE(G1006,"#","?"))-1),G1006))</f>
        <v/>
      </c>
      <c r="I1006">
        <f>IF(H1006="","",LOWER(IF(AND(LEN(H1006)&gt;1,RIGHT(H1006,1)="/"),LEFT(H1006,LEN(H1006)-1),H1006)))</f>
        <v/>
      </c>
      <c r="J1006">
        <f>IF(I1006="","",IFERROR(N(INDEX($A1006:$E1006,1,Rules!$H$16)),0))</f>
        <v/>
      </c>
      <c r="K1006">
        <f>IF(I1006="","",IFERROR(N(INDEX($A1006:$E1006,1,Rules!$H$17)),0))</f>
        <v/>
      </c>
      <c r="L1006">
        <f>IF(I1006="","",IFERROR(N(INDEX($A1006:$E1006,1,Rules!$H$18))*K1006,0))</f>
        <v/>
      </c>
      <c r="M1006">
        <f>IF(I1006="","",IF(COUNTIF(Crawl!$EC$2:$EC$2001,I1006)&gt;0,"Yes","No"))</f>
        <v/>
      </c>
    </row>
    <row r="1007">
      <c r="G1007">
        <f>IF(A1007="","",IF(LEFT(A1007,4)="http",IFERROR(MID(A1007,FIND("/",A1007,FIND("//",A1007)+2),2000),"/"),A1007))</f>
        <v/>
      </c>
      <c r="H1007">
        <f>IF(G1007="","",IFERROR(LEFT(SUBSTITUTE(G1007,"#","?"),FIND("?",SUBSTITUTE(G1007,"#","?"))-1),G1007))</f>
        <v/>
      </c>
      <c r="I1007">
        <f>IF(H1007="","",LOWER(IF(AND(LEN(H1007)&gt;1,RIGHT(H1007,1)="/"),LEFT(H1007,LEN(H1007)-1),H1007)))</f>
        <v/>
      </c>
      <c r="J1007">
        <f>IF(I1007="","",IFERROR(N(INDEX($A1007:$E1007,1,Rules!$H$16)),0))</f>
        <v/>
      </c>
      <c r="K1007">
        <f>IF(I1007="","",IFERROR(N(INDEX($A1007:$E1007,1,Rules!$H$17)),0))</f>
        <v/>
      </c>
      <c r="L1007">
        <f>IF(I1007="","",IFERROR(N(INDEX($A1007:$E1007,1,Rules!$H$18))*K1007,0))</f>
        <v/>
      </c>
      <c r="M1007">
        <f>IF(I1007="","",IF(COUNTIF(Crawl!$EC$2:$EC$2001,I1007)&gt;0,"Yes","No"))</f>
        <v/>
      </c>
    </row>
    <row r="1008">
      <c r="G1008">
        <f>IF(A1008="","",IF(LEFT(A1008,4)="http",IFERROR(MID(A1008,FIND("/",A1008,FIND("//",A1008)+2),2000),"/"),A1008))</f>
        <v/>
      </c>
      <c r="H1008">
        <f>IF(G1008="","",IFERROR(LEFT(SUBSTITUTE(G1008,"#","?"),FIND("?",SUBSTITUTE(G1008,"#","?"))-1),G1008))</f>
        <v/>
      </c>
      <c r="I1008">
        <f>IF(H1008="","",LOWER(IF(AND(LEN(H1008)&gt;1,RIGHT(H1008,1)="/"),LEFT(H1008,LEN(H1008)-1),H1008)))</f>
        <v/>
      </c>
      <c r="J1008">
        <f>IF(I1008="","",IFERROR(N(INDEX($A1008:$E1008,1,Rules!$H$16)),0))</f>
        <v/>
      </c>
      <c r="K1008">
        <f>IF(I1008="","",IFERROR(N(INDEX($A1008:$E1008,1,Rules!$H$17)),0))</f>
        <v/>
      </c>
      <c r="L1008">
        <f>IF(I1008="","",IFERROR(N(INDEX($A1008:$E1008,1,Rules!$H$18))*K1008,0))</f>
        <v/>
      </c>
      <c r="M1008">
        <f>IF(I1008="","",IF(COUNTIF(Crawl!$EC$2:$EC$2001,I1008)&gt;0,"Yes","No"))</f>
        <v/>
      </c>
    </row>
    <row r="1009">
      <c r="G1009">
        <f>IF(A1009="","",IF(LEFT(A1009,4)="http",IFERROR(MID(A1009,FIND("/",A1009,FIND("//",A1009)+2),2000),"/"),A1009))</f>
        <v/>
      </c>
      <c r="H1009">
        <f>IF(G1009="","",IFERROR(LEFT(SUBSTITUTE(G1009,"#","?"),FIND("?",SUBSTITUTE(G1009,"#","?"))-1),G1009))</f>
        <v/>
      </c>
      <c r="I1009">
        <f>IF(H1009="","",LOWER(IF(AND(LEN(H1009)&gt;1,RIGHT(H1009,1)="/"),LEFT(H1009,LEN(H1009)-1),H1009)))</f>
        <v/>
      </c>
      <c r="J1009">
        <f>IF(I1009="","",IFERROR(N(INDEX($A1009:$E1009,1,Rules!$H$16)),0))</f>
        <v/>
      </c>
      <c r="K1009">
        <f>IF(I1009="","",IFERROR(N(INDEX($A1009:$E1009,1,Rules!$H$17)),0))</f>
        <v/>
      </c>
      <c r="L1009">
        <f>IF(I1009="","",IFERROR(N(INDEX($A1009:$E1009,1,Rules!$H$18))*K1009,0))</f>
        <v/>
      </c>
      <c r="M1009">
        <f>IF(I1009="","",IF(COUNTIF(Crawl!$EC$2:$EC$2001,I1009)&gt;0,"Yes","No"))</f>
        <v/>
      </c>
    </row>
    <row r="1010">
      <c r="G1010">
        <f>IF(A1010="","",IF(LEFT(A1010,4)="http",IFERROR(MID(A1010,FIND("/",A1010,FIND("//",A1010)+2),2000),"/"),A1010))</f>
        <v/>
      </c>
      <c r="H1010">
        <f>IF(G1010="","",IFERROR(LEFT(SUBSTITUTE(G1010,"#","?"),FIND("?",SUBSTITUTE(G1010,"#","?"))-1),G1010))</f>
        <v/>
      </c>
      <c r="I1010">
        <f>IF(H1010="","",LOWER(IF(AND(LEN(H1010)&gt;1,RIGHT(H1010,1)="/"),LEFT(H1010,LEN(H1010)-1),H1010)))</f>
        <v/>
      </c>
      <c r="J1010">
        <f>IF(I1010="","",IFERROR(N(INDEX($A1010:$E1010,1,Rules!$H$16)),0))</f>
        <v/>
      </c>
      <c r="K1010">
        <f>IF(I1010="","",IFERROR(N(INDEX($A1010:$E1010,1,Rules!$H$17)),0))</f>
        <v/>
      </c>
      <c r="L1010">
        <f>IF(I1010="","",IFERROR(N(INDEX($A1010:$E1010,1,Rules!$H$18))*K1010,0))</f>
        <v/>
      </c>
      <c r="M1010">
        <f>IF(I1010="","",IF(COUNTIF(Crawl!$EC$2:$EC$2001,I1010)&gt;0,"Yes","No"))</f>
        <v/>
      </c>
    </row>
    <row r="1011">
      <c r="G1011">
        <f>IF(A1011="","",IF(LEFT(A1011,4)="http",IFERROR(MID(A1011,FIND("/",A1011,FIND("//",A1011)+2),2000),"/"),A1011))</f>
        <v/>
      </c>
      <c r="H1011">
        <f>IF(G1011="","",IFERROR(LEFT(SUBSTITUTE(G1011,"#","?"),FIND("?",SUBSTITUTE(G1011,"#","?"))-1),G1011))</f>
        <v/>
      </c>
      <c r="I1011">
        <f>IF(H1011="","",LOWER(IF(AND(LEN(H1011)&gt;1,RIGHT(H1011,1)="/"),LEFT(H1011,LEN(H1011)-1),H1011)))</f>
        <v/>
      </c>
      <c r="J1011">
        <f>IF(I1011="","",IFERROR(N(INDEX($A1011:$E1011,1,Rules!$H$16)),0))</f>
        <v/>
      </c>
      <c r="K1011">
        <f>IF(I1011="","",IFERROR(N(INDEX($A1011:$E1011,1,Rules!$H$17)),0))</f>
        <v/>
      </c>
      <c r="L1011">
        <f>IF(I1011="","",IFERROR(N(INDEX($A1011:$E1011,1,Rules!$H$18))*K1011,0))</f>
        <v/>
      </c>
      <c r="M1011">
        <f>IF(I1011="","",IF(COUNTIF(Crawl!$EC$2:$EC$2001,I1011)&gt;0,"Yes","No"))</f>
        <v/>
      </c>
    </row>
    <row r="1012">
      <c r="G1012">
        <f>IF(A1012="","",IF(LEFT(A1012,4)="http",IFERROR(MID(A1012,FIND("/",A1012,FIND("//",A1012)+2),2000),"/"),A1012))</f>
        <v/>
      </c>
      <c r="H1012">
        <f>IF(G1012="","",IFERROR(LEFT(SUBSTITUTE(G1012,"#","?"),FIND("?",SUBSTITUTE(G1012,"#","?"))-1),G1012))</f>
        <v/>
      </c>
      <c r="I1012">
        <f>IF(H1012="","",LOWER(IF(AND(LEN(H1012)&gt;1,RIGHT(H1012,1)="/"),LEFT(H1012,LEN(H1012)-1),H1012)))</f>
        <v/>
      </c>
      <c r="J1012">
        <f>IF(I1012="","",IFERROR(N(INDEX($A1012:$E1012,1,Rules!$H$16)),0))</f>
        <v/>
      </c>
      <c r="K1012">
        <f>IF(I1012="","",IFERROR(N(INDEX($A1012:$E1012,1,Rules!$H$17)),0))</f>
        <v/>
      </c>
      <c r="L1012">
        <f>IF(I1012="","",IFERROR(N(INDEX($A1012:$E1012,1,Rules!$H$18))*K1012,0))</f>
        <v/>
      </c>
      <c r="M1012">
        <f>IF(I1012="","",IF(COUNTIF(Crawl!$EC$2:$EC$2001,I1012)&gt;0,"Yes","No"))</f>
        <v/>
      </c>
    </row>
    <row r="1013">
      <c r="G1013">
        <f>IF(A1013="","",IF(LEFT(A1013,4)="http",IFERROR(MID(A1013,FIND("/",A1013,FIND("//",A1013)+2),2000),"/"),A1013))</f>
        <v/>
      </c>
      <c r="H1013">
        <f>IF(G1013="","",IFERROR(LEFT(SUBSTITUTE(G1013,"#","?"),FIND("?",SUBSTITUTE(G1013,"#","?"))-1),G1013))</f>
        <v/>
      </c>
      <c r="I1013">
        <f>IF(H1013="","",LOWER(IF(AND(LEN(H1013)&gt;1,RIGHT(H1013,1)="/"),LEFT(H1013,LEN(H1013)-1),H1013)))</f>
        <v/>
      </c>
      <c r="J1013">
        <f>IF(I1013="","",IFERROR(N(INDEX($A1013:$E1013,1,Rules!$H$16)),0))</f>
        <v/>
      </c>
      <c r="K1013">
        <f>IF(I1013="","",IFERROR(N(INDEX($A1013:$E1013,1,Rules!$H$17)),0))</f>
        <v/>
      </c>
      <c r="L1013">
        <f>IF(I1013="","",IFERROR(N(INDEX($A1013:$E1013,1,Rules!$H$18))*K1013,0))</f>
        <v/>
      </c>
      <c r="M1013">
        <f>IF(I1013="","",IF(COUNTIF(Crawl!$EC$2:$EC$2001,I1013)&gt;0,"Yes","No"))</f>
        <v/>
      </c>
    </row>
    <row r="1014">
      <c r="G1014">
        <f>IF(A1014="","",IF(LEFT(A1014,4)="http",IFERROR(MID(A1014,FIND("/",A1014,FIND("//",A1014)+2),2000),"/"),A1014))</f>
        <v/>
      </c>
      <c r="H1014">
        <f>IF(G1014="","",IFERROR(LEFT(SUBSTITUTE(G1014,"#","?"),FIND("?",SUBSTITUTE(G1014,"#","?"))-1),G1014))</f>
        <v/>
      </c>
      <c r="I1014">
        <f>IF(H1014="","",LOWER(IF(AND(LEN(H1014)&gt;1,RIGHT(H1014,1)="/"),LEFT(H1014,LEN(H1014)-1),H1014)))</f>
        <v/>
      </c>
      <c r="J1014">
        <f>IF(I1014="","",IFERROR(N(INDEX($A1014:$E1014,1,Rules!$H$16)),0))</f>
        <v/>
      </c>
      <c r="K1014">
        <f>IF(I1014="","",IFERROR(N(INDEX($A1014:$E1014,1,Rules!$H$17)),0))</f>
        <v/>
      </c>
      <c r="L1014">
        <f>IF(I1014="","",IFERROR(N(INDEX($A1014:$E1014,1,Rules!$H$18))*K1014,0))</f>
        <v/>
      </c>
      <c r="M1014">
        <f>IF(I1014="","",IF(COUNTIF(Crawl!$EC$2:$EC$2001,I1014)&gt;0,"Yes","No"))</f>
        <v/>
      </c>
    </row>
    <row r="1015">
      <c r="G1015">
        <f>IF(A1015="","",IF(LEFT(A1015,4)="http",IFERROR(MID(A1015,FIND("/",A1015,FIND("//",A1015)+2),2000),"/"),A1015))</f>
        <v/>
      </c>
      <c r="H1015">
        <f>IF(G1015="","",IFERROR(LEFT(SUBSTITUTE(G1015,"#","?"),FIND("?",SUBSTITUTE(G1015,"#","?"))-1),G1015))</f>
        <v/>
      </c>
      <c r="I1015">
        <f>IF(H1015="","",LOWER(IF(AND(LEN(H1015)&gt;1,RIGHT(H1015,1)="/"),LEFT(H1015,LEN(H1015)-1),H1015)))</f>
        <v/>
      </c>
      <c r="J1015">
        <f>IF(I1015="","",IFERROR(N(INDEX($A1015:$E1015,1,Rules!$H$16)),0))</f>
        <v/>
      </c>
      <c r="K1015">
        <f>IF(I1015="","",IFERROR(N(INDEX($A1015:$E1015,1,Rules!$H$17)),0))</f>
        <v/>
      </c>
      <c r="L1015">
        <f>IF(I1015="","",IFERROR(N(INDEX($A1015:$E1015,1,Rules!$H$18))*K1015,0))</f>
        <v/>
      </c>
      <c r="M1015">
        <f>IF(I1015="","",IF(COUNTIF(Crawl!$EC$2:$EC$2001,I1015)&gt;0,"Yes","No"))</f>
        <v/>
      </c>
    </row>
    <row r="1016">
      <c r="G1016">
        <f>IF(A1016="","",IF(LEFT(A1016,4)="http",IFERROR(MID(A1016,FIND("/",A1016,FIND("//",A1016)+2),2000),"/"),A1016))</f>
        <v/>
      </c>
      <c r="H1016">
        <f>IF(G1016="","",IFERROR(LEFT(SUBSTITUTE(G1016,"#","?"),FIND("?",SUBSTITUTE(G1016,"#","?"))-1),G1016))</f>
        <v/>
      </c>
      <c r="I1016">
        <f>IF(H1016="","",LOWER(IF(AND(LEN(H1016)&gt;1,RIGHT(H1016,1)="/"),LEFT(H1016,LEN(H1016)-1),H1016)))</f>
        <v/>
      </c>
      <c r="J1016">
        <f>IF(I1016="","",IFERROR(N(INDEX($A1016:$E1016,1,Rules!$H$16)),0))</f>
        <v/>
      </c>
      <c r="K1016">
        <f>IF(I1016="","",IFERROR(N(INDEX($A1016:$E1016,1,Rules!$H$17)),0))</f>
        <v/>
      </c>
      <c r="L1016">
        <f>IF(I1016="","",IFERROR(N(INDEX($A1016:$E1016,1,Rules!$H$18))*K1016,0))</f>
        <v/>
      </c>
      <c r="M1016">
        <f>IF(I1016="","",IF(COUNTIF(Crawl!$EC$2:$EC$2001,I1016)&gt;0,"Yes","No"))</f>
        <v/>
      </c>
    </row>
    <row r="1017">
      <c r="G1017">
        <f>IF(A1017="","",IF(LEFT(A1017,4)="http",IFERROR(MID(A1017,FIND("/",A1017,FIND("//",A1017)+2),2000),"/"),A1017))</f>
        <v/>
      </c>
      <c r="H1017">
        <f>IF(G1017="","",IFERROR(LEFT(SUBSTITUTE(G1017,"#","?"),FIND("?",SUBSTITUTE(G1017,"#","?"))-1),G1017))</f>
        <v/>
      </c>
      <c r="I1017">
        <f>IF(H1017="","",LOWER(IF(AND(LEN(H1017)&gt;1,RIGHT(H1017,1)="/"),LEFT(H1017,LEN(H1017)-1),H1017)))</f>
        <v/>
      </c>
      <c r="J1017">
        <f>IF(I1017="","",IFERROR(N(INDEX($A1017:$E1017,1,Rules!$H$16)),0))</f>
        <v/>
      </c>
      <c r="K1017">
        <f>IF(I1017="","",IFERROR(N(INDEX($A1017:$E1017,1,Rules!$H$17)),0))</f>
        <v/>
      </c>
      <c r="L1017">
        <f>IF(I1017="","",IFERROR(N(INDEX($A1017:$E1017,1,Rules!$H$18))*K1017,0))</f>
        <v/>
      </c>
      <c r="M1017">
        <f>IF(I1017="","",IF(COUNTIF(Crawl!$EC$2:$EC$2001,I1017)&gt;0,"Yes","No"))</f>
        <v/>
      </c>
    </row>
    <row r="1018">
      <c r="G1018">
        <f>IF(A1018="","",IF(LEFT(A1018,4)="http",IFERROR(MID(A1018,FIND("/",A1018,FIND("//",A1018)+2),2000),"/"),A1018))</f>
        <v/>
      </c>
      <c r="H1018">
        <f>IF(G1018="","",IFERROR(LEFT(SUBSTITUTE(G1018,"#","?"),FIND("?",SUBSTITUTE(G1018,"#","?"))-1),G1018))</f>
        <v/>
      </c>
      <c r="I1018">
        <f>IF(H1018="","",LOWER(IF(AND(LEN(H1018)&gt;1,RIGHT(H1018,1)="/"),LEFT(H1018,LEN(H1018)-1),H1018)))</f>
        <v/>
      </c>
      <c r="J1018">
        <f>IF(I1018="","",IFERROR(N(INDEX($A1018:$E1018,1,Rules!$H$16)),0))</f>
        <v/>
      </c>
      <c r="K1018">
        <f>IF(I1018="","",IFERROR(N(INDEX($A1018:$E1018,1,Rules!$H$17)),0))</f>
        <v/>
      </c>
      <c r="L1018">
        <f>IF(I1018="","",IFERROR(N(INDEX($A1018:$E1018,1,Rules!$H$18))*K1018,0))</f>
        <v/>
      </c>
      <c r="M1018">
        <f>IF(I1018="","",IF(COUNTIF(Crawl!$EC$2:$EC$2001,I1018)&gt;0,"Yes","No"))</f>
        <v/>
      </c>
    </row>
    <row r="1019">
      <c r="G1019">
        <f>IF(A1019="","",IF(LEFT(A1019,4)="http",IFERROR(MID(A1019,FIND("/",A1019,FIND("//",A1019)+2),2000),"/"),A1019))</f>
        <v/>
      </c>
      <c r="H1019">
        <f>IF(G1019="","",IFERROR(LEFT(SUBSTITUTE(G1019,"#","?"),FIND("?",SUBSTITUTE(G1019,"#","?"))-1),G1019))</f>
        <v/>
      </c>
      <c r="I1019">
        <f>IF(H1019="","",LOWER(IF(AND(LEN(H1019)&gt;1,RIGHT(H1019,1)="/"),LEFT(H1019,LEN(H1019)-1),H1019)))</f>
        <v/>
      </c>
      <c r="J1019">
        <f>IF(I1019="","",IFERROR(N(INDEX($A1019:$E1019,1,Rules!$H$16)),0))</f>
        <v/>
      </c>
      <c r="K1019">
        <f>IF(I1019="","",IFERROR(N(INDEX($A1019:$E1019,1,Rules!$H$17)),0))</f>
        <v/>
      </c>
      <c r="L1019">
        <f>IF(I1019="","",IFERROR(N(INDEX($A1019:$E1019,1,Rules!$H$18))*K1019,0))</f>
        <v/>
      </c>
      <c r="M1019">
        <f>IF(I1019="","",IF(COUNTIF(Crawl!$EC$2:$EC$2001,I1019)&gt;0,"Yes","No"))</f>
        <v/>
      </c>
    </row>
    <row r="1020">
      <c r="G1020">
        <f>IF(A1020="","",IF(LEFT(A1020,4)="http",IFERROR(MID(A1020,FIND("/",A1020,FIND("//",A1020)+2),2000),"/"),A1020))</f>
        <v/>
      </c>
      <c r="H1020">
        <f>IF(G1020="","",IFERROR(LEFT(SUBSTITUTE(G1020,"#","?"),FIND("?",SUBSTITUTE(G1020,"#","?"))-1),G1020))</f>
        <v/>
      </c>
      <c r="I1020">
        <f>IF(H1020="","",LOWER(IF(AND(LEN(H1020)&gt;1,RIGHT(H1020,1)="/"),LEFT(H1020,LEN(H1020)-1),H1020)))</f>
        <v/>
      </c>
      <c r="J1020">
        <f>IF(I1020="","",IFERROR(N(INDEX($A1020:$E1020,1,Rules!$H$16)),0))</f>
        <v/>
      </c>
      <c r="K1020">
        <f>IF(I1020="","",IFERROR(N(INDEX($A1020:$E1020,1,Rules!$H$17)),0))</f>
        <v/>
      </c>
      <c r="L1020">
        <f>IF(I1020="","",IFERROR(N(INDEX($A1020:$E1020,1,Rules!$H$18))*K1020,0))</f>
        <v/>
      </c>
      <c r="M1020">
        <f>IF(I1020="","",IF(COUNTIF(Crawl!$EC$2:$EC$2001,I1020)&gt;0,"Yes","No"))</f>
        <v/>
      </c>
    </row>
    <row r="1021">
      <c r="G1021">
        <f>IF(A1021="","",IF(LEFT(A1021,4)="http",IFERROR(MID(A1021,FIND("/",A1021,FIND("//",A1021)+2),2000),"/"),A1021))</f>
        <v/>
      </c>
      <c r="H1021">
        <f>IF(G1021="","",IFERROR(LEFT(SUBSTITUTE(G1021,"#","?"),FIND("?",SUBSTITUTE(G1021,"#","?"))-1),G1021))</f>
        <v/>
      </c>
      <c r="I1021">
        <f>IF(H1021="","",LOWER(IF(AND(LEN(H1021)&gt;1,RIGHT(H1021,1)="/"),LEFT(H1021,LEN(H1021)-1),H1021)))</f>
        <v/>
      </c>
      <c r="J1021">
        <f>IF(I1021="","",IFERROR(N(INDEX($A1021:$E1021,1,Rules!$H$16)),0))</f>
        <v/>
      </c>
      <c r="K1021">
        <f>IF(I1021="","",IFERROR(N(INDEX($A1021:$E1021,1,Rules!$H$17)),0))</f>
        <v/>
      </c>
      <c r="L1021">
        <f>IF(I1021="","",IFERROR(N(INDEX($A1021:$E1021,1,Rules!$H$18))*K1021,0))</f>
        <v/>
      </c>
      <c r="M1021">
        <f>IF(I1021="","",IF(COUNTIF(Crawl!$EC$2:$EC$2001,I1021)&gt;0,"Yes","No"))</f>
        <v/>
      </c>
    </row>
    <row r="1022">
      <c r="G1022">
        <f>IF(A1022="","",IF(LEFT(A1022,4)="http",IFERROR(MID(A1022,FIND("/",A1022,FIND("//",A1022)+2),2000),"/"),A1022))</f>
        <v/>
      </c>
      <c r="H1022">
        <f>IF(G1022="","",IFERROR(LEFT(SUBSTITUTE(G1022,"#","?"),FIND("?",SUBSTITUTE(G1022,"#","?"))-1),G1022))</f>
        <v/>
      </c>
      <c r="I1022">
        <f>IF(H1022="","",LOWER(IF(AND(LEN(H1022)&gt;1,RIGHT(H1022,1)="/"),LEFT(H1022,LEN(H1022)-1),H1022)))</f>
        <v/>
      </c>
      <c r="J1022">
        <f>IF(I1022="","",IFERROR(N(INDEX($A1022:$E1022,1,Rules!$H$16)),0))</f>
        <v/>
      </c>
      <c r="K1022">
        <f>IF(I1022="","",IFERROR(N(INDEX($A1022:$E1022,1,Rules!$H$17)),0))</f>
        <v/>
      </c>
      <c r="L1022">
        <f>IF(I1022="","",IFERROR(N(INDEX($A1022:$E1022,1,Rules!$H$18))*K1022,0))</f>
        <v/>
      </c>
      <c r="M1022">
        <f>IF(I1022="","",IF(COUNTIF(Crawl!$EC$2:$EC$2001,I1022)&gt;0,"Yes","No"))</f>
        <v/>
      </c>
    </row>
    <row r="1023">
      <c r="G1023">
        <f>IF(A1023="","",IF(LEFT(A1023,4)="http",IFERROR(MID(A1023,FIND("/",A1023,FIND("//",A1023)+2),2000),"/"),A1023))</f>
        <v/>
      </c>
      <c r="H1023">
        <f>IF(G1023="","",IFERROR(LEFT(SUBSTITUTE(G1023,"#","?"),FIND("?",SUBSTITUTE(G1023,"#","?"))-1),G1023))</f>
        <v/>
      </c>
      <c r="I1023">
        <f>IF(H1023="","",LOWER(IF(AND(LEN(H1023)&gt;1,RIGHT(H1023,1)="/"),LEFT(H1023,LEN(H1023)-1),H1023)))</f>
        <v/>
      </c>
      <c r="J1023">
        <f>IF(I1023="","",IFERROR(N(INDEX($A1023:$E1023,1,Rules!$H$16)),0))</f>
        <v/>
      </c>
      <c r="K1023">
        <f>IF(I1023="","",IFERROR(N(INDEX($A1023:$E1023,1,Rules!$H$17)),0))</f>
        <v/>
      </c>
      <c r="L1023">
        <f>IF(I1023="","",IFERROR(N(INDEX($A1023:$E1023,1,Rules!$H$18))*K1023,0))</f>
        <v/>
      </c>
      <c r="M1023">
        <f>IF(I1023="","",IF(COUNTIF(Crawl!$EC$2:$EC$2001,I1023)&gt;0,"Yes","No"))</f>
        <v/>
      </c>
    </row>
    <row r="1024">
      <c r="G1024">
        <f>IF(A1024="","",IF(LEFT(A1024,4)="http",IFERROR(MID(A1024,FIND("/",A1024,FIND("//",A1024)+2),2000),"/"),A1024))</f>
        <v/>
      </c>
      <c r="H1024">
        <f>IF(G1024="","",IFERROR(LEFT(SUBSTITUTE(G1024,"#","?"),FIND("?",SUBSTITUTE(G1024,"#","?"))-1),G1024))</f>
        <v/>
      </c>
      <c r="I1024">
        <f>IF(H1024="","",LOWER(IF(AND(LEN(H1024)&gt;1,RIGHT(H1024,1)="/"),LEFT(H1024,LEN(H1024)-1),H1024)))</f>
        <v/>
      </c>
      <c r="J1024">
        <f>IF(I1024="","",IFERROR(N(INDEX($A1024:$E1024,1,Rules!$H$16)),0))</f>
        <v/>
      </c>
      <c r="K1024">
        <f>IF(I1024="","",IFERROR(N(INDEX($A1024:$E1024,1,Rules!$H$17)),0))</f>
        <v/>
      </c>
      <c r="L1024">
        <f>IF(I1024="","",IFERROR(N(INDEX($A1024:$E1024,1,Rules!$H$18))*K1024,0))</f>
        <v/>
      </c>
      <c r="M1024">
        <f>IF(I1024="","",IF(COUNTIF(Crawl!$EC$2:$EC$2001,I1024)&gt;0,"Yes","No"))</f>
        <v/>
      </c>
    </row>
    <row r="1025">
      <c r="G1025">
        <f>IF(A1025="","",IF(LEFT(A1025,4)="http",IFERROR(MID(A1025,FIND("/",A1025,FIND("//",A1025)+2),2000),"/"),A1025))</f>
        <v/>
      </c>
      <c r="H1025">
        <f>IF(G1025="","",IFERROR(LEFT(SUBSTITUTE(G1025,"#","?"),FIND("?",SUBSTITUTE(G1025,"#","?"))-1),G1025))</f>
        <v/>
      </c>
      <c r="I1025">
        <f>IF(H1025="","",LOWER(IF(AND(LEN(H1025)&gt;1,RIGHT(H1025,1)="/"),LEFT(H1025,LEN(H1025)-1),H1025)))</f>
        <v/>
      </c>
      <c r="J1025">
        <f>IF(I1025="","",IFERROR(N(INDEX($A1025:$E1025,1,Rules!$H$16)),0))</f>
        <v/>
      </c>
      <c r="K1025">
        <f>IF(I1025="","",IFERROR(N(INDEX($A1025:$E1025,1,Rules!$H$17)),0))</f>
        <v/>
      </c>
      <c r="L1025">
        <f>IF(I1025="","",IFERROR(N(INDEX($A1025:$E1025,1,Rules!$H$18))*K1025,0))</f>
        <v/>
      </c>
      <c r="M1025">
        <f>IF(I1025="","",IF(COUNTIF(Crawl!$EC$2:$EC$2001,I1025)&gt;0,"Yes","No"))</f>
        <v/>
      </c>
    </row>
    <row r="1026">
      <c r="G1026">
        <f>IF(A1026="","",IF(LEFT(A1026,4)="http",IFERROR(MID(A1026,FIND("/",A1026,FIND("//",A1026)+2),2000),"/"),A1026))</f>
        <v/>
      </c>
      <c r="H1026">
        <f>IF(G1026="","",IFERROR(LEFT(SUBSTITUTE(G1026,"#","?"),FIND("?",SUBSTITUTE(G1026,"#","?"))-1),G1026))</f>
        <v/>
      </c>
      <c r="I1026">
        <f>IF(H1026="","",LOWER(IF(AND(LEN(H1026)&gt;1,RIGHT(H1026,1)="/"),LEFT(H1026,LEN(H1026)-1),H1026)))</f>
        <v/>
      </c>
      <c r="J1026">
        <f>IF(I1026="","",IFERROR(N(INDEX($A1026:$E1026,1,Rules!$H$16)),0))</f>
        <v/>
      </c>
      <c r="K1026">
        <f>IF(I1026="","",IFERROR(N(INDEX($A1026:$E1026,1,Rules!$H$17)),0))</f>
        <v/>
      </c>
      <c r="L1026">
        <f>IF(I1026="","",IFERROR(N(INDEX($A1026:$E1026,1,Rules!$H$18))*K1026,0))</f>
        <v/>
      </c>
      <c r="M1026">
        <f>IF(I1026="","",IF(COUNTIF(Crawl!$EC$2:$EC$2001,I1026)&gt;0,"Yes","No"))</f>
        <v/>
      </c>
    </row>
    <row r="1027">
      <c r="G1027">
        <f>IF(A1027="","",IF(LEFT(A1027,4)="http",IFERROR(MID(A1027,FIND("/",A1027,FIND("//",A1027)+2),2000),"/"),A1027))</f>
        <v/>
      </c>
      <c r="H1027">
        <f>IF(G1027="","",IFERROR(LEFT(SUBSTITUTE(G1027,"#","?"),FIND("?",SUBSTITUTE(G1027,"#","?"))-1),G1027))</f>
        <v/>
      </c>
      <c r="I1027">
        <f>IF(H1027="","",LOWER(IF(AND(LEN(H1027)&gt;1,RIGHT(H1027,1)="/"),LEFT(H1027,LEN(H1027)-1),H1027)))</f>
        <v/>
      </c>
      <c r="J1027">
        <f>IF(I1027="","",IFERROR(N(INDEX($A1027:$E1027,1,Rules!$H$16)),0))</f>
        <v/>
      </c>
      <c r="K1027">
        <f>IF(I1027="","",IFERROR(N(INDEX($A1027:$E1027,1,Rules!$H$17)),0))</f>
        <v/>
      </c>
      <c r="L1027">
        <f>IF(I1027="","",IFERROR(N(INDEX($A1027:$E1027,1,Rules!$H$18))*K1027,0))</f>
        <v/>
      </c>
      <c r="M1027">
        <f>IF(I1027="","",IF(COUNTIF(Crawl!$EC$2:$EC$2001,I1027)&gt;0,"Yes","No"))</f>
        <v/>
      </c>
    </row>
    <row r="1028">
      <c r="G1028">
        <f>IF(A1028="","",IF(LEFT(A1028,4)="http",IFERROR(MID(A1028,FIND("/",A1028,FIND("//",A1028)+2),2000),"/"),A1028))</f>
        <v/>
      </c>
      <c r="H1028">
        <f>IF(G1028="","",IFERROR(LEFT(SUBSTITUTE(G1028,"#","?"),FIND("?",SUBSTITUTE(G1028,"#","?"))-1),G1028))</f>
        <v/>
      </c>
      <c r="I1028">
        <f>IF(H1028="","",LOWER(IF(AND(LEN(H1028)&gt;1,RIGHT(H1028,1)="/"),LEFT(H1028,LEN(H1028)-1),H1028)))</f>
        <v/>
      </c>
      <c r="J1028">
        <f>IF(I1028="","",IFERROR(N(INDEX($A1028:$E1028,1,Rules!$H$16)),0))</f>
        <v/>
      </c>
      <c r="K1028">
        <f>IF(I1028="","",IFERROR(N(INDEX($A1028:$E1028,1,Rules!$H$17)),0))</f>
        <v/>
      </c>
      <c r="L1028">
        <f>IF(I1028="","",IFERROR(N(INDEX($A1028:$E1028,1,Rules!$H$18))*K1028,0))</f>
        <v/>
      </c>
      <c r="M1028">
        <f>IF(I1028="","",IF(COUNTIF(Crawl!$EC$2:$EC$2001,I1028)&gt;0,"Yes","No"))</f>
        <v/>
      </c>
    </row>
    <row r="1029">
      <c r="G1029">
        <f>IF(A1029="","",IF(LEFT(A1029,4)="http",IFERROR(MID(A1029,FIND("/",A1029,FIND("//",A1029)+2),2000),"/"),A1029))</f>
        <v/>
      </c>
      <c r="H1029">
        <f>IF(G1029="","",IFERROR(LEFT(SUBSTITUTE(G1029,"#","?"),FIND("?",SUBSTITUTE(G1029,"#","?"))-1),G1029))</f>
        <v/>
      </c>
      <c r="I1029">
        <f>IF(H1029="","",LOWER(IF(AND(LEN(H1029)&gt;1,RIGHT(H1029,1)="/"),LEFT(H1029,LEN(H1029)-1),H1029)))</f>
        <v/>
      </c>
      <c r="J1029">
        <f>IF(I1029="","",IFERROR(N(INDEX($A1029:$E1029,1,Rules!$H$16)),0))</f>
        <v/>
      </c>
      <c r="K1029">
        <f>IF(I1029="","",IFERROR(N(INDEX($A1029:$E1029,1,Rules!$H$17)),0))</f>
        <v/>
      </c>
      <c r="L1029">
        <f>IF(I1029="","",IFERROR(N(INDEX($A1029:$E1029,1,Rules!$H$18))*K1029,0))</f>
        <v/>
      </c>
      <c r="M1029">
        <f>IF(I1029="","",IF(COUNTIF(Crawl!$EC$2:$EC$2001,I1029)&gt;0,"Yes","No"))</f>
        <v/>
      </c>
    </row>
    <row r="1030">
      <c r="G1030">
        <f>IF(A1030="","",IF(LEFT(A1030,4)="http",IFERROR(MID(A1030,FIND("/",A1030,FIND("//",A1030)+2),2000),"/"),A1030))</f>
        <v/>
      </c>
      <c r="H1030">
        <f>IF(G1030="","",IFERROR(LEFT(SUBSTITUTE(G1030,"#","?"),FIND("?",SUBSTITUTE(G1030,"#","?"))-1),G1030))</f>
        <v/>
      </c>
      <c r="I1030">
        <f>IF(H1030="","",LOWER(IF(AND(LEN(H1030)&gt;1,RIGHT(H1030,1)="/"),LEFT(H1030,LEN(H1030)-1),H1030)))</f>
        <v/>
      </c>
      <c r="J1030">
        <f>IF(I1030="","",IFERROR(N(INDEX($A1030:$E1030,1,Rules!$H$16)),0))</f>
        <v/>
      </c>
      <c r="K1030">
        <f>IF(I1030="","",IFERROR(N(INDEX($A1030:$E1030,1,Rules!$H$17)),0))</f>
        <v/>
      </c>
      <c r="L1030">
        <f>IF(I1030="","",IFERROR(N(INDEX($A1030:$E1030,1,Rules!$H$18))*K1030,0))</f>
        <v/>
      </c>
      <c r="M1030">
        <f>IF(I1030="","",IF(COUNTIF(Crawl!$EC$2:$EC$2001,I1030)&gt;0,"Yes","No"))</f>
        <v/>
      </c>
    </row>
    <row r="1031">
      <c r="G1031">
        <f>IF(A1031="","",IF(LEFT(A1031,4)="http",IFERROR(MID(A1031,FIND("/",A1031,FIND("//",A1031)+2),2000),"/"),A1031))</f>
        <v/>
      </c>
      <c r="H1031">
        <f>IF(G1031="","",IFERROR(LEFT(SUBSTITUTE(G1031,"#","?"),FIND("?",SUBSTITUTE(G1031,"#","?"))-1),G1031))</f>
        <v/>
      </c>
      <c r="I1031">
        <f>IF(H1031="","",LOWER(IF(AND(LEN(H1031)&gt;1,RIGHT(H1031,1)="/"),LEFT(H1031,LEN(H1031)-1),H1031)))</f>
        <v/>
      </c>
      <c r="J1031">
        <f>IF(I1031="","",IFERROR(N(INDEX($A1031:$E1031,1,Rules!$H$16)),0))</f>
        <v/>
      </c>
      <c r="K1031">
        <f>IF(I1031="","",IFERROR(N(INDEX($A1031:$E1031,1,Rules!$H$17)),0))</f>
        <v/>
      </c>
      <c r="L1031">
        <f>IF(I1031="","",IFERROR(N(INDEX($A1031:$E1031,1,Rules!$H$18))*K1031,0))</f>
        <v/>
      </c>
      <c r="M1031">
        <f>IF(I1031="","",IF(COUNTIF(Crawl!$EC$2:$EC$2001,I1031)&gt;0,"Yes","No"))</f>
        <v/>
      </c>
    </row>
    <row r="1032">
      <c r="G1032">
        <f>IF(A1032="","",IF(LEFT(A1032,4)="http",IFERROR(MID(A1032,FIND("/",A1032,FIND("//",A1032)+2),2000),"/"),A1032))</f>
        <v/>
      </c>
      <c r="H1032">
        <f>IF(G1032="","",IFERROR(LEFT(SUBSTITUTE(G1032,"#","?"),FIND("?",SUBSTITUTE(G1032,"#","?"))-1),G1032))</f>
        <v/>
      </c>
      <c r="I1032">
        <f>IF(H1032="","",LOWER(IF(AND(LEN(H1032)&gt;1,RIGHT(H1032,1)="/"),LEFT(H1032,LEN(H1032)-1),H1032)))</f>
        <v/>
      </c>
      <c r="J1032">
        <f>IF(I1032="","",IFERROR(N(INDEX($A1032:$E1032,1,Rules!$H$16)),0))</f>
        <v/>
      </c>
      <c r="K1032">
        <f>IF(I1032="","",IFERROR(N(INDEX($A1032:$E1032,1,Rules!$H$17)),0))</f>
        <v/>
      </c>
      <c r="L1032">
        <f>IF(I1032="","",IFERROR(N(INDEX($A1032:$E1032,1,Rules!$H$18))*K1032,0))</f>
        <v/>
      </c>
      <c r="M1032">
        <f>IF(I1032="","",IF(COUNTIF(Crawl!$EC$2:$EC$2001,I1032)&gt;0,"Yes","No"))</f>
        <v/>
      </c>
    </row>
    <row r="1033">
      <c r="G1033">
        <f>IF(A1033="","",IF(LEFT(A1033,4)="http",IFERROR(MID(A1033,FIND("/",A1033,FIND("//",A1033)+2),2000),"/"),A1033))</f>
        <v/>
      </c>
      <c r="H1033">
        <f>IF(G1033="","",IFERROR(LEFT(SUBSTITUTE(G1033,"#","?"),FIND("?",SUBSTITUTE(G1033,"#","?"))-1),G1033))</f>
        <v/>
      </c>
      <c r="I1033">
        <f>IF(H1033="","",LOWER(IF(AND(LEN(H1033)&gt;1,RIGHT(H1033,1)="/"),LEFT(H1033,LEN(H1033)-1),H1033)))</f>
        <v/>
      </c>
      <c r="J1033">
        <f>IF(I1033="","",IFERROR(N(INDEX($A1033:$E1033,1,Rules!$H$16)),0))</f>
        <v/>
      </c>
      <c r="K1033">
        <f>IF(I1033="","",IFERROR(N(INDEX($A1033:$E1033,1,Rules!$H$17)),0))</f>
        <v/>
      </c>
      <c r="L1033">
        <f>IF(I1033="","",IFERROR(N(INDEX($A1033:$E1033,1,Rules!$H$18))*K1033,0))</f>
        <v/>
      </c>
      <c r="M1033">
        <f>IF(I1033="","",IF(COUNTIF(Crawl!$EC$2:$EC$2001,I1033)&gt;0,"Yes","No"))</f>
        <v/>
      </c>
    </row>
    <row r="1034">
      <c r="G1034">
        <f>IF(A1034="","",IF(LEFT(A1034,4)="http",IFERROR(MID(A1034,FIND("/",A1034,FIND("//",A1034)+2),2000),"/"),A1034))</f>
        <v/>
      </c>
      <c r="H1034">
        <f>IF(G1034="","",IFERROR(LEFT(SUBSTITUTE(G1034,"#","?"),FIND("?",SUBSTITUTE(G1034,"#","?"))-1),G1034))</f>
        <v/>
      </c>
      <c r="I1034">
        <f>IF(H1034="","",LOWER(IF(AND(LEN(H1034)&gt;1,RIGHT(H1034,1)="/"),LEFT(H1034,LEN(H1034)-1),H1034)))</f>
        <v/>
      </c>
      <c r="J1034">
        <f>IF(I1034="","",IFERROR(N(INDEX($A1034:$E1034,1,Rules!$H$16)),0))</f>
        <v/>
      </c>
      <c r="K1034">
        <f>IF(I1034="","",IFERROR(N(INDEX($A1034:$E1034,1,Rules!$H$17)),0))</f>
        <v/>
      </c>
      <c r="L1034">
        <f>IF(I1034="","",IFERROR(N(INDEX($A1034:$E1034,1,Rules!$H$18))*K1034,0))</f>
        <v/>
      </c>
      <c r="M1034">
        <f>IF(I1034="","",IF(COUNTIF(Crawl!$EC$2:$EC$2001,I1034)&gt;0,"Yes","No"))</f>
        <v/>
      </c>
    </row>
    <row r="1035">
      <c r="G1035">
        <f>IF(A1035="","",IF(LEFT(A1035,4)="http",IFERROR(MID(A1035,FIND("/",A1035,FIND("//",A1035)+2),2000),"/"),A1035))</f>
        <v/>
      </c>
      <c r="H1035">
        <f>IF(G1035="","",IFERROR(LEFT(SUBSTITUTE(G1035,"#","?"),FIND("?",SUBSTITUTE(G1035,"#","?"))-1),G1035))</f>
        <v/>
      </c>
      <c r="I1035">
        <f>IF(H1035="","",LOWER(IF(AND(LEN(H1035)&gt;1,RIGHT(H1035,1)="/"),LEFT(H1035,LEN(H1035)-1),H1035)))</f>
        <v/>
      </c>
      <c r="J1035">
        <f>IF(I1035="","",IFERROR(N(INDEX($A1035:$E1035,1,Rules!$H$16)),0))</f>
        <v/>
      </c>
      <c r="K1035">
        <f>IF(I1035="","",IFERROR(N(INDEX($A1035:$E1035,1,Rules!$H$17)),0))</f>
        <v/>
      </c>
      <c r="L1035">
        <f>IF(I1035="","",IFERROR(N(INDEX($A1035:$E1035,1,Rules!$H$18))*K1035,0))</f>
        <v/>
      </c>
      <c r="M1035">
        <f>IF(I1035="","",IF(COUNTIF(Crawl!$EC$2:$EC$2001,I1035)&gt;0,"Yes","No"))</f>
        <v/>
      </c>
    </row>
    <row r="1036">
      <c r="G1036">
        <f>IF(A1036="","",IF(LEFT(A1036,4)="http",IFERROR(MID(A1036,FIND("/",A1036,FIND("//",A1036)+2),2000),"/"),A1036))</f>
        <v/>
      </c>
      <c r="H1036">
        <f>IF(G1036="","",IFERROR(LEFT(SUBSTITUTE(G1036,"#","?"),FIND("?",SUBSTITUTE(G1036,"#","?"))-1),G1036))</f>
        <v/>
      </c>
      <c r="I1036">
        <f>IF(H1036="","",LOWER(IF(AND(LEN(H1036)&gt;1,RIGHT(H1036,1)="/"),LEFT(H1036,LEN(H1036)-1),H1036)))</f>
        <v/>
      </c>
      <c r="J1036">
        <f>IF(I1036="","",IFERROR(N(INDEX($A1036:$E1036,1,Rules!$H$16)),0))</f>
        <v/>
      </c>
      <c r="K1036">
        <f>IF(I1036="","",IFERROR(N(INDEX($A1036:$E1036,1,Rules!$H$17)),0))</f>
        <v/>
      </c>
      <c r="L1036">
        <f>IF(I1036="","",IFERROR(N(INDEX($A1036:$E1036,1,Rules!$H$18))*K1036,0))</f>
        <v/>
      </c>
      <c r="M1036">
        <f>IF(I1036="","",IF(COUNTIF(Crawl!$EC$2:$EC$2001,I1036)&gt;0,"Yes","No"))</f>
        <v/>
      </c>
    </row>
    <row r="1037">
      <c r="G1037">
        <f>IF(A1037="","",IF(LEFT(A1037,4)="http",IFERROR(MID(A1037,FIND("/",A1037,FIND("//",A1037)+2),2000),"/"),A1037))</f>
        <v/>
      </c>
      <c r="H1037">
        <f>IF(G1037="","",IFERROR(LEFT(SUBSTITUTE(G1037,"#","?"),FIND("?",SUBSTITUTE(G1037,"#","?"))-1),G1037))</f>
        <v/>
      </c>
      <c r="I1037">
        <f>IF(H1037="","",LOWER(IF(AND(LEN(H1037)&gt;1,RIGHT(H1037,1)="/"),LEFT(H1037,LEN(H1037)-1),H1037)))</f>
        <v/>
      </c>
      <c r="J1037">
        <f>IF(I1037="","",IFERROR(N(INDEX($A1037:$E1037,1,Rules!$H$16)),0))</f>
        <v/>
      </c>
      <c r="K1037">
        <f>IF(I1037="","",IFERROR(N(INDEX($A1037:$E1037,1,Rules!$H$17)),0))</f>
        <v/>
      </c>
      <c r="L1037">
        <f>IF(I1037="","",IFERROR(N(INDEX($A1037:$E1037,1,Rules!$H$18))*K1037,0))</f>
        <v/>
      </c>
      <c r="M1037">
        <f>IF(I1037="","",IF(COUNTIF(Crawl!$EC$2:$EC$2001,I1037)&gt;0,"Yes","No"))</f>
        <v/>
      </c>
    </row>
    <row r="1038">
      <c r="G1038">
        <f>IF(A1038="","",IF(LEFT(A1038,4)="http",IFERROR(MID(A1038,FIND("/",A1038,FIND("//",A1038)+2),2000),"/"),A1038))</f>
        <v/>
      </c>
      <c r="H1038">
        <f>IF(G1038="","",IFERROR(LEFT(SUBSTITUTE(G1038,"#","?"),FIND("?",SUBSTITUTE(G1038,"#","?"))-1),G1038))</f>
        <v/>
      </c>
      <c r="I1038">
        <f>IF(H1038="","",LOWER(IF(AND(LEN(H1038)&gt;1,RIGHT(H1038,1)="/"),LEFT(H1038,LEN(H1038)-1),H1038)))</f>
        <v/>
      </c>
      <c r="J1038">
        <f>IF(I1038="","",IFERROR(N(INDEX($A1038:$E1038,1,Rules!$H$16)),0))</f>
        <v/>
      </c>
      <c r="K1038">
        <f>IF(I1038="","",IFERROR(N(INDEX($A1038:$E1038,1,Rules!$H$17)),0))</f>
        <v/>
      </c>
      <c r="L1038">
        <f>IF(I1038="","",IFERROR(N(INDEX($A1038:$E1038,1,Rules!$H$18))*K1038,0))</f>
        <v/>
      </c>
      <c r="M1038">
        <f>IF(I1038="","",IF(COUNTIF(Crawl!$EC$2:$EC$2001,I1038)&gt;0,"Yes","No"))</f>
        <v/>
      </c>
    </row>
    <row r="1039">
      <c r="G1039">
        <f>IF(A1039="","",IF(LEFT(A1039,4)="http",IFERROR(MID(A1039,FIND("/",A1039,FIND("//",A1039)+2),2000),"/"),A1039))</f>
        <v/>
      </c>
      <c r="H1039">
        <f>IF(G1039="","",IFERROR(LEFT(SUBSTITUTE(G1039,"#","?"),FIND("?",SUBSTITUTE(G1039,"#","?"))-1),G1039))</f>
        <v/>
      </c>
      <c r="I1039">
        <f>IF(H1039="","",LOWER(IF(AND(LEN(H1039)&gt;1,RIGHT(H1039,1)="/"),LEFT(H1039,LEN(H1039)-1),H1039)))</f>
        <v/>
      </c>
      <c r="J1039">
        <f>IF(I1039="","",IFERROR(N(INDEX($A1039:$E1039,1,Rules!$H$16)),0))</f>
        <v/>
      </c>
      <c r="K1039">
        <f>IF(I1039="","",IFERROR(N(INDEX($A1039:$E1039,1,Rules!$H$17)),0))</f>
        <v/>
      </c>
      <c r="L1039">
        <f>IF(I1039="","",IFERROR(N(INDEX($A1039:$E1039,1,Rules!$H$18))*K1039,0))</f>
        <v/>
      </c>
      <c r="M1039">
        <f>IF(I1039="","",IF(COUNTIF(Crawl!$EC$2:$EC$2001,I1039)&gt;0,"Yes","No"))</f>
        <v/>
      </c>
    </row>
    <row r="1040">
      <c r="G1040">
        <f>IF(A1040="","",IF(LEFT(A1040,4)="http",IFERROR(MID(A1040,FIND("/",A1040,FIND("//",A1040)+2),2000),"/"),A1040))</f>
        <v/>
      </c>
      <c r="H1040">
        <f>IF(G1040="","",IFERROR(LEFT(SUBSTITUTE(G1040,"#","?"),FIND("?",SUBSTITUTE(G1040,"#","?"))-1),G1040))</f>
        <v/>
      </c>
      <c r="I1040">
        <f>IF(H1040="","",LOWER(IF(AND(LEN(H1040)&gt;1,RIGHT(H1040,1)="/"),LEFT(H1040,LEN(H1040)-1),H1040)))</f>
        <v/>
      </c>
      <c r="J1040">
        <f>IF(I1040="","",IFERROR(N(INDEX($A1040:$E1040,1,Rules!$H$16)),0))</f>
        <v/>
      </c>
      <c r="K1040">
        <f>IF(I1040="","",IFERROR(N(INDEX($A1040:$E1040,1,Rules!$H$17)),0))</f>
        <v/>
      </c>
      <c r="L1040">
        <f>IF(I1040="","",IFERROR(N(INDEX($A1040:$E1040,1,Rules!$H$18))*K1040,0))</f>
        <v/>
      </c>
      <c r="M1040">
        <f>IF(I1040="","",IF(COUNTIF(Crawl!$EC$2:$EC$2001,I1040)&gt;0,"Yes","No"))</f>
        <v/>
      </c>
    </row>
    <row r="1041">
      <c r="G1041">
        <f>IF(A1041="","",IF(LEFT(A1041,4)="http",IFERROR(MID(A1041,FIND("/",A1041,FIND("//",A1041)+2),2000),"/"),A1041))</f>
        <v/>
      </c>
      <c r="H1041">
        <f>IF(G1041="","",IFERROR(LEFT(SUBSTITUTE(G1041,"#","?"),FIND("?",SUBSTITUTE(G1041,"#","?"))-1),G1041))</f>
        <v/>
      </c>
      <c r="I1041">
        <f>IF(H1041="","",LOWER(IF(AND(LEN(H1041)&gt;1,RIGHT(H1041,1)="/"),LEFT(H1041,LEN(H1041)-1),H1041)))</f>
        <v/>
      </c>
      <c r="J1041">
        <f>IF(I1041="","",IFERROR(N(INDEX($A1041:$E1041,1,Rules!$H$16)),0))</f>
        <v/>
      </c>
      <c r="K1041">
        <f>IF(I1041="","",IFERROR(N(INDEX($A1041:$E1041,1,Rules!$H$17)),0))</f>
        <v/>
      </c>
      <c r="L1041">
        <f>IF(I1041="","",IFERROR(N(INDEX($A1041:$E1041,1,Rules!$H$18))*K1041,0))</f>
        <v/>
      </c>
      <c r="M1041">
        <f>IF(I1041="","",IF(COUNTIF(Crawl!$EC$2:$EC$2001,I1041)&gt;0,"Yes","No"))</f>
        <v/>
      </c>
    </row>
    <row r="1042">
      <c r="G1042">
        <f>IF(A1042="","",IF(LEFT(A1042,4)="http",IFERROR(MID(A1042,FIND("/",A1042,FIND("//",A1042)+2),2000),"/"),A1042))</f>
        <v/>
      </c>
      <c r="H1042">
        <f>IF(G1042="","",IFERROR(LEFT(SUBSTITUTE(G1042,"#","?"),FIND("?",SUBSTITUTE(G1042,"#","?"))-1),G1042))</f>
        <v/>
      </c>
      <c r="I1042">
        <f>IF(H1042="","",LOWER(IF(AND(LEN(H1042)&gt;1,RIGHT(H1042,1)="/"),LEFT(H1042,LEN(H1042)-1),H1042)))</f>
        <v/>
      </c>
      <c r="J1042">
        <f>IF(I1042="","",IFERROR(N(INDEX($A1042:$E1042,1,Rules!$H$16)),0))</f>
        <v/>
      </c>
      <c r="K1042">
        <f>IF(I1042="","",IFERROR(N(INDEX($A1042:$E1042,1,Rules!$H$17)),0))</f>
        <v/>
      </c>
      <c r="L1042">
        <f>IF(I1042="","",IFERROR(N(INDEX($A1042:$E1042,1,Rules!$H$18))*K1042,0))</f>
        <v/>
      </c>
      <c r="M1042">
        <f>IF(I1042="","",IF(COUNTIF(Crawl!$EC$2:$EC$2001,I1042)&gt;0,"Yes","No"))</f>
        <v/>
      </c>
    </row>
    <row r="1043">
      <c r="G1043">
        <f>IF(A1043="","",IF(LEFT(A1043,4)="http",IFERROR(MID(A1043,FIND("/",A1043,FIND("//",A1043)+2),2000),"/"),A1043))</f>
        <v/>
      </c>
      <c r="H1043">
        <f>IF(G1043="","",IFERROR(LEFT(SUBSTITUTE(G1043,"#","?"),FIND("?",SUBSTITUTE(G1043,"#","?"))-1),G1043))</f>
        <v/>
      </c>
      <c r="I1043">
        <f>IF(H1043="","",LOWER(IF(AND(LEN(H1043)&gt;1,RIGHT(H1043,1)="/"),LEFT(H1043,LEN(H1043)-1),H1043)))</f>
        <v/>
      </c>
      <c r="J1043">
        <f>IF(I1043="","",IFERROR(N(INDEX($A1043:$E1043,1,Rules!$H$16)),0))</f>
        <v/>
      </c>
      <c r="K1043">
        <f>IF(I1043="","",IFERROR(N(INDEX($A1043:$E1043,1,Rules!$H$17)),0))</f>
        <v/>
      </c>
      <c r="L1043">
        <f>IF(I1043="","",IFERROR(N(INDEX($A1043:$E1043,1,Rules!$H$18))*K1043,0))</f>
        <v/>
      </c>
      <c r="M1043">
        <f>IF(I1043="","",IF(COUNTIF(Crawl!$EC$2:$EC$2001,I1043)&gt;0,"Yes","No"))</f>
        <v/>
      </c>
    </row>
    <row r="1044">
      <c r="G1044">
        <f>IF(A1044="","",IF(LEFT(A1044,4)="http",IFERROR(MID(A1044,FIND("/",A1044,FIND("//",A1044)+2),2000),"/"),A1044))</f>
        <v/>
      </c>
      <c r="H1044">
        <f>IF(G1044="","",IFERROR(LEFT(SUBSTITUTE(G1044,"#","?"),FIND("?",SUBSTITUTE(G1044,"#","?"))-1),G1044))</f>
        <v/>
      </c>
      <c r="I1044">
        <f>IF(H1044="","",LOWER(IF(AND(LEN(H1044)&gt;1,RIGHT(H1044,1)="/"),LEFT(H1044,LEN(H1044)-1),H1044)))</f>
        <v/>
      </c>
      <c r="J1044">
        <f>IF(I1044="","",IFERROR(N(INDEX($A1044:$E1044,1,Rules!$H$16)),0))</f>
        <v/>
      </c>
      <c r="K1044">
        <f>IF(I1044="","",IFERROR(N(INDEX($A1044:$E1044,1,Rules!$H$17)),0))</f>
        <v/>
      </c>
      <c r="L1044">
        <f>IF(I1044="","",IFERROR(N(INDEX($A1044:$E1044,1,Rules!$H$18))*K1044,0))</f>
        <v/>
      </c>
      <c r="M1044">
        <f>IF(I1044="","",IF(COUNTIF(Crawl!$EC$2:$EC$2001,I1044)&gt;0,"Yes","No"))</f>
        <v/>
      </c>
    </row>
    <row r="1045">
      <c r="G1045">
        <f>IF(A1045="","",IF(LEFT(A1045,4)="http",IFERROR(MID(A1045,FIND("/",A1045,FIND("//",A1045)+2),2000),"/"),A1045))</f>
        <v/>
      </c>
      <c r="H1045">
        <f>IF(G1045="","",IFERROR(LEFT(SUBSTITUTE(G1045,"#","?"),FIND("?",SUBSTITUTE(G1045,"#","?"))-1),G1045))</f>
        <v/>
      </c>
      <c r="I1045">
        <f>IF(H1045="","",LOWER(IF(AND(LEN(H1045)&gt;1,RIGHT(H1045,1)="/"),LEFT(H1045,LEN(H1045)-1),H1045)))</f>
        <v/>
      </c>
      <c r="J1045">
        <f>IF(I1045="","",IFERROR(N(INDEX($A1045:$E1045,1,Rules!$H$16)),0))</f>
        <v/>
      </c>
      <c r="K1045">
        <f>IF(I1045="","",IFERROR(N(INDEX($A1045:$E1045,1,Rules!$H$17)),0))</f>
        <v/>
      </c>
      <c r="L1045">
        <f>IF(I1045="","",IFERROR(N(INDEX($A1045:$E1045,1,Rules!$H$18))*K1045,0))</f>
        <v/>
      </c>
      <c r="M1045">
        <f>IF(I1045="","",IF(COUNTIF(Crawl!$EC$2:$EC$2001,I1045)&gt;0,"Yes","No"))</f>
        <v/>
      </c>
    </row>
    <row r="1046">
      <c r="G1046">
        <f>IF(A1046="","",IF(LEFT(A1046,4)="http",IFERROR(MID(A1046,FIND("/",A1046,FIND("//",A1046)+2),2000),"/"),A1046))</f>
        <v/>
      </c>
      <c r="H1046">
        <f>IF(G1046="","",IFERROR(LEFT(SUBSTITUTE(G1046,"#","?"),FIND("?",SUBSTITUTE(G1046,"#","?"))-1),G1046))</f>
        <v/>
      </c>
      <c r="I1046">
        <f>IF(H1046="","",LOWER(IF(AND(LEN(H1046)&gt;1,RIGHT(H1046,1)="/"),LEFT(H1046,LEN(H1046)-1),H1046)))</f>
        <v/>
      </c>
      <c r="J1046">
        <f>IF(I1046="","",IFERROR(N(INDEX($A1046:$E1046,1,Rules!$H$16)),0))</f>
        <v/>
      </c>
      <c r="K1046">
        <f>IF(I1046="","",IFERROR(N(INDEX($A1046:$E1046,1,Rules!$H$17)),0))</f>
        <v/>
      </c>
      <c r="L1046">
        <f>IF(I1046="","",IFERROR(N(INDEX($A1046:$E1046,1,Rules!$H$18))*K1046,0))</f>
        <v/>
      </c>
      <c r="M1046">
        <f>IF(I1046="","",IF(COUNTIF(Crawl!$EC$2:$EC$2001,I1046)&gt;0,"Yes","No"))</f>
        <v/>
      </c>
    </row>
    <row r="1047">
      <c r="G1047">
        <f>IF(A1047="","",IF(LEFT(A1047,4)="http",IFERROR(MID(A1047,FIND("/",A1047,FIND("//",A1047)+2),2000),"/"),A1047))</f>
        <v/>
      </c>
      <c r="H1047">
        <f>IF(G1047="","",IFERROR(LEFT(SUBSTITUTE(G1047,"#","?"),FIND("?",SUBSTITUTE(G1047,"#","?"))-1),G1047))</f>
        <v/>
      </c>
      <c r="I1047">
        <f>IF(H1047="","",LOWER(IF(AND(LEN(H1047)&gt;1,RIGHT(H1047,1)="/"),LEFT(H1047,LEN(H1047)-1),H1047)))</f>
        <v/>
      </c>
      <c r="J1047">
        <f>IF(I1047="","",IFERROR(N(INDEX($A1047:$E1047,1,Rules!$H$16)),0))</f>
        <v/>
      </c>
      <c r="K1047">
        <f>IF(I1047="","",IFERROR(N(INDEX($A1047:$E1047,1,Rules!$H$17)),0))</f>
        <v/>
      </c>
      <c r="L1047">
        <f>IF(I1047="","",IFERROR(N(INDEX($A1047:$E1047,1,Rules!$H$18))*K1047,0))</f>
        <v/>
      </c>
      <c r="M1047">
        <f>IF(I1047="","",IF(COUNTIF(Crawl!$EC$2:$EC$2001,I1047)&gt;0,"Yes","No"))</f>
        <v/>
      </c>
    </row>
    <row r="1048">
      <c r="G1048">
        <f>IF(A1048="","",IF(LEFT(A1048,4)="http",IFERROR(MID(A1048,FIND("/",A1048,FIND("//",A1048)+2),2000),"/"),A1048))</f>
        <v/>
      </c>
      <c r="H1048">
        <f>IF(G1048="","",IFERROR(LEFT(SUBSTITUTE(G1048,"#","?"),FIND("?",SUBSTITUTE(G1048,"#","?"))-1),G1048))</f>
        <v/>
      </c>
      <c r="I1048">
        <f>IF(H1048="","",LOWER(IF(AND(LEN(H1048)&gt;1,RIGHT(H1048,1)="/"),LEFT(H1048,LEN(H1048)-1),H1048)))</f>
        <v/>
      </c>
      <c r="J1048">
        <f>IF(I1048="","",IFERROR(N(INDEX($A1048:$E1048,1,Rules!$H$16)),0))</f>
        <v/>
      </c>
      <c r="K1048">
        <f>IF(I1048="","",IFERROR(N(INDEX($A1048:$E1048,1,Rules!$H$17)),0))</f>
        <v/>
      </c>
      <c r="L1048">
        <f>IF(I1048="","",IFERROR(N(INDEX($A1048:$E1048,1,Rules!$H$18))*K1048,0))</f>
        <v/>
      </c>
      <c r="M1048">
        <f>IF(I1048="","",IF(COUNTIF(Crawl!$EC$2:$EC$2001,I1048)&gt;0,"Yes","No"))</f>
        <v/>
      </c>
    </row>
    <row r="1049">
      <c r="G1049">
        <f>IF(A1049="","",IF(LEFT(A1049,4)="http",IFERROR(MID(A1049,FIND("/",A1049,FIND("//",A1049)+2),2000),"/"),A1049))</f>
        <v/>
      </c>
      <c r="H1049">
        <f>IF(G1049="","",IFERROR(LEFT(SUBSTITUTE(G1049,"#","?"),FIND("?",SUBSTITUTE(G1049,"#","?"))-1),G1049))</f>
        <v/>
      </c>
      <c r="I1049">
        <f>IF(H1049="","",LOWER(IF(AND(LEN(H1049)&gt;1,RIGHT(H1049,1)="/"),LEFT(H1049,LEN(H1049)-1),H1049)))</f>
        <v/>
      </c>
      <c r="J1049">
        <f>IF(I1049="","",IFERROR(N(INDEX($A1049:$E1049,1,Rules!$H$16)),0))</f>
        <v/>
      </c>
      <c r="K1049">
        <f>IF(I1049="","",IFERROR(N(INDEX($A1049:$E1049,1,Rules!$H$17)),0))</f>
        <v/>
      </c>
      <c r="L1049">
        <f>IF(I1049="","",IFERROR(N(INDEX($A1049:$E1049,1,Rules!$H$18))*K1049,0))</f>
        <v/>
      </c>
      <c r="M1049">
        <f>IF(I1049="","",IF(COUNTIF(Crawl!$EC$2:$EC$2001,I1049)&gt;0,"Yes","No"))</f>
        <v/>
      </c>
    </row>
    <row r="1050">
      <c r="G1050">
        <f>IF(A1050="","",IF(LEFT(A1050,4)="http",IFERROR(MID(A1050,FIND("/",A1050,FIND("//",A1050)+2),2000),"/"),A1050))</f>
        <v/>
      </c>
      <c r="H1050">
        <f>IF(G1050="","",IFERROR(LEFT(SUBSTITUTE(G1050,"#","?"),FIND("?",SUBSTITUTE(G1050,"#","?"))-1),G1050))</f>
        <v/>
      </c>
      <c r="I1050">
        <f>IF(H1050="","",LOWER(IF(AND(LEN(H1050)&gt;1,RIGHT(H1050,1)="/"),LEFT(H1050,LEN(H1050)-1),H1050)))</f>
        <v/>
      </c>
      <c r="J1050">
        <f>IF(I1050="","",IFERROR(N(INDEX($A1050:$E1050,1,Rules!$H$16)),0))</f>
        <v/>
      </c>
      <c r="K1050">
        <f>IF(I1050="","",IFERROR(N(INDEX($A1050:$E1050,1,Rules!$H$17)),0))</f>
        <v/>
      </c>
      <c r="L1050">
        <f>IF(I1050="","",IFERROR(N(INDEX($A1050:$E1050,1,Rules!$H$18))*K1050,0))</f>
        <v/>
      </c>
      <c r="M1050">
        <f>IF(I1050="","",IF(COUNTIF(Crawl!$EC$2:$EC$2001,I1050)&gt;0,"Yes","No"))</f>
        <v/>
      </c>
    </row>
    <row r="1051">
      <c r="G1051">
        <f>IF(A1051="","",IF(LEFT(A1051,4)="http",IFERROR(MID(A1051,FIND("/",A1051,FIND("//",A1051)+2),2000),"/"),A1051))</f>
        <v/>
      </c>
      <c r="H1051">
        <f>IF(G1051="","",IFERROR(LEFT(SUBSTITUTE(G1051,"#","?"),FIND("?",SUBSTITUTE(G1051,"#","?"))-1),G1051))</f>
        <v/>
      </c>
      <c r="I1051">
        <f>IF(H1051="","",LOWER(IF(AND(LEN(H1051)&gt;1,RIGHT(H1051,1)="/"),LEFT(H1051,LEN(H1051)-1),H1051)))</f>
        <v/>
      </c>
      <c r="J1051">
        <f>IF(I1051="","",IFERROR(N(INDEX($A1051:$E1051,1,Rules!$H$16)),0))</f>
        <v/>
      </c>
      <c r="K1051">
        <f>IF(I1051="","",IFERROR(N(INDEX($A1051:$E1051,1,Rules!$H$17)),0))</f>
        <v/>
      </c>
      <c r="L1051">
        <f>IF(I1051="","",IFERROR(N(INDEX($A1051:$E1051,1,Rules!$H$18))*K1051,0))</f>
        <v/>
      </c>
      <c r="M1051">
        <f>IF(I1051="","",IF(COUNTIF(Crawl!$EC$2:$EC$2001,I1051)&gt;0,"Yes","No"))</f>
        <v/>
      </c>
    </row>
    <row r="1052">
      <c r="G1052">
        <f>IF(A1052="","",IF(LEFT(A1052,4)="http",IFERROR(MID(A1052,FIND("/",A1052,FIND("//",A1052)+2),2000),"/"),A1052))</f>
        <v/>
      </c>
      <c r="H1052">
        <f>IF(G1052="","",IFERROR(LEFT(SUBSTITUTE(G1052,"#","?"),FIND("?",SUBSTITUTE(G1052,"#","?"))-1),G1052))</f>
        <v/>
      </c>
      <c r="I1052">
        <f>IF(H1052="","",LOWER(IF(AND(LEN(H1052)&gt;1,RIGHT(H1052,1)="/"),LEFT(H1052,LEN(H1052)-1),H1052)))</f>
        <v/>
      </c>
      <c r="J1052">
        <f>IF(I1052="","",IFERROR(N(INDEX($A1052:$E1052,1,Rules!$H$16)),0))</f>
        <v/>
      </c>
      <c r="K1052">
        <f>IF(I1052="","",IFERROR(N(INDEX($A1052:$E1052,1,Rules!$H$17)),0))</f>
        <v/>
      </c>
      <c r="L1052">
        <f>IF(I1052="","",IFERROR(N(INDEX($A1052:$E1052,1,Rules!$H$18))*K1052,0))</f>
        <v/>
      </c>
      <c r="M1052">
        <f>IF(I1052="","",IF(COUNTIF(Crawl!$EC$2:$EC$2001,I1052)&gt;0,"Yes","No"))</f>
        <v/>
      </c>
    </row>
    <row r="1053">
      <c r="G1053">
        <f>IF(A1053="","",IF(LEFT(A1053,4)="http",IFERROR(MID(A1053,FIND("/",A1053,FIND("//",A1053)+2),2000),"/"),A1053))</f>
        <v/>
      </c>
      <c r="H1053">
        <f>IF(G1053="","",IFERROR(LEFT(SUBSTITUTE(G1053,"#","?"),FIND("?",SUBSTITUTE(G1053,"#","?"))-1),G1053))</f>
        <v/>
      </c>
      <c r="I1053">
        <f>IF(H1053="","",LOWER(IF(AND(LEN(H1053)&gt;1,RIGHT(H1053,1)="/"),LEFT(H1053,LEN(H1053)-1),H1053)))</f>
        <v/>
      </c>
      <c r="J1053">
        <f>IF(I1053="","",IFERROR(N(INDEX($A1053:$E1053,1,Rules!$H$16)),0))</f>
        <v/>
      </c>
      <c r="K1053">
        <f>IF(I1053="","",IFERROR(N(INDEX($A1053:$E1053,1,Rules!$H$17)),0))</f>
        <v/>
      </c>
      <c r="L1053">
        <f>IF(I1053="","",IFERROR(N(INDEX($A1053:$E1053,1,Rules!$H$18))*K1053,0))</f>
        <v/>
      </c>
      <c r="M1053">
        <f>IF(I1053="","",IF(COUNTIF(Crawl!$EC$2:$EC$2001,I1053)&gt;0,"Yes","No"))</f>
        <v/>
      </c>
    </row>
    <row r="1054">
      <c r="G1054">
        <f>IF(A1054="","",IF(LEFT(A1054,4)="http",IFERROR(MID(A1054,FIND("/",A1054,FIND("//",A1054)+2),2000),"/"),A1054))</f>
        <v/>
      </c>
      <c r="H1054">
        <f>IF(G1054="","",IFERROR(LEFT(SUBSTITUTE(G1054,"#","?"),FIND("?",SUBSTITUTE(G1054,"#","?"))-1),G1054))</f>
        <v/>
      </c>
      <c r="I1054">
        <f>IF(H1054="","",LOWER(IF(AND(LEN(H1054)&gt;1,RIGHT(H1054,1)="/"),LEFT(H1054,LEN(H1054)-1),H1054)))</f>
        <v/>
      </c>
      <c r="J1054">
        <f>IF(I1054="","",IFERROR(N(INDEX($A1054:$E1054,1,Rules!$H$16)),0))</f>
        <v/>
      </c>
      <c r="K1054">
        <f>IF(I1054="","",IFERROR(N(INDEX($A1054:$E1054,1,Rules!$H$17)),0))</f>
        <v/>
      </c>
      <c r="L1054">
        <f>IF(I1054="","",IFERROR(N(INDEX($A1054:$E1054,1,Rules!$H$18))*K1054,0))</f>
        <v/>
      </c>
      <c r="M1054">
        <f>IF(I1054="","",IF(COUNTIF(Crawl!$EC$2:$EC$2001,I1054)&gt;0,"Yes","No"))</f>
        <v/>
      </c>
    </row>
    <row r="1055">
      <c r="G1055">
        <f>IF(A1055="","",IF(LEFT(A1055,4)="http",IFERROR(MID(A1055,FIND("/",A1055,FIND("//",A1055)+2),2000),"/"),A1055))</f>
        <v/>
      </c>
      <c r="H1055">
        <f>IF(G1055="","",IFERROR(LEFT(SUBSTITUTE(G1055,"#","?"),FIND("?",SUBSTITUTE(G1055,"#","?"))-1),G1055))</f>
        <v/>
      </c>
      <c r="I1055">
        <f>IF(H1055="","",LOWER(IF(AND(LEN(H1055)&gt;1,RIGHT(H1055,1)="/"),LEFT(H1055,LEN(H1055)-1),H1055)))</f>
        <v/>
      </c>
      <c r="J1055">
        <f>IF(I1055="","",IFERROR(N(INDEX($A1055:$E1055,1,Rules!$H$16)),0))</f>
        <v/>
      </c>
      <c r="K1055">
        <f>IF(I1055="","",IFERROR(N(INDEX($A1055:$E1055,1,Rules!$H$17)),0))</f>
        <v/>
      </c>
      <c r="L1055">
        <f>IF(I1055="","",IFERROR(N(INDEX($A1055:$E1055,1,Rules!$H$18))*K1055,0))</f>
        <v/>
      </c>
      <c r="M1055">
        <f>IF(I1055="","",IF(COUNTIF(Crawl!$EC$2:$EC$2001,I1055)&gt;0,"Yes","No"))</f>
        <v/>
      </c>
    </row>
    <row r="1056">
      <c r="G1056">
        <f>IF(A1056="","",IF(LEFT(A1056,4)="http",IFERROR(MID(A1056,FIND("/",A1056,FIND("//",A1056)+2),2000),"/"),A1056))</f>
        <v/>
      </c>
      <c r="H1056">
        <f>IF(G1056="","",IFERROR(LEFT(SUBSTITUTE(G1056,"#","?"),FIND("?",SUBSTITUTE(G1056,"#","?"))-1),G1056))</f>
        <v/>
      </c>
      <c r="I1056">
        <f>IF(H1056="","",LOWER(IF(AND(LEN(H1056)&gt;1,RIGHT(H1056,1)="/"),LEFT(H1056,LEN(H1056)-1),H1056)))</f>
        <v/>
      </c>
      <c r="J1056">
        <f>IF(I1056="","",IFERROR(N(INDEX($A1056:$E1056,1,Rules!$H$16)),0))</f>
        <v/>
      </c>
      <c r="K1056">
        <f>IF(I1056="","",IFERROR(N(INDEX($A1056:$E1056,1,Rules!$H$17)),0))</f>
        <v/>
      </c>
      <c r="L1056">
        <f>IF(I1056="","",IFERROR(N(INDEX($A1056:$E1056,1,Rules!$H$18))*K1056,0))</f>
        <v/>
      </c>
      <c r="M1056">
        <f>IF(I1056="","",IF(COUNTIF(Crawl!$EC$2:$EC$2001,I1056)&gt;0,"Yes","No"))</f>
        <v/>
      </c>
    </row>
    <row r="1057">
      <c r="G1057">
        <f>IF(A1057="","",IF(LEFT(A1057,4)="http",IFERROR(MID(A1057,FIND("/",A1057,FIND("//",A1057)+2),2000),"/"),A1057))</f>
        <v/>
      </c>
      <c r="H1057">
        <f>IF(G1057="","",IFERROR(LEFT(SUBSTITUTE(G1057,"#","?"),FIND("?",SUBSTITUTE(G1057,"#","?"))-1),G1057))</f>
        <v/>
      </c>
      <c r="I1057">
        <f>IF(H1057="","",LOWER(IF(AND(LEN(H1057)&gt;1,RIGHT(H1057,1)="/"),LEFT(H1057,LEN(H1057)-1),H1057)))</f>
        <v/>
      </c>
      <c r="J1057">
        <f>IF(I1057="","",IFERROR(N(INDEX($A1057:$E1057,1,Rules!$H$16)),0))</f>
        <v/>
      </c>
      <c r="K1057">
        <f>IF(I1057="","",IFERROR(N(INDEX($A1057:$E1057,1,Rules!$H$17)),0))</f>
        <v/>
      </c>
      <c r="L1057">
        <f>IF(I1057="","",IFERROR(N(INDEX($A1057:$E1057,1,Rules!$H$18))*K1057,0))</f>
        <v/>
      </c>
      <c r="M1057">
        <f>IF(I1057="","",IF(COUNTIF(Crawl!$EC$2:$EC$2001,I1057)&gt;0,"Yes","No"))</f>
        <v/>
      </c>
    </row>
    <row r="1058">
      <c r="G1058">
        <f>IF(A1058="","",IF(LEFT(A1058,4)="http",IFERROR(MID(A1058,FIND("/",A1058,FIND("//",A1058)+2),2000),"/"),A1058))</f>
        <v/>
      </c>
      <c r="H1058">
        <f>IF(G1058="","",IFERROR(LEFT(SUBSTITUTE(G1058,"#","?"),FIND("?",SUBSTITUTE(G1058,"#","?"))-1),G1058))</f>
        <v/>
      </c>
      <c r="I1058">
        <f>IF(H1058="","",LOWER(IF(AND(LEN(H1058)&gt;1,RIGHT(H1058,1)="/"),LEFT(H1058,LEN(H1058)-1),H1058)))</f>
        <v/>
      </c>
      <c r="J1058">
        <f>IF(I1058="","",IFERROR(N(INDEX($A1058:$E1058,1,Rules!$H$16)),0))</f>
        <v/>
      </c>
      <c r="K1058">
        <f>IF(I1058="","",IFERROR(N(INDEX($A1058:$E1058,1,Rules!$H$17)),0))</f>
        <v/>
      </c>
      <c r="L1058">
        <f>IF(I1058="","",IFERROR(N(INDEX($A1058:$E1058,1,Rules!$H$18))*K1058,0))</f>
        <v/>
      </c>
      <c r="M1058">
        <f>IF(I1058="","",IF(COUNTIF(Crawl!$EC$2:$EC$2001,I1058)&gt;0,"Yes","No"))</f>
        <v/>
      </c>
    </row>
    <row r="1059">
      <c r="G1059">
        <f>IF(A1059="","",IF(LEFT(A1059,4)="http",IFERROR(MID(A1059,FIND("/",A1059,FIND("//",A1059)+2),2000),"/"),A1059))</f>
        <v/>
      </c>
      <c r="H1059">
        <f>IF(G1059="","",IFERROR(LEFT(SUBSTITUTE(G1059,"#","?"),FIND("?",SUBSTITUTE(G1059,"#","?"))-1),G1059))</f>
        <v/>
      </c>
      <c r="I1059">
        <f>IF(H1059="","",LOWER(IF(AND(LEN(H1059)&gt;1,RIGHT(H1059,1)="/"),LEFT(H1059,LEN(H1059)-1),H1059)))</f>
        <v/>
      </c>
      <c r="J1059">
        <f>IF(I1059="","",IFERROR(N(INDEX($A1059:$E1059,1,Rules!$H$16)),0))</f>
        <v/>
      </c>
      <c r="K1059">
        <f>IF(I1059="","",IFERROR(N(INDEX($A1059:$E1059,1,Rules!$H$17)),0))</f>
        <v/>
      </c>
      <c r="L1059">
        <f>IF(I1059="","",IFERROR(N(INDEX($A1059:$E1059,1,Rules!$H$18))*K1059,0))</f>
        <v/>
      </c>
      <c r="M1059">
        <f>IF(I1059="","",IF(COUNTIF(Crawl!$EC$2:$EC$2001,I1059)&gt;0,"Yes","No"))</f>
        <v/>
      </c>
    </row>
    <row r="1060">
      <c r="G1060">
        <f>IF(A1060="","",IF(LEFT(A1060,4)="http",IFERROR(MID(A1060,FIND("/",A1060,FIND("//",A1060)+2),2000),"/"),A1060))</f>
        <v/>
      </c>
      <c r="H1060">
        <f>IF(G1060="","",IFERROR(LEFT(SUBSTITUTE(G1060,"#","?"),FIND("?",SUBSTITUTE(G1060,"#","?"))-1),G1060))</f>
        <v/>
      </c>
      <c r="I1060">
        <f>IF(H1060="","",LOWER(IF(AND(LEN(H1060)&gt;1,RIGHT(H1060,1)="/"),LEFT(H1060,LEN(H1060)-1),H1060)))</f>
        <v/>
      </c>
      <c r="J1060">
        <f>IF(I1060="","",IFERROR(N(INDEX($A1060:$E1060,1,Rules!$H$16)),0))</f>
        <v/>
      </c>
      <c r="K1060">
        <f>IF(I1060="","",IFERROR(N(INDEX($A1060:$E1060,1,Rules!$H$17)),0))</f>
        <v/>
      </c>
      <c r="L1060">
        <f>IF(I1060="","",IFERROR(N(INDEX($A1060:$E1060,1,Rules!$H$18))*K1060,0))</f>
        <v/>
      </c>
      <c r="M1060">
        <f>IF(I1060="","",IF(COUNTIF(Crawl!$EC$2:$EC$2001,I1060)&gt;0,"Yes","No"))</f>
        <v/>
      </c>
    </row>
    <row r="1061">
      <c r="G1061">
        <f>IF(A1061="","",IF(LEFT(A1061,4)="http",IFERROR(MID(A1061,FIND("/",A1061,FIND("//",A1061)+2),2000),"/"),A1061))</f>
        <v/>
      </c>
      <c r="H1061">
        <f>IF(G1061="","",IFERROR(LEFT(SUBSTITUTE(G1061,"#","?"),FIND("?",SUBSTITUTE(G1061,"#","?"))-1),G1061))</f>
        <v/>
      </c>
      <c r="I1061">
        <f>IF(H1061="","",LOWER(IF(AND(LEN(H1061)&gt;1,RIGHT(H1061,1)="/"),LEFT(H1061,LEN(H1061)-1),H1061)))</f>
        <v/>
      </c>
      <c r="J1061">
        <f>IF(I1061="","",IFERROR(N(INDEX($A1061:$E1061,1,Rules!$H$16)),0))</f>
        <v/>
      </c>
      <c r="K1061">
        <f>IF(I1061="","",IFERROR(N(INDEX($A1061:$E1061,1,Rules!$H$17)),0))</f>
        <v/>
      </c>
      <c r="L1061">
        <f>IF(I1061="","",IFERROR(N(INDEX($A1061:$E1061,1,Rules!$H$18))*K1061,0))</f>
        <v/>
      </c>
      <c r="M1061">
        <f>IF(I1061="","",IF(COUNTIF(Crawl!$EC$2:$EC$2001,I1061)&gt;0,"Yes","No"))</f>
        <v/>
      </c>
    </row>
    <row r="1062">
      <c r="G1062">
        <f>IF(A1062="","",IF(LEFT(A1062,4)="http",IFERROR(MID(A1062,FIND("/",A1062,FIND("//",A1062)+2),2000),"/"),A1062))</f>
        <v/>
      </c>
      <c r="H1062">
        <f>IF(G1062="","",IFERROR(LEFT(SUBSTITUTE(G1062,"#","?"),FIND("?",SUBSTITUTE(G1062,"#","?"))-1),G1062))</f>
        <v/>
      </c>
      <c r="I1062">
        <f>IF(H1062="","",LOWER(IF(AND(LEN(H1062)&gt;1,RIGHT(H1062,1)="/"),LEFT(H1062,LEN(H1062)-1),H1062)))</f>
        <v/>
      </c>
      <c r="J1062">
        <f>IF(I1062="","",IFERROR(N(INDEX($A1062:$E1062,1,Rules!$H$16)),0))</f>
        <v/>
      </c>
      <c r="K1062">
        <f>IF(I1062="","",IFERROR(N(INDEX($A1062:$E1062,1,Rules!$H$17)),0))</f>
        <v/>
      </c>
      <c r="L1062">
        <f>IF(I1062="","",IFERROR(N(INDEX($A1062:$E1062,1,Rules!$H$18))*K1062,0))</f>
        <v/>
      </c>
      <c r="M1062">
        <f>IF(I1062="","",IF(COUNTIF(Crawl!$EC$2:$EC$2001,I1062)&gt;0,"Yes","No"))</f>
        <v/>
      </c>
    </row>
    <row r="1063">
      <c r="G1063">
        <f>IF(A1063="","",IF(LEFT(A1063,4)="http",IFERROR(MID(A1063,FIND("/",A1063,FIND("//",A1063)+2),2000),"/"),A1063))</f>
        <v/>
      </c>
      <c r="H1063">
        <f>IF(G1063="","",IFERROR(LEFT(SUBSTITUTE(G1063,"#","?"),FIND("?",SUBSTITUTE(G1063,"#","?"))-1),G1063))</f>
        <v/>
      </c>
      <c r="I1063">
        <f>IF(H1063="","",LOWER(IF(AND(LEN(H1063)&gt;1,RIGHT(H1063,1)="/"),LEFT(H1063,LEN(H1063)-1),H1063)))</f>
        <v/>
      </c>
      <c r="J1063">
        <f>IF(I1063="","",IFERROR(N(INDEX($A1063:$E1063,1,Rules!$H$16)),0))</f>
        <v/>
      </c>
      <c r="K1063">
        <f>IF(I1063="","",IFERROR(N(INDEX($A1063:$E1063,1,Rules!$H$17)),0))</f>
        <v/>
      </c>
      <c r="L1063">
        <f>IF(I1063="","",IFERROR(N(INDEX($A1063:$E1063,1,Rules!$H$18))*K1063,0))</f>
        <v/>
      </c>
      <c r="M1063">
        <f>IF(I1063="","",IF(COUNTIF(Crawl!$EC$2:$EC$2001,I1063)&gt;0,"Yes","No"))</f>
        <v/>
      </c>
    </row>
    <row r="1064">
      <c r="G1064">
        <f>IF(A1064="","",IF(LEFT(A1064,4)="http",IFERROR(MID(A1064,FIND("/",A1064,FIND("//",A1064)+2),2000),"/"),A1064))</f>
        <v/>
      </c>
      <c r="H1064">
        <f>IF(G1064="","",IFERROR(LEFT(SUBSTITUTE(G1064,"#","?"),FIND("?",SUBSTITUTE(G1064,"#","?"))-1),G1064))</f>
        <v/>
      </c>
      <c r="I1064">
        <f>IF(H1064="","",LOWER(IF(AND(LEN(H1064)&gt;1,RIGHT(H1064,1)="/"),LEFT(H1064,LEN(H1064)-1),H1064)))</f>
        <v/>
      </c>
      <c r="J1064">
        <f>IF(I1064="","",IFERROR(N(INDEX($A1064:$E1064,1,Rules!$H$16)),0))</f>
        <v/>
      </c>
      <c r="K1064">
        <f>IF(I1064="","",IFERROR(N(INDEX($A1064:$E1064,1,Rules!$H$17)),0))</f>
        <v/>
      </c>
      <c r="L1064">
        <f>IF(I1064="","",IFERROR(N(INDEX($A1064:$E1064,1,Rules!$H$18))*K1064,0))</f>
        <v/>
      </c>
      <c r="M1064">
        <f>IF(I1064="","",IF(COUNTIF(Crawl!$EC$2:$EC$2001,I1064)&gt;0,"Yes","No"))</f>
        <v/>
      </c>
    </row>
    <row r="1065">
      <c r="G1065">
        <f>IF(A1065="","",IF(LEFT(A1065,4)="http",IFERROR(MID(A1065,FIND("/",A1065,FIND("//",A1065)+2),2000),"/"),A1065))</f>
        <v/>
      </c>
      <c r="H1065">
        <f>IF(G1065="","",IFERROR(LEFT(SUBSTITUTE(G1065,"#","?"),FIND("?",SUBSTITUTE(G1065,"#","?"))-1),G1065))</f>
        <v/>
      </c>
      <c r="I1065">
        <f>IF(H1065="","",LOWER(IF(AND(LEN(H1065)&gt;1,RIGHT(H1065,1)="/"),LEFT(H1065,LEN(H1065)-1),H1065)))</f>
        <v/>
      </c>
      <c r="J1065">
        <f>IF(I1065="","",IFERROR(N(INDEX($A1065:$E1065,1,Rules!$H$16)),0))</f>
        <v/>
      </c>
      <c r="K1065">
        <f>IF(I1065="","",IFERROR(N(INDEX($A1065:$E1065,1,Rules!$H$17)),0))</f>
        <v/>
      </c>
      <c r="L1065">
        <f>IF(I1065="","",IFERROR(N(INDEX($A1065:$E1065,1,Rules!$H$18))*K1065,0))</f>
        <v/>
      </c>
      <c r="M1065">
        <f>IF(I1065="","",IF(COUNTIF(Crawl!$EC$2:$EC$2001,I1065)&gt;0,"Yes","No"))</f>
        <v/>
      </c>
    </row>
    <row r="1066">
      <c r="G1066">
        <f>IF(A1066="","",IF(LEFT(A1066,4)="http",IFERROR(MID(A1066,FIND("/",A1066,FIND("//",A1066)+2),2000),"/"),A1066))</f>
        <v/>
      </c>
      <c r="H1066">
        <f>IF(G1066="","",IFERROR(LEFT(SUBSTITUTE(G1066,"#","?"),FIND("?",SUBSTITUTE(G1066,"#","?"))-1),G1066))</f>
        <v/>
      </c>
      <c r="I1066">
        <f>IF(H1066="","",LOWER(IF(AND(LEN(H1066)&gt;1,RIGHT(H1066,1)="/"),LEFT(H1066,LEN(H1066)-1),H1066)))</f>
        <v/>
      </c>
      <c r="J1066">
        <f>IF(I1066="","",IFERROR(N(INDEX($A1066:$E1066,1,Rules!$H$16)),0))</f>
        <v/>
      </c>
      <c r="K1066">
        <f>IF(I1066="","",IFERROR(N(INDEX($A1066:$E1066,1,Rules!$H$17)),0))</f>
        <v/>
      </c>
      <c r="L1066">
        <f>IF(I1066="","",IFERROR(N(INDEX($A1066:$E1066,1,Rules!$H$18))*K1066,0))</f>
        <v/>
      </c>
      <c r="M1066">
        <f>IF(I1066="","",IF(COUNTIF(Crawl!$EC$2:$EC$2001,I1066)&gt;0,"Yes","No"))</f>
        <v/>
      </c>
    </row>
    <row r="1067">
      <c r="G1067">
        <f>IF(A1067="","",IF(LEFT(A1067,4)="http",IFERROR(MID(A1067,FIND("/",A1067,FIND("//",A1067)+2),2000),"/"),A1067))</f>
        <v/>
      </c>
      <c r="H1067">
        <f>IF(G1067="","",IFERROR(LEFT(SUBSTITUTE(G1067,"#","?"),FIND("?",SUBSTITUTE(G1067,"#","?"))-1),G1067))</f>
        <v/>
      </c>
      <c r="I1067">
        <f>IF(H1067="","",LOWER(IF(AND(LEN(H1067)&gt;1,RIGHT(H1067,1)="/"),LEFT(H1067,LEN(H1067)-1),H1067)))</f>
        <v/>
      </c>
      <c r="J1067">
        <f>IF(I1067="","",IFERROR(N(INDEX($A1067:$E1067,1,Rules!$H$16)),0))</f>
        <v/>
      </c>
      <c r="K1067">
        <f>IF(I1067="","",IFERROR(N(INDEX($A1067:$E1067,1,Rules!$H$17)),0))</f>
        <v/>
      </c>
      <c r="L1067">
        <f>IF(I1067="","",IFERROR(N(INDEX($A1067:$E1067,1,Rules!$H$18))*K1067,0))</f>
        <v/>
      </c>
      <c r="M1067">
        <f>IF(I1067="","",IF(COUNTIF(Crawl!$EC$2:$EC$2001,I1067)&gt;0,"Yes","No"))</f>
        <v/>
      </c>
    </row>
    <row r="1068">
      <c r="G1068">
        <f>IF(A1068="","",IF(LEFT(A1068,4)="http",IFERROR(MID(A1068,FIND("/",A1068,FIND("//",A1068)+2),2000),"/"),A1068))</f>
        <v/>
      </c>
      <c r="H1068">
        <f>IF(G1068="","",IFERROR(LEFT(SUBSTITUTE(G1068,"#","?"),FIND("?",SUBSTITUTE(G1068,"#","?"))-1),G1068))</f>
        <v/>
      </c>
      <c r="I1068">
        <f>IF(H1068="","",LOWER(IF(AND(LEN(H1068)&gt;1,RIGHT(H1068,1)="/"),LEFT(H1068,LEN(H1068)-1),H1068)))</f>
        <v/>
      </c>
      <c r="J1068">
        <f>IF(I1068="","",IFERROR(N(INDEX($A1068:$E1068,1,Rules!$H$16)),0))</f>
        <v/>
      </c>
      <c r="K1068">
        <f>IF(I1068="","",IFERROR(N(INDEX($A1068:$E1068,1,Rules!$H$17)),0))</f>
        <v/>
      </c>
      <c r="L1068">
        <f>IF(I1068="","",IFERROR(N(INDEX($A1068:$E1068,1,Rules!$H$18))*K1068,0))</f>
        <v/>
      </c>
      <c r="M1068">
        <f>IF(I1068="","",IF(COUNTIF(Crawl!$EC$2:$EC$2001,I1068)&gt;0,"Yes","No"))</f>
        <v/>
      </c>
    </row>
    <row r="1069">
      <c r="G1069">
        <f>IF(A1069="","",IF(LEFT(A1069,4)="http",IFERROR(MID(A1069,FIND("/",A1069,FIND("//",A1069)+2),2000),"/"),A1069))</f>
        <v/>
      </c>
      <c r="H1069">
        <f>IF(G1069="","",IFERROR(LEFT(SUBSTITUTE(G1069,"#","?"),FIND("?",SUBSTITUTE(G1069,"#","?"))-1),G1069))</f>
        <v/>
      </c>
      <c r="I1069">
        <f>IF(H1069="","",LOWER(IF(AND(LEN(H1069)&gt;1,RIGHT(H1069,1)="/"),LEFT(H1069,LEN(H1069)-1),H1069)))</f>
        <v/>
      </c>
      <c r="J1069">
        <f>IF(I1069="","",IFERROR(N(INDEX($A1069:$E1069,1,Rules!$H$16)),0))</f>
        <v/>
      </c>
      <c r="K1069">
        <f>IF(I1069="","",IFERROR(N(INDEX($A1069:$E1069,1,Rules!$H$17)),0))</f>
        <v/>
      </c>
      <c r="L1069">
        <f>IF(I1069="","",IFERROR(N(INDEX($A1069:$E1069,1,Rules!$H$18))*K1069,0))</f>
        <v/>
      </c>
      <c r="M1069">
        <f>IF(I1069="","",IF(COUNTIF(Crawl!$EC$2:$EC$2001,I1069)&gt;0,"Yes","No"))</f>
        <v/>
      </c>
    </row>
    <row r="1070">
      <c r="G1070">
        <f>IF(A1070="","",IF(LEFT(A1070,4)="http",IFERROR(MID(A1070,FIND("/",A1070,FIND("//",A1070)+2),2000),"/"),A1070))</f>
        <v/>
      </c>
      <c r="H1070">
        <f>IF(G1070="","",IFERROR(LEFT(SUBSTITUTE(G1070,"#","?"),FIND("?",SUBSTITUTE(G1070,"#","?"))-1),G1070))</f>
        <v/>
      </c>
      <c r="I1070">
        <f>IF(H1070="","",LOWER(IF(AND(LEN(H1070)&gt;1,RIGHT(H1070,1)="/"),LEFT(H1070,LEN(H1070)-1),H1070)))</f>
        <v/>
      </c>
      <c r="J1070">
        <f>IF(I1070="","",IFERROR(N(INDEX($A1070:$E1070,1,Rules!$H$16)),0))</f>
        <v/>
      </c>
      <c r="K1070">
        <f>IF(I1070="","",IFERROR(N(INDEX($A1070:$E1070,1,Rules!$H$17)),0))</f>
        <v/>
      </c>
      <c r="L1070">
        <f>IF(I1070="","",IFERROR(N(INDEX($A1070:$E1070,1,Rules!$H$18))*K1070,0))</f>
        <v/>
      </c>
      <c r="M1070">
        <f>IF(I1070="","",IF(COUNTIF(Crawl!$EC$2:$EC$2001,I1070)&gt;0,"Yes","No"))</f>
        <v/>
      </c>
    </row>
    <row r="1071">
      <c r="G1071">
        <f>IF(A1071="","",IF(LEFT(A1071,4)="http",IFERROR(MID(A1071,FIND("/",A1071,FIND("//",A1071)+2),2000),"/"),A1071))</f>
        <v/>
      </c>
      <c r="H1071">
        <f>IF(G1071="","",IFERROR(LEFT(SUBSTITUTE(G1071,"#","?"),FIND("?",SUBSTITUTE(G1071,"#","?"))-1),G1071))</f>
        <v/>
      </c>
      <c r="I1071">
        <f>IF(H1071="","",LOWER(IF(AND(LEN(H1071)&gt;1,RIGHT(H1071,1)="/"),LEFT(H1071,LEN(H1071)-1),H1071)))</f>
        <v/>
      </c>
      <c r="J1071">
        <f>IF(I1071="","",IFERROR(N(INDEX($A1071:$E1071,1,Rules!$H$16)),0))</f>
        <v/>
      </c>
      <c r="K1071">
        <f>IF(I1071="","",IFERROR(N(INDEX($A1071:$E1071,1,Rules!$H$17)),0))</f>
        <v/>
      </c>
      <c r="L1071">
        <f>IF(I1071="","",IFERROR(N(INDEX($A1071:$E1071,1,Rules!$H$18))*K1071,0))</f>
        <v/>
      </c>
      <c r="M1071">
        <f>IF(I1071="","",IF(COUNTIF(Crawl!$EC$2:$EC$2001,I1071)&gt;0,"Yes","No"))</f>
        <v/>
      </c>
    </row>
    <row r="1072">
      <c r="G1072">
        <f>IF(A1072="","",IF(LEFT(A1072,4)="http",IFERROR(MID(A1072,FIND("/",A1072,FIND("//",A1072)+2),2000),"/"),A1072))</f>
        <v/>
      </c>
      <c r="H1072">
        <f>IF(G1072="","",IFERROR(LEFT(SUBSTITUTE(G1072,"#","?"),FIND("?",SUBSTITUTE(G1072,"#","?"))-1),G1072))</f>
        <v/>
      </c>
      <c r="I1072">
        <f>IF(H1072="","",LOWER(IF(AND(LEN(H1072)&gt;1,RIGHT(H1072,1)="/"),LEFT(H1072,LEN(H1072)-1),H1072)))</f>
        <v/>
      </c>
      <c r="J1072">
        <f>IF(I1072="","",IFERROR(N(INDEX($A1072:$E1072,1,Rules!$H$16)),0))</f>
        <v/>
      </c>
      <c r="K1072">
        <f>IF(I1072="","",IFERROR(N(INDEX($A1072:$E1072,1,Rules!$H$17)),0))</f>
        <v/>
      </c>
      <c r="L1072">
        <f>IF(I1072="","",IFERROR(N(INDEX($A1072:$E1072,1,Rules!$H$18))*K1072,0))</f>
        <v/>
      </c>
      <c r="M1072">
        <f>IF(I1072="","",IF(COUNTIF(Crawl!$EC$2:$EC$2001,I1072)&gt;0,"Yes","No"))</f>
        <v/>
      </c>
    </row>
    <row r="1073">
      <c r="G1073">
        <f>IF(A1073="","",IF(LEFT(A1073,4)="http",IFERROR(MID(A1073,FIND("/",A1073,FIND("//",A1073)+2),2000),"/"),A1073))</f>
        <v/>
      </c>
      <c r="H1073">
        <f>IF(G1073="","",IFERROR(LEFT(SUBSTITUTE(G1073,"#","?"),FIND("?",SUBSTITUTE(G1073,"#","?"))-1),G1073))</f>
        <v/>
      </c>
      <c r="I1073">
        <f>IF(H1073="","",LOWER(IF(AND(LEN(H1073)&gt;1,RIGHT(H1073,1)="/"),LEFT(H1073,LEN(H1073)-1),H1073)))</f>
        <v/>
      </c>
      <c r="J1073">
        <f>IF(I1073="","",IFERROR(N(INDEX($A1073:$E1073,1,Rules!$H$16)),0))</f>
        <v/>
      </c>
      <c r="K1073">
        <f>IF(I1073="","",IFERROR(N(INDEX($A1073:$E1073,1,Rules!$H$17)),0))</f>
        <v/>
      </c>
      <c r="L1073">
        <f>IF(I1073="","",IFERROR(N(INDEX($A1073:$E1073,1,Rules!$H$18))*K1073,0))</f>
        <v/>
      </c>
      <c r="M1073">
        <f>IF(I1073="","",IF(COUNTIF(Crawl!$EC$2:$EC$2001,I1073)&gt;0,"Yes","No"))</f>
        <v/>
      </c>
    </row>
    <row r="1074">
      <c r="G1074">
        <f>IF(A1074="","",IF(LEFT(A1074,4)="http",IFERROR(MID(A1074,FIND("/",A1074,FIND("//",A1074)+2),2000),"/"),A1074))</f>
        <v/>
      </c>
      <c r="H1074">
        <f>IF(G1074="","",IFERROR(LEFT(SUBSTITUTE(G1074,"#","?"),FIND("?",SUBSTITUTE(G1074,"#","?"))-1),G1074))</f>
        <v/>
      </c>
      <c r="I1074">
        <f>IF(H1074="","",LOWER(IF(AND(LEN(H1074)&gt;1,RIGHT(H1074,1)="/"),LEFT(H1074,LEN(H1074)-1),H1074)))</f>
        <v/>
      </c>
      <c r="J1074">
        <f>IF(I1074="","",IFERROR(N(INDEX($A1074:$E1074,1,Rules!$H$16)),0))</f>
        <v/>
      </c>
      <c r="K1074">
        <f>IF(I1074="","",IFERROR(N(INDEX($A1074:$E1074,1,Rules!$H$17)),0))</f>
        <v/>
      </c>
      <c r="L1074">
        <f>IF(I1074="","",IFERROR(N(INDEX($A1074:$E1074,1,Rules!$H$18))*K1074,0))</f>
        <v/>
      </c>
      <c r="M1074">
        <f>IF(I1074="","",IF(COUNTIF(Crawl!$EC$2:$EC$2001,I1074)&gt;0,"Yes","No"))</f>
        <v/>
      </c>
    </row>
    <row r="1075">
      <c r="G1075">
        <f>IF(A1075="","",IF(LEFT(A1075,4)="http",IFERROR(MID(A1075,FIND("/",A1075,FIND("//",A1075)+2),2000),"/"),A1075))</f>
        <v/>
      </c>
      <c r="H1075">
        <f>IF(G1075="","",IFERROR(LEFT(SUBSTITUTE(G1075,"#","?"),FIND("?",SUBSTITUTE(G1075,"#","?"))-1),G1075))</f>
        <v/>
      </c>
      <c r="I1075">
        <f>IF(H1075="","",LOWER(IF(AND(LEN(H1075)&gt;1,RIGHT(H1075,1)="/"),LEFT(H1075,LEN(H1075)-1),H1075)))</f>
        <v/>
      </c>
      <c r="J1075">
        <f>IF(I1075="","",IFERROR(N(INDEX($A1075:$E1075,1,Rules!$H$16)),0))</f>
        <v/>
      </c>
      <c r="K1075">
        <f>IF(I1075="","",IFERROR(N(INDEX($A1075:$E1075,1,Rules!$H$17)),0))</f>
        <v/>
      </c>
      <c r="L1075">
        <f>IF(I1075="","",IFERROR(N(INDEX($A1075:$E1075,1,Rules!$H$18))*K1075,0))</f>
        <v/>
      </c>
      <c r="M1075">
        <f>IF(I1075="","",IF(COUNTIF(Crawl!$EC$2:$EC$2001,I1075)&gt;0,"Yes","No"))</f>
        <v/>
      </c>
    </row>
    <row r="1076">
      <c r="G1076">
        <f>IF(A1076="","",IF(LEFT(A1076,4)="http",IFERROR(MID(A1076,FIND("/",A1076,FIND("//",A1076)+2),2000),"/"),A1076))</f>
        <v/>
      </c>
      <c r="H1076">
        <f>IF(G1076="","",IFERROR(LEFT(SUBSTITUTE(G1076,"#","?"),FIND("?",SUBSTITUTE(G1076,"#","?"))-1),G1076))</f>
        <v/>
      </c>
      <c r="I1076">
        <f>IF(H1076="","",LOWER(IF(AND(LEN(H1076)&gt;1,RIGHT(H1076,1)="/"),LEFT(H1076,LEN(H1076)-1),H1076)))</f>
        <v/>
      </c>
      <c r="J1076">
        <f>IF(I1076="","",IFERROR(N(INDEX($A1076:$E1076,1,Rules!$H$16)),0))</f>
        <v/>
      </c>
      <c r="K1076">
        <f>IF(I1076="","",IFERROR(N(INDEX($A1076:$E1076,1,Rules!$H$17)),0))</f>
        <v/>
      </c>
      <c r="L1076">
        <f>IF(I1076="","",IFERROR(N(INDEX($A1076:$E1076,1,Rules!$H$18))*K1076,0))</f>
        <v/>
      </c>
      <c r="M1076">
        <f>IF(I1076="","",IF(COUNTIF(Crawl!$EC$2:$EC$2001,I1076)&gt;0,"Yes","No"))</f>
        <v/>
      </c>
    </row>
    <row r="1077">
      <c r="G1077">
        <f>IF(A1077="","",IF(LEFT(A1077,4)="http",IFERROR(MID(A1077,FIND("/",A1077,FIND("//",A1077)+2),2000),"/"),A1077))</f>
        <v/>
      </c>
      <c r="H1077">
        <f>IF(G1077="","",IFERROR(LEFT(SUBSTITUTE(G1077,"#","?"),FIND("?",SUBSTITUTE(G1077,"#","?"))-1),G1077))</f>
        <v/>
      </c>
      <c r="I1077">
        <f>IF(H1077="","",LOWER(IF(AND(LEN(H1077)&gt;1,RIGHT(H1077,1)="/"),LEFT(H1077,LEN(H1077)-1),H1077)))</f>
        <v/>
      </c>
      <c r="J1077">
        <f>IF(I1077="","",IFERROR(N(INDEX($A1077:$E1077,1,Rules!$H$16)),0))</f>
        <v/>
      </c>
      <c r="K1077">
        <f>IF(I1077="","",IFERROR(N(INDEX($A1077:$E1077,1,Rules!$H$17)),0))</f>
        <v/>
      </c>
      <c r="L1077">
        <f>IF(I1077="","",IFERROR(N(INDEX($A1077:$E1077,1,Rules!$H$18))*K1077,0))</f>
        <v/>
      </c>
      <c r="M1077">
        <f>IF(I1077="","",IF(COUNTIF(Crawl!$EC$2:$EC$2001,I1077)&gt;0,"Yes","No"))</f>
        <v/>
      </c>
    </row>
    <row r="1078">
      <c r="G1078">
        <f>IF(A1078="","",IF(LEFT(A1078,4)="http",IFERROR(MID(A1078,FIND("/",A1078,FIND("//",A1078)+2),2000),"/"),A1078))</f>
        <v/>
      </c>
      <c r="H1078">
        <f>IF(G1078="","",IFERROR(LEFT(SUBSTITUTE(G1078,"#","?"),FIND("?",SUBSTITUTE(G1078,"#","?"))-1),G1078))</f>
        <v/>
      </c>
      <c r="I1078">
        <f>IF(H1078="","",LOWER(IF(AND(LEN(H1078)&gt;1,RIGHT(H1078,1)="/"),LEFT(H1078,LEN(H1078)-1),H1078)))</f>
        <v/>
      </c>
      <c r="J1078">
        <f>IF(I1078="","",IFERROR(N(INDEX($A1078:$E1078,1,Rules!$H$16)),0))</f>
        <v/>
      </c>
      <c r="K1078">
        <f>IF(I1078="","",IFERROR(N(INDEX($A1078:$E1078,1,Rules!$H$17)),0))</f>
        <v/>
      </c>
      <c r="L1078">
        <f>IF(I1078="","",IFERROR(N(INDEX($A1078:$E1078,1,Rules!$H$18))*K1078,0))</f>
        <v/>
      </c>
      <c r="M1078">
        <f>IF(I1078="","",IF(COUNTIF(Crawl!$EC$2:$EC$2001,I1078)&gt;0,"Yes","No"))</f>
        <v/>
      </c>
    </row>
    <row r="1079">
      <c r="G1079">
        <f>IF(A1079="","",IF(LEFT(A1079,4)="http",IFERROR(MID(A1079,FIND("/",A1079,FIND("//",A1079)+2),2000),"/"),A1079))</f>
        <v/>
      </c>
      <c r="H1079">
        <f>IF(G1079="","",IFERROR(LEFT(SUBSTITUTE(G1079,"#","?"),FIND("?",SUBSTITUTE(G1079,"#","?"))-1),G1079))</f>
        <v/>
      </c>
      <c r="I1079">
        <f>IF(H1079="","",LOWER(IF(AND(LEN(H1079)&gt;1,RIGHT(H1079,1)="/"),LEFT(H1079,LEN(H1079)-1),H1079)))</f>
        <v/>
      </c>
      <c r="J1079">
        <f>IF(I1079="","",IFERROR(N(INDEX($A1079:$E1079,1,Rules!$H$16)),0))</f>
        <v/>
      </c>
      <c r="K1079">
        <f>IF(I1079="","",IFERROR(N(INDEX($A1079:$E1079,1,Rules!$H$17)),0))</f>
        <v/>
      </c>
      <c r="L1079">
        <f>IF(I1079="","",IFERROR(N(INDEX($A1079:$E1079,1,Rules!$H$18))*K1079,0))</f>
        <v/>
      </c>
      <c r="M1079">
        <f>IF(I1079="","",IF(COUNTIF(Crawl!$EC$2:$EC$2001,I1079)&gt;0,"Yes","No"))</f>
        <v/>
      </c>
    </row>
    <row r="1080">
      <c r="G1080">
        <f>IF(A1080="","",IF(LEFT(A1080,4)="http",IFERROR(MID(A1080,FIND("/",A1080,FIND("//",A1080)+2),2000),"/"),A1080))</f>
        <v/>
      </c>
      <c r="H1080">
        <f>IF(G1080="","",IFERROR(LEFT(SUBSTITUTE(G1080,"#","?"),FIND("?",SUBSTITUTE(G1080,"#","?"))-1),G1080))</f>
        <v/>
      </c>
      <c r="I1080">
        <f>IF(H1080="","",LOWER(IF(AND(LEN(H1080)&gt;1,RIGHT(H1080,1)="/"),LEFT(H1080,LEN(H1080)-1),H1080)))</f>
        <v/>
      </c>
      <c r="J1080">
        <f>IF(I1080="","",IFERROR(N(INDEX($A1080:$E1080,1,Rules!$H$16)),0))</f>
        <v/>
      </c>
      <c r="K1080">
        <f>IF(I1080="","",IFERROR(N(INDEX($A1080:$E1080,1,Rules!$H$17)),0))</f>
        <v/>
      </c>
      <c r="L1080">
        <f>IF(I1080="","",IFERROR(N(INDEX($A1080:$E1080,1,Rules!$H$18))*K1080,0))</f>
        <v/>
      </c>
      <c r="M1080">
        <f>IF(I1080="","",IF(COUNTIF(Crawl!$EC$2:$EC$2001,I1080)&gt;0,"Yes","No"))</f>
        <v/>
      </c>
    </row>
    <row r="1081">
      <c r="G1081">
        <f>IF(A1081="","",IF(LEFT(A1081,4)="http",IFERROR(MID(A1081,FIND("/",A1081,FIND("//",A1081)+2),2000),"/"),A1081))</f>
        <v/>
      </c>
      <c r="H1081">
        <f>IF(G1081="","",IFERROR(LEFT(SUBSTITUTE(G1081,"#","?"),FIND("?",SUBSTITUTE(G1081,"#","?"))-1),G1081))</f>
        <v/>
      </c>
      <c r="I1081">
        <f>IF(H1081="","",LOWER(IF(AND(LEN(H1081)&gt;1,RIGHT(H1081,1)="/"),LEFT(H1081,LEN(H1081)-1),H1081)))</f>
        <v/>
      </c>
      <c r="J1081">
        <f>IF(I1081="","",IFERROR(N(INDEX($A1081:$E1081,1,Rules!$H$16)),0))</f>
        <v/>
      </c>
      <c r="K1081">
        <f>IF(I1081="","",IFERROR(N(INDEX($A1081:$E1081,1,Rules!$H$17)),0))</f>
        <v/>
      </c>
      <c r="L1081">
        <f>IF(I1081="","",IFERROR(N(INDEX($A1081:$E1081,1,Rules!$H$18))*K1081,0))</f>
        <v/>
      </c>
      <c r="M1081">
        <f>IF(I1081="","",IF(COUNTIF(Crawl!$EC$2:$EC$2001,I1081)&gt;0,"Yes","No"))</f>
        <v/>
      </c>
    </row>
    <row r="1082">
      <c r="G1082">
        <f>IF(A1082="","",IF(LEFT(A1082,4)="http",IFERROR(MID(A1082,FIND("/",A1082,FIND("//",A1082)+2),2000),"/"),A1082))</f>
        <v/>
      </c>
      <c r="H1082">
        <f>IF(G1082="","",IFERROR(LEFT(SUBSTITUTE(G1082,"#","?"),FIND("?",SUBSTITUTE(G1082,"#","?"))-1),G1082))</f>
        <v/>
      </c>
      <c r="I1082">
        <f>IF(H1082="","",LOWER(IF(AND(LEN(H1082)&gt;1,RIGHT(H1082,1)="/"),LEFT(H1082,LEN(H1082)-1),H1082)))</f>
        <v/>
      </c>
      <c r="J1082">
        <f>IF(I1082="","",IFERROR(N(INDEX($A1082:$E1082,1,Rules!$H$16)),0))</f>
        <v/>
      </c>
      <c r="K1082">
        <f>IF(I1082="","",IFERROR(N(INDEX($A1082:$E1082,1,Rules!$H$17)),0))</f>
        <v/>
      </c>
      <c r="L1082">
        <f>IF(I1082="","",IFERROR(N(INDEX($A1082:$E1082,1,Rules!$H$18))*K1082,0))</f>
        <v/>
      </c>
      <c r="M1082">
        <f>IF(I1082="","",IF(COUNTIF(Crawl!$EC$2:$EC$2001,I1082)&gt;0,"Yes","No"))</f>
        <v/>
      </c>
    </row>
    <row r="1083">
      <c r="G1083">
        <f>IF(A1083="","",IF(LEFT(A1083,4)="http",IFERROR(MID(A1083,FIND("/",A1083,FIND("//",A1083)+2),2000),"/"),A1083))</f>
        <v/>
      </c>
      <c r="H1083">
        <f>IF(G1083="","",IFERROR(LEFT(SUBSTITUTE(G1083,"#","?"),FIND("?",SUBSTITUTE(G1083,"#","?"))-1),G1083))</f>
        <v/>
      </c>
      <c r="I1083">
        <f>IF(H1083="","",LOWER(IF(AND(LEN(H1083)&gt;1,RIGHT(H1083,1)="/"),LEFT(H1083,LEN(H1083)-1),H1083)))</f>
        <v/>
      </c>
      <c r="J1083">
        <f>IF(I1083="","",IFERROR(N(INDEX($A1083:$E1083,1,Rules!$H$16)),0))</f>
        <v/>
      </c>
      <c r="K1083">
        <f>IF(I1083="","",IFERROR(N(INDEX($A1083:$E1083,1,Rules!$H$17)),0))</f>
        <v/>
      </c>
      <c r="L1083">
        <f>IF(I1083="","",IFERROR(N(INDEX($A1083:$E1083,1,Rules!$H$18))*K1083,0))</f>
        <v/>
      </c>
      <c r="M1083">
        <f>IF(I1083="","",IF(COUNTIF(Crawl!$EC$2:$EC$2001,I1083)&gt;0,"Yes","No"))</f>
        <v/>
      </c>
    </row>
    <row r="1084">
      <c r="G1084">
        <f>IF(A1084="","",IF(LEFT(A1084,4)="http",IFERROR(MID(A1084,FIND("/",A1084,FIND("//",A1084)+2),2000),"/"),A1084))</f>
        <v/>
      </c>
      <c r="H1084">
        <f>IF(G1084="","",IFERROR(LEFT(SUBSTITUTE(G1084,"#","?"),FIND("?",SUBSTITUTE(G1084,"#","?"))-1),G1084))</f>
        <v/>
      </c>
      <c r="I1084">
        <f>IF(H1084="","",LOWER(IF(AND(LEN(H1084)&gt;1,RIGHT(H1084,1)="/"),LEFT(H1084,LEN(H1084)-1),H1084)))</f>
        <v/>
      </c>
      <c r="J1084">
        <f>IF(I1084="","",IFERROR(N(INDEX($A1084:$E1084,1,Rules!$H$16)),0))</f>
        <v/>
      </c>
      <c r="K1084">
        <f>IF(I1084="","",IFERROR(N(INDEX($A1084:$E1084,1,Rules!$H$17)),0))</f>
        <v/>
      </c>
      <c r="L1084">
        <f>IF(I1084="","",IFERROR(N(INDEX($A1084:$E1084,1,Rules!$H$18))*K1084,0))</f>
        <v/>
      </c>
      <c r="M1084">
        <f>IF(I1084="","",IF(COUNTIF(Crawl!$EC$2:$EC$2001,I1084)&gt;0,"Yes","No"))</f>
        <v/>
      </c>
    </row>
    <row r="1085">
      <c r="G1085">
        <f>IF(A1085="","",IF(LEFT(A1085,4)="http",IFERROR(MID(A1085,FIND("/",A1085,FIND("//",A1085)+2),2000),"/"),A1085))</f>
        <v/>
      </c>
      <c r="H1085">
        <f>IF(G1085="","",IFERROR(LEFT(SUBSTITUTE(G1085,"#","?"),FIND("?",SUBSTITUTE(G1085,"#","?"))-1),G1085))</f>
        <v/>
      </c>
      <c r="I1085">
        <f>IF(H1085="","",LOWER(IF(AND(LEN(H1085)&gt;1,RIGHT(H1085,1)="/"),LEFT(H1085,LEN(H1085)-1),H1085)))</f>
        <v/>
      </c>
      <c r="J1085">
        <f>IF(I1085="","",IFERROR(N(INDEX($A1085:$E1085,1,Rules!$H$16)),0))</f>
        <v/>
      </c>
      <c r="K1085">
        <f>IF(I1085="","",IFERROR(N(INDEX($A1085:$E1085,1,Rules!$H$17)),0))</f>
        <v/>
      </c>
      <c r="L1085">
        <f>IF(I1085="","",IFERROR(N(INDEX($A1085:$E1085,1,Rules!$H$18))*K1085,0))</f>
        <v/>
      </c>
      <c r="M1085">
        <f>IF(I1085="","",IF(COUNTIF(Crawl!$EC$2:$EC$2001,I1085)&gt;0,"Yes","No"))</f>
        <v/>
      </c>
    </row>
    <row r="1086">
      <c r="G1086">
        <f>IF(A1086="","",IF(LEFT(A1086,4)="http",IFERROR(MID(A1086,FIND("/",A1086,FIND("//",A1086)+2),2000),"/"),A1086))</f>
        <v/>
      </c>
      <c r="H1086">
        <f>IF(G1086="","",IFERROR(LEFT(SUBSTITUTE(G1086,"#","?"),FIND("?",SUBSTITUTE(G1086,"#","?"))-1),G1086))</f>
        <v/>
      </c>
      <c r="I1086">
        <f>IF(H1086="","",LOWER(IF(AND(LEN(H1086)&gt;1,RIGHT(H1086,1)="/"),LEFT(H1086,LEN(H1086)-1),H1086)))</f>
        <v/>
      </c>
      <c r="J1086">
        <f>IF(I1086="","",IFERROR(N(INDEX($A1086:$E1086,1,Rules!$H$16)),0))</f>
        <v/>
      </c>
      <c r="K1086">
        <f>IF(I1086="","",IFERROR(N(INDEX($A1086:$E1086,1,Rules!$H$17)),0))</f>
        <v/>
      </c>
      <c r="L1086">
        <f>IF(I1086="","",IFERROR(N(INDEX($A1086:$E1086,1,Rules!$H$18))*K1086,0))</f>
        <v/>
      </c>
      <c r="M1086">
        <f>IF(I1086="","",IF(COUNTIF(Crawl!$EC$2:$EC$2001,I1086)&gt;0,"Yes","No"))</f>
        <v/>
      </c>
    </row>
    <row r="1087">
      <c r="G1087">
        <f>IF(A1087="","",IF(LEFT(A1087,4)="http",IFERROR(MID(A1087,FIND("/",A1087,FIND("//",A1087)+2),2000),"/"),A1087))</f>
        <v/>
      </c>
      <c r="H1087">
        <f>IF(G1087="","",IFERROR(LEFT(SUBSTITUTE(G1087,"#","?"),FIND("?",SUBSTITUTE(G1087,"#","?"))-1),G1087))</f>
        <v/>
      </c>
      <c r="I1087">
        <f>IF(H1087="","",LOWER(IF(AND(LEN(H1087)&gt;1,RIGHT(H1087,1)="/"),LEFT(H1087,LEN(H1087)-1),H1087)))</f>
        <v/>
      </c>
      <c r="J1087">
        <f>IF(I1087="","",IFERROR(N(INDEX($A1087:$E1087,1,Rules!$H$16)),0))</f>
        <v/>
      </c>
      <c r="K1087">
        <f>IF(I1087="","",IFERROR(N(INDEX($A1087:$E1087,1,Rules!$H$17)),0))</f>
        <v/>
      </c>
      <c r="L1087">
        <f>IF(I1087="","",IFERROR(N(INDEX($A1087:$E1087,1,Rules!$H$18))*K1087,0))</f>
        <v/>
      </c>
      <c r="M1087">
        <f>IF(I1087="","",IF(COUNTIF(Crawl!$EC$2:$EC$2001,I1087)&gt;0,"Yes","No"))</f>
        <v/>
      </c>
    </row>
    <row r="1088">
      <c r="G1088">
        <f>IF(A1088="","",IF(LEFT(A1088,4)="http",IFERROR(MID(A1088,FIND("/",A1088,FIND("//",A1088)+2),2000),"/"),A1088))</f>
        <v/>
      </c>
      <c r="H1088">
        <f>IF(G1088="","",IFERROR(LEFT(SUBSTITUTE(G1088,"#","?"),FIND("?",SUBSTITUTE(G1088,"#","?"))-1),G1088))</f>
        <v/>
      </c>
      <c r="I1088">
        <f>IF(H1088="","",LOWER(IF(AND(LEN(H1088)&gt;1,RIGHT(H1088,1)="/"),LEFT(H1088,LEN(H1088)-1),H1088)))</f>
        <v/>
      </c>
      <c r="J1088">
        <f>IF(I1088="","",IFERROR(N(INDEX($A1088:$E1088,1,Rules!$H$16)),0))</f>
        <v/>
      </c>
      <c r="K1088">
        <f>IF(I1088="","",IFERROR(N(INDEX($A1088:$E1088,1,Rules!$H$17)),0))</f>
        <v/>
      </c>
      <c r="L1088">
        <f>IF(I1088="","",IFERROR(N(INDEX($A1088:$E1088,1,Rules!$H$18))*K1088,0))</f>
        <v/>
      </c>
      <c r="M1088">
        <f>IF(I1088="","",IF(COUNTIF(Crawl!$EC$2:$EC$2001,I1088)&gt;0,"Yes","No"))</f>
        <v/>
      </c>
    </row>
    <row r="1089">
      <c r="G1089">
        <f>IF(A1089="","",IF(LEFT(A1089,4)="http",IFERROR(MID(A1089,FIND("/",A1089,FIND("//",A1089)+2),2000),"/"),A1089))</f>
        <v/>
      </c>
      <c r="H1089">
        <f>IF(G1089="","",IFERROR(LEFT(SUBSTITUTE(G1089,"#","?"),FIND("?",SUBSTITUTE(G1089,"#","?"))-1),G1089))</f>
        <v/>
      </c>
      <c r="I1089">
        <f>IF(H1089="","",LOWER(IF(AND(LEN(H1089)&gt;1,RIGHT(H1089,1)="/"),LEFT(H1089,LEN(H1089)-1),H1089)))</f>
        <v/>
      </c>
      <c r="J1089">
        <f>IF(I1089="","",IFERROR(N(INDEX($A1089:$E1089,1,Rules!$H$16)),0))</f>
        <v/>
      </c>
      <c r="K1089">
        <f>IF(I1089="","",IFERROR(N(INDEX($A1089:$E1089,1,Rules!$H$17)),0))</f>
        <v/>
      </c>
      <c r="L1089">
        <f>IF(I1089="","",IFERROR(N(INDEX($A1089:$E1089,1,Rules!$H$18))*K1089,0))</f>
        <v/>
      </c>
      <c r="M1089">
        <f>IF(I1089="","",IF(COUNTIF(Crawl!$EC$2:$EC$2001,I1089)&gt;0,"Yes","No"))</f>
        <v/>
      </c>
    </row>
    <row r="1090">
      <c r="G1090">
        <f>IF(A1090="","",IF(LEFT(A1090,4)="http",IFERROR(MID(A1090,FIND("/",A1090,FIND("//",A1090)+2),2000),"/"),A1090))</f>
        <v/>
      </c>
      <c r="H1090">
        <f>IF(G1090="","",IFERROR(LEFT(SUBSTITUTE(G1090,"#","?"),FIND("?",SUBSTITUTE(G1090,"#","?"))-1),G1090))</f>
        <v/>
      </c>
      <c r="I1090">
        <f>IF(H1090="","",LOWER(IF(AND(LEN(H1090)&gt;1,RIGHT(H1090,1)="/"),LEFT(H1090,LEN(H1090)-1),H1090)))</f>
        <v/>
      </c>
      <c r="J1090">
        <f>IF(I1090="","",IFERROR(N(INDEX($A1090:$E1090,1,Rules!$H$16)),0))</f>
        <v/>
      </c>
      <c r="K1090">
        <f>IF(I1090="","",IFERROR(N(INDEX($A1090:$E1090,1,Rules!$H$17)),0))</f>
        <v/>
      </c>
      <c r="L1090">
        <f>IF(I1090="","",IFERROR(N(INDEX($A1090:$E1090,1,Rules!$H$18))*K1090,0))</f>
        <v/>
      </c>
      <c r="M1090">
        <f>IF(I1090="","",IF(COUNTIF(Crawl!$EC$2:$EC$2001,I1090)&gt;0,"Yes","No"))</f>
        <v/>
      </c>
    </row>
    <row r="1091">
      <c r="G1091">
        <f>IF(A1091="","",IF(LEFT(A1091,4)="http",IFERROR(MID(A1091,FIND("/",A1091,FIND("//",A1091)+2),2000),"/"),A1091))</f>
        <v/>
      </c>
      <c r="H1091">
        <f>IF(G1091="","",IFERROR(LEFT(SUBSTITUTE(G1091,"#","?"),FIND("?",SUBSTITUTE(G1091,"#","?"))-1),G1091))</f>
        <v/>
      </c>
      <c r="I1091">
        <f>IF(H1091="","",LOWER(IF(AND(LEN(H1091)&gt;1,RIGHT(H1091,1)="/"),LEFT(H1091,LEN(H1091)-1),H1091)))</f>
        <v/>
      </c>
      <c r="J1091">
        <f>IF(I1091="","",IFERROR(N(INDEX($A1091:$E1091,1,Rules!$H$16)),0))</f>
        <v/>
      </c>
      <c r="K1091">
        <f>IF(I1091="","",IFERROR(N(INDEX($A1091:$E1091,1,Rules!$H$17)),0))</f>
        <v/>
      </c>
      <c r="L1091">
        <f>IF(I1091="","",IFERROR(N(INDEX($A1091:$E1091,1,Rules!$H$18))*K1091,0))</f>
        <v/>
      </c>
      <c r="M1091">
        <f>IF(I1091="","",IF(COUNTIF(Crawl!$EC$2:$EC$2001,I1091)&gt;0,"Yes","No"))</f>
        <v/>
      </c>
    </row>
    <row r="1092">
      <c r="G1092">
        <f>IF(A1092="","",IF(LEFT(A1092,4)="http",IFERROR(MID(A1092,FIND("/",A1092,FIND("//",A1092)+2),2000),"/"),A1092))</f>
        <v/>
      </c>
      <c r="H1092">
        <f>IF(G1092="","",IFERROR(LEFT(SUBSTITUTE(G1092,"#","?"),FIND("?",SUBSTITUTE(G1092,"#","?"))-1),G1092))</f>
        <v/>
      </c>
      <c r="I1092">
        <f>IF(H1092="","",LOWER(IF(AND(LEN(H1092)&gt;1,RIGHT(H1092,1)="/"),LEFT(H1092,LEN(H1092)-1),H1092)))</f>
        <v/>
      </c>
      <c r="J1092">
        <f>IF(I1092="","",IFERROR(N(INDEX($A1092:$E1092,1,Rules!$H$16)),0))</f>
        <v/>
      </c>
      <c r="K1092">
        <f>IF(I1092="","",IFERROR(N(INDEX($A1092:$E1092,1,Rules!$H$17)),0))</f>
        <v/>
      </c>
      <c r="L1092">
        <f>IF(I1092="","",IFERROR(N(INDEX($A1092:$E1092,1,Rules!$H$18))*K1092,0))</f>
        <v/>
      </c>
      <c r="M1092">
        <f>IF(I1092="","",IF(COUNTIF(Crawl!$EC$2:$EC$2001,I1092)&gt;0,"Yes","No"))</f>
        <v/>
      </c>
    </row>
    <row r="1093">
      <c r="G1093">
        <f>IF(A1093="","",IF(LEFT(A1093,4)="http",IFERROR(MID(A1093,FIND("/",A1093,FIND("//",A1093)+2),2000),"/"),A1093))</f>
        <v/>
      </c>
      <c r="H1093">
        <f>IF(G1093="","",IFERROR(LEFT(SUBSTITUTE(G1093,"#","?"),FIND("?",SUBSTITUTE(G1093,"#","?"))-1),G1093))</f>
        <v/>
      </c>
      <c r="I1093">
        <f>IF(H1093="","",LOWER(IF(AND(LEN(H1093)&gt;1,RIGHT(H1093,1)="/"),LEFT(H1093,LEN(H1093)-1),H1093)))</f>
        <v/>
      </c>
      <c r="J1093">
        <f>IF(I1093="","",IFERROR(N(INDEX($A1093:$E1093,1,Rules!$H$16)),0))</f>
        <v/>
      </c>
      <c r="K1093">
        <f>IF(I1093="","",IFERROR(N(INDEX($A1093:$E1093,1,Rules!$H$17)),0))</f>
        <v/>
      </c>
      <c r="L1093">
        <f>IF(I1093="","",IFERROR(N(INDEX($A1093:$E1093,1,Rules!$H$18))*K1093,0))</f>
        <v/>
      </c>
      <c r="M1093">
        <f>IF(I1093="","",IF(COUNTIF(Crawl!$EC$2:$EC$2001,I1093)&gt;0,"Yes","No"))</f>
        <v/>
      </c>
    </row>
    <row r="1094">
      <c r="G1094">
        <f>IF(A1094="","",IF(LEFT(A1094,4)="http",IFERROR(MID(A1094,FIND("/",A1094,FIND("//",A1094)+2),2000),"/"),A1094))</f>
        <v/>
      </c>
      <c r="H1094">
        <f>IF(G1094="","",IFERROR(LEFT(SUBSTITUTE(G1094,"#","?"),FIND("?",SUBSTITUTE(G1094,"#","?"))-1),G1094))</f>
        <v/>
      </c>
      <c r="I1094">
        <f>IF(H1094="","",LOWER(IF(AND(LEN(H1094)&gt;1,RIGHT(H1094,1)="/"),LEFT(H1094,LEN(H1094)-1),H1094)))</f>
        <v/>
      </c>
      <c r="J1094">
        <f>IF(I1094="","",IFERROR(N(INDEX($A1094:$E1094,1,Rules!$H$16)),0))</f>
        <v/>
      </c>
      <c r="K1094">
        <f>IF(I1094="","",IFERROR(N(INDEX($A1094:$E1094,1,Rules!$H$17)),0))</f>
        <v/>
      </c>
      <c r="L1094">
        <f>IF(I1094="","",IFERROR(N(INDEX($A1094:$E1094,1,Rules!$H$18))*K1094,0))</f>
        <v/>
      </c>
      <c r="M1094">
        <f>IF(I1094="","",IF(COUNTIF(Crawl!$EC$2:$EC$2001,I1094)&gt;0,"Yes","No"))</f>
        <v/>
      </c>
    </row>
    <row r="1095">
      <c r="G1095">
        <f>IF(A1095="","",IF(LEFT(A1095,4)="http",IFERROR(MID(A1095,FIND("/",A1095,FIND("//",A1095)+2),2000),"/"),A1095))</f>
        <v/>
      </c>
      <c r="H1095">
        <f>IF(G1095="","",IFERROR(LEFT(SUBSTITUTE(G1095,"#","?"),FIND("?",SUBSTITUTE(G1095,"#","?"))-1),G1095))</f>
        <v/>
      </c>
      <c r="I1095">
        <f>IF(H1095="","",LOWER(IF(AND(LEN(H1095)&gt;1,RIGHT(H1095,1)="/"),LEFT(H1095,LEN(H1095)-1),H1095)))</f>
        <v/>
      </c>
      <c r="J1095">
        <f>IF(I1095="","",IFERROR(N(INDEX($A1095:$E1095,1,Rules!$H$16)),0))</f>
        <v/>
      </c>
      <c r="K1095">
        <f>IF(I1095="","",IFERROR(N(INDEX($A1095:$E1095,1,Rules!$H$17)),0))</f>
        <v/>
      </c>
      <c r="L1095">
        <f>IF(I1095="","",IFERROR(N(INDEX($A1095:$E1095,1,Rules!$H$18))*K1095,0))</f>
        <v/>
      </c>
      <c r="M1095">
        <f>IF(I1095="","",IF(COUNTIF(Crawl!$EC$2:$EC$2001,I1095)&gt;0,"Yes","No"))</f>
        <v/>
      </c>
    </row>
    <row r="1096">
      <c r="G1096">
        <f>IF(A1096="","",IF(LEFT(A1096,4)="http",IFERROR(MID(A1096,FIND("/",A1096,FIND("//",A1096)+2),2000),"/"),A1096))</f>
        <v/>
      </c>
      <c r="H1096">
        <f>IF(G1096="","",IFERROR(LEFT(SUBSTITUTE(G1096,"#","?"),FIND("?",SUBSTITUTE(G1096,"#","?"))-1),G1096))</f>
        <v/>
      </c>
      <c r="I1096">
        <f>IF(H1096="","",LOWER(IF(AND(LEN(H1096)&gt;1,RIGHT(H1096,1)="/"),LEFT(H1096,LEN(H1096)-1),H1096)))</f>
        <v/>
      </c>
      <c r="J1096">
        <f>IF(I1096="","",IFERROR(N(INDEX($A1096:$E1096,1,Rules!$H$16)),0))</f>
        <v/>
      </c>
      <c r="K1096">
        <f>IF(I1096="","",IFERROR(N(INDEX($A1096:$E1096,1,Rules!$H$17)),0))</f>
        <v/>
      </c>
      <c r="L1096">
        <f>IF(I1096="","",IFERROR(N(INDEX($A1096:$E1096,1,Rules!$H$18))*K1096,0))</f>
        <v/>
      </c>
      <c r="M1096">
        <f>IF(I1096="","",IF(COUNTIF(Crawl!$EC$2:$EC$2001,I1096)&gt;0,"Yes","No"))</f>
        <v/>
      </c>
    </row>
    <row r="1097">
      <c r="G1097">
        <f>IF(A1097="","",IF(LEFT(A1097,4)="http",IFERROR(MID(A1097,FIND("/",A1097,FIND("//",A1097)+2),2000),"/"),A1097))</f>
        <v/>
      </c>
      <c r="H1097">
        <f>IF(G1097="","",IFERROR(LEFT(SUBSTITUTE(G1097,"#","?"),FIND("?",SUBSTITUTE(G1097,"#","?"))-1),G1097))</f>
        <v/>
      </c>
      <c r="I1097">
        <f>IF(H1097="","",LOWER(IF(AND(LEN(H1097)&gt;1,RIGHT(H1097,1)="/"),LEFT(H1097,LEN(H1097)-1),H1097)))</f>
        <v/>
      </c>
      <c r="J1097">
        <f>IF(I1097="","",IFERROR(N(INDEX($A1097:$E1097,1,Rules!$H$16)),0))</f>
        <v/>
      </c>
      <c r="K1097">
        <f>IF(I1097="","",IFERROR(N(INDEX($A1097:$E1097,1,Rules!$H$17)),0))</f>
        <v/>
      </c>
      <c r="L1097">
        <f>IF(I1097="","",IFERROR(N(INDEX($A1097:$E1097,1,Rules!$H$18))*K1097,0))</f>
        <v/>
      </c>
      <c r="M1097">
        <f>IF(I1097="","",IF(COUNTIF(Crawl!$EC$2:$EC$2001,I1097)&gt;0,"Yes","No"))</f>
        <v/>
      </c>
    </row>
    <row r="1098">
      <c r="G1098">
        <f>IF(A1098="","",IF(LEFT(A1098,4)="http",IFERROR(MID(A1098,FIND("/",A1098,FIND("//",A1098)+2),2000),"/"),A1098))</f>
        <v/>
      </c>
      <c r="H1098">
        <f>IF(G1098="","",IFERROR(LEFT(SUBSTITUTE(G1098,"#","?"),FIND("?",SUBSTITUTE(G1098,"#","?"))-1),G1098))</f>
        <v/>
      </c>
      <c r="I1098">
        <f>IF(H1098="","",LOWER(IF(AND(LEN(H1098)&gt;1,RIGHT(H1098,1)="/"),LEFT(H1098,LEN(H1098)-1),H1098)))</f>
        <v/>
      </c>
      <c r="J1098">
        <f>IF(I1098="","",IFERROR(N(INDEX($A1098:$E1098,1,Rules!$H$16)),0))</f>
        <v/>
      </c>
      <c r="K1098">
        <f>IF(I1098="","",IFERROR(N(INDEX($A1098:$E1098,1,Rules!$H$17)),0))</f>
        <v/>
      </c>
      <c r="L1098">
        <f>IF(I1098="","",IFERROR(N(INDEX($A1098:$E1098,1,Rules!$H$18))*K1098,0))</f>
        <v/>
      </c>
      <c r="M1098">
        <f>IF(I1098="","",IF(COUNTIF(Crawl!$EC$2:$EC$2001,I1098)&gt;0,"Yes","No"))</f>
        <v/>
      </c>
    </row>
    <row r="1099">
      <c r="G1099">
        <f>IF(A1099="","",IF(LEFT(A1099,4)="http",IFERROR(MID(A1099,FIND("/",A1099,FIND("//",A1099)+2),2000),"/"),A1099))</f>
        <v/>
      </c>
      <c r="H1099">
        <f>IF(G1099="","",IFERROR(LEFT(SUBSTITUTE(G1099,"#","?"),FIND("?",SUBSTITUTE(G1099,"#","?"))-1),G1099))</f>
        <v/>
      </c>
      <c r="I1099">
        <f>IF(H1099="","",LOWER(IF(AND(LEN(H1099)&gt;1,RIGHT(H1099,1)="/"),LEFT(H1099,LEN(H1099)-1),H1099)))</f>
        <v/>
      </c>
      <c r="J1099">
        <f>IF(I1099="","",IFERROR(N(INDEX($A1099:$E1099,1,Rules!$H$16)),0))</f>
        <v/>
      </c>
      <c r="K1099">
        <f>IF(I1099="","",IFERROR(N(INDEX($A1099:$E1099,1,Rules!$H$17)),0))</f>
        <v/>
      </c>
      <c r="L1099">
        <f>IF(I1099="","",IFERROR(N(INDEX($A1099:$E1099,1,Rules!$H$18))*K1099,0))</f>
        <v/>
      </c>
      <c r="M1099">
        <f>IF(I1099="","",IF(COUNTIF(Crawl!$EC$2:$EC$2001,I1099)&gt;0,"Yes","No"))</f>
        <v/>
      </c>
    </row>
    <row r="1100">
      <c r="G1100">
        <f>IF(A1100="","",IF(LEFT(A1100,4)="http",IFERROR(MID(A1100,FIND("/",A1100,FIND("//",A1100)+2),2000),"/"),A1100))</f>
        <v/>
      </c>
      <c r="H1100">
        <f>IF(G1100="","",IFERROR(LEFT(SUBSTITUTE(G1100,"#","?"),FIND("?",SUBSTITUTE(G1100,"#","?"))-1),G1100))</f>
        <v/>
      </c>
      <c r="I1100">
        <f>IF(H1100="","",LOWER(IF(AND(LEN(H1100)&gt;1,RIGHT(H1100,1)="/"),LEFT(H1100,LEN(H1100)-1),H1100)))</f>
        <v/>
      </c>
      <c r="J1100">
        <f>IF(I1100="","",IFERROR(N(INDEX($A1100:$E1100,1,Rules!$H$16)),0))</f>
        <v/>
      </c>
      <c r="K1100">
        <f>IF(I1100="","",IFERROR(N(INDEX($A1100:$E1100,1,Rules!$H$17)),0))</f>
        <v/>
      </c>
      <c r="L1100">
        <f>IF(I1100="","",IFERROR(N(INDEX($A1100:$E1100,1,Rules!$H$18))*K1100,0))</f>
        <v/>
      </c>
      <c r="M1100">
        <f>IF(I1100="","",IF(COUNTIF(Crawl!$EC$2:$EC$2001,I1100)&gt;0,"Yes","No"))</f>
        <v/>
      </c>
    </row>
    <row r="1101">
      <c r="G1101">
        <f>IF(A1101="","",IF(LEFT(A1101,4)="http",IFERROR(MID(A1101,FIND("/",A1101,FIND("//",A1101)+2),2000),"/"),A1101))</f>
        <v/>
      </c>
      <c r="H1101">
        <f>IF(G1101="","",IFERROR(LEFT(SUBSTITUTE(G1101,"#","?"),FIND("?",SUBSTITUTE(G1101,"#","?"))-1),G1101))</f>
        <v/>
      </c>
      <c r="I1101">
        <f>IF(H1101="","",LOWER(IF(AND(LEN(H1101)&gt;1,RIGHT(H1101,1)="/"),LEFT(H1101,LEN(H1101)-1),H1101)))</f>
        <v/>
      </c>
      <c r="J1101">
        <f>IF(I1101="","",IFERROR(N(INDEX($A1101:$E1101,1,Rules!$H$16)),0))</f>
        <v/>
      </c>
      <c r="K1101">
        <f>IF(I1101="","",IFERROR(N(INDEX($A1101:$E1101,1,Rules!$H$17)),0))</f>
        <v/>
      </c>
      <c r="L1101">
        <f>IF(I1101="","",IFERROR(N(INDEX($A1101:$E1101,1,Rules!$H$18))*K1101,0))</f>
        <v/>
      </c>
      <c r="M1101">
        <f>IF(I1101="","",IF(COUNTIF(Crawl!$EC$2:$EC$2001,I1101)&gt;0,"Yes","No"))</f>
        <v/>
      </c>
    </row>
    <row r="1102">
      <c r="G1102">
        <f>IF(A1102="","",IF(LEFT(A1102,4)="http",IFERROR(MID(A1102,FIND("/",A1102,FIND("//",A1102)+2),2000),"/"),A1102))</f>
        <v/>
      </c>
      <c r="H1102">
        <f>IF(G1102="","",IFERROR(LEFT(SUBSTITUTE(G1102,"#","?"),FIND("?",SUBSTITUTE(G1102,"#","?"))-1),G1102))</f>
        <v/>
      </c>
      <c r="I1102">
        <f>IF(H1102="","",LOWER(IF(AND(LEN(H1102)&gt;1,RIGHT(H1102,1)="/"),LEFT(H1102,LEN(H1102)-1),H1102)))</f>
        <v/>
      </c>
      <c r="J1102">
        <f>IF(I1102="","",IFERROR(N(INDEX($A1102:$E1102,1,Rules!$H$16)),0))</f>
        <v/>
      </c>
      <c r="K1102">
        <f>IF(I1102="","",IFERROR(N(INDEX($A1102:$E1102,1,Rules!$H$17)),0))</f>
        <v/>
      </c>
      <c r="L1102">
        <f>IF(I1102="","",IFERROR(N(INDEX($A1102:$E1102,1,Rules!$H$18))*K1102,0))</f>
        <v/>
      </c>
      <c r="M1102">
        <f>IF(I1102="","",IF(COUNTIF(Crawl!$EC$2:$EC$2001,I1102)&gt;0,"Yes","No"))</f>
        <v/>
      </c>
    </row>
    <row r="1103">
      <c r="G1103">
        <f>IF(A1103="","",IF(LEFT(A1103,4)="http",IFERROR(MID(A1103,FIND("/",A1103,FIND("//",A1103)+2),2000),"/"),A1103))</f>
        <v/>
      </c>
      <c r="H1103">
        <f>IF(G1103="","",IFERROR(LEFT(SUBSTITUTE(G1103,"#","?"),FIND("?",SUBSTITUTE(G1103,"#","?"))-1),G1103))</f>
        <v/>
      </c>
      <c r="I1103">
        <f>IF(H1103="","",LOWER(IF(AND(LEN(H1103)&gt;1,RIGHT(H1103,1)="/"),LEFT(H1103,LEN(H1103)-1),H1103)))</f>
        <v/>
      </c>
      <c r="J1103">
        <f>IF(I1103="","",IFERROR(N(INDEX($A1103:$E1103,1,Rules!$H$16)),0))</f>
        <v/>
      </c>
      <c r="K1103">
        <f>IF(I1103="","",IFERROR(N(INDEX($A1103:$E1103,1,Rules!$H$17)),0))</f>
        <v/>
      </c>
      <c r="L1103">
        <f>IF(I1103="","",IFERROR(N(INDEX($A1103:$E1103,1,Rules!$H$18))*K1103,0))</f>
        <v/>
      </c>
      <c r="M1103">
        <f>IF(I1103="","",IF(COUNTIF(Crawl!$EC$2:$EC$2001,I1103)&gt;0,"Yes","No"))</f>
        <v/>
      </c>
    </row>
    <row r="1104">
      <c r="G1104">
        <f>IF(A1104="","",IF(LEFT(A1104,4)="http",IFERROR(MID(A1104,FIND("/",A1104,FIND("//",A1104)+2),2000),"/"),A1104))</f>
        <v/>
      </c>
      <c r="H1104">
        <f>IF(G1104="","",IFERROR(LEFT(SUBSTITUTE(G1104,"#","?"),FIND("?",SUBSTITUTE(G1104,"#","?"))-1),G1104))</f>
        <v/>
      </c>
      <c r="I1104">
        <f>IF(H1104="","",LOWER(IF(AND(LEN(H1104)&gt;1,RIGHT(H1104,1)="/"),LEFT(H1104,LEN(H1104)-1),H1104)))</f>
        <v/>
      </c>
      <c r="J1104">
        <f>IF(I1104="","",IFERROR(N(INDEX($A1104:$E1104,1,Rules!$H$16)),0))</f>
        <v/>
      </c>
      <c r="K1104">
        <f>IF(I1104="","",IFERROR(N(INDEX($A1104:$E1104,1,Rules!$H$17)),0))</f>
        <v/>
      </c>
      <c r="L1104">
        <f>IF(I1104="","",IFERROR(N(INDEX($A1104:$E1104,1,Rules!$H$18))*K1104,0))</f>
        <v/>
      </c>
      <c r="M1104">
        <f>IF(I1104="","",IF(COUNTIF(Crawl!$EC$2:$EC$2001,I1104)&gt;0,"Yes","No"))</f>
        <v/>
      </c>
    </row>
    <row r="1105">
      <c r="G1105">
        <f>IF(A1105="","",IF(LEFT(A1105,4)="http",IFERROR(MID(A1105,FIND("/",A1105,FIND("//",A1105)+2),2000),"/"),A1105))</f>
        <v/>
      </c>
      <c r="H1105">
        <f>IF(G1105="","",IFERROR(LEFT(SUBSTITUTE(G1105,"#","?"),FIND("?",SUBSTITUTE(G1105,"#","?"))-1),G1105))</f>
        <v/>
      </c>
      <c r="I1105">
        <f>IF(H1105="","",LOWER(IF(AND(LEN(H1105)&gt;1,RIGHT(H1105,1)="/"),LEFT(H1105,LEN(H1105)-1),H1105)))</f>
        <v/>
      </c>
      <c r="J1105">
        <f>IF(I1105="","",IFERROR(N(INDEX($A1105:$E1105,1,Rules!$H$16)),0))</f>
        <v/>
      </c>
      <c r="K1105">
        <f>IF(I1105="","",IFERROR(N(INDEX($A1105:$E1105,1,Rules!$H$17)),0))</f>
        <v/>
      </c>
      <c r="L1105">
        <f>IF(I1105="","",IFERROR(N(INDEX($A1105:$E1105,1,Rules!$H$18))*K1105,0))</f>
        <v/>
      </c>
      <c r="M1105">
        <f>IF(I1105="","",IF(COUNTIF(Crawl!$EC$2:$EC$2001,I1105)&gt;0,"Yes","No"))</f>
        <v/>
      </c>
    </row>
    <row r="1106">
      <c r="G1106">
        <f>IF(A1106="","",IF(LEFT(A1106,4)="http",IFERROR(MID(A1106,FIND("/",A1106,FIND("//",A1106)+2),2000),"/"),A1106))</f>
        <v/>
      </c>
      <c r="H1106">
        <f>IF(G1106="","",IFERROR(LEFT(SUBSTITUTE(G1106,"#","?"),FIND("?",SUBSTITUTE(G1106,"#","?"))-1),G1106))</f>
        <v/>
      </c>
      <c r="I1106">
        <f>IF(H1106="","",LOWER(IF(AND(LEN(H1106)&gt;1,RIGHT(H1106,1)="/"),LEFT(H1106,LEN(H1106)-1),H1106)))</f>
        <v/>
      </c>
      <c r="J1106">
        <f>IF(I1106="","",IFERROR(N(INDEX($A1106:$E1106,1,Rules!$H$16)),0))</f>
        <v/>
      </c>
      <c r="K1106">
        <f>IF(I1106="","",IFERROR(N(INDEX($A1106:$E1106,1,Rules!$H$17)),0))</f>
        <v/>
      </c>
      <c r="L1106">
        <f>IF(I1106="","",IFERROR(N(INDEX($A1106:$E1106,1,Rules!$H$18))*K1106,0))</f>
        <v/>
      </c>
      <c r="M1106">
        <f>IF(I1106="","",IF(COUNTIF(Crawl!$EC$2:$EC$2001,I1106)&gt;0,"Yes","No"))</f>
        <v/>
      </c>
    </row>
    <row r="1107">
      <c r="G1107">
        <f>IF(A1107="","",IF(LEFT(A1107,4)="http",IFERROR(MID(A1107,FIND("/",A1107,FIND("//",A1107)+2),2000),"/"),A1107))</f>
        <v/>
      </c>
      <c r="H1107">
        <f>IF(G1107="","",IFERROR(LEFT(SUBSTITUTE(G1107,"#","?"),FIND("?",SUBSTITUTE(G1107,"#","?"))-1),G1107))</f>
        <v/>
      </c>
      <c r="I1107">
        <f>IF(H1107="","",LOWER(IF(AND(LEN(H1107)&gt;1,RIGHT(H1107,1)="/"),LEFT(H1107,LEN(H1107)-1),H1107)))</f>
        <v/>
      </c>
      <c r="J1107">
        <f>IF(I1107="","",IFERROR(N(INDEX($A1107:$E1107,1,Rules!$H$16)),0))</f>
        <v/>
      </c>
      <c r="K1107">
        <f>IF(I1107="","",IFERROR(N(INDEX($A1107:$E1107,1,Rules!$H$17)),0))</f>
        <v/>
      </c>
      <c r="L1107">
        <f>IF(I1107="","",IFERROR(N(INDEX($A1107:$E1107,1,Rules!$H$18))*K1107,0))</f>
        <v/>
      </c>
      <c r="M1107">
        <f>IF(I1107="","",IF(COUNTIF(Crawl!$EC$2:$EC$2001,I1107)&gt;0,"Yes","No"))</f>
        <v/>
      </c>
    </row>
    <row r="1108">
      <c r="G1108">
        <f>IF(A1108="","",IF(LEFT(A1108,4)="http",IFERROR(MID(A1108,FIND("/",A1108,FIND("//",A1108)+2),2000),"/"),A1108))</f>
        <v/>
      </c>
      <c r="H1108">
        <f>IF(G1108="","",IFERROR(LEFT(SUBSTITUTE(G1108,"#","?"),FIND("?",SUBSTITUTE(G1108,"#","?"))-1),G1108))</f>
        <v/>
      </c>
      <c r="I1108">
        <f>IF(H1108="","",LOWER(IF(AND(LEN(H1108)&gt;1,RIGHT(H1108,1)="/"),LEFT(H1108,LEN(H1108)-1),H1108)))</f>
        <v/>
      </c>
      <c r="J1108">
        <f>IF(I1108="","",IFERROR(N(INDEX($A1108:$E1108,1,Rules!$H$16)),0))</f>
        <v/>
      </c>
      <c r="K1108">
        <f>IF(I1108="","",IFERROR(N(INDEX($A1108:$E1108,1,Rules!$H$17)),0))</f>
        <v/>
      </c>
      <c r="L1108">
        <f>IF(I1108="","",IFERROR(N(INDEX($A1108:$E1108,1,Rules!$H$18))*K1108,0))</f>
        <v/>
      </c>
      <c r="M1108">
        <f>IF(I1108="","",IF(COUNTIF(Crawl!$EC$2:$EC$2001,I1108)&gt;0,"Yes","No"))</f>
        <v/>
      </c>
    </row>
    <row r="1109">
      <c r="G1109">
        <f>IF(A1109="","",IF(LEFT(A1109,4)="http",IFERROR(MID(A1109,FIND("/",A1109,FIND("//",A1109)+2),2000),"/"),A1109))</f>
        <v/>
      </c>
      <c r="H1109">
        <f>IF(G1109="","",IFERROR(LEFT(SUBSTITUTE(G1109,"#","?"),FIND("?",SUBSTITUTE(G1109,"#","?"))-1),G1109))</f>
        <v/>
      </c>
      <c r="I1109">
        <f>IF(H1109="","",LOWER(IF(AND(LEN(H1109)&gt;1,RIGHT(H1109,1)="/"),LEFT(H1109,LEN(H1109)-1),H1109)))</f>
        <v/>
      </c>
      <c r="J1109">
        <f>IF(I1109="","",IFERROR(N(INDEX($A1109:$E1109,1,Rules!$H$16)),0))</f>
        <v/>
      </c>
      <c r="K1109">
        <f>IF(I1109="","",IFERROR(N(INDEX($A1109:$E1109,1,Rules!$H$17)),0))</f>
        <v/>
      </c>
      <c r="L1109">
        <f>IF(I1109="","",IFERROR(N(INDEX($A1109:$E1109,1,Rules!$H$18))*K1109,0))</f>
        <v/>
      </c>
      <c r="M1109">
        <f>IF(I1109="","",IF(COUNTIF(Crawl!$EC$2:$EC$2001,I1109)&gt;0,"Yes","No"))</f>
        <v/>
      </c>
    </row>
    <row r="1110">
      <c r="G1110">
        <f>IF(A1110="","",IF(LEFT(A1110,4)="http",IFERROR(MID(A1110,FIND("/",A1110,FIND("//",A1110)+2),2000),"/"),A1110))</f>
        <v/>
      </c>
      <c r="H1110">
        <f>IF(G1110="","",IFERROR(LEFT(SUBSTITUTE(G1110,"#","?"),FIND("?",SUBSTITUTE(G1110,"#","?"))-1),G1110))</f>
        <v/>
      </c>
      <c r="I1110">
        <f>IF(H1110="","",LOWER(IF(AND(LEN(H1110)&gt;1,RIGHT(H1110,1)="/"),LEFT(H1110,LEN(H1110)-1),H1110)))</f>
        <v/>
      </c>
      <c r="J1110">
        <f>IF(I1110="","",IFERROR(N(INDEX($A1110:$E1110,1,Rules!$H$16)),0))</f>
        <v/>
      </c>
      <c r="K1110">
        <f>IF(I1110="","",IFERROR(N(INDEX($A1110:$E1110,1,Rules!$H$17)),0))</f>
        <v/>
      </c>
      <c r="L1110">
        <f>IF(I1110="","",IFERROR(N(INDEX($A1110:$E1110,1,Rules!$H$18))*K1110,0))</f>
        <v/>
      </c>
      <c r="M1110">
        <f>IF(I1110="","",IF(COUNTIF(Crawl!$EC$2:$EC$2001,I1110)&gt;0,"Yes","No"))</f>
        <v/>
      </c>
    </row>
    <row r="1111">
      <c r="G1111">
        <f>IF(A1111="","",IF(LEFT(A1111,4)="http",IFERROR(MID(A1111,FIND("/",A1111,FIND("//",A1111)+2),2000),"/"),A1111))</f>
        <v/>
      </c>
      <c r="H1111">
        <f>IF(G1111="","",IFERROR(LEFT(SUBSTITUTE(G1111,"#","?"),FIND("?",SUBSTITUTE(G1111,"#","?"))-1),G1111))</f>
        <v/>
      </c>
      <c r="I1111">
        <f>IF(H1111="","",LOWER(IF(AND(LEN(H1111)&gt;1,RIGHT(H1111,1)="/"),LEFT(H1111,LEN(H1111)-1),H1111)))</f>
        <v/>
      </c>
      <c r="J1111">
        <f>IF(I1111="","",IFERROR(N(INDEX($A1111:$E1111,1,Rules!$H$16)),0))</f>
        <v/>
      </c>
      <c r="K1111">
        <f>IF(I1111="","",IFERROR(N(INDEX($A1111:$E1111,1,Rules!$H$17)),0))</f>
        <v/>
      </c>
      <c r="L1111">
        <f>IF(I1111="","",IFERROR(N(INDEX($A1111:$E1111,1,Rules!$H$18))*K1111,0))</f>
        <v/>
      </c>
      <c r="M1111">
        <f>IF(I1111="","",IF(COUNTIF(Crawl!$EC$2:$EC$2001,I1111)&gt;0,"Yes","No"))</f>
        <v/>
      </c>
    </row>
    <row r="1112">
      <c r="G1112">
        <f>IF(A1112="","",IF(LEFT(A1112,4)="http",IFERROR(MID(A1112,FIND("/",A1112,FIND("//",A1112)+2),2000),"/"),A1112))</f>
        <v/>
      </c>
      <c r="H1112">
        <f>IF(G1112="","",IFERROR(LEFT(SUBSTITUTE(G1112,"#","?"),FIND("?",SUBSTITUTE(G1112,"#","?"))-1),G1112))</f>
        <v/>
      </c>
      <c r="I1112">
        <f>IF(H1112="","",LOWER(IF(AND(LEN(H1112)&gt;1,RIGHT(H1112,1)="/"),LEFT(H1112,LEN(H1112)-1),H1112)))</f>
        <v/>
      </c>
      <c r="J1112">
        <f>IF(I1112="","",IFERROR(N(INDEX($A1112:$E1112,1,Rules!$H$16)),0))</f>
        <v/>
      </c>
      <c r="K1112">
        <f>IF(I1112="","",IFERROR(N(INDEX($A1112:$E1112,1,Rules!$H$17)),0))</f>
        <v/>
      </c>
      <c r="L1112">
        <f>IF(I1112="","",IFERROR(N(INDEX($A1112:$E1112,1,Rules!$H$18))*K1112,0))</f>
        <v/>
      </c>
      <c r="M1112">
        <f>IF(I1112="","",IF(COUNTIF(Crawl!$EC$2:$EC$2001,I1112)&gt;0,"Yes","No"))</f>
        <v/>
      </c>
    </row>
    <row r="1113">
      <c r="G1113">
        <f>IF(A1113="","",IF(LEFT(A1113,4)="http",IFERROR(MID(A1113,FIND("/",A1113,FIND("//",A1113)+2),2000),"/"),A1113))</f>
        <v/>
      </c>
      <c r="H1113">
        <f>IF(G1113="","",IFERROR(LEFT(SUBSTITUTE(G1113,"#","?"),FIND("?",SUBSTITUTE(G1113,"#","?"))-1),G1113))</f>
        <v/>
      </c>
      <c r="I1113">
        <f>IF(H1113="","",LOWER(IF(AND(LEN(H1113)&gt;1,RIGHT(H1113,1)="/"),LEFT(H1113,LEN(H1113)-1),H1113)))</f>
        <v/>
      </c>
      <c r="J1113">
        <f>IF(I1113="","",IFERROR(N(INDEX($A1113:$E1113,1,Rules!$H$16)),0))</f>
        <v/>
      </c>
      <c r="K1113">
        <f>IF(I1113="","",IFERROR(N(INDEX($A1113:$E1113,1,Rules!$H$17)),0))</f>
        <v/>
      </c>
      <c r="L1113">
        <f>IF(I1113="","",IFERROR(N(INDEX($A1113:$E1113,1,Rules!$H$18))*K1113,0))</f>
        <v/>
      </c>
      <c r="M1113">
        <f>IF(I1113="","",IF(COUNTIF(Crawl!$EC$2:$EC$2001,I1113)&gt;0,"Yes","No"))</f>
        <v/>
      </c>
    </row>
    <row r="1114">
      <c r="G1114">
        <f>IF(A1114="","",IF(LEFT(A1114,4)="http",IFERROR(MID(A1114,FIND("/",A1114,FIND("//",A1114)+2),2000),"/"),A1114))</f>
        <v/>
      </c>
      <c r="H1114">
        <f>IF(G1114="","",IFERROR(LEFT(SUBSTITUTE(G1114,"#","?"),FIND("?",SUBSTITUTE(G1114,"#","?"))-1),G1114))</f>
        <v/>
      </c>
      <c r="I1114">
        <f>IF(H1114="","",LOWER(IF(AND(LEN(H1114)&gt;1,RIGHT(H1114,1)="/"),LEFT(H1114,LEN(H1114)-1),H1114)))</f>
        <v/>
      </c>
      <c r="J1114">
        <f>IF(I1114="","",IFERROR(N(INDEX($A1114:$E1114,1,Rules!$H$16)),0))</f>
        <v/>
      </c>
      <c r="K1114">
        <f>IF(I1114="","",IFERROR(N(INDEX($A1114:$E1114,1,Rules!$H$17)),0))</f>
        <v/>
      </c>
      <c r="L1114">
        <f>IF(I1114="","",IFERROR(N(INDEX($A1114:$E1114,1,Rules!$H$18))*K1114,0))</f>
        <v/>
      </c>
      <c r="M1114">
        <f>IF(I1114="","",IF(COUNTIF(Crawl!$EC$2:$EC$2001,I1114)&gt;0,"Yes","No"))</f>
        <v/>
      </c>
    </row>
    <row r="1115">
      <c r="G1115">
        <f>IF(A1115="","",IF(LEFT(A1115,4)="http",IFERROR(MID(A1115,FIND("/",A1115,FIND("//",A1115)+2),2000),"/"),A1115))</f>
        <v/>
      </c>
      <c r="H1115">
        <f>IF(G1115="","",IFERROR(LEFT(SUBSTITUTE(G1115,"#","?"),FIND("?",SUBSTITUTE(G1115,"#","?"))-1),G1115))</f>
        <v/>
      </c>
      <c r="I1115">
        <f>IF(H1115="","",LOWER(IF(AND(LEN(H1115)&gt;1,RIGHT(H1115,1)="/"),LEFT(H1115,LEN(H1115)-1),H1115)))</f>
        <v/>
      </c>
      <c r="J1115">
        <f>IF(I1115="","",IFERROR(N(INDEX($A1115:$E1115,1,Rules!$H$16)),0))</f>
        <v/>
      </c>
      <c r="K1115">
        <f>IF(I1115="","",IFERROR(N(INDEX($A1115:$E1115,1,Rules!$H$17)),0))</f>
        <v/>
      </c>
      <c r="L1115">
        <f>IF(I1115="","",IFERROR(N(INDEX($A1115:$E1115,1,Rules!$H$18))*K1115,0))</f>
        <v/>
      </c>
      <c r="M1115">
        <f>IF(I1115="","",IF(COUNTIF(Crawl!$EC$2:$EC$2001,I1115)&gt;0,"Yes","No"))</f>
        <v/>
      </c>
    </row>
    <row r="1116">
      <c r="G1116">
        <f>IF(A1116="","",IF(LEFT(A1116,4)="http",IFERROR(MID(A1116,FIND("/",A1116,FIND("//",A1116)+2),2000),"/"),A1116))</f>
        <v/>
      </c>
      <c r="H1116">
        <f>IF(G1116="","",IFERROR(LEFT(SUBSTITUTE(G1116,"#","?"),FIND("?",SUBSTITUTE(G1116,"#","?"))-1),G1116))</f>
        <v/>
      </c>
      <c r="I1116">
        <f>IF(H1116="","",LOWER(IF(AND(LEN(H1116)&gt;1,RIGHT(H1116,1)="/"),LEFT(H1116,LEN(H1116)-1),H1116)))</f>
        <v/>
      </c>
      <c r="J1116">
        <f>IF(I1116="","",IFERROR(N(INDEX($A1116:$E1116,1,Rules!$H$16)),0))</f>
        <v/>
      </c>
      <c r="K1116">
        <f>IF(I1116="","",IFERROR(N(INDEX($A1116:$E1116,1,Rules!$H$17)),0))</f>
        <v/>
      </c>
      <c r="L1116">
        <f>IF(I1116="","",IFERROR(N(INDEX($A1116:$E1116,1,Rules!$H$18))*K1116,0))</f>
        <v/>
      </c>
      <c r="M1116">
        <f>IF(I1116="","",IF(COUNTIF(Crawl!$EC$2:$EC$2001,I1116)&gt;0,"Yes","No"))</f>
        <v/>
      </c>
    </row>
    <row r="1117">
      <c r="G1117">
        <f>IF(A1117="","",IF(LEFT(A1117,4)="http",IFERROR(MID(A1117,FIND("/",A1117,FIND("//",A1117)+2),2000),"/"),A1117))</f>
        <v/>
      </c>
      <c r="H1117">
        <f>IF(G1117="","",IFERROR(LEFT(SUBSTITUTE(G1117,"#","?"),FIND("?",SUBSTITUTE(G1117,"#","?"))-1),G1117))</f>
        <v/>
      </c>
      <c r="I1117">
        <f>IF(H1117="","",LOWER(IF(AND(LEN(H1117)&gt;1,RIGHT(H1117,1)="/"),LEFT(H1117,LEN(H1117)-1),H1117)))</f>
        <v/>
      </c>
      <c r="J1117">
        <f>IF(I1117="","",IFERROR(N(INDEX($A1117:$E1117,1,Rules!$H$16)),0))</f>
        <v/>
      </c>
      <c r="K1117">
        <f>IF(I1117="","",IFERROR(N(INDEX($A1117:$E1117,1,Rules!$H$17)),0))</f>
        <v/>
      </c>
      <c r="L1117">
        <f>IF(I1117="","",IFERROR(N(INDEX($A1117:$E1117,1,Rules!$H$18))*K1117,0))</f>
        <v/>
      </c>
      <c r="M1117">
        <f>IF(I1117="","",IF(COUNTIF(Crawl!$EC$2:$EC$2001,I1117)&gt;0,"Yes","No"))</f>
        <v/>
      </c>
    </row>
    <row r="1118">
      <c r="G1118">
        <f>IF(A1118="","",IF(LEFT(A1118,4)="http",IFERROR(MID(A1118,FIND("/",A1118,FIND("//",A1118)+2),2000),"/"),A1118))</f>
        <v/>
      </c>
      <c r="H1118">
        <f>IF(G1118="","",IFERROR(LEFT(SUBSTITUTE(G1118,"#","?"),FIND("?",SUBSTITUTE(G1118,"#","?"))-1),G1118))</f>
        <v/>
      </c>
      <c r="I1118">
        <f>IF(H1118="","",LOWER(IF(AND(LEN(H1118)&gt;1,RIGHT(H1118,1)="/"),LEFT(H1118,LEN(H1118)-1),H1118)))</f>
        <v/>
      </c>
      <c r="J1118">
        <f>IF(I1118="","",IFERROR(N(INDEX($A1118:$E1118,1,Rules!$H$16)),0))</f>
        <v/>
      </c>
      <c r="K1118">
        <f>IF(I1118="","",IFERROR(N(INDEX($A1118:$E1118,1,Rules!$H$17)),0))</f>
        <v/>
      </c>
      <c r="L1118">
        <f>IF(I1118="","",IFERROR(N(INDEX($A1118:$E1118,1,Rules!$H$18))*K1118,0))</f>
        <v/>
      </c>
      <c r="M1118">
        <f>IF(I1118="","",IF(COUNTIF(Crawl!$EC$2:$EC$2001,I1118)&gt;0,"Yes","No"))</f>
        <v/>
      </c>
    </row>
    <row r="1119">
      <c r="G1119">
        <f>IF(A1119="","",IF(LEFT(A1119,4)="http",IFERROR(MID(A1119,FIND("/",A1119,FIND("//",A1119)+2),2000),"/"),A1119))</f>
        <v/>
      </c>
      <c r="H1119">
        <f>IF(G1119="","",IFERROR(LEFT(SUBSTITUTE(G1119,"#","?"),FIND("?",SUBSTITUTE(G1119,"#","?"))-1),G1119))</f>
        <v/>
      </c>
      <c r="I1119">
        <f>IF(H1119="","",LOWER(IF(AND(LEN(H1119)&gt;1,RIGHT(H1119,1)="/"),LEFT(H1119,LEN(H1119)-1),H1119)))</f>
        <v/>
      </c>
      <c r="J1119">
        <f>IF(I1119="","",IFERROR(N(INDEX($A1119:$E1119,1,Rules!$H$16)),0))</f>
        <v/>
      </c>
      <c r="K1119">
        <f>IF(I1119="","",IFERROR(N(INDEX($A1119:$E1119,1,Rules!$H$17)),0))</f>
        <v/>
      </c>
      <c r="L1119">
        <f>IF(I1119="","",IFERROR(N(INDEX($A1119:$E1119,1,Rules!$H$18))*K1119,0))</f>
        <v/>
      </c>
      <c r="M1119">
        <f>IF(I1119="","",IF(COUNTIF(Crawl!$EC$2:$EC$2001,I1119)&gt;0,"Yes","No"))</f>
        <v/>
      </c>
    </row>
    <row r="1120">
      <c r="G1120">
        <f>IF(A1120="","",IF(LEFT(A1120,4)="http",IFERROR(MID(A1120,FIND("/",A1120,FIND("//",A1120)+2),2000),"/"),A1120))</f>
        <v/>
      </c>
      <c r="H1120">
        <f>IF(G1120="","",IFERROR(LEFT(SUBSTITUTE(G1120,"#","?"),FIND("?",SUBSTITUTE(G1120,"#","?"))-1),G1120))</f>
        <v/>
      </c>
      <c r="I1120">
        <f>IF(H1120="","",LOWER(IF(AND(LEN(H1120)&gt;1,RIGHT(H1120,1)="/"),LEFT(H1120,LEN(H1120)-1),H1120)))</f>
        <v/>
      </c>
      <c r="J1120">
        <f>IF(I1120="","",IFERROR(N(INDEX($A1120:$E1120,1,Rules!$H$16)),0))</f>
        <v/>
      </c>
      <c r="K1120">
        <f>IF(I1120="","",IFERROR(N(INDEX($A1120:$E1120,1,Rules!$H$17)),0))</f>
        <v/>
      </c>
      <c r="L1120">
        <f>IF(I1120="","",IFERROR(N(INDEX($A1120:$E1120,1,Rules!$H$18))*K1120,0))</f>
        <v/>
      </c>
      <c r="M1120">
        <f>IF(I1120="","",IF(COUNTIF(Crawl!$EC$2:$EC$2001,I1120)&gt;0,"Yes","No"))</f>
        <v/>
      </c>
    </row>
    <row r="1121">
      <c r="G1121">
        <f>IF(A1121="","",IF(LEFT(A1121,4)="http",IFERROR(MID(A1121,FIND("/",A1121,FIND("//",A1121)+2),2000),"/"),A1121))</f>
        <v/>
      </c>
      <c r="H1121">
        <f>IF(G1121="","",IFERROR(LEFT(SUBSTITUTE(G1121,"#","?"),FIND("?",SUBSTITUTE(G1121,"#","?"))-1),G1121))</f>
        <v/>
      </c>
      <c r="I1121">
        <f>IF(H1121="","",LOWER(IF(AND(LEN(H1121)&gt;1,RIGHT(H1121,1)="/"),LEFT(H1121,LEN(H1121)-1),H1121)))</f>
        <v/>
      </c>
      <c r="J1121">
        <f>IF(I1121="","",IFERROR(N(INDEX($A1121:$E1121,1,Rules!$H$16)),0))</f>
        <v/>
      </c>
      <c r="K1121">
        <f>IF(I1121="","",IFERROR(N(INDEX($A1121:$E1121,1,Rules!$H$17)),0))</f>
        <v/>
      </c>
      <c r="L1121">
        <f>IF(I1121="","",IFERROR(N(INDEX($A1121:$E1121,1,Rules!$H$18))*K1121,0))</f>
        <v/>
      </c>
      <c r="M1121">
        <f>IF(I1121="","",IF(COUNTIF(Crawl!$EC$2:$EC$2001,I1121)&gt;0,"Yes","No"))</f>
        <v/>
      </c>
    </row>
    <row r="1122">
      <c r="G1122">
        <f>IF(A1122="","",IF(LEFT(A1122,4)="http",IFERROR(MID(A1122,FIND("/",A1122,FIND("//",A1122)+2),2000),"/"),A1122))</f>
        <v/>
      </c>
      <c r="H1122">
        <f>IF(G1122="","",IFERROR(LEFT(SUBSTITUTE(G1122,"#","?"),FIND("?",SUBSTITUTE(G1122,"#","?"))-1),G1122))</f>
        <v/>
      </c>
      <c r="I1122">
        <f>IF(H1122="","",LOWER(IF(AND(LEN(H1122)&gt;1,RIGHT(H1122,1)="/"),LEFT(H1122,LEN(H1122)-1),H1122)))</f>
        <v/>
      </c>
      <c r="J1122">
        <f>IF(I1122="","",IFERROR(N(INDEX($A1122:$E1122,1,Rules!$H$16)),0))</f>
        <v/>
      </c>
      <c r="K1122">
        <f>IF(I1122="","",IFERROR(N(INDEX($A1122:$E1122,1,Rules!$H$17)),0))</f>
        <v/>
      </c>
      <c r="L1122">
        <f>IF(I1122="","",IFERROR(N(INDEX($A1122:$E1122,1,Rules!$H$18))*K1122,0))</f>
        <v/>
      </c>
      <c r="M1122">
        <f>IF(I1122="","",IF(COUNTIF(Crawl!$EC$2:$EC$2001,I1122)&gt;0,"Yes","No"))</f>
        <v/>
      </c>
    </row>
    <row r="1123">
      <c r="G1123">
        <f>IF(A1123="","",IF(LEFT(A1123,4)="http",IFERROR(MID(A1123,FIND("/",A1123,FIND("//",A1123)+2),2000),"/"),A1123))</f>
        <v/>
      </c>
      <c r="H1123">
        <f>IF(G1123="","",IFERROR(LEFT(SUBSTITUTE(G1123,"#","?"),FIND("?",SUBSTITUTE(G1123,"#","?"))-1),G1123))</f>
        <v/>
      </c>
      <c r="I1123">
        <f>IF(H1123="","",LOWER(IF(AND(LEN(H1123)&gt;1,RIGHT(H1123,1)="/"),LEFT(H1123,LEN(H1123)-1),H1123)))</f>
        <v/>
      </c>
      <c r="J1123">
        <f>IF(I1123="","",IFERROR(N(INDEX($A1123:$E1123,1,Rules!$H$16)),0))</f>
        <v/>
      </c>
      <c r="K1123">
        <f>IF(I1123="","",IFERROR(N(INDEX($A1123:$E1123,1,Rules!$H$17)),0))</f>
        <v/>
      </c>
      <c r="L1123">
        <f>IF(I1123="","",IFERROR(N(INDEX($A1123:$E1123,1,Rules!$H$18))*K1123,0))</f>
        <v/>
      </c>
      <c r="M1123">
        <f>IF(I1123="","",IF(COUNTIF(Crawl!$EC$2:$EC$2001,I1123)&gt;0,"Yes","No"))</f>
        <v/>
      </c>
    </row>
    <row r="1124">
      <c r="G1124">
        <f>IF(A1124="","",IF(LEFT(A1124,4)="http",IFERROR(MID(A1124,FIND("/",A1124,FIND("//",A1124)+2),2000),"/"),A1124))</f>
        <v/>
      </c>
      <c r="H1124">
        <f>IF(G1124="","",IFERROR(LEFT(SUBSTITUTE(G1124,"#","?"),FIND("?",SUBSTITUTE(G1124,"#","?"))-1),G1124))</f>
        <v/>
      </c>
      <c r="I1124">
        <f>IF(H1124="","",LOWER(IF(AND(LEN(H1124)&gt;1,RIGHT(H1124,1)="/"),LEFT(H1124,LEN(H1124)-1),H1124)))</f>
        <v/>
      </c>
      <c r="J1124">
        <f>IF(I1124="","",IFERROR(N(INDEX($A1124:$E1124,1,Rules!$H$16)),0))</f>
        <v/>
      </c>
      <c r="K1124">
        <f>IF(I1124="","",IFERROR(N(INDEX($A1124:$E1124,1,Rules!$H$17)),0))</f>
        <v/>
      </c>
      <c r="L1124">
        <f>IF(I1124="","",IFERROR(N(INDEX($A1124:$E1124,1,Rules!$H$18))*K1124,0))</f>
        <v/>
      </c>
      <c r="M1124">
        <f>IF(I1124="","",IF(COUNTIF(Crawl!$EC$2:$EC$2001,I1124)&gt;0,"Yes","No"))</f>
        <v/>
      </c>
    </row>
    <row r="1125">
      <c r="G1125">
        <f>IF(A1125="","",IF(LEFT(A1125,4)="http",IFERROR(MID(A1125,FIND("/",A1125,FIND("//",A1125)+2),2000),"/"),A1125))</f>
        <v/>
      </c>
      <c r="H1125">
        <f>IF(G1125="","",IFERROR(LEFT(SUBSTITUTE(G1125,"#","?"),FIND("?",SUBSTITUTE(G1125,"#","?"))-1),G1125))</f>
        <v/>
      </c>
      <c r="I1125">
        <f>IF(H1125="","",LOWER(IF(AND(LEN(H1125)&gt;1,RIGHT(H1125,1)="/"),LEFT(H1125,LEN(H1125)-1),H1125)))</f>
        <v/>
      </c>
      <c r="J1125">
        <f>IF(I1125="","",IFERROR(N(INDEX($A1125:$E1125,1,Rules!$H$16)),0))</f>
        <v/>
      </c>
      <c r="K1125">
        <f>IF(I1125="","",IFERROR(N(INDEX($A1125:$E1125,1,Rules!$H$17)),0))</f>
        <v/>
      </c>
      <c r="L1125">
        <f>IF(I1125="","",IFERROR(N(INDEX($A1125:$E1125,1,Rules!$H$18))*K1125,0))</f>
        <v/>
      </c>
      <c r="M1125">
        <f>IF(I1125="","",IF(COUNTIF(Crawl!$EC$2:$EC$2001,I1125)&gt;0,"Yes","No"))</f>
        <v/>
      </c>
    </row>
    <row r="1126">
      <c r="G1126">
        <f>IF(A1126="","",IF(LEFT(A1126,4)="http",IFERROR(MID(A1126,FIND("/",A1126,FIND("//",A1126)+2),2000),"/"),A1126))</f>
        <v/>
      </c>
      <c r="H1126">
        <f>IF(G1126="","",IFERROR(LEFT(SUBSTITUTE(G1126,"#","?"),FIND("?",SUBSTITUTE(G1126,"#","?"))-1),G1126))</f>
        <v/>
      </c>
      <c r="I1126">
        <f>IF(H1126="","",LOWER(IF(AND(LEN(H1126)&gt;1,RIGHT(H1126,1)="/"),LEFT(H1126,LEN(H1126)-1),H1126)))</f>
        <v/>
      </c>
      <c r="J1126">
        <f>IF(I1126="","",IFERROR(N(INDEX($A1126:$E1126,1,Rules!$H$16)),0))</f>
        <v/>
      </c>
      <c r="K1126">
        <f>IF(I1126="","",IFERROR(N(INDEX($A1126:$E1126,1,Rules!$H$17)),0))</f>
        <v/>
      </c>
      <c r="L1126">
        <f>IF(I1126="","",IFERROR(N(INDEX($A1126:$E1126,1,Rules!$H$18))*K1126,0))</f>
        <v/>
      </c>
      <c r="M1126">
        <f>IF(I1126="","",IF(COUNTIF(Crawl!$EC$2:$EC$2001,I1126)&gt;0,"Yes","No"))</f>
        <v/>
      </c>
    </row>
    <row r="1127">
      <c r="G1127">
        <f>IF(A1127="","",IF(LEFT(A1127,4)="http",IFERROR(MID(A1127,FIND("/",A1127,FIND("//",A1127)+2),2000),"/"),A1127))</f>
        <v/>
      </c>
      <c r="H1127">
        <f>IF(G1127="","",IFERROR(LEFT(SUBSTITUTE(G1127,"#","?"),FIND("?",SUBSTITUTE(G1127,"#","?"))-1),G1127))</f>
        <v/>
      </c>
      <c r="I1127">
        <f>IF(H1127="","",LOWER(IF(AND(LEN(H1127)&gt;1,RIGHT(H1127,1)="/"),LEFT(H1127,LEN(H1127)-1),H1127)))</f>
        <v/>
      </c>
      <c r="J1127">
        <f>IF(I1127="","",IFERROR(N(INDEX($A1127:$E1127,1,Rules!$H$16)),0))</f>
        <v/>
      </c>
      <c r="K1127">
        <f>IF(I1127="","",IFERROR(N(INDEX($A1127:$E1127,1,Rules!$H$17)),0))</f>
        <v/>
      </c>
      <c r="L1127">
        <f>IF(I1127="","",IFERROR(N(INDEX($A1127:$E1127,1,Rules!$H$18))*K1127,0))</f>
        <v/>
      </c>
      <c r="M1127">
        <f>IF(I1127="","",IF(COUNTIF(Crawl!$EC$2:$EC$2001,I1127)&gt;0,"Yes","No"))</f>
        <v/>
      </c>
    </row>
    <row r="1128">
      <c r="G1128">
        <f>IF(A1128="","",IF(LEFT(A1128,4)="http",IFERROR(MID(A1128,FIND("/",A1128,FIND("//",A1128)+2),2000),"/"),A1128))</f>
        <v/>
      </c>
      <c r="H1128">
        <f>IF(G1128="","",IFERROR(LEFT(SUBSTITUTE(G1128,"#","?"),FIND("?",SUBSTITUTE(G1128,"#","?"))-1),G1128))</f>
        <v/>
      </c>
      <c r="I1128">
        <f>IF(H1128="","",LOWER(IF(AND(LEN(H1128)&gt;1,RIGHT(H1128,1)="/"),LEFT(H1128,LEN(H1128)-1),H1128)))</f>
        <v/>
      </c>
      <c r="J1128">
        <f>IF(I1128="","",IFERROR(N(INDEX($A1128:$E1128,1,Rules!$H$16)),0))</f>
        <v/>
      </c>
      <c r="K1128">
        <f>IF(I1128="","",IFERROR(N(INDEX($A1128:$E1128,1,Rules!$H$17)),0))</f>
        <v/>
      </c>
      <c r="L1128">
        <f>IF(I1128="","",IFERROR(N(INDEX($A1128:$E1128,1,Rules!$H$18))*K1128,0))</f>
        <v/>
      </c>
      <c r="M1128">
        <f>IF(I1128="","",IF(COUNTIF(Crawl!$EC$2:$EC$2001,I1128)&gt;0,"Yes","No"))</f>
        <v/>
      </c>
    </row>
    <row r="1129">
      <c r="G1129">
        <f>IF(A1129="","",IF(LEFT(A1129,4)="http",IFERROR(MID(A1129,FIND("/",A1129,FIND("//",A1129)+2),2000),"/"),A1129))</f>
        <v/>
      </c>
      <c r="H1129">
        <f>IF(G1129="","",IFERROR(LEFT(SUBSTITUTE(G1129,"#","?"),FIND("?",SUBSTITUTE(G1129,"#","?"))-1),G1129))</f>
        <v/>
      </c>
      <c r="I1129">
        <f>IF(H1129="","",LOWER(IF(AND(LEN(H1129)&gt;1,RIGHT(H1129,1)="/"),LEFT(H1129,LEN(H1129)-1),H1129)))</f>
        <v/>
      </c>
      <c r="J1129">
        <f>IF(I1129="","",IFERROR(N(INDEX($A1129:$E1129,1,Rules!$H$16)),0))</f>
        <v/>
      </c>
      <c r="K1129">
        <f>IF(I1129="","",IFERROR(N(INDEX($A1129:$E1129,1,Rules!$H$17)),0))</f>
        <v/>
      </c>
      <c r="L1129">
        <f>IF(I1129="","",IFERROR(N(INDEX($A1129:$E1129,1,Rules!$H$18))*K1129,0))</f>
        <v/>
      </c>
      <c r="M1129">
        <f>IF(I1129="","",IF(COUNTIF(Crawl!$EC$2:$EC$2001,I1129)&gt;0,"Yes","No"))</f>
        <v/>
      </c>
    </row>
    <row r="1130">
      <c r="G1130">
        <f>IF(A1130="","",IF(LEFT(A1130,4)="http",IFERROR(MID(A1130,FIND("/",A1130,FIND("//",A1130)+2),2000),"/"),A1130))</f>
        <v/>
      </c>
      <c r="H1130">
        <f>IF(G1130="","",IFERROR(LEFT(SUBSTITUTE(G1130,"#","?"),FIND("?",SUBSTITUTE(G1130,"#","?"))-1),G1130))</f>
        <v/>
      </c>
      <c r="I1130">
        <f>IF(H1130="","",LOWER(IF(AND(LEN(H1130)&gt;1,RIGHT(H1130,1)="/"),LEFT(H1130,LEN(H1130)-1),H1130)))</f>
        <v/>
      </c>
      <c r="J1130">
        <f>IF(I1130="","",IFERROR(N(INDEX($A1130:$E1130,1,Rules!$H$16)),0))</f>
        <v/>
      </c>
      <c r="K1130">
        <f>IF(I1130="","",IFERROR(N(INDEX($A1130:$E1130,1,Rules!$H$17)),0))</f>
        <v/>
      </c>
      <c r="L1130">
        <f>IF(I1130="","",IFERROR(N(INDEX($A1130:$E1130,1,Rules!$H$18))*K1130,0))</f>
        <v/>
      </c>
      <c r="M1130">
        <f>IF(I1130="","",IF(COUNTIF(Crawl!$EC$2:$EC$2001,I1130)&gt;0,"Yes","No"))</f>
        <v/>
      </c>
    </row>
    <row r="1131">
      <c r="G1131">
        <f>IF(A1131="","",IF(LEFT(A1131,4)="http",IFERROR(MID(A1131,FIND("/",A1131,FIND("//",A1131)+2),2000),"/"),A1131))</f>
        <v/>
      </c>
      <c r="H1131">
        <f>IF(G1131="","",IFERROR(LEFT(SUBSTITUTE(G1131,"#","?"),FIND("?",SUBSTITUTE(G1131,"#","?"))-1),G1131))</f>
        <v/>
      </c>
      <c r="I1131">
        <f>IF(H1131="","",LOWER(IF(AND(LEN(H1131)&gt;1,RIGHT(H1131,1)="/"),LEFT(H1131,LEN(H1131)-1),H1131)))</f>
        <v/>
      </c>
      <c r="J1131">
        <f>IF(I1131="","",IFERROR(N(INDEX($A1131:$E1131,1,Rules!$H$16)),0))</f>
        <v/>
      </c>
      <c r="K1131">
        <f>IF(I1131="","",IFERROR(N(INDEX($A1131:$E1131,1,Rules!$H$17)),0))</f>
        <v/>
      </c>
      <c r="L1131">
        <f>IF(I1131="","",IFERROR(N(INDEX($A1131:$E1131,1,Rules!$H$18))*K1131,0))</f>
        <v/>
      </c>
      <c r="M1131">
        <f>IF(I1131="","",IF(COUNTIF(Crawl!$EC$2:$EC$2001,I1131)&gt;0,"Yes","No"))</f>
        <v/>
      </c>
    </row>
    <row r="1132">
      <c r="G1132">
        <f>IF(A1132="","",IF(LEFT(A1132,4)="http",IFERROR(MID(A1132,FIND("/",A1132,FIND("//",A1132)+2),2000),"/"),A1132))</f>
        <v/>
      </c>
      <c r="H1132">
        <f>IF(G1132="","",IFERROR(LEFT(SUBSTITUTE(G1132,"#","?"),FIND("?",SUBSTITUTE(G1132,"#","?"))-1),G1132))</f>
        <v/>
      </c>
      <c r="I1132">
        <f>IF(H1132="","",LOWER(IF(AND(LEN(H1132)&gt;1,RIGHT(H1132,1)="/"),LEFT(H1132,LEN(H1132)-1),H1132)))</f>
        <v/>
      </c>
      <c r="J1132">
        <f>IF(I1132="","",IFERROR(N(INDEX($A1132:$E1132,1,Rules!$H$16)),0))</f>
        <v/>
      </c>
      <c r="K1132">
        <f>IF(I1132="","",IFERROR(N(INDEX($A1132:$E1132,1,Rules!$H$17)),0))</f>
        <v/>
      </c>
      <c r="L1132">
        <f>IF(I1132="","",IFERROR(N(INDEX($A1132:$E1132,1,Rules!$H$18))*K1132,0))</f>
        <v/>
      </c>
      <c r="M1132">
        <f>IF(I1132="","",IF(COUNTIF(Crawl!$EC$2:$EC$2001,I1132)&gt;0,"Yes","No"))</f>
        <v/>
      </c>
    </row>
    <row r="1133">
      <c r="G1133">
        <f>IF(A1133="","",IF(LEFT(A1133,4)="http",IFERROR(MID(A1133,FIND("/",A1133,FIND("//",A1133)+2),2000),"/"),A1133))</f>
        <v/>
      </c>
      <c r="H1133">
        <f>IF(G1133="","",IFERROR(LEFT(SUBSTITUTE(G1133,"#","?"),FIND("?",SUBSTITUTE(G1133,"#","?"))-1),G1133))</f>
        <v/>
      </c>
      <c r="I1133">
        <f>IF(H1133="","",LOWER(IF(AND(LEN(H1133)&gt;1,RIGHT(H1133,1)="/"),LEFT(H1133,LEN(H1133)-1),H1133)))</f>
        <v/>
      </c>
      <c r="J1133">
        <f>IF(I1133="","",IFERROR(N(INDEX($A1133:$E1133,1,Rules!$H$16)),0))</f>
        <v/>
      </c>
      <c r="K1133">
        <f>IF(I1133="","",IFERROR(N(INDEX($A1133:$E1133,1,Rules!$H$17)),0))</f>
        <v/>
      </c>
      <c r="L1133">
        <f>IF(I1133="","",IFERROR(N(INDEX($A1133:$E1133,1,Rules!$H$18))*K1133,0))</f>
        <v/>
      </c>
      <c r="M1133">
        <f>IF(I1133="","",IF(COUNTIF(Crawl!$EC$2:$EC$2001,I1133)&gt;0,"Yes","No"))</f>
        <v/>
      </c>
    </row>
    <row r="1134">
      <c r="G1134">
        <f>IF(A1134="","",IF(LEFT(A1134,4)="http",IFERROR(MID(A1134,FIND("/",A1134,FIND("//",A1134)+2),2000),"/"),A1134))</f>
        <v/>
      </c>
      <c r="H1134">
        <f>IF(G1134="","",IFERROR(LEFT(SUBSTITUTE(G1134,"#","?"),FIND("?",SUBSTITUTE(G1134,"#","?"))-1),G1134))</f>
        <v/>
      </c>
      <c r="I1134">
        <f>IF(H1134="","",LOWER(IF(AND(LEN(H1134)&gt;1,RIGHT(H1134,1)="/"),LEFT(H1134,LEN(H1134)-1),H1134)))</f>
        <v/>
      </c>
      <c r="J1134">
        <f>IF(I1134="","",IFERROR(N(INDEX($A1134:$E1134,1,Rules!$H$16)),0))</f>
        <v/>
      </c>
      <c r="K1134">
        <f>IF(I1134="","",IFERROR(N(INDEX($A1134:$E1134,1,Rules!$H$17)),0))</f>
        <v/>
      </c>
      <c r="L1134">
        <f>IF(I1134="","",IFERROR(N(INDEX($A1134:$E1134,1,Rules!$H$18))*K1134,0))</f>
        <v/>
      </c>
      <c r="M1134">
        <f>IF(I1134="","",IF(COUNTIF(Crawl!$EC$2:$EC$2001,I1134)&gt;0,"Yes","No"))</f>
        <v/>
      </c>
    </row>
    <row r="1135">
      <c r="G1135">
        <f>IF(A1135="","",IF(LEFT(A1135,4)="http",IFERROR(MID(A1135,FIND("/",A1135,FIND("//",A1135)+2),2000),"/"),A1135))</f>
        <v/>
      </c>
      <c r="H1135">
        <f>IF(G1135="","",IFERROR(LEFT(SUBSTITUTE(G1135,"#","?"),FIND("?",SUBSTITUTE(G1135,"#","?"))-1),G1135))</f>
        <v/>
      </c>
      <c r="I1135">
        <f>IF(H1135="","",LOWER(IF(AND(LEN(H1135)&gt;1,RIGHT(H1135,1)="/"),LEFT(H1135,LEN(H1135)-1),H1135)))</f>
        <v/>
      </c>
      <c r="J1135">
        <f>IF(I1135="","",IFERROR(N(INDEX($A1135:$E1135,1,Rules!$H$16)),0))</f>
        <v/>
      </c>
      <c r="K1135">
        <f>IF(I1135="","",IFERROR(N(INDEX($A1135:$E1135,1,Rules!$H$17)),0))</f>
        <v/>
      </c>
      <c r="L1135">
        <f>IF(I1135="","",IFERROR(N(INDEX($A1135:$E1135,1,Rules!$H$18))*K1135,0))</f>
        <v/>
      </c>
      <c r="M1135">
        <f>IF(I1135="","",IF(COUNTIF(Crawl!$EC$2:$EC$2001,I1135)&gt;0,"Yes","No"))</f>
        <v/>
      </c>
    </row>
    <row r="1136">
      <c r="G1136">
        <f>IF(A1136="","",IF(LEFT(A1136,4)="http",IFERROR(MID(A1136,FIND("/",A1136,FIND("//",A1136)+2),2000),"/"),A1136))</f>
        <v/>
      </c>
      <c r="H1136">
        <f>IF(G1136="","",IFERROR(LEFT(SUBSTITUTE(G1136,"#","?"),FIND("?",SUBSTITUTE(G1136,"#","?"))-1),G1136))</f>
        <v/>
      </c>
      <c r="I1136">
        <f>IF(H1136="","",LOWER(IF(AND(LEN(H1136)&gt;1,RIGHT(H1136,1)="/"),LEFT(H1136,LEN(H1136)-1),H1136)))</f>
        <v/>
      </c>
      <c r="J1136">
        <f>IF(I1136="","",IFERROR(N(INDEX($A1136:$E1136,1,Rules!$H$16)),0))</f>
        <v/>
      </c>
      <c r="K1136">
        <f>IF(I1136="","",IFERROR(N(INDEX($A1136:$E1136,1,Rules!$H$17)),0))</f>
        <v/>
      </c>
      <c r="L1136">
        <f>IF(I1136="","",IFERROR(N(INDEX($A1136:$E1136,1,Rules!$H$18))*K1136,0))</f>
        <v/>
      </c>
      <c r="M1136">
        <f>IF(I1136="","",IF(COUNTIF(Crawl!$EC$2:$EC$2001,I1136)&gt;0,"Yes","No"))</f>
        <v/>
      </c>
    </row>
    <row r="1137">
      <c r="G1137">
        <f>IF(A1137="","",IF(LEFT(A1137,4)="http",IFERROR(MID(A1137,FIND("/",A1137,FIND("//",A1137)+2),2000),"/"),A1137))</f>
        <v/>
      </c>
      <c r="H1137">
        <f>IF(G1137="","",IFERROR(LEFT(SUBSTITUTE(G1137,"#","?"),FIND("?",SUBSTITUTE(G1137,"#","?"))-1),G1137))</f>
        <v/>
      </c>
      <c r="I1137">
        <f>IF(H1137="","",LOWER(IF(AND(LEN(H1137)&gt;1,RIGHT(H1137,1)="/"),LEFT(H1137,LEN(H1137)-1),H1137)))</f>
        <v/>
      </c>
      <c r="J1137">
        <f>IF(I1137="","",IFERROR(N(INDEX($A1137:$E1137,1,Rules!$H$16)),0))</f>
        <v/>
      </c>
      <c r="K1137">
        <f>IF(I1137="","",IFERROR(N(INDEX($A1137:$E1137,1,Rules!$H$17)),0))</f>
        <v/>
      </c>
      <c r="L1137">
        <f>IF(I1137="","",IFERROR(N(INDEX($A1137:$E1137,1,Rules!$H$18))*K1137,0))</f>
        <v/>
      </c>
      <c r="M1137">
        <f>IF(I1137="","",IF(COUNTIF(Crawl!$EC$2:$EC$2001,I1137)&gt;0,"Yes","No"))</f>
        <v/>
      </c>
    </row>
    <row r="1138">
      <c r="G1138">
        <f>IF(A1138="","",IF(LEFT(A1138,4)="http",IFERROR(MID(A1138,FIND("/",A1138,FIND("//",A1138)+2),2000),"/"),A1138))</f>
        <v/>
      </c>
      <c r="H1138">
        <f>IF(G1138="","",IFERROR(LEFT(SUBSTITUTE(G1138,"#","?"),FIND("?",SUBSTITUTE(G1138,"#","?"))-1),G1138))</f>
        <v/>
      </c>
      <c r="I1138">
        <f>IF(H1138="","",LOWER(IF(AND(LEN(H1138)&gt;1,RIGHT(H1138,1)="/"),LEFT(H1138,LEN(H1138)-1),H1138)))</f>
        <v/>
      </c>
      <c r="J1138">
        <f>IF(I1138="","",IFERROR(N(INDEX($A1138:$E1138,1,Rules!$H$16)),0))</f>
        <v/>
      </c>
      <c r="K1138">
        <f>IF(I1138="","",IFERROR(N(INDEX($A1138:$E1138,1,Rules!$H$17)),0))</f>
        <v/>
      </c>
      <c r="L1138">
        <f>IF(I1138="","",IFERROR(N(INDEX($A1138:$E1138,1,Rules!$H$18))*K1138,0))</f>
        <v/>
      </c>
      <c r="M1138">
        <f>IF(I1138="","",IF(COUNTIF(Crawl!$EC$2:$EC$2001,I1138)&gt;0,"Yes","No"))</f>
        <v/>
      </c>
    </row>
    <row r="1139">
      <c r="G1139">
        <f>IF(A1139="","",IF(LEFT(A1139,4)="http",IFERROR(MID(A1139,FIND("/",A1139,FIND("//",A1139)+2),2000),"/"),A1139))</f>
        <v/>
      </c>
      <c r="H1139">
        <f>IF(G1139="","",IFERROR(LEFT(SUBSTITUTE(G1139,"#","?"),FIND("?",SUBSTITUTE(G1139,"#","?"))-1),G1139))</f>
        <v/>
      </c>
      <c r="I1139">
        <f>IF(H1139="","",LOWER(IF(AND(LEN(H1139)&gt;1,RIGHT(H1139,1)="/"),LEFT(H1139,LEN(H1139)-1),H1139)))</f>
        <v/>
      </c>
      <c r="J1139">
        <f>IF(I1139="","",IFERROR(N(INDEX($A1139:$E1139,1,Rules!$H$16)),0))</f>
        <v/>
      </c>
      <c r="K1139">
        <f>IF(I1139="","",IFERROR(N(INDEX($A1139:$E1139,1,Rules!$H$17)),0))</f>
        <v/>
      </c>
      <c r="L1139">
        <f>IF(I1139="","",IFERROR(N(INDEX($A1139:$E1139,1,Rules!$H$18))*K1139,0))</f>
        <v/>
      </c>
      <c r="M1139">
        <f>IF(I1139="","",IF(COUNTIF(Crawl!$EC$2:$EC$2001,I1139)&gt;0,"Yes","No"))</f>
        <v/>
      </c>
    </row>
    <row r="1140">
      <c r="G1140">
        <f>IF(A1140="","",IF(LEFT(A1140,4)="http",IFERROR(MID(A1140,FIND("/",A1140,FIND("//",A1140)+2),2000),"/"),A1140))</f>
        <v/>
      </c>
      <c r="H1140">
        <f>IF(G1140="","",IFERROR(LEFT(SUBSTITUTE(G1140,"#","?"),FIND("?",SUBSTITUTE(G1140,"#","?"))-1),G1140))</f>
        <v/>
      </c>
      <c r="I1140">
        <f>IF(H1140="","",LOWER(IF(AND(LEN(H1140)&gt;1,RIGHT(H1140,1)="/"),LEFT(H1140,LEN(H1140)-1),H1140)))</f>
        <v/>
      </c>
      <c r="J1140">
        <f>IF(I1140="","",IFERROR(N(INDEX($A1140:$E1140,1,Rules!$H$16)),0))</f>
        <v/>
      </c>
      <c r="K1140">
        <f>IF(I1140="","",IFERROR(N(INDEX($A1140:$E1140,1,Rules!$H$17)),0))</f>
        <v/>
      </c>
      <c r="L1140">
        <f>IF(I1140="","",IFERROR(N(INDEX($A1140:$E1140,1,Rules!$H$18))*K1140,0))</f>
        <v/>
      </c>
      <c r="M1140">
        <f>IF(I1140="","",IF(COUNTIF(Crawl!$EC$2:$EC$2001,I1140)&gt;0,"Yes","No"))</f>
        <v/>
      </c>
    </row>
    <row r="1141">
      <c r="G1141">
        <f>IF(A1141="","",IF(LEFT(A1141,4)="http",IFERROR(MID(A1141,FIND("/",A1141,FIND("//",A1141)+2),2000),"/"),A1141))</f>
        <v/>
      </c>
      <c r="H1141">
        <f>IF(G1141="","",IFERROR(LEFT(SUBSTITUTE(G1141,"#","?"),FIND("?",SUBSTITUTE(G1141,"#","?"))-1),G1141))</f>
        <v/>
      </c>
      <c r="I1141">
        <f>IF(H1141="","",LOWER(IF(AND(LEN(H1141)&gt;1,RIGHT(H1141,1)="/"),LEFT(H1141,LEN(H1141)-1),H1141)))</f>
        <v/>
      </c>
      <c r="J1141">
        <f>IF(I1141="","",IFERROR(N(INDEX($A1141:$E1141,1,Rules!$H$16)),0))</f>
        <v/>
      </c>
      <c r="K1141">
        <f>IF(I1141="","",IFERROR(N(INDEX($A1141:$E1141,1,Rules!$H$17)),0))</f>
        <v/>
      </c>
      <c r="L1141">
        <f>IF(I1141="","",IFERROR(N(INDEX($A1141:$E1141,1,Rules!$H$18))*K1141,0))</f>
        <v/>
      </c>
      <c r="M1141">
        <f>IF(I1141="","",IF(COUNTIF(Crawl!$EC$2:$EC$2001,I1141)&gt;0,"Yes","No"))</f>
        <v/>
      </c>
    </row>
    <row r="1142">
      <c r="G1142">
        <f>IF(A1142="","",IF(LEFT(A1142,4)="http",IFERROR(MID(A1142,FIND("/",A1142,FIND("//",A1142)+2),2000),"/"),A1142))</f>
        <v/>
      </c>
      <c r="H1142">
        <f>IF(G1142="","",IFERROR(LEFT(SUBSTITUTE(G1142,"#","?"),FIND("?",SUBSTITUTE(G1142,"#","?"))-1),G1142))</f>
        <v/>
      </c>
      <c r="I1142">
        <f>IF(H1142="","",LOWER(IF(AND(LEN(H1142)&gt;1,RIGHT(H1142,1)="/"),LEFT(H1142,LEN(H1142)-1),H1142)))</f>
        <v/>
      </c>
      <c r="J1142">
        <f>IF(I1142="","",IFERROR(N(INDEX($A1142:$E1142,1,Rules!$H$16)),0))</f>
        <v/>
      </c>
      <c r="K1142">
        <f>IF(I1142="","",IFERROR(N(INDEX($A1142:$E1142,1,Rules!$H$17)),0))</f>
        <v/>
      </c>
      <c r="L1142">
        <f>IF(I1142="","",IFERROR(N(INDEX($A1142:$E1142,1,Rules!$H$18))*K1142,0))</f>
        <v/>
      </c>
      <c r="M1142">
        <f>IF(I1142="","",IF(COUNTIF(Crawl!$EC$2:$EC$2001,I1142)&gt;0,"Yes","No"))</f>
        <v/>
      </c>
    </row>
    <row r="1143">
      <c r="G1143">
        <f>IF(A1143="","",IF(LEFT(A1143,4)="http",IFERROR(MID(A1143,FIND("/",A1143,FIND("//",A1143)+2),2000),"/"),A1143))</f>
        <v/>
      </c>
      <c r="H1143">
        <f>IF(G1143="","",IFERROR(LEFT(SUBSTITUTE(G1143,"#","?"),FIND("?",SUBSTITUTE(G1143,"#","?"))-1),G1143))</f>
        <v/>
      </c>
      <c r="I1143">
        <f>IF(H1143="","",LOWER(IF(AND(LEN(H1143)&gt;1,RIGHT(H1143,1)="/"),LEFT(H1143,LEN(H1143)-1),H1143)))</f>
        <v/>
      </c>
      <c r="J1143">
        <f>IF(I1143="","",IFERROR(N(INDEX($A1143:$E1143,1,Rules!$H$16)),0))</f>
        <v/>
      </c>
      <c r="K1143">
        <f>IF(I1143="","",IFERROR(N(INDEX($A1143:$E1143,1,Rules!$H$17)),0))</f>
        <v/>
      </c>
      <c r="L1143">
        <f>IF(I1143="","",IFERROR(N(INDEX($A1143:$E1143,1,Rules!$H$18))*K1143,0))</f>
        <v/>
      </c>
      <c r="M1143">
        <f>IF(I1143="","",IF(COUNTIF(Crawl!$EC$2:$EC$2001,I1143)&gt;0,"Yes","No"))</f>
        <v/>
      </c>
    </row>
    <row r="1144">
      <c r="G1144">
        <f>IF(A1144="","",IF(LEFT(A1144,4)="http",IFERROR(MID(A1144,FIND("/",A1144,FIND("//",A1144)+2),2000),"/"),A1144))</f>
        <v/>
      </c>
      <c r="H1144">
        <f>IF(G1144="","",IFERROR(LEFT(SUBSTITUTE(G1144,"#","?"),FIND("?",SUBSTITUTE(G1144,"#","?"))-1),G1144))</f>
        <v/>
      </c>
      <c r="I1144">
        <f>IF(H1144="","",LOWER(IF(AND(LEN(H1144)&gt;1,RIGHT(H1144,1)="/"),LEFT(H1144,LEN(H1144)-1),H1144)))</f>
        <v/>
      </c>
      <c r="J1144">
        <f>IF(I1144="","",IFERROR(N(INDEX($A1144:$E1144,1,Rules!$H$16)),0))</f>
        <v/>
      </c>
      <c r="K1144">
        <f>IF(I1144="","",IFERROR(N(INDEX($A1144:$E1144,1,Rules!$H$17)),0))</f>
        <v/>
      </c>
      <c r="L1144">
        <f>IF(I1144="","",IFERROR(N(INDEX($A1144:$E1144,1,Rules!$H$18))*K1144,0))</f>
        <v/>
      </c>
      <c r="M1144">
        <f>IF(I1144="","",IF(COUNTIF(Crawl!$EC$2:$EC$2001,I1144)&gt;0,"Yes","No"))</f>
        <v/>
      </c>
    </row>
    <row r="1145">
      <c r="G1145">
        <f>IF(A1145="","",IF(LEFT(A1145,4)="http",IFERROR(MID(A1145,FIND("/",A1145,FIND("//",A1145)+2),2000),"/"),A1145))</f>
        <v/>
      </c>
      <c r="H1145">
        <f>IF(G1145="","",IFERROR(LEFT(SUBSTITUTE(G1145,"#","?"),FIND("?",SUBSTITUTE(G1145,"#","?"))-1),G1145))</f>
        <v/>
      </c>
      <c r="I1145">
        <f>IF(H1145="","",LOWER(IF(AND(LEN(H1145)&gt;1,RIGHT(H1145,1)="/"),LEFT(H1145,LEN(H1145)-1),H1145)))</f>
        <v/>
      </c>
      <c r="J1145">
        <f>IF(I1145="","",IFERROR(N(INDEX($A1145:$E1145,1,Rules!$H$16)),0))</f>
        <v/>
      </c>
      <c r="K1145">
        <f>IF(I1145="","",IFERROR(N(INDEX($A1145:$E1145,1,Rules!$H$17)),0))</f>
        <v/>
      </c>
      <c r="L1145">
        <f>IF(I1145="","",IFERROR(N(INDEX($A1145:$E1145,1,Rules!$H$18))*K1145,0))</f>
        <v/>
      </c>
      <c r="M1145">
        <f>IF(I1145="","",IF(COUNTIF(Crawl!$EC$2:$EC$2001,I1145)&gt;0,"Yes","No"))</f>
        <v/>
      </c>
    </row>
    <row r="1146">
      <c r="G1146">
        <f>IF(A1146="","",IF(LEFT(A1146,4)="http",IFERROR(MID(A1146,FIND("/",A1146,FIND("//",A1146)+2),2000),"/"),A1146))</f>
        <v/>
      </c>
      <c r="H1146">
        <f>IF(G1146="","",IFERROR(LEFT(SUBSTITUTE(G1146,"#","?"),FIND("?",SUBSTITUTE(G1146,"#","?"))-1),G1146))</f>
        <v/>
      </c>
      <c r="I1146">
        <f>IF(H1146="","",LOWER(IF(AND(LEN(H1146)&gt;1,RIGHT(H1146,1)="/"),LEFT(H1146,LEN(H1146)-1),H1146)))</f>
        <v/>
      </c>
      <c r="J1146">
        <f>IF(I1146="","",IFERROR(N(INDEX($A1146:$E1146,1,Rules!$H$16)),0))</f>
        <v/>
      </c>
      <c r="K1146">
        <f>IF(I1146="","",IFERROR(N(INDEX($A1146:$E1146,1,Rules!$H$17)),0))</f>
        <v/>
      </c>
      <c r="L1146">
        <f>IF(I1146="","",IFERROR(N(INDEX($A1146:$E1146,1,Rules!$H$18))*K1146,0))</f>
        <v/>
      </c>
      <c r="M1146">
        <f>IF(I1146="","",IF(COUNTIF(Crawl!$EC$2:$EC$2001,I1146)&gt;0,"Yes","No"))</f>
        <v/>
      </c>
    </row>
    <row r="1147">
      <c r="G1147">
        <f>IF(A1147="","",IF(LEFT(A1147,4)="http",IFERROR(MID(A1147,FIND("/",A1147,FIND("//",A1147)+2),2000),"/"),A1147))</f>
        <v/>
      </c>
      <c r="H1147">
        <f>IF(G1147="","",IFERROR(LEFT(SUBSTITUTE(G1147,"#","?"),FIND("?",SUBSTITUTE(G1147,"#","?"))-1),G1147))</f>
        <v/>
      </c>
      <c r="I1147">
        <f>IF(H1147="","",LOWER(IF(AND(LEN(H1147)&gt;1,RIGHT(H1147,1)="/"),LEFT(H1147,LEN(H1147)-1),H1147)))</f>
        <v/>
      </c>
      <c r="J1147">
        <f>IF(I1147="","",IFERROR(N(INDEX($A1147:$E1147,1,Rules!$H$16)),0))</f>
        <v/>
      </c>
      <c r="K1147">
        <f>IF(I1147="","",IFERROR(N(INDEX($A1147:$E1147,1,Rules!$H$17)),0))</f>
        <v/>
      </c>
      <c r="L1147">
        <f>IF(I1147="","",IFERROR(N(INDEX($A1147:$E1147,1,Rules!$H$18))*K1147,0))</f>
        <v/>
      </c>
      <c r="M1147">
        <f>IF(I1147="","",IF(COUNTIF(Crawl!$EC$2:$EC$2001,I1147)&gt;0,"Yes","No"))</f>
        <v/>
      </c>
    </row>
    <row r="1148">
      <c r="G1148">
        <f>IF(A1148="","",IF(LEFT(A1148,4)="http",IFERROR(MID(A1148,FIND("/",A1148,FIND("//",A1148)+2),2000),"/"),A1148))</f>
        <v/>
      </c>
      <c r="H1148">
        <f>IF(G1148="","",IFERROR(LEFT(SUBSTITUTE(G1148,"#","?"),FIND("?",SUBSTITUTE(G1148,"#","?"))-1),G1148))</f>
        <v/>
      </c>
      <c r="I1148">
        <f>IF(H1148="","",LOWER(IF(AND(LEN(H1148)&gt;1,RIGHT(H1148,1)="/"),LEFT(H1148,LEN(H1148)-1),H1148)))</f>
        <v/>
      </c>
      <c r="J1148">
        <f>IF(I1148="","",IFERROR(N(INDEX($A1148:$E1148,1,Rules!$H$16)),0))</f>
        <v/>
      </c>
      <c r="K1148">
        <f>IF(I1148="","",IFERROR(N(INDEX($A1148:$E1148,1,Rules!$H$17)),0))</f>
        <v/>
      </c>
      <c r="L1148">
        <f>IF(I1148="","",IFERROR(N(INDEX($A1148:$E1148,1,Rules!$H$18))*K1148,0))</f>
        <v/>
      </c>
      <c r="M1148">
        <f>IF(I1148="","",IF(COUNTIF(Crawl!$EC$2:$EC$2001,I1148)&gt;0,"Yes","No"))</f>
        <v/>
      </c>
    </row>
    <row r="1149">
      <c r="G1149">
        <f>IF(A1149="","",IF(LEFT(A1149,4)="http",IFERROR(MID(A1149,FIND("/",A1149,FIND("//",A1149)+2),2000),"/"),A1149))</f>
        <v/>
      </c>
      <c r="H1149">
        <f>IF(G1149="","",IFERROR(LEFT(SUBSTITUTE(G1149,"#","?"),FIND("?",SUBSTITUTE(G1149,"#","?"))-1),G1149))</f>
        <v/>
      </c>
      <c r="I1149">
        <f>IF(H1149="","",LOWER(IF(AND(LEN(H1149)&gt;1,RIGHT(H1149,1)="/"),LEFT(H1149,LEN(H1149)-1),H1149)))</f>
        <v/>
      </c>
      <c r="J1149">
        <f>IF(I1149="","",IFERROR(N(INDEX($A1149:$E1149,1,Rules!$H$16)),0))</f>
        <v/>
      </c>
      <c r="K1149">
        <f>IF(I1149="","",IFERROR(N(INDEX($A1149:$E1149,1,Rules!$H$17)),0))</f>
        <v/>
      </c>
      <c r="L1149">
        <f>IF(I1149="","",IFERROR(N(INDEX($A1149:$E1149,1,Rules!$H$18))*K1149,0))</f>
        <v/>
      </c>
      <c r="M1149">
        <f>IF(I1149="","",IF(COUNTIF(Crawl!$EC$2:$EC$2001,I1149)&gt;0,"Yes","No"))</f>
        <v/>
      </c>
    </row>
    <row r="1150">
      <c r="G1150">
        <f>IF(A1150="","",IF(LEFT(A1150,4)="http",IFERROR(MID(A1150,FIND("/",A1150,FIND("//",A1150)+2),2000),"/"),A1150))</f>
        <v/>
      </c>
      <c r="H1150">
        <f>IF(G1150="","",IFERROR(LEFT(SUBSTITUTE(G1150,"#","?"),FIND("?",SUBSTITUTE(G1150,"#","?"))-1),G1150))</f>
        <v/>
      </c>
      <c r="I1150">
        <f>IF(H1150="","",LOWER(IF(AND(LEN(H1150)&gt;1,RIGHT(H1150,1)="/"),LEFT(H1150,LEN(H1150)-1),H1150)))</f>
        <v/>
      </c>
      <c r="J1150">
        <f>IF(I1150="","",IFERROR(N(INDEX($A1150:$E1150,1,Rules!$H$16)),0))</f>
        <v/>
      </c>
      <c r="K1150">
        <f>IF(I1150="","",IFERROR(N(INDEX($A1150:$E1150,1,Rules!$H$17)),0))</f>
        <v/>
      </c>
      <c r="L1150">
        <f>IF(I1150="","",IFERROR(N(INDEX($A1150:$E1150,1,Rules!$H$18))*K1150,0))</f>
        <v/>
      </c>
      <c r="M1150">
        <f>IF(I1150="","",IF(COUNTIF(Crawl!$EC$2:$EC$2001,I1150)&gt;0,"Yes","No"))</f>
        <v/>
      </c>
    </row>
    <row r="1151">
      <c r="G1151">
        <f>IF(A1151="","",IF(LEFT(A1151,4)="http",IFERROR(MID(A1151,FIND("/",A1151,FIND("//",A1151)+2),2000),"/"),A1151))</f>
        <v/>
      </c>
      <c r="H1151">
        <f>IF(G1151="","",IFERROR(LEFT(SUBSTITUTE(G1151,"#","?"),FIND("?",SUBSTITUTE(G1151,"#","?"))-1),G1151))</f>
        <v/>
      </c>
      <c r="I1151">
        <f>IF(H1151="","",LOWER(IF(AND(LEN(H1151)&gt;1,RIGHT(H1151,1)="/"),LEFT(H1151,LEN(H1151)-1),H1151)))</f>
        <v/>
      </c>
      <c r="J1151">
        <f>IF(I1151="","",IFERROR(N(INDEX($A1151:$E1151,1,Rules!$H$16)),0))</f>
        <v/>
      </c>
      <c r="K1151">
        <f>IF(I1151="","",IFERROR(N(INDEX($A1151:$E1151,1,Rules!$H$17)),0))</f>
        <v/>
      </c>
      <c r="L1151">
        <f>IF(I1151="","",IFERROR(N(INDEX($A1151:$E1151,1,Rules!$H$18))*K1151,0))</f>
        <v/>
      </c>
      <c r="M1151">
        <f>IF(I1151="","",IF(COUNTIF(Crawl!$EC$2:$EC$2001,I1151)&gt;0,"Yes","No"))</f>
        <v/>
      </c>
    </row>
    <row r="1152">
      <c r="G1152">
        <f>IF(A1152="","",IF(LEFT(A1152,4)="http",IFERROR(MID(A1152,FIND("/",A1152,FIND("//",A1152)+2),2000),"/"),A1152))</f>
        <v/>
      </c>
      <c r="H1152">
        <f>IF(G1152="","",IFERROR(LEFT(SUBSTITUTE(G1152,"#","?"),FIND("?",SUBSTITUTE(G1152,"#","?"))-1),G1152))</f>
        <v/>
      </c>
      <c r="I1152">
        <f>IF(H1152="","",LOWER(IF(AND(LEN(H1152)&gt;1,RIGHT(H1152,1)="/"),LEFT(H1152,LEN(H1152)-1),H1152)))</f>
        <v/>
      </c>
      <c r="J1152">
        <f>IF(I1152="","",IFERROR(N(INDEX($A1152:$E1152,1,Rules!$H$16)),0))</f>
        <v/>
      </c>
      <c r="K1152">
        <f>IF(I1152="","",IFERROR(N(INDEX($A1152:$E1152,1,Rules!$H$17)),0))</f>
        <v/>
      </c>
      <c r="L1152">
        <f>IF(I1152="","",IFERROR(N(INDEX($A1152:$E1152,1,Rules!$H$18))*K1152,0))</f>
        <v/>
      </c>
      <c r="M1152">
        <f>IF(I1152="","",IF(COUNTIF(Crawl!$EC$2:$EC$2001,I1152)&gt;0,"Yes","No"))</f>
        <v/>
      </c>
    </row>
    <row r="1153">
      <c r="G1153">
        <f>IF(A1153="","",IF(LEFT(A1153,4)="http",IFERROR(MID(A1153,FIND("/",A1153,FIND("//",A1153)+2),2000),"/"),A1153))</f>
        <v/>
      </c>
      <c r="H1153">
        <f>IF(G1153="","",IFERROR(LEFT(SUBSTITUTE(G1153,"#","?"),FIND("?",SUBSTITUTE(G1153,"#","?"))-1),G1153))</f>
        <v/>
      </c>
      <c r="I1153">
        <f>IF(H1153="","",LOWER(IF(AND(LEN(H1153)&gt;1,RIGHT(H1153,1)="/"),LEFT(H1153,LEN(H1153)-1),H1153)))</f>
        <v/>
      </c>
      <c r="J1153">
        <f>IF(I1153="","",IFERROR(N(INDEX($A1153:$E1153,1,Rules!$H$16)),0))</f>
        <v/>
      </c>
      <c r="K1153">
        <f>IF(I1153="","",IFERROR(N(INDEX($A1153:$E1153,1,Rules!$H$17)),0))</f>
        <v/>
      </c>
      <c r="L1153">
        <f>IF(I1153="","",IFERROR(N(INDEX($A1153:$E1153,1,Rules!$H$18))*K1153,0))</f>
        <v/>
      </c>
      <c r="M1153">
        <f>IF(I1153="","",IF(COUNTIF(Crawl!$EC$2:$EC$2001,I1153)&gt;0,"Yes","No"))</f>
        <v/>
      </c>
    </row>
    <row r="1154">
      <c r="G1154">
        <f>IF(A1154="","",IF(LEFT(A1154,4)="http",IFERROR(MID(A1154,FIND("/",A1154,FIND("//",A1154)+2),2000),"/"),A1154))</f>
        <v/>
      </c>
      <c r="H1154">
        <f>IF(G1154="","",IFERROR(LEFT(SUBSTITUTE(G1154,"#","?"),FIND("?",SUBSTITUTE(G1154,"#","?"))-1),G1154))</f>
        <v/>
      </c>
      <c r="I1154">
        <f>IF(H1154="","",LOWER(IF(AND(LEN(H1154)&gt;1,RIGHT(H1154,1)="/"),LEFT(H1154,LEN(H1154)-1),H1154)))</f>
        <v/>
      </c>
      <c r="J1154">
        <f>IF(I1154="","",IFERROR(N(INDEX($A1154:$E1154,1,Rules!$H$16)),0))</f>
        <v/>
      </c>
      <c r="K1154">
        <f>IF(I1154="","",IFERROR(N(INDEX($A1154:$E1154,1,Rules!$H$17)),0))</f>
        <v/>
      </c>
      <c r="L1154">
        <f>IF(I1154="","",IFERROR(N(INDEX($A1154:$E1154,1,Rules!$H$18))*K1154,0))</f>
        <v/>
      </c>
      <c r="M1154">
        <f>IF(I1154="","",IF(COUNTIF(Crawl!$EC$2:$EC$2001,I1154)&gt;0,"Yes","No"))</f>
        <v/>
      </c>
    </row>
    <row r="1155">
      <c r="G1155">
        <f>IF(A1155="","",IF(LEFT(A1155,4)="http",IFERROR(MID(A1155,FIND("/",A1155,FIND("//",A1155)+2),2000),"/"),A1155))</f>
        <v/>
      </c>
      <c r="H1155">
        <f>IF(G1155="","",IFERROR(LEFT(SUBSTITUTE(G1155,"#","?"),FIND("?",SUBSTITUTE(G1155,"#","?"))-1),G1155))</f>
        <v/>
      </c>
      <c r="I1155">
        <f>IF(H1155="","",LOWER(IF(AND(LEN(H1155)&gt;1,RIGHT(H1155,1)="/"),LEFT(H1155,LEN(H1155)-1),H1155)))</f>
        <v/>
      </c>
      <c r="J1155">
        <f>IF(I1155="","",IFERROR(N(INDEX($A1155:$E1155,1,Rules!$H$16)),0))</f>
        <v/>
      </c>
      <c r="K1155">
        <f>IF(I1155="","",IFERROR(N(INDEX($A1155:$E1155,1,Rules!$H$17)),0))</f>
        <v/>
      </c>
      <c r="L1155">
        <f>IF(I1155="","",IFERROR(N(INDEX($A1155:$E1155,1,Rules!$H$18))*K1155,0))</f>
        <v/>
      </c>
      <c r="M1155">
        <f>IF(I1155="","",IF(COUNTIF(Crawl!$EC$2:$EC$2001,I1155)&gt;0,"Yes","No"))</f>
        <v/>
      </c>
    </row>
    <row r="1156">
      <c r="G1156">
        <f>IF(A1156="","",IF(LEFT(A1156,4)="http",IFERROR(MID(A1156,FIND("/",A1156,FIND("//",A1156)+2),2000),"/"),A1156))</f>
        <v/>
      </c>
      <c r="H1156">
        <f>IF(G1156="","",IFERROR(LEFT(SUBSTITUTE(G1156,"#","?"),FIND("?",SUBSTITUTE(G1156,"#","?"))-1),G1156))</f>
        <v/>
      </c>
      <c r="I1156">
        <f>IF(H1156="","",LOWER(IF(AND(LEN(H1156)&gt;1,RIGHT(H1156,1)="/"),LEFT(H1156,LEN(H1156)-1),H1156)))</f>
        <v/>
      </c>
      <c r="J1156">
        <f>IF(I1156="","",IFERROR(N(INDEX($A1156:$E1156,1,Rules!$H$16)),0))</f>
        <v/>
      </c>
      <c r="K1156">
        <f>IF(I1156="","",IFERROR(N(INDEX($A1156:$E1156,1,Rules!$H$17)),0))</f>
        <v/>
      </c>
      <c r="L1156">
        <f>IF(I1156="","",IFERROR(N(INDEX($A1156:$E1156,1,Rules!$H$18))*K1156,0))</f>
        <v/>
      </c>
      <c r="M1156">
        <f>IF(I1156="","",IF(COUNTIF(Crawl!$EC$2:$EC$2001,I1156)&gt;0,"Yes","No"))</f>
        <v/>
      </c>
    </row>
    <row r="1157">
      <c r="G1157">
        <f>IF(A1157="","",IF(LEFT(A1157,4)="http",IFERROR(MID(A1157,FIND("/",A1157,FIND("//",A1157)+2),2000),"/"),A1157))</f>
        <v/>
      </c>
      <c r="H1157">
        <f>IF(G1157="","",IFERROR(LEFT(SUBSTITUTE(G1157,"#","?"),FIND("?",SUBSTITUTE(G1157,"#","?"))-1),G1157))</f>
        <v/>
      </c>
      <c r="I1157">
        <f>IF(H1157="","",LOWER(IF(AND(LEN(H1157)&gt;1,RIGHT(H1157,1)="/"),LEFT(H1157,LEN(H1157)-1),H1157)))</f>
        <v/>
      </c>
      <c r="J1157">
        <f>IF(I1157="","",IFERROR(N(INDEX($A1157:$E1157,1,Rules!$H$16)),0))</f>
        <v/>
      </c>
      <c r="K1157">
        <f>IF(I1157="","",IFERROR(N(INDEX($A1157:$E1157,1,Rules!$H$17)),0))</f>
        <v/>
      </c>
      <c r="L1157">
        <f>IF(I1157="","",IFERROR(N(INDEX($A1157:$E1157,1,Rules!$H$18))*K1157,0))</f>
        <v/>
      </c>
      <c r="M1157">
        <f>IF(I1157="","",IF(COUNTIF(Crawl!$EC$2:$EC$2001,I1157)&gt;0,"Yes","No"))</f>
        <v/>
      </c>
    </row>
    <row r="1158">
      <c r="G1158">
        <f>IF(A1158="","",IF(LEFT(A1158,4)="http",IFERROR(MID(A1158,FIND("/",A1158,FIND("//",A1158)+2),2000),"/"),A1158))</f>
        <v/>
      </c>
      <c r="H1158">
        <f>IF(G1158="","",IFERROR(LEFT(SUBSTITUTE(G1158,"#","?"),FIND("?",SUBSTITUTE(G1158,"#","?"))-1),G1158))</f>
        <v/>
      </c>
      <c r="I1158">
        <f>IF(H1158="","",LOWER(IF(AND(LEN(H1158)&gt;1,RIGHT(H1158,1)="/"),LEFT(H1158,LEN(H1158)-1),H1158)))</f>
        <v/>
      </c>
      <c r="J1158">
        <f>IF(I1158="","",IFERROR(N(INDEX($A1158:$E1158,1,Rules!$H$16)),0))</f>
        <v/>
      </c>
      <c r="K1158">
        <f>IF(I1158="","",IFERROR(N(INDEX($A1158:$E1158,1,Rules!$H$17)),0))</f>
        <v/>
      </c>
      <c r="L1158">
        <f>IF(I1158="","",IFERROR(N(INDEX($A1158:$E1158,1,Rules!$H$18))*K1158,0))</f>
        <v/>
      </c>
      <c r="M1158">
        <f>IF(I1158="","",IF(COUNTIF(Crawl!$EC$2:$EC$2001,I1158)&gt;0,"Yes","No"))</f>
        <v/>
      </c>
    </row>
    <row r="1159">
      <c r="G1159">
        <f>IF(A1159="","",IF(LEFT(A1159,4)="http",IFERROR(MID(A1159,FIND("/",A1159,FIND("//",A1159)+2),2000),"/"),A1159))</f>
        <v/>
      </c>
      <c r="H1159">
        <f>IF(G1159="","",IFERROR(LEFT(SUBSTITUTE(G1159,"#","?"),FIND("?",SUBSTITUTE(G1159,"#","?"))-1),G1159))</f>
        <v/>
      </c>
      <c r="I1159">
        <f>IF(H1159="","",LOWER(IF(AND(LEN(H1159)&gt;1,RIGHT(H1159,1)="/"),LEFT(H1159,LEN(H1159)-1),H1159)))</f>
        <v/>
      </c>
      <c r="J1159">
        <f>IF(I1159="","",IFERROR(N(INDEX($A1159:$E1159,1,Rules!$H$16)),0))</f>
        <v/>
      </c>
      <c r="K1159">
        <f>IF(I1159="","",IFERROR(N(INDEX($A1159:$E1159,1,Rules!$H$17)),0))</f>
        <v/>
      </c>
      <c r="L1159">
        <f>IF(I1159="","",IFERROR(N(INDEX($A1159:$E1159,1,Rules!$H$18))*K1159,0))</f>
        <v/>
      </c>
      <c r="M1159">
        <f>IF(I1159="","",IF(COUNTIF(Crawl!$EC$2:$EC$2001,I1159)&gt;0,"Yes","No"))</f>
        <v/>
      </c>
    </row>
    <row r="1160">
      <c r="G1160">
        <f>IF(A1160="","",IF(LEFT(A1160,4)="http",IFERROR(MID(A1160,FIND("/",A1160,FIND("//",A1160)+2),2000),"/"),A1160))</f>
        <v/>
      </c>
      <c r="H1160">
        <f>IF(G1160="","",IFERROR(LEFT(SUBSTITUTE(G1160,"#","?"),FIND("?",SUBSTITUTE(G1160,"#","?"))-1),G1160))</f>
        <v/>
      </c>
      <c r="I1160">
        <f>IF(H1160="","",LOWER(IF(AND(LEN(H1160)&gt;1,RIGHT(H1160,1)="/"),LEFT(H1160,LEN(H1160)-1),H1160)))</f>
        <v/>
      </c>
      <c r="J1160">
        <f>IF(I1160="","",IFERROR(N(INDEX($A1160:$E1160,1,Rules!$H$16)),0))</f>
        <v/>
      </c>
      <c r="K1160">
        <f>IF(I1160="","",IFERROR(N(INDEX($A1160:$E1160,1,Rules!$H$17)),0))</f>
        <v/>
      </c>
      <c r="L1160">
        <f>IF(I1160="","",IFERROR(N(INDEX($A1160:$E1160,1,Rules!$H$18))*K1160,0))</f>
        <v/>
      </c>
      <c r="M1160">
        <f>IF(I1160="","",IF(COUNTIF(Crawl!$EC$2:$EC$2001,I1160)&gt;0,"Yes","No"))</f>
        <v/>
      </c>
    </row>
    <row r="1161">
      <c r="G1161">
        <f>IF(A1161="","",IF(LEFT(A1161,4)="http",IFERROR(MID(A1161,FIND("/",A1161,FIND("//",A1161)+2),2000),"/"),A1161))</f>
        <v/>
      </c>
      <c r="H1161">
        <f>IF(G1161="","",IFERROR(LEFT(SUBSTITUTE(G1161,"#","?"),FIND("?",SUBSTITUTE(G1161,"#","?"))-1),G1161))</f>
        <v/>
      </c>
      <c r="I1161">
        <f>IF(H1161="","",LOWER(IF(AND(LEN(H1161)&gt;1,RIGHT(H1161,1)="/"),LEFT(H1161,LEN(H1161)-1),H1161)))</f>
        <v/>
      </c>
      <c r="J1161">
        <f>IF(I1161="","",IFERROR(N(INDEX($A1161:$E1161,1,Rules!$H$16)),0))</f>
        <v/>
      </c>
      <c r="K1161">
        <f>IF(I1161="","",IFERROR(N(INDEX($A1161:$E1161,1,Rules!$H$17)),0))</f>
        <v/>
      </c>
      <c r="L1161">
        <f>IF(I1161="","",IFERROR(N(INDEX($A1161:$E1161,1,Rules!$H$18))*K1161,0))</f>
        <v/>
      </c>
      <c r="M1161">
        <f>IF(I1161="","",IF(COUNTIF(Crawl!$EC$2:$EC$2001,I1161)&gt;0,"Yes","No"))</f>
        <v/>
      </c>
    </row>
    <row r="1162">
      <c r="G1162">
        <f>IF(A1162="","",IF(LEFT(A1162,4)="http",IFERROR(MID(A1162,FIND("/",A1162,FIND("//",A1162)+2),2000),"/"),A1162))</f>
        <v/>
      </c>
      <c r="H1162">
        <f>IF(G1162="","",IFERROR(LEFT(SUBSTITUTE(G1162,"#","?"),FIND("?",SUBSTITUTE(G1162,"#","?"))-1),G1162))</f>
        <v/>
      </c>
      <c r="I1162">
        <f>IF(H1162="","",LOWER(IF(AND(LEN(H1162)&gt;1,RIGHT(H1162,1)="/"),LEFT(H1162,LEN(H1162)-1),H1162)))</f>
        <v/>
      </c>
      <c r="J1162">
        <f>IF(I1162="","",IFERROR(N(INDEX($A1162:$E1162,1,Rules!$H$16)),0))</f>
        <v/>
      </c>
      <c r="K1162">
        <f>IF(I1162="","",IFERROR(N(INDEX($A1162:$E1162,1,Rules!$H$17)),0))</f>
        <v/>
      </c>
      <c r="L1162">
        <f>IF(I1162="","",IFERROR(N(INDEX($A1162:$E1162,1,Rules!$H$18))*K1162,0))</f>
        <v/>
      </c>
      <c r="M1162">
        <f>IF(I1162="","",IF(COUNTIF(Crawl!$EC$2:$EC$2001,I1162)&gt;0,"Yes","No"))</f>
        <v/>
      </c>
    </row>
    <row r="1163">
      <c r="G1163">
        <f>IF(A1163="","",IF(LEFT(A1163,4)="http",IFERROR(MID(A1163,FIND("/",A1163,FIND("//",A1163)+2),2000),"/"),A1163))</f>
        <v/>
      </c>
      <c r="H1163">
        <f>IF(G1163="","",IFERROR(LEFT(SUBSTITUTE(G1163,"#","?"),FIND("?",SUBSTITUTE(G1163,"#","?"))-1),G1163))</f>
        <v/>
      </c>
      <c r="I1163">
        <f>IF(H1163="","",LOWER(IF(AND(LEN(H1163)&gt;1,RIGHT(H1163,1)="/"),LEFT(H1163,LEN(H1163)-1),H1163)))</f>
        <v/>
      </c>
      <c r="J1163">
        <f>IF(I1163="","",IFERROR(N(INDEX($A1163:$E1163,1,Rules!$H$16)),0))</f>
        <v/>
      </c>
      <c r="K1163">
        <f>IF(I1163="","",IFERROR(N(INDEX($A1163:$E1163,1,Rules!$H$17)),0))</f>
        <v/>
      </c>
      <c r="L1163">
        <f>IF(I1163="","",IFERROR(N(INDEX($A1163:$E1163,1,Rules!$H$18))*K1163,0))</f>
        <v/>
      </c>
      <c r="M1163">
        <f>IF(I1163="","",IF(COUNTIF(Crawl!$EC$2:$EC$2001,I1163)&gt;0,"Yes","No"))</f>
        <v/>
      </c>
    </row>
    <row r="1164">
      <c r="G1164">
        <f>IF(A1164="","",IF(LEFT(A1164,4)="http",IFERROR(MID(A1164,FIND("/",A1164,FIND("//",A1164)+2),2000),"/"),A1164))</f>
        <v/>
      </c>
      <c r="H1164">
        <f>IF(G1164="","",IFERROR(LEFT(SUBSTITUTE(G1164,"#","?"),FIND("?",SUBSTITUTE(G1164,"#","?"))-1),G1164))</f>
        <v/>
      </c>
      <c r="I1164">
        <f>IF(H1164="","",LOWER(IF(AND(LEN(H1164)&gt;1,RIGHT(H1164,1)="/"),LEFT(H1164,LEN(H1164)-1),H1164)))</f>
        <v/>
      </c>
      <c r="J1164">
        <f>IF(I1164="","",IFERROR(N(INDEX($A1164:$E1164,1,Rules!$H$16)),0))</f>
        <v/>
      </c>
      <c r="K1164">
        <f>IF(I1164="","",IFERROR(N(INDEX($A1164:$E1164,1,Rules!$H$17)),0))</f>
        <v/>
      </c>
      <c r="L1164">
        <f>IF(I1164="","",IFERROR(N(INDEX($A1164:$E1164,1,Rules!$H$18))*K1164,0))</f>
        <v/>
      </c>
      <c r="M1164">
        <f>IF(I1164="","",IF(COUNTIF(Crawl!$EC$2:$EC$2001,I1164)&gt;0,"Yes","No"))</f>
        <v/>
      </c>
    </row>
    <row r="1165">
      <c r="G1165">
        <f>IF(A1165="","",IF(LEFT(A1165,4)="http",IFERROR(MID(A1165,FIND("/",A1165,FIND("//",A1165)+2),2000),"/"),A1165))</f>
        <v/>
      </c>
      <c r="H1165">
        <f>IF(G1165="","",IFERROR(LEFT(SUBSTITUTE(G1165,"#","?"),FIND("?",SUBSTITUTE(G1165,"#","?"))-1),G1165))</f>
        <v/>
      </c>
      <c r="I1165">
        <f>IF(H1165="","",LOWER(IF(AND(LEN(H1165)&gt;1,RIGHT(H1165,1)="/"),LEFT(H1165,LEN(H1165)-1),H1165)))</f>
        <v/>
      </c>
      <c r="J1165">
        <f>IF(I1165="","",IFERROR(N(INDEX($A1165:$E1165,1,Rules!$H$16)),0))</f>
        <v/>
      </c>
      <c r="K1165">
        <f>IF(I1165="","",IFERROR(N(INDEX($A1165:$E1165,1,Rules!$H$17)),0))</f>
        <v/>
      </c>
      <c r="L1165">
        <f>IF(I1165="","",IFERROR(N(INDEX($A1165:$E1165,1,Rules!$H$18))*K1165,0))</f>
        <v/>
      </c>
      <c r="M1165">
        <f>IF(I1165="","",IF(COUNTIF(Crawl!$EC$2:$EC$2001,I1165)&gt;0,"Yes","No"))</f>
        <v/>
      </c>
    </row>
    <row r="1166">
      <c r="G1166">
        <f>IF(A1166="","",IF(LEFT(A1166,4)="http",IFERROR(MID(A1166,FIND("/",A1166,FIND("//",A1166)+2),2000),"/"),A1166))</f>
        <v/>
      </c>
      <c r="H1166">
        <f>IF(G1166="","",IFERROR(LEFT(SUBSTITUTE(G1166,"#","?"),FIND("?",SUBSTITUTE(G1166,"#","?"))-1),G1166))</f>
        <v/>
      </c>
      <c r="I1166">
        <f>IF(H1166="","",LOWER(IF(AND(LEN(H1166)&gt;1,RIGHT(H1166,1)="/"),LEFT(H1166,LEN(H1166)-1),H1166)))</f>
        <v/>
      </c>
      <c r="J1166">
        <f>IF(I1166="","",IFERROR(N(INDEX($A1166:$E1166,1,Rules!$H$16)),0))</f>
        <v/>
      </c>
      <c r="K1166">
        <f>IF(I1166="","",IFERROR(N(INDEX($A1166:$E1166,1,Rules!$H$17)),0))</f>
        <v/>
      </c>
      <c r="L1166">
        <f>IF(I1166="","",IFERROR(N(INDEX($A1166:$E1166,1,Rules!$H$18))*K1166,0))</f>
        <v/>
      </c>
      <c r="M1166">
        <f>IF(I1166="","",IF(COUNTIF(Crawl!$EC$2:$EC$2001,I1166)&gt;0,"Yes","No"))</f>
        <v/>
      </c>
    </row>
    <row r="1167">
      <c r="G1167">
        <f>IF(A1167="","",IF(LEFT(A1167,4)="http",IFERROR(MID(A1167,FIND("/",A1167,FIND("//",A1167)+2),2000),"/"),A1167))</f>
        <v/>
      </c>
      <c r="H1167">
        <f>IF(G1167="","",IFERROR(LEFT(SUBSTITUTE(G1167,"#","?"),FIND("?",SUBSTITUTE(G1167,"#","?"))-1),G1167))</f>
        <v/>
      </c>
      <c r="I1167">
        <f>IF(H1167="","",LOWER(IF(AND(LEN(H1167)&gt;1,RIGHT(H1167,1)="/"),LEFT(H1167,LEN(H1167)-1),H1167)))</f>
        <v/>
      </c>
      <c r="J1167">
        <f>IF(I1167="","",IFERROR(N(INDEX($A1167:$E1167,1,Rules!$H$16)),0))</f>
        <v/>
      </c>
      <c r="K1167">
        <f>IF(I1167="","",IFERROR(N(INDEX($A1167:$E1167,1,Rules!$H$17)),0))</f>
        <v/>
      </c>
      <c r="L1167">
        <f>IF(I1167="","",IFERROR(N(INDEX($A1167:$E1167,1,Rules!$H$18))*K1167,0))</f>
        <v/>
      </c>
      <c r="M1167">
        <f>IF(I1167="","",IF(COUNTIF(Crawl!$EC$2:$EC$2001,I1167)&gt;0,"Yes","No"))</f>
        <v/>
      </c>
    </row>
    <row r="1168">
      <c r="G1168">
        <f>IF(A1168="","",IF(LEFT(A1168,4)="http",IFERROR(MID(A1168,FIND("/",A1168,FIND("//",A1168)+2),2000),"/"),A1168))</f>
        <v/>
      </c>
      <c r="H1168">
        <f>IF(G1168="","",IFERROR(LEFT(SUBSTITUTE(G1168,"#","?"),FIND("?",SUBSTITUTE(G1168,"#","?"))-1),G1168))</f>
        <v/>
      </c>
      <c r="I1168">
        <f>IF(H1168="","",LOWER(IF(AND(LEN(H1168)&gt;1,RIGHT(H1168,1)="/"),LEFT(H1168,LEN(H1168)-1),H1168)))</f>
        <v/>
      </c>
      <c r="J1168">
        <f>IF(I1168="","",IFERROR(N(INDEX($A1168:$E1168,1,Rules!$H$16)),0))</f>
        <v/>
      </c>
      <c r="K1168">
        <f>IF(I1168="","",IFERROR(N(INDEX($A1168:$E1168,1,Rules!$H$17)),0))</f>
        <v/>
      </c>
      <c r="L1168">
        <f>IF(I1168="","",IFERROR(N(INDEX($A1168:$E1168,1,Rules!$H$18))*K1168,0))</f>
        <v/>
      </c>
      <c r="M1168">
        <f>IF(I1168="","",IF(COUNTIF(Crawl!$EC$2:$EC$2001,I1168)&gt;0,"Yes","No"))</f>
        <v/>
      </c>
    </row>
    <row r="1169">
      <c r="G1169">
        <f>IF(A1169="","",IF(LEFT(A1169,4)="http",IFERROR(MID(A1169,FIND("/",A1169,FIND("//",A1169)+2),2000),"/"),A1169))</f>
        <v/>
      </c>
      <c r="H1169">
        <f>IF(G1169="","",IFERROR(LEFT(SUBSTITUTE(G1169,"#","?"),FIND("?",SUBSTITUTE(G1169,"#","?"))-1),G1169))</f>
        <v/>
      </c>
      <c r="I1169">
        <f>IF(H1169="","",LOWER(IF(AND(LEN(H1169)&gt;1,RIGHT(H1169,1)="/"),LEFT(H1169,LEN(H1169)-1),H1169)))</f>
        <v/>
      </c>
      <c r="J1169">
        <f>IF(I1169="","",IFERROR(N(INDEX($A1169:$E1169,1,Rules!$H$16)),0))</f>
        <v/>
      </c>
      <c r="K1169">
        <f>IF(I1169="","",IFERROR(N(INDEX($A1169:$E1169,1,Rules!$H$17)),0))</f>
        <v/>
      </c>
      <c r="L1169">
        <f>IF(I1169="","",IFERROR(N(INDEX($A1169:$E1169,1,Rules!$H$18))*K1169,0))</f>
        <v/>
      </c>
      <c r="M1169">
        <f>IF(I1169="","",IF(COUNTIF(Crawl!$EC$2:$EC$2001,I1169)&gt;0,"Yes","No"))</f>
        <v/>
      </c>
    </row>
    <row r="1170">
      <c r="G1170">
        <f>IF(A1170="","",IF(LEFT(A1170,4)="http",IFERROR(MID(A1170,FIND("/",A1170,FIND("//",A1170)+2),2000),"/"),A1170))</f>
        <v/>
      </c>
      <c r="H1170">
        <f>IF(G1170="","",IFERROR(LEFT(SUBSTITUTE(G1170,"#","?"),FIND("?",SUBSTITUTE(G1170,"#","?"))-1),G1170))</f>
        <v/>
      </c>
      <c r="I1170">
        <f>IF(H1170="","",LOWER(IF(AND(LEN(H1170)&gt;1,RIGHT(H1170,1)="/"),LEFT(H1170,LEN(H1170)-1),H1170)))</f>
        <v/>
      </c>
      <c r="J1170">
        <f>IF(I1170="","",IFERROR(N(INDEX($A1170:$E1170,1,Rules!$H$16)),0))</f>
        <v/>
      </c>
      <c r="K1170">
        <f>IF(I1170="","",IFERROR(N(INDEX($A1170:$E1170,1,Rules!$H$17)),0))</f>
        <v/>
      </c>
      <c r="L1170">
        <f>IF(I1170="","",IFERROR(N(INDEX($A1170:$E1170,1,Rules!$H$18))*K1170,0))</f>
        <v/>
      </c>
      <c r="M1170">
        <f>IF(I1170="","",IF(COUNTIF(Crawl!$EC$2:$EC$2001,I1170)&gt;0,"Yes","No"))</f>
        <v/>
      </c>
    </row>
    <row r="1171">
      <c r="G1171">
        <f>IF(A1171="","",IF(LEFT(A1171,4)="http",IFERROR(MID(A1171,FIND("/",A1171,FIND("//",A1171)+2),2000),"/"),A1171))</f>
        <v/>
      </c>
      <c r="H1171">
        <f>IF(G1171="","",IFERROR(LEFT(SUBSTITUTE(G1171,"#","?"),FIND("?",SUBSTITUTE(G1171,"#","?"))-1),G1171))</f>
        <v/>
      </c>
      <c r="I1171">
        <f>IF(H1171="","",LOWER(IF(AND(LEN(H1171)&gt;1,RIGHT(H1171,1)="/"),LEFT(H1171,LEN(H1171)-1),H1171)))</f>
        <v/>
      </c>
      <c r="J1171">
        <f>IF(I1171="","",IFERROR(N(INDEX($A1171:$E1171,1,Rules!$H$16)),0))</f>
        <v/>
      </c>
      <c r="K1171">
        <f>IF(I1171="","",IFERROR(N(INDEX($A1171:$E1171,1,Rules!$H$17)),0))</f>
        <v/>
      </c>
      <c r="L1171">
        <f>IF(I1171="","",IFERROR(N(INDEX($A1171:$E1171,1,Rules!$H$18))*K1171,0))</f>
        <v/>
      </c>
      <c r="M1171">
        <f>IF(I1171="","",IF(COUNTIF(Crawl!$EC$2:$EC$2001,I1171)&gt;0,"Yes","No"))</f>
        <v/>
      </c>
    </row>
    <row r="1172">
      <c r="G1172">
        <f>IF(A1172="","",IF(LEFT(A1172,4)="http",IFERROR(MID(A1172,FIND("/",A1172,FIND("//",A1172)+2),2000),"/"),A1172))</f>
        <v/>
      </c>
      <c r="H1172">
        <f>IF(G1172="","",IFERROR(LEFT(SUBSTITUTE(G1172,"#","?"),FIND("?",SUBSTITUTE(G1172,"#","?"))-1),G1172))</f>
        <v/>
      </c>
      <c r="I1172">
        <f>IF(H1172="","",LOWER(IF(AND(LEN(H1172)&gt;1,RIGHT(H1172,1)="/"),LEFT(H1172,LEN(H1172)-1),H1172)))</f>
        <v/>
      </c>
      <c r="J1172">
        <f>IF(I1172="","",IFERROR(N(INDEX($A1172:$E1172,1,Rules!$H$16)),0))</f>
        <v/>
      </c>
      <c r="K1172">
        <f>IF(I1172="","",IFERROR(N(INDEX($A1172:$E1172,1,Rules!$H$17)),0))</f>
        <v/>
      </c>
      <c r="L1172">
        <f>IF(I1172="","",IFERROR(N(INDEX($A1172:$E1172,1,Rules!$H$18))*K1172,0))</f>
        <v/>
      </c>
      <c r="M1172">
        <f>IF(I1172="","",IF(COUNTIF(Crawl!$EC$2:$EC$2001,I1172)&gt;0,"Yes","No"))</f>
        <v/>
      </c>
    </row>
    <row r="1173">
      <c r="G1173">
        <f>IF(A1173="","",IF(LEFT(A1173,4)="http",IFERROR(MID(A1173,FIND("/",A1173,FIND("//",A1173)+2),2000),"/"),A1173))</f>
        <v/>
      </c>
      <c r="H1173">
        <f>IF(G1173="","",IFERROR(LEFT(SUBSTITUTE(G1173,"#","?"),FIND("?",SUBSTITUTE(G1173,"#","?"))-1),G1173))</f>
        <v/>
      </c>
      <c r="I1173">
        <f>IF(H1173="","",LOWER(IF(AND(LEN(H1173)&gt;1,RIGHT(H1173,1)="/"),LEFT(H1173,LEN(H1173)-1),H1173)))</f>
        <v/>
      </c>
      <c r="J1173">
        <f>IF(I1173="","",IFERROR(N(INDEX($A1173:$E1173,1,Rules!$H$16)),0))</f>
        <v/>
      </c>
      <c r="K1173">
        <f>IF(I1173="","",IFERROR(N(INDEX($A1173:$E1173,1,Rules!$H$17)),0))</f>
        <v/>
      </c>
      <c r="L1173">
        <f>IF(I1173="","",IFERROR(N(INDEX($A1173:$E1173,1,Rules!$H$18))*K1173,0))</f>
        <v/>
      </c>
      <c r="M1173">
        <f>IF(I1173="","",IF(COUNTIF(Crawl!$EC$2:$EC$2001,I1173)&gt;0,"Yes","No"))</f>
        <v/>
      </c>
    </row>
    <row r="1174">
      <c r="G1174">
        <f>IF(A1174="","",IF(LEFT(A1174,4)="http",IFERROR(MID(A1174,FIND("/",A1174,FIND("//",A1174)+2),2000),"/"),A1174))</f>
        <v/>
      </c>
      <c r="H1174">
        <f>IF(G1174="","",IFERROR(LEFT(SUBSTITUTE(G1174,"#","?"),FIND("?",SUBSTITUTE(G1174,"#","?"))-1),G1174))</f>
        <v/>
      </c>
      <c r="I1174">
        <f>IF(H1174="","",LOWER(IF(AND(LEN(H1174)&gt;1,RIGHT(H1174,1)="/"),LEFT(H1174,LEN(H1174)-1),H1174)))</f>
        <v/>
      </c>
      <c r="J1174">
        <f>IF(I1174="","",IFERROR(N(INDEX($A1174:$E1174,1,Rules!$H$16)),0))</f>
        <v/>
      </c>
      <c r="K1174">
        <f>IF(I1174="","",IFERROR(N(INDEX($A1174:$E1174,1,Rules!$H$17)),0))</f>
        <v/>
      </c>
      <c r="L1174">
        <f>IF(I1174="","",IFERROR(N(INDEX($A1174:$E1174,1,Rules!$H$18))*K1174,0))</f>
        <v/>
      </c>
      <c r="M1174">
        <f>IF(I1174="","",IF(COUNTIF(Crawl!$EC$2:$EC$2001,I1174)&gt;0,"Yes","No"))</f>
        <v/>
      </c>
    </row>
    <row r="1175">
      <c r="G1175">
        <f>IF(A1175="","",IF(LEFT(A1175,4)="http",IFERROR(MID(A1175,FIND("/",A1175,FIND("//",A1175)+2),2000),"/"),A1175))</f>
        <v/>
      </c>
      <c r="H1175">
        <f>IF(G1175="","",IFERROR(LEFT(SUBSTITUTE(G1175,"#","?"),FIND("?",SUBSTITUTE(G1175,"#","?"))-1),G1175))</f>
        <v/>
      </c>
      <c r="I1175">
        <f>IF(H1175="","",LOWER(IF(AND(LEN(H1175)&gt;1,RIGHT(H1175,1)="/"),LEFT(H1175,LEN(H1175)-1),H1175)))</f>
        <v/>
      </c>
      <c r="J1175">
        <f>IF(I1175="","",IFERROR(N(INDEX($A1175:$E1175,1,Rules!$H$16)),0))</f>
        <v/>
      </c>
      <c r="K1175">
        <f>IF(I1175="","",IFERROR(N(INDEX($A1175:$E1175,1,Rules!$H$17)),0))</f>
        <v/>
      </c>
      <c r="L1175">
        <f>IF(I1175="","",IFERROR(N(INDEX($A1175:$E1175,1,Rules!$H$18))*K1175,0))</f>
        <v/>
      </c>
      <c r="M1175">
        <f>IF(I1175="","",IF(COUNTIF(Crawl!$EC$2:$EC$2001,I1175)&gt;0,"Yes","No"))</f>
        <v/>
      </c>
    </row>
    <row r="1176">
      <c r="G1176">
        <f>IF(A1176="","",IF(LEFT(A1176,4)="http",IFERROR(MID(A1176,FIND("/",A1176,FIND("//",A1176)+2),2000),"/"),A1176))</f>
        <v/>
      </c>
      <c r="H1176">
        <f>IF(G1176="","",IFERROR(LEFT(SUBSTITUTE(G1176,"#","?"),FIND("?",SUBSTITUTE(G1176,"#","?"))-1),G1176))</f>
        <v/>
      </c>
      <c r="I1176">
        <f>IF(H1176="","",LOWER(IF(AND(LEN(H1176)&gt;1,RIGHT(H1176,1)="/"),LEFT(H1176,LEN(H1176)-1),H1176)))</f>
        <v/>
      </c>
      <c r="J1176">
        <f>IF(I1176="","",IFERROR(N(INDEX($A1176:$E1176,1,Rules!$H$16)),0))</f>
        <v/>
      </c>
      <c r="K1176">
        <f>IF(I1176="","",IFERROR(N(INDEX($A1176:$E1176,1,Rules!$H$17)),0))</f>
        <v/>
      </c>
      <c r="L1176">
        <f>IF(I1176="","",IFERROR(N(INDEX($A1176:$E1176,1,Rules!$H$18))*K1176,0))</f>
        <v/>
      </c>
      <c r="M1176">
        <f>IF(I1176="","",IF(COUNTIF(Crawl!$EC$2:$EC$2001,I1176)&gt;0,"Yes","No"))</f>
        <v/>
      </c>
    </row>
    <row r="1177">
      <c r="G1177">
        <f>IF(A1177="","",IF(LEFT(A1177,4)="http",IFERROR(MID(A1177,FIND("/",A1177,FIND("//",A1177)+2),2000),"/"),A1177))</f>
        <v/>
      </c>
      <c r="H1177">
        <f>IF(G1177="","",IFERROR(LEFT(SUBSTITUTE(G1177,"#","?"),FIND("?",SUBSTITUTE(G1177,"#","?"))-1),G1177))</f>
        <v/>
      </c>
      <c r="I1177">
        <f>IF(H1177="","",LOWER(IF(AND(LEN(H1177)&gt;1,RIGHT(H1177,1)="/"),LEFT(H1177,LEN(H1177)-1),H1177)))</f>
        <v/>
      </c>
      <c r="J1177">
        <f>IF(I1177="","",IFERROR(N(INDEX($A1177:$E1177,1,Rules!$H$16)),0))</f>
        <v/>
      </c>
      <c r="K1177">
        <f>IF(I1177="","",IFERROR(N(INDEX($A1177:$E1177,1,Rules!$H$17)),0))</f>
        <v/>
      </c>
      <c r="L1177">
        <f>IF(I1177="","",IFERROR(N(INDEX($A1177:$E1177,1,Rules!$H$18))*K1177,0))</f>
        <v/>
      </c>
      <c r="M1177">
        <f>IF(I1177="","",IF(COUNTIF(Crawl!$EC$2:$EC$2001,I1177)&gt;0,"Yes","No"))</f>
        <v/>
      </c>
    </row>
    <row r="1178">
      <c r="G1178">
        <f>IF(A1178="","",IF(LEFT(A1178,4)="http",IFERROR(MID(A1178,FIND("/",A1178,FIND("//",A1178)+2),2000),"/"),A1178))</f>
        <v/>
      </c>
      <c r="H1178">
        <f>IF(G1178="","",IFERROR(LEFT(SUBSTITUTE(G1178,"#","?"),FIND("?",SUBSTITUTE(G1178,"#","?"))-1),G1178))</f>
        <v/>
      </c>
      <c r="I1178">
        <f>IF(H1178="","",LOWER(IF(AND(LEN(H1178)&gt;1,RIGHT(H1178,1)="/"),LEFT(H1178,LEN(H1178)-1),H1178)))</f>
        <v/>
      </c>
      <c r="J1178">
        <f>IF(I1178="","",IFERROR(N(INDEX($A1178:$E1178,1,Rules!$H$16)),0))</f>
        <v/>
      </c>
      <c r="K1178">
        <f>IF(I1178="","",IFERROR(N(INDEX($A1178:$E1178,1,Rules!$H$17)),0))</f>
        <v/>
      </c>
      <c r="L1178">
        <f>IF(I1178="","",IFERROR(N(INDEX($A1178:$E1178,1,Rules!$H$18))*K1178,0))</f>
        <v/>
      </c>
      <c r="M1178">
        <f>IF(I1178="","",IF(COUNTIF(Crawl!$EC$2:$EC$2001,I1178)&gt;0,"Yes","No"))</f>
        <v/>
      </c>
    </row>
    <row r="1179">
      <c r="G1179">
        <f>IF(A1179="","",IF(LEFT(A1179,4)="http",IFERROR(MID(A1179,FIND("/",A1179,FIND("//",A1179)+2),2000),"/"),A1179))</f>
        <v/>
      </c>
      <c r="H1179">
        <f>IF(G1179="","",IFERROR(LEFT(SUBSTITUTE(G1179,"#","?"),FIND("?",SUBSTITUTE(G1179,"#","?"))-1),G1179))</f>
        <v/>
      </c>
      <c r="I1179">
        <f>IF(H1179="","",LOWER(IF(AND(LEN(H1179)&gt;1,RIGHT(H1179,1)="/"),LEFT(H1179,LEN(H1179)-1),H1179)))</f>
        <v/>
      </c>
      <c r="J1179">
        <f>IF(I1179="","",IFERROR(N(INDEX($A1179:$E1179,1,Rules!$H$16)),0))</f>
        <v/>
      </c>
      <c r="K1179">
        <f>IF(I1179="","",IFERROR(N(INDEX($A1179:$E1179,1,Rules!$H$17)),0))</f>
        <v/>
      </c>
      <c r="L1179">
        <f>IF(I1179="","",IFERROR(N(INDEX($A1179:$E1179,1,Rules!$H$18))*K1179,0))</f>
        <v/>
      </c>
      <c r="M1179">
        <f>IF(I1179="","",IF(COUNTIF(Crawl!$EC$2:$EC$2001,I1179)&gt;0,"Yes","No"))</f>
        <v/>
      </c>
    </row>
    <row r="1180">
      <c r="G1180">
        <f>IF(A1180="","",IF(LEFT(A1180,4)="http",IFERROR(MID(A1180,FIND("/",A1180,FIND("//",A1180)+2),2000),"/"),A1180))</f>
        <v/>
      </c>
      <c r="H1180">
        <f>IF(G1180="","",IFERROR(LEFT(SUBSTITUTE(G1180,"#","?"),FIND("?",SUBSTITUTE(G1180,"#","?"))-1),G1180))</f>
        <v/>
      </c>
      <c r="I1180">
        <f>IF(H1180="","",LOWER(IF(AND(LEN(H1180)&gt;1,RIGHT(H1180,1)="/"),LEFT(H1180,LEN(H1180)-1),H1180)))</f>
        <v/>
      </c>
      <c r="J1180">
        <f>IF(I1180="","",IFERROR(N(INDEX($A1180:$E1180,1,Rules!$H$16)),0))</f>
        <v/>
      </c>
      <c r="K1180">
        <f>IF(I1180="","",IFERROR(N(INDEX($A1180:$E1180,1,Rules!$H$17)),0))</f>
        <v/>
      </c>
      <c r="L1180">
        <f>IF(I1180="","",IFERROR(N(INDEX($A1180:$E1180,1,Rules!$H$18))*K1180,0))</f>
        <v/>
      </c>
      <c r="M1180">
        <f>IF(I1180="","",IF(COUNTIF(Crawl!$EC$2:$EC$2001,I1180)&gt;0,"Yes","No"))</f>
        <v/>
      </c>
    </row>
    <row r="1181">
      <c r="G1181">
        <f>IF(A1181="","",IF(LEFT(A1181,4)="http",IFERROR(MID(A1181,FIND("/",A1181,FIND("//",A1181)+2),2000),"/"),A1181))</f>
        <v/>
      </c>
      <c r="H1181">
        <f>IF(G1181="","",IFERROR(LEFT(SUBSTITUTE(G1181,"#","?"),FIND("?",SUBSTITUTE(G1181,"#","?"))-1),G1181))</f>
        <v/>
      </c>
      <c r="I1181">
        <f>IF(H1181="","",LOWER(IF(AND(LEN(H1181)&gt;1,RIGHT(H1181,1)="/"),LEFT(H1181,LEN(H1181)-1),H1181)))</f>
        <v/>
      </c>
      <c r="J1181">
        <f>IF(I1181="","",IFERROR(N(INDEX($A1181:$E1181,1,Rules!$H$16)),0))</f>
        <v/>
      </c>
      <c r="K1181">
        <f>IF(I1181="","",IFERROR(N(INDEX($A1181:$E1181,1,Rules!$H$17)),0))</f>
        <v/>
      </c>
      <c r="L1181">
        <f>IF(I1181="","",IFERROR(N(INDEX($A1181:$E1181,1,Rules!$H$18))*K1181,0))</f>
        <v/>
      </c>
      <c r="M1181">
        <f>IF(I1181="","",IF(COUNTIF(Crawl!$EC$2:$EC$2001,I1181)&gt;0,"Yes","No"))</f>
        <v/>
      </c>
    </row>
    <row r="1182">
      <c r="G1182">
        <f>IF(A1182="","",IF(LEFT(A1182,4)="http",IFERROR(MID(A1182,FIND("/",A1182,FIND("//",A1182)+2),2000),"/"),A1182))</f>
        <v/>
      </c>
      <c r="H1182">
        <f>IF(G1182="","",IFERROR(LEFT(SUBSTITUTE(G1182,"#","?"),FIND("?",SUBSTITUTE(G1182,"#","?"))-1),G1182))</f>
        <v/>
      </c>
      <c r="I1182">
        <f>IF(H1182="","",LOWER(IF(AND(LEN(H1182)&gt;1,RIGHT(H1182,1)="/"),LEFT(H1182,LEN(H1182)-1),H1182)))</f>
        <v/>
      </c>
      <c r="J1182">
        <f>IF(I1182="","",IFERROR(N(INDEX($A1182:$E1182,1,Rules!$H$16)),0))</f>
        <v/>
      </c>
      <c r="K1182">
        <f>IF(I1182="","",IFERROR(N(INDEX($A1182:$E1182,1,Rules!$H$17)),0))</f>
        <v/>
      </c>
      <c r="L1182">
        <f>IF(I1182="","",IFERROR(N(INDEX($A1182:$E1182,1,Rules!$H$18))*K1182,0))</f>
        <v/>
      </c>
      <c r="M1182">
        <f>IF(I1182="","",IF(COUNTIF(Crawl!$EC$2:$EC$2001,I1182)&gt;0,"Yes","No"))</f>
        <v/>
      </c>
    </row>
    <row r="1183">
      <c r="G1183">
        <f>IF(A1183="","",IF(LEFT(A1183,4)="http",IFERROR(MID(A1183,FIND("/",A1183,FIND("//",A1183)+2),2000),"/"),A1183))</f>
        <v/>
      </c>
      <c r="H1183">
        <f>IF(G1183="","",IFERROR(LEFT(SUBSTITUTE(G1183,"#","?"),FIND("?",SUBSTITUTE(G1183,"#","?"))-1),G1183))</f>
        <v/>
      </c>
      <c r="I1183">
        <f>IF(H1183="","",LOWER(IF(AND(LEN(H1183)&gt;1,RIGHT(H1183,1)="/"),LEFT(H1183,LEN(H1183)-1),H1183)))</f>
        <v/>
      </c>
      <c r="J1183">
        <f>IF(I1183="","",IFERROR(N(INDEX($A1183:$E1183,1,Rules!$H$16)),0))</f>
        <v/>
      </c>
      <c r="K1183">
        <f>IF(I1183="","",IFERROR(N(INDEX($A1183:$E1183,1,Rules!$H$17)),0))</f>
        <v/>
      </c>
      <c r="L1183">
        <f>IF(I1183="","",IFERROR(N(INDEX($A1183:$E1183,1,Rules!$H$18))*K1183,0))</f>
        <v/>
      </c>
      <c r="M1183">
        <f>IF(I1183="","",IF(COUNTIF(Crawl!$EC$2:$EC$2001,I1183)&gt;0,"Yes","No"))</f>
        <v/>
      </c>
    </row>
    <row r="1184">
      <c r="G1184">
        <f>IF(A1184="","",IF(LEFT(A1184,4)="http",IFERROR(MID(A1184,FIND("/",A1184,FIND("//",A1184)+2),2000),"/"),A1184))</f>
        <v/>
      </c>
      <c r="H1184">
        <f>IF(G1184="","",IFERROR(LEFT(SUBSTITUTE(G1184,"#","?"),FIND("?",SUBSTITUTE(G1184,"#","?"))-1),G1184))</f>
        <v/>
      </c>
      <c r="I1184">
        <f>IF(H1184="","",LOWER(IF(AND(LEN(H1184)&gt;1,RIGHT(H1184,1)="/"),LEFT(H1184,LEN(H1184)-1),H1184)))</f>
        <v/>
      </c>
      <c r="J1184">
        <f>IF(I1184="","",IFERROR(N(INDEX($A1184:$E1184,1,Rules!$H$16)),0))</f>
        <v/>
      </c>
      <c r="K1184">
        <f>IF(I1184="","",IFERROR(N(INDEX($A1184:$E1184,1,Rules!$H$17)),0))</f>
        <v/>
      </c>
      <c r="L1184">
        <f>IF(I1184="","",IFERROR(N(INDEX($A1184:$E1184,1,Rules!$H$18))*K1184,0))</f>
        <v/>
      </c>
      <c r="M1184">
        <f>IF(I1184="","",IF(COUNTIF(Crawl!$EC$2:$EC$2001,I1184)&gt;0,"Yes","No"))</f>
        <v/>
      </c>
    </row>
    <row r="1185">
      <c r="G1185">
        <f>IF(A1185="","",IF(LEFT(A1185,4)="http",IFERROR(MID(A1185,FIND("/",A1185,FIND("//",A1185)+2),2000),"/"),A1185))</f>
        <v/>
      </c>
      <c r="H1185">
        <f>IF(G1185="","",IFERROR(LEFT(SUBSTITUTE(G1185,"#","?"),FIND("?",SUBSTITUTE(G1185,"#","?"))-1),G1185))</f>
        <v/>
      </c>
      <c r="I1185">
        <f>IF(H1185="","",LOWER(IF(AND(LEN(H1185)&gt;1,RIGHT(H1185,1)="/"),LEFT(H1185,LEN(H1185)-1),H1185)))</f>
        <v/>
      </c>
      <c r="J1185">
        <f>IF(I1185="","",IFERROR(N(INDEX($A1185:$E1185,1,Rules!$H$16)),0))</f>
        <v/>
      </c>
      <c r="K1185">
        <f>IF(I1185="","",IFERROR(N(INDEX($A1185:$E1185,1,Rules!$H$17)),0))</f>
        <v/>
      </c>
      <c r="L1185">
        <f>IF(I1185="","",IFERROR(N(INDEX($A1185:$E1185,1,Rules!$H$18))*K1185,0))</f>
        <v/>
      </c>
      <c r="M1185">
        <f>IF(I1185="","",IF(COUNTIF(Crawl!$EC$2:$EC$2001,I1185)&gt;0,"Yes","No"))</f>
        <v/>
      </c>
    </row>
    <row r="1186">
      <c r="G1186">
        <f>IF(A1186="","",IF(LEFT(A1186,4)="http",IFERROR(MID(A1186,FIND("/",A1186,FIND("//",A1186)+2),2000),"/"),A1186))</f>
        <v/>
      </c>
      <c r="H1186">
        <f>IF(G1186="","",IFERROR(LEFT(SUBSTITUTE(G1186,"#","?"),FIND("?",SUBSTITUTE(G1186,"#","?"))-1),G1186))</f>
        <v/>
      </c>
      <c r="I1186">
        <f>IF(H1186="","",LOWER(IF(AND(LEN(H1186)&gt;1,RIGHT(H1186,1)="/"),LEFT(H1186,LEN(H1186)-1),H1186)))</f>
        <v/>
      </c>
      <c r="J1186">
        <f>IF(I1186="","",IFERROR(N(INDEX($A1186:$E1186,1,Rules!$H$16)),0))</f>
        <v/>
      </c>
      <c r="K1186">
        <f>IF(I1186="","",IFERROR(N(INDEX($A1186:$E1186,1,Rules!$H$17)),0))</f>
        <v/>
      </c>
      <c r="L1186">
        <f>IF(I1186="","",IFERROR(N(INDEX($A1186:$E1186,1,Rules!$H$18))*K1186,0))</f>
        <v/>
      </c>
      <c r="M1186">
        <f>IF(I1186="","",IF(COUNTIF(Crawl!$EC$2:$EC$2001,I1186)&gt;0,"Yes","No"))</f>
        <v/>
      </c>
    </row>
    <row r="1187">
      <c r="G1187">
        <f>IF(A1187="","",IF(LEFT(A1187,4)="http",IFERROR(MID(A1187,FIND("/",A1187,FIND("//",A1187)+2),2000),"/"),A1187))</f>
        <v/>
      </c>
      <c r="H1187">
        <f>IF(G1187="","",IFERROR(LEFT(SUBSTITUTE(G1187,"#","?"),FIND("?",SUBSTITUTE(G1187,"#","?"))-1),G1187))</f>
        <v/>
      </c>
      <c r="I1187">
        <f>IF(H1187="","",LOWER(IF(AND(LEN(H1187)&gt;1,RIGHT(H1187,1)="/"),LEFT(H1187,LEN(H1187)-1),H1187)))</f>
        <v/>
      </c>
      <c r="J1187">
        <f>IF(I1187="","",IFERROR(N(INDEX($A1187:$E1187,1,Rules!$H$16)),0))</f>
        <v/>
      </c>
      <c r="K1187">
        <f>IF(I1187="","",IFERROR(N(INDEX($A1187:$E1187,1,Rules!$H$17)),0))</f>
        <v/>
      </c>
      <c r="L1187">
        <f>IF(I1187="","",IFERROR(N(INDEX($A1187:$E1187,1,Rules!$H$18))*K1187,0))</f>
        <v/>
      </c>
      <c r="M1187">
        <f>IF(I1187="","",IF(COUNTIF(Crawl!$EC$2:$EC$2001,I1187)&gt;0,"Yes","No"))</f>
        <v/>
      </c>
    </row>
    <row r="1188">
      <c r="G1188">
        <f>IF(A1188="","",IF(LEFT(A1188,4)="http",IFERROR(MID(A1188,FIND("/",A1188,FIND("//",A1188)+2),2000),"/"),A1188))</f>
        <v/>
      </c>
      <c r="H1188">
        <f>IF(G1188="","",IFERROR(LEFT(SUBSTITUTE(G1188,"#","?"),FIND("?",SUBSTITUTE(G1188,"#","?"))-1),G1188))</f>
        <v/>
      </c>
      <c r="I1188">
        <f>IF(H1188="","",LOWER(IF(AND(LEN(H1188)&gt;1,RIGHT(H1188,1)="/"),LEFT(H1188,LEN(H1188)-1),H1188)))</f>
        <v/>
      </c>
      <c r="J1188">
        <f>IF(I1188="","",IFERROR(N(INDEX($A1188:$E1188,1,Rules!$H$16)),0))</f>
        <v/>
      </c>
      <c r="K1188">
        <f>IF(I1188="","",IFERROR(N(INDEX($A1188:$E1188,1,Rules!$H$17)),0))</f>
        <v/>
      </c>
      <c r="L1188">
        <f>IF(I1188="","",IFERROR(N(INDEX($A1188:$E1188,1,Rules!$H$18))*K1188,0))</f>
        <v/>
      </c>
      <c r="M1188">
        <f>IF(I1188="","",IF(COUNTIF(Crawl!$EC$2:$EC$2001,I1188)&gt;0,"Yes","No"))</f>
        <v/>
      </c>
    </row>
    <row r="1189">
      <c r="G1189">
        <f>IF(A1189="","",IF(LEFT(A1189,4)="http",IFERROR(MID(A1189,FIND("/",A1189,FIND("//",A1189)+2),2000),"/"),A1189))</f>
        <v/>
      </c>
      <c r="H1189">
        <f>IF(G1189="","",IFERROR(LEFT(SUBSTITUTE(G1189,"#","?"),FIND("?",SUBSTITUTE(G1189,"#","?"))-1),G1189))</f>
        <v/>
      </c>
      <c r="I1189">
        <f>IF(H1189="","",LOWER(IF(AND(LEN(H1189)&gt;1,RIGHT(H1189,1)="/"),LEFT(H1189,LEN(H1189)-1),H1189)))</f>
        <v/>
      </c>
      <c r="J1189">
        <f>IF(I1189="","",IFERROR(N(INDEX($A1189:$E1189,1,Rules!$H$16)),0))</f>
        <v/>
      </c>
      <c r="K1189">
        <f>IF(I1189="","",IFERROR(N(INDEX($A1189:$E1189,1,Rules!$H$17)),0))</f>
        <v/>
      </c>
      <c r="L1189">
        <f>IF(I1189="","",IFERROR(N(INDEX($A1189:$E1189,1,Rules!$H$18))*K1189,0))</f>
        <v/>
      </c>
      <c r="M1189">
        <f>IF(I1189="","",IF(COUNTIF(Crawl!$EC$2:$EC$2001,I1189)&gt;0,"Yes","No"))</f>
        <v/>
      </c>
    </row>
    <row r="1190">
      <c r="G1190">
        <f>IF(A1190="","",IF(LEFT(A1190,4)="http",IFERROR(MID(A1190,FIND("/",A1190,FIND("//",A1190)+2),2000),"/"),A1190))</f>
        <v/>
      </c>
      <c r="H1190">
        <f>IF(G1190="","",IFERROR(LEFT(SUBSTITUTE(G1190,"#","?"),FIND("?",SUBSTITUTE(G1190,"#","?"))-1),G1190))</f>
        <v/>
      </c>
      <c r="I1190">
        <f>IF(H1190="","",LOWER(IF(AND(LEN(H1190)&gt;1,RIGHT(H1190,1)="/"),LEFT(H1190,LEN(H1190)-1),H1190)))</f>
        <v/>
      </c>
      <c r="J1190">
        <f>IF(I1190="","",IFERROR(N(INDEX($A1190:$E1190,1,Rules!$H$16)),0))</f>
        <v/>
      </c>
      <c r="K1190">
        <f>IF(I1190="","",IFERROR(N(INDEX($A1190:$E1190,1,Rules!$H$17)),0))</f>
        <v/>
      </c>
      <c r="L1190">
        <f>IF(I1190="","",IFERROR(N(INDEX($A1190:$E1190,1,Rules!$H$18))*K1190,0))</f>
        <v/>
      </c>
      <c r="M1190">
        <f>IF(I1190="","",IF(COUNTIF(Crawl!$EC$2:$EC$2001,I1190)&gt;0,"Yes","No"))</f>
        <v/>
      </c>
    </row>
    <row r="1191">
      <c r="G1191">
        <f>IF(A1191="","",IF(LEFT(A1191,4)="http",IFERROR(MID(A1191,FIND("/",A1191,FIND("//",A1191)+2),2000),"/"),A1191))</f>
        <v/>
      </c>
      <c r="H1191">
        <f>IF(G1191="","",IFERROR(LEFT(SUBSTITUTE(G1191,"#","?"),FIND("?",SUBSTITUTE(G1191,"#","?"))-1),G1191))</f>
        <v/>
      </c>
      <c r="I1191">
        <f>IF(H1191="","",LOWER(IF(AND(LEN(H1191)&gt;1,RIGHT(H1191,1)="/"),LEFT(H1191,LEN(H1191)-1),H1191)))</f>
        <v/>
      </c>
      <c r="J1191">
        <f>IF(I1191="","",IFERROR(N(INDEX($A1191:$E1191,1,Rules!$H$16)),0))</f>
        <v/>
      </c>
      <c r="K1191">
        <f>IF(I1191="","",IFERROR(N(INDEX($A1191:$E1191,1,Rules!$H$17)),0))</f>
        <v/>
      </c>
      <c r="L1191">
        <f>IF(I1191="","",IFERROR(N(INDEX($A1191:$E1191,1,Rules!$H$18))*K1191,0))</f>
        <v/>
      </c>
      <c r="M1191">
        <f>IF(I1191="","",IF(COUNTIF(Crawl!$EC$2:$EC$2001,I1191)&gt;0,"Yes","No"))</f>
        <v/>
      </c>
    </row>
    <row r="1192">
      <c r="G1192">
        <f>IF(A1192="","",IF(LEFT(A1192,4)="http",IFERROR(MID(A1192,FIND("/",A1192,FIND("//",A1192)+2),2000),"/"),A1192))</f>
        <v/>
      </c>
      <c r="H1192">
        <f>IF(G1192="","",IFERROR(LEFT(SUBSTITUTE(G1192,"#","?"),FIND("?",SUBSTITUTE(G1192,"#","?"))-1),G1192))</f>
        <v/>
      </c>
      <c r="I1192">
        <f>IF(H1192="","",LOWER(IF(AND(LEN(H1192)&gt;1,RIGHT(H1192,1)="/"),LEFT(H1192,LEN(H1192)-1),H1192)))</f>
        <v/>
      </c>
      <c r="J1192">
        <f>IF(I1192="","",IFERROR(N(INDEX($A1192:$E1192,1,Rules!$H$16)),0))</f>
        <v/>
      </c>
      <c r="K1192">
        <f>IF(I1192="","",IFERROR(N(INDEX($A1192:$E1192,1,Rules!$H$17)),0))</f>
        <v/>
      </c>
      <c r="L1192">
        <f>IF(I1192="","",IFERROR(N(INDEX($A1192:$E1192,1,Rules!$H$18))*K1192,0))</f>
        <v/>
      </c>
      <c r="M1192">
        <f>IF(I1192="","",IF(COUNTIF(Crawl!$EC$2:$EC$2001,I1192)&gt;0,"Yes","No"))</f>
        <v/>
      </c>
    </row>
    <row r="1193">
      <c r="G1193">
        <f>IF(A1193="","",IF(LEFT(A1193,4)="http",IFERROR(MID(A1193,FIND("/",A1193,FIND("//",A1193)+2),2000),"/"),A1193))</f>
        <v/>
      </c>
      <c r="H1193">
        <f>IF(G1193="","",IFERROR(LEFT(SUBSTITUTE(G1193,"#","?"),FIND("?",SUBSTITUTE(G1193,"#","?"))-1),G1193))</f>
        <v/>
      </c>
      <c r="I1193">
        <f>IF(H1193="","",LOWER(IF(AND(LEN(H1193)&gt;1,RIGHT(H1193,1)="/"),LEFT(H1193,LEN(H1193)-1),H1193)))</f>
        <v/>
      </c>
      <c r="J1193">
        <f>IF(I1193="","",IFERROR(N(INDEX($A1193:$E1193,1,Rules!$H$16)),0))</f>
        <v/>
      </c>
      <c r="K1193">
        <f>IF(I1193="","",IFERROR(N(INDEX($A1193:$E1193,1,Rules!$H$17)),0))</f>
        <v/>
      </c>
      <c r="L1193">
        <f>IF(I1193="","",IFERROR(N(INDEX($A1193:$E1193,1,Rules!$H$18))*K1193,0))</f>
        <v/>
      </c>
      <c r="M1193">
        <f>IF(I1193="","",IF(COUNTIF(Crawl!$EC$2:$EC$2001,I1193)&gt;0,"Yes","No"))</f>
        <v/>
      </c>
    </row>
    <row r="1194">
      <c r="G1194">
        <f>IF(A1194="","",IF(LEFT(A1194,4)="http",IFERROR(MID(A1194,FIND("/",A1194,FIND("//",A1194)+2),2000),"/"),A1194))</f>
        <v/>
      </c>
      <c r="H1194">
        <f>IF(G1194="","",IFERROR(LEFT(SUBSTITUTE(G1194,"#","?"),FIND("?",SUBSTITUTE(G1194,"#","?"))-1),G1194))</f>
        <v/>
      </c>
      <c r="I1194">
        <f>IF(H1194="","",LOWER(IF(AND(LEN(H1194)&gt;1,RIGHT(H1194,1)="/"),LEFT(H1194,LEN(H1194)-1),H1194)))</f>
        <v/>
      </c>
      <c r="J1194">
        <f>IF(I1194="","",IFERROR(N(INDEX($A1194:$E1194,1,Rules!$H$16)),0))</f>
        <v/>
      </c>
      <c r="K1194">
        <f>IF(I1194="","",IFERROR(N(INDEX($A1194:$E1194,1,Rules!$H$17)),0))</f>
        <v/>
      </c>
      <c r="L1194">
        <f>IF(I1194="","",IFERROR(N(INDEX($A1194:$E1194,1,Rules!$H$18))*K1194,0))</f>
        <v/>
      </c>
      <c r="M1194">
        <f>IF(I1194="","",IF(COUNTIF(Crawl!$EC$2:$EC$2001,I1194)&gt;0,"Yes","No"))</f>
        <v/>
      </c>
    </row>
    <row r="1195">
      <c r="G1195">
        <f>IF(A1195="","",IF(LEFT(A1195,4)="http",IFERROR(MID(A1195,FIND("/",A1195,FIND("//",A1195)+2),2000),"/"),A1195))</f>
        <v/>
      </c>
      <c r="H1195">
        <f>IF(G1195="","",IFERROR(LEFT(SUBSTITUTE(G1195,"#","?"),FIND("?",SUBSTITUTE(G1195,"#","?"))-1),G1195))</f>
        <v/>
      </c>
      <c r="I1195">
        <f>IF(H1195="","",LOWER(IF(AND(LEN(H1195)&gt;1,RIGHT(H1195,1)="/"),LEFT(H1195,LEN(H1195)-1),H1195)))</f>
        <v/>
      </c>
      <c r="J1195">
        <f>IF(I1195="","",IFERROR(N(INDEX($A1195:$E1195,1,Rules!$H$16)),0))</f>
        <v/>
      </c>
      <c r="K1195">
        <f>IF(I1195="","",IFERROR(N(INDEX($A1195:$E1195,1,Rules!$H$17)),0))</f>
        <v/>
      </c>
      <c r="L1195">
        <f>IF(I1195="","",IFERROR(N(INDEX($A1195:$E1195,1,Rules!$H$18))*K1195,0))</f>
        <v/>
      </c>
      <c r="M1195">
        <f>IF(I1195="","",IF(COUNTIF(Crawl!$EC$2:$EC$2001,I1195)&gt;0,"Yes","No"))</f>
        <v/>
      </c>
    </row>
    <row r="1196">
      <c r="G1196">
        <f>IF(A1196="","",IF(LEFT(A1196,4)="http",IFERROR(MID(A1196,FIND("/",A1196,FIND("//",A1196)+2),2000),"/"),A1196))</f>
        <v/>
      </c>
      <c r="H1196">
        <f>IF(G1196="","",IFERROR(LEFT(SUBSTITUTE(G1196,"#","?"),FIND("?",SUBSTITUTE(G1196,"#","?"))-1),G1196))</f>
        <v/>
      </c>
      <c r="I1196">
        <f>IF(H1196="","",LOWER(IF(AND(LEN(H1196)&gt;1,RIGHT(H1196,1)="/"),LEFT(H1196,LEN(H1196)-1),H1196)))</f>
        <v/>
      </c>
      <c r="J1196">
        <f>IF(I1196="","",IFERROR(N(INDEX($A1196:$E1196,1,Rules!$H$16)),0))</f>
        <v/>
      </c>
      <c r="K1196">
        <f>IF(I1196="","",IFERROR(N(INDEX($A1196:$E1196,1,Rules!$H$17)),0))</f>
        <v/>
      </c>
      <c r="L1196">
        <f>IF(I1196="","",IFERROR(N(INDEX($A1196:$E1196,1,Rules!$H$18))*K1196,0))</f>
        <v/>
      </c>
      <c r="M1196">
        <f>IF(I1196="","",IF(COUNTIF(Crawl!$EC$2:$EC$2001,I1196)&gt;0,"Yes","No"))</f>
        <v/>
      </c>
    </row>
    <row r="1197">
      <c r="G1197">
        <f>IF(A1197="","",IF(LEFT(A1197,4)="http",IFERROR(MID(A1197,FIND("/",A1197,FIND("//",A1197)+2),2000),"/"),A1197))</f>
        <v/>
      </c>
      <c r="H1197">
        <f>IF(G1197="","",IFERROR(LEFT(SUBSTITUTE(G1197,"#","?"),FIND("?",SUBSTITUTE(G1197,"#","?"))-1),G1197))</f>
        <v/>
      </c>
      <c r="I1197">
        <f>IF(H1197="","",LOWER(IF(AND(LEN(H1197)&gt;1,RIGHT(H1197,1)="/"),LEFT(H1197,LEN(H1197)-1),H1197)))</f>
        <v/>
      </c>
      <c r="J1197">
        <f>IF(I1197="","",IFERROR(N(INDEX($A1197:$E1197,1,Rules!$H$16)),0))</f>
        <v/>
      </c>
      <c r="K1197">
        <f>IF(I1197="","",IFERROR(N(INDEX($A1197:$E1197,1,Rules!$H$17)),0))</f>
        <v/>
      </c>
      <c r="L1197">
        <f>IF(I1197="","",IFERROR(N(INDEX($A1197:$E1197,1,Rules!$H$18))*K1197,0))</f>
        <v/>
      </c>
      <c r="M1197">
        <f>IF(I1197="","",IF(COUNTIF(Crawl!$EC$2:$EC$2001,I1197)&gt;0,"Yes","No"))</f>
        <v/>
      </c>
    </row>
    <row r="1198">
      <c r="G1198">
        <f>IF(A1198="","",IF(LEFT(A1198,4)="http",IFERROR(MID(A1198,FIND("/",A1198,FIND("//",A1198)+2),2000),"/"),A1198))</f>
        <v/>
      </c>
      <c r="H1198">
        <f>IF(G1198="","",IFERROR(LEFT(SUBSTITUTE(G1198,"#","?"),FIND("?",SUBSTITUTE(G1198,"#","?"))-1),G1198))</f>
        <v/>
      </c>
      <c r="I1198">
        <f>IF(H1198="","",LOWER(IF(AND(LEN(H1198)&gt;1,RIGHT(H1198,1)="/"),LEFT(H1198,LEN(H1198)-1),H1198)))</f>
        <v/>
      </c>
      <c r="J1198">
        <f>IF(I1198="","",IFERROR(N(INDEX($A1198:$E1198,1,Rules!$H$16)),0))</f>
        <v/>
      </c>
      <c r="K1198">
        <f>IF(I1198="","",IFERROR(N(INDEX($A1198:$E1198,1,Rules!$H$17)),0))</f>
        <v/>
      </c>
      <c r="L1198">
        <f>IF(I1198="","",IFERROR(N(INDEX($A1198:$E1198,1,Rules!$H$18))*K1198,0))</f>
        <v/>
      </c>
      <c r="M1198">
        <f>IF(I1198="","",IF(COUNTIF(Crawl!$EC$2:$EC$2001,I1198)&gt;0,"Yes","No"))</f>
        <v/>
      </c>
    </row>
    <row r="1199">
      <c r="G1199">
        <f>IF(A1199="","",IF(LEFT(A1199,4)="http",IFERROR(MID(A1199,FIND("/",A1199,FIND("//",A1199)+2),2000),"/"),A1199))</f>
        <v/>
      </c>
      <c r="H1199">
        <f>IF(G1199="","",IFERROR(LEFT(SUBSTITUTE(G1199,"#","?"),FIND("?",SUBSTITUTE(G1199,"#","?"))-1),G1199))</f>
        <v/>
      </c>
      <c r="I1199">
        <f>IF(H1199="","",LOWER(IF(AND(LEN(H1199)&gt;1,RIGHT(H1199,1)="/"),LEFT(H1199,LEN(H1199)-1),H1199)))</f>
        <v/>
      </c>
      <c r="J1199">
        <f>IF(I1199="","",IFERROR(N(INDEX($A1199:$E1199,1,Rules!$H$16)),0))</f>
        <v/>
      </c>
      <c r="K1199">
        <f>IF(I1199="","",IFERROR(N(INDEX($A1199:$E1199,1,Rules!$H$17)),0))</f>
        <v/>
      </c>
      <c r="L1199">
        <f>IF(I1199="","",IFERROR(N(INDEX($A1199:$E1199,1,Rules!$H$18))*K1199,0))</f>
        <v/>
      </c>
      <c r="M1199">
        <f>IF(I1199="","",IF(COUNTIF(Crawl!$EC$2:$EC$2001,I1199)&gt;0,"Yes","No"))</f>
        <v/>
      </c>
    </row>
    <row r="1200">
      <c r="G1200">
        <f>IF(A1200="","",IF(LEFT(A1200,4)="http",IFERROR(MID(A1200,FIND("/",A1200,FIND("//",A1200)+2),2000),"/"),A1200))</f>
        <v/>
      </c>
      <c r="H1200">
        <f>IF(G1200="","",IFERROR(LEFT(SUBSTITUTE(G1200,"#","?"),FIND("?",SUBSTITUTE(G1200,"#","?"))-1),G1200))</f>
        <v/>
      </c>
      <c r="I1200">
        <f>IF(H1200="","",LOWER(IF(AND(LEN(H1200)&gt;1,RIGHT(H1200,1)="/"),LEFT(H1200,LEN(H1200)-1),H1200)))</f>
        <v/>
      </c>
      <c r="J1200">
        <f>IF(I1200="","",IFERROR(N(INDEX($A1200:$E1200,1,Rules!$H$16)),0))</f>
        <v/>
      </c>
      <c r="K1200">
        <f>IF(I1200="","",IFERROR(N(INDEX($A1200:$E1200,1,Rules!$H$17)),0))</f>
        <v/>
      </c>
      <c r="L1200">
        <f>IF(I1200="","",IFERROR(N(INDEX($A1200:$E1200,1,Rules!$H$18))*K1200,0))</f>
        <v/>
      </c>
      <c r="M1200">
        <f>IF(I1200="","",IF(COUNTIF(Crawl!$EC$2:$EC$2001,I1200)&gt;0,"Yes","No"))</f>
        <v/>
      </c>
    </row>
    <row r="1201">
      <c r="G1201">
        <f>IF(A1201="","",IF(LEFT(A1201,4)="http",IFERROR(MID(A1201,FIND("/",A1201,FIND("//",A1201)+2),2000),"/"),A1201))</f>
        <v/>
      </c>
      <c r="H1201">
        <f>IF(G1201="","",IFERROR(LEFT(SUBSTITUTE(G1201,"#","?"),FIND("?",SUBSTITUTE(G1201,"#","?"))-1),G1201))</f>
        <v/>
      </c>
      <c r="I1201">
        <f>IF(H1201="","",LOWER(IF(AND(LEN(H1201)&gt;1,RIGHT(H1201,1)="/"),LEFT(H1201,LEN(H1201)-1),H1201)))</f>
        <v/>
      </c>
      <c r="J1201">
        <f>IF(I1201="","",IFERROR(N(INDEX($A1201:$E1201,1,Rules!$H$16)),0))</f>
        <v/>
      </c>
      <c r="K1201">
        <f>IF(I1201="","",IFERROR(N(INDEX($A1201:$E1201,1,Rules!$H$17)),0))</f>
        <v/>
      </c>
      <c r="L1201">
        <f>IF(I1201="","",IFERROR(N(INDEX($A1201:$E1201,1,Rules!$H$18))*K1201,0))</f>
        <v/>
      </c>
      <c r="M1201">
        <f>IF(I1201="","",IF(COUNTIF(Crawl!$EC$2:$EC$2001,I1201)&gt;0,"Yes","No"))</f>
        <v/>
      </c>
    </row>
    <row r="1202">
      <c r="G1202">
        <f>IF(A1202="","",IF(LEFT(A1202,4)="http",IFERROR(MID(A1202,FIND("/",A1202,FIND("//",A1202)+2),2000),"/"),A1202))</f>
        <v/>
      </c>
      <c r="H1202">
        <f>IF(G1202="","",IFERROR(LEFT(SUBSTITUTE(G1202,"#","?"),FIND("?",SUBSTITUTE(G1202,"#","?"))-1),G1202))</f>
        <v/>
      </c>
      <c r="I1202">
        <f>IF(H1202="","",LOWER(IF(AND(LEN(H1202)&gt;1,RIGHT(H1202,1)="/"),LEFT(H1202,LEN(H1202)-1),H1202)))</f>
        <v/>
      </c>
      <c r="J1202">
        <f>IF(I1202="","",IFERROR(N(INDEX($A1202:$E1202,1,Rules!$H$16)),0))</f>
        <v/>
      </c>
      <c r="K1202">
        <f>IF(I1202="","",IFERROR(N(INDEX($A1202:$E1202,1,Rules!$H$17)),0))</f>
        <v/>
      </c>
      <c r="L1202">
        <f>IF(I1202="","",IFERROR(N(INDEX($A1202:$E1202,1,Rules!$H$18))*K1202,0))</f>
        <v/>
      </c>
      <c r="M1202">
        <f>IF(I1202="","",IF(COUNTIF(Crawl!$EC$2:$EC$2001,I1202)&gt;0,"Yes","No"))</f>
        <v/>
      </c>
    </row>
    <row r="1203">
      <c r="G1203">
        <f>IF(A1203="","",IF(LEFT(A1203,4)="http",IFERROR(MID(A1203,FIND("/",A1203,FIND("//",A1203)+2),2000),"/"),A1203))</f>
        <v/>
      </c>
      <c r="H1203">
        <f>IF(G1203="","",IFERROR(LEFT(SUBSTITUTE(G1203,"#","?"),FIND("?",SUBSTITUTE(G1203,"#","?"))-1),G1203))</f>
        <v/>
      </c>
      <c r="I1203">
        <f>IF(H1203="","",LOWER(IF(AND(LEN(H1203)&gt;1,RIGHT(H1203,1)="/"),LEFT(H1203,LEN(H1203)-1),H1203)))</f>
        <v/>
      </c>
      <c r="J1203">
        <f>IF(I1203="","",IFERROR(N(INDEX($A1203:$E1203,1,Rules!$H$16)),0))</f>
        <v/>
      </c>
      <c r="K1203">
        <f>IF(I1203="","",IFERROR(N(INDEX($A1203:$E1203,1,Rules!$H$17)),0))</f>
        <v/>
      </c>
      <c r="L1203">
        <f>IF(I1203="","",IFERROR(N(INDEX($A1203:$E1203,1,Rules!$H$18))*K1203,0))</f>
        <v/>
      </c>
      <c r="M1203">
        <f>IF(I1203="","",IF(COUNTIF(Crawl!$EC$2:$EC$2001,I1203)&gt;0,"Yes","No"))</f>
        <v/>
      </c>
    </row>
    <row r="1204">
      <c r="G1204">
        <f>IF(A1204="","",IF(LEFT(A1204,4)="http",IFERROR(MID(A1204,FIND("/",A1204,FIND("//",A1204)+2),2000),"/"),A1204))</f>
        <v/>
      </c>
      <c r="H1204">
        <f>IF(G1204="","",IFERROR(LEFT(SUBSTITUTE(G1204,"#","?"),FIND("?",SUBSTITUTE(G1204,"#","?"))-1),G1204))</f>
        <v/>
      </c>
      <c r="I1204">
        <f>IF(H1204="","",LOWER(IF(AND(LEN(H1204)&gt;1,RIGHT(H1204,1)="/"),LEFT(H1204,LEN(H1204)-1),H1204)))</f>
        <v/>
      </c>
      <c r="J1204">
        <f>IF(I1204="","",IFERROR(N(INDEX($A1204:$E1204,1,Rules!$H$16)),0))</f>
        <v/>
      </c>
      <c r="K1204">
        <f>IF(I1204="","",IFERROR(N(INDEX($A1204:$E1204,1,Rules!$H$17)),0))</f>
        <v/>
      </c>
      <c r="L1204">
        <f>IF(I1204="","",IFERROR(N(INDEX($A1204:$E1204,1,Rules!$H$18))*K1204,0))</f>
        <v/>
      </c>
      <c r="M1204">
        <f>IF(I1204="","",IF(COUNTIF(Crawl!$EC$2:$EC$2001,I1204)&gt;0,"Yes","No"))</f>
        <v/>
      </c>
    </row>
    <row r="1205">
      <c r="G1205">
        <f>IF(A1205="","",IF(LEFT(A1205,4)="http",IFERROR(MID(A1205,FIND("/",A1205,FIND("//",A1205)+2),2000),"/"),A1205))</f>
        <v/>
      </c>
      <c r="H1205">
        <f>IF(G1205="","",IFERROR(LEFT(SUBSTITUTE(G1205,"#","?"),FIND("?",SUBSTITUTE(G1205,"#","?"))-1),G1205))</f>
        <v/>
      </c>
      <c r="I1205">
        <f>IF(H1205="","",LOWER(IF(AND(LEN(H1205)&gt;1,RIGHT(H1205,1)="/"),LEFT(H1205,LEN(H1205)-1),H1205)))</f>
        <v/>
      </c>
      <c r="J1205">
        <f>IF(I1205="","",IFERROR(N(INDEX($A1205:$E1205,1,Rules!$H$16)),0))</f>
        <v/>
      </c>
      <c r="K1205">
        <f>IF(I1205="","",IFERROR(N(INDEX($A1205:$E1205,1,Rules!$H$17)),0))</f>
        <v/>
      </c>
      <c r="L1205">
        <f>IF(I1205="","",IFERROR(N(INDEX($A1205:$E1205,1,Rules!$H$18))*K1205,0))</f>
        <v/>
      </c>
      <c r="M1205">
        <f>IF(I1205="","",IF(COUNTIF(Crawl!$EC$2:$EC$2001,I1205)&gt;0,"Yes","No"))</f>
        <v/>
      </c>
    </row>
    <row r="1206">
      <c r="G1206">
        <f>IF(A1206="","",IF(LEFT(A1206,4)="http",IFERROR(MID(A1206,FIND("/",A1206,FIND("//",A1206)+2),2000),"/"),A1206))</f>
        <v/>
      </c>
      <c r="H1206">
        <f>IF(G1206="","",IFERROR(LEFT(SUBSTITUTE(G1206,"#","?"),FIND("?",SUBSTITUTE(G1206,"#","?"))-1),G1206))</f>
        <v/>
      </c>
      <c r="I1206">
        <f>IF(H1206="","",LOWER(IF(AND(LEN(H1206)&gt;1,RIGHT(H1206,1)="/"),LEFT(H1206,LEN(H1206)-1),H1206)))</f>
        <v/>
      </c>
      <c r="J1206">
        <f>IF(I1206="","",IFERROR(N(INDEX($A1206:$E1206,1,Rules!$H$16)),0))</f>
        <v/>
      </c>
      <c r="K1206">
        <f>IF(I1206="","",IFERROR(N(INDEX($A1206:$E1206,1,Rules!$H$17)),0))</f>
        <v/>
      </c>
      <c r="L1206">
        <f>IF(I1206="","",IFERROR(N(INDEX($A1206:$E1206,1,Rules!$H$18))*K1206,0))</f>
        <v/>
      </c>
      <c r="M1206">
        <f>IF(I1206="","",IF(COUNTIF(Crawl!$EC$2:$EC$2001,I1206)&gt;0,"Yes","No"))</f>
        <v/>
      </c>
    </row>
    <row r="1207">
      <c r="G1207">
        <f>IF(A1207="","",IF(LEFT(A1207,4)="http",IFERROR(MID(A1207,FIND("/",A1207,FIND("//",A1207)+2),2000),"/"),A1207))</f>
        <v/>
      </c>
      <c r="H1207">
        <f>IF(G1207="","",IFERROR(LEFT(SUBSTITUTE(G1207,"#","?"),FIND("?",SUBSTITUTE(G1207,"#","?"))-1),G1207))</f>
        <v/>
      </c>
      <c r="I1207">
        <f>IF(H1207="","",LOWER(IF(AND(LEN(H1207)&gt;1,RIGHT(H1207,1)="/"),LEFT(H1207,LEN(H1207)-1),H1207)))</f>
        <v/>
      </c>
      <c r="J1207">
        <f>IF(I1207="","",IFERROR(N(INDEX($A1207:$E1207,1,Rules!$H$16)),0))</f>
        <v/>
      </c>
      <c r="K1207">
        <f>IF(I1207="","",IFERROR(N(INDEX($A1207:$E1207,1,Rules!$H$17)),0))</f>
        <v/>
      </c>
      <c r="L1207">
        <f>IF(I1207="","",IFERROR(N(INDEX($A1207:$E1207,1,Rules!$H$18))*K1207,0))</f>
        <v/>
      </c>
      <c r="M1207">
        <f>IF(I1207="","",IF(COUNTIF(Crawl!$EC$2:$EC$2001,I1207)&gt;0,"Yes","No"))</f>
        <v/>
      </c>
    </row>
    <row r="1208">
      <c r="G1208">
        <f>IF(A1208="","",IF(LEFT(A1208,4)="http",IFERROR(MID(A1208,FIND("/",A1208,FIND("//",A1208)+2),2000),"/"),A1208))</f>
        <v/>
      </c>
      <c r="H1208">
        <f>IF(G1208="","",IFERROR(LEFT(SUBSTITUTE(G1208,"#","?"),FIND("?",SUBSTITUTE(G1208,"#","?"))-1),G1208))</f>
        <v/>
      </c>
      <c r="I1208">
        <f>IF(H1208="","",LOWER(IF(AND(LEN(H1208)&gt;1,RIGHT(H1208,1)="/"),LEFT(H1208,LEN(H1208)-1),H1208)))</f>
        <v/>
      </c>
      <c r="J1208">
        <f>IF(I1208="","",IFERROR(N(INDEX($A1208:$E1208,1,Rules!$H$16)),0))</f>
        <v/>
      </c>
      <c r="K1208">
        <f>IF(I1208="","",IFERROR(N(INDEX($A1208:$E1208,1,Rules!$H$17)),0))</f>
        <v/>
      </c>
      <c r="L1208">
        <f>IF(I1208="","",IFERROR(N(INDEX($A1208:$E1208,1,Rules!$H$18))*K1208,0))</f>
        <v/>
      </c>
      <c r="M1208">
        <f>IF(I1208="","",IF(COUNTIF(Crawl!$EC$2:$EC$2001,I1208)&gt;0,"Yes","No"))</f>
        <v/>
      </c>
    </row>
    <row r="1209">
      <c r="G1209">
        <f>IF(A1209="","",IF(LEFT(A1209,4)="http",IFERROR(MID(A1209,FIND("/",A1209,FIND("//",A1209)+2),2000),"/"),A1209))</f>
        <v/>
      </c>
      <c r="H1209">
        <f>IF(G1209="","",IFERROR(LEFT(SUBSTITUTE(G1209,"#","?"),FIND("?",SUBSTITUTE(G1209,"#","?"))-1),G1209))</f>
        <v/>
      </c>
      <c r="I1209">
        <f>IF(H1209="","",LOWER(IF(AND(LEN(H1209)&gt;1,RIGHT(H1209,1)="/"),LEFT(H1209,LEN(H1209)-1),H1209)))</f>
        <v/>
      </c>
      <c r="J1209">
        <f>IF(I1209="","",IFERROR(N(INDEX($A1209:$E1209,1,Rules!$H$16)),0))</f>
        <v/>
      </c>
      <c r="K1209">
        <f>IF(I1209="","",IFERROR(N(INDEX($A1209:$E1209,1,Rules!$H$17)),0))</f>
        <v/>
      </c>
      <c r="L1209">
        <f>IF(I1209="","",IFERROR(N(INDEX($A1209:$E1209,1,Rules!$H$18))*K1209,0))</f>
        <v/>
      </c>
      <c r="M1209">
        <f>IF(I1209="","",IF(COUNTIF(Crawl!$EC$2:$EC$2001,I1209)&gt;0,"Yes","No"))</f>
        <v/>
      </c>
    </row>
    <row r="1210">
      <c r="G1210">
        <f>IF(A1210="","",IF(LEFT(A1210,4)="http",IFERROR(MID(A1210,FIND("/",A1210,FIND("//",A1210)+2),2000),"/"),A1210))</f>
        <v/>
      </c>
      <c r="H1210">
        <f>IF(G1210="","",IFERROR(LEFT(SUBSTITUTE(G1210,"#","?"),FIND("?",SUBSTITUTE(G1210,"#","?"))-1),G1210))</f>
        <v/>
      </c>
      <c r="I1210">
        <f>IF(H1210="","",LOWER(IF(AND(LEN(H1210)&gt;1,RIGHT(H1210,1)="/"),LEFT(H1210,LEN(H1210)-1),H1210)))</f>
        <v/>
      </c>
      <c r="J1210">
        <f>IF(I1210="","",IFERROR(N(INDEX($A1210:$E1210,1,Rules!$H$16)),0))</f>
        <v/>
      </c>
      <c r="K1210">
        <f>IF(I1210="","",IFERROR(N(INDEX($A1210:$E1210,1,Rules!$H$17)),0))</f>
        <v/>
      </c>
      <c r="L1210">
        <f>IF(I1210="","",IFERROR(N(INDEX($A1210:$E1210,1,Rules!$H$18))*K1210,0))</f>
        <v/>
      </c>
      <c r="M1210">
        <f>IF(I1210="","",IF(COUNTIF(Crawl!$EC$2:$EC$2001,I1210)&gt;0,"Yes","No"))</f>
        <v/>
      </c>
    </row>
    <row r="1211">
      <c r="G1211">
        <f>IF(A1211="","",IF(LEFT(A1211,4)="http",IFERROR(MID(A1211,FIND("/",A1211,FIND("//",A1211)+2),2000),"/"),A1211))</f>
        <v/>
      </c>
      <c r="H1211">
        <f>IF(G1211="","",IFERROR(LEFT(SUBSTITUTE(G1211,"#","?"),FIND("?",SUBSTITUTE(G1211,"#","?"))-1),G1211))</f>
        <v/>
      </c>
      <c r="I1211">
        <f>IF(H1211="","",LOWER(IF(AND(LEN(H1211)&gt;1,RIGHT(H1211,1)="/"),LEFT(H1211,LEN(H1211)-1),H1211)))</f>
        <v/>
      </c>
      <c r="J1211">
        <f>IF(I1211="","",IFERROR(N(INDEX($A1211:$E1211,1,Rules!$H$16)),0))</f>
        <v/>
      </c>
      <c r="K1211">
        <f>IF(I1211="","",IFERROR(N(INDEX($A1211:$E1211,1,Rules!$H$17)),0))</f>
        <v/>
      </c>
      <c r="L1211">
        <f>IF(I1211="","",IFERROR(N(INDEX($A1211:$E1211,1,Rules!$H$18))*K1211,0))</f>
        <v/>
      </c>
      <c r="M1211">
        <f>IF(I1211="","",IF(COUNTIF(Crawl!$EC$2:$EC$2001,I1211)&gt;0,"Yes","No"))</f>
        <v/>
      </c>
    </row>
    <row r="1212">
      <c r="G1212">
        <f>IF(A1212="","",IF(LEFT(A1212,4)="http",IFERROR(MID(A1212,FIND("/",A1212,FIND("//",A1212)+2),2000),"/"),A1212))</f>
        <v/>
      </c>
      <c r="H1212">
        <f>IF(G1212="","",IFERROR(LEFT(SUBSTITUTE(G1212,"#","?"),FIND("?",SUBSTITUTE(G1212,"#","?"))-1),G1212))</f>
        <v/>
      </c>
      <c r="I1212">
        <f>IF(H1212="","",LOWER(IF(AND(LEN(H1212)&gt;1,RIGHT(H1212,1)="/"),LEFT(H1212,LEN(H1212)-1),H1212)))</f>
        <v/>
      </c>
      <c r="J1212">
        <f>IF(I1212="","",IFERROR(N(INDEX($A1212:$E1212,1,Rules!$H$16)),0))</f>
        <v/>
      </c>
      <c r="K1212">
        <f>IF(I1212="","",IFERROR(N(INDEX($A1212:$E1212,1,Rules!$H$17)),0))</f>
        <v/>
      </c>
      <c r="L1212">
        <f>IF(I1212="","",IFERROR(N(INDEX($A1212:$E1212,1,Rules!$H$18))*K1212,0))</f>
        <v/>
      </c>
      <c r="M1212">
        <f>IF(I1212="","",IF(COUNTIF(Crawl!$EC$2:$EC$2001,I1212)&gt;0,"Yes","No"))</f>
        <v/>
      </c>
    </row>
    <row r="1213">
      <c r="G1213">
        <f>IF(A1213="","",IF(LEFT(A1213,4)="http",IFERROR(MID(A1213,FIND("/",A1213,FIND("//",A1213)+2),2000),"/"),A1213))</f>
        <v/>
      </c>
      <c r="H1213">
        <f>IF(G1213="","",IFERROR(LEFT(SUBSTITUTE(G1213,"#","?"),FIND("?",SUBSTITUTE(G1213,"#","?"))-1),G1213))</f>
        <v/>
      </c>
      <c r="I1213">
        <f>IF(H1213="","",LOWER(IF(AND(LEN(H1213)&gt;1,RIGHT(H1213,1)="/"),LEFT(H1213,LEN(H1213)-1),H1213)))</f>
        <v/>
      </c>
      <c r="J1213">
        <f>IF(I1213="","",IFERROR(N(INDEX($A1213:$E1213,1,Rules!$H$16)),0))</f>
        <v/>
      </c>
      <c r="K1213">
        <f>IF(I1213="","",IFERROR(N(INDEX($A1213:$E1213,1,Rules!$H$17)),0))</f>
        <v/>
      </c>
      <c r="L1213">
        <f>IF(I1213="","",IFERROR(N(INDEX($A1213:$E1213,1,Rules!$H$18))*K1213,0))</f>
        <v/>
      </c>
      <c r="M1213">
        <f>IF(I1213="","",IF(COUNTIF(Crawl!$EC$2:$EC$2001,I1213)&gt;0,"Yes","No"))</f>
        <v/>
      </c>
    </row>
    <row r="1214">
      <c r="G1214">
        <f>IF(A1214="","",IF(LEFT(A1214,4)="http",IFERROR(MID(A1214,FIND("/",A1214,FIND("//",A1214)+2),2000),"/"),A1214))</f>
        <v/>
      </c>
      <c r="H1214">
        <f>IF(G1214="","",IFERROR(LEFT(SUBSTITUTE(G1214,"#","?"),FIND("?",SUBSTITUTE(G1214,"#","?"))-1),G1214))</f>
        <v/>
      </c>
      <c r="I1214">
        <f>IF(H1214="","",LOWER(IF(AND(LEN(H1214)&gt;1,RIGHT(H1214,1)="/"),LEFT(H1214,LEN(H1214)-1),H1214)))</f>
        <v/>
      </c>
      <c r="J1214">
        <f>IF(I1214="","",IFERROR(N(INDEX($A1214:$E1214,1,Rules!$H$16)),0))</f>
        <v/>
      </c>
      <c r="K1214">
        <f>IF(I1214="","",IFERROR(N(INDEX($A1214:$E1214,1,Rules!$H$17)),0))</f>
        <v/>
      </c>
      <c r="L1214">
        <f>IF(I1214="","",IFERROR(N(INDEX($A1214:$E1214,1,Rules!$H$18))*K1214,0))</f>
        <v/>
      </c>
      <c r="M1214">
        <f>IF(I1214="","",IF(COUNTIF(Crawl!$EC$2:$EC$2001,I1214)&gt;0,"Yes","No"))</f>
        <v/>
      </c>
    </row>
    <row r="1215">
      <c r="G1215">
        <f>IF(A1215="","",IF(LEFT(A1215,4)="http",IFERROR(MID(A1215,FIND("/",A1215,FIND("//",A1215)+2),2000),"/"),A1215))</f>
        <v/>
      </c>
      <c r="H1215">
        <f>IF(G1215="","",IFERROR(LEFT(SUBSTITUTE(G1215,"#","?"),FIND("?",SUBSTITUTE(G1215,"#","?"))-1),G1215))</f>
        <v/>
      </c>
      <c r="I1215">
        <f>IF(H1215="","",LOWER(IF(AND(LEN(H1215)&gt;1,RIGHT(H1215,1)="/"),LEFT(H1215,LEN(H1215)-1),H1215)))</f>
        <v/>
      </c>
      <c r="J1215">
        <f>IF(I1215="","",IFERROR(N(INDEX($A1215:$E1215,1,Rules!$H$16)),0))</f>
        <v/>
      </c>
      <c r="K1215">
        <f>IF(I1215="","",IFERROR(N(INDEX($A1215:$E1215,1,Rules!$H$17)),0))</f>
        <v/>
      </c>
      <c r="L1215">
        <f>IF(I1215="","",IFERROR(N(INDEX($A1215:$E1215,1,Rules!$H$18))*K1215,0))</f>
        <v/>
      </c>
      <c r="M1215">
        <f>IF(I1215="","",IF(COUNTIF(Crawl!$EC$2:$EC$2001,I1215)&gt;0,"Yes","No"))</f>
        <v/>
      </c>
    </row>
    <row r="1216">
      <c r="G1216">
        <f>IF(A1216="","",IF(LEFT(A1216,4)="http",IFERROR(MID(A1216,FIND("/",A1216,FIND("//",A1216)+2),2000),"/"),A1216))</f>
        <v/>
      </c>
      <c r="H1216">
        <f>IF(G1216="","",IFERROR(LEFT(SUBSTITUTE(G1216,"#","?"),FIND("?",SUBSTITUTE(G1216,"#","?"))-1),G1216))</f>
        <v/>
      </c>
      <c r="I1216">
        <f>IF(H1216="","",LOWER(IF(AND(LEN(H1216)&gt;1,RIGHT(H1216,1)="/"),LEFT(H1216,LEN(H1216)-1),H1216)))</f>
        <v/>
      </c>
      <c r="J1216">
        <f>IF(I1216="","",IFERROR(N(INDEX($A1216:$E1216,1,Rules!$H$16)),0))</f>
        <v/>
      </c>
      <c r="K1216">
        <f>IF(I1216="","",IFERROR(N(INDEX($A1216:$E1216,1,Rules!$H$17)),0))</f>
        <v/>
      </c>
      <c r="L1216">
        <f>IF(I1216="","",IFERROR(N(INDEX($A1216:$E1216,1,Rules!$H$18))*K1216,0))</f>
        <v/>
      </c>
      <c r="M1216">
        <f>IF(I1216="","",IF(COUNTIF(Crawl!$EC$2:$EC$2001,I1216)&gt;0,"Yes","No"))</f>
        <v/>
      </c>
    </row>
    <row r="1217">
      <c r="G1217">
        <f>IF(A1217="","",IF(LEFT(A1217,4)="http",IFERROR(MID(A1217,FIND("/",A1217,FIND("//",A1217)+2),2000),"/"),A1217))</f>
        <v/>
      </c>
      <c r="H1217">
        <f>IF(G1217="","",IFERROR(LEFT(SUBSTITUTE(G1217,"#","?"),FIND("?",SUBSTITUTE(G1217,"#","?"))-1),G1217))</f>
        <v/>
      </c>
      <c r="I1217">
        <f>IF(H1217="","",LOWER(IF(AND(LEN(H1217)&gt;1,RIGHT(H1217,1)="/"),LEFT(H1217,LEN(H1217)-1),H1217)))</f>
        <v/>
      </c>
      <c r="J1217">
        <f>IF(I1217="","",IFERROR(N(INDEX($A1217:$E1217,1,Rules!$H$16)),0))</f>
        <v/>
      </c>
      <c r="K1217">
        <f>IF(I1217="","",IFERROR(N(INDEX($A1217:$E1217,1,Rules!$H$17)),0))</f>
        <v/>
      </c>
      <c r="L1217">
        <f>IF(I1217="","",IFERROR(N(INDEX($A1217:$E1217,1,Rules!$H$18))*K1217,0))</f>
        <v/>
      </c>
      <c r="M1217">
        <f>IF(I1217="","",IF(COUNTIF(Crawl!$EC$2:$EC$2001,I1217)&gt;0,"Yes","No"))</f>
        <v/>
      </c>
    </row>
    <row r="1218">
      <c r="G1218">
        <f>IF(A1218="","",IF(LEFT(A1218,4)="http",IFERROR(MID(A1218,FIND("/",A1218,FIND("//",A1218)+2),2000),"/"),A1218))</f>
        <v/>
      </c>
      <c r="H1218">
        <f>IF(G1218="","",IFERROR(LEFT(SUBSTITUTE(G1218,"#","?"),FIND("?",SUBSTITUTE(G1218,"#","?"))-1),G1218))</f>
        <v/>
      </c>
      <c r="I1218">
        <f>IF(H1218="","",LOWER(IF(AND(LEN(H1218)&gt;1,RIGHT(H1218,1)="/"),LEFT(H1218,LEN(H1218)-1),H1218)))</f>
        <v/>
      </c>
      <c r="J1218">
        <f>IF(I1218="","",IFERROR(N(INDEX($A1218:$E1218,1,Rules!$H$16)),0))</f>
        <v/>
      </c>
      <c r="K1218">
        <f>IF(I1218="","",IFERROR(N(INDEX($A1218:$E1218,1,Rules!$H$17)),0))</f>
        <v/>
      </c>
      <c r="L1218">
        <f>IF(I1218="","",IFERROR(N(INDEX($A1218:$E1218,1,Rules!$H$18))*K1218,0))</f>
        <v/>
      </c>
      <c r="M1218">
        <f>IF(I1218="","",IF(COUNTIF(Crawl!$EC$2:$EC$2001,I1218)&gt;0,"Yes","No"))</f>
        <v/>
      </c>
    </row>
    <row r="1219">
      <c r="G1219">
        <f>IF(A1219="","",IF(LEFT(A1219,4)="http",IFERROR(MID(A1219,FIND("/",A1219,FIND("//",A1219)+2),2000),"/"),A1219))</f>
        <v/>
      </c>
      <c r="H1219">
        <f>IF(G1219="","",IFERROR(LEFT(SUBSTITUTE(G1219,"#","?"),FIND("?",SUBSTITUTE(G1219,"#","?"))-1),G1219))</f>
        <v/>
      </c>
      <c r="I1219">
        <f>IF(H1219="","",LOWER(IF(AND(LEN(H1219)&gt;1,RIGHT(H1219,1)="/"),LEFT(H1219,LEN(H1219)-1),H1219)))</f>
        <v/>
      </c>
      <c r="J1219">
        <f>IF(I1219="","",IFERROR(N(INDEX($A1219:$E1219,1,Rules!$H$16)),0))</f>
        <v/>
      </c>
      <c r="K1219">
        <f>IF(I1219="","",IFERROR(N(INDEX($A1219:$E1219,1,Rules!$H$17)),0))</f>
        <v/>
      </c>
      <c r="L1219">
        <f>IF(I1219="","",IFERROR(N(INDEX($A1219:$E1219,1,Rules!$H$18))*K1219,0))</f>
        <v/>
      </c>
      <c r="M1219">
        <f>IF(I1219="","",IF(COUNTIF(Crawl!$EC$2:$EC$2001,I1219)&gt;0,"Yes","No"))</f>
        <v/>
      </c>
    </row>
    <row r="1220">
      <c r="G1220">
        <f>IF(A1220="","",IF(LEFT(A1220,4)="http",IFERROR(MID(A1220,FIND("/",A1220,FIND("//",A1220)+2),2000),"/"),A1220))</f>
        <v/>
      </c>
      <c r="H1220">
        <f>IF(G1220="","",IFERROR(LEFT(SUBSTITUTE(G1220,"#","?"),FIND("?",SUBSTITUTE(G1220,"#","?"))-1),G1220))</f>
        <v/>
      </c>
      <c r="I1220">
        <f>IF(H1220="","",LOWER(IF(AND(LEN(H1220)&gt;1,RIGHT(H1220,1)="/"),LEFT(H1220,LEN(H1220)-1),H1220)))</f>
        <v/>
      </c>
      <c r="J1220">
        <f>IF(I1220="","",IFERROR(N(INDEX($A1220:$E1220,1,Rules!$H$16)),0))</f>
        <v/>
      </c>
      <c r="K1220">
        <f>IF(I1220="","",IFERROR(N(INDEX($A1220:$E1220,1,Rules!$H$17)),0))</f>
        <v/>
      </c>
      <c r="L1220">
        <f>IF(I1220="","",IFERROR(N(INDEX($A1220:$E1220,1,Rules!$H$18))*K1220,0))</f>
        <v/>
      </c>
      <c r="M1220">
        <f>IF(I1220="","",IF(COUNTIF(Crawl!$EC$2:$EC$2001,I1220)&gt;0,"Yes","No"))</f>
        <v/>
      </c>
    </row>
    <row r="1221">
      <c r="G1221">
        <f>IF(A1221="","",IF(LEFT(A1221,4)="http",IFERROR(MID(A1221,FIND("/",A1221,FIND("//",A1221)+2),2000),"/"),A1221))</f>
        <v/>
      </c>
      <c r="H1221">
        <f>IF(G1221="","",IFERROR(LEFT(SUBSTITUTE(G1221,"#","?"),FIND("?",SUBSTITUTE(G1221,"#","?"))-1),G1221))</f>
        <v/>
      </c>
      <c r="I1221">
        <f>IF(H1221="","",LOWER(IF(AND(LEN(H1221)&gt;1,RIGHT(H1221,1)="/"),LEFT(H1221,LEN(H1221)-1),H1221)))</f>
        <v/>
      </c>
      <c r="J1221">
        <f>IF(I1221="","",IFERROR(N(INDEX($A1221:$E1221,1,Rules!$H$16)),0))</f>
        <v/>
      </c>
      <c r="K1221">
        <f>IF(I1221="","",IFERROR(N(INDEX($A1221:$E1221,1,Rules!$H$17)),0))</f>
        <v/>
      </c>
      <c r="L1221">
        <f>IF(I1221="","",IFERROR(N(INDEX($A1221:$E1221,1,Rules!$H$18))*K1221,0))</f>
        <v/>
      </c>
      <c r="M1221">
        <f>IF(I1221="","",IF(COUNTIF(Crawl!$EC$2:$EC$2001,I1221)&gt;0,"Yes","No"))</f>
        <v/>
      </c>
    </row>
    <row r="1222">
      <c r="G1222">
        <f>IF(A1222="","",IF(LEFT(A1222,4)="http",IFERROR(MID(A1222,FIND("/",A1222,FIND("//",A1222)+2),2000),"/"),A1222))</f>
        <v/>
      </c>
      <c r="H1222">
        <f>IF(G1222="","",IFERROR(LEFT(SUBSTITUTE(G1222,"#","?"),FIND("?",SUBSTITUTE(G1222,"#","?"))-1),G1222))</f>
        <v/>
      </c>
      <c r="I1222">
        <f>IF(H1222="","",LOWER(IF(AND(LEN(H1222)&gt;1,RIGHT(H1222,1)="/"),LEFT(H1222,LEN(H1222)-1),H1222)))</f>
        <v/>
      </c>
      <c r="J1222">
        <f>IF(I1222="","",IFERROR(N(INDEX($A1222:$E1222,1,Rules!$H$16)),0))</f>
        <v/>
      </c>
      <c r="K1222">
        <f>IF(I1222="","",IFERROR(N(INDEX($A1222:$E1222,1,Rules!$H$17)),0))</f>
        <v/>
      </c>
      <c r="L1222">
        <f>IF(I1222="","",IFERROR(N(INDEX($A1222:$E1222,1,Rules!$H$18))*K1222,0))</f>
        <v/>
      </c>
      <c r="M1222">
        <f>IF(I1222="","",IF(COUNTIF(Crawl!$EC$2:$EC$2001,I1222)&gt;0,"Yes","No"))</f>
        <v/>
      </c>
    </row>
    <row r="1223">
      <c r="G1223">
        <f>IF(A1223="","",IF(LEFT(A1223,4)="http",IFERROR(MID(A1223,FIND("/",A1223,FIND("//",A1223)+2),2000),"/"),A1223))</f>
        <v/>
      </c>
      <c r="H1223">
        <f>IF(G1223="","",IFERROR(LEFT(SUBSTITUTE(G1223,"#","?"),FIND("?",SUBSTITUTE(G1223,"#","?"))-1),G1223))</f>
        <v/>
      </c>
      <c r="I1223">
        <f>IF(H1223="","",LOWER(IF(AND(LEN(H1223)&gt;1,RIGHT(H1223,1)="/"),LEFT(H1223,LEN(H1223)-1),H1223)))</f>
        <v/>
      </c>
      <c r="J1223">
        <f>IF(I1223="","",IFERROR(N(INDEX($A1223:$E1223,1,Rules!$H$16)),0))</f>
        <v/>
      </c>
      <c r="K1223">
        <f>IF(I1223="","",IFERROR(N(INDEX($A1223:$E1223,1,Rules!$H$17)),0))</f>
        <v/>
      </c>
      <c r="L1223">
        <f>IF(I1223="","",IFERROR(N(INDEX($A1223:$E1223,1,Rules!$H$18))*K1223,0))</f>
        <v/>
      </c>
      <c r="M1223">
        <f>IF(I1223="","",IF(COUNTIF(Crawl!$EC$2:$EC$2001,I1223)&gt;0,"Yes","No"))</f>
        <v/>
      </c>
    </row>
    <row r="1224">
      <c r="G1224">
        <f>IF(A1224="","",IF(LEFT(A1224,4)="http",IFERROR(MID(A1224,FIND("/",A1224,FIND("//",A1224)+2),2000),"/"),A1224))</f>
        <v/>
      </c>
      <c r="H1224">
        <f>IF(G1224="","",IFERROR(LEFT(SUBSTITUTE(G1224,"#","?"),FIND("?",SUBSTITUTE(G1224,"#","?"))-1),G1224))</f>
        <v/>
      </c>
      <c r="I1224">
        <f>IF(H1224="","",LOWER(IF(AND(LEN(H1224)&gt;1,RIGHT(H1224,1)="/"),LEFT(H1224,LEN(H1224)-1),H1224)))</f>
        <v/>
      </c>
      <c r="J1224">
        <f>IF(I1224="","",IFERROR(N(INDEX($A1224:$E1224,1,Rules!$H$16)),0))</f>
        <v/>
      </c>
      <c r="K1224">
        <f>IF(I1224="","",IFERROR(N(INDEX($A1224:$E1224,1,Rules!$H$17)),0))</f>
        <v/>
      </c>
      <c r="L1224">
        <f>IF(I1224="","",IFERROR(N(INDEX($A1224:$E1224,1,Rules!$H$18))*K1224,0))</f>
        <v/>
      </c>
      <c r="M1224">
        <f>IF(I1224="","",IF(COUNTIF(Crawl!$EC$2:$EC$2001,I1224)&gt;0,"Yes","No"))</f>
        <v/>
      </c>
    </row>
    <row r="1225">
      <c r="G1225">
        <f>IF(A1225="","",IF(LEFT(A1225,4)="http",IFERROR(MID(A1225,FIND("/",A1225,FIND("//",A1225)+2),2000),"/"),A1225))</f>
        <v/>
      </c>
      <c r="H1225">
        <f>IF(G1225="","",IFERROR(LEFT(SUBSTITUTE(G1225,"#","?"),FIND("?",SUBSTITUTE(G1225,"#","?"))-1),G1225))</f>
        <v/>
      </c>
      <c r="I1225">
        <f>IF(H1225="","",LOWER(IF(AND(LEN(H1225)&gt;1,RIGHT(H1225,1)="/"),LEFT(H1225,LEN(H1225)-1),H1225)))</f>
        <v/>
      </c>
      <c r="J1225">
        <f>IF(I1225="","",IFERROR(N(INDEX($A1225:$E1225,1,Rules!$H$16)),0))</f>
        <v/>
      </c>
      <c r="K1225">
        <f>IF(I1225="","",IFERROR(N(INDEX($A1225:$E1225,1,Rules!$H$17)),0))</f>
        <v/>
      </c>
      <c r="L1225">
        <f>IF(I1225="","",IFERROR(N(INDEX($A1225:$E1225,1,Rules!$H$18))*K1225,0))</f>
        <v/>
      </c>
      <c r="M1225">
        <f>IF(I1225="","",IF(COUNTIF(Crawl!$EC$2:$EC$2001,I1225)&gt;0,"Yes","No"))</f>
        <v/>
      </c>
    </row>
    <row r="1226">
      <c r="G1226">
        <f>IF(A1226="","",IF(LEFT(A1226,4)="http",IFERROR(MID(A1226,FIND("/",A1226,FIND("//",A1226)+2),2000),"/"),A1226))</f>
        <v/>
      </c>
      <c r="H1226">
        <f>IF(G1226="","",IFERROR(LEFT(SUBSTITUTE(G1226,"#","?"),FIND("?",SUBSTITUTE(G1226,"#","?"))-1),G1226))</f>
        <v/>
      </c>
      <c r="I1226">
        <f>IF(H1226="","",LOWER(IF(AND(LEN(H1226)&gt;1,RIGHT(H1226,1)="/"),LEFT(H1226,LEN(H1226)-1),H1226)))</f>
        <v/>
      </c>
      <c r="J1226">
        <f>IF(I1226="","",IFERROR(N(INDEX($A1226:$E1226,1,Rules!$H$16)),0))</f>
        <v/>
      </c>
      <c r="K1226">
        <f>IF(I1226="","",IFERROR(N(INDEX($A1226:$E1226,1,Rules!$H$17)),0))</f>
        <v/>
      </c>
      <c r="L1226">
        <f>IF(I1226="","",IFERROR(N(INDEX($A1226:$E1226,1,Rules!$H$18))*K1226,0))</f>
        <v/>
      </c>
      <c r="M1226">
        <f>IF(I1226="","",IF(COUNTIF(Crawl!$EC$2:$EC$2001,I1226)&gt;0,"Yes","No"))</f>
        <v/>
      </c>
    </row>
    <row r="1227">
      <c r="G1227">
        <f>IF(A1227="","",IF(LEFT(A1227,4)="http",IFERROR(MID(A1227,FIND("/",A1227,FIND("//",A1227)+2),2000),"/"),A1227))</f>
        <v/>
      </c>
      <c r="H1227">
        <f>IF(G1227="","",IFERROR(LEFT(SUBSTITUTE(G1227,"#","?"),FIND("?",SUBSTITUTE(G1227,"#","?"))-1),G1227))</f>
        <v/>
      </c>
      <c r="I1227">
        <f>IF(H1227="","",LOWER(IF(AND(LEN(H1227)&gt;1,RIGHT(H1227,1)="/"),LEFT(H1227,LEN(H1227)-1),H1227)))</f>
        <v/>
      </c>
      <c r="J1227">
        <f>IF(I1227="","",IFERROR(N(INDEX($A1227:$E1227,1,Rules!$H$16)),0))</f>
        <v/>
      </c>
      <c r="K1227">
        <f>IF(I1227="","",IFERROR(N(INDEX($A1227:$E1227,1,Rules!$H$17)),0))</f>
        <v/>
      </c>
      <c r="L1227">
        <f>IF(I1227="","",IFERROR(N(INDEX($A1227:$E1227,1,Rules!$H$18))*K1227,0))</f>
        <v/>
      </c>
      <c r="M1227">
        <f>IF(I1227="","",IF(COUNTIF(Crawl!$EC$2:$EC$2001,I1227)&gt;0,"Yes","No"))</f>
        <v/>
      </c>
    </row>
    <row r="1228">
      <c r="G1228">
        <f>IF(A1228="","",IF(LEFT(A1228,4)="http",IFERROR(MID(A1228,FIND("/",A1228,FIND("//",A1228)+2),2000),"/"),A1228))</f>
        <v/>
      </c>
      <c r="H1228">
        <f>IF(G1228="","",IFERROR(LEFT(SUBSTITUTE(G1228,"#","?"),FIND("?",SUBSTITUTE(G1228,"#","?"))-1),G1228))</f>
        <v/>
      </c>
      <c r="I1228">
        <f>IF(H1228="","",LOWER(IF(AND(LEN(H1228)&gt;1,RIGHT(H1228,1)="/"),LEFT(H1228,LEN(H1228)-1),H1228)))</f>
        <v/>
      </c>
      <c r="J1228">
        <f>IF(I1228="","",IFERROR(N(INDEX($A1228:$E1228,1,Rules!$H$16)),0))</f>
        <v/>
      </c>
      <c r="K1228">
        <f>IF(I1228="","",IFERROR(N(INDEX($A1228:$E1228,1,Rules!$H$17)),0))</f>
        <v/>
      </c>
      <c r="L1228">
        <f>IF(I1228="","",IFERROR(N(INDEX($A1228:$E1228,1,Rules!$H$18))*K1228,0))</f>
        <v/>
      </c>
      <c r="M1228">
        <f>IF(I1228="","",IF(COUNTIF(Crawl!$EC$2:$EC$2001,I1228)&gt;0,"Yes","No"))</f>
        <v/>
      </c>
    </row>
    <row r="1229">
      <c r="G1229">
        <f>IF(A1229="","",IF(LEFT(A1229,4)="http",IFERROR(MID(A1229,FIND("/",A1229,FIND("//",A1229)+2),2000),"/"),A1229))</f>
        <v/>
      </c>
      <c r="H1229">
        <f>IF(G1229="","",IFERROR(LEFT(SUBSTITUTE(G1229,"#","?"),FIND("?",SUBSTITUTE(G1229,"#","?"))-1),G1229))</f>
        <v/>
      </c>
      <c r="I1229">
        <f>IF(H1229="","",LOWER(IF(AND(LEN(H1229)&gt;1,RIGHT(H1229,1)="/"),LEFT(H1229,LEN(H1229)-1),H1229)))</f>
        <v/>
      </c>
      <c r="J1229">
        <f>IF(I1229="","",IFERROR(N(INDEX($A1229:$E1229,1,Rules!$H$16)),0))</f>
        <v/>
      </c>
      <c r="K1229">
        <f>IF(I1229="","",IFERROR(N(INDEX($A1229:$E1229,1,Rules!$H$17)),0))</f>
        <v/>
      </c>
      <c r="L1229">
        <f>IF(I1229="","",IFERROR(N(INDEX($A1229:$E1229,1,Rules!$H$18))*K1229,0))</f>
        <v/>
      </c>
      <c r="M1229">
        <f>IF(I1229="","",IF(COUNTIF(Crawl!$EC$2:$EC$2001,I1229)&gt;0,"Yes","No"))</f>
        <v/>
      </c>
    </row>
    <row r="1230">
      <c r="G1230">
        <f>IF(A1230="","",IF(LEFT(A1230,4)="http",IFERROR(MID(A1230,FIND("/",A1230,FIND("//",A1230)+2),2000),"/"),A1230))</f>
        <v/>
      </c>
      <c r="H1230">
        <f>IF(G1230="","",IFERROR(LEFT(SUBSTITUTE(G1230,"#","?"),FIND("?",SUBSTITUTE(G1230,"#","?"))-1),G1230))</f>
        <v/>
      </c>
      <c r="I1230">
        <f>IF(H1230="","",LOWER(IF(AND(LEN(H1230)&gt;1,RIGHT(H1230,1)="/"),LEFT(H1230,LEN(H1230)-1),H1230)))</f>
        <v/>
      </c>
      <c r="J1230">
        <f>IF(I1230="","",IFERROR(N(INDEX($A1230:$E1230,1,Rules!$H$16)),0))</f>
        <v/>
      </c>
      <c r="K1230">
        <f>IF(I1230="","",IFERROR(N(INDEX($A1230:$E1230,1,Rules!$H$17)),0))</f>
        <v/>
      </c>
      <c r="L1230">
        <f>IF(I1230="","",IFERROR(N(INDEX($A1230:$E1230,1,Rules!$H$18))*K1230,0))</f>
        <v/>
      </c>
      <c r="M1230">
        <f>IF(I1230="","",IF(COUNTIF(Crawl!$EC$2:$EC$2001,I1230)&gt;0,"Yes","No"))</f>
        <v/>
      </c>
    </row>
    <row r="1231">
      <c r="G1231">
        <f>IF(A1231="","",IF(LEFT(A1231,4)="http",IFERROR(MID(A1231,FIND("/",A1231,FIND("//",A1231)+2),2000),"/"),A1231))</f>
        <v/>
      </c>
      <c r="H1231">
        <f>IF(G1231="","",IFERROR(LEFT(SUBSTITUTE(G1231,"#","?"),FIND("?",SUBSTITUTE(G1231,"#","?"))-1),G1231))</f>
        <v/>
      </c>
      <c r="I1231">
        <f>IF(H1231="","",LOWER(IF(AND(LEN(H1231)&gt;1,RIGHT(H1231,1)="/"),LEFT(H1231,LEN(H1231)-1),H1231)))</f>
        <v/>
      </c>
      <c r="J1231">
        <f>IF(I1231="","",IFERROR(N(INDEX($A1231:$E1231,1,Rules!$H$16)),0))</f>
        <v/>
      </c>
      <c r="K1231">
        <f>IF(I1231="","",IFERROR(N(INDEX($A1231:$E1231,1,Rules!$H$17)),0))</f>
        <v/>
      </c>
      <c r="L1231">
        <f>IF(I1231="","",IFERROR(N(INDEX($A1231:$E1231,1,Rules!$H$18))*K1231,0))</f>
        <v/>
      </c>
      <c r="M1231">
        <f>IF(I1231="","",IF(COUNTIF(Crawl!$EC$2:$EC$2001,I1231)&gt;0,"Yes","No"))</f>
        <v/>
      </c>
    </row>
    <row r="1232">
      <c r="G1232">
        <f>IF(A1232="","",IF(LEFT(A1232,4)="http",IFERROR(MID(A1232,FIND("/",A1232,FIND("//",A1232)+2),2000),"/"),A1232))</f>
        <v/>
      </c>
      <c r="H1232">
        <f>IF(G1232="","",IFERROR(LEFT(SUBSTITUTE(G1232,"#","?"),FIND("?",SUBSTITUTE(G1232,"#","?"))-1),G1232))</f>
        <v/>
      </c>
      <c r="I1232">
        <f>IF(H1232="","",LOWER(IF(AND(LEN(H1232)&gt;1,RIGHT(H1232,1)="/"),LEFT(H1232,LEN(H1232)-1),H1232)))</f>
        <v/>
      </c>
      <c r="J1232">
        <f>IF(I1232="","",IFERROR(N(INDEX($A1232:$E1232,1,Rules!$H$16)),0))</f>
        <v/>
      </c>
      <c r="K1232">
        <f>IF(I1232="","",IFERROR(N(INDEX($A1232:$E1232,1,Rules!$H$17)),0))</f>
        <v/>
      </c>
      <c r="L1232">
        <f>IF(I1232="","",IFERROR(N(INDEX($A1232:$E1232,1,Rules!$H$18))*K1232,0))</f>
        <v/>
      </c>
      <c r="M1232">
        <f>IF(I1232="","",IF(COUNTIF(Crawl!$EC$2:$EC$2001,I1232)&gt;0,"Yes","No"))</f>
        <v/>
      </c>
    </row>
    <row r="1233">
      <c r="G1233">
        <f>IF(A1233="","",IF(LEFT(A1233,4)="http",IFERROR(MID(A1233,FIND("/",A1233,FIND("//",A1233)+2),2000),"/"),A1233))</f>
        <v/>
      </c>
      <c r="H1233">
        <f>IF(G1233="","",IFERROR(LEFT(SUBSTITUTE(G1233,"#","?"),FIND("?",SUBSTITUTE(G1233,"#","?"))-1),G1233))</f>
        <v/>
      </c>
      <c r="I1233">
        <f>IF(H1233="","",LOWER(IF(AND(LEN(H1233)&gt;1,RIGHT(H1233,1)="/"),LEFT(H1233,LEN(H1233)-1),H1233)))</f>
        <v/>
      </c>
      <c r="J1233">
        <f>IF(I1233="","",IFERROR(N(INDEX($A1233:$E1233,1,Rules!$H$16)),0))</f>
        <v/>
      </c>
      <c r="K1233">
        <f>IF(I1233="","",IFERROR(N(INDEX($A1233:$E1233,1,Rules!$H$17)),0))</f>
        <v/>
      </c>
      <c r="L1233">
        <f>IF(I1233="","",IFERROR(N(INDEX($A1233:$E1233,1,Rules!$H$18))*K1233,0))</f>
        <v/>
      </c>
      <c r="M1233">
        <f>IF(I1233="","",IF(COUNTIF(Crawl!$EC$2:$EC$2001,I1233)&gt;0,"Yes","No"))</f>
        <v/>
      </c>
    </row>
    <row r="1234">
      <c r="G1234">
        <f>IF(A1234="","",IF(LEFT(A1234,4)="http",IFERROR(MID(A1234,FIND("/",A1234,FIND("//",A1234)+2),2000),"/"),A1234))</f>
        <v/>
      </c>
      <c r="H1234">
        <f>IF(G1234="","",IFERROR(LEFT(SUBSTITUTE(G1234,"#","?"),FIND("?",SUBSTITUTE(G1234,"#","?"))-1),G1234))</f>
        <v/>
      </c>
      <c r="I1234">
        <f>IF(H1234="","",LOWER(IF(AND(LEN(H1234)&gt;1,RIGHT(H1234,1)="/"),LEFT(H1234,LEN(H1234)-1),H1234)))</f>
        <v/>
      </c>
      <c r="J1234">
        <f>IF(I1234="","",IFERROR(N(INDEX($A1234:$E1234,1,Rules!$H$16)),0))</f>
        <v/>
      </c>
      <c r="K1234">
        <f>IF(I1234="","",IFERROR(N(INDEX($A1234:$E1234,1,Rules!$H$17)),0))</f>
        <v/>
      </c>
      <c r="L1234">
        <f>IF(I1234="","",IFERROR(N(INDEX($A1234:$E1234,1,Rules!$H$18))*K1234,0))</f>
        <v/>
      </c>
      <c r="M1234">
        <f>IF(I1234="","",IF(COUNTIF(Crawl!$EC$2:$EC$2001,I1234)&gt;0,"Yes","No"))</f>
        <v/>
      </c>
    </row>
    <row r="1235">
      <c r="G1235">
        <f>IF(A1235="","",IF(LEFT(A1235,4)="http",IFERROR(MID(A1235,FIND("/",A1235,FIND("//",A1235)+2),2000),"/"),A1235))</f>
        <v/>
      </c>
      <c r="H1235">
        <f>IF(G1235="","",IFERROR(LEFT(SUBSTITUTE(G1235,"#","?"),FIND("?",SUBSTITUTE(G1235,"#","?"))-1),G1235))</f>
        <v/>
      </c>
      <c r="I1235">
        <f>IF(H1235="","",LOWER(IF(AND(LEN(H1235)&gt;1,RIGHT(H1235,1)="/"),LEFT(H1235,LEN(H1235)-1),H1235)))</f>
        <v/>
      </c>
      <c r="J1235">
        <f>IF(I1235="","",IFERROR(N(INDEX($A1235:$E1235,1,Rules!$H$16)),0))</f>
        <v/>
      </c>
      <c r="K1235">
        <f>IF(I1235="","",IFERROR(N(INDEX($A1235:$E1235,1,Rules!$H$17)),0))</f>
        <v/>
      </c>
      <c r="L1235">
        <f>IF(I1235="","",IFERROR(N(INDEX($A1235:$E1235,1,Rules!$H$18))*K1235,0))</f>
        <v/>
      </c>
      <c r="M1235">
        <f>IF(I1235="","",IF(COUNTIF(Crawl!$EC$2:$EC$2001,I1235)&gt;0,"Yes","No"))</f>
        <v/>
      </c>
    </row>
    <row r="1236">
      <c r="G1236">
        <f>IF(A1236="","",IF(LEFT(A1236,4)="http",IFERROR(MID(A1236,FIND("/",A1236,FIND("//",A1236)+2),2000),"/"),A1236))</f>
        <v/>
      </c>
      <c r="H1236">
        <f>IF(G1236="","",IFERROR(LEFT(SUBSTITUTE(G1236,"#","?"),FIND("?",SUBSTITUTE(G1236,"#","?"))-1),G1236))</f>
        <v/>
      </c>
      <c r="I1236">
        <f>IF(H1236="","",LOWER(IF(AND(LEN(H1236)&gt;1,RIGHT(H1236,1)="/"),LEFT(H1236,LEN(H1236)-1),H1236)))</f>
        <v/>
      </c>
      <c r="J1236">
        <f>IF(I1236="","",IFERROR(N(INDEX($A1236:$E1236,1,Rules!$H$16)),0))</f>
        <v/>
      </c>
      <c r="K1236">
        <f>IF(I1236="","",IFERROR(N(INDEX($A1236:$E1236,1,Rules!$H$17)),0))</f>
        <v/>
      </c>
      <c r="L1236">
        <f>IF(I1236="","",IFERROR(N(INDEX($A1236:$E1236,1,Rules!$H$18))*K1236,0))</f>
        <v/>
      </c>
      <c r="M1236">
        <f>IF(I1236="","",IF(COUNTIF(Crawl!$EC$2:$EC$2001,I1236)&gt;0,"Yes","No"))</f>
        <v/>
      </c>
    </row>
    <row r="1237">
      <c r="G1237">
        <f>IF(A1237="","",IF(LEFT(A1237,4)="http",IFERROR(MID(A1237,FIND("/",A1237,FIND("//",A1237)+2),2000),"/"),A1237))</f>
        <v/>
      </c>
      <c r="H1237">
        <f>IF(G1237="","",IFERROR(LEFT(SUBSTITUTE(G1237,"#","?"),FIND("?",SUBSTITUTE(G1237,"#","?"))-1),G1237))</f>
        <v/>
      </c>
      <c r="I1237">
        <f>IF(H1237="","",LOWER(IF(AND(LEN(H1237)&gt;1,RIGHT(H1237,1)="/"),LEFT(H1237,LEN(H1237)-1),H1237)))</f>
        <v/>
      </c>
      <c r="J1237">
        <f>IF(I1237="","",IFERROR(N(INDEX($A1237:$E1237,1,Rules!$H$16)),0))</f>
        <v/>
      </c>
      <c r="K1237">
        <f>IF(I1237="","",IFERROR(N(INDEX($A1237:$E1237,1,Rules!$H$17)),0))</f>
        <v/>
      </c>
      <c r="L1237">
        <f>IF(I1237="","",IFERROR(N(INDEX($A1237:$E1237,1,Rules!$H$18))*K1237,0))</f>
        <v/>
      </c>
      <c r="M1237">
        <f>IF(I1237="","",IF(COUNTIF(Crawl!$EC$2:$EC$2001,I1237)&gt;0,"Yes","No"))</f>
        <v/>
      </c>
    </row>
    <row r="1238">
      <c r="G1238">
        <f>IF(A1238="","",IF(LEFT(A1238,4)="http",IFERROR(MID(A1238,FIND("/",A1238,FIND("//",A1238)+2),2000),"/"),A1238))</f>
        <v/>
      </c>
      <c r="H1238">
        <f>IF(G1238="","",IFERROR(LEFT(SUBSTITUTE(G1238,"#","?"),FIND("?",SUBSTITUTE(G1238,"#","?"))-1),G1238))</f>
        <v/>
      </c>
      <c r="I1238">
        <f>IF(H1238="","",LOWER(IF(AND(LEN(H1238)&gt;1,RIGHT(H1238,1)="/"),LEFT(H1238,LEN(H1238)-1),H1238)))</f>
        <v/>
      </c>
      <c r="J1238">
        <f>IF(I1238="","",IFERROR(N(INDEX($A1238:$E1238,1,Rules!$H$16)),0))</f>
        <v/>
      </c>
      <c r="K1238">
        <f>IF(I1238="","",IFERROR(N(INDEX($A1238:$E1238,1,Rules!$H$17)),0))</f>
        <v/>
      </c>
      <c r="L1238">
        <f>IF(I1238="","",IFERROR(N(INDEX($A1238:$E1238,1,Rules!$H$18))*K1238,0))</f>
        <v/>
      </c>
      <c r="M1238">
        <f>IF(I1238="","",IF(COUNTIF(Crawl!$EC$2:$EC$2001,I1238)&gt;0,"Yes","No"))</f>
        <v/>
      </c>
    </row>
    <row r="1239">
      <c r="G1239">
        <f>IF(A1239="","",IF(LEFT(A1239,4)="http",IFERROR(MID(A1239,FIND("/",A1239,FIND("//",A1239)+2),2000),"/"),A1239))</f>
        <v/>
      </c>
      <c r="H1239">
        <f>IF(G1239="","",IFERROR(LEFT(SUBSTITUTE(G1239,"#","?"),FIND("?",SUBSTITUTE(G1239,"#","?"))-1),G1239))</f>
        <v/>
      </c>
      <c r="I1239">
        <f>IF(H1239="","",LOWER(IF(AND(LEN(H1239)&gt;1,RIGHT(H1239,1)="/"),LEFT(H1239,LEN(H1239)-1),H1239)))</f>
        <v/>
      </c>
      <c r="J1239">
        <f>IF(I1239="","",IFERROR(N(INDEX($A1239:$E1239,1,Rules!$H$16)),0))</f>
        <v/>
      </c>
      <c r="K1239">
        <f>IF(I1239="","",IFERROR(N(INDEX($A1239:$E1239,1,Rules!$H$17)),0))</f>
        <v/>
      </c>
      <c r="L1239">
        <f>IF(I1239="","",IFERROR(N(INDEX($A1239:$E1239,1,Rules!$H$18))*K1239,0))</f>
        <v/>
      </c>
      <c r="M1239">
        <f>IF(I1239="","",IF(COUNTIF(Crawl!$EC$2:$EC$2001,I1239)&gt;0,"Yes","No"))</f>
        <v/>
      </c>
    </row>
    <row r="1240">
      <c r="G1240">
        <f>IF(A1240="","",IF(LEFT(A1240,4)="http",IFERROR(MID(A1240,FIND("/",A1240,FIND("//",A1240)+2),2000),"/"),A1240))</f>
        <v/>
      </c>
      <c r="H1240">
        <f>IF(G1240="","",IFERROR(LEFT(SUBSTITUTE(G1240,"#","?"),FIND("?",SUBSTITUTE(G1240,"#","?"))-1),G1240))</f>
        <v/>
      </c>
      <c r="I1240">
        <f>IF(H1240="","",LOWER(IF(AND(LEN(H1240)&gt;1,RIGHT(H1240,1)="/"),LEFT(H1240,LEN(H1240)-1),H1240)))</f>
        <v/>
      </c>
      <c r="J1240">
        <f>IF(I1240="","",IFERROR(N(INDEX($A1240:$E1240,1,Rules!$H$16)),0))</f>
        <v/>
      </c>
      <c r="K1240">
        <f>IF(I1240="","",IFERROR(N(INDEX($A1240:$E1240,1,Rules!$H$17)),0))</f>
        <v/>
      </c>
      <c r="L1240">
        <f>IF(I1240="","",IFERROR(N(INDEX($A1240:$E1240,1,Rules!$H$18))*K1240,0))</f>
        <v/>
      </c>
      <c r="M1240">
        <f>IF(I1240="","",IF(COUNTIF(Crawl!$EC$2:$EC$2001,I1240)&gt;0,"Yes","No"))</f>
        <v/>
      </c>
    </row>
    <row r="1241">
      <c r="G1241">
        <f>IF(A1241="","",IF(LEFT(A1241,4)="http",IFERROR(MID(A1241,FIND("/",A1241,FIND("//",A1241)+2),2000),"/"),A1241))</f>
        <v/>
      </c>
      <c r="H1241">
        <f>IF(G1241="","",IFERROR(LEFT(SUBSTITUTE(G1241,"#","?"),FIND("?",SUBSTITUTE(G1241,"#","?"))-1),G1241))</f>
        <v/>
      </c>
      <c r="I1241">
        <f>IF(H1241="","",LOWER(IF(AND(LEN(H1241)&gt;1,RIGHT(H1241,1)="/"),LEFT(H1241,LEN(H1241)-1),H1241)))</f>
        <v/>
      </c>
      <c r="J1241">
        <f>IF(I1241="","",IFERROR(N(INDEX($A1241:$E1241,1,Rules!$H$16)),0))</f>
        <v/>
      </c>
      <c r="K1241">
        <f>IF(I1241="","",IFERROR(N(INDEX($A1241:$E1241,1,Rules!$H$17)),0))</f>
        <v/>
      </c>
      <c r="L1241">
        <f>IF(I1241="","",IFERROR(N(INDEX($A1241:$E1241,1,Rules!$H$18))*K1241,0))</f>
        <v/>
      </c>
      <c r="M1241">
        <f>IF(I1241="","",IF(COUNTIF(Crawl!$EC$2:$EC$2001,I1241)&gt;0,"Yes","No"))</f>
        <v/>
      </c>
    </row>
    <row r="1242">
      <c r="G1242">
        <f>IF(A1242="","",IF(LEFT(A1242,4)="http",IFERROR(MID(A1242,FIND("/",A1242,FIND("//",A1242)+2),2000),"/"),A1242))</f>
        <v/>
      </c>
      <c r="H1242">
        <f>IF(G1242="","",IFERROR(LEFT(SUBSTITUTE(G1242,"#","?"),FIND("?",SUBSTITUTE(G1242,"#","?"))-1),G1242))</f>
        <v/>
      </c>
      <c r="I1242">
        <f>IF(H1242="","",LOWER(IF(AND(LEN(H1242)&gt;1,RIGHT(H1242,1)="/"),LEFT(H1242,LEN(H1242)-1),H1242)))</f>
        <v/>
      </c>
      <c r="J1242">
        <f>IF(I1242="","",IFERROR(N(INDEX($A1242:$E1242,1,Rules!$H$16)),0))</f>
        <v/>
      </c>
      <c r="K1242">
        <f>IF(I1242="","",IFERROR(N(INDEX($A1242:$E1242,1,Rules!$H$17)),0))</f>
        <v/>
      </c>
      <c r="L1242">
        <f>IF(I1242="","",IFERROR(N(INDEX($A1242:$E1242,1,Rules!$H$18))*K1242,0))</f>
        <v/>
      </c>
      <c r="M1242">
        <f>IF(I1242="","",IF(COUNTIF(Crawl!$EC$2:$EC$2001,I1242)&gt;0,"Yes","No"))</f>
        <v/>
      </c>
    </row>
    <row r="1243">
      <c r="G1243">
        <f>IF(A1243="","",IF(LEFT(A1243,4)="http",IFERROR(MID(A1243,FIND("/",A1243,FIND("//",A1243)+2),2000),"/"),A1243))</f>
        <v/>
      </c>
      <c r="H1243">
        <f>IF(G1243="","",IFERROR(LEFT(SUBSTITUTE(G1243,"#","?"),FIND("?",SUBSTITUTE(G1243,"#","?"))-1),G1243))</f>
        <v/>
      </c>
      <c r="I1243">
        <f>IF(H1243="","",LOWER(IF(AND(LEN(H1243)&gt;1,RIGHT(H1243,1)="/"),LEFT(H1243,LEN(H1243)-1),H1243)))</f>
        <v/>
      </c>
      <c r="J1243">
        <f>IF(I1243="","",IFERROR(N(INDEX($A1243:$E1243,1,Rules!$H$16)),0))</f>
        <v/>
      </c>
      <c r="K1243">
        <f>IF(I1243="","",IFERROR(N(INDEX($A1243:$E1243,1,Rules!$H$17)),0))</f>
        <v/>
      </c>
      <c r="L1243">
        <f>IF(I1243="","",IFERROR(N(INDEX($A1243:$E1243,1,Rules!$H$18))*K1243,0))</f>
        <v/>
      </c>
      <c r="M1243">
        <f>IF(I1243="","",IF(COUNTIF(Crawl!$EC$2:$EC$2001,I1243)&gt;0,"Yes","No"))</f>
        <v/>
      </c>
    </row>
    <row r="1244">
      <c r="G1244">
        <f>IF(A1244="","",IF(LEFT(A1244,4)="http",IFERROR(MID(A1244,FIND("/",A1244,FIND("//",A1244)+2),2000),"/"),A1244))</f>
        <v/>
      </c>
      <c r="H1244">
        <f>IF(G1244="","",IFERROR(LEFT(SUBSTITUTE(G1244,"#","?"),FIND("?",SUBSTITUTE(G1244,"#","?"))-1),G1244))</f>
        <v/>
      </c>
      <c r="I1244">
        <f>IF(H1244="","",LOWER(IF(AND(LEN(H1244)&gt;1,RIGHT(H1244,1)="/"),LEFT(H1244,LEN(H1244)-1),H1244)))</f>
        <v/>
      </c>
      <c r="J1244">
        <f>IF(I1244="","",IFERROR(N(INDEX($A1244:$E1244,1,Rules!$H$16)),0))</f>
        <v/>
      </c>
      <c r="K1244">
        <f>IF(I1244="","",IFERROR(N(INDEX($A1244:$E1244,1,Rules!$H$17)),0))</f>
        <v/>
      </c>
      <c r="L1244">
        <f>IF(I1244="","",IFERROR(N(INDEX($A1244:$E1244,1,Rules!$H$18))*K1244,0))</f>
        <v/>
      </c>
      <c r="M1244">
        <f>IF(I1244="","",IF(COUNTIF(Crawl!$EC$2:$EC$2001,I1244)&gt;0,"Yes","No"))</f>
        <v/>
      </c>
    </row>
    <row r="1245">
      <c r="G1245">
        <f>IF(A1245="","",IF(LEFT(A1245,4)="http",IFERROR(MID(A1245,FIND("/",A1245,FIND("//",A1245)+2),2000),"/"),A1245))</f>
        <v/>
      </c>
      <c r="H1245">
        <f>IF(G1245="","",IFERROR(LEFT(SUBSTITUTE(G1245,"#","?"),FIND("?",SUBSTITUTE(G1245,"#","?"))-1),G1245))</f>
        <v/>
      </c>
      <c r="I1245">
        <f>IF(H1245="","",LOWER(IF(AND(LEN(H1245)&gt;1,RIGHT(H1245,1)="/"),LEFT(H1245,LEN(H1245)-1),H1245)))</f>
        <v/>
      </c>
      <c r="J1245">
        <f>IF(I1245="","",IFERROR(N(INDEX($A1245:$E1245,1,Rules!$H$16)),0))</f>
        <v/>
      </c>
      <c r="K1245">
        <f>IF(I1245="","",IFERROR(N(INDEX($A1245:$E1245,1,Rules!$H$17)),0))</f>
        <v/>
      </c>
      <c r="L1245">
        <f>IF(I1245="","",IFERROR(N(INDEX($A1245:$E1245,1,Rules!$H$18))*K1245,0))</f>
        <v/>
      </c>
      <c r="M1245">
        <f>IF(I1245="","",IF(COUNTIF(Crawl!$EC$2:$EC$2001,I1245)&gt;0,"Yes","No"))</f>
        <v/>
      </c>
    </row>
    <row r="1246">
      <c r="G1246">
        <f>IF(A1246="","",IF(LEFT(A1246,4)="http",IFERROR(MID(A1246,FIND("/",A1246,FIND("//",A1246)+2),2000),"/"),A1246))</f>
        <v/>
      </c>
      <c r="H1246">
        <f>IF(G1246="","",IFERROR(LEFT(SUBSTITUTE(G1246,"#","?"),FIND("?",SUBSTITUTE(G1246,"#","?"))-1),G1246))</f>
        <v/>
      </c>
      <c r="I1246">
        <f>IF(H1246="","",LOWER(IF(AND(LEN(H1246)&gt;1,RIGHT(H1246,1)="/"),LEFT(H1246,LEN(H1246)-1),H1246)))</f>
        <v/>
      </c>
      <c r="J1246">
        <f>IF(I1246="","",IFERROR(N(INDEX($A1246:$E1246,1,Rules!$H$16)),0))</f>
        <v/>
      </c>
      <c r="K1246">
        <f>IF(I1246="","",IFERROR(N(INDEX($A1246:$E1246,1,Rules!$H$17)),0))</f>
        <v/>
      </c>
      <c r="L1246">
        <f>IF(I1246="","",IFERROR(N(INDEX($A1246:$E1246,1,Rules!$H$18))*K1246,0))</f>
        <v/>
      </c>
      <c r="M1246">
        <f>IF(I1246="","",IF(COUNTIF(Crawl!$EC$2:$EC$2001,I1246)&gt;0,"Yes","No"))</f>
        <v/>
      </c>
    </row>
    <row r="1247">
      <c r="G1247">
        <f>IF(A1247="","",IF(LEFT(A1247,4)="http",IFERROR(MID(A1247,FIND("/",A1247,FIND("//",A1247)+2),2000),"/"),A1247))</f>
        <v/>
      </c>
      <c r="H1247">
        <f>IF(G1247="","",IFERROR(LEFT(SUBSTITUTE(G1247,"#","?"),FIND("?",SUBSTITUTE(G1247,"#","?"))-1),G1247))</f>
        <v/>
      </c>
      <c r="I1247">
        <f>IF(H1247="","",LOWER(IF(AND(LEN(H1247)&gt;1,RIGHT(H1247,1)="/"),LEFT(H1247,LEN(H1247)-1),H1247)))</f>
        <v/>
      </c>
      <c r="J1247">
        <f>IF(I1247="","",IFERROR(N(INDEX($A1247:$E1247,1,Rules!$H$16)),0))</f>
        <v/>
      </c>
      <c r="K1247">
        <f>IF(I1247="","",IFERROR(N(INDEX($A1247:$E1247,1,Rules!$H$17)),0))</f>
        <v/>
      </c>
      <c r="L1247">
        <f>IF(I1247="","",IFERROR(N(INDEX($A1247:$E1247,1,Rules!$H$18))*K1247,0))</f>
        <v/>
      </c>
      <c r="M1247">
        <f>IF(I1247="","",IF(COUNTIF(Crawl!$EC$2:$EC$2001,I1247)&gt;0,"Yes","No"))</f>
        <v/>
      </c>
    </row>
    <row r="1248">
      <c r="G1248">
        <f>IF(A1248="","",IF(LEFT(A1248,4)="http",IFERROR(MID(A1248,FIND("/",A1248,FIND("//",A1248)+2),2000),"/"),A1248))</f>
        <v/>
      </c>
      <c r="H1248">
        <f>IF(G1248="","",IFERROR(LEFT(SUBSTITUTE(G1248,"#","?"),FIND("?",SUBSTITUTE(G1248,"#","?"))-1),G1248))</f>
        <v/>
      </c>
      <c r="I1248">
        <f>IF(H1248="","",LOWER(IF(AND(LEN(H1248)&gt;1,RIGHT(H1248,1)="/"),LEFT(H1248,LEN(H1248)-1),H1248)))</f>
        <v/>
      </c>
      <c r="J1248">
        <f>IF(I1248="","",IFERROR(N(INDEX($A1248:$E1248,1,Rules!$H$16)),0))</f>
        <v/>
      </c>
      <c r="K1248">
        <f>IF(I1248="","",IFERROR(N(INDEX($A1248:$E1248,1,Rules!$H$17)),0))</f>
        <v/>
      </c>
      <c r="L1248">
        <f>IF(I1248="","",IFERROR(N(INDEX($A1248:$E1248,1,Rules!$H$18))*K1248,0))</f>
        <v/>
      </c>
      <c r="M1248">
        <f>IF(I1248="","",IF(COUNTIF(Crawl!$EC$2:$EC$2001,I1248)&gt;0,"Yes","No"))</f>
        <v/>
      </c>
    </row>
    <row r="1249">
      <c r="G1249">
        <f>IF(A1249="","",IF(LEFT(A1249,4)="http",IFERROR(MID(A1249,FIND("/",A1249,FIND("//",A1249)+2),2000),"/"),A1249))</f>
        <v/>
      </c>
      <c r="H1249">
        <f>IF(G1249="","",IFERROR(LEFT(SUBSTITUTE(G1249,"#","?"),FIND("?",SUBSTITUTE(G1249,"#","?"))-1),G1249))</f>
        <v/>
      </c>
      <c r="I1249">
        <f>IF(H1249="","",LOWER(IF(AND(LEN(H1249)&gt;1,RIGHT(H1249,1)="/"),LEFT(H1249,LEN(H1249)-1),H1249)))</f>
        <v/>
      </c>
      <c r="J1249">
        <f>IF(I1249="","",IFERROR(N(INDEX($A1249:$E1249,1,Rules!$H$16)),0))</f>
        <v/>
      </c>
      <c r="K1249">
        <f>IF(I1249="","",IFERROR(N(INDEX($A1249:$E1249,1,Rules!$H$17)),0))</f>
        <v/>
      </c>
      <c r="L1249">
        <f>IF(I1249="","",IFERROR(N(INDEX($A1249:$E1249,1,Rules!$H$18))*K1249,0))</f>
        <v/>
      </c>
      <c r="M1249">
        <f>IF(I1249="","",IF(COUNTIF(Crawl!$EC$2:$EC$2001,I1249)&gt;0,"Yes","No"))</f>
        <v/>
      </c>
    </row>
    <row r="1250">
      <c r="G1250">
        <f>IF(A1250="","",IF(LEFT(A1250,4)="http",IFERROR(MID(A1250,FIND("/",A1250,FIND("//",A1250)+2),2000),"/"),A1250))</f>
        <v/>
      </c>
      <c r="H1250">
        <f>IF(G1250="","",IFERROR(LEFT(SUBSTITUTE(G1250,"#","?"),FIND("?",SUBSTITUTE(G1250,"#","?"))-1),G1250))</f>
        <v/>
      </c>
      <c r="I1250">
        <f>IF(H1250="","",LOWER(IF(AND(LEN(H1250)&gt;1,RIGHT(H1250,1)="/"),LEFT(H1250,LEN(H1250)-1),H1250)))</f>
        <v/>
      </c>
      <c r="J1250">
        <f>IF(I1250="","",IFERROR(N(INDEX($A1250:$E1250,1,Rules!$H$16)),0))</f>
        <v/>
      </c>
      <c r="K1250">
        <f>IF(I1250="","",IFERROR(N(INDEX($A1250:$E1250,1,Rules!$H$17)),0))</f>
        <v/>
      </c>
      <c r="L1250">
        <f>IF(I1250="","",IFERROR(N(INDEX($A1250:$E1250,1,Rules!$H$18))*K1250,0))</f>
        <v/>
      </c>
      <c r="M1250">
        <f>IF(I1250="","",IF(COUNTIF(Crawl!$EC$2:$EC$2001,I1250)&gt;0,"Yes","No"))</f>
        <v/>
      </c>
    </row>
    <row r="1251">
      <c r="G1251">
        <f>IF(A1251="","",IF(LEFT(A1251,4)="http",IFERROR(MID(A1251,FIND("/",A1251,FIND("//",A1251)+2),2000),"/"),A1251))</f>
        <v/>
      </c>
      <c r="H1251">
        <f>IF(G1251="","",IFERROR(LEFT(SUBSTITUTE(G1251,"#","?"),FIND("?",SUBSTITUTE(G1251,"#","?"))-1),G1251))</f>
        <v/>
      </c>
      <c r="I1251">
        <f>IF(H1251="","",LOWER(IF(AND(LEN(H1251)&gt;1,RIGHT(H1251,1)="/"),LEFT(H1251,LEN(H1251)-1),H1251)))</f>
        <v/>
      </c>
      <c r="J1251">
        <f>IF(I1251="","",IFERROR(N(INDEX($A1251:$E1251,1,Rules!$H$16)),0))</f>
        <v/>
      </c>
      <c r="K1251">
        <f>IF(I1251="","",IFERROR(N(INDEX($A1251:$E1251,1,Rules!$H$17)),0))</f>
        <v/>
      </c>
      <c r="L1251">
        <f>IF(I1251="","",IFERROR(N(INDEX($A1251:$E1251,1,Rules!$H$18))*K1251,0))</f>
        <v/>
      </c>
      <c r="M1251">
        <f>IF(I1251="","",IF(COUNTIF(Crawl!$EC$2:$EC$2001,I1251)&gt;0,"Yes","No"))</f>
        <v/>
      </c>
    </row>
    <row r="1252">
      <c r="G1252">
        <f>IF(A1252="","",IF(LEFT(A1252,4)="http",IFERROR(MID(A1252,FIND("/",A1252,FIND("//",A1252)+2),2000),"/"),A1252))</f>
        <v/>
      </c>
      <c r="H1252">
        <f>IF(G1252="","",IFERROR(LEFT(SUBSTITUTE(G1252,"#","?"),FIND("?",SUBSTITUTE(G1252,"#","?"))-1),G1252))</f>
        <v/>
      </c>
      <c r="I1252">
        <f>IF(H1252="","",LOWER(IF(AND(LEN(H1252)&gt;1,RIGHT(H1252,1)="/"),LEFT(H1252,LEN(H1252)-1),H1252)))</f>
        <v/>
      </c>
      <c r="J1252">
        <f>IF(I1252="","",IFERROR(N(INDEX($A1252:$E1252,1,Rules!$H$16)),0))</f>
        <v/>
      </c>
      <c r="K1252">
        <f>IF(I1252="","",IFERROR(N(INDEX($A1252:$E1252,1,Rules!$H$17)),0))</f>
        <v/>
      </c>
      <c r="L1252">
        <f>IF(I1252="","",IFERROR(N(INDEX($A1252:$E1252,1,Rules!$H$18))*K1252,0))</f>
        <v/>
      </c>
      <c r="M1252">
        <f>IF(I1252="","",IF(COUNTIF(Crawl!$EC$2:$EC$2001,I1252)&gt;0,"Yes","No"))</f>
        <v/>
      </c>
    </row>
    <row r="1253">
      <c r="G1253">
        <f>IF(A1253="","",IF(LEFT(A1253,4)="http",IFERROR(MID(A1253,FIND("/",A1253,FIND("//",A1253)+2),2000),"/"),A1253))</f>
        <v/>
      </c>
      <c r="H1253">
        <f>IF(G1253="","",IFERROR(LEFT(SUBSTITUTE(G1253,"#","?"),FIND("?",SUBSTITUTE(G1253,"#","?"))-1),G1253))</f>
        <v/>
      </c>
      <c r="I1253">
        <f>IF(H1253="","",LOWER(IF(AND(LEN(H1253)&gt;1,RIGHT(H1253,1)="/"),LEFT(H1253,LEN(H1253)-1),H1253)))</f>
        <v/>
      </c>
      <c r="J1253">
        <f>IF(I1253="","",IFERROR(N(INDEX($A1253:$E1253,1,Rules!$H$16)),0))</f>
        <v/>
      </c>
      <c r="K1253">
        <f>IF(I1253="","",IFERROR(N(INDEX($A1253:$E1253,1,Rules!$H$17)),0))</f>
        <v/>
      </c>
      <c r="L1253">
        <f>IF(I1253="","",IFERROR(N(INDEX($A1253:$E1253,1,Rules!$H$18))*K1253,0))</f>
        <v/>
      </c>
      <c r="M1253">
        <f>IF(I1253="","",IF(COUNTIF(Crawl!$EC$2:$EC$2001,I1253)&gt;0,"Yes","No"))</f>
        <v/>
      </c>
    </row>
    <row r="1254">
      <c r="G1254">
        <f>IF(A1254="","",IF(LEFT(A1254,4)="http",IFERROR(MID(A1254,FIND("/",A1254,FIND("//",A1254)+2),2000),"/"),A1254))</f>
        <v/>
      </c>
      <c r="H1254">
        <f>IF(G1254="","",IFERROR(LEFT(SUBSTITUTE(G1254,"#","?"),FIND("?",SUBSTITUTE(G1254,"#","?"))-1),G1254))</f>
        <v/>
      </c>
      <c r="I1254">
        <f>IF(H1254="","",LOWER(IF(AND(LEN(H1254)&gt;1,RIGHT(H1254,1)="/"),LEFT(H1254,LEN(H1254)-1),H1254)))</f>
        <v/>
      </c>
      <c r="J1254">
        <f>IF(I1254="","",IFERROR(N(INDEX($A1254:$E1254,1,Rules!$H$16)),0))</f>
        <v/>
      </c>
      <c r="K1254">
        <f>IF(I1254="","",IFERROR(N(INDEX($A1254:$E1254,1,Rules!$H$17)),0))</f>
        <v/>
      </c>
      <c r="L1254">
        <f>IF(I1254="","",IFERROR(N(INDEX($A1254:$E1254,1,Rules!$H$18))*K1254,0))</f>
        <v/>
      </c>
      <c r="M1254">
        <f>IF(I1254="","",IF(COUNTIF(Crawl!$EC$2:$EC$2001,I1254)&gt;0,"Yes","No"))</f>
        <v/>
      </c>
    </row>
    <row r="1255">
      <c r="G1255">
        <f>IF(A1255="","",IF(LEFT(A1255,4)="http",IFERROR(MID(A1255,FIND("/",A1255,FIND("//",A1255)+2),2000),"/"),A1255))</f>
        <v/>
      </c>
      <c r="H1255">
        <f>IF(G1255="","",IFERROR(LEFT(SUBSTITUTE(G1255,"#","?"),FIND("?",SUBSTITUTE(G1255,"#","?"))-1),G1255))</f>
        <v/>
      </c>
      <c r="I1255">
        <f>IF(H1255="","",LOWER(IF(AND(LEN(H1255)&gt;1,RIGHT(H1255,1)="/"),LEFT(H1255,LEN(H1255)-1),H1255)))</f>
        <v/>
      </c>
      <c r="J1255">
        <f>IF(I1255="","",IFERROR(N(INDEX($A1255:$E1255,1,Rules!$H$16)),0))</f>
        <v/>
      </c>
      <c r="K1255">
        <f>IF(I1255="","",IFERROR(N(INDEX($A1255:$E1255,1,Rules!$H$17)),0))</f>
        <v/>
      </c>
      <c r="L1255">
        <f>IF(I1255="","",IFERROR(N(INDEX($A1255:$E1255,1,Rules!$H$18))*K1255,0))</f>
        <v/>
      </c>
      <c r="M1255">
        <f>IF(I1255="","",IF(COUNTIF(Crawl!$EC$2:$EC$2001,I1255)&gt;0,"Yes","No"))</f>
        <v/>
      </c>
    </row>
    <row r="1256">
      <c r="G1256">
        <f>IF(A1256="","",IF(LEFT(A1256,4)="http",IFERROR(MID(A1256,FIND("/",A1256,FIND("//",A1256)+2),2000),"/"),A1256))</f>
        <v/>
      </c>
      <c r="H1256">
        <f>IF(G1256="","",IFERROR(LEFT(SUBSTITUTE(G1256,"#","?"),FIND("?",SUBSTITUTE(G1256,"#","?"))-1),G1256))</f>
        <v/>
      </c>
      <c r="I1256">
        <f>IF(H1256="","",LOWER(IF(AND(LEN(H1256)&gt;1,RIGHT(H1256,1)="/"),LEFT(H1256,LEN(H1256)-1),H1256)))</f>
        <v/>
      </c>
      <c r="J1256">
        <f>IF(I1256="","",IFERROR(N(INDEX($A1256:$E1256,1,Rules!$H$16)),0))</f>
        <v/>
      </c>
      <c r="K1256">
        <f>IF(I1256="","",IFERROR(N(INDEX($A1256:$E1256,1,Rules!$H$17)),0))</f>
        <v/>
      </c>
      <c r="L1256">
        <f>IF(I1256="","",IFERROR(N(INDEX($A1256:$E1256,1,Rules!$H$18))*K1256,0))</f>
        <v/>
      </c>
      <c r="M1256">
        <f>IF(I1256="","",IF(COUNTIF(Crawl!$EC$2:$EC$2001,I1256)&gt;0,"Yes","No"))</f>
        <v/>
      </c>
    </row>
    <row r="1257">
      <c r="G1257">
        <f>IF(A1257="","",IF(LEFT(A1257,4)="http",IFERROR(MID(A1257,FIND("/",A1257,FIND("//",A1257)+2),2000),"/"),A1257))</f>
        <v/>
      </c>
      <c r="H1257">
        <f>IF(G1257="","",IFERROR(LEFT(SUBSTITUTE(G1257,"#","?"),FIND("?",SUBSTITUTE(G1257,"#","?"))-1),G1257))</f>
        <v/>
      </c>
      <c r="I1257">
        <f>IF(H1257="","",LOWER(IF(AND(LEN(H1257)&gt;1,RIGHT(H1257,1)="/"),LEFT(H1257,LEN(H1257)-1),H1257)))</f>
        <v/>
      </c>
      <c r="J1257">
        <f>IF(I1257="","",IFERROR(N(INDEX($A1257:$E1257,1,Rules!$H$16)),0))</f>
        <v/>
      </c>
      <c r="K1257">
        <f>IF(I1257="","",IFERROR(N(INDEX($A1257:$E1257,1,Rules!$H$17)),0))</f>
        <v/>
      </c>
      <c r="L1257">
        <f>IF(I1257="","",IFERROR(N(INDEX($A1257:$E1257,1,Rules!$H$18))*K1257,0))</f>
        <v/>
      </c>
      <c r="M1257">
        <f>IF(I1257="","",IF(COUNTIF(Crawl!$EC$2:$EC$2001,I1257)&gt;0,"Yes","No"))</f>
        <v/>
      </c>
    </row>
    <row r="1258">
      <c r="G1258">
        <f>IF(A1258="","",IF(LEFT(A1258,4)="http",IFERROR(MID(A1258,FIND("/",A1258,FIND("//",A1258)+2),2000),"/"),A1258))</f>
        <v/>
      </c>
      <c r="H1258">
        <f>IF(G1258="","",IFERROR(LEFT(SUBSTITUTE(G1258,"#","?"),FIND("?",SUBSTITUTE(G1258,"#","?"))-1),G1258))</f>
        <v/>
      </c>
      <c r="I1258">
        <f>IF(H1258="","",LOWER(IF(AND(LEN(H1258)&gt;1,RIGHT(H1258,1)="/"),LEFT(H1258,LEN(H1258)-1),H1258)))</f>
        <v/>
      </c>
      <c r="J1258">
        <f>IF(I1258="","",IFERROR(N(INDEX($A1258:$E1258,1,Rules!$H$16)),0))</f>
        <v/>
      </c>
      <c r="K1258">
        <f>IF(I1258="","",IFERROR(N(INDEX($A1258:$E1258,1,Rules!$H$17)),0))</f>
        <v/>
      </c>
      <c r="L1258">
        <f>IF(I1258="","",IFERROR(N(INDEX($A1258:$E1258,1,Rules!$H$18))*K1258,0))</f>
        <v/>
      </c>
      <c r="M1258">
        <f>IF(I1258="","",IF(COUNTIF(Crawl!$EC$2:$EC$2001,I1258)&gt;0,"Yes","No"))</f>
        <v/>
      </c>
    </row>
    <row r="1259">
      <c r="G1259">
        <f>IF(A1259="","",IF(LEFT(A1259,4)="http",IFERROR(MID(A1259,FIND("/",A1259,FIND("//",A1259)+2),2000),"/"),A1259))</f>
        <v/>
      </c>
      <c r="H1259">
        <f>IF(G1259="","",IFERROR(LEFT(SUBSTITUTE(G1259,"#","?"),FIND("?",SUBSTITUTE(G1259,"#","?"))-1),G1259))</f>
        <v/>
      </c>
      <c r="I1259">
        <f>IF(H1259="","",LOWER(IF(AND(LEN(H1259)&gt;1,RIGHT(H1259,1)="/"),LEFT(H1259,LEN(H1259)-1),H1259)))</f>
        <v/>
      </c>
      <c r="J1259">
        <f>IF(I1259="","",IFERROR(N(INDEX($A1259:$E1259,1,Rules!$H$16)),0))</f>
        <v/>
      </c>
      <c r="K1259">
        <f>IF(I1259="","",IFERROR(N(INDEX($A1259:$E1259,1,Rules!$H$17)),0))</f>
        <v/>
      </c>
      <c r="L1259">
        <f>IF(I1259="","",IFERROR(N(INDEX($A1259:$E1259,1,Rules!$H$18))*K1259,0))</f>
        <v/>
      </c>
      <c r="M1259">
        <f>IF(I1259="","",IF(COUNTIF(Crawl!$EC$2:$EC$2001,I1259)&gt;0,"Yes","No"))</f>
        <v/>
      </c>
    </row>
    <row r="1260">
      <c r="G1260">
        <f>IF(A1260="","",IF(LEFT(A1260,4)="http",IFERROR(MID(A1260,FIND("/",A1260,FIND("//",A1260)+2),2000),"/"),A1260))</f>
        <v/>
      </c>
      <c r="H1260">
        <f>IF(G1260="","",IFERROR(LEFT(SUBSTITUTE(G1260,"#","?"),FIND("?",SUBSTITUTE(G1260,"#","?"))-1),G1260))</f>
        <v/>
      </c>
      <c r="I1260">
        <f>IF(H1260="","",LOWER(IF(AND(LEN(H1260)&gt;1,RIGHT(H1260,1)="/"),LEFT(H1260,LEN(H1260)-1),H1260)))</f>
        <v/>
      </c>
      <c r="J1260">
        <f>IF(I1260="","",IFERROR(N(INDEX($A1260:$E1260,1,Rules!$H$16)),0))</f>
        <v/>
      </c>
      <c r="K1260">
        <f>IF(I1260="","",IFERROR(N(INDEX($A1260:$E1260,1,Rules!$H$17)),0))</f>
        <v/>
      </c>
      <c r="L1260">
        <f>IF(I1260="","",IFERROR(N(INDEX($A1260:$E1260,1,Rules!$H$18))*K1260,0))</f>
        <v/>
      </c>
      <c r="M1260">
        <f>IF(I1260="","",IF(COUNTIF(Crawl!$EC$2:$EC$2001,I1260)&gt;0,"Yes","No"))</f>
        <v/>
      </c>
    </row>
    <row r="1261">
      <c r="G1261">
        <f>IF(A1261="","",IF(LEFT(A1261,4)="http",IFERROR(MID(A1261,FIND("/",A1261,FIND("//",A1261)+2),2000),"/"),A1261))</f>
        <v/>
      </c>
      <c r="H1261">
        <f>IF(G1261="","",IFERROR(LEFT(SUBSTITUTE(G1261,"#","?"),FIND("?",SUBSTITUTE(G1261,"#","?"))-1),G1261))</f>
        <v/>
      </c>
      <c r="I1261">
        <f>IF(H1261="","",LOWER(IF(AND(LEN(H1261)&gt;1,RIGHT(H1261,1)="/"),LEFT(H1261,LEN(H1261)-1),H1261)))</f>
        <v/>
      </c>
      <c r="J1261">
        <f>IF(I1261="","",IFERROR(N(INDEX($A1261:$E1261,1,Rules!$H$16)),0))</f>
        <v/>
      </c>
      <c r="K1261">
        <f>IF(I1261="","",IFERROR(N(INDEX($A1261:$E1261,1,Rules!$H$17)),0))</f>
        <v/>
      </c>
      <c r="L1261">
        <f>IF(I1261="","",IFERROR(N(INDEX($A1261:$E1261,1,Rules!$H$18))*K1261,0))</f>
        <v/>
      </c>
      <c r="M1261">
        <f>IF(I1261="","",IF(COUNTIF(Crawl!$EC$2:$EC$2001,I1261)&gt;0,"Yes","No"))</f>
        <v/>
      </c>
    </row>
    <row r="1262">
      <c r="G1262">
        <f>IF(A1262="","",IF(LEFT(A1262,4)="http",IFERROR(MID(A1262,FIND("/",A1262,FIND("//",A1262)+2),2000),"/"),A1262))</f>
        <v/>
      </c>
      <c r="H1262">
        <f>IF(G1262="","",IFERROR(LEFT(SUBSTITUTE(G1262,"#","?"),FIND("?",SUBSTITUTE(G1262,"#","?"))-1),G1262))</f>
        <v/>
      </c>
      <c r="I1262">
        <f>IF(H1262="","",LOWER(IF(AND(LEN(H1262)&gt;1,RIGHT(H1262,1)="/"),LEFT(H1262,LEN(H1262)-1),H1262)))</f>
        <v/>
      </c>
      <c r="J1262">
        <f>IF(I1262="","",IFERROR(N(INDEX($A1262:$E1262,1,Rules!$H$16)),0))</f>
        <v/>
      </c>
      <c r="K1262">
        <f>IF(I1262="","",IFERROR(N(INDEX($A1262:$E1262,1,Rules!$H$17)),0))</f>
        <v/>
      </c>
      <c r="L1262">
        <f>IF(I1262="","",IFERROR(N(INDEX($A1262:$E1262,1,Rules!$H$18))*K1262,0))</f>
        <v/>
      </c>
      <c r="M1262">
        <f>IF(I1262="","",IF(COUNTIF(Crawl!$EC$2:$EC$2001,I1262)&gt;0,"Yes","No"))</f>
        <v/>
      </c>
    </row>
    <row r="1263">
      <c r="G1263">
        <f>IF(A1263="","",IF(LEFT(A1263,4)="http",IFERROR(MID(A1263,FIND("/",A1263,FIND("//",A1263)+2),2000),"/"),A1263))</f>
        <v/>
      </c>
      <c r="H1263">
        <f>IF(G1263="","",IFERROR(LEFT(SUBSTITUTE(G1263,"#","?"),FIND("?",SUBSTITUTE(G1263,"#","?"))-1),G1263))</f>
        <v/>
      </c>
      <c r="I1263">
        <f>IF(H1263="","",LOWER(IF(AND(LEN(H1263)&gt;1,RIGHT(H1263,1)="/"),LEFT(H1263,LEN(H1263)-1),H1263)))</f>
        <v/>
      </c>
      <c r="J1263">
        <f>IF(I1263="","",IFERROR(N(INDEX($A1263:$E1263,1,Rules!$H$16)),0))</f>
        <v/>
      </c>
      <c r="K1263">
        <f>IF(I1263="","",IFERROR(N(INDEX($A1263:$E1263,1,Rules!$H$17)),0))</f>
        <v/>
      </c>
      <c r="L1263">
        <f>IF(I1263="","",IFERROR(N(INDEX($A1263:$E1263,1,Rules!$H$18))*K1263,0))</f>
        <v/>
      </c>
      <c r="M1263">
        <f>IF(I1263="","",IF(COUNTIF(Crawl!$EC$2:$EC$2001,I1263)&gt;0,"Yes","No"))</f>
        <v/>
      </c>
    </row>
    <row r="1264">
      <c r="G1264">
        <f>IF(A1264="","",IF(LEFT(A1264,4)="http",IFERROR(MID(A1264,FIND("/",A1264,FIND("//",A1264)+2),2000),"/"),A1264))</f>
        <v/>
      </c>
      <c r="H1264">
        <f>IF(G1264="","",IFERROR(LEFT(SUBSTITUTE(G1264,"#","?"),FIND("?",SUBSTITUTE(G1264,"#","?"))-1),G1264))</f>
        <v/>
      </c>
      <c r="I1264">
        <f>IF(H1264="","",LOWER(IF(AND(LEN(H1264)&gt;1,RIGHT(H1264,1)="/"),LEFT(H1264,LEN(H1264)-1),H1264)))</f>
        <v/>
      </c>
      <c r="J1264">
        <f>IF(I1264="","",IFERROR(N(INDEX($A1264:$E1264,1,Rules!$H$16)),0))</f>
        <v/>
      </c>
      <c r="K1264">
        <f>IF(I1264="","",IFERROR(N(INDEX($A1264:$E1264,1,Rules!$H$17)),0))</f>
        <v/>
      </c>
      <c r="L1264">
        <f>IF(I1264="","",IFERROR(N(INDEX($A1264:$E1264,1,Rules!$H$18))*K1264,0))</f>
        <v/>
      </c>
      <c r="M1264">
        <f>IF(I1264="","",IF(COUNTIF(Crawl!$EC$2:$EC$2001,I1264)&gt;0,"Yes","No"))</f>
        <v/>
      </c>
    </row>
    <row r="1265">
      <c r="G1265">
        <f>IF(A1265="","",IF(LEFT(A1265,4)="http",IFERROR(MID(A1265,FIND("/",A1265,FIND("//",A1265)+2),2000),"/"),A1265))</f>
        <v/>
      </c>
      <c r="H1265">
        <f>IF(G1265="","",IFERROR(LEFT(SUBSTITUTE(G1265,"#","?"),FIND("?",SUBSTITUTE(G1265,"#","?"))-1),G1265))</f>
        <v/>
      </c>
      <c r="I1265">
        <f>IF(H1265="","",LOWER(IF(AND(LEN(H1265)&gt;1,RIGHT(H1265,1)="/"),LEFT(H1265,LEN(H1265)-1),H1265)))</f>
        <v/>
      </c>
      <c r="J1265">
        <f>IF(I1265="","",IFERROR(N(INDEX($A1265:$E1265,1,Rules!$H$16)),0))</f>
        <v/>
      </c>
      <c r="K1265">
        <f>IF(I1265="","",IFERROR(N(INDEX($A1265:$E1265,1,Rules!$H$17)),0))</f>
        <v/>
      </c>
      <c r="L1265">
        <f>IF(I1265="","",IFERROR(N(INDEX($A1265:$E1265,1,Rules!$H$18))*K1265,0))</f>
        <v/>
      </c>
      <c r="M1265">
        <f>IF(I1265="","",IF(COUNTIF(Crawl!$EC$2:$EC$2001,I1265)&gt;0,"Yes","No"))</f>
        <v/>
      </c>
    </row>
    <row r="1266">
      <c r="G1266">
        <f>IF(A1266="","",IF(LEFT(A1266,4)="http",IFERROR(MID(A1266,FIND("/",A1266,FIND("//",A1266)+2),2000),"/"),A1266))</f>
        <v/>
      </c>
      <c r="H1266">
        <f>IF(G1266="","",IFERROR(LEFT(SUBSTITUTE(G1266,"#","?"),FIND("?",SUBSTITUTE(G1266,"#","?"))-1),G1266))</f>
        <v/>
      </c>
      <c r="I1266">
        <f>IF(H1266="","",LOWER(IF(AND(LEN(H1266)&gt;1,RIGHT(H1266,1)="/"),LEFT(H1266,LEN(H1266)-1),H1266)))</f>
        <v/>
      </c>
      <c r="J1266">
        <f>IF(I1266="","",IFERROR(N(INDEX($A1266:$E1266,1,Rules!$H$16)),0))</f>
        <v/>
      </c>
      <c r="K1266">
        <f>IF(I1266="","",IFERROR(N(INDEX($A1266:$E1266,1,Rules!$H$17)),0))</f>
        <v/>
      </c>
      <c r="L1266">
        <f>IF(I1266="","",IFERROR(N(INDEX($A1266:$E1266,1,Rules!$H$18))*K1266,0))</f>
        <v/>
      </c>
      <c r="M1266">
        <f>IF(I1266="","",IF(COUNTIF(Crawl!$EC$2:$EC$2001,I1266)&gt;0,"Yes","No"))</f>
        <v/>
      </c>
    </row>
    <row r="1267">
      <c r="G1267">
        <f>IF(A1267="","",IF(LEFT(A1267,4)="http",IFERROR(MID(A1267,FIND("/",A1267,FIND("//",A1267)+2),2000),"/"),A1267))</f>
        <v/>
      </c>
      <c r="H1267">
        <f>IF(G1267="","",IFERROR(LEFT(SUBSTITUTE(G1267,"#","?"),FIND("?",SUBSTITUTE(G1267,"#","?"))-1),G1267))</f>
        <v/>
      </c>
      <c r="I1267">
        <f>IF(H1267="","",LOWER(IF(AND(LEN(H1267)&gt;1,RIGHT(H1267,1)="/"),LEFT(H1267,LEN(H1267)-1),H1267)))</f>
        <v/>
      </c>
      <c r="J1267">
        <f>IF(I1267="","",IFERROR(N(INDEX($A1267:$E1267,1,Rules!$H$16)),0))</f>
        <v/>
      </c>
      <c r="K1267">
        <f>IF(I1267="","",IFERROR(N(INDEX($A1267:$E1267,1,Rules!$H$17)),0))</f>
        <v/>
      </c>
      <c r="L1267">
        <f>IF(I1267="","",IFERROR(N(INDEX($A1267:$E1267,1,Rules!$H$18))*K1267,0))</f>
        <v/>
      </c>
      <c r="M1267">
        <f>IF(I1267="","",IF(COUNTIF(Crawl!$EC$2:$EC$2001,I1267)&gt;0,"Yes","No"))</f>
        <v/>
      </c>
    </row>
    <row r="1268">
      <c r="G1268">
        <f>IF(A1268="","",IF(LEFT(A1268,4)="http",IFERROR(MID(A1268,FIND("/",A1268,FIND("//",A1268)+2),2000),"/"),A1268))</f>
        <v/>
      </c>
      <c r="H1268">
        <f>IF(G1268="","",IFERROR(LEFT(SUBSTITUTE(G1268,"#","?"),FIND("?",SUBSTITUTE(G1268,"#","?"))-1),G1268))</f>
        <v/>
      </c>
      <c r="I1268">
        <f>IF(H1268="","",LOWER(IF(AND(LEN(H1268)&gt;1,RIGHT(H1268,1)="/"),LEFT(H1268,LEN(H1268)-1),H1268)))</f>
        <v/>
      </c>
      <c r="J1268">
        <f>IF(I1268="","",IFERROR(N(INDEX($A1268:$E1268,1,Rules!$H$16)),0))</f>
        <v/>
      </c>
      <c r="K1268">
        <f>IF(I1268="","",IFERROR(N(INDEX($A1268:$E1268,1,Rules!$H$17)),0))</f>
        <v/>
      </c>
      <c r="L1268">
        <f>IF(I1268="","",IFERROR(N(INDEX($A1268:$E1268,1,Rules!$H$18))*K1268,0))</f>
        <v/>
      </c>
      <c r="M1268">
        <f>IF(I1268="","",IF(COUNTIF(Crawl!$EC$2:$EC$2001,I1268)&gt;0,"Yes","No"))</f>
        <v/>
      </c>
    </row>
    <row r="1269">
      <c r="G1269">
        <f>IF(A1269="","",IF(LEFT(A1269,4)="http",IFERROR(MID(A1269,FIND("/",A1269,FIND("//",A1269)+2),2000),"/"),A1269))</f>
        <v/>
      </c>
      <c r="H1269">
        <f>IF(G1269="","",IFERROR(LEFT(SUBSTITUTE(G1269,"#","?"),FIND("?",SUBSTITUTE(G1269,"#","?"))-1),G1269))</f>
        <v/>
      </c>
      <c r="I1269">
        <f>IF(H1269="","",LOWER(IF(AND(LEN(H1269)&gt;1,RIGHT(H1269,1)="/"),LEFT(H1269,LEN(H1269)-1),H1269)))</f>
        <v/>
      </c>
      <c r="J1269">
        <f>IF(I1269="","",IFERROR(N(INDEX($A1269:$E1269,1,Rules!$H$16)),0))</f>
        <v/>
      </c>
      <c r="K1269">
        <f>IF(I1269="","",IFERROR(N(INDEX($A1269:$E1269,1,Rules!$H$17)),0))</f>
        <v/>
      </c>
      <c r="L1269">
        <f>IF(I1269="","",IFERROR(N(INDEX($A1269:$E1269,1,Rules!$H$18))*K1269,0))</f>
        <v/>
      </c>
      <c r="M1269">
        <f>IF(I1269="","",IF(COUNTIF(Crawl!$EC$2:$EC$2001,I1269)&gt;0,"Yes","No"))</f>
        <v/>
      </c>
    </row>
    <row r="1270">
      <c r="G1270">
        <f>IF(A1270="","",IF(LEFT(A1270,4)="http",IFERROR(MID(A1270,FIND("/",A1270,FIND("//",A1270)+2),2000),"/"),A1270))</f>
        <v/>
      </c>
      <c r="H1270">
        <f>IF(G1270="","",IFERROR(LEFT(SUBSTITUTE(G1270,"#","?"),FIND("?",SUBSTITUTE(G1270,"#","?"))-1),G1270))</f>
        <v/>
      </c>
      <c r="I1270">
        <f>IF(H1270="","",LOWER(IF(AND(LEN(H1270)&gt;1,RIGHT(H1270,1)="/"),LEFT(H1270,LEN(H1270)-1),H1270)))</f>
        <v/>
      </c>
      <c r="J1270">
        <f>IF(I1270="","",IFERROR(N(INDEX($A1270:$E1270,1,Rules!$H$16)),0))</f>
        <v/>
      </c>
      <c r="K1270">
        <f>IF(I1270="","",IFERROR(N(INDEX($A1270:$E1270,1,Rules!$H$17)),0))</f>
        <v/>
      </c>
      <c r="L1270">
        <f>IF(I1270="","",IFERROR(N(INDEX($A1270:$E1270,1,Rules!$H$18))*K1270,0))</f>
        <v/>
      </c>
      <c r="M1270">
        <f>IF(I1270="","",IF(COUNTIF(Crawl!$EC$2:$EC$2001,I1270)&gt;0,"Yes","No"))</f>
        <v/>
      </c>
    </row>
    <row r="1271">
      <c r="G1271">
        <f>IF(A1271="","",IF(LEFT(A1271,4)="http",IFERROR(MID(A1271,FIND("/",A1271,FIND("//",A1271)+2),2000),"/"),A1271))</f>
        <v/>
      </c>
      <c r="H1271">
        <f>IF(G1271="","",IFERROR(LEFT(SUBSTITUTE(G1271,"#","?"),FIND("?",SUBSTITUTE(G1271,"#","?"))-1),G1271))</f>
        <v/>
      </c>
      <c r="I1271">
        <f>IF(H1271="","",LOWER(IF(AND(LEN(H1271)&gt;1,RIGHT(H1271,1)="/"),LEFT(H1271,LEN(H1271)-1),H1271)))</f>
        <v/>
      </c>
      <c r="J1271">
        <f>IF(I1271="","",IFERROR(N(INDEX($A1271:$E1271,1,Rules!$H$16)),0))</f>
        <v/>
      </c>
      <c r="K1271">
        <f>IF(I1271="","",IFERROR(N(INDEX($A1271:$E1271,1,Rules!$H$17)),0))</f>
        <v/>
      </c>
      <c r="L1271">
        <f>IF(I1271="","",IFERROR(N(INDEX($A1271:$E1271,1,Rules!$H$18))*K1271,0))</f>
        <v/>
      </c>
      <c r="M1271">
        <f>IF(I1271="","",IF(COUNTIF(Crawl!$EC$2:$EC$2001,I1271)&gt;0,"Yes","No"))</f>
        <v/>
      </c>
    </row>
    <row r="1272">
      <c r="G1272">
        <f>IF(A1272="","",IF(LEFT(A1272,4)="http",IFERROR(MID(A1272,FIND("/",A1272,FIND("//",A1272)+2),2000),"/"),A1272))</f>
        <v/>
      </c>
      <c r="H1272">
        <f>IF(G1272="","",IFERROR(LEFT(SUBSTITUTE(G1272,"#","?"),FIND("?",SUBSTITUTE(G1272,"#","?"))-1),G1272))</f>
        <v/>
      </c>
      <c r="I1272">
        <f>IF(H1272="","",LOWER(IF(AND(LEN(H1272)&gt;1,RIGHT(H1272,1)="/"),LEFT(H1272,LEN(H1272)-1),H1272)))</f>
        <v/>
      </c>
      <c r="J1272">
        <f>IF(I1272="","",IFERROR(N(INDEX($A1272:$E1272,1,Rules!$H$16)),0))</f>
        <v/>
      </c>
      <c r="K1272">
        <f>IF(I1272="","",IFERROR(N(INDEX($A1272:$E1272,1,Rules!$H$17)),0))</f>
        <v/>
      </c>
      <c r="L1272">
        <f>IF(I1272="","",IFERROR(N(INDEX($A1272:$E1272,1,Rules!$H$18))*K1272,0))</f>
        <v/>
      </c>
      <c r="M1272">
        <f>IF(I1272="","",IF(COUNTIF(Crawl!$EC$2:$EC$2001,I1272)&gt;0,"Yes","No"))</f>
        <v/>
      </c>
    </row>
    <row r="1273">
      <c r="G1273">
        <f>IF(A1273="","",IF(LEFT(A1273,4)="http",IFERROR(MID(A1273,FIND("/",A1273,FIND("//",A1273)+2),2000),"/"),A1273))</f>
        <v/>
      </c>
      <c r="H1273">
        <f>IF(G1273="","",IFERROR(LEFT(SUBSTITUTE(G1273,"#","?"),FIND("?",SUBSTITUTE(G1273,"#","?"))-1),G1273))</f>
        <v/>
      </c>
      <c r="I1273">
        <f>IF(H1273="","",LOWER(IF(AND(LEN(H1273)&gt;1,RIGHT(H1273,1)="/"),LEFT(H1273,LEN(H1273)-1),H1273)))</f>
        <v/>
      </c>
      <c r="J1273">
        <f>IF(I1273="","",IFERROR(N(INDEX($A1273:$E1273,1,Rules!$H$16)),0))</f>
        <v/>
      </c>
      <c r="K1273">
        <f>IF(I1273="","",IFERROR(N(INDEX($A1273:$E1273,1,Rules!$H$17)),0))</f>
        <v/>
      </c>
      <c r="L1273">
        <f>IF(I1273="","",IFERROR(N(INDEX($A1273:$E1273,1,Rules!$H$18))*K1273,0))</f>
        <v/>
      </c>
      <c r="M1273">
        <f>IF(I1273="","",IF(COUNTIF(Crawl!$EC$2:$EC$2001,I1273)&gt;0,"Yes","No"))</f>
        <v/>
      </c>
    </row>
    <row r="1274">
      <c r="G1274">
        <f>IF(A1274="","",IF(LEFT(A1274,4)="http",IFERROR(MID(A1274,FIND("/",A1274,FIND("//",A1274)+2),2000),"/"),A1274))</f>
        <v/>
      </c>
      <c r="H1274">
        <f>IF(G1274="","",IFERROR(LEFT(SUBSTITUTE(G1274,"#","?"),FIND("?",SUBSTITUTE(G1274,"#","?"))-1),G1274))</f>
        <v/>
      </c>
      <c r="I1274">
        <f>IF(H1274="","",LOWER(IF(AND(LEN(H1274)&gt;1,RIGHT(H1274,1)="/"),LEFT(H1274,LEN(H1274)-1),H1274)))</f>
        <v/>
      </c>
      <c r="J1274">
        <f>IF(I1274="","",IFERROR(N(INDEX($A1274:$E1274,1,Rules!$H$16)),0))</f>
        <v/>
      </c>
      <c r="K1274">
        <f>IF(I1274="","",IFERROR(N(INDEX($A1274:$E1274,1,Rules!$H$17)),0))</f>
        <v/>
      </c>
      <c r="L1274">
        <f>IF(I1274="","",IFERROR(N(INDEX($A1274:$E1274,1,Rules!$H$18))*K1274,0))</f>
        <v/>
      </c>
      <c r="M1274">
        <f>IF(I1274="","",IF(COUNTIF(Crawl!$EC$2:$EC$2001,I1274)&gt;0,"Yes","No"))</f>
        <v/>
      </c>
    </row>
    <row r="1275">
      <c r="G1275">
        <f>IF(A1275="","",IF(LEFT(A1275,4)="http",IFERROR(MID(A1275,FIND("/",A1275,FIND("//",A1275)+2),2000),"/"),A1275))</f>
        <v/>
      </c>
      <c r="H1275">
        <f>IF(G1275="","",IFERROR(LEFT(SUBSTITUTE(G1275,"#","?"),FIND("?",SUBSTITUTE(G1275,"#","?"))-1),G1275))</f>
        <v/>
      </c>
      <c r="I1275">
        <f>IF(H1275="","",LOWER(IF(AND(LEN(H1275)&gt;1,RIGHT(H1275,1)="/"),LEFT(H1275,LEN(H1275)-1),H1275)))</f>
        <v/>
      </c>
      <c r="J1275">
        <f>IF(I1275="","",IFERROR(N(INDEX($A1275:$E1275,1,Rules!$H$16)),0))</f>
        <v/>
      </c>
      <c r="K1275">
        <f>IF(I1275="","",IFERROR(N(INDEX($A1275:$E1275,1,Rules!$H$17)),0))</f>
        <v/>
      </c>
      <c r="L1275">
        <f>IF(I1275="","",IFERROR(N(INDEX($A1275:$E1275,1,Rules!$H$18))*K1275,0))</f>
        <v/>
      </c>
      <c r="M1275">
        <f>IF(I1275="","",IF(COUNTIF(Crawl!$EC$2:$EC$2001,I1275)&gt;0,"Yes","No"))</f>
        <v/>
      </c>
    </row>
    <row r="1276">
      <c r="G1276">
        <f>IF(A1276="","",IF(LEFT(A1276,4)="http",IFERROR(MID(A1276,FIND("/",A1276,FIND("//",A1276)+2),2000),"/"),A1276))</f>
        <v/>
      </c>
      <c r="H1276">
        <f>IF(G1276="","",IFERROR(LEFT(SUBSTITUTE(G1276,"#","?"),FIND("?",SUBSTITUTE(G1276,"#","?"))-1),G1276))</f>
        <v/>
      </c>
      <c r="I1276">
        <f>IF(H1276="","",LOWER(IF(AND(LEN(H1276)&gt;1,RIGHT(H1276,1)="/"),LEFT(H1276,LEN(H1276)-1),H1276)))</f>
        <v/>
      </c>
      <c r="J1276">
        <f>IF(I1276="","",IFERROR(N(INDEX($A1276:$E1276,1,Rules!$H$16)),0))</f>
        <v/>
      </c>
      <c r="K1276">
        <f>IF(I1276="","",IFERROR(N(INDEX($A1276:$E1276,1,Rules!$H$17)),0))</f>
        <v/>
      </c>
      <c r="L1276">
        <f>IF(I1276="","",IFERROR(N(INDEX($A1276:$E1276,1,Rules!$H$18))*K1276,0))</f>
        <v/>
      </c>
      <c r="M1276">
        <f>IF(I1276="","",IF(COUNTIF(Crawl!$EC$2:$EC$2001,I1276)&gt;0,"Yes","No"))</f>
        <v/>
      </c>
    </row>
    <row r="1277">
      <c r="G1277">
        <f>IF(A1277="","",IF(LEFT(A1277,4)="http",IFERROR(MID(A1277,FIND("/",A1277,FIND("//",A1277)+2),2000),"/"),A1277))</f>
        <v/>
      </c>
      <c r="H1277">
        <f>IF(G1277="","",IFERROR(LEFT(SUBSTITUTE(G1277,"#","?"),FIND("?",SUBSTITUTE(G1277,"#","?"))-1),G1277))</f>
        <v/>
      </c>
      <c r="I1277">
        <f>IF(H1277="","",LOWER(IF(AND(LEN(H1277)&gt;1,RIGHT(H1277,1)="/"),LEFT(H1277,LEN(H1277)-1),H1277)))</f>
        <v/>
      </c>
      <c r="J1277">
        <f>IF(I1277="","",IFERROR(N(INDEX($A1277:$E1277,1,Rules!$H$16)),0))</f>
        <v/>
      </c>
      <c r="K1277">
        <f>IF(I1277="","",IFERROR(N(INDEX($A1277:$E1277,1,Rules!$H$17)),0))</f>
        <v/>
      </c>
      <c r="L1277">
        <f>IF(I1277="","",IFERROR(N(INDEX($A1277:$E1277,1,Rules!$H$18))*K1277,0))</f>
        <v/>
      </c>
      <c r="M1277">
        <f>IF(I1277="","",IF(COUNTIF(Crawl!$EC$2:$EC$2001,I1277)&gt;0,"Yes","No"))</f>
        <v/>
      </c>
    </row>
    <row r="1278">
      <c r="G1278">
        <f>IF(A1278="","",IF(LEFT(A1278,4)="http",IFERROR(MID(A1278,FIND("/",A1278,FIND("//",A1278)+2),2000),"/"),A1278))</f>
        <v/>
      </c>
      <c r="H1278">
        <f>IF(G1278="","",IFERROR(LEFT(SUBSTITUTE(G1278,"#","?"),FIND("?",SUBSTITUTE(G1278,"#","?"))-1),G1278))</f>
        <v/>
      </c>
      <c r="I1278">
        <f>IF(H1278="","",LOWER(IF(AND(LEN(H1278)&gt;1,RIGHT(H1278,1)="/"),LEFT(H1278,LEN(H1278)-1),H1278)))</f>
        <v/>
      </c>
      <c r="J1278">
        <f>IF(I1278="","",IFERROR(N(INDEX($A1278:$E1278,1,Rules!$H$16)),0))</f>
        <v/>
      </c>
      <c r="K1278">
        <f>IF(I1278="","",IFERROR(N(INDEX($A1278:$E1278,1,Rules!$H$17)),0))</f>
        <v/>
      </c>
      <c r="L1278">
        <f>IF(I1278="","",IFERROR(N(INDEX($A1278:$E1278,1,Rules!$H$18))*K1278,0))</f>
        <v/>
      </c>
      <c r="M1278">
        <f>IF(I1278="","",IF(COUNTIF(Crawl!$EC$2:$EC$2001,I1278)&gt;0,"Yes","No"))</f>
        <v/>
      </c>
    </row>
    <row r="1279">
      <c r="G1279">
        <f>IF(A1279="","",IF(LEFT(A1279,4)="http",IFERROR(MID(A1279,FIND("/",A1279,FIND("//",A1279)+2),2000),"/"),A1279))</f>
        <v/>
      </c>
      <c r="H1279">
        <f>IF(G1279="","",IFERROR(LEFT(SUBSTITUTE(G1279,"#","?"),FIND("?",SUBSTITUTE(G1279,"#","?"))-1),G1279))</f>
        <v/>
      </c>
      <c r="I1279">
        <f>IF(H1279="","",LOWER(IF(AND(LEN(H1279)&gt;1,RIGHT(H1279,1)="/"),LEFT(H1279,LEN(H1279)-1),H1279)))</f>
        <v/>
      </c>
      <c r="J1279">
        <f>IF(I1279="","",IFERROR(N(INDEX($A1279:$E1279,1,Rules!$H$16)),0))</f>
        <v/>
      </c>
      <c r="K1279">
        <f>IF(I1279="","",IFERROR(N(INDEX($A1279:$E1279,1,Rules!$H$17)),0))</f>
        <v/>
      </c>
      <c r="L1279">
        <f>IF(I1279="","",IFERROR(N(INDEX($A1279:$E1279,1,Rules!$H$18))*K1279,0))</f>
        <v/>
      </c>
      <c r="M1279">
        <f>IF(I1279="","",IF(COUNTIF(Crawl!$EC$2:$EC$2001,I1279)&gt;0,"Yes","No"))</f>
        <v/>
      </c>
    </row>
    <row r="1280">
      <c r="G1280">
        <f>IF(A1280="","",IF(LEFT(A1280,4)="http",IFERROR(MID(A1280,FIND("/",A1280,FIND("//",A1280)+2),2000),"/"),A1280))</f>
        <v/>
      </c>
      <c r="H1280">
        <f>IF(G1280="","",IFERROR(LEFT(SUBSTITUTE(G1280,"#","?"),FIND("?",SUBSTITUTE(G1280,"#","?"))-1),G1280))</f>
        <v/>
      </c>
      <c r="I1280">
        <f>IF(H1280="","",LOWER(IF(AND(LEN(H1280)&gt;1,RIGHT(H1280,1)="/"),LEFT(H1280,LEN(H1280)-1),H1280)))</f>
        <v/>
      </c>
      <c r="J1280">
        <f>IF(I1280="","",IFERROR(N(INDEX($A1280:$E1280,1,Rules!$H$16)),0))</f>
        <v/>
      </c>
      <c r="K1280">
        <f>IF(I1280="","",IFERROR(N(INDEX($A1280:$E1280,1,Rules!$H$17)),0))</f>
        <v/>
      </c>
      <c r="L1280">
        <f>IF(I1280="","",IFERROR(N(INDEX($A1280:$E1280,1,Rules!$H$18))*K1280,0))</f>
        <v/>
      </c>
      <c r="M1280">
        <f>IF(I1280="","",IF(COUNTIF(Crawl!$EC$2:$EC$2001,I1280)&gt;0,"Yes","No"))</f>
        <v/>
      </c>
    </row>
    <row r="1281">
      <c r="G1281">
        <f>IF(A1281="","",IF(LEFT(A1281,4)="http",IFERROR(MID(A1281,FIND("/",A1281,FIND("//",A1281)+2),2000),"/"),A1281))</f>
        <v/>
      </c>
      <c r="H1281">
        <f>IF(G1281="","",IFERROR(LEFT(SUBSTITUTE(G1281,"#","?"),FIND("?",SUBSTITUTE(G1281,"#","?"))-1),G1281))</f>
        <v/>
      </c>
      <c r="I1281">
        <f>IF(H1281="","",LOWER(IF(AND(LEN(H1281)&gt;1,RIGHT(H1281,1)="/"),LEFT(H1281,LEN(H1281)-1),H1281)))</f>
        <v/>
      </c>
      <c r="J1281">
        <f>IF(I1281="","",IFERROR(N(INDEX($A1281:$E1281,1,Rules!$H$16)),0))</f>
        <v/>
      </c>
      <c r="K1281">
        <f>IF(I1281="","",IFERROR(N(INDEX($A1281:$E1281,1,Rules!$H$17)),0))</f>
        <v/>
      </c>
      <c r="L1281">
        <f>IF(I1281="","",IFERROR(N(INDEX($A1281:$E1281,1,Rules!$H$18))*K1281,0))</f>
        <v/>
      </c>
      <c r="M1281">
        <f>IF(I1281="","",IF(COUNTIF(Crawl!$EC$2:$EC$2001,I1281)&gt;0,"Yes","No"))</f>
        <v/>
      </c>
    </row>
    <row r="1282">
      <c r="G1282">
        <f>IF(A1282="","",IF(LEFT(A1282,4)="http",IFERROR(MID(A1282,FIND("/",A1282,FIND("//",A1282)+2),2000),"/"),A1282))</f>
        <v/>
      </c>
      <c r="H1282">
        <f>IF(G1282="","",IFERROR(LEFT(SUBSTITUTE(G1282,"#","?"),FIND("?",SUBSTITUTE(G1282,"#","?"))-1),G1282))</f>
        <v/>
      </c>
      <c r="I1282">
        <f>IF(H1282="","",LOWER(IF(AND(LEN(H1282)&gt;1,RIGHT(H1282,1)="/"),LEFT(H1282,LEN(H1282)-1),H1282)))</f>
        <v/>
      </c>
      <c r="J1282">
        <f>IF(I1282="","",IFERROR(N(INDEX($A1282:$E1282,1,Rules!$H$16)),0))</f>
        <v/>
      </c>
      <c r="K1282">
        <f>IF(I1282="","",IFERROR(N(INDEX($A1282:$E1282,1,Rules!$H$17)),0))</f>
        <v/>
      </c>
      <c r="L1282">
        <f>IF(I1282="","",IFERROR(N(INDEX($A1282:$E1282,1,Rules!$H$18))*K1282,0))</f>
        <v/>
      </c>
      <c r="M1282">
        <f>IF(I1282="","",IF(COUNTIF(Crawl!$EC$2:$EC$2001,I1282)&gt;0,"Yes","No"))</f>
        <v/>
      </c>
    </row>
    <row r="1283">
      <c r="G1283">
        <f>IF(A1283="","",IF(LEFT(A1283,4)="http",IFERROR(MID(A1283,FIND("/",A1283,FIND("//",A1283)+2),2000),"/"),A1283))</f>
        <v/>
      </c>
      <c r="H1283">
        <f>IF(G1283="","",IFERROR(LEFT(SUBSTITUTE(G1283,"#","?"),FIND("?",SUBSTITUTE(G1283,"#","?"))-1),G1283))</f>
        <v/>
      </c>
      <c r="I1283">
        <f>IF(H1283="","",LOWER(IF(AND(LEN(H1283)&gt;1,RIGHT(H1283,1)="/"),LEFT(H1283,LEN(H1283)-1),H1283)))</f>
        <v/>
      </c>
      <c r="J1283">
        <f>IF(I1283="","",IFERROR(N(INDEX($A1283:$E1283,1,Rules!$H$16)),0))</f>
        <v/>
      </c>
      <c r="K1283">
        <f>IF(I1283="","",IFERROR(N(INDEX($A1283:$E1283,1,Rules!$H$17)),0))</f>
        <v/>
      </c>
      <c r="L1283">
        <f>IF(I1283="","",IFERROR(N(INDEX($A1283:$E1283,1,Rules!$H$18))*K1283,0))</f>
        <v/>
      </c>
      <c r="M1283">
        <f>IF(I1283="","",IF(COUNTIF(Crawl!$EC$2:$EC$2001,I1283)&gt;0,"Yes","No"))</f>
        <v/>
      </c>
    </row>
    <row r="1284">
      <c r="G1284">
        <f>IF(A1284="","",IF(LEFT(A1284,4)="http",IFERROR(MID(A1284,FIND("/",A1284,FIND("//",A1284)+2),2000),"/"),A1284))</f>
        <v/>
      </c>
      <c r="H1284">
        <f>IF(G1284="","",IFERROR(LEFT(SUBSTITUTE(G1284,"#","?"),FIND("?",SUBSTITUTE(G1284,"#","?"))-1),G1284))</f>
        <v/>
      </c>
      <c r="I1284">
        <f>IF(H1284="","",LOWER(IF(AND(LEN(H1284)&gt;1,RIGHT(H1284,1)="/"),LEFT(H1284,LEN(H1284)-1),H1284)))</f>
        <v/>
      </c>
      <c r="J1284">
        <f>IF(I1284="","",IFERROR(N(INDEX($A1284:$E1284,1,Rules!$H$16)),0))</f>
        <v/>
      </c>
      <c r="K1284">
        <f>IF(I1284="","",IFERROR(N(INDEX($A1284:$E1284,1,Rules!$H$17)),0))</f>
        <v/>
      </c>
      <c r="L1284">
        <f>IF(I1284="","",IFERROR(N(INDEX($A1284:$E1284,1,Rules!$H$18))*K1284,0))</f>
        <v/>
      </c>
      <c r="M1284">
        <f>IF(I1284="","",IF(COUNTIF(Crawl!$EC$2:$EC$2001,I1284)&gt;0,"Yes","No"))</f>
        <v/>
      </c>
    </row>
    <row r="1285">
      <c r="G1285">
        <f>IF(A1285="","",IF(LEFT(A1285,4)="http",IFERROR(MID(A1285,FIND("/",A1285,FIND("//",A1285)+2),2000),"/"),A1285))</f>
        <v/>
      </c>
      <c r="H1285">
        <f>IF(G1285="","",IFERROR(LEFT(SUBSTITUTE(G1285,"#","?"),FIND("?",SUBSTITUTE(G1285,"#","?"))-1),G1285))</f>
        <v/>
      </c>
      <c r="I1285">
        <f>IF(H1285="","",LOWER(IF(AND(LEN(H1285)&gt;1,RIGHT(H1285,1)="/"),LEFT(H1285,LEN(H1285)-1),H1285)))</f>
        <v/>
      </c>
      <c r="J1285">
        <f>IF(I1285="","",IFERROR(N(INDEX($A1285:$E1285,1,Rules!$H$16)),0))</f>
        <v/>
      </c>
      <c r="K1285">
        <f>IF(I1285="","",IFERROR(N(INDEX($A1285:$E1285,1,Rules!$H$17)),0))</f>
        <v/>
      </c>
      <c r="L1285">
        <f>IF(I1285="","",IFERROR(N(INDEX($A1285:$E1285,1,Rules!$H$18))*K1285,0))</f>
        <v/>
      </c>
      <c r="M1285">
        <f>IF(I1285="","",IF(COUNTIF(Crawl!$EC$2:$EC$2001,I1285)&gt;0,"Yes","No"))</f>
        <v/>
      </c>
    </row>
    <row r="1286">
      <c r="G1286">
        <f>IF(A1286="","",IF(LEFT(A1286,4)="http",IFERROR(MID(A1286,FIND("/",A1286,FIND("//",A1286)+2),2000),"/"),A1286))</f>
        <v/>
      </c>
      <c r="H1286">
        <f>IF(G1286="","",IFERROR(LEFT(SUBSTITUTE(G1286,"#","?"),FIND("?",SUBSTITUTE(G1286,"#","?"))-1),G1286))</f>
        <v/>
      </c>
      <c r="I1286">
        <f>IF(H1286="","",LOWER(IF(AND(LEN(H1286)&gt;1,RIGHT(H1286,1)="/"),LEFT(H1286,LEN(H1286)-1),H1286)))</f>
        <v/>
      </c>
      <c r="J1286">
        <f>IF(I1286="","",IFERROR(N(INDEX($A1286:$E1286,1,Rules!$H$16)),0))</f>
        <v/>
      </c>
      <c r="K1286">
        <f>IF(I1286="","",IFERROR(N(INDEX($A1286:$E1286,1,Rules!$H$17)),0))</f>
        <v/>
      </c>
      <c r="L1286">
        <f>IF(I1286="","",IFERROR(N(INDEX($A1286:$E1286,1,Rules!$H$18))*K1286,0))</f>
        <v/>
      </c>
      <c r="M1286">
        <f>IF(I1286="","",IF(COUNTIF(Crawl!$EC$2:$EC$2001,I1286)&gt;0,"Yes","No"))</f>
        <v/>
      </c>
    </row>
    <row r="1287">
      <c r="G1287">
        <f>IF(A1287="","",IF(LEFT(A1287,4)="http",IFERROR(MID(A1287,FIND("/",A1287,FIND("//",A1287)+2),2000),"/"),A1287))</f>
        <v/>
      </c>
      <c r="H1287">
        <f>IF(G1287="","",IFERROR(LEFT(SUBSTITUTE(G1287,"#","?"),FIND("?",SUBSTITUTE(G1287,"#","?"))-1),G1287))</f>
        <v/>
      </c>
      <c r="I1287">
        <f>IF(H1287="","",LOWER(IF(AND(LEN(H1287)&gt;1,RIGHT(H1287,1)="/"),LEFT(H1287,LEN(H1287)-1),H1287)))</f>
        <v/>
      </c>
      <c r="J1287">
        <f>IF(I1287="","",IFERROR(N(INDEX($A1287:$E1287,1,Rules!$H$16)),0))</f>
        <v/>
      </c>
      <c r="K1287">
        <f>IF(I1287="","",IFERROR(N(INDEX($A1287:$E1287,1,Rules!$H$17)),0))</f>
        <v/>
      </c>
      <c r="L1287">
        <f>IF(I1287="","",IFERROR(N(INDEX($A1287:$E1287,1,Rules!$H$18))*K1287,0))</f>
        <v/>
      </c>
      <c r="M1287">
        <f>IF(I1287="","",IF(COUNTIF(Crawl!$EC$2:$EC$2001,I1287)&gt;0,"Yes","No"))</f>
        <v/>
      </c>
    </row>
    <row r="1288">
      <c r="G1288">
        <f>IF(A1288="","",IF(LEFT(A1288,4)="http",IFERROR(MID(A1288,FIND("/",A1288,FIND("//",A1288)+2),2000),"/"),A1288))</f>
        <v/>
      </c>
      <c r="H1288">
        <f>IF(G1288="","",IFERROR(LEFT(SUBSTITUTE(G1288,"#","?"),FIND("?",SUBSTITUTE(G1288,"#","?"))-1),G1288))</f>
        <v/>
      </c>
      <c r="I1288">
        <f>IF(H1288="","",LOWER(IF(AND(LEN(H1288)&gt;1,RIGHT(H1288,1)="/"),LEFT(H1288,LEN(H1288)-1),H1288)))</f>
        <v/>
      </c>
      <c r="J1288">
        <f>IF(I1288="","",IFERROR(N(INDEX($A1288:$E1288,1,Rules!$H$16)),0))</f>
        <v/>
      </c>
      <c r="K1288">
        <f>IF(I1288="","",IFERROR(N(INDEX($A1288:$E1288,1,Rules!$H$17)),0))</f>
        <v/>
      </c>
      <c r="L1288">
        <f>IF(I1288="","",IFERROR(N(INDEX($A1288:$E1288,1,Rules!$H$18))*K1288,0))</f>
        <v/>
      </c>
      <c r="M1288">
        <f>IF(I1288="","",IF(COUNTIF(Crawl!$EC$2:$EC$2001,I1288)&gt;0,"Yes","No"))</f>
        <v/>
      </c>
    </row>
    <row r="1289">
      <c r="G1289">
        <f>IF(A1289="","",IF(LEFT(A1289,4)="http",IFERROR(MID(A1289,FIND("/",A1289,FIND("//",A1289)+2),2000),"/"),A1289))</f>
        <v/>
      </c>
      <c r="H1289">
        <f>IF(G1289="","",IFERROR(LEFT(SUBSTITUTE(G1289,"#","?"),FIND("?",SUBSTITUTE(G1289,"#","?"))-1),G1289))</f>
        <v/>
      </c>
      <c r="I1289">
        <f>IF(H1289="","",LOWER(IF(AND(LEN(H1289)&gt;1,RIGHT(H1289,1)="/"),LEFT(H1289,LEN(H1289)-1),H1289)))</f>
        <v/>
      </c>
      <c r="J1289">
        <f>IF(I1289="","",IFERROR(N(INDEX($A1289:$E1289,1,Rules!$H$16)),0))</f>
        <v/>
      </c>
      <c r="K1289">
        <f>IF(I1289="","",IFERROR(N(INDEX($A1289:$E1289,1,Rules!$H$17)),0))</f>
        <v/>
      </c>
      <c r="L1289">
        <f>IF(I1289="","",IFERROR(N(INDEX($A1289:$E1289,1,Rules!$H$18))*K1289,0))</f>
        <v/>
      </c>
      <c r="M1289">
        <f>IF(I1289="","",IF(COUNTIF(Crawl!$EC$2:$EC$2001,I1289)&gt;0,"Yes","No"))</f>
        <v/>
      </c>
    </row>
    <row r="1290">
      <c r="G1290">
        <f>IF(A1290="","",IF(LEFT(A1290,4)="http",IFERROR(MID(A1290,FIND("/",A1290,FIND("//",A1290)+2),2000),"/"),A1290))</f>
        <v/>
      </c>
      <c r="H1290">
        <f>IF(G1290="","",IFERROR(LEFT(SUBSTITUTE(G1290,"#","?"),FIND("?",SUBSTITUTE(G1290,"#","?"))-1),G1290))</f>
        <v/>
      </c>
      <c r="I1290">
        <f>IF(H1290="","",LOWER(IF(AND(LEN(H1290)&gt;1,RIGHT(H1290,1)="/"),LEFT(H1290,LEN(H1290)-1),H1290)))</f>
        <v/>
      </c>
      <c r="J1290">
        <f>IF(I1290="","",IFERROR(N(INDEX($A1290:$E1290,1,Rules!$H$16)),0))</f>
        <v/>
      </c>
      <c r="K1290">
        <f>IF(I1290="","",IFERROR(N(INDEX($A1290:$E1290,1,Rules!$H$17)),0))</f>
        <v/>
      </c>
      <c r="L1290">
        <f>IF(I1290="","",IFERROR(N(INDEX($A1290:$E1290,1,Rules!$H$18))*K1290,0))</f>
        <v/>
      </c>
      <c r="M1290">
        <f>IF(I1290="","",IF(COUNTIF(Crawl!$EC$2:$EC$2001,I1290)&gt;0,"Yes","No"))</f>
        <v/>
      </c>
    </row>
    <row r="1291">
      <c r="G1291">
        <f>IF(A1291="","",IF(LEFT(A1291,4)="http",IFERROR(MID(A1291,FIND("/",A1291,FIND("//",A1291)+2),2000),"/"),A1291))</f>
        <v/>
      </c>
      <c r="H1291">
        <f>IF(G1291="","",IFERROR(LEFT(SUBSTITUTE(G1291,"#","?"),FIND("?",SUBSTITUTE(G1291,"#","?"))-1),G1291))</f>
        <v/>
      </c>
      <c r="I1291">
        <f>IF(H1291="","",LOWER(IF(AND(LEN(H1291)&gt;1,RIGHT(H1291,1)="/"),LEFT(H1291,LEN(H1291)-1),H1291)))</f>
        <v/>
      </c>
      <c r="J1291">
        <f>IF(I1291="","",IFERROR(N(INDEX($A1291:$E1291,1,Rules!$H$16)),0))</f>
        <v/>
      </c>
      <c r="K1291">
        <f>IF(I1291="","",IFERROR(N(INDEX($A1291:$E1291,1,Rules!$H$17)),0))</f>
        <v/>
      </c>
      <c r="L1291">
        <f>IF(I1291="","",IFERROR(N(INDEX($A1291:$E1291,1,Rules!$H$18))*K1291,0))</f>
        <v/>
      </c>
      <c r="M1291">
        <f>IF(I1291="","",IF(COUNTIF(Crawl!$EC$2:$EC$2001,I1291)&gt;0,"Yes","No"))</f>
        <v/>
      </c>
    </row>
    <row r="1292">
      <c r="G1292">
        <f>IF(A1292="","",IF(LEFT(A1292,4)="http",IFERROR(MID(A1292,FIND("/",A1292,FIND("//",A1292)+2),2000),"/"),A1292))</f>
        <v/>
      </c>
      <c r="H1292">
        <f>IF(G1292="","",IFERROR(LEFT(SUBSTITUTE(G1292,"#","?"),FIND("?",SUBSTITUTE(G1292,"#","?"))-1),G1292))</f>
        <v/>
      </c>
      <c r="I1292">
        <f>IF(H1292="","",LOWER(IF(AND(LEN(H1292)&gt;1,RIGHT(H1292,1)="/"),LEFT(H1292,LEN(H1292)-1),H1292)))</f>
        <v/>
      </c>
      <c r="J1292">
        <f>IF(I1292="","",IFERROR(N(INDEX($A1292:$E1292,1,Rules!$H$16)),0))</f>
        <v/>
      </c>
      <c r="K1292">
        <f>IF(I1292="","",IFERROR(N(INDEX($A1292:$E1292,1,Rules!$H$17)),0))</f>
        <v/>
      </c>
      <c r="L1292">
        <f>IF(I1292="","",IFERROR(N(INDEX($A1292:$E1292,1,Rules!$H$18))*K1292,0))</f>
        <v/>
      </c>
      <c r="M1292">
        <f>IF(I1292="","",IF(COUNTIF(Crawl!$EC$2:$EC$2001,I1292)&gt;0,"Yes","No"))</f>
        <v/>
      </c>
    </row>
    <row r="1293">
      <c r="G1293">
        <f>IF(A1293="","",IF(LEFT(A1293,4)="http",IFERROR(MID(A1293,FIND("/",A1293,FIND("//",A1293)+2),2000),"/"),A1293))</f>
        <v/>
      </c>
      <c r="H1293">
        <f>IF(G1293="","",IFERROR(LEFT(SUBSTITUTE(G1293,"#","?"),FIND("?",SUBSTITUTE(G1293,"#","?"))-1),G1293))</f>
        <v/>
      </c>
      <c r="I1293">
        <f>IF(H1293="","",LOWER(IF(AND(LEN(H1293)&gt;1,RIGHT(H1293,1)="/"),LEFT(H1293,LEN(H1293)-1),H1293)))</f>
        <v/>
      </c>
      <c r="J1293">
        <f>IF(I1293="","",IFERROR(N(INDEX($A1293:$E1293,1,Rules!$H$16)),0))</f>
        <v/>
      </c>
      <c r="K1293">
        <f>IF(I1293="","",IFERROR(N(INDEX($A1293:$E1293,1,Rules!$H$17)),0))</f>
        <v/>
      </c>
      <c r="L1293">
        <f>IF(I1293="","",IFERROR(N(INDEX($A1293:$E1293,1,Rules!$H$18))*K1293,0))</f>
        <v/>
      </c>
      <c r="M1293">
        <f>IF(I1293="","",IF(COUNTIF(Crawl!$EC$2:$EC$2001,I1293)&gt;0,"Yes","No"))</f>
        <v/>
      </c>
    </row>
    <row r="1294">
      <c r="G1294">
        <f>IF(A1294="","",IF(LEFT(A1294,4)="http",IFERROR(MID(A1294,FIND("/",A1294,FIND("//",A1294)+2),2000),"/"),A1294))</f>
        <v/>
      </c>
      <c r="H1294">
        <f>IF(G1294="","",IFERROR(LEFT(SUBSTITUTE(G1294,"#","?"),FIND("?",SUBSTITUTE(G1294,"#","?"))-1),G1294))</f>
        <v/>
      </c>
      <c r="I1294">
        <f>IF(H1294="","",LOWER(IF(AND(LEN(H1294)&gt;1,RIGHT(H1294,1)="/"),LEFT(H1294,LEN(H1294)-1),H1294)))</f>
        <v/>
      </c>
      <c r="J1294">
        <f>IF(I1294="","",IFERROR(N(INDEX($A1294:$E1294,1,Rules!$H$16)),0))</f>
        <v/>
      </c>
      <c r="K1294">
        <f>IF(I1294="","",IFERROR(N(INDEX($A1294:$E1294,1,Rules!$H$17)),0))</f>
        <v/>
      </c>
      <c r="L1294">
        <f>IF(I1294="","",IFERROR(N(INDEX($A1294:$E1294,1,Rules!$H$18))*K1294,0))</f>
        <v/>
      </c>
      <c r="M1294">
        <f>IF(I1294="","",IF(COUNTIF(Crawl!$EC$2:$EC$2001,I1294)&gt;0,"Yes","No"))</f>
        <v/>
      </c>
    </row>
    <row r="1295">
      <c r="G1295">
        <f>IF(A1295="","",IF(LEFT(A1295,4)="http",IFERROR(MID(A1295,FIND("/",A1295,FIND("//",A1295)+2),2000),"/"),A1295))</f>
        <v/>
      </c>
      <c r="H1295">
        <f>IF(G1295="","",IFERROR(LEFT(SUBSTITUTE(G1295,"#","?"),FIND("?",SUBSTITUTE(G1295,"#","?"))-1),G1295))</f>
        <v/>
      </c>
      <c r="I1295">
        <f>IF(H1295="","",LOWER(IF(AND(LEN(H1295)&gt;1,RIGHT(H1295,1)="/"),LEFT(H1295,LEN(H1295)-1),H1295)))</f>
        <v/>
      </c>
      <c r="J1295">
        <f>IF(I1295="","",IFERROR(N(INDEX($A1295:$E1295,1,Rules!$H$16)),0))</f>
        <v/>
      </c>
      <c r="K1295">
        <f>IF(I1295="","",IFERROR(N(INDEX($A1295:$E1295,1,Rules!$H$17)),0))</f>
        <v/>
      </c>
      <c r="L1295">
        <f>IF(I1295="","",IFERROR(N(INDEX($A1295:$E1295,1,Rules!$H$18))*K1295,0))</f>
        <v/>
      </c>
      <c r="M1295">
        <f>IF(I1295="","",IF(COUNTIF(Crawl!$EC$2:$EC$2001,I1295)&gt;0,"Yes","No"))</f>
        <v/>
      </c>
    </row>
    <row r="1296">
      <c r="G1296">
        <f>IF(A1296="","",IF(LEFT(A1296,4)="http",IFERROR(MID(A1296,FIND("/",A1296,FIND("//",A1296)+2),2000),"/"),A1296))</f>
        <v/>
      </c>
      <c r="H1296">
        <f>IF(G1296="","",IFERROR(LEFT(SUBSTITUTE(G1296,"#","?"),FIND("?",SUBSTITUTE(G1296,"#","?"))-1),G1296))</f>
        <v/>
      </c>
      <c r="I1296">
        <f>IF(H1296="","",LOWER(IF(AND(LEN(H1296)&gt;1,RIGHT(H1296,1)="/"),LEFT(H1296,LEN(H1296)-1),H1296)))</f>
        <v/>
      </c>
      <c r="J1296">
        <f>IF(I1296="","",IFERROR(N(INDEX($A1296:$E1296,1,Rules!$H$16)),0))</f>
        <v/>
      </c>
      <c r="K1296">
        <f>IF(I1296="","",IFERROR(N(INDEX($A1296:$E1296,1,Rules!$H$17)),0))</f>
        <v/>
      </c>
      <c r="L1296">
        <f>IF(I1296="","",IFERROR(N(INDEX($A1296:$E1296,1,Rules!$H$18))*K1296,0))</f>
        <v/>
      </c>
      <c r="M1296">
        <f>IF(I1296="","",IF(COUNTIF(Crawl!$EC$2:$EC$2001,I1296)&gt;0,"Yes","No"))</f>
        <v/>
      </c>
    </row>
    <row r="1297">
      <c r="G1297">
        <f>IF(A1297="","",IF(LEFT(A1297,4)="http",IFERROR(MID(A1297,FIND("/",A1297,FIND("//",A1297)+2),2000),"/"),A1297))</f>
        <v/>
      </c>
      <c r="H1297">
        <f>IF(G1297="","",IFERROR(LEFT(SUBSTITUTE(G1297,"#","?"),FIND("?",SUBSTITUTE(G1297,"#","?"))-1),G1297))</f>
        <v/>
      </c>
      <c r="I1297">
        <f>IF(H1297="","",LOWER(IF(AND(LEN(H1297)&gt;1,RIGHT(H1297,1)="/"),LEFT(H1297,LEN(H1297)-1),H1297)))</f>
        <v/>
      </c>
      <c r="J1297">
        <f>IF(I1297="","",IFERROR(N(INDEX($A1297:$E1297,1,Rules!$H$16)),0))</f>
        <v/>
      </c>
      <c r="K1297">
        <f>IF(I1297="","",IFERROR(N(INDEX($A1297:$E1297,1,Rules!$H$17)),0))</f>
        <v/>
      </c>
      <c r="L1297">
        <f>IF(I1297="","",IFERROR(N(INDEX($A1297:$E1297,1,Rules!$H$18))*K1297,0))</f>
        <v/>
      </c>
      <c r="M1297">
        <f>IF(I1297="","",IF(COUNTIF(Crawl!$EC$2:$EC$2001,I1297)&gt;0,"Yes","No"))</f>
        <v/>
      </c>
    </row>
    <row r="1298">
      <c r="G1298">
        <f>IF(A1298="","",IF(LEFT(A1298,4)="http",IFERROR(MID(A1298,FIND("/",A1298,FIND("//",A1298)+2),2000),"/"),A1298))</f>
        <v/>
      </c>
      <c r="H1298">
        <f>IF(G1298="","",IFERROR(LEFT(SUBSTITUTE(G1298,"#","?"),FIND("?",SUBSTITUTE(G1298,"#","?"))-1),G1298))</f>
        <v/>
      </c>
      <c r="I1298">
        <f>IF(H1298="","",LOWER(IF(AND(LEN(H1298)&gt;1,RIGHT(H1298,1)="/"),LEFT(H1298,LEN(H1298)-1),H1298)))</f>
        <v/>
      </c>
      <c r="J1298">
        <f>IF(I1298="","",IFERROR(N(INDEX($A1298:$E1298,1,Rules!$H$16)),0))</f>
        <v/>
      </c>
      <c r="K1298">
        <f>IF(I1298="","",IFERROR(N(INDEX($A1298:$E1298,1,Rules!$H$17)),0))</f>
        <v/>
      </c>
      <c r="L1298">
        <f>IF(I1298="","",IFERROR(N(INDEX($A1298:$E1298,1,Rules!$H$18))*K1298,0))</f>
        <v/>
      </c>
      <c r="M1298">
        <f>IF(I1298="","",IF(COUNTIF(Crawl!$EC$2:$EC$2001,I1298)&gt;0,"Yes","No"))</f>
        <v/>
      </c>
    </row>
    <row r="1299">
      <c r="G1299">
        <f>IF(A1299="","",IF(LEFT(A1299,4)="http",IFERROR(MID(A1299,FIND("/",A1299,FIND("//",A1299)+2),2000),"/"),A1299))</f>
        <v/>
      </c>
      <c r="H1299">
        <f>IF(G1299="","",IFERROR(LEFT(SUBSTITUTE(G1299,"#","?"),FIND("?",SUBSTITUTE(G1299,"#","?"))-1),G1299))</f>
        <v/>
      </c>
      <c r="I1299">
        <f>IF(H1299="","",LOWER(IF(AND(LEN(H1299)&gt;1,RIGHT(H1299,1)="/"),LEFT(H1299,LEN(H1299)-1),H1299)))</f>
        <v/>
      </c>
      <c r="J1299">
        <f>IF(I1299="","",IFERROR(N(INDEX($A1299:$E1299,1,Rules!$H$16)),0))</f>
        <v/>
      </c>
      <c r="K1299">
        <f>IF(I1299="","",IFERROR(N(INDEX($A1299:$E1299,1,Rules!$H$17)),0))</f>
        <v/>
      </c>
      <c r="L1299">
        <f>IF(I1299="","",IFERROR(N(INDEX($A1299:$E1299,1,Rules!$H$18))*K1299,0))</f>
        <v/>
      </c>
      <c r="M1299">
        <f>IF(I1299="","",IF(COUNTIF(Crawl!$EC$2:$EC$2001,I1299)&gt;0,"Yes","No"))</f>
        <v/>
      </c>
    </row>
    <row r="1300">
      <c r="G1300">
        <f>IF(A1300="","",IF(LEFT(A1300,4)="http",IFERROR(MID(A1300,FIND("/",A1300,FIND("//",A1300)+2),2000),"/"),A1300))</f>
        <v/>
      </c>
      <c r="H1300">
        <f>IF(G1300="","",IFERROR(LEFT(SUBSTITUTE(G1300,"#","?"),FIND("?",SUBSTITUTE(G1300,"#","?"))-1),G1300))</f>
        <v/>
      </c>
      <c r="I1300">
        <f>IF(H1300="","",LOWER(IF(AND(LEN(H1300)&gt;1,RIGHT(H1300,1)="/"),LEFT(H1300,LEN(H1300)-1),H1300)))</f>
        <v/>
      </c>
      <c r="J1300">
        <f>IF(I1300="","",IFERROR(N(INDEX($A1300:$E1300,1,Rules!$H$16)),0))</f>
        <v/>
      </c>
      <c r="K1300">
        <f>IF(I1300="","",IFERROR(N(INDEX($A1300:$E1300,1,Rules!$H$17)),0))</f>
        <v/>
      </c>
      <c r="L1300">
        <f>IF(I1300="","",IFERROR(N(INDEX($A1300:$E1300,1,Rules!$H$18))*K1300,0))</f>
        <v/>
      </c>
      <c r="M1300">
        <f>IF(I1300="","",IF(COUNTIF(Crawl!$EC$2:$EC$2001,I1300)&gt;0,"Yes","No"))</f>
        <v/>
      </c>
    </row>
    <row r="1301">
      <c r="G1301">
        <f>IF(A1301="","",IF(LEFT(A1301,4)="http",IFERROR(MID(A1301,FIND("/",A1301,FIND("//",A1301)+2),2000),"/"),A1301))</f>
        <v/>
      </c>
      <c r="H1301">
        <f>IF(G1301="","",IFERROR(LEFT(SUBSTITUTE(G1301,"#","?"),FIND("?",SUBSTITUTE(G1301,"#","?"))-1),G1301))</f>
        <v/>
      </c>
      <c r="I1301">
        <f>IF(H1301="","",LOWER(IF(AND(LEN(H1301)&gt;1,RIGHT(H1301,1)="/"),LEFT(H1301,LEN(H1301)-1),H1301)))</f>
        <v/>
      </c>
      <c r="J1301">
        <f>IF(I1301="","",IFERROR(N(INDEX($A1301:$E1301,1,Rules!$H$16)),0))</f>
        <v/>
      </c>
      <c r="K1301">
        <f>IF(I1301="","",IFERROR(N(INDEX($A1301:$E1301,1,Rules!$H$17)),0))</f>
        <v/>
      </c>
      <c r="L1301">
        <f>IF(I1301="","",IFERROR(N(INDEX($A1301:$E1301,1,Rules!$H$18))*K1301,0))</f>
        <v/>
      </c>
      <c r="M1301">
        <f>IF(I1301="","",IF(COUNTIF(Crawl!$EC$2:$EC$2001,I1301)&gt;0,"Yes","No"))</f>
        <v/>
      </c>
    </row>
    <row r="1302">
      <c r="G1302">
        <f>IF(A1302="","",IF(LEFT(A1302,4)="http",IFERROR(MID(A1302,FIND("/",A1302,FIND("//",A1302)+2),2000),"/"),A1302))</f>
        <v/>
      </c>
      <c r="H1302">
        <f>IF(G1302="","",IFERROR(LEFT(SUBSTITUTE(G1302,"#","?"),FIND("?",SUBSTITUTE(G1302,"#","?"))-1),G1302))</f>
        <v/>
      </c>
      <c r="I1302">
        <f>IF(H1302="","",LOWER(IF(AND(LEN(H1302)&gt;1,RIGHT(H1302,1)="/"),LEFT(H1302,LEN(H1302)-1),H1302)))</f>
        <v/>
      </c>
      <c r="J1302">
        <f>IF(I1302="","",IFERROR(N(INDEX($A1302:$E1302,1,Rules!$H$16)),0))</f>
        <v/>
      </c>
      <c r="K1302">
        <f>IF(I1302="","",IFERROR(N(INDEX($A1302:$E1302,1,Rules!$H$17)),0))</f>
        <v/>
      </c>
      <c r="L1302">
        <f>IF(I1302="","",IFERROR(N(INDEX($A1302:$E1302,1,Rules!$H$18))*K1302,0))</f>
        <v/>
      </c>
      <c r="M1302">
        <f>IF(I1302="","",IF(COUNTIF(Crawl!$EC$2:$EC$2001,I1302)&gt;0,"Yes","No"))</f>
        <v/>
      </c>
    </row>
    <row r="1303">
      <c r="G1303">
        <f>IF(A1303="","",IF(LEFT(A1303,4)="http",IFERROR(MID(A1303,FIND("/",A1303,FIND("//",A1303)+2),2000),"/"),A1303))</f>
        <v/>
      </c>
      <c r="H1303">
        <f>IF(G1303="","",IFERROR(LEFT(SUBSTITUTE(G1303,"#","?"),FIND("?",SUBSTITUTE(G1303,"#","?"))-1),G1303))</f>
        <v/>
      </c>
      <c r="I1303">
        <f>IF(H1303="","",LOWER(IF(AND(LEN(H1303)&gt;1,RIGHT(H1303,1)="/"),LEFT(H1303,LEN(H1303)-1),H1303)))</f>
        <v/>
      </c>
      <c r="J1303">
        <f>IF(I1303="","",IFERROR(N(INDEX($A1303:$E1303,1,Rules!$H$16)),0))</f>
        <v/>
      </c>
      <c r="K1303">
        <f>IF(I1303="","",IFERROR(N(INDEX($A1303:$E1303,1,Rules!$H$17)),0))</f>
        <v/>
      </c>
      <c r="L1303">
        <f>IF(I1303="","",IFERROR(N(INDEX($A1303:$E1303,1,Rules!$H$18))*K1303,0))</f>
        <v/>
      </c>
      <c r="M1303">
        <f>IF(I1303="","",IF(COUNTIF(Crawl!$EC$2:$EC$2001,I1303)&gt;0,"Yes","No"))</f>
        <v/>
      </c>
    </row>
    <row r="1304">
      <c r="G1304">
        <f>IF(A1304="","",IF(LEFT(A1304,4)="http",IFERROR(MID(A1304,FIND("/",A1304,FIND("//",A1304)+2),2000),"/"),A1304))</f>
        <v/>
      </c>
      <c r="H1304">
        <f>IF(G1304="","",IFERROR(LEFT(SUBSTITUTE(G1304,"#","?"),FIND("?",SUBSTITUTE(G1304,"#","?"))-1),G1304))</f>
        <v/>
      </c>
      <c r="I1304">
        <f>IF(H1304="","",LOWER(IF(AND(LEN(H1304)&gt;1,RIGHT(H1304,1)="/"),LEFT(H1304,LEN(H1304)-1),H1304)))</f>
        <v/>
      </c>
      <c r="J1304">
        <f>IF(I1304="","",IFERROR(N(INDEX($A1304:$E1304,1,Rules!$H$16)),0))</f>
        <v/>
      </c>
      <c r="K1304">
        <f>IF(I1304="","",IFERROR(N(INDEX($A1304:$E1304,1,Rules!$H$17)),0))</f>
        <v/>
      </c>
      <c r="L1304">
        <f>IF(I1304="","",IFERROR(N(INDEX($A1304:$E1304,1,Rules!$H$18))*K1304,0))</f>
        <v/>
      </c>
      <c r="M1304">
        <f>IF(I1304="","",IF(COUNTIF(Crawl!$EC$2:$EC$2001,I1304)&gt;0,"Yes","No"))</f>
        <v/>
      </c>
    </row>
    <row r="1305">
      <c r="G1305">
        <f>IF(A1305="","",IF(LEFT(A1305,4)="http",IFERROR(MID(A1305,FIND("/",A1305,FIND("//",A1305)+2),2000),"/"),A1305))</f>
        <v/>
      </c>
      <c r="H1305">
        <f>IF(G1305="","",IFERROR(LEFT(SUBSTITUTE(G1305,"#","?"),FIND("?",SUBSTITUTE(G1305,"#","?"))-1),G1305))</f>
        <v/>
      </c>
      <c r="I1305">
        <f>IF(H1305="","",LOWER(IF(AND(LEN(H1305)&gt;1,RIGHT(H1305,1)="/"),LEFT(H1305,LEN(H1305)-1),H1305)))</f>
        <v/>
      </c>
      <c r="J1305">
        <f>IF(I1305="","",IFERROR(N(INDEX($A1305:$E1305,1,Rules!$H$16)),0))</f>
        <v/>
      </c>
      <c r="K1305">
        <f>IF(I1305="","",IFERROR(N(INDEX($A1305:$E1305,1,Rules!$H$17)),0))</f>
        <v/>
      </c>
      <c r="L1305">
        <f>IF(I1305="","",IFERROR(N(INDEX($A1305:$E1305,1,Rules!$H$18))*K1305,0))</f>
        <v/>
      </c>
      <c r="M1305">
        <f>IF(I1305="","",IF(COUNTIF(Crawl!$EC$2:$EC$2001,I1305)&gt;0,"Yes","No"))</f>
        <v/>
      </c>
    </row>
    <row r="1306">
      <c r="G1306">
        <f>IF(A1306="","",IF(LEFT(A1306,4)="http",IFERROR(MID(A1306,FIND("/",A1306,FIND("//",A1306)+2),2000),"/"),A1306))</f>
        <v/>
      </c>
      <c r="H1306">
        <f>IF(G1306="","",IFERROR(LEFT(SUBSTITUTE(G1306,"#","?"),FIND("?",SUBSTITUTE(G1306,"#","?"))-1),G1306))</f>
        <v/>
      </c>
      <c r="I1306">
        <f>IF(H1306="","",LOWER(IF(AND(LEN(H1306)&gt;1,RIGHT(H1306,1)="/"),LEFT(H1306,LEN(H1306)-1),H1306)))</f>
        <v/>
      </c>
      <c r="J1306">
        <f>IF(I1306="","",IFERROR(N(INDEX($A1306:$E1306,1,Rules!$H$16)),0))</f>
        <v/>
      </c>
      <c r="K1306">
        <f>IF(I1306="","",IFERROR(N(INDEX($A1306:$E1306,1,Rules!$H$17)),0))</f>
        <v/>
      </c>
      <c r="L1306">
        <f>IF(I1306="","",IFERROR(N(INDEX($A1306:$E1306,1,Rules!$H$18))*K1306,0))</f>
        <v/>
      </c>
      <c r="M1306">
        <f>IF(I1306="","",IF(COUNTIF(Crawl!$EC$2:$EC$2001,I1306)&gt;0,"Yes","No"))</f>
        <v/>
      </c>
    </row>
    <row r="1307">
      <c r="G1307">
        <f>IF(A1307="","",IF(LEFT(A1307,4)="http",IFERROR(MID(A1307,FIND("/",A1307,FIND("//",A1307)+2),2000),"/"),A1307))</f>
        <v/>
      </c>
      <c r="H1307">
        <f>IF(G1307="","",IFERROR(LEFT(SUBSTITUTE(G1307,"#","?"),FIND("?",SUBSTITUTE(G1307,"#","?"))-1),G1307))</f>
        <v/>
      </c>
      <c r="I1307">
        <f>IF(H1307="","",LOWER(IF(AND(LEN(H1307)&gt;1,RIGHT(H1307,1)="/"),LEFT(H1307,LEN(H1307)-1),H1307)))</f>
        <v/>
      </c>
      <c r="J1307">
        <f>IF(I1307="","",IFERROR(N(INDEX($A1307:$E1307,1,Rules!$H$16)),0))</f>
        <v/>
      </c>
      <c r="K1307">
        <f>IF(I1307="","",IFERROR(N(INDEX($A1307:$E1307,1,Rules!$H$17)),0))</f>
        <v/>
      </c>
      <c r="L1307">
        <f>IF(I1307="","",IFERROR(N(INDEX($A1307:$E1307,1,Rules!$H$18))*K1307,0))</f>
        <v/>
      </c>
      <c r="M1307">
        <f>IF(I1307="","",IF(COUNTIF(Crawl!$EC$2:$EC$2001,I1307)&gt;0,"Yes","No"))</f>
        <v/>
      </c>
    </row>
    <row r="1308">
      <c r="G1308">
        <f>IF(A1308="","",IF(LEFT(A1308,4)="http",IFERROR(MID(A1308,FIND("/",A1308,FIND("//",A1308)+2),2000),"/"),A1308))</f>
        <v/>
      </c>
      <c r="H1308">
        <f>IF(G1308="","",IFERROR(LEFT(SUBSTITUTE(G1308,"#","?"),FIND("?",SUBSTITUTE(G1308,"#","?"))-1),G1308))</f>
        <v/>
      </c>
      <c r="I1308">
        <f>IF(H1308="","",LOWER(IF(AND(LEN(H1308)&gt;1,RIGHT(H1308,1)="/"),LEFT(H1308,LEN(H1308)-1),H1308)))</f>
        <v/>
      </c>
      <c r="J1308">
        <f>IF(I1308="","",IFERROR(N(INDEX($A1308:$E1308,1,Rules!$H$16)),0))</f>
        <v/>
      </c>
      <c r="K1308">
        <f>IF(I1308="","",IFERROR(N(INDEX($A1308:$E1308,1,Rules!$H$17)),0))</f>
        <v/>
      </c>
      <c r="L1308">
        <f>IF(I1308="","",IFERROR(N(INDEX($A1308:$E1308,1,Rules!$H$18))*K1308,0))</f>
        <v/>
      </c>
      <c r="M1308">
        <f>IF(I1308="","",IF(COUNTIF(Crawl!$EC$2:$EC$2001,I1308)&gt;0,"Yes","No"))</f>
        <v/>
      </c>
    </row>
    <row r="1309">
      <c r="G1309">
        <f>IF(A1309="","",IF(LEFT(A1309,4)="http",IFERROR(MID(A1309,FIND("/",A1309,FIND("//",A1309)+2),2000),"/"),A1309))</f>
        <v/>
      </c>
      <c r="H1309">
        <f>IF(G1309="","",IFERROR(LEFT(SUBSTITUTE(G1309,"#","?"),FIND("?",SUBSTITUTE(G1309,"#","?"))-1),G1309))</f>
        <v/>
      </c>
      <c r="I1309">
        <f>IF(H1309="","",LOWER(IF(AND(LEN(H1309)&gt;1,RIGHT(H1309,1)="/"),LEFT(H1309,LEN(H1309)-1),H1309)))</f>
        <v/>
      </c>
      <c r="J1309">
        <f>IF(I1309="","",IFERROR(N(INDEX($A1309:$E1309,1,Rules!$H$16)),0))</f>
        <v/>
      </c>
      <c r="K1309">
        <f>IF(I1309="","",IFERROR(N(INDEX($A1309:$E1309,1,Rules!$H$17)),0))</f>
        <v/>
      </c>
      <c r="L1309">
        <f>IF(I1309="","",IFERROR(N(INDEX($A1309:$E1309,1,Rules!$H$18))*K1309,0))</f>
        <v/>
      </c>
      <c r="M1309">
        <f>IF(I1309="","",IF(COUNTIF(Crawl!$EC$2:$EC$2001,I1309)&gt;0,"Yes","No"))</f>
        <v/>
      </c>
    </row>
    <row r="1310">
      <c r="G1310">
        <f>IF(A1310="","",IF(LEFT(A1310,4)="http",IFERROR(MID(A1310,FIND("/",A1310,FIND("//",A1310)+2),2000),"/"),A1310))</f>
        <v/>
      </c>
      <c r="H1310">
        <f>IF(G1310="","",IFERROR(LEFT(SUBSTITUTE(G1310,"#","?"),FIND("?",SUBSTITUTE(G1310,"#","?"))-1),G1310))</f>
        <v/>
      </c>
      <c r="I1310">
        <f>IF(H1310="","",LOWER(IF(AND(LEN(H1310)&gt;1,RIGHT(H1310,1)="/"),LEFT(H1310,LEN(H1310)-1),H1310)))</f>
        <v/>
      </c>
      <c r="J1310">
        <f>IF(I1310="","",IFERROR(N(INDEX($A1310:$E1310,1,Rules!$H$16)),0))</f>
        <v/>
      </c>
      <c r="K1310">
        <f>IF(I1310="","",IFERROR(N(INDEX($A1310:$E1310,1,Rules!$H$17)),0))</f>
        <v/>
      </c>
      <c r="L1310">
        <f>IF(I1310="","",IFERROR(N(INDEX($A1310:$E1310,1,Rules!$H$18))*K1310,0))</f>
        <v/>
      </c>
      <c r="M1310">
        <f>IF(I1310="","",IF(COUNTIF(Crawl!$EC$2:$EC$2001,I1310)&gt;0,"Yes","No"))</f>
        <v/>
      </c>
    </row>
    <row r="1311">
      <c r="G1311">
        <f>IF(A1311="","",IF(LEFT(A1311,4)="http",IFERROR(MID(A1311,FIND("/",A1311,FIND("//",A1311)+2),2000),"/"),A1311))</f>
        <v/>
      </c>
      <c r="H1311">
        <f>IF(G1311="","",IFERROR(LEFT(SUBSTITUTE(G1311,"#","?"),FIND("?",SUBSTITUTE(G1311,"#","?"))-1),G1311))</f>
        <v/>
      </c>
      <c r="I1311">
        <f>IF(H1311="","",LOWER(IF(AND(LEN(H1311)&gt;1,RIGHT(H1311,1)="/"),LEFT(H1311,LEN(H1311)-1),H1311)))</f>
        <v/>
      </c>
      <c r="J1311">
        <f>IF(I1311="","",IFERROR(N(INDEX($A1311:$E1311,1,Rules!$H$16)),0))</f>
        <v/>
      </c>
      <c r="K1311">
        <f>IF(I1311="","",IFERROR(N(INDEX($A1311:$E1311,1,Rules!$H$17)),0))</f>
        <v/>
      </c>
      <c r="L1311">
        <f>IF(I1311="","",IFERROR(N(INDEX($A1311:$E1311,1,Rules!$H$18))*K1311,0))</f>
        <v/>
      </c>
      <c r="M1311">
        <f>IF(I1311="","",IF(COUNTIF(Crawl!$EC$2:$EC$2001,I1311)&gt;0,"Yes","No"))</f>
        <v/>
      </c>
    </row>
    <row r="1312">
      <c r="G1312">
        <f>IF(A1312="","",IF(LEFT(A1312,4)="http",IFERROR(MID(A1312,FIND("/",A1312,FIND("//",A1312)+2),2000),"/"),A1312))</f>
        <v/>
      </c>
      <c r="H1312">
        <f>IF(G1312="","",IFERROR(LEFT(SUBSTITUTE(G1312,"#","?"),FIND("?",SUBSTITUTE(G1312,"#","?"))-1),G1312))</f>
        <v/>
      </c>
      <c r="I1312">
        <f>IF(H1312="","",LOWER(IF(AND(LEN(H1312)&gt;1,RIGHT(H1312,1)="/"),LEFT(H1312,LEN(H1312)-1),H1312)))</f>
        <v/>
      </c>
      <c r="J1312">
        <f>IF(I1312="","",IFERROR(N(INDEX($A1312:$E1312,1,Rules!$H$16)),0))</f>
        <v/>
      </c>
      <c r="K1312">
        <f>IF(I1312="","",IFERROR(N(INDEX($A1312:$E1312,1,Rules!$H$17)),0))</f>
        <v/>
      </c>
      <c r="L1312">
        <f>IF(I1312="","",IFERROR(N(INDEX($A1312:$E1312,1,Rules!$H$18))*K1312,0))</f>
        <v/>
      </c>
      <c r="M1312">
        <f>IF(I1312="","",IF(COUNTIF(Crawl!$EC$2:$EC$2001,I1312)&gt;0,"Yes","No"))</f>
        <v/>
      </c>
    </row>
    <row r="1313">
      <c r="G1313">
        <f>IF(A1313="","",IF(LEFT(A1313,4)="http",IFERROR(MID(A1313,FIND("/",A1313,FIND("//",A1313)+2),2000),"/"),A1313))</f>
        <v/>
      </c>
      <c r="H1313">
        <f>IF(G1313="","",IFERROR(LEFT(SUBSTITUTE(G1313,"#","?"),FIND("?",SUBSTITUTE(G1313,"#","?"))-1),G1313))</f>
        <v/>
      </c>
      <c r="I1313">
        <f>IF(H1313="","",LOWER(IF(AND(LEN(H1313)&gt;1,RIGHT(H1313,1)="/"),LEFT(H1313,LEN(H1313)-1),H1313)))</f>
        <v/>
      </c>
      <c r="J1313">
        <f>IF(I1313="","",IFERROR(N(INDEX($A1313:$E1313,1,Rules!$H$16)),0))</f>
        <v/>
      </c>
      <c r="K1313">
        <f>IF(I1313="","",IFERROR(N(INDEX($A1313:$E1313,1,Rules!$H$17)),0))</f>
        <v/>
      </c>
      <c r="L1313">
        <f>IF(I1313="","",IFERROR(N(INDEX($A1313:$E1313,1,Rules!$H$18))*K1313,0))</f>
        <v/>
      </c>
      <c r="M1313">
        <f>IF(I1313="","",IF(COUNTIF(Crawl!$EC$2:$EC$2001,I1313)&gt;0,"Yes","No"))</f>
        <v/>
      </c>
    </row>
    <row r="1314">
      <c r="G1314">
        <f>IF(A1314="","",IF(LEFT(A1314,4)="http",IFERROR(MID(A1314,FIND("/",A1314,FIND("//",A1314)+2),2000),"/"),A1314))</f>
        <v/>
      </c>
      <c r="H1314">
        <f>IF(G1314="","",IFERROR(LEFT(SUBSTITUTE(G1314,"#","?"),FIND("?",SUBSTITUTE(G1314,"#","?"))-1),G1314))</f>
        <v/>
      </c>
      <c r="I1314">
        <f>IF(H1314="","",LOWER(IF(AND(LEN(H1314)&gt;1,RIGHT(H1314,1)="/"),LEFT(H1314,LEN(H1314)-1),H1314)))</f>
        <v/>
      </c>
      <c r="J1314">
        <f>IF(I1314="","",IFERROR(N(INDEX($A1314:$E1314,1,Rules!$H$16)),0))</f>
        <v/>
      </c>
      <c r="K1314">
        <f>IF(I1314="","",IFERROR(N(INDEX($A1314:$E1314,1,Rules!$H$17)),0))</f>
        <v/>
      </c>
      <c r="L1314">
        <f>IF(I1314="","",IFERROR(N(INDEX($A1314:$E1314,1,Rules!$H$18))*K1314,0))</f>
        <v/>
      </c>
      <c r="M1314">
        <f>IF(I1314="","",IF(COUNTIF(Crawl!$EC$2:$EC$2001,I1314)&gt;0,"Yes","No"))</f>
        <v/>
      </c>
    </row>
    <row r="1315">
      <c r="G1315">
        <f>IF(A1315="","",IF(LEFT(A1315,4)="http",IFERROR(MID(A1315,FIND("/",A1315,FIND("//",A1315)+2),2000),"/"),A1315))</f>
        <v/>
      </c>
      <c r="H1315">
        <f>IF(G1315="","",IFERROR(LEFT(SUBSTITUTE(G1315,"#","?"),FIND("?",SUBSTITUTE(G1315,"#","?"))-1),G1315))</f>
        <v/>
      </c>
      <c r="I1315">
        <f>IF(H1315="","",LOWER(IF(AND(LEN(H1315)&gt;1,RIGHT(H1315,1)="/"),LEFT(H1315,LEN(H1315)-1),H1315)))</f>
        <v/>
      </c>
      <c r="J1315">
        <f>IF(I1315="","",IFERROR(N(INDEX($A1315:$E1315,1,Rules!$H$16)),0))</f>
        <v/>
      </c>
      <c r="K1315">
        <f>IF(I1315="","",IFERROR(N(INDEX($A1315:$E1315,1,Rules!$H$17)),0))</f>
        <v/>
      </c>
      <c r="L1315">
        <f>IF(I1315="","",IFERROR(N(INDEX($A1315:$E1315,1,Rules!$H$18))*K1315,0))</f>
        <v/>
      </c>
      <c r="M1315">
        <f>IF(I1315="","",IF(COUNTIF(Crawl!$EC$2:$EC$2001,I1315)&gt;0,"Yes","No"))</f>
        <v/>
      </c>
    </row>
    <row r="1316">
      <c r="G1316">
        <f>IF(A1316="","",IF(LEFT(A1316,4)="http",IFERROR(MID(A1316,FIND("/",A1316,FIND("//",A1316)+2),2000),"/"),A1316))</f>
        <v/>
      </c>
      <c r="H1316">
        <f>IF(G1316="","",IFERROR(LEFT(SUBSTITUTE(G1316,"#","?"),FIND("?",SUBSTITUTE(G1316,"#","?"))-1),G1316))</f>
        <v/>
      </c>
      <c r="I1316">
        <f>IF(H1316="","",LOWER(IF(AND(LEN(H1316)&gt;1,RIGHT(H1316,1)="/"),LEFT(H1316,LEN(H1316)-1),H1316)))</f>
        <v/>
      </c>
      <c r="J1316">
        <f>IF(I1316="","",IFERROR(N(INDEX($A1316:$E1316,1,Rules!$H$16)),0))</f>
        <v/>
      </c>
      <c r="K1316">
        <f>IF(I1316="","",IFERROR(N(INDEX($A1316:$E1316,1,Rules!$H$17)),0))</f>
        <v/>
      </c>
      <c r="L1316">
        <f>IF(I1316="","",IFERROR(N(INDEX($A1316:$E1316,1,Rules!$H$18))*K1316,0))</f>
        <v/>
      </c>
      <c r="M1316">
        <f>IF(I1316="","",IF(COUNTIF(Crawl!$EC$2:$EC$2001,I1316)&gt;0,"Yes","No"))</f>
        <v/>
      </c>
    </row>
    <row r="1317">
      <c r="G1317">
        <f>IF(A1317="","",IF(LEFT(A1317,4)="http",IFERROR(MID(A1317,FIND("/",A1317,FIND("//",A1317)+2),2000),"/"),A1317))</f>
        <v/>
      </c>
      <c r="H1317">
        <f>IF(G1317="","",IFERROR(LEFT(SUBSTITUTE(G1317,"#","?"),FIND("?",SUBSTITUTE(G1317,"#","?"))-1),G1317))</f>
        <v/>
      </c>
      <c r="I1317">
        <f>IF(H1317="","",LOWER(IF(AND(LEN(H1317)&gt;1,RIGHT(H1317,1)="/"),LEFT(H1317,LEN(H1317)-1),H1317)))</f>
        <v/>
      </c>
      <c r="J1317">
        <f>IF(I1317="","",IFERROR(N(INDEX($A1317:$E1317,1,Rules!$H$16)),0))</f>
        <v/>
      </c>
      <c r="K1317">
        <f>IF(I1317="","",IFERROR(N(INDEX($A1317:$E1317,1,Rules!$H$17)),0))</f>
        <v/>
      </c>
      <c r="L1317">
        <f>IF(I1317="","",IFERROR(N(INDEX($A1317:$E1317,1,Rules!$H$18))*K1317,0))</f>
        <v/>
      </c>
      <c r="M1317">
        <f>IF(I1317="","",IF(COUNTIF(Crawl!$EC$2:$EC$2001,I1317)&gt;0,"Yes","No"))</f>
        <v/>
      </c>
    </row>
    <row r="1318">
      <c r="G1318">
        <f>IF(A1318="","",IF(LEFT(A1318,4)="http",IFERROR(MID(A1318,FIND("/",A1318,FIND("//",A1318)+2),2000),"/"),A1318))</f>
        <v/>
      </c>
      <c r="H1318">
        <f>IF(G1318="","",IFERROR(LEFT(SUBSTITUTE(G1318,"#","?"),FIND("?",SUBSTITUTE(G1318,"#","?"))-1),G1318))</f>
        <v/>
      </c>
      <c r="I1318">
        <f>IF(H1318="","",LOWER(IF(AND(LEN(H1318)&gt;1,RIGHT(H1318,1)="/"),LEFT(H1318,LEN(H1318)-1),H1318)))</f>
        <v/>
      </c>
      <c r="J1318">
        <f>IF(I1318="","",IFERROR(N(INDEX($A1318:$E1318,1,Rules!$H$16)),0))</f>
        <v/>
      </c>
      <c r="K1318">
        <f>IF(I1318="","",IFERROR(N(INDEX($A1318:$E1318,1,Rules!$H$17)),0))</f>
        <v/>
      </c>
      <c r="L1318">
        <f>IF(I1318="","",IFERROR(N(INDEX($A1318:$E1318,1,Rules!$H$18))*K1318,0))</f>
        <v/>
      </c>
      <c r="M1318">
        <f>IF(I1318="","",IF(COUNTIF(Crawl!$EC$2:$EC$2001,I1318)&gt;0,"Yes","No"))</f>
        <v/>
      </c>
    </row>
    <row r="1319">
      <c r="G1319">
        <f>IF(A1319="","",IF(LEFT(A1319,4)="http",IFERROR(MID(A1319,FIND("/",A1319,FIND("//",A1319)+2),2000),"/"),A1319))</f>
        <v/>
      </c>
      <c r="H1319">
        <f>IF(G1319="","",IFERROR(LEFT(SUBSTITUTE(G1319,"#","?"),FIND("?",SUBSTITUTE(G1319,"#","?"))-1),G1319))</f>
        <v/>
      </c>
      <c r="I1319">
        <f>IF(H1319="","",LOWER(IF(AND(LEN(H1319)&gt;1,RIGHT(H1319,1)="/"),LEFT(H1319,LEN(H1319)-1),H1319)))</f>
        <v/>
      </c>
      <c r="J1319">
        <f>IF(I1319="","",IFERROR(N(INDEX($A1319:$E1319,1,Rules!$H$16)),0))</f>
        <v/>
      </c>
      <c r="K1319">
        <f>IF(I1319="","",IFERROR(N(INDEX($A1319:$E1319,1,Rules!$H$17)),0))</f>
        <v/>
      </c>
      <c r="L1319">
        <f>IF(I1319="","",IFERROR(N(INDEX($A1319:$E1319,1,Rules!$H$18))*K1319,0))</f>
        <v/>
      </c>
      <c r="M1319">
        <f>IF(I1319="","",IF(COUNTIF(Crawl!$EC$2:$EC$2001,I1319)&gt;0,"Yes","No"))</f>
        <v/>
      </c>
    </row>
    <row r="1320">
      <c r="G1320">
        <f>IF(A1320="","",IF(LEFT(A1320,4)="http",IFERROR(MID(A1320,FIND("/",A1320,FIND("//",A1320)+2),2000),"/"),A1320))</f>
        <v/>
      </c>
      <c r="H1320">
        <f>IF(G1320="","",IFERROR(LEFT(SUBSTITUTE(G1320,"#","?"),FIND("?",SUBSTITUTE(G1320,"#","?"))-1),G1320))</f>
        <v/>
      </c>
      <c r="I1320">
        <f>IF(H1320="","",LOWER(IF(AND(LEN(H1320)&gt;1,RIGHT(H1320,1)="/"),LEFT(H1320,LEN(H1320)-1),H1320)))</f>
        <v/>
      </c>
      <c r="J1320">
        <f>IF(I1320="","",IFERROR(N(INDEX($A1320:$E1320,1,Rules!$H$16)),0))</f>
        <v/>
      </c>
      <c r="K1320">
        <f>IF(I1320="","",IFERROR(N(INDEX($A1320:$E1320,1,Rules!$H$17)),0))</f>
        <v/>
      </c>
      <c r="L1320">
        <f>IF(I1320="","",IFERROR(N(INDEX($A1320:$E1320,1,Rules!$H$18))*K1320,0))</f>
        <v/>
      </c>
      <c r="M1320">
        <f>IF(I1320="","",IF(COUNTIF(Crawl!$EC$2:$EC$2001,I1320)&gt;0,"Yes","No"))</f>
        <v/>
      </c>
    </row>
    <row r="1321">
      <c r="G1321">
        <f>IF(A1321="","",IF(LEFT(A1321,4)="http",IFERROR(MID(A1321,FIND("/",A1321,FIND("//",A1321)+2),2000),"/"),A1321))</f>
        <v/>
      </c>
      <c r="H1321">
        <f>IF(G1321="","",IFERROR(LEFT(SUBSTITUTE(G1321,"#","?"),FIND("?",SUBSTITUTE(G1321,"#","?"))-1),G1321))</f>
        <v/>
      </c>
      <c r="I1321">
        <f>IF(H1321="","",LOWER(IF(AND(LEN(H1321)&gt;1,RIGHT(H1321,1)="/"),LEFT(H1321,LEN(H1321)-1),H1321)))</f>
        <v/>
      </c>
      <c r="J1321">
        <f>IF(I1321="","",IFERROR(N(INDEX($A1321:$E1321,1,Rules!$H$16)),0))</f>
        <v/>
      </c>
      <c r="K1321">
        <f>IF(I1321="","",IFERROR(N(INDEX($A1321:$E1321,1,Rules!$H$17)),0))</f>
        <v/>
      </c>
      <c r="L1321">
        <f>IF(I1321="","",IFERROR(N(INDEX($A1321:$E1321,1,Rules!$H$18))*K1321,0))</f>
        <v/>
      </c>
      <c r="M1321">
        <f>IF(I1321="","",IF(COUNTIF(Crawl!$EC$2:$EC$2001,I1321)&gt;0,"Yes","No"))</f>
        <v/>
      </c>
    </row>
    <row r="1322">
      <c r="G1322">
        <f>IF(A1322="","",IF(LEFT(A1322,4)="http",IFERROR(MID(A1322,FIND("/",A1322,FIND("//",A1322)+2),2000),"/"),A1322))</f>
        <v/>
      </c>
      <c r="H1322">
        <f>IF(G1322="","",IFERROR(LEFT(SUBSTITUTE(G1322,"#","?"),FIND("?",SUBSTITUTE(G1322,"#","?"))-1),G1322))</f>
        <v/>
      </c>
      <c r="I1322">
        <f>IF(H1322="","",LOWER(IF(AND(LEN(H1322)&gt;1,RIGHT(H1322,1)="/"),LEFT(H1322,LEN(H1322)-1),H1322)))</f>
        <v/>
      </c>
      <c r="J1322">
        <f>IF(I1322="","",IFERROR(N(INDEX($A1322:$E1322,1,Rules!$H$16)),0))</f>
        <v/>
      </c>
      <c r="K1322">
        <f>IF(I1322="","",IFERROR(N(INDEX($A1322:$E1322,1,Rules!$H$17)),0))</f>
        <v/>
      </c>
      <c r="L1322">
        <f>IF(I1322="","",IFERROR(N(INDEX($A1322:$E1322,1,Rules!$H$18))*K1322,0))</f>
        <v/>
      </c>
      <c r="M1322">
        <f>IF(I1322="","",IF(COUNTIF(Crawl!$EC$2:$EC$2001,I1322)&gt;0,"Yes","No"))</f>
        <v/>
      </c>
    </row>
    <row r="1323">
      <c r="G1323">
        <f>IF(A1323="","",IF(LEFT(A1323,4)="http",IFERROR(MID(A1323,FIND("/",A1323,FIND("//",A1323)+2),2000),"/"),A1323))</f>
        <v/>
      </c>
      <c r="H1323">
        <f>IF(G1323="","",IFERROR(LEFT(SUBSTITUTE(G1323,"#","?"),FIND("?",SUBSTITUTE(G1323,"#","?"))-1),G1323))</f>
        <v/>
      </c>
      <c r="I1323">
        <f>IF(H1323="","",LOWER(IF(AND(LEN(H1323)&gt;1,RIGHT(H1323,1)="/"),LEFT(H1323,LEN(H1323)-1),H1323)))</f>
        <v/>
      </c>
      <c r="J1323">
        <f>IF(I1323="","",IFERROR(N(INDEX($A1323:$E1323,1,Rules!$H$16)),0))</f>
        <v/>
      </c>
      <c r="K1323">
        <f>IF(I1323="","",IFERROR(N(INDEX($A1323:$E1323,1,Rules!$H$17)),0))</f>
        <v/>
      </c>
      <c r="L1323">
        <f>IF(I1323="","",IFERROR(N(INDEX($A1323:$E1323,1,Rules!$H$18))*K1323,0))</f>
        <v/>
      </c>
      <c r="M1323">
        <f>IF(I1323="","",IF(COUNTIF(Crawl!$EC$2:$EC$2001,I1323)&gt;0,"Yes","No"))</f>
        <v/>
      </c>
    </row>
    <row r="1324">
      <c r="G1324">
        <f>IF(A1324="","",IF(LEFT(A1324,4)="http",IFERROR(MID(A1324,FIND("/",A1324,FIND("//",A1324)+2),2000),"/"),A1324))</f>
        <v/>
      </c>
      <c r="H1324">
        <f>IF(G1324="","",IFERROR(LEFT(SUBSTITUTE(G1324,"#","?"),FIND("?",SUBSTITUTE(G1324,"#","?"))-1),G1324))</f>
        <v/>
      </c>
      <c r="I1324">
        <f>IF(H1324="","",LOWER(IF(AND(LEN(H1324)&gt;1,RIGHT(H1324,1)="/"),LEFT(H1324,LEN(H1324)-1),H1324)))</f>
        <v/>
      </c>
      <c r="J1324">
        <f>IF(I1324="","",IFERROR(N(INDEX($A1324:$E1324,1,Rules!$H$16)),0))</f>
        <v/>
      </c>
      <c r="K1324">
        <f>IF(I1324="","",IFERROR(N(INDEX($A1324:$E1324,1,Rules!$H$17)),0))</f>
        <v/>
      </c>
      <c r="L1324">
        <f>IF(I1324="","",IFERROR(N(INDEX($A1324:$E1324,1,Rules!$H$18))*K1324,0))</f>
        <v/>
      </c>
      <c r="M1324">
        <f>IF(I1324="","",IF(COUNTIF(Crawl!$EC$2:$EC$2001,I1324)&gt;0,"Yes","No"))</f>
        <v/>
      </c>
    </row>
    <row r="1325">
      <c r="G1325">
        <f>IF(A1325="","",IF(LEFT(A1325,4)="http",IFERROR(MID(A1325,FIND("/",A1325,FIND("//",A1325)+2),2000),"/"),A1325))</f>
        <v/>
      </c>
      <c r="H1325">
        <f>IF(G1325="","",IFERROR(LEFT(SUBSTITUTE(G1325,"#","?"),FIND("?",SUBSTITUTE(G1325,"#","?"))-1),G1325))</f>
        <v/>
      </c>
      <c r="I1325">
        <f>IF(H1325="","",LOWER(IF(AND(LEN(H1325)&gt;1,RIGHT(H1325,1)="/"),LEFT(H1325,LEN(H1325)-1),H1325)))</f>
        <v/>
      </c>
      <c r="J1325">
        <f>IF(I1325="","",IFERROR(N(INDEX($A1325:$E1325,1,Rules!$H$16)),0))</f>
        <v/>
      </c>
      <c r="K1325">
        <f>IF(I1325="","",IFERROR(N(INDEX($A1325:$E1325,1,Rules!$H$17)),0))</f>
        <v/>
      </c>
      <c r="L1325">
        <f>IF(I1325="","",IFERROR(N(INDEX($A1325:$E1325,1,Rules!$H$18))*K1325,0))</f>
        <v/>
      </c>
      <c r="M1325">
        <f>IF(I1325="","",IF(COUNTIF(Crawl!$EC$2:$EC$2001,I1325)&gt;0,"Yes","No"))</f>
        <v/>
      </c>
    </row>
    <row r="1326">
      <c r="G1326">
        <f>IF(A1326="","",IF(LEFT(A1326,4)="http",IFERROR(MID(A1326,FIND("/",A1326,FIND("//",A1326)+2),2000),"/"),A1326))</f>
        <v/>
      </c>
      <c r="H1326">
        <f>IF(G1326="","",IFERROR(LEFT(SUBSTITUTE(G1326,"#","?"),FIND("?",SUBSTITUTE(G1326,"#","?"))-1),G1326))</f>
        <v/>
      </c>
      <c r="I1326">
        <f>IF(H1326="","",LOWER(IF(AND(LEN(H1326)&gt;1,RIGHT(H1326,1)="/"),LEFT(H1326,LEN(H1326)-1),H1326)))</f>
        <v/>
      </c>
      <c r="J1326">
        <f>IF(I1326="","",IFERROR(N(INDEX($A1326:$E1326,1,Rules!$H$16)),0))</f>
        <v/>
      </c>
      <c r="K1326">
        <f>IF(I1326="","",IFERROR(N(INDEX($A1326:$E1326,1,Rules!$H$17)),0))</f>
        <v/>
      </c>
      <c r="L1326">
        <f>IF(I1326="","",IFERROR(N(INDEX($A1326:$E1326,1,Rules!$H$18))*K1326,0))</f>
        <v/>
      </c>
      <c r="M1326">
        <f>IF(I1326="","",IF(COUNTIF(Crawl!$EC$2:$EC$2001,I1326)&gt;0,"Yes","No"))</f>
        <v/>
      </c>
    </row>
    <row r="1327">
      <c r="G1327">
        <f>IF(A1327="","",IF(LEFT(A1327,4)="http",IFERROR(MID(A1327,FIND("/",A1327,FIND("//",A1327)+2),2000),"/"),A1327))</f>
        <v/>
      </c>
      <c r="H1327">
        <f>IF(G1327="","",IFERROR(LEFT(SUBSTITUTE(G1327,"#","?"),FIND("?",SUBSTITUTE(G1327,"#","?"))-1),G1327))</f>
        <v/>
      </c>
      <c r="I1327">
        <f>IF(H1327="","",LOWER(IF(AND(LEN(H1327)&gt;1,RIGHT(H1327,1)="/"),LEFT(H1327,LEN(H1327)-1),H1327)))</f>
        <v/>
      </c>
      <c r="J1327">
        <f>IF(I1327="","",IFERROR(N(INDEX($A1327:$E1327,1,Rules!$H$16)),0))</f>
        <v/>
      </c>
      <c r="K1327">
        <f>IF(I1327="","",IFERROR(N(INDEX($A1327:$E1327,1,Rules!$H$17)),0))</f>
        <v/>
      </c>
      <c r="L1327">
        <f>IF(I1327="","",IFERROR(N(INDEX($A1327:$E1327,1,Rules!$H$18))*K1327,0))</f>
        <v/>
      </c>
      <c r="M1327">
        <f>IF(I1327="","",IF(COUNTIF(Crawl!$EC$2:$EC$2001,I1327)&gt;0,"Yes","No"))</f>
        <v/>
      </c>
    </row>
    <row r="1328">
      <c r="G1328">
        <f>IF(A1328="","",IF(LEFT(A1328,4)="http",IFERROR(MID(A1328,FIND("/",A1328,FIND("//",A1328)+2),2000),"/"),A1328))</f>
        <v/>
      </c>
      <c r="H1328">
        <f>IF(G1328="","",IFERROR(LEFT(SUBSTITUTE(G1328,"#","?"),FIND("?",SUBSTITUTE(G1328,"#","?"))-1),G1328))</f>
        <v/>
      </c>
      <c r="I1328">
        <f>IF(H1328="","",LOWER(IF(AND(LEN(H1328)&gt;1,RIGHT(H1328,1)="/"),LEFT(H1328,LEN(H1328)-1),H1328)))</f>
        <v/>
      </c>
      <c r="J1328">
        <f>IF(I1328="","",IFERROR(N(INDEX($A1328:$E1328,1,Rules!$H$16)),0))</f>
        <v/>
      </c>
      <c r="K1328">
        <f>IF(I1328="","",IFERROR(N(INDEX($A1328:$E1328,1,Rules!$H$17)),0))</f>
        <v/>
      </c>
      <c r="L1328">
        <f>IF(I1328="","",IFERROR(N(INDEX($A1328:$E1328,1,Rules!$H$18))*K1328,0))</f>
        <v/>
      </c>
      <c r="M1328">
        <f>IF(I1328="","",IF(COUNTIF(Crawl!$EC$2:$EC$2001,I1328)&gt;0,"Yes","No"))</f>
        <v/>
      </c>
    </row>
    <row r="1329">
      <c r="G1329">
        <f>IF(A1329="","",IF(LEFT(A1329,4)="http",IFERROR(MID(A1329,FIND("/",A1329,FIND("//",A1329)+2),2000),"/"),A1329))</f>
        <v/>
      </c>
      <c r="H1329">
        <f>IF(G1329="","",IFERROR(LEFT(SUBSTITUTE(G1329,"#","?"),FIND("?",SUBSTITUTE(G1329,"#","?"))-1),G1329))</f>
        <v/>
      </c>
      <c r="I1329">
        <f>IF(H1329="","",LOWER(IF(AND(LEN(H1329)&gt;1,RIGHT(H1329,1)="/"),LEFT(H1329,LEN(H1329)-1),H1329)))</f>
        <v/>
      </c>
      <c r="J1329">
        <f>IF(I1329="","",IFERROR(N(INDEX($A1329:$E1329,1,Rules!$H$16)),0))</f>
        <v/>
      </c>
      <c r="K1329">
        <f>IF(I1329="","",IFERROR(N(INDEX($A1329:$E1329,1,Rules!$H$17)),0))</f>
        <v/>
      </c>
      <c r="L1329">
        <f>IF(I1329="","",IFERROR(N(INDEX($A1329:$E1329,1,Rules!$H$18))*K1329,0))</f>
        <v/>
      </c>
      <c r="M1329">
        <f>IF(I1329="","",IF(COUNTIF(Crawl!$EC$2:$EC$2001,I1329)&gt;0,"Yes","No"))</f>
        <v/>
      </c>
    </row>
    <row r="1330">
      <c r="G1330">
        <f>IF(A1330="","",IF(LEFT(A1330,4)="http",IFERROR(MID(A1330,FIND("/",A1330,FIND("//",A1330)+2),2000),"/"),A1330))</f>
        <v/>
      </c>
      <c r="H1330">
        <f>IF(G1330="","",IFERROR(LEFT(SUBSTITUTE(G1330,"#","?"),FIND("?",SUBSTITUTE(G1330,"#","?"))-1),G1330))</f>
        <v/>
      </c>
      <c r="I1330">
        <f>IF(H1330="","",LOWER(IF(AND(LEN(H1330)&gt;1,RIGHT(H1330,1)="/"),LEFT(H1330,LEN(H1330)-1),H1330)))</f>
        <v/>
      </c>
      <c r="J1330">
        <f>IF(I1330="","",IFERROR(N(INDEX($A1330:$E1330,1,Rules!$H$16)),0))</f>
        <v/>
      </c>
      <c r="K1330">
        <f>IF(I1330="","",IFERROR(N(INDEX($A1330:$E1330,1,Rules!$H$17)),0))</f>
        <v/>
      </c>
      <c r="L1330">
        <f>IF(I1330="","",IFERROR(N(INDEX($A1330:$E1330,1,Rules!$H$18))*K1330,0))</f>
        <v/>
      </c>
      <c r="M1330">
        <f>IF(I1330="","",IF(COUNTIF(Crawl!$EC$2:$EC$2001,I1330)&gt;0,"Yes","No"))</f>
        <v/>
      </c>
    </row>
    <row r="1331">
      <c r="G1331">
        <f>IF(A1331="","",IF(LEFT(A1331,4)="http",IFERROR(MID(A1331,FIND("/",A1331,FIND("//",A1331)+2),2000),"/"),A1331))</f>
        <v/>
      </c>
      <c r="H1331">
        <f>IF(G1331="","",IFERROR(LEFT(SUBSTITUTE(G1331,"#","?"),FIND("?",SUBSTITUTE(G1331,"#","?"))-1),G1331))</f>
        <v/>
      </c>
      <c r="I1331">
        <f>IF(H1331="","",LOWER(IF(AND(LEN(H1331)&gt;1,RIGHT(H1331,1)="/"),LEFT(H1331,LEN(H1331)-1),H1331)))</f>
        <v/>
      </c>
      <c r="J1331">
        <f>IF(I1331="","",IFERROR(N(INDEX($A1331:$E1331,1,Rules!$H$16)),0))</f>
        <v/>
      </c>
      <c r="K1331">
        <f>IF(I1331="","",IFERROR(N(INDEX($A1331:$E1331,1,Rules!$H$17)),0))</f>
        <v/>
      </c>
      <c r="L1331">
        <f>IF(I1331="","",IFERROR(N(INDEX($A1331:$E1331,1,Rules!$H$18))*K1331,0))</f>
        <v/>
      </c>
      <c r="M1331">
        <f>IF(I1331="","",IF(COUNTIF(Crawl!$EC$2:$EC$2001,I1331)&gt;0,"Yes","No"))</f>
        <v/>
      </c>
    </row>
    <row r="1332">
      <c r="G1332">
        <f>IF(A1332="","",IF(LEFT(A1332,4)="http",IFERROR(MID(A1332,FIND("/",A1332,FIND("//",A1332)+2),2000),"/"),A1332))</f>
        <v/>
      </c>
      <c r="H1332">
        <f>IF(G1332="","",IFERROR(LEFT(SUBSTITUTE(G1332,"#","?"),FIND("?",SUBSTITUTE(G1332,"#","?"))-1),G1332))</f>
        <v/>
      </c>
      <c r="I1332">
        <f>IF(H1332="","",LOWER(IF(AND(LEN(H1332)&gt;1,RIGHT(H1332,1)="/"),LEFT(H1332,LEN(H1332)-1),H1332)))</f>
        <v/>
      </c>
      <c r="J1332">
        <f>IF(I1332="","",IFERROR(N(INDEX($A1332:$E1332,1,Rules!$H$16)),0))</f>
        <v/>
      </c>
      <c r="K1332">
        <f>IF(I1332="","",IFERROR(N(INDEX($A1332:$E1332,1,Rules!$H$17)),0))</f>
        <v/>
      </c>
      <c r="L1332">
        <f>IF(I1332="","",IFERROR(N(INDEX($A1332:$E1332,1,Rules!$H$18))*K1332,0))</f>
        <v/>
      </c>
      <c r="M1332">
        <f>IF(I1332="","",IF(COUNTIF(Crawl!$EC$2:$EC$2001,I1332)&gt;0,"Yes","No"))</f>
        <v/>
      </c>
    </row>
    <row r="1333">
      <c r="G1333">
        <f>IF(A1333="","",IF(LEFT(A1333,4)="http",IFERROR(MID(A1333,FIND("/",A1333,FIND("//",A1333)+2),2000),"/"),A1333))</f>
        <v/>
      </c>
      <c r="H1333">
        <f>IF(G1333="","",IFERROR(LEFT(SUBSTITUTE(G1333,"#","?"),FIND("?",SUBSTITUTE(G1333,"#","?"))-1),G1333))</f>
        <v/>
      </c>
      <c r="I1333">
        <f>IF(H1333="","",LOWER(IF(AND(LEN(H1333)&gt;1,RIGHT(H1333,1)="/"),LEFT(H1333,LEN(H1333)-1),H1333)))</f>
        <v/>
      </c>
      <c r="J1333">
        <f>IF(I1333="","",IFERROR(N(INDEX($A1333:$E1333,1,Rules!$H$16)),0))</f>
        <v/>
      </c>
      <c r="K1333">
        <f>IF(I1333="","",IFERROR(N(INDEX($A1333:$E1333,1,Rules!$H$17)),0))</f>
        <v/>
      </c>
      <c r="L1333">
        <f>IF(I1333="","",IFERROR(N(INDEX($A1333:$E1333,1,Rules!$H$18))*K1333,0))</f>
        <v/>
      </c>
      <c r="M1333">
        <f>IF(I1333="","",IF(COUNTIF(Crawl!$EC$2:$EC$2001,I1333)&gt;0,"Yes","No"))</f>
        <v/>
      </c>
    </row>
    <row r="1334">
      <c r="G1334">
        <f>IF(A1334="","",IF(LEFT(A1334,4)="http",IFERROR(MID(A1334,FIND("/",A1334,FIND("//",A1334)+2),2000),"/"),A1334))</f>
        <v/>
      </c>
      <c r="H1334">
        <f>IF(G1334="","",IFERROR(LEFT(SUBSTITUTE(G1334,"#","?"),FIND("?",SUBSTITUTE(G1334,"#","?"))-1),G1334))</f>
        <v/>
      </c>
      <c r="I1334">
        <f>IF(H1334="","",LOWER(IF(AND(LEN(H1334)&gt;1,RIGHT(H1334,1)="/"),LEFT(H1334,LEN(H1334)-1),H1334)))</f>
        <v/>
      </c>
      <c r="J1334">
        <f>IF(I1334="","",IFERROR(N(INDEX($A1334:$E1334,1,Rules!$H$16)),0))</f>
        <v/>
      </c>
      <c r="K1334">
        <f>IF(I1334="","",IFERROR(N(INDEX($A1334:$E1334,1,Rules!$H$17)),0))</f>
        <v/>
      </c>
      <c r="L1334">
        <f>IF(I1334="","",IFERROR(N(INDEX($A1334:$E1334,1,Rules!$H$18))*K1334,0))</f>
        <v/>
      </c>
      <c r="M1334">
        <f>IF(I1334="","",IF(COUNTIF(Crawl!$EC$2:$EC$2001,I1334)&gt;0,"Yes","No"))</f>
        <v/>
      </c>
    </row>
    <row r="1335">
      <c r="G1335">
        <f>IF(A1335="","",IF(LEFT(A1335,4)="http",IFERROR(MID(A1335,FIND("/",A1335,FIND("//",A1335)+2),2000),"/"),A1335))</f>
        <v/>
      </c>
      <c r="H1335">
        <f>IF(G1335="","",IFERROR(LEFT(SUBSTITUTE(G1335,"#","?"),FIND("?",SUBSTITUTE(G1335,"#","?"))-1),G1335))</f>
        <v/>
      </c>
      <c r="I1335">
        <f>IF(H1335="","",LOWER(IF(AND(LEN(H1335)&gt;1,RIGHT(H1335,1)="/"),LEFT(H1335,LEN(H1335)-1),H1335)))</f>
        <v/>
      </c>
      <c r="J1335">
        <f>IF(I1335="","",IFERROR(N(INDEX($A1335:$E1335,1,Rules!$H$16)),0))</f>
        <v/>
      </c>
      <c r="K1335">
        <f>IF(I1335="","",IFERROR(N(INDEX($A1335:$E1335,1,Rules!$H$17)),0))</f>
        <v/>
      </c>
      <c r="L1335">
        <f>IF(I1335="","",IFERROR(N(INDEX($A1335:$E1335,1,Rules!$H$18))*K1335,0))</f>
        <v/>
      </c>
      <c r="M1335">
        <f>IF(I1335="","",IF(COUNTIF(Crawl!$EC$2:$EC$2001,I1335)&gt;0,"Yes","No"))</f>
        <v/>
      </c>
    </row>
    <row r="1336">
      <c r="G1336">
        <f>IF(A1336="","",IF(LEFT(A1336,4)="http",IFERROR(MID(A1336,FIND("/",A1336,FIND("//",A1336)+2),2000),"/"),A1336))</f>
        <v/>
      </c>
      <c r="H1336">
        <f>IF(G1336="","",IFERROR(LEFT(SUBSTITUTE(G1336,"#","?"),FIND("?",SUBSTITUTE(G1336,"#","?"))-1),G1336))</f>
        <v/>
      </c>
      <c r="I1336">
        <f>IF(H1336="","",LOWER(IF(AND(LEN(H1336)&gt;1,RIGHT(H1336,1)="/"),LEFT(H1336,LEN(H1336)-1),H1336)))</f>
        <v/>
      </c>
      <c r="J1336">
        <f>IF(I1336="","",IFERROR(N(INDEX($A1336:$E1336,1,Rules!$H$16)),0))</f>
        <v/>
      </c>
      <c r="K1336">
        <f>IF(I1336="","",IFERROR(N(INDEX($A1336:$E1336,1,Rules!$H$17)),0))</f>
        <v/>
      </c>
      <c r="L1336">
        <f>IF(I1336="","",IFERROR(N(INDEX($A1336:$E1336,1,Rules!$H$18))*K1336,0))</f>
        <v/>
      </c>
      <c r="M1336">
        <f>IF(I1336="","",IF(COUNTIF(Crawl!$EC$2:$EC$2001,I1336)&gt;0,"Yes","No"))</f>
        <v/>
      </c>
    </row>
    <row r="1337">
      <c r="G1337">
        <f>IF(A1337="","",IF(LEFT(A1337,4)="http",IFERROR(MID(A1337,FIND("/",A1337,FIND("//",A1337)+2),2000),"/"),A1337))</f>
        <v/>
      </c>
      <c r="H1337">
        <f>IF(G1337="","",IFERROR(LEFT(SUBSTITUTE(G1337,"#","?"),FIND("?",SUBSTITUTE(G1337,"#","?"))-1),G1337))</f>
        <v/>
      </c>
      <c r="I1337">
        <f>IF(H1337="","",LOWER(IF(AND(LEN(H1337)&gt;1,RIGHT(H1337,1)="/"),LEFT(H1337,LEN(H1337)-1),H1337)))</f>
        <v/>
      </c>
      <c r="J1337">
        <f>IF(I1337="","",IFERROR(N(INDEX($A1337:$E1337,1,Rules!$H$16)),0))</f>
        <v/>
      </c>
      <c r="K1337">
        <f>IF(I1337="","",IFERROR(N(INDEX($A1337:$E1337,1,Rules!$H$17)),0))</f>
        <v/>
      </c>
      <c r="L1337">
        <f>IF(I1337="","",IFERROR(N(INDEX($A1337:$E1337,1,Rules!$H$18))*K1337,0))</f>
        <v/>
      </c>
      <c r="M1337">
        <f>IF(I1337="","",IF(COUNTIF(Crawl!$EC$2:$EC$2001,I1337)&gt;0,"Yes","No"))</f>
        <v/>
      </c>
    </row>
    <row r="1338">
      <c r="G1338">
        <f>IF(A1338="","",IF(LEFT(A1338,4)="http",IFERROR(MID(A1338,FIND("/",A1338,FIND("//",A1338)+2),2000),"/"),A1338))</f>
        <v/>
      </c>
      <c r="H1338">
        <f>IF(G1338="","",IFERROR(LEFT(SUBSTITUTE(G1338,"#","?"),FIND("?",SUBSTITUTE(G1338,"#","?"))-1),G1338))</f>
        <v/>
      </c>
      <c r="I1338">
        <f>IF(H1338="","",LOWER(IF(AND(LEN(H1338)&gt;1,RIGHT(H1338,1)="/"),LEFT(H1338,LEN(H1338)-1),H1338)))</f>
        <v/>
      </c>
      <c r="J1338">
        <f>IF(I1338="","",IFERROR(N(INDEX($A1338:$E1338,1,Rules!$H$16)),0))</f>
        <v/>
      </c>
      <c r="K1338">
        <f>IF(I1338="","",IFERROR(N(INDEX($A1338:$E1338,1,Rules!$H$17)),0))</f>
        <v/>
      </c>
      <c r="L1338">
        <f>IF(I1338="","",IFERROR(N(INDEX($A1338:$E1338,1,Rules!$H$18))*K1338,0))</f>
        <v/>
      </c>
      <c r="M1338">
        <f>IF(I1338="","",IF(COUNTIF(Crawl!$EC$2:$EC$2001,I1338)&gt;0,"Yes","No"))</f>
        <v/>
      </c>
    </row>
    <row r="1339">
      <c r="G1339">
        <f>IF(A1339="","",IF(LEFT(A1339,4)="http",IFERROR(MID(A1339,FIND("/",A1339,FIND("//",A1339)+2),2000),"/"),A1339))</f>
        <v/>
      </c>
      <c r="H1339">
        <f>IF(G1339="","",IFERROR(LEFT(SUBSTITUTE(G1339,"#","?"),FIND("?",SUBSTITUTE(G1339,"#","?"))-1),G1339))</f>
        <v/>
      </c>
      <c r="I1339">
        <f>IF(H1339="","",LOWER(IF(AND(LEN(H1339)&gt;1,RIGHT(H1339,1)="/"),LEFT(H1339,LEN(H1339)-1),H1339)))</f>
        <v/>
      </c>
      <c r="J1339">
        <f>IF(I1339="","",IFERROR(N(INDEX($A1339:$E1339,1,Rules!$H$16)),0))</f>
        <v/>
      </c>
      <c r="K1339">
        <f>IF(I1339="","",IFERROR(N(INDEX($A1339:$E1339,1,Rules!$H$17)),0))</f>
        <v/>
      </c>
      <c r="L1339">
        <f>IF(I1339="","",IFERROR(N(INDEX($A1339:$E1339,1,Rules!$H$18))*K1339,0))</f>
        <v/>
      </c>
      <c r="M1339">
        <f>IF(I1339="","",IF(COUNTIF(Crawl!$EC$2:$EC$2001,I1339)&gt;0,"Yes","No"))</f>
        <v/>
      </c>
    </row>
    <row r="1340">
      <c r="G1340">
        <f>IF(A1340="","",IF(LEFT(A1340,4)="http",IFERROR(MID(A1340,FIND("/",A1340,FIND("//",A1340)+2),2000),"/"),A1340))</f>
        <v/>
      </c>
      <c r="H1340">
        <f>IF(G1340="","",IFERROR(LEFT(SUBSTITUTE(G1340,"#","?"),FIND("?",SUBSTITUTE(G1340,"#","?"))-1),G1340))</f>
        <v/>
      </c>
      <c r="I1340">
        <f>IF(H1340="","",LOWER(IF(AND(LEN(H1340)&gt;1,RIGHT(H1340,1)="/"),LEFT(H1340,LEN(H1340)-1),H1340)))</f>
        <v/>
      </c>
      <c r="J1340">
        <f>IF(I1340="","",IFERROR(N(INDEX($A1340:$E1340,1,Rules!$H$16)),0))</f>
        <v/>
      </c>
      <c r="K1340">
        <f>IF(I1340="","",IFERROR(N(INDEX($A1340:$E1340,1,Rules!$H$17)),0))</f>
        <v/>
      </c>
      <c r="L1340">
        <f>IF(I1340="","",IFERROR(N(INDEX($A1340:$E1340,1,Rules!$H$18))*K1340,0))</f>
        <v/>
      </c>
      <c r="M1340">
        <f>IF(I1340="","",IF(COUNTIF(Crawl!$EC$2:$EC$2001,I1340)&gt;0,"Yes","No"))</f>
        <v/>
      </c>
    </row>
    <row r="1341">
      <c r="G1341">
        <f>IF(A1341="","",IF(LEFT(A1341,4)="http",IFERROR(MID(A1341,FIND("/",A1341,FIND("//",A1341)+2),2000),"/"),A1341))</f>
        <v/>
      </c>
      <c r="H1341">
        <f>IF(G1341="","",IFERROR(LEFT(SUBSTITUTE(G1341,"#","?"),FIND("?",SUBSTITUTE(G1341,"#","?"))-1),G1341))</f>
        <v/>
      </c>
      <c r="I1341">
        <f>IF(H1341="","",LOWER(IF(AND(LEN(H1341)&gt;1,RIGHT(H1341,1)="/"),LEFT(H1341,LEN(H1341)-1),H1341)))</f>
        <v/>
      </c>
      <c r="J1341">
        <f>IF(I1341="","",IFERROR(N(INDEX($A1341:$E1341,1,Rules!$H$16)),0))</f>
        <v/>
      </c>
      <c r="K1341">
        <f>IF(I1341="","",IFERROR(N(INDEX($A1341:$E1341,1,Rules!$H$17)),0))</f>
        <v/>
      </c>
      <c r="L1341">
        <f>IF(I1341="","",IFERROR(N(INDEX($A1341:$E1341,1,Rules!$H$18))*K1341,0))</f>
        <v/>
      </c>
      <c r="M1341">
        <f>IF(I1341="","",IF(COUNTIF(Crawl!$EC$2:$EC$2001,I1341)&gt;0,"Yes","No"))</f>
        <v/>
      </c>
    </row>
    <row r="1342">
      <c r="G1342">
        <f>IF(A1342="","",IF(LEFT(A1342,4)="http",IFERROR(MID(A1342,FIND("/",A1342,FIND("//",A1342)+2),2000),"/"),A1342))</f>
        <v/>
      </c>
      <c r="H1342">
        <f>IF(G1342="","",IFERROR(LEFT(SUBSTITUTE(G1342,"#","?"),FIND("?",SUBSTITUTE(G1342,"#","?"))-1),G1342))</f>
        <v/>
      </c>
      <c r="I1342">
        <f>IF(H1342="","",LOWER(IF(AND(LEN(H1342)&gt;1,RIGHT(H1342,1)="/"),LEFT(H1342,LEN(H1342)-1),H1342)))</f>
        <v/>
      </c>
      <c r="J1342">
        <f>IF(I1342="","",IFERROR(N(INDEX($A1342:$E1342,1,Rules!$H$16)),0))</f>
        <v/>
      </c>
      <c r="K1342">
        <f>IF(I1342="","",IFERROR(N(INDEX($A1342:$E1342,1,Rules!$H$17)),0))</f>
        <v/>
      </c>
      <c r="L1342">
        <f>IF(I1342="","",IFERROR(N(INDEX($A1342:$E1342,1,Rules!$H$18))*K1342,0))</f>
        <v/>
      </c>
      <c r="M1342">
        <f>IF(I1342="","",IF(COUNTIF(Crawl!$EC$2:$EC$2001,I1342)&gt;0,"Yes","No"))</f>
        <v/>
      </c>
    </row>
    <row r="1343">
      <c r="G1343">
        <f>IF(A1343="","",IF(LEFT(A1343,4)="http",IFERROR(MID(A1343,FIND("/",A1343,FIND("//",A1343)+2),2000),"/"),A1343))</f>
        <v/>
      </c>
      <c r="H1343">
        <f>IF(G1343="","",IFERROR(LEFT(SUBSTITUTE(G1343,"#","?"),FIND("?",SUBSTITUTE(G1343,"#","?"))-1),G1343))</f>
        <v/>
      </c>
      <c r="I1343">
        <f>IF(H1343="","",LOWER(IF(AND(LEN(H1343)&gt;1,RIGHT(H1343,1)="/"),LEFT(H1343,LEN(H1343)-1),H1343)))</f>
        <v/>
      </c>
      <c r="J1343">
        <f>IF(I1343="","",IFERROR(N(INDEX($A1343:$E1343,1,Rules!$H$16)),0))</f>
        <v/>
      </c>
      <c r="K1343">
        <f>IF(I1343="","",IFERROR(N(INDEX($A1343:$E1343,1,Rules!$H$17)),0))</f>
        <v/>
      </c>
      <c r="L1343">
        <f>IF(I1343="","",IFERROR(N(INDEX($A1343:$E1343,1,Rules!$H$18))*K1343,0))</f>
        <v/>
      </c>
      <c r="M1343">
        <f>IF(I1343="","",IF(COUNTIF(Crawl!$EC$2:$EC$2001,I1343)&gt;0,"Yes","No"))</f>
        <v/>
      </c>
    </row>
    <row r="1344">
      <c r="G1344">
        <f>IF(A1344="","",IF(LEFT(A1344,4)="http",IFERROR(MID(A1344,FIND("/",A1344,FIND("//",A1344)+2),2000),"/"),A1344))</f>
        <v/>
      </c>
      <c r="H1344">
        <f>IF(G1344="","",IFERROR(LEFT(SUBSTITUTE(G1344,"#","?"),FIND("?",SUBSTITUTE(G1344,"#","?"))-1),G1344))</f>
        <v/>
      </c>
      <c r="I1344">
        <f>IF(H1344="","",LOWER(IF(AND(LEN(H1344)&gt;1,RIGHT(H1344,1)="/"),LEFT(H1344,LEN(H1344)-1),H1344)))</f>
        <v/>
      </c>
      <c r="J1344">
        <f>IF(I1344="","",IFERROR(N(INDEX($A1344:$E1344,1,Rules!$H$16)),0))</f>
        <v/>
      </c>
      <c r="K1344">
        <f>IF(I1344="","",IFERROR(N(INDEX($A1344:$E1344,1,Rules!$H$17)),0))</f>
        <v/>
      </c>
      <c r="L1344">
        <f>IF(I1344="","",IFERROR(N(INDEX($A1344:$E1344,1,Rules!$H$18))*K1344,0))</f>
        <v/>
      </c>
      <c r="M1344">
        <f>IF(I1344="","",IF(COUNTIF(Crawl!$EC$2:$EC$2001,I1344)&gt;0,"Yes","No"))</f>
        <v/>
      </c>
    </row>
    <row r="1345">
      <c r="G1345">
        <f>IF(A1345="","",IF(LEFT(A1345,4)="http",IFERROR(MID(A1345,FIND("/",A1345,FIND("//",A1345)+2),2000),"/"),A1345))</f>
        <v/>
      </c>
      <c r="H1345">
        <f>IF(G1345="","",IFERROR(LEFT(SUBSTITUTE(G1345,"#","?"),FIND("?",SUBSTITUTE(G1345,"#","?"))-1),G1345))</f>
        <v/>
      </c>
      <c r="I1345">
        <f>IF(H1345="","",LOWER(IF(AND(LEN(H1345)&gt;1,RIGHT(H1345,1)="/"),LEFT(H1345,LEN(H1345)-1),H1345)))</f>
        <v/>
      </c>
      <c r="J1345">
        <f>IF(I1345="","",IFERROR(N(INDEX($A1345:$E1345,1,Rules!$H$16)),0))</f>
        <v/>
      </c>
      <c r="K1345">
        <f>IF(I1345="","",IFERROR(N(INDEX($A1345:$E1345,1,Rules!$H$17)),0))</f>
        <v/>
      </c>
      <c r="L1345">
        <f>IF(I1345="","",IFERROR(N(INDEX($A1345:$E1345,1,Rules!$H$18))*K1345,0))</f>
        <v/>
      </c>
      <c r="M1345">
        <f>IF(I1345="","",IF(COUNTIF(Crawl!$EC$2:$EC$2001,I1345)&gt;0,"Yes","No"))</f>
        <v/>
      </c>
    </row>
    <row r="1346">
      <c r="G1346">
        <f>IF(A1346="","",IF(LEFT(A1346,4)="http",IFERROR(MID(A1346,FIND("/",A1346,FIND("//",A1346)+2),2000),"/"),A1346))</f>
        <v/>
      </c>
      <c r="H1346">
        <f>IF(G1346="","",IFERROR(LEFT(SUBSTITUTE(G1346,"#","?"),FIND("?",SUBSTITUTE(G1346,"#","?"))-1),G1346))</f>
        <v/>
      </c>
      <c r="I1346">
        <f>IF(H1346="","",LOWER(IF(AND(LEN(H1346)&gt;1,RIGHT(H1346,1)="/"),LEFT(H1346,LEN(H1346)-1),H1346)))</f>
        <v/>
      </c>
      <c r="J1346">
        <f>IF(I1346="","",IFERROR(N(INDEX($A1346:$E1346,1,Rules!$H$16)),0))</f>
        <v/>
      </c>
      <c r="K1346">
        <f>IF(I1346="","",IFERROR(N(INDEX($A1346:$E1346,1,Rules!$H$17)),0))</f>
        <v/>
      </c>
      <c r="L1346">
        <f>IF(I1346="","",IFERROR(N(INDEX($A1346:$E1346,1,Rules!$H$18))*K1346,0))</f>
        <v/>
      </c>
      <c r="M1346">
        <f>IF(I1346="","",IF(COUNTIF(Crawl!$EC$2:$EC$2001,I1346)&gt;0,"Yes","No"))</f>
        <v/>
      </c>
    </row>
    <row r="1347">
      <c r="G1347">
        <f>IF(A1347="","",IF(LEFT(A1347,4)="http",IFERROR(MID(A1347,FIND("/",A1347,FIND("//",A1347)+2),2000),"/"),A1347))</f>
        <v/>
      </c>
      <c r="H1347">
        <f>IF(G1347="","",IFERROR(LEFT(SUBSTITUTE(G1347,"#","?"),FIND("?",SUBSTITUTE(G1347,"#","?"))-1),G1347))</f>
        <v/>
      </c>
      <c r="I1347">
        <f>IF(H1347="","",LOWER(IF(AND(LEN(H1347)&gt;1,RIGHT(H1347,1)="/"),LEFT(H1347,LEN(H1347)-1),H1347)))</f>
        <v/>
      </c>
      <c r="J1347">
        <f>IF(I1347="","",IFERROR(N(INDEX($A1347:$E1347,1,Rules!$H$16)),0))</f>
        <v/>
      </c>
      <c r="K1347">
        <f>IF(I1347="","",IFERROR(N(INDEX($A1347:$E1347,1,Rules!$H$17)),0))</f>
        <v/>
      </c>
      <c r="L1347">
        <f>IF(I1347="","",IFERROR(N(INDEX($A1347:$E1347,1,Rules!$H$18))*K1347,0))</f>
        <v/>
      </c>
      <c r="M1347">
        <f>IF(I1347="","",IF(COUNTIF(Crawl!$EC$2:$EC$2001,I1347)&gt;0,"Yes","No"))</f>
        <v/>
      </c>
    </row>
    <row r="1348">
      <c r="G1348">
        <f>IF(A1348="","",IF(LEFT(A1348,4)="http",IFERROR(MID(A1348,FIND("/",A1348,FIND("//",A1348)+2),2000),"/"),A1348))</f>
        <v/>
      </c>
      <c r="H1348">
        <f>IF(G1348="","",IFERROR(LEFT(SUBSTITUTE(G1348,"#","?"),FIND("?",SUBSTITUTE(G1348,"#","?"))-1),G1348))</f>
        <v/>
      </c>
      <c r="I1348">
        <f>IF(H1348="","",LOWER(IF(AND(LEN(H1348)&gt;1,RIGHT(H1348,1)="/"),LEFT(H1348,LEN(H1348)-1),H1348)))</f>
        <v/>
      </c>
      <c r="J1348">
        <f>IF(I1348="","",IFERROR(N(INDEX($A1348:$E1348,1,Rules!$H$16)),0))</f>
        <v/>
      </c>
      <c r="K1348">
        <f>IF(I1348="","",IFERROR(N(INDEX($A1348:$E1348,1,Rules!$H$17)),0))</f>
        <v/>
      </c>
      <c r="L1348">
        <f>IF(I1348="","",IFERROR(N(INDEX($A1348:$E1348,1,Rules!$H$18))*K1348,0))</f>
        <v/>
      </c>
      <c r="M1348">
        <f>IF(I1348="","",IF(COUNTIF(Crawl!$EC$2:$EC$2001,I1348)&gt;0,"Yes","No"))</f>
        <v/>
      </c>
    </row>
    <row r="1349">
      <c r="G1349">
        <f>IF(A1349="","",IF(LEFT(A1349,4)="http",IFERROR(MID(A1349,FIND("/",A1349,FIND("//",A1349)+2),2000),"/"),A1349))</f>
        <v/>
      </c>
      <c r="H1349">
        <f>IF(G1349="","",IFERROR(LEFT(SUBSTITUTE(G1349,"#","?"),FIND("?",SUBSTITUTE(G1349,"#","?"))-1),G1349))</f>
        <v/>
      </c>
      <c r="I1349">
        <f>IF(H1349="","",LOWER(IF(AND(LEN(H1349)&gt;1,RIGHT(H1349,1)="/"),LEFT(H1349,LEN(H1349)-1),H1349)))</f>
        <v/>
      </c>
      <c r="J1349">
        <f>IF(I1349="","",IFERROR(N(INDEX($A1349:$E1349,1,Rules!$H$16)),0))</f>
        <v/>
      </c>
      <c r="K1349">
        <f>IF(I1349="","",IFERROR(N(INDEX($A1349:$E1349,1,Rules!$H$17)),0))</f>
        <v/>
      </c>
      <c r="L1349">
        <f>IF(I1349="","",IFERROR(N(INDEX($A1349:$E1349,1,Rules!$H$18))*K1349,0))</f>
        <v/>
      </c>
      <c r="M1349">
        <f>IF(I1349="","",IF(COUNTIF(Crawl!$EC$2:$EC$2001,I1349)&gt;0,"Yes","No"))</f>
        <v/>
      </c>
    </row>
    <row r="1350">
      <c r="G1350">
        <f>IF(A1350="","",IF(LEFT(A1350,4)="http",IFERROR(MID(A1350,FIND("/",A1350,FIND("//",A1350)+2),2000),"/"),A1350))</f>
        <v/>
      </c>
      <c r="H1350">
        <f>IF(G1350="","",IFERROR(LEFT(SUBSTITUTE(G1350,"#","?"),FIND("?",SUBSTITUTE(G1350,"#","?"))-1),G1350))</f>
        <v/>
      </c>
      <c r="I1350">
        <f>IF(H1350="","",LOWER(IF(AND(LEN(H1350)&gt;1,RIGHT(H1350,1)="/"),LEFT(H1350,LEN(H1350)-1),H1350)))</f>
        <v/>
      </c>
      <c r="J1350">
        <f>IF(I1350="","",IFERROR(N(INDEX($A1350:$E1350,1,Rules!$H$16)),0))</f>
        <v/>
      </c>
      <c r="K1350">
        <f>IF(I1350="","",IFERROR(N(INDEX($A1350:$E1350,1,Rules!$H$17)),0))</f>
        <v/>
      </c>
      <c r="L1350">
        <f>IF(I1350="","",IFERROR(N(INDEX($A1350:$E1350,1,Rules!$H$18))*K1350,0))</f>
        <v/>
      </c>
      <c r="M1350">
        <f>IF(I1350="","",IF(COUNTIF(Crawl!$EC$2:$EC$2001,I1350)&gt;0,"Yes","No"))</f>
        <v/>
      </c>
    </row>
    <row r="1351">
      <c r="G1351">
        <f>IF(A1351="","",IF(LEFT(A1351,4)="http",IFERROR(MID(A1351,FIND("/",A1351,FIND("//",A1351)+2),2000),"/"),A1351))</f>
        <v/>
      </c>
      <c r="H1351">
        <f>IF(G1351="","",IFERROR(LEFT(SUBSTITUTE(G1351,"#","?"),FIND("?",SUBSTITUTE(G1351,"#","?"))-1),G1351))</f>
        <v/>
      </c>
      <c r="I1351">
        <f>IF(H1351="","",LOWER(IF(AND(LEN(H1351)&gt;1,RIGHT(H1351,1)="/"),LEFT(H1351,LEN(H1351)-1),H1351)))</f>
        <v/>
      </c>
      <c r="J1351">
        <f>IF(I1351="","",IFERROR(N(INDEX($A1351:$E1351,1,Rules!$H$16)),0))</f>
        <v/>
      </c>
      <c r="K1351">
        <f>IF(I1351="","",IFERROR(N(INDEX($A1351:$E1351,1,Rules!$H$17)),0))</f>
        <v/>
      </c>
      <c r="L1351">
        <f>IF(I1351="","",IFERROR(N(INDEX($A1351:$E1351,1,Rules!$H$18))*K1351,0))</f>
        <v/>
      </c>
      <c r="M1351">
        <f>IF(I1351="","",IF(COUNTIF(Crawl!$EC$2:$EC$2001,I1351)&gt;0,"Yes","No"))</f>
        <v/>
      </c>
    </row>
    <row r="1352">
      <c r="G1352">
        <f>IF(A1352="","",IF(LEFT(A1352,4)="http",IFERROR(MID(A1352,FIND("/",A1352,FIND("//",A1352)+2),2000),"/"),A1352))</f>
        <v/>
      </c>
      <c r="H1352">
        <f>IF(G1352="","",IFERROR(LEFT(SUBSTITUTE(G1352,"#","?"),FIND("?",SUBSTITUTE(G1352,"#","?"))-1),G1352))</f>
        <v/>
      </c>
      <c r="I1352">
        <f>IF(H1352="","",LOWER(IF(AND(LEN(H1352)&gt;1,RIGHT(H1352,1)="/"),LEFT(H1352,LEN(H1352)-1),H1352)))</f>
        <v/>
      </c>
      <c r="J1352">
        <f>IF(I1352="","",IFERROR(N(INDEX($A1352:$E1352,1,Rules!$H$16)),0))</f>
        <v/>
      </c>
      <c r="K1352">
        <f>IF(I1352="","",IFERROR(N(INDEX($A1352:$E1352,1,Rules!$H$17)),0))</f>
        <v/>
      </c>
      <c r="L1352">
        <f>IF(I1352="","",IFERROR(N(INDEX($A1352:$E1352,1,Rules!$H$18))*K1352,0))</f>
        <v/>
      </c>
      <c r="M1352">
        <f>IF(I1352="","",IF(COUNTIF(Crawl!$EC$2:$EC$2001,I1352)&gt;0,"Yes","No"))</f>
        <v/>
      </c>
    </row>
    <row r="1353">
      <c r="G1353">
        <f>IF(A1353="","",IF(LEFT(A1353,4)="http",IFERROR(MID(A1353,FIND("/",A1353,FIND("//",A1353)+2),2000),"/"),A1353))</f>
        <v/>
      </c>
      <c r="H1353">
        <f>IF(G1353="","",IFERROR(LEFT(SUBSTITUTE(G1353,"#","?"),FIND("?",SUBSTITUTE(G1353,"#","?"))-1),G1353))</f>
        <v/>
      </c>
      <c r="I1353">
        <f>IF(H1353="","",LOWER(IF(AND(LEN(H1353)&gt;1,RIGHT(H1353,1)="/"),LEFT(H1353,LEN(H1353)-1),H1353)))</f>
        <v/>
      </c>
      <c r="J1353">
        <f>IF(I1353="","",IFERROR(N(INDEX($A1353:$E1353,1,Rules!$H$16)),0))</f>
        <v/>
      </c>
      <c r="K1353">
        <f>IF(I1353="","",IFERROR(N(INDEX($A1353:$E1353,1,Rules!$H$17)),0))</f>
        <v/>
      </c>
      <c r="L1353">
        <f>IF(I1353="","",IFERROR(N(INDEX($A1353:$E1353,1,Rules!$H$18))*K1353,0))</f>
        <v/>
      </c>
      <c r="M1353">
        <f>IF(I1353="","",IF(COUNTIF(Crawl!$EC$2:$EC$2001,I1353)&gt;0,"Yes","No"))</f>
        <v/>
      </c>
    </row>
    <row r="1354">
      <c r="G1354">
        <f>IF(A1354="","",IF(LEFT(A1354,4)="http",IFERROR(MID(A1354,FIND("/",A1354,FIND("//",A1354)+2),2000),"/"),A1354))</f>
        <v/>
      </c>
      <c r="H1354">
        <f>IF(G1354="","",IFERROR(LEFT(SUBSTITUTE(G1354,"#","?"),FIND("?",SUBSTITUTE(G1354,"#","?"))-1),G1354))</f>
        <v/>
      </c>
      <c r="I1354">
        <f>IF(H1354="","",LOWER(IF(AND(LEN(H1354)&gt;1,RIGHT(H1354,1)="/"),LEFT(H1354,LEN(H1354)-1),H1354)))</f>
        <v/>
      </c>
      <c r="J1354">
        <f>IF(I1354="","",IFERROR(N(INDEX($A1354:$E1354,1,Rules!$H$16)),0))</f>
        <v/>
      </c>
      <c r="K1354">
        <f>IF(I1354="","",IFERROR(N(INDEX($A1354:$E1354,1,Rules!$H$17)),0))</f>
        <v/>
      </c>
      <c r="L1354">
        <f>IF(I1354="","",IFERROR(N(INDEX($A1354:$E1354,1,Rules!$H$18))*K1354,0))</f>
        <v/>
      </c>
      <c r="M1354">
        <f>IF(I1354="","",IF(COUNTIF(Crawl!$EC$2:$EC$2001,I1354)&gt;0,"Yes","No"))</f>
        <v/>
      </c>
    </row>
    <row r="1355">
      <c r="G1355">
        <f>IF(A1355="","",IF(LEFT(A1355,4)="http",IFERROR(MID(A1355,FIND("/",A1355,FIND("//",A1355)+2),2000),"/"),A1355))</f>
        <v/>
      </c>
      <c r="H1355">
        <f>IF(G1355="","",IFERROR(LEFT(SUBSTITUTE(G1355,"#","?"),FIND("?",SUBSTITUTE(G1355,"#","?"))-1),G1355))</f>
        <v/>
      </c>
      <c r="I1355">
        <f>IF(H1355="","",LOWER(IF(AND(LEN(H1355)&gt;1,RIGHT(H1355,1)="/"),LEFT(H1355,LEN(H1355)-1),H1355)))</f>
        <v/>
      </c>
      <c r="J1355">
        <f>IF(I1355="","",IFERROR(N(INDEX($A1355:$E1355,1,Rules!$H$16)),0))</f>
        <v/>
      </c>
      <c r="K1355">
        <f>IF(I1355="","",IFERROR(N(INDEX($A1355:$E1355,1,Rules!$H$17)),0))</f>
        <v/>
      </c>
      <c r="L1355">
        <f>IF(I1355="","",IFERROR(N(INDEX($A1355:$E1355,1,Rules!$H$18))*K1355,0))</f>
        <v/>
      </c>
      <c r="M1355">
        <f>IF(I1355="","",IF(COUNTIF(Crawl!$EC$2:$EC$2001,I1355)&gt;0,"Yes","No"))</f>
        <v/>
      </c>
    </row>
    <row r="1356">
      <c r="G1356">
        <f>IF(A1356="","",IF(LEFT(A1356,4)="http",IFERROR(MID(A1356,FIND("/",A1356,FIND("//",A1356)+2),2000),"/"),A1356))</f>
        <v/>
      </c>
      <c r="H1356">
        <f>IF(G1356="","",IFERROR(LEFT(SUBSTITUTE(G1356,"#","?"),FIND("?",SUBSTITUTE(G1356,"#","?"))-1),G1356))</f>
        <v/>
      </c>
      <c r="I1356">
        <f>IF(H1356="","",LOWER(IF(AND(LEN(H1356)&gt;1,RIGHT(H1356,1)="/"),LEFT(H1356,LEN(H1356)-1),H1356)))</f>
        <v/>
      </c>
      <c r="J1356">
        <f>IF(I1356="","",IFERROR(N(INDEX($A1356:$E1356,1,Rules!$H$16)),0))</f>
        <v/>
      </c>
      <c r="K1356">
        <f>IF(I1356="","",IFERROR(N(INDEX($A1356:$E1356,1,Rules!$H$17)),0))</f>
        <v/>
      </c>
      <c r="L1356">
        <f>IF(I1356="","",IFERROR(N(INDEX($A1356:$E1356,1,Rules!$H$18))*K1356,0))</f>
        <v/>
      </c>
      <c r="M1356">
        <f>IF(I1356="","",IF(COUNTIF(Crawl!$EC$2:$EC$2001,I1356)&gt;0,"Yes","No"))</f>
        <v/>
      </c>
    </row>
    <row r="1357">
      <c r="G1357">
        <f>IF(A1357="","",IF(LEFT(A1357,4)="http",IFERROR(MID(A1357,FIND("/",A1357,FIND("//",A1357)+2),2000),"/"),A1357))</f>
        <v/>
      </c>
      <c r="H1357">
        <f>IF(G1357="","",IFERROR(LEFT(SUBSTITUTE(G1357,"#","?"),FIND("?",SUBSTITUTE(G1357,"#","?"))-1),G1357))</f>
        <v/>
      </c>
      <c r="I1357">
        <f>IF(H1357="","",LOWER(IF(AND(LEN(H1357)&gt;1,RIGHT(H1357,1)="/"),LEFT(H1357,LEN(H1357)-1),H1357)))</f>
        <v/>
      </c>
      <c r="J1357">
        <f>IF(I1357="","",IFERROR(N(INDEX($A1357:$E1357,1,Rules!$H$16)),0))</f>
        <v/>
      </c>
      <c r="K1357">
        <f>IF(I1357="","",IFERROR(N(INDEX($A1357:$E1357,1,Rules!$H$17)),0))</f>
        <v/>
      </c>
      <c r="L1357">
        <f>IF(I1357="","",IFERROR(N(INDEX($A1357:$E1357,1,Rules!$H$18))*K1357,0))</f>
        <v/>
      </c>
      <c r="M1357">
        <f>IF(I1357="","",IF(COUNTIF(Crawl!$EC$2:$EC$2001,I1357)&gt;0,"Yes","No"))</f>
        <v/>
      </c>
    </row>
    <row r="1358">
      <c r="G1358">
        <f>IF(A1358="","",IF(LEFT(A1358,4)="http",IFERROR(MID(A1358,FIND("/",A1358,FIND("//",A1358)+2),2000),"/"),A1358))</f>
        <v/>
      </c>
      <c r="H1358">
        <f>IF(G1358="","",IFERROR(LEFT(SUBSTITUTE(G1358,"#","?"),FIND("?",SUBSTITUTE(G1358,"#","?"))-1),G1358))</f>
        <v/>
      </c>
      <c r="I1358">
        <f>IF(H1358="","",LOWER(IF(AND(LEN(H1358)&gt;1,RIGHT(H1358,1)="/"),LEFT(H1358,LEN(H1358)-1),H1358)))</f>
        <v/>
      </c>
      <c r="J1358">
        <f>IF(I1358="","",IFERROR(N(INDEX($A1358:$E1358,1,Rules!$H$16)),0))</f>
        <v/>
      </c>
      <c r="K1358">
        <f>IF(I1358="","",IFERROR(N(INDEX($A1358:$E1358,1,Rules!$H$17)),0))</f>
        <v/>
      </c>
      <c r="L1358">
        <f>IF(I1358="","",IFERROR(N(INDEX($A1358:$E1358,1,Rules!$H$18))*K1358,0))</f>
        <v/>
      </c>
      <c r="M1358">
        <f>IF(I1358="","",IF(COUNTIF(Crawl!$EC$2:$EC$2001,I1358)&gt;0,"Yes","No"))</f>
        <v/>
      </c>
    </row>
    <row r="1359">
      <c r="G1359">
        <f>IF(A1359="","",IF(LEFT(A1359,4)="http",IFERROR(MID(A1359,FIND("/",A1359,FIND("//",A1359)+2),2000),"/"),A1359))</f>
        <v/>
      </c>
      <c r="H1359">
        <f>IF(G1359="","",IFERROR(LEFT(SUBSTITUTE(G1359,"#","?"),FIND("?",SUBSTITUTE(G1359,"#","?"))-1),G1359))</f>
        <v/>
      </c>
      <c r="I1359">
        <f>IF(H1359="","",LOWER(IF(AND(LEN(H1359)&gt;1,RIGHT(H1359,1)="/"),LEFT(H1359,LEN(H1359)-1),H1359)))</f>
        <v/>
      </c>
      <c r="J1359">
        <f>IF(I1359="","",IFERROR(N(INDEX($A1359:$E1359,1,Rules!$H$16)),0))</f>
        <v/>
      </c>
      <c r="K1359">
        <f>IF(I1359="","",IFERROR(N(INDEX($A1359:$E1359,1,Rules!$H$17)),0))</f>
        <v/>
      </c>
      <c r="L1359">
        <f>IF(I1359="","",IFERROR(N(INDEX($A1359:$E1359,1,Rules!$H$18))*K1359,0))</f>
        <v/>
      </c>
      <c r="M1359">
        <f>IF(I1359="","",IF(COUNTIF(Crawl!$EC$2:$EC$2001,I1359)&gt;0,"Yes","No"))</f>
        <v/>
      </c>
    </row>
    <row r="1360">
      <c r="G1360">
        <f>IF(A1360="","",IF(LEFT(A1360,4)="http",IFERROR(MID(A1360,FIND("/",A1360,FIND("//",A1360)+2),2000),"/"),A1360))</f>
        <v/>
      </c>
      <c r="H1360">
        <f>IF(G1360="","",IFERROR(LEFT(SUBSTITUTE(G1360,"#","?"),FIND("?",SUBSTITUTE(G1360,"#","?"))-1),G1360))</f>
        <v/>
      </c>
      <c r="I1360">
        <f>IF(H1360="","",LOWER(IF(AND(LEN(H1360)&gt;1,RIGHT(H1360,1)="/"),LEFT(H1360,LEN(H1360)-1),H1360)))</f>
        <v/>
      </c>
      <c r="J1360">
        <f>IF(I1360="","",IFERROR(N(INDEX($A1360:$E1360,1,Rules!$H$16)),0))</f>
        <v/>
      </c>
      <c r="K1360">
        <f>IF(I1360="","",IFERROR(N(INDEX($A1360:$E1360,1,Rules!$H$17)),0))</f>
        <v/>
      </c>
      <c r="L1360">
        <f>IF(I1360="","",IFERROR(N(INDEX($A1360:$E1360,1,Rules!$H$18))*K1360,0))</f>
        <v/>
      </c>
      <c r="M1360">
        <f>IF(I1360="","",IF(COUNTIF(Crawl!$EC$2:$EC$2001,I1360)&gt;0,"Yes","No"))</f>
        <v/>
      </c>
    </row>
    <row r="1361">
      <c r="G1361">
        <f>IF(A1361="","",IF(LEFT(A1361,4)="http",IFERROR(MID(A1361,FIND("/",A1361,FIND("//",A1361)+2),2000),"/"),A1361))</f>
        <v/>
      </c>
      <c r="H1361">
        <f>IF(G1361="","",IFERROR(LEFT(SUBSTITUTE(G1361,"#","?"),FIND("?",SUBSTITUTE(G1361,"#","?"))-1),G1361))</f>
        <v/>
      </c>
      <c r="I1361">
        <f>IF(H1361="","",LOWER(IF(AND(LEN(H1361)&gt;1,RIGHT(H1361,1)="/"),LEFT(H1361,LEN(H1361)-1),H1361)))</f>
        <v/>
      </c>
      <c r="J1361">
        <f>IF(I1361="","",IFERROR(N(INDEX($A1361:$E1361,1,Rules!$H$16)),0))</f>
        <v/>
      </c>
      <c r="K1361">
        <f>IF(I1361="","",IFERROR(N(INDEX($A1361:$E1361,1,Rules!$H$17)),0))</f>
        <v/>
      </c>
      <c r="L1361">
        <f>IF(I1361="","",IFERROR(N(INDEX($A1361:$E1361,1,Rules!$H$18))*K1361,0))</f>
        <v/>
      </c>
      <c r="M1361">
        <f>IF(I1361="","",IF(COUNTIF(Crawl!$EC$2:$EC$2001,I1361)&gt;0,"Yes","No"))</f>
        <v/>
      </c>
    </row>
    <row r="1362">
      <c r="G1362">
        <f>IF(A1362="","",IF(LEFT(A1362,4)="http",IFERROR(MID(A1362,FIND("/",A1362,FIND("//",A1362)+2),2000),"/"),A1362))</f>
        <v/>
      </c>
      <c r="H1362">
        <f>IF(G1362="","",IFERROR(LEFT(SUBSTITUTE(G1362,"#","?"),FIND("?",SUBSTITUTE(G1362,"#","?"))-1),G1362))</f>
        <v/>
      </c>
      <c r="I1362">
        <f>IF(H1362="","",LOWER(IF(AND(LEN(H1362)&gt;1,RIGHT(H1362,1)="/"),LEFT(H1362,LEN(H1362)-1),H1362)))</f>
        <v/>
      </c>
      <c r="J1362">
        <f>IF(I1362="","",IFERROR(N(INDEX($A1362:$E1362,1,Rules!$H$16)),0))</f>
        <v/>
      </c>
      <c r="K1362">
        <f>IF(I1362="","",IFERROR(N(INDEX($A1362:$E1362,1,Rules!$H$17)),0))</f>
        <v/>
      </c>
      <c r="L1362">
        <f>IF(I1362="","",IFERROR(N(INDEX($A1362:$E1362,1,Rules!$H$18))*K1362,0))</f>
        <v/>
      </c>
      <c r="M1362">
        <f>IF(I1362="","",IF(COUNTIF(Crawl!$EC$2:$EC$2001,I1362)&gt;0,"Yes","No"))</f>
        <v/>
      </c>
    </row>
    <row r="1363">
      <c r="G1363">
        <f>IF(A1363="","",IF(LEFT(A1363,4)="http",IFERROR(MID(A1363,FIND("/",A1363,FIND("//",A1363)+2),2000),"/"),A1363))</f>
        <v/>
      </c>
      <c r="H1363">
        <f>IF(G1363="","",IFERROR(LEFT(SUBSTITUTE(G1363,"#","?"),FIND("?",SUBSTITUTE(G1363,"#","?"))-1),G1363))</f>
        <v/>
      </c>
      <c r="I1363">
        <f>IF(H1363="","",LOWER(IF(AND(LEN(H1363)&gt;1,RIGHT(H1363,1)="/"),LEFT(H1363,LEN(H1363)-1),H1363)))</f>
        <v/>
      </c>
      <c r="J1363">
        <f>IF(I1363="","",IFERROR(N(INDEX($A1363:$E1363,1,Rules!$H$16)),0))</f>
        <v/>
      </c>
      <c r="K1363">
        <f>IF(I1363="","",IFERROR(N(INDEX($A1363:$E1363,1,Rules!$H$17)),0))</f>
        <v/>
      </c>
      <c r="L1363">
        <f>IF(I1363="","",IFERROR(N(INDEX($A1363:$E1363,1,Rules!$H$18))*K1363,0))</f>
        <v/>
      </c>
      <c r="M1363">
        <f>IF(I1363="","",IF(COUNTIF(Crawl!$EC$2:$EC$2001,I1363)&gt;0,"Yes","No"))</f>
        <v/>
      </c>
    </row>
    <row r="1364">
      <c r="G1364">
        <f>IF(A1364="","",IF(LEFT(A1364,4)="http",IFERROR(MID(A1364,FIND("/",A1364,FIND("//",A1364)+2),2000),"/"),A1364))</f>
        <v/>
      </c>
      <c r="H1364">
        <f>IF(G1364="","",IFERROR(LEFT(SUBSTITUTE(G1364,"#","?"),FIND("?",SUBSTITUTE(G1364,"#","?"))-1),G1364))</f>
        <v/>
      </c>
      <c r="I1364">
        <f>IF(H1364="","",LOWER(IF(AND(LEN(H1364)&gt;1,RIGHT(H1364,1)="/"),LEFT(H1364,LEN(H1364)-1),H1364)))</f>
        <v/>
      </c>
      <c r="J1364">
        <f>IF(I1364="","",IFERROR(N(INDEX($A1364:$E1364,1,Rules!$H$16)),0))</f>
        <v/>
      </c>
      <c r="K1364">
        <f>IF(I1364="","",IFERROR(N(INDEX($A1364:$E1364,1,Rules!$H$17)),0))</f>
        <v/>
      </c>
      <c r="L1364">
        <f>IF(I1364="","",IFERROR(N(INDEX($A1364:$E1364,1,Rules!$H$18))*K1364,0))</f>
        <v/>
      </c>
      <c r="M1364">
        <f>IF(I1364="","",IF(COUNTIF(Crawl!$EC$2:$EC$2001,I1364)&gt;0,"Yes","No"))</f>
        <v/>
      </c>
    </row>
    <row r="1365">
      <c r="G1365">
        <f>IF(A1365="","",IF(LEFT(A1365,4)="http",IFERROR(MID(A1365,FIND("/",A1365,FIND("//",A1365)+2),2000),"/"),A1365))</f>
        <v/>
      </c>
      <c r="H1365">
        <f>IF(G1365="","",IFERROR(LEFT(SUBSTITUTE(G1365,"#","?"),FIND("?",SUBSTITUTE(G1365,"#","?"))-1),G1365))</f>
        <v/>
      </c>
      <c r="I1365">
        <f>IF(H1365="","",LOWER(IF(AND(LEN(H1365)&gt;1,RIGHT(H1365,1)="/"),LEFT(H1365,LEN(H1365)-1),H1365)))</f>
        <v/>
      </c>
      <c r="J1365">
        <f>IF(I1365="","",IFERROR(N(INDEX($A1365:$E1365,1,Rules!$H$16)),0))</f>
        <v/>
      </c>
      <c r="K1365">
        <f>IF(I1365="","",IFERROR(N(INDEX($A1365:$E1365,1,Rules!$H$17)),0))</f>
        <v/>
      </c>
      <c r="L1365">
        <f>IF(I1365="","",IFERROR(N(INDEX($A1365:$E1365,1,Rules!$H$18))*K1365,0))</f>
        <v/>
      </c>
      <c r="M1365">
        <f>IF(I1365="","",IF(COUNTIF(Crawl!$EC$2:$EC$2001,I1365)&gt;0,"Yes","No"))</f>
        <v/>
      </c>
    </row>
    <row r="1366">
      <c r="G1366">
        <f>IF(A1366="","",IF(LEFT(A1366,4)="http",IFERROR(MID(A1366,FIND("/",A1366,FIND("//",A1366)+2),2000),"/"),A1366))</f>
        <v/>
      </c>
      <c r="H1366">
        <f>IF(G1366="","",IFERROR(LEFT(SUBSTITUTE(G1366,"#","?"),FIND("?",SUBSTITUTE(G1366,"#","?"))-1),G1366))</f>
        <v/>
      </c>
      <c r="I1366">
        <f>IF(H1366="","",LOWER(IF(AND(LEN(H1366)&gt;1,RIGHT(H1366,1)="/"),LEFT(H1366,LEN(H1366)-1),H1366)))</f>
        <v/>
      </c>
      <c r="J1366">
        <f>IF(I1366="","",IFERROR(N(INDEX($A1366:$E1366,1,Rules!$H$16)),0))</f>
        <v/>
      </c>
      <c r="K1366">
        <f>IF(I1366="","",IFERROR(N(INDEX($A1366:$E1366,1,Rules!$H$17)),0))</f>
        <v/>
      </c>
      <c r="L1366">
        <f>IF(I1366="","",IFERROR(N(INDEX($A1366:$E1366,1,Rules!$H$18))*K1366,0))</f>
        <v/>
      </c>
      <c r="M1366">
        <f>IF(I1366="","",IF(COUNTIF(Crawl!$EC$2:$EC$2001,I1366)&gt;0,"Yes","No"))</f>
        <v/>
      </c>
    </row>
    <row r="1367">
      <c r="G1367">
        <f>IF(A1367="","",IF(LEFT(A1367,4)="http",IFERROR(MID(A1367,FIND("/",A1367,FIND("//",A1367)+2),2000),"/"),A1367))</f>
        <v/>
      </c>
      <c r="H1367">
        <f>IF(G1367="","",IFERROR(LEFT(SUBSTITUTE(G1367,"#","?"),FIND("?",SUBSTITUTE(G1367,"#","?"))-1),G1367))</f>
        <v/>
      </c>
      <c r="I1367">
        <f>IF(H1367="","",LOWER(IF(AND(LEN(H1367)&gt;1,RIGHT(H1367,1)="/"),LEFT(H1367,LEN(H1367)-1),H1367)))</f>
        <v/>
      </c>
      <c r="J1367">
        <f>IF(I1367="","",IFERROR(N(INDEX($A1367:$E1367,1,Rules!$H$16)),0))</f>
        <v/>
      </c>
      <c r="K1367">
        <f>IF(I1367="","",IFERROR(N(INDEX($A1367:$E1367,1,Rules!$H$17)),0))</f>
        <v/>
      </c>
      <c r="L1367">
        <f>IF(I1367="","",IFERROR(N(INDEX($A1367:$E1367,1,Rules!$H$18))*K1367,0))</f>
        <v/>
      </c>
      <c r="M1367">
        <f>IF(I1367="","",IF(COUNTIF(Crawl!$EC$2:$EC$2001,I1367)&gt;0,"Yes","No"))</f>
        <v/>
      </c>
    </row>
    <row r="1368">
      <c r="G1368">
        <f>IF(A1368="","",IF(LEFT(A1368,4)="http",IFERROR(MID(A1368,FIND("/",A1368,FIND("//",A1368)+2),2000),"/"),A1368))</f>
        <v/>
      </c>
      <c r="H1368">
        <f>IF(G1368="","",IFERROR(LEFT(SUBSTITUTE(G1368,"#","?"),FIND("?",SUBSTITUTE(G1368,"#","?"))-1),G1368))</f>
        <v/>
      </c>
      <c r="I1368">
        <f>IF(H1368="","",LOWER(IF(AND(LEN(H1368)&gt;1,RIGHT(H1368,1)="/"),LEFT(H1368,LEN(H1368)-1),H1368)))</f>
        <v/>
      </c>
      <c r="J1368">
        <f>IF(I1368="","",IFERROR(N(INDEX($A1368:$E1368,1,Rules!$H$16)),0))</f>
        <v/>
      </c>
      <c r="K1368">
        <f>IF(I1368="","",IFERROR(N(INDEX($A1368:$E1368,1,Rules!$H$17)),0))</f>
        <v/>
      </c>
      <c r="L1368">
        <f>IF(I1368="","",IFERROR(N(INDEX($A1368:$E1368,1,Rules!$H$18))*K1368,0))</f>
        <v/>
      </c>
      <c r="M1368">
        <f>IF(I1368="","",IF(COUNTIF(Crawl!$EC$2:$EC$2001,I1368)&gt;0,"Yes","No"))</f>
        <v/>
      </c>
    </row>
    <row r="1369">
      <c r="G1369">
        <f>IF(A1369="","",IF(LEFT(A1369,4)="http",IFERROR(MID(A1369,FIND("/",A1369,FIND("//",A1369)+2),2000),"/"),A1369))</f>
        <v/>
      </c>
      <c r="H1369">
        <f>IF(G1369="","",IFERROR(LEFT(SUBSTITUTE(G1369,"#","?"),FIND("?",SUBSTITUTE(G1369,"#","?"))-1),G1369))</f>
        <v/>
      </c>
      <c r="I1369">
        <f>IF(H1369="","",LOWER(IF(AND(LEN(H1369)&gt;1,RIGHT(H1369,1)="/"),LEFT(H1369,LEN(H1369)-1),H1369)))</f>
        <v/>
      </c>
      <c r="J1369">
        <f>IF(I1369="","",IFERROR(N(INDEX($A1369:$E1369,1,Rules!$H$16)),0))</f>
        <v/>
      </c>
      <c r="K1369">
        <f>IF(I1369="","",IFERROR(N(INDEX($A1369:$E1369,1,Rules!$H$17)),0))</f>
        <v/>
      </c>
      <c r="L1369">
        <f>IF(I1369="","",IFERROR(N(INDEX($A1369:$E1369,1,Rules!$H$18))*K1369,0))</f>
        <v/>
      </c>
      <c r="M1369">
        <f>IF(I1369="","",IF(COUNTIF(Crawl!$EC$2:$EC$2001,I1369)&gt;0,"Yes","No"))</f>
        <v/>
      </c>
    </row>
    <row r="1370">
      <c r="G1370">
        <f>IF(A1370="","",IF(LEFT(A1370,4)="http",IFERROR(MID(A1370,FIND("/",A1370,FIND("//",A1370)+2),2000),"/"),A1370))</f>
        <v/>
      </c>
      <c r="H1370">
        <f>IF(G1370="","",IFERROR(LEFT(SUBSTITUTE(G1370,"#","?"),FIND("?",SUBSTITUTE(G1370,"#","?"))-1),G1370))</f>
        <v/>
      </c>
      <c r="I1370">
        <f>IF(H1370="","",LOWER(IF(AND(LEN(H1370)&gt;1,RIGHT(H1370,1)="/"),LEFT(H1370,LEN(H1370)-1),H1370)))</f>
        <v/>
      </c>
      <c r="J1370">
        <f>IF(I1370="","",IFERROR(N(INDEX($A1370:$E1370,1,Rules!$H$16)),0))</f>
        <v/>
      </c>
      <c r="K1370">
        <f>IF(I1370="","",IFERROR(N(INDEX($A1370:$E1370,1,Rules!$H$17)),0))</f>
        <v/>
      </c>
      <c r="L1370">
        <f>IF(I1370="","",IFERROR(N(INDEX($A1370:$E1370,1,Rules!$H$18))*K1370,0))</f>
        <v/>
      </c>
      <c r="M1370">
        <f>IF(I1370="","",IF(COUNTIF(Crawl!$EC$2:$EC$2001,I1370)&gt;0,"Yes","No"))</f>
        <v/>
      </c>
    </row>
    <row r="1371">
      <c r="G1371">
        <f>IF(A1371="","",IF(LEFT(A1371,4)="http",IFERROR(MID(A1371,FIND("/",A1371,FIND("//",A1371)+2),2000),"/"),A1371))</f>
        <v/>
      </c>
      <c r="H1371">
        <f>IF(G1371="","",IFERROR(LEFT(SUBSTITUTE(G1371,"#","?"),FIND("?",SUBSTITUTE(G1371,"#","?"))-1),G1371))</f>
        <v/>
      </c>
      <c r="I1371">
        <f>IF(H1371="","",LOWER(IF(AND(LEN(H1371)&gt;1,RIGHT(H1371,1)="/"),LEFT(H1371,LEN(H1371)-1),H1371)))</f>
        <v/>
      </c>
      <c r="J1371">
        <f>IF(I1371="","",IFERROR(N(INDEX($A1371:$E1371,1,Rules!$H$16)),0))</f>
        <v/>
      </c>
      <c r="K1371">
        <f>IF(I1371="","",IFERROR(N(INDEX($A1371:$E1371,1,Rules!$H$17)),0))</f>
        <v/>
      </c>
      <c r="L1371">
        <f>IF(I1371="","",IFERROR(N(INDEX($A1371:$E1371,1,Rules!$H$18))*K1371,0))</f>
        <v/>
      </c>
      <c r="M1371">
        <f>IF(I1371="","",IF(COUNTIF(Crawl!$EC$2:$EC$2001,I1371)&gt;0,"Yes","No"))</f>
        <v/>
      </c>
    </row>
    <row r="1372">
      <c r="G1372">
        <f>IF(A1372="","",IF(LEFT(A1372,4)="http",IFERROR(MID(A1372,FIND("/",A1372,FIND("//",A1372)+2),2000),"/"),A1372))</f>
        <v/>
      </c>
      <c r="H1372">
        <f>IF(G1372="","",IFERROR(LEFT(SUBSTITUTE(G1372,"#","?"),FIND("?",SUBSTITUTE(G1372,"#","?"))-1),G1372))</f>
        <v/>
      </c>
      <c r="I1372">
        <f>IF(H1372="","",LOWER(IF(AND(LEN(H1372)&gt;1,RIGHT(H1372,1)="/"),LEFT(H1372,LEN(H1372)-1),H1372)))</f>
        <v/>
      </c>
      <c r="J1372">
        <f>IF(I1372="","",IFERROR(N(INDEX($A1372:$E1372,1,Rules!$H$16)),0))</f>
        <v/>
      </c>
      <c r="K1372">
        <f>IF(I1372="","",IFERROR(N(INDEX($A1372:$E1372,1,Rules!$H$17)),0))</f>
        <v/>
      </c>
      <c r="L1372">
        <f>IF(I1372="","",IFERROR(N(INDEX($A1372:$E1372,1,Rules!$H$18))*K1372,0))</f>
        <v/>
      </c>
      <c r="M1372">
        <f>IF(I1372="","",IF(COUNTIF(Crawl!$EC$2:$EC$2001,I1372)&gt;0,"Yes","No"))</f>
        <v/>
      </c>
    </row>
    <row r="1373">
      <c r="G1373">
        <f>IF(A1373="","",IF(LEFT(A1373,4)="http",IFERROR(MID(A1373,FIND("/",A1373,FIND("//",A1373)+2),2000),"/"),A1373))</f>
        <v/>
      </c>
      <c r="H1373">
        <f>IF(G1373="","",IFERROR(LEFT(SUBSTITUTE(G1373,"#","?"),FIND("?",SUBSTITUTE(G1373,"#","?"))-1),G1373))</f>
        <v/>
      </c>
      <c r="I1373">
        <f>IF(H1373="","",LOWER(IF(AND(LEN(H1373)&gt;1,RIGHT(H1373,1)="/"),LEFT(H1373,LEN(H1373)-1),H1373)))</f>
        <v/>
      </c>
      <c r="J1373">
        <f>IF(I1373="","",IFERROR(N(INDEX($A1373:$E1373,1,Rules!$H$16)),0))</f>
        <v/>
      </c>
      <c r="K1373">
        <f>IF(I1373="","",IFERROR(N(INDEX($A1373:$E1373,1,Rules!$H$17)),0))</f>
        <v/>
      </c>
      <c r="L1373">
        <f>IF(I1373="","",IFERROR(N(INDEX($A1373:$E1373,1,Rules!$H$18))*K1373,0))</f>
        <v/>
      </c>
      <c r="M1373">
        <f>IF(I1373="","",IF(COUNTIF(Crawl!$EC$2:$EC$2001,I1373)&gt;0,"Yes","No"))</f>
        <v/>
      </c>
    </row>
    <row r="1374">
      <c r="G1374">
        <f>IF(A1374="","",IF(LEFT(A1374,4)="http",IFERROR(MID(A1374,FIND("/",A1374,FIND("//",A1374)+2),2000),"/"),A1374))</f>
        <v/>
      </c>
      <c r="H1374">
        <f>IF(G1374="","",IFERROR(LEFT(SUBSTITUTE(G1374,"#","?"),FIND("?",SUBSTITUTE(G1374,"#","?"))-1),G1374))</f>
        <v/>
      </c>
      <c r="I1374">
        <f>IF(H1374="","",LOWER(IF(AND(LEN(H1374)&gt;1,RIGHT(H1374,1)="/"),LEFT(H1374,LEN(H1374)-1),H1374)))</f>
        <v/>
      </c>
      <c r="J1374">
        <f>IF(I1374="","",IFERROR(N(INDEX($A1374:$E1374,1,Rules!$H$16)),0))</f>
        <v/>
      </c>
      <c r="K1374">
        <f>IF(I1374="","",IFERROR(N(INDEX($A1374:$E1374,1,Rules!$H$17)),0))</f>
        <v/>
      </c>
      <c r="L1374">
        <f>IF(I1374="","",IFERROR(N(INDEX($A1374:$E1374,1,Rules!$H$18))*K1374,0))</f>
        <v/>
      </c>
      <c r="M1374">
        <f>IF(I1374="","",IF(COUNTIF(Crawl!$EC$2:$EC$2001,I1374)&gt;0,"Yes","No"))</f>
        <v/>
      </c>
    </row>
    <row r="1375">
      <c r="G1375">
        <f>IF(A1375="","",IF(LEFT(A1375,4)="http",IFERROR(MID(A1375,FIND("/",A1375,FIND("//",A1375)+2),2000),"/"),A1375))</f>
        <v/>
      </c>
      <c r="H1375">
        <f>IF(G1375="","",IFERROR(LEFT(SUBSTITUTE(G1375,"#","?"),FIND("?",SUBSTITUTE(G1375,"#","?"))-1),G1375))</f>
        <v/>
      </c>
      <c r="I1375">
        <f>IF(H1375="","",LOWER(IF(AND(LEN(H1375)&gt;1,RIGHT(H1375,1)="/"),LEFT(H1375,LEN(H1375)-1),H1375)))</f>
        <v/>
      </c>
      <c r="J1375">
        <f>IF(I1375="","",IFERROR(N(INDEX($A1375:$E1375,1,Rules!$H$16)),0))</f>
        <v/>
      </c>
      <c r="K1375">
        <f>IF(I1375="","",IFERROR(N(INDEX($A1375:$E1375,1,Rules!$H$17)),0))</f>
        <v/>
      </c>
      <c r="L1375">
        <f>IF(I1375="","",IFERROR(N(INDEX($A1375:$E1375,1,Rules!$H$18))*K1375,0))</f>
        <v/>
      </c>
      <c r="M1375">
        <f>IF(I1375="","",IF(COUNTIF(Crawl!$EC$2:$EC$2001,I1375)&gt;0,"Yes","No"))</f>
        <v/>
      </c>
    </row>
    <row r="1376">
      <c r="G1376">
        <f>IF(A1376="","",IF(LEFT(A1376,4)="http",IFERROR(MID(A1376,FIND("/",A1376,FIND("//",A1376)+2),2000),"/"),A1376))</f>
        <v/>
      </c>
      <c r="H1376">
        <f>IF(G1376="","",IFERROR(LEFT(SUBSTITUTE(G1376,"#","?"),FIND("?",SUBSTITUTE(G1376,"#","?"))-1),G1376))</f>
        <v/>
      </c>
      <c r="I1376">
        <f>IF(H1376="","",LOWER(IF(AND(LEN(H1376)&gt;1,RIGHT(H1376,1)="/"),LEFT(H1376,LEN(H1376)-1),H1376)))</f>
        <v/>
      </c>
      <c r="J1376">
        <f>IF(I1376="","",IFERROR(N(INDEX($A1376:$E1376,1,Rules!$H$16)),0))</f>
        <v/>
      </c>
      <c r="K1376">
        <f>IF(I1376="","",IFERROR(N(INDEX($A1376:$E1376,1,Rules!$H$17)),0))</f>
        <v/>
      </c>
      <c r="L1376">
        <f>IF(I1376="","",IFERROR(N(INDEX($A1376:$E1376,1,Rules!$H$18))*K1376,0))</f>
        <v/>
      </c>
      <c r="M1376">
        <f>IF(I1376="","",IF(COUNTIF(Crawl!$EC$2:$EC$2001,I1376)&gt;0,"Yes","No"))</f>
        <v/>
      </c>
    </row>
    <row r="1377">
      <c r="G1377">
        <f>IF(A1377="","",IF(LEFT(A1377,4)="http",IFERROR(MID(A1377,FIND("/",A1377,FIND("//",A1377)+2),2000),"/"),A1377))</f>
        <v/>
      </c>
      <c r="H1377">
        <f>IF(G1377="","",IFERROR(LEFT(SUBSTITUTE(G1377,"#","?"),FIND("?",SUBSTITUTE(G1377,"#","?"))-1),G1377))</f>
        <v/>
      </c>
      <c r="I1377">
        <f>IF(H1377="","",LOWER(IF(AND(LEN(H1377)&gt;1,RIGHT(H1377,1)="/"),LEFT(H1377,LEN(H1377)-1),H1377)))</f>
        <v/>
      </c>
      <c r="J1377">
        <f>IF(I1377="","",IFERROR(N(INDEX($A1377:$E1377,1,Rules!$H$16)),0))</f>
        <v/>
      </c>
      <c r="K1377">
        <f>IF(I1377="","",IFERROR(N(INDEX($A1377:$E1377,1,Rules!$H$17)),0))</f>
        <v/>
      </c>
      <c r="L1377">
        <f>IF(I1377="","",IFERROR(N(INDEX($A1377:$E1377,1,Rules!$H$18))*K1377,0))</f>
        <v/>
      </c>
      <c r="M1377">
        <f>IF(I1377="","",IF(COUNTIF(Crawl!$EC$2:$EC$2001,I1377)&gt;0,"Yes","No"))</f>
        <v/>
      </c>
    </row>
    <row r="1378">
      <c r="G1378">
        <f>IF(A1378="","",IF(LEFT(A1378,4)="http",IFERROR(MID(A1378,FIND("/",A1378,FIND("//",A1378)+2),2000),"/"),A1378))</f>
        <v/>
      </c>
      <c r="H1378">
        <f>IF(G1378="","",IFERROR(LEFT(SUBSTITUTE(G1378,"#","?"),FIND("?",SUBSTITUTE(G1378,"#","?"))-1),G1378))</f>
        <v/>
      </c>
      <c r="I1378">
        <f>IF(H1378="","",LOWER(IF(AND(LEN(H1378)&gt;1,RIGHT(H1378,1)="/"),LEFT(H1378,LEN(H1378)-1),H1378)))</f>
        <v/>
      </c>
      <c r="J1378">
        <f>IF(I1378="","",IFERROR(N(INDEX($A1378:$E1378,1,Rules!$H$16)),0))</f>
        <v/>
      </c>
      <c r="K1378">
        <f>IF(I1378="","",IFERROR(N(INDEX($A1378:$E1378,1,Rules!$H$17)),0))</f>
        <v/>
      </c>
      <c r="L1378">
        <f>IF(I1378="","",IFERROR(N(INDEX($A1378:$E1378,1,Rules!$H$18))*K1378,0))</f>
        <v/>
      </c>
      <c r="M1378">
        <f>IF(I1378="","",IF(COUNTIF(Crawl!$EC$2:$EC$2001,I1378)&gt;0,"Yes","No"))</f>
        <v/>
      </c>
    </row>
    <row r="1379">
      <c r="G1379">
        <f>IF(A1379="","",IF(LEFT(A1379,4)="http",IFERROR(MID(A1379,FIND("/",A1379,FIND("//",A1379)+2),2000),"/"),A1379))</f>
        <v/>
      </c>
      <c r="H1379">
        <f>IF(G1379="","",IFERROR(LEFT(SUBSTITUTE(G1379,"#","?"),FIND("?",SUBSTITUTE(G1379,"#","?"))-1),G1379))</f>
        <v/>
      </c>
      <c r="I1379">
        <f>IF(H1379="","",LOWER(IF(AND(LEN(H1379)&gt;1,RIGHT(H1379,1)="/"),LEFT(H1379,LEN(H1379)-1),H1379)))</f>
        <v/>
      </c>
      <c r="J1379">
        <f>IF(I1379="","",IFERROR(N(INDEX($A1379:$E1379,1,Rules!$H$16)),0))</f>
        <v/>
      </c>
      <c r="K1379">
        <f>IF(I1379="","",IFERROR(N(INDEX($A1379:$E1379,1,Rules!$H$17)),0))</f>
        <v/>
      </c>
      <c r="L1379">
        <f>IF(I1379="","",IFERROR(N(INDEX($A1379:$E1379,1,Rules!$H$18))*K1379,0))</f>
        <v/>
      </c>
      <c r="M1379">
        <f>IF(I1379="","",IF(COUNTIF(Crawl!$EC$2:$EC$2001,I1379)&gt;0,"Yes","No"))</f>
        <v/>
      </c>
    </row>
    <row r="1380">
      <c r="G1380">
        <f>IF(A1380="","",IF(LEFT(A1380,4)="http",IFERROR(MID(A1380,FIND("/",A1380,FIND("//",A1380)+2),2000),"/"),A1380))</f>
        <v/>
      </c>
      <c r="H1380">
        <f>IF(G1380="","",IFERROR(LEFT(SUBSTITUTE(G1380,"#","?"),FIND("?",SUBSTITUTE(G1380,"#","?"))-1),G1380))</f>
        <v/>
      </c>
      <c r="I1380">
        <f>IF(H1380="","",LOWER(IF(AND(LEN(H1380)&gt;1,RIGHT(H1380,1)="/"),LEFT(H1380,LEN(H1380)-1),H1380)))</f>
        <v/>
      </c>
      <c r="J1380">
        <f>IF(I1380="","",IFERROR(N(INDEX($A1380:$E1380,1,Rules!$H$16)),0))</f>
        <v/>
      </c>
      <c r="K1380">
        <f>IF(I1380="","",IFERROR(N(INDEX($A1380:$E1380,1,Rules!$H$17)),0))</f>
        <v/>
      </c>
      <c r="L1380">
        <f>IF(I1380="","",IFERROR(N(INDEX($A1380:$E1380,1,Rules!$H$18))*K1380,0))</f>
        <v/>
      </c>
      <c r="M1380">
        <f>IF(I1380="","",IF(COUNTIF(Crawl!$EC$2:$EC$2001,I1380)&gt;0,"Yes","No"))</f>
        <v/>
      </c>
    </row>
    <row r="1381">
      <c r="G1381">
        <f>IF(A1381="","",IF(LEFT(A1381,4)="http",IFERROR(MID(A1381,FIND("/",A1381,FIND("//",A1381)+2),2000),"/"),A1381))</f>
        <v/>
      </c>
      <c r="H1381">
        <f>IF(G1381="","",IFERROR(LEFT(SUBSTITUTE(G1381,"#","?"),FIND("?",SUBSTITUTE(G1381,"#","?"))-1),G1381))</f>
        <v/>
      </c>
      <c r="I1381">
        <f>IF(H1381="","",LOWER(IF(AND(LEN(H1381)&gt;1,RIGHT(H1381,1)="/"),LEFT(H1381,LEN(H1381)-1),H1381)))</f>
        <v/>
      </c>
      <c r="J1381">
        <f>IF(I1381="","",IFERROR(N(INDEX($A1381:$E1381,1,Rules!$H$16)),0))</f>
        <v/>
      </c>
      <c r="K1381">
        <f>IF(I1381="","",IFERROR(N(INDEX($A1381:$E1381,1,Rules!$H$17)),0))</f>
        <v/>
      </c>
      <c r="L1381">
        <f>IF(I1381="","",IFERROR(N(INDEX($A1381:$E1381,1,Rules!$H$18))*K1381,0))</f>
        <v/>
      </c>
      <c r="M1381">
        <f>IF(I1381="","",IF(COUNTIF(Crawl!$EC$2:$EC$2001,I1381)&gt;0,"Yes","No"))</f>
        <v/>
      </c>
    </row>
    <row r="1382">
      <c r="G1382">
        <f>IF(A1382="","",IF(LEFT(A1382,4)="http",IFERROR(MID(A1382,FIND("/",A1382,FIND("//",A1382)+2),2000),"/"),A1382))</f>
        <v/>
      </c>
      <c r="H1382">
        <f>IF(G1382="","",IFERROR(LEFT(SUBSTITUTE(G1382,"#","?"),FIND("?",SUBSTITUTE(G1382,"#","?"))-1),G1382))</f>
        <v/>
      </c>
      <c r="I1382">
        <f>IF(H1382="","",LOWER(IF(AND(LEN(H1382)&gt;1,RIGHT(H1382,1)="/"),LEFT(H1382,LEN(H1382)-1),H1382)))</f>
        <v/>
      </c>
      <c r="J1382">
        <f>IF(I1382="","",IFERROR(N(INDEX($A1382:$E1382,1,Rules!$H$16)),0))</f>
        <v/>
      </c>
      <c r="K1382">
        <f>IF(I1382="","",IFERROR(N(INDEX($A1382:$E1382,1,Rules!$H$17)),0))</f>
        <v/>
      </c>
      <c r="L1382">
        <f>IF(I1382="","",IFERROR(N(INDEX($A1382:$E1382,1,Rules!$H$18))*K1382,0))</f>
        <v/>
      </c>
      <c r="M1382">
        <f>IF(I1382="","",IF(COUNTIF(Crawl!$EC$2:$EC$2001,I1382)&gt;0,"Yes","No"))</f>
        <v/>
      </c>
    </row>
    <row r="1383">
      <c r="G1383">
        <f>IF(A1383="","",IF(LEFT(A1383,4)="http",IFERROR(MID(A1383,FIND("/",A1383,FIND("//",A1383)+2),2000),"/"),A1383))</f>
        <v/>
      </c>
      <c r="H1383">
        <f>IF(G1383="","",IFERROR(LEFT(SUBSTITUTE(G1383,"#","?"),FIND("?",SUBSTITUTE(G1383,"#","?"))-1),G1383))</f>
        <v/>
      </c>
      <c r="I1383">
        <f>IF(H1383="","",LOWER(IF(AND(LEN(H1383)&gt;1,RIGHT(H1383,1)="/"),LEFT(H1383,LEN(H1383)-1),H1383)))</f>
        <v/>
      </c>
      <c r="J1383">
        <f>IF(I1383="","",IFERROR(N(INDEX($A1383:$E1383,1,Rules!$H$16)),0))</f>
        <v/>
      </c>
      <c r="K1383">
        <f>IF(I1383="","",IFERROR(N(INDEX($A1383:$E1383,1,Rules!$H$17)),0))</f>
        <v/>
      </c>
      <c r="L1383">
        <f>IF(I1383="","",IFERROR(N(INDEX($A1383:$E1383,1,Rules!$H$18))*K1383,0))</f>
        <v/>
      </c>
      <c r="M1383">
        <f>IF(I1383="","",IF(COUNTIF(Crawl!$EC$2:$EC$2001,I1383)&gt;0,"Yes","No"))</f>
        <v/>
      </c>
    </row>
    <row r="1384">
      <c r="G1384">
        <f>IF(A1384="","",IF(LEFT(A1384,4)="http",IFERROR(MID(A1384,FIND("/",A1384,FIND("//",A1384)+2),2000),"/"),A1384))</f>
        <v/>
      </c>
      <c r="H1384">
        <f>IF(G1384="","",IFERROR(LEFT(SUBSTITUTE(G1384,"#","?"),FIND("?",SUBSTITUTE(G1384,"#","?"))-1),G1384))</f>
        <v/>
      </c>
      <c r="I1384">
        <f>IF(H1384="","",LOWER(IF(AND(LEN(H1384)&gt;1,RIGHT(H1384,1)="/"),LEFT(H1384,LEN(H1384)-1),H1384)))</f>
        <v/>
      </c>
      <c r="J1384">
        <f>IF(I1384="","",IFERROR(N(INDEX($A1384:$E1384,1,Rules!$H$16)),0))</f>
        <v/>
      </c>
      <c r="K1384">
        <f>IF(I1384="","",IFERROR(N(INDEX($A1384:$E1384,1,Rules!$H$17)),0))</f>
        <v/>
      </c>
      <c r="L1384">
        <f>IF(I1384="","",IFERROR(N(INDEX($A1384:$E1384,1,Rules!$H$18))*K1384,0))</f>
        <v/>
      </c>
      <c r="M1384">
        <f>IF(I1384="","",IF(COUNTIF(Crawl!$EC$2:$EC$2001,I1384)&gt;0,"Yes","No"))</f>
        <v/>
      </c>
    </row>
    <row r="1385">
      <c r="G1385">
        <f>IF(A1385="","",IF(LEFT(A1385,4)="http",IFERROR(MID(A1385,FIND("/",A1385,FIND("//",A1385)+2),2000),"/"),A1385))</f>
        <v/>
      </c>
      <c r="H1385">
        <f>IF(G1385="","",IFERROR(LEFT(SUBSTITUTE(G1385,"#","?"),FIND("?",SUBSTITUTE(G1385,"#","?"))-1),G1385))</f>
        <v/>
      </c>
      <c r="I1385">
        <f>IF(H1385="","",LOWER(IF(AND(LEN(H1385)&gt;1,RIGHT(H1385,1)="/"),LEFT(H1385,LEN(H1385)-1),H1385)))</f>
        <v/>
      </c>
      <c r="J1385">
        <f>IF(I1385="","",IFERROR(N(INDEX($A1385:$E1385,1,Rules!$H$16)),0))</f>
        <v/>
      </c>
      <c r="K1385">
        <f>IF(I1385="","",IFERROR(N(INDEX($A1385:$E1385,1,Rules!$H$17)),0))</f>
        <v/>
      </c>
      <c r="L1385">
        <f>IF(I1385="","",IFERROR(N(INDEX($A1385:$E1385,1,Rules!$H$18))*K1385,0))</f>
        <v/>
      </c>
      <c r="M1385">
        <f>IF(I1385="","",IF(COUNTIF(Crawl!$EC$2:$EC$2001,I1385)&gt;0,"Yes","No"))</f>
        <v/>
      </c>
    </row>
    <row r="1386">
      <c r="G1386">
        <f>IF(A1386="","",IF(LEFT(A1386,4)="http",IFERROR(MID(A1386,FIND("/",A1386,FIND("//",A1386)+2),2000),"/"),A1386))</f>
        <v/>
      </c>
      <c r="H1386">
        <f>IF(G1386="","",IFERROR(LEFT(SUBSTITUTE(G1386,"#","?"),FIND("?",SUBSTITUTE(G1386,"#","?"))-1),G1386))</f>
        <v/>
      </c>
      <c r="I1386">
        <f>IF(H1386="","",LOWER(IF(AND(LEN(H1386)&gt;1,RIGHT(H1386,1)="/"),LEFT(H1386,LEN(H1386)-1),H1386)))</f>
        <v/>
      </c>
      <c r="J1386">
        <f>IF(I1386="","",IFERROR(N(INDEX($A1386:$E1386,1,Rules!$H$16)),0))</f>
        <v/>
      </c>
      <c r="K1386">
        <f>IF(I1386="","",IFERROR(N(INDEX($A1386:$E1386,1,Rules!$H$17)),0))</f>
        <v/>
      </c>
      <c r="L1386">
        <f>IF(I1386="","",IFERROR(N(INDEX($A1386:$E1386,1,Rules!$H$18))*K1386,0))</f>
        <v/>
      </c>
      <c r="M1386">
        <f>IF(I1386="","",IF(COUNTIF(Crawl!$EC$2:$EC$2001,I1386)&gt;0,"Yes","No"))</f>
        <v/>
      </c>
    </row>
    <row r="1387">
      <c r="G1387">
        <f>IF(A1387="","",IF(LEFT(A1387,4)="http",IFERROR(MID(A1387,FIND("/",A1387,FIND("//",A1387)+2),2000),"/"),A1387))</f>
        <v/>
      </c>
      <c r="H1387">
        <f>IF(G1387="","",IFERROR(LEFT(SUBSTITUTE(G1387,"#","?"),FIND("?",SUBSTITUTE(G1387,"#","?"))-1),G1387))</f>
        <v/>
      </c>
      <c r="I1387">
        <f>IF(H1387="","",LOWER(IF(AND(LEN(H1387)&gt;1,RIGHT(H1387,1)="/"),LEFT(H1387,LEN(H1387)-1),H1387)))</f>
        <v/>
      </c>
      <c r="J1387">
        <f>IF(I1387="","",IFERROR(N(INDEX($A1387:$E1387,1,Rules!$H$16)),0))</f>
        <v/>
      </c>
      <c r="K1387">
        <f>IF(I1387="","",IFERROR(N(INDEX($A1387:$E1387,1,Rules!$H$17)),0))</f>
        <v/>
      </c>
      <c r="L1387">
        <f>IF(I1387="","",IFERROR(N(INDEX($A1387:$E1387,1,Rules!$H$18))*K1387,0))</f>
        <v/>
      </c>
      <c r="M1387">
        <f>IF(I1387="","",IF(COUNTIF(Crawl!$EC$2:$EC$2001,I1387)&gt;0,"Yes","No"))</f>
        <v/>
      </c>
    </row>
    <row r="1388">
      <c r="G1388">
        <f>IF(A1388="","",IF(LEFT(A1388,4)="http",IFERROR(MID(A1388,FIND("/",A1388,FIND("//",A1388)+2),2000),"/"),A1388))</f>
        <v/>
      </c>
      <c r="H1388">
        <f>IF(G1388="","",IFERROR(LEFT(SUBSTITUTE(G1388,"#","?"),FIND("?",SUBSTITUTE(G1388,"#","?"))-1),G1388))</f>
        <v/>
      </c>
      <c r="I1388">
        <f>IF(H1388="","",LOWER(IF(AND(LEN(H1388)&gt;1,RIGHT(H1388,1)="/"),LEFT(H1388,LEN(H1388)-1),H1388)))</f>
        <v/>
      </c>
      <c r="J1388">
        <f>IF(I1388="","",IFERROR(N(INDEX($A1388:$E1388,1,Rules!$H$16)),0))</f>
        <v/>
      </c>
      <c r="K1388">
        <f>IF(I1388="","",IFERROR(N(INDEX($A1388:$E1388,1,Rules!$H$17)),0))</f>
        <v/>
      </c>
      <c r="L1388">
        <f>IF(I1388="","",IFERROR(N(INDEX($A1388:$E1388,1,Rules!$H$18))*K1388,0))</f>
        <v/>
      </c>
      <c r="M1388">
        <f>IF(I1388="","",IF(COUNTIF(Crawl!$EC$2:$EC$2001,I1388)&gt;0,"Yes","No"))</f>
        <v/>
      </c>
    </row>
    <row r="1389">
      <c r="G1389">
        <f>IF(A1389="","",IF(LEFT(A1389,4)="http",IFERROR(MID(A1389,FIND("/",A1389,FIND("//",A1389)+2),2000),"/"),A1389))</f>
        <v/>
      </c>
      <c r="H1389">
        <f>IF(G1389="","",IFERROR(LEFT(SUBSTITUTE(G1389,"#","?"),FIND("?",SUBSTITUTE(G1389,"#","?"))-1),G1389))</f>
        <v/>
      </c>
      <c r="I1389">
        <f>IF(H1389="","",LOWER(IF(AND(LEN(H1389)&gt;1,RIGHT(H1389,1)="/"),LEFT(H1389,LEN(H1389)-1),H1389)))</f>
        <v/>
      </c>
      <c r="J1389">
        <f>IF(I1389="","",IFERROR(N(INDEX($A1389:$E1389,1,Rules!$H$16)),0))</f>
        <v/>
      </c>
      <c r="K1389">
        <f>IF(I1389="","",IFERROR(N(INDEX($A1389:$E1389,1,Rules!$H$17)),0))</f>
        <v/>
      </c>
      <c r="L1389">
        <f>IF(I1389="","",IFERROR(N(INDEX($A1389:$E1389,1,Rules!$H$18))*K1389,0))</f>
        <v/>
      </c>
      <c r="M1389">
        <f>IF(I1389="","",IF(COUNTIF(Crawl!$EC$2:$EC$2001,I1389)&gt;0,"Yes","No"))</f>
        <v/>
      </c>
    </row>
    <row r="1390">
      <c r="G1390">
        <f>IF(A1390="","",IF(LEFT(A1390,4)="http",IFERROR(MID(A1390,FIND("/",A1390,FIND("//",A1390)+2),2000),"/"),A1390))</f>
        <v/>
      </c>
      <c r="H1390">
        <f>IF(G1390="","",IFERROR(LEFT(SUBSTITUTE(G1390,"#","?"),FIND("?",SUBSTITUTE(G1390,"#","?"))-1),G1390))</f>
        <v/>
      </c>
      <c r="I1390">
        <f>IF(H1390="","",LOWER(IF(AND(LEN(H1390)&gt;1,RIGHT(H1390,1)="/"),LEFT(H1390,LEN(H1390)-1),H1390)))</f>
        <v/>
      </c>
      <c r="J1390">
        <f>IF(I1390="","",IFERROR(N(INDEX($A1390:$E1390,1,Rules!$H$16)),0))</f>
        <v/>
      </c>
      <c r="K1390">
        <f>IF(I1390="","",IFERROR(N(INDEX($A1390:$E1390,1,Rules!$H$17)),0))</f>
        <v/>
      </c>
      <c r="L1390">
        <f>IF(I1390="","",IFERROR(N(INDEX($A1390:$E1390,1,Rules!$H$18))*K1390,0))</f>
        <v/>
      </c>
      <c r="M1390">
        <f>IF(I1390="","",IF(COUNTIF(Crawl!$EC$2:$EC$2001,I1390)&gt;0,"Yes","No"))</f>
        <v/>
      </c>
    </row>
    <row r="1391">
      <c r="G1391">
        <f>IF(A1391="","",IF(LEFT(A1391,4)="http",IFERROR(MID(A1391,FIND("/",A1391,FIND("//",A1391)+2),2000),"/"),A1391))</f>
        <v/>
      </c>
      <c r="H1391">
        <f>IF(G1391="","",IFERROR(LEFT(SUBSTITUTE(G1391,"#","?"),FIND("?",SUBSTITUTE(G1391,"#","?"))-1),G1391))</f>
        <v/>
      </c>
      <c r="I1391">
        <f>IF(H1391="","",LOWER(IF(AND(LEN(H1391)&gt;1,RIGHT(H1391,1)="/"),LEFT(H1391,LEN(H1391)-1),H1391)))</f>
        <v/>
      </c>
      <c r="J1391">
        <f>IF(I1391="","",IFERROR(N(INDEX($A1391:$E1391,1,Rules!$H$16)),0))</f>
        <v/>
      </c>
      <c r="K1391">
        <f>IF(I1391="","",IFERROR(N(INDEX($A1391:$E1391,1,Rules!$H$17)),0))</f>
        <v/>
      </c>
      <c r="L1391">
        <f>IF(I1391="","",IFERROR(N(INDEX($A1391:$E1391,1,Rules!$H$18))*K1391,0))</f>
        <v/>
      </c>
      <c r="M1391">
        <f>IF(I1391="","",IF(COUNTIF(Crawl!$EC$2:$EC$2001,I1391)&gt;0,"Yes","No"))</f>
        <v/>
      </c>
    </row>
    <row r="1392">
      <c r="G1392">
        <f>IF(A1392="","",IF(LEFT(A1392,4)="http",IFERROR(MID(A1392,FIND("/",A1392,FIND("//",A1392)+2),2000),"/"),A1392))</f>
        <v/>
      </c>
      <c r="H1392">
        <f>IF(G1392="","",IFERROR(LEFT(SUBSTITUTE(G1392,"#","?"),FIND("?",SUBSTITUTE(G1392,"#","?"))-1),G1392))</f>
        <v/>
      </c>
      <c r="I1392">
        <f>IF(H1392="","",LOWER(IF(AND(LEN(H1392)&gt;1,RIGHT(H1392,1)="/"),LEFT(H1392,LEN(H1392)-1),H1392)))</f>
        <v/>
      </c>
      <c r="J1392">
        <f>IF(I1392="","",IFERROR(N(INDEX($A1392:$E1392,1,Rules!$H$16)),0))</f>
        <v/>
      </c>
      <c r="K1392">
        <f>IF(I1392="","",IFERROR(N(INDEX($A1392:$E1392,1,Rules!$H$17)),0))</f>
        <v/>
      </c>
      <c r="L1392">
        <f>IF(I1392="","",IFERROR(N(INDEX($A1392:$E1392,1,Rules!$H$18))*K1392,0))</f>
        <v/>
      </c>
      <c r="M1392">
        <f>IF(I1392="","",IF(COUNTIF(Crawl!$EC$2:$EC$2001,I1392)&gt;0,"Yes","No"))</f>
        <v/>
      </c>
    </row>
    <row r="1393">
      <c r="G1393">
        <f>IF(A1393="","",IF(LEFT(A1393,4)="http",IFERROR(MID(A1393,FIND("/",A1393,FIND("//",A1393)+2),2000),"/"),A1393))</f>
        <v/>
      </c>
      <c r="H1393">
        <f>IF(G1393="","",IFERROR(LEFT(SUBSTITUTE(G1393,"#","?"),FIND("?",SUBSTITUTE(G1393,"#","?"))-1),G1393))</f>
        <v/>
      </c>
      <c r="I1393">
        <f>IF(H1393="","",LOWER(IF(AND(LEN(H1393)&gt;1,RIGHT(H1393,1)="/"),LEFT(H1393,LEN(H1393)-1),H1393)))</f>
        <v/>
      </c>
      <c r="J1393">
        <f>IF(I1393="","",IFERROR(N(INDEX($A1393:$E1393,1,Rules!$H$16)),0))</f>
        <v/>
      </c>
      <c r="K1393">
        <f>IF(I1393="","",IFERROR(N(INDEX($A1393:$E1393,1,Rules!$H$17)),0))</f>
        <v/>
      </c>
      <c r="L1393">
        <f>IF(I1393="","",IFERROR(N(INDEX($A1393:$E1393,1,Rules!$H$18))*K1393,0))</f>
        <v/>
      </c>
      <c r="M1393">
        <f>IF(I1393="","",IF(COUNTIF(Crawl!$EC$2:$EC$2001,I1393)&gt;0,"Yes","No"))</f>
        <v/>
      </c>
    </row>
    <row r="1394">
      <c r="G1394">
        <f>IF(A1394="","",IF(LEFT(A1394,4)="http",IFERROR(MID(A1394,FIND("/",A1394,FIND("//",A1394)+2),2000),"/"),A1394))</f>
        <v/>
      </c>
      <c r="H1394">
        <f>IF(G1394="","",IFERROR(LEFT(SUBSTITUTE(G1394,"#","?"),FIND("?",SUBSTITUTE(G1394,"#","?"))-1),G1394))</f>
        <v/>
      </c>
      <c r="I1394">
        <f>IF(H1394="","",LOWER(IF(AND(LEN(H1394)&gt;1,RIGHT(H1394,1)="/"),LEFT(H1394,LEN(H1394)-1),H1394)))</f>
        <v/>
      </c>
      <c r="J1394">
        <f>IF(I1394="","",IFERROR(N(INDEX($A1394:$E1394,1,Rules!$H$16)),0))</f>
        <v/>
      </c>
      <c r="K1394">
        <f>IF(I1394="","",IFERROR(N(INDEX($A1394:$E1394,1,Rules!$H$17)),0))</f>
        <v/>
      </c>
      <c r="L1394">
        <f>IF(I1394="","",IFERROR(N(INDEX($A1394:$E1394,1,Rules!$H$18))*K1394,0))</f>
        <v/>
      </c>
      <c r="M1394">
        <f>IF(I1394="","",IF(COUNTIF(Crawl!$EC$2:$EC$2001,I1394)&gt;0,"Yes","No"))</f>
        <v/>
      </c>
    </row>
    <row r="1395">
      <c r="G1395">
        <f>IF(A1395="","",IF(LEFT(A1395,4)="http",IFERROR(MID(A1395,FIND("/",A1395,FIND("//",A1395)+2),2000),"/"),A1395))</f>
        <v/>
      </c>
      <c r="H1395">
        <f>IF(G1395="","",IFERROR(LEFT(SUBSTITUTE(G1395,"#","?"),FIND("?",SUBSTITUTE(G1395,"#","?"))-1),G1395))</f>
        <v/>
      </c>
      <c r="I1395">
        <f>IF(H1395="","",LOWER(IF(AND(LEN(H1395)&gt;1,RIGHT(H1395,1)="/"),LEFT(H1395,LEN(H1395)-1),H1395)))</f>
        <v/>
      </c>
      <c r="J1395">
        <f>IF(I1395="","",IFERROR(N(INDEX($A1395:$E1395,1,Rules!$H$16)),0))</f>
        <v/>
      </c>
      <c r="K1395">
        <f>IF(I1395="","",IFERROR(N(INDEX($A1395:$E1395,1,Rules!$H$17)),0))</f>
        <v/>
      </c>
      <c r="L1395">
        <f>IF(I1395="","",IFERROR(N(INDEX($A1395:$E1395,1,Rules!$H$18))*K1395,0))</f>
        <v/>
      </c>
      <c r="M1395">
        <f>IF(I1395="","",IF(COUNTIF(Crawl!$EC$2:$EC$2001,I1395)&gt;0,"Yes","No"))</f>
        <v/>
      </c>
    </row>
    <row r="1396">
      <c r="G1396">
        <f>IF(A1396="","",IF(LEFT(A1396,4)="http",IFERROR(MID(A1396,FIND("/",A1396,FIND("//",A1396)+2),2000),"/"),A1396))</f>
        <v/>
      </c>
      <c r="H1396">
        <f>IF(G1396="","",IFERROR(LEFT(SUBSTITUTE(G1396,"#","?"),FIND("?",SUBSTITUTE(G1396,"#","?"))-1),G1396))</f>
        <v/>
      </c>
      <c r="I1396">
        <f>IF(H1396="","",LOWER(IF(AND(LEN(H1396)&gt;1,RIGHT(H1396,1)="/"),LEFT(H1396,LEN(H1396)-1),H1396)))</f>
        <v/>
      </c>
      <c r="J1396">
        <f>IF(I1396="","",IFERROR(N(INDEX($A1396:$E1396,1,Rules!$H$16)),0))</f>
        <v/>
      </c>
      <c r="K1396">
        <f>IF(I1396="","",IFERROR(N(INDEX($A1396:$E1396,1,Rules!$H$17)),0))</f>
        <v/>
      </c>
      <c r="L1396">
        <f>IF(I1396="","",IFERROR(N(INDEX($A1396:$E1396,1,Rules!$H$18))*K1396,0))</f>
        <v/>
      </c>
      <c r="M1396">
        <f>IF(I1396="","",IF(COUNTIF(Crawl!$EC$2:$EC$2001,I1396)&gt;0,"Yes","No"))</f>
        <v/>
      </c>
    </row>
    <row r="1397">
      <c r="G1397">
        <f>IF(A1397="","",IF(LEFT(A1397,4)="http",IFERROR(MID(A1397,FIND("/",A1397,FIND("//",A1397)+2),2000),"/"),A1397))</f>
        <v/>
      </c>
      <c r="H1397">
        <f>IF(G1397="","",IFERROR(LEFT(SUBSTITUTE(G1397,"#","?"),FIND("?",SUBSTITUTE(G1397,"#","?"))-1),G1397))</f>
        <v/>
      </c>
      <c r="I1397">
        <f>IF(H1397="","",LOWER(IF(AND(LEN(H1397)&gt;1,RIGHT(H1397,1)="/"),LEFT(H1397,LEN(H1397)-1),H1397)))</f>
        <v/>
      </c>
      <c r="J1397">
        <f>IF(I1397="","",IFERROR(N(INDEX($A1397:$E1397,1,Rules!$H$16)),0))</f>
        <v/>
      </c>
      <c r="K1397">
        <f>IF(I1397="","",IFERROR(N(INDEX($A1397:$E1397,1,Rules!$H$17)),0))</f>
        <v/>
      </c>
      <c r="L1397">
        <f>IF(I1397="","",IFERROR(N(INDEX($A1397:$E1397,1,Rules!$H$18))*K1397,0))</f>
        <v/>
      </c>
      <c r="M1397">
        <f>IF(I1397="","",IF(COUNTIF(Crawl!$EC$2:$EC$2001,I1397)&gt;0,"Yes","No"))</f>
        <v/>
      </c>
    </row>
    <row r="1398">
      <c r="G1398">
        <f>IF(A1398="","",IF(LEFT(A1398,4)="http",IFERROR(MID(A1398,FIND("/",A1398,FIND("//",A1398)+2),2000),"/"),A1398))</f>
        <v/>
      </c>
      <c r="H1398">
        <f>IF(G1398="","",IFERROR(LEFT(SUBSTITUTE(G1398,"#","?"),FIND("?",SUBSTITUTE(G1398,"#","?"))-1),G1398))</f>
        <v/>
      </c>
      <c r="I1398">
        <f>IF(H1398="","",LOWER(IF(AND(LEN(H1398)&gt;1,RIGHT(H1398,1)="/"),LEFT(H1398,LEN(H1398)-1),H1398)))</f>
        <v/>
      </c>
      <c r="J1398">
        <f>IF(I1398="","",IFERROR(N(INDEX($A1398:$E1398,1,Rules!$H$16)),0))</f>
        <v/>
      </c>
      <c r="K1398">
        <f>IF(I1398="","",IFERROR(N(INDEX($A1398:$E1398,1,Rules!$H$17)),0))</f>
        <v/>
      </c>
      <c r="L1398">
        <f>IF(I1398="","",IFERROR(N(INDEX($A1398:$E1398,1,Rules!$H$18))*K1398,0))</f>
        <v/>
      </c>
      <c r="M1398">
        <f>IF(I1398="","",IF(COUNTIF(Crawl!$EC$2:$EC$2001,I1398)&gt;0,"Yes","No"))</f>
        <v/>
      </c>
    </row>
    <row r="1399">
      <c r="G1399">
        <f>IF(A1399="","",IF(LEFT(A1399,4)="http",IFERROR(MID(A1399,FIND("/",A1399,FIND("//",A1399)+2),2000),"/"),A1399))</f>
        <v/>
      </c>
      <c r="H1399">
        <f>IF(G1399="","",IFERROR(LEFT(SUBSTITUTE(G1399,"#","?"),FIND("?",SUBSTITUTE(G1399,"#","?"))-1),G1399))</f>
        <v/>
      </c>
      <c r="I1399">
        <f>IF(H1399="","",LOWER(IF(AND(LEN(H1399)&gt;1,RIGHT(H1399,1)="/"),LEFT(H1399,LEN(H1399)-1),H1399)))</f>
        <v/>
      </c>
      <c r="J1399">
        <f>IF(I1399="","",IFERROR(N(INDEX($A1399:$E1399,1,Rules!$H$16)),0))</f>
        <v/>
      </c>
      <c r="K1399">
        <f>IF(I1399="","",IFERROR(N(INDEX($A1399:$E1399,1,Rules!$H$17)),0))</f>
        <v/>
      </c>
      <c r="L1399">
        <f>IF(I1399="","",IFERROR(N(INDEX($A1399:$E1399,1,Rules!$H$18))*K1399,0))</f>
        <v/>
      </c>
      <c r="M1399">
        <f>IF(I1399="","",IF(COUNTIF(Crawl!$EC$2:$EC$2001,I1399)&gt;0,"Yes","No"))</f>
        <v/>
      </c>
    </row>
    <row r="1400">
      <c r="G1400">
        <f>IF(A1400="","",IF(LEFT(A1400,4)="http",IFERROR(MID(A1400,FIND("/",A1400,FIND("//",A1400)+2),2000),"/"),A1400))</f>
        <v/>
      </c>
      <c r="H1400">
        <f>IF(G1400="","",IFERROR(LEFT(SUBSTITUTE(G1400,"#","?"),FIND("?",SUBSTITUTE(G1400,"#","?"))-1),G1400))</f>
        <v/>
      </c>
      <c r="I1400">
        <f>IF(H1400="","",LOWER(IF(AND(LEN(H1400)&gt;1,RIGHT(H1400,1)="/"),LEFT(H1400,LEN(H1400)-1),H1400)))</f>
        <v/>
      </c>
      <c r="J1400">
        <f>IF(I1400="","",IFERROR(N(INDEX($A1400:$E1400,1,Rules!$H$16)),0))</f>
        <v/>
      </c>
      <c r="K1400">
        <f>IF(I1400="","",IFERROR(N(INDEX($A1400:$E1400,1,Rules!$H$17)),0))</f>
        <v/>
      </c>
      <c r="L1400">
        <f>IF(I1400="","",IFERROR(N(INDEX($A1400:$E1400,1,Rules!$H$18))*K1400,0))</f>
        <v/>
      </c>
      <c r="M1400">
        <f>IF(I1400="","",IF(COUNTIF(Crawl!$EC$2:$EC$2001,I1400)&gt;0,"Yes","No"))</f>
        <v/>
      </c>
    </row>
    <row r="1401">
      <c r="G1401">
        <f>IF(A1401="","",IF(LEFT(A1401,4)="http",IFERROR(MID(A1401,FIND("/",A1401,FIND("//",A1401)+2),2000),"/"),A1401))</f>
        <v/>
      </c>
      <c r="H1401">
        <f>IF(G1401="","",IFERROR(LEFT(SUBSTITUTE(G1401,"#","?"),FIND("?",SUBSTITUTE(G1401,"#","?"))-1),G1401))</f>
        <v/>
      </c>
      <c r="I1401">
        <f>IF(H1401="","",LOWER(IF(AND(LEN(H1401)&gt;1,RIGHT(H1401,1)="/"),LEFT(H1401,LEN(H1401)-1),H1401)))</f>
        <v/>
      </c>
      <c r="J1401">
        <f>IF(I1401="","",IFERROR(N(INDEX($A1401:$E1401,1,Rules!$H$16)),0))</f>
        <v/>
      </c>
      <c r="K1401">
        <f>IF(I1401="","",IFERROR(N(INDEX($A1401:$E1401,1,Rules!$H$17)),0))</f>
        <v/>
      </c>
      <c r="L1401">
        <f>IF(I1401="","",IFERROR(N(INDEX($A1401:$E1401,1,Rules!$H$18))*K1401,0))</f>
        <v/>
      </c>
      <c r="M1401">
        <f>IF(I1401="","",IF(COUNTIF(Crawl!$EC$2:$EC$2001,I1401)&gt;0,"Yes","No"))</f>
        <v/>
      </c>
    </row>
    <row r="1402">
      <c r="G1402">
        <f>IF(A1402="","",IF(LEFT(A1402,4)="http",IFERROR(MID(A1402,FIND("/",A1402,FIND("//",A1402)+2),2000),"/"),A1402))</f>
        <v/>
      </c>
      <c r="H1402">
        <f>IF(G1402="","",IFERROR(LEFT(SUBSTITUTE(G1402,"#","?"),FIND("?",SUBSTITUTE(G1402,"#","?"))-1),G1402))</f>
        <v/>
      </c>
      <c r="I1402">
        <f>IF(H1402="","",LOWER(IF(AND(LEN(H1402)&gt;1,RIGHT(H1402,1)="/"),LEFT(H1402,LEN(H1402)-1),H1402)))</f>
        <v/>
      </c>
      <c r="J1402">
        <f>IF(I1402="","",IFERROR(N(INDEX($A1402:$E1402,1,Rules!$H$16)),0))</f>
        <v/>
      </c>
      <c r="K1402">
        <f>IF(I1402="","",IFERROR(N(INDEX($A1402:$E1402,1,Rules!$H$17)),0))</f>
        <v/>
      </c>
      <c r="L1402">
        <f>IF(I1402="","",IFERROR(N(INDEX($A1402:$E1402,1,Rules!$H$18))*K1402,0))</f>
        <v/>
      </c>
      <c r="M1402">
        <f>IF(I1402="","",IF(COUNTIF(Crawl!$EC$2:$EC$2001,I1402)&gt;0,"Yes","No"))</f>
        <v/>
      </c>
    </row>
    <row r="1403">
      <c r="G1403">
        <f>IF(A1403="","",IF(LEFT(A1403,4)="http",IFERROR(MID(A1403,FIND("/",A1403,FIND("//",A1403)+2),2000),"/"),A1403))</f>
        <v/>
      </c>
      <c r="H1403">
        <f>IF(G1403="","",IFERROR(LEFT(SUBSTITUTE(G1403,"#","?"),FIND("?",SUBSTITUTE(G1403,"#","?"))-1),G1403))</f>
        <v/>
      </c>
      <c r="I1403">
        <f>IF(H1403="","",LOWER(IF(AND(LEN(H1403)&gt;1,RIGHT(H1403,1)="/"),LEFT(H1403,LEN(H1403)-1),H1403)))</f>
        <v/>
      </c>
      <c r="J1403">
        <f>IF(I1403="","",IFERROR(N(INDEX($A1403:$E1403,1,Rules!$H$16)),0))</f>
        <v/>
      </c>
      <c r="K1403">
        <f>IF(I1403="","",IFERROR(N(INDEX($A1403:$E1403,1,Rules!$H$17)),0))</f>
        <v/>
      </c>
      <c r="L1403">
        <f>IF(I1403="","",IFERROR(N(INDEX($A1403:$E1403,1,Rules!$H$18))*K1403,0))</f>
        <v/>
      </c>
      <c r="M1403">
        <f>IF(I1403="","",IF(COUNTIF(Crawl!$EC$2:$EC$2001,I1403)&gt;0,"Yes","No"))</f>
        <v/>
      </c>
    </row>
    <row r="1404">
      <c r="G1404">
        <f>IF(A1404="","",IF(LEFT(A1404,4)="http",IFERROR(MID(A1404,FIND("/",A1404,FIND("//",A1404)+2),2000),"/"),A1404))</f>
        <v/>
      </c>
      <c r="H1404">
        <f>IF(G1404="","",IFERROR(LEFT(SUBSTITUTE(G1404,"#","?"),FIND("?",SUBSTITUTE(G1404,"#","?"))-1),G1404))</f>
        <v/>
      </c>
      <c r="I1404">
        <f>IF(H1404="","",LOWER(IF(AND(LEN(H1404)&gt;1,RIGHT(H1404,1)="/"),LEFT(H1404,LEN(H1404)-1),H1404)))</f>
        <v/>
      </c>
      <c r="J1404">
        <f>IF(I1404="","",IFERROR(N(INDEX($A1404:$E1404,1,Rules!$H$16)),0))</f>
        <v/>
      </c>
      <c r="K1404">
        <f>IF(I1404="","",IFERROR(N(INDEX($A1404:$E1404,1,Rules!$H$17)),0))</f>
        <v/>
      </c>
      <c r="L1404">
        <f>IF(I1404="","",IFERROR(N(INDEX($A1404:$E1404,1,Rules!$H$18))*K1404,0))</f>
        <v/>
      </c>
      <c r="M1404">
        <f>IF(I1404="","",IF(COUNTIF(Crawl!$EC$2:$EC$2001,I1404)&gt;0,"Yes","No"))</f>
        <v/>
      </c>
    </row>
    <row r="1405">
      <c r="G1405">
        <f>IF(A1405="","",IF(LEFT(A1405,4)="http",IFERROR(MID(A1405,FIND("/",A1405,FIND("//",A1405)+2),2000),"/"),A1405))</f>
        <v/>
      </c>
      <c r="H1405">
        <f>IF(G1405="","",IFERROR(LEFT(SUBSTITUTE(G1405,"#","?"),FIND("?",SUBSTITUTE(G1405,"#","?"))-1),G1405))</f>
        <v/>
      </c>
      <c r="I1405">
        <f>IF(H1405="","",LOWER(IF(AND(LEN(H1405)&gt;1,RIGHT(H1405,1)="/"),LEFT(H1405,LEN(H1405)-1),H1405)))</f>
        <v/>
      </c>
      <c r="J1405">
        <f>IF(I1405="","",IFERROR(N(INDEX($A1405:$E1405,1,Rules!$H$16)),0))</f>
        <v/>
      </c>
      <c r="K1405">
        <f>IF(I1405="","",IFERROR(N(INDEX($A1405:$E1405,1,Rules!$H$17)),0))</f>
        <v/>
      </c>
      <c r="L1405">
        <f>IF(I1405="","",IFERROR(N(INDEX($A1405:$E1405,1,Rules!$H$18))*K1405,0))</f>
        <v/>
      </c>
      <c r="M1405">
        <f>IF(I1405="","",IF(COUNTIF(Crawl!$EC$2:$EC$2001,I1405)&gt;0,"Yes","No"))</f>
        <v/>
      </c>
    </row>
    <row r="1406">
      <c r="G1406">
        <f>IF(A1406="","",IF(LEFT(A1406,4)="http",IFERROR(MID(A1406,FIND("/",A1406,FIND("//",A1406)+2),2000),"/"),A1406))</f>
        <v/>
      </c>
      <c r="H1406">
        <f>IF(G1406="","",IFERROR(LEFT(SUBSTITUTE(G1406,"#","?"),FIND("?",SUBSTITUTE(G1406,"#","?"))-1),G1406))</f>
        <v/>
      </c>
      <c r="I1406">
        <f>IF(H1406="","",LOWER(IF(AND(LEN(H1406)&gt;1,RIGHT(H1406,1)="/"),LEFT(H1406,LEN(H1406)-1),H1406)))</f>
        <v/>
      </c>
      <c r="J1406">
        <f>IF(I1406="","",IFERROR(N(INDEX($A1406:$E1406,1,Rules!$H$16)),0))</f>
        <v/>
      </c>
      <c r="K1406">
        <f>IF(I1406="","",IFERROR(N(INDEX($A1406:$E1406,1,Rules!$H$17)),0))</f>
        <v/>
      </c>
      <c r="L1406">
        <f>IF(I1406="","",IFERROR(N(INDEX($A1406:$E1406,1,Rules!$H$18))*K1406,0))</f>
        <v/>
      </c>
      <c r="M1406">
        <f>IF(I1406="","",IF(COUNTIF(Crawl!$EC$2:$EC$2001,I1406)&gt;0,"Yes","No"))</f>
        <v/>
      </c>
    </row>
    <row r="1407">
      <c r="G1407">
        <f>IF(A1407="","",IF(LEFT(A1407,4)="http",IFERROR(MID(A1407,FIND("/",A1407,FIND("//",A1407)+2),2000),"/"),A1407))</f>
        <v/>
      </c>
      <c r="H1407">
        <f>IF(G1407="","",IFERROR(LEFT(SUBSTITUTE(G1407,"#","?"),FIND("?",SUBSTITUTE(G1407,"#","?"))-1),G1407))</f>
        <v/>
      </c>
      <c r="I1407">
        <f>IF(H1407="","",LOWER(IF(AND(LEN(H1407)&gt;1,RIGHT(H1407,1)="/"),LEFT(H1407,LEN(H1407)-1),H1407)))</f>
        <v/>
      </c>
      <c r="J1407">
        <f>IF(I1407="","",IFERROR(N(INDEX($A1407:$E1407,1,Rules!$H$16)),0))</f>
        <v/>
      </c>
      <c r="K1407">
        <f>IF(I1407="","",IFERROR(N(INDEX($A1407:$E1407,1,Rules!$H$17)),0))</f>
        <v/>
      </c>
      <c r="L1407">
        <f>IF(I1407="","",IFERROR(N(INDEX($A1407:$E1407,1,Rules!$H$18))*K1407,0))</f>
        <v/>
      </c>
      <c r="M1407">
        <f>IF(I1407="","",IF(COUNTIF(Crawl!$EC$2:$EC$2001,I1407)&gt;0,"Yes","No"))</f>
        <v/>
      </c>
    </row>
    <row r="1408">
      <c r="G1408">
        <f>IF(A1408="","",IF(LEFT(A1408,4)="http",IFERROR(MID(A1408,FIND("/",A1408,FIND("//",A1408)+2),2000),"/"),A1408))</f>
        <v/>
      </c>
      <c r="H1408">
        <f>IF(G1408="","",IFERROR(LEFT(SUBSTITUTE(G1408,"#","?"),FIND("?",SUBSTITUTE(G1408,"#","?"))-1),G1408))</f>
        <v/>
      </c>
      <c r="I1408">
        <f>IF(H1408="","",LOWER(IF(AND(LEN(H1408)&gt;1,RIGHT(H1408,1)="/"),LEFT(H1408,LEN(H1408)-1),H1408)))</f>
        <v/>
      </c>
      <c r="J1408">
        <f>IF(I1408="","",IFERROR(N(INDEX($A1408:$E1408,1,Rules!$H$16)),0))</f>
        <v/>
      </c>
      <c r="K1408">
        <f>IF(I1408="","",IFERROR(N(INDEX($A1408:$E1408,1,Rules!$H$17)),0))</f>
        <v/>
      </c>
      <c r="L1408">
        <f>IF(I1408="","",IFERROR(N(INDEX($A1408:$E1408,1,Rules!$H$18))*K1408,0))</f>
        <v/>
      </c>
      <c r="M1408">
        <f>IF(I1408="","",IF(COUNTIF(Crawl!$EC$2:$EC$2001,I1408)&gt;0,"Yes","No"))</f>
        <v/>
      </c>
    </row>
    <row r="1409">
      <c r="G1409">
        <f>IF(A1409="","",IF(LEFT(A1409,4)="http",IFERROR(MID(A1409,FIND("/",A1409,FIND("//",A1409)+2),2000),"/"),A1409))</f>
        <v/>
      </c>
      <c r="H1409">
        <f>IF(G1409="","",IFERROR(LEFT(SUBSTITUTE(G1409,"#","?"),FIND("?",SUBSTITUTE(G1409,"#","?"))-1),G1409))</f>
        <v/>
      </c>
      <c r="I1409">
        <f>IF(H1409="","",LOWER(IF(AND(LEN(H1409)&gt;1,RIGHT(H1409,1)="/"),LEFT(H1409,LEN(H1409)-1),H1409)))</f>
        <v/>
      </c>
      <c r="J1409">
        <f>IF(I1409="","",IFERROR(N(INDEX($A1409:$E1409,1,Rules!$H$16)),0))</f>
        <v/>
      </c>
      <c r="K1409">
        <f>IF(I1409="","",IFERROR(N(INDEX($A1409:$E1409,1,Rules!$H$17)),0))</f>
        <v/>
      </c>
      <c r="L1409">
        <f>IF(I1409="","",IFERROR(N(INDEX($A1409:$E1409,1,Rules!$H$18))*K1409,0))</f>
        <v/>
      </c>
      <c r="M1409">
        <f>IF(I1409="","",IF(COUNTIF(Crawl!$EC$2:$EC$2001,I1409)&gt;0,"Yes","No"))</f>
        <v/>
      </c>
    </row>
    <row r="1410">
      <c r="G1410">
        <f>IF(A1410="","",IF(LEFT(A1410,4)="http",IFERROR(MID(A1410,FIND("/",A1410,FIND("//",A1410)+2),2000),"/"),A1410))</f>
        <v/>
      </c>
      <c r="H1410">
        <f>IF(G1410="","",IFERROR(LEFT(SUBSTITUTE(G1410,"#","?"),FIND("?",SUBSTITUTE(G1410,"#","?"))-1),G1410))</f>
        <v/>
      </c>
      <c r="I1410">
        <f>IF(H1410="","",LOWER(IF(AND(LEN(H1410)&gt;1,RIGHT(H1410,1)="/"),LEFT(H1410,LEN(H1410)-1),H1410)))</f>
        <v/>
      </c>
      <c r="J1410">
        <f>IF(I1410="","",IFERROR(N(INDEX($A1410:$E1410,1,Rules!$H$16)),0))</f>
        <v/>
      </c>
      <c r="K1410">
        <f>IF(I1410="","",IFERROR(N(INDEX($A1410:$E1410,1,Rules!$H$17)),0))</f>
        <v/>
      </c>
      <c r="L1410">
        <f>IF(I1410="","",IFERROR(N(INDEX($A1410:$E1410,1,Rules!$H$18))*K1410,0))</f>
        <v/>
      </c>
      <c r="M1410">
        <f>IF(I1410="","",IF(COUNTIF(Crawl!$EC$2:$EC$2001,I1410)&gt;0,"Yes","No"))</f>
        <v/>
      </c>
    </row>
    <row r="1411">
      <c r="G1411">
        <f>IF(A1411="","",IF(LEFT(A1411,4)="http",IFERROR(MID(A1411,FIND("/",A1411,FIND("//",A1411)+2),2000),"/"),A1411))</f>
        <v/>
      </c>
      <c r="H1411">
        <f>IF(G1411="","",IFERROR(LEFT(SUBSTITUTE(G1411,"#","?"),FIND("?",SUBSTITUTE(G1411,"#","?"))-1),G1411))</f>
        <v/>
      </c>
      <c r="I1411">
        <f>IF(H1411="","",LOWER(IF(AND(LEN(H1411)&gt;1,RIGHT(H1411,1)="/"),LEFT(H1411,LEN(H1411)-1),H1411)))</f>
        <v/>
      </c>
      <c r="J1411">
        <f>IF(I1411="","",IFERROR(N(INDEX($A1411:$E1411,1,Rules!$H$16)),0))</f>
        <v/>
      </c>
      <c r="K1411">
        <f>IF(I1411="","",IFERROR(N(INDEX($A1411:$E1411,1,Rules!$H$17)),0))</f>
        <v/>
      </c>
      <c r="L1411">
        <f>IF(I1411="","",IFERROR(N(INDEX($A1411:$E1411,1,Rules!$H$18))*K1411,0))</f>
        <v/>
      </c>
      <c r="M1411">
        <f>IF(I1411="","",IF(COUNTIF(Crawl!$EC$2:$EC$2001,I1411)&gt;0,"Yes","No"))</f>
        <v/>
      </c>
    </row>
    <row r="1412">
      <c r="G1412">
        <f>IF(A1412="","",IF(LEFT(A1412,4)="http",IFERROR(MID(A1412,FIND("/",A1412,FIND("//",A1412)+2),2000),"/"),A1412))</f>
        <v/>
      </c>
      <c r="H1412">
        <f>IF(G1412="","",IFERROR(LEFT(SUBSTITUTE(G1412,"#","?"),FIND("?",SUBSTITUTE(G1412,"#","?"))-1),G1412))</f>
        <v/>
      </c>
      <c r="I1412">
        <f>IF(H1412="","",LOWER(IF(AND(LEN(H1412)&gt;1,RIGHT(H1412,1)="/"),LEFT(H1412,LEN(H1412)-1),H1412)))</f>
        <v/>
      </c>
      <c r="J1412">
        <f>IF(I1412="","",IFERROR(N(INDEX($A1412:$E1412,1,Rules!$H$16)),0))</f>
        <v/>
      </c>
      <c r="K1412">
        <f>IF(I1412="","",IFERROR(N(INDEX($A1412:$E1412,1,Rules!$H$17)),0))</f>
        <v/>
      </c>
      <c r="L1412">
        <f>IF(I1412="","",IFERROR(N(INDEX($A1412:$E1412,1,Rules!$H$18))*K1412,0))</f>
        <v/>
      </c>
      <c r="M1412">
        <f>IF(I1412="","",IF(COUNTIF(Crawl!$EC$2:$EC$2001,I1412)&gt;0,"Yes","No"))</f>
        <v/>
      </c>
    </row>
    <row r="1413">
      <c r="G1413">
        <f>IF(A1413="","",IF(LEFT(A1413,4)="http",IFERROR(MID(A1413,FIND("/",A1413,FIND("//",A1413)+2),2000),"/"),A1413))</f>
        <v/>
      </c>
      <c r="H1413">
        <f>IF(G1413="","",IFERROR(LEFT(SUBSTITUTE(G1413,"#","?"),FIND("?",SUBSTITUTE(G1413,"#","?"))-1),G1413))</f>
        <v/>
      </c>
      <c r="I1413">
        <f>IF(H1413="","",LOWER(IF(AND(LEN(H1413)&gt;1,RIGHT(H1413,1)="/"),LEFT(H1413,LEN(H1413)-1),H1413)))</f>
        <v/>
      </c>
      <c r="J1413">
        <f>IF(I1413="","",IFERROR(N(INDEX($A1413:$E1413,1,Rules!$H$16)),0))</f>
        <v/>
      </c>
      <c r="K1413">
        <f>IF(I1413="","",IFERROR(N(INDEX($A1413:$E1413,1,Rules!$H$17)),0))</f>
        <v/>
      </c>
      <c r="L1413">
        <f>IF(I1413="","",IFERROR(N(INDEX($A1413:$E1413,1,Rules!$H$18))*K1413,0))</f>
        <v/>
      </c>
      <c r="M1413">
        <f>IF(I1413="","",IF(COUNTIF(Crawl!$EC$2:$EC$2001,I1413)&gt;0,"Yes","No"))</f>
        <v/>
      </c>
    </row>
    <row r="1414">
      <c r="G1414">
        <f>IF(A1414="","",IF(LEFT(A1414,4)="http",IFERROR(MID(A1414,FIND("/",A1414,FIND("//",A1414)+2),2000),"/"),A1414))</f>
        <v/>
      </c>
      <c r="H1414">
        <f>IF(G1414="","",IFERROR(LEFT(SUBSTITUTE(G1414,"#","?"),FIND("?",SUBSTITUTE(G1414,"#","?"))-1),G1414))</f>
        <v/>
      </c>
      <c r="I1414">
        <f>IF(H1414="","",LOWER(IF(AND(LEN(H1414)&gt;1,RIGHT(H1414,1)="/"),LEFT(H1414,LEN(H1414)-1),H1414)))</f>
        <v/>
      </c>
      <c r="J1414">
        <f>IF(I1414="","",IFERROR(N(INDEX($A1414:$E1414,1,Rules!$H$16)),0))</f>
        <v/>
      </c>
      <c r="K1414">
        <f>IF(I1414="","",IFERROR(N(INDEX($A1414:$E1414,1,Rules!$H$17)),0))</f>
        <v/>
      </c>
      <c r="L1414">
        <f>IF(I1414="","",IFERROR(N(INDEX($A1414:$E1414,1,Rules!$H$18))*K1414,0))</f>
        <v/>
      </c>
      <c r="M1414">
        <f>IF(I1414="","",IF(COUNTIF(Crawl!$EC$2:$EC$2001,I1414)&gt;0,"Yes","No"))</f>
        <v/>
      </c>
    </row>
    <row r="1415">
      <c r="G1415">
        <f>IF(A1415="","",IF(LEFT(A1415,4)="http",IFERROR(MID(A1415,FIND("/",A1415,FIND("//",A1415)+2),2000),"/"),A1415))</f>
        <v/>
      </c>
      <c r="H1415">
        <f>IF(G1415="","",IFERROR(LEFT(SUBSTITUTE(G1415,"#","?"),FIND("?",SUBSTITUTE(G1415,"#","?"))-1),G1415))</f>
        <v/>
      </c>
      <c r="I1415">
        <f>IF(H1415="","",LOWER(IF(AND(LEN(H1415)&gt;1,RIGHT(H1415,1)="/"),LEFT(H1415,LEN(H1415)-1),H1415)))</f>
        <v/>
      </c>
      <c r="J1415">
        <f>IF(I1415="","",IFERROR(N(INDEX($A1415:$E1415,1,Rules!$H$16)),0))</f>
        <v/>
      </c>
      <c r="K1415">
        <f>IF(I1415="","",IFERROR(N(INDEX($A1415:$E1415,1,Rules!$H$17)),0))</f>
        <v/>
      </c>
      <c r="L1415">
        <f>IF(I1415="","",IFERROR(N(INDEX($A1415:$E1415,1,Rules!$H$18))*K1415,0))</f>
        <v/>
      </c>
      <c r="M1415">
        <f>IF(I1415="","",IF(COUNTIF(Crawl!$EC$2:$EC$2001,I1415)&gt;0,"Yes","No"))</f>
        <v/>
      </c>
    </row>
    <row r="1416">
      <c r="G1416">
        <f>IF(A1416="","",IF(LEFT(A1416,4)="http",IFERROR(MID(A1416,FIND("/",A1416,FIND("//",A1416)+2),2000),"/"),A1416))</f>
        <v/>
      </c>
      <c r="H1416">
        <f>IF(G1416="","",IFERROR(LEFT(SUBSTITUTE(G1416,"#","?"),FIND("?",SUBSTITUTE(G1416,"#","?"))-1),G1416))</f>
        <v/>
      </c>
      <c r="I1416">
        <f>IF(H1416="","",LOWER(IF(AND(LEN(H1416)&gt;1,RIGHT(H1416,1)="/"),LEFT(H1416,LEN(H1416)-1),H1416)))</f>
        <v/>
      </c>
      <c r="J1416">
        <f>IF(I1416="","",IFERROR(N(INDEX($A1416:$E1416,1,Rules!$H$16)),0))</f>
        <v/>
      </c>
      <c r="K1416">
        <f>IF(I1416="","",IFERROR(N(INDEX($A1416:$E1416,1,Rules!$H$17)),0))</f>
        <v/>
      </c>
      <c r="L1416">
        <f>IF(I1416="","",IFERROR(N(INDEX($A1416:$E1416,1,Rules!$H$18))*K1416,0))</f>
        <v/>
      </c>
      <c r="M1416">
        <f>IF(I1416="","",IF(COUNTIF(Crawl!$EC$2:$EC$2001,I1416)&gt;0,"Yes","No"))</f>
        <v/>
      </c>
    </row>
    <row r="1417">
      <c r="G1417">
        <f>IF(A1417="","",IF(LEFT(A1417,4)="http",IFERROR(MID(A1417,FIND("/",A1417,FIND("//",A1417)+2),2000),"/"),A1417))</f>
        <v/>
      </c>
      <c r="H1417">
        <f>IF(G1417="","",IFERROR(LEFT(SUBSTITUTE(G1417,"#","?"),FIND("?",SUBSTITUTE(G1417,"#","?"))-1),G1417))</f>
        <v/>
      </c>
      <c r="I1417">
        <f>IF(H1417="","",LOWER(IF(AND(LEN(H1417)&gt;1,RIGHT(H1417,1)="/"),LEFT(H1417,LEN(H1417)-1),H1417)))</f>
        <v/>
      </c>
      <c r="J1417">
        <f>IF(I1417="","",IFERROR(N(INDEX($A1417:$E1417,1,Rules!$H$16)),0))</f>
        <v/>
      </c>
      <c r="K1417">
        <f>IF(I1417="","",IFERROR(N(INDEX($A1417:$E1417,1,Rules!$H$17)),0))</f>
        <v/>
      </c>
      <c r="L1417">
        <f>IF(I1417="","",IFERROR(N(INDEX($A1417:$E1417,1,Rules!$H$18))*K1417,0))</f>
        <v/>
      </c>
      <c r="M1417">
        <f>IF(I1417="","",IF(COUNTIF(Crawl!$EC$2:$EC$2001,I1417)&gt;0,"Yes","No"))</f>
        <v/>
      </c>
    </row>
    <row r="1418">
      <c r="G1418">
        <f>IF(A1418="","",IF(LEFT(A1418,4)="http",IFERROR(MID(A1418,FIND("/",A1418,FIND("//",A1418)+2),2000),"/"),A1418))</f>
        <v/>
      </c>
      <c r="H1418">
        <f>IF(G1418="","",IFERROR(LEFT(SUBSTITUTE(G1418,"#","?"),FIND("?",SUBSTITUTE(G1418,"#","?"))-1),G1418))</f>
        <v/>
      </c>
      <c r="I1418">
        <f>IF(H1418="","",LOWER(IF(AND(LEN(H1418)&gt;1,RIGHT(H1418,1)="/"),LEFT(H1418,LEN(H1418)-1),H1418)))</f>
        <v/>
      </c>
      <c r="J1418">
        <f>IF(I1418="","",IFERROR(N(INDEX($A1418:$E1418,1,Rules!$H$16)),0))</f>
        <v/>
      </c>
      <c r="K1418">
        <f>IF(I1418="","",IFERROR(N(INDEX($A1418:$E1418,1,Rules!$H$17)),0))</f>
        <v/>
      </c>
      <c r="L1418">
        <f>IF(I1418="","",IFERROR(N(INDEX($A1418:$E1418,1,Rules!$H$18))*K1418,0))</f>
        <v/>
      </c>
      <c r="M1418">
        <f>IF(I1418="","",IF(COUNTIF(Crawl!$EC$2:$EC$2001,I1418)&gt;0,"Yes","No"))</f>
        <v/>
      </c>
    </row>
    <row r="1419">
      <c r="G1419">
        <f>IF(A1419="","",IF(LEFT(A1419,4)="http",IFERROR(MID(A1419,FIND("/",A1419,FIND("//",A1419)+2),2000),"/"),A1419))</f>
        <v/>
      </c>
      <c r="H1419">
        <f>IF(G1419="","",IFERROR(LEFT(SUBSTITUTE(G1419,"#","?"),FIND("?",SUBSTITUTE(G1419,"#","?"))-1),G1419))</f>
        <v/>
      </c>
      <c r="I1419">
        <f>IF(H1419="","",LOWER(IF(AND(LEN(H1419)&gt;1,RIGHT(H1419,1)="/"),LEFT(H1419,LEN(H1419)-1),H1419)))</f>
        <v/>
      </c>
      <c r="J1419">
        <f>IF(I1419="","",IFERROR(N(INDEX($A1419:$E1419,1,Rules!$H$16)),0))</f>
        <v/>
      </c>
      <c r="K1419">
        <f>IF(I1419="","",IFERROR(N(INDEX($A1419:$E1419,1,Rules!$H$17)),0))</f>
        <v/>
      </c>
      <c r="L1419">
        <f>IF(I1419="","",IFERROR(N(INDEX($A1419:$E1419,1,Rules!$H$18))*K1419,0))</f>
        <v/>
      </c>
      <c r="M1419">
        <f>IF(I1419="","",IF(COUNTIF(Crawl!$EC$2:$EC$2001,I1419)&gt;0,"Yes","No"))</f>
        <v/>
      </c>
    </row>
    <row r="1420">
      <c r="G1420">
        <f>IF(A1420="","",IF(LEFT(A1420,4)="http",IFERROR(MID(A1420,FIND("/",A1420,FIND("//",A1420)+2),2000),"/"),A1420))</f>
        <v/>
      </c>
      <c r="H1420">
        <f>IF(G1420="","",IFERROR(LEFT(SUBSTITUTE(G1420,"#","?"),FIND("?",SUBSTITUTE(G1420,"#","?"))-1),G1420))</f>
        <v/>
      </c>
      <c r="I1420">
        <f>IF(H1420="","",LOWER(IF(AND(LEN(H1420)&gt;1,RIGHT(H1420,1)="/"),LEFT(H1420,LEN(H1420)-1),H1420)))</f>
        <v/>
      </c>
      <c r="J1420">
        <f>IF(I1420="","",IFERROR(N(INDEX($A1420:$E1420,1,Rules!$H$16)),0))</f>
        <v/>
      </c>
      <c r="K1420">
        <f>IF(I1420="","",IFERROR(N(INDEX($A1420:$E1420,1,Rules!$H$17)),0))</f>
        <v/>
      </c>
      <c r="L1420">
        <f>IF(I1420="","",IFERROR(N(INDEX($A1420:$E1420,1,Rules!$H$18))*K1420,0))</f>
        <v/>
      </c>
      <c r="M1420">
        <f>IF(I1420="","",IF(COUNTIF(Crawl!$EC$2:$EC$2001,I1420)&gt;0,"Yes","No"))</f>
        <v/>
      </c>
    </row>
    <row r="1421">
      <c r="G1421">
        <f>IF(A1421="","",IF(LEFT(A1421,4)="http",IFERROR(MID(A1421,FIND("/",A1421,FIND("//",A1421)+2),2000),"/"),A1421))</f>
        <v/>
      </c>
      <c r="H1421">
        <f>IF(G1421="","",IFERROR(LEFT(SUBSTITUTE(G1421,"#","?"),FIND("?",SUBSTITUTE(G1421,"#","?"))-1),G1421))</f>
        <v/>
      </c>
      <c r="I1421">
        <f>IF(H1421="","",LOWER(IF(AND(LEN(H1421)&gt;1,RIGHT(H1421,1)="/"),LEFT(H1421,LEN(H1421)-1),H1421)))</f>
        <v/>
      </c>
      <c r="J1421">
        <f>IF(I1421="","",IFERROR(N(INDEX($A1421:$E1421,1,Rules!$H$16)),0))</f>
        <v/>
      </c>
      <c r="K1421">
        <f>IF(I1421="","",IFERROR(N(INDEX($A1421:$E1421,1,Rules!$H$17)),0))</f>
        <v/>
      </c>
      <c r="L1421">
        <f>IF(I1421="","",IFERROR(N(INDEX($A1421:$E1421,1,Rules!$H$18))*K1421,0))</f>
        <v/>
      </c>
      <c r="M1421">
        <f>IF(I1421="","",IF(COUNTIF(Crawl!$EC$2:$EC$2001,I1421)&gt;0,"Yes","No"))</f>
        <v/>
      </c>
    </row>
    <row r="1422">
      <c r="G1422">
        <f>IF(A1422="","",IF(LEFT(A1422,4)="http",IFERROR(MID(A1422,FIND("/",A1422,FIND("//",A1422)+2),2000),"/"),A1422))</f>
        <v/>
      </c>
      <c r="H1422">
        <f>IF(G1422="","",IFERROR(LEFT(SUBSTITUTE(G1422,"#","?"),FIND("?",SUBSTITUTE(G1422,"#","?"))-1),G1422))</f>
        <v/>
      </c>
      <c r="I1422">
        <f>IF(H1422="","",LOWER(IF(AND(LEN(H1422)&gt;1,RIGHT(H1422,1)="/"),LEFT(H1422,LEN(H1422)-1),H1422)))</f>
        <v/>
      </c>
      <c r="J1422">
        <f>IF(I1422="","",IFERROR(N(INDEX($A1422:$E1422,1,Rules!$H$16)),0))</f>
        <v/>
      </c>
      <c r="K1422">
        <f>IF(I1422="","",IFERROR(N(INDEX($A1422:$E1422,1,Rules!$H$17)),0))</f>
        <v/>
      </c>
      <c r="L1422">
        <f>IF(I1422="","",IFERROR(N(INDEX($A1422:$E1422,1,Rules!$H$18))*K1422,0))</f>
        <v/>
      </c>
      <c r="M1422">
        <f>IF(I1422="","",IF(COUNTIF(Crawl!$EC$2:$EC$2001,I1422)&gt;0,"Yes","No"))</f>
        <v/>
      </c>
    </row>
    <row r="1423">
      <c r="G1423">
        <f>IF(A1423="","",IF(LEFT(A1423,4)="http",IFERROR(MID(A1423,FIND("/",A1423,FIND("//",A1423)+2),2000),"/"),A1423))</f>
        <v/>
      </c>
      <c r="H1423">
        <f>IF(G1423="","",IFERROR(LEFT(SUBSTITUTE(G1423,"#","?"),FIND("?",SUBSTITUTE(G1423,"#","?"))-1),G1423))</f>
        <v/>
      </c>
      <c r="I1423">
        <f>IF(H1423="","",LOWER(IF(AND(LEN(H1423)&gt;1,RIGHT(H1423,1)="/"),LEFT(H1423,LEN(H1423)-1),H1423)))</f>
        <v/>
      </c>
      <c r="J1423">
        <f>IF(I1423="","",IFERROR(N(INDEX($A1423:$E1423,1,Rules!$H$16)),0))</f>
        <v/>
      </c>
      <c r="K1423">
        <f>IF(I1423="","",IFERROR(N(INDEX($A1423:$E1423,1,Rules!$H$17)),0))</f>
        <v/>
      </c>
      <c r="L1423">
        <f>IF(I1423="","",IFERROR(N(INDEX($A1423:$E1423,1,Rules!$H$18))*K1423,0))</f>
        <v/>
      </c>
      <c r="M1423">
        <f>IF(I1423="","",IF(COUNTIF(Crawl!$EC$2:$EC$2001,I1423)&gt;0,"Yes","No"))</f>
        <v/>
      </c>
    </row>
    <row r="1424">
      <c r="G1424">
        <f>IF(A1424="","",IF(LEFT(A1424,4)="http",IFERROR(MID(A1424,FIND("/",A1424,FIND("//",A1424)+2),2000),"/"),A1424))</f>
        <v/>
      </c>
      <c r="H1424">
        <f>IF(G1424="","",IFERROR(LEFT(SUBSTITUTE(G1424,"#","?"),FIND("?",SUBSTITUTE(G1424,"#","?"))-1),G1424))</f>
        <v/>
      </c>
      <c r="I1424">
        <f>IF(H1424="","",LOWER(IF(AND(LEN(H1424)&gt;1,RIGHT(H1424,1)="/"),LEFT(H1424,LEN(H1424)-1),H1424)))</f>
        <v/>
      </c>
      <c r="J1424">
        <f>IF(I1424="","",IFERROR(N(INDEX($A1424:$E1424,1,Rules!$H$16)),0))</f>
        <v/>
      </c>
      <c r="K1424">
        <f>IF(I1424="","",IFERROR(N(INDEX($A1424:$E1424,1,Rules!$H$17)),0))</f>
        <v/>
      </c>
      <c r="L1424">
        <f>IF(I1424="","",IFERROR(N(INDEX($A1424:$E1424,1,Rules!$H$18))*K1424,0))</f>
        <v/>
      </c>
      <c r="M1424">
        <f>IF(I1424="","",IF(COUNTIF(Crawl!$EC$2:$EC$2001,I1424)&gt;0,"Yes","No"))</f>
        <v/>
      </c>
    </row>
    <row r="1425">
      <c r="G1425">
        <f>IF(A1425="","",IF(LEFT(A1425,4)="http",IFERROR(MID(A1425,FIND("/",A1425,FIND("//",A1425)+2),2000),"/"),A1425))</f>
        <v/>
      </c>
      <c r="H1425">
        <f>IF(G1425="","",IFERROR(LEFT(SUBSTITUTE(G1425,"#","?"),FIND("?",SUBSTITUTE(G1425,"#","?"))-1),G1425))</f>
        <v/>
      </c>
      <c r="I1425">
        <f>IF(H1425="","",LOWER(IF(AND(LEN(H1425)&gt;1,RIGHT(H1425,1)="/"),LEFT(H1425,LEN(H1425)-1),H1425)))</f>
        <v/>
      </c>
      <c r="J1425">
        <f>IF(I1425="","",IFERROR(N(INDEX($A1425:$E1425,1,Rules!$H$16)),0))</f>
        <v/>
      </c>
      <c r="K1425">
        <f>IF(I1425="","",IFERROR(N(INDEX($A1425:$E1425,1,Rules!$H$17)),0))</f>
        <v/>
      </c>
      <c r="L1425">
        <f>IF(I1425="","",IFERROR(N(INDEX($A1425:$E1425,1,Rules!$H$18))*K1425,0))</f>
        <v/>
      </c>
      <c r="M1425">
        <f>IF(I1425="","",IF(COUNTIF(Crawl!$EC$2:$EC$2001,I1425)&gt;0,"Yes","No"))</f>
        <v/>
      </c>
    </row>
    <row r="1426">
      <c r="G1426">
        <f>IF(A1426="","",IF(LEFT(A1426,4)="http",IFERROR(MID(A1426,FIND("/",A1426,FIND("//",A1426)+2),2000),"/"),A1426))</f>
        <v/>
      </c>
      <c r="H1426">
        <f>IF(G1426="","",IFERROR(LEFT(SUBSTITUTE(G1426,"#","?"),FIND("?",SUBSTITUTE(G1426,"#","?"))-1),G1426))</f>
        <v/>
      </c>
      <c r="I1426">
        <f>IF(H1426="","",LOWER(IF(AND(LEN(H1426)&gt;1,RIGHT(H1426,1)="/"),LEFT(H1426,LEN(H1426)-1),H1426)))</f>
        <v/>
      </c>
      <c r="J1426">
        <f>IF(I1426="","",IFERROR(N(INDEX($A1426:$E1426,1,Rules!$H$16)),0))</f>
        <v/>
      </c>
      <c r="K1426">
        <f>IF(I1426="","",IFERROR(N(INDEX($A1426:$E1426,1,Rules!$H$17)),0))</f>
        <v/>
      </c>
      <c r="L1426">
        <f>IF(I1426="","",IFERROR(N(INDEX($A1426:$E1426,1,Rules!$H$18))*K1426,0))</f>
        <v/>
      </c>
      <c r="M1426">
        <f>IF(I1426="","",IF(COUNTIF(Crawl!$EC$2:$EC$2001,I1426)&gt;0,"Yes","No"))</f>
        <v/>
      </c>
    </row>
    <row r="1427">
      <c r="G1427">
        <f>IF(A1427="","",IF(LEFT(A1427,4)="http",IFERROR(MID(A1427,FIND("/",A1427,FIND("//",A1427)+2),2000),"/"),A1427))</f>
        <v/>
      </c>
      <c r="H1427">
        <f>IF(G1427="","",IFERROR(LEFT(SUBSTITUTE(G1427,"#","?"),FIND("?",SUBSTITUTE(G1427,"#","?"))-1),G1427))</f>
        <v/>
      </c>
      <c r="I1427">
        <f>IF(H1427="","",LOWER(IF(AND(LEN(H1427)&gt;1,RIGHT(H1427,1)="/"),LEFT(H1427,LEN(H1427)-1),H1427)))</f>
        <v/>
      </c>
      <c r="J1427">
        <f>IF(I1427="","",IFERROR(N(INDEX($A1427:$E1427,1,Rules!$H$16)),0))</f>
        <v/>
      </c>
      <c r="K1427">
        <f>IF(I1427="","",IFERROR(N(INDEX($A1427:$E1427,1,Rules!$H$17)),0))</f>
        <v/>
      </c>
      <c r="L1427">
        <f>IF(I1427="","",IFERROR(N(INDEX($A1427:$E1427,1,Rules!$H$18))*K1427,0))</f>
        <v/>
      </c>
      <c r="M1427">
        <f>IF(I1427="","",IF(COUNTIF(Crawl!$EC$2:$EC$2001,I1427)&gt;0,"Yes","No"))</f>
        <v/>
      </c>
    </row>
    <row r="1428">
      <c r="G1428">
        <f>IF(A1428="","",IF(LEFT(A1428,4)="http",IFERROR(MID(A1428,FIND("/",A1428,FIND("//",A1428)+2),2000),"/"),A1428))</f>
        <v/>
      </c>
      <c r="H1428">
        <f>IF(G1428="","",IFERROR(LEFT(SUBSTITUTE(G1428,"#","?"),FIND("?",SUBSTITUTE(G1428,"#","?"))-1),G1428))</f>
        <v/>
      </c>
      <c r="I1428">
        <f>IF(H1428="","",LOWER(IF(AND(LEN(H1428)&gt;1,RIGHT(H1428,1)="/"),LEFT(H1428,LEN(H1428)-1),H1428)))</f>
        <v/>
      </c>
      <c r="J1428">
        <f>IF(I1428="","",IFERROR(N(INDEX($A1428:$E1428,1,Rules!$H$16)),0))</f>
        <v/>
      </c>
      <c r="K1428">
        <f>IF(I1428="","",IFERROR(N(INDEX($A1428:$E1428,1,Rules!$H$17)),0))</f>
        <v/>
      </c>
      <c r="L1428">
        <f>IF(I1428="","",IFERROR(N(INDEX($A1428:$E1428,1,Rules!$H$18))*K1428,0))</f>
        <v/>
      </c>
      <c r="M1428">
        <f>IF(I1428="","",IF(COUNTIF(Crawl!$EC$2:$EC$2001,I1428)&gt;0,"Yes","No"))</f>
        <v/>
      </c>
    </row>
    <row r="1429">
      <c r="G1429">
        <f>IF(A1429="","",IF(LEFT(A1429,4)="http",IFERROR(MID(A1429,FIND("/",A1429,FIND("//",A1429)+2),2000),"/"),A1429))</f>
        <v/>
      </c>
      <c r="H1429">
        <f>IF(G1429="","",IFERROR(LEFT(SUBSTITUTE(G1429,"#","?"),FIND("?",SUBSTITUTE(G1429,"#","?"))-1),G1429))</f>
        <v/>
      </c>
      <c r="I1429">
        <f>IF(H1429="","",LOWER(IF(AND(LEN(H1429)&gt;1,RIGHT(H1429,1)="/"),LEFT(H1429,LEN(H1429)-1),H1429)))</f>
        <v/>
      </c>
      <c r="J1429">
        <f>IF(I1429="","",IFERROR(N(INDEX($A1429:$E1429,1,Rules!$H$16)),0))</f>
        <v/>
      </c>
      <c r="K1429">
        <f>IF(I1429="","",IFERROR(N(INDEX($A1429:$E1429,1,Rules!$H$17)),0))</f>
        <v/>
      </c>
      <c r="L1429">
        <f>IF(I1429="","",IFERROR(N(INDEX($A1429:$E1429,1,Rules!$H$18))*K1429,0))</f>
        <v/>
      </c>
      <c r="M1429">
        <f>IF(I1429="","",IF(COUNTIF(Crawl!$EC$2:$EC$2001,I1429)&gt;0,"Yes","No"))</f>
        <v/>
      </c>
    </row>
    <row r="1430">
      <c r="G1430">
        <f>IF(A1430="","",IF(LEFT(A1430,4)="http",IFERROR(MID(A1430,FIND("/",A1430,FIND("//",A1430)+2),2000),"/"),A1430))</f>
        <v/>
      </c>
      <c r="H1430">
        <f>IF(G1430="","",IFERROR(LEFT(SUBSTITUTE(G1430,"#","?"),FIND("?",SUBSTITUTE(G1430,"#","?"))-1),G1430))</f>
        <v/>
      </c>
      <c r="I1430">
        <f>IF(H1430="","",LOWER(IF(AND(LEN(H1430)&gt;1,RIGHT(H1430,1)="/"),LEFT(H1430,LEN(H1430)-1),H1430)))</f>
        <v/>
      </c>
      <c r="J1430">
        <f>IF(I1430="","",IFERROR(N(INDEX($A1430:$E1430,1,Rules!$H$16)),0))</f>
        <v/>
      </c>
      <c r="K1430">
        <f>IF(I1430="","",IFERROR(N(INDEX($A1430:$E1430,1,Rules!$H$17)),0))</f>
        <v/>
      </c>
      <c r="L1430">
        <f>IF(I1430="","",IFERROR(N(INDEX($A1430:$E1430,1,Rules!$H$18))*K1430,0))</f>
        <v/>
      </c>
      <c r="M1430">
        <f>IF(I1430="","",IF(COUNTIF(Crawl!$EC$2:$EC$2001,I1430)&gt;0,"Yes","No"))</f>
        <v/>
      </c>
    </row>
    <row r="1431">
      <c r="G1431">
        <f>IF(A1431="","",IF(LEFT(A1431,4)="http",IFERROR(MID(A1431,FIND("/",A1431,FIND("//",A1431)+2),2000),"/"),A1431))</f>
        <v/>
      </c>
      <c r="H1431">
        <f>IF(G1431="","",IFERROR(LEFT(SUBSTITUTE(G1431,"#","?"),FIND("?",SUBSTITUTE(G1431,"#","?"))-1),G1431))</f>
        <v/>
      </c>
      <c r="I1431">
        <f>IF(H1431="","",LOWER(IF(AND(LEN(H1431)&gt;1,RIGHT(H1431,1)="/"),LEFT(H1431,LEN(H1431)-1),H1431)))</f>
        <v/>
      </c>
      <c r="J1431">
        <f>IF(I1431="","",IFERROR(N(INDEX($A1431:$E1431,1,Rules!$H$16)),0))</f>
        <v/>
      </c>
      <c r="K1431">
        <f>IF(I1431="","",IFERROR(N(INDEX($A1431:$E1431,1,Rules!$H$17)),0))</f>
        <v/>
      </c>
      <c r="L1431">
        <f>IF(I1431="","",IFERROR(N(INDEX($A1431:$E1431,1,Rules!$H$18))*K1431,0))</f>
        <v/>
      </c>
      <c r="M1431">
        <f>IF(I1431="","",IF(COUNTIF(Crawl!$EC$2:$EC$2001,I1431)&gt;0,"Yes","No"))</f>
        <v/>
      </c>
    </row>
    <row r="1432">
      <c r="G1432">
        <f>IF(A1432="","",IF(LEFT(A1432,4)="http",IFERROR(MID(A1432,FIND("/",A1432,FIND("//",A1432)+2),2000),"/"),A1432))</f>
        <v/>
      </c>
      <c r="H1432">
        <f>IF(G1432="","",IFERROR(LEFT(SUBSTITUTE(G1432,"#","?"),FIND("?",SUBSTITUTE(G1432,"#","?"))-1),G1432))</f>
        <v/>
      </c>
      <c r="I1432">
        <f>IF(H1432="","",LOWER(IF(AND(LEN(H1432)&gt;1,RIGHT(H1432,1)="/"),LEFT(H1432,LEN(H1432)-1),H1432)))</f>
        <v/>
      </c>
      <c r="J1432">
        <f>IF(I1432="","",IFERROR(N(INDEX($A1432:$E1432,1,Rules!$H$16)),0))</f>
        <v/>
      </c>
      <c r="K1432">
        <f>IF(I1432="","",IFERROR(N(INDEX($A1432:$E1432,1,Rules!$H$17)),0))</f>
        <v/>
      </c>
      <c r="L1432">
        <f>IF(I1432="","",IFERROR(N(INDEX($A1432:$E1432,1,Rules!$H$18))*K1432,0))</f>
        <v/>
      </c>
      <c r="M1432">
        <f>IF(I1432="","",IF(COUNTIF(Crawl!$EC$2:$EC$2001,I1432)&gt;0,"Yes","No"))</f>
        <v/>
      </c>
    </row>
    <row r="1433">
      <c r="G1433">
        <f>IF(A1433="","",IF(LEFT(A1433,4)="http",IFERROR(MID(A1433,FIND("/",A1433,FIND("//",A1433)+2),2000),"/"),A1433))</f>
        <v/>
      </c>
      <c r="H1433">
        <f>IF(G1433="","",IFERROR(LEFT(SUBSTITUTE(G1433,"#","?"),FIND("?",SUBSTITUTE(G1433,"#","?"))-1),G1433))</f>
        <v/>
      </c>
      <c r="I1433">
        <f>IF(H1433="","",LOWER(IF(AND(LEN(H1433)&gt;1,RIGHT(H1433,1)="/"),LEFT(H1433,LEN(H1433)-1),H1433)))</f>
        <v/>
      </c>
      <c r="J1433">
        <f>IF(I1433="","",IFERROR(N(INDEX($A1433:$E1433,1,Rules!$H$16)),0))</f>
        <v/>
      </c>
      <c r="K1433">
        <f>IF(I1433="","",IFERROR(N(INDEX($A1433:$E1433,1,Rules!$H$17)),0))</f>
        <v/>
      </c>
      <c r="L1433">
        <f>IF(I1433="","",IFERROR(N(INDEX($A1433:$E1433,1,Rules!$H$18))*K1433,0))</f>
        <v/>
      </c>
      <c r="M1433">
        <f>IF(I1433="","",IF(COUNTIF(Crawl!$EC$2:$EC$2001,I1433)&gt;0,"Yes","No"))</f>
        <v/>
      </c>
    </row>
    <row r="1434">
      <c r="G1434">
        <f>IF(A1434="","",IF(LEFT(A1434,4)="http",IFERROR(MID(A1434,FIND("/",A1434,FIND("//",A1434)+2),2000),"/"),A1434))</f>
        <v/>
      </c>
      <c r="H1434">
        <f>IF(G1434="","",IFERROR(LEFT(SUBSTITUTE(G1434,"#","?"),FIND("?",SUBSTITUTE(G1434,"#","?"))-1),G1434))</f>
        <v/>
      </c>
      <c r="I1434">
        <f>IF(H1434="","",LOWER(IF(AND(LEN(H1434)&gt;1,RIGHT(H1434,1)="/"),LEFT(H1434,LEN(H1434)-1),H1434)))</f>
        <v/>
      </c>
      <c r="J1434">
        <f>IF(I1434="","",IFERROR(N(INDEX($A1434:$E1434,1,Rules!$H$16)),0))</f>
        <v/>
      </c>
      <c r="K1434">
        <f>IF(I1434="","",IFERROR(N(INDEX($A1434:$E1434,1,Rules!$H$17)),0))</f>
        <v/>
      </c>
      <c r="L1434">
        <f>IF(I1434="","",IFERROR(N(INDEX($A1434:$E1434,1,Rules!$H$18))*K1434,0))</f>
        <v/>
      </c>
      <c r="M1434">
        <f>IF(I1434="","",IF(COUNTIF(Crawl!$EC$2:$EC$2001,I1434)&gt;0,"Yes","No"))</f>
        <v/>
      </c>
    </row>
    <row r="1435">
      <c r="G1435">
        <f>IF(A1435="","",IF(LEFT(A1435,4)="http",IFERROR(MID(A1435,FIND("/",A1435,FIND("//",A1435)+2),2000),"/"),A1435))</f>
        <v/>
      </c>
      <c r="H1435">
        <f>IF(G1435="","",IFERROR(LEFT(SUBSTITUTE(G1435,"#","?"),FIND("?",SUBSTITUTE(G1435,"#","?"))-1),G1435))</f>
        <v/>
      </c>
      <c r="I1435">
        <f>IF(H1435="","",LOWER(IF(AND(LEN(H1435)&gt;1,RIGHT(H1435,1)="/"),LEFT(H1435,LEN(H1435)-1),H1435)))</f>
        <v/>
      </c>
      <c r="J1435">
        <f>IF(I1435="","",IFERROR(N(INDEX($A1435:$E1435,1,Rules!$H$16)),0))</f>
        <v/>
      </c>
      <c r="K1435">
        <f>IF(I1435="","",IFERROR(N(INDEX($A1435:$E1435,1,Rules!$H$17)),0))</f>
        <v/>
      </c>
      <c r="L1435">
        <f>IF(I1435="","",IFERROR(N(INDEX($A1435:$E1435,1,Rules!$H$18))*K1435,0))</f>
        <v/>
      </c>
      <c r="M1435">
        <f>IF(I1435="","",IF(COUNTIF(Crawl!$EC$2:$EC$2001,I1435)&gt;0,"Yes","No"))</f>
        <v/>
      </c>
    </row>
    <row r="1436">
      <c r="G1436">
        <f>IF(A1436="","",IF(LEFT(A1436,4)="http",IFERROR(MID(A1436,FIND("/",A1436,FIND("//",A1436)+2),2000),"/"),A1436))</f>
        <v/>
      </c>
      <c r="H1436">
        <f>IF(G1436="","",IFERROR(LEFT(SUBSTITUTE(G1436,"#","?"),FIND("?",SUBSTITUTE(G1436,"#","?"))-1),G1436))</f>
        <v/>
      </c>
      <c r="I1436">
        <f>IF(H1436="","",LOWER(IF(AND(LEN(H1436)&gt;1,RIGHT(H1436,1)="/"),LEFT(H1436,LEN(H1436)-1),H1436)))</f>
        <v/>
      </c>
      <c r="J1436">
        <f>IF(I1436="","",IFERROR(N(INDEX($A1436:$E1436,1,Rules!$H$16)),0))</f>
        <v/>
      </c>
      <c r="K1436">
        <f>IF(I1436="","",IFERROR(N(INDEX($A1436:$E1436,1,Rules!$H$17)),0))</f>
        <v/>
      </c>
      <c r="L1436">
        <f>IF(I1436="","",IFERROR(N(INDEX($A1436:$E1436,1,Rules!$H$18))*K1436,0))</f>
        <v/>
      </c>
      <c r="M1436">
        <f>IF(I1436="","",IF(COUNTIF(Crawl!$EC$2:$EC$2001,I1436)&gt;0,"Yes","No"))</f>
        <v/>
      </c>
    </row>
    <row r="1437">
      <c r="G1437">
        <f>IF(A1437="","",IF(LEFT(A1437,4)="http",IFERROR(MID(A1437,FIND("/",A1437,FIND("//",A1437)+2),2000),"/"),A1437))</f>
        <v/>
      </c>
      <c r="H1437">
        <f>IF(G1437="","",IFERROR(LEFT(SUBSTITUTE(G1437,"#","?"),FIND("?",SUBSTITUTE(G1437,"#","?"))-1),G1437))</f>
        <v/>
      </c>
      <c r="I1437">
        <f>IF(H1437="","",LOWER(IF(AND(LEN(H1437)&gt;1,RIGHT(H1437,1)="/"),LEFT(H1437,LEN(H1437)-1),H1437)))</f>
        <v/>
      </c>
      <c r="J1437">
        <f>IF(I1437="","",IFERROR(N(INDEX($A1437:$E1437,1,Rules!$H$16)),0))</f>
        <v/>
      </c>
      <c r="K1437">
        <f>IF(I1437="","",IFERROR(N(INDEX($A1437:$E1437,1,Rules!$H$17)),0))</f>
        <v/>
      </c>
      <c r="L1437">
        <f>IF(I1437="","",IFERROR(N(INDEX($A1437:$E1437,1,Rules!$H$18))*K1437,0))</f>
        <v/>
      </c>
      <c r="M1437">
        <f>IF(I1437="","",IF(COUNTIF(Crawl!$EC$2:$EC$2001,I1437)&gt;0,"Yes","No"))</f>
        <v/>
      </c>
    </row>
    <row r="1438">
      <c r="G1438">
        <f>IF(A1438="","",IF(LEFT(A1438,4)="http",IFERROR(MID(A1438,FIND("/",A1438,FIND("//",A1438)+2),2000),"/"),A1438))</f>
        <v/>
      </c>
      <c r="H1438">
        <f>IF(G1438="","",IFERROR(LEFT(SUBSTITUTE(G1438,"#","?"),FIND("?",SUBSTITUTE(G1438,"#","?"))-1),G1438))</f>
        <v/>
      </c>
      <c r="I1438">
        <f>IF(H1438="","",LOWER(IF(AND(LEN(H1438)&gt;1,RIGHT(H1438,1)="/"),LEFT(H1438,LEN(H1438)-1),H1438)))</f>
        <v/>
      </c>
      <c r="J1438">
        <f>IF(I1438="","",IFERROR(N(INDEX($A1438:$E1438,1,Rules!$H$16)),0))</f>
        <v/>
      </c>
      <c r="K1438">
        <f>IF(I1438="","",IFERROR(N(INDEX($A1438:$E1438,1,Rules!$H$17)),0))</f>
        <v/>
      </c>
      <c r="L1438">
        <f>IF(I1438="","",IFERROR(N(INDEX($A1438:$E1438,1,Rules!$H$18))*K1438,0))</f>
        <v/>
      </c>
      <c r="M1438">
        <f>IF(I1438="","",IF(COUNTIF(Crawl!$EC$2:$EC$2001,I1438)&gt;0,"Yes","No"))</f>
        <v/>
      </c>
    </row>
    <row r="1439">
      <c r="G1439">
        <f>IF(A1439="","",IF(LEFT(A1439,4)="http",IFERROR(MID(A1439,FIND("/",A1439,FIND("//",A1439)+2),2000),"/"),A1439))</f>
        <v/>
      </c>
      <c r="H1439">
        <f>IF(G1439="","",IFERROR(LEFT(SUBSTITUTE(G1439,"#","?"),FIND("?",SUBSTITUTE(G1439,"#","?"))-1),G1439))</f>
        <v/>
      </c>
      <c r="I1439">
        <f>IF(H1439="","",LOWER(IF(AND(LEN(H1439)&gt;1,RIGHT(H1439,1)="/"),LEFT(H1439,LEN(H1439)-1),H1439)))</f>
        <v/>
      </c>
      <c r="J1439">
        <f>IF(I1439="","",IFERROR(N(INDEX($A1439:$E1439,1,Rules!$H$16)),0))</f>
        <v/>
      </c>
      <c r="K1439">
        <f>IF(I1439="","",IFERROR(N(INDEX($A1439:$E1439,1,Rules!$H$17)),0))</f>
        <v/>
      </c>
      <c r="L1439">
        <f>IF(I1439="","",IFERROR(N(INDEX($A1439:$E1439,1,Rules!$H$18))*K1439,0))</f>
        <v/>
      </c>
      <c r="M1439">
        <f>IF(I1439="","",IF(COUNTIF(Crawl!$EC$2:$EC$2001,I1439)&gt;0,"Yes","No"))</f>
        <v/>
      </c>
    </row>
    <row r="1440">
      <c r="G1440">
        <f>IF(A1440="","",IF(LEFT(A1440,4)="http",IFERROR(MID(A1440,FIND("/",A1440,FIND("//",A1440)+2),2000),"/"),A1440))</f>
        <v/>
      </c>
      <c r="H1440">
        <f>IF(G1440="","",IFERROR(LEFT(SUBSTITUTE(G1440,"#","?"),FIND("?",SUBSTITUTE(G1440,"#","?"))-1),G1440))</f>
        <v/>
      </c>
      <c r="I1440">
        <f>IF(H1440="","",LOWER(IF(AND(LEN(H1440)&gt;1,RIGHT(H1440,1)="/"),LEFT(H1440,LEN(H1440)-1),H1440)))</f>
        <v/>
      </c>
      <c r="J1440">
        <f>IF(I1440="","",IFERROR(N(INDEX($A1440:$E1440,1,Rules!$H$16)),0))</f>
        <v/>
      </c>
      <c r="K1440">
        <f>IF(I1440="","",IFERROR(N(INDEX($A1440:$E1440,1,Rules!$H$17)),0))</f>
        <v/>
      </c>
      <c r="L1440">
        <f>IF(I1440="","",IFERROR(N(INDEX($A1440:$E1440,1,Rules!$H$18))*K1440,0))</f>
        <v/>
      </c>
      <c r="M1440">
        <f>IF(I1440="","",IF(COUNTIF(Crawl!$EC$2:$EC$2001,I1440)&gt;0,"Yes","No"))</f>
        <v/>
      </c>
    </row>
    <row r="1441">
      <c r="G1441">
        <f>IF(A1441="","",IF(LEFT(A1441,4)="http",IFERROR(MID(A1441,FIND("/",A1441,FIND("//",A1441)+2),2000),"/"),A1441))</f>
        <v/>
      </c>
      <c r="H1441">
        <f>IF(G1441="","",IFERROR(LEFT(SUBSTITUTE(G1441,"#","?"),FIND("?",SUBSTITUTE(G1441,"#","?"))-1),G1441))</f>
        <v/>
      </c>
      <c r="I1441">
        <f>IF(H1441="","",LOWER(IF(AND(LEN(H1441)&gt;1,RIGHT(H1441,1)="/"),LEFT(H1441,LEN(H1441)-1),H1441)))</f>
        <v/>
      </c>
      <c r="J1441">
        <f>IF(I1441="","",IFERROR(N(INDEX($A1441:$E1441,1,Rules!$H$16)),0))</f>
        <v/>
      </c>
      <c r="K1441">
        <f>IF(I1441="","",IFERROR(N(INDEX($A1441:$E1441,1,Rules!$H$17)),0))</f>
        <v/>
      </c>
      <c r="L1441">
        <f>IF(I1441="","",IFERROR(N(INDEX($A1441:$E1441,1,Rules!$H$18))*K1441,0))</f>
        <v/>
      </c>
      <c r="M1441">
        <f>IF(I1441="","",IF(COUNTIF(Crawl!$EC$2:$EC$2001,I1441)&gt;0,"Yes","No"))</f>
        <v/>
      </c>
    </row>
    <row r="1442">
      <c r="G1442">
        <f>IF(A1442="","",IF(LEFT(A1442,4)="http",IFERROR(MID(A1442,FIND("/",A1442,FIND("//",A1442)+2),2000),"/"),A1442))</f>
        <v/>
      </c>
      <c r="H1442">
        <f>IF(G1442="","",IFERROR(LEFT(SUBSTITUTE(G1442,"#","?"),FIND("?",SUBSTITUTE(G1442,"#","?"))-1),G1442))</f>
        <v/>
      </c>
      <c r="I1442">
        <f>IF(H1442="","",LOWER(IF(AND(LEN(H1442)&gt;1,RIGHT(H1442,1)="/"),LEFT(H1442,LEN(H1442)-1),H1442)))</f>
        <v/>
      </c>
      <c r="J1442">
        <f>IF(I1442="","",IFERROR(N(INDEX($A1442:$E1442,1,Rules!$H$16)),0))</f>
        <v/>
      </c>
      <c r="K1442">
        <f>IF(I1442="","",IFERROR(N(INDEX($A1442:$E1442,1,Rules!$H$17)),0))</f>
        <v/>
      </c>
      <c r="L1442">
        <f>IF(I1442="","",IFERROR(N(INDEX($A1442:$E1442,1,Rules!$H$18))*K1442,0))</f>
        <v/>
      </c>
      <c r="M1442">
        <f>IF(I1442="","",IF(COUNTIF(Crawl!$EC$2:$EC$2001,I1442)&gt;0,"Yes","No"))</f>
        <v/>
      </c>
    </row>
    <row r="1443">
      <c r="G1443">
        <f>IF(A1443="","",IF(LEFT(A1443,4)="http",IFERROR(MID(A1443,FIND("/",A1443,FIND("//",A1443)+2),2000),"/"),A1443))</f>
        <v/>
      </c>
      <c r="H1443">
        <f>IF(G1443="","",IFERROR(LEFT(SUBSTITUTE(G1443,"#","?"),FIND("?",SUBSTITUTE(G1443,"#","?"))-1),G1443))</f>
        <v/>
      </c>
      <c r="I1443">
        <f>IF(H1443="","",LOWER(IF(AND(LEN(H1443)&gt;1,RIGHT(H1443,1)="/"),LEFT(H1443,LEN(H1443)-1),H1443)))</f>
        <v/>
      </c>
      <c r="J1443">
        <f>IF(I1443="","",IFERROR(N(INDEX($A1443:$E1443,1,Rules!$H$16)),0))</f>
        <v/>
      </c>
      <c r="K1443">
        <f>IF(I1443="","",IFERROR(N(INDEX($A1443:$E1443,1,Rules!$H$17)),0))</f>
        <v/>
      </c>
      <c r="L1443">
        <f>IF(I1443="","",IFERROR(N(INDEX($A1443:$E1443,1,Rules!$H$18))*K1443,0))</f>
        <v/>
      </c>
      <c r="M1443">
        <f>IF(I1443="","",IF(COUNTIF(Crawl!$EC$2:$EC$2001,I1443)&gt;0,"Yes","No"))</f>
        <v/>
      </c>
    </row>
    <row r="1444">
      <c r="G1444">
        <f>IF(A1444="","",IF(LEFT(A1444,4)="http",IFERROR(MID(A1444,FIND("/",A1444,FIND("//",A1444)+2),2000),"/"),A1444))</f>
        <v/>
      </c>
      <c r="H1444">
        <f>IF(G1444="","",IFERROR(LEFT(SUBSTITUTE(G1444,"#","?"),FIND("?",SUBSTITUTE(G1444,"#","?"))-1),G1444))</f>
        <v/>
      </c>
      <c r="I1444">
        <f>IF(H1444="","",LOWER(IF(AND(LEN(H1444)&gt;1,RIGHT(H1444,1)="/"),LEFT(H1444,LEN(H1444)-1),H1444)))</f>
        <v/>
      </c>
      <c r="J1444">
        <f>IF(I1444="","",IFERROR(N(INDEX($A1444:$E1444,1,Rules!$H$16)),0))</f>
        <v/>
      </c>
      <c r="K1444">
        <f>IF(I1444="","",IFERROR(N(INDEX($A1444:$E1444,1,Rules!$H$17)),0))</f>
        <v/>
      </c>
      <c r="L1444">
        <f>IF(I1444="","",IFERROR(N(INDEX($A1444:$E1444,1,Rules!$H$18))*K1444,0))</f>
        <v/>
      </c>
      <c r="M1444">
        <f>IF(I1444="","",IF(COUNTIF(Crawl!$EC$2:$EC$2001,I1444)&gt;0,"Yes","No"))</f>
        <v/>
      </c>
    </row>
    <row r="1445">
      <c r="G1445">
        <f>IF(A1445="","",IF(LEFT(A1445,4)="http",IFERROR(MID(A1445,FIND("/",A1445,FIND("//",A1445)+2),2000),"/"),A1445))</f>
        <v/>
      </c>
      <c r="H1445">
        <f>IF(G1445="","",IFERROR(LEFT(SUBSTITUTE(G1445,"#","?"),FIND("?",SUBSTITUTE(G1445,"#","?"))-1),G1445))</f>
        <v/>
      </c>
      <c r="I1445">
        <f>IF(H1445="","",LOWER(IF(AND(LEN(H1445)&gt;1,RIGHT(H1445,1)="/"),LEFT(H1445,LEN(H1445)-1),H1445)))</f>
        <v/>
      </c>
      <c r="J1445">
        <f>IF(I1445="","",IFERROR(N(INDEX($A1445:$E1445,1,Rules!$H$16)),0))</f>
        <v/>
      </c>
      <c r="K1445">
        <f>IF(I1445="","",IFERROR(N(INDEX($A1445:$E1445,1,Rules!$H$17)),0))</f>
        <v/>
      </c>
      <c r="L1445">
        <f>IF(I1445="","",IFERROR(N(INDEX($A1445:$E1445,1,Rules!$H$18))*K1445,0))</f>
        <v/>
      </c>
      <c r="M1445">
        <f>IF(I1445="","",IF(COUNTIF(Crawl!$EC$2:$EC$2001,I1445)&gt;0,"Yes","No"))</f>
        <v/>
      </c>
    </row>
    <row r="1446">
      <c r="G1446">
        <f>IF(A1446="","",IF(LEFT(A1446,4)="http",IFERROR(MID(A1446,FIND("/",A1446,FIND("//",A1446)+2),2000),"/"),A1446))</f>
        <v/>
      </c>
      <c r="H1446">
        <f>IF(G1446="","",IFERROR(LEFT(SUBSTITUTE(G1446,"#","?"),FIND("?",SUBSTITUTE(G1446,"#","?"))-1),G1446))</f>
        <v/>
      </c>
      <c r="I1446">
        <f>IF(H1446="","",LOWER(IF(AND(LEN(H1446)&gt;1,RIGHT(H1446,1)="/"),LEFT(H1446,LEN(H1446)-1),H1446)))</f>
        <v/>
      </c>
      <c r="J1446">
        <f>IF(I1446="","",IFERROR(N(INDEX($A1446:$E1446,1,Rules!$H$16)),0))</f>
        <v/>
      </c>
      <c r="K1446">
        <f>IF(I1446="","",IFERROR(N(INDEX($A1446:$E1446,1,Rules!$H$17)),0))</f>
        <v/>
      </c>
      <c r="L1446">
        <f>IF(I1446="","",IFERROR(N(INDEX($A1446:$E1446,1,Rules!$H$18))*K1446,0))</f>
        <v/>
      </c>
      <c r="M1446">
        <f>IF(I1446="","",IF(COUNTIF(Crawl!$EC$2:$EC$2001,I1446)&gt;0,"Yes","No"))</f>
        <v/>
      </c>
    </row>
    <row r="1447">
      <c r="G1447">
        <f>IF(A1447="","",IF(LEFT(A1447,4)="http",IFERROR(MID(A1447,FIND("/",A1447,FIND("//",A1447)+2),2000),"/"),A1447))</f>
        <v/>
      </c>
      <c r="H1447">
        <f>IF(G1447="","",IFERROR(LEFT(SUBSTITUTE(G1447,"#","?"),FIND("?",SUBSTITUTE(G1447,"#","?"))-1),G1447))</f>
        <v/>
      </c>
      <c r="I1447">
        <f>IF(H1447="","",LOWER(IF(AND(LEN(H1447)&gt;1,RIGHT(H1447,1)="/"),LEFT(H1447,LEN(H1447)-1),H1447)))</f>
        <v/>
      </c>
      <c r="J1447">
        <f>IF(I1447="","",IFERROR(N(INDEX($A1447:$E1447,1,Rules!$H$16)),0))</f>
        <v/>
      </c>
      <c r="K1447">
        <f>IF(I1447="","",IFERROR(N(INDEX($A1447:$E1447,1,Rules!$H$17)),0))</f>
        <v/>
      </c>
      <c r="L1447">
        <f>IF(I1447="","",IFERROR(N(INDEX($A1447:$E1447,1,Rules!$H$18))*K1447,0))</f>
        <v/>
      </c>
      <c r="M1447">
        <f>IF(I1447="","",IF(COUNTIF(Crawl!$EC$2:$EC$2001,I1447)&gt;0,"Yes","No"))</f>
        <v/>
      </c>
    </row>
    <row r="1448">
      <c r="G1448">
        <f>IF(A1448="","",IF(LEFT(A1448,4)="http",IFERROR(MID(A1448,FIND("/",A1448,FIND("//",A1448)+2),2000),"/"),A1448))</f>
        <v/>
      </c>
      <c r="H1448">
        <f>IF(G1448="","",IFERROR(LEFT(SUBSTITUTE(G1448,"#","?"),FIND("?",SUBSTITUTE(G1448,"#","?"))-1),G1448))</f>
        <v/>
      </c>
      <c r="I1448">
        <f>IF(H1448="","",LOWER(IF(AND(LEN(H1448)&gt;1,RIGHT(H1448,1)="/"),LEFT(H1448,LEN(H1448)-1),H1448)))</f>
        <v/>
      </c>
      <c r="J1448">
        <f>IF(I1448="","",IFERROR(N(INDEX($A1448:$E1448,1,Rules!$H$16)),0))</f>
        <v/>
      </c>
      <c r="K1448">
        <f>IF(I1448="","",IFERROR(N(INDEX($A1448:$E1448,1,Rules!$H$17)),0))</f>
        <v/>
      </c>
      <c r="L1448">
        <f>IF(I1448="","",IFERROR(N(INDEX($A1448:$E1448,1,Rules!$H$18))*K1448,0))</f>
        <v/>
      </c>
      <c r="M1448">
        <f>IF(I1448="","",IF(COUNTIF(Crawl!$EC$2:$EC$2001,I1448)&gt;0,"Yes","No"))</f>
        <v/>
      </c>
    </row>
    <row r="1449">
      <c r="G1449">
        <f>IF(A1449="","",IF(LEFT(A1449,4)="http",IFERROR(MID(A1449,FIND("/",A1449,FIND("//",A1449)+2),2000),"/"),A1449))</f>
        <v/>
      </c>
      <c r="H1449">
        <f>IF(G1449="","",IFERROR(LEFT(SUBSTITUTE(G1449,"#","?"),FIND("?",SUBSTITUTE(G1449,"#","?"))-1),G1449))</f>
        <v/>
      </c>
      <c r="I1449">
        <f>IF(H1449="","",LOWER(IF(AND(LEN(H1449)&gt;1,RIGHT(H1449,1)="/"),LEFT(H1449,LEN(H1449)-1),H1449)))</f>
        <v/>
      </c>
      <c r="J1449">
        <f>IF(I1449="","",IFERROR(N(INDEX($A1449:$E1449,1,Rules!$H$16)),0))</f>
        <v/>
      </c>
      <c r="K1449">
        <f>IF(I1449="","",IFERROR(N(INDEX($A1449:$E1449,1,Rules!$H$17)),0))</f>
        <v/>
      </c>
      <c r="L1449">
        <f>IF(I1449="","",IFERROR(N(INDEX($A1449:$E1449,1,Rules!$H$18))*K1449,0))</f>
        <v/>
      </c>
      <c r="M1449">
        <f>IF(I1449="","",IF(COUNTIF(Crawl!$EC$2:$EC$2001,I1449)&gt;0,"Yes","No"))</f>
        <v/>
      </c>
    </row>
    <row r="1450">
      <c r="G1450">
        <f>IF(A1450="","",IF(LEFT(A1450,4)="http",IFERROR(MID(A1450,FIND("/",A1450,FIND("//",A1450)+2),2000),"/"),A1450))</f>
        <v/>
      </c>
      <c r="H1450">
        <f>IF(G1450="","",IFERROR(LEFT(SUBSTITUTE(G1450,"#","?"),FIND("?",SUBSTITUTE(G1450,"#","?"))-1),G1450))</f>
        <v/>
      </c>
      <c r="I1450">
        <f>IF(H1450="","",LOWER(IF(AND(LEN(H1450)&gt;1,RIGHT(H1450,1)="/"),LEFT(H1450,LEN(H1450)-1),H1450)))</f>
        <v/>
      </c>
      <c r="J1450">
        <f>IF(I1450="","",IFERROR(N(INDEX($A1450:$E1450,1,Rules!$H$16)),0))</f>
        <v/>
      </c>
      <c r="K1450">
        <f>IF(I1450="","",IFERROR(N(INDEX($A1450:$E1450,1,Rules!$H$17)),0))</f>
        <v/>
      </c>
      <c r="L1450">
        <f>IF(I1450="","",IFERROR(N(INDEX($A1450:$E1450,1,Rules!$H$18))*K1450,0))</f>
        <v/>
      </c>
      <c r="M1450">
        <f>IF(I1450="","",IF(COUNTIF(Crawl!$EC$2:$EC$2001,I1450)&gt;0,"Yes","No"))</f>
        <v/>
      </c>
    </row>
    <row r="1451">
      <c r="G1451">
        <f>IF(A1451="","",IF(LEFT(A1451,4)="http",IFERROR(MID(A1451,FIND("/",A1451,FIND("//",A1451)+2),2000),"/"),A1451))</f>
        <v/>
      </c>
      <c r="H1451">
        <f>IF(G1451="","",IFERROR(LEFT(SUBSTITUTE(G1451,"#","?"),FIND("?",SUBSTITUTE(G1451,"#","?"))-1),G1451))</f>
        <v/>
      </c>
      <c r="I1451">
        <f>IF(H1451="","",LOWER(IF(AND(LEN(H1451)&gt;1,RIGHT(H1451,1)="/"),LEFT(H1451,LEN(H1451)-1),H1451)))</f>
        <v/>
      </c>
      <c r="J1451">
        <f>IF(I1451="","",IFERROR(N(INDEX($A1451:$E1451,1,Rules!$H$16)),0))</f>
        <v/>
      </c>
      <c r="K1451">
        <f>IF(I1451="","",IFERROR(N(INDEX($A1451:$E1451,1,Rules!$H$17)),0))</f>
        <v/>
      </c>
      <c r="L1451">
        <f>IF(I1451="","",IFERROR(N(INDEX($A1451:$E1451,1,Rules!$H$18))*K1451,0))</f>
        <v/>
      </c>
      <c r="M1451">
        <f>IF(I1451="","",IF(COUNTIF(Crawl!$EC$2:$EC$2001,I1451)&gt;0,"Yes","No"))</f>
        <v/>
      </c>
    </row>
    <row r="1452">
      <c r="G1452">
        <f>IF(A1452="","",IF(LEFT(A1452,4)="http",IFERROR(MID(A1452,FIND("/",A1452,FIND("//",A1452)+2),2000),"/"),A1452))</f>
        <v/>
      </c>
      <c r="H1452">
        <f>IF(G1452="","",IFERROR(LEFT(SUBSTITUTE(G1452,"#","?"),FIND("?",SUBSTITUTE(G1452,"#","?"))-1),G1452))</f>
        <v/>
      </c>
      <c r="I1452">
        <f>IF(H1452="","",LOWER(IF(AND(LEN(H1452)&gt;1,RIGHT(H1452,1)="/"),LEFT(H1452,LEN(H1452)-1),H1452)))</f>
        <v/>
      </c>
      <c r="J1452">
        <f>IF(I1452="","",IFERROR(N(INDEX($A1452:$E1452,1,Rules!$H$16)),0))</f>
        <v/>
      </c>
      <c r="K1452">
        <f>IF(I1452="","",IFERROR(N(INDEX($A1452:$E1452,1,Rules!$H$17)),0))</f>
        <v/>
      </c>
      <c r="L1452">
        <f>IF(I1452="","",IFERROR(N(INDEX($A1452:$E1452,1,Rules!$H$18))*K1452,0))</f>
        <v/>
      </c>
      <c r="M1452">
        <f>IF(I1452="","",IF(COUNTIF(Crawl!$EC$2:$EC$2001,I1452)&gt;0,"Yes","No"))</f>
        <v/>
      </c>
    </row>
    <row r="1453">
      <c r="G1453">
        <f>IF(A1453="","",IF(LEFT(A1453,4)="http",IFERROR(MID(A1453,FIND("/",A1453,FIND("//",A1453)+2),2000),"/"),A1453))</f>
        <v/>
      </c>
      <c r="H1453">
        <f>IF(G1453="","",IFERROR(LEFT(SUBSTITUTE(G1453,"#","?"),FIND("?",SUBSTITUTE(G1453,"#","?"))-1),G1453))</f>
        <v/>
      </c>
      <c r="I1453">
        <f>IF(H1453="","",LOWER(IF(AND(LEN(H1453)&gt;1,RIGHT(H1453,1)="/"),LEFT(H1453,LEN(H1453)-1),H1453)))</f>
        <v/>
      </c>
      <c r="J1453">
        <f>IF(I1453="","",IFERROR(N(INDEX($A1453:$E1453,1,Rules!$H$16)),0))</f>
        <v/>
      </c>
      <c r="K1453">
        <f>IF(I1453="","",IFERROR(N(INDEX($A1453:$E1453,1,Rules!$H$17)),0))</f>
        <v/>
      </c>
      <c r="L1453">
        <f>IF(I1453="","",IFERROR(N(INDEX($A1453:$E1453,1,Rules!$H$18))*K1453,0))</f>
        <v/>
      </c>
      <c r="M1453">
        <f>IF(I1453="","",IF(COUNTIF(Crawl!$EC$2:$EC$2001,I1453)&gt;0,"Yes","No"))</f>
        <v/>
      </c>
    </row>
    <row r="1454">
      <c r="G1454">
        <f>IF(A1454="","",IF(LEFT(A1454,4)="http",IFERROR(MID(A1454,FIND("/",A1454,FIND("//",A1454)+2),2000),"/"),A1454))</f>
        <v/>
      </c>
      <c r="H1454">
        <f>IF(G1454="","",IFERROR(LEFT(SUBSTITUTE(G1454,"#","?"),FIND("?",SUBSTITUTE(G1454,"#","?"))-1),G1454))</f>
        <v/>
      </c>
      <c r="I1454">
        <f>IF(H1454="","",LOWER(IF(AND(LEN(H1454)&gt;1,RIGHT(H1454,1)="/"),LEFT(H1454,LEN(H1454)-1),H1454)))</f>
        <v/>
      </c>
      <c r="J1454">
        <f>IF(I1454="","",IFERROR(N(INDEX($A1454:$E1454,1,Rules!$H$16)),0))</f>
        <v/>
      </c>
      <c r="K1454">
        <f>IF(I1454="","",IFERROR(N(INDEX($A1454:$E1454,1,Rules!$H$17)),0))</f>
        <v/>
      </c>
      <c r="L1454">
        <f>IF(I1454="","",IFERROR(N(INDEX($A1454:$E1454,1,Rules!$H$18))*K1454,0))</f>
        <v/>
      </c>
      <c r="M1454">
        <f>IF(I1454="","",IF(COUNTIF(Crawl!$EC$2:$EC$2001,I1454)&gt;0,"Yes","No"))</f>
        <v/>
      </c>
    </row>
    <row r="1455">
      <c r="G1455">
        <f>IF(A1455="","",IF(LEFT(A1455,4)="http",IFERROR(MID(A1455,FIND("/",A1455,FIND("//",A1455)+2),2000),"/"),A1455))</f>
        <v/>
      </c>
      <c r="H1455">
        <f>IF(G1455="","",IFERROR(LEFT(SUBSTITUTE(G1455,"#","?"),FIND("?",SUBSTITUTE(G1455,"#","?"))-1),G1455))</f>
        <v/>
      </c>
      <c r="I1455">
        <f>IF(H1455="","",LOWER(IF(AND(LEN(H1455)&gt;1,RIGHT(H1455,1)="/"),LEFT(H1455,LEN(H1455)-1),H1455)))</f>
        <v/>
      </c>
      <c r="J1455">
        <f>IF(I1455="","",IFERROR(N(INDEX($A1455:$E1455,1,Rules!$H$16)),0))</f>
        <v/>
      </c>
      <c r="K1455">
        <f>IF(I1455="","",IFERROR(N(INDEX($A1455:$E1455,1,Rules!$H$17)),0))</f>
        <v/>
      </c>
      <c r="L1455">
        <f>IF(I1455="","",IFERROR(N(INDEX($A1455:$E1455,1,Rules!$H$18))*K1455,0))</f>
        <v/>
      </c>
      <c r="M1455">
        <f>IF(I1455="","",IF(COUNTIF(Crawl!$EC$2:$EC$2001,I1455)&gt;0,"Yes","No"))</f>
        <v/>
      </c>
    </row>
    <row r="1456">
      <c r="G1456">
        <f>IF(A1456="","",IF(LEFT(A1456,4)="http",IFERROR(MID(A1456,FIND("/",A1456,FIND("//",A1456)+2),2000),"/"),A1456))</f>
        <v/>
      </c>
      <c r="H1456">
        <f>IF(G1456="","",IFERROR(LEFT(SUBSTITUTE(G1456,"#","?"),FIND("?",SUBSTITUTE(G1456,"#","?"))-1),G1456))</f>
        <v/>
      </c>
      <c r="I1456">
        <f>IF(H1456="","",LOWER(IF(AND(LEN(H1456)&gt;1,RIGHT(H1456,1)="/"),LEFT(H1456,LEN(H1456)-1),H1456)))</f>
        <v/>
      </c>
      <c r="J1456">
        <f>IF(I1456="","",IFERROR(N(INDEX($A1456:$E1456,1,Rules!$H$16)),0))</f>
        <v/>
      </c>
      <c r="K1456">
        <f>IF(I1456="","",IFERROR(N(INDEX($A1456:$E1456,1,Rules!$H$17)),0))</f>
        <v/>
      </c>
      <c r="L1456">
        <f>IF(I1456="","",IFERROR(N(INDEX($A1456:$E1456,1,Rules!$H$18))*K1456,0))</f>
        <v/>
      </c>
      <c r="M1456">
        <f>IF(I1456="","",IF(COUNTIF(Crawl!$EC$2:$EC$2001,I1456)&gt;0,"Yes","No"))</f>
        <v/>
      </c>
    </row>
    <row r="1457">
      <c r="G1457">
        <f>IF(A1457="","",IF(LEFT(A1457,4)="http",IFERROR(MID(A1457,FIND("/",A1457,FIND("//",A1457)+2),2000),"/"),A1457))</f>
        <v/>
      </c>
      <c r="H1457">
        <f>IF(G1457="","",IFERROR(LEFT(SUBSTITUTE(G1457,"#","?"),FIND("?",SUBSTITUTE(G1457,"#","?"))-1),G1457))</f>
        <v/>
      </c>
      <c r="I1457">
        <f>IF(H1457="","",LOWER(IF(AND(LEN(H1457)&gt;1,RIGHT(H1457,1)="/"),LEFT(H1457,LEN(H1457)-1),H1457)))</f>
        <v/>
      </c>
      <c r="J1457">
        <f>IF(I1457="","",IFERROR(N(INDEX($A1457:$E1457,1,Rules!$H$16)),0))</f>
        <v/>
      </c>
      <c r="K1457">
        <f>IF(I1457="","",IFERROR(N(INDEX($A1457:$E1457,1,Rules!$H$17)),0))</f>
        <v/>
      </c>
      <c r="L1457">
        <f>IF(I1457="","",IFERROR(N(INDEX($A1457:$E1457,1,Rules!$H$18))*K1457,0))</f>
        <v/>
      </c>
      <c r="M1457">
        <f>IF(I1457="","",IF(COUNTIF(Crawl!$EC$2:$EC$2001,I1457)&gt;0,"Yes","No"))</f>
        <v/>
      </c>
    </row>
    <row r="1458">
      <c r="G1458">
        <f>IF(A1458="","",IF(LEFT(A1458,4)="http",IFERROR(MID(A1458,FIND("/",A1458,FIND("//",A1458)+2),2000),"/"),A1458))</f>
        <v/>
      </c>
      <c r="H1458">
        <f>IF(G1458="","",IFERROR(LEFT(SUBSTITUTE(G1458,"#","?"),FIND("?",SUBSTITUTE(G1458,"#","?"))-1),G1458))</f>
        <v/>
      </c>
      <c r="I1458">
        <f>IF(H1458="","",LOWER(IF(AND(LEN(H1458)&gt;1,RIGHT(H1458,1)="/"),LEFT(H1458,LEN(H1458)-1),H1458)))</f>
        <v/>
      </c>
      <c r="J1458">
        <f>IF(I1458="","",IFERROR(N(INDEX($A1458:$E1458,1,Rules!$H$16)),0))</f>
        <v/>
      </c>
      <c r="K1458">
        <f>IF(I1458="","",IFERROR(N(INDEX($A1458:$E1458,1,Rules!$H$17)),0))</f>
        <v/>
      </c>
      <c r="L1458">
        <f>IF(I1458="","",IFERROR(N(INDEX($A1458:$E1458,1,Rules!$H$18))*K1458,0))</f>
        <v/>
      </c>
      <c r="M1458">
        <f>IF(I1458="","",IF(COUNTIF(Crawl!$EC$2:$EC$2001,I1458)&gt;0,"Yes","No"))</f>
        <v/>
      </c>
    </row>
    <row r="1459">
      <c r="G1459">
        <f>IF(A1459="","",IF(LEFT(A1459,4)="http",IFERROR(MID(A1459,FIND("/",A1459,FIND("//",A1459)+2),2000),"/"),A1459))</f>
        <v/>
      </c>
      <c r="H1459">
        <f>IF(G1459="","",IFERROR(LEFT(SUBSTITUTE(G1459,"#","?"),FIND("?",SUBSTITUTE(G1459,"#","?"))-1),G1459))</f>
        <v/>
      </c>
      <c r="I1459">
        <f>IF(H1459="","",LOWER(IF(AND(LEN(H1459)&gt;1,RIGHT(H1459,1)="/"),LEFT(H1459,LEN(H1459)-1),H1459)))</f>
        <v/>
      </c>
      <c r="J1459">
        <f>IF(I1459="","",IFERROR(N(INDEX($A1459:$E1459,1,Rules!$H$16)),0))</f>
        <v/>
      </c>
      <c r="K1459">
        <f>IF(I1459="","",IFERROR(N(INDEX($A1459:$E1459,1,Rules!$H$17)),0))</f>
        <v/>
      </c>
      <c r="L1459">
        <f>IF(I1459="","",IFERROR(N(INDEX($A1459:$E1459,1,Rules!$H$18))*K1459,0))</f>
        <v/>
      </c>
      <c r="M1459">
        <f>IF(I1459="","",IF(COUNTIF(Crawl!$EC$2:$EC$2001,I1459)&gt;0,"Yes","No"))</f>
        <v/>
      </c>
    </row>
    <row r="1460">
      <c r="G1460">
        <f>IF(A1460="","",IF(LEFT(A1460,4)="http",IFERROR(MID(A1460,FIND("/",A1460,FIND("//",A1460)+2),2000),"/"),A1460))</f>
        <v/>
      </c>
      <c r="H1460">
        <f>IF(G1460="","",IFERROR(LEFT(SUBSTITUTE(G1460,"#","?"),FIND("?",SUBSTITUTE(G1460,"#","?"))-1),G1460))</f>
        <v/>
      </c>
      <c r="I1460">
        <f>IF(H1460="","",LOWER(IF(AND(LEN(H1460)&gt;1,RIGHT(H1460,1)="/"),LEFT(H1460,LEN(H1460)-1),H1460)))</f>
        <v/>
      </c>
      <c r="J1460">
        <f>IF(I1460="","",IFERROR(N(INDEX($A1460:$E1460,1,Rules!$H$16)),0))</f>
        <v/>
      </c>
      <c r="K1460">
        <f>IF(I1460="","",IFERROR(N(INDEX($A1460:$E1460,1,Rules!$H$17)),0))</f>
        <v/>
      </c>
      <c r="L1460">
        <f>IF(I1460="","",IFERROR(N(INDEX($A1460:$E1460,1,Rules!$H$18))*K1460,0))</f>
        <v/>
      </c>
      <c r="M1460">
        <f>IF(I1460="","",IF(COUNTIF(Crawl!$EC$2:$EC$2001,I1460)&gt;0,"Yes","No"))</f>
        <v/>
      </c>
    </row>
    <row r="1461">
      <c r="G1461">
        <f>IF(A1461="","",IF(LEFT(A1461,4)="http",IFERROR(MID(A1461,FIND("/",A1461,FIND("//",A1461)+2),2000),"/"),A1461))</f>
        <v/>
      </c>
      <c r="H1461">
        <f>IF(G1461="","",IFERROR(LEFT(SUBSTITUTE(G1461,"#","?"),FIND("?",SUBSTITUTE(G1461,"#","?"))-1),G1461))</f>
        <v/>
      </c>
      <c r="I1461">
        <f>IF(H1461="","",LOWER(IF(AND(LEN(H1461)&gt;1,RIGHT(H1461,1)="/"),LEFT(H1461,LEN(H1461)-1),H1461)))</f>
        <v/>
      </c>
      <c r="J1461">
        <f>IF(I1461="","",IFERROR(N(INDEX($A1461:$E1461,1,Rules!$H$16)),0))</f>
        <v/>
      </c>
      <c r="K1461">
        <f>IF(I1461="","",IFERROR(N(INDEX($A1461:$E1461,1,Rules!$H$17)),0))</f>
        <v/>
      </c>
      <c r="L1461">
        <f>IF(I1461="","",IFERROR(N(INDEX($A1461:$E1461,1,Rules!$H$18))*K1461,0))</f>
        <v/>
      </c>
      <c r="M1461">
        <f>IF(I1461="","",IF(COUNTIF(Crawl!$EC$2:$EC$2001,I1461)&gt;0,"Yes","No"))</f>
        <v/>
      </c>
    </row>
    <row r="1462">
      <c r="G1462">
        <f>IF(A1462="","",IF(LEFT(A1462,4)="http",IFERROR(MID(A1462,FIND("/",A1462,FIND("//",A1462)+2),2000),"/"),A1462))</f>
        <v/>
      </c>
      <c r="H1462">
        <f>IF(G1462="","",IFERROR(LEFT(SUBSTITUTE(G1462,"#","?"),FIND("?",SUBSTITUTE(G1462,"#","?"))-1),G1462))</f>
        <v/>
      </c>
      <c r="I1462">
        <f>IF(H1462="","",LOWER(IF(AND(LEN(H1462)&gt;1,RIGHT(H1462,1)="/"),LEFT(H1462,LEN(H1462)-1),H1462)))</f>
        <v/>
      </c>
      <c r="J1462">
        <f>IF(I1462="","",IFERROR(N(INDEX($A1462:$E1462,1,Rules!$H$16)),0))</f>
        <v/>
      </c>
      <c r="K1462">
        <f>IF(I1462="","",IFERROR(N(INDEX($A1462:$E1462,1,Rules!$H$17)),0))</f>
        <v/>
      </c>
      <c r="L1462">
        <f>IF(I1462="","",IFERROR(N(INDEX($A1462:$E1462,1,Rules!$H$18))*K1462,0))</f>
        <v/>
      </c>
      <c r="M1462">
        <f>IF(I1462="","",IF(COUNTIF(Crawl!$EC$2:$EC$2001,I1462)&gt;0,"Yes","No"))</f>
        <v/>
      </c>
    </row>
    <row r="1463">
      <c r="G1463">
        <f>IF(A1463="","",IF(LEFT(A1463,4)="http",IFERROR(MID(A1463,FIND("/",A1463,FIND("//",A1463)+2),2000),"/"),A1463))</f>
        <v/>
      </c>
      <c r="H1463">
        <f>IF(G1463="","",IFERROR(LEFT(SUBSTITUTE(G1463,"#","?"),FIND("?",SUBSTITUTE(G1463,"#","?"))-1),G1463))</f>
        <v/>
      </c>
      <c r="I1463">
        <f>IF(H1463="","",LOWER(IF(AND(LEN(H1463)&gt;1,RIGHT(H1463,1)="/"),LEFT(H1463,LEN(H1463)-1),H1463)))</f>
        <v/>
      </c>
      <c r="J1463">
        <f>IF(I1463="","",IFERROR(N(INDEX($A1463:$E1463,1,Rules!$H$16)),0))</f>
        <v/>
      </c>
      <c r="K1463">
        <f>IF(I1463="","",IFERROR(N(INDEX($A1463:$E1463,1,Rules!$H$17)),0))</f>
        <v/>
      </c>
      <c r="L1463">
        <f>IF(I1463="","",IFERROR(N(INDEX($A1463:$E1463,1,Rules!$H$18))*K1463,0))</f>
        <v/>
      </c>
      <c r="M1463">
        <f>IF(I1463="","",IF(COUNTIF(Crawl!$EC$2:$EC$2001,I1463)&gt;0,"Yes","No"))</f>
        <v/>
      </c>
    </row>
    <row r="1464">
      <c r="G1464">
        <f>IF(A1464="","",IF(LEFT(A1464,4)="http",IFERROR(MID(A1464,FIND("/",A1464,FIND("//",A1464)+2),2000),"/"),A1464))</f>
        <v/>
      </c>
      <c r="H1464">
        <f>IF(G1464="","",IFERROR(LEFT(SUBSTITUTE(G1464,"#","?"),FIND("?",SUBSTITUTE(G1464,"#","?"))-1),G1464))</f>
        <v/>
      </c>
      <c r="I1464">
        <f>IF(H1464="","",LOWER(IF(AND(LEN(H1464)&gt;1,RIGHT(H1464,1)="/"),LEFT(H1464,LEN(H1464)-1),H1464)))</f>
        <v/>
      </c>
      <c r="J1464">
        <f>IF(I1464="","",IFERROR(N(INDEX($A1464:$E1464,1,Rules!$H$16)),0))</f>
        <v/>
      </c>
      <c r="K1464">
        <f>IF(I1464="","",IFERROR(N(INDEX($A1464:$E1464,1,Rules!$H$17)),0))</f>
        <v/>
      </c>
      <c r="L1464">
        <f>IF(I1464="","",IFERROR(N(INDEX($A1464:$E1464,1,Rules!$H$18))*K1464,0))</f>
        <v/>
      </c>
      <c r="M1464">
        <f>IF(I1464="","",IF(COUNTIF(Crawl!$EC$2:$EC$2001,I1464)&gt;0,"Yes","No"))</f>
        <v/>
      </c>
    </row>
    <row r="1465">
      <c r="G1465">
        <f>IF(A1465="","",IF(LEFT(A1465,4)="http",IFERROR(MID(A1465,FIND("/",A1465,FIND("//",A1465)+2),2000),"/"),A1465))</f>
        <v/>
      </c>
      <c r="H1465">
        <f>IF(G1465="","",IFERROR(LEFT(SUBSTITUTE(G1465,"#","?"),FIND("?",SUBSTITUTE(G1465,"#","?"))-1),G1465))</f>
        <v/>
      </c>
      <c r="I1465">
        <f>IF(H1465="","",LOWER(IF(AND(LEN(H1465)&gt;1,RIGHT(H1465,1)="/"),LEFT(H1465,LEN(H1465)-1),H1465)))</f>
        <v/>
      </c>
      <c r="J1465">
        <f>IF(I1465="","",IFERROR(N(INDEX($A1465:$E1465,1,Rules!$H$16)),0))</f>
        <v/>
      </c>
      <c r="K1465">
        <f>IF(I1465="","",IFERROR(N(INDEX($A1465:$E1465,1,Rules!$H$17)),0))</f>
        <v/>
      </c>
      <c r="L1465">
        <f>IF(I1465="","",IFERROR(N(INDEX($A1465:$E1465,1,Rules!$H$18))*K1465,0))</f>
        <v/>
      </c>
      <c r="M1465">
        <f>IF(I1465="","",IF(COUNTIF(Crawl!$EC$2:$EC$2001,I1465)&gt;0,"Yes","No"))</f>
        <v/>
      </c>
    </row>
    <row r="1466">
      <c r="G1466">
        <f>IF(A1466="","",IF(LEFT(A1466,4)="http",IFERROR(MID(A1466,FIND("/",A1466,FIND("//",A1466)+2),2000),"/"),A1466))</f>
        <v/>
      </c>
      <c r="H1466">
        <f>IF(G1466="","",IFERROR(LEFT(SUBSTITUTE(G1466,"#","?"),FIND("?",SUBSTITUTE(G1466,"#","?"))-1),G1466))</f>
        <v/>
      </c>
      <c r="I1466">
        <f>IF(H1466="","",LOWER(IF(AND(LEN(H1466)&gt;1,RIGHT(H1466,1)="/"),LEFT(H1466,LEN(H1466)-1),H1466)))</f>
        <v/>
      </c>
      <c r="J1466">
        <f>IF(I1466="","",IFERROR(N(INDEX($A1466:$E1466,1,Rules!$H$16)),0))</f>
        <v/>
      </c>
      <c r="K1466">
        <f>IF(I1466="","",IFERROR(N(INDEX($A1466:$E1466,1,Rules!$H$17)),0))</f>
        <v/>
      </c>
      <c r="L1466">
        <f>IF(I1466="","",IFERROR(N(INDEX($A1466:$E1466,1,Rules!$H$18))*K1466,0))</f>
        <v/>
      </c>
      <c r="M1466">
        <f>IF(I1466="","",IF(COUNTIF(Crawl!$EC$2:$EC$2001,I1466)&gt;0,"Yes","No"))</f>
        <v/>
      </c>
    </row>
    <row r="1467">
      <c r="G1467">
        <f>IF(A1467="","",IF(LEFT(A1467,4)="http",IFERROR(MID(A1467,FIND("/",A1467,FIND("//",A1467)+2),2000),"/"),A1467))</f>
        <v/>
      </c>
      <c r="H1467">
        <f>IF(G1467="","",IFERROR(LEFT(SUBSTITUTE(G1467,"#","?"),FIND("?",SUBSTITUTE(G1467,"#","?"))-1),G1467))</f>
        <v/>
      </c>
      <c r="I1467">
        <f>IF(H1467="","",LOWER(IF(AND(LEN(H1467)&gt;1,RIGHT(H1467,1)="/"),LEFT(H1467,LEN(H1467)-1),H1467)))</f>
        <v/>
      </c>
      <c r="J1467">
        <f>IF(I1467="","",IFERROR(N(INDEX($A1467:$E1467,1,Rules!$H$16)),0))</f>
        <v/>
      </c>
      <c r="K1467">
        <f>IF(I1467="","",IFERROR(N(INDEX($A1467:$E1467,1,Rules!$H$17)),0))</f>
        <v/>
      </c>
      <c r="L1467">
        <f>IF(I1467="","",IFERROR(N(INDEX($A1467:$E1467,1,Rules!$H$18))*K1467,0))</f>
        <v/>
      </c>
      <c r="M1467">
        <f>IF(I1467="","",IF(COUNTIF(Crawl!$EC$2:$EC$2001,I1467)&gt;0,"Yes","No"))</f>
        <v/>
      </c>
    </row>
    <row r="1468">
      <c r="G1468">
        <f>IF(A1468="","",IF(LEFT(A1468,4)="http",IFERROR(MID(A1468,FIND("/",A1468,FIND("//",A1468)+2),2000),"/"),A1468))</f>
        <v/>
      </c>
      <c r="H1468">
        <f>IF(G1468="","",IFERROR(LEFT(SUBSTITUTE(G1468,"#","?"),FIND("?",SUBSTITUTE(G1468,"#","?"))-1),G1468))</f>
        <v/>
      </c>
      <c r="I1468">
        <f>IF(H1468="","",LOWER(IF(AND(LEN(H1468)&gt;1,RIGHT(H1468,1)="/"),LEFT(H1468,LEN(H1468)-1),H1468)))</f>
        <v/>
      </c>
      <c r="J1468">
        <f>IF(I1468="","",IFERROR(N(INDEX($A1468:$E1468,1,Rules!$H$16)),0))</f>
        <v/>
      </c>
      <c r="K1468">
        <f>IF(I1468="","",IFERROR(N(INDEX($A1468:$E1468,1,Rules!$H$17)),0))</f>
        <v/>
      </c>
      <c r="L1468">
        <f>IF(I1468="","",IFERROR(N(INDEX($A1468:$E1468,1,Rules!$H$18))*K1468,0))</f>
        <v/>
      </c>
      <c r="M1468">
        <f>IF(I1468="","",IF(COUNTIF(Crawl!$EC$2:$EC$2001,I1468)&gt;0,"Yes","No"))</f>
        <v/>
      </c>
    </row>
    <row r="1469">
      <c r="G1469">
        <f>IF(A1469="","",IF(LEFT(A1469,4)="http",IFERROR(MID(A1469,FIND("/",A1469,FIND("//",A1469)+2),2000),"/"),A1469))</f>
        <v/>
      </c>
      <c r="H1469">
        <f>IF(G1469="","",IFERROR(LEFT(SUBSTITUTE(G1469,"#","?"),FIND("?",SUBSTITUTE(G1469,"#","?"))-1),G1469))</f>
        <v/>
      </c>
      <c r="I1469">
        <f>IF(H1469="","",LOWER(IF(AND(LEN(H1469)&gt;1,RIGHT(H1469,1)="/"),LEFT(H1469,LEN(H1469)-1),H1469)))</f>
        <v/>
      </c>
      <c r="J1469">
        <f>IF(I1469="","",IFERROR(N(INDEX($A1469:$E1469,1,Rules!$H$16)),0))</f>
        <v/>
      </c>
      <c r="K1469">
        <f>IF(I1469="","",IFERROR(N(INDEX($A1469:$E1469,1,Rules!$H$17)),0))</f>
        <v/>
      </c>
      <c r="L1469">
        <f>IF(I1469="","",IFERROR(N(INDEX($A1469:$E1469,1,Rules!$H$18))*K1469,0))</f>
        <v/>
      </c>
      <c r="M1469">
        <f>IF(I1469="","",IF(COUNTIF(Crawl!$EC$2:$EC$2001,I1469)&gt;0,"Yes","No"))</f>
        <v/>
      </c>
    </row>
    <row r="1470">
      <c r="G1470">
        <f>IF(A1470="","",IF(LEFT(A1470,4)="http",IFERROR(MID(A1470,FIND("/",A1470,FIND("//",A1470)+2),2000),"/"),A1470))</f>
        <v/>
      </c>
      <c r="H1470">
        <f>IF(G1470="","",IFERROR(LEFT(SUBSTITUTE(G1470,"#","?"),FIND("?",SUBSTITUTE(G1470,"#","?"))-1),G1470))</f>
        <v/>
      </c>
      <c r="I1470">
        <f>IF(H1470="","",LOWER(IF(AND(LEN(H1470)&gt;1,RIGHT(H1470,1)="/"),LEFT(H1470,LEN(H1470)-1),H1470)))</f>
        <v/>
      </c>
      <c r="J1470">
        <f>IF(I1470="","",IFERROR(N(INDEX($A1470:$E1470,1,Rules!$H$16)),0))</f>
        <v/>
      </c>
      <c r="K1470">
        <f>IF(I1470="","",IFERROR(N(INDEX($A1470:$E1470,1,Rules!$H$17)),0))</f>
        <v/>
      </c>
      <c r="L1470">
        <f>IF(I1470="","",IFERROR(N(INDEX($A1470:$E1470,1,Rules!$H$18))*K1470,0))</f>
        <v/>
      </c>
      <c r="M1470">
        <f>IF(I1470="","",IF(COUNTIF(Crawl!$EC$2:$EC$2001,I1470)&gt;0,"Yes","No"))</f>
        <v/>
      </c>
    </row>
    <row r="1471">
      <c r="G1471">
        <f>IF(A1471="","",IF(LEFT(A1471,4)="http",IFERROR(MID(A1471,FIND("/",A1471,FIND("//",A1471)+2),2000),"/"),A1471))</f>
        <v/>
      </c>
      <c r="H1471">
        <f>IF(G1471="","",IFERROR(LEFT(SUBSTITUTE(G1471,"#","?"),FIND("?",SUBSTITUTE(G1471,"#","?"))-1),G1471))</f>
        <v/>
      </c>
      <c r="I1471">
        <f>IF(H1471="","",LOWER(IF(AND(LEN(H1471)&gt;1,RIGHT(H1471,1)="/"),LEFT(H1471,LEN(H1471)-1),H1471)))</f>
        <v/>
      </c>
      <c r="J1471">
        <f>IF(I1471="","",IFERROR(N(INDEX($A1471:$E1471,1,Rules!$H$16)),0))</f>
        <v/>
      </c>
      <c r="K1471">
        <f>IF(I1471="","",IFERROR(N(INDEX($A1471:$E1471,1,Rules!$H$17)),0))</f>
        <v/>
      </c>
      <c r="L1471">
        <f>IF(I1471="","",IFERROR(N(INDEX($A1471:$E1471,1,Rules!$H$18))*K1471,0))</f>
        <v/>
      </c>
      <c r="M1471">
        <f>IF(I1471="","",IF(COUNTIF(Crawl!$EC$2:$EC$2001,I1471)&gt;0,"Yes","No"))</f>
        <v/>
      </c>
    </row>
    <row r="1472">
      <c r="G1472">
        <f>IF(A1472="","",IF(LEFT(A1472,4)="http",IFERROR(MID(A1472,FIND("/",A1472,FIND("//",A1472)+2),2000),"/"),A1472))</f>
        <v/>
      </c>
      <c r="H1472">
        <f>IF(G1472="","",IFERROR(LEFT(SUBSTITUTE(G1472,"#","?"),FIND("?",SUBSTITUTE(G1472,"#","?"))-1),G1472))</f>
        <v/>
      </c>
      <c r="I1472">
        <f>IF(H1472="","",LOWER(IF(AND(LEN(H1472)&gt;1,RIGHT(H1472,1)="/"),LEFT(H1472,LEN(H1472)-1),H1472)))</f>
        <v/>
      </c>
      <c r="J1472">
        <f>IF(I1472="","",IFERROR(N(INDEX($A1472:$E1472,1,Rules!$H$16)),0))</f>
        <v/>
      </c>
      <c r="K1472">
        <f>IF(I1472="","",IFERROR(N(INDEX($A1472:$E1472,1,Rules!$H$17)),0))</f>
        <v/>
      </c>
      <c r="L1472">
        <f>IF(I1472="","",IFERROR(N(INDEX($A1472:$E1472,1,Rules!$H$18))*K1472,0))</f>
        <v/>
      </c>
      <c r="M1472">
        <f>IF(I1472="","",IF(COUNTIF(Crawl!$EC$2:$EC$2001,I1472)&gt;0,"Yes","No"))</f>
        <v/>
      </c>
    </row>
    <row r="1473">
      <c r="G1473">
        <f>IF(A1473="","",IF(LEFT(A1473,4)="http",IFERROR(MID(A1473,FIND("/",A1473,FIND("//",A1473)+2),2000),"/"),A1473))</f>
        <v/>
      </c>
      <c r="H1473">
        <f>IF(G1473="","",IFERROR(LEFT(SUBSTITUTE(G1473,"#","?"),FIND("?",SUBSTITUTE(G1473,"#","?"))-1),G1473))</f>
        <v/>
      </c>
      <c r="I1473">
        <f>IF(H1473="","",LOWER(IF(AND(LEN(H1473)&gt;1,RIGHT(H1473,1)="/"),LEFT(H1473,LEN(H1473)-1),H1473)))</f>
        <v/>
      </c>
      <c r="J1473">
        <f>IF(I1473="","",IFERROR(N(INDEX($A1473:$E1473,1,Rules!$H$16)),0))</f>
        <v/>
      </c>
      <c r="K1473">
        <f>IF(I1473="","",IFERROR(N(INDEX($A1473:$E1473,1,Rules!$H$17)),0))</f>
        <v/>
      </c>
      <c r="L1473">
        <f>IF(I1473="","",IFERROR(N(INDEX($A1473:$E1473,1,Rules!$H$18))*K1473,0))</f>
        <v/>
      </c>
      <c r="M1473">
        <f>IF(I1473="","",IF(COUNTIF(Crawl!$EC$2:$EC$2001,I1473)&gt;0,"Yes","No"))</f>
        <v/>
      </c>
    </row>
    <row r="1474">
      <c r="G1474">
        <f>IF(A1474="","",IF(LEFT(A1474,4)="http",IFERROR(MID(A1474,FIND("/",A1474,FIND("//",A1474)+2),2000),"/"),A1474))</f>
        <v/>
      </c>
      <c r="H1474">
        <f>IF(G1474="","",IFERROR(LEFT(SUBSTITUTE(G1474,"#","?"),FIND("?",SUBSTITUTE(G1474,"#","?"))-1),G1474))</f>
        <v/>
      </c>
      <c r="I1474">
        <f>IF(H1474="","",LOWER(IF(AND(LEN(H1474)&gt;1,RIGHT(H1474,1)="/"),LEFT(H1474,LEN(H1474)-1),H1474)))</f>
        <v/>
      </c>
      <c r="J1474">
        <f>IF(I1474="","",IFERROR(N(INDEX($A1474:$E1474,1,Rules!$H$16)),0))</f>
        <v/>
      </c>
      <c r="K1474">
        <f>IF(I1474="","",IFERROR(N(INDEX($A1474:$E1474,1,Rules!$H$17)),0))</f>
        <v/>
      </c>
      <c r="L1474">
        <f>IF(I1474="","",IFERROR(N(INDEX($A1474:$E1474,1,Rules!$H$18))*K1474,0))</f>
        <v/>
      </c>
      <c r="M1474">
        <f>IF(I1474="","",IF(COUNTIF(Crawl!$EC$2:$EC$2001,I1474)&gt;0,"Yes","No"))</f>
        <v/>
      </c>
    </row>
    <row r="1475">
      <c r="G1475">
        <f>IF(A1475="","",IF(LEFT(A1475,4)="http",IFERROR(MID(A1475,FIND("/",A1475,FIND("//",A1475)+2),2000),"/"),A1475))</f>
        <v/>
      </c>
      <c r="H1475">
        <f>IF(G1475="","",IFERROR(LEFT(SUBSTITUTE(G1475,"#","?"),FIND("?",SUBSTITUTE(G1475,"#","?"))-1),G1475))</f>
        <v/>
      </c>
      <c r="I1475">
        <f>IF(H1475="","",LOWER(IF(AND(LEN(H1475)&gt;1,RIGHT(H1475,1)="/"),LEFT(H1475,LEN(H1475)-1),H1475)))</f>
        <v/>
      </c>
      <c r="J1475">
        <f>IF(I1475="","",IFERROR(N(INDEX($A1475:$E1475,1,Rules!$H$16)),0))</f>
        <v/>
      </c>
      <c r="K1475">
        <f>IF(I1475="","",IFERROR(N(INDEX($A1475:$E1475,1,Rules!$H$17)),0))</f>
        <v/>
      </c>
      <c r="L1475">
        <f>IF(I1475="","",IFERROR(N(INDEX($A1475:$E1475,1,Rules!$H$18))*K1475,0))</f>
        <v/>
      </c>
      <c r="M1475">
        <f>IF(I1475="","",IF(COUNTIF(Crawl!$EC$2:$EC$2001,I1475)&gt;0,"Yes","No"))</f>
        <v/>
      </c>
    </row>
    <row r="1476">
      <c r="G1476">
        <f>IF(A1476="","",IF(LEFT(A1476,4)="http",IFERROR(MID(A1476,FIND("/",A1476,FIND("//",A1476)+2),2000),"/"),A1476))</f>
        <v/>
      </c>
      <c r="H1476">
        <f>IF(G1476="","",IFERROR(LEFT(SUBSTITUTE(G1476,"#","?"),FIND("?",SUBSTITUTE(G1476,"#","?"))-1),G1476))</f>
        <v/>
      </c>
      <c r="I1476">
        <f>IF(H1476="","",LOWER(IF(AND(LEN(H1476)&gt;1,RIGHT(H1476,1)="/"),LEFT(H1476,LEN(H1476)-1),H1476)))</f>
        <v/>
      </c>
      <c r="J1476">
        <f>IF(I1476="","",IFERROR(N(INDEX($A1476:$E1476,1,Rules!$H$16)),0))</f>
        <v/>
      </c>
      <c r="K1476">
        <f>IF(I1476="","",IFERROR(N(INDEX($A1476:$E1476,1,Rules!$H$17)),0))</f>
        <v/>
      </c>
      <c r="L1476">
        <f>IF(I1476="","",IFERROR(N(INDEX($A1476:$E1476,1,Rules!$H$18))*K1476,0))</f>
        <v/>
      </c>
      <c r="M1476">
        <f>IF(I1476="","",IF(COUNTIF(Crawl!$EC$2:$EC$2001,I1476)&gt;0,"Yes","No"))</f>
        <v/>
      </c>
    </row>
    <row r="1477">
      <c r="G1477">
        <f>IF(A1477="","",IF(LEFT(A1477,4)="http",IFERROR(MID(A1477,FIND("/",A1477,FIND("//",A1477)+2),2000),"/"),A1477))</f>
        <v/>
      </c>
      <c r="H1477">
        <f>IF(G1477="","",IFERROR(LEFT(SUBSTITUTE(G1477,"#","?"),FIND("?",SUBSTITUTE(G1477,"#","?"))-1),G1477))</f>
        <v/>
      </c>
      <c r="I1477">
        <f>IF(H1477="","",LOWER(IF(AND(LEN(H1477)&gt;1,RIGHT(H1477,1)="/"),LEFT(H1477,LEN(H1477)-1),H1477)))</f>
        <v/>
      </c>
      <c r="J1477">
        <f>IF(I1477="","",IFERROR(N(INDEX($A1477:$E1477,1,Rules!$H$16)),0))</f>
        <v/>
      </c>
      <c r="K1477">
        <f>IF(I1477="","",IFERROR(N(INDEX($A1477:$E1477,1,Rules!$H$17)),0))</f>
        <v/>
      </c>
      <c r="L1477">
        <f>IF(I1477="","",IFERROR(N(INDEX($A1477:$E1477,1,Rules!$H$18))*K1477,0))</f>
        <v/>
      </c>
      <c r="M1477">
        <f>IF(I1477="","",IF(COUNTIF(Crawl!$EC$2:$EC$2001,I1477)&gt;0,"Yes","No"))</f>
        <v/>
      </c>
    </row>
    <row r="1478">
      <c r="G1478">
        <f>IF(A1478="","",IF(LEFT(A1478,4)="http",IFERROR(MID(A1478,FIND("/",A1478,FIND("//",A1478)+2),2000),"/"),A1478))</f>
        <v/>
      </c>
      <c r="H1478">
        <f>IF(G1478="","",IFERROR(LEFT(SUBSTITUTE(G1478,"#","?"),FIND("?",SUBSTITUTE(G1478,"#","?"))-1),G1478))</f>
        <v/>
      </c>
      <c r="I1478">
        <f>IF(H1478="","",LOWER(IF(AND(LEN(H1478)&gt;1,RIGHT(H1478,1)="/"),LEFT(H1478,LEN(H1478)-1),H1478)))</f>
        <v/>
      </c>
      <c r="J1478">
        <f>IF(I1478="","",IFERROR(N(INDEX($A1478:$E1478,1,Rules!$H$16)),0))</f>
        <v/>
      </c>
      <c r="K1478">
        <f>IF(I1478="","",IFERROR(N(INDEX($A1478:$E1478,1,Rules!$H$17)),0))</f>
        <v/>
      </c>
      <c r="L1478">
        <f>IF(I1478="","",IFERROR(N(INDEX($A1478:$E1478,1,Rules!$H$18))*K1478,0))</f>
        <v/>
      </c>
      <c r="M1478">
        <f>IF(I1478="","",IF(COUNTIF(Crawl!$EC$2:$EC$2001,I1478)&gt;0,"Yes","No"))</f>
        <v/>
      </c>
    </row>
    <row r="1479">
      <c r="G1479">
        <f>IF(A1479="","",IF(LEFT(A1479,4)="http",IFERROR(MID(A1479,FIND("/",A1479,FIND("//",A1479)+2),2000),"/"),A1479))</f>
        <v/>
      </c>
      <c r="H1479">
        <f>IF(G1479="","",IFERROR(LEFT(SUBSTITUTE(G1479,"#","?"),FIND("?",SUBSTITUTE(G1479,"#","?"))-1),G1479))</f>
        <v/>
      </c>
      <c r="I1479">
        <f>IF(H1479="","",LOWER(IF(AND(LEN(H1479)&gt;1,RIGHT(H1479,1)="/"),LEFT(H1479,LEN(H1479)-1),H1479)))</f>
        <v/>
      </c>
      <c r="J1479">
        <f>IF(I1479="","",IFERROR(N(INDEX($A1479:$E1479,1,Rules!$H$16)),0))</f>
        <v/>
      </c>
      <c r="K1479">
        <f>IF(I1479="","",IFERROR(N(INDEX($A1479:$E1479,1,Rules!$H$17)),0))</f>
        <v/>
      </c>
      <c r="L1479">
        <f>IF(I1479="","",IFERROR(N(INDEX($A1479:$E1479,1,Rules!$H$18))*K1479,0))</f>
        <v/>
      </c>
      <c r="M1479">
        <f>IF(I1479="","",IF(COUNTIF(Crawl!$EC$2:$EC$2001,I1479)&gt;0,"Yes","No"))</f>
        <v/>
      </c>
    </row>
    <row r="1480">
      <c r="G1480">
        <f>IF(A1480="","",IF(LEFT(A1480,4)="http",IFERROR(MID(A1480,FIND("/",A1480,FIND("//",A1480)+2),2000),"/"),A1480))</f>
        <v/>
      </c>
      <c r="H1480">
        <f>IF(G1480="","",IFERROR(LEFT(SUBSTITUTE(G1480,"#","?"),FIND("?",SUBSTITUTE(G1480,"#","?"))-1),G1480))</f>
        <v/>
      </c>
      <c r="I1480">
        <f>IF(H1480="","",LOWER(IF(AND(LEN(H1480)&gt;1,RIGHT(H1480,1)="/"),LEFT(H1480,LEN(H1480)-1),H1480)))</f>
        <v/>
      </c>
      <c r="J1480">
        <f>IF(I1480="","",IFERROR(N(INDEX($A1480:$E1480,1,Rules!$H$16)),0))</f>
        <v/>
      </c>
      <c r="K1480">
        <f>IF(I1480="","",IFERROR(N(INDEX($A1480:$E1480,1,Rules!$H$17)),0))</f>
        <v/>
      </c>
      <c r="L1480">
        <f>IF(I1480="","",IFERROR(N(INDEX($A1480:$E1480,1,Rules!$H$18))*K1480,0))</f>
        <v/>
      </c>
      <c r="M1480">
        <f>IF(I1480="","",IF(COUNTIF(Crawl!$EC$2:$EC$2001,I1480)&gt;0,"Yes","No"))</f>
        <v/>
      </c>
    </row>
    <row r="1481">
      <c r="G1481">
        <f>IF(A1481="","",IF(LEFT(A1481,4)="http",IFERROR(MID(A1481,FIND("/",A1481,FIND("//",A1481)+2),2000),"/"),A1481))</f>
        <v/>
      </c>
      <c r="H1481">
        <f>IF(G1481="","",IFERROR(LEFT(SUBSTITUTE(G1481,"#","?"),FIND("?",SUBSTITUTE(G1481,"#","?"))-1),G1481))</f>
        <v/>
      </c>
      <c r="I1481">
        <f>IF(H1481="","",LOWER(IF(AND(LEN(H1481)&gt;1,RIGHT(H1481,1)="/"),LEFT(H1481,LEN(H1481)-1),H1481)))</f>
        <v/>
      </c>
      <c r="J1481">
        <f>IF(I1481="","",IFERROR(N(INDEX($A1481:$E1481,1,Rules!$H$16)),0))</f>
        <v/>
      </c>
      <c r="K1481">
        <f>IF(I1481="","",IFERROR(N(INDEX($A1481:$E1481,1,Rules!$H$17)),0))</f>
        <v/>
      </c>
      <c r="L1481">
        <f>IF(I1481="","",IFERROR(N(INDEX($A1481:$E1481,1,Rules!$H$18))*K1481,0))</f>
        <v/>
      </c>
      <c r="M1481">
        <f>IF(I1481="","",IF(COUNTIF(Crawl!$EC$2:$EC$2001,I1481)&gt;0,"Yes","No"))</f>
        <v/>
      </c>
    </row>
    <row r="1482">
      <c r="G1482">
        <f>IF(A1482="","",IF(LEFT(A1482,4)="http",IFERROR(MID(A1482,FIND("/",A1482,FIND("//",A1482)+2),2000),"/"),A1482))</f>
        <v/>
      </c>
      <c r="H1482">
        <f>IF(G1482="","",IFERROR(LEFT(SUBSTITUTE(G1482,"#","?"),FIND("?",SUBSTITUTE(G1482,"#","?"))-1),G1482))</f>
        <v/>
      </c>
      <c r="I1482">
        <f>IF(H1482="","",LOWER(IF(AND(LEN(H1482)&gt;1,RIGHT(H1482,1)="/"),LEFT(H1482,LEN(H1482)-1),H1482)))</f>
        <v/>
      </c>
      <c r="J1482">
        <f>IF(I1482="","",IFERROR(N(INDEX($A1482:$E1482,1,Rules!$H$16)),0))</f>
        <v/>
      </c>
      <c r="K1482">
        <f>IF(I1482="","",IFERROR(N(INDEX($A1482:$E1482,1,Rules!$H$17)),0))</f>
        <v/>
      </c>
      <c r="L1482">
        <f>IF(I1482="","",IFERROR(N(INDEX($A1482:$E1482,1,Rules!$H$18))*K1482,0))</f>
        <v/>
      </c>
      <c r="M1482">
        <f>IF(I1482="","",IF(COUNTIF(Crawl!$EC$2:$EC$2001,I1482)&gt;0,"Yes","No"))</f>
        <v/>
      </c>
    </row>
    <row r="1483">
      <c r="G1483">
        <f>IF(A1483="","",IF(LEFT(A1483,4)="http",IFERROR(MID(A1483,FIND("/",A1483,FIND("//",A1483)+2),2000),"/"),A1483))</f>
        <v/>
      </c>
      <c r="H1483">
        <f>IF(G1483="","",IFERROR(LEFT(SUBSTITUTE(G1483,"#","?"),FIND("?",SUBSTITUTE(G1483,"#","?"))-1),G1483))</f>
        <v/>
      </c>
      <c r="I1483">
        <f>IF(H1483="","",LOWER(IF(AND(LEN(H1483)&gt;1,RIGHT(H1483,1)="/"),LEFT(H1483,LEN(H1483)-1),H1483)))</f>
        <v/>
      </c>
      <c r="J1483">
        <f>IF(I1483="","",IFERROR(N(INDEX($A1483:$E1483,1,Rules!$H$16)),0))</f>
        <v/>
      </c>
      <c r="K1483">
        <f>IF(I1483="","",IFERROR(N(INDEX($A1483:$E1483,1,Rules!$H$17)),0))</f>
        <v/>
      </c>
      <c r="L1483">
        <f>IF(I1483="","",IFERROR(N(INDEX($A1483:$E1483,1,Rules!$H$18))*K1483,0))</f>
        <v/>
      </c>
      <c r="M1483">
        <f>IF(I1483="","",IF(COUNTIF(Crawl!$EC$2:$EC$2001,I1483)&gt;0,"Yes","No"))</f>
        <v/>
      </c>
    </row>
    <row r="1484">
      <c r="G1484">
        <f>IF(A1484="","",IF(LEFT(A1484,4)="http",IFERROR(MID(A1484,FIND("/",A1484,FIND("//",A1484)+2),2000),"/"),A1484))</f>
        <v/>
      </c>
      <c r="H1484">
        <f>IF(G1484="","",IFERROR(LEFT(SUBSTITUTE(G1484,"#","?"),FIND("?",SUBSTITUTE(G1484,"#","?"))-1),G1484))</f>
        <v/>
      </c>
      <c r="I1484">
        <f>IF(H1484="","",LOWER(IF(AND(LEN(H1484)&gt;1,RIGHT(H1484,1)="/"),LEFT(H1484,LEN(H1484)-1),H1484)))</f>
        <v/>
      </c>
      <c r="J1484">
        <f>IF(I1484="","",IFERROR(N(INDEX($A1484:$E1484,1,Rules!$H$16)),0))</f>
        <v/>
      </c>
      <c r="K1484">
        <f>IF(I1484="","",IFERROR(N(INDEX($A1484:$E1484,1,Rules!$H$17)),0))</f>
        <v/>
      </c>
      <c r="L1484">
        <f>IF(I1484="","",IFERROR(N(INDEX($A1484:$E1484,1,Rules!$H$18))*K1484,0))</f>
        <v/>
      </c>
      <c r="M1484">
        <f>IF(I1484="","",IF(COUNTIF(Crawl!$EC$2:$EC$2001,I1484)&gt;0,"Yes","No"))</f>
        <v/>
      </c>
    </row>
    <row r="1485">
      <c r="G1485">
        <f>IF(A1485="","",IF(LEFT(A1485,4)="http",IFERROR(MID(A1485,FIND("/",A1485,FIND("//",A1485)+2),2000),"/"),A1485))</f>
        <v/>
      </c>
      <c r="H1485">
        <f>IF(G1485="","",IFERROR(LEFT(SUBSTITUTE(G1485,"#","?"),FIND("?",SUBSTITUTE(G1485,"#","?"))-1),G1485))</f>
        <v/>
      </c>
      <c r="I1485">
        <f>IF(H1485="","",LOWER(IF(AND(LEN(H1485)&gt;1,RIGHT(H1485,1)="/"),LEFT(H1485,LEN(H1485)-1),H1485)))</f>
        <v/>
      </c>
      <c r="J1485">
        <f>IF(I1485="","",IFERROR(N(INDEX($A1485:$E1485,1,Rules!$H$16)),0))</f>
        <v/>
      </c>
      <c r="K1485">
        <f>IF(I1485="","",IFERROR(N(INDEX($A1485:$E1485,1,Rules!$H$17)),0))</f>
        <v/>
      </c>
      <c r="L1485">
        <f>IF(I1485="","",IFERROR(N(INDEX($A1485:$E1485,1,Rules!$H$18))*K1485,0))</f>
        <v/>
      </c>
      <c r="M1485">
        <f>IF(I1485="","",IF(COUNTIF(Crawl!$EC$2:$EC$2001,I1485)&gt;0,"Yes","No"))</f>
        <v/>
      </c>
    </row>
    <row r="1486">
      <c r="G1486">
        <f>IF(A1486="","",IF(LEFT(A1486,4)="http",IFERROR(MID(A1486,FIND("/",A1486,FIND("//",A1486)+2),2000),"/"),A1486))</f>
        <v/>
      </c>
      <c r="H1486">
        <f>IF(G1486="","",IFERROR(LEFT(SUBSTITUTE(G1486,"#","?"),FIND("?",SUBSTITUTE(G1486,"#","?"))-1),G1486))</f>
        <v/>
      </c>
      <c r="I1486">
        <f>IF(H1486="","",LOWER(IF(AND(LEN(H1486)&gt;1,RIGHT(H1486,1)="/"),LEFT(H1486,LEN(H1486)-1),H1486)))</f>
        <v/>
      </c>
      <c r="J1486">
        <f>IF(I1486="","",IFERROR(N(INDEX($A1486:$E1486,1,Rules!$H$16)),0))</f>
        <v/>
      </c>
      <c r="K1486">
        <f>IF(I1486="","",IFERROR(N(INDEX($A1486:$E1486,1,Rules!$H$17)),0))</f>
        <v/>
      </c>
      <c r="L1486">
        <f>IF(I1486="","",IFERROR(N(INDEX($A1486:$E1486,1,Rules!$H$18))*K1486,0))</f>
        <v/>
      </c>
      <c r="M1486">
        <f>IF(I1486="","",IF(COUNTIF(Crawl!$EC$2:$EC$2001,I1486)&gt;0,"Yes","No"))</f>
        <v/>
      </c>
    </row>
    <row r="1487">
      <c r="G1487">
        <f>IF(A1487="","",IF(LEFT(A1487,4)="http",IFERROR(MID(A1487,FIND("/",A1487,FIND("//",A1487)+2),2000),"/"),A1487))</f>
        <v/>
      </c>
      <c r="H1487">
        <f>IF(G1487="","",IFERROR(LEFT(SUBSTITUTE(G1487,"#","?"),FIND("?",SUBSTITUTE(G1487,"#","?"))-1),G1487))</f>
        <v/>
      </c>
      <c r="I1487">
        <f>IF(H1487="","",LOWER(IF(AND(LEN(H1487)&gt;1,RIGHT(H1487,1)="/"),LEFT(H1487,LEN(H1487)-1),H1487)))</f>
        <v/>
      </c>
      <c r="J1487">
        <f>IF(I1487="","",IFERROR(N(INDEX($A1487:$E1487,1,Rules!$H$16)),0))</f>
        <v/>
      </c>
      <c r="K1487">
        <f>IF(I1487="","",IFERROR(N(INDEX($A1487:$E1487,1,Rules!$H$17)),0))</f>
        <v/>
      </c>
      <c r="L1487">
        <f>IF(I1487="","",IFERROR(N(INDEX($A1487:$E1487,1,Rules!$H$18))*K1487,0))</f>
        <v/>
      </c>
      <c r="M1487">
        <f>IF(I1487="","",IF(COUNTIF(Crawl!$EC$2:$EC$2001,I1487)&gt;0,"Yes","No"))</f>
        <v/>
      </c>
    </row>
    <row r="1488">
      <c r="G1488">
        <f>IF(A1488="","",IF(LEFT(A1488,4)="http",IFERROR(MID(A1488,FIND("/",A1488,FIND("//",A1488)+2),2000),"/"),A1488))</f>
        <v/>
      </c>
      <c r="H1488">
        <f>IF(G1488="","",IFERROR(LEFT(SUBSTITUTE(G1488,"#","?"),FIND("?",SUBSTITUTE(G1488,"#","?"))-1),G1488))</f>
        <v/>
      </c>
      <c r="I1488">
        <f>IF(H1488="","",LOWER(IF(AND(LEN(H1488)&gt;1,RIGHT(H1488,1)="/"),LEFT(H1488,LEN(H1488)-1),H1488)))</f>
        <v/>
      </c>
      <c r="J1488">
        <f>IF(I1488="","",IFERROR(N(INDEX($A1488:$E1488,1,Rules!$H$16)),0))</f>
        <v/>
      </c>
      <c r="K1488">
        <f>IF(I1488="","",IFERROR(N(INDEX($A1488:$E1488,1,Rules!$H$17)),0))</f>
        <v/>
      </c>
      <c r="L1488">
        <f>IF(I1488="","",IFERROR(N(INDEX($A1488:$E1488,1,Rules!$H$18))*K1488,0))</f>
        <v/>
      </c>
      <c r="M1488">
        <f>IF(I1488="","",IF(COUNTIF(Crawl!$EC$2:$EC$2001,I1488)&gt;0,"Yes","No"))</f>
        <v/>
      </c>
    </row>
    <row r="1489">
      <c r="G1489">
        <f>IF(A1489="","",IF(LEFT(A1489,4)="http",IFERROR(MID(A1489,FIND("/",A1489,FIND("//",A1489)+2),2000),"/"),A1489))</f>
        <v/>
      </c>
      <c r="H1489">
        <f>IF(G1489="","",IFERROR(LEFT(SUBSTITUTE(G1489,"#","?"),FIND("?",SUBSTITUTE(G1489,"#","?"))-1),G1489))</f>
        <v/>
      </c>
      <c r="I1489">
        <f>IF(H1489="","",LOWER(IF(AND(LEN(H1489)&gt;1,RIGHT(H1489,1)="/"),LEFT(H1489,LEN(H1489)-1),H1489)))</f>
        <v/>
      </c>
      <c r="J1489">
        <f>IF(I1489="","",IFERROR(N(INDEX($A1489:$E1489,1,Rules!$H$16)),0))</f>
        <v/>
      </c>
      <c r="K1489">
        <f>IF(I1489="","",IFERROR(N(INDEX($A1489:$E1489,1,Rules!$H$17)),0))</f>
        <v/>
      </c>
      <c r="L1489">
        <f>IF(I1489="","",IFERROR(N(INDEX($A1489:$E1489,1,Rules!$H$18))*K1489,0))</f>
        <v/>
      </c>
      <c r="M1489">
        <f>IF(I1489="","",IF(COUNTIF(Crawl!$EC$2:$EC$2001,I1489)&gt;0,"Yes","No"))</f>
        <v/>
      </c>
    </row>
    <row r="1490">
      <c r="G1490">
        <f>IF(A1490="","",IF(LEFT(A1490,4)="http",IFERROR(MID(A1490,FIND("/",A1490,FIND("//",A1490)+2),2000),"/"),A1490))</f>
        <v/>
      </c>
      <c r="H1490">
        <f>IF(G1490="","",IFERROR(LEFT(SUBSTITUTE(G1490,"#","?"),FIND("?",SUBSTITUTE(G1490,"#","?"))-1),G1490))</f>
        <v/>
      </c>
      <c r="I1490">
        <f>IF(H1490="","",LOWER(IF(AND(LEN(H1490)&gt;1,RIGHT(H1490,1)="/"),LEFT(H1490,LEN(H1490)-1),H1490)))</f>
        <v/>
      </c>
      <c r="J1490">
        <f>IF(I1490="","",IFERROR(N(INDEX($A1490:$E1490,1,Rules!$H$16)),0))</f>
        <v/>
      </c>
      <c r="K1490">
        <f>IF(I1490="","",IFERROR(N(INDEX($A1490:$E1490,1,Rules!$H$17)),0))</f>
        <v/>
      </c>
      <c r="L1490">
        <f>IF(I1490="","",IFERROR(N(INDEX($A1490:$E1490,1,Rules!$H$18))*K1490,0))</f>
        <v/>
      </c>
      <c r="M1490">
        <f>IF(I1490="","",IF(COUNTIF(Crawl!$EC$2:$EC$2001,I1490)&gt;0,"Yes","No"))</f>
        <v/>
      </c>
    </row>
    <row r="1491">
      <c r="G1491">
        <f>IF(A1491="","",IF(LEFT(A1491,4)="http",IFERROR(MID(A1491,FIND("/",A1491,FIND("//",A1491)+2),2000),"/"),A1491))</f>
        <v/>
      </c>
      <c r="H1491">
        <f>IF(G1491="","",IFERROR(LEFT(SUBSTITUTE(G1491,"#","?"),FIND("?",SUBSTITUTE(G1491,"#","?"))-1),G1491))</f>
        <v/>
      </c>
      <c r="I1491">
        <f>IF(H1491="","",LOWER(IF(AND(LEN(H1491)&gt;1,RIGHT(H1491,1)="/"),LEFT(H1491,LEN(H1491)-1),H1491)))</f>
        <v/>
      </c>
      <c r="J1491">
        <f>IF(I1491="","",IFERROR(N(INDEX($A1491:$E1491,1,Rules!$H$16)),0))</f>
        <v/>
      </c>
      <c r="K1491">
        <f>IF(I1491="","",IFERROR(N(INDEX($A1491:$E1491,1,Rules!$H$17)),0))</f>
        <v/>
      </c>
      <c r="L1491">
        <f>IF(I1491="","",IFERROR(N(INDEX($A1491:$E1491,1,Rules!$H$18))*K1491,0))</f>
        <v/>
      </c>
      <c r="M1491">
        <f>IF(I1491="","",IF(COUNTIF(Crawl!$EC$2:$EC$2001,I1491)&gt;0,"Yes","No"))</f>
        <v/>
      </c>
    </row>
    <row r="1492">
      <c r="G1492">
        <f>IF(A1492="","",IF(LEFT(A1492,4)="http",IFERROR(MID(A1492,FIND("/",A1492,FIND("//",A1492)+2),2000),"/"),A1492))</f>
        <v/>
      </c>
      <c r="H1492">
        <f>IF(G1492="","",IFERROR(LEFT(SUBSTITUTE(G1492,"#","?"),FIND("?",SUBSTITUTE(G1492,"#","?"))-1),G1492))</f>
        <v/>
      </c>
      <c r="I1492">
        <f>IF(H1492="","",LOWER(IF(AND(LEN(H1492)&gt;1,RIGHT(H1492,1)="/"),LEFT(H1492,LEN(H1492)-1),H1492)))</f>
        <v/>
      </c>
      <c r="J1492">
        <f>IF(I1492="","",IFERROR(N(INDEX($A1492:$E1492,1,Rules!$H$16)),0))</f>
        <v/>
      </c>
      <c r="K1492">
        <f>IF(I1492="","",IFERROR(N(INDEX($A1492:$E1492,1,Rules!$H$17)),0))</f>
        <v/>
      </c>
      <c r="L1492">
        <f>IF(I1492="","",IFERROR(N(INDEX($A1492:$E1492,1,Rules!$H$18))*K1492,0))</f>
        <v/>
      </c>
      <c r="M1492">
        <f>IF(I1492="","",IF(COUNTIF(Crawl!$EC$2:$EC$2001,I1492)&gt;0,"Yes","No"))</f>
        <v/>
      </c>
    </row>
    <row r="1493">
      <c r="G1493">
        <f>IF(A1493="","",IF(LEFT(A1493,4)="http",IFERROR(MID(A1493,FIND("/",A1493,FIND("//",A1493)+2),2000),"/"),A1493))</f>
        <v/>
      </c>
      <c r="H1493">
        <f>IF(G1493="","",IFERROR(LEFT(SUBSTITUTE(G1493,"#","?"),FIND("?",SUBSTITUTE(G1493,"#","?"))-1),G1493))</f>
        <v/>
      </c>
      <c r="I1493">
        <f>IF(H1493="","",LOWER(IF(AND(LEN(H1493)&gt;1,RIGHT(H1493,1)="/"),LEFT(H1493,LEN(H1493)-1),H1493)))</f>
        <v/>
      </c>
      <c r="J1493">
        <f>IF(I1493="","",IFERROR(N(INDEX($A1493:$E1493,1,Rules!$H$16)),0))</f>
        <v/>
      </c>
      <c r="K1493">
        <f>IF(I1493="","",IFERROR(N(INDEX($A1493:$E1493,1,Rules!$H$17)),0))</f>
        <v/>
      </c>
      <c r="L1493">
        <f>IF(I1493="","",IFERROR(N(INDEX($A1493:$E1493,1,Rules!$H$18))*K1493,0))</f>
        <v/>
      </c>
      <c r="M1493">
        <f>IF(I1493="","",IF(COUNTIF(Crawl!$EC$2:$EC$2001,I1493)&gt;0,"Yes","No"))</f>
        <v/>
      </c>
    </row>
    <row r="1494">
      <c r="G1494">
        <f>IF(A1494="","",IF(LEFT(A1494,4)="http",IFERROR(MID(A1494,FIND("/",A1494,FIND("//",A1494)+2),2000),"/"),A1494))</f>
        <v/>
      </c>
      <c r="H1494">
        <f>IF(G1494="","",IFERROR(LEFT(SUBSTITUTE(G1494,"#","?"),FIND("?",SUBSTITUTE(G1494,"#","?"))-1),G1494))</f>
        <v/>
      </c>
      <c r="I1494">
        <f>IF(H1494="","",LOWER(IF(AND(LEN(H1494)&gt;1,RIGHT(H1494,1)="/"),LEFT(H1494,LEN(H1494)-1),H1494)))</f>
        <v/>
      </c>
      <c r="J1494">
        <f>IF(I1494="","",IFERROR(N(INDEX($A1494:$E1494,1,Rules!$H$16)),0))</f>
        <v/>
      </c>
      <c r="K1494">
        <f>IF(I1494="","",IFERROR(N(INDEX($A1494:$E1494,1,Rules!$H$17)),0))</f>
        <v/>
      </c>
      <c r="L1494">
        <f>IF(I1494="","",IFERROR(N(INDEX($A1494:$E1494,1,Rules!$H$18))*K1494,0))</f>
        <v/>
      </c>
      <c r="M1494">
        <f>IF(I1494="","",IF(COUNTIF(Crawl!$EC$2:$EC$2001,I1494)&gt;0,"Yes","No"))</f>
        <v/>
      </c>
    </row>
    <row r="1495">
      <c r="G1495">
        <f>IF(A1495="","",IF(LEFT(A1495,4)="http",IFERROR(MID(A1495,FIND("/",A1495,FIND("//",A1495)+2),2000),"/"),A1495))</f>
        <v/>
      </c>
      <c r="H1495">
        <f>IF(G1495="","",IFERROR(LEFT(SUBSTITUTE(G1495,"#","?"),FIND("?",SUBSTITUTE(G1495,"#","?"))-1),G1495))</f>
        <v/>
      </c>
      <c r="I1495">
        <f>IF(H1495="","",LOWER(IF(AND(LEN(H1495)&gt;1,RIGHT(H1495,1)="/"),LEFT(H1495,LEN(H1495)-1),H1495)))</f>
        <v/>
      </c>
      <c r="J1495">
        <f>IF(I1495="","",IFERROR(N(INDEX($A1495:$E1495,1,Rules!$H$16)),0))</f>
        <v/>
      </c>
      <c r="K1495">
        <f>IF(I1495="","",IFERROR(N(INDEX($A1495:$E1495,1,Rules!$H$17)),0))</f>
        <v/>
      </c>
      <c r="L1495">
        <f>IF(I1495="","",IFERROR(N(INDEX($A1495:$E1495,1,Rules!$H$18))*K1495,0))</f>
        <v/>
      </c>
      <c r="M1495">
        <f>IF(I1495="","",IF(COUNTIF(Crawl!$EC$2:$EC$2001,I1495)&gt;0,"Yes","No"))</f>
        <v/>
      </c>
    </row>
    <row r="1496">
      <c r="G1496">
        <f>IF(A1496="","",IF(LEFT(A1496,4)="http",IFERROR(MID(A1496,FIND("/",A1496,FIND("//",A1496)+2),2000),"/"),A1496))</f>
        <v/>
      </c>
      <c r="H1496">
        <f>IF(G1496="","",IFERROR(LEFT(SUBSTITUTE(G1496,"#","?"),FIND("?",SUBSTITUTE(G1496,"#","?"))-1),G1496))</f>
        <v/>
      </c>
      <c r="I1496">
        <f>IF(H1496="","",LOWER(IF(AND(LEN(H1496)&gt;1,RIGHT(H1496,1)="/"),LEFT(H1496,LEN(H1496)-1),H1496)))</f>
        <v/>
      </c>
      <c r="J1496">
        <f>IF(I1496="","",IFERROR(N(INDEX($A1496:$E1496,1,Rules!$H$16)),0))</f>
        <v/>
      </c>
      <c r="K1496">
        <f>IF(I1496="","",IFERROR(N(INDEX($A1496:$E1496,1,Rules!$H$17)),0))</f>
        <v/>
      </c>
      <c r="L1496">
        <f>IF(I1496="","",IFERROR(N(INDEX($A1496:$E1496,1,Rules!$H$18))*K1496,0))</f>
        <v/>
      </c>
      <c r="M1496">
        <f>IF(I1496="","",IF(COUNTIF(Crawl!$EC$2:$EC$2001,I1496)&gt;0,"Yes","No"))</f>
        <v/>
      </c>
    </row>
    <row r="1497">
      <c r="G1497">
        <f>IF(A1497="","",IF(LEFT(A1497,4)="http",IFERROR(MID(A1497,FIND("/",A1497,FIND("//",A1497)+2),2000),"/"),A1497))</f>
        <v/>
      </c>
      <c r="H1497">
        <f>IF(G1497="","",IFERROR(LEFT(SUBSTITUTE(G1497,"#","?"),FIND("?",SUBSTITUTE(G1497,"#","?"))-1),G1497))</f>
        <v/>
      </c>
      <c r="I1497">
        <f>IF(H1497="","",LOWER(IF(AND(LEN(H1497)&gt;1,RIGHT(H1497,1)="/"),LEFT(H1497,LEN(H1497)-1),H1497)))</f>
        <v/>
      </c>
      <c r="J1497">
        <f>IF(I1497="","",IFERROR(N(INDEX($A1497:$E1497,1,Rules!$H$16)),0))</f>
        <v/>
      </c>
      <c r="K1497">
        <f>IF(I1497="","",IFERROR(N(INDEX($A1497:$E1497,1,Rules!$H$17)),0))</f>
        <v/>
      </c>
      <c r="L1497">
        <f>IF(I1497="","",IFERROR(N(INDEX($A1497:$E1497,1,Rules!$H$18))*K1497,0))</f>
        <v/>
      </c>
      <c r="M1497">
        <f>IF(I1497="","",IF(COUNTIF(Crawl!$EC$2:$EC$2001,I1497)&gt;0,"Yes","No"))</f>
        <v/>
      </c>
    </row>
    <row r="1498">
      <c r="G1498">
        <f>IF(A1498="","",IF(LEFT(A1498,4)="http",IFERROR(MID(A1498,FIND("/",A1498,FIND("//",A1498)+2),2000),"/"),A1498))</f>
        <v/>
      </c>
      <c r="H1498">
        <f>IF(G1498="","",IFERROR(LEFT(SUBSTITUTE(G1498,"#","?"),FIND("?",SUBSTITUTE(G1498,"#","?"))-1),G1498))</f>
        <v/>
      </c>
      <c r="I1498">
        <f>IF(H1498="","",LOWER(IF(AND(LEN(H1498)&gt;1,RIGHT(H1498,1)="/"),LEFT(H1498,LEN(H1498)-1),H1498)))</f>
        <v/>
      </c>
      <c r="J1498">
        <f>IF(I1498="","",IFERROR(N(INDEX($A1498:$E1498,1,Rules!$H$16)),0))</f>
        <v/>
      </c>
      <c r="K1498">
        <f>IF(I1498="","",IFERROR(N(INDEX($A1498:$E1498,1,Rules!$H$17)),0))</f>
        <v/>
      </c>
      <c r="L1498">
        <f>IF(I1498="","",IFERROR(N(INDEX($A1498:$E1498,1,Rules!$H$18))*K1498,0))</f>
        <v/>
      </c>
      <c r="M1498">
        <f>IF(I1498="","",IF(COUNTIF(Crawl!$EC$2:$EC$2001,I1498)&gt;0,"Yes","No"))</f>
        <v/>
      </c>
    </row>
    <row r="1499">
      <c r="G1499">
        <f>IF(A1499="","",IF(LEFT(A1499,4)="http",IFERROR(MID(A1499,FIND("/",A1499,FIND("//",A1499)+2),2000),"/"),A1499))</f>
        <v/>
      </c>
      <c r="H1499">
        <f>IF(G1499="","",IFERROR(LEFT(SUBSTITUTE(G1499,"#","?"),FIND("?",SUBSTITUTE(G1499,"#","?"))-1),G1499))</f>
        <v/>
      </c>
      <c r="I1499">
        <f>IF(H1499="","",LOWER(IF(AND(LEN(H1499)&gt;1,RIGHT(H1499,1)="/"),LEFT(H1499,LEN(H1499)-1),H1499)))</f>
        <v/>
      </c>
      <c r="J1499">
        <f>IF(I1499="","",IFERROR(N(INDEX($A1499:$E1499,1,Rules!$H$16)),0))</f>
        <v/>
      </c>
      <c r="K1499">
        <f>IF(I1499="","",IFERROR(N(INDEX($A1499:$E1499,1,Rules!$H$17)),0))</f>
        <v/>
      </c>
      <c r="L1499">
        <f>IF(I1499="","",IFERROR(N(INDEX($A1499:$E1499,1,Rules!$H$18))*K1499,0))</f>
        <v/>
      </c>
      <c r="M1499">
        <f>IF(I1499="","",IF(COUNTIF(Crawl!$EC$2:$EC$2001,I1499)&gt;0,"Yes","No"))</f>
        <v/>
      </c>
    </row>
    <row r="1500">
      <c r="G1500">
        <f>IF(A1500="","",IF(LEFT(A1500,4)="http",IFERROR(MID(A1500,FIND("/",A1500,FIND("//",A1500)+2),2000),"/"),A1500))</f>
        <v/>
      </c>
      <c r="H1500">
        <f>IF(G1500="","",IFERROR(LEFT(SUBSTITUTE(G1500,"#","?"),FIND("?",SUBSTITUTE(G1500,"#","?"))-1),G1500))</f>
        <v/>
      </c>
      <c r="I1500">
        <f>IF(H1500="","",LOWER(IF(AND(LEN(H1500)&gt;1,RIGHT(H1500,1)="/"),LEFT(H1500,LEN(H1500)-1),H1500)))</f>
        <v/>
      </c>
      <c r="J1500">
        <f>IF(I1500="","",IFERROR(N(INDEX($A1500:$E1500,1,Rules!$H$16)),0))</f>
        <v/>
      </c>
      <c r="K1500">
        <f>IF(I1500="","",IFERROR(N(INDEX($A1500:$E1500,1,Rules!$H$17)),0))</f>
        <v/>
      </c>
      <c r="L1500">
        <f>IF(I1500="","",IFERROR(N(INDEX($A1500:$E1500,1,Rules!$H$18))*K1500,0))</f>
        <v/>
      </c>
      <c r="M1500">
        <f>IF(I1500="","",IF(COUNTIF(Crawl!$EC$2:$EC$2001,I1500)&gt;0,"Yes","No"))</f>
        <v/>
      </c>
    </row>
    <row r="1501">
      <c r="G1501">
        <f>IF(A1501="","",IF(LEFT(A1501,4)="http",IFERROR(MID(A1501,FIND("/",A1501,FIND("//",A1501)+2),2000),"/"),A1501))</f>
        <v/>
      </c>
      <c r="H1501">
        <f>IF(G1501="","",IFERROR(LEFT(SUBSTITUTE(G1501,"#","?"),FIND("?",SUBSTITUTE(G1501,"#","?"))-1),G1501))</f>
        <v/>
      </c>
      <c r="I1501">
        <f>IF(H1501="","",LOWER(IF(AND(LEN(H1501)&gt;1,RIGHT(H1501,1)="/"),LEFT(H1501,LEN(H1501)-1),H1501)))</f>
        <v/>
      </c>
      <c r="J1501">
        <f>IF(I1501="","",IFERROR(N(INDEX($A1501:$E1501,1,Rules!$H$16)),0))</f>
        <v/>
      </c>
      <c r="K1501">
        <f>IF(I1501="","",IFERROR(N(INDEX($A1501:$E1501,1,Rules!$H$17)),0))</f>
        <v/>
      </c>
      <c r="L1501">
        <f>IF(I1501="","",IFERROR(N(INDEX($A1501:$E1501,1,Rules!$H$18))*K1501,0))</f>
        <v/>
      </c>
      <c r="M1501">
        <f>IF(I1501="","",IF(COUNTIF(Crawl!$EC$2:$EC$2001,I1501)&gt;0,"Yes","No"))</f>
        <v/>
      </c>
    </row>
    <row r="1502">
      <c r="G1502">
        <f>IF(A1502="","",IF(LEFT(A1502,4)="http",IFERROR(MID(A1502,FIND("/",A1502,FIND("//",A1502)+2),2000),"/"),A1502))</f>
        <v/>
      </c>
      <c r="H1502">
        <f>IF(G1502="","",IFERROR(LEFT(SUBSTITUTE(G1502,"#","?"),FIND("?",SUBSTITUTE(G1502,"#","?"))-1),G1502))</f>
        <v/>
      </c>
      <c r="I1502">
        <f>IF(H1502="","",LOWER(IF(AND(LEN(H1502)&gt;1,RIGHT(H1502,1)="/"),LEFT(H1502,LEN(H1502)-1),H1502)))</f>
        <v/>
      </c>
      <c r="J1502">
        <f>IF(I1502="","",IFERROR(N(INDEX($A1502:$E1502,1,Rules!$H$16)),0))</f>
        <v/>
      </c>
      <c r="K1502">
        <f>IF(I1502="","",IFERROR(N(INDEX($A1502:$E1502,1,Rules!$H$17)),0))</f>
        <v/>
      </c>
      <c r="L1502">
        <f>IF(I1502="","",IFERROR(N(INDEX($A1502:$E1502,1,Rules!$H$18))*K1502,0))</f>
        <v/>
      </c>
      <c r="M1502">
        <f>IF(I1502="","",IF(COUNTIF(Crawl!$EC$2:$EC$2001,I1502)&gt;0,"Yes","No"))</f>
        <v/>
      </c>
    </row>
    <row r="1503">
      <c r="G1503">
        <f>IF(A1503="","",IF(LEFT(A1503,4)="http",IFERROR(MID(A1503,FIND("/",A1503,FIND("//",A1503)+2),2000),"/"),A1503))</f>
        <v/>
      </c>
      <c r="H1503">
        <f>IF(G1503="","",IFERROR(LEFT(SUBSTITUTE(G1503,"#","?"),FIND("?",SUBSTITUTE(G1503,"#","?"))-1),G1503))</f>
        <v/>
      </c>
      <c r="I1503">
        <f>IF(H1503="","",LOWER(IF(AND(LEN(H1503)&gt;1,RIGHT(H1503,1)="/"),LEFT(H1503,LEN(H1503)-1),H1503)))</f>
        <v/>
      </c>
      <c r="J1503">
        <f>IF(I1503="","",IFERROR(N(INDEX($A1503:$E1503,1,Rules!$H$16)),0))</f>
        <v/>
      </c>
      <c r="K1503">
        <f>IF(I1503="","",IFERROR(N(INDEX($A1503:$E1503,1,Rules!$H$17)),0))</f>
        <v/>
      </c>
      <c r="L1503">
        <f>IF(I1503="","",IFERROR(N(INDEX($A1503:$E1503,1,Rules!$H$18))*K1503,0))</f>
        <v/>
      </c>
      <c r="M1503">
        <f>IF(I1503="","",IF(COUNTIF(Crawl!$EC$2:$EC$2001,I1503)&gt;0,"Yes","No"))</f>
        <v/>
      </c>
    </row>
    <row r="1504">
      <c r="G1504">
        <f>IF(A1504="","",IF(LEFT(A1504,4)="http",IFERROR(MID(A1504,FIND("/",A1504,FIND("//",A1504)+2),2000),"/"),A1504))</f>
        <v/>
      </c>
      <c r="H1504">
        <f>IF(G1504="","",IFERROR(LEFT(SUBSTITUTE(G1504,"#","?"),FIND("?",SUBSTITUTE(G1504,"#","?"))-1),G1504))</f>
        <v/>
      </c>
      <c r="I1504">
        <f>IF(H1504="","",LOWER(IF(AND(LEN(H1504)&gt;1,RIGHT(H1504,1)="/"),LEFT(H1504,LEN(H1504)-1),H1504)))</f>
        <v/>
      </c>
      <c r="J1504">
        <f>IF(I1504="","",IFERROR(N(INDEX($A1504:$E1504,1,Rules!$H$16)),0))</f>
        <v/>
      </c>
      <c r="K1504">
        <f>IF(I1504="","",IFERROR(N(INDEX($A1504:$E1504,1,Rules!$H$17)),0))</f>
        <v/>
      </c>
      <c r="L1504">
        <f>IF(I1504="","",IFERROR(N(INDEX($A1504:$E1504,1,Rules!$H$18))*K1504,0))</f>
        <v/>
      </c>
      <c r="M1504">
        <f>IF(I1504="","",IF(COUNTIF(Crawl!$EC$2:$EC$2001,I1504)&gt;0,"Yes","No"))</f>
        <v/>
      </c>
    </row>
    <row r="1505">
      <c r="G1505">
        <f>IF(A1505="","",IF(LEFT(A1505,4)="http",IFERROR(MID(A1505,FIND("/",A1505,FIND("//",A1505)+2),2000),"/"),A1505))</f>
        <v/>
      </c>
      <c r="H1505">
        <f>IF(G1505="","",IFERROR(LEFT(SUBSTITUTE(G1505,"#","?"),FIND("?",SUBSTITUTE(G1505,"#","?"))-1),G1505))</f>
        <v/>
      </c>
      <c r="I1505">
        <f>IF(H1505="","",LOWER(IF(AND(LEN(H1505)&gt;1,RIGHT(H1505,1)="/"),LEFT(H1505,LEN(H1505)-1),H1505)))</f>
        <v/>
      </c>
      <c r="J1505">
        <f>IF(I1505="","",IFERROR(N(INDEX($A1505:$E1505,1,Rules!$H$16)),0))</f>
        <v/>
      </c>
      <c r="K1505">
        <f>IF(I1505="","",IFERROR(N(INDEX($A1505:$E1505,1,Rules!$H$17)),0))</f>
        <v/>
      </c>
      <c r="L1505">
        <f>IF(I1505="","",IFERROR(N(INDEX($A1505:$E1505,1,Rules!$H$18))*K1505,0))</f>
        <v/>
      </c>
      <c r="M1505">
        <f>IF(I1505="","",IF(COUNTIF(Crawl!$EC$2:$EC$2001,I1505)&gt;0,"Yes","No"))</f>
        <v/>
      </c>
    </row>
    <row r="1506">
      <c r="G1506">
        <f>IF(A1506="","",IF(LEFT(A1506,4)="http",IFERROR(MID(A1506,FIND("/",A1506,FIND("//",A1506)+2),2000),"/"),A1506))</f>
        <v/>
      </c>
      <c r="H1506">
        <f>IF(G1506="","",IFERROR(LEFT(SUBSTITUTE(G1506,"#","?"),FIND("?",SUBSTITUTE(G1506,"#","?"))-1),G1506))</f>
        <v/>
      </c>
      <c r="I1506">
        <f>IF(H1506="","",LOWER(IF(AND(LEN(H1506)&gt;1,RIGHT(H1506,1)="/"),LEFT(H1506,LEN(H1506)-1),H1506)))</f>
        <v/>
      </c>
      <c r="J1506">
        <f>IF(I1506="","",IFERROR(N(INDEX($A1506:$E1506,1,Rules!$H$16)),0))</f>
        <v/>
      </c>
      <c r="K1506">
        <f>IF(I1506="","",IFERROR(N(INDEX($A1506:$E1506,1,Rules!$H$17)),0))</f>
        <v/>
      </c>
      <c r="L1506">
        <f>IF(I1506="","",IFERROR(N(INDEX($A1506:$E1506,1,Rules!$H$18))*K1506,0))</f>
        <v/>
      </c>
      <c r="M1506">
        <f>IF(I1506="","",IF(COUNTIF(Crawl!$EC$2:$EC$2001,I1506)&gt;0,"Yes","No"))</f>
        <v/>
      </c>
    </row>
    <row r="1507">
      <c r="G1507">
        <f>IF(A1507="","",IF(LEFT(A1507,4)="http",IFERROR(MID(A1507,FIND("/",A1507,FIND("//",A1507)+2),2000),"/"),A1507))</f>
        <v/>
      </c>
      <c r="H1507">
        <f>IF(G1507="","",IFERROR(LEFT(SUBSTITUTE(G1507,"#","?"),FIND("?",SUBSTITUTE(G1507,"#","?"))-1),G1507))</f>
        <v/>
      </c>
      <c r="I1507">
        <f>IF(H1507="","",LOWER(IF(AND(LEN(H1507)&gt;1,RIGHT(H1507,1)="/"),LEFT(H1507,LEN(H1507)-1),H1507)))</f>
        <v/>
      </c>
      <c r="J1507">
        <f>IF(I1507="","",IFERROR(N(INDEX($A1507:$E1507,1,Rules!$H$16)),0))</f>
        <v/>
      </c>
      <c r="K1507">
        <f>IF(I1507="","",IFERROR(N(INDEX($A1507:$E1507,1,Rules!$H$17)),0))</f>
        <v/>
      </c>
      <c r="L1507">
        <f>IF(I1507="","",IFERROR(N(INDEX($A1507:$E1507,1,Rules!$H$18))*K1507,0))</f>
        <v/>
      </c>
      <c r="M1507">
        <f>IF(I1507="","",IF(COUNTIF(Crawl!$EC$2:$EC$2001,I1507)&gt;0,"Yes","No"))</f>
        <v/>
      </c>
    </row>
    <row r="1508">
      <c r="G1508">
        <f>IF(A1508="","",IF(LEFT(A1508,4)="http",IFERROR(MID(A1508,FIND("/",A1508,FIND("//",A1508)+2),2000),"/"),A1508))</f>
        <v/>
      </c>
      <c r="H1508">
        <f>IF(G1508="","",IFERROR(LEFT(SUBSTITUTE(G1508,"#","?"),FIND("?",SUBSTITUTE(G1508,"#","?"))-1),G1508))</f>
        <v/>
      </c>
      <c r="I1508">
        <f>IF(H1508="","",LOWER(IF(AND(LEN(H1508)&gt;1,RIGHT(H1508,1)="/"),LEFT(H1508,LEN(H1508)-1),H1508)))</f>
        <v/>
      </c>
      <c r="J1508">
        <f>IF(I1508="","",IFERROR(N(INDEX($A1508:$E1508,1,Rules!$H$16)),0))</f>
        <v/>
      </c>
      <c r="K1508">
        <f>IF(I1508="","",IFERROR(N(INDEX($A1508:$E1508,1,Rules!$H$17)),0))</f>
        <v/>
      </c>
      <c r="L1508">
        <f>IF(I1508="","",IFERROR(N(INDEX($A1508:$E1508,1,Rules!$H$18))*K1508,0))</f>
        <v/>
      </c>
      <c r="M1508">
        <f>IF(I1508="","",IF(COUNTIF(Crawl!$EC$2:$EC$2001,I1508)&gt;0,"Yes","No"))</f>
        <v/>
      </c>
    </row>
    <row r="1509">
      <c r="G1509">
        <f>IF(A1509="","",IF(LEFT(A1509,4)="http",IFERROR(MID(A1509,FIND("/",A1509,FIND("//",A1509)+2),2000),"/"),A1509))</f>
        <v/>
      </c>
      <c r="H1509">
        <f>IF(G1509="","",IFERROR(LEFT(SUBSTITUTE(G1509,"#","?"),FIND("?",SUBSTITUTE(G1509,"#","?"))-1),G1509))</f>
        <v/>
      </c>
      <c r="I1509">
        <f>IF(H1509="","",LOWER(IF(AND(LEN(H1509)&gt;1,RIGHT(H1509,1)="/"),LEFT(H1509,LEN(H1509)-1),H1509)))</f>
        <v/>
      </c>
      <c r="J1509">
        <f>IF(I1509="","",IFERROR(N(INDEX($A1509:$E1509,1,Rules!$H$16)),0))</f>
        <v/>
      </c>
      <c r="K1509">
        <f>IF(I1509="","",IFERROR(N(INDEX($A1509:$E1509,1,Rules!$H$17)),0))</f>
        <v/>
      </c>
      <c r="L1509">
        <f>IF(I1509="","",IFERROR(N(INDEX($A1509:$E1509,1,Rules!$H$18))*K1509,0))</f>
        <v/>
      </c>
      <c r="M1509">
        <f>IF(I1509="","",IF(COUNTIF(Crawl!$EC$2:$EC$2001,I1509)&gt;0,"Yes","No"))</f>
        <v/>
      </c>
    </row>
    <row r="1510">
      <c r="G1510">
        <f>IF(A1510="","",IF(LEFT(A1510,4)="http",IFERROR(MID(A1510,FIND("/",A1510,FIND("//",A1510)+2),2000),"/"),A1510))</f>
        <v/>
      </c>
      <c r="H1510">
        <f>IF(G1510="","",IFERROR(LEFT(SUBSTITUTE(G1510,"#","?"),FIND("?",SUBSTITUTE(G1510,"#","?"))-1),G1510))</f>
        <v/>
      </c>
      <c r="I1510">
        <f>IF(H1510="","",LOWER(IF(AND(LEN(H1510)&gt;1,RIGHT(H1510,1)="/"),LEFT(H1510,LEN(H1510)-1),H1510)))</f>
        <v/>
      </c>
      <c r="J1510">
        <f>IF(I1510="","",IFERROR(N(INDEX($A1510:$E1510,1,Rules!$H$16)),0))</f>
        <v/>
      </c>
      <c r="K1510">
        <f>IF(I1510="","",IFERROR(N(INDEX($A1510:$E1510,1,Rules!$H$17)),0))</f>
        <v/>
      </c>
      <c r="L1510">
        <f>IF(I1510="","",IFERROR(N(INDEX($A1510:$E1510,1,Rules!$H$18))*K1510,0))</f>
        <v/>
      </c>
      <c r="M1510">
        <f>IF(I1510="","",IF(COUNTIF(Crawl!$EC$2:$EC$2001,I1510)&gt;0,"Yes","No"))</f>
        <v/>
      </c>
    </row>
    <row r="1511">
      <c r="G1511">
        <f>IF(A1511="","",IF(LEFT(A1511,4)="http",IFERROR(MID(A1511,FIND("/",A1511,FIND("//",A1511)+2),2000),"/"),A1511))</f>
        <v/>
      </c>
      <c r="H1511">
        <f>IF(G1511="","",IFERROR(LEFT(SUBSTITUTE(G1511,"#","?"),FIND("?",SUBSTITUTE(G1511,"#","?"))-1),G1511))</f>
        <v/>
      </c>
      <c r="I1511">
        <f>IF(H1511="","",LOWER(IF(AND(LEN(H1511)&gt;1,RIGHT(H1511,1)="/"),LEFT(H1511,LEN(H1511)-1),H1511)))</f>
        <v/>
      </c>
      <c r="J1511">
        <f>IF(I1511="","",IFERROR(N(INDEX($A1511:$E1511,1,Rules!$H$16)),0))</f>
        <v/>
      </c>
      <c r="K1511">
        <f>IF(I1511="","",IFERROR(N(INDEX($A1511:$E1511,1,Rules!$H$17)),0))</f>
        <v/>
      </c>
      <c r="L1511">
        <f>IF(I1511="","",IFERROR(N(INDEX($A1511:$E1511,1,Rules!$H$18))*K1511,0))</f>
        <v/>
      </c>
      <c r="M1511">
        <f>IF(I1511="","",IF(COUNTIF(Crawl!$EC$2:$EC$2001,I1511)&gt;0,"Yes","No"))</f>
        <v/>
      </c>
    </row>
    <row r="1512">
      <c r="G1512">
        <f>IF(A1512="","",IF(LEFT(A1512,4)="http",IFERROR(MID(A1512,FIND("/",A1512,FIND("//",A1512)+2),2000),"/"),A1512))</f>
        <v/>
      </c>
      <c r="H1512">
        <f>IF(G1512="","",IFERROR(LEFT(SUBSTITUTE(G1512,"#","?"),FIND("?",SUBSTITUTE(G1512,"#","?"))-1),G1512))</f>
        <v/>
      </c>
      <c r="I1512">
        <f>IF(H1512="","",LOWER(IF(AND(LEN(H1512)&gt;1,RIGHT(H1512,1)="/"),LEFT(H1512,LEN(H1512)-1),H1512)))</f>
        <v/>
      </c>
      <c r="J1512">
        <f>IF(I1512="","",IFERROR(N(INDEX($A1512:$E1512,1,Rules!$H$16)),0))</f>
        <v/>
      </c>
      <c r="K1512">
        <f>IF(I1512="","",IFERROR(N(INDEX($A1512:$E1512,1,Rules!$H$17)),0))</f>
        <v/>
      </c>
      <c r="L1512">
        <f>IF(I1512="","",IFERROR(N(INDEX($A1512:$E1512,1,Rules!$H$18))*K1512,0))</f>
        <v/>
      </c>
      <c r="M1512">
        <f>IF(I1512="","",IF(COUNTIF(Crawl!$EC$2:$EC$2001,I1512)&gt;0,"Yes","No"))</f>
        <v/>
      </c>
    </row>
    <row r="1513">
      <c r="G1513">
        <f>IF(A1513="","",IF(LEFT(A1513,4)="http",IFERROR(MID(A1513,FIND("/",A1513,FIND("//",A1513)+2),2000),"/"),A1513))</f>
        <v/>
      </c>
      <c r="H1513">
        <f>IF(G1513="","",IFERROR(LEFT(SUBSTITUTE(G1513,"#","?"),FIND("?",SUBSTITUTE(G1513,"#","?"))-1),G1513))</f>
        <v/>
      </c>
      <c r="I1513">
        <f>IF(H1513="","",LOWER(IF(AND(LEN(H1513)&gt;1,RIGHT(H1513,1)="/"),LEFT(H1513,LEN(H1513)-1),H1513)))</f>
        <v/>
      </c>
      <c r="J1513">
        <f>IF(I1513="","",IFERROR(N(INDEX($A1513:$E1513,1,Rules!$H$16)),0))</f>
        <v/>
      </c>
      <c r="K1513">
        <f>IF(I1513="","",IFERROR(N(INDEX($A1513:$E1513,1,Rules!$H$17)),0))</f>
        <v/>
      </c>
      <c r="L1513">
        <f>IF(I1513="","",IFERROR(N(INDEX($A1513:$E1513,1,Rules!$H$18))*K1513,0))</f>
        <v/>
      </c>
      <c r="M1513">
        <f>IF(I1513="","",IF(COUNTIF(Crawl!$EC$2:$EC$2001,I1513)&gt;0,"Yes","No"))</f>
        <v/>
      </c>
    </row>
    <row r="1514">
      <c r="G1514">
        <f>IF(A1514="","",IF(LEFT(A1514,4)="http",IFERROR(MID(A1514,FIND("/",A1514,FIND("//",A1514)+2),2000),"/"),A1514))</f>
        <v/>
      </c>
      <c r="H1514">
        <f>IF(G1514="","",IFERROR(LEFT(SUBSTITUTE(G1514,"#","?"),FIND("?",SUBSTITUTE(G1514,"#","?"))-1),G1514))</f>
        <v/>
      </c>
      <c r="I1514">
        <f>IF(H1514="","",LOWER(IF(AND(LEN(H1514)&gt;1,RIGHT(H1514,1)="/"),LEFT(H1514,LEN(H1514)-1),H1514)))</f>
        <v/>
      </c>
      <c r="J1514">
        <f>IF(I1514="","",IFERROR(N(INDEX($A1514:$E1514,1,Rules!$H$16)),0))</f>
        <v/>
      </c>
      <c r="K1514">
        <f>IF(I1514="","",IFERROR(N(INDEX($A1514:$E1514,1,Rules!$H$17)),0))</f>
        <v/>
      </c>
      <c r="L1514">
        <f>IF(I1514="","",IFERROR(N(INDEX($A1514:$E1514,1,Rules!$H$18))*K1514,0))</f>
        <v/>
      </c>
      <c r="M1514">
        <f>IF(I1514="","",IF(COUNTIF(Crawl!$EC$2:$EC$2001,I1514)&gt;0,"Yes","No"))</f>
        <v/>
      </c>
    </row>
    <row r="1515">
      <c r="G1515">
        <f>IF(A1515="","",IF(LEFT(A1515,4)="http",IFERROR(MID(A1515,FIND("/",A1515,FIND("//",A1515)+2),2000),"/"),A1515))</f>
        <v/>
      </c>
      <c r="H1515">
        <f>IF(G1515="","",IFERROR(LEFT(SUBSTITUTE(G1515,"#","?"),FIND("?",SUBSTITUTE(G1515,"#","?"))-1),G1515))</f>
        <v/>
      </c>
      <c r="I1515">
        <f>IF(H1515="","",LOWER(IF(AND(LEN(H1515)&gt;1,RIGHT(H1515,1)="/"),LEFT(H1515,LEN(H1515)-1),H1515)))</f>
        <v/>
      </c>
      <c r="J1515">
        <f>IF(I1515="","",IFERROR(N(INDEX($A1515:$E1515,1,Rules!$H$16)),0))</f>
        <v/>
      </c>
      <c r="K1515">
        <f>IF(I1515="","",IFERROR(N(INDEX($A1515:$E1515,1,Rules!$H$17)),0))</f>
        <v/>
      </c>
      <c r="L1515">
        <f>IF(I1515="","",IFERROR(N(INDEX($A1515:$E1515,1,Rules!$H$18))*K1515,0))</f>
        <v/>
      </c>
      <c r="M1515">
        <f>IF(I1515="","",IF(COUNTIF(Crawl!$EC$2:$EC$2001,I1515)&gt;0,"Yes","No"))</f>
        <v/>
      </c>
    </row>
    <row r="1516">
      <c r="G1516">
        <f>IF(A1516="","",IF(LEFT(A1516,4)="http",IFERROR(MID(A1516,FIND("/",A1516,FIND("//",A1516)+2),2000),"/"),A1516))</f>
        <v/>
      </c>
      <c r="H1516">
        <f>IF(G1516="","",IFERROR(LEFT(SUBSTITUTE(G1516,"#","?"),FIND("?",SUBSTITUTE(G1516,"#","?"))-1),G1516))</f>
        <v/>
      </c>
      <c r="I1516">
        <f>IF(H1516="","",LOWER(IF(AND(LEN(H1516)&gt;1,RIGHT(H1516,1)="/"),LEFT(H1516,LEN(H1516)-1),H1516)))</f>
        <v/>
      </c>
      <c r="J1516">
        <f>IF(I1516="","",IFERROR(N(INDEX($A1516:$E1516,1,Rules!$H$16)),0))</f>
        <v/>
      </c>
      <c r="K1516">
        <f>IF(I1516="","",IFERROR(N(INDEX($A1516:$E1516,1,Rules!$H$17)),0))</f>
        <v/>
      </c>
      <c r="L1516">
        <f>IF(I1516="","",IFERROR(N(INDEX($A1516:$E1516,1,Rules!$H$18))*K1516,0))</f>
        <v/>
      </c>
      <c r="M1516">
        <f>IF(I1516="","",IF(COUNTIF(Crawl!$EC$2:$EC$2001,I1516)&gt;0,"Yes","No"))</f>
        <v/>
      </c>
    </row>
    <row r="1517">
      <c r="G1517">
        <f>IF(A1517="","",IF(LEFT(A1517,4)="http",IFERROR(MID(A1517,FIND("/",A1517,FIND("//",A1517)+2),2000),"/"),A1517))</f>
        <v/>
      </c>
      <c r="H1517">
        <f>IF(G1517="","",IFERROR(LEFT(SUBSTITUTE(G1517,"#","?"),FIND("?",SUBSTITUTE(G1517,"#","?"))-1),G1517))</f>
        <v/>
      </c>
      <c r="I1517">
        <f>IF(H1517="","",LOWER(IF(AND(LEN(H1517)&gt;1,RIGHT(H1517,1)="/"),LEFT(H1517,LEN(H1517)-1),H1517)))</f>
        <v/>
      </c>
      <c r="J1517">
        <f>IF(I1517="","",IFERROR(N(INDEX($A1517:$E1517,1,Rules!$H$16)),0))</f>
        <v/>
      </c>
      <c r="K1517">
        <f>IF(I1517="","",IFERROR(N(INDEX($A1517:$E1517,1,Rules!$H$17)),0))</f>
        <v/>
      </c>
      <c r="L1517">
        <f>IF(I1517="","",IFERROR(N(INDEX($A1517:$E1517,1,Rules!$H$18))*K1517,0))</f>
        <v/>
      </c>
      <c r="M1517">
        <f>IF(I1517="","",IF(COUNTIF(Crawl!$EC$2:$EC$2001,I1517)&gt;0,"Yes","No"))</f>
        <v/>
      </c>
    </row>
    <row r="1518">
      <c r="G1518">
        <f>IF(A1518="","",IF(LEFT(A1518,4)="http",IFERROR(MID(A1518,FIND("/",A1518,FIND("//",A1518)+2),2000),"/"),A1518))</f>
        <v/>
      </c>
      <c r="H1518">
        <f>IF(G1518="","",IFERROR(LEFT(SUBSTITUTE(G1518,"#","?"),FIND("?",SUBSTITUTE(G1518,"#","?"))-1),G1518))</f>
        <v/>
      </c>
      <c r="I1518">
        <f>IF(H1518="","",LOWER(IF(AND(LEN(H1518)&gt;1,RIGHT(H1518,1)="/"),LEFT(H1518,LEN(H1518)-1),H1518)))</f>
        <v/>
      </c>
      <c r="J1518">
        <f>IF(I1518="","",IFERROR(N(INDEX($A1518:$E1518,1,Rules!$H$16)),0))</f>
        <v/>
      </c>
      <c r="K1518">
        <f>IF(I1518="","",IFERROR(N(INDEX($A1518:$E1518,1,Rules!$H$17)),0))</f>
        <v/>
      </c>
      <c r="L1518">
        <f>IF(I1518="","",IFERROR(N(INDEX($A1518:$E1518,1,Rules!$H$18))*K1518,0))</f>
        <v/>
      </c>
      <c r="M1518">
        <f>IF(I1518="","",IF(COUNTIF(Crawl!$EC$2:$EC$2001,I1518)&gt;0,"Yes","No"))</f>
        <v/>
      </c>
    </row>
    <row r="1519">
      <c r="G1519">
        <f>IF(A1519="","",IF(LEFT(A1519,4)="http",IFERROR(MID(A1519,FIND("/",A1519,FIND("//",A1519)+2),2000),"/"),A1519))</f>
        <v/>
      </c>
      <c r="H1519">
        <f>IF(G1519="","",IFERROR(LEFT(SUBSTITUTE(G1519,"#","?"),FIND("?",SUBSTITUTE(G1519,"#","?"))-1),G1519))</f>
        <v/>
      </c>
      <c r="I1519">
        <f>IF(H1519="","",LOWER(IF(AND(LEN(H1519)&gt;1,RIGHT(H1519,1)="/"),LEFT(H1519,LEN(H1519)-1),H1519)))</f>
        <v/>
      </c>
      <c r="J1519">
        <f>IF(I1519="","",IFERROR(N(INDEX($A1519:$E1519,1,Rules!$H$16)),0))</f>
        <v/>
      </c>
      <c r="K1519">
        <f>IF(I1519="","",IFERROR(N(INDEX($A1519:$E1519,1,Rules!$H$17)),0))</f>
        <v/>
      </c>
      <c r="L1519">
        <f>IF(I1519="","",IFERROR(N(INDEX($A1519:$E1519,1,Rules!$H$18))*K1519,0))</f>
        <v/>
      </c>
      <c r="M1519">
        <f>IF(I1519="","",IF(COUNTIF(Crawl!$EC$2:$EC$2001,I1519)&gt;0,"Yes","No"))</f>
        <v/>
      </c>
    </row>
    <row r="1520">
      <c r="G1520">
        <f>IF(A1520="","",IF(LEFT(A1520,4)="http",IFERROR(MID(A1520,FIND("/",A1520,FIND("//",A1520)+2),2000),"/"),A1520))</f>
        <v/>
      </c>
      <c r="H1520">
        <f>IF(G1520="","",IFERROR(LEFT(SUBSTITUTE(G1520,"#","?"),FIND("?",SUBSTITUTE(G1520,"#","?"))-1),G1520))</f>
        <v/>
      </c>
      <c r="I1520">
        <f>IF(H1520="","",LOWER(IF(AND(LEN(H1520)&gt;1,RIGHT(H1520,1)="/"),LEFT(H1520,LEN(H1520)-1),H1520)))</f>
        <v/>
      </c>
      <c r="J1520">
        <f>IF(I1520="","",IFERROR(N(INDEX($A1520:$E1520,1,Rules!$H$16)),0))</f>
        <v/>
      </c>
      <c r="K1520">
        <f>IF(I1520="","",IFERROR(N(INDEX($A1520:$E1520,1,Rules!$H$17)),0))</f>
        <v/>
      </c>
      <c r="L1520">
        <f>IF(I1520="","",IFERROR(N(INDEX($A1520:$E1520,1,Rules!$H$18))*K1520,0))</f>
        <v/>
      </c>
      <c r="M1520">
        <f>IF(I1520="","",IF(COUNTIF(Crawl!$EC$2:$EC$2001,I1520)&gt;0,"Yes","No"))</f>
        <v/>
      </c>
    </row>
    <row r="1521">
      <c r="G1521">
        <f>IF(A1521="","",IF(LEFT(A1521,4)="http",IFERROR(MID(A1521,FIND("/",A1521,FIND("//",A1521)+2),2000),"/"),A1521))</f>
        <v/>
      </c>
      <c r="H1521">
        <f>IF(G1521="","",IFERROR(LEFT(SUBSTITUTE(G1521,"#","?"),FIND("?",SUBSTITUTE(G1521,"#","?"))-1),G1521))</f>
        <v/>
      </c>
      <c r="I1521">
        <f>IF(H1521="","",LOWER(IF(AND(LEN(H1521)&gt;1,RIGHT(H1521,1)="/"),LEFT(H1521,LEN(H1521)-1),H1521)))</f>
        <v/>
      </c>
      <c r="J1521">
        <f>IF(I1521="","",IFERROR(N(INDEX($A1521:$E1521,1,Rules!$H$16)),0))</f>
        <v/>
      </c>
      <c r="K1521">
        <f>IF(I1521="","",IFERROR(N(INDEX($A1521:$E1521,1,Rules!$H$17)),0))</f>
        <v/>
      </c>
      <c r="L1521">
        <f>IF(I1521="","",IFERROR(N(INDEX($A1521:$E1521,1,Rules!$H$18))*K1521,0))</f>
        <v/>
      </c>
      <c r="M1521">
        <f>IF(I1521="","",IF(COUNTIF(Crawl!$EC$2:$EC$2001,I1521)&gt;0,"Yes","No"))</f>
        <v/>
      </c>
    </row>
    <row r="1522">
      <c r="G1522">
        <f>IF(A1522="","",IF(LEFT(A1522,4)="http",IFERROR(MID(A1522,FIND("/",A1522,FIND("//",A1522)+2),2000),"/"),A1522))</f>
        <v/>
      </c>
      <c r="H1522">
        <f>IF(G1522="","",IFERROR(LEFT(SUBSTITUTE(G1522,"#","?"),FIND("?",SUBSTITUTE(G1522,"#","?"))-1),G1522))</f>
        <v/>
      </c>
      <c r="I1522">
        <f>IF(H1522="","",LOWER(IF(AND(LEN(H1522)&gt;1,RIGHT(H1522,1)="/"),LEFT(H1522,LEN(H1522)-1),H1522)))</f>
        <v/>
      </c>
      <c r="J1522">
        <f>IF(I1522="","",IFERROR(N(INDEX($A1522:$E1522,1,Rules!$H$16)),0))</f>
        <v/>
      </c>
      <c r="K1522">
        <f>IF(I1522="","",IFERROR(N(INDEX($A1522:$E1522,1,Rules!$H$17)),0))</f>
        <v/>
      </c>
      <c r="L1522">
        <f>IF(I1522="","",IFERROR(N(INDEX($A1522:$E1522,1,Rules!$H$18))*K1522,0))</f>
        <v/>
      </c>
      <c r="M1522">
        <f>IF(I1522="","",IF(COUNTIF(Crawl!$EC$2:$EC$2001,I1522)&gt;0,"Yes","No"))</f>
        <v/>
      </c>
    </row>
    <row r="1523">
      <c r="G1523">
        <f>IF(A1523="","",IF(LEFT(A1523,4)="http",IFERROR(MID(A1523,FIND("/",A1523,FIND("//",A1523)+2),2000),"/"),A1523))</f>
        <v/>
      </c>
      <c r="H1523">
        <f>IF(G1523="","",IFERROR(LEFT(SUBSTITUTE(G1523,"#","?"),FIND("?",SUBSTITUTE(G1523,"#","?"))-1),G1523))</f>
        <v/>
      </c>
      <c r="I1523">
        <f>IF(H1523="","",LOWER(IF(AND(LEN(H1523)&gt;1,RIGHT(H1523,1)="/"),LEFT(H1523,LEN(H1523)-1),H1523)))</f>
        <v/>
      </c>
      <c r="J1523">
        <f>IF(I1523="","",IFERROR(N(INDEX($A1523:$E1523,1,Rules!$H$16)),0))</f>
        <v/>
      </c>
      <c r="K1523">
        <f>IF(I1523="","",IFERROR(N(INDEX($A1523:$E1523,1,Rules!$H$17)),0))</f>
        <v/>
      </c>
      <c r="L1523">
        <f>IF(I1523="","",IFERROR(N(INDEX($A1523:$E1523,1,Rules!$H$18))*K1523,0))</f>
        <v/>
      </c>
      <c r="M1523">
        <f>IF(I1523="","",IF(COUNTIF(Crawl!$EC$2:$EC$2001,I1523)&gt;0,"Yes","No"))</f>
        <v/>
      </c>
    </row>
    <row r="1524">
      <c r="G1524">
        <f>IF(A1524="","",IF(LEFT(A1524,4)="http",IFERROR(MID(A1524,FIND("/",A1524,FIND("//",A1524)+2),2000),"/"),A1524))</f>
        <v/>
      </c>
      <c r="H1524">
        <f>IF(G1524="","",IFERROR(LEFT(SUBSTITUTE(G1524,"#","?"),FIND("?",SUBSTITUTE(G1524,"#","?"))-1),G1524))</f>
        <v/>
      </c>
      <c r="I1524">
        <f>IF(H1524="","",LOWER(IF(AND(LEN(H1524)&gt;1,RIGHT(H1524,1)="/"),LEFT(H1524,LEN(H1524)-1),H1524)))</f>
        <v/>
      </c>
      <c r="J1524">
        <f>IF(I1524="","",IFERROR(N(INDEX($A1524:$E1524,1,Rules!$H$16)),0))</f>
        <v/>
      </c>
      <c r="K1524">
        <f>IF(I1524="","",IFERROR(N(INDEX($A1524:$E1524,1,Rules!$H$17)),0))</f>
        <v/>
      </c>
      <c r="L1524">
        <f>IF(I1524="","",IFERROR(N(INDEX($A1524:$E1524,1,Rules!$H$18))*K1524,0))</f>
        <v/>
      </c>
      <c r="M1524">
        <f>IF(I1524="","",IF(COUNTIF(Crawl!$EC$2:$EC$2001,I1524)&gt;0,"Yes","No"))</f>
        <v/>
      </c>
    </row>
    <row r="1525">
      <c r="G1525">
        <f>IF(A1525="","",IF(LEFT(A1525,4)="http",IFERROR(MID(A1525,FIND("/",A1525,FIND("//",A1525)+2),2000),"/"),A1525))</f>
        <v/>
      </c>
      <c r="H1525">
        <f>IF(G1525="","",IFERROR(LEFT(SUBSTITUTE(G1525,"#","?"),FIND("?",SUBSTITUTE(G1525,"#","?"))-1),G1525))</f>
        <v/>
      </c>
      <c r="I1525">
        <f>IF(H1525="","",LOWER(IF(AND(LEN(H1525)&gt;1,RIGHT(H1525,1)="/"),LEFT(H1525,LEN(H1525)-1),H1525)))</f>
        <v/>
      </c>
      <c r="J1525">
        <f>IF(I1525="","",IFERROR(N(INDEX($A1525:$E1525,1,Rules!$H$16)),0))</f>
        <v/>
      </c>
      <c r="K1525">
        <f>IF(I1525="","",IFERROR(N(INDEX($A1525:$E1525,1,Rules!$H$17)),0))</f>
        <v/>
      </c>
      <c r="L1525">
        <f>IF(I1525="","",IFERROR(N(INDEX($A1525:$E1525,1,Rules!$H$18))*K1525,0))</f>
        <v/>
      </c>
      <c r="M1525">
        <f>IF(I1525="","",IF(COUNTIF(Crawl!$EC$2:$EC$2001,I1525)&gt;0,"Yes","No"))</f>
        <v/>
      </c>
    </row>
    <row r="1526">
      <c r="G1526">
        <f>IF(A1526="","",IF(LEFT(A1526,4)="http",IFERROR(MID(A1526,FIND("/",A1526,FIND("//",A1526)+2),2000),"/"),A1526))</f>
        <v/>
      </c>
      <c r="H1526">
        <f>IF(G1526="","",IFERROR(LEFT(SUBSTITUTE(G1526,"#","?"),FIND("?",SUBSTITUTE(G1526,"#","?"))-1),G1526))</f>
        <v/>
      </c>
      <c r="I1526">
        <f>IF(H1526="","",LOWER(IF(AND(LEN(H1526)&gt;1,RIGHT(H1526,1)="/"),LEFT(H1526,LEN(H1526)-1),H1526)))</f>
        <v/>
      </c>
      <c r="J1526">
        <f>IF(I1526="","",IFERROR(N(INDEX($A1526:$E1526,1,Rules!$H$16)),0))</f>
        <v/>
      </c>
      <c r="K1526">
        <f>IF(I1526="","",IFERROR(N(INDEX($A1526:$E1526,1,Rules!$H$17)),0))</f>
        <v/>
      </c>
      <c r="L1526">
        <f>IF(I1526="","",IFERROR(N(INDEX($A1526:$E1526,1,Rules!$H$18))*K1526,0))</f>
        <v/>
      </c>
      <c r="M1526">
        <f>IF(I1526="","",IF(COUNTIF(Crawl!$EC$2:$EC$2001,I1526)&gt;0,"Yes","No"))</f>
        <v/>
      </c>
    </row>
    <row r="1527">
      <c r="G1527">
        <f>IF(A1527="","",IF(LEFT(A1527,4)="http",IFERROR(MID(A1527,FIND("/",A1527,FIND("//",A1527)+2),2000),"/"),A1527))</f>
        <v/>
      </c>
      <c r="H1527">
        <f>IF(G1527="","",IFERROR(LEFT(SUBSTITUTE(G1527,"#","?"),FIND("?",SUBSTITUTE(G1527,"#","?"))-1),G1527))</f>
        <v/>
      </c>
      <c r="I1527">
        <f>IF(H1527="","",LOWER(IF(AND(LEN(H1527)&gt;1,RIGHT(H1527,1)="/"),LEFT(H1527,LEN(H1527)-1),H1527)))</f>
        <v/>
      </c>
      <c r="J1527">
        <f>IF(I1527="","",IFERROR(N(INDEX($A1527:$E1527,1,Rules!$H$16)),0))</f>
        <v/>
      </c>
      <c r="K1527">
        <f>IF(I1527="","",IFERROR(N(INDEX($A1527:$E1527,1,Rules!$H$17)),0))</f>
        <v/>
      </c>
      <c r="L1527">
        <f>IF(I1527="","",IFERROR(N(INDEX($A1527:$E1527,1,Rules!$H$18))*K1527,0))</f>
        <v/>
      </c>
      <c r="M1527">
        <f>IF(I1527="","",IF(COUNTIF(Crawl!$EC$2:$EC$2001,I1527)&gt;0,"Yes","No"))</f>
        <v/>
      </c>
    </row>
    <row r="1528">
      <c r="G1528">
        <f>IF(A1528="","",IF(LEFT(A1528,4)="http",IFERROR(MID(A1528,FIND("/",A1528,FIND("//",A1528)+2),2000),"/"),A1528))</f>
        <v/>
      </c>
      <c r="H1528">
        <f>IF(G1528="","",IFERROR(LEFT(SUBSTITUTE(G1528,"#","?"),FIND("?",SUBSTITUTE(G1528,"#","?"))-1),G1528))</f>
        <v/>
      </c>
      <c r="I1528">
        <f>IF(H1528="","",LOWER(IF(AND(LEN(H1528)&gt;1,RIGHT(H1528,1)="/"),LEFT(H1528,LEN(H1528)-1),H1528)))</f>
        <v/>
      </c>
      <c r="J1528">
        <f>IF(I1528="","",IFERROR(N(INDEX($A1528:$E1528,1,Rules!$H$16)),0))</f>
        <v/>
      </c>
      <c r="K1528">
        <f>IF(I1528="","",IFERROR(N(INDEX($A1528:$E1528,1,Rules!$H$17)),0))</f>
        <v/>
      </c>
      <c r="L1528">
        <f>IF(I1528="","",IFERROR(N(INDEX($A1528:$E1528,1,Rules!$H$18))*K1528,0))</f>
        <v/>
      </c>
      <c r="M1528">
        <f>IF(I1528="","",IF(COUNTIF(Crawl!$EC$2:$EC$2001,I1528)&gt;0,"Yes","No"))</f>
        <v/>
      </c>
    </row>
    <row r="1529">
      <c r="G1529">
        <f>IF(A1529="","",IF(LEFT(A1529,4)="http",IFERROR(MID(A1529,FIND("/",A1529,FIND("//",A1529)+2),2000),"/"),A1529))</f>
        <v/>
      </c>
      <c r="H1529">
        <f>IF(G1529="","",IFERROR(LEFT(SUBSTITUTE(G1529,"#","?"),FIND("?",SUBSTITUTE(G1529,"#","?"))-1),G1529))</f>
        <v/>
      </c>
      <c r="I1529">
        <f>IF(H1529="","",LOWER(IF(AND(LEN(H1529)&gt;1,RIGHT(H1529,1)="/"),LEFT(H1529,LEN(H1529)-1),H1529)))</f>
        <v/>
      </c>
      <c r="J1529">
        <f>IF(I1529="","",IFERROR(N(INDEX($A1529:$E1529,1,Rules!$H$16)),0))</f>
        <v/>
      </c>
      <c r="K1529">
        <f>IF(I1529="","",IFERROR(N(INDEX($A1529:$E1529,1,Rules!$H$17)),0))</f>
        <v/>
      </c>
      <c r="L1529">
        <f>IF(I1529="","",IFERROR(N(INDEX($A1529:$E1529,1,Rules!$H$18))*K1529,0))</f>
        <v/>
      </c>
      <c r="M1529">
        <f>IF(I1529="","",IF(COUNTIF(Crawl!$EC$2:$EC$2001,I1529)&gt;0,"Yes","No"))</f>
        <v/>
      </c>
    </row>
    <row r="1530">
      <c r="G1530">
        <f>IF(A1530="","",IF(LEFT(A1530,4)="http",IFERROR(MID(A1530,FIND("/",A1530,FIND("//",A1530)+2),2000),"/"),A1530))</f>
        <v/>
      </c>
      <c r="H1530">
        <f>IF(G1530="","",IFERROR(LEFT(SUBSTITUTE(G1530,"#","?"),FIND("?",SUBSTITUTE(G1530,"#","?"))-1),G1530))</f>
        <v/>
      </c>
      <c r="I1530">
        <f>IF(H1530="","",LOWER(IF(AND(LEN(H1530)&gt;1,RIGHT(H1530,1)="/"),LEFT(H1530,LEN(H1530)-1),H1530)))</f>
        <v/>
      </c>
      <c r="J1530">
        <f>IF(I1530="","",IFERROR(N(INDEX($A1530:$E1530,1,Rules!$H$16)),0))</f>
        <v/>
      </c>
      <c r="K1530">
        <f>IF(I1530="","",IFERROR(N(INDEX($A1530:$E1530,1,Rules!$H$17)),0))</f>
        <v/>
      </c>
      <c r="L1530">
        <f>IF(I1530="","",IFERROR(N(INDEX($A1530:$E1530,1,Rules!$H$18))*K1530,0))</f>
        <v/>
      </c>
      <c r="M1530">
        <f>IF(I1530="","",IF(COUNTIF(Crawl!$EC$2:$EC$2001,I1530)&gt;0,"Yes","No"))</f>
        <v/>
      </c>
    </row>
    <row r="1531">
      <c r="G1531">
        <f>IF(A1531="","",IF(LEFT(A1531,4)="http",IFERROR(MID(A1531,FIND("/",A1531,FIND("//",A1531)+2),2000),"/"),A1531))</f>
        <v/>
      </c>
      <c r="H1531">
        <f>IF(G1531="","",IFERROR(LEFT(SUBSTITUTE(G1531,"#","?"),FIND("?",SUBSTITUTE(G1531,"#","?"))-1),G1531))</f>
        <v/>
      </c>
      <c r="I1531">
        <f>IF(H1531="","",LOWER(IF(AND(LEN(H1531)&gt;1,RIGHT(H1531,1)="/"),LEFT(H1531,LEN(H1531)-1),H1531)))</f>
        <v/>
      </c>
      <c r="J1531">
        <f>IF(I1531="","",IFERROR(N(INDEX($A1531:$E1531,1,Rules!$H$16)),0))</f>
        <v/>
      </c>
      <c r="K1531">
        <f>IF(I1531="","",IFERROR(N(INDEX($A1531:$E1531,1,Rules!$H$17)),0))</f>
        <v/>
      </c>
      <c r="L1531">
        <f>IF(I1531="","",IFERROR(N(INDEX($A1531:$E1531,1,Rules!$H$18))*K1531,0))</f>
        <v/>
      </c>
      <c r="M1531">
        <f>IF(I1531="","",IF(COUNTIF(Crawl!$EC$2:$EC$2001,I1531)&gt;0,"Yes","No"))</f>
        <v/>
      </c>
    </row>
    <row r="1532">
      <c r="G1532">
        <f>IF(A1532="","",IF(LEFT(A1532,4)="http",IFERROR(MID(A1532,FIND("/",A1532,FIND("//",A1532)+2),2000),"/"),A1532))</f>
        <v/>
      </c>
      <c r="H1532">
        <f>IF(G1532="","",IFERROR(LEFT(SUBSTITUTE(G1532,"#","?"),FIND("?",SUBSTITUTE(G1532,"#","?"))-1),G1532))</f>
        <v/>
      </c>
      <c r="I1532">
        <f>IF(H1532="","",LOWER(IF(AND(LEN(H1532)&gt;1,RIGHT(H1532,1)="/"),LEFT(H1532,LEN(H1532)-1),H1532)))</f>
        <v/>
      </c>
      <c r="J1532">
        <f>IF(I1532="","",IFERROR(N(INDEX($A1532:$E1532,1,Rules!$H$16)),0))</f>
        <v/>
      </c>
      <c r="K1532">
        <f>IF(I1532="","",IFERROR(N(INDEX($A1532:$E1532,1,Rules!$H$17)),0))</f>
        <v/>
      </c>
      <c r="L1532">
        <f>IF(I1532="","",IFERROR(N(INDEX($A1532:$E1532,1,Rules!$H$18))*K1532,0))</f>
        <v/>
      </c>
      <c r="M1532">
        <f>IF(I1532="","",IF(COUNTIF(Crawl!$EC$2:$EC$2001,I1532)&gt;0,"Yes","No"))</f>
        <v/>
      </c>
    </row>
    <row r="1533">
      <c r="G1533">
        <f>IF(A1533="","",IF(LEFT(A1533,4)="http",IFERROR(MID(A1533,FIND("/",A1533,FIND("//",A1533)+2),2000),"/"),A1533))</f>
        <v/>
      </c>
      <c r="H1533">
        <f>IF(G1533="","",IFERROR(LEFT(SUBSTITUTE(G1533,"#","?"),FIND("?",SUBSTITUTE(G1533,"#","?"))-1),G1533))</f>
        <v/>
      </c>
      <c r="I1533">
        <f>IF(H1533="","",LOWER(IF(AND(LEN(H1533)&gt;1,RIGHT(H1533,1)="/"),LEFT(H1533,LEN(H1533)-1),H1533)))</f>
        <v/>
      </c>
      <c r="J1533">
        <f>IF(I1533="","",IFERROR(N(INDEX($A1533:$E1533,1,Rules!$H$16)),0))</f>
        <v/>
      </c>
      <c r="K1533">
        <f>IF(I1533="","",IFERROR(N(INDEX($A1533:$E1533,1,Rules!$H$17)),0))</f>
        <v/>
      </c>
      <c r="L1533">
        <f>IF(I1533="","",IFERROR(N(INDEX($A1533:$E1533,1,Rules!$H$18))*K1533,0))</f>
        <v/>
      </c>
      <c r="M1533">
        <f>IF(I1533="","",IF(COUNTIF(Crawl!$EC$2:$EC$2001,I1533)&gt;0,"Yes","No"))</f>
        <v/>
      </c>
    </row>
    <row r="1534">
      <c r="G1534">
        <f>IF(A1534="","",IF(LEFT(A1534,4)="http",IFERROR(MID(A1534,FIND("/",A1534,FIND("//",A1534)+2),2000),"/"),A1534))</f>
        <v/>
      </c>
      <c r="H1534">
        <f>IF(G1534="","",IFERROR(LEFT(SUBSTITUTE(G1534,"#","?"),FIND("?",SUBSTITUTE(G1534,"#","?"))-1),G1534))</f>
        <v/>
      </c>
      <c r="I1534">
        <f>IF(H1534="","",LOWER(IF(AND(LEN(H1534)&gt;1,RIGHT(H1534,1)="/"),LEFT(H1534,LEN(H1534)-1),H1534)))</f>
        <v/>
      </c>
      <c r="J1534">
        <f>IF(I1534="","",IFERROR(N(INDEX($A1534:$E1534,1,Rules!$H$16)),0))</f>
        <v/>
      </c>
      <c r="K1534">
        <f>IF(I1534="","",IFERROR(N(INDEX($A1534:$E1534,1,Rules!$H$17)),0))</f>
        <v/>
      </c>
      <c r="L1534">
        <f>IF(I1534="","",IFERROR(N(INDEX($A1534:$E1534,1,Rules!$H$18))*K1534,0))</f>
        <v/>
      </c>
      <c r="M1534">
        <f>IF(I1534="","",IF(COUNTIF(Crawl!$EC$2:$EC$2001,I1534)&gt;0,"Yes","No"))</f>
        <v/>
      </c>
    </row>
    <row r="1535">
      <c r="G1535">
        <f>IF(A1535="","",IF(LEFT(A1535,4)="http",IFERROR(MID(A1535,FIND("/",A1535,FIND("//",A1535)+2),2000),"/"),A1535))</f>
        <v/>
      </c>
      <c r="H1535">
        <f>IF(G1535="","",IFERROR(LEFT(SUBSTITUTE(G1535,"#","?"),FIND("?",SUBSTITUTE(G1535,"#","?"))-1),G1535))</f>
        <v/>
      </c>
      <c r="I1535">
        <f>IF(H1535="","",LOWER(IF(AND(LEN(H1535)&gt;1,RIGHT(H1535,1)="/"),LEFT(H1535,LEN(H1535)-1),H1535)))</f>
        <v/>
      </c>
      <c r="J1535">
        <f>IF(I1535="","",IFERROR(N(INDEX($A1535:$E1535,1,Rules!$H$16)),0))</f>
        <v/>
      </c>
      <c r="K1535">
        <f>IF(I1535="","",IFERROR(N(INDEX($A1535:$E1535,1,Rules!$H$17)),0))</f>
        <v/>
      </c>
      <c r="L1535">
        <f>IF(I1535="","",IFERROR(N(INDEX($A1535:$E1535,1,Rules!$H$18))*K1535,0))</f>
        <v/>
      </c>
      <c r="M1535">
        <f>IF(I1535="","",IF(COUNTIF(Crawl!$EC$2:$EC$2001,I1535)&gt;0,"Yes","No"))</f>
        <v/>
      </c>
    </row>
    <row r="1536">
      <c r="G1536">
        <f>IF(A1536="","",IF(LEFT(A1536,4)="http",IFERROR(MID(A1536,FIND("/",A1536,FIND("//",A1536)+2),2000),"/"),A1536))</f>
        <v/>
      </c>
      <c r="H1536">
        <f>IF(G1536="","",IFERROR(LEFT(SUBSTITUTE(G1536,"#","?"),FIND("?",SUBSTITUTE(G1536,"#","?"))-1),G1536))</f>
        <v/>
      </c>
      <c r="I1536">
        <f>IF(H1536="","",LOWER(IF(AND(LEN(H1536)&gt;1,RIGHT(H1536,1)="/"),LEFT(H1536,LEN(H1536)-1),H1536)))</f>
        <v/>
      </c>
      <c r="J1536">
        <f>IF(I1536="","",IFERROR(N(INDEX($A1536:$E1536,1,Rules!$H$16)),0))</f>
        <v/>
      </c>
      <c r="K1536">
        <f>IF(I1536="","",IFERROR(N(INDEX($A1536:$E1536,1,Rules!$H$17)),0))</f>
        <v/>
      </c>
      <c r="L1536">
        <f>IF(I1536="","",IFERROR(N(INDEX($A1536:$E1536,1,Rules!$H$18))*K1536,0))</f>
        <v/>
      </c>
      <c r="M1536">
        <f>IF(I1536="","",IF(COUNTIF(Crawl!$EC$2:$EC$2001,I1536)&gt;0,"Yes","No"))</f>
        <v/>
      </c>
    </row>
    <row r="1537">
      <c r="G1537">
        <f>IF(A1537="","",IF(LEFT(A1537,4)="http",IFERROR(MID(A1537,FIND("/",A1537,FIND("//",A1537)+2),2000),"/"),A1537))</f>
        <v/>
      </c>
      <c r="H1537">
        <f>IF(G1537="","",IFERROR(LEFT(SUBSTITUTE(G1537,"#","?"),FIND("?",SUBSTITUTE(G1537,"#","?"))-1),G1537))</f>
        <v/>
      </c>
      <c r="I1537">
        <f>IF(H1537="","",LOWER(IF(AND(LEN(H1537)&gt;1,RIGHT(H1537,1)="/"),LEFT(H1537,LEN(H1537)-1),H1537)))</f>
        <v/>
      </c>
      <c r="J1537">
        <f>IF(I1537="","",IFERROR(N(INDEX($A1537:$E1537,1,Rules!$H$16)),0))</f>
        <v/>
      </c>
      <c r="K1537">
        <f>IF(I1537="","",IFERROR(N(INDEX($A1537:$E1537,1,Rules!$H$17)),0))</f>
        <v/>
      </c>
      <c r="L1537">
        <f>IF(I1537="","",IFERROR(N(INDEX($A1537:$E1537,1,Rules!$H$18))*K1537,0))</f>
        <v/>
      </c>
      <c r="M1537">
        <f>IF(I1537="","",IF(COUNTIF(Crawl!$EC$2:$EC$2001,I1537)&gt;0,"Yes","No"))</f>
        <v/>
      </c>
    </row>
    <row r="1538">
      <c r="G1538">
        <f>IF(A1538="","",IF(LEFT(A1538,4)="http",IFERROR(MID(A1538,FIND("/",A1538,FIND("//",A1538)+2),2000),"/"),A1538))</f>
        <v/>
      </c>
      <c r="H1538">
        <f>IF(G1538="","",IFERROR(LEFT(SUBSTITUTE(G1538,"#","?"),FIND("?",SUBSTITUTE(G1538,"#","?"))-1),G1538))</f>
        <v/>
      </c>
      <c r="I1538">
        <f>IF(H1538="","",LOWER(IF(AND(LEN(H1538)&gt;1,RIGHT(H1538,1)="/"),LEFT(H1538,LEN(H1538)-1),H1538)))</f>
        <v/>
      </c>
      <c r="J1538">
        <f>IF(I1538="","",IFERROR(N(INDEX($A1538:$E1538,1,Rules!$H$16)),0))</f>
        <v/>
      </c>
      <c r="K1538">
        <f>IF(I1538="","",IFERROR(N(INDEX($A1538:$E1538,1,Rules!$H$17)),0))</f>
        <v/>
      </c>
      <c r="L1538">
        <f>IF(I1538="","",IFERROR(N(INDEX($A1538:$E1538,1,Rules!$H$18))*K1538,0))</f>
        <v/>
      </c>
      <c r="M1538">
        <f>IF(I1538="","",IF(COUNTIF(Crawl!$EC$2:$EC$2001,I1538)&gt;0,"Yes","No"))</f>
        <v/>
      </c>
    </row>
    <row r="1539">
      <c r="G1539">
        <f>IF(A1539="","",IF(LEFT(A1539,4)="http",IFERROR(MID(A1539,FIND("/",A1539,FIND("//",A1539)+2),2000),"/"),A1539))</f>
        <v/>
      </c>
      <c r="H1539">
        <f>IF(G1539="","",IFERROR(LEFT(SUBSTITUTE(G1539,"#","?"),FIND("?",SUBSTITUTE(G1539,"#","?"))-1),G1539))</f>
        <v/>
      </c>
      <c r="I1539">
        <f>IF(H1539="","",LOWER(IF(AND(LEN(H1539)&gt;1,RIGHT(H1539,1)="/"),LEFT(H1539,LEN(H1539)-1),H1539)))</f>
        <v/>
      </c>
      <c r="J1539">
        <f>IF(I1539="","",IFERROR(N(INDEX($A1539:$E1539,1,Rules!$H$16)),0))</f>
        <v/>
      </c>
      <c r="K1539">
        <f>IF(I1539="","",IFERROR(N(INDEX($A1539:$E1539,1,Rules!$H$17)),0))</f>
        <v/>
      </c>
      <c r="L1539">
        <f>IF(I1539="","",IFERROR(N(INDEX($A1539:$E1539,1,Rules!$H$18))*K1539,0))</f>
        <v/>
      </c>
      <c r="M1539">
        <f>IF(I1539="","",IF(COUNTIF(Crawl!$EC$2:$EC$2001,I1539)&gt;0,"Yes","No"))</f>
        <v/>
      </c>
    </row>
    <row r="1540">
      <c r="G1540">
        <f>IF(A1540="","",IF(LEFT(A1540,4)="http",IFERROR(MID(A1540,FIND("/",A1540,FIND("//",A1540)+2),2000),"/"),A1540))</f>
        <v/>
      </c>
      <c r="H1540">
        <f>IF(G1540="","",IFERROR(LEFT(SUBSTITUTE(G1540,"#","?"),FIND("?",SUBSTITUTE(G1540,"#","?"))-1),G1540))</f>
        <v/>
      </c>
      <c r="I1540">
        <f>IF(H1540="","",LOWER(IF(AND(LEN(H1540)&gt;1,RIGHT(H1540,1)="/"),LEFT(H1540,LEN(H1540)-1),H1540)))</f>
        <v/>
      </c>
      <c r="J1540">
        <f>IF(I1540="","",IFERROR(N(INDEX($A1540:$E1540,1,Rules!$H$16)),0))</f>
        <v/>
      </c>
      <c r="K1540">
        <f>IF(I1540="","",IFERROR(N(INDEX($A1540:$E1540,1,Rules!$H$17)),0))</f>
        <v/>
      </c>
      <c r="L1540">
        <f>IF(I1540="","",IFERROR(N(INDEX($A1540:$E1540,1,Rules!$H$18))*K1540,0))</f>
        <v/>
      </c>
      <c r="M1540">
        <f>IF(I1540="","",IF(COUNTIF(Crawl!$EC$2:$EC$2001,I1540)&gt;0,"Yes","No"))</f>
        <v/>
      </c>
    </row>
    <row r="1541">
      <c r="G1541">
        <f>IF(A1541="","",IF(LEFT(A1541,4)="http",IFERROR(MID(A1541,FIND("/",A1541,FIND("//",A1541)+2),2000),"/"),A1541))</f>
        <v/>
      </c>
      <c r="H1541">
        <f>IF(G1541="","",IFERROR(LEFT(SUBSTITUTE(G1541,"#","?"),FIND("?",SUBSTITUTE(G1541,"#","?"))-1),G1541))</f>
        <v/>
      </c>
      <c r="I1541">
        <f>IF(H1541="","",LOWER(IF(AND(LEN(H1541)&gt;1,RIGHT(H1541,1)="/"),LEFT(H1541,LEN(H1541)-1),H1541)))</f>
        <v/>
      </c>
      <c r="J1541">
        <f>IF(I1541="","",IFERROR(N(INDEX($A1541:$E1541,1,Rules!$H$16)),0))</f>
        <v/>
      </c>
      <c r="K1541">
        <f>IF(I1541="","",IFERROR(N(INDEX($A1541:$E1541,1,Rules!$H$17)),0))</f>
        <v/>
      </c>
      <c r="L1541">
        <f>IF(I1541="","",IFERROR(N(INDEX($A1541:$E1541,1,Rules!$H$18))*K1541,0))</f>
        <v/>
      </c>
      <c r="M1541">
        <f>IF(I1541="","",IF(COUNTIF(Crawl!$EC$2:$EC$2001,I1541)&gt;0,"Yes","No"))</f>
        <v/>
      </c>
    </row>
    <row r="1542">
      <c r="G1542">
        <f>IF(A1542="","",IF(LEFT(A1542,4)="http",IFERROR(MID(A1542,FIND("/",A1542,FIND("//",A1542)+2),2000),"/"),A1542))</f>
        <v/>
      </c>
      <c r="H1542">
        <f>IF(G1542="","",IFERROR(LEFT(SUBSTITUTE(G1542,"#","?"),FIND("?",SUBSTITUTE(G1542,"#","?"))-1),G1542))</f>
        <v/>
      </c>
      <c r="I1542">
        <f>IF(H1542="","",LOWER(IF(AND(LEN(H1542)&gt;1,RIGHT(H1542,1)="/"),LEFT(H1542,LEN(H1542)-1),H1542)))</f>
        <v/>
      </c>
      <c r="J1542">
        <f>IF(I1542="","",IFERROR(N(INDEX($A1542:$E1542,1,Rules!$H$16)),0))</f>
        <v/>
      </c>
      <c r="K1542">
        <f>IF(I1542="","",IFERROR(N(INDEX($A1542:$E1542,1,Rules!$H$17)),0))</f>
        <v/>
      </c>
      <c r="L1542">
        <f>IF(I1542="","",IFERROR(N(INDEX($A1542:$E1542,1,Rules!$H$18))*K1542,0))</f>
        <v/>
      </c>
      <c r="M1542">
        <f>IF(I1542="","",IF(COUNTIF(Crawl!$EC$2:$EC$2001,I1542)&gt;0,"Yes","No"))</f>
        <v/>
      </c>
    </row>
    <row r="1543">
      <c r="G1543">
        <f>IF(A1543="","",IF(LEFT(A1543,4)="http",IFERROR(MID(A1543,FIND("/",A1543,FIND("//",A1543)+2),2000),"/"),A1543))</f>
        <v/>
      </c>
      <c r="H1543">
        <f>IF(G1543="","",IFERROR(LEFT(SUBSTITUTE(G1543,"#","?"),FIND("?",SUBSTITUTE(G1543,"#","?"))-1),G1543))</f>
        <v/>
      </c>
      <c r="I1543">
        <f>IF(H1543="","",LOWER(IF(AND(LEN(H1543)&gt;1,RIGHT(H1543,1)="/"),LEFT(H1543,LEN(H1543)-1),H1543)))</f>
        <v/>
      </c>
      <c r="J1543">
        <f>IF(I1543="","",IFERROR(N(INDEX($A1543:$E1543,1,Rules!$H$16)),0))</f>
        <v/>
      </c>
      <c r="K1543">
        <f>IF(I1543="","",IFERROR(N(INDEX($A1543:$E1543,1,Rules!$H$17)),0))</f>
        <v/>
      </c>
      <c r="L1543">
        <f>IF(I1543="","",IFERROR(N(INDEX($A1543:$E1543,1,Rules!$H$18))*K1543,0))</f>
        <v/>
      </c>
      <c r="M1543">
        <f>IF(I1543="","",IF(COUNTIF(Crawl!$EC$2:$EC$2001,I1543)&gt;0,"Yes","No"))</f>
        <v/>
      </c>
    </row>
    <row r="1544">
      <c r="G1544">
        <f>IF(A1544="","",IF(LEFT(A1544,4)="http",IFERROR(MID(A1544,FIND("/",A1544,FIND("//",A1544)+2),2000),"/"),A1544))</f>
        <v/>
      </c>
      <c r="H1544">
        <f>IF(G1544="","",IFERROR(LEFT(SUBSTITUTE(G1544,"#","?"),FIND("?",SUBSTITUTE(G1544,"#","?"))-1),G1544))</f>
        <v/>
      </c>
      <c r="I1544">
        <f>IF(H1544="","",LOWER(IF(AND(LEN(H1544)&gt;1,RIGHT(H1544,1)="/"),LEFT(H1544,LEN(H1544)-1),H1544)))</f>
        <v/>
      </c>
      <c r="J1544">
        <f>IF(I1544="","",IFERROR(N(INDEX($A1544:$E1544,1,Rules!$H$16)),0))</f>
        <v/>
      </c>
      <c r="K1544">
        <f>IF(I1544="","",IFERROR(N(INDEX($A1544:$E1544,1,Rules!$H$17)),0))</f>
        <v/>
      </c>
      <c r="L1544">
        <f>IF(I1544="","",IFERROR(N(INDEX($A1544:$E1544,1,Rules!$H$18))*K1544,0))</f>
        <v/>
      </c>
      <c r="M1544">
        <f>IF(I1544="","",IF(COUNTIF(Crawl!$EC$2:$EC$2001,I1544)&gt;0,"Yes","No"))</f>
        <v/>
      </c>
    </row>
    <row r="1545">
      <c r="G1545">
        <f>IF(A1545="","",IF(LEFT(A1545,4)="http",IFERROR(MID(A1545,FIND("/",A1545,FIND("//",A1545)+2),2000),"/"),A1545))</f>
        <v/>
      </c>
      <c r="H1545">
        <f>IF(G1545="","",IFERROR(LEFT(SUBSTITUTE(G1545,"#","?"),FIND("?",SUBSTITUTE(G1545,"#","?"))-1),G1545))</f>
        <v/>
      </c>
      <c r="I1545">
        <f>IF(H1545="","",LOWER(IF(AND(LEN(H1545)&gt;1,RIGHT(H1545,1)="/"),LEFT(H1545,LEN(H1545)-1),H1545)))</f>
        <v/>
      </c>
      <c r="J1545">
        <f>IF(I1545="","",IFERROR(N(INDEX($A1545:$E1545,1,Rules!$H$16)),0))</f>
        <v/>
      </c>
      <c r="K1545">
        <f>IF(I1545="","",IFERROR(N(INDEX($A1545:$E1545,1,Rules!$H$17)),0))</f>
        <v/>
      </c>
      <c r="L1545">
        <f>IF(I1545="","",IFERROR(N(INDEX($A1545:$E1545,1,Rules!$H$18))*K1545,0))</f>
        <v/>
      </c>
      <c r="M1545">
        <f>IF(I1545="","",IF(COUNTIF(Crawl!$EC$2:$EC$2001,I1545)&gt;0,"Yes","No"))</f>
        <v/>
      </c>
    </row>
    <row r="1546">
      <c r="G1546">
        <f>IF(A1546="","",IF(LEFT(A1546,4)="http",IFERROR(MID(A1546,FIND("/",A1546,FIND("//",A1546)+2),2000),"/"),A1546))</f>
        <v/>
      </c>
      <c r="H1546">
        <f>IF(G1546="","",IFERROR(LEFT(SUBSTITUTE(G1546,"#","?"),FIND("?",SUBSTITUTE(G1546,"#","?"))-1),G1546))</f>
        <v/>
      </c>
      <c r="I1546">
        <f>IF(H1546="","",LOWER(IF(AND(LEN(H1546)&gt;1,RIGHT(H1546,1)="/"),LEFT(H1546,LEN(H1546)-1),H1546)))</f>
        <v/>
      </c>
      <c r="J1546">
        <f>IF(I1546="","",IFERROR(N(INDEX($A1546:$E1546,1,Rules!$H$16)),0))</f>
        <v/>
      </c>
      <c r="K1546">
        <f>IF(I1546="","",IFERROR(N(INDEX($A1546:$E1546,1,Rules!$H$17)),0))</f>
        <v/>
      </c>
      <c r="L1546">
        <f>IF(I1546="","",IFERROR(N(INDEX($A1546:$E1546,1,Rules!$H$18))*K1546,0))</f>
        <v/>
      </c>
      <c r="M1546">
        <f>IF(I1546="","",IF(COUNTIF(Crawl!$EC$2:$EC$2001,I1546)&gt;0,"Yes","No"))</f>
        <v/>
      </c>
    </row>
    <row r="1547">
      <c r="G1547">
        <f>IF(A1547="","",IF(LEFT(A1547,4)="http",IFERROR(MID(A1547,FIND("/",A1547,FIND("//",A1547)+2),2000),"/"),A1547))</f>
        <v/>
      </c>
      <c r="H1547">
        <f>IF(G1547="","",IFERROR(LEFT(SUBSTITUTE(G1547,"#","?"),FIND("?",SUBSTITUTE(G1547,"#","?"))-1),G1547))</f>
        <v/>
      </c>
      <c r="I1547">
        <f>IF(H1547="","",LOWER(IF(AND(LEN(H1547)&gt;1,RIGHT(H1547,1)="/"),LEFT(H1547,LEN(H1547)-1),H1547)))</f>
        <v/>
      </c>
      <c r="J1547">
        <f>IF(I1547="","",IFERROR(N(INDEX($A1547:$E1547,1,Rules!$H$16)),0))</f>
        <v/>
      </c>
      <c r="K1547">
        <f>IF(I1547="","",IFERROR(N(INDEX($A1547:$E1547,1,Rules!$H$17)),0))</f>
        <v/>
      </c>
      <c r="L1547">
        <f>IF(I1547="","",IFERROR(N(INDEX($A1547:$E1547,1,Rules!$H$18))*K1547,0))</f>
        <v/>
      </c>
      <c r="M1547">
        <f>IF(I1547="","",IF(COUNTIF(Crawl!$EC$2:$EC$2001,I1547)&gt;0,"Yes","No"))</f>
        <v/>
      </c>
    </row>
    <row r="1548">
      <c r="G1548">
        <f>IF(A1548="","",IF(LEFT(A1548,4)="http",IFERROR(MID(A1548,FIND("/",A1548,FIND("//",A1548)+2),2000),"/"),A1548))</f>
        <v/>
      </c>
      <c r="H1548">
        <f>IF(G1548="","",IFERROR(LEFT(SUBSTITUTE(G1548,"#","?"),FIND("?",SUBSTITUTE(G1548,"#","?"))-1),G1548))</f>
        <v/>
      </c>
      <c r="I1548">
        <f>IF(H1548="","",LOWER(IF(AND(LEN(H1548)&gt;1,RIGHT(H1548,1)="/"),LEFT(H1548,LEN(H1548)-1),H1548)))</f>
        <v/>
      </c>
      <c r="J1548">
        <f>IF(I1548="","",IFERROR(N(INDEX($A1548:$E1548,1,Rules!$H$16)),0))</f>
        <v/>
      </c>
      <c r="K1548">
        <f>IF(I1548="","",IFERROR(N(INDEX($A1548:$E1548,1,Rules!$H$17)),0))</f>
        <v/>
      </c>
      <c r="L1548">
        <f>IF(I1548="","",IFERROR(N(INDEX($A1548:$E1548,1,Rules!$H$18))*K1548,0))</f>
        <v/>
      </c>
      <c r="M1548">
        <f>IF(I1548="","",IF(COUNTIF(Crawl!$EC$2:$EC$2001,I1548)&gt;0,"Yes","No"))</f>
        <v/>
      </c>
    </row>
    <row r="1549">
      <c r="G1549">
        <f>IF(A1549="","",IF(LEFT(A1549,4)="http",IFERROR(MID(A1549,FIND("/",A1549,FIND("//",A1549)+2),2000),"/"),A1549))</f>
        <v/>
      </c>
      <c r="H1549">
        <f>IF(G1549="","",IFERROR(LEFT(SUBSTITUTE(G1549,"#","?"),FIND("?",SUBSTITUTE(G1549,"#","?"))-1),G1549))</f>
        <v/>
      </c>
      <c r="I1549">
        <f>IF(H1549="","",LOWER(IF(AND(LEN(H1549)&gt;1,RIGHT(H1549,1)="/"),LEFT(H1549,LEN(H1549)-1),H1549)))</f>
        <v/>
      </c>
      <c r="J1549">
        <f>IF(I1549="","",IFERROR(N(INDEX($A1549:$E1549,1,Rules!$H$16)),0))</f>
        <v/>
      </c>
      <c r="K1549">
        <f>IF(I1549="","",IFERROR(N(INDEX($A1549:$E1549,1,Rules!$H$17)),0))</f>
        <v/>
      </c>
      <c r="L1549">
        <f>IF(I1549="","",IFERROR(N(INDEX($A1549:$E1549,1,Rules!$H$18))*K1549,0))</f>
        <v/>
      </c>
      <c r="M1549">
        <f>IF(I1549="","",IF(COUNTIF(Crawl!$EC$2:$EC$2001,I1549)&gt;0,"Yes","No"))</f>
        <v/>
      </c>
    </row>
    <row r="1550">
      <c r="G1550">
        <f>IF(A1550="","",IF(LEFT(A1550,4)="http",IFERROR(MID(A1550,FIND("/",A1550,FIND("//",A1550)+2),2000),"/"),A1550))</f>
        <v/>
      </c>
      <c r="H1550">
        <f>IF(G1550="","",IFERROR(LEFT(SUBSTITUTE(G1550,"#","?"),FIND("?",SUBSTITUTE(G1550,"#","?"))-1),G1550))</f>
        <v/>
      </c>
      <c r="I1550">
        <f>IF(H1550="","",LOWER(IF(AND(LEN(H1550)&gt;1,RIGHT(H1550,1)="/"),LEFT(H1550,LEN(H1550)-1),H1550)))</f>
        <v/>
      </c>
      <c r="J1550">
        <f>IF(I1550="","",IFERROR(N(INDEX($A1550:$E1550,1,Rules!$H$16)),0))</f>
        <v/>
      </c>
      <c r="K1550">
        <f>IF(I1550="","",IFERROR(N(INDEX($A1550:$E1550,1,Rules!$H$17)),0))</f>
        <v/>
      </c>
      <c r="L1550">
        <f>IF(I1550="","",IFERROR(N(INDEX($A1550:$E1550,1,Rules!$H$18))*K1550,0))</f>
        <v/>
      </c>
      <c r="M1550">
        <f>IF(I1550="","",IF(COUNTIF(Crawl!$EC$2:$EC$2001,I1550)&gt;0,"Yes","No"))</f>
        <v/>
      </c>
    </row>
    <row r="1551">
      <c r="G1551">
        <f>IF(A1551="","",IF(LEFT(A1551,4)="http",IFERROR(MID(A1551,FIND("/",A1551,FIND("//",A1551)+2),2000),"/"),A1551))</f>
        <v/>
      </c>
      <c r="H1551">
        <f>IF(G1551="","",IFERROR(LEFT(SUBSTITUTE(G1551,"#","?"),FIND("?",SUBSTITUTE(G1551,"#","?"))-1),G1551))</f>
        <v/>
      </c>
      <c r="I1551">
        <f>IF(H1551="","",LOWER(IF(AND(LEN(H1551)&gt;1,RIGHT(H1551,1)="/"),LEFT(H1551,LEN(H1551)-1),H1551)))</f>
        <v/>
      </c>
      <c r="J1551">
        <f>IF(I1551="","",IFERROR(N(INDEX($A1551:$E1551,1,Rules!$H$16)),0))</f>
        <v/>
      </c>
      <c r="K1551">
        <f>IF(I1551="","",IFERROR(N(INDEX($A1551:$E1551,1,Rules!$H$17)),0))</f>
        <v/>
      </c>
      <c r="L1551">
        <f>IF(I1551="","",IFERROR(N(INDEX($A1551:$E1551,1,Rules!$H$18))*K1551,0))</f>
        <v/>
      </c>
      <c r="M1551">
        <f>IF(I1551="","",IF(COUNTIF(Crawl!$EC$2:$EC$2001,I1551)&gt;0,"Yes","No"))</f>
        <v/>
      </c>
    </row>
    <row r="1552">
      <c r="G1552">
        <f>IF(A1552="","",IF(LEFT(A1552,4)="http",IFERROR(MID(A1552,FIND("/",A1552,FIND("//",A1552)+2),2000),"/"),A1552))</f>
        <v/>
      </c>
      <c r="H1552">
        <f>IF(G1552="","",IFERROR(LEFT(SUBSTITUTE(G1552,"#","?"),FIND("?",SUBSTITUTE(G1552,"#","?"))-1),G1552))</f>
        <v/>
      </c>
      <c r="I1552">
        <f>IF(H1552="","",LOWER(IF(AND(LEN(H1552)&gt;1,RIGHT(H1552,1)="/"),LEFT(H1552,LEN(H1552)-1),H1552)))</f>
        <v/>
      </c>
      <c r="J1552">
        <f>IF(I1552="","",IFERROR(N(INDEX($A1552:$E1552,1,Rules!$H$16)),0))</f>
        <v/>
      </c>
      <c r="K1552">
        <f>IF(I1552="","",IFERROR(N(INDEX($A1552:$E1552,1,Rules!$H$17)),0))</f>
        <v/>
      </c>
      <c r="L1552">
        <f>IF(I1552="","",IFERROR(N(INDEX($A1552:$E1552,1,Rules!$H$18))*K1552,0))</f>
        <v/>
      </c>
      <c r="M1552">
        <f>IF(I1552="","",IF(COUNTIF(Crawl!$EC$2:$EC$2001,I1552)&gt;0,"Yes","No"))</f>
        <v/>
      </c>
    </row>
    <row r="1553">
      <c r="G1553">
        <f>IF(A1553="","",IF(LEFT(A1553,4)="http",IFERROR(MID(A1553,FIND("/",A1553,FIND("//",A1553)+2),2000),"/"),A1553))</f>
        <v/>
      </c>
      <c r="H1553">
        <f>IF(G1553="","",IFERROR(LEFT(SUBSTITUTE(G1553,"#","?"),FIND("?",SUBSTITUTE(G1553,"#","?"))-1),G1553))</f>
        <v/>
      </c>
      <c r="I1553">
        <f>IF(H1553="","",LOWER(IF(AND(LEN(H1553)&gt;1,RIGHT(H1553,1)="/"),LEFT(H1553,LEN(H1553)-1),H1553)))</f>
        <v/>
      </c>
      <c r="J1553">
        <f>IF(I1553="","",IFERROR(N(INDEX($A1553:$E1553,1,Rules!$H$16)),0))</f>
        <v/>
      </c>
      <c r="K1553">
        <f>IF(I1553="","",IFERROR(N(INDEX($A1553:$E1553,1,Rules!$H$17)),0))</f>
        <v/>
      </c>
      <c r="L1553">
        <f>IF(I1553="","",IFERROR(N(INDEX($A1553:$E1553,1,Rules!$H$18))*K1553,0))</f>
        <v/>
      </c>
      <c r="M1553">
        <f>IF(I1553="","",IF(COUNTIF(Crawl!$EC$2:$EC$2001,I1553)&gt;0,"Yes","No"))</f>
        <v/>
      </c>
    </row>
    <row r="1554">
      <c r="G1554">
        <f>IF(A1554="","",IF(LEFT(A1554,4)="http",IFERROR(MID(A1554,FIND("/",A1554,FIND("//",A1554)+2),2000),"/"),A1554))</f>
        <v/>
      </c>
      <c r="H1554">
        <f>IF(G1554="","",IFERROR(LEFT(SUBSTITUTE(G1554,"#","?"),FIND("?",SUBSTITUTE(G1554,"#","?"))-1),G1554))</f>
        <v/>
      </c>
      <c r="I1554">
        <f>IF(H1554="","",LOWER(IF(AND(LEN(H1554)&gt;1,RIGHT(H1554,1)="/"),LEFT(H1554,LEN(H1554)-1),H1554)))</f>
        <v/>
      </c>
      <c r="J1554">
        <f>IF(I1554="","",IFERROR(N(INDEX($A1554:$E1554,1,Rules!$H$16)),0))</f>
        <v/>
      </c>
      <c r="K1554">
        <f>IF(I1554="","",IFERROR(N(INDEX($A1554:$E1554,1,Rules!$H$17)),0))</f>
        <v/>
      </c>
      <c r="L1554">
        <f>IF(I1554="","",IFERROR(N(INDEX($A1554:$E1554,1,Rules!$H$18))*K1554,0))</f>
        <v/>
      </c>
      <c r="M1554">
        <f>IF(I1554="","",IF(COUNTIF(Crawl!$EC$2:$EC$2001,I1554)&gt;0,"Yes","No"))</f>
        <v/>
      </c>
    </row>
    <row r="1555">
      <c r="G1555">
        <f>IF(A1555="","",IF(LEFT(A1555,4)="http",IFERROR(MID(A1555,FIND("/",A1555,FIND("//",A1555)+2),2000),"/"),A1555))</f>
        <v/>
      </c>
      <c r="H1555">
        <f>IF(G1555="","",IFERROR(LEFT(SUBSTITUTE(G1555,"#","?"),FIND("?",SUBSTITUTE(G1555,"#","?"))-1),G1555))</f>
        <v/>
      </c>
      <c r="I1555">
        <f>IF(H1555="","",LOWER(IF(AND(LEN(H1555)&gt;1,RIGHT(H1555,1)="/"),LEFT(H1555,LEN(H1555)-1),H1555)))</f>
        <v/>
      </c>
      <c r="J1555">
        <f>IF(I1555="","",IFERROR(N(INDEX($A1555:$E1555,1,Rules!$H$16)),0))</f>
        <v/>
      </c>
      <c r="K1555">
        <f>IF(I1555="","",IFERROR(N(INDEX($A1555:$E1555,1,Rules!$H$17)),0))</f>
        <v/>
      </c>
      <c r="L1555">
        <f>IF(I1555="","",IFERROR(N(INDEX($A1555:$E1555,1,Rules!$H$18))*K1555,0))</f>
        <v/>
      </c>
      <c r="M1555">
        <f>IF(I1555="","",IF(COUNTIF(Crawl!$EC$2:$EC$2001,I1555)&gt;0,"Yes","No"))</f>
        <v/>
      </c>
    </row>
    <row r="1556">
      <c r="G1556">
        <f>IF(A1556="","",IF(LEFT(A1556,4)="http",IFERROR(MID(A1556,FIND("/",A1556,FIND("//",A1556)+2),2000),"/"),A1556))</f>
        <v/>
      </c>
      <c r="H1556">
        <f>IF(G1556="","",IFERROR(LEFT(SUBSTITUTE(G1556,"#","?"),FIND("?",SUBSTITUTE(G1556,"#","?"))-1),G1556))</f>
        <v/>
      </c>
      <c r="I1556">
        <f>IF(H1556="","",LOWER(IF(AND(LEN(H1556)&gt;1,RIGHT(H1556,1)="/"),LEFT(H1556,LEN(H1556)-1),H1556)))</f>
        <v/>
      </c>
      <c r="J1556">
        <f>IF(I1556="","",IFERROR(N(INDEX($A1556:$E1556,1,Rules!$H$16)),0))</f>
        <v/>
      </c>
      <c r="K1556">
        <f>IF(I1556="","",IFERROR(N(INDEX($A1556:$E1556,1,Rules!$H$17)),0))</f>
        <v/>
      </c>
      <c r="L1556">
        <f>IF(I1556="","",IFERROR(N(INDEX($A1556:$E1556,1,Rules!$H$18))*K1556,0))</f>
        <v/>
      </c>
      <c r="M1556">
        <f>IF(I1556="","",IF(COUNTIF(Crawl!$EC$2:$EC$2001,I1556)&gt;0,"Yes","No"))</f>
        <v/>
      </c>
    </row>
    <row r="1557">
      <c r="G1557">
        <f>IF(A1557="","",IF(LEFT(A1557,4)="http",IFERROR(MID(A1557,FIND("/",A1557,FIND("//",A1557)+2),2000),"/"),A1557))</f>
        <v/>
      </c>
      <c r="H1557">
        <f>IF(G1557="","",IFERROR(LEFT(SUBSTITUTE(G1557,"#","?"),FIND("?",SUBSTITUTE(G1557,"#","?"))-1),G1557))</f>
        <v/>
      </c>
      <c r="I1557">
        <f>IF(H1557="","",LOWER(IF(AND(LEN(H1557)&gt;1,RIGHT(H1557,1)="/"),LEFT(H1557,LEN(H1557)-1),H1557)))</f>
        <v/>
      </c>
      <c r="J1557">
        <f>IF(I1557="","",IFERROR(N(INDEX($A1557:$E1557,1,Rules!$H$16)),0))</f>
        <v/>
      </c>
      <c r="K1557">
        <f>IF(I1557="","",IFERROR(N(INDEX($A1557:$E1557,1,Rules!$H$17)),0))</f>
        <v/>
      </c>
      <c r="L1557">
        <f>IF(I1557="","",IFERROR(N(INDEX($A1557:$E1557,1,Rules!$H$18))*K1557,0))</f>
        <v/>
      </c>
      <c r="M1557">
        <f>IF(I1557="","",IF(COUNTIF(Crawl!$EC$2:$EC$2001,I1557)&gt;0,"Yes","No"))</f>
        <v/>
      </c>
    </row>
    <row r="1558">
      <c r="G1558">
        <f>IF(A1558="","",IF(LEFT(A1558,4)="http",IFERROR(MID(A1558,FIND("/",A1558,FIND("//",A1558)+2),2000),"/"),A1558))</f>
        <v/>
      </c>
      <c r="H1558">
        <f>IF(G1558="","",IFERROR(LEFT(SUBSTITUTE(G1558,"#","?"),FIND("?",SUBSTITUTE(G1558,"#","?"))-1),G1558))</f>
        <v/>
      </c>
      <c r="I1558">
        <f>IF(H1558="","",LOWER(IF(AND(LEN(H1558)&gt;1,RIGHT(H1558,1)="/"),LEFT(H1558,LEN(H1558)-1),H1558)))</f>
        <v/>
      </c>
      <c r="J1558">
        <f>IF(I1558="","",IFERROR(N(INDEX($A1558:$E1558,1,Rules!$H$16)),0))</f>
        <v/>
      </c>
      <c r="K1558">
        <f>IF(I1558="","",IFERROR(N(INDEX($A1558:$E1558,1,Rules!$H$17)),0))</f>
        <v/>
      </c>
      <c r="L1558">
        <f>IF(I1558="","",IFERROR(N(INDEX($A1558:$E1558,1,Rules!$H$18))*K1558,0))</f>
        <v/>
      </c>
      <c r="M1558">
        <f>IF(I1558="","",IF(COUNTIF(Crawl!$EC$2:$EC$2001,I1558)&gt;0,"Yes","No"))</f>
        <v/>
      </c>
    </row>
    <row r="1559">
      <c r="G1559">
        <f>IF(A1559="","",IF(LEFT(A1559,4)="http",IFERROR(MID(A1559,FIND("/",A1559,FIND("//",A1559)+2),2000),"/"),A1559))</f>
        <v/>
      </c>
      <c r="H1559">
        <f>IF(G1559="","",IFERROR(LEFT(SUBSTITUTE(G1559,"#","?"),FIND("?",SUBSTITUTE(G1559,"#","?"))-1),G1559))</f>
        <v/>
      </c>
      <c r="I1559">
        <f>IF(H1559="","",LOWER(IF(AND(LEN(H1559)&gt;1,RIGHT(H1559,1)="/"),LEFT(H1559,LEN(H1559)-1),H1559)))</f>
        <v/>
      </c>
      <c r="J1559">
        <f>IF(I1559="","",IFERROR(N(INDEX($A1559:$E1559,1,Rules!$H$16)),0))</f>
        <v/>
      </c>
      <c r="K1559">
        <f>IF(I1559="","",IFERROR(N(INDEX($A1559:$E1559,1,Rules!$H$17)),0))</f>
        <v/>
      </c>
      <c r="L1559">
        <f>IF(I1559="","",IFERROR(N(INDEX($A1559:$E1559,1,Rules!$H$18))*K1559,0))</f>
        <v/>
      </c>
      <c r="M1559">
        <f>IF(I1559="","",IF(COUNTIF(Crawl!$EC$2:$EC$2001,I1559)&gt;0,"Yes","No"))</f>
        <v/>
      </c>
    </row>
    <row r="1560">
      <c r="G1560">
        <f>IF(A1560="","",IF(LEFT(A1560,4)="http",IFERROR(MID(A1560,FIND("/",A1560,FIND("//",A1560)+2),2000),"/"),A1560))</f>
        <v/>
      </c>
      <c r="H1560">
        <f>IF(G1560="","",IFERROR(LEFT(SUBSTITUTE(G1560,"#","?"),FIND("?",SUBSTITUTE(G1560,"#","?"))-1),G1560))</f>
        <v/>
      </c>
      <c r="I1560">
        <f>IF(H1560="","",LOWER(IF(AND(LEN(H1560)&gt;1,RIGHT(H1560,1)="/"),LEFT(H1560,LEN(H1560)-1),H1560)))</f>
        <v/>
      </c>
      <c r="J1560">
        <f>IF(I1560="","",IFERROR(N(INDEX($A1560:$E1560,1,Rules!$H$16)),0))</f>
        <v/>
      </c>
      <c r="K1560">
        <f>IF(I1560="","",IFERROR(N(INDEX($A1560:$E1560,1,Rules!$H$17)),0))</f>
        <v/>
      </c>
      <c r="L1560">
        <f>IF(I1560="","",IFERROR(N(INDEX($A1560:$E1560,1,Rules!$H$18))*K1560,0))</f>
        <v/>
      </c>
      <c r="M1560">
        <f>IF(I1560="","",IF(COUNTIF(Crawl!$EC$2:$EC$2001,I1560)&gt;0,"Yes","No"))</f>
        <v/>
      </c>
    </row>
    <row r="1561">
      <c r="G1561">
        <f>IF(A1561="","",IF(LEFT(A1561,4)="http",IFERROR(MID(A1561,FIND("/",A1561,FIND("//",A1561)+2),2000),"/"),A1561))</f>
        <v/>
      </c>
      <c r="H1561">
        <f>IF(G1561="","",IFERROR(LEFT(SUBSTITUTE(G1561,"#","?"),FIND("?",SUBSTITUTE(G1561,"#","?"))-1),G1561))</f>
        <v/>
      </c>
      <c r="I1561">
        <f>IF(H1561="","",LOWER(IF(AND(LEN(H1561)&gt;1,RIGHT(H1561,1)="/"),LEFT(H1561,LEN(H1561)-1),H1561)))</f>
        <v/>
      </c>
      <c r="J1561">
        <f>IF(I1561="","",IFERROR(N(INDEX($A1561:$E1561,1,Rules!$H$16)),0))</f>
        <v/>
      </c>
      <c r="K1561">
        <f>IF(I1561="","",IFERROR(N(INDEX($A1561:$E1561,1,Rules!$H$17)),0))</f>
        <v/>
      </c>
      <c r="L1561">
        <f>IF(I1561="","",IFERROR(N(INDEX($A1561:$E1561,1,Rules!$H$18))*K1561,0))</f>
        <v/>
      </c>
      <c r="M1561">
        <f>IF(I1561="","",IF(COUNTIF(Crawl!$EC$2:$EC$2001,I1561)&gt;0,"Yes","No"))</f>
        <v/>
      </c>
    </row>
    <row r="1562">
      <c r="G1562">
        <f>IF(A1562="","",IF(LEFT(A1562,4)="http",IFERROR(MID(A1562,FIND("/",A1562,FIND("//",A1562)+2),2000),"/"),A1562))</f>
        <v/>
      </c>
      <c r="H1562">
        <f>IF(G1562="","",IFERROR(LEFT(SUBSTITUTE(G1562,"#","?"),FIND("?",SUBSTITUTE(G1562,"#","?"))-1),G1562))</f>
        <v/>
      </c>
      <c r="I1562">
        <f>IF(H1562="","",LOWER(IF(AND(LEN(H1562)&gt;1,RIGHT(H1562,1)="/"),LEFT(H1562,LEN(H1562)-1),H1562)))</f>
        <v/>
      </c>
      <c r="J1562">
        <f>IF(I1562="","",IFERROR(N(INDEX($A1562:$E1562,1,Rules!$H$16)),0))</f>
        <v/>
      </c>
      <c r="K1562">
        <f>IF(I1562="","",IFERROR(N(INDEX($A1562:$E1562,1,Rules!$H$17)),0))</f>
        <v/>
      </c>
      <c r="L1562">
        <f>IF(I1562="","",IFERROR(N(INDEX($A1562:$E1562,1,Rules!$H$18))*K1562,0))</f>
        <v/>
      </c>
      <c r="M1562">
        <f>IF(I1562="","",IF(COUNTIF(Crawl!$EC$2:$EC$2001,I1562)&gt;0,"Yes","No"))</f>
        <v/>
      </c>
    </row>
    <row r="1563">
      <c r="G1563">
        <f>IF(A1563="","",IF(LEFT(A1563,4)="http",IFERROR(MID(A1563,FIND("/",A1563,FIND("//",A1563)+2),2000),"/"),A1563))</f>
        <v/>
      </c>
      <c r="H1563">
        <f>IF(G1563="","",IFERROR(LEFT(SUBSTITUTE(G1563,"#","?"),FIND("?",SUBSTITUTE(G1563,"#","?"))-1),G1563))</f>
        <v/>
      </c>
      <c r="I1563">
        <f>IF(H1563="","",LOWER(IF(AND(LEN(H1563)&gt;1,RIGHT(H1563,1)="/"),LEFT(H1563,LEN(H1563)-1),H1563)))</f>
        <v/>
      </c>
      <c r="J1563">
        <f>IF(I1563="","",IFERROR(N(INDEX($A1563:$E1563,1,Rules!$H$16)),0))</f>
        <v/>
      </c>
      <c r="K1563">
        <f>IF(I1563="","",IFERROR(N(INDEX($A1563:$E1563,1,Rules!$H$17)),0))</f>
        <v/>
      </c>
      <c r="L1563">
        <f>IF(I1563="","",IFERROR(N(INDEX($A1563:$E1563,1,Rules!$H$18))*K1563,0))</f>
        <v/>
      </c>
      <c r="M1563">
        <f>IF(I1563="","",IF(COUNTIF(Crawl!$EC$2:$EC$2001,I1563)&gt;0,"Yes","No"))</f>
        <v/>
      </c>
    </row>
    <row r="1564">
      <c r="G1564">
        <f>IF(A1564="","",IF(LEFT(A1564,4)="http",IFERROR(MID(A1564,FIND("/",A1564,FIND("//",A1564)+2),2000),"/"),A1564))</f>
        <v/>
      </c>
      <c r="H1564">
        <f>IF(G1564="","",IFERROR(LEFT(SUBSTITUTE(G1564,"#","?"),FIND("?",SUBSTITUTE(G1564,"#","?"))-1),G1564))</f>
        <v/>
      </c>
      <c r="I1564">
        <f>IF(H1564="","",LOWER(IF(AND(LEN(H1564)&gt;1,RIGHT(H1564,1)="/"),LEFT(H1564,LEN(H1564)-1),H1564)))</f>
        <v/>
      </c>
      <c r="J1564">
        <f>IF(I1564="","",IFERROR(N(INDEX($A1564:$E1564,1,Rules!$H$16)),0))</f>
        <v/>
      </c>
      <c r="K1564">
        <f>IF(I1564="","",IFERROR(N(INDEX($A1564:$E1564,1,Rules!$H$17)),0))</f>
        <v/>
      </c>
      <c r="L1564">
        <f>IF(I1564="","",IFERROR(N(INDEX($A1564:$E1564,1,Rules!$H$18))*K1564,0))</f>
        <v/>
      </c>
      <c r="M1564">
        <f>IF(I1564="","",IF(COUNTIF(Crawl!$EC$2:$EC$2001,I1564)&gt;0,"Yes","No"))</f>
        <v/>
      </c>
    </row>
    <row r="1565">
      <c r="G1565">
        <f>IF(A1565="","",IF(LEFT(A1565,4)="http",IFERROR(MID(A1565,FIND("/",A1565,FIND("//",A1565)+2),2000),"/"),A1565))</f>
        <v/>
      </c>
      <c r="H1565">
        <f>IF(G1565="","",IFERROR(LEFT(SUBSTITUTE(G1565,"#","?"),FIND("?",SUBSTITUTE(G1565,"#","?"))-1),G1565))</f>
        <v/>
      </c>
      <c r="I1565">
        <f>IF(H1565="","",LOWER(IF(AND(LEN(H1565)&gt;1,RIGHT(H1565,1)="/"),LEFT(H1565,LEN(H1565)-1),H1565)))</f>
        <v/>
      </c>
      <c r="J1565">
        <f>IF(I1565="","",IFERROR(N(INDEX($A1565:$E1565,1,Rules!$H$16)),0))</f>
        <v/>
      </c>
      <c r="K1565">
        <f>IF(I1565="","",IFERROR(N(INDEX($A1565:$E1565,1,Rules!$H$17)),0))</f>
        <v/>
      </c>
      <c r="L1565">
        <f>IF(I1565="","",IFERROR(N(INDEX($A1565:$E1565,1,Rules!$H$18))*K1565,0))</f>
        <v/>
      </c>
      <c r="M1565">
        <f>IF(I1565="","",IF(COUNTIF(Crawl!$EC$2:$EC$2001,I1565)&gt;0,"Yes","No"))</f>
        <v/>
      </c>
    </row>
    <row r="1566">
      <c r="G1566">
        <f>IF(A1566="","",IF(LEFT(A1566,4)="http",IFERROR(MID(A1566,FIND("/",A1566,FIND("//",A1566)+2),2000),"/"),A1566))</f>
        <v/>
      </c>
      <c r="H1566">
        <f>IF(G1566="","",IFERROR(LEFT(SUBSTITUTE(G1566,"#","?"),FIND("?",SUBSTITUTE(G1566,"#","?"))-1),G1566))</f>
        <v/>
      </c>
      <c r="I1566">
        <f>IF(H1566="","",LOWER(IF(AND(LEN(H1566)&gt;1,RIGHT(H1566,1)="/"),LEFT(H1566,LEN(H1566)-1),H1566)))</f>
        <v/>
      </c>
      <c r="J1566">
        <f>IF(I1566="","",IFERROR(N(INDEX($A1566:$E1566,1,Rules!$H$16)),0))</f>
        <v/>
      </c>
      <c r="K1566">
        <f>IF(I1566="","",IFERROR(N(INDEX($A1566:$E1566,1,Rules!$H$17)),0))</f>
        <v/>
      </c>
      <c r="L1566">
        <f>IF(I1566="","",IFERROR(N(INDEX($A1566:$E1566,1,Rules!$H$18))*K1566,0))</f>
        <v/>
      </c>
      <c r="M1566">
        <f>IF(I1566="","",IF(COUNTIF(Crawl!$EC$2:$EC$2001,I1566)&gt;0,"Yes","No"))</f>
        <v/>
      </c>
    </row>
    <row r="1567">
      <c r="G1567">
        <f>IF(A1567="","",IF(LEFT(A1567,4)="http",IFERROR(MID(A1567,FIND("/",A1567,FIND("//",A1567)+2),2000),"/"),A1567))</f>
        <v/>
      </c>
      <c r="H1567">
        <f>IF(G1567="","",IFERROR(LEFT(SUBSTITUTE(G1567,"#","?"),FIND("?",SUBSTITUTE(G1567,"#","?"))-1),G1567))</f>
        <v/>
      </c>
      <c r="I1567">
        <f>IF(H1567="","",LOWER(IF(AND(LEN(H1567)&gt;1,RIGHT(H1567,1)="/"),LEFT(H1567,LEN(H1567)-1),H1567)))</f>
        <v/>
      </c>
      <c r="J1567">
        <f>IF(I1567="","",IFERROR(N(INDEX($A1567:$E1567,1,Rules!$H$16)),0))</f>
        <v/>
      </c>
      <c r="K1567">
        <f>IF(I1567="","",IFERROR(N(INDEX($A1567:$E1567,1,Rules!$H$17)),0))</f>
        <v/>
      </c>
      <c r="L1567">
        <f>IF(I1567="","",IFERROR(N(INDEX($A1567:$E1567,1,Rules!$H$18))*K1567,0))</f>
        <v/>
      </c>
      <c r="M1567">
        <f>IF(I1567="","",IF(COUNTIF(Crawl!$EC$2:$EC$2001,I1567)&gt;0,"Yes","No"))</f>
        <v/>
      </c>
    </row>
    <row r="1568">
      <c r="G1568">
        <f>IF(A1568="","",IF(LEFT(A1568,4)="http",IFERROR(MID(A1568,FIND("/",A1568,FIND("//",A1568)+2),2000),"/"),A1568))</f>
        <v/>
      </c>
      <c r="H1568">
        <f>IF(G1568="","",IFERROR(LEFT(SUBSTITUTE(G1568,"#","?"),FIND("?",SUBSTITUTE(G1568,"#","?"))-1),G1568))</f>
        <v/>
      </c>
      <c r="I1568">
        <f>IF(H1568="","",LOWER(IF(AND(LEN(H1568)&gt;1,RIGHT(H1568,1)="/"),LEFT(H1568,LEN(H1568)-1),H1568)))</f>
        <v/>
      </c>
      <c r="J1568">
        <f>IF(I1568="","",IFERROR(N(INDEX($A1568:$E1568,1,Rules!$H$16)),0))</f>
        <v/>
      </c>
      <c r="K1568">
        <f>IF(I1568="","",IFERROR(N(INDEX($A1568:$E1568,1,Rules!$H$17)),0))</f>
        <v/>
      </c>
      <c r="L1568">
        <f>IF(I1568="","",IFERROR(N(INDEX($A1568:$E1568,1,Rules!$H$18))*K1568,0))</f>
        <v/>
      </c>
      <c r="M1568">
        <f>IF(I1568="","",IF(COUNTIF(Crawl!$EC$2:$EC$2001,I1568)&gt;0,"Yes","No"))</f>
        <v/>
      </c>
    </row>
    <row r="1569">
      <c r="G1569">
        <f>IF(A1569="","",IF(LEFT(A1569,4)="http",IFERROR(MID(A1569,FIND("/",A1569,FIND("//",A1569)+2),2000),"/"),A1569))</f>
        <v/>
      </c>
      <c r="H1569">
        <f>IF(G1569="","",IFERROR(LEFT(SUBSTITUTE(G1569,"#","?"),FIND("?",SUBSTITUTE(G1569,"#","?"))-1),G1569))</f>
        <v/>
      </c>
      <c r="I1569">
        <f>IF(H1569="","",LOWER(IF(AND(LEN(H1569)&gt;1,RIGHT(H1569,1)="/"),LEFT(H1569,LEN(H1569)-1),H1569)))</f>
        <v/>
      </c>
      <c r="J1569">
        <f>IF(I1569="","",IFERROR(N(INDEX($A1569:$E1569,1,Rules!$H$16)),0))</f>
        <v/>
      </c>
      <c r="K1569">
        <f>IF(I1569="","",IFERROR(N(INDEX($A1569:$E1569,1,Rules!$H$17)),0))</f>
        <v/>
      </c>
      <c r="L1569">
        <f>IF(I1569="","",IFERROR(N(INDEX($A1569:$E1569,1,Rules!$H$18))*K1569,0))</f>
        <v/>
      </c>
      <c r="M1569">
        <f>IF(I1569="","",IF(COUNTIF(Crawl!$EC$2:$EC$2001,I1569)&gt;0,"Yes","No"))</f>
        <v/>
      </c>
    </row>
    <row r="1570">
      <c r="G1570">
        <f>IF(A1570="","",IF(LEFT(A1570,4)="http",IFERROR(MID(A1570,FIND("/",A1570,FIND("//",A1570)+2),2000),"/"),A1570))</f>
        <v/>
      </c>
      <c r="H1570">
        <f>IF(G1570="","",IFERROR(LEFT(SUBSTITUTE(G1570,"#","?"),FIND("?",SUBSTITUTE(G1570,"#","?"))-1),G1570))</f>
        <v/>
      </c>
      <c r="I1570">
        <f>IF(H1570="","",LOWER(IF(AND(LEN(H1570)&gt;1,RIGHT(H1570,1)="/"),LEFT(H1570,LEN(H1570)-1),H1570)))</f>
        <v/>
      </c>
      <c r="J1570">
        <f>IF(I1570="","",IFERROR(N(INDEX($A1570:$E1570,1,Rules!$H$16)),0))</f>
        <v/>
      </c>
      <c r="K1570">
        <f>IF(I1570="","",IFERROR(N(INDEX($A1570:$E1570,1,Rules!$H$17)),0))</f>
        <v/>
      </c>
      <c r="L1570">
        <f>IF(I1570="","",IFERROR(N(INDEX($A1570:$E1570,1,Rules!$H$18))*K1570,0))</f>
        <v/>
      </c>
      <c r="M1570">
        <f>IF(I1570="","",IF(COUNTIF(Crawl!$EC$2:$EC$2001,I1570)&gt;0,"Yes","No"))</f>
        <v/>
      </c>
    </row>
    <row r="1571">
      <c r="G1571">
        <f>IF(A1571="","",IF(LEFT(A1571,4)="http",IFERROR(MID(A1571,FIND("/",A1571,FIND("//",A1571)+2),2000),"/"),A1571))</f>
        <v/>
      </c>
      <c r="H1571">
        <f>IF(G1571="","",IFERROR(LEFT(SUBSTITUTE(G1571,"#","?"),FIND("?",SUBSTITUTE(G1571,"#","?"))-1),G1571))</f>
        <v/>
      </c>
      <c r="I1571">
        <f>IF(H1571="","",LOWER(IF(AND(LEN(H1571)&gt;1,RIGHT(H1571,1)="/"),LEFT(H1571,LEN(H1571)-1),H1571)))</f>
        <v/>
      </c>
      <c r="J1571">
        <f>IF(I1571="","",IFERROR(N(INDEX($A1571:$E1571,1,Rules!$H$16)),0))</f>
        <v/>
      </c>
      <c r="K1571">
        <f>IF(I1571="","",IFERROR(N(INDEX($A1571:$E1571,1,Rules!$H$17)),0))</f>
        <v/>
      </c>
      <c r="L1571">
        <f>IF(I1571="","",IFERROR(N(INDEX($A1571:$E1571,1,Rules!$H$18))*K1571,0))</f>
        <v/>
      </c>
      <c r="M1571">
        <f>IF(I1571="","",IF(COUNTIF(Crawl!$EC$2:$EC$2001,I1571)&gt;0,"Yes","No"))</f>
        <v/>
      </c>
    </row>
    <row r="1572">
      <c r="G1572">
        <f>IF(A1572="","",IF(LEFT(A1572,4)="http",IFERROR(MID(A1572,FIND("/",A1572,FIND("//",A1572)+2),2000),"/"),A1572))</f>
        <v/>
      </c>
      <c r="H1572">
        <f>IF(G1572="","",IFERROR(LEFT(SUBSTITUTE(G1572,"#","?"),FIND("?",SUBSTITUTE(G1572,"#","?"))-1),G1572))</f>
        <v/>
      </c>
      <c r="I1572">
        <f>IF(H1572="","",LOWER(IF(AND(LEN(H1572)&gt;1,RIGHT(H1572,1)="/"),LEFT(H1572,LEN(H1572)-1),H1572)))</f>
        <v/>
      </c>
      <c r="J1572">
        <f>IF(I1572="","",IFERROR(N(INDEX($A1572:$E1572,1,Rules!$H$16)),0))</f>
        <v/>
      </c>
      <c r="K1572">
        <f>IF(I1572="","",IFERROR(N(INDEX($A1572:$E1572,1,Rules!$H$17)),0))</f>
        <v/>
      </c>
      <c r="L1572">
        <f>IF(I1572="","",IFERROR(N(INDEX($A1572:$E1572,1,Rules!$H$18))*K1572,0))</f>
        <v/>
      </c>
      <c r="M1572">
        <f>IF(I1572="","",IF(COUNTIF(Crawl!$EC$2:$EC$2001,I1572)&gt;0,"Yes","No"))</f>
        <v/>
      </c>
    </row>
    <row r="1573">
      <c r="G1573">
        <f>IF(A1573="","",IF(LEFT(A1573,4)="http",IFERROR(MID(A1573,FIND("/",A1573,FIND("//",A1573)+2),2000),"/"),A1573))</f>
        <v/>
      </c>
      <c r="H1573">
        <f>IF(G1573="","",IFERROR(LEFT(SUBSTITUTE(G1573,"#","?"),FIND("?",SUBSTITUTE(G1573,"#","?"))-1),G1573))</f>
        <v/>
      </c>
      <c r="I1573">
        <f>IF(H1573="","",LOWER(IF(AND(LEN(H1573)&gt;1,RIGHT(H1573,1)="/"),LEFT(H1573,LEN(H1573)-1),H1573)))</f>
        <v/>
      </c>
      <c r="J1573">
        <f>IF(I1573="","",IFERROR(N(INDEX($A1573:$E1573,1,Rules!$H$16)),0))</f>
        <v/>
      </c>
      <c r="K1573">
        <f>IF(I1573="","",IFERROR(N(INDEX($A1573:$E1573,1,Rules!$H$17)),0))</f>
        <v/>
      </c>
      <c r="L1573">
        <f>IF(I1573="","",IFERROR(N(INDEX($A1573:$E1573,1,Rules!$H$18))*K1573,0))</f>
        <v/>
      </c>
      <c r="M1573">
        <f>IF(I1573="","",IF(COUNTIF(Crawl!$EC$2:$EC$2001,I1573)&gt;0,"Yes","No"))</f>
        <v/>
      </c>
    </row>
    <row r="1574">
      <c r="G1574">
        <f>IF(A1574="","",IF(LEFT(A1574,4)="http",IFERROR(MID(A1574,FIND("/",A1574,FIND("//",A1574)+2),2000),"/"),A1574))</f>
        <v/>
      </c>
      <c r="H1574">
        <f>IF(G1574="","",IFERROR(LEFT(SUBSTITUTE(G1574,"#","?"),FIND("?",SUBSTITUTE(G1574,"#","?"))-1),G1574))</f>
        <v/>
      </c>
      <c r="I1574">
        <f>IF(H1574="","",LOWER(IF(AND(LEN(H1574)&gt;1,RIGHT(H1574,1)="/"),LEFT(H1574,LEN(H1574)-1),H1574)))</f>
        <v/>
      </c>
      <c r="J1574">
        <f>IF(I1574="","",IFERROR(N(INDEX($A1574:$E1574,1,Rules!$H$16)),0))</f>
        <v/>
      </c>
      <c r="K1574">
        <f>IF(I1574="","",IFERROR(N(INDEX($A1574:$E1574,1,Rules!$H$17)),0))</f>
        <v/>
      </c>
      <c r="L1574">
        <f>IF(I1574="","",IFERROR(N(INDEX($A1574:$E1574,1,Rules!$H$18))*K1574,0))</f>
        <v/>
      </c>
      <c r="M1574">
        <f>IF(I1574="","",IF(COUNTIF(Crawl!$EC$2:$EC$2001,I1574)&gt;0,"Yes","No"))</f>
        <v/>
      </c>
    </row>
    <row r="1575">
      <c r="G1575">
        <f>IF(A1575="","",IF(LEFT(A1575,4)="http",IFERROR(MID(A1575,FIND("/",A1575,FIND("//",A1575)+2),2000),"/"),A1575))</f>
        <v/>
      </c>
      <c r="H1575">
        <f>IF(G1575="","",IFERROR(LEFT(SUBSTITUTE(G1575,"#","?"),FIND("?",SUBSTITUTE(G1575,"#","?"))-1),G1575))</f>
        <v/>
      </c>
      <c r="I1575">
        <f>IF(H1575="","",LOWER(IF(AND(LEN(H1575)&gt;1,RIGHT(H1575,1)="/"),LEFT(H1575,LEN(H1575)-1),H1575)))</f>
        <v/>
      </c>
      <c r="J1575">
        <f>IF(I1575="","",IFERROR(N(INDEX($A1575:$E1575,1,Rules!$H$16)),0))</f>
        <v/>
      </c>
      <c r="K1575">
        <f>IF(I1575="","",IFERROR(N(INDEX($A1575:$E1575,1,Rules!$H$17)),0))</f>
        <v/>
      </c>
      <c r="L1575">
        <f>IF(I1575="","",IFERROR(N(INDEX($A1575:$E1575,1,Rules!$H$18))*K1575,0))</f>
        <v/>
      </c>
      <c r="M1575">
        <f>IF(I1575="","",IF(COUNTIF(Crawl!$EC$2:$EC$2001,I1575)&gt;0,"Yes","No"))</f>
        <v/>
      </c>
    </row>
    <row r="1576">
      <c r="G1576">
        <f>IF(A1576="","",IF(LEFT(A1576,4)="http",IFERROR(MID(A1576,FIND("/",A1576,FIND("//",A1576)+2),2000),"/"),A1576))</f>
        <v/>
      </c>
      <c r="H1576">
        <f>IF(G1576="","",IFERROR(LEFT(SUBSTITUTE(G1576,"#","?"),FIND("?",SUBSTITUTE(G1576,"#","?"))-1),G1576))</f>
        <v/>
      </c>
      <c r="I1576">
        <f>IF(H1576="","",LOWER(IF(AND(LEN(H1576)&gt;1,RIGHT(H1576,1)="/"),LEFT(H1576,LEN(H1576)-1),H1576)))</f>
        <v/>
      </c>
      <c r="J1576">
        <f>IF(I1576="","",IFERROR(N(INDEX($A1576:$E1576,1,Rules!$H$16)),0))</f>
        <v/>
      </c>
      <c r="K1576">
        <f>IF(I1576="","",IFERROR(N(INDEX($A1576:$E1576,1,Rules!$H$17)),0))</f>
        <v/>
      </c>
      <c r="L1576">
        <f>IF(I1576="","",IFERROR(N(INDEX($A1576:$E1576,1,Rules!$H$18))*K1576,0))</f>
        <v/>
      </c>
      <c r="M1576">
        <f>IF(I1576="","",IF(COUNTIF(Crawl!$EC$2:$EC$2001,I1576)&gt;0,"Yes","No"))</f>
        <v/>
      </c>
    </row>
    <row r="1577">
      <c r="G1577">
        <f>IF(A1577="","",IF(LEFT(A1577,4)="http",IFERROR(MID(A1577,FIND("/",A1577,FIND("//",A1577)+2),2000),"/"),A1577))</f>
        <v/>
      </c>
      <c r="H1577">
        <f>IF(G1577="","",IFERROR(LEFT(SUBSTITUTE(G1577,"#","?"),FIND("?",SUBSTITUTE(G1577,"#","?"))-1),G1577))</f>
        <v/>
      </c>
      <c r="I1577">
        <f>IF(H1577="","",LOWER(IF(AND(LEN(H1577)&gt;1,RIGHT(H1577,1)="/"),LEFT(H1577,LEN(H1577)-1),H1577)))</f>
        <v/>
      </c>
      <c r="J1577">
        <f>IF(I1577="","",IFERROR(N(INDEX($A1577:$E1577,1,Rules!$H$16)),0))</f>
        <v/>
      </c>
      <c r="K1577">
        <f>IF(I1577="","",IFERROR(N(INDEX($A1577:$E1577,1,Rules!$H$17)),0))</f>
        <v/>
      </c>
      <c r="L1577">
        <f>IF(I1577="","",IFERROR(N(INDEX($A1577:$E1577,1,Rules!$H$18))*K1577,0))</f>
        <v/>
      </c>
      <c r="M1577">
        <f>IF(I1577="","",IF(COUNTIF(Crawl!$EC$2:$EC$2001,I1577)&gt;0,"Yes","No"))</f>
        <v/>
      </c>
    </row>
    <row r="1578">
      <c r="G1578">
        <f>IF(A1578="","",IF(LEFT(A1578,4)="http",IFERROR(MID(A1578,FIND("/",A1578,FIND("//",A1578)+2),2000),"/"),A1578))</f>
        <v/>
      </c>
      <c r="H1578">
        <f>IF(G1578="","",IFERROR(LEFT(SUBSTITUTE(G1578,"#","?"),FIND("?",SUBSTITUTE(G1578,"#","?"))-1),G1578))</f>
        <v/>
      </c>
      <c r="I1578">
        <f>IF(H1578="","",LOWER(IF(AND(LEN(H1578)&gt;1,RIGHT(H1578,1)="/"),LEFT(H1578,LEN(H1578)-1),H1578)))</f>
        <v/>
      </c>
      <c r="J1578">
        <f>IF(I1578="","",IFERROR(N(INDEX($A1578:$E1578,1,Rules!$H$16)),0))</f>
        <v/>
      </c>
      <c r="K1578">
        <f>IF(I1578="","",IFERROR(N(INDEX($A1578:$E1578,1,Rules!$H$17)),0))</f>
        <v/>
      </c>
      <c r="L1578">
        <f>IF(I1578="","",IFERROR(N(INDEX($A1578:$E1578,1,Rules!$H$18))*K1578,0))</f>
        <v/>
      </c>
      <c r="M1578">
        <f>IF(I1578="","",IF(COUNTIF(Crawl!$EC$2:$EC$2001,I1578)&gt;0,"Yes","No"))</f>
        <v/>
      </c>
    </row>
    <row r="1579">
      <c r="G1579">
        <f>IF(A1579="","",IF(LEFT(A1579,4)="http",IFERROR(MID(A1579,FIND("/",A1579,FIND("//",A1579)+2),2000),"/"),A1579))</f>
        <v/>
      </c>
      <c r="H1579">
        <f>IF(G1579="","",IFERROR(LEFT(SUBSTITUTE(G1579,"#","?"),FIND("?",SUBSTITUTE(G1579,"#","?"))-1),G1579))</f>
        <v/>
      </c>
      <c r="I1579">
        <f>IF(H1579="","",LOWER(IF(AND(LEN(H1579)&gt;1,RIGHT(H1579,1)="/"),LEFT(H1579,LEN(H1579)-1),H1579)))</f>
        <v/>
      </c>
      <c r="J1579">
        <f>IF(I1579="","",IFERROR(N(INDEX($A1579:$E1579,1,Rules!$H$16)),0))</f>
        <v/>
      </c>
      <c r="K1579">
        <f>IF(I1579="","",IFERROR(N(INDEX($A1579:$E1579,1,Rules!$H$17)),0))</f>
        <v/>
      </c>
      <c r="L1579">
        <f>IF(I1579="","",IFERROR(N(INDEX($A1579:$E1579,1,Rules!$H$18))*K1579,0))</f>
        <v/>
      </c>
      <c r="M1579">
        <f>IF(I1579="","",IF(COUNTIF(Crawl!$EC$2:$EC$2001,I1579)&gt;0,"Yes","No"))</f>
        <v/>
      </c>
    </row>
    <row r="1580">
      <c r="G1580">
        <f>IF(A1580="","",IF(LEFT(A1580,4)="http",IFERROR(MID(A1580,FIND("/",A1580,FIND("//",A1580)+2),2000),"/"),A1580))</f>
        <v/>
      </c>
      <c r="H1580">
        <f>IF(G1580="","",IFERROR(LEFT(SUBSTITUTE(G1580,"#","?"),FIND("?",SUBSTITUTE(G1580,"#","?"))-1),G1580))</f>
        <v/>
      </c>
      <c r="I1580">
        <f>IF(H1580="","",LOWER(IF(AND(LEN(H1580)&gt;1,RIGHT(H1580,1)="/"),LEFT(H1580,LEN(H1580)-1),H1580)))</f>
        <v/>
      </c>
      <c r="J1580">
        <f>IF(I1580="","",IFERROR(N(INDEX($A1580:$E1580,1,Rules!$H$16)),0))</f>
        <v/>
      </c>
      <c r="K1580">
        <f>IF(I1580="","",IFERROR(N(INDEX($A1580:$E1580,1,Rules!$H$17)),0))</f>
        <v/>
      </c>
      <c r="L1580">
        <f>IF(I1580="","",IFERROR(N(INDEX($A1580:$E1580,1,Rules!$H$18))*K1580,0))</f>
        <v/>
      </c>
      <c r="M1580">
        <f>IF(I1580="","",IF(COUNTIF(Crawl!$EC$2:$EC$2001,I1580)&gt;0,"Yes","No"))</f>
        <v/>
      </c>
    </row>
    <row r="1581">
      <c r="G1581">
        <f>IF(A1581="","",IF(LEFT(A1581,4)="http",IFERROR(MID(A1581,FIND("/",A1581,FIND("//",A1581)+2),2000),"/"),A1581))</f>
        <v/>
      </c>
      <c r="H1581">
        <f>IF(G1581="","",IFERROR(LEFT(SUBSTITUTE(G1581,"#","?"),FIND("?",SUBSTITUTE(G1581,"#","?"))-1),G1581))</f>
        <v/>
      </c>
      <c r="I1581">
        <f>IF(H1581="","",LOWER(IF(AND(LEN(H1581)&gt;1,RIGHT(H1581,1)="/"),LEFT(H1581,LEN(H1581)-1),H1581)))</f>
        <v/>
      </c>
      <c r="J1581">
        <f>IF(I1581="","",IFERROR(N(INDEX($A1581:$E1581,1,Rules!$H$16)),0))</f>
        <v/>
      </c>
      <c r="K1581">
        <f>IF(I1581="","",IFERROR(N(INDEX($A1581:$E1581,1,Rules!$H$17)),0))</f>
        <v/>
      </c>
      <c r="L1581">
        <f>IF(I1581="","",IFERROR(N(INDEX($A1581:$E1581,1,Rules!$H$18))*K1581,0))</f>
        <v/>
      </c>
      <c r="M1581">
        <f>IF(I1581="","",IF(COUNTIF(Crawl!$EC$2:$EC$2001,I1581)&gt;0,"Yes","No"))</f>
        <v/>
      </c>
    </row>
    <row r="1582">
      <c r="G1582">
        <f>IF(A1582="","",IF(LEFT(A1582,4)="http",IFERROR(MID(A1582,FIND("/",A1582,FIND("//",A1582)+2),2000),"/"),A1582))</f>
        <v/>
      </c>
      <c r="H1582">
        <f>IF(G1582="","",IFERROR(LEFT(SUBSTITUTE(G1582,"#","?"),FIND("?",SUBSTITUTE(G1582,"#","?"))-1),G1582))</f>
        <v/>
      </c>
      <c r="I1582">
        <f>IF(H1582="","",LOWER(IF(AND(LEN(H1582)&gt;1,RIGHT(H1582,1)="/"),LEFT(H1582,LEN(H1582)-1),H1582)))</f>
        <v/>
      </c>
      <c r="J1582">
        <f>IF(I1582="","",IFERROR(N(INDEX($A1582:$E1582,1,Rules!$H$16)),0))</f>
        <v/>
      </c>
      <c r="K1582">
        <f>IF(I1582="","",IFERROR(N(INDEX($A1582:$E1582,1,Rules!$H$17)),0))</f>
        <v/>
      </c>
      <c r="L1582">
        <f>IF(I1582="","",IFERROR(N(INDEX($A1582:$E1582,1,Rules!$H$18))*K1582,0))</f>
        <v/>
      </c>
      <c r="M1582">
        <f>IF(I1582="","",IF(COUNTIF(Crawl!$EC$2:$EC$2001,I1582)&gt;0,"Yes","No"))</f>
        <v/>
      </c>
    </row>
    <row r="1583">
      <c r="G1583">
        <f>IF(A1583="","",IF(LEFT(A1583,4)="http",IFERROR(MID(A1583,FIND("/",A1583,FIND("//",A1583)+2),2000),"/"),A1583))</f>
        <v/>
      </c>
      <c r="H1583">
        <f>IF(G1583="","",IFERROR(LEFT(SUBSTITUTE(G1583,"#","?"),FIND("?",SUBSTITUTE(G1583,"#","?"))-1),G1583))</f>
        <v/>
      </c>
      <c r="I1583">
        <f>IF(H1583="","",LOWER(IF(AND(LEN(H1583)&gt;1,RIGHT(H1583,1)="/"),LEFT(H1583,LEN(H1583)-1),H1583)))</f>
        <v/>
      </c>
      <c r="J1583">
        <f>IF(I1583="","",IFERROR(N(INDEX($A1583:$E1583,1,Rules!$H$16)),0))</f>
        <v/>
      </c>
      <c r="K1583">
        <f>IF(I1583="","",IFERROR(N(INDEX($A1583:$E1583,1,Rules!$H$17)),0))</f>
        <v/>
      </c>
      <c r="L1583">
        <f>IF(I1583="","",IFERROR(N(INDEX($A1583:$E1583,1,Rules!$H$18))*K1583,0))</f>
        <v/>
      </c>
      <c r="M1583">
        <f>IF(I1583="","",IF(COUNTIF(Crawl!$EC$2:$EC$2001,I1583)&gt;0,"Yes","No"))</f>
        <v/>
      </c>
    </row>
    <row r="1584">
      <c r="G1584">
        <f>IF(A1584="","",IF(LEFT(A1584,4)="http",IFERROR(MID(A1584,FIND("/",A1584,FIND("//",A1584)+2),2000),"/"),A1584))</f>
        <v/>
      </c>
      <c r="H1584">
        <f>IF(G1584="","",IFERROR(LEFT(SUBSTITUTE(G1584,"#","?"),FIND("?",SUBSTITUTE(G1584,"#","?"))-1),G1584))</f>
        <v/>
      </c>
      <c r="I1584">
        <f>IF(H1584="","",LOWER(IF(AND(LEN(H1584)&gt;1,RIGHT(H1584,1)="/"),LEFT(H1584,LEN(H1584)-1),H1584)))</f>
        <v/>
      </c>
      <c r="J1584">
        <f>IF(I1584="","",IFERROR(N(INDEX($A1584:$E1584,1,Rules!$H$16)),0))</f>
        <v/>
      </c>
      <c r="K1584">
        <f>IF(I1584="","",IFERROR(N(INDEX($A1584:$E1584,1,Rules!$H$17)),0))</f>
        <v/>
      </c>
      <c r="L1584">
        <f>IF(I1584="","",IFERROR(N(INDEX($A1584:$E1584,1,Rules!$H$18))*K1584,0))</f>
        <v/>
      </c>
      <c r="M1584">
        <f>IF(I1584="","",IF(COUNTIF(Crawl!$EC$2:$EC$2001,I1584)&gt;0,"Yes","No"))</f>
        <v/>
      </c>
    </row>
    <row r="1585">
      <c r="G1585">
        <f>IF(A1585="","",IF(LEFT(A1585,4)="http",IFERROR(MID(A1585,FIND("/",A1585,FIND("//",A1585)+2),2000),"/"),A1585))</f>
        <v/>
      </c>
      <c r="H1585">
        <f>IF(G1585="","",IFERROR(LEFT(SUBSTITUTE(G1585,"#","?"),FIND("?",SUBSTITUTE(G1585,"#","?"))-1),G1585))</f>
        <v/>
      </c>
      <c r="I1585">
        <f>IF(H1585="","",LOWER(IF(AND(LEN(H1585)&gt;1,RIGHT(H1585,1)="/"),LEFT(H1585,LEN(H1585)-1),H1585)))</f>
        <v/>
      </c>
      <c r="J1585">
        <f>IF(I1585="","",IFERROR(N(INDEX($A1585:$E1585,1,Rules!$H$16)),0))</f>
        <v/>
      </c>
      <c r="K1585">
        <f>IF(I1585="","",IFERROR(N(INDEX($A1585:$E1585,1,Rules!$H$17)),0))</f>
        <v/>
      </c>
      <c r="L1585">
        <f>IF(I1585="","",IFERROR(N(INDEX($A1585:$E1585,1,Rules!$H$18))*K1585,0))</f>
        <v/>
      </c>
      <c r="M1585">
        <f>IF(I1585="","",IF(COUNTIF(Crawl!$EC$2:$EC$2001,I1585)&gt;0,"Yes","No"))</f>
        <v/>
      </c>
    </row>
    <row r="1586">
      <c r="G1586">
        <f>IF(A1586="","",IF(LEFT(A1586,4)="http",IFERROR(MID(A1586,FIND("/",A1586,FIND("//",A1586)+2),2000),"/"),A1586))</f>
        <v/>
      </c>
      <c r="H1586">
        <f>IF(G1586="","",IFERROR(LEFT(SUBSTITUTE(G1586,"#","?"),FIND("?",SUBSTITUTE(G1586,"#","?"))-1),G1586))</f>
        <v/>
      </c>
      <c r="I1586">
        <f>IF(H1586="","",LOWER(IF(AND(LEN(H1586)&gt;1,RIGHT(H1586,1)="/"),LEFT(H1586,LEN(H1586)-1),H1586)))</f>
        <v/>
      </c>
      <c r="J1586">
        <f>IF(I1586="","",IFERROR(N(INDEX($A1586:$E1586,1,Rules!$H$16)),0))</f>
        <v/>
      </c>
      <c r="K1586">
        <f>IF(I1586="","",IFERROR(N(INDEX($A1586:$E1586,1,Rules!$H$17)),0))</f>
        <v/>
      </c>
      <c r="L1586">
        <f>IF(I1586="","",IFERROR(N(INDEX($A1586:$E1586,1,Rules!$H$18))*K1586,0))</f>
        <v/>
      </c>
      <c r="M1586">
        <f>IF(I1586="","",IF(COUNTIF(Crawl!$EC$2:$EC$2001,I1586)&gt;0,"Yes","No"))</f>
        <v/>
      </c>
    </row>
    <row r="1587">
      <c r="G1587">
        <f>IF(A1587="","",IF(LEFT(A1587,4)="http",IFERROR(MID(A1587,FIND("/",A1587,FIND("//",A1587)+2),2000),"/"),A1587))</f>
        <v/>
      </c>
      <c r="H1587">
        <f>IF(G1587="","",IFERROR(LEFT(SUBSTITUTE(G1587,"#","?"),FIND("?",SUBSTITUTE(G1587,"#","?"))-1),G1587))</f>
        <v/>
      </c>
      <c r="I1587">
        <f>IF(H1587="","",LOWER(IF(AND(LEN(H1587)&gt;1,RIGHT(H1587,1)="/"),LEFT(H1587,LEN(H1587)-1),H1587)))</f>
        <v/>
      </c>
      <c r="J1587">
        <f>IF(I1587="","",IFERROR(N(INDEX($A1587:$E1587,1,Rules!$H$16)),0))</f>
        <v/>
      </c>
      <c r="K1587">
        <f>IF(I1587="","",IFERROR(N(INDEX($A1587:$E1587,1,Rules!$H$17)),0))</f>
        <v/>
      </c>
      <c r="L1587">
        <f>IF(I1587="","",IFERROR(N(INDEX($A1587:$E1587,1,Rules!$H$18))*K1587,0))</f>
        <v/>
      </c>
      <c r="M1587">
        <f>IF(I1587="","",IF(COUNTIF(Crawl!$EC$2:$EC$2001,I1587)&gt;0,"Yes","No"))</f>
        <v/>
      </c>
    </row>
    <row r="1588">
      <c r="G1588">
        <f>IF(A1588="","",IF(LEFT(A1588,4)="http",IFERROR(MID(A1588,FIND("/",A1588,FIND("//",A1588)+2),2000),"/"),A1588))</f>
        <v/>
      </c>
      <c r="H1588">
        <f>IF(G1588="","",IFERROR(LEFT(SUBSTITUTE(G1588,"#","?"),FIND("?",SUBSTITUTE(G1588,"#","?"))-1),G1588))</f>
        <v/>
      </c>
      <c r="I1588">
        <f>IF(H1588="","",LOWER(IF(AND(LEN(H1588)&gt;1,RIGHT(H1588,1)="/"),LEFT(H1588,LEN(H1588)-1),H1588)))</f>
        <v/>
      </c>
      <c r="J1588">
        <f>IF(I1588="","",IFERROR(N(INDEX($A1588:$E1588,1,Rules!$H$16)),0))</f>
        <v/>
      </c>
      <c r="K1588">
        <f>IF(I1588="","",IFERROR(N(INDEX($A1588:$E1588,1,Rules!$H$17)),0))</f>
        <v/>
      </c>
      <c r="L1588">
        <f>IF(I1588="","",IFERROR(N(INDEX($A1588:$E1588,1,Rules!$H$18))*K1588,0))</f>
        <v/>
      </c>
      <c r="M1588">
        <f>IF(I1588="","",IF(COUNTIF(Crawl!$EC$2:$EC$2001,I1588)&gt;0,"Yes","No"))</f>
        <v/>
      </c>
    </row>
    <row r="1589">
      <c r="G1589">
        <f>IF(A1589="","",IF(LEFT(A1589,4)="http",IFERROR(MID(A1589,FIND("/",A1589,FIND("//",A1589)+2),2000),"/"),A1589))</f>
        <v/>
      </c>
      <c r="H1589">
        <f>IF(G1589="","",IFERROR(LEFT(SUBSTITUTE(G1589,"#","?"),FIND("?",SUBSTITUTE(G1589,"#","?"))-1),G1589))</f>
        <v/>
      </c>
      <c r="I1589">
        <f>IF(H1589="","",LOWER(IF(AND(LEN(H1589)&gt;1,RIGHT(H1589,1)="/"),LEFT(H1589,LEN(H1589)-1),H1589)))</f>
        <v/>
      </c>
      <c r="J1589">
        <f>IF(I1589="","",IFERROR(N(INDEX($A1589:$E1589,1,Rules!$H$16)),0))</f>
        <v/>
      </c>
      <c r="K1589">
        <f>IF(I1589="","",IFERROR(N(INDEX($A1589:$E1589,1,Rules!$H$17)),0))</f>
        <v/>
      </c>
      <c r="L1589">
        <f>IF(I1589="","",IFERROR(N(INDEX($A1589:$E1589,1,Rules!$H$18))*K1589,0))</f>
        <v/>
      </c>
      <c r="M1589">
        <f>IF(I1589="","",IF(COUNTIF(Crawl!$EC$2:$EC$2001,I1589)&gt;0,"Yes","No"))</f>
        <v/>
      </c>
    </row>
    <row r="1590">
      <c r="G1590">
        <f>IF(A1590="","",IF(LEFT(A1590,4)="http",IFERROR(MID(A1590,FIND("/",A1590,FIND("//",A1590)+2),2000),"/"),A1590))</f>
        <v/>
      </c>
      <c r="H1590">
        <f>IF(G1590="","",IFERROR(LEFT(SUBSTITUTE(G1590,"#","?"),FIND("?",SUBSTITUTE(G1590,"#","?"))-1),G1590))</f>
        <v/>
      </c>
      <c r="I1590">
        <f>IF(H1590="","",LOWER(IF(AND(LEN(H1590)&gt;1,RIGHT(H1590,1)="/"),LEFT(H1590,LEN(H1590)-1),H1590)))</f>
        <v/>
      </c>
      <c r="J1590">
        <f>IF(I1590="","",IFERROR(N(INDEX($A1590:$E1590,1,Rules!$H$16)),0))</f>
        <v/>
      </c>
      <c r="K1590">
        <f>IF(I1590="","",IFERROR(N(INDEX($A1590:$E1590,1,Rules!$H$17)),0))</f>
        <v/>
      </c>
      <c r="L1590">
        <f>IF(I1590="","",IFERROR(N(INDEX($A1590:$E1590,1,Rules!$H$18))*K1590,0))</f>
        <v/>
      </c>
      <c r="M1590">
        <f>IF(I1590="","",IF(COUNTIF(Crawl!$EC$2:$EC$2001,I1590)&gt;0,"Yes","No"))</f>
        <v/>
      </c>
    </row>
    <row r="1591">
      <c r="G1591">
        <f>IF(A1591="","",IF(LEFT(A1591,4)="http",IFERROR(MID(A1591,FIND("/",A1591,FIND("//",A1591)+2),2000),"/"),A1591))</f>
        <v/>
      </c>
      <c r="H1591">
        <f>IF(G1591="","",IFERROR(LEFT(SUBSTITUTE(G1591,"#","?"),FIND("?",SUBSTITUTE(G1591,"#","?"))-1),G1591))</f>
        <v/>
      </c>
      <c r="I1591">
        <f>IF(H1591="","",LOWER(IF(AND(LEN(H1591)&gt;1,RIGHT(H1591,1)="/"),LEFT(H1591,LEN(H1591)-1),H1591)))</f>
        <v/>
      </c>
      <c r="J1591">
        <f>IF(I1591="","",IFERROR(N(INDEX($A1591:$E1591,1,Rules!$H$16)),0))</f>
        <v/>
      </c>
      <c r="K1591">
        <f>IF(I1591="","",IFERROR(N(INDEX($A1591:$E1591,1,Rules!$H$17)),0))</f>
        <v/>
      </c>
      <c r="L1591">
        <f>IF(I1591="","",IFERROR(N(INDEX($A1591:$E1591,1,Rules!$H$18))*K1591,0))</f>
        <v/>
      </c>
      <c r="M1591">
        <f>IF(I1591="","",IF(COUNTIF(Crawl!$EC$2:$EC$2001,I1591)&gt;0,"Yes","No"))</f>
        <v/>
      </c>
    </row>
    <row r="1592">
      <c r="G1592">
        <f>IF(A1592="","",IF(LEFT(A1592,4)="http",IFERROR(MID(A1592,FIND("/",A1592,FIND("//",A1592)+2),2000),"/"),A1592))</f>
        <v/>
      </c>
      <c r="H1592">
        <f>IF(G1592="","",IFERROR(LEFT(SUBSTITUTE(G1592,"#","?"),FIND("?",SUBSTITUTE(G1592,"#","?"))-1),G1592))</f>
        <v/>
      </c>
      <c r="I1592">
        <f>IF(H1592="","",LOWER(IF(AND(LEN(H1592)&gt;1,RIGHT(H1592,1)="/"),LEFT(H1592,LEN(H1592)-1),H1592)))</f>
        <v/>
      </c>
      <c r="J1592">
        <f>IF(I1592="","",IFERROR(N(INDEX($A1592:$E1592,1,Rules!$H$16)),0))</f>
        <v/>
      </c>
      <c r="K1592">
        <f>IF(I1592="","",IFERROR(N(INDEX($A1592:$E1592,1,Rules!$H$17)),0))</f>
        <v/>
      </c>
      <c r="L1592">
        <f>IF(I1592="","",IFERROR(N(INDEX($A1592:$E1592,1,Rules!$H$18))*K1592,0))</f>
        <v/>
      </c>
      <c r="M1592">
        <f>IF(I1592="","",IF(COUNTIF(Crawl!$EC$2:$EC$2001,I1592)&gt;0,"Yes","No"))</f>
        <v/>
      </c>
    </row>
    <row r="1593">
      <c r="G1593">
        <f>IF(A1593="","",IF(LEFT(A1593,4)="http",IFERROR(MID(A1593,FIND("/",A1593,FIND("//",A1593)+2),2000),"/"),A1593))</f>
        <v/>
      </c>
      <c r="H1593">
        <f>IF(G1593="","",IFERROR(LEFT(SUBSTITUTE(G1593,"#","?"),FIND("?",SUBSTITUTE(G1593,"#","?"))-1),G1593))</f>
        <v/>
      </c>
      <c r="I1593">
        <f>IF(H1593="","",LOWER(IF(AND(LEN(H1593)&gt;1,RIGHT(H1593,1)="/"),LEFT(H1593,LEN(H1593)-1),H1593)))</f>
        <v/>
      </c>
      <c r="J1593">
        <f>IF(I1593="","",IFERROR(N(INDEX($A1593:$E1593,1,Rules!$H$16)),0))</f>
        <v/>
      </c>
      <c r="K1593">
        <f>IF(I1593="","",IFERROR(N(INDEX($A1593:$E1593,1,Rules!$H$17)),0))</f>
        <v/>
      </c>
      <c r="L1593">
        <f>IF(I1593="","",IFERROR(N(INDEX($A1593:$E1593,1,Rules!$H$18))*K1593,0))</f>
        <v/>
      </c>
      <c r="M1593">
        <f>IF(I1593="","",IF(COUNTIF(Crawl!$EC$2:$EC$2001,I1593)&gt;0,"Yes","No"))</f>
        <v/>
      </c>
    </row>
    <row r="1594">
      <c r="G1594">
        <f>IF(A1594="","",IF(LEFT(A1594,4)="http",IFERROR(MID(A1594,FIND("/",A1594,FIND("//",A1594)+2),2000),"/"),A1594))</f>
        <v/>
      </c>
      <c r="H1594">
        <f>IF(G1594="","",IFERROR(LEFT(SUBSTITUTE(G1594,"#","?"),FIND("?",SUBSTITUTE(G1594,"#","?"))-1),G1594))</f>
        <v/>
      </c>
      <c r="I1594">
        <f>IF(H1594="","",LOWER(IF(AND(LEN(H1594)&gt;1,RIGHT(H1594,1)="/"),LEFT(H1594,LEN(H1594)-1),H1594)))</f>
        <v/>
      </c>
      <c r="J1594">
        <f>IF(I1594="","",IFERROR(N(INDEX($A1594:$E1594,1,Rules!$H$16)),0))</f>
        <v/>
      </c>
      <c r="K1594">
        <f>IF(I1594="","",IFERROR(N(INDEX($A1594:$E1594,1,Rules!$H$17)),0))</f>
        <v/>
      </c>
      <c r="L1594">
        <f>IF(I1594="","",IFERROR(N(INDEX($A1594:$E1594,1,Rules!$H$18))*K1594,0))</f>
        <v/>
      </c>
      <c r="M1594">
        <f>IF(I1594="","",IF(COUNTIF(Crawl!$EC$2:$EC$2001,I1594)&gt;0,"Yes","No"))</f>
        <v/>
      </c>
    </row>
    <row r="1595">
      <c r="G1595">
        <f>IF(A1595="","",IF(LEFT(A1595,4)="http",IFERROR(MID(A1595,FIND("/",A1595,FIND("//",A1595)+2),2000),"/"),A1595))</f>
        <v/>
      </c>
      <c r="H1595">
        <f>IF(G1595="","",IFERROR(LEFT(SUBSTITUTE(G1595,"#","?"),FIND("?",SUBSTITUTE(G1595,"#","?"))-1),G1595))</f>
        <v/>
      </c>
      <c r="I1595">
        <f>IF(H1595="","",LOWER(IF(AND(LEN(H1595)&gt;1,RIGHT(H1595,1)="/"),LEFT(H1595,LEN(H1595)-1),H1595)))</f>
        <v/>
      </c>
      <c r="J1595">
        <f>IF(I1595="","",IFERROR(N(INDEX($A1595:$E1595,1,Rules!$H$16)),0))</f>
        <v/>
      </c>
      <c r="K1595">
        <f>IF(I1595="","",IFERROR(N(INDEX($A1595:$E1595,1,Rules!$H$17)),0))</f>
        <v/>
      </c>
      <c r="L1595">
        <f>IF(I1595="","",IFERROR(N(INDEX($A1595:$E1595,1,Rules!$H$18))*K1595,0))</f>
        <v/>
      </c>
      <c r="M1595">
        <f>IF(I1595="","",IF(COUNTIF(Crawl!$EC$2:$EC$2001,I1595)&gt;0,"Yes","No"))</f>
        <v/>
      </c>
    </row>
    <row r="1596">
      <c r="G1596">
        <f>IF(A1596="","",IF(LEFT(A1596,4)="http",IFERROR(MID(A1596,FIND("/",A1596,FIND("//",A1596)+2),2000),"/"),A1596))</f>
        <v/>
      </c>
      <c r="H1596">
        <f>IF(G1596="","",IFERROR(LEFT(SUBSTITUTE(G1596,"#","?"),FIND("?",SUBSTITUTE(G1596,"#","?"))-1),G1596))</f>
        <v/>
      </c>
      <c r="I1596">
        <f>IF(H1596="","",LOWER(IF(AND(LEN(H1596)&gt;1,RIGHT(H1596,1)="/"),LEFT(H1596,LEN(H1596)-1),H1596)))</f>
        <v/>
      </c>
      <c r="J1596">
        <f>IF(I1596="","",IFERROR(N(INDEX($A1596:$E1596,1,Rules!$H$16)),0))</f>
        <v/>
      </c>
      <c r="K1596">
        <f>IF(I1596="","",IFERROR(N(INDEX($A1596:$E1596,1,Rules!$H$17)),0))</f>
        <v/>
      </c>
      <c r="L1596">
        <f>IF(I1596="","",IFERROR(N(INDEX($A1596:$E1596,1,Rules!$H$18))*K1596,0))</f>
        <v/>
      </c>
      <c r="M1596">
        <f>IF(I1596="","",IF(COUNTIF(Crawl!$EC$2:$EC$2001,I1596)&gt;0,"Yes","No"))</f>
        <v/>
      </c>
    </row>
    <row r="1597">
      <c r="G1597">
        <f>IF(A1597="","",IF(LEFT(A1597,4)="http",IFERROR(MID(A1597,FIND("/",A1597,FIND("//",A1597)+2),2000),"/"),A1597))</f>
        <v/>
      </c>
      <c r="H1597">
        <f>IF(G1597="","",IFERROR(LEFT(SUBSTITUTE(G1597,"#","?"),FIND("?",SUBSTITUTE(G1597,"#","?"))-1),G1597))</f>
        <v/>
      </c>
      <c r="I1597">
        <f>IF(H1597="","",LOWER(IF(AND(LEN(H1597)&gt;1,RIGHT(H1597,1)="/"),LEFT(H1597,LEN(H1597)-1),H1597)))</f>
        <v/>
      </c>
      <c r="J1597">
        <f>IF(I1597="","",IFERROR(N(INDEX($A1597:$E1597,1,Rules!$H$16)),0))</f>
        <v/>
      </c>
      <c r="K1597">
        <f>IF(I1597="","",IFERROR(N(INDEX($A1597:$E1597,1,Rules!$H$17)),0))</f>
        <v/>
      </c>
      <c r="L1597">
        <f>IF(I1597="","",IFERROR(N(INDEX($A1597:$E1597,1,Rules!$H$18))*K1597,0))</f>
        <v/>
      </c>
      <c r="M1597">
        <f>IF(I1597="","",IF(COUNTIF(Crawl!$EC$2:$EC$2001,I1597)&gt;0,"Yes","No"))</f>
        <v/>
      </c>
    </row>
    <row r="1598">
      <c r="G1598">
        <f>IF(A1598="","",IF(LEFT(A1598,4)="http",IFERROR(MID(A1598,FIND("/",A1598,FIND("//",A1598)+2),2000),"/"),A1598))</f>
        <v/>
      </c>
      <c r="H1598">
        <f>IF(G1598="","",IFERROR(LEFT(SUBSTITUTE(G1598,"#","?"),FIND("?",SUBSTITUTE(G1598,"#","?"))-1),G1598))</f>
        <v/>
      </c>
      <c r="I1598">
        <f>IF(H1598="","",LOWER(IF(AND(LEN(H1598)&gt;1,RIGHT(H1598,1)="/"),LEFT(H1598,LEN(H1598)-1),H1598)))</f>
        <v/>
      </c>
      <c r="J1598">
        <f>IF(I1598="","",IFERROR(N(INDEX($A1598:$E1598,1,Rules!$H$16)),0))</f>
        <v/>
      </c>
      <c r="K1598">
        <f>IF(I1598="","",IFERROR(N(INDEX($A1598:$E1598,1,Rules!$H$17)),0))</f>
        <v/>
      </c>
      <c r="L1598">
        <f>IF(I1598="","",IFERROR(N(INDEX($A1598:$E1598,1,Rules!$H$18))*K1598,0))</f>
        <v/>
      </c>
      <c r="M1598">
        <f>IF(I1598="","",IF(COUNTIF(Crawl!$EC$2:$EC$2001,I1598)&gt;0,"Yes","No"))</f>
        <v/>
      </c>
    </row>
    <row r="1599">
      <c r="G1599">
        <f>IF(A1599="","",IF(LEFT(A1599,4)="http",IFERROR(MID(A1599,FIND("/",A1599,FIND("//",A1599)+2),2000),"/"),A1599))</f>
        <v/>
      </c>
      <c r="H1599">
        <f>IF(G1599="","",IFERROR(LEFT(SUBSTITUTE(G1599,"#","?"),FIND("?",SUBSTITUTE(G1599,"#","?"))-1),G1599))</f>
        <v/>
      </c>
      <c r="I1599">
        <f>IF(H1599="","",LOWER(IF(AND(LEN(H1599)&gt;1,RIGHT(H1599,1)="/"),LEFT(H1599,LEN(H1599)-1),H1599)))</f>
        <v/>
      </c>
      <c r="J1599">
        <f>IF(I1599="","",IFERROR(N(INDEX($A1599:$E1599,1,Rules!$H$16)),0))</f>
        <v/>
      </c>
      <c r="K1599">
        <f>IF(I1599="","",IFERROR(N(INDEX($A1599:$E1599,1,Rules!$H$17)),0))</f>
        <v/>
      </c>
      <c r="L1599">
        <f>IF(I1599="","",IFERROR(N(INDEX($A1599:$E1599,1,Rules!$H$18))*K1599,0))</f>
        <v/>
      </c>
      <c r="M1599">
        <f>IF(I1599="","",IF(COUNTIF(Crawl!$EC$2:$EC$2001,I1599)&gt;0,"Yes","No"))</f>
        <v/>
      </c>
    </row>
    <row r="1600">
      <c r="G1600">
        <f>IF(A1600="","",IF(LEFT(A1600,4)="http",IFERROR(MID(A1600,FIND("/",A1600,FIND("//",A1600)+2),2000),"/"),A1600))</f>
        <v/>
      </c>
      <c r="H1600">
        <f>IF(G1600="","",IFERROR(LEFT(SUBSTITUTE(G1600,"#","?"),FIND("?",SUBSTITUTE(G1600,"#","?"))-1),G1600))</f>
        <v/>
      </c>
      <c r="I1600">
        <f>IF(H1600="","",LOWER(IF(AND(LEN(H1600)&gt;1,RIGHT(H1600,1)="/"),LEFT(H1600,LEN(H1600)-1),H1600)))</f>
        <v/>
      </c>
      <c r="J1600">
        <f>IF(I1600="","",IFERROR(N(INDEX($A1600:$E1600,1,Rules!$H$16)),0))</f>
        <v/>
      </c>
      <c r="K1600">
        <f>IF(I1600="","",IFERROR(N(INDEX($A1600:$E1600,1,Rules!$H$17)),0))</f>
        <v/>
      </c>
      <c r="L1600">
        <f>IF(I1600="","",IFERROR(N(INDEX($A1600:$E1600,1,Rules!$H$18))*K1600,0))</f>
        <v/>
      </c>
      <c r="M1600">
        <f>IF(I1600="","",IF(COUNTIF(Crawl!$EC$2:$EC$2001,I1600)&gt;0,"Yes","No"))</f>
        <v/>
      </c>
    </row>
    <row r="1601">
      <c r="G1601">
        <f>IF(A1601="","",IF(LEFT(A1601,4)="http",IFERROR(MID(A1601,FIND("/",A1601,FIND("//",A1601)+2),2000),"/"),A1601))</f>
        <v/>
      </c>
      <c r="H1601">
        <f>IF(G1601="","",IFERROR(LEFT(SUBSTITUTE(G1601,"#","?"),FIND("?",SUBSTITUTE(G1601,"#","?"))-1),G1601))</f>
        <v/>
      </c>
      <c r="I1601">
        <f>IF(H1601="","",LOWER(IF(AND(LEN(H1601)&gt;1,RIGHT(H1601,1)="/"),LEFT(H1601,LEN(H1601)-1),H1601)))</f>
        <v/>
      </c>
      <c r="J1601">
        <f>IF(I1601="","",IFERROR(N(INDEX($A1601:$E1601,1,Rules!$H$16)),0))</f>
        <v/>
      </c>
      <c r="K1601">
        <f>IF(I1601="","",IFERROR(N(INDEX($A1601:$E1601,1,Rules!$H$17)),0))</f>
        <v/>
      </c>
      <c r="L1601">
        <f>IF(I1601="","",IFERROR(N(INDEX($A1601:$E1601,1,Rules!$H$18))*K1601,0))</f>
        <v/>
      </c>
      <c r="M1601">
        <f>IF(I1601="","",IF(COUNTIF(Crawl!$EC$2:$EC$2001,I1601)&gt;0,"Yes","No"))</f>
        <v/>
      </c>
    </row>
    <row r="1602">
      <c r="G1602">
        <f>IF(A1602="","",IF(LEFT(A1602,4)="http",IFERROR(MID(A1602,FIND("/",A1602,FIND("//",A1602)+2),2000),"/"),A1602))</f>
        <v/>
      </c>
      <c r="H1602">
        <f>IF(G1602="","",IFERROR(LEFT(SUBSTITUTE(G1602,"#","?"),FIND("?",SUBSTITUTE(G1602,"#","?"))-1),G1602))</f>
        <v/>
      </c>
      <c r="I1602">
        <f>IF(H1602="","",LOWER(IF(AND(LEN(H1602)&gt;1,RIGHT(H1602,1)="/"),LEFT(H1602,LEN(H1602)-1),H1602)))</f>
        <v/>
      </c>
      <c r="J1602">
        <f>IF(I1602="","",IFERROR(N(INDEX($A1602:$E1602,1,Rules!$H$16)),0))</f>
        <v/>
      </c>
      <c r="K1602">
        <f>IF(I1602="","",IFERROR(N(INDEX($A1602:$E1602,1,Rules!$H$17)),0))</f>
        <v/>
      </c>
      <c r="L1602">
        <f>IF(I1602="","",IFERROR(N(INDEX($A1602:$E1602,1,Rules!$H$18))*K1602,0))</f>
        <v/>
      </c>
      <c r="M1602">
        <f>IF(I1602="","",IF(COUNTIF(Crawl!$EC$2:$EC$2001,I1602)&gt;0,"Yes","No"))</f>
        <v/>
      </c>
    </row>
    <row r="1603">
      <c r="G1603">
        <f>IF(A1603="","",IF(LEFT(A1603,4)="http",IFERROR(MID(A1603,FIND("/",A1603,FIND("//",A1603)+2),2000),"/"),A1603))</f>
        <v/>
      </c>
      <c r="H1603">
        <f>IF(G1603="","",IFERROR(LEFT(SUBSTITUTE(G1603,"#","?"),FIND("?",SUBSTITUTE(G1603,"#","?"))-1),G1603))</f>
        <v/>
      </c>
      <c r="I1603">
        <f>IF(H1603="","",LOWER(IF(AND(LEN(H1603)&gt;1,RIGHT(H1603,1)="/"),LEFT(H1603,LEN(H1603)-1),H1603)))</f>
        <v/>
      </c>
      <c r="J1603">
        <f>IF(I1603="","",IFERROR(N(INDEX($A1603:$E1603,1,Rules!$H$16)),0))</f>
        <v/>
      </c>
      <c r="K1603">
        <f>IF(I1603="","",IFERROR(N(INDEX($A1603:$E1603,1,Rules!$H$17)),0))</f>
        <v/>
      </c>
      <c r="L1603">
        <f>IF(I1603="","",IFERROR(N(INDEX($A1603:$E1603,1,Rules!$H$18))*K1603,0))</f>
        <v/>
      </c>
      <c r="M1603">
        <f>IF(I1603="","",IF(COUNTIF(Crawl!$EC$2:$EC$2001,I1603)&gt;0,"Yes","No"))</f>
        <v/>
      </c>
    </row>
    <row r="1604">
      <c r="G1604">
        <f>IF(A1604="","",IF(LEFT(A1604,4)="http",IFERROR(MID(A1604,FIND("/",A1604,FIND("//",A1604)+2),2000),"/"),A1604))</f>
        <v/>
      </c>
      <c r="H1604">
        <f>IF(G1604="","",IFERROR(LEFT(SUBSTITUTE(G1604,"#","?"),FIND("?",SUBSTITUTE(G1604,"#","?"))-1),G1604))</f>
        <v/>
      </c>
      <c r="I1604">
        <f>IF(H1604="","",LOWER(IF(AND(LEN(H1604)&gt;1,RIGHT(H1604,1)="/"),LEFT(H1604,LEN(H1604)-1),H1604)))</f>
        <v/>
      </c>
      <c r="J1604">
        <f>IF(I1604="","",IFERROR(N(INDEX($A1604:$E1604,1,Rules!$H$16)),0))</f>
        <v/>
      </c>
      <c r="K1604">
        <f>IF(I1604="","",IFERROR(N(INDEX($A1604:$E1604,1,Rules!$H$17)),0))</f>
        <v/>
      </c>
      <c r="L1604">
        <f>IF(I1604="","",IFERROR(N(INDEX($A1604:$E1604,1,Rules!$H$18))*K1604,0))</f>
        <v/>
      </c>
      <c r="M1604">
        <f>IF(I1604="","",IF(COUNTIF(Crawl!$EC$2:$EC$2001,I1604)&gt;0,"Yes","No"))</f>
        <v/>
      </c>
    </row>
    <row r="1605">
      <c r="G1605">
        <f>IF(A1605="","",IF(LEFT(A1605,4)="http",IFERROR(MID(A1605,FIND("/",A1605,FIND("//",A1605)+2),2000),"/"),A1605))</f>
        <v/>
      </c>
      <c r="H1605">
        <f>IF(G1605="","",IFERROR(LEFT(SUBSTITUTE(G1605,"#","?"),FIND("?",SUBSTITUTE(G1605,"#","?"))-1),G1605))</f>
        <v/>
      </c>
      <c r="I1605">
        <f>IF(H1605="","",LOWER(IF(AND(LEN(H1605)&gt;1,RIGHT(H1605,1)="/"),LEFT(H1605,LEN(H1605)-1),H1605)))</f>
        <v/>
      </c>
      <c r="J1605">
        <f>IF(I1605="","",IFERROR(N(INDEX($A1605:$E1605,1,Rules!$H$16)),0))</f>
        <v/>
      </c>
      <c r="K1605">
        <f>IF(I1605="","",IFERROR(N(INDEX($A1605:$E1605,1,Rules!$H$17)),0))</f>
        <v/>
      </c>
      <c r="L1605">
        <f>IF(I1605="","",IFERROR(N(INDEX($A1605:$E1605,1,Rules!$H$18))*K1605,0))</f>
        <v/>
      </c>
      <c r="M1605">
        <f>IF(I1605="","",IF(COUNTIF(Crawl!$EC$2:$EC$2001,I1605)&gt;0,"Yes","No"))</f>
        <v/>
      </c>
    </row>
    <row r="1606">
      <c r="G1606">
        <f>IF(A1606="","",IF(LEFT(A1606,4)="http",IFERROR(MID(A1606,FIND("/",A1606,FIND("//",A1606)+2),2000),"/"),A1606))</f>
        <v/>
      </c>
      <c r="H1606">
        <f>IF(G1606="","",IFERROR(LEFT(SUBSTITUTE(G1606,"#","?"),FIND("?",SUBSTITUTE(G1606,"#","?"))-1),G1606))</f>
        <v/>
      </c>
      <c r="I1606">
        <f>IF(H1606="","",LOWER(IF(AND(LEN(H1606)&gt;1,RIGHT(H1606,1)="/"),LEFT(H1606,LEN(H1606)-1),H1606)))</f>
        <v/>
      </c>
      <c r="J1606">
        <f>IF(I1606="","",IFERROR(N(INDEX($A1606:$E1606,1,Rules!$H$16)),0))</f>
        <v/>
      </c>
      <c r="K1606">
        <f>IF(I1606="","",IFERROR(N(INDEX($A1606:$E1606,1,Rules!$H$17)),0))</f>
        <v/>
      </c>
      <c r="L1606">
        <f>IF(I1606="","",IFERROR(N(INDEX($A1606:$E1606,1,Rules!$H$18))*K1606,0))</f>
        <v/>
      </c>
      <c r="M1606">
        <f>IF(I1606="","",IF(COUNTIF(Crawl!$EC$2:$EC$2001,I1606)&gt;0,"Yes","No"))</f>
        <v/>
      </c>
    </row>
    <row r="1607">
      <c r="G1607">
        <f>IF(A1607="","",IF(LEFT(A1607,4)="http",IFERROR(MID(A1607,FIND("/",A1607,FIND("//",A1607)+2),2000),"/"),A1607))</f>
        <v/>
      </c>
      <c r="H1607">
        <f>IF(G1607="","",IFERROR(LEFT(SUBSTITUTE(G1607,"#","?"),FIND("?",SUBSTITUTE(G1607,"#","?"))-1),G1607))</f>
        <v/>
      </c>
      <c r="I1607">
        <f>IF(H1607="","",LOWER(IF(AND(LEN(H1607)&gt;1,RIGHT(H1607,1)="/"),LEFT(H1607,LEN(H1607)-1),H1607)))</f>
        <v/>
      </c>
      <c r="J1607">
        <f>IF(I1607="","",IFERROR(N(INDEX($A1607:$E1607,1,Rules!$H$16)),0))</f>
        <v/>
      </c>
      <c r="K1607">
        <f>IF(I1607="","",IFERROR(N(INDEX($A1607:$E1607,1,Rules!$H$17)),0))</f>
        <v/>
      </c>
      <c r="L1607">
        <f>IF(I1607="","",IFERROR(N(INDEX($A1607:$E1607,1,Rules!$H$18))*K1607,0))</f>
        <v/>
      </c>
      <c r="M1607">
        <f>IF(I1607="","",IF(COUNTIF(Crawl!$EC$2:$EC$2001,I1607)&gt;0,"Yes","No"))</f>
        <v/>
      </c>
    </row>
    <row r="1608">
      <c r="G1608">
        <f>IF(A1608="","",IF(LEFT(A1608,4)="http",IFERROR(MID(A1608,FIND("/",A1608,FIND("//",A1608)+2),2000),"/"),A1608))</f>
        <v/>
      </c>
      <c r="H1608">
        <f>IF(G1608="","",IFERROR(LEFT(SUBSTITUTE(G1608,"#","?"),FIND("?",SUBSTITUTE(G1608,"#","?"))-1),G1608))</f>
        <v/>
      </c>
      <c r="I1608">
        <f>IF(H1608="","",LOWER(IF(AND(LEN(H1608)&gt;1,RIGHT(H1608,1)="/"),LEFT(H1608,LEN(H1608)-1),H1608)))</f>
        <v/>
      </c>
      <c r="J1608">
        <f>IF(I1608="","",IFERROR(N(INDEX($A1608:$E1608,1,Rules!$H$16)),0))</f>
        <v/>
      </c>
      <c r="K1608">
        <f>IF(I1608="","",IFERROR(N(INDEX($A1608:$E1608,1,Rules!$H$17)),0))</f>
        <v/>
      </c>
      <c r="L1608">
        <f>IF(I1608="","",IFERROR(N(INDEX($A1608:$E1608,1,Rules!$H$18))*K1608,0))</f>
        <v/>
      </c>
      <c r="M1608">
        <f>IF(I1608="","",IF(COUNTIF(Crawl!$EC$2:$EC$2001,I1608)&gt;0,"Yes","No"))</f>
        <v/>
      </c>
    </row>
    <row r="1609">
      <c r="G1609">
        <f>IF(A1609="","",IF(LEFT(A1609,4)="http",IFERROR(MID(A1609,FIND("/",A1609,FIND("//",A1609)+2),2000),"/"),A1609))</f>
        <v/>
      </c>
      <c r="H1609">
        <f>IF(G1609="","",IFERROR(LEFT(SUBSTITUTE(G1609,"#","?"),FIND("?",SUBSTITUTE(G1609,"#","?"))-1),G1609))</f>
        <v/>
      </c>
      <c r="I1609">
        <f>IF(H1609="","",LOWER(IF(AND(LEN(H1609)&gt;1,RIGHT(H1609,1)="/"),LEFT(H1609,LEN(H1609)-1),H1609)))</f>
        <v/>
      </c>
      <c r="J1609">
        <f>IF(I1609="","",IFERROR(N(INDEX($A1609:$E1609,1,Rules!$H$16)),0))</f>
        <v/>
      </c>
      <c r="K1609">
        <f>IF(I1609="","",IFERROR(N(INDEX($A1609:$E1609,1,Rules!$H$17)),0))</f>
        <v/>
      </c>
      <c r="L1609">
        <f>IF(I1609="","",IFERROR(N(INDEX($A1609:$E1609,1,Rules!$H$18))*K1609,0))</f>
        <v/>
      </c>
      <c r="M1609">
        <f>IF(I1609="","",IF(COUNTIF(Crawl!$EC$2:$EC$2001,I1609)&gt;0,"Yes","No"))</f>
        <v/>
      </c>
    </row>
    <row r="1610">
      <c r="G1610">
        <f>IF(A1610="","",IF(LEFT(A1610,4)="http",IFERROR(MID(A1610,FIND("/",A1610,FIND("//",A1610)+2),2000),"/"),A1610))</f>
        <v/>
      </c>
      <c r="H1610">
        <f>IF(G1610="","",IFERROR(LEFT(SUBSTITUTE(G1610,"#","?"),FIND("?",SUBSTITUTE(G1610,"#","?"))-1),G1610))</f>
        <v/>
      </c>
      <c r="I1610">
        <f>IF(H1610="","",LOWER(IF(AND(LEN(H1610)&gt;1,RIGHT(H1610,1)="/"),LEFT(H1610,LEN(H1610)-1),H1610)))</f>
        <v/>
      </c>
      <c r="J1610">
        <f>IF(I1610="","",IFERROR(N(INDEX($A1610:$E1610,1,Rules!$H$16)),0))</f>
        <v/>
      </c>
      <c r="K1610">
        <f>IF(I1610="","",IFERROR(N(INDEX($A1610:$E1610,1,Rules!$H$17)),0))</f>
        <v/>
      </c>
      <c r="L1610">
        <f>IF(I1610="","",IFERROR(N(INDEX($A1610:$E1610,1,Rules!$H$18))*K1610,0))</f>
        <v/>
      </c>
      <c r="M1610">
        <f>IF(I1610="","",IF(COUNTIF(Crawl!$EC$2:$EC$2001,I1610)&gt;0,"Yes","No"))</f>
        <v/>
      </c>
    </row>
    <row r="1611">
      <c r="G1611">
        <f>IF(A1611="","",IF(LEFT(A1611,4)="http",IFERROR(MID(A1611,FIND("/",A1611,FIND("//",A1611)+2),2000),"/"),A1611))</f>
        <v/>
      </c>
      <c r="H1611">
        <f>IF(G1611="","",IFERROR(LEFT(SUBSTITUTE(G1611,"#","?"),FIND("?",SUBSTITUTE(G1611,"#","?"))-1),G1611))</f>
        <v/>
      </c>
      <c r="I1611">
        <f>IF(H1611="","",LOWER(IF(AND(LEN(H1611)&gt;1,RIGHT(H1611,1)="/"),LEFT(H1611,LEN(H1611)-1),H1611)))</f>
        <v/>
      </c>
      <c r="J1611">
        <f>IF(I1611="","",IFERROR(N(INDEX($A1611:$E1611,1,Rules!$H$16)),0))</f>
        <v/>
      </c>
      <c r="K1611">
        <f>IF(I1611="","",IFERROR(N(INDEX($A1611:$E1611,1,Rules!$H$17)),0))</f>
        <v/>
      </c>
      <c r="L1611">
        <f>IF(I1611="","",IFERROR(N(INDEX($A1611:$E1611,1,Rules!$H$18))*K1611,0))</f>
        <v/>
      </c>
      <c r="M1611">
        <f>IF(I1611="","",IF(COUNTIF(Crawl!$EC$2:$EC$2001,I1611)&gt;0,"Yes","No"))</f>
        <v/>
      </c>
    </row>
    <row r="1612">
      <c r="G1612">
        <f>IF(A1612="","",IF(LEFT(A1612,4)="http",IFERROR(MID(A1612,FIND("/",A1612,FIND("//",A1612)+2),2000),"/"),A1612))</f>
        <v/>
      </c>
      <c r="H1612">
        <f>IF(G1612="","",IFERROR(LEFT(SUBSTITUTE(G1612,"#","?"),FIND("?",SUBSTITUTE(G1612,"#","?"))-1),G1612))</f>
        <v/>
      </c>
      <c r="I1612">
        <f>IF(H1612="","",LOWER(IF(AND(LEN(H1612)&gt;1,RIGHT(H1612,1)="/"),LEFT(H1612,LEN(H1612)-1),H1612)))</f>
        <v/>
      </c>
      <c r="J1612">
        <f>IF(I1612="","",IFERROR(N(INDEX($A1612:$E1612,1,Rules!$H$16)),0))</f>
        <v/>
      </c>
      <c r="K1612">
        <f>IF(I1612="","",IFERROR(N(INDEX($A1612:$E1612,1,Rules!$H$17)),0))</f>
        <v/>
      </c>
      <c r="L1612">
        <f>IF(I1612="","",IFERROR(N(INDEX($A1612:$E1612,1,Rules!$H$18))*K1612,0))</f>
        <v/>
      </c>
      <c r="M1612">
        <f>IF(I1612="","",IF(COUNTIF(Crawl!$EC$2:$EC$2001,I1612)&gt;0,"Yes","No"))</f>
        <v/>
      </c>
    </row>
    <row r="1613">
      <c r="G1613">
        <f>IF(A1613="","",IF(LEFT(A1613,4)="http",IFERROR(MID(A1613,FIND("/",A1613,FIND("//",A1613)+2),2000),"/"),A1613))</f>
        <v/>
      </c>
      <c r="H1613">
        <f>IF(G1613="","",IFERROR(LEFT(SUBSTITUTE(G1613,"#","?"),FIND("?",SUBSTITUTE(G1613,"#","?"))-1),G1613))</f>
        <v/>
      </c>
      <c r="I1613">
        <f>IF(H1613="","",LOWER(IF(AND(LEN(H1613)&gt;1,RIGHT(H1613,1)="/"),LEFT(H1613,LEN(H1613)-1),H1613)))</f>
        <v/>
      </c>
      <c r="J1613">
        <f>IF(I1613="","",IFERROR(N(INDEX($A1613:$E1613,1,Rules!$H$16)),0))</f>
        <v/>
      </c>
      <c r="K1613">
        <f>IF(I1613="","",IFERROR(N(INDEX($A1613:$E1613,1,Rules!$H$17)),0))</f>
        <v/>
      </c>
      <c r="L1613">
        <f>IF(I1613="","",IFERROR(N(INDEX($A1613:$E1613,1,Rules!$H$18))*K1613,0))</f>
        <v/>
      </c>
      <c r="M1613">
        <f>IF(I1613="","",IF(COUNTIF(Crawl!$EC$2:$EC$2001,I1613)&gt;0,"Yes","No"))</f>
        <v/>
      </c>
    </row>
    <row r="1614">
      <c r="G1614">
        <f>IF(A1614="","",IF(LEFT(A1614,4)="http",IFERROR(MID(A1614,FIND("/",A1614,FIND("//",A1614)+2),2000),"/"),A1614))</f>
        <v/>
      </c>
      <c r="H1614">
        <f>IF(G1614="","",IFERROR(LEFT(SUBSTITUTE(G1614,"#","?"),FIND("?",SUBSTITUTE(G1614,"#","?"))-1),G1614))</f>
        <v/>
      </c>
      <c r="I1614">
        <f>IF(H1614="","",LOWER(IF(AND(LEN(H1614)&gt;1,RIGHT(H1614,1)="/"),LEFT(H1614,LEN(H1614)-1),H1614)))</f>
        <v/>
      </c>
      <c r="J1614">
        <f>IF(I1614="","",IFERROR(N(INDEX($A1614:$E1614,1,Rules!$H$16)),0))</f>
        <v/>
      </c>
      <c r="K1614">
        <f>IF(I1614="","",IFERROR(N(INDEX($A1614:$E1614,1,Rules!$H$17)),0))</f>
        <v/>
      </c>
      <c r="L1614">
        <f>IF(I1614="","",IFERROR(N(INDEX($A1614:$E1614,1,Rules!$H$18))*K1614,0))</f>
        <v/>
      </c>
      <c r="M1614">
        <f>IF(I1614="","",IF(COUNTIF(Crawl!$EC$2:$EC$2001,I1614)&gt;0,"Yes","No"))</f>
        <v/>
      </c>
    </row>
    <row r="1615">
      <c r="G1615">
        <f>IF(A1615="","",IF(LEFT(A1615,4)="http",IFERROR(MID(A1615,FIND("/",A1615,FIND("//",A1615)+2),2000),"/"),A1615))</f>
        <v/>
      </c>
      <c r="H1615">
        <f>IF(G1615="","",IFERROR(LEFT(SUBSTITUTE(G1615,"#","?"),FIND("?",SUBSTITUTE(G1615,"#","?"))-1),G1615))</f>
        <v/>
      </c>
      <c r="I1615">
        <f>IF(H1615="","",LOWER(IF(AND(LEN(H1615)&gt;1,RIGHT(H1615,1)="/"),LEFT(H1615,LEN(H1615)-1),H1615)))</f>
        <v/>
      </c>
      <c r="J1615">
        <f>IF(I1615="","",IFERROR(N(INDEX($A1615:$E1615,1,Rules!$H$16)),0))</f>
        <v/>
      </c>
      <c r="K1615">
        <f>IF(I1615="","",IFERROR(N(INDEX($A1615:$E1615,1,Rules!$H$17)),0))</f>
        <v/>
      </c>
      <c r="L1615">
        <f>IF(I1615="","",IFERROR(N(INDEX($A1615:$E1615,1,Rules!$H$18))*K1615,0))</f>
        <v/>
      </c>
      <c r="M1615">
        <f>IF(I1615="","",IF(COUNTIF(Crawl!$EC$2:$EC$2001,I1615)&gt;0,"Yes","No"))</f>
        <v/>
      </c>
    </row>
    <row r="1616">
      <c r="G1616">
        <f>IF(A1616="","",IF(LEFT(A1616,4)="http",IFERROR(MID(A1616,FIND("/",A1616,FIND("//",A1616)+2),2000),"/"),A1616))</f>
        <v/>
      </c>
      <c r="H1616">
        <f>IF(G1616="","",IFERROR(LEFT(SUBSTITUTE(G1616,"#","?"),FIND("?",SUBSTITUTE(G1616,"#","?"))-1),G1616))</f>
        <v/>
      </c>
      <c r="I1616">
        <f>IF(H1616="","",LOWER(IF(AND(LEN(H1616)&gt;1,RIGHT(H1616,1)="/"),LEFT(H1616,LEN(H1616)-1),H1616)))</f>
        <v/>
      </c>
      <c r="J1616">
        <f>IF(I1616="","",IFERROR(N(INDEX($A1616:$E1616,1,Rules!$H$16)),0))</f>
        <v/>
      </c>
      <c r="K1616">
        <f>IF(I1616="","",IFERROR(N(INDEX($A1616:$E1616,1,Rules!$H$17)),0))</f>
        <v/>
      </c>
      <c r="L1616">
        <f>IF(I1616="","",IFERROR(N(INDEX($A1616:$E1616,1,Rules!$H$18))*K1616,0))</f>
        <v/>
      </c>
      <c r="M1616">
        <f>IF(I1616="","",IF(COUNTIF(Crawl!$EC$2:$EC$2001,I1616)&gt;0,"Yes","No"))</f>
        <v/>
      </c>
    </row>
    <row r="1617">
      <c r="G1617">
        <f>IF(A1617="","",IF(LEFT(A1617,4)="http",IFERROR(MID(A1617,FIND("/",A1617,FIND("//",A1617)+2),2000),"/"),A1617))</f>
        <v/>
      </c>
      <c r="H1617">
        <f>IF(G1617="","",IFERROR(LEFT(SUBSTITUTE(G1617,"#","?"),FIND("?",SUBSTITUTE(G1617,"#","?"))-1),G1617))</f>
        <v/>
      </c>
      <c r="I1617">
        <f>IF(H1617="","",LOWER(IF(AND(LEN(H1617)&gt;1,RIGHT(H1617,1)="/"),LEFT(H1617,LEN(H1617)-1),H1617)))</f>
        <v/>
      </c>
      <c r="J1617">
        <f>IF(I1617="","",IFERROR(N(INDEX($A1617:$E1617,1,Rules!$H$16)),0))</f>
        <v/>
      </c>
      <c r="K1617">
        <f>IF(I1617="","",IFERROR(N(INDEX($A1617:$E1617,1,Rules!$H$17)),0))</f>
        <v/>
      </c>
      <c r="L1617">
        <f>IF(I1617="","",IFERROR(N(INDEX($A1617:$E1617,1,Rules!$H$18))*K1617,0))</f>
        <v/>
      </c>
      <c r="M1617">
        <f>IF(I1617="","",IF(COUNTIF(Crawl!$EC$2:$EC$2001,I1617)&gt;0,"Yes","No"))</f>
        <v/>
      </c>
    </row>
    <row r="1618">
      <c r="G1618">
        <f>IF(A1618="","",IF(LEFT(A1618,4)="http",IFERROR(MID(A1618,FIND("/",A1618,FIND("//",A1618)+2),2000),"/"),A1618))</f>
        <v/>
      </c>
      <c r="H1618">
        <f>IF(G1618="","",IFERROR(LEFT(SUBSTITUTE(G1618,"#","?"),FIND("?",SUBSTITUTE(G1618,"#","?"))-1),G1618))</f>
        <v/>
      </c>
      <c r="I1618">
        <f>IF(H1618="","",LOWER(IF(AND(LEN(H1618)&gt;1,RIGHT(H1618,1)="/"),LEFT(H1618,LEN(H1618)-1),H1618)))</f>
        <v/>
      </c>
      <c r="J1618">
        <f>IF(I1618="","",IFERROR(N(INDEX($A1618:$E1618,1,Rules!$H$16)),0))</f>
        <v/>
      </c>
      <c r="K1618">
        <f>IF(I1618="","",IFERROR(N(INDEX($A1618:$E1618,1,Rules!$H$17)),0))</f>
        <v/>
      </c>
      <c r="L1618">
        <f>IF(I1618="","",IFERROR(N(INDEX($A1618:$E1618,1,Rules!$H$18))*K1618,0))</f>
        <v/>
      </c>
      <c r="M1618">
        <f>IF(I1618="","",IF(COUNTIF(Crawl!$EC$2:$EC$2001,I1618)&gt;0,"Yes","No"))</f>
        <v/>
      </c>
    </row>
    <row r="1619">
      <c r="G1619">
        <f>IF(A1619="","",IF(LEFT(A1619,4)="http",IFERROR(MID(A1619,FIND("/",A1619,FIND("//",A1619)+2),2000),"/"),A1619))</f>
        <v/>
      </c>
      <c r="H1619">
        <f>IF(G1619="","",IFERROR(LEFT(SUBSTITUTE(G1619,"#","?"),FIND("?",SUBSTITUTE(G1619,"#","?"))-1),G1619))</f>
        <v/>
      </c>
      <c r="I1619">
        <f>IF(H1619="","",LOWER(IF(AND(LEN(H1619)&gt;1,RIGHT(H1619,1)="/"),LEFT(H1619,LEN(H1619)-1),H1619)))</f>
        <v/>
      </c>
      <c r="J1619">
        <f>IF(I1619="","",IFERROR(N(INDEX($A1619:$E1619,1,Rules!$H$16)),0))</f>
        <v/>
      </c>
      <c r="K1619">
        <f>IF(I1619="","",IFERROR(N(INDEX($A1619:$E1619,1,Rules!$H$17)),0))</f>
        <v/>
      </c>
      <c r="L1619">
        <f>IF(I1619="","",IFERROR(N(INDEX($A1619:$E1619,1,Rules!$H$18))*K1619,0))</f>
        <v/>
      </c>
      <c r="M1619">
        <f>IF(I1619="","",IF(COUNTIF(Crawl!$EC$2:$EC$2001,I1619)&gt;0,"Yes","No"))</f>
        <v/>
      </c>
    </row>
    <row r="1620">
      <c r="G1620">
        <f>IF(A1620="","",IF(LEFT(A1620,4)="http",IFERROR(MID(A1620,FIND("/",A1620,FIND("//",A1620)+2),2000),"/"),A1620))</f>
        <v/>
      </c>
      <c r="H1620">
        <f>IF(G1620="","",IFERROR(LEFT(SUBSTITUTE(G1620,"#","?"),FIND("?",SUBSTITUTE(G1620,"#","?"))-1),G1620))</f>
        <v/>
      </c>
      <c r="I1620">
        <f>IF(H1620="","",LOWER(IF(AND(LEN(H1620)&gt;1,RIGHT(H1620,1)="/"),LEFT(H1620,LEN(H1620)-1),H1620)))</f>
        <v/>
      </c>
      <c r="J1620">
        <f>IF(I1620="","",IFERROR(N(INDEX($A1620:$E1620,1,Rules!$H$16)),0))</f>
        <v/>
      </c>
      <c r="K1620">
        <f>IF(I1620="","",IFERROR(N(INDEX($A1620:$E1620,1,Rules!$H$17)),0))</f>
        <v/>
      </c>
      <c r="L1620">
        <f>IF(I1620="","",IFERROR(N(INDEX($A1620:$E1620,1,Rules!$H$18))*K1620,0))</f>
        <v/>
      </c>
      <c r="M1620">
        <f>IF(I1620="","",IF(COUNTIF(Crawl!$EC$2:$EC$2001,I1620)&gt;0,"Yes","No"))</f>
        <v/>
      </c>
    </row>
    <row r="1621">
      <c r="G1621">
        <f>IF(A1621="","",IF(LEFT(A1621,4)="http",IFERROR(MID(A1621,FIND("/",A1621,FIND("//",A1621)+2),2000),"/"),A1621))</f>
        <v/>
      </c>
      <c r="H1621">
        <f>IF(G1621="","",IFERROR(LEFT(SUBSTITUTE(G1621,"#","?"),FIND("?",SUBSTITUTE(G1621,"#","?"))-1),G1621))</f>
        <v/>
      </c>
      <c r="I1621">
        <f>IF(H1621="","",LOWER(IF(AND(LEN(H1621)&gt;1,RIGHT(H1621,1)="/"),LEFT(H1621,LEN(H1621)-1),H1621)))</f>
        <v/>
      </c>
      <c r="J1621">
        <f>IF(I1621="","",IFERROR(N(INDEX($A1621:$E1621,1,Rules!$H$16)),0))</f>
        <v/>
      </c>
      <c r="K1621">
        <f>IF(I1621="","",IFERROR(N(INDEX($A1621:$E1621,1,Rules!$H$17)),0))</f>
        <v/>
      </c>
      <c r="L1621">
        <f>IF(I1621="","",IFERROR(N(INDEX($A1621:$E1621,1,Rules!$H$18))*K1621,0))</f>
        <v/>
      </c>
      <c r="M1621">
        <f>IF(I1621="","",IF(COUNTIF(Crawl!$EC$2:$EC$2001,I1621)&gt;0,"Yes","No"))</f>
        <v/>
      </c>
    </row>
    <row r="1622">
      <c r="G1622">
        <f>IF(A1622="","",IF(LEFT(A1622,4)="http",IFERROR(MID(A1622,FIND("/",A1622,FIND("//",A1622)+2),2000),"/"),A1622))</f>
        <v/>
      </c>
      <c r="H1622">
        <f>IF(G1622="","",IFERROR(LEFT(SUBSTITUTE(G1622,"#","?"),FIND("?",SUBSTITUTE(G1622,"#","?"))-1),G1622))</f>
        <v/>
      </c>
      <c r="I1622">
        <f>IF(H1622="","",LOWER(IF(AND(LEN(H1622)&gt;1,RIGHT(H1622,1)="/"),LEFT(H1622,LEN(H1622)-1),H1622)))</f>
        <v/>
      </c>
      <c r="J1622">
        <f>IF(I1622="","",IFERROR(N(INDEX($A1622:$E1622,1,Rules!$H$16)),0))</f>
        <v/>
      </c>
      <c r="K1622">
        <f>IF(I1622="","",IFERROR(N(INDEX($A1622:$E1622,1,Rules!$H$17)),0))</f>
        <v/>
      </c>
      <c r="L1622">
        <f>IF(I1622="","",IFERROR(N(INDEX($A1622:$E1622,1,Rules!$H$18))*K1622,0))</f>
        <v/>
      </c>
      <c r="M1622">
        <f>IF(I1622="","",IF(COUNTIF(Crawl!$EC$2:$EC$2001,I1622)&gt;0,"Yes","No"))</f>
        <v/>
      </c>
    </row>
    <row r="1623">
      <c r="G1623">
        <f>IF(A1623="","",IF(LEFT(A1623,4)="http",IFERROR(MID(A1623,FIND("/",A1623,FIND("//",A1623)+2),2000),"/"),A1623))</f>
        <v/>
      </c>
      <c r="H1623">
        <f>IF(G1623="","",IFERROR(LEFT(SUBSTITUTE(G1623,"#","?"),FIND("?",SUBSTITUTE(G1623,"#","?"))-1),G1623))</f>
        <v/>
      </c>
      <c r="I1623">
        <f>IF(H1623="","",LOWER(IF(AND(LEN(H1623)&gt;1,RIGHT(H1623,1)="/"),LEFT(H1623,LEN(H1623)-1),H1623)))</f>
        <v/>
      </c>
      <c r="J1623">
        <f>IF(I1623="","",IFERROR(N(INDEX($A1623:$E1623,1,Rules!$H$16)),0))</f>
        <v/>
      </c>
      <c r="K1623">
        <f>IF(I1623="","",IFERROR(N(INDEX($A1623:$E1623,1,Rules!$H$17)),0))</f>
        <v/>
      </c>
      <c r="L1623">
        <f>IF(I1623="","",IFERROR(N(INDEX($A1623:$E1623,1,Rules!$H$18))*K1623,0))</f>
        <v/>
      </c>
      <c r="M1623">
        <f>IF(I1623="","",IF(COUNTIF(Crawl!$EC$2:$EC$2001,I1623)&gt;0,"Yes","No"))</f>
        <v/>
      </c>
    </row>
    <row r="1624">
      <c r="G1624">
        <f>IF(A1624="","",IF(LEFT(A1624,4)="http",IFERROR(MID(A1624,FIND("/",A1624,FIND("//",A1624)+2),2000),"/"),A1624))</f>
        <v/>
      </c>
      <c r="H1624">
        <f>IF(G1624="","",IFERROR(LEFT(SUBSTITUTE(G1624,"#","?"),FIND("?",SUBSTITUTE(G1624,"#","?"))-1),G1624))</f>
        <v/>
      </c>
      <c r="I1624">
        <f>IF(H1624="","",LOWER(IF(AND(LEN(H1624)&gt;1,RIGHT(H1624,1)="/"),LEFT(H1624,LEN(H1624)-1),H1624)))</f>
        <v/>
      </c>
      <c r="J1624">
        <f>IF(I1624="","",IFERROR(N(INDEX($A1624:$E1624,1,Rules!$H$16)),0))</f>
        <v/>
      </c>
      <c r="K1624">
        <f>IF(I1624="","",IFERROR(N(INDEX($A1624:$E1624,1,Rules!$H$17)),0))</f>
        <v/>
      </c>
      <c r="L1624">
        <f>IF(I1624="","",IFERROR(N(INDEX($A1624:$E1624,1,Rules!$H$18))*K1624,0))</f>
        <v/>
      </c>
      <c r="M1624">
        <f>IF(I1624="","",IF(COUNTIF(Crawl!$EC$2:$EC$2001,I1624)&gt;0,"Yes","No"))</f>
        <v/>
      </c>
    </row>
    <row r="1625">
      <c r="G1625">
        <f>IF(A1625="","",IF(LEFT(A1625,4)="http",IFERROR(MID(A1625,FIND("/",A1625,FIND("//",A1625)+2),2000),"/"),A1625))</f>
        <v/>
      </c>
      <c r="H1625">
        <f>IF(G1625="","",IFERROR(LEFT(SUBSTITUTE(G1625,"#","?"),FIND("?",SUBSTITUTE(G1625,"#","?"))-1),G1625))</f>
        <v/>
      </c>
      <c r="I1625">
        <f>IF(H1625="","",LOWER(IF(AND(LEN(H1625)&gt;1,RIGHT(H1625,1)="/"),LEFT(H1625,LEN(H1625)-1),H1625)))</f>
        <v/>
      </c>
      <c r="J1625">
        <f>IF(I1625="","",IFERROR(N(INDEX($A1625:$E1625,1,Rules!$H$16)),0))</f>
        <v/>
      </c>
      <c r="K1625">
        <f>IF(I1625="","",IFERROR(N(INDEX($A1625:$E1625,1,Rules!$H$17)),0))</f>
        <v/>
      </c>
      <c r="L1625">
        <f>IF(I1625="","",IFERROR(N(INDEX($A1625:$E1625,1,Rules!$H$18))*K1625,0))</f>
        <v/>
      </c>
      <c r="M1625">
        <f>IF(I1625="","",IF(COUNTIF(Crawl!$EC$2:$EC$2001,I1625)&gt;0,"Yes","No"))</f>
        <v/>
      </c>
    </row>
    <row r="1626">
      <c r="G1626">
        <f>IF(A1626="","",IF(LEFT(A1626,4)="http",IFERROR(MID(A1626,FIND("/",A1626,FIND("//",A1626)+2),2000),"/"),A1626))</f>
        <v/>
      </c>
      <c r="H1626">
        <f>IF(G1626="","",IFERROR(LEFT(SUBSTITUTE(G1626,"#","?"),FIND("?",SUBSTITUTE(G1626,"#","?"))-1),G1626))</f>
        <v/>
      </c>
      <c r="I1626">
        <f>IF(H1626="","",LOWER(IF(AND(LEN(H1626)&gt;1,RIGHT(H1626,1)="/"),LEFT(H1626,LEN(H1626)-1),H1626)))</f>
        <v/>
      </c>
      <c r="J1626">
        <f>IF(I1626="","",IFERROR(N(INDEX($A1626:$E1626,1,Rules!$H$16)),0))</f>
        <v/>
      </c>
      <c r="K1626">
        <f>IF(I1626="","",IFERROR(N(INDEX($A1626:$E1626,1,Rules!$H$17)),0))</f>
        <v/>
      </c>
      <c r="L1626">
        <f>IF(I1626="","",IFERROR(N(INDEX($A1626:$E1626,1,Rules!$H$18))*K1626,0))</f>
        <v/>
      </c>
      <c r="M1626">
        <f>IF(I1626="","",IF(COUNTIF(Crawl!$EC$2:$EC$2001,I1626)&gt;0,"Yes","No"))</f>
        <v/>
      </c>
    </row>
    <row r="1627">
      <c r="G1627">
        <f>IF(A1627="","",IF(LEFT(A1627,4)="http",IFERROR(MID(A1627,FIND("/",A1627,FIND("//",A1627)+2),2000),"/"),A1627))</f>
        <v/>
      </c>
      <c r="H1627">
        <f>IF(G1627="","",IFERROR(LEFT(SUBSTITUTE(G1627,"#","?"),FIND("?",SUBSTITUTE(G1627,"#","?"))-1),G1627))</f>
        <v/>
      </c>
      <c r="I1627">
        <f>IF(H1627="","",LOWER(IF(AND(LEN(H1627)&gt;1,RIGHT(H1627,1)="/"),LEFT(H1627,LEN(H1627)-1),H1627)))</f>
        <v/>
      </c>
      <c r="J1627">
        <f>IF(I1627="","",IFERROR(N(INDEX($A1627:$E1627,1,Rules!$H$16)),0))</f>
        <v/>
      </c>
      <c r="K1627">
        <f>IF(I1627="","",IFERROR(N(INDEX($A1627:$E1627,1,Rules!$H$17)),0))</f>
        <v/>
      </c>
      <c r="L1627">
        <f>IF(I1627="","",IFERROR(N(INDEX($A1627:$E1627,1,Rules!$H$18))*K1627,0))</f>
        <v/>
      </c>
      <c r="M1627">
        <f>IF(I1627="","",IF(COUNTIF(Crawl!$EC$2:$EC$2001,I1627)&gt;0,"Yes","No"))</f>
        <v/>
      </c>
    </row>
    <row r="1628">
      <c r="G1628">
        <f>IF(A1628="","",IF(LEFT(A1628,4)="http",IFERROR(MID(A1628,FIND("/",A1628,FIND("//",A1628)+2),2000),"/"),A1628))</f>
        <v/>
      </c>
      <c r="H1628">
        <f>IF(G1628="","",IFERROR(LEFT(SUBSTITUTE(G1628,"#","?"),FIND("?",SUBSTITUTE(G1628,"#","?"))-1),G1628))</f>
        <v/>
      </c>
      <c r="I1628">
        <f>IF(H1628="","",LOWER(IF(AND(LEN(H1628)&gt;1,RIGHT(H1628,1)="/"),LEFT(H1628,LEN(H1628)-1),H1628)))</f>
        <v/>
      </c>
      <c r="J1628">
        <f>IF(I1628="","",IFERROR(N(INDEX($A1628:$E1628,1,Rules!$H$16)),0))</f>
        <v/>
      </c>
      <c r="K1628">
        <f>IF(I1628="","",IFERROR(N(INDEX($A1628:$E1628,1,Rules!$H$17)),0))</f>
        <v/>
      </c>
      <c r="L1628">
        <f>IF(I1628="","",IFERROR(N(INDEX($A1628:$E1628,1,Rules!$H$18))*K1628,0))</f>
        <v/>
      </c>
      <c r="M1628">
        <f>IF(I1628="","",IF(COUNTIF(Crawl!$EC$2:$EC$2001,I1628)&gt;0,"Yes","No"))</f>
        <v/>
      </c>
    </row>
    <row r="1629">
      <c r="G1629">
        <f>IF(A1629="","",IF(LEFT(A1629,4)="http",IFERROR(MID(A1629,FIND("/",A1629,FIND("//",A1629)+2),2000),"/"),A1629))</f>
        <v/>
      </c>
      <c r="H1629">
        <f>IF(G1629="","",IFERROR(LEFT(SUBSTITUTE(G1629,"#","?"),FIND("?",SUBSTITUTE(G1629,"#","?"))-1),G1629))</f>
        <v/>
      </c>
      <c r="I1629">
        <f>IF(H1629="","",LOWER(IF(AND(LEN(H1629)&gt;1,RIGHT(H1629,1)="/"),LEFT(H1629,LEN(H1629)-1),H1629)))</f>
        <v/>
      </c>
      <c r="J1629">
        <f>IF(I1629="","",IFERROR(N(INDEX($A1629:$E1629,1,Rules!$H$16)),0))</f>
        <v/>
      </c>
      <c r="K1629">
        <f>IF(I1629="","",IFERROR(N(INDEX($A1629:$E1629,1,Rules!$H$17)),0))</f>
        <v/>
      </c>
      <c r="L1629">
        <f>IF(I1629="","",IFERROR(N(INDEX($A1629:$E1629,1,Rules!$H$18))*K1629,0))</f>
        <v/>
      </c>
      <c r="M1629">
        <f>IF(I1629="","",IF(COUNTIF(Crawl!$EC$2:$EC$2001,I1629)&gt;0,"Yes","No"))</f>
        <v/>
      </c>
    </row>
    <row r="1630">
      <c r="G1630">
        <f>IF(A1630="","",IF(LEFT(A1630,4)="http",IFERROR(MID(A1630,FIND("/",A1630,FIND("//",A1630)+2),2000),"/"),A1630))</f>
        <v/>
      </c>
      <c r="H1630">
        <f>IF(G1630="","",IFERROR(LEFT(SUBSTITUTE(G1630,"#","?"),FIND("?",SUBSTITUTE(G1630,"#","?"))-1),G1630))</f>
        <v/>
      </c>
      <c r="I1630">
        <f>IF(H1630="","",LOWER(IF(AND(LEN(H1630)&gt;1,RIGHT(H1630,1)="/"),LEFT(H1630,LEN(H1630)-1),H1630)))</f>
        <v/>
      </c>
      <c r="J1630">
        <f>IF(I1630="","",IFERROR(N(INDEX($A1630:$E1630,1,Rules!$H$16)),0))</f>
        <v/>
      </c>
      <c r="K1630">
        <f>IF(I1630="","",IFERROR(N(INDEX($A1630:$E1630,1,Rules!$H$17)),0))</f>
        <v/>
      </c>
      <c r="L1630">
        <f>IF(I1630="","",IFERROR(N(INDEX($A1630:$E1630,1,Rules!$H$18))*K1630,0))</f>
        <v/>
      </c>
      <c r="M1630">
        <f>IF(I1630="","",IF(COUNTIF(Crawl!$EC$2:$EC$2001,I1630)&gt;0,"Yes","No"))</f>
        <v/>
      </c>
    </row>
    <row r="1631">
      <c r="G1631">
        <f>IF(A1631="","",IF(LEFT(A1631,4)="http",IFERROR(MID(A1631,FIND("/",A1631,FIND("//",A1631)+2),2000),"/"),A1631))</f>
        <v/>
      </c>
      <c r="H1631">
        <f>IF(G1631="","",IFERROR(LEFT(SUBSTITUTE(G1631,"#","?"),FIND("?",SUBSTITUTE(G1631,"#","?"))-1),G1631))</f>
        <v/>
      </c>
      <c r="I1631">
        <f>IF(H1631="","",LOWER(IF(AND(LEN(H1631)&gt;1,RIGHT(H1631,1)="/"),LEFT(H1631,LEN(H1631)-1),H1631)))</f>
        <v/>
      </c>
      <c r="J1631">
        <f>IF(I1631="","",IFERROR(N(INDEX($A1631:$E1631,1,Rules!$H$16)),0))</f>
        <v/>
      </c>
      <c r="K1631">
        <f>IF(I1631="","",IFERROR(N(INDEX($A1631:$E1631,1,Rules!$H$17)),0))</f>
        <v/>
      </c>
      <c r="L1631">
        <f>IF(I1631="","",IFERROR(N(INDEX($A1631:$E1631,1,Rules!$H$18))*K1631,0))</f>
        <v/>
      </c>
      <c r="M1631">
        <f>IF(I1631="","",IF(COUNTIF(Crawl!$EC$2:$EC$2001,I1631)&gt;0,"Yes","No"))</f>
        <v/>
      </c>
    </row>
    <row r="1632">
      <c r="G1632">
        <f>IF(A1632="","",IF(LEFT(A1632,4)="http",IFERROR(MID(A1632,FIND("/",A1632,FIND("//",A1632)+2),2000),"/"),A1632))</f>
        <v/>
      </c>
      <c r="H1632">
        <f>IF(G1632="","",IFERROR(LEFT(SUBSTITUTE(G1632,"#","?"),FIND("?",SUBSTITUTE(G1632,"#","?"))-1),G1632))</f>
        <v/>
      </c>
      <c r="I1632">
        <f>IF(H1632="","",LOWER(IF(AND(LEN(H1632)&gt;1,RIGHT(H1632,1)="/"),LEFT(H1632,LEN(H1632)-1),H1632)))</f>
        <v/>
      </c>
      <c r="J1632">
        <f>IF(I1632="","",IFERROR(N(INDEX($A1632:$E1632,1,Rules!$H$16)),0))</f>
        <v/>
      </c>
      <c r="K1632">
        <f>IF(I1632="","",IFERROR(N(INDEX($A1632:$E1632,1,Rules!$H$17)),0))</f>
        <v/>
      </c>
      <c r="L1632">
        <f>IF(I1632="","",IFERROR(N(INDEX($A1632:$E1632,1,Rules!$H$18))*K1632,0))</f>
        <v/>
      </c>
      <c r="M1632">
        <f>IF(I1632="","",IF(COUNTIF(Crawl!$EC$2:$EC$2001,I1632)&gt;0,"Yes","No"))</f>
        <v/>
      </c>
    </row>
    <row r="1633">
      <c r="G1633">
        <f>IF(A1633="","",IF(LEFT(A1633,4)="http",IFERROR(MID(A1633,FIND("/",A1633,FIND("//",A1633)+2),2000),"/"),A1633))</f>
        <v/>
      </c>
      <c r="H1633">
        <f>IF(G1633="","",IFERROR(LEFT(SUBSTITUTE(G1633,"#","?"),FIND("?",SUBSTITUTE(G1633,"#","?"))-1),G1633))</f>
        <v/>
      </c>
      <c r="I1633">
        <f>IF(H1633="","",LOWER(IF(AND(LEN(H1633)&gt;1,RIGHT(H1633,1)="/"),LEFT(H1633,LEN(H1633)-1),H1633)))</f>
        <v/>
      </c>
      <c r="J1633">
        <f>IF(I1633="","",IFERROR(N(INDEX($A1633:$E1633,1,Rules!$H$16)),0))</f>
        <v/>
      </c>
      <c r="K1633">
        <f>IF(I1633="","",IFERROR(N(INDEX($A1633:$E1633,1,Rules!$H$17)),0))</f>
        <v/>
      </c>
      <c r="L1633">
        <f>IF(I1633="","",IFERROR(N(INDEX($A1633:$E1633,1,Rules!$H$18))*K1633,0))</f>
        <v/>
      </c>
      <c r="M1633">
        <f>IF(I1633="","",IF(COUNTIF(Crawl!$EC$2:$EC$2001,I1633)&gt;0,"Yes","No"))</f>
        <v/>
      </c>
    </row>
    <row r="1634">
      <c r="G1634">
        <f>IF(A1634="","",IF(LEFT(A1634,4)="http",IFERROR(MID(A1634,FIND("/",A1634,FIND("//",A1634)+2),2000),"/"),A1634))</f>
        <v/>
      </c>
      <c r="H1634">
        <f>IF(G1634="","",IFERROR(LEFT(SUBSTITUTE(G1634,"#","?"),FIND("?",SUBSTITUTE(G1634,"#","?"))-1),G1634))</f>
        <v/>
      </c>
      <c r="I1634">
        <f>IF(H1634="","",LOWER(IF(AND(LEN(H1634)&gt;1,RIGHT(H1634,1)="/"),LEFT(H1634,LEN(H1634)-1),H1634)))</f>
        <v/>
      </c>
      <c r="J1634">
        <f>IF(I1634="","",IFERROR(N(INDEX($A1634:$E1634,1,Rules!$H$16)),0))</f>
        <v/>
      </c>
      <c r="K1634">
        <f>IF(I1634="","",IFERROR(N(INDEX($A1634:$E1634,1,Rules!$H$17)),0))</f>
        <v/>
      </c>
      <c r="L1634">
        <f>IF(I1634="","",IFERROR(N(INDEX($A1634:$E1634,1,Rules!$H$18))*K1634,0))</f>
        <v/>
      </c>
      <c r="M1634">
        <f>IF(I1634="","",IF(COUNTIF(Crawl!$EC$2:$EC$2001,I1634)&gt;0,"Yes","No"))</f>
        <v/>
      </c>
    </row>
    <row r="1635">
      <c r="G1635">
        <f>IF(A1635="","",IF(LEFT(A1635,4)="http",IFERROR(MID(A1635,FIND("/",A1635,FIND("//",A1635)+2),2000),"/"),A1635))</f>
        <v/>
      </c>
      <c r="H1635">
        <f>IF(G1635="","",IFERROR(LEFT(SUBSTITUTE(G1635,"#","?"),FIND("?",SUBSTITUTE(G1635,"#","?"))-1),G1635))</f>
        <v/>
      </c>
      <c r="I1635">
        <f>IF(H1635="","",LOWER(IF(AND(LEN(H1635)&gt;1,RIGHT(H1635,1)="/"),LEFT(H1635,LEN(H1635)-1),H1635)))</f>
        <v/>
      </c>
      <c r="J1635">
        <f>IF(I1635="","",IFERROR(N(INDEX($A1635:$E1635,1,Rules!$H$16)),0))</f>
        <v/>
      </c>
      <c r="K1635">
        <f>IF(I1635="","",IFERROR(N(INDEX($A1635:$E1635,1,Rules!$H$17)),0))</f>
        <v/>
      </c>
      <c r="L1635">
        <f>IF(I1635="","",IFERROR(N(INDEX($A1635:$E1635,1,Rules!$H$18))*K1635,0))</f>
        <v/>
      </c>
      <c r="M1635">
        <f>IF(I1635="","",IF(COUNTIF(Crawl!$EC$2:$EC$2001,I1635)&gt;0,"Yes","No"))</f>
        <v/>
      </c>
    </row>
    <row r="1636">
      <c r="G1636">
        <f>IF(A1636="","",IF(LEFT(A1636,4)="http",IFERROR(MID(A1636,FIND("/",A1636,FIND("//",A1636)+2),2000),"/"),A1636))</f>
        <v/>
      </c>
      <c r="H1636">
        <f>IF(G1636="","",IFERROR(LEFT(SUBSTITUTE(G1636,"#","?"),FIND("?",SUBSTITUTE(G1636,"#","?"))-1),G1636))</f>
        <v/>
      </c>
      <c r="I1636">
        <f>IF(H1636="","",LOWER(IF(AND(LEN(H1636)&gt;1,RIGHT(H1636,1)="/"),LEFT(H1636,LEN(H1636)-1),H1636)))</f>
        <v/>
      </c>
      <c r="J1636">
        <f>IF(I1636="","",IFERROR(N(INDEX($A1636:$E1636,1,Rules!$H$16)),0))</f>
        <v/>
      </c>
      <c r="K1636">
        <f>IF(I1636="","",IFERROR(N(INDEX($A1636:$E1636,1,Rules!$H$17)),0))</f>
        <v/>
      </c>
      <c r="L1636">
        <f>IF(I1636="","",IFERROR(N(INDEX($A1636:$E1636,1,Rules!$H$18))*K1636,0))</f>
        <v/>
      </c>
      <c r="M1636">
        <f>IF(I1636="","",IF(COUNTIF(Crawl!$EC$2:$EC$2001,I1636)&gt;0,"Yes","No"))</f>
        <v/>
      </c>
    </row>
    <row r="1637">
      <c r="G1637">
        <f>IF(A1637="","",IF(LEFT(A1637,4)="http",IFERROR(MID(A1637,FIND("/",A1637,FIND("//",A1637)+2),2000),"/"),A1637))</f>
        <v/>
      </c>
      <c r="H1637">
        <f>IF(G1637="","",IFERROR(LEFT(SUBSTITUTE(G1637,"#","?"),FIND("?",SUBSTITUTE(G1637,"#","?"))-1),G1637))</f>
        <v/>
      </c>
      <c r="I1637">
        <f>IF(H1637="","",LOWER(IF(AND(LEN(H1637)&gt;1,RIGHT(H1637,1)="/"),LEFT(H1637,LEN(H1637)-1),H1637)))</f>
        <v/>
      </c>
      <c r="J1637">
        <f>IF(I1637="","",IFERROR(N(INDEX($A1637:$E1637,1,Rules!$H$16)),0))</f>
        <v/>
      </c>
      <c r="K1637">
        <f>IF(I1637="","",IFERROR(N(INDEX($A1637:$E1637,1,Rules!$H$17)),0))</f>
        <v/>
      </c>
      <c r="L1637">
        <f>IF(I1637="","",IFERROR(N(INDEX($A1637:$E1637,1,Rules!$H$18))*K1637,0))</f>
        <v/>
      </c>
      <c r="M1637">
        <f>IF(I1637="","",IF(COUNTIF(Crawl!$EC$2:$EC$2001,I1637)&gt;0,"Yes","No"))</f>
        <v/>
      </c>
    </row>
    <row r="1638">
      <c r="G1638">
        <f>IF(A1638="","",IF(LEFT(A1638,4)="http",IFERROR(MID(A1638,FIND("/",A1638,FIND("//",A1638)+2),2000),"/"),A1638))</f>
        <v/>
      </c>
      <c r="H1638">
        <f>IF(G1638="","",IFERROR(LEFT(SUBSTITUTE(G1638,"#","?"),FIND("?",SUBSTITUTE(G1638,"#","?"))-1),G1638))</f>
        <v/>
      </c>
      <c r="I1638">
        <f>IF(H1638="","",LOWER(IF(AND(LEN(H1638)&gt;1,RIGHT(H1638,1)="/"),LEFT(H1638,LEN(H1638)-1),H1638)))</f>
        <v/>
      </c>
      <c r="J1638">
        <f>IF(I1638="","",IFERROR(N(INDEX($A1638:$E1638,1,Rules!$H$16)),0))</f>
        <v/>
      </c>
      <c r="K1638">
        <f>IF(I1638="","",IFERROR(N(INDEX($A1638:$E1638,1,Rules!$H$17)),0))</f>
        <v/>
      </c>
      <c r="L1638">
        <f>IF(I1638="","",IFERROR(N(INDEX($A1638:$E1638,1,Rules!$H$18))*K1638,0))</f>
        <v/>
      </c>
      <c r="M1638">
        <f>IF(I1638="","",IF(COUNTIF(Crawl!$EC$2:$EC$2001,I1638)&gt;0,"Yes","No"))</f>
        <v/>
      </c>
    </row>
    <row r="1639">
      <c r="G1639">
        <f>IF(A1639="","",IF(LEFT(A1639,4)="http",IFERROR(MID(A1639,FIND("/",A1639,FIND("//",A1639)+2),2000),"/"),A1639))</f>
        <v/>
      </c>
      <c r="H1639">
        <f>IF(G1639="","",IFERROR(LEFT(SUBSTITUTE(G1639,"#","?"),FIND("?",SUBSTITUTE(G1639,"#","?"))-1),G1639))</f>
        <v/>
      </c>
      <c r="I1639">
        <f>IF(H1639="","",LOWER(IF(AND(LEN(H1639)&gt;1,RIGHT(H1639,1)="/"),LEFT(H1639,LEN(H1639)-1),H1639)))</f>
        <v/>
      </c>
      <c r="J1639">
        <f>IF(I1639="","",IFERROR(N(INDEX($A1639:$E1639,1,Rules!$H$16)),0))</f>
        <v/>
      </c>
      <c r="K1639">
        <f>IF(I1639="","",IFERROR(N(INDEX($A1639:$E1639,1,Rules!$H$17)),0))</f>
        <v/>
      </c>
      <c r="L1639">
        <f>IF(I1639="","",IFERROR(N(INDEX($A1639:$E1639,1,Rules!$H$18))*K1639,0))</f>
        <v/>
      </c>
      <c r="M1639">
        <f>IF(I1639="","",IF(COUNTIF(Crawl!$EC$2:$EC$2001,I1639)&gt;0,"Yes","No"))</f>
        <v/>
      </c>
    </row>
    <row r="1640">
      <c r="G1640">
        <f>IF(A1640="","",IF(LEFT(A1640,4)="http",IFERROR(MID(A1640,FIND("/",A1640,FIND("//",A1640)+2),2000),"/"),A1640))</f>
        <v/>
      </c>
      <c r="H1640">
        <f>IF(G1640="","",IFERROR(LEFT(SUBSTITUTE(G1640,"#","?"),FIND("?",SUBSTITUTE(G1640,"#","?"))-1),G1640))</f>
        <v/>
      </c>
      <c r="I1640">
        <f>IF(H1640="","",LOWER(IF(AND(LEN(H1640)&gt;1,RIGHT(H1640,1)="/"),LEFT(H1640,LEN(H1640)-1),H1640)))</f>
        <v/>
      </c>
      <c r="J1640">
        <f>IF(I1640="","",IFERROR(N(INDEX($A1640:$E1640,1,Rules!$H$16)),0))</f>
        <v/>
      </c>
      <c r="K1640">
        <f>IF(I1640="","",IFERROR(N(INDEX($A1640:$E1640,1,Rules!$H$17)),0))</f>
        <v/>
      </c>
      <c r="L1640">
        <f>IF(I1640="","",IFERROR(N(INDEX($A1640:$E1640,1,Rules!$H$18))*K1640,0))</f>
        <v/>
      </c>
      <c r="M1640">
        <f>IF(I1640="","",IF(COUNTIF(Crawl!$EC$2:$EC$2001,I1640)&gt;0,"Yes","No"))</f>
        <v/>
      </c>
    </row>
    <row r="1641">
      <c r="G1641">
        <f>IF(A1641="","",IF(LEFT(A1641,4)="http",IFERROR(MID(A1641,FIND("/",A1641,FIND("//",A1641)+2),2000),"/"),A1641))</f>
        <v/>
      </c>
      <c r="H1641">
        <f>IF(G1641="","",IFERROR(LEFT(SUBSTITUTE(G1641,"#","?"),FIND("?",SUBSTITUTE(G1641,"#","?"))-1),G1641))</f>
        <v/>
      </c>
      <c r="I1641">
        <f>IF(H1641="","",LOWER(IF(AND(LEN(H1641)&gt;1,RIGHT(H1641,1)="/"),LEFT(H1641,LEN(H1641)-1),H1641)))</f>
        <v/>
      </c>
      <c r="J1641">
        <f>IF(I1641="","",IFERROR(N(INDEX($A1641:$E1641,1,Rules!$H$16)),0))</f>
        <v/>
      </c>
      <c r="K1641">
        <f>IF(I1641="","",IFERROR(N(INDEX($A1641:$E1641,1,Rules!$H$17)),0))</f>
        <v/>
      </c>
      <c r="L1641">
        <f>IF(I1641="","",IFERROR(N(INDEX($A1641:$E1641,1,Rules!$H$18))*K1641,0))</f>
        <v/>
      </c>
      <c r="M1641">
        <f>IF(I1641="","",IF(COUNTIF(Crawl!$EC$2:$EC$2001,I1641)&gt;0,"Yes","No"))</f>
        <v/>
      </c>
    </row>
    <row r="1642">
      <c r="G1642">
        <f>IF(A1642="","",IF(LEFT(A1642,4)="http",IFERROR(MID(A1642,FIND("/",A1642,FIND("//",A1642)+2),2000),"/"),A1642))</f>
        <v/>
      </c>
      <c r="H1642">
        <f>IF(G1642="","",IFERROR(LEFT(SUBSTITUTE(G1642,"#","?"),FIND("?",SUBSTITUTE(G1642,"#","?"))-1),G1642))</f>
        <v/>
      </c>
      <c r="I1642">
        <f>IF(H1642="","",LOWER(IF(AND(LEN(H1642)&gt;1,RIGHT(H1642,1)="/"),LEFT(H1642,LEN(H1642)-1),H1642)))</f>
        <v/>
      </c>
      <c r="J1642">
        <f>IF(I1642="","",IFERROR(N(INDEX($A1642:$E1642,1,Rules!$H$16)),0))</f>
        <v/>
      </c>
      <c r="K1642">
        <f>IF(I1642="","",IFERROR(N(INDEX($A1642:$E1642,1,Rules!$H$17)),0))</f>
        <v/>
      </c>
      <c r="L1642">
        <f>IF(I1642="","",IFERROR(N(INDEX($A1642:$E1642,1,Rules!$H$18))*K1642,0))</f>
        <v/>
      </c>
      <c r="M1642">
        <f>IF(I1642="","",IF(COUNTIF(Crawl!$EC$2:$EC$2001,I1642)&gt;0,"Yes","No"))</f>
        <v/>
      </c>
    </row>
    <row r="1643">
      <c r="G1643">
        <f>IF(A1643="","",IF(LEFT(A1643,4)="http",IFERROR(MID(A1643,FIND("/",A1643,FIND("//",A1643)+2),2000),"/"),A1643))</f>
        <v/>
      </c>
      <c r="H1643">
        <f>IF(G1643="","",IFERROR(LEFT(SUBSTITUTE(G1643,"#","?"),FIND("?",SUBSTITUTE(G1643,"#","?"))-1),G1643))</f>
        <v/>
      </c>
      <c r="I1643">
        <f>IF(H1643="","",LOWER(IF(AND(LEN(H1643)&gt;1,RIGHT(H1643,1)="/"),LEFT(H1643,LEN(H1643)-1),H1643)))</f>
        <v/>
      </c>
      <c r="J1643">
        <f>IF(I1643="","",IFERROR(N(INDEX($A1643:$E1643,1,Rules!$H$16)),0))</f>
        <v/>
      </c>
      <c r="K1643">
        <f>IF(I1643="","",IFERROR(N(INDEX($A1643:$E1643,1,Rules!$H$17)),0))</f>
        <v/>
      </c>
      <c r="L1643">
        <f>IF(I1643="","",IFERROR(N(INDEX($A1643:$E1643,1,Rules!$H$18))*K1643,0))</f>
        <v/>
      </c>
      <c r="M1643">
        <f>IF(I1643="","",IF(COUNTIF(Crawl!$EC$2:$EC$2001,I1643)&gt;0,"Yes","No"))</f>
        <v/>
      </c>
    </row>
    <row r="1644">
      <c r="G1644">
        <f>IF(A1644="","",IF(LEFT(A1644,4)="http",IFERROR(MID(A1644,FIND("/",A1644,FIND("//",A1644)+2),2000),"/"),A1644))</f>
        <v/>
      </c>
      <c r="H1644">
        <f>IF(G1644="","",IFERROR(LEFT(SUBSTITUTE(G1644,"#","?"),FIND("?",SUBSTITUTE(G1644,"#","?"))-1),G1644))</f>
        <v/>
      </c>
      <c r="I1644">
        <f>IF(H1644="","",LOWER(IF(AND(LEN(H1644)&gt;1,RIGHT(H1644,1)="/"),LEFT(H1644,LEN(H1644)-1),H1644)))</f>
        <v/>
      </c>
      <c r="J1644">
        <f>IF(I1644="","",IFERROR(N(INDEX($A1644:$E1644,1,Rules!$H$16)),0))</f>
        <v/>
      </c>
      <c r="K1644">
        <f>IF(I1644="","",IFERROR(N(INDEX($A1644:$E1644,1,Rules!$H$17)),0))</f>
        <v/>
      </c>
      <c r="L1644">
        <f>IF(I1644="","",IFERROR(N(INDEX($A1644:$E1644,1,Rules!$H$18))*K1644,0))</f>
        <v/>
      </c>
      <c r="M1644">
        <f>IF(I1644="","",IF(COUNTIF(Crawl!$EC$2:$EC$2001,I1644)&gt;0,"Yes","No"))</f>
        <v/>
      </c>
    </row>
    <row r="1645">
      <c r="G1645">
        <f>IF(A1645="","",IF(LEFT(A1645,4)="http",IFERROR(MID(A1645,FIND("/",A1645,FIND("//",A1645)+2),2000),"/"),A1645))</f>
        <v/>
      </c>
      <c r="H1645">
        <f>IF(G1645="","",IFERROR(LEFT(SUBSTITUTE(G1645,"#","?"),FIND("?",SUBSTITUTE(G1645,"#","?"))-1),G1645))</f>
        <v/>
      </c>
      <c r="I1645">
        <f>IF(H1645="","",LOWER(IF(AND(LEN(H1645)&gt;1,RIGHT(H1645,1)="/"),LEFT(H1645,LEN(H1645)-1),H1645)))</f>
        <v/>
      </c>
      <c r="J1645">
        <f>IF(I1645="","",IFERROR(N(INDEX($A1645:$E1645,1,Rules!$H$16)),0))</f>
        <v/>
      </c>
      <c r="K1645">
        <f>IF(I1645="","",IFERROR(N(INDEX($A1645:$E1645,1,Rules!$H$17)),0))</f>
        <v/>
      </c>
      <c r="L1645">
        <f>IF(I1645="","",IFERROR(N(INDEX($A1645:$E1645,1,Rules!$H$18))*K1645,0))</f>
        <v/>
      </c>
      <c r="M1645">
        <f>IF(I1645="","",IF(COUNTIF(Crawl!$EC$2:$EC$2001,I1645)&gt;0,"Yes","No"))</f>
        <v/>
      </c>
    </row>
    <row r="1646">
      <c r="G1646">
        <f>IF(A1646="","",IF(LEFT(A1646,4)="http",IFERROR(MID(A1646,FIND("/",A1646,FIND("//",A1646)+2),2000),"/"),A1646))</f>
        <v/>
      </c>
      <c r="H1646">
        <f>IF(G1646="","",IFERROR(LEFT(SUBSTITUTE(G1646,"#","?"),FIND("?",SUBSTITUTE(G1646,"#","?"))-1),G1646))</f>
        <v/>
      </c>
      <c r="I1646">
        <f>IF(H1646="","",LOWER(IF(AND(LEN(H1646)&gt;1,RIGHT(H1646,1)="/"),LEFT(H1646,LEN(H1646)-1),H1646)))</f>
        <v/>
      </c>
      <c r="J1646">
        <f>IF(I1646="","",IFERROR(N(INDEX($A1646:$E1646,1,Rules!$H$16)),0))</f>
        <v/>
      </c>
      <c r="K1646">
        <f>IF(I1646="","",IFERROR(N(INDEX($A1646:$E1646,1,Rules!$H$17)),0))</f>
        <v/>
      </c>
      <c r="L1646">
        <f>IF(I1646="","",IFERROR(N(INDEX($A1646:$E1646,1,Rules!$H$18))*K1646,0))</f>
        <v/>
      </c>
      <c r="M1646">
        <f>IF(I1646="","",IF(COUNTIF(Crawl!$EC$2:$EC$2001,I1646)&gt;0,"Yes","No"))</f>
        <v/>
      </c>
    </row>
    <row r="1647">
      <c r="G1647">
        <f>IF(A1647="","",IF(LEFT(A1647,4)="http",IFERROR(MID(A1647,FIND("/",A1647,FIND("//",A1647)+2),2000),"/"),A1647))</f>
        <v/>
      </c>
      <c r="H1647">
        <f>IF(G1647="","",IFERROR(LEFT(SUBSTITUTE(G1647,"#","?"),FIND("?",SUBSTITUTE(G1647,"#","?"))-1),G1647))</f>
        <v/>
      </c>
      <c r="I1647">
        <f>IF(H1647="","",LOWER(IF(AND(LEN(H1647)&gt;1,RIGHT(H1647,1)="/"),LEFT(H1647,LEN(H1647)-1),H1647)))</f>
        <v/>
      </c>
      <c r="J1647">
        <f>IF(I1647="","",IFERROR(N(INDEX($A1647:$E1647,1,Rules!$H$16)),0))</f>
        <v/>
      </c>
      <c r="K1647">
        <f>IF(I1647="","",IFERROR(N(INDEX($A1647:$E1647,1,Rules!$H$17)),0))</f>
        <v/>
      </c>
      <c r="L1647">
        <f>IF(I1647="","",IFERROR(N(INDEX($A1647:$E1647,1,Rules!$H$18))*K1647,0))</f>
        <v/>
      </c>
      <c r="M1647">
        <f>IF(I1647="","",IF(COUNTIF(Crawl!$EC$2:$EC$2001,I1647)&gt;0,"Yes","No"))</f>
        <v/>
      </c>
    </row>
    <row r="1648">
      <c r="G1648">
        <f>IF(A1648="","",IF(LEFT(A1648,4)="http",IFERROR(MID(A1648,FIND("/",A1648,FIND("//",A1648)+2),2000),"/"),A1648))</f>
        <v/>
      </c>
      <c r="H1648">
        <f>IF(G1648="","",IFERROR(LEFT(SUBSTITUTE(G1648,"#","?"),FIND("?",SUBSTITUTE(G1648,"#","?"))-1),G1648))</f>
        <v/>
      </c>
      <c r="I1648">
        <f>IF(H1648="","",LOWER(IF(AND(LEN(H1648)&gt;1,RIGHT(H1648,1)="/"),LEFT(H1648,LEN(H1648)-1),H1648)))</f>
        <v/>
      </c>
      <c r="J1648">
        <f>IF(I1648="","",IFERROR(N(INDEX($A1648:$E1648,1,Rules!$H$16)),0))</f>
        <v/>
      </c>
      <c r="K1648">
        <f>IF(I1648="","",IFERROR(N(INDEX($A1648:$E1648,1,Rules!$H$17)),0))</f>
        <v/>
      </c>
      <c r="L1648">
        <f>IF(I1648="","",IFERROR(N(INDEX($A1648:$E1648,1,Rules!$H$18))*K1648,0))</f>
        <v/>
      </c>
      <c r="M1648">
        <f>IF(I1648="","",IF(COUNTIF(Crawl!$EC$2:$EC$2001,I1648)&gt;0,"Yes","No"))</f>
        <v/>
      </c>
    </row>
    <row r="1649">
      <c r="G1649">
        <f>IF(A1649="","",IF(LEFT(A1649,4)="http",IFERROR(MID(A1649,FIND("/",A1649,FIND("//",A1649)+2),2000),"/"),A1649))</f>
        <v/>
      </c>
      <c r="H1649">
        <f>IF(G1649="","",IFERROR(LEFT(SUBSTITUTE(G1649,"#","?"),FIND("?",SUBSTITUTE(G1649,"#","?"))-1),G1649))</f>
        <v/>
      </c>
      <c r="I1649">
        <f>IF(H1649="","",LOWER(IF(AND(LEN(H1649)&gt;1,RIGHT(H1649,1)="/"),LEFT(H1649,LEN(H1649)-1),H1649)))</f>
        <v/>
      </c>
      <c r="J1649">
        <f>IF(I1649="","",IFERROR(N(INDEX($A1649:$E1649,1,Rules!$H$16)),0))</f>
        <v/>
      </c>
      <c r="K1649">
        <f>IF(I1649="","",IFERROR(N(INDEX($A1649:$E1649,1,Rules!$H$17)),0))</f>
        <v/>
      </c>
      <c r="L1649">
        <f>IF(I1649="","",IFERROR(N(INDEX($A1649:$E1649,1,Rules!$H$18))*K1649,0))</f>
        <v/>
      </c>
      <c r="M1649">
        <f>IF(I1649="","",IF(COUNTIF(Crawl!$EC$2:$EC$2001,I1649)&gt;0,"Yes","No"))</f>
        <v/>
      </c>
    </row>
    <row r="1650">
      <c r="G1650">
        <f>IF(A1650="","",IF(LEFT(A1650,4)="http",IFERROR(MID(A1650,FIND("/",A1650,FIND("//",A1650)+2),2000),"/"),A1650))</f>
        <v/>
      </c>
      <c r="H1650">
        <f>IF(G1650="","",IFERROR(LEFT(SUBSTITUTE(G1650,"#","?"),FIND("?",SUBSTITUTE(G1650,"#","?"))-1),G1650))</f>
        <v/>
      </c>
      <c r="I1650">
        <f>IF(H1650="","",LOWER(IF(AND(LEN(H1650)&gt;1,RIGHT(H1650,1)="/"),LEFT(H1650,LEN(H1650)-1),H1650)))</f>
        <v/>
      </c>
      <c r="J1650">
        <f>IF(I1650="","",IFERROR(N(INDEX($A1650:$E1650,1,Rules!$H$16)),0))</f>
        <v/>
      </c>
      <c r="K1650">
        <f>IF(I1650="","",IFERROR(N(INDEX($A1650:$E1650,1,Rules!$H$17)),0))</f>
        <v/>
      </c>
      <c r="L1650">
        <f>IF(I1650="","",IFERROR(N(INDEX($A1650:$E1650,1,Rules!$H$18))*K1650,0))</f>
        <v/>
      </c>
      <c r="M1650">
        <f>IF(I1650="","",IF(COUNTIF(Crawl!$EC$2:$EC$2001,I1650)&gt;0,"Yes","No"))</f>
        <v/>
      </c>
    </row>
    <row r="1651">
      <c r="G1651">
        <f>IF(A1651="","",IF(LEFT(A1651,4)="http",IFERROR(MID(A1651,FIND("/",A1651,FIND("//",A1651)+2),2000),"/"),A1651))</f>
        <v/>
      </c>
      <c r="H1651">
        <f>IF(G1651="","",IFERROR(LEFT(SUBSTITUTE(G1651,"#","?"),FIND("?",SUBSTITUTE(G1651,"#","?"))-1),G1651))</f>
        <v/>
      </c>
      <c r="I1651">
        <f>IF(H1651="","",LOWER(IF(AND(LEN(H1651)&gt;1,RIGHT(H1651,1)="/"),LEFT(H1651,LEN(H1651)-1),H1651)))</f>
        <v/>
      </c>
      <c r="J1651">
        <f>IF(I1651="","",IFERROR(N(INDEX($A1651:$E1651,1,Rules!$H$16)),0))</f>
        <v/>
      </c>
      <c r="K1651">
        <f>IF(I1651="","",IFERROR(N(INDEX($A1651:$E1651,1,Rules!$H$17)),0))</f>
        <v/>
      </c>
      <c r="L1651">
        <f>IF(I1651="","",IFERROR(N(INDEX($A1651:$E1651,1,Rules!$H$18))*K1651,0))</f>
        <v/>
      </c>
      <c r="M1651">
        <f>IF(I1651="","",IF(COUNTIF(Crawl!$EC$2:$EC$2001,I1651)&gt;0,"Yes","No"))</f>
        <v/>
      </c>
    </row>
    <row r="1652">
      <c r="G1652">
        <f>IF(A1652="","",IF(LEFT(A1652,4)="http",IFERROR(MID(A1652,FIND("/",A1652,FIND("//",A1652)+2),2000),"/"),A1652))</f>
        <v/>
      </c>
      <c r="H1652">
        <f>IF(G1652="","",IFERROR(LEFT(SUBSTITUTE(G1652,"#","?"),FIND("?",SUBSTITUTE(G1652,"#","?"))-1),G1652))</f>
        <v/>
      </c>
      <c r="I1652">
        <f>IF(H1652="","",LOWER(IF(AND(LEN(H1652)&gt;1,RIGHT(H1652,1)="/"),LEFT(H1652,LEN(H1652)-1),H1652)))</f>
        <v/>
      </c>
      <c r="J1652">
        <f>IF(I1652="","",IFERROR(N(INDEX($A1652:$E1652,1,Rules!$H$16)),0))</f>
        <v/>
      </c>
      <c r="K1652">
        <f>IF(I1652="","",IFERROR(N(INDEX($A1652:$E1652,1,Rules!$H$17)),0))</f>
        <v/>
      </c>
      <c r="L1652">
        <f>IF(I1652="","",IFERROR(N(INDEX($A1652:$E1652,1,Rules!$H$18))*K1652,0))</f>
        <v/>
      </c>
      <c r="M1652">
        <f>IF(I1652="","",IF(COUNTIF(Crawl!$EC$2:$EC$2001,I1652)&gt;0,"Yes","No"))</f>
        <v/>
      </c>
    </row>
    <row r="1653">
      <c r="G1653">
        <f>IF(A1653="","",IF(LEFT(A1653,4)="http",IFERROR(MID(A1653,FIND("/",A1653,FIND("//",A1653)+2),2000),"/"),A1653))</f>
        <v/>
      </c>
      <c r="H1653">
        <f>IF(G1653="","",IFERROR(LEFT(SUBSTITUTE(G1653,"#","?"),FIND("?",SUBSTITUTE(G1653,"#","?"))-1),G1653))</f>
        <v/>
      </c>
      <c r="I1653">
        <f>IF(H1653="","",LOWER(IF(AND(LEN(H1653)&gt;1,RIGHT(H1653,1)="/"),LEFT(H1653,LEN(H1653)-1),H1653)))</f>
        <v/>
      </c>
      <c r="J1653">
        <f>IF(I1653="","",IFERROR(N(INDEX($A1653:$E1653,1,Rules!$H$16)),0))</f>
        <v/>
      </c>
      <c r="K1653">
        <f>IF(I1653="","",IFERROR(N(INDEX($A1653:$E1653,1,Rules!$H$17)),0))</f>
        <v/>
      </c>
      <c r="L1653">
        <f>IF(I1653="","",IFERROR(N(INDEX($A1653:$E1653,1,Rules!$H$18))*K1653,0))</f>
        <v/>
      </c>
      <c r="M1653">
        <f>IF(I1653="","",IF(COUNTIF(Crawl!$EC$2:$EC$2001,I1653)&gt;0,"Yes","No"))</f>
        <v/>
      </c>
    </row>
    <row r="1654">
      <c r="G1654">
        <f>IF(A1654="","",IF(LEFT(A1654,4)="http",IFERROR(MID(A1654,FIND("/",A1654,FIND("//",A1654)+2),2000),"/"),A1654))</f>
        <v/>
      </c>
      <c r="H1654">
        <f>IF(G1654="","",IFERROR(LEFT(SUBSTITUTE(G1654,"#","?"),FIND("?",SUBSTITUTE(G1654,"#","?"))-1),G1654))</f>
        <v/>
      </c>
      <c r="I1654">
        <f>IF(H1654="","",LOWER(IF(AND(LEN(H1654)&gt;1,RIGHT(H1654,1)="/"),LEFT(H1654,LEN(H1654)-1),H1654)))</f>
        <v/>
      </c>
      <c r="J1654">
        <f>IF(I1654="","",IFERROR(N(INDEX($A1654:$E1654,1,Rules!$H$16)),0))</f>
        <v/>
      </c>
      <c r="K1654">
        <f>IF(I1654="","",IFERROR(N(INDEX($A1654:$E1654,1,Rules!$H$17)),0))</f>
        <v/>
      </c>
      <c r="L1654">
        <f>IF(I1654="","",IFERROR(N(INDEX($A1654:$E1654,1,Rules!$H$18))*K1654,0))</f>
        <v/>
      </c>
      <c r="M1654">
        <f>IF(I1654="","",IF(COUNTIF(Crawl!$EC$2:$EC$2001,I1654)&gt;0,"Yes","No"))</f>
        <v/>
      </c>
    </row>
    <row r="1655">
      <c r="G1655">
        <f>IF(A1655="","",IF(LEFT(A1655,4)="http",IFERROR(MID(A1655,FIND("/",A1655,FIND("//",A1655)+2),2000),"/"),A1655))</f>
        <v/>
      </c>
      <c r="H1655">
        <f>IF(G1655="","",IFERROR(LEFT(SUBSTITUTE(G1655,"#","?"),FIND("?",SUBSTITUTE(G1655,"#","?"))-1),G1655))</f>
        <v/>
      </c>
      <c r="I1655">
        <f>IF(H1655="","",LOWER(IF(AND(LEN(H1655)&gt;1,RIGHT(H1655,1)="/"),LEFT(H1655,LEN(H1655)-1),H1655)))</f>
        <v/>
      </c>
      <c r="J1655">
        <f>IF(I1655="","",IFERROR(N(INDEX($A1655:$E1655,1,Rules!$H$16)),0))</f>
        <v/>
      </c>
      <c r="K1655">
        <f>IF(I1655="","",IFERROR(N(INDEX($A1655:$E1655,1,Rules!$H$17)),0))</f>
        <v/>
      </c>
      <c r="L1655">
        <f>IF(I1655="","",IFERROR(N(INDEX($A1655:$E1655,1,Rules!$H$18))*K1655,0))</f>
        <v/>
      </c>
      <c r="M1655">
        <f>IF(I1655="","",IF(COUNTIF(Crawl!$EC$2:$EC$2001,I1655)&gt;0,"Yes","No"))</f>
        <v/>
      </c>
    </row>
    <row r="1656">
      <c r="G1656">
        <f>IF(A1656="","",IF(LEFT(A1656,4)="http",IFERROR(MID(A1656,FIND("/",A1656,FIND("//",A1656)+2),2000),"/"),A1656))</f>
        <v/>
      </c>
      <c r="H1656">
        <f>IF(G1656="","",IFERROR(LEFT(SUBSTITUTE(G1656,"#","?"),FIND("?",SUBSTITUTE(G1656,"#","?"))-1),G1656))</f>
        <v/>
      </c>
      <c r="I1656">
        <f>IF(H1656="","",LOWER(IF(AND(LEN(H1656)&gt;1,RIGHT(H1656,1)="/"),LEFT(H1656,LEN(H1656)-1),H1656)))</f>
        <v/>
      </c>
      <c r="J1656">
        <f>IF(I1656="","",IFERROR(N(INDEX($A1656:$E1656,1,Rules!$H$16)),0))</f>
        <v/>
      </c>
      <c r="K1656">
        <f>IF(I1656="","",IFERROR(N(INDEX($A1656:$E1656,1,Rules!$H$17)),0))</f>
        <v/>
      </c>
      <c r="L1656">
        <f>IF(I1656="","",IFERROR(N(INDEX($A1656:$E1656,1,Rules!$H$18))*K1656,0))</f>
        <v/>
      </c>
      <c r="M1656">
        <f>IF(I1656="","",IF(COUNTIF(Crawl!$EC$2:$EC$2001,I1656)&gt;0,"Yes","No"))</f>
        <v/>
      </c>
    </row>
    <row r="1657">
      <c r="G1657">
        <f>IF(A1657="","",IF(LEFT(A1657,4)="http",IFERROR(MID(A1657,FIND("/",A1657,FIND("//",A1657)+2),2000),"/"),A1657))</f>
        <v/>
      </c>
      <c r="H1657">
        <f>IF(G1657="","",IFERROR(LEFT(SUBSTITUTE(G1657,"#","?"),FIND("?",SUBSTITUTE(G1657,"#","?"))-1),G1657))</f>
        <v/>
      </c>
      <c r="I1657">
        <f>IF(H1657="","",LOWER(IF(AND(LEN(H1657)&gt;1,RIGHT(H1657,1)="/"),LEFT(H1657,LEN(H1657)-1),H1657)))</f>
        <v/>
      </c>
      <c r="J1657">
        <f>IF(I1657="","",IFERROR(N(INDEX($A1657:$E1657,1,Rules!$H$16)),0))</f>
        <v/>
      </c>
      <c r="K1657">
        <f>IF(I1657="","",IFERROR(N(INDEX($A1657:$E1657,1,Rules!$H$17)),0))</f>
        <v/>
      </c>
      <c r="L1657">
        <f>IF(I1657="","",IFERROR(N(INDEX($A1657:$E1657,1,Rules!$H$18))*K1657,0))</f>
        <v/>
      </c>
      <c r="M1657">
        <f>IF(I1657="","",IF(COUNTIF(Crawl!$EC$2:$EC$2001,I1657)&gt;0,"Yes","No"))</f>
        <v/>
      </c>
    </row>
    <row r="1658">
      <c r="G1658">
        <f>IF(A1658="","",IF(LEFT(A1658,4)="http",IFERROR(MID(A1658,FIND("/",A1658,FIND("//",A1658)+2),2000),"/"),A1658))</f>
        <v/>
      </c>
      <c r="H1658">
        <f>IF(G1658="","",IFERROR(LEFT(SUBSTITUTE(G1658,"#","?"),FIND("?",SUBSTITUTE(G1658,"#","?"))-1),G1658))</f>
        <v/>
      </c>
      <c r="I1658">
        <f>IF(H1658="","",LOWER(IF(AND(LEN(H1658)&gt;1,RIGHT(H1658,1)="/"),LEFT(H1658,LEN(H1658)-1),H1658)))</f>
        <v/>
      </c>
      <c r="J1658">
        <f>IF(I1658="","",IFERROR(N(INDEX($A1658:$E1658,1,Rules!$H$16)),0))</f>
        <v/>
      </c>
      <c r="K1658">
        <f>IF(I1658="","",IFERROR(N(INDEX($A1658:$E1658,1,Rules!$H$17)),0))</f>
        <v/>
      </c>
      <c r="L1658">
        <f>IF(I1658="","",IFERROR(N(INDEX($A1658:$E1658,1,Rules!$H$18))*K1658,0))</f>
        <v/>
      </c>
      <c r="M1658">
        <f>IF(I1658="","",IF(COUNTIF(Crawl!$EC$2:$EC$2001,I1658)&gt;0,"Yes","No"))</f>
        <v/>
      </c>
    </row>
    <row r="1659">
      <c r="G1659">
        <f>IF(A1659="","",IF(LEFT(A1659,4)="http",IFERROR(MID(A1659,FIND("/",A1659,FIND("//",A1659)+2),2000),"/"),A1659))</f>
        <v/>
      </c>
      <c r="H1659">
        <f>IF(G1659="","",IFERROR(LEFT(SUBSTITUTE(G1659,"#","?"),FIND("?",SUBSTITUTE(G1659,"#","?"))-1),G1659))</f>
        <v/>
      </c>
      <c r="I1659">
        <f>IF(H1659="","",LOWER(IF(AND(LEN(H1659)&gt;1,RIGHT(H1659,1)="/"),LEFT(H1659,LEN(H1659)-1),H1659)))</f>
        <v/>
      </c>
      <c r="J1659">
        <f>IF(I1659="","",IFERROR(N(INDEX($A1659:$E1659,1,Rules!$H$16)),0))</f>
        <v/>
      </c>
      <c r="K1659">
        <f>IF(I1659="","",IFERROR(N(INDEX($A1659:$E1659,1,Rules!$H$17)),0))</f>
        <v/>
      </c>
      <c r="L1659">
        <f>IF(I1659="","",IFERROR(N(INDEX($A1659:$E1659,1,Rules!$H$18))*K1659,0))</f>
        <v/>
      </c>
      <c r="M1659">
        <f>IF(I1659="","",IF(COUNTIF(Crawl!$EC$2:$EC$2001,I1659)&gt;0,"Yes","No"))</f>
        <v/>
      </c>
    </row>
    <row r="1660">
      <c r="G1660">
        <f>IF(A1660="","",IF(LEFT(A1660,4)="http",IFERROR(MID(A1660,FIND("/",A1660,FIND("//",A1660)+2),2000),"/"),A1660))</f>
        <v/>
      </c>
      <c r="H1660">
        <f>IF(G1660="","",IFERROR(LEFT(SUBSTITUTE(G1660,"#","?"),FIND("?",SUBSTITUTE(G1660,"#","?"))-1),G1660))</f>
        <v/>
      </c>
      <c r="I1660">
        <f>IF(H1660="","",LOWER(IF(AND(LEN(H1660)&gt;1,RIGHT(H1660,1)="/"),LEFT(H1660,LEN(H1660)-1),H1660)))</f>
        <v/>
      </c>
      <c r="J1660">
        <f>IF(I1660="","",IFERROR(N(INDEX($A1660:$E1660,1,Rules!$H$16)),0))</f>
        <v/>
      </c>
      <c r="K1660">
        <f>IF(I1660="","",IFERROR(N(INDEX($A1660:$E1660,1,Rules!$H$17)),0))</f>
        <v/>
      </c>
      <c r="L1660">
        <f>IF(I1660="","",IFERROR(N(INDEX($A1660:$E1660,1,Rules!$H$18))*K1660,0))</f>
        <v/>
      </c>
      <c r="M1660">
        <f>IF(I1660="","",IF(COUNTIF(Crawl!$EC$2:$EC$2001,I1660)&gt;0,"Yes","No"))</f>
        <v/>
      </c>
    </row>
    <row r="1661">
      <c r="G1661">
        <f>IF(A1661="","",IF(LEFT(A1661,4)="http",IFERROR(MID(A1661,FIND("/",A1661,FIND("//",A1661)+2),2000),"/"),A1661))</f>
        <v/>
      </c>
      <c r="H1661">
        <f>IF(G1661="","",IFERROR(LEFT(SUBSTITUTE(G1661,"#","?"),FIND("?",SUBSTITUTE(G1661,"#","?"))-1),G1661))</f>
        <v/>
      </c>
      <c r="I1661">
        <f>IF(H1661="","",LOWER(IF(AND(LEN(H1661)&gt;1,RIGHT(H1661,1)="/"),LEFT(H1661,LEN(H1661)-1),H1661)))</f>
        <v/>
      </c>
      <c r="J1661">
        <f>IF(I1661="","",IFERROR(N(INDEX($A1661:$E1661,1,Rules!$H$16)),0))</f>
        <v/>
      </c>
      <c r="K1661">
        <f>IF(I1661="","",IFERROR(N(INDEX($A1661:$E1661,1,Rules!$H$17)),0))</f>
        <v/>
      </c>
      <c r="L1661">
        <f>IF(I1661="","",IFERROR(N(INDEX($A1661:$E1661,1,Rules!$H$18))*K1661,0))</f>
        <v/>
      </c>
      <c r="M1661">
        <f>IF(I1661="","",IF(COUNTIF(Crawl!$EC$2:$EC$2001,I1661)&gt;0,"Yes","No"))</f>
        <v/>
      </c>
    </row>
    <row r="1662">
      <c r="G1662">
        <f>IF(A1662="","",IF(LEFT(A1662,4)="http",IFERROR(MID(A1662,FIND("/",A1662,FIND("//",A1662)+2),2000),"/"),A1662))</f>
        <v/>
      </c>
      <c r="H1662">
        <f>IF(G1662="","",IFERROR(LEFT(SUBSTITUTE(G1662,"#","?"),FIND("?",SUBSTITUTE(G1662,"#","?"))-1),G1662))</f>
        <v/>
      </c>
      <c r="I1662">
        <f>IF(H1662="","",LOWER(IF(AND(LEN(H1662)&gt;1,RIGHT(H1662,1)="/"),LEFT(H1662,LEN(H1662)-1),H1662)))</f>
        <v/>
      </c>
      <c r="J1662">
        <f>IF(I1662="","",IFERROR(N(INDEX($A1662:$E1662,1,Rules!$H$16)),0))</f>
        <v/>
      </c>
      <c r="K1662">
        <f>IF(I1662="","",IFERROR(N(INDEX($A1662:$E1662,1,Rules!$H$17)),0))</f>
        <v/>
      </c>
      <c r="L1662">
        <f>IF(I1662="","",IFERROR(N(INDEX($A1662:$E1662,1,Rules!$H$18))*K1662,0))</f>
        <v/>
      </c>
      <c r="M1662">
        <f>IF(I1662="","",IF(COUNTIF(Crawl!$EC$2:$EC$2001,I1662)&gt;0,"Yes","No"))</f>
        <v/>
      </c>
    </row>
    <row r="1663">
      <c r="G1663">
        <f>IF(A1663="","",IF(LEFT(A1663,4)="http",IFERROR(MID(A1663,FIND("/",A1663,FIND("//",A1663)+2),2000),"/"),A1663))</f>
        <v/>
      </c>
      <c r="H1663">
        <f>IF(G1663="","",IFERROR(LEFT(SUBSTITUTE(G1663,"#","?"),FIND("?",SUBSTITUTE(G1663,"#","?"))-1),G1663))</f>
        <v/>
      </c>
      <c r="I1663">
        <f>IF(H1663="","",LOWER(IF(AND(LEN(H1663)&gt;1,RIGHT(H1663,1)="/"),LEFT(H1663,LEN(H1663)-1),H1663)))</f>
        <v/>
      </c>
      <c r="J1663">
        <f>IF(I1663="","",IFERROR(N(INDEX($A1663:$E1663,1,Rules!$H$16)),0))</f>
        <v/>
      </c>
      <c r="K1663">
        <f>IF(I1663="","",IFERROR(N(INDEX($A1663:$E1663,1,Rules!$H$17)),0))</f>
        <v/>
      </c>
      <c r="L1663">
        <f>IF(I1663="","",IFERROR(N(INDEX($A1663:$E1663,1,Rules!$H$18))*K1663,0))</f>
        <v/>
      </c>
      <c r="M1663">
        <f>IF(I1663="","",IF(COUNTIF(Crawl!$EC$2:$EC$2001,I1663)&gt;0,"Yes","No"))</f>
        <v/>
      </c>
    </row>
    <row r="1664">
      <c r="G1664">
        <f>IF(A1664="","",IF(LEFT(A1664,4)="http",IFERROR(MID(A1664,FIND("/",A1664,FIND("//",A1664)+2),2000),"/"),A1664))</f>
        <v/>
      </c>
      <c r="H1664">
        <f>IF(G1664="","",IFERROR(LEFT(SUBSTITUTE(G1664,"#","?"),FIND("?",SUBSTITUTE(G1664,"#","?"))-1),G1664))</f>
        <v/>
      </c>
      <c r="I1664">
        <f>IF(H1664="","",LOWER(IF(AND(LEN(H1664)&gt;1,RIGHT(H1664,1)="/"),LEFT(H1664,LEN(H1664)-1),H1664)))</f>
        <v/>
      </c>
      <c r="J1664">
        <f>IF(I1664="","",IFERROR(N(INDEX($A1664:$E1664,1,Rules!$H$16)),0))</f>
        <v/>
      </c>
      <c r="K1664">
        <f>IF(I1664="","",IFERROR(N(INDEX($A1664:$E1664,1,Rules!$H$17)),0))</f>
        <v/>
      </c>
      <c r="L1664">
        <f>IF(I1664="","",IFERROR(N(INDEX($A1664:$E1664,1,Rules!$H$18))*K1664,0))</f>
        <v/>
      </c>
      <c r="M1664">
        <f>IF(I1664="","",IF(COUNTIF(Crawl!$EC$2:$EC$2001,I1664)&gt;0,"Yes","No"))</f>
        <v/>
      </c>
    </row>
    <row r="1665">
      <c r="G1665">
        <f>IF(A1665="","",IF(LEFT(A1665,4)="http",IFERROR(MID(A1665,FIND("/",A1665,FIND("//",A1665)+2),2000),"/"),A1665))</f>
        <v/>
      </c>
      <c r="H1665">
        <f>IF(G1665="","",IFERROR(LEFT(SUBSTITUTE(G1665,"#","?"),FIND("?",SUBSTITUTE(G1665,"#","?"))-1),G1665))</f>
        <v/>
      </c>
      <c r="I1665">
        <f>IF(H1665="","",LOWER(IF(AND(LEN(H1665)&gt;1,RIGHT(H1665,1)="/"),LEFT(H1665,LEN(H1665)-1),H1665)))</f>
        <v/>
      </c>
      <c r="J1665">
        <f>IF(I1665="","",IFERROR(N(INDEX($A1665:$E1665,1,Rules!$H$16)),0))</f>
        <v/>
      </c>
      <c r="K1665">
        <f>IF(I1665="","",IFERROR(N(INDEX($A1665:$E1665,1,Rules!$H$17)),0))</f>
        <v/>
      </c>
      <c r="L1665">
        <f>IF(I1665="","",IFERROR(N(INDEX($A1665:$E1665,1,Rules!$H$18))*K1665,0))</f>
        <v/>
      </c>
      <c r="M1665">
        <f>IF(I1665="","",IF(COUNTIF(Crawl!$EC$2:$EC$2001,I1665)&gt;0,"Yes","No"))</f>
        <v/>
      </c>
    </row>
    <row r="1666">
      <c r="G1666">
        <f>IF(A1666="","",IF(LEFT(A1666,4)="http",IFERROR(MID(A1666,FIND("/",A1666,FIND("//",A1666)+2),2000),"/"),A1666))</f>
        <v/>
      </c>
      <c r="H1666">
        <f>IF(G1666="","",IFERROR(LEFT(SUBSTITUTE(G1666,"#","?"),FIND("?",SUBSTITUTE(G1666,"#","?"))-1),G1666))</f>
        <v/>
      </c>
      <c r="I1666">
        <f>IF(H1666="","",LOWER(IF(AND(LEN(H1666)&gt;1,RIGHT(H1666,1)="/"),LEFT(H1666,LEN(H1666)-1),H1666)))</f>
        <v/>
      </c>
      <c r="J1666">
        <f>IF(I1666="","",IFERROR(N(INDEX($A1666:$E1666,1,Rules!$H$16)),0))</f>
        <v/>
      </c>
      <c r="K1666">
        <f>IF(I1666="","",IFERROR(N(INDEX($A1666:$E1666,1,Rules!$H$17)),0))</f>
        <v/>
      </c>
      <c r="L1666">
        <f>IF(I1666="","",IFERROR(N(INDEX($A1666:$E1666,1,Rules!$H$18))*K1666,0))</f>
        <v/>
      </c>
      <c r="M1666">
        <f>IF(I1666="","",IF(COUNTIF(Crawl!$EC$2:$EC$2001,I1666)&gt;0,"Yes","No"))</f>
        <v/>
      </c>
    </row>
    <row r="1667">
      <c r="G1667">
        <f>IF(A1667="","",IF(LEFT(A1667,4)="http",IFERROR(MID(A1667,FIND("/",A1667,FIND("//",A1667)+2),2000),"/"),A1667))</f>
        <v/>
      </c>
      <c r="H1667">
        <f>IF(G1667="","",IFERROR(LEFT(SUBSTITUTE(G1667,"#","?"),FIND("?",SUBSTITUTE(G1667,"#","?"))-1),G1667))</f>
        <v/>
      </c>
      <c r="I1667">
        <f>IF(H1667="","",LOWER(IF(AND(LEN(H1667)&gt;1,RIGHT(H1667,1)="/"),LEFT(H1667,LEN(H1667)-1),H1667)))</f>
        <v/>
      </c>
      <c r="J1667">
        <f>IF(I1667="","",IFERROR(N(INDEX($A1667:$E1667,1,Rules!$H$16)),0))</f>
        <v/>
      </c>
      <c r="K1667">
        <f>IF(I1667="","",IFERROR(N(INDEX($A1667:$E1667,1,Rules!$H$17)),0))</f>
        <v/>
      </c>
      <c r="L1667">
        <f>IF(I1667="","",IFERROR(N(INDEX($A1667:$E1667,1,Rules!$H$18))*K1667,0))</f>
        <v/>
      </c>
      <c r="M1667">
        <f>IF(I1667="","",IF(COUNTIF(Crawl!$EC$2:$EC$2001,I1667)&gt;0,"Yes","No"))</f>
        <v/>
      </c>
    </row>
    <row r="1668">
      <c r="G1668">
        <f>IF(A1668="","",IF(LEFT(A1668,4)="http",IFERROR(MID(A1668,FIND("/",A1668,FIND("//",A1668)+2),2000),"/"),A1668))</f>
        <v/>
      </c>
      <c r="H1668">
        <f>IF(G1668="","",IFERROR(LEFT(SUBSTITUTE(G1668,"#","?"),FIND("?",SUBSTITUTE(G1668,"#","?"))-1),G1668))</f>
        <v/>
      </c>
      <c r="I1668">
        <f>IF(H1668="","",LOWER(IF(AND(LEN(H1668)&gt;1,RIGHT(H1668,1)="/"),LEFT(H1668,LEN(H1668)-1),H1668)))</f>
        <v/>
      </c>
      <c r="J1668">
        <f>IF(I1668="","",IFERROR(N(INDEX($A1668:$E1668,1,Rules!$H$16)),0))</f>
        <v/>
      </c>
      <c r="K1668">
        <f>IF(I1668="","",IFERROR(N(INDEX($A1668:$E1668,1,Rules!$H$17)),0))</f>
        <v/>
      </c>
      <c r="L1668">
        <f>IF(I1668="","",IFERROR(N(INDEX($A1668:$E1668,1,Rules!$H$18))*K1668,0))</f>
        <v/>
      </c>
      <c r="M1668">
        <f>IF(I1668="","",IF(COUNTIF(Crawl!$EC$2:$EC$2001,I1668)&gt;0,"Yes","No"))</f>
        <v/>
      </c>
    </row>
    <row r="1669">
      <c r="G1669">
        <f>IF(A1669="","",IF(LEFT(A1669,4)="http",IFERROR(MID(A1669,FIND("/",A1669,FIND("//",A1669)+2),2000),"/"),A1669))</f>
        <v/>
      </c>
      <c r="H1669">
        <f>IF(G1669="","",IFERROR(LEFT(SUBSTITUTE(G1669,"#","?"),FIND("?",SUBSTITUTE(G1669,"#","?"))-1),G1669))</f>
        <v/>
      </c>
      <c r="I1669">
        <f>IF(H1669="","",LOWER(IF(AND(LEN(H1669)&gt;1,RIGHT(H1669,1)="/"),LEFT(H1669,LEN(H1669)-1),H1669)))</f>
        <v/>
      </c>
      <c r="J1669">
        <f>IF(I1669="","",IFERROR(N(INDEX($A1669:$E1669,1,Rules!$H$16)),0))</f>
        <v/>
      </c>
      <c r="K1669">
        <f>IF(I1669="","",IFERROR(N(INDEX($A1669:$E1669,1,Rules!$H$17)),0))</f>
        <v/>
      </c>
      <c r="L1669">
        <f>IF(I1669="","",IFERROR(N(INDEX($A1669:$E1669,1,Rules!$H$18))*K1669,0))</f>
        <v/>
      </c>
      <c r="M1669">
        <f>IF(I1669="","",IF(COUNTIF(Crawl!$EC$2:$EC$2001,I1669)&gt;0,"Yes","No"))</f>
        <v/>
      </c>
    </row>
    <row r="1670">
      <c r="G1670">
        <f>IF(A1670="","",IF(LEFT(A1670,4)="http",IFERROR(MID(A1670,FIND("/",A1670,FIND("//",A1670)+2),2000),"/"),A1670))</f>
        <v/>
      </c>
      <c r="H1670">
        <f>IF(G1670="","",IFERROR(LEFT(SUBSTITUTE(G1670,"#","?"),FIND("?",SUBSTITUTE(G1670,"#","?"))-1),G1670))</f>
        <v/>
      </c>
      <c r="I1670">
        <f>IF(H1670="","",LOWER(IF(AND(LEN(H1670)&gt;1,RIGHT(H1670,1)="/"),LEFT(H1670,LEN(H1670)-1),H1670)))</f>
        <v/>
      </c>
      <c r="J1670">
        <f>IF(I1670="","",IFERROR(N(INDEX($A1670:$E1670,1,Rules!$H$16)),0))</f>
        <v/>
      </c>
      <c r="K1670">
        <f>IF(I1670="","",IFERROR(N(INDEX($A1670:$E1670,1,Rules!$H$17)),0))</f>
        <v/>
      </c>
      <c r="L1670">
        <f>IF(I1670="","",IFERROR(N(INDEX($A1670:$E1670,1,Rules!$H$18))*K1670,0))</f>
        <v/>
      </c>
      <c r="M1670">
        <f>IF(I1670="","",IF(COUNTIF(Crawl!$EC$2:$EC$2001,I1670)&gt;0,"Yes","No"))</f>
        <v/>
      </c>
    </row>
    <row r="1671">
      <c r="G1671">
        <f>IF(A1671="","",IF(LEFT(A1671,4)="http",IFERROR(MID(A1671,FIND("/",A1671,FIND("//",A1671)+2),2000),"/"),A1671))</f>
        <v/>
      </c>
      <c r="H1671">
        <f>IF(G1671="","",IFERROR(LEFT(SUBSTITUTE(G1671,"#","?"),FIND("?",SUBSTITUTE(G1671,"#","?"))-1),G1671))</f>
        <v/>
      </c>
      <c r="I1671">
        <f>IF(H1671="","",LOWER(IF(AND(LEN(H1671)&gt;1,RIGHT(H1671,1)="/"),LEFT(H1671,LEN(H1671)-1),H1671)))</f>
        <v/>
      </c>
      <c r="J1671">
        <f>IF(I1671="","",IFERROR(N(INDEX($A1671:$E1671,1,Rules!$H$16)),0))</f>
        <v/>
      </c>
      <c r="K1671">
        <f>IF(I1671="","",IFERROR(N(INDEX($A1671:$E1671,1,Rules!$H$17)),0))</f>
        <v/>
      </c>
      <c r="L1671">
        <f>IF(I1671="","",IFERROR(N(INDEX($A1671:$E1671,1,Rules!$H$18))*K1671,0))</f>
        <v/>
      </c>
      <c r="M1671">
        <f>IF(I1671="","",IF(COUNTIF(Crawl!$EC$2:$EC$2001,I1671)&gt;0,"Yes","No"))</f>
        <v/>
      </c>
    </row>
    <row r="1672">
      <c r="G1672">
        <f>IF(A1672="","",IF(LEFT(A1672,4)="http",IFERROR(MID(A1672,FIND("/",A1672,FIND("//",A1672)+2),2000),"/"),A1672))</f>
        <v/>
      </c>
      <c r="H1672">
        <f>IF(G1672="","",IFERROR(LEFT(SUBSTITUTE(G1672,"#","?"),FIND("?",SUBSTITUTE(G1672,"#","?"))-1),G1672))</f>
        <v/>
      </c>
      <c r="I1672">
        <f>IF(H1672="","",LOWER(IF(AND(LEN(H1672)&gt;1,RIGHT(H1672,1)="/"),LEFT(H1672,LEN(H1672)-1),H1672)))</f>
        <v/>
      </c>
      <c r="J1672">
        <f>IF(I1672="","",IFERROR(N(INDEX($A1672:$E1672,1,Rules!$H$16)),0))</f>
        <v/>
      </c>
      <c r="K1672">
        <f>IF(I1672="","",IFERROR(N(INDEX($A1672:$E1672,1,Rules!$H$17)),0))</f>
        <v/>
      </c>
      <c r="L1672">
        <f>IF(I1672="","",IFERROR(N(INDEX($A1672:$E1672,1,Rules!$H$18))*K1672,0))</f>
        <v/>
      </c>
      <c r="M1672">
        <f>IF(I1672="","",IF(COUNTIF(Crawl!$EC$2:$EC$2001,I1672)&gt;0,"Yes","No"))</f>
        <v/>
      </c>
    </row>
    <row r="1673">
      <c r="G1673">
        <f>IF(A1673="","",IF(LEFT(A1673,4)="http",IFERROR(MID(A1673,FIND("/",A1673,FIND("//",A1673)+2),2000),"/"),A1673))</f>
        <v/>
      </c>
      <c r="H1673">
        <f>IF(G1673="","",IFERROR(LEFT(SUBSTITUTE(G1673,"#","?"),FIND("?",SUBSTITUTE(G1673,"#","?"))-1),G1673))</f>
        <v/>
      </c>
      <c r="I1673">
        <f>IF(H1673="","",LOWER(IF(AND(LEN(H1673)&gt;1,RIGHT(H1673,1)="/"),LEFT(H1673,LEN(H1673)-1),H1673)))</f>
        <v/>
      </c>
      <c r="J1673">
        <f>IF(I1673="","",IFERROR(N(INDEX($A1673:$E1673,1,Rules!$H$16)),0))</f>
        <v/>
      </c>
      <c r="K1673">
        <f>IF(I1673="","",IFERROR(N(INDEX($A1673:$E1673,1,Rules!$H$17)),0))</f>
        <v/>
      </c>
      <c r="L1673">
        <f>IF(I1673="","",IFERROR(N(INDEX($A1673:$E1673,1,Rules!$H$18))*K1673,0))</f>
        <v/>
      </c>
      <c r="M1673">
        <f>IF(I1673="","",IF(COUNTIF(Crawl!$EC$2:$EC$2001,I1673)&gt;0,"Yes","No"))</f>
        <v/>
      </c>
    </row>
    <row r="1674">
      <c r="G1674">
        <f>IF(A1674="","",IF(LEFT(A1674,4)="http",IFERROR(MID(A1674,FIND("/",A1674,FIND("//",A1674)+2),2000),"/"),A1674))</f>
        <v/>
      </c>
      <c r="H1674">
        <f>IF(G1674="","",IFERROR(LEFT(SUBSTITUTE(G1674,"#","?"),FIND("?",SUBSTITUTE(G1674,"#","?"))-1),G1674))</f>
        <v/>
      </c>
      <c r="I1674">
        <f>IF(H1674="","",LOWER(IF(AND(LEN(H1674)&gt;1,RIGHT(H1674,1)="/"),LEFT(H1674,LEN(H1674)-1),H1674)))</f>
        <v/>
      </c>
      <c r="J1674">
        <f>IF(I1674="","",IFERROR(N(INDEX($A1674:$E1674,1,Rules!$H$16)),0))</f>
        <v/>
      </c>
      <c r="K1674">
        <f>IF(I1674="","",IFERROR(N(INDEX($A1674:$E1674,1,Rules!$H$17)),0))</f>
        <v/>
      </c>
      <c r="L1674">
        <f>IF(I1674="","",IFERROR(N(INDEX($A1674:$E1674,1,Rules!$H$18))*K1674,0))</f>
        <v/>
      </c>
      <c r="M1674">
        <f>IF(I1674="","",IF(COUNTIF(Crawl!$EC$2:$EC$2001,I1674)&gt;0,"Yes","No"))</f>
        <v/>
      </c>
    </row>
    <row r="1675">
      <c r="G1675">
        <f>IF(A1675="","",IF(LEFT(A1675,4)="http",IFERROR(MID(A1675,FIND("/",A1675,FIND("//",A1675)+2),2000),"/"),A1675))</f>
        <v/>
      </c>
      <c r="H1675">
        <f>IF(G1675="","",IFERROR(LEFT(SUBSTITUTE(G1675,"#","?"),FIND("?",SUBSTITUTE(G1675,"#","?"))-1),G1675))</f>
        <v/>
      </c>
      <c r="I1675">
        <f>IF(H1675="","",LOWER(IF(AND(LEN(H1675)&gt;1,RIGHT(H1675,1)="/"),LEFT(H1675,LEN(H1675)-1),H1675)))</f>
        <v/>
      </c>
      <c r="J1675">
        <f>IF(I1675="","",IFERROR(N(INDEX($A1675:$E1675,1,Rules!$H$16)),0))</f>
        <v/>
      </c>
      <c r="K1675">
        <f>IF(I1675="","",IFERROR(N(INDEX($A1675:$E1675,1,Rules!$H$17)),0))</f>
        <v/>
      </c>
      <c r="L1675">
        <f>IF(I1675="","",IFERROR(N(INDEX($A1675:$E1675,1,Rules!$H$18))*K1675,0))</f>
        <v/>
      </c>
      <c r="M1675">
        <f>IF(I1675="","",IF(COUNTIF(Crawl!$EC$2:$EC$2001,I1675)&gt;0,"Yes","No"))</f>
        <v/>
      </c>
    </row>
    <row r="1676">
      <c r="G1676">
        <f>IF(A1676="","",IF(LEFT(A1676,4)="http",IFERROR(MID(A1676,FIND("/",A1676,FIND("//",A1676)+2),2000),"/"),A1676))</f>
        <v/>
      </c>
      <c r="H1676">
        <f>IF(G1676="","",IFERROR(LEFT(SUBSTITUTE(G1676,"#","?"),FIND("?",SUBSTITUTE(G1676,"#","?"))-1),G1676))</f>
        <v/>
      </c>
      <c r="I1676">
        <f>IF(H1676="","",LOWER(IF(AND(LEN(H1676)&gt;1,RIGHT(H1676,1)="/"),LEFT(H1676,LEN(H1676)-1),H1676)))</f>
        <v/>
      </c>
      <c r="J1676">
        <f>IF(I1676="","",IFERROR(N(INDEX($A1676:$E1676,1,Rules!$H$16)),0))</f>
        <v/>
      </c>
      <c r="K1676">
        <f>IF(I1676="","",IFERROR(N(INDEX($A1676:$E1676,1,Rules!$H$17)),0))</f>
        <v/>
      </c>
      <c r="L1676">
        <f>IF(I1676="","",IFERROR(N(INDEX($A1676:$E1676,1,Rules!$H$18))*K1676,0))</f>
        <v/>
      </c>
      <c r="M1676">
        <f>IF(I1676="","",IF(COUNTIF(Crawl!$EC$2:$EC$2001,I1676)&gt;0,"Yes","No"))</f>
        <v/>
      </c>
    </row>
    <row r="1677">
      <c r="G1677">
        <f>IF(A1677="","",IF(LEFT(A1677,4)="http",IFERROR(MID(A1677,FIND("/",A1677,FIND("//",A1677)+2),2000),"/"),A1677))</f>
        <v/>
      </c>
      <c r="H1677">
        <f>IF(G1677="","",IFERROR(LEFT(SUBSTITUTE(G1677,"#","?"),FIND("?",SUBSTITUTE(G1677,"#","?"))-1),G1677))</f>
        <v/>
      </c>
      <c r="I1677">
        <f>IF(H1677="","",LOWER(IF(AND(LEN(H1677)&gt;1,RIGHT(H1677,1)="/"),LEFT(H1677,LEN(H1677)-1),H1677)))</f>
        <v/>
      </c>
      <c r="J1677">
        <f>IF(I1677="","",IFERROR(N(INDEX($A1677:$E1677,1,Rules!$H$16)),0))</f>
        <v/>
      </c>
      <c r="K1677">
        <f>IF(I1677="","",IFERROR(N(INDEX($A1677:$E1677,1,Rules!$H$17)),0))</f>
        <v/>
      </c>
      <c r="L1677">
        <f>IF(I1677="","",IFERROR(N(INDEX($A1677:$E1677,1,Rules!$H$18))*K1677,0))</f>
        <v/>
      </c>
      <c r="M1677">
        <f>IF(I1677="","",IF(COUNTIF(Crawl!$EC$2:$EC$2001,I1677)&gt;0,"Yes","No"))</f>
        <v/>
      </c>
    </row>
    <row r="1678">
      <c r="G1678">
        <f>IF(A1678="","",IF(LEFT(A1678,4)="http",IFERROR(MID(A1678,FIND("/",A1678,FIND("//",A1678)+2),2000),"/"),A1678))</f>
        <v/>
      </c>
      <c r="H1678">
        <f>IF(G1678="","",IFERROR(LEFT(SUBSTITUTE(G1678,"#","?"),FIND("?",SUBSTITUTE(G1678,"#","?"))-1),G1678))</f>
        <v/>
      </c>
      <c r="I1678">
        <f>IF(H1678="","",LOWER(IF(AND(LEN(H1678)&gt;1,RIGHT(H1678,1)="/"),LEFT(H1678,LEN(H1678)-1),H1678)))</f>
        <v/>
      </c>
      <c r="J1678">
        <f>IF(I1678="","",IFERROR(N(INDEX($A1678:$E1678,1,Rules!$H$16)),0))</f>
        <v/>
      </c>
      <c r="K1678">
        <f>IF(I1678="","",IFERROR(N(INDEX($A1678:$E1678,1,Rules!$H$17)),0))</f>
        <v/>
      </c>
      <c r="L1678">
        <f>IF(I1678="","",IFERROR(N(INDEX($A1678:$E1678,1,Rules!$H$18))*K1678,0))</f>
        <v/>
      </c>
      <c r="M1678">
        <f>IF(I1678="","",IF(COUNTIF(Crawl!$EC$2:$EC$2001,I1678)&gt;0,"Yes","No"))</f>
        <v/>
      </c>
    </row>
    <row r="1679">
      <c r="G1679">
        <f>IF(A1679="","",IF(LEFT(A1679,4)="http",IFERROR(MID(A1679,FIND("/",A1679,FIND("//",A1679)+2),2000),"/"),A1679))</f>
        <v/>
      </c>
      <c r="H1679">
        <f>IF(G1679="","",IFERROR(LEFT(SUBSTITUTE(G1679,"#","?"),FIND("?",SUBSTITUTE(G1679,"#","?"))-1),G1679))</f>
        <v/>
      </c>
      <c r="I1679">
        <f>IF(H1679="","",LOWER(IF(AND(LEN(H1679)&gt;1,RIGHT(H1679,1)="/"),LEFT(H1679,LEN(H1679)-1),H1679)))</f>
        <v/>
      </c>
      <c r="J1679">
        <f>IF(I1679="","",IFERROR(N(INDEX($A1679:$E1679,1,Rules!$H$16)),0))</f>
        <v/>
      </c>
      <c r="K1679">
        <f>IF(I1679="","",IFERROR(N(INDEX($A1679:$E1679,1,Rules!$H$17)),0))</f>
        <v/>
      </c>
      <c r="L1679">
        <f>IF(I1679="","",IFERROR(N(INDEX($A1679:$E1679,1,Rules!$H$18))*K1679,0))</f>
        <v/>
      </c>
      <c r="M1679">
        <f>IF(I1679="","",IF(COUNTIF(Crawl!$EC$2:$EC$2001,I1679)&gt;0,"Yes","No"))</f>
        <v/>
      </c>
    </row>
    <row r="1680">
      <c r="G1680">
        <f>IF(A1680="","",IF(LEFT(A1680,4)="http",IFERROR(MID(A1680,FIND("/",A1680,FIND("//",A1680)+2),2000),"/"),A1680))</f>
        <v/>
      </c>
      <c r="H1680">
        <f>IF(G1680="","",IFERROR(LEFT(SUBSTITUTE(G1680,"#","?"),FIND("?",SUBSTITUTE(G1680,"#","?"))-1),G1680))</f>
        <v/>
      </c>
      <c r="I1680">
        <f>IF(H1680="","",LOWER(IF(AND(LEN(H1680)&gt;1,RIGHT(H1680,1)="/"),LEFT(H1680,LEN(H1680)-1),H1680)))</f>
        <v/>
      </c>
      <c r="J1680">
        <f>IF(I1680="","",IFERROR(N(INDEX($A1680:$E1680,1,Rules!$H$16)),0))</f>
        <v/>
      </c>
      <c r="K1680">
        <f>IF(I1680="","",IFERROR(N(INDEX($A1680:$E1680,1,Rules!$H$17)),0))</f>
        <v/>
      </c>
      <c r="L1680">
        <f>IF(I1680="","",IFERROR(N(INDEX($A1680:$E1680,1,Rules!$H$18))*K1680,0))</f>
        <v/>
      </c>
      <c r="M1680">
        <f>IF(I1680="","",IF(COUNTIF(Crawl!$EC$2:$EC$2001,I1680)&gt;0,"Yes","No"))</f>
        <v/>
      </c>
    </row>
    <row r="1681">
      <c r="G1681">
        <f>IF(A1681="","",IF(LEFT(A1681,4)="http",IFERROR(MID(A1681,FIND("/",A1681,FIND("//",A1681)+2),2000),"/"),A1681))</f>
        <v/>
      </c>
      <c r="H1681">
        <f>IF(G1681="","",IFERROR(LEFT(SUBSTITUTE(G1681,"#","?"),FIND("?",SUBSTITUTE(G1681,"#","?"))-1),G1681))</f>
        <v/>
      </c>
      <c r="I1681">
        <f>IF(H1681="","",LOWER(IF(AND(LEN(H1681)&gt;1,RIGHT(H1681,1)="/"),LEFT(H1681,LEN(H1681)-1),H1681)))</f>
        <v/>
      </c>
      <c r="J1681">
        <f>IF(I1681="","",IFERROR(N(INDEX($A1681:$E1681,1,Rules!$H$16)),0))</f>
        <v/>
      </c>
      <c r="K1681">
        <f>IF(I1681="","",IFERROR(N(INDEX($A1681:$E1681,1,Rules!$H$17)),0))</f>
        <v/>
      </c>
      <c r="L1681">
        <f>IF(I1681="","",IFERROR(N(INDEX($A1681:$E1681,1,Rules!$H$18))*K1681,0))</f>
        <v/>
      </c>
      <c r="M1681">
        <f>IF(I1681="","",IF(COUNTIF(Crawl!$EC$2:$EC$2001,I1681)&gt;0,"Yes","No"))</f>
        <v/>
      </c>
    </row>
    <row r="1682">
      <c r="G1682">
        <f>IF(A1682="","",IF(LEFT(A1682,4)="http",IFERROR(MID(A1682,FIND("/",A1682,FIND("//",A1682)+2),2000),"/"),A1682))</f>
        <v/>
      </c>
      <c r="H1682">
        <f>IF(G1682="","",IFERROR(LEFT(SUBSTITUTE(G1682,"#","?"),FIND("?",SUBSTITUTE(G1682,"#","?"))-1),G1682))</f>
        <v/>
      </c>
      <c r="I1682">
        <f>IF(H1682="","",LOWER(IF(AND(LEN(H1682)&gt;1,RIGHT(H1682,1)="/"),LEFT(H1682,LEN(H1682)-1),H1682)))</f>
        <v/>
      </c>
      <c r="J1682">
        <f>IF(I1682="","",IFERROR(N(INDEX($A1682:$E1682,1,Rules!$H$16)),0))</f>
        <v/>
      </c>
      <c r="K1682">
        <f>IF(I1682="","",IFERROR(N(INDEX($A1682:$E1682,1,Rules!$H$17)),0))</f>
        <v/>
      </c>
      <c r="L1682">
        <f>IF(I1682="","",IFERROR(N(INDEX($A1682:$E1682,1,Rules!$H$18))*K1682,0))</f>
        <v/>
      </c>
      <c r="M1682">
        <f>IF(I1682="","",IF(COUNTIF(Crawl!$EC$2:$EC$2001,I1682)&gt;0,"Yes","No"))</f>
        <v/>
      </c>
    </row>
    <row r="1683">
      <c r="G1683">
        <f>IF(A1683="","",IF(LEFT(A1683,4)="http",IFERROR(MID(A1683,FIND("/",A1683,FIND("//",A1683)+2),2000),"/"),A1683))</f>
        <v/>
      </c>
      <c r="H1683">
        <f>IF(G1683="","",IFERROR(LEFT(SUBSTITUTE(G1683,"#","?"),FIND("?",SUBSTITUTE(G1683,"#","?"))-1),G1683))</f>
        <v/>
      </c>
      <c r="I1683">
        <f>IF(H1683="","",LOWER(IF(AND(LEN(H1683)&gt;1,RIGHT(H1683,1)="/"),LEFT(H1683,LEN(H1683)-1),H1683)))</f>
        <v/>
      </c>
      <c r="J1683">
        <f>IF(I1683="","",IFERROR(N(INDEX($A1683:$E1683,1,Rules!$H$16)),0))</f>
        <v/>
      </c>
      <c r="K1683">
        <f>IF(I1683="","",IFERROR(N(INDEX($A1683:$E1683,1,Rules!$H$17)),0))</f>
        <v/>
      </c>
      <c r="L1683">
        <f>IF(I1683="","",IFERROR(N(INDEX($A1683:$E1683,1,Rules!$H$18))*K1683,0))</f>
        <v/>
      </c>
      <c r="M1683">
        <f>IF(I1683="","",IF(COUNTIF(Crawl!$EC$2:$EC$2001,I1683)&gt;0,"Yes","No"))</f>
        <v/>
      </c>
    </row>
    <row r="1684">
      <c r="G1684">
        <f>IF(A1684="","",IF(LEFT(A1684,4)="http",IFERROR(MID(A1684,FIND("/",A1684,FIND("//",A1684)+2),2000),"/"),A1684))</f>
        <v/>
      </c>
      <c r="H1684">
        <f>IF(G1684="","",IFERROR(LEFT(SUBSTITUTE(G1684,"#","?"),FIND("?",SUBSTITUTE(G1684,"#","?"))-1),G1684))</f>
        <v/>
      </c>
      <c r="I1684">
        <f>IF(H1684="","",LOWER(IF(AND(LEN(H1684)&gt;1,RIGHT(H1684,1)="/"),LEFT(H1684,LEN(H1684)-1),H1684)))</f>
        <v/>
      </c>
      <c r="J1684">
        <f>IF(I1684="","",IFERROR(N(INDEX($A1684:$E1684,1,Rules!$H$16)),0))</f>
        <v/>
      </c>
      <c r="K1684">
        <f>IF(I1684="","",IFERROR(N(INDEX($A1684:$E1684,1,Rules!$H$17)),0))</f>
        <v/>
      </c>
      <c r="L1684">
        <f>IF(I1684="","",IFERROR(N(INDEX($A1684:$E1684,1,Rules!$H$18))*K1684,0))</f>
        <v/>
      </c>
      <c r="M1684">
        <f>IF(I1684="","",IF(COUNTIF(Crawl!$EC$2:$EC$2001,I1684)&gt;0,"Yes","No"))</f>
        <v/>
      </c>
    </row>
    <row r="1685">
      <c r="G1685">
        <f>IF(A1685="","",IF(LEFT(A1685,4)="http",IFERROR(MID(A1685,FIND("/",A1685,FIND("//",A1685)+2),2000),"/"),A1685))</f>
        <v/>
      </c>
      <c r="H1685">
        <f>IF(G1685="","",IFERROR(LEFT(SUBSTITUTE(G1685,"#","?"),FIND("?",SUBSTITUTE(G1685,"#","?"))-1),G1685))</f>
        <v/>
      </c>
      <c r="I1685">
        <f>IF(H1685="","",LOWER(IF(AND(LEN(H1685)&gt;1,RIGHT(H1685,1)="/"),LEFT(H1685,LEN(H1685)-1),H1685)))</f>
        <v/>
      </c>
      <c r="J1685">
        <f>IF(I1685="","",IFERROR(N(INDEX($A1685:$E1685,1,Rules!$H$16)),0))</f>
        <v/>
      </c>
      <c r="K1685">
        <f>IF(I1685="","",IFERROR(N(INDEX($A1685:$E1685,1,Rules!$H$17)),0))</f>
        <v/>
      </c>
      <c r="L1685">
        <f>IF(I1685="","",IFERROR(N(INDEX($A1685:$E1685,1,Rules!$H$18))*K1685,0))</f>
        <v/>
      </c>
      <c r="M1685">
        <f>IF(I1685="","",IF(COUNTIF(Crawl!$EC$2:$EC$2001,I1685)&gt;0,"Yes","No"))</f>
        <v/>
      </c>
    </row>
    <row r="1686">
      <c r="G1686">
        <f>IF(A1686="","",IF(LEFT(A1686,4)="http",IFERROR(MID(A1686,FIND("/",A1686,FIND("//",A1686)+2),2000),"/"),A1686))</f>
        <v/>
      </c>
      <c r="H1686">
        <f>IF(G1686="","",IFERROR(LEFT(SUBSTITUTE(G1686,"#","?"),FIND("?",SUBSTITUTE(G1686,"#","?"))-1),G1686))</f>
        <v/>
      </c>
      <c r="I1686">
        <f>IF(H1686="","",LOWER(IF(AND(LEN(H1686)&gt;1,RIGHT(H1686,1)="/"),LEFT(H1686,LEN(H1686)-1),H1686)))</f>
        <v/>
      </c>
      <c r="J1686">
        <f>IF(I1686="","",IFERROR(N(INDEX($A1686:$E1686,1,Rules!$H$16)),0))</f>
        <v/>
      </c>
      <c r="K1686">
        <f>IF(I1686="","",IFERROR(N(INDEX($A1686:$E1686,1,Rules!$H$17)),0))</f>
        <v/>
      </c>
      <c r="L1686">
        <f>IF(I1686="","",IFERROR(N(INDEX($A1686:$E1686,1,Rules!$H$18))*K1686,0))</f>
        <v/>
      </c>
      <c r="M1686">
        <f>IF(I1686="","",IF(COUNTIF(Crawl!$EC$2:$EC$2001,I1686)&gt;0,"Yes","No"))</f>
        <v/>
      </c>
    </row>
    <row r="1687">
      <c r="G1687">
        <f>IF(A1687="","",IF(LEFT(A1687,4)="http",IFERROR(MID(A1687,FIND("/",A1687,FIND("//",A1687)+2),2000),"/"),A1687))</f>
        <v/>
      </c>
      <c r="H1687">
        <f>IF(G1687="","",IFERROR(LEFT(SUBSTITUTE(G1687,"#","?"),FIND("?",SUBSTITUTE(G1687,"#","?"))-1),G1687))</f>
        <v/>
      </c>
      <c r="I1687">
        <f>IF(H1687="","",LOWER(IF(AND(LEN(H1687)&gt;1,RIGHT(H1687,1)="/"),LEFT(H1687,LEN(H1687)-1),H1687)))</f>
        <v/>
      </c>
      <c r="J1687">
        <f>IF(I1687="","",IFERROR(N(INDEX($A1687:$E1687,1,Rules!$H$16)),0))</f>
        <v/>
      </c>
      <c r="K1687">
        <f>IF(I1687="","",IFERROR(N(INDEX($A1687:$E1687,1,Rules!$H$17)),0))</f>
        <v/>
      </c>
      <c r="L1687">
        <f>IF(I1687="","",IFERROR(N(INDEX($A1687:$E1687,1,Rules!$H$18))*K1687,0))</f>
        <v/>
      </c>
      <c r="M1687">
        <f>IF(I1687="","",IF(COUNTIF(Crawl!$EC$2:$EC$2001,I1687)&gt;0,"Yes","No"))</f>
        <v/>
      </c>
    </row>
    <row r="1688">
      <c r="G1688">
        <f>IF(A1688="","",IF(LEFT(A1688,4)="http",IFERROR(MID(A1688,FIND("/",A1688,FIND("//",A1688)+2),2000),"/"),A1688))</f>
        <v/>
      </c>
      <c r="H1688">
        <f>IF(G1688="","",IFERROR(LEFT(SUBSTITUTE(G1688,"#","?"),FIND("?",SUBSTITUTE(G1688,"#","?"))-1),G1688))</f>
        <v/>
      </c>
      <c r="I1688">
        <f>IF(H1688="","",LOWER(IF(AND(LEN(H1688)&gt;1,RIGHT(H1688,1)="/"),LEFT(H1688,LEN(H1688)-1),H1688)))</f>
        <v/>
      </c>
      <c r="J1688">
        <f>IF(I1688="","",IFERROR(N(INDEX($A1688:$E1688,1,Rules!$H$16)),0))</f>
        <v/>
      </c>
      <c r="K1688">
        <f>IF(I1688="","",IFERROR(N(INDEX($A1688:$E1688,1,Rules!$H$17)),0))</f>
        <v/>
      </c>
      <c r="L1688">
        <f>IF(I1688="","",IFERROR(N(INDEX($A1688:$E1688,1,Rules!$H$18))*K1688,0))</f>
        <v/>
      </c>
      <c r="M1688">
        <f>IF(I1688="","",IF(COUNTIF(Crawl!$EC$2:$EC$2001,I1688)&gt;0,"Yes","No"))</f>
        <v/>
      </c>
    </row>
    <row r="1689">
      <c r="G1689">
        <f>IF(A1689="","",IF(LEFT(A1689,4)="http",IFERROR(MID(A1689,FIND("/",A1689,FIND("//",A1689)+2),2000),"/"),A1689))</f>
        <v/>
      </c>
      <c r="H1689">
        <f>IF(G1689="","",IFERROR(LEFT(SUBSTITUTE(G1689,"#","?"),FIND("?",SUBSTITUTE(G1689,"#","?"))-1),G1689))</f>
        <v/>
      </c>
      <c r="I1689">
        <f>IF(H1689="","",LOWER(IF(AND(LEN(H1689)&gt;1,RIGHT(H1689,1)="/"),LEFT(H1689,LEN(H1689)-1),H1689)))</f>
        <v/>
      </c>
      <c r="J1689">
        <f>IF(I1689="","",IFERROR(N(INDEX($A1689:$E1689,1,Rules!$H$16)),0))</f>
        <v/>
      </c>
      <c r="K1689">
        <f>IF(I1689="","",IFERROR(N(INDEX($A1689:$E1689,1,Rules!$H$17)),0))</f>
        <v/>
      </c>
      <c r="L1689">
        <f>IF(I1689="","",IFERROR(N(INDEX($A1689:$E1689,1,Rules!$H$18))*K1689,0))</f>
        <v/>
      </c>
      <c r="M1689">
        <f>IF(I1689="","",IF(COUNTIF(Crawl!$EC$2:$EC$2001,I1689)&gt;0,"Yes","No"))</f>
        <v/>
      </c>
    </row>
    <row r="1690">
      <c r="G1690">
        <f>IF(A1690="","",IF(LEFT(A1690,4)="http",IFERROR(MID(A1690,FIND("/",A1690,FIND("//",A1690)+2),2000),"/"),A1690))</f>
        <v/>
      </c>
      <c r="H1690">
        <f>IF(G1690="","",IFERROR(LEFT(SUBSTITUTE(G1690,"#","?"),FIND("?",SUBSTITUTE(G1690,"#","?"))-1),G1690))</f>
        <v/>
      </c>
      <c r="I1690">
        <f>IF(H1690="","",LOWER(IF(AND(LEN(H1690)&gt;1,RIGHT(H1690,1)="/"),LEFT(H1690,LEN(H1690)-1),H1690)))</f>
        <v/>
      </c>
      <c r="J1690">
        <f>IF(I1690="","",IFERROR(N(INDEX($A1690:$E1690,1,Rules!$H$16)),0))</f>
        <v/>
      </c>
      <c r="K1690">
        <f>IF(I1690="","",IFERROR(N(INDEX($A1690:$E1690,1,Rules!$H$17)),0))</f>
        <v/>
      </c>
      <c r="L1690">
        <f>IF(I1690="","",IFERROR(N(INDEX($A1690:$E1690,1,Rules!$H$18))*K1690,0))</f>
        <v/>
      </c>
      <c r="M1690">
        <f>IF(I1690="","",IF(COUNTIF(Crawl!$EC$2:$EC$2001,I1690)&gt;0,"Yes","No"))</f>
        <v/>
      </c>
    </row>
    <row r="1691">
      <c r="G1691">
        <f>IF(A1691="","",IF(LEFT(A1691,4)="http",IFERROR(MID(A1691,FIND("/",A1691,FIND("//",A1691)+2),2000),"/"),A1691))</f>
        <v/>
      </c>
      <c r="H1691">
        <f>IF(G1691="","",IFERROR(LEFT(SUBSTITUTE(G1691,"#","?"),FIND("?",SUBSTITUTE(G1691,"#","?"))-1),G1691))</f>
        <v/>
      </c>
      <c r="I1691">
        <f>IF(H1691="","",LOWER(IF(AND(LEN(H1691)&gt;1,RIGHT(H1691,1)="/"),LEFT(H1691,LEN(H1691)-1),H1691)))</f>
        <v/>
      </c>
      <c r="J1691">
        <f>IF(I1691="","",IFERROR(N(INDEX($A1691:$E1691,1,Rules!$H$16)),0))</f>
        <v/>
      </c>
      <c r="K1691">
        <f>IF(I1691="","",IFERROR(N(INDEX($A1691:$E1691,1,Rules!$H$17)),0))</f>
        <v/>
      </c>
      <c r="L1691">
        <f>IF(I1691="","",IFERROR(N(INDEX($A1691:$E1691,1,Rules!$H$18))*K1691,0))</f>
        <v/>
      </c>
      <c r="M1691">
        <f>IF(I1691="","",IF(COUNTIF(Crawl!$EC$2:$EC$2001,I1691)&gt;0,"Yes","No"))</f>
        <v/>
      </c>
    </row>
    <row r="1692">
      <c r="G1692">
        <f>IF(A1692="","",IF(LEFT(A1692,4)="http",IFERROR(MID(A1692,FIND("/",A1692,FIND("//",A1692)+2),2000),"/"),A1692))</f>
        <v/>
      </c>
      <c r="H1692">
        <f>IF(G1692="","",IFERROR(LEFT(SUBSTITUTE(G1692,"#","?"),FIND("?",SUBSTITUTE(G1692,"#","?"))-1),G1692))</f>
        <v/>
      </c>
      <c r="I1692">
        <f>IF(H1692="","",LOWER(IF(AND(LEN(H1692)&gt;1,RIGHT(H1692,1)="/"),LEFT(H1692,LEN(H1692)-1),H1692)))</f>
        <v/>
      </c>
      <c r="J1692">
        <f>IF(I1692="","",IFERROR(N(INDEX($A1692:$E1692,1,Rules!$H$16)),0))</f>
        <v/>
      </c>
      <c r="K1692">
        <f>IF(I1692="","",IFERROR(N(INDEX($A1692:$E1692,1,Rules!$H$17)),0))</f>
        <v/>
      </c>
      <c r="L1692">
        <f>IF(I1692="","",IFERROR(N(INDEX($A1692:$E1692,1,Rules!$H$18))*K1692,0))</f>
        <v/>
      </c>
      <c r="M1692">
        <f>IF(I1692="","",IF(COUNTIF(Crawl!$EC$2:$EC$2001,I1692)&gt;0,"Yes","No"))</f>
        <v/>
      </c>
    </row>
    <row r="1693">
      <c r="G1693">
        <f>IF(A1693="","",IF(LEFT(A1693,4)="http",IFERROR(MID(A1693,FIND("/",A1693,FIND("//",A1693)+2),2000),"/"),A1693))</f>
        <v/>
      </c>
      <c r="H1693">
        <f>IF(G1693="","",IFERROR(LEFT(SUBSTITUTE(G1693,"#","?"),FIND("?",SUBSTITUTE(G1693,"#","?"))-1),G1693))</f>
        <v/>
      </c>
      <c r="I1693">
        <f>IF(H1693="","",LOWER(IF(AND(LEN(H1693)&gt;1,RIGHT(H1693,1)="/"),LEFT(H1693,LEN(H1693)-1),H1693)))</f>
        <v/>
      </c>
      <c r="J1693">
        <f>IF(I1693="","",IFERROR(N(INDEX($A1693:$E1693,1,Rules!$H$16)),0))</f>
        <v/>
      </c>
      <c r="K1693">
        <f>IF(I1693="","",IFERROR(N(INDEX($A1693:$E1693,1,Rules!$H$17)),0))</f>
        <v/>
      </c>
      <c r="L1693">
        <f>IF(I1693="","",IFERROR(N(INDEX($A1693:$E1693,1,Rules!$H$18))*K1693,0))</f>
        <v/>
      </c>
      <c r="M1693">
        <f>IF(I1693="","",IF(COUNTIF(Crawl!$EC$2:$EC$2001,I1693)&gt;0,"Yes","No"))</f>
        <v/>
      </c>
    </row>
    <row r="1694">
      <c r="G1694">
        <f>IF(A1694="","",IF(LEFT(A1694,4)="http",IFERROR(MID(A1694,FIND("/",A1694,FIND("//",A1694)+2),2000),"/"),A1694))</f>
        <v/>
      </c>
      <c r="H1694">
        <f>IF(G1694="","",IFERROR(LEFT(SUBSTITUTE(G1694,"#","?"),FIND("?",SUBSTITUTE(G1694,"#","?"))-1),G1694))</f>
        <v/>
      </c>
      <c r="I1694">
        <f>IF(H1694="","",LOWER(IF(AND(LEN(H1694)&gt;1,RIGHT(H1694,1)="/"),LEFT(H1694,LEN(H1694)-1),H1694)))</f>
        <v/>
      </c>
      <c r="J1694">
        <f>IF(I1694="","",IFERROR(N(INDEX($A1694:$E1694,1,Rules!$H$16)),0))</f>
        <v/>
      </c>
      <c r="K1694">
        <f>IF(I1694="","",IFERROR(N(INDEX($A1694:$E1694,1,Rules!$H$17)),0))</f>
        <v/>
      </c>
      <c r="L1694">
        <f>IF(I1694="","",IFERROR(N(INDEX($A1694:$E1694,1,Rules!$H$18))*K1694,0))</f>
        <v/>
      </c>
      <c r="M1694">
        <f>IF(I1694="","",IF(COUNTIF(Crawl!$EC$2:$EC$2001,I1694)&gt;0,"Yes","No"))</f>
        <v/>
      </c>
    </row>
    <row r="1695">
      <c r="G1695">
        <f>IF(A1695="","",IF(LEFT(A1695,4)="http",IFERROR(MID(A1695,FIND("/",A1695,FIND("//",A1695)+2),2000),"/"),A1695))</f>
        <v/>
      </c>
      <c r="H1695">
        <f>IF(G1695="","",IFERROR(LEFT(SUBSTITUTE(G1695,"#","?"),FIND("?",SUBSTITUTE(G1695,"#","?"))-1),G1695))</f>
        <v/>
      </c>
      <c r="I1695">
        <f>IF(H1695="","",LOWER(IF(AND(LEN(H1695)&gt;1,RIGHT(H1695,1)="/"),LEFT(H1695,LEN(H1695)-1),H1695)))</f>
        <v/>
      </c>
      <c r="J1695">
        <f>IF(I1695="","",IFERROR(N(INDEX($A1695:$E1695,1,Rules!$H$16)),0))</f>
        <v/>
      </c>
      <c r="K1695">
        <f>IF(I1695="","",IFERROR(N(INDEX($A1695:$E1695,1,Rules!$H$17)),0))</f>
        <v/>
      </c>
      <c r="L1695">
        <f>IF(I1695="","",IFERROR(N(INDEX($A1695:$E1695,1,Rules!$H$18))*K1695,0))</f>
        <v/>
      </c>
      <c r="M1695">
        <f>IF(I1695="","",IF(COUNTIF(Crawl!$EC$2:$EC$2001,I1695)&gt;0,"Yes","No"))</f>
        <v/>
      </c>
    </row>
    <row r="1696">
      <c r="G1696">
        <f>IF(A1696="","",IF(LEFT(A1696,4)="http",IFERROR(MID(A1696,FIND("/",A1696,FIND("//",A1696)+2),2000),"/"),A1696))</f>
        <v/>
      </c>
      <c r="H1696">
        <f>IF(G1696="","",IFERROR(LEFT(SUBSTITUTE(G1696,"#","?"),FIND("?",SUBSTITUTE(G1696,"#","?"))-1),G1696))</f>
        <v/>
      </c>
      <c r="I1696">
        <f>IF(H1696="","",LOWER(IF(AND(LEN(H1696)&gt;1,RIGHT(H1696,1)="/"),LEFT(H1696,LEN(H1696)-1),H1696)))</f>
        <v/>
      </c>
      <c r="J1696">
        <f>IF(I1696="","",IFERROR(N(INDEX($A1696:$E1696,1,Rules!$H$16)),0))</f>
        <v/>
      </c>
      <c r="K1696">
        <f>IF(I1696="","",IFERROR(N(INDEX($A1696:$E1696,1,Rules!$H$17)),0))</f>
        <v/>
      </c>
      <c r="L1696">
        <f>IF(I1696="","",IFERROR(N(INDEX($A1696:$E1696,1,Rules!$H$18))*K1696,0))</f>
        <v/>
      </c>
      <c r="M1696">
        <f>IF(I1696="","",IF(COUNTIF(Crawl!$EC$2:$EC$2001,I1696)&gt;0,"Yes","No"))</f>
        <v/>
      </c>
    </row>
    <row r="1697">
      <c r="G1697">
        <f>IF(A1697="","",IF(LEFT(A1697,4)="http",IFERROR(MID(A1697,FIND("/",A1697,FIND("//",A1697)+2),2000),"/"),A1697))</f>
        <v/>
      </c>
      <c r="H1697">
        <f>IF(G1697="","",IFERROR(LEFT(SUBSTITUTE(G1697,"#","?"),FIND("?",SUBSTITUTE(G1697,"#","?"))-1),G1697))</f>
        <v/>
      </c>
      <c r="I1697">
        <f>IF(H1697="","",LOWER(IF(AND(LEN(H1697)&gt;1,RIGHT(H1697,1)="/"),LEFT(H1697,LEN(H1697)-1),H1697)))</f>
        <v/>
      </c>
      <c r="J1697">
        <f>IF(I1697="","",IFERROR(N(INDEX($A1697:$E1697,1,Rules!$H$16)),0))</f>
        <v/>
      </c>
      <c r="K1697">
        <f>IF(I1697="","",IFERROR(N(INDEX($A1697:$E1697,1,Rules!$H$17)),0))</f>
        <v/>
      </c>
      <c r="L1697">
        <f>IF(I1697="","",IFERROR(N(INDEX($A1697:$E1697,1,Rules!$H$18))*K1697,0))</f>
        <v/>
      </c>
      <c r="M1697">
        <f>IF(I1697="","",IF(COUNTIF(Crawl!$EC$2:$EC$2001,I1697)&gt;0,"Yes","No"))</f>
        <v/>
      </c>
    </row>
    <row r="1698">
      <c r="G1698">
        <f>IF(A1698="","",IF(LEFT(A1698,4)="http",IFERROR(MID(A1698,FIND("/",A1698,FIND("//",A1698)+2),2000),"/"),A1698))</f>
        <v/>
      </c>
      <c r="H1698">
        <f>IF(G1698="","",IFERROR(LEFT(SUBSTITUTE(G1698,"#","?"),FIND("?",SUBSTITUTE(G1698,"#","?"))-1),G1698))</f>
        <v/>
      </c>
      <c r="I1698">
        <f>IF(H1698="","",LOWER(IF(AND(LEN(H1698)&gt;1,RIGHT(H1698,1)="/"),LEFT(H1698,LEN(H1698)-1),H1698)))</f>
        <v/>
      </c>
      <c r="J1698">
        <f>IF(I1698="","",IFERROR(N(INDEX($A1698:$E1698,1,Rules!$H$16)),0))</f>
        <v/>
      </c>
      <c r="K1698">
        <f>IF(I1698="","",IFERROR(N(INDEX($A1698:$E1698,1,Rules!$H$17)),0))</f>
        <v/>
      </c>
      <c r="L1698">
        <f>IF(I1698="","",IFERROR(N(INDEX($A1698:$E1698,1,Rules!$H$18))*K1698,0))</f>
        <v/>
      </c>
      <c r="M1698">
        <f>IF(I1698="","",IF(COUNTIF(Crawl!$EC$2:$EC$2001,I1698)&gt;0,"Yes","No"))</f>
        <v/>
      </c>
    </row>
    <row r="1699">
      <c r="G1699">
        <f>IF(A1699="","",IF(LEFT(A1699,4)="http",IFERROR(MID(A1699,FIND("/",A1699,FIND("//",A1699)+2),2000),"/"),A1699))</f>
        <v/>
      </c>
      <c r="H1699">
        <f>IF(G1699="","",IFERROR(LEFT(SUBSTITUTE(G1699,"#","?"),FIND("?",SUBSTITUTE(G1699,"#","?"))-1),G1699))</f>
        <v/>
      </c>
      <c r="I1699">
        <f>IF(H1699="","",LOWER(IF(AND(LEN(H1699)&gt;1,RIGHT(H1699,1)="/"),LEFT(H1699,LEN(H1699)-1),H1699)))</f>
        <v/>
      </c>
      <c r="J1699">
        <f>IF(I1699="","",IFERROR(N(INDEX($A1699:$E1699,1,Rules!$H$16)),0))</f>
        <v/>
      </c>
      <c r="K1699">
        <f>IF(I1699="","",IFERROR(N(INDEX($A1699:$E1699,1,Rules!$H$17)),0))</f>
        <v/>
      </c>
      <c r="L1699">
        <f>IF(I1699="","",IFERROR(N(INDEX($A1699:$E1699,1,Rules!$H$18))*K1699,0))</f>
        <v/>
      </c>
      <c r="M1699">
        <f>IF(I1699="","",IF(COUNTIF(Crawl!$EC$2:$EC$2001,I1699)&gt;0,"Yes","No"))</f>
        <v/>
      </c>
    </row>
    <row r="1700">
      <c r="G1700">
        <f>IF(A1700="","",IF(LEFT(A1700,4)="http",IFERROR(MID(A1700,FIND("/",A1700,FIND("//",A1700)+2),2000),"/"),A1700))</f>
        <v/>
      </c>
      <c r="H1700">
        <f>IF(G1700="","",IFERROR(LEFT(SUBSTITUTE(G1700,"#","?"),FIND("?",SUBSTITUTE(G1700,"#","?"))-1),G1700))</f>
        <v/>
      </c>
      <c r="I1700">
        <f>IF(H1700="","",LOWER(IF(AND(LEN(H1700)&gt;1,RIGHT(H1700,1)="/"),LEFT(H1700,LEN(H1700)-1),H1700)))</f>
        <v/>
      </c>
      <c r="J1700">
        <f>IF(I1700="","",IFERROR(N(INDEX($A1700:$E1700,1,Rules!$H$16)),0))</f>
        <v/>
      </c>
      <c r="K1700">
        <f>IF(I1700="","",IFERROR(N(INDEX($A1700:$E1700,1,Rules!$H$17)),0))</f>
        <v/>
      </c>
      <c r="L1700">
        <f>IF(I1700="","",IFERROR(N(INDEX($A1700:$E1700,1,Rules!$H$18))*K1700,0))</f>
        <v/>
      </c>
      <c r="M1700">
        <f>IF(I1700="","",IF(COUNTIF(Crawl!$EC$2:$EC$2001,I1700)&gt;0,"Yes","No"))</f>
        <v/>
      </c>
    </row>
    <row r="1701">
      <c r="G1701">
        <f>IF(A1701="","",IF(LEFT(A1701,4)="http",IFERROR(MID(A1701,FIND("/",A1701,FIND("//",A1701)+2),2000),"/"),A1701))</f>
        <v/>
      </c>
      <c r="H1701">
        <f>IF(G1701="","",IFERROR(LEFT(SUBSTITUTE(G1701,"#","?"),FIND("?",SUBSTITUTE(G1701,"#","?"))-1),G1701))</f>
        <v/>
      </c>
      <c r="I1701">
        <f>IF(H1701="","",LOWER(IF(AND(LEN(H1701)&gt;1,RIGHT(H1701,1)="/"),LEFT(H1701,LEN(H1701)-1),H1701)))</f>
        <v/>
      </c>
      <c r="J1701">
        <f>IF(I1701="","",IFERROR(N(INDEX($A1701:$E1701,1,Rules!$H$16)),0))</f>
        <v/>
      </c>
      <c r="K1701">
        <f>IF(I1701="","",IFERROR(N(INDEX($A1701:$E1701,1,Rules!$H$17)),0))</f>
        <v/>
      </c>
      <c r="L1701">
        <f>IF(I1701="","",IFERROR(N(INDEX($A1701:$E1701,1,Rules!$H$18))*K1701,0))</f>
        <v/>
      </c>
      <c r="M1701">
        <f>IF(I1701="","",IF(COUNTIF(Crawl!$EC$2:$EC$2001,I1701)&gt;0,"Yes","No"))</f>
        <v/>
      </c>
    </row>
    <row r="1702">
      <c r="G1702">
        <f>IF(A1702="","",IF(LEFT(A1702,4)="http",IFERROR(MID(A1702,FIND("/",A1702,FIND("//",A1702)+2),2000),"/"),A1702))</f>
        <v/>
      </c>
      <c r="H1702">
        <f>IF(G1702="","",IFERROR(LEFT(SUBSTITUTE(G1702,"#","?"),FIND("?",SUBSTITUTE(G1702,"#","?"))-1),G1702))</f>
        <v/>
      </c>
      <c r="I1702">
        <f>IF(H1702="","",LOWER(IF(AND(LEN(H1702)&gt;1,RIGHT(H1702,1)="/"),LEFT(H1702,LEN(H1702)-1),H1702)))</f>
        <v/>
      </c>
      <c r="J1702">
        <f>IF(I1702="","",IFERROR(N(INDEX($A1702:$E1702,1,Rules!$H$16)),0))</f>
        <v/>
      </c>
      <c r="K1702">
        <f>IF(I1702="","",IFERROR(N(INDEX($A1702:$E1702,1,Rules!$H$17)),0))</f>
        <v/>
      </c>
      <c r="L1702">
        <f>IF(I1702="","",IFERROR(N(INDEX($A1702:$E1702,1,Rules!$H$18))*K1702,0))</f>
        <v/>
      </c>
      <c r="M1702">
        <f>IF(I1702="","",IF(COUNTIF(Crawl!$EC$2:$EC$2001,I1702)&gt;0,"Yes","No"))</f>
        <v/>
      </c>
    </row>
    <row r="1703">
      <c r="G1703">
        <f>IF(A1703="","",IF(LEFT(A1703,4)="http",IFERROR(MID(A1703,FIND("/",A1703,FIND("//",A1703)+2),2000),"/"),A1703))</f>
        <v/>
      </c>
      <c r="H1703">
        <f>IF(G1703="","",IFERROR(LEFT(SUBSTITUTE(G1703,"#","?"),FIND("?",SUBSTITUTE(G1703,"#","?"))-1),G1703))</f>
        <v/>
      </c>
      <c r="I1703">
        <f>IF(H1703="","",LOWER(IF(AND(LEN(H1703)&gt;1,RIGHT(H1703,1)="/"),LEFT(H1703,LEN(H1703)-1),H1703)))</f>
        <v/>
      </c>
      <c r="J1703">
        <f>IF(I1703="","",IFERROR(N(INDEX($A1703:$E1703,1,Rules!$H$16)),0))</f>
        <v/>
      </c>
      <c r="K1703">
        <f>IF(I1703="","",IFERROR(N(INDEX($A1703:$E1703,1,Rules!$H$17)),0))</f>
        <v/>
      </c>
      <c r="L1703">
        <f>IF(I1703="","",IFERROR(N(INDEX($A1703:$E1703,1,Rules!$H$18))*K1703,0))</f>
        <v/>
      </c>
      <c r="M1703">
        <f>IF(I1703="","",IF(COUNTIF(Crawl!$EC$2:$EC$2001,I1703)&gt;0,"Yes","No"))</f>
        <v/>
      </c>
    </row>
    <row r="1704">
      <c r="G1704">
        <f>IF(A1704="","",IF(LEFT(A1704,4)="http",IFERROR(MID(A1704,FIND("/",A1704,FIND("//",A1704)+2),2000),"/"),A1704))</f>
        <v/>
      </c>
      <c r="H1704">
        <f>IF(G1704="","",IFERROR(LEFT(SUBSTITUTE(G1704,"#","?"),FIND("?",SUBSTITUTE(G1704,"#","?"))-1),G1704))</f>
        <v/>
      </c>
      <c r="I1704">
        <f>IF(H1704="","",LOWER(IF(AND(LEN(H1704)&gt;1,RIGHT(H1704,1)="/"),LEFT(H1704,LEN(H1704)-1),H1704)))</f>
        <v/>
      </c>
      <c r="J1704">
        <f>IF(I1704="","",IFERROR(N(INDEX($A1704:$E1704,1,Rules!$H$16)),0))</f>
        <v/>
      </c>
      <c r="K1704">
        <f>IF(I1704="","",IFERROR(N(INDEX($A1704:$E1704,1,Rules!$H$17)),0))</f>
        <v/>
      </c>
      <c r="L1704">
        <f>IF(I1704="","",IFERROR(N(INDEX($A1704:$E1704,1,Rules!$H$18))*K1704,0))</f>
        <v/>
      </c>
      <c r="M1704">
        <f>IF(I1704="","",IF(COUNTIF(Crawl!$EC$2:$EC$2001,I1704)&gt;0,"Yes","No"))</f>
        <v/>
      </c>
    </row>
    <row r="1705">
      <c r="G1705">
        <f>IF(A1705="","",IF(LEFT(A1705,4)="http",IFERROR(MID(A1705,FIND("/",A1705,FIND("//",A1705)+2),2000),"/"),A1705))</f>
        <v/>
      </c>
      <c r="H1705">
        <f>IF(G1705="","",IFERROR(LEFT(SUBSTITUTE(G1705,"#","?"),FIND("?",SUBSTITUTE(G1705,"#","?"))-1),G1705))</f>
        <v/>
      </c>
      <c r="I1705">
        <f>IF(H1705="","",LOWER(IF(AND(LEN(H1705)&gt;1,RIGHT(H1705,1)="/"),LEFT(H1705,LEN(H1705)-1),H1705)))</f>
        <v/>
      </c>
      <c r="J1705">
        <f>IF(I1705="","",IFERROR(N(INDEX($A1705:$E1705,1,Rules!$H$16)),0))</f>
        <v/>
      </c>
      <c r="K1705">
        <f>IF(I1705="","",IFERROR(N(INDEX($A1705:$E1705,1,Rules!$H$17)),0))</f>
        <v/>
      </c>
      <c r="L1705">
        <f>IF(I1705="","",IFERROR(N(INDEX($A1705:$E1705,1,Rules!$H$18))*K1705,0))</f>
        <v/>
      </c>
      <c r="M1705">
        <f>IF(I1705="","",IF(COUNTIF(Crawl!$EC$2:$EC$2001,I1705)&gt;0,"Yes","No"))</f>
        <v/>
      </c>
    </row>
    <row r="1706">
      <c r="G1706">
        <f>IF(A1706="","",IF(LEFT(A1706,4)="http",IFERROR(MID(A1706,FIND("/",A1706,FIND("//",A1706)+2),2000),"/"),A1706))</f>
        <v/>
      </c>
      <c r="H1706">
        <f>IF(G1706="","",IFERROR(LEFT(SUBSTITUTE(G1706,"#","?"),FIND("?",SUBSTITUTE(G1706,"#","?"))-1),G1706))</f>
        <v/>
      </c>
      <c r="I1706">
        <f>IF(H1706="","",LOWER(IF(AND(LEN(H1706)&gt;1,RIGHT(H1706,1)="/"),LEFT(H1706,LEN(H1706)-1),H1706)))</f>
        <v/>
      </c>
      <c r="J1706">
        <f>IF(I1706="","",IFERROR(N(INDEX($A1706:$E1706,1,Rules!$H$16)),0))</f>
        <v/>
      </c>
      <c r="K1706">
        <f>IF(I1706="","",IFERROR(N(INDEX($A1706:$E1706,1,Rules!$H$17)),0))</f>
        <v/>
      </c>
      <c r="L1706">
        <f>IF(I1706="","",IFERROR(N(INDEX($A1706:$E1706,1,Rules!$H$18))*K1706,0))</f>
        <v/>
      </c>
      <c r="M1706">
        <f>IF(I1706="","",IF(COUNTIF(Crawl!$EC$2:$EC$2001,I1706)&gt;0,"Yes","No"))</f>
        <v/>
      </c>
    </row>
    <row r="1707">
      <c r="G1707">
        <f>IF(A1707="","",IF(LEFT(A1707,4)="http",IFERROR(MID(A1707,FIND("/",A1707,FIND("//",A1707)+2),2000),"/"),A1707))</f>
        <v/>
      </c>
      <c r="H1707">
        <f>IF(G1707="","",IFERROR(LEFT(SUBSTITUTE(G1707,"#","?"),FIND("?",SUBSTITUTE(G1707,"#","?"))-1),G1707))</f>
        <v/>
      </c>
      <c r="I1707">
        <f>IF(H1707="","",LOWER(IF(AND(LEN(H1707)&gt;1,RIGHT(H1707,1)="/"),LEFT(H1707,LEN(H1707)-1),H1707)))</f>
        <v/>
      </c>
      <c r="J1707">
        <f>IF(I1707="","",IFERROR(N(INDEX($A1707:$E1707,1,Rules!$H$16)),0))</f>
        <v/>
      </c>
      <c r="K1707">
        <f>IF(I1707="","",IFERROR(N(INDEX($A1707:$E1707,1,Rules!$H$17)),0))</f>
        <v/>
      </c>
      <c r="L1707">
        <f>IF(I1707="","",IFERROR(N(INDEX($A1707:$E1707,1,Rules!$H$18))*K1707,0))</f>
        <v/>
      </c>
      <c r="M1707">
        <f>IF(I1707="","",IF(COUNTIF(Crawl!$EC$2:$EC$2001,I1707)&gt;0,"Yes","No"))</f>
        <v/>
      </c>
    </row>
    <row r="1708">
      <c r="G1708">
        <f>IF(A1708="","",IF(LEFT(A1708,4)="http",IFERROR(MID(A1708,FIND("/",A1708,FIND("//",A1708)+2),2000),"/"),A1708))</f>
        <v/>
      </c>
      <c r="H1708">
        <f>IF(G1708="","",IFERROR(LEFT(SUBSTITUTE(G1708,"#","?"),FIND("?",SUBSTITUTE(G1708,"#","?"))-1),G1708))</f>
        <v/>
      </c>
      <c r="I1708">
        <f>IF(H1708="","",LOWER(IF(AND(LEN(H1708)&gt;1,RIGHT(H1708,1)="/"),LEFT(H1708,LEN(H1708)-1),H1708)))</f>
        <v/>
      </c>
      <c r="J1708">
        <f>IF(I1708="","",IFERROR(N(INDEX($A1708:$E1708,1,Rules!$H$16)),0))</f>
        <v/>
      </c>
      <c r="K1708">
        <f>IF(I1708="","",IFERROR(N(INDEX($A1708:$E1708,1,Rules!$H$17)),0))</f>
        <v/>
      </c>
      <c r="L1708">
        <f>IF(I1708="","",IFERROR(N(INDEX($A1708:$E1708,1,Rules!$H$18))*K1708,0))</f>
        <v/>
      </c>
      <c r="M1708">
        <f>IF(I1708="","",IF(COUNTIF(Crawl!$EC$2:$EC$2001,I1708)&gt;0,"Yes","No"))</f>
        <v/>
      </c>
    </row>
    <row r="1709">
      <c r="G1709">
        <f>IF(A1709="","",IF(LEFT(A1709,4)="http",IFERROR(MID(A1709,FIND("/",A1709,FIND("//",A1709)+2),2000),"/"),A1709))</f>
        <v/>
      </c>
      <c r="H1709">
        <f>IF(G1709="","",IFERROR(LEFT(SUBSTITUTE(G1709,"#","?"),FIND("?",SUBSTITUTE(G1709,"#","?"))-1),G1709))</f>
        <v/>
      </c>
      <c r="I1709">
        <f>IF(H1709="","",LOWER(IF(AND(LEN(H1709)&gt;1,RIGHT(H1709,1)="/"),LEFT(H1709,LEN(H1709)-1),H1709)))</f>
        <v/>
      </c>
      <c r="J1709">
        <f>IF(I1709="","",IFERROR(N(INDEX($A1709:$E1709,1,Rules!$H$16)),0))</f>
        <v/>
      </c>
      <c r="K1709">
        <f>IF(I1709="","",IFERROR(N(INDEX($A1709:$E1709,1,Rules!$H$17)),0))</f>
        <v/>
      </c>
      <c r="L1709">
        <f>IF(I1709="","",IFERROR(N(INDEX($A1709:$E1709,1,Rules!$H$18))*K1709,0))</f>
        <v/>
      </c>
      <c r="M1709">
        <f>IF(I1709="","",IF(COUNTIF(Crawl!$EC$2:$EC$2001,I1709)&gt;0,"Yes","No"))</f>
        <v/>
      </c>
    </row>
    <row r="1710">
      <c r="G1710">
        <f>IF(A1710="","",IF(LEFT(A1710,4)="http",IFERROR(MID(A1710,FIND("/",A1710,FIND("//",A1710)+2),2000),"/"),A1710))</f>
        <v/>
      </c>
      <c r="H1710">
        <f>IF(G1710="","",IFERROR(LEFT(SUBSTITUTE(G1710,"#","?"),FIND("?",SUBSTITUTE(G1710,"#","?"))-1),G1710))</f>
        <v/>
      </c>
      <c r="I1710">
        <f>IF(H1710="","",LOWER(IF(AND(LEN(H1710)&gt;1,RIGHT(H1710,1)="/"),LEFT(H1710,LEN(H1710)-1),H1710)))</f>
        <v/>
      </c>
      <c r="J1710">
        <f>IF(I1710="","",IFERROR(N(INDEX($A1710:$E1710,1,Rules!$H$16)),0))</f>
        <v/>
      </c>
      <c r="K1710">
        <f>IF(I1710="","",IFERROR(N(INDEX($A1710:$E1710,1,Rules!$H$17)),0))</f>
        <v/>
      </c>
      <c r="L1710">
        <f>IF(I1710="","",IFERROR(N(INDEX($A1710:$E1710,1,Rules!$H$18))*K1710,0))</f>
        <v/>
      </c>
      <c r="M1710">
        <f>IF(I1710="","",IF(COUNTIF(Crawl!$EC$2:$EC$2001,I1710)&gt;0,"Yes","No"))</f>
        <v/>
      </c>
    </row>
    <row r="1711">
      <c r="G1711">
        <f>IF(A1711="","",IF(LEFT(A1711,4)="http",IFERROR(MID(A1711,FIND("/",A1711,FIND("//",A1711)+2),2000),"/"),A1711))</f>
        <v/>
      </c>
      <c r="H1711">
        <f>IF(G1711="","",IFERROR(LEFT(SUBSTITUTE(G1711,"#","?"),FIND("?",SUBSTITUTE(G1711,"#","?"))-1),G1711))</f>
        <v/>
      </c>
      <c r="I1711">
        <f>IF(H1711="","",LOWER(IF(AND(LEN(H1711)&gt;1,RIGHT(H1711,1)="/"),LEFT(H1711,LEN(H1711)-1),H1711)))</f>
        <v/>
      </c>
      <c r="J1711">
        <f>IF(I1711="","",IFERROR(N(INDEX($A1711:$E1711,1,Rules!$H$16)),0))</f>
        <v/>
      </c>
      <c r="K1711">
        <f>IF(I1711="","",IFERROR(N(INDEX($A1711:$E1711,1,Rules!$H$17)),0))</f>
        <v/>
      </c>
      <c r="L1711">
        <f>IF(I1711="","",IFERROR(N(INDEX($A1711:$E1711,1,Rules!$H$18))*K1711,0))</f>
        <v/>
      </c>
      <c r="M1711">
        <f>IF(I1711="","",IF(COUNTIF(Crawl!$EC$2:$EC$2001,I1711)&gt;0,"Yes","No"))</f>
        <v/>
      </c>
    </row>
    <row r="1712">
      <c r="G1712">
        <f>IF(A1712="","",IF(LEFT(A1712,4)="http",IFERROR(MID(A1712,FIND("/",A1712,FIND("//",A1712)+2),2000),"/"),A1712))</f>
        <v/>
      </c>
      <c r="H1712">
        <f>IF(G1712="","",IFERROR(LEFT(SUBSTITUTE(G1712,"#","?"),FIND("?",SUBSTITUTE(G1712,"#","?"))-1),G1712))</f>
        <v/>
      </c>
      <c r="I1712">
        <f>IF(H1712="","",LOWER(IF(AND(LEN(H1712)&gt;1,RIGHT(H1712,1)="/"),LEFT(H1712,LEN(H1712)-1),H1712)))</f>
        <v/>
      </c>
      <c r="J1712">
        <f>IF(I1712="","",IFERROR(N(INDEX($A1712:$E1712,1,Rules!$H$16)),0))</f>
        <v/>
      </c>
      <c r="K1712">
        <f>IF(I1712="","",IFERROR(N(INDEX($A1712:$E1712,1,Rules!$H$17)),0))</f>
        <v/>
      </c>
      <c r="L1712">
        <f>IF(I1712="","",IFERROR(N(INDEX($A1712:$E1712,1,Rules!$H$18))*K1712,0))</f>
        <v/>
      </c>
      <c r="M1712">
        <f>IF(I1712="","",IF(COUNTIF(Crawl!$EC$2:$EC$2001,I1712)&gt;0,"Yes","No"))</f>
        <v/>
      </c>
    </row>
    <row r="1713">
      <c r="G1713">
        <f>IF(A1713="","",IF(LEFT(A1713,4)="http",IFERROR(MID(A1713,FIND("/",A1713,FIND("//",A1713)+2),2000),"/"),A1713))</f>
        <v/>
      </c>
      <c r="H1713">
        <f>IF(G1713="","",IFERROR(LEFT(SUBSTITUTE(G1713,"#","?"),FIND("?",SUBSTITUTE(G1713,"#","?"))-1),G1713))</f>
        <v/>
      </c>
      <c r="I1713">
        <f>IF(H1713="","",LOWER(IF(AND(LEN(H1713)&gt;1,RIGHT(H1713,1)="/"),LEFT(H1713,LEN(H1713)-1),H1713)))</f>
        <v/>
      </c>
      <c r="J1713">
        <f>IF(I1713="","",IFERROR(N(INDEX($A1713:$E1713,1,Rules!$H$16)),0))</f>
        <v/>
      </c>
      <c r="K1713">
        <f>IF(I1713="","",IFERROR(N(INDEX($A1713:$E1713,1,Rules!$H$17)),0))</f>
        <v/>
      </c>
      <c r="L1713">
        <f>IF(I1713="","",IFERROR(N(INDEX($A1713:$E1713,1,Rules!$H$18))*K1713,0))</f>
        <v/>
      </c>
      <c r="M1713">
        <f>IF(I1713="","",IF(COUNTIF(Crawl!$EC$2:$EC$2001,I1713)&gt;0,"Yes","No"))</f>
        <v/>
      </c>
    </row>
    <row r="1714">
      <c r="G1714">
        <f>IF(A1714="","",IF(LEFT(A1714,4)="http",IFERROR(MID(A1714,FIND("/",A1714,FIND("//",A1714)+2),2000),"/"),A1714))</f>
        <v/>
      </c>
      <c r="H1714">
        <f>IF(G1714="","",IFERROR(LEFT(SUBSTITUTE(G1714,"#","?"),FIND("?",SUBSTITUTE(G1714,"#","?"))-1),G1714))</f>
        <v/>
      </c>
      <c r="I1714">
        <f>IF(H1714="","",LOWER(IF(AND(LEN(H1714)&gt;1,RIGHT(H1714,1)="/"),LEFT(H1714,LEN(H1714)-1),H1714)))</f>
        <v/>
      </c>
      <c r="J1714">
        <f>IF(I1714="","",IFERROR(N(INDEX($A1714:$E1714,1,Rules!$H$16)),0))</f>
        <v/>
      </c>
      <c r="K1714">
        <f>IF(I1714="","",IFERROR(N(INDEX($A1714:$E1714,1,Rules!$H$17)),0))</f>
        <v/>
      </c>
      <c r="L1714">
        <f>IF(I1714="","",IFERROR(N(INDEX($A1714:$E1714,1,Rules!$H$18))*K1714,0))</f>
        <v/>
      </c>
      <c r="M1714">
        <f>IF(I1714="","",IF(COUNTIF(Crawl!$EC$2:$EC$2001,I1714)&gt;0,"Yes","No"))</f>
        <v/>
      </c>
    </row>
    <row r="1715">
      <c r="G1715">
        <f>IF(A1715="","",IF(LEFT(A1715,4)="http",IFERROR(MID(A1715,FIND("/",A1715,FIND("//",A1715)+2),2000),"/"),A1715))</f>
        <v/>
      </c>
      <c r="H1715">
        <f>IF(G1715="","",IFERROR(LEFT(SUBSTITUTE(G1715,"#","?"),FIND("?",SUBSTITUTE(G1715,"#","?"))-1),G1715))</f>
        <v/>
      </c>
      <c r="I1715">
        <f>IF(H1715="","",LOWER(IF(AND(LEN(H1715)&gt;1,RIGHT(H1715,1)="/"),LEFT(H1715,LEN(H1715)-1),H1715)))</f>
        <v/>
      </c>
      <c r="J1715">
        <f>IF(I1715="","",IFERROR(N(INDEX($A1715:$E1715,1,Rules!$H$16)),0))</f>
        <v/>
      </c>
      <c r="K1715">
        <f>IF(I1715="","",IFERROR(N(INDEX($A1715:$E1715,1,Rules!$H$17)),0))</f>
        <v/>
      </c>
      <c r="L1715">
        <f>IF(I1715="","",IFERROR(N(INDEX($A1715:$E1715,1,Rules!$H$18))*K1715,0))</f>
        <v/>
      </c>
      <c r="M1715">
        <f>IF(I1715="","",IF(COUNTIF(Crawl!$EC$2:$EC$2001,I1715)&gt;0,"Yes","No"))</f>
        <v/>
      </c>
    </row>
    <row r="1716">
      <c r="G1716">
        <f>IF(A1716="","",IF(LEFT(A1716,4)="http",IFERROR(MID(A1716,FIND("/",A1716,FIND("//",A1716)+2),2000),"/"),A1716))</f>
        <v/>
      </c>
      <c r="H1716">
        <f>IF(G1716="","",IFERROR(LEFT(SUBSTITUTE(G1716,"#","?"),FIND("?",SUBSTITUTE(G1716,"#","?"))-1),G1716))</f>
        <v/>
      </c>
      <c r="I1716">
        <f>IF(H1716="","",LOWER(IF(AND(LEN(H1716)&gt;1,RIGHT(H1716,1)="/"),LEFT(H1716,LEN(H1716)-1),H1716)))</f>
        <v/>
      </c>
      <c r="J1716">
        <f>IF(I1716="","",IFERROR(N(INDEX($A1716:$E1716,1,Rules!$H$16)),0))</f>
        <v/>
      </c>
      <c r="K1716">
        <f>IF(I1716="","",IFERROR(N(INDEX($A1716:$E1716,1,Rules!$H$17)),0))</f>
        <v/>
      </c>
      <c r="L1716">
        <f>IF(I1716="","",IFERROR(N(INDEX($A1716:$E1716,1,Rules!$H$18))*K1716,0))</f>
        <v/>
      </c>
      <c r="M1716">
        <f>IF(I1716="","",IF(COUNTIF(Crawl!$EC$2:$EC$2001,I1716)&gt;0,"Yes","No"))</f>
        <v/>
      </c>
    </row>
    <row r="1717">
      <c r="G1717">
        <f>IF(A1717="","",IF(LEFT(A1717,4)="http",IFERROR(MID(A1717,FIND("/",A1717,FIND("//",A1717)+2),2000),"/"),A1717))</f>
        <v/>
      </c>
      <c r="H1717">
        <f>IF(G1717="","",IFERROR(LEFT(SUBSTITUTE(G1717,"#","?"),FIND("?",SUBSTITUTE(G1717,"#","?"))-1),G1717))</f>
        <v/>
      </c>
      <c r="I1717">
        <f>IF(H1717="","",LOWER(IF(AND(LEN(H1717)&gt;1,RIGHT(H1717,1)="/"),LEFT(H1717,LEN(H1717)-1),H1717)))</f>
        <v/>
      </c>
      <c r="J1717">
        <f>IF(I1717="","",IFERROR(N(INDEX($A1717:$E1717,1,Rules!$H$16)),0))</f>
        <v/>
      </c>
      <c r="K1717">
        <f>IF(I1717="","",IFERROR(N(INDEX($A1717:$E1717,1,Rules!$H$17)),0))</f>
        <v/>
      </c>
      <c r="L1717">
        <f>IF(I1717="","",IFERROR(N(INDEX($A1717:$E1717,1,Rules!$H$18))*K1717,0))</f>
        <v/>
      </c>
      <c r="M1717">
        <f>IF(I1717="","",IF(COUNTIF(Crawl!$EC$2:$EC$2001,I1717)&gt;0,"Yes","No"))</f>
        <v/>
      </c>
    </row>
    <row r="1718">
      <c r="G1718">
        <f>IF(A1718="","",IF(LEFT(A1718,4)="http",IFERROR(MID(A1718,FIND("/",A1718,FIND("//",A1718)+2),2000),"/"),A1718))</f>
        <v/>
      </c>
      <c r="H1718">
        <f>IF(G1718="","",IFERROR(LEFT(SUBSTITUTE(G1718,"#","?"),FIND("?",SUBSTITUTE(G1718,"#","?"))-1),G1718))</f>
        <v/>
      </c>
      <c r="I1718">
        <f>IF(H1718="","",LOWER(IF(AND(LEN(H1718)&gt;1,RIGHT(H1718,1)="/"),LEFT(H1718,LEN(H1718)-1),H1718)))</f>
        <v/>
      </c>
      <c r="J1718">
        <f>IF(I1718="","",IFERROR(N(INDEX($A1718:$E1718,1,Rules!$H$16)),0))</f>
        <v/>
      </c>
      <c r="K1718">
        <f>IF(I1718="","",IFERROR(N(INDEX($A1718:$E1718,1,Rules!$H$17)),0))</f>
        <v/>
      </c>
      <c r="L1718">
        <f>IF(I1718="","",IFERROR(N(INDEX($A1718:$E1718,1,Rules!$H$18))*K1718,0))</f>
        <v/>
      </c>
      <c r="M1718">
        <f>IF(I1718="","",IF(COUNTIF(Crawl!$EC$2:$EC$2001,I1718)&gt;0,"Yes","No"))</f>
        <v/>
      </c>
    </row>
    <row r="1719">
      <c r="G1719">
        <f>IF(A1719="","",IF(LEFT(A1719,4)="http",IFERROR(MID(A1719,FIND("/",A1719,FIND("//",A1719)+2),2000),"/"),A1719))</f>
        <v/>
      </c>
      <c r="H1719">
        <f>IF(G1719="","",IFERROR(LEFT(SUBSTITUTE(G1719,"#","?"),FIND("?",SUBSTITUTE(G1719,"#","?"))-1),G1719))</f>
        <v/>
      </c>
      <c r="I1719">
        <f>IF(H1719="","",LOWER(IF(AND(LEN(H1719)&gt;1,RIGHT(H1719,1)="/"),LEFT(H1719,LEN(H1719)-1),H1719)))</f>
        <v/>
      </c>
      <c r="J1719">
        <f>IF(I1719="","",IFERROR(N(INDEX($A1719:$E1719,1,Rules!$H$16)),0))</f>
        <v/>
      </c>
      <c r="K1719">
        <f>IF(I1719="","",IFERROR(N(INDEX($A1719:$E1719,1,Rules!$H$17)),0))</f>
        <v/>
      </c>
      <c r="L1719">
        <f>IF(I1719="","",IFERROR(N(INDEX($A1719:$E1719,1,Rules!$H$18))*K1719,0))</f>
        <v/>
      </c>
      <c r="M1719">
        <f>IF(I1719="","",IF(COUNTIF(Crawl!$EC$2:$EC$2001,I1719)&gt;0,"Yes","No"))</f>
        <v/>
      </c>
    </row>
    <row r="1720">
      <c r="G1720">
        <f>IF(A1720="","",IF(LEFT(A1720,4)="http",IFERROR(MID(A1720,FIND("/",A1720,FIND("//",A1720)+2),2000),"/"),A1720))</f>
        <v/>
      </c>
      <c r="H1720">
        <f>IF(G1720="","",IFERROR(LEFT(SUBSTITUTE(G1720,"#","?"),FIND("?",SUBSTITUTE(G1720,"#","?"))-1),G1720))</f>
        <v/>
      </c>
      <c r="I1720">
        <f>IF(H1720="","",LOWER(IF(AND(LEN(H1720)&gt;1,RIGHT(H1720,1)="/"),LEFT(H1720,LEN(H1720)-1),H1720)))</f>
        <v/>
      </c>
      <c r="J1720">
        <f>IF(I1720="","",IFERROR(N(INDEX($A1720:$E1720,1,Rules!$H$16)),0))</f>
        <v/>
      </c>
      <c r="K1720">
        <f>IF(I1720="","",IFERROR(N(INDEX($A1720:$E1720,1,Rules!$H$17)),0))</f>
        <v/>
      </c>
      <c r="L1720">
        <f>IF(I1720="","",IFERROR(N(INDEX($A1720:$E1720,1,Rules!$H$18))*K1720,0))</f>
        <v/>
      </c>
      <c r="M1720">
        <f>IF(I1720="","",IF(COUNTIF(Crawl!$EC$2:$EC$2001,I1720)&gt;0,"Yes","No"))</f>
        <v/>
      </c>
    </row>
    <row r="1721">
      <c r="G1721">
        <f>IF(A1721="","",IF(LEFT(A1721,4)="http",IFERROR(MID(A1721,FIND("/",A1721,FIND("//",A1721)+2),2000),"/"),A1721))</f>
        <v/>
      </c>
      <c r="H1721">
        <f>IF(G1721="","",IFERROR(LEFT(SUBSTITUTE(G1721,"#","?"),FIND("?",SUBSTITUTE(G1721,"#","?"))-1),G1721))</f>
        <v/>
      </c>
      <c r="I1721">
        <f>IF(H1721="","",LOWER(IF(AND(LEN(H1721)&gt;1,RIGHT(H1721,1)="/"),LEFT(H1721,LEN(H1721)-1),H1721)))</f>
        <v/>
      </c>
      <c r="J1721">
        <f>IF(I1721="","",IFERROR(N(INDEX($A1721:$E1721,1,Rules!$H$16)),0))</f>
        <v/>
      </c>
      <c r="K1721">
        <f>IF(I1721="","",IFERROR(N(INDEX($A1721:$E1721,1,Rules!$H$17)),0))</f>
        <v/>
      </c>
      <c r="L1721">
        <f>IF(I1721="","",IFERROR(N(INDEX($A1721:$E1721,1,Rules!$H$18))*K1721,0))</f>
        <v/>
      </c>
      <c r="M1721">
        <f>IF(I1721="","",IF(COUNTIF(Crawl!$EC$2:$EC$2001,I1721)&gt;0,"Yes","No"))</f>
        <v/>
      </c>
    </row>
    <row r="1722">
      <c r="G1722">
        <f>IF(A1722="","",IF(LEFT(A1722,4)="http",IFERROR(MID(A1722,FIND("/",A1722,FIND("//",A1722)+2),2000),"/"),A1722))</f>
        <v/>
      </c>
      <c r="H1722">
        <f>IF(G1722="","",IFERROR(LEFT(SUBSTITUTE(G1722,"#","?"),FIND("?",SUBSTITUTE(G1722,"#","?"))-1),G1722))</f>
        <v/>
      </c>
      <c r="I1722">
        <f>IF(H1722="","",LOWER(IF(AND(LEN(H1722)&gt;1,RIGHT(H1722,1)="/"),LEFT(H1722,LEN(H1722)-1),H1722)))</f>
        <v/>
      </c>
      <c r="J1722">
        <f>IF(I1722="","",IFERROR(N(INDEX($A1722:$E1722,1,Rules!$H$16)),0))</f>
        <v/>
      </c>
      <c r="K1722">
        <f>IF(I1722="","",IFERROR(N(INDEX($A1722:$E1722,1,Rules!$H$17)),0))</f>
        <v/>
      </c>
      <c r="L1722">
        <f>IF(I1722="","",IFERROR(N(INDEX($A1722:$E1722,1,Rules!$H$18))*K1722,0))</f>
        <v/>
      </c>
      <c r="M1722">
        <f>IF(I1722="","",IF(COUNTIF(Crawl!$EC$2:$EC$2001,I1722)&gt;0,"Yes","No"))</f>
        <v/>
      </c>
    </row>
    <row r="1723">
      <c r="G1723">
        <f>IF(A1723="","",IF(LEFT(A1723,4)="http",IFERROR(MID(A1723,FIND("/",A1723,FIND("//",A1723)+2),2000),"/"),A1723))</f>
        <v/>
      </c>
      <c r="H1723">
        <f>IF(G1723="","",IFERROR(LEFT(SUBSTITUTE(G1723,"#","?"),FIND("?",SUBSTITUTE(G1723,"#","?"))-1),G1723))</f>
        <v/>
      </c>
      <c r="I1723">
        <f>IF(H1723="","",LOWER(IF(AND(LEN(H1723)&gt;1,RIGHT(H1723,1)="/"),LEFT(H1723,LEN(H1723)-1),H1723)))</f>
        <v/>
      </c>
      <c r="J1723">
        <f>IF(I1723="","",IFERROR(N(INDEX($A1723:$E1723,1,Rules!$H$16)),0))</f>
        <v/>
      </c>
      <c r="K1723">
        <f>IF(I1723="","",IFERROR(N(INDEX($A1723:$E1723,1,Rules!$H$17)),0))</f>
        <v/>
      </c>
      <c r="L1723">
        <f>IF(I1723="","",IFERROR(N(INDEX($A1723:$E1723,1,Rules!$H$18))*K1723,0))</f>
        <v/>
      </c>
      <c r="M1723">
        <f>IF(I1723="","",IF(COUNTIF(Crawl!$EC$2:$EC$2001,I1723)&gt;0,"Yes","No"))</f>
        <v/>
      </c>
    </row>
    <row r="1724">
      <c r="G1724">
        <f>IF(A1724="","",IF(LEFT(A1724,4)="http",IFERROR(MID(A1724,FIND("/",A1724,FIND("//",A1724)+2),2000),"/"),A1724))</f>
        <v/>
      </c>
      <c r="H1724">
        <f>IF(G1724="","",IFERROR(LEFT(SUBSTITUTE(G1724,"#","?"),FIND("?",SUBSTITUTE(G1724,"#","?"))-1),G1724))</f>
        <v/>
      </c>
      <c r="I1724">
        <f>IF(H1724="","",LOWER(IF(AND(LEN(H1724)&gt;1,RIGHT(H1724,1)="/"),LEFT(H1724,LEN(H1724)-1),H1724)))</f>
        <v/>
      </c>
      <c r="J1724">
        <f>IF(I1724="","",IFERROR(N(INDEX($A1724:$E1724,1,Rules!$H$16)),0))</f>
        <v/>
      </c>
      <c r="K1724">
        <f>IF(I1724="","",IFERROR(N(INDEX($A1724:$E1724,1,Rules!$H$17)),0))</f>
        <v/>
      </c>
      <c r="L1724">
        <f>IF(I1724="","",IFERROR(N(INDEX($A1724:$E1724,1,Rules!$H$18))*K1724,0))</f>
        <v/>
      </c>
      <c r="M1724">
        <f>IF(I1724="","",IF(COUNTIF(Crawl!$EC$2:$EC$2001,I1724)&gt;0,"Yes","No"))</f>
        <v/>
      </c>
    </row>
    <row r="1725">
      <c r="G1725">
        <f>IF(A1725="","",IF(LEFT(A1725,4)="http",IFERROR(MID(A1725,FIND("/",A1725,FIND("//",A1725)+2),2000),"/"),A1725))</f>
        <v/>
      </c>
      <c r="H1725">
        <f>IF(G1725="","",IFERROR(LEFT(SUBSTITUTE(G1725,"#","?"),FIND("?",SUBSTITUTE(G1725,"#","?"))-1),G1725))</f>
        <v/>
      </c>
      <c r="I1725">
        <f>IF(H1725="","",LOWER(IF(AND(LEN(H1725)&gt;1,RIGHT(H1725,1)="/"),LEFT(H1725,LEN(H1725)-1),H1725)))</f>
        <v/>
      </c>
      <c r="J1725">
        <f>IF(I1725="","",IFERROR(N(INDEX($A1725:$E1725,1,Rules!$H$16)),0))</f>
        <v/>
      </c>
      <c r="K1725">
        <f>IF(I1725="","",IFERROR(N(INDEX($A1725:$E1725,1,Rules!$H$17)),0))</f>
        <v/>
      </c>
      <c r="L1725">
        <f>IF(I1725="","",IFERROR(N(INDEX($A1725:$E1725,1,Rules!$H$18))*K1725,0))</f>
        <v/>
      </c>
      <c r="M1725">
        <f>IF(I1725="","",IF(COUNTIF(Crawl!$EC$2:$EC$2001,I1725)&gt;0,"Yes","No"))</f>
        <v/>
      </c>
    </row>
    <row r="1726">
      <c r="G1726">
        <f>IF(A1726="","",IF(LEFT(A1726,4)="http",IFERROR(MID(A1726,FIND("/",A1726,FIND("//",A1726)+2),2000),"/"),A1726))</f>
        <v/>
      </c>
      <c r="H1726">
        <f>IF(G1726="","",IFERROR(LEFT(SUBSTITUTE(G1726,"#","?"),FIND("?",SUBSTITUTE(G1726,"#","?"))-1),G1726))</f>
        <v/>
      </c>
      <c r="I1726">
        <f>IF(H1726="","",LOWER(IF(AND(LEN(H1726)&gt;1,RIGHT(H1726,1)="/"),LEFT(H1726,LEN(H1726)-1),H1726)))</f>
        <v/>
      </c>
      <c r="J1726">
        <f>IF(I1726="","",IFERROR(N(INDEX($A1726:$E1726,1,Rules!$H$16)),0))</f>
        <v/>
      </c>
      <c r="K1726">
        <f>IF(I1726="","",IFERROR(N(INDEX($A1726:$E1726,1,Rules!$H$17)),0))</f>
        <v/>
      </c>
      <c r="L1726">
        <f>IF(I1726="","",IFERROR(N(INDEX($A1726:$E1726,1,Rules!$H$18))*K1726,0))</f>
        <v/>
      </c>
      <c r="M1726">
        <f>IF(I1726="","",IF(COUNTIF(Crawl!$EC$2:$EC$2001,I1726)&gt;0,"Yes","No"))</f>
        <v/>
      </c>
    </row>
    <row r="1727">
      <c r="G1727">
        <f>IF(A1727="","",IF(LEFT(A1727,4)="http",IFERROR(MID(A1727,FIND("/",A1727,FIND("//",A1727)+2),2000),"/"),A1727))</f>
        <v/>
      </c>
      <c r="H1727">
        <f>IF(G1727="","",IFERROR(LEFT(SUBSTITUTE(G1727,"#","?"),FIND("?",SUBSTITUTE(G1727,"#","?"))-1),G1727))</f>
        <v/>
      </c>
      <c r="I1727">
        <f>IF(H1727="","",LOWER(IF(AND(LEN(H1727)&gt;1,RIGHT(H1727,1)="/"),LEFT(H1727,LEN(H1727)-1),H1727)))</f>
        <v/>
      </c>
      <c r="J1727">
        <f>IF(I1727="","",IFERROR(N(INDEX($A1727:$E1727,1,Rules!$H$16)),0))</f>
        <v/>
      </c>
      <c r="K1727">
        <f>IF(I1727="","",IFERROR(N(INDEX($A1727:$E1727,1,Rules!$H$17)),0))</f>
        <v/>
      </c>
      <c r="L1727">
        <f>IF(I1727="","",IFERROR(N(INDEX($A1727:$E1727,1,Rules!$H$18))*K1727,0))</f>
        <v/>
      </c>
      <c r="M1727">
        <f>IF(I1727="","",IF(COUNTIF(Crawl!$EC$2:$EC$2001,I1727)&gt;0,"Yes","No"))</f>
        <v/>
      </c>
    </row>
    <row r="1728">
      <c r="G1728">
        <f>IF(A1728="","",IF(LEFT(A1728,4)="http",IFERROR(MID(A1728,FIND("/",A1728,FIND("//",A1728)+2),2000),"/"),A1728))</f>
        <v/>
      </c>
      <c r="H1728">
        <f>IF(G1728="","",IFERROR(LEFT(SUBSTITUTE(G1728,"#","?"),FIND("?",SUBSTITUTE(G1728,"#","?"))-1),G1728))</f>
        <v/>
      </c>
      <c r="I1728">
        <f>IF(H1728="","",LOWER(IF(AND(LEN(H1728)&gt;1,RIGHT(H1728,1)="/"),LEFT(H1728,LEN(H1728)-1),H1728)))</f>
        <v/>
      </c>
      <c r="J1728">
        <f>IF(I1728="","",IFERROR(N(INDEX($A1728:$E1728,1,Rules!$H$16)),0))</f>
        <v/>
      </c>
      <c r="K1728">
        <f>IF(I1728="","",IFERROR(N(INDEX($A1728:$E1728,1,Rules!$H$17)),0))</f>
        <v/>
      </c>
      <c r="L1728">
        <f>IF(I1728="","",IFERROR(N(INDEX($A1728:$E1728,1,Rules!$H$18))*K1728,0))</f>
        <v/>
      </c>
      <c r="M1728">
        <f>IF(I1728="","",IF(COUNTIF(Crawl!$EC$2:$EC$2001,I1728)&gt;0,"Yes","No"))</f>
        <v/>
      </c>
    </row>
    <row r="1729">
      <c r="G1729">
        <f>IF(A1729="","",IF(LEFT(A1729,4)="http",IFERROR(MID(A1729,FIND("/",A1729,FIND("//",A1729)+2),2000),"/"),A1729))</f>
        <v/>
      </c>
      <c r="H1729">
        <f>IF(G1729="","",IFERROR(LEFT(SUBSTITUTE(G1729,"#","?"),FIND("?",SUBSTITUTE(G1729,"#","?"))-1),G1729))</f>
        <v/>
      </c>
      <c r="I1729">
        <f>IF(H1729="","",LOWER(IF(AND(LEN(H1729)&gt;1,RIGHT(H1729,1)="/"),LEFT(H1729,LEN(H1729)-1),H1729)))</f>
        <v/>
      </c>
      <c r="J1729">
        <f>IF(I1729="","",IFERROR(N(INDEX($A1729:$E1729,1,Rules!$H$16)),0))</f>
        <v/>
      </c>
      <c r="K1729">
        <f>IF(I1729="","",IFERROR(N(INDEX($A1729:$E1729,1,Rules!$H$17)),0))</f>
        <v/>
      </c>
      <c r="L1729">
        <f>IF(I1729="","",IFERROR(N(INDEX($A1729:$E1729,1,Rules!$H$18))*K1729,0))</f>
        <v/>
      </c>
      <c r="M1729">
        <f>IF(I1729="","",IF(COUNTIF(Crawl!$EC$2:$EC$2001,I1729)&gt;0,"Yes","No"))</f>
        <v/>
      </c>
    </row>
    <row r="1730">
      <c r="G1730">
        <f>IF(A1730="","",IF(LEFT(A1730,4)="http",IFERROR(MID(A1730,FIND("/",A1730,FIND("//",A1730)+2),2000),"/"),A1730))</f>
        <v/>
      </c>
      <c r="H1730">
        <f>IF(G1730="","",IFERROR(LEFT(SUBSTITUTE(G1730,"#","?"),FIND("?",SUBSTITUTE(G1730,"#","?"))-1),G1730))</f>
        <v/>
      </c>
      <c r="I1730">
        <f>IF(H1730="","",LOWER(IF(AND(LEN(H1730)&gt;1,RIGHT(H1730,1)="/"),LEFT(H1730,LEN(H1730)-1),H1730)))</f>
        <v/>
      </c>
      <c r="J1730">
        <f>IF(I1730="","",IFERROR(N(INDEX($A1730:$E1730,1,Rules!$H$16)),0))</f>
        <v/>
      </c>
      <c r="K1730">
        <f>IF(I1730="","",IFERROR(N(INDEX($A1730:$E1730,1,Rules!$H$17)),0))</f>
        <v/>
      </c>
      <c r="L1730">
        <f>IF(I1730="","",IFERROR(N(INDEX($A1730:$E1730,1,Rules!$H$18))*K1730,0))</f>
        <v/>
      </c>
      <c r="M1730">
        <f>IF(I1730="","",IF(COUNTIF(Crawl!$EC$2:$EC$2001,I1730)&gt;0,"Yes","No"))</f>
        <v/>
      </c>
    </row>
    <row r="1731">
      <c r="G1731">
        <f>IF(A1731="","",IF(LEFT(A1731,4)="http",IFERROR(MID(A1731,FIND("/",A1731,FIND("//",A1731)+2),2000),"/"),A1731))</f>
        <v/>
      </c>
      <c r="H1731">
        <f>IF(G1731="","",IFERROR(LEFT(SUBSTITUTE(G1731,"#","?"),FIND("?",SUBSTITUTE(G1731,"#","?"))-1),G1731))</f>
        <v/>
      </c>
      <c r="I1731">
        <f>IF(H1731="","",LOWER(IF(AND(LEN(H1731)&gt;1,RIGHT(H1731,1)="/"),LEFT(H1731,LEN(H1731)-1),H1731)))</f>
        <v/>
      </c>
      <c r="J1731">
        <f>IF(I1731="","",IFERROR(N(INDEX($A1731:$E1731,1,Rules!$H$16)),0))</f>
        <v/>
      </c>
      <c r="K1731">
        <f>IF(I1731="","",IFERROR(N(INDEX($A1731:$E1731,1,Rules!$H$17)),0))</f>
        <v/>
      </c>
      <c r="L1731">
        <f>IF(I1731="","",IFERROR(N(INDEX($A1731:$E1731,1,Rules!$H$18))*K1731,0))</f>
        <v/>
      </c>
      <c r="M1731">
        <f>IF(I1731="","",IF(COUNTIF(Crawl!$EC$2:$EC$2001,I1731)&gt;0,"Yes","No"))</f>
        <v/>
      </c>
    </row>
    <row r="1732">
      <c r="G1732">
        <f>IF(A1732="","",IF(LEFT(A1732,4)="http",IFERROR(MID(A1732,FIND("/",A1732,FIND("//",A1732)+2),2000),"/"),A1732))</f>
        <v/>
      </c>
      <c r="H1732">
        <f>IF(G1732="","",IFERROR(LEFT(SUBSTITUTE(G1732,"#","?"),FIND("?",SUBSTITUTE(G1732,"#","?"))-1),G1732))</f>
        <v/>
      </c>
      <c r="I1732">
        <f>IF(H1732="","",LOWER(IF(AND(LEN(H1732)&gt;1,RIGHT(H1732,1)="/"),LEFT(H1732,LEN(H1732)-1),H1732)))</f>
        <v/>
      </c>
      <c r="J1732">
        <f>IF(I1732="","",IFERROR(N(INDEX($A1732:$E1732,1,Rules!$H$16)),0))</f>
        <v/>
      </c>
      <c r="K1732">
        <f>IF(I1732="","",IFERROR(N(INDEX($A1732:$E1732,1,Rules!$H$17)),0))</f>
        <v/>
      </c>
      <c r="L1732">
        <f>IF(I1732="","",IFERROR(N(INDEX($A1732:$E1732,1,Rules!$H$18))*K1732,0))</f>
        <v/>
      </c>
      <c r="M1732">
        <f>IF(I1732="","",IF(COUNTIF(Crawl!$EC$2:$EC$2001,I1732)&gt;0,"Yes","No"))</f>
        <v/>
      </c>
    </row>
    <row r="1733">
      <c r="G1733">
        <f>IF(A1733="","",IF(LEFT(A1733,4)="http",IFERROR(MID(A1733,FIND("/",A1733,FIND("//",A1733)+2),2000),"/"),A1733))</f>
        <v/>
      </c>
      <c r="H1733">
        <f>IF(G1733="","",IFERROR(LEFT(SUBSTITUTE(G1733,"#","?"),FIND("?",SUBSTITUTE(G1733,"#","?"))-1),G1733))</f>
        <v/>
      </c>
      <c r="I1733">
        <f>IF(H1733="","",LOWER(IF(AND(LEN(H1733)&gt;1,RIGHT(H1733,1)="/"),LEFT(H1733,LEN(H1733)-1),H1733)))</f>
        <v/>
      </c>
      <c r="J1733">
        <f>IF(I1733="","",IFERROR(N(INDEX($A1733:$E1733,1,Rules!$H$16)),0))</f>
        <v/>
      </c>
      <c r="K1733">
        <f>IF(I1733="","",IFERROR(N(INDEX($A1733:$E1733,1,Rules!$H$17)),0))</f>
        <v/>
      </c>
      <c r="L1733">
        <f>IF(I1733="","",IFERROR(N(INDEX($A1733:$E1733,1,Rules!$H$18))*K1733,0))</f>
        <v/>
      </c>
      <c r="M1733">
        <f>IF(I1733="","",IF(COUNTIF(Crawl!$EC$2:$EC$2001,I1733)&gt;0,"Yes","No"))</f>
        <v/>
      </c>
    </row>
    <row r="1734">
      <c r="G1734">
        <f>IF(A1734="","",IF(LEFT(A1734,4)="http",IFERROR(MID(A1734,FIND("/",A1734,FIND("//",A1734)+2),2000),"/"),A1734))</f>
        <v/>
      </c>
      <c r="H1734">
        <f>IF(G1734="","",IFERROR(LEFT(SUBSTITUTE(G1734,"#","?"),FIND("?",SUBSTITUTE(G1734,"#","?"))-1),G1734))</f>
        <v/>
      </c>
      <c r="I1734">
        <f>IF(H1734="","",LOWER(IF(AND(LEN(H1734)&gt;1,RIGHT(H1734,1)="/"),LEFT(H1734,LEN(H1734)-1),H1734)))</f>
        <v/>
      </c>
      <c r="J1734">
        <f>IF(I1734="","",IFERROR(N(INDEX($A1734:$E1734,1,Rules!$H$16)),0))</f>
        <v/>
      </c>
      <c r="K1734">
        <f>IF(I1734="","",IFERROR(N(INDEX($A1734:$E1734,1,Rules!$H$17)),0))</f>
        <v/>
      </c>
      <c r="L1734">
        <f>IF(I1734="","",IFERROR(N(INDEX($A1734:$E1734,1,Rules!$H$18))*K1734,0))</f>
        <v/>
      </c>
      <c r="M1734">
        <f>IF(I1734="","",IF(COUNTIF(Crawl!$EC$2:$EC$2001,I1734)&gt;0,"Yes","No"))</f>
        <v/>
      </c>
    </row>
    <row r="1735">
      <c r="G1735">
        <f>IF(A1735="","",IF(LEFT(A1735,4)="http",IFERROR(MID(A1735,FIND("/",A1735,FIND("//",A1735)+2),2000),"/"),A1735))</f>
        <v/>
      </c>
      <c r="H1735">
        <f>IF(G1735="","",IFERROR(LEFT(SUBSTITUTE(G1735,"#","?"),FIND("?",SUBSTITUTE(G1735,"#","?"))-1),G1735))</f>
        <v/>
      </c>
      <c r="I1735">
        <f>IF(H1735="","",LOWER(IF(AND(LEN(H1735)&gt;1,RIGHT(H1735,1)="/"),LEFT(H1735,LEN(H1735)-1),H1735)))</f>
        <v/>
      </c>
      <c r="J1735">
        <f>IF(I1735="","",IFERROR(N(INDEX($A1735:$E1735,1,Rules!$H$16)),0))</f>
        <v/>
      </c>
      <c r="K1735">
        <f>IF(I1735="","",IFERROR(N(INDEX($A1735:$E1735,1,Rules!$H$17)),0))</f>
        <v/>
      </c>
      <c r="L1735">
        <f>IF(I1735="","",IFERROR(N(INDEX($A1735:$E1735,1,Rules!$H$18))*K1735,0))</f>
        <v/>
      </c>
      <c r="M1735">
        <f>IF(I1735="","",IF(COUNTIF(Crawl!$EC$2:$EC$2001,I1735)&gt;0,"Yes","No"))</f>
        <v/>
      </c>
    </row>
    <row r="1736">
      <c r="G1736">
        <f>IF(A1736="","",IF(LEFT(A1736,4)="http",IFERROR(MID(A1736,FIND("/",A1736,FIND("//",A1736)+2),2000),"/"),A1736))</f>
        <v/>
      </c>
      <c r="H1736">
        <f>IF(G1736="","",IFERROR(LEFT(SUBSTITUTE(G1736,"#","?"),FIND("?",SUBSTITUTE(G1736,"#","?"))-1),G1736))</f>
        <v/>
      </c>
      <c r="I1736">
        <f>IF(H1736="","",LOWER(IF(AND(LEN(H1736)&gt;1,RIGHT(H1736,1)="/"),LEFT(H1736,LEN(H1736)-1),H1736)))</f>
        <v/>
      </c>
      <c r="J1736">
        <f>IF(I1736="","",IFERROR(N(INDEX($A1736:$E1736,1,Rules!$H$16)),0))</f>
        <v/>
      </c>
      <c r="K1736">
        <f>IF(I1736="","",IFERROR(N(INDEX($A1736:$E1736,1,Rules!$H$17)),0))</f>
        <v/>
      </c>
      <c r="L1736">
        <f>IF(I1736="","",IFERROR(N(INDEX($A1736:$E1736,1,Rules!$H$18))*K1736,0))</f>
        <v/>
      </c>
      <c r="M1736">
        <f>IF(I1736="","",IF(COUNTIF(Crawl!$EC$2:$EC$2001,I1736)&gt;0,"Yes","No"))</f>
        <v/>
      </c>
    </row>
    <row r="1737">
      <c r="G1737">
        <f>IF(A1737="","",IF(LEFT(A1737,4)="http",IFERROR(MID(A1737,FIND("/",A1737,FIND("//",A1737)+2),2000),"/"),A1737))</f>
        <v/>
      </c>
      <c r="H1737">
        <f>IF(G1737="","",IFERROR(LEFT(SUBSTITUTE(G1737,"#","?"),FIND("?",SUBSTITUTE(G1737,"#","?"))-1),G1737))</f>
        <v/>
      </c>
      <c r="I1737">
        <f>IF(H1737="","",LOWER(IF(AND(LEN(H1737)&gt;1,RIGHT(H1737,1)="/"),LEFT(H1737,LEN(H1737)-1),H1737)))</f>
        <v/>
      </c>
      <c r="J1737">
        <f>IF(I1737="","",IFERROR(N(INDEX($A1737:$E1737,1,Rules!$H$16)),0))</f>
        <v/>
      </c>
      <c r="K1737">
        <f>IF(I1737="","",IFERROR(N(INDEX($A1737:$E1737,1,Rules!$H$17)),0))</f>
        <v/>
      </c>
      <c r="L1737">
        <f>IF(I1737="","",IFERROR(N(INDEX($A1737:$E1737,1,Rules!$H$18))*K1737,0))</f>
        <v/>
      </c>
      <c r="M1737">
        <f>IF(I1737="","",IF(COUNTIF(Crawl!$EC$2:$EC$2001,I1737)&gt;0,"Yes","No"))</f>
        <v/>
      </c>
    </row>
    <row r="1738">
      <c r="G1738">
        <f>IF(A1738="","",IF(LEFT(A1738,4)="http",IFERROR(MID(A1738,FIND("/",A1738,FIND("//",A1738)+2),2000),"/"),A1738))</f>
        <v/>
      </c>
      <c r="H1738">
        <f>IF(G1738="","",IFERROR(LEFT(SUBSTITUTE(G1738,"#","?"),FIND("?",SUBSTITUTE(G1738,"#","?"))-1),G1738))</f>
        <v/>
      </c>
      <c r="I1738">
        <f>IF(H1738="","",LOWER(IF(AND(LEN(H1738)&gt;1,RIGHT(H1738,1)="/"),LEFT(H1738,LEN(H1738)-1),H1738)))</f>
        <v/>
      </c>
      <c r="J1738">
        <f>IF(I1738="","",IFERROR(N(INDEX($A1738:$E1738,1,Rules!$H$16)),0))</f>
        <v/>
      </c>
      <c r="K1738">
        <f>IF(I1738="","",IFERROR(N(INDEX($A1738:$E1738,1,Rules!$H$17)),0))</f>
        <v/>
      </c>
      <c r="L1738">
        <f>IF(I1738="","",IFERROR(N(INDEX($A1738:$E1738,1,Rules!$H$18))*K1738,0))</f>
        <v/>
      </c>
      <c r="M1738">
        <f>IF(I1738="","",IF(COUNTIF(Crawl!$EC$2:$EC$2001,I1738)&gt;0,"Yes","No"))</f>
        <v/>
      </c>
    </row>
    <row r="1739">
      <c r="G1739">
        <f>IF(A1739="","",IF(LEFT(A1739,4)="http",IFERROR(MID(A1739,FIND("/",A1739,FIND("//",A1739)+2),2000),"/"),A1739))</f>
        <v/>
      </c>
      <c r="H1739">
        <f>IF(G1739="","",IFERROR(LEFT(SUBSTITUTE(G1739,"#","?"),FIND("?",SUBSTITUTE(G1739,"#","?"))-1),G1739))</f>
        <v/>
      </c>
      <c r="I1739">
        <f>IF(H1739="","",LOWER(IF(AND(LEN(H1739)&gt;1,RIGHT(H1739,1)="/"),LEFT(H1739,LEN(H1739)-1),H1739)))</f>
        <v/>
      </c>
      <c r="J1739">
        <f>IF(I1739="","",IFERROR(N(INDEX($A1739:$E1739,1,Rules!$H$16)),0))</f>
        <v/>
      </c>
      <c r="K1739">
        <f>IF(I1739="","",IFERROR(N(INDEX($A1739:$E1739,1,Rules!$H$17)),0))</f>
        <v/>
      </c>
      <c r="L1739">
        <f>IF(I1739="","",IFERROR(N(INDEX($A1739:$E1739,1,Rules!$H$18))*K1739,0))</f>
        <v/>
      </c>
      <c r="M1739">
        <f>IF(I1739="","",IF(COUNTIF(Crawl!$EC$2:$EC$2001,I1739)&gt;0,"Yes","No"))</f>
        <v/>
      </c>
    </row>
    <row r="1740">
      <c r="G1740">
        <f>IF(A1740="","",IF(LEFT(A1740,4)="http",IFERROR(MID(A1740,FIND("/",A1740,FIND("//",A1740)+2),2000),"/"),A1740))</f>
        <v/>
      </c>
      <c r="H1740">
        <f>IF(G1740="","",IFERROR(LEFT(SUBSTITUTE(G1740,"#","?"),FIND("?",SUBSTITUTE(G1740,"#","?"))-1),G1740))</f>
        <v/>
      </c>
      <c r="I1740">
        <f>IF(H1740="","",LOWER(IF(AND(LEN(H1740)&gt;1,RIGHT(H1740,1)="/"),LEFT(H1740,LEN(H1740)-1),H1740)))</f>
        <v/>
      </c>
      <c r="J1740">
        <f>IF(I1740="","",IFERROR(N(INDEX($A1740:$E1740,1,Rules!$H$16)),0))</f>
        <v/>
      </c>
      <c r="K1740">
        <f>IF(I1740="","",IFERROR(N(INDEX($A1740:$E1740,1,Rules!$H$17)),0))</f>
        <v/>
      </c>
      <c r="L1740">
        <f>IF(I1740="","",IFERROR(N(INDEX($A1740:$E1740,1,Rules!$H$18))*K1740,0))</f>
        <v/>
      </c>
      <c r="M1740">
        <f>IF(I1740="","",IF(COUNTIF(Crawl!$EC$2:$EC$2001,I1740)&gt;0,"Yes","No"))</f>
        <v/>
      </c>
    </row>
    <row r="1741">
      <c r="G1741">
        <f>IF(A1741="","",IF(LEFT(A1741,4)="http",IFERROR(MID(A1741,FIND("/",A1741,FIND("//",A1741)+2),2000),"/"),A1741))</f>
        <v/>
      </c>
      <c r="H1741">
        <f>IF(G1741="","",IFERROR(LEFT(SUBSTITUTE(G1741,"#","?"),FIND("?",SUBSTITUTE(G1741,"#","?"))-1),G1741))</f>
        <v/>
      </c>
      <c r="I1741">
        <f>IF(H1741="","",LOWER(IF(AND(LEN(H1741)&gt;1,RIGHT(H1741,1)="/"),LEFT(H1741,LEN(H1741)-1),H1741)))</f>
        <v/>
      </c>
      <c r="J1741">
        <f>IF(I1741="","",IFERROR(N(INDEX($A1741:$E1741,1,Rules!$H$16)),0))</f>
        <v/>
      </c>
      <c r="K1741">
        <f>IF(I1741="","",IFERROR(N(INDEX($A1741:$E1741,1,Rules!$H$17)),0))</f>
        <v/>
      </c>
      <c r="L1741">
        <f>IF(I1741="","",IFERROR(N(INDEX($A1741:$E1741,1,Rules!$H$18))*K1741,0))</f>
        <v/>
      </c>
      <c r="M1741">
        <f>IF(I1741="","",IF(COUNTIF(Crawl!$EC$2:$EC$2001,I1741)&gt;0,"Yes","No"))</f>
        <v/>
      </c>
    </row>
    <row r="1742">
      <c r="G1742">
        <f>IF(A1742="","",IF(LEFT(A1742,4)="http",IFERROR(MID(A1742,FIND("/",A1742,FIND("//",A1742)+2),2000),"/"),A1742))</f>
        <v/>
      </c>
      <c r="H1742">
        <f>IF(G1742="","",IFERROR(LEFT(SUBSTITUTE(G1742,"#","?"),FIND("?",SUBSTITUTE(G1742,"#","?"))-1),G1742))</f>
        <v/>
      </c>
      <c r="I1742">
        <f>IF(H1742="","",LOWER(IF(AND(LEN(H1742)&gt;1,RIGHT(H1742,1)="/"),LEFT(H1742,LEN(H1742)-1),H1742)))</f>
        <v/>
      </c>
      <c r="J1742">
        <f>IF(I1742="","",IFERROR(N(INDEX($A1742:$E1742,1,Rules!$H$16)),0))</f>
        <v/>
      </c>
      <c r="K1742">
        <f>IF(I1742="","",IFERROR(N(INDEX($A1742:$E1742,1,Rules!$H$17)),0))</f>
        <v/>
      </c>
      <c r="L1742">
        <f>IF(I1742="","",IFERROR(N(INDEX($A1742:$E1742,1,Rules!$H$18))*K1742,0))</f>
        <v/>
      </c>
      <c r="M1742">
        <f>IF(I1742="","",IF(COUNTIF(Crawl!$EC$2:$EC$2001,I1742)&gt;0,"Yes","No"))</f>
        <v/>
      </c>
    </row>
    <row r="1743">
      <c r="G1743">
        <f>IF(A1743="","",IF(LEFT(A1743,4)="http",IFERROR(MID(A1743,FIND("/",A1743,FIND("//",A1743)+2),2000),"/"),A1743))</f>
        <v/>
      </c>
      <c r="H1743">
        <f>IF(G1743="","",IFERROR(LEFT(SUBSTITUTE(G1743,"#","?"),FIND("?",SUBSTITUTE(G1743,"#","?"))-1),G1743))</f>
        <v/>
      </c>
      <c r="I1743">
        <f>IF(H1743="","",LOWER(IF(AND(LEN(H1743)&gt;1,RIGHT(H1743,1)="/"),LEFT(H1743,LEN(H1743)-1),H1743)))</f>
        <v/>
      </c>
      <c r="J1743">
        <f>IF(I1743="","",IFERROR(N(INDEX($A1743:$E1743,1,Rules!$H$16)),0))</f>
        <v/>
      </c>
      <c r="K1743">
        <f>IF(I1743="","",IFERROR(N(INDEX($A1743:$E1743,1,Rules!$H$17)),0))</f>
        <v/>
      </c>
      <c r="L1743">
        <f>IF(I1743="","",IFERROR(N(INDEX($A1743:$E1743,1,Rules!$H$18))*K1743,0))</f>
        <v/>
      </c>
      <c r="M1743">
        <f>IF(I1743="","",IF(COUNTIF(Crawl!$EC$2:$EC$2001,I1743)&gt;0,"Yes","No"))</f>
        <v/>
      </c>
    </row>
    <row r="1744">
      <c r="G1744">
        <f>IF(A1744="","",IF(LEFT(A1744,4)="http",IFERROR(MID(A1744,FIND("/",A1744,FIND("//",A1744)+2),2000),"/"),A1744))</f>
        <v/>
      </c>
      <c r="H1744">
        <f>IF(G1744="","",IFERROR(LEFT(SUBSTITUTE(G1744,"#","?"),FIND("?",SUBSTITUTE(G1744,"#","?"))-1),G1744))</f>
        <v/>
      </c>
      <c r="I1744">
        <f>IF(H1744="","",LOWER(IF(AND(LEN(H1744)&gt;1,RIGHT(H1744,1)="/"),LEFT(H1744,LEN(H1744)-1),H1744)))</f>
        <v/>
      </c>
      <c r="J1744">
        <f>IF(I1744="","",IFERROR(N(INDEX($A1744:$E1744,1,Rules!$H$16)),0))</f>
        <v/>
      </c>
      <c r="K1744">
        <f>IF(I1744="","",IFERROR(N(INDEX($A1744:$E1744,1,Rules!$H$17)),0))</f>
        <v/>
      </c>
      <c r="L1744">
        <f>IF(I1744="","",IFERROR(N(INDEX($A1744:$E1744,1,Rules!$H$18))*K1744,0))</f>
        <v/>
      </c>
      <c r="M1744">
        <f>IF(I1744="","",IF(COUNTIF(Crawl!$EC$2:$EC$2001,I1744)&gt;0,"Yes","No"))</f>
        <v/>
      </c>
    </row>
    <row r="1745">
      <c r="G1745">
        <f>IF(A1745="","",IF(LEFT(A1745,4)="http",IFERROR(MID(A1745,FIND("/",A1745,FIND("//",A1745)+2),2000),"/"),A1745))</f>
        <v/>
      </c>
      <c r="H1745">
        <f>IF(G1745="","",IFERROR(LEFT(SUBSTITUTE(G1745,"#","?"),FIND("?",SUBSTITUTE(G1745,"#","?"))-1),G1745))</f>
        <v/>
      </c>
      <c r="I1745">
        <f>IF(H1745="","",LOWER(IF(AND(LEN(H1745)&gt;1,RIGHT(H1745,1)="/"),LEFT(H1745,LEN(H1745)-1),H1745)))</f>
        <v/>
      </c>
      <c r="J1745">
        <f>IF(I1745="","",IFERROR(N(INDEX($A1745:$E1745,1,Rules!$H$16)),0))</f>
        <v/>
      </c>
      <c r="K1745">
        <f>IF(I1745="","",IFERROR(N(INDEX($A1745:$E1745,1,Rules!$H$17)),0))</f>
        <v/>
      </c>
      <c r="L1745">
        <f>IF(I1745="","",IFERROR(N(INDEX($A1745:$E1745,1,Rules!$H$18))*K1745,0))</f>
        <v/>
      </c>
      <c r="M1745">
        <f>IF(I1745="","",IF(COUNTIF(Crawl!$EC$2:$EC$2001,I1745)&gt;0,"Yes","No"))</f>
        <v/>
      </c>
    </row>
    <row r="1746">
      <c r="G1746">
        <f>IF(A1746="","",IF(LEFT(A1746,4)="http",IFERROR(MID(A1746,FIND("/",A1746,FIND("//",A1746)+2),2000),"/"),A1746))</f>
        <v/>
      </c>
      <c r="H1746">
        <f>IF(G1746="","",IFERROR(LEFT(SUBSTITUTE(G1746,"#","?"),FIND("?",SUBSTITUTE(G1746,"#","?"))-1),G1746))</f>
        <v/>
      </c>
      <c r="I1746">
        <f>IF(H1746="","",LOWER(IF(AND(LEN(H1746)&gt;1,RIGHT(H1746,1)="/"),LEFT(H1746,LEN(H1746)-1),H1746)))</f>
        <v/>
      </c>
      <c r="J1746">
        <f>IF(I1746="","",IFERROR(N(INDEX($A1746:$E1746,1,Rules!$H$16)),0))</f>
        <v/>
      </c>
      <c r="K1746">
        <f>IF(I1746="","",IFERROR(N(INDEX($A1746:$E1746,1,Rules!$H$17)),0))</f>
        <v/>
      </c>
      <c r="L1746">
        <f>IF(I1746="","",IFERROR(N(INDEX($A1746:$E1746,1,Rules!$H$18))*K1746,0))</f>
        <v/>
      </c>
      <c r="M1746">
        <f>IF(I1746="","",IF(COUNTIF(Crawl!$EC$2:$EC$2001,I1746)&gt;0,"Yes","No"))</f>
        <v/>
      </c>
    </row>
    <row r="1747">
      <c r="G1747">
        <f>IF(A1747="","",IF(LEFT(A1747,4)="http",IFERROR(MID(A1747,FIND("/",A1747,FIND("//",A1747)+2),2000),"/"),A1747))</f>
        <v/>
      </c>
      <c r="H1747">
        <f>IF(G1747="","",IFERROR(LEFT(SUBSTITUTE(G1747,"#","?"),FIND("?",SUBSTITUTE(G1747,"#","?"))-1),G1747))</f>
        <v/>
      </c>
      <c r="I1747">
        <f>IF(H1747="","",LOWER(IF(AND(LEN(H1747)&gt;1,RIGHT(H1747,1)="/"),LEFT(H1747,LEN(H1747)-1),H1747)))</f>
        <v/>
      </c>
      <c r="J1747">
        <f>IF(I1747="","",IFERROR(N(INDEX($A1747:$E1747,1,Rules!$H$16)),0))</f>
        <v/>
      </c>
      <c r="K1747">
        <f>IF(I1747="","",IFERROR(N(INDEX($A1747:$E1747,1,Rules!$H$17)),0))</f>
        <v/>
      </c>
      <c r="L1747">
        <f>IF(I1747="","",IFERROR(N(INDEX($A1747:$E1747,1,Rules!$H$18))*K1747,0))</f>
        <v/>
      </c>
      <c r="M1747">
        <f>IF(I1747="","",IF(COUNTIF(Crawl!$EC$2:$EC$2001,I1747)&gt;0,"Yes","No"))</f>
        <v/>
      </c>
    </row>
    <row r="1748">
      <c r="G1748">
        <f>IF(A1748="","",IF(LEFT(A1748,4)="http",IFERROR(MID(A1748,FIND("/",A1748,FIND("//",A1748)+2),2000),"/"),A1748))</f>
        <v/>
      </c>
      <c r="H1748">
        <f>IF(G1748="","",IFERROR(LEFT(SUBSTITUTE(G1748,"#","?"),FIND("?",SUBSTITUTE(G1748,"#","?"))-1),G1748))</f>
        <v/>
      </c>
      <c r="I1748">
        <f>IF(H1748="","",LOWER(IF(AND(LEN(H1748)&gt;1,RIGHT(H1748,1)="/"),LEFT(H1748,LEN(H1748)-1),H1748)))</f>
        <v/>
      </c>
      <c r="J1748">
        <f>IF(I1748="","",IFERROR(N(INDEX($A1748:$E1748,1,Rules!$H$16)),0))</f>
        <v/>
      </c>
      <c r="K1748">
        <f>IF(I1748="","",IFERROR(N(INDEX($A1748:$E1748,1,Rules!$H$17)),0))</f>
        <v/>
      </c>
      <c r="L1748">
        <f>IF(I1748="","",IFERROR(N(INDEX($A1748:$E1748,1,Rules!$H$18))*K1748,0))</f>
        <v/>
      </c>
      <c r="M1748">
        <f>IF(I1748="","",IF(COUNTIF(Crawl!$EC$2:$EC$2001,I1748)&gt;0,"Yes","No"))</f>
        <v/>
      </c>
    </row>
    <row r="1749">
      <c r="G1749">
        <f>IF(A1749="","",IF(LEFT(A1749,4)="http",IFERROR(MID(A1749,FIND("/",A1749,FIND("//",A1749)+2),2000),"/"),A1749))</f>
        <v/>
      </c>
      <c r="H1749">
        <f>IF(G1749="","",IFERROR(LEFT(SUBSTITUTE(G1749,"#","?"),FIND("?",SUBSTITUTE(G1749,"#","?"))-1),G1749))</f>
        <v/>
      </c>
      <c r="I1749">
        <f>IF(H1749="","",LOWER(IF(AND(LEN(H1749)&gt;1,RIGHT(H1749,1)="/"),LEFT(H1749,LEN(H1749)-1),H1749)))</f>
        <v/>
      </c>
      <c r="J1749">
        <f>IF(I1749="","",IFERROR(N(INDEX($A1749:$E1749,1,Rules!$H$16)),0))</f>
        <v/>
      </c>
      <c r="K1749">
        <f>IF(I1749="","",IFERROR(N(INDEX($A1749:$E1749,1,Rules!$H$17)),0))</f>
        <v/>
      </c>
      <c r="L1749">
        <f>IF(I1749="","",IFERROR(N(INDEX($A1749:$E1749,1,Rules!$H$18))*K1749,0))</f>
        <v/>
      </c>
      <c r="M1749">
        <f>IF(I1749="","",IF(COUNTIF(Crawl!$EC$2:$EC$2001,I1749)&gt;0,"Yes","No"))</f>
        <v/>
      </c>
    </row>
    <row r="1750">
      <c r="G1750">
        <f>IF(A1750="","",IF(LEFT(A1750,4)="http",IFERROR(MID(A1750,FIND("/",A1750,FIND("//",A1750)+2),2000),"/"),A1750))</f>
        <v/>
      </c>
      <c r="H1750">
        <f>IF(G1750="","",IFERROR(LEFT(SUBSTITUTE(G1750,"#","?"),FIND("?",SUBSTITUTE(G1750,"#","?"))-1),G1750))</f>
        <v/>
      </c>
      <c r="I1750">
        <f>IF(H1750="","",LOWER(IF(AND(LEN(H1750)&gt;1,RIGHT(H1750,1)="/"),LEFT(H1750,LEN(H1750)-1),H1750)))</f>
        <v/>
      </c>
      <c r="J1750">
        <f>IF(I1750="","",IFERROR(N(INDEX($A1750:$E1750,1,Rules!$H$16)),0))</f>
        <v/>
      </c>
      <c r="K1750">
        <f>IF(I1750="","",IFERROR(N(INDEX($A1750:$E1750,1,Rules!$H$17)),0))</f>
        <v/>
      </c>
      <c r="L1750">
        <f>IF(I1750="","",IFERROR(N(INDEX($A1750:$E1750,1,Rules!$H$18))*K1750,0))</f>
        <v/>
      </c>
      <c r="M1750">
        <f>IF(I1750="","",IF(COUNTIF(Crawl!$EC$2:$EC$2001,I1750)&gt;0,"Yes","No"))</f>
        <v/>
      </c>
    </row>
    <row r="1751">
      <c r="G1751">
        <f>IF(A1751="","",IF(LEFT(A1751,4)="http",IFERROR(MID(A1751,FIND("/",A1751,FIND("//",A1751)+2),2000),"/"),A1751))</f>
        <v/>
      </c>
      <c r="H1751">
        <f>IF(G1751="","",IFERROR(LEFT(SUBSTITUTE(G1751,"#","?"),FIND("?",SUBSTITUTE(G1751,"#","?"))-1),G1751))</f>
        <v/>
      </c>
      <c r="I1751">
        <f>IF(H1751="","",LOWER(IF(AND(LEN(H1751)&gt;1,RIGHT(H1751,1)="/"),LEFT(H1751,LEN(H1751)-1),H1751)))</f>
        <v/>
      </c>
      <c r="J1751">
        <f>IF(I1751="","",IFERROR(N(INDEX($A1751:$E1751,1,Rules!$H$16)),0))</f>
        <v/>
      </c>
      <c r="K1751">
        <f>IF(I1751="","",IFERROR(N(INDEX($A1751:$E1751,1,Rules!$H$17)),0))</f>
        <v/>
      </c>
      <c r="L1751">
        <f>IF(I1751="","",IFERROR(N(INDEX($A1751:$E1751,1,Rules!$H$18))*K1751,0))</f>
        <v/>
      </c>
      <c r="M1751">
        <f>IF(I1751="","",IF(COUNTIF(Crawl!$EC$2:$EC$2001,I1751)&gt;0,"Yes","No"))</f>
        <v/>
      </c>
    </row>
    <row r="1752">
      <c r="G1752">
        <f>IF(A1752="","",IF(LEFT(A1752,4)="http",IFERROR(MID(A1752,FIND("/",A1752,FIND("//",A1752)+2),2000),"/"),A1752))</f>
        <v/>
      </c>
      <c r="H1752">
        <f>IF(G1752="","",IFERROR(LEFT(SUBSTITUTE(G1752,"#","?"),FIND("?",SUBSTITUTE(G1752,"#","?"))-1),G1752))</f>
        <v/>
      </c>
      <c r="I1752">
        <f>IF(H1752="","",LOWER(IF(AND(LEN(H1752)&gt;1,RIGHT(H1752,1)="/"),LEFT(H1752,LEN(H1752)-1),H1752)))</f>
        <v/>
      </c>
      <c r="J1752">
        <f>IF(I1752="","",IFERROR(N(INDEX($A1752:$E1752,1,Rules!$H$16)),0))</f>
        <v/>
      </c>
      <c r="K1752">
        <f>IF(I1752="","",IFERROR(N(INDEX($A1752:$E1752,1,Rules!$H$17)),0))</f>
        <v/>
      </c>
      <c r="L1752">
        <f>IF(I1752="","",IFERROR(N(INDEX($A1752:$E1752,1,Rules!$H$18))*K1752,0))</f>
        <v/>
      </c>
      <c r="M1752">
        <f>IF(I1752="","",IF(COUNTIF(Crawl!$EC$2:$EC$2001,I1752)&gt;0,"Yes","No"))</f>
        <v/>
      </c>
    </row>
    <row r="1753">
      <c r="G1753">
        <f>IF(A1753="","",IF(LEFT(A1753,4)="http",IFERROR(MID(A1753,FIND("/",A1753,FIND("//",A1753)+2),2000),"/"),A1753))</f>
        <v/>
      </c>
      <c r="H1753">
        <f>IF(G1753="","",IFERROR(LEFT(SUBSTITUTE(G1753,"#","?"),FIND("?",SUBSTITUTE(G1753,"#","?"))-1),G1753))</f>
        <v/>
      </c>
      <c r="I1753">
        <f>IF(H1753="","",LOWER(IF(AND(LEN(H1753)&gt;1,RIGHT(H1753,1)="/"),LEFT(H1753,LEN(H1753)-1),H1753)))</f>
        <v/>
      </c>
      <c r="J1753">
        <f>IF(I1753="","",IFERROR(N(INDEX($A1753:$E1753,1,Rules!$H$16)),0))</f>
        <v/>
      </c>
      <c r="K1753">
        <f>IF(I1753="","",IFERROR(N(INDEX($A1753:$E1753,1,Rules!$H$17)),0))</f>
        <v/>
      </c>
      <c r="L1753">
        <f>IF(I1753="","",IFERROR(N(INDEX($A1753:$E1753,1,Rules!$H$18))*K1753,0))</f>
        <v/>
      </c>
      <c r="M1753">
        <f>IF(I1753="","",IF(COUNTIF(Crawl!$EC$2:$EC$2001,I1753)&gt;0,"Yes","No"))</f>
        <v/>
      </c>
    </row>
    <row r="1754">
      <c r="G1754">
        <f>IF(A1754="","",IF(LEFT(A1754,4)="http",IFERROR(MID(A1754,FIND("/",A1754,FIND("//",A1754)+2),2000),"/"),A1754))</f>
        <v/>
      </c>
      <c r="H1754">
        <f>IF(G1754="","",IFERROR(LEFT(SUBSTITUTE(G1754,"#","?"),FIND("?",SUBSTITUTE(G1754,"#","?"))-1),G1754))</f>
        <v/>
      </c>
      <c r="I1754">
        <f>IF(H1754="","",LOWER(IF(AND(LEN(H1754)&gt;1,RIGHT(H1754,1)="/"),LEFT(H1754,LEN(H1754)-1),H1754)))</f>
        <v/>
      </c>
      <c r="J1754">
        <f>IF(I1754="","",IFERROR(N(INDEX($A1754:$E1754,1,Rules!$H$16)),0))</f>
        <v/>
      </c>
      <c r="K1754">
        <f>IF(I1754="","",IFERROR(N(INDEX($A1754:$E1754,1,Rules!$H$17)),0))</f>
        <v/>
      </c>
      <c r="L1754">
        <f>IF(I1754="","",IFERROR(N(INDEX($A1754:$E1754,1,Rules!$H$18))*K1754,0))</f>
        <v/>
      </c>
      <c r="M1754">
        <f>IF(I1754="","",IF(COUNTIF(Crawl!$EC$2:$EC$2001,I1754)&gt;0,"Yes","No"))</f>
        <v/>
      </c>
    </row>
    <row r="1755">
      <c r="G1755">
        <f>IF(A1755="","",IF(LEFT(A1755,4)="http",IFERROR(MID(A1755,FIND("/",A1755,FIND("//",A1755)+2),2000),"/"),A1755))</f>
        <v/>
      </c>
      <c r="H1755">
        <f>IF(G1755="","",IFERROR(LEFT(SUBSTITUTE(G1755,"#","?"),FIND("?",SUBSTITUTE(G1755,"#","?"))-1),G1755))</f>
        <v/>
      </c>
      <c r="I1755">
        <f>IF(H1755="","",LOWER(IF(AND(LEN(H1755)&gt;1,RIGHT(H1755,1)="/"),LEFT(H1755,LEN(H1755)-1),H1755)))</f>
        <v/>
      </c>
      <c r="J1755">
        <f>IF(I1755="","",IFERROR(N(INDEX($A1755:$E1755,1,Rules!$H$16)),0))</f>
        <v/>
      </c>
      <c r="K1755">
        <f>IF(I1755="","",IFERROR(N(INDEX($A1755:$E1755,1,Rules!$H$17)),0))</f>
        <v/>
      </c>
      <c r="L1755">
        <f>IF(I1755="","",IFERROR(N(INDEX($A1755:$E1755,1,Rules!$H$18))*K1755,0))</f>
        <v/>
      </c>
      <c r="M1755">
        <f>IF(I1755="","",IF(COUNTIF(Crawl!$EC$2:$EC$2001,I1755)&gt;0,"Yes","No"))</f>
        <v/>
      </c>
    </row>
    <row r="1756">
      <c r="G1756">
        <f>IF(A1756="","",IF(LEFT(A1756,4)="http",IFERROR(MID(A1756,FIND("/",A1756,FIND("//",A1756)+2),2000),"/"),A1756))</f>
        <v/>
      </c>
      <c r="H1756">
        <f>IF(G1756="","",IFERROR(LEFT(SUBSTITUTE(G1756,"#","?"),FIND("?",SUBSTITUTE(G1756,"#","?"))-1),G1756))</f>
        <v/>
      </c>
      <c r="I1756">
        <f>IF(H1756="","",LOWER(IF(AND(LEN(H1756)&gt;1,RIGHT(H1756,1)="/"),LEFT(H1756,LEN(H1756)-1),H1756)))</f>
        <v/>
      </c>
      <c r="J1756">
        <f>IF(I1756="","",IFERROR(N(INDEX($A1756:$E1756,1,Rules!$H$16)),0))</f>
        <v/>
      </c>
      <c r="K1756">
        <f>IF(I1756="","",IFERROR(N(INDEX($A1756:$E1756,1,Rules!$H$17)),0))</f>
        <v/>
      </c>
      <c r="L1756">
        <f>IF(I1756="","",IFERROR(N(INDEX($A1756:$E1756,1,Rules!$H$18))*K1756,0))</f>
        <v/>
      </c>
      <c r="M1756">
        <f>IF(I1756="","",IF(COUNTIF(Crawl!$EC$2:$EC$2001,I1756)&gt;0,"Yes","No"))</f>
        <v/>
      </c>
    </row>
    <row r="1757">
      <c r="G1757">
        <f>IF(A1757="","",IF(LEFT(A1757,4)="http",IFERROR(MID(A1757,FIND("/",A1757,FIND("//",A1757)+2),2000),"/"),A1757))</f>
        <v/>
      </c>
      <c r="H1757">
        <f>IF(G1757="","",IFERROR(LEFT(SUBSTITUTE(G1757,"#","?"),FIND("?",SUBSTITUTE(G1757,"#","?"))-1),G1757))</f>
        <v/>
      </c>
      <c r="I1757">
        <f>IF(H1757="","",LOWER(IF(AND(LEN(H1757)&gt;1,RIGHT(H1757,1)="/"),LEFT(H1757,LEN(H1757)-1),H1757)))</f>
        <v/>
      </c>
      <c r="J1757">
        <f>IF(I1757="","",IFERROR(N(INDEX($A1757:$E1757,1,Rules!$H$16)),0))</f>
        <v/>
      </c>
      <c r="K1757">
        <f>IF(I1757="","",IFERROR(N(INDEX($A1757:$E1757,1,Rules!$H$17)),0))</f>
        <v/>
      </c>
      <c r="L1757">
        <f>IF(I1757="","",IFERROR(N(INDEX($A1757:$E1757,1,Rules!$H$18))*K1757,0))</f>
        <v/>
      </c>
      <c r="M1757">
        <f>IF(I1757="","",IF(COUNTIF(Crawl!$EC$2:$EC$2001,I1757)&gt;0,"Yes","No"))</f>
        <v/>
      </c>
    </row>
    <row r="1758">
      <c r="G1758">
        <f>IF(A1758="","",IF(LEFT(A1758,4)="http",IFERROR(MID(A1758,FIND("/",A1758,FIND("//",A1758)+2),2000),"/"),A1758))</f>
        <v/>
      </c>
      <c r="H1758">
        <f>IF(G1758="","",IFERROR(LEFT(SUBSTITUTE(G1758,"#","?"),FIND("?",SUBSTITUTE(G1758,"#","?"))-1),G1758))</f>
        <v/>
      </c>
      <c r="I1758">
        <f>IF(H1758="","",LOWER(IF(AND(LEN(H1758)&gt;1,RIGHT(H1758,1)="/"),LEFT(H1758,LEN(H1758)-1),H1758)))</f>
        <v/>
      </c>
      <c r="J1758">
        <f>IF(I1758="","",IFERROR(N(INDEX($A1758:$E1758,1,Rules!$H$16)),0))</f>
        <v/>
      </c>
      <c r="K1758">
        <f>IF(I1758="","",IFERROR(N(INDEX($A1758:$E1758,1,Rules!$H$17)),0))</f>
        <v/>
      </c>
      <c r="L1758">
        <f>IF(I1758="","",IFERROR(N(INDEX($A1758:$E1758,1,Rules!$H$18))*K1758,0))</f>
        <v/>
      </c>
      <c r="M1758">
        <f>IF(I1758="","",IF(COUNTIF(Crawl!$EC$2:$EC$2001,I1758)&gt;0,"Yes","No"))</f>
        <v/>
      </c>
    </row>
    <row r="1759">
      <c r="G1759">
        <f>IF(A1759="","",IF(LEFT(A1759,4)="http",IFERROR(MID(A1759,FIND("/",A1759,FIND("//",A1759)+2),2000),"/"),A1759))</f>
        <v/>
      </c>
      <c r="H1759">
        <f>IF(G1759="","",IFERROR(LEFT(SUBSTITUTE(G1759,"#","?"),FIND("?",SUBSTITUTE(G1759,"#","?"))-1),G1759))</f>
        <v/>
      </c>
      <c r="I1759">
        <f>IF(H1759="","",LOWER(IF(AND(LEN(H1759)&gt;1,RIGHT(H1759,1)="/"),LEFT(H1759,LEN(H1759)-1),H1759)))</f>
        <v/>
      </c>
      <c r="J1759">
        <f>IF(I1759="","",IFERROR(N(INDEX($A1759:$E1759,1,Rules!$H$16)),0))</f>
        <v/>
      </c>
      <c r="K1759">
        <f>IF(I1759="","",IFERROR(N(INDEX($A1759:$E1759,1,Rules!$H$17)),0))</f>
        <v/>
      </c>
      <c r="L1759">
        <f>IF(I1759="","",IFERROR(N(INDEX($A1759:$E1759,1,Rules!$H$18))*K1759,0))</f>
        <v/>
      </c>
      <c r="M1759">
        <f>IF(I1759="","",IF(COUNTIF(Crawl!$EC$2:$EC$2001,I1759)&gt;0,"Yes","No"))</f>
        <v/>
      </c>
    </row>
    <row r="1760">
      <c r="G1760">
        <f>IF(A1760="","",IF(LEFT(A1760,4)="http",IFERROR(MID(A1760,FIND("/",A1760,FIND("//",A1760)+2),2000),"/"),A1760))</f>
        <v/>
      </c>
      <c r="H1760">
        <f>IF(G1760="","",IFERROR(LEFT(SUBSTITUTE(G1760,"#","?"),FIND("?",SUBSTITUTE(G1760,"#","?"))-1),G1760))</f>
        <v/>
      </c>
      <c r="I1760">
        <f>IF(H1760="","",LOWER(IF(AND(LEN(H1760)&gt;1,RIGHT(H1760,1)="/"),LEFT(H1760,LEN(H1760)-1),H1760)))</f>
        <v/>
      </c>
      <c r="J1760">
        <f>IF(I1760="","",IFERROR(N(INDEX($A1760:$E1760,1,Rules!$H$16)),0))</f>
        <v/>
      </c>
      <c r="K1760">
        <f>IF(I1760="","",IFERROR(N(INDEX($A1760:$E1760,1,Rules!$H$17)),0))</f>
        <v/>
      </c>
      <c r="L1760">
        <f>IF(I1760="","",IFERROR(N(INDEX($A1760:$E1760,1,Rules!$H$18))*K1760,0))</f>
        <v/>
      </c>
      <c r="M1760">
        <f>IF(I1760="","",IF(COUNTIF(Crawl!$EC$2:$EC$2001,I1760)&gt;0,"Yes","No"))</f>
        <v/>
      </c>
    </row>
    <row r="1761">
      <c r="G1761">
        <f>IF(A1761="","",IF(LEFT(A1761,4)="http",IFERROR(MID(A1761,FIND("/",A1761,FIND("//",A1761)+2),2000),"/"),A1761))</f>
        <v/>
      </c>
      <c r="H1761">
        <f>IF(G1761="","",IFERROR(LEFT(SUBSTITUTE(G1761,"#","?"),FIND("?",SUBSTITUTE(G1761,"#","?"))-1),G1761))</f>
        <v/>
      </c>
      <c r="I1761">
        <f>IF(H1761="","",LOWER(IF(AND(LEN(H1761)&gt;1,RIGHT(H1761,1)="/"),LEFT(H1761,LEN(H1761)-1),H1761)))</f>
        <v/>
      </c>
      <c r="J1761">
        <f>IF(I1761="","",IFERROR(N(INDEX($A1761:$E1761,1,Rules!$H$16)),0))</f>
        <v/>
      </c>
      <c r="K1761">
        <f>IF(I1761="","",IFERROR(N(INDEX($A1761:$E1761,1,Rules!$H$17)),0))</f>
        <v/>
      </c>
      <c r="L1761">
        <f>IF(I1761="","",IFERROR(N(INDEX($A1761:$E1761,1,Rules!$H$18))*K1761,0))</f>
        <v/>
      </c>
      <c r="M1761">
        <f>IF(I1761="","",IF(COUNTIF(Crawl!$EC$2:$EC$2001,I1761)&gt;0,"Yes","No"))</f>
        <v/>
      </c>
    </row>
    <row r="1762">
      <c r="G1762">
        <f>IF(A1762="","",IF(LEFT(A1762,4)="http",IFERROR(MID(A1762,FIND("/",A1762,FIND("//",A1762)+2),2000),"/"),A1762))</f>
        <v/>
      </c>
      <c r="H1762">
        <f>IF(G1762="","",IFERROR(LEFT(SUBSTITUTE(G1762,"#","?"),FIND("?",SUBSTITUTE(G1762,"#","?"))-1),G1762))</f>
        <v/>
      </c>
      <c r="I1762">
        <f>IF(H1762="","",LOWER(IF(AND(LEN(H1762)&gt;1,RIGHT(H1762,1)="/"),LEFT(H1762,LEN(H1762)-1),H1762)))</f>
        <v/>
      </c>
      <c r="J1762">
        <f>IF(I1762="","",IFERROR(N(INDEX($A1762:$E1762,1,Rules!$H$16)),0))</f>
        <v/>
      </c>
      <c r="K1762">
        <f>IF(I1762="","",IFERROR(N(INDEX($A1762:$E1762,1,Rules!$H$17)),0))</f>
        <v/>
      </c>
      <c r="L1762">
        <f>IF(I1762="","",IFERROR(N(INDEX($A1762:$E1762,1,Rules!$H$18))*K1762,0))</f>
        <v/>
      </c>
      <c r="M1762">
        <f>IF(I1762="","",IF(COUNTIF(Crawl!$EC$2:$EC$2001,I1762)&gt;0,"Yes","No"))</f>
        <v/>
      </c>
    </row>
    <row r="1763">
      <c r="G1763">
        <f>IF(A1763="","",IF(LEFT(A1763,4)="http",IFERROR(MID(A1763,FIND("/",A1763,FIND("//",A1763)+2),2000),"/"),A1763))</f>
        <v/>
      </c>
      <c r="H1763">
        <f>IF(G1763="","",IFERROR(LEFT(SUBSTITUTE(G1763,"#","?"),FIND("?",SUBSTITUTE(G1763,"#","?"))-1),G1763))</f>
        <v/>
      </c>
      <c r="I1763">
        <f>IF(H1763="","",LOWER(IF(AND(LEN(H1763)&gt;1,RIGHT(H1763,1)="/"),LEFT(H1763,LEN(H1763)-1),H1763)))</f>
        <v/>
      </c>
      <c r="J1763">
        <f>IF(I1763="","",IFERROR(N(INDEX($A1763:$E1763,1,Rules!$H$16)),0))</f>
        <v/>
      </c>
      <c r="K1763">
        <f>IF(I1763="","",IFERROR(N(INDEX($A1763:$E1763,1,Rules!$H$17)),0))</f>
        <v/>
      </c>
      <c r="L1763">
        <f>IF(I1763="","",IFERROR(N(INDEX($A1763:$E1763,1,Rules!$H$18))*K1763,0))</f>
        <v/>
      </c>
      <c r="M1763">
        <f>IF(I1763="","",IF(COUNTIF(Crawl!$EC$2:$EC$2001,I1763)&gt;0,"Yes","No"))</f>
        <v/>
      </c>
    </row>
    <row r="1764">
      <c r="G1764">
        <f>IF(A1764="","",IF(LEFT(A1764,4)="http",IFERROR(MID(A1764,FIND("/",A1764,FIND("//",A1764)+2),2000),"/"),A1764))</f>
        <v/>
      </c>
      <c r="H1764">
        <f>IF(G1764="","",IFERROR(LEFT(SUBSTITUTE(G1764,"#","?"),FIND("?",SUBSTITUTE(G1764,"#","?"))-1),G1764))</f>
        <v/>
      </c>
      <c r="I1764">
        <f>IF(H1764="","",LOWER(IF(AND(LEN(H1764)&gt;1,RIGHT(H1764,1)="/"),LEFT(H1764,LEN(H1764)-1),H1764)))</f>
        <v/>
      </c>
      <c r="J1764">
        <f>IF(I1764="","",IFERROR(N(INDEX($A1764:$E1764,1,Rules!$H$16)),0))</f>
        <v/>
      </c>
      <c r="K1764">
        <f>IF(I1764="","",IFERROR(N(INDEX($A1764:$E1764,1,Rules!$H$17)),0))</f>
        <v/>
      </c>
      <c r="L1764">
        <f>IF(I1764="","",IFERROR(N(INDEX($A1764:$E1764,1,Rules!$H$18))*K1764,0))</f>
        <v/>
      </c>
      <c r="M1764">
        <f>IF(I1764="","",IF(COUNTIF(Crawl!$EC$2:$EC$2001,I1764)&gt;0,"Yes","No"))</f>
        <v/>
      </c>
    </row>
    <row r="1765">
      <c r="G1765">
        <f>IF(A1765="","",IF(LEFT(A1765,4)="http",IFERROR(MID(A1765,FIND("/",A1765,FIND("//",A1765)+2),2000),"/"),A1765))</f>
        <v/>
      </c>
      <c r="H1765">
        <f>IF(G1765="","",IFERROR(LEFT(SUBSTITUTE(G1765,"#","?"),FIND("?",SUBSTITUTE(G1765,"#","?"))-1),G1765))</f>
        <v/>
      </c>
      <c r="I1765">
        <f>IF(H1765="","",LOWER(IF(AND(LEN(H1765)&gt;1,RIGHT(H1765,1)="/"),LEFT(H1765,LEN(H1765)-1),H1765)))</f>
        <v/>
      </c>
      <c r="J1765">
        <f>IF(I1765="","",IFERROR(N(INDEX($A1765:$E1765,1,Rules!$H$16)),0))</f>
        <v/>
      </c>
      <c r="K1765">
        <f>IF(I1765="","",IFERROR(N(INDEX($A1765:$E1765,1,Rules!$H$17)),0))</f>
        <v/>
      </c>
      <c r="L1765">
        <f>IF(I1765="","",IFERROR(N(INDEX($A1765:$E1765,1,Rules!$H$18))*K1765,0))</f>
        <v/>
      </c>
      <c r="M1765">
        <f>IF(I1765="","",IF(COUNTIF(Crawl!$EC$2:$EC$2001,I1765)&gt;0,"Yes","No"))</f>
        <v/>
      </c>
    </row>
    <row r="1766">
      <c r="G1766">
        <f>IF(A1766="","",IF(LEFT(A1766,4)="http",IFERROR(MID(A1766,FIND("/",A1766,FIND("//",A1766)+2),2000),"/"),A1766))</f>
        <v/>
      </c>
      <c r="H1766">
        <f>IF(G1766="","",IFERROR(LEFT(SUBSTITUTE(G1766,"#","?"),FIND("?",SUBSTITUTE(G1766,"#","?"))-1),G1766))</f>
        <v/>
      </c>
      <c r="I1766">
        <f>IF(H1766="","",LOWER(IF(AND(LEN(H1766)&gt;1,RIGHT(H1766,1)="/"),LEFT(H1766,LEN(H1766)-1),H1766)))</f>
        <v/>
      </c>
      <c r="J1766">
        <f>IF(I1766="","",IFERROR(N(INDEX($A1766:$E1766,1,Rules!$H$16)),0))</f>
        <v/>
      </c>
      <c r="K1766">
        <f>IF(I1766="","",IFERROR(N(INDEX($A1766:$E1766,1,Rules!$H$17)),0))</f>
        <v/>
      </c>
      <c r="L1766">
        <f>IF(I1766="","",IFERROR(N(INDEX($A1766:$E1766,1,Rules!$H$18))*K1766,0))</f>
        <v/>
      </c>
      <c r="M1766">
        <f>IF(I1766="","",IF(COUNTIF(Crawl!$EC$2:$EC$2001,I1766)&gt;0,"Yes","No"))</f>
        <v/>
      </c>
    </row>
    <row r="1767">
      <c r="G1767">
        <f>IF(A1767="","",IF(LEFT(A1767,4)="http",IFERROR(MID(A1767,FIND("/",A1767,FIND("//",A1767)+2),2000),"/"),A1767))</f>
        <v/>
      </c>
      <c r="H1767">
        <f>IF(G1767="","",IFERROR(LEFT(SUBSTITUTE(G1767,"#","?"),FIND("?",SUBSTITUTE(G1767,"#","?"))-1),G1767))</f>
        <v/>
      </c>
      <c r="I1767">
        <f>IF(H1767="","",LOWER(IF(AND(LEN(H1767)&gt;1,RIGHT(H1767,1)="/"),LEFT(H1767,LEN(H1767)-1),H1767)))</f>
        <v/>
      </c>
      <c r="J1767">
        <f>IF(I1767="","",IFERROR(N(INDEX($A1767:$E1767,1,Rules!$H$16)),0))</f>
        <v/>
      </c>
      <c r="K1767">
        <f>IF(I1767="","",IFERROR(N(INDEX($A1767:$E1767,1,Rules!$H$17)),0))</f>
        <v/>
      </c>
      <c r="L1767">
        <f>IF(I1767="","",IFERROR(N(INDEX($A1767:$E1767,1,Rules!$H$18))*K1767,0))</f>
        <v/>
      </c>
      <c r="M1767">
        <f>IF(I1767="","",IF(COUNTIF(Crawl!$EC$2:$EC$2001,I1767)&gt;0,"Yes","No"))</f>
        <v/>
      </c>
    </row>
    <row r="1768">
      <c r="G1768">
        <f>IF(A1768="","",IF(LEFT(A1768,4)="http",IFERROR(MID(A1768,FIND("/",A1768,FIND("//",A1768)+2),2000),"/"),A1768))</f>
        <v/>
      </c>
      <c r="H1768">
        <f>IF(G1768="","",IFERROR(LEFT(SUBSTITUTE(G1768,"#","?"),FIND("?",SUBSTITUTE(G1768,"#","?"))-1),G1768))</f>
        <v/>
      </c>
      <c r="I1768">
        <f>IF(H1768="","",LOWER(IF(AND(LEN(H1768)&gt;1,RIGHT(H1768,1)="/"),LEFT(H1768,LEN(H1768)-1),H1768)))</f>
        <v/>
      </c>
      <c r="J1768">
        <f>IF(I1768="","",IFERROR(N(INDEX($A1768:$E1768,1,Rules!$H$16)),0))</f>
        <v/>
      </c>
      <c r="K1768">
        <f>IF(I1768="","",IFERROR(N(INDEX($A1768:$E1768,1,Rules!$H$17)),0))</f>
        <v/>
      </c>
      <c r="L1768">
        <f>IF(I1768="","",IFERROR(N(INDEX($A1768:$E1768,1,Rules!$H$18))*K1768,0))</f>
        <v/>
      </c>
      <c r="M1768">
        <f>IF(I1768="","",IF(COUNTIF(Crawl!$EC$2:$EC$2001,I1768)&gt;0,"Yes","No"))</f>
        <v/>
      </c>
    </row>
    <row r="1769">
      <c r="G1769">
        <f>IF(A1769="","",IF(LEFT(A1769,4)="http",IFERROR(MID(A1769,FIND("/",A1769,FIND("//",A1769)+2),2000),"/"),A1769))</f>
        <v/>
      </c>
      <c r="H1769">
        <f>IF(G1769="","",IFERROR(LEFT(SUBSTITUTE(G1769,"#","?"),FIND("?",SUBSTITUTE(G1769,"#","?"))-1),G1769))</f>
        <v/>
      </c>
      <c r="I1769">
        <f>IF(H1769="","",LOWER(IF(AND(LEN(H1769)&gt;1,RIGHT(H1769,1)="/"),LEFT(H1769,LEN(H1769)-1),H1769)))</f>
        <v/>
      </c>
      <c r="J1769">
        <f>IF(I1769="","",IFERROR(N(INDEX($A1769:$E1769,1,Rules!$H$16)),0))</f>
        <v/>
      </c>
      <c r="K1769">
        <f>IF(I1769="","",IFERROR(N(INDEX($A1769:$E1769,1,Rules!$H$17)),0))</f>
        <v/>
      </c>
      <c r="L1769">
        <f>IF(I1769="","",IFERROR(N(INDEX($A1769:$E1769,1,Rules!$H$18))*K1769,0))</f>
        <v/>
      </c>
      <c r="M1769">
        <f>IF(I1769="","",IF(COUNTIF(Crawl!$EC$2:$EC$2001,I1769)&gt;0,"Yes","No"))</f>
        <v/>
      </c>
    </row>
    <row r="1770">
      <c r="G1770">
        <f>IF(A1770="","",IF(LEFT(A1770,4)="http",IFERROR(MID(A1770,FIND("/",A1770,FIND("//",A1770)+2),2000),"/"),A1770))</f>
        <v/>
      </c>
      <c r="H1770">
        <f>IF(G1770="","",IFERROR(LEFT(SUBSTITUTE(G1770,"#","?"),FIND("?",SUBSTITUTE(G1770,"#","?"))-1),G1770))</f>
        <v/>
      </c>
      <c r="I1770">
        <f>IF(H1770="","",LOWER(IF(AND(LEN(H1770)&gt;1,RIGHT(H1770,1)="/"),LEFT(H1770,LEN(H1770)-1),H1770)))</f>
        <v/>
      </c>
      <c r="J1770">
        <f>IF(I1770="","",IFERROR(N(INDEX($A1770:$E1770,1,Rules!$H$16)),0))</f>
        <v/>
      </c>
      <c r="K1770">
        <f>IF(I1770="","",IFERROR(N(INDEX($A1770:$E1770,1,Rules!$H$17)),0))</f>
        <v/>
      </c>
      <c r="L1770">
        <f>IF(I1770="","",IFERROR(N(INDEX($A1770:$E1770,1,Rules!$H$18))*K1770,0))</f>
        <v/>
      </c>
      <c r="M1770">
        <f>IF(I1770="","",IF(COUNTIF(Crawl!$EC$2:$EC$2001,I1770)&gt;0,"Yes","No"))</f>
        <v/>
      </c>
    </row>
    <row r="1771">
      <c r="G1771">
        <f>IF(A1771="","",IF(LEFT(A1771,4)="http",IFERROR(MID(A1771,FIND("/",A1771,FIND("//",A1771)+2),2000),"/"),A1771))</f>
        <v/>
      </c>
      <c r="H1771">
        <f>IF(G1771="","",IFERROR(LEFT(SUBSTITUTE(G1771,"#","?"),FIND("?",SUBSTITUTE(G1771,"#","?"))-1),G1771))</f>
        <v/>
      </c>
      <c r="I1771">
        <f>IF(H1771="","",LOWER(IF(AND(LEN(H1771)&gt;1,RIGHT(H1771,1)="/"),LEFT(H1771,LEN(H1771)-1),H1771)))</f>
        <v/>
      </c>
      <c r="J1771">
        <f>IF(I1771="","",IFERROR(N(INDEX($A1771:$E1771,1,Rules!$H$16)),0))</f>
        <v/>
      </c>
      <c r="K1771">
        <f>IF(I1771="","",IFERROR(N(INDEX($A1771:$E1771,1,Rules!$H$17)),0))</f>
        <v/>
      </c>
      <c r="L1771">
        <f>IF(I1771="","",IFERROR(N(INDEX($A1771:$E1771,1,Rules!$H$18))*K1771,0))</f>
        <v/>
      </c>
      <c r="M1771">
        <f>IF(I1771="","",IF(COUNTIF(Crawl!$EC$2:$EC$2001,I1771)&gt;0,"Yes","No"))</f>
        <v/>
      </c>
    </row>
    <row r="1772">
      <c r="G1772">
        <f>IF(A1772="","",IF(LEFT(A1772,4)="http",IFERROR(MID(A1772,FIND("/",A1772,FIND("//",A1772)+2),2000),"/"),A1772))</f>
        <v/>
      </c>
      <c r="H1772">
        <f>IF(G1772="","",IFERROR(LEFT(SUBSTITUTE(G1772,"#","?"),FIND("?",SUBSTITUTE(G1772,"#","?"))-1),G1772))</f>
        <v/>
      </c>
      <c r="I1772">
        <f>IF(H1772="","",LOWER(IF(AND(LEN(H1772)&gt;1,RIGHT(H1772,1)="/"),LEFT(H1772,LEN(H1772)-1),H1772)))</f>
        <v/>
      </c>
      <c r="J1772">
        <f>IF(I1772="","",IFERROR(N(INDEX($A1772:$E1772,1,Rules!$H$16)),0))</f>
        <v/>
      </c>
      <c r="K1772">
        <f>IF(I1772="","",IFERROR(N(INDEX($A1772:$E1772,1,Rules!$H$17)),0))</f>
        <v/>
      </c>
      <c r="L1772">
        <f>IF(I1772="","",IFERROR(N(INDEX($A1772:$E1772,1,Rules!$H$18))*K1772,0))</f>
        <v/>
      </c>
      <c r="M1772">
        <f>IF(I1772="","",IF(COUNTIF(Crawl!$EC$2:$EC$2001,I1772)&gt;0,"Yes","No"))</f>
        <v/>
      </c>
    </row>
    <row r="1773">
      <c r="G1773">
        <f>IF(A1773="","",IF(LEFT(A1773,4)="http",IFERROR(MID(A1773,FIND("/",A1773,FIND("//",A1773)+2),2000),"/"),A1773))</f>
        <v/>
      </c>
      <c r="H1773">
        <f>IF(G1773="","",IFERROR(LEFT(SUBSTITUTE(G1773,"#","?"),FIND("?",SUBSTITUTE(G1773,"#","?"))-1),G1773))</f>
        <v/>
      </c>
      <c r="I1773">
        <f>IF(H1773="","",LOWER(IF(AND(LEN(H1773)&gt;1,RIGHT(H1773,1)="/"),LEFT(H1773,LEN(H1773)-1),H1773)))</f>
        <v/>
      </c>
      <c r="J1773">
        <f>IF(I1773="","",IFERROR(N(INDEX($A1773:$E1773,1,Rules!$H$16)),0))</f>
        <v/>
      </c>
      <c r="K1773">
        <f>IF(I1773="","",IFERROR(N(INDEX($A1773:$E1773,1,Rules!$H$17)),0))</f>
        <v/>
      </c>
      <c r="L1773">
        <f>IF(I1773="","",IFERROR(N(INDEX($A1773:$E1773,1,Rules!$H$18))*K1773,0))</f>
        <v/>
      </c>
      <c r="M1773">
        <f>IF(I1773="","",IF(COUNTIF(Crawl!$EC$2:$EC$2001,I1773)&gt;0,"Yes","No"))</f>
        <v/>
      </c>
    </row>
    <row r="1774">
      <c r="G1774">
        <f>IF(A1774="","",IF(LEFT(A1774,4)="http",IFERROR(MID(A1774,FIND("/",A1774,FIND("//",A1774)+2),2000),"/"),A1774))</f>
        <v/>
      </c>
      <c r="H1774">
        <f>IF(G1774="","",IFERROR(LEFT(SUBSTITUTE(G1774,"#","?"),FIND("?",SUBSTITUTE(G1774,"#","?"))-1),G1774))</f>
        <v/>
      </c>
      <c r="I1774">
        <f>IF(H1774="","",LOWER(IF(AND(LEN(H1774)&gt;1,RIGHT(H1774,1)="/"),LEFT(H1774,LEN(H1774)-1),H1774)))</f>
        <v/>
      </c>
      <c r="J1774">
        <f>IF(I1774="","",IFERROR(N(INDEX($A1774:$E1774,1,Rules!$H$16)),0))</f>
        <v/>
      </c>
      <c r="K1774">
        <f>IF(I1774="","",IFERROR(N(INDEX($A1774:$E1774,1,Rules!$H$17)),0))</f>
        <v/>
      </c>
      <c r="L1774">
        <f>IF(I1774="","",IFERROR(N(INDEX($A1774:$E1774,1,Rules!$H$18))*K1774,0))</f>
        <v/>
      </c>
      <c r="M1774">
        <f>IF(I1774="","",IF(COUNTIF(Crawl!$EC$2:$EC$2001,I1774)&gt;0,"Yes","No"))</f>
        <v/>
      </c>
    </row>
    <row r="1775">
      <c r="G1775">
        <f>IF(A1775="","",IF(LEFT(A1775,4)="http",IFERROR(MID(A1775,FIND("/",A1775,FIND("//",A1775)+2),2000),"/"),A1775))</f>
        <v/>
      </c>
      <c r="H1775">
        <f>IF(G1775="","",IFERROR(LEFT(SUBSTITUTE(G1775,"#","?"),FIND("?",SUBSTITUTE(G1775,"#","?"))-1),G1775))</f>
        <v/>
      </c>
      <c r="I1775">
        <f>IF(H1775="","",LOWER(IF(AND(LEN(H1775)&gt;1,RIGHT(H1775,1)="/"),LEFT(H1775,LEN(H1775)-1),H1775)))</f>
        <v/>
      </c>
      <c r="J1775">
        <f>IF(I1775="","",IFERROR(N(INDEX($A1775:$E1775,1,Rules!$H$16)),0))</f>
        <v/>
      </c>
      <c r="K1775">
        <f>IF(I1775="","",IFERROR(N(INDEX($A1775:$E1775,1,Rules!$H$17)),0))</f>
        <v/>
      </c>
      <c r="L1775">
        <f>IF(I1775="","",IFERROR(N(INDEX($A1775:$E1775,1,Rules!$H$18))*K1775,0))</f>
        <v/>
      </c>
      <c r="M1775">
        <f>IF(I1775="","",IF(COUNTIF(Crawl!$EC$2:$EC$2001,I1775)&gt;0,"Yes","No"))</f>
        <v/>
      </c>
    </row>
    <row r="1776">
      <c r="G1776">
        <f>IF(A1776="","",IF(LEFT(A1776,4)="http",IFERROR(MID(A1776,FIND("/",A1776,FIND("//",A1776)+2),2000),"/"),A1776))</f>
        <v/>
      </c>
      <c r="H1776">
        <f>IF(G1776="","",IFERROR(LEFT(SUBSTITUTE(G1776,"#","?"),FIND("?",SUBSTITUTE(G1776,"#","?"))-1),G1776))</f>
        <v/>
      </c>
      <c r="I1776">
        <f>IF(H1776="","",LOWER(IF(AND(LEN(H1776)&gt;1,RIGHT(H1776,1)="/"),LEFT(H1776,LEN(H1776)-1),H1776)))</f>
        <v/>
      </c>
      <c r="J1776">
        <f>IF(I1776="","",IFERROR(N(INDEX($A1776:$E1776,1,Rules!$H$16)),0))</f>
        <v/>
      </c>
      <c r="K1776">
        <f>IF(I1776="","",IFERROR(N(INDEX($A1776:$E1776,1,Rules!$H$17)),0))</f>
        <v/>
      </c>
      <c r="L1776">
        <f>IF(I1776="","",IFERROR(N(INDEX($A1776:$E1776,1,Rules!$H$18))*K1776,0))</f>
        <v/>
      </c>
      <c r="M1776">
        <f>IF(I1776="","",IF(COUNTIF(Crawl!$EC$2:$EC$2001,I1776)&gt;0,"Yes","No"))</f>
        <v/>
      </c>
    </row>
    <row r="1777">
      <c r="G1777">
        <f>IF(A1777="","",IF(LEFT(A1777,4)="http",IFERROR(MID(A1777,FIND("/",A1777,FIND("//",A1777)+2),2000),"/"),A1777))</f>
        <v/>
      </c>
      <c r="H1777">
        <f>IF(G1777="","",IFERROR(LEFT(SUBSTITUTE(G1777,"#","?"),FIND("?",SUBSTITUTE(G1777,"#","?"))-1),G1777))</f>
        <v/>
      </c>
      <c r="I1777">
        <f>IF(H1777="","",LOWER(IF(AND(LEN(H1777)&gt;1,RIGHT(H1777,1)="/"),LEFT(H1777,LEN(H1777)-1),H1777)))</f>
        <v/>
      </c>
      <c r="J1777">
        <f>IF(I1777="","",IFERROR(N(INDEX($A1777:$E1777,1,Rules!$H$16)),0))</f>
        <v/>
      </c>
      <c r="K1777">
        <f>IF(I1777="","",IFERROR(N(INDEX($A1777:$E1777,1,Rules!$H$17)),0))</f>
        <v/>
      </c>
      <c r="L1777">
        <f>IF(I1777="","",IFERROR(N(INDEX($A1777:$E1777,1,Rules!$H$18))*K1777,0))</f>
        <v/>
      </c>
      <c r="M1777">
        <f>IF(I1777="","",IF(COUNTIF(Crawl!$EC$2:$EC$2001,I1777)&gt;0,"Yes","No"))</f>
        <v/>
      </c>
    </row>
    <row r="1778">
      <c r="G1778">
        <f>IF(A1778="","",IF(LEFT(A1778,4)="http",IFERROR(MID(A1778,FIND("/",A1778,FIND("//",A1778)+2),2000),"/"),A1778))</f>
        <v/>
      </c>
      <c r="H1778">
        <f>IF(G1778="","",IFERROR(LEFT(SUBSTITUTE(G1778,"#","?"),FIND("?",SUBSTITUTE(G1778,"#","?"))-1),G1778))</f>
        <v/>
      </c>
      <c r="I1778">
        <f>IF(H1778="","",LOWER(IF(AND(LEN(H1778)&gt;1,RIGHT(H1778,1)="/"),LEFT(H1778,LEN(H1778)-1),H1778)))</f>
        <v/>
      </c>
      <c r="J1778">
        <f>IF(I1778="","",IFERROR(N(INDEX($A1778:$E1778,1,Rules!$H$16)),0))</f>
        <v/>
      </c>
      <c r="K1778">
        <f>IF(I1778="","",IFERROR(N(INDEX($A1778:$E1778,1,Rules!$H$17)),0))</f>
        <v/>
      </c>
      <c r="L1778">
        <f>IF(I1778="","",IFERROR(N(INDEX($A1778:$E1778,1,Rules!$H$18))*K1778,0))</f>
        <v/>
      </c>
      <c r="M1778">
        <f>IF(I1778="","",IF(COUNTIF(Crawl!$EC$2:$EC$2001,I1778)&gt;0,"Yes","No"))</f>
        <v/>
      </c>
    </row>
    <row r="1779">
      <c r="G1779">
        <f>IF(A1779="","",IF(LEFT(A1779,4)="http",IFERROR(MID(A1779,FIND("/",A1779,FIND("//",A1779)+2),2000),"/"),A1779))</f>
        <v/>
      </c>
      <c r="H1779">
        <f>IF(G1779="","",IFERROR(LEFT(SUBSTITUTE(G1779,"#","?"),FIND("?",SUBSTITUTE(G1779,"#","?"))-1),G1779))</f>
        <v/>
      </c>
      <c r="I1779">
        <f>IF(H1779="","",LOWER(IF(AND(LEN(H1779)&gt;1,RIGHT(H1779,1)="/"),LEFT(H1779,LEN(H1779)-1),H1779)))</f>
        <v/>
      </c>
      <c r="J1779">
        <f>IF(I1779="","",IFERROR(N(INDEX($A1779:$E1779,1,Rules!$H$16)),0))</f>
        <v/>
      </c>
      <c r="K1779">
        <f>IF(I1779="","",IFERROR(N(INDEX($A1779:$E1779,1,Rules!$H$17)),0))</f>
        <v/>
      </c>
      <c r="L1779">
        <f>IF(I1779="","",IFERROR(N(INDEX($A1779:$E1779,1,Rules!$H$18))*K1779,0))</f>
        <v/>
      </c>
      <c r="M1779">
        <f>IF(I1779="","",IF(COUNTIF(Crawl!$EC$2:$EC$2001,I1779)&gt;0,"Yes","No"))</f>
        <v/>
      </c>
    </row>
    <row r="1780">
      <c r="G1780">
        <f>IF(A1780="","",IF(LEFT(A1780,4)="http",IFERROR(MID(A1780,FIND("/",A1780,FIND("//",A1780)+2),2000),"/"),A1780))</f>
        <v/>
      </c>
      <c r="H1780">
        <f>IF(G1780="","",IFERROR(LEFT(SUBSTITUTE(G1780,"#","?"),FIND("?",SUBSTITUTE(G1780,"#","?"))-1),G1780))</f>
        <v/>
      </c>
      <c r="I1780">
        <f>IF(H1780="","",LOWER(IF(AND(LEN(H1780)&gt;1,RIGHT(H1780,1)="/"),LEFT(H1780,LEN(H1780)-1),H1780)))</f>
        <v/>
      </c>
      <c r="J1780">
        <f>IF(I1780="","",IFERROR(N(INDEX($A1780:$E1780,1,Rules!$H$16)),0))</f>
        <v/>
      </c>
      <c r="K1780">
        <f>IF(I1780="","",IFERROR(N(INDEX($A1780:$E1780,1,Rules!$H$17)),0))</f>
        <v/>
      </c>
      <c r="L1780">
        <f>IF(I1780="","",IFERROR(N(INDEX($A1780:$E1780,1,Rules!$H$18))*K1780,0))</f>
        <v/>
      </c>
      <c r="M1780">
        <f>IF(I1780="","",IF(COUNTIF(Crawl!$EC$2:$EC$2001,I1780)&gt;0,"Yes","No"))</f>
        <v/>
      </c>
    </row>
    <row r="1781">
      <c r="G1781">
        <f>IF(A1781="","",IF(LEFT(A1781,4)="http",IFERROR(MID(A1781,FIND("/",A1781,FIND("//",A1781)+2),2000),"/"),A1781))</f>
        <v/>
      </c>
      <c r="H1781">
        <f>IF(G1781="","",IFERROR(LEFT(SUBSTITUTE(G1781,"#","?"),FIND("?",SUBSTITUTE(G1781,"#","?"))-1),G1781))</f>
        <v/>
      </c>
      <c r="I1781">
        <f>IF(H1781="","",LOWER(IF(AND(LEN(H1781)&gt;1,RIGHT(H1781,1)="/"),LEFT(H1781,LEN(H1781)-1),H1781)))</f>
        <v/>
      </c>
      <c r="J1781">
        <f>IF(I1781="","",IFERROR(N(INDEX($A1781:$E1781,1,Rules!$H$16)),0))</f>
        <v/>
      </c>
      <c r="K1781">
        <f>IF(I1781="","",IFERROR(N(INDEX($A1781:$E1781,1,Rules!$H$17)),0))</f>
        <v/>
      </c>
      <c r="L1781">
        <f>IF(I1781="","",IFERROR(N(INDEX($A1781:$E1781,1,Rules!$H$18))*K1781,0))</f>
        <v/>
      </c>
      <c r="M1781">
        <f>IF(I1781="","",IF(COUNTIF(Crawl!$EC$2:$EC$2001,I1781)&gt;0,"Yes","No"))</f>
        <v/>
      </c>
    </row>
    <row r="1782">
      <c r="G1782">
        <f>IF(A1782="","",IF(LEFT(A1782,4)="http",IFERROR(MID(A1782,FIND("/",A1782,FIND("//",A1782)+2),2000),"/"),A1782))</f>
        <v/>
      </c>
      <c r="H1782">
        <f>IF(G1782="","",IFERROR(LEFT(SUBSTITUTE(G1782,"#","?"),FIND("?",SUBSTITUTE(G1782,"#","?"))-1),G1782))</f>
        <v/>
      </c>
      <c r="I1782">
        <f>IF(H1782="","",LOWER(IF(AND(LEN(H1782)&gt;1,RIGHT(H1782,1)="/"),LEFT(H1782,LEN(H1782)-1),H1782)))</f>
        <v/>
      </c>
      <c r="J1782">
        <f>IF(I1782="","",IFERROR(N(INDEX($A1782:$E1782,1,Rules!$H$16)),0))</f>
        <v/>
      </c>
      <c r="K1782">
        <f>IF(I1782="","",IFERROR(N(INDEX($A1782:$E1782,1,Rules!$H$17)),0))</f>
        <v/>
      </c>
      <c r="L1782">
        <f>IF(I1782="","",IFERROR(N(INDEX($A1782:$E1782,1,Rules!$H$18))*K1782,0))</f>
        <v/>
      </c>
      <c r="M1782">
        <f>IF(I1782="","",IF(COUNTIF(Crawl!$EC$2:$EC$2001,I1782)&gt;0,"Yes","No"))</f>
        <v/>
      </c>
    </row>
    <row r="1783">
      <c r="G1783">
        <f>IF(A1783="","",IF(LEFT(A1783,4)="http",IFERROR(MID(A1783,FIND("/",A1783,FIND("//",A1783)+2),2000),"/"),A1783))</f>
        <v/>
      </c>
      <c r="H1783">
        <f>IF(G1783="","",IFERROR(LEFT(SUBSTITUTE(G1783,"#","?"),FIND("?",SUBSTITUTE(G1783,"#","?"))-1),G1783))</f>
        <v/>
      </c>
      <c r="I1783">
        <f>IF(H1783="","",LOWER(IF(AND(LEN(H1783)&gt;1,RIGHT(H1783,1)="/"),LEFT(H1783,LEN(H1783)-1),H1783)))</f>
        <v/>
      </c>
      <c r="J1783">
        <f>IF(I1783="","",IFERROR(N(INDEX($A1783:$E1783,1,Rules!$H$16)),0))</f>
        <v/>
      </c>
      <c r="K1783">
        <f>IF(I1783="","",IFERROR(N(INDEX($A1783:$E1783,1,Rules!$H$17)),0))</f>
        <v/>
      </c>
      <c r="L1783">
        <f>IF(I1783="","",IFERROR(N(INDEX($A1783:$E1783,1,Rules!$H$18))*K1783,0))</f>
        <v/>
      </c>
      <c r="M1783">
        <f>IF(I1783="","",IF(COUNTIF(Crawl!$EC$2:$EC$2001,I1783)&gt;0,"Yes","No"))</f>
        <v/>
      </c>
    </row>
    <row r="1784">
      <c r="G1784">
        <f>IF(A1784="","",IF(LEFT(A1784,4)="http",IFERROR(MID(A1784,FIND("/",A1784,FIND("//",A1784)+2),2000),"/"),A1784))</f>
        <v/>
      </c>
      <c r="H1784">
        <f>IF(G1784="","",IFERROR(LEFT(SUBSTITUTE(G1784,"#","?"),FIND("?",SUBSTITUTE(G1784,"#","?"))-1),G1784))</f>
        <v/>
      </c>
      <c r="I1784">
        <f>IF(H1784="","",LOWER(IF(AND(LEN(H1784)&gt;1,RIGHT(H1784,1)="/"),LEFT(H1784,LEN(H1784)-1),H1784)))</f>
        <v/>
      </c>
      <c r="J1784">
        <f>IF(I1784="","",IFERROR(N(INDEX($A1784:$E1784,1,Rules!$H$16)),0))</f>
        <v/>
      </c>
      <c r="K1784">
        <f>IF(I1784="","",IFERROR(N(INDEX($A1784:$E1784,1,Rules!$H$17)),0))</f>
        <v/>
      </c>
      <c r="L1784">
        <f>IF(I1784="","",IFERROR(N(INDEX($A1784:$E1784,1,Rules!$H$18))*K1784,0))</f>
        <v/>
      </c>
      <c r="M1784">
        <f>IF(I1784="","",IF(COUNTIF(Crawl!$EC$2:$EC$2001,I1784)&gt;0,"Yes","No"))</f>
        <v/>
      </c>
    </row>
    <row r="1785">
      <c r="G1785">
        <f>IF(A1785="","",IF(LEFT(A1785,4)="http",IFERROR(MID(A1785,FIND("/",A1785,FIND("//",A1785)+2),2000),"/"),A1785))</f>
        <v/>
      </c>
      <c r="H1785">
        <f>IF(G1785="","",IFERROR(LEFT(SUBSTITUTE(G1785,"#","?"),FIND("?",SUBSTITUTE(G1785,"#","?"))-1),G1785))</f>
        <v/>
      </c>
      <c r="I1785">
        <f>IF(H1785="","",LOWER(IF(AND(LEN(H1785)&gt;1,RIGHT(H1785,1)="/"),LEFT(H1785,LEN(H1785)-1),H1785)))</f>
        <v/>
      </c>
      <c r="J1785">
        <f>IF(I1785="","",IFERROR(N(INDEX($A1785:$E1785,1,Rules!$H$16)),0))</f>
        <v/>
      </c>
      <c r="K1785">
        <f>IF(I1785="","",IFERROR(N(INDEX($A1785:$E1785,1,Rules!$H$17)),0))</f>
        <v/>
      </c>
      <c r="L1785">
        <f>IF(I1785="","",IFERROR(N(INDEX($A1785:$E1785,1,Rules!$H$18))*K1785,0))</f>
        <v/>
      </c>
      <c r="M1785">
        <f>IF(I1785="","",IF(COUNTIF(Crawl!$EC$2:$EC$2001,I1785)&gt;0,"Yes","No"))</f>
        <v/>
      </c>
    </row>
    <row r="1786">
      <c r="G1786">
        <f>IF(A1786="","",IF(LEFT(A1786,4)="http",IFERROR(MID(A1786,FIND("/",A1786,FIND("//",A1786)+2),2000),"/"),A1786))</f>
        <v/>
      </c>
      <c r="H1786">
        <f>IF(G1786="","",IFERROR(LEFT(SUBSTITUTE(G1786,"#","?"),FIND("?",SUBSTITUTE(G1786,"#","?"))-1),G1786))</f>
        <v/>
      </c>
      <c r="I1786">
        <f>IF(H1786="","",LOWER(IF(AND(LEN(H1786)&gt;1,RIGHT(H1786,1)="/"),LEFT(H1786,LEN(H1786)-1),H1786)))</f>
        <v/>
      </c>
      <c r="J1786">
        <f>IF(I1786="","",IFERROR(N(INDEX($A1786:$E1786,1,Rules!$H$16)),0))</f>
        <v/>
      </c>
      <c r="K1786">
        <f>IF(I1786="","",IFERROR(N(INDEX($A1786:$E1786,1,Rules!$H$17)),0))</f>
        <v/>
      </c>
      <c r="L1786">
        <f>IF(I1786="","",IFERROR(N(INDEX($A1786:$E1786,1,Rules!$H$18))*K1786,0))</f>
        <v/>
      </c>
      <c r="M1786">
        <f>IF(I1786="","",IF(COUNTIF(Crawl!$EC$2:$EC$2001,I1786)&gt;0,"Yes","No"))</f>
        <v/>
      </c>
    </row>
    <row r="1787">
      <c r="G1787">
        <f>IF(A1787="","",IF(LEFT(A1787,4)="http",IFERROR(MID(A1787,FIND("/",A1787,FIND("//",A1787)+2),2000),"/"),A1787))</f>
        <v/>
      </c>
      <c r="H1787">
        <f>IF(G1787="","",IFERROR(LEFT(SUBSTITUTE(G1787,"#","?"),FIND("?",SUBSTITUTE(G1787,"#","?"))-1),G1787))</f>
        <v/>
      </c>
      <c r="I1787">
        <f>IF(H1787="","",LOWER(IF(AND(LEN(H1787)&gt;1,RIGHT(H1787,1)="/"),LEFT(H1787,LEN(H1787)-1),H1787)))</f>
        <v/>
      </c>
      <c r="J1787">
        <f>IF(I1787="","",IFERROR(N(INDEX($A1787:$E1787,1,Rules!$H$16)),0))</f>
        <v/>
      </c>
      <c r="K1787">
        <f>IF(I1787="","",IFERROR(N(INDEX($A1787:$E1787,1,Rules!$H$17)),0))</f>
        <v/>
      </c>
      <c r="L1787">
        <f>IF(I1787="","",IFERROR(N(INDEX($A1787:$E1787,1,Rules!$H$18))*K1787,0))</f>
        <v/>
      </c>
      <c r="M1787">
        <f>IF(I1787="","",IF(COUNTIF(Crawl!$EC$2:$EC$2001,I1787)&gt;0,"Yes","No"))</f>
        <v/>
      </c>
    </row>
    <row r="1788">
      <c r="G1788">
        <f>IF(A1788="","",IF(LEFT(A1788,4)="http",IFERROR(MID(A1788,FIND("/",A1788,FIND("//",A1788)+2),2000),"/"),A1788))</f>
        <v/>
      </c>
      <c r="H1788">
        <f>IF(G1788="","",IFERROR(LEFT(SUBSTITUTE(G1788,"#","?"),FIND("?",SUBSTITUTE(G1788,"#","?"))-1),G1788))</f>
        <v/>
      </c>
      <c r="I1788">
        <f>IF(H1788="","",LOWER(IF(AND(LEN(H1788)&gt;1,RIGHT(H1788,1)="/"),LEFT(H1788,LEN(H1788)-1),H1788)))</f>
        <v/>
      </c>
      <c r="J1788">
        <f>IF(I1788="","",IFERROR(N(INDEX($A1788:$E1788,1,Rules!$H$16)),0))</f>
        <v/>
      </c>
      <c r="K1788">
        <f>IF(I1788="","",IFERROR(N(INDEX($A1788:$E1788,1,Rules!$H$17)),0))</f>
        <v/>
      </c>
      <c r="L1788">
        <f>IF(I1788="","",IFERROR(N(INDEX($A1788:$E1788,1,Rules!$H$18))*K1788,0))</f>
        <v/>
      </c>
      <c r="M1788">
        <f>IF(I1788="","",IF(COUNTIF(Crawl!$EC$2:$EC$2001,I1788)&gt;0,"Yes","No"))</f>
        <v/>
      </c>
    </row>
    <row r="1789">
      <c r="G1789">
        <f>IF(A1789="","",IF(LEFT(A1789,4)="http",IFERROR(MID(A1789,FIND("/",A1789,FIND("//",A1789)+2),2000),"/"),A1789))</f>
        <v/>
      </c>
      <c r="H1789">
        <f>IF(G1789="","",IFERROR(LEFT(SUBSTITUTE(G1789,"#","?"),FIND("?",SUBSTITUTE(G1789,"#","?"))-1),G1789))</f>
        <v/>
      </c>
      <c r="I1789">
        <f>IF(H1789="","",LOWER(IF(AND(LEN(H1789)&gt;1,RIGHT(H1789,1)="/"),LEFT(H1789,LEN(H1789)-1),H1789)))</f>
        <v/>
      </c>
      <c r="J1789">
        <f>IF(I1789="","",IFERROR(N(INDEX($A1789:$E1789,1,Rules!$H$16)),0))</f>
        <v/>
      </c>
      <c r="K1789">
        <f>IF(I1789="","",IFERROR(N(INDEX($A1789:$E1789,1,Rules!$H$17)),0))</f>
        <v/>
      </c>
      <c r="L1789">
        <f>IF(I1789="","",IFERROR(N(INDEX($A1789:$E1789,1,Rules!$H$18))*K1789,0))</f>
        <v/>
      </c>
      <c r="M1789">
        <f>IF(I1789="","",IF(COUNTIF(Crawl!$EC$2:$EC$2001,I1789)&gt;0,"Yes","No"))</f>
        <v/>
      </c>
    </row>
    <row r="1790">
      <c r="G1790">
        <f>IF(A1790="","",IF(LEFT(A1790,4)="http",IFERROR(MID(A1790,FIND("/",A1790,FIND("//",A1790)+2),2000),"/"),A1790))</f>
        <v/>
      </c>
      <c r="H1790">
        <f>IF(G1790="","",IFERROR(LEFT(SUBSTITUTE(G1790,"#","?"),FIND("?",SUBSTITUTE(G1790,"#","?"))-1),G1790))</f>
        <v/>
      </c>
      <c r="I1790">
        <f>IF(H1790="","",LOWER(IF(AND(LEN(H1790)&gt;1,RIGHT(H1790,1)="/"),LEFT(H1790,LEN(H1790)-1),H1790)))</f>
        <v/>
      </c>
      <c r="J1790">
        <f>IF(I1790="","",IFERROR(N(INDEX($A1790:$E1790,1,Rules!$H$16)),0))</f>
        <v/>
      </c>
      <c r="K1790">
        <f>IF(I1790="","",IFERROR(N(INDEX($A1790:$E1790,1,Rules!$H$17)),0))</f>
        <v/>
      </c>
      <c r="L1790">
        <f>IF(I1790="","",IFERROR(N(INDEX($A1790:$E1790,1,Rules!$H$18))*K1790,0))</f>
        <v/>
      </c>
      <c r="M1790">
        <f>IF(I1790="","",IF(COUNTIF(Crawl!$EC$2:$EC$2001,I1790)&gt;0,"Yes","No"))</f>
        <v/>
      </c>
    </row>
    <row r="1791">
      <c r="G1791">
        <f>IF(A1791="","",IF(LEFT(A1791,4)="http",IFERROR(MID(A1791,FIND("/",A1791,FIND("//",A1791)+2),2000),"/"),A1791))</f>
        <v/>
      </c>
      <c r="H1791">
        <f>IF(G1791="","",IFERROR(LEFT(SUBSTITUTE(G1791,"#","?"),FIND("?",SUBSTITUTE(G1791,"#","?"))-1),G1791))</f>
        <v/>
      </c>
      <c r="I1791">
        <f>IF(H1791="","",LOWER(IF(AND(LEN(H1791)&gt;1,RIGHT(H1791,1)="/"),LEFT(H1791,LEN(H1791)-1),H1791)))</f>
        <v/>
      </c>
      <c r="J1791">
        <f>IF(I1791="","",IFERROR(N(INDEX($A1791:$E1791,1,Rules!$H$16)),0))</f>
        <v/>
      </c>
      <c r="K1791">
        <f>IF(I1791="","",IFERROR(N(INDEX($A1791:$E1791,1,Rules!$H$17)),0))</f>
        <v/>
      </c>
      <c r="L1791">
        <f>IF(I1791="","",IFERROR(N(INDEX($A1791:$E1791,1,Rules!$H$18))*K1791,0))</f>
        <v/>
      </c>
      <c r="M1791">
        <f>IF(I1791="","",IF(COUNTIF(Crawl!$EC$2:$EC$2001,I1791)&gt;0,"Yes","No"))</f>
        <v/>
      </c>
    </row>
    <row r="1792">
      <c r="G1792">
        <f>IF(A1792="","",IF(LEFT(A1792,4)="http",IFERROR(MID(A1792,FIND("/",A1792,FIND("//",A1792)+2),2000),"/"),A1792))</f>
        <v/>
      </c>
      <c r="H1792">
        <f>IF(G1792="","",IFERROR(LEFT(SUBSTITUTE(G1792,"#","?"),FIND("?",SUBSTITUTE(G1792,"#","?"))-1),G1792))</f>
        <v/>
      </c>
      <c r="I1792">
        <f>IF(H1792="","",LOWER(IF(AND(LEN(H1792)&gt;1,RIGHT(H1792,1)="/"),LEFT(H1792,LEN(H1792)-1),H1792)))</f>
        <v/>
      </c>
      <c r="J1792">
        <f>IF(I1792="","",IFERROR(N(INDEX($A1792:$E1792,1,Rules!$H$16)),0))</f>
        <v/>
      </c>
      <c r="K1792">
        <f>IF(I1792="","",IFERROR(N(INDEX($A1792:$E1792,1,Rules!$H$17)),0))</f>
        <v/>
      </c>
      <c r="L1792">
        <f>IF(I1792="","",IFERROR(N(INDEX($A1792:$E1792,1,Rules!$H$18))*K1792,0))</f>
        <v/>
      </c>
      <c r="M1792">
        <f>IF(I1792="","",IF(COUNTIF(Crawl!$EC$2:$EC$2001,I1792)&gt;0,"Yes","No"))</f>
        <v/>
      </c>
    </row>
    <row r="1793">
      <c r="G1793">
        <f>IF(A1793="","",IF(LEFT(A1793,4)="http",IFERROR(MID(A1793,FIND("/",A1793,FIND("//",A1793)+2),2000),"/"),A1793))</f>
        <v/>
      </c>
      <c r="H1793">
        <f>IF(G1793="","",IFERROR(LEFT(SUBSTITUTE(G1793,"#","?"),FIND("?",SUBSTITUTE(G1793,"#","?"))-1),G1793))</f>
        <v/>
      </c>
      <c r="I1793">
        <f>IF(H1793="","",LOWER(IF(AND(LEN(H1793)&gt;1,RIGHT(H1793,1)="/"),LEFT(H1793,LEN(H1793)-1),H1793)))</f>
        <v/>
      </c>
      <c r="J1793">
        <f>IF(I1793="","",IFERROR(N(INDEX($A1793:$E1793,1,Rules!$H$16)),0))</f>
        <v/>
      </c>
      <c r="K1793">
        <f>IF(I1793="","",IFERROR(N(INDEX($A1793:$E1793,1,Rules!$H$17)),0))</f>
        <v/>
      </c>
      <c r="L1793">
        <f>IF(I1793="","",IFERROR(N(INDEX($A1793:$E1793,1,Rules!$H$18))*K1793,0))</f>
        <v/>
      </c>
      <c r="M1793">
        <f>IF(I1793="","",IF(COUNTIF(Crawl!$EC$2:$EC$2001,I1793)&gt;0,"Yes","No"))</f>
        <v/>
      </c>
    </row>
    <row r="1794">
      <c r="G1794">
        <f>IF(A1794="","",IF(LEFT(A1794,4)="http",IFERROR(MID(A1794,FIND("/",A1794,FIND("//",A1794)+2),2000),"/"),A1794))</f>
        <v/>
      </c>
      <c r="H1794">
        <f>IF(G1794="","",IFERROR(LEFT(SUBSTITUTE(G1794,"#","?"),FIND("?",SUBSTITUTE(G1794,"#","?"))-1),G1794))</f>
        <v/>
      </c>
      <c r="I1794">
        <f>IF(H1794="","",LOWER(IF(AND(LEN(H1794)&gt;1,RIGHT(H1794,1)="/"),LEFT(H1794,LEN(H1794)-1),H1794)))</f>
        <v/>
      </c>
      <c r="J1794">
        <f>IF(I1794="","",IFERROR(N(INDEX($A1794:$E1794,1,Rules!$H$16)),0))</f>
        <v/>
      </c>
      <c r="K1794">
        <f>IF(I1794="","",IFERROR(N(INDEX($A1794:$E1794,1,Rules!$H$17)),0))</f>
        <v/>
      </c>
      <c r="L1794">
        <f>IF(I1794="","",IFERROR(N(INDEX($A1794:$E1794,1,Rules!$H$18))*K1794,0))</f>
        <v/>
      </c>
      <c r="M1794">
        <f>IF(I1794="","",IF(COUNTIF(Crawl!$EC$2:$EC$2001,I1794)&gt;0,"Yes","No"))</f>
        <v/>
      </c>
    </row>
    <row r="1795">
      <c r="G1795">
        <f>IF(A1795="","",IF(LEFT(A1795,4)="http",IFERROR(MID(A1795,FIND("/",A1795,FIND("//",A1795)+2),2000),"/"),A1795))</f>
        <v/>
      </c>
      <c r="H1795">
        <f>IF(G1795="","",IFERROR(LEFT(SUBSTITUTE(G1795,"#","?"),FIND("?",SUBSTITUTE(G1795,"#","?"))-1),G1795))</f>
        <v/>
      </c>
      <c r="I1795">
        <f>IF(H1795="","",LOWER(IF(AND(LEN(H1795)&gt;1,RIGHT(H1795,1)="/"),LEFT(H1795,LEN(H1795)-1),H1795)))</f>
        <v/>
      </c>
      <c r="J1795">
        <f>IF(I1795="","",IFERROR(N(INDEX($A1795:$E1795,1,Rules!$H$16)),0))</f>
        <v/>
      </c>
      <c r="K1795">
        <f>IF(I1795="","",IFERROR(N(INDEX($A1795:$E1795,1,Rules!$H$17)),0))</f>
        <v/>
      </c>
      <c r="L1795">
        <f>IF(I1795="","",IFERROR(N(INDEX($A1795:$E1795,1,Rules!$H$18))*K1795,0))</f>
        <v/>
      </c>
      <c r="M1795">
        <f>IF(I1795="","",IF(COUNTIF(Crawl!$EC$2:$EC$2001,I1795)&gt;0,"Yes","No"))</f>
        <v/>
      </c>
    </row>
    <row r="1796">
      <c r="G1796">
        <f>IF(A1796="","",IF(LEFT(A1796,4)="http",IFERROR(MID(A1796,FIND("/",A1796,FIND("//",A1796)+2),2000),"/"),A1796))</f>
        <v/>
      </c>
      <c r="H1796">
        <f>IF(G1796="","",IFERROR(LEFT(SUBSTITUTE(G1796,"#","?"),FIND("?",SUBSTITUTE(G1796,"#","?"))-1),G1796))</f>
        <v/>
      </c>
      <c r="I1796">
        <f>IF(H1796="","",LOWER(IF(AND(LEN(H1796)&gt;1,RIGHT(H1796,1)="/"),LEFT(H1796,LEN(H1796)-1),H1796)))</f>
        <v/>
      </c>
      <c r="J1796">
        <f>IF(I1796="","",IFERROR(N(INDEX($A1796:$E1796,1,Rules!$H$16)),0))</f>
        <v/>
      </c>
      <c r="K1796">
        <f>IF(I1796="","",IFERROR(N(INDEX($A1796:$E1796,1,Rules!$H$17)),0))</f>
        <v/>
      </c>
      <c r="L1796">
        <f>IF(I1796="","",IFERROR(N(INDEX($A1796:$E1796,1,Rules!$H$18))*K1796,0))</f>
        <v/>
      </c>
      <c r="M1796">
        <f>IF(I1796="","",IF(COUNTIF(Crawl!$EC$2:$EC$2001,I1796)&gt;0,"Yes","No"))</f>
        <v/>
      </c>
    </row>
    <row r="1797">
      <c r="G1797">
        <f>IF(A1797="","",IF(LEFT(A1797,4)="http",IFERROR(MID(A1797,FIND("/",A1797,FIND("//",A1797)+2),2000),"/"),A1797))</f>
        <v/>
      </c>
      <c r="H1797">
        <f>IF(G1797="","",IFERROR(LEFT(SUBSTITUTE(G1797,"#","?"),FIND("?",SUBSTITUTE(G1797,"#","?"))-1),G1797))</f>
        <v/>
      </c>
      <c r="I1797">
        <f>IF(H1797="","",LOWER(IF(AND(LEN(H1797)&gt;1,RIGHT(H1797,1)="/"),LEFT(H1797,LEN(H1797)-1),H1797)))</f>
        <v/>
      </c>
      <c r="J1797">
        <f>IF(I1797="","",IFERROR(N(INDEX($A1797:$E1797,1,Rules!$H$16)),0))</f>
        <v/>
      </c>
      <c r="K1797">
        <f>IF(I1797="","",IFERROR(N(INDEX($A1797:$E1797,1,Rules!$H$17)),0))</f>
        <v/>
      </c>
      <c r="L1797">
        <f>IF(I1797="","",IFERROR(N(INDEX($A1797:$E1797,1,Rules!$H$18))*K1797,0))</f>
        <v/>
      </c>
      <c r="M1797">
        <f>IF(I1797="","",IF(COUNTIF(Crawl!$EC$2:$EC$2001,I1797)&gt;0,"Yes","No"))</f>
        <v/>
      </c>
    </row>
    <row r="1798">
      <c r="G1798">
        <f>IF(A1798="","",IF(LEFT(A1798,4)="http",IFERROR(MID(A1798,FIND("/",A1798,FIND("//",A1798)+2),2000),"/"),A1798))</f>
        <v/>
      </c>
      <c r="H1798">
        <f>IF(G1798="","",IFERROR(LEFT(SUBSTITUTE(G1798,"#","?"),FIND("?",SUBSTITUTE(G1798,"#","?"))-1),G1798))</f>
        <v/>
      </c>
      <c r="I1798">
        <f>IF(H1798="","",LOWER(IF(AND(LEN(H1798)&gt;1,RIGHT(H1798,1)="/"),LEFT(H1798,LEN(H1798)-1),H1798)))</f>
        <v/>
      </c>
      <c r="J1798">
        <f>IF(I1798="","",IFERROR(N(INDEX($A1798:$E1798,1,Rules!$H$16)),0))</f>
        <v/>
      </c>
      <c r="K1798">
        <f>IF(I1798="","",IFERROR(N(INDEX($A1798:$E1798,1,Rules!$H$17)),0))</f>
        <v/>
      </c>
      <c r="L1798">
        <f>IF(I1798="","",IFERROR(N(INDEX($A1798:$E1798,1,Rules!$H$18))*K1798,0))</f>
        <v/>
      </c>
      <c r="M1798">
        <f>IF(I1798="","",IF(COUNTIF(Crawl!$EC$2:$EC$2001,I1798)&gt;0,"Yes","No"))</f>
        <v/>
      </c>
    </row>
    <row r="1799">
      <c r="G1799">
        <f>IF(A1799="","",IF(LEFT(A1799,4)="http",IFERROR(MID(A1799,FIND("/",A1799,FIND("//",A1799)+2),2000),"/"),A1799))</f>
        <v/>
      </c>
      <c r="H1799">
        <f>IF(G1799="","",IFERROR(LEFT(SUBSTITUTE(G1799,"#","?"),FIND("?",SUBSTITUTE(G1799,"#","?"))-1),G1799))</f>
        <v/>
      </c>
      <c r="I1799">
        <f>IF(H1799="","",LOWER(IF(AND(LEN(H1799)&gt;1,RIGHT(H1799,1)="/"),LEFT(H1799,LEN(H1799)-1),H1799)))</f>
        <v/>
      </c>
      <c r="J1799">
        <f>IF(I1799="","",IFERROR(N(INDEX($A1799:$E1799,1,Rules!$H$16)),0))</f>
        <v/>
      </c>
      <c r="K1799">
        <f>IF(I1799="","",IFERROR(N(INDEX($A1799:$E1799,1,Rules!$H$17)),0))</f>
        <v/>
      </c>
      <c r="L1799">
        <f>IF(I1799="","",IFERROR(N(INDEX($A1799:$E1799,1,Rules!$H$18))*K1799,0))</f>
        <v/>
      </c>
      <c r="M1799">
        <f>IF(I1799="","",IF(COUNTIF(Crawl!$EC$2:$EC$2001,I1799)&gt;0,"Yes","No"))</f>
        <v/>
      </c>
    </row>
    <row r="1800">
      <c r="G1800">
        <f>IF(A1800="","",IF(LEFT(A1800,4)="http",IFERROR(MID(A1800,FIND("/",A1800,FIND("//",A1800)+2),2000),"/"),A1800))</f>
        <v/>
      </c>
      <c r="H1800">
        <f>IF(G1800="","",IFERROR(LEFT(SUBSTITUTE(G1800,"#","?"),FIND("?",SUBSTITUTE(G1800,"#","?"))-1),G1800))</f>
        <v/>
      </c>
      <c r="I1800">
        <f>IF(H1800="","",LOWER(IF(AND(LEN(H1800)&gt;1,RIGHT(H1800,1)="/"),LEFT(H1800,LEN(H1800)-1),H1800)))</f>
        <v/>
      </c>
      <c r="J1800">
        <f>IF(I1800="","",IFERROR(N(INDEX($A1800:$E1800,1,Rules!$H$16)),0))</f>
        <v/>
      </c>
      <c r="K1800">
        <f>IF(I1800="","",IFERROR(N(INDEX($A1800:$E1800,1,Rules!$H$17)),0))</f>
        <v/>
      </c>
      <c r="L1800">
        <f>IF(I1800="","",IFERROR(N(INDEX($A1800:$E1800,1,Rules!$H$18))*K1800,0))</f>
        <v/>
      </c>
      <c r="M1800">
        <f>IF(I1800="","",IF(COUNTIF(Crawl!$EC$2:$EC$2001,I1800)&gt;0,"Yes","No"))</f>
        <v/>
      </c>
    </row>
    <row r="1801">
      <c r="G1801">
        <f>IF(A1801="","",IF(LEFT(A1801,4)="http",IFERROR(MID(A1801,FIND("/",A1801,FIND("//",A1801)+2),2000),"/"),A1801))</f>
        <v/>
      </c>
      <c r="H1801">
        <f>IF(G1801="","",IFERROR(LEFT(SUBSTITUTE(G1801,"#","?"),FIND("?",SUBSTITUTE(G1801,"#","?"))-1),G1801))</f>
        <v/>
      </c>
      <c r="I1801">
        <f>IF(H1801="","",LOWER(IF(AND(LEN(H1801)&gt;1,RIGHT(H1801,1)="/"),LEFT(H1801,LEN(H1801)-1),H1801)))</f>
        <v/>
      </c>
      <c r="J1801">
        <f>IF(I1801="","",IFERROR(N(INDEX($A1801:$E1801,1,Rules!$H$16)),0))</f>
        <v/>
      </c>
      <c r="K1801">
        <f>IF(I1801="","",IFERROR(N(INDEX($A1801:$E1801,1,Rules!$H$17)),0))</f>
        <v/>
      </c>
      <c r="L1801">
        <f>IF(I1801="","",IFERROR(N(INDEX($A1801:$E1801,1,Rules!$H$18))*K1801,0))</f>
        <v/>
      </c>
      <c r="M1801">
        <f>IF(I1801="","",IF(COUNTIF(Crawl!$EC$2:$EC$2001,I1801)&gt;0,"Yes","No"))</f>
        <v/>
      </c>
    </row>
    <row r="1802">
      <c r="G1802">
        <f>IF(A1802="","",IF(LEFT(A1802,4)="http",IFERROR(MID(A1802,FIND("/",A1802,FIND("//",A1802)+2),2000),"/"),A1802))</f>
        <v/>
      </c>
      <c r="H1802">
        <f>IF(G1802="","",IFERROR(LEFT(SUBSTITUTE(G1802,"#","?"),FIND("?",SUBSTITUTE(G1802,"#","?"))-1),G1802))</f>
        <v/>
      </c>
      <c r="I1802">
        <f>IF(H1802="","",LOWER(IF(AND(LEN(H1802)&gt;1,RIGHT(H1802,1)="/"),LEFT(H1802,LEN(H1802)-1),H1802)))</f>
        <v/>
      </c>
      <c r="J1802">
        <f>IF(I1802="","",IFERROR(N(INDEX($A1802:$E1802,1,Rules!$H$16)),0))</f>
        <v/>
      </c>
      <c r="K1802">
        <f>IF(I1802="","",IFERROR(N(INDEX($A1802:$E1802,1,Rules!$H$17)),0))</f>
        <v/>
      </c>
      <c r="L1802">
        <f>IF(I1802="","",IFERROR(N(INDEX($A1802:$E1802,1,Rules!$H$18))*K1802,0))</f>
        <v/>
      </c>
      <c r="M1802">
        <f>IF(I1802="","",IF(COUNTIF(Crawl!$EC$2:$EC$2001,I1802)&gt;0,"Yes","No"))</f>
        <v/>
      </c>
    </row>
    <row r="1803">
      <c r="G1803">
        <f>IF(A1803="","",IF(LEFT(A1803,4)="http",IFERROR(MID(A1803,FIND("/",A1803,FIND("//",A1803)+2),2000),"/"),A1803))</f>
        <v/>
      </c>
      <c r="H1803">
        <f>IF(G1803="","",IFERROR(LEFT(SUBSTITUTE(G1803,"#","?"),FIND("?",SUBSTITUTE(G1803,"#","?"))-1),G1803))</f>
        <v/>
      </c>
      <c r="I1803">
        <f>IF(H1803="","",LOWER(IF(AND(LEN(H1803)&gt;1,RIGHT(H1803,1)="/"),LEFT(H1803,LEN(H1803)-1),H1803)))</f>
        <v/>
      </c>
      <c r="J1803">
        <f>IF(I1803="","",IFERROR(N(INDEX($A1803:$E1803,1,Rules!$H$16)),0))</f>
        <v/>
      </c>
      <c r="K1803">
        <f>IF(I1803="","",IFERROR(N(INDEX($A1803:$E1803,1,Rules!$H$17)),0))</f>
        <v/>
      </c>
      <c r="L1803">
        <f>IF(I1803="","",IFERROR(N(INDEX($A1803:$E1803,1,Rules!$H$18))*K1803,0))</f>
        <v/>
      </c>
      <c r="M1803">
        <f>IF(I1803="","",IF(COUNTIF(Crawl!$EC$2:$EC$2001,I1803)&gt;0,"Yes","No"))</f>
        <v/>
      </c>
    </row>
    <row r="1804">
      <c r="G1804">
        <f>IF(A1804="","",IF(LEFT(A1804,4)="http",IFERROR(MID(A1804,FIND("/",A1804,FIND("//",A1804)+2),2000),"/"),A1804))</f>
        <v/>
      </c>
      <c r="H1804">
        <f>IF(G1804="","",IFERROR(LEFT(SUBSTITUTE(G1804,"#","?"),FIND("?",SUBSTITUTE(G1804,"#","?"))-1),G1804))</f>
        <v/>
      </c>
      <c r="I1804">
        <f>IF(H1804="","",LOWER(IF(AND(LEN(H1804)&gt;1,RIGHT(H1804,1)="/"),LEFT(H1804,LEN(H1804)-1),H1804)))</f>
        <v/>
      </c>
      <c r="J1804">
        <f>IF(I1804="","",IFERROR(N(INDEX($A1804:$E1804,1,Rules!$H$16)),0))</f>
        <v/>
      </c>
      <c r="K1804">
        <f>IF(I1804="","",IFERROR(N(INDEX($A1804:$E1804,1,Rules!$H$17)),0))</f>
        <v/>
      </c>
      <c r="L1804">
        <f>IF(I1804="","",IFERROR(N(INDEX($A1804:$E1804,1,Rules!$H$18))*K1804,0))</f>
        <v/>
      </c>
      <c r="M1804">
        <f>IF(I1804="","",IF(COUNTIF(Crawl!$EC$2:$EC$2001,I1804)&gt;0,"Yes","No"))</f>
        <v/>
      </c>
    </row>
    <row r="1805">
      <c r="G1805">
        <f>IF(A1805="","",IF(LEFT(A1805,4)="http",IFERROR(MID(A1805,FIND("/",A1805,FIND("//",A1805)+2),2000),"/"),A1805))</f>
        <v/>
      </c>
      <c r="H1805">
        <f>IF(G1805="","",IFERROR(LEFT(SUBSTITUTE(G1805,"#","?"),FIND("?",SUBSTITUTE(G1805,"#","?"))-1),G1805))</f>
        <v/>
      </c>
      <c r="I1805">
        <f>IF(H1805="","",LOWER(IF(AND(LEN(H1805)&gt;1,RIGHT(H1805,1)="/"),LEFT(H1805,LEN(H1805)-1),H1805)))</f>
        <v/>
      </c>
      <c r="J1805">
        <f>IF(I1805="","",IFERROR(N(INDEX($A1805:$E1805,1,Rules!$H$16)),0))</f>
        <v/>
      </c>
      <c r="K1805">
        <f>IF(I1805="","",IFERROR(N(INDEX($A1805:$E1805,1,Rules!$H$17)),0))</f>
        <v/>
      </c>
      <c r="L1805">
        <f>IF(I1805="","",IFERROR(N(INDEX($A1805:$E1805,1,Rules!$H$18))*K1805,0))</f>
        <v/>
      </c>
      <c r="M1805">
        <f>IF(I1805="","",IF(COUNTIF(Crawl!$EC$2:$EC$2001,I1805)&gt;0,"Yes","No"))</f>
        <v/>
      </c>
    </row>
    <row r="1806">
      <c r="G1806">
        <f>IF(A1806="","",IF(LEFT(A1806,4)="http",IFERROR(MID(A1806,FIND("/",A1806,FIND("//",A1806)+2),2000),"/"),A1806))</f>
        <v/>
      </c>
      <c r="H1806">
        <f>IF(G1806="","",IFERROR(LEFT(SUBSTITUTE(G1806,"#","?"),FIND("?",SUBSTITUTE(G1806,"#","?"))-1),G1806))</f>
        <v/>
      </c>
      <c r="I1806">
        <f>IF(H1806="","",LOWER(IF(AND(LEN(H1806)&gt;1,RIGHT(H1806,1)="/"),LEFT(H1806,LEN(H1806)-1),H1806)))</f>
        <v/>
      </c>
      <c r="J1806">
        <f>IF(I1806="","",IFERROR(N(INDEX($A1806:$E1806,1,Rules!$H$16)),0))</f>
        <v/>
      </c>
      <c r="K1806">
        <f>IF(I1806="","",IFERROR(N(INDEX($A1806:$E1806,1,Rules!$H$17)),0))</f>
        <v/>
      </c>
      <c r="L1806">
        <f>IF(I1806="","",IFERROR(N(INDEX($A1806:$E1806,1,Rules!$H$18))*K1806,0))</f>
        <v/>
      </c>
      <c r="M1806">
        <f>IF(I1806="","",IF(COUNTIF(Crawl!$EC$2:$EC$2001,I1806)&gt;0,"Yes","No"))</f>
        <v/>
      </c>
    </row>
    <row r="1807">
      <c r="G1807">
        <f>IF(A1807="","",IF(LEFT(A1807,4)="http",IFERROR(MID(A1807,FIND("/",A1807,FIND("//",A1807)+2),2000),"/"),A1807))</f>
        <v/>
      </c>
      <c r="H1807">
        <f>IF(G1807="","",IFERROR(LEFT(SUBSTITUTE(G1807,"#","?"),FIND("?",SUBSTITUTE(G1807,"#","?"))-1),G1807))</f>
        <v/>
      </c>
      <c r="I1807">
        <f>IF(H1807="","",LOWER(IF(AND(LEN(H1807)&gt;1,RIGHT(H1807,1)="/"),LEFT(H1807,LEN(H1807)-1),H1807)))</f>
        <v/>
      </c>
      <c r="J1807">
        <f>IF(I1807="","",IFERROR(N(INDEX($A1807:$E1807,1,Rules!$H$16)),0))</f>
        <v/>
      </c>
      <c r="K1807">
        <f>IF(I1807="","",IFERROR(N(INDEX($A1807:$E1807,1,Rules!$H$17)),0))</f>
        <v/>
      </c>
      <c r="L1807">
        <f>IF(I1807="","",IFERROR(N(INDEX($A1807:$E1807,1,Rules!$H$18))*K1807,0))</f>
        <v/>
      </c>
      <c r="M1807">
        <f>IF(I1807="","",IF(COUNTIF(Crawl!$EC$2:$EC$2001,I1807)&gt;0,"Yes","No"))</f>
        <v/>
      </c>
    </row>
    <row r="1808">
      <c r="G1808">
        <f>IF(A1808="","",IF(LEFT(A1808,4)="http",IFERROR(MID(A1808,FIND("/",A1808,FIND("//",A1808)+2),2000),"/"),A1808))</f>
        <v/>
      </c>
      <c r="H1808">
        <f>IF(G1808="","",IFERROR(LEFT(SUBSTITUTE(G1808,"#","?"),FIND("?",SUBSTITUTE(G1808,"#","?"))-1),G1808))</f>
        <v/>
      </c>
      <c r="I1808">
        <f>IF(H1808="","",LOWER(IF(AND(LEN(H1808)&gt;1,RIGHT(H1808,1)="/"),LEFT(H1808,LEN(H1808)-1),H1808)))</f>
        <v/>
      </c>
      <c r="J1808">
        <f>IF(I1808="","",IFERROR(N(INDEX($A1808:$E1808,1,Rules!$H$16)),0))</f>
        <v/>
      </c>
      <c r="K1808">
        <f>IF(I1808="","",IFERROR(N(INDEX($A1808:$E1808,1,Rules!$H$17)),0))</f>
        <v/>
      </c>
      <c r="L1808">
        <f>IF(I1808="","",IFERROR(N(INDEX($A1808:$E1808,1,Rules!$H$18))*K1808,0))</f>
        <v/>
      </c>
      <c r="M1808">
        <f>IF(I1808="","",IF(COUNTIF(Crawl!$EC$2:$EC$2001,I1808)&gt;0,"Yes","No"))</f>
        <v/>
      </c>
    </row>
    <row r="1809">
      <c r="G1809">
        <f>IF(A1809="","",IF(LEFT(A1809,4)="http",IFERROR(MID(A1809,FIND("/",A1809,FIND("//",A1809)+2),2000),"/"),A1809))</f>
        <v/>
      </c>
      <c r="H1809">
        <f>IF(G1809="","",IFERROR(LEFT(SUBSTITUTE(G1809,"#","?"),FIND("?",SUBSTITUTE(G1809,"#","?"))-1),G1809))</f>
        <v/>
      </c>
      <c r="I1809">
        <f>IF(H1809="","",LOWER(IF(AND(LEN(H1809)&gt;1,RIGHT(H1809,1)="/"),LEFT(H1809,LEN(H1809)-1),H1809)))</f>
        <v/>
      </c>
      <c r="J1809">
        <f>IF(I1809="","",IFERROR(N(INDEX($A1809:$E1809,1,Rules!$H$16)),0))</f>
        <v/>
      </c>
      <c r="K1809">
        <f>IF(I1809="","",IFERROR(N(INDEX($A1809:$E1809,1,Rules!$H$17)),0))</f>
        <v/>
      </c>
      <c r="L1809">
        <f>IF(I1809="","",IFERROR(N(INDEX($A1809:$E1809,1,Rules!$H$18))*K1809,0))</f>
        <v/>
      </c>
      <c r="M1809">
        <f>IF(I1809="","",IF(COUNTIF(Crawl!$EC$2:$EC$2001,I1809)&gt;0,"Yes","No"))</f>
        <v/>
      </c>
    </row>
    <row r="1810">
      <c r="G1810">
        <f>IF(A1810="","",IF(LEFT(A1810,4)="http",IFERROR(MID(A1810,FIND("/",A1810,FIND("//",A1810)+2),2000),"/"),A1810))</f>
        <v/>
      </c>
      <c r="H1810">
        <f>IF(G1810="","",IFERROR(LEFT(SUBSTITUTE(G1810,"#","?"),FIND("?",SUBSTITUTE(G1810,"#","?"))-1),G1810))</f>
        <v/>
      </c>
      <c r="I1810">
        <f>IF(H1810="","",LOWER(IF(AND(LEN(H1810)&gt;1,RIGHT(H1810,1)="/"),LEFT(H1810,LEN(H1810)-1),H1810)))</f>
        <v/>
      </c>
      <c r="J1810">
        <f>IF(I1810="","",IFERROR(N(INDEX($A1810:$E1810,1,Rules!$H$16)),0))</f>
        <v/>
      </c>
      <c r="K1810">
        <f>IF(I1810="","",IFERROR(N(INDEX($A1810:$E1810,1,Rules!$H$17)),0))</f>
        <v/>
      </c>
      <c r="L1810">
        <f>IF(I1810="","",IFERROR(N(INDEX($A1810:$E1810,1,Rules!$H$18))*K1810,0))</f>
        <v/>
      </c>
      <c r="M1810">
        <f>IF(I1810="","",IF(COUNTIF(Crawl!$EC$2:$EC$2001,I1810)&gt;0,"Yes","No"))</f>
        <v/>
      </c>
    </row>
    <row r="1811">
      <c r="G1811">
        <f>IF(A1811="","",IF(LEFT(A1811,4)="http",IFERROR(MID(A1811,FIND("/",A1811,FIND("//",A1811)+2),2000),"/"),A1811))</f>
        <v/>
      </c>
      <c r="H1811">
        <f>IF(G1811="","",IFERROR(LEFT(SUBSTITUTE(G1811,"#","?"),FIND("?",SUBSTITUTE(G1811,"#","?"))-1),G1811))</f>
        <v/>
      </c>
      <c r="I1811">
        <f>IF(H1811="","",LOWER(IF(AND(LEN(H1811)&gt;1,RIGHT(H1811,1)="/"),LEFT(H1811,LEN(H1811)-1),H1811)))</f>
        <v/>
      </c>
      <c r="J1811">
        <f>IF(I1811="","",IFERROR(N(INDEX($A1811:$E1811,1,Rules!$H$16)),0))</f>
        <v/>
      </c>
      <c r="K1811">
        <f>IF(I1811="","",IFERROR(N(INDEX($A1811:$E1811,1,Rules!$H$17)),0))</f>
        <v/>
      </c>
      <c r="L1811">
        <f>IF(I1811="","",IFERROR(N(INDEX($A1811:$E1811,1,Rules!$H$18))*K1811,0))</f>
        <v/>
      </c>
      <c r="M1811">
        <f>IF(I1811="","",IF(COUNTIF(Crawl!$EC$2:$EC$2001,I1811)&gt;0,"Yes","No"))</f>
        <v/>
      </c>
    </row>
    <row r="1812">
      <c r="G1812">
        <f>IF(A1812="","",IF(LEFT(A1812,4)="http",IFERROR(MID(A1812,FIND("/",A1812,FIND("//",A1812)+2),2000),"/"),A1812))</f>
        <v/>
      </c>
      <c r="H1812">
        <f>IF(G1812="","",IFERROR(LEFT(SUBSTITUTE(G1812,"#","?"),FIND("?",SUBSTITUTE(G1812,"#","?"))-1),G1812))</f>
        <v/>
      </c>
      <c r="I1812">
        <f>IF(H1812="","",LOWER(IF(AND(LEN(H1812)&gt;1,RIGHT(H1812,1)="/"),LEFT(H1812,LEN(H1812)-1),H1812)))</f>
        <v/>
      </c>
      <c r="J1812">
        <f>IF(I1812="","",IFERROR(N(INDEX($A1812:$E1812,1,Rules!$H$16)),0))</f>
        <v/>
      </c>
      <c r="K1812">
        <f>IF(I1812="","",IFERROR(N(INDEX($A1812:$E1812,1,Rules!$H$17)),0))</f>
        <v/>
      </c>
      <c r="L1812">
        <f>IF(I1812="","",IFERROR(N(INDEX($A1812:$E1812,1,Rules!$H$18))*K1812,0))</f>
        <v/>
      </c>
      <c r="M1812">
        <f>IF(I1812="","",IF(COUNTIF(Crawl!$EC$2:$EC$2001,I1812)&gt;0,"Yes","No"))</f>
        <v/>
      </c>
    </row>
    <row r="1813">
      <c r="G1813">
        <f>IF(A1813="","",IF(LEFT(A1813,4)="http",IFERROR(MID(A1813,FIND("/",A1813,FIND("//",A1813)+2),2000),"/"),A1813))</f>
        <v/>
      </c>
      <c r="H1813">
        <f>IF(G1813="","",IFERROR(LEFT(SUBSTITUTE(G1813,"#","?"),FIND("?",SUBSTITUTE(G1813,"#","?"))-1),G1813))</f>
        <v/>
      </c>
      <c r="I1813">
        <f>IF(H1813="","",LOWER(IF(AND(LEN(H1813)&gt;1,RIGHT(H1813,1)="/"),LEFT(H1813,LEN(H1813)-1),H1813)))</f>
        <v/>
      </c>
      <c r="J1813">
        <f>IF(I1813="","",IFERROR(N(INDEX($A1813:$E1813,1,Rules!$H$16)),0))</f>
        <v/>
      </c>
      <c r="K1813">
        <f>IF(I1813="","",IFERROR(N(INDEX($A1813:$E1813,1,Rules!$H$17)),0))</f>
        <v/>
      </c>
      <c r="L1813">
        <f>IF(I1813="","",IFERROR(N(INDEX($A1813:$E1813,1,Rules!$H$18))*K1813,0))</f>
        <v/>
      </c>
      <c r="M1813">
        <f>IF(I1813="","",IF(COUNTIF(Crawl!$EC$2:$EC$2001,I1813)&gt;0,"Yes","No"))</f>
        <v/>
      </c>
    </row>
    <row r="1814">
      <c r="G1814">
        <f>IF(A1814="","",IF(LEFT(A1814,4)="http",IFERROR(MID(A1814,FIND("/",A1814,FIND("//",A1814)+2),2000),"/"),A1814))</f>
        <v/>
      </c>
      <c r="H1814">
        <f>IF(G1814="","",IFERROR(LEFT(SUBSTITUTE(G1814,"#","?"),FIND("?",SUBSTITUTE(G1814,"#","?"))-1),G1814))</f>
        <v/>
      </c>
      <c r="I1814">
        <f>IF(H1814="","",LOWER(IF(AND(LEN(H1814)&gt;1,RIGHT(H1814,1)="/"),LEFT(H1814,LEN(H1814)-1),H1814)))</f>
        <v/>
      </c>
      <c r="J1814">
        <f>IF(I1814="","",IFERROR(N(INDEX($A1814:$E1814,1,Rules!$H$16)),0))</f>
        <v/>
      </c>
      <c r="K1814">
        <f>IF(I1814="","",IFERROR(N(INDEX($A1814:$E1814,1,Rules!$H$17)),0))</f>
        <v/>
      </c>
      <c r="L1814">
        <f>IF(I1814="","",IFERROR(N(INDEX($A1814:$E1814,1,Rules!$H$18))*K1814,0))</f>
        <v/>
      </c>
      <c r="M1814">
        <f>IF(I1814="","",IF(COUNTIF(Crawl!$EC$2:$EC$2001,I1814)&gt;0,"Yes","No"))</f>
        <v/>
      </c>
    </row>
    <row r="1815">
      <c r="G1815">
        <f>IF(A1815="","",IF(LEFT(A1815,4)="http",IFERROR(MID(A1815,FIND("/",A1815,FIND("//",A1815)+2),2000),"/"),A1815))</f>
        <v/>
      </c>
      <c r="H1815">
        <f>IF(G1815="","",IFERROR(LEFT(SUBSTITUTE(G1815,"#","?"),FIND("?",SUBSTITUTE(G1815,"#","?"))-1),G1815))</f>
        <v/>
      </c>
      <c r="I1815">
        <f>IF(H1815="","",LOWER(IF(AND(LEN(H1815)&gt;1,RIGHT(H1815,1)="/"),LEFT(H1815,LEN(H1815)-1),H1815)))</f>
        <v/>
      </c>
      <c r="J1815">
        <f>IF(I1815="","",IFERROR(N(INDEX($A1815:$E1815,1,Rules!$H$16)),0))</f>
        <v/>
      </c>
      <c r="K1815">
        <f>IF(I1815="","",IFERROR(N(INDEX($A1815:$E1815,1,Rules!$H$17)),0))</f>
        <v/>
      </c>
      <c r="L1815">
        <f>IF(I1815="","",IFERROR(N(INDEX($A1815:$E1815,1,Rules!$H$18))*K1815,0))</f>
        <v/>
      </c>
      <c r="M1815">
        <f>IF(I1815="","",IF(COUNTIF(Crawl!$EC$2:$EC$2001,I1815)&gt;0,"Yes","No"))</f>
        <v/>
      </c>
    </row>
    <row r="1816">
      <c r="G1816">
        <f>IF(A1816="","",IF(LEFT(A1816,4)="http",IFERROR(MID(A1816,FIND("/",A1816,FIND("//",A1816)+2),2000),"/"),A1816))</f>
        <v/>
      </c>
      <c r="H1816">
        <f>IF(G1816="","",IFERROR(LEFT(SUBSTITUTE(G1816,"#","?"),FIND("?",SUBSTITUTE(G1816,"#","?"))-1),G1816))</f>
        <v/>
      </c>
      <c r="I1816">
        <f>IF(H1816="","",LOWER(IF(AND(LEN(H1816)&gt;1,RIGHT(H1816,1)="/"),LEFT(H1816,LEN(H1816)-1),H1816)))</f>
        <v/>
      </c>
      <c r="J1816">
        <f>IF(I1816="","",IFERROR(N(INDEX($A1816:$E1816,1,Rules!$H$16)),0))</f>
        <v/>
      </c>
      <c r="K1816">
        <f>IF(I1816="","",IFERROR(N(INDEX($A1816:$E1816,1,Rules!$H$17)),0))</f>
        <v/>
      </c>
      <c r="L1816">
        <f>IF(I1816="","",IFERROR(N(INDEX($A1816:$E1816,1,Rules!$H$18))*K1816,0))</f>
        <v/>
      </c>
      <c r="M1816">
        <f>IF(I1816="","",IF(COUNTIF(Crawl!$EC$2:$EC$2001,I1816)&gt;0,"Yes","No"))</f>
        <v/>
      </c>
    </row>
    <row r="1817">
      <c r="G1817">
        <f>IF(A1817="","",IF(LEFT(A1817,4)="http",IFERROR(MID(A1817,FIND("/",A1817,FIND("//",A1817)+2),2000),"/"),A1817))</f>
        <v/>
      </c>
      <c r="H1817">
        <f>IF(G1817="","",IFERROR(LEFT(SUBSTITUTE(G1817,"#","?"),FIND("?",SUBSTITUTE(G1817,"#","?"))-1),G1817))</f>
        <v/>
      </c>
      <c r="I1817">
        <f>IF(H1817="","",LOWER(IF(AND(LEN(H1817)&gt;1,RIGHT(H1817,1)="/"),LEFT(H1817,LEN(H1817)-1),H1817)))</f>
        <v/>
      </c>
      <c r="J1817">
        <f>IF(I1817="","",IFERROR(N(INDEX($A1817:$E1817,1,Rules!$H$16)),0))</f>
        <v/>
      </c>
      <c r="K1817">
        <f>IF(I1817="","",IFERROR(N(INDEX($A1817:$E1817,1,Rules!$H$17)),0))</f>
        <v/>
      </c>
      <c r="L1817">
        <f>IF(I1817="","",IFERROR(N(INDEX($A1817:$E1817,1,Rules!$H$18))*K1817,0))</f>
        <v/>
      </c>
      <c r="M1817">
        <f>IF(I1817="","",IF(COUNTIF(Crawl!$EC$2:$EC$2001,I1817)&gt;0,"Yes","No"))</f>
        <v/>
      </c>
    </row>
    <row r="1818">
      <c r="G1818">
        <f>IF(A1818="","",IF(LEFT(A1818,4)="http",IFERROR(MID(A1818,FIND("/",A1818,FIND("//",A1818)+2),2000),"/"),A1818))</f>
        <v/>
      </c>
      <c r="H1818">
        <f>IF(G1818="","",IFERROR(LEFT(SUBSTITUTE(G1818,"#","?"),FIND("?",SUBSTITUTE(G1818,"#","?"))-1),G1818))</f>
        <v/>
      </c>
      <c r="I1818">
        <f>IF(H1818="","",LOWER(IF(AND(LEN(H1818)&gt;1,RIGHT(H1818,1)="/"),LEFT(H1818,LEN(H1818)-1),H1818)))</f>
        <v/>
      </c>
      <c r="J1818">
        <f>IF(I1818="","",IFERROR(N(INDEX($A1818:$E1818,1,Rules!$H$16)),0))</f>
        <v/>
      </c>
      <c r="K1818">
        <f>IF(I1818="","",IFERROR(N(INDEX($A1818:$E1818,1,Rules!$H$17)),0))</f>
        <v/>
      </c>
      <c r="L1818">
        <f>IF(I1818="","",IFERROR(N(INDEX($A1818:$E1818,1,Rules!$H$18))*K1818,0))</f>
        <v/>
      </c>
      <c r="M1818">
        <f>IF(I1818="","",IF(COUNTIF(Crawl!$EC$2:$EC$2001,I1818)&gt;0,"Yes","No"))</f>
        <v/>
      </c>
    </row>
    <row r="1819">
      <c r="G1819">
        <f>IF(A1819="","",IF(LEFT(A1819,4)="http",IFERROR(MID(A1819,FIND("/",A1819,FIND("//",A1819)+2),2000),"/"),A1819))</f>
        <v/>
      </c>
      <c r="H1819">
        <f>IF(G1819="","",IFERROR(LEFT(SUBSTITUTE(G1819,"#","?"),FIND("?",SUBSTITUTE(G1819,"#","?"))-1),G1819))</f>
        <v/>
      </c>
      <c r="I1819">
        <f>IF(H1819="","",LOWER(IF(AND(LEN(H1819)&gt;1,RIGHT(H1819,1)="/"),LEFT(H1819,LEN(H1819)-1),H1819)))</f>
        <v/>
      </c>
      <c r="J1819">
        <f>IF(I1819="","",IFERROR(N(INDEX($A1819:$E1819,1,Rules!$H$16)),0))</f>
        <v/>
      </c>
      <c r="K1819">
        <f>IF(I1819="","",IFERROR(N(INDEX($A1819:$E1819,1,Rules!$H$17)),0))</f>
        <v/>
      </c>
      <c r="L1819">
        <f>IF(I1819="","",IFERROR(N(INDEX($A1819:$E1819,1,Rules!$H$18))*K1819,0))</f>
        <v/>
      </c>
      <c r="M1819">
        <f>IF(I1819="","",IF(COUNTIF(Crawl!$EC$2:$EC$2001,I1819)&gt;0,"Yes","No"))</f>
        <v/>
      </c>
    </row>
    <row r="1820">
      <c r="G1820">
        <f>IF(A1820="","",IF(LEFT(A1820,4)="http",IFERROR(MID(A1820,FIND("/",A1820,FIND("//",A1820)+2),2000),"/"),A1820))</f>
        <v/>
      </c>
      <c r="H1820">
        <f>IF(G1820="","",IFERROR(LEFT(SUBSTITUTE(G1820,"#","?"),FIND("?",SUBSTITUTE(G1820,"#","?"))-1),G1820))</f>
        <v/>
      </c>
      <c r="I1820">
        <f>IF(H1820="","",LOWER(IF(AND(LEN(H1820)&gt;1,RIGHT(H1820,1)="/"),LEFT(H1820,LEN(H1820)-1),H1820)))</f>
        <v/>
      </c>
      <c r="J1820">
        <f>IF(I1820="","",IFERROR(N(INDEX($A1820:$E1820,1,Rules!$H$16)),0))</f>
        <v/>
      </c>
      <c r="K1820">
        <f>IF(I1820="","",IFERROR(N(INDEX($A1820:$E1820,1,Rules!$H$17)),0))</f>
        <v/>
      </c>
      <c r="L1820">
        <f>IF(I1820="","",IFERROR(N(INDEX($A1820:$E1820,1,Rules!$H$18))*K1820,0))</f>
        <v/>
      </c>
      <c r="M1820">
        <f>IF(I1820="","",IF(COUNTIF(Crawl!$EC$2:$EC$2001,I1820)&gt;0,"Yes","No"))</f>
        <v/>
      </c>
    </row>
    <row r="1821">
      <c r="G1821">
        <f>IF(A1821="","",IF(LEFT(A1821,4)="http",IFERROR(MID(A1821,FIND("/",A1821,FIND("//",A1821)+2),2000),"/"),A1821))</f>
        <v/>
      </c>
      <c r="H1821">
        <f>IF(G1821="","",IFERROR(LEFT(SUBSTITUTE(G1821,"#","?"),FIND("?",SUBSTITUTE(G1821,"#","?"))-1),G1821))</f>
        <v/>
      </c>
      <c r="I1821">
        <f>IF(H1821="","",LOWER(IF(AND(LEN(H1821)&gt;1,RIGHT(H1821,1)="/"),LEFT(H1821,LEN(H1821)-1),H1821)))</f>
        <v/>
      </c>
      <c r="J1821">
        <f>IF(I1821="","",IFERROR(N(INDEX($A1821:$E1821,1,Rules!$H$16)),0))</f>
        <v/>
      </c>
      <c r="K1821">
        <f>IF(I1821="","",IFERROR(N(INDEX($A1821:$E1821,1,Rules!$H$17)),0))</f>
        <v/>
      </c>
      <c r="L1821">
        <f>IF(I1821="","",IFERROR(N(INDEX($A1821:$E1821,1,Rules!$H$18))*K1821,0))</f>
        <v/>
      </c>
      <c r="M1821">
        <f>IF(I1821="","",IF(COUNTIF(Crawl!$EC$2:$EC$2001,I1821)&gt;0,"Yes","No"))</f>
        <v/>
      </c>
    </row>
    <row r="1822">
      <c r="G1822">
        <f>IF(A1822="","",IF(LEFT(A1822,4)="http",IFERROR(MID(A1822,FIND("/",A1822,FIND("//",A1822)+2),2000),"/"),A1822))</f>
        <v/>
      </c>
      <c r="H1822">
        <f>IF(G1822="","",IFERROR(LEFT(SUBSTITUTE(G1822,"#","?"),FIND("?",SUBSTITUTE(G1822,"#","?"))-1),G1822))</f>
        <v/>
      </c>
      <c r="I1822">
        <f>IF(H1822="","",LOWER(IF(AND(LEN(H1822)&gt;1,RIGHT(H1822,1)="/"),LEFT(H1822,LEN(H1822)-1),H1822)))</f>
        <v/>
      </c>
      <c r="J1822">
        <f>IF(I1822="","",IFERROR(N(INDEX($A1822:$E1822,1,Rules!$H$16)),0))</f>
        <v/>
      </c>
      <c r="K1822">
        <f>IF(I1822="","",IFERROR(N(INDEX($A1822:$E1822,1,Rules!$H$17)),0))</f>
        <v/>
      </c>
      <c r="L1822">
        <f>IF(I1822="","",IFERROR(N(INDEX($A1822:$E1822,1,Rules!$H$18))*K1822,0))</f>
        <v/>
      </c>
      <c r="M1822">
        <f>IF(I1822="","",IF(COUNTIF(Crawl!$EC$2:$EC$2001,I1822)&gt;0,"Yes","No"))</f>
        <v/>
      </c>
    </row>
    <row r="1823">
      <c r="G1823">
        <f>IF(A1823="","",IF(LEFT(A1823,4)="http",IFERROR(MID(A1823,FIND("/",A1823,FIND("//",A1823)+2),2000),"/"),A1823))</f>
        <v/>
      </c>
      <c r="H1823">
        <f>IF(G1823="","",IFERROR(LEFT(SUBSTITUTE(G1823,"#","?"),FIND("?",SUBSTITUTE(G1823,"#","?"))-1),G1823))</f>
        <v/>
      </c>
      <c r="I1823">
        <f>IF(H1823="","",LOWER(IF(AND(LEN(H1823)&gt;1,RIGHT(H1823,1)="/"),LEFT(H1823,LEN(H1823)-1),H1823)))</f>
        <v/>
      </c>
      <c r="J1823">
        <f>IF(I1823="","",IFERROR(N(INDEX($A1823:$E1823,1,Rules!$H$16)),0))</f>
        <v/>
      </c>
      <c r="K1823">
        <f>IF(I1823="","",IFERROR(N(INDEX($A1823:$E1823,1,Rules!$H$17)),0))</f>
        <v/>
      </c>
      <c r="L1823">
        <f>IF(I1823="","",IFERROR(N(INDEX($A1823:$E1823,1,Rules!$H$18))*K1823,0))</f>
        <v/>
      </c>
      <c r="M1823">
        <f>IF(I1823="","",IF(COUNTIF(Crawl!$EC$2:$EC$2001,I1823)&gt;0,"Yes","No"))</f>
        <v/>
      </c>
    </row>
    <row r="1824">
      <c r="G1824">
        <f>IF(A1824="","",IF(LEFT(A1824,4)="http",IFERROR(MID(A1824,FIND("/",A1824,FIND("//",A1824)+2),2000),"/"),A1824))</f>
        <v/>
      </c>
      <c r="H1824">
        <f>IF(G1824="","",IFERROR(LEFT(SUBSTITUTE(G1824,"#","?"),FIND("?",SUBSTITUTE(G1824,"#","?"))-1),G1824))</f>
        <v/>
      </c>
      <c r="I1824">
        <f>IF(H1824="","",LOWER(IF(AND(LEN(H1824)&gt;1,RIGHT(H1824,1)="/"),LEFT(H1824,LEN(H1824)-1),H1824)))</f>
        <v/>
      </c>
      <c r="J1824">
        <f>IF(I1824="","",IFERROR(N(INDEX($A1824:$E1824,1,Rules!$H$16)),0))</f>
        <v/>
      </c>
      <c r="K1824">
        <f>IF(I1824="","",IFERROR(N(INDEX($A1824:$E1824,1,Rules!$H$17)),0))</f>
        <v/>
      </c>
      <c r="L1824">
        <f>IF(I1824="","",IFERROR(N(INDEX($A1824:$E1824,1,Rules!$H$18))*K1824,0))</f>
        <v/>
      </c>
      <c r="M1824">
        <f>IF(I1824="","",IF(COUNTIF(Crawl!$EC$2:$EC$2001,I1824)&gt;0,"Yes","No"))</f>
        <v/>
      </c>
    </row>
    <row r="1825">
      <c r="G1825">
        <f>IF(A1825="","",IF(LEFT(A1825,4)="http",IFERROR(MID(A1825,FIND("/",A1825,FIND("//",A1825)+2),2000),"/"),A1825))</f>
        <v/>
      </c>
      <c r="H1825">
        <f>IF(G1825="","",IFERROR(LEFT(SUBSTITUTE(G1825,"#","?"),FIND("?",SUBSTITUTE(G1825,"#","?"))-1),G1825))</f>
        <v/>
      </c>
      <c r="I1825">
        <f>IF(H1825="","",LOWER(IF(AND(LEN(H1825)&gt;1,RIGHT(H1825,1)="/"),LEFT(H1825,LEN(H1825)-1),H1825)))</f>
        <v/>
      </c>
      <c r="J1825">
        <f>IF(I1825="","",IFERROR(N(INDEX($A1825:$E1825,1,Rules!$H$16)),0))</f>
        <v/>
      </c>
      <c r="K1825">
        <f>IF(I1825="","",IFERROR(N(INDEX($A1825:$E1825,1,Rules!$H$17)),0))</f>
        <v/>
      </c>
      <c r="L1825">
        <f>IF(I1825="","",IFERROR(N(INDEX($A1825:$E1825,1,Rules!$H$18))*K1825,0))</f>
        <v/>
      </c>
      <c r="M1825">
        <f>IF(I1825="","",IF(COUNTIF(Crawl!$EC$2:$EC$2001,I1825)&gt;0,"Yes","No"))</f>
        <v/>
      </c>
    </row>
    <row r="1826">
      <c r="G1826">
        <f>IF(A1826="","",IF(LEFT(A1826,4)="http",IFERROR(MID(A1826,FIND("/",A1826,FIND("//",A1826)+2),2000),"/"),A1826))</f>
        <v/>
      </c>
      <c r="H1826">
        <f>IF(G1826="","",IFERROR(LEFT(SUBSTITUTE(G1826,"#","?"),FIND("?",SUBSTITUTE(G1826,"#","?"))-1),G1826))</f>
        <v/>
      </c>
      <c r="I1826">
        <f>IF(H1826="","",LOWER(IF(AND(LEN(H1826)&gt;1,RIGHT(H1826,1)="/"),LEFT(H1826,LEN(H1826)-1),H1826)))</f>
        <v/>
      </c>
      <c r="J1826">
        <f>IF(I1826="","",IFERROR(N(INDEX($A1826:$E1826,1,Rules!$H$16)),0))</f>
        <v/>
      </c>
      <c r="K1826">
        <f>IF(I1826="","",IFERROR(N(INDEX($A1826:$E1826,1,Rules!$H$17)),0))</f>
        <v/>
      </c>
      <c r="L1826">
        <f>IF(I1826="","",IFERROR(N(INDEX($A1826:$E1826,1,Rules!$H$18))*K1826,0))</f>
        <v/>
      </c>
      <c r="M1826">
        <f>IF(I1826="","",IF(COUNTIF(Crawl!$EC$2:$EC$2001,I1826)&gt;0,"Yes","No"))</f>
        <v/>
      </c>
    </row>
    <row r="1827">
      <c r="G1827">
        <f>IF(A1827="","",IF(LEFT(A1827,4)="http",IFERROR(MID(A1827,FIND("/",A1827,FIND("//",A1827)+2),2000),"/"),A1827))</f>
        <v/>
      </c>
      <c r="H1827">
        <f>IF(G1827="","",IFERROR(LEFT(SUBSTITUTE(G1827,"#","?"),FIND("?",SUBSTITUTE(G1827,"#","?"))-1),G1827))</f>
        <v/>
      </c>
      <c r="I1827">
        <f>IF(H1827="","",LOWER(IF(AND(LEN(H1827)&gt;1,RIGHT(H1827,1)="/"),LEFT(H1827,LEN(H1827)-1),H1827)))</f>
        <v/>
      </c>
      <c r="J1827">
        <f>IF(I1827="","",IFERROR(N(INDEX($A1827:$E1827,1,Rules!$H$16)),0))</f>
        <v/>
      </c>
      <c r="K1827">
        <f>IF(I1827="","",IFERROR(N(INDEX($A1827:$E1827,1,Rules!$H$17)),0))</f>
        <v/>
      </c>
      <c r="L1827">
        <f>IF(I1827="","",IFERROR(N(INDEX($A1827:$E1827,1,Rules!$H$18))*K1827,0))</f>
        <v/>
      </c>
      <c r="M1827">
        <f>IF(I1827="","",IF(COUNTIF(Crawl!$EC$2:$EC$2001,I1827)&gt;0,"Yes","No"))</f>
        <v/>
      </c>
    </row>
    <row r="1828">
      <c r="G1828">
        <f>IF(A1828="","",IF(LEFT(A1828,4)="http",IFERROR(MID(A1828,FIND("/",A1828,FIND("//",A1828)+2),2000),"/"),A1828))</f>
        <v/>
      </c>
      <c r="H1828">
        <f>IF(G1828="","",IFERROR(LEFT(SUBSTITUTE(G1828,"#","?"),FIND("?",SUBSTITUTE(G1828,"#","?"))-1),G1828))</f>
        <v/>
      </c>
      <c r="I1828">
        <f>IF(H1828="","",LOWER(IF(AND(LEN(H1828)&gt;1,RIGHT(H1828,1)="/"),LEFT(H1828,LEN(H1828)-1),H1828)))</f>
        <v/>
      </c>
      <c r="J1828">
        <f>IF(I1828="","",IFERROR(N(INDEX($A1828:$E1828,1,Rules!$H$16)),0))</f>
        <v/>
      </c>
      <c r="K1828">
        <f>IF(I1828="","",IFERROR(N(INDEX($A1828:$E1828,1,Rules!$H$17)),0))</f>
        <v/>
      </c>
      <c r="L1828">
        <f>IF(I1828="","",IFERROR(N(INDEX($A1828:$E1828,1,Rules!$H$18))*K1828,0))</f>
        <v/>
      </c>
      <c r="M1828">
        <f>IF(I1828="","",IF(COUNTIF(Crawl!$EC$2:$EC$2001,I1828)&gt;0,"Yes","No"))</f>
        <v/>
      </c>
    </row>
    <row r="1829">
      <c r="G1829">
        <f>IF(A1829="","",IF(LEFT(A1829,4)="http",IFERROR(MID(A1829,FIND("/",A1829,FIND("//",A1829)+2),2000),"/"),A1829))</f>
        <v/>
      </c>
      <c r="H1829">
        <f>IF(G1829="","",IFERROR(LEFT(SUBSTITUTE(G1829,"#","?"),FIND("?",SUBSTITUTE(G1829,"#","?"))-1),G1829))</f>
        <v/>
      </c>
      <c r="I1829">
        <f>IF(H1829="","",LOWER(IF(AND(LEN(H1829)&gt;1,RIGHT(H1829,1)="/"),LEFT(H1829,LEN(H1829)-1),H1829)))</f>
        <v/>
      </c>
      <c r="J1829">
        <f>IF(I1829="","",IFERROR(N(INDEX($A1829:$E1829,1,Rules!$H$16)),0))</f>
        <v/>
      </c>
      <c r="K1829">
        <f>IF(I1829="","",IFERROR(N(INDEX($A1829:$E1829,1,Rules!$H$17)),0))</f>
        <v/>
      </c>
      <c r="L1829">
        <f>IF(I1829="","",IFERROR(N(INDEX($A1829:$E1829,1,Rules!$H$18))*K1829,0))</f>
        <v/>
      </c>
      <c r="M1829">
        <f>IF(I1829="","",IF(COUNTIF(Crawl!$EC$2:$EC$2001,I1829)&gt;0,"Yes","No"))</f>
        <v/>
      </c>
    </row>
    <row r="1830">
      <c r="G1830">
        <f>IF(A1830="","",IF(LEFT(A1830,4)="http",IFERROR(MID(A1830,FIND("/",A1830,FIND("//",A1830)+2),2000),"/"),A1830))</f>
        <v/>
      </c>
      <c r="H1830">
        <f>IF(G1830="","",IFERROR(LEFT(SUBSTITUTE(G1830,"#","?"),FIND("?",SUBSTITUTE(G1830,"#","?"))-1),G1830))</f>
        <v/>
      </c>
      <c r="I1830">
        <f>IF(H1830="","",LOWER(IF(AND(LEN(H1830)&gt;1,RIGHT(H1830,1)="/"),LEFT(H1830,LEN(H1830)-1),H1830)))</f>
        <v/>
      </c>
      <c r="J1830">
        <f>IF(I1830="","",IFERROR(N(INDEX($A1830:$E1830,1,Rules!$H$16)),0))</f>
        <v/>
      </c>
      <c r="K1830">
        <f>IF(I1830="","",IFERROR(N(INDEX($A1830:$E1830,1,Rules!$H$17)),0))</f>
        <v/>
      </c>
      <c r="L1830">
        <f>IF(I1830="","",IFERROR(N(INDEX($A1830:$E1830,1,Rules!$H$18))*K1830,0))</f>
        <v/>
      </c>
      <c r="M1830">
        <f>IF(I1830="","",IF(COUNTIF(Crawl!$EC$2:$EC$2001,I1830)&gt;0,"Yes","No"))</f>
        <v/>
      </c>
    </row>
    <row r="1831">
      <c r="G1831">
        <f>IF(A1831="","",IF(LEFT(A1831,4)="http",IFERROR(MID(A1831,FIND("/",A1831,FIND("//",A1831)+2),2000),"/"),A1831))</f>
        <v/>
      </c>
      <c r="H1831">
        <f>IF(G1831="","",IFERROR(LEFT(SUBSTITUTE(G1831,"#","?"),FIND("?",SUBSTITUTE(G1831,"#","?"))-1),G1831))</f>
        <v/>
      </c>
      <c r="I1831">
        <f>IF(H1831="","",LOWER(IF(AND(LEN(H1831)&gt;1,RIGHT(H1831,1)="/"),LEFT(H1831,LEN(H1831)-1),H1831)))</f>
        <v/>
      </c>
      <c r="J1831">
        <f>IF(I1831="","",IFERROR(N(INDEX($A1831:$E1831,1,Rules!$H$16)),0))</f>
        <v/>
      </c>
      <c r="K1831">
        <f>IF(I1831="","",IFERROR(N(INDEX($A1831:$E1831,1,Rules!$H$17)),0))</f>
        <v/>
      </c>
      <c r="L1831">
        <f>IF(I1831="","",IFERROR(N(INDEX($A1831:$E1831,1,Rules!$H$18))*K1831,0))</f>
        <v/>
      </c>
      <c r="M1831">
        <f>IF(I1831="","",IF(COUNTIF(Crawl!$EC$2:$EC$2001,I1831)&gt;0,"Yes","No"))</f>
        <v/>
      </c>
    </row>
    <row r="1832">
      <c r="G1832">
        <f>IF(A1832="","",IF(LEFT(A1832,4)="http",IFERROR(MID(A1832,FIND("/",A1832,FIND("//",A1832)+2),2000),"/"),A1832))</f>
        <v/>
      </c>
      <c r="H1832">
        <f>IF(G1832="","",IFERROR(LEFT(SUBSTITUTE(G1832,"#","?"),FIND("?",SUBSTITUTE(G1832,"#","?"))-1),G1832))</f>
        <v/>
      </c>
      <c r="I1832">
        <f>IF(H1832="","",LOWER(IF(AND(LEN(H1832)&gt;1,RIGHT(H1832,1)="/"),LEFT(H1832,LEN(H1832)-1),H1832)))</f>
        <v/>
      </c>
      <c r="J1832">
        <f>IF(I1832="","",IFERROR(N(INDEX($A1832:$E1832,1,Rules!$H$16)),0))</f>
        <v/>
      </c>
      <c r="K1832">
        <f>IF(I1832="","",IFERROR(N(INDEX($A1832:$E1832,1,Rules!$H$17)),0))</f>
        <v/>
      </c>
      <c r="L1832">
        <f>IF(I1832="","",IFERROR(N(INDEX($A1832:$E1832,1,Rules!$H$18))*K1832,0))</f>
        <v/>
      </c>
      <c r="M1832">
        <f>IF(I1832="","",IF(COUNTIF(Crawl!$EC$2:$EC$2001,I1832)&gt;0,"Yes","No"))</f>
        <v/>
      </c>
    </row>
    <row r="1833">
      <c r="G1833">
        <f>IF(A1833="","",IF(LEFT(A1833,4)="http",IFERROR(MID(A1833,FIND("/",A1833,FIND("//",A1833)+2),2000),"/"),A1833))</f>
        <v/>
      </c>
      <c r="H1833">
        <f>IF(G1833="","",IFERROR(LEFT(SUBSTITUTE(G1833,"#","?"),FIND("?",SUBSTITUTE(G1833,"#","?"))-1),G1833))</f>
        <v/>
      </c>
      <c r="I1833">
        <f>IF(H1833="","",LOWER(IF(AND(LEN(H1833)&gt;1,RIGHT(H1833,1)="/"),LEFT(H1833,LEN(H1833)-1),H1833)))</f>
        <v/>
      </c>
      <c r="J1833">
        <f>IF(I1833="","",IFERROR(N(INDEX($A1833:$E1833,1,Rules!$H$16)),0))</f>
        <v/>
      </c>
      <c r="K1833">
        <f>IF(I1833="","",IFERROR(N(INDEX($A1833:$E1833,1,Rules!$H$17)),0))</f>
        <v/>
      </c>
      <c r="L1833">
        <f>IF(I1833="","",IFERROR(N(INDEX($A1833:$E1833,1,Rules!$H$18))*K1833,0))</f>
        <v/>
      </c>
      <c r="M1833">
        <f>IF(I1833="","",IF(COUNTIF(Crawl!$EC$2:$EC$2001,I1833)&gt;0,"Yes","No"))</f>
        <v/>
      </c>
    </row>
    <row r="1834">
      <c r="G1834">
        <f>IF(A1834="","",IF(LEFT(A1834,4)="http",IFERROR(MID(A1834,FIND("/",A1834,FIND("//",A1834)+2),2000),"/"),A1834))</f>
        <v/>
      </c>
      <c r="H1834">
        <f>IF(G1834="","",IFERROR(LEFT(SUBSTITUTE(G1834,"#","?"),FIND("?",SUBSTITUTE(G1834,"#","?"))-1),G1834))</f>
        <v/>
      </c>
      <c r="I1834">
        <f>IF(H1834="","",LOWER(IF(AND(LEN(H1834)&gt;1,RIGHT(H1834,1)="/"),LEFT(H1834,LEN(H1834)-1),H1834)))</f>
        <v/>
      </c>
      <c r="J1834">
        <f>IF(I1834="","",IFERROR(N(INDEX($A1834:$E1834,1,Rules!$H$16)),0))</f>
        <v/>
      </c>
      <c r="K1834">
        <f>IF(I1834="","",IFERROR(N(INDEX($A1834:$E1834,1,Rules!$H$17)),0))</f>
        <v/>
      </c>
      <c r="L1834">
        <f>IF(I1834="","",IFERROR(N(INDEX($A1834:$E1834,1,Rules!$H$18))*K1834,0))</f>
        <v/>
      </c>
      <c r="M1834">
        <f>IF(I1834="","",IF(COUNTIF(Crawl!$EC$2:$EC$2001,I1834)&gt;0,"Yes","No"))</f>
        <v/>
      </c>
    </row>
    <row r="1835">
      <c r="G1835">
        <f>IF(A1835="","",IF(LEFT(A1835,4)="http",IFERROR(MID(A1835,FIND("/",A1835,FIND("//",A1835)+2),2000),"/"),A1835))</f>
        <v/>
      </c>
      <c r="H1835">
        <f>IF(G1835="","",IFERROR(LEFT(SUBSTITUTE(G1835,"#","?"),FIND("?",SUBSTITUTE(G1835,"#","?"))-1),G1835))</f>
        <v/>
      </c>
      <c r="I1835">
        <f>IF(H1835="","",LOWER(IF(AND(LEN(H1835)&gt;1,RIGHT(H1835,1)="/"),LEFT(H1835,LEN(H1835)-1),H1835)))</f>
        <v/>
      </c>
      <c r="J1835">
        <f>IF(I1835="","",IFERROR(N(INDEX($A1835:$E1835,1,Rules!$H$16)),0))</f>
        <v/>
      </c>
      <c r="K1835">
        <f>IF(I1835="","",IFERROR(N(INDEX($A1835:$E1835,1,Rules!$H$17)),0))</f>
        <v/>
      </c>
      <c r="L1835">
        <f>IF(I1835="","",IFERROR(N(INDEX($A1835:$E1835,1,Rules!$H$18))*K1835,0))</f>
        <v/>
      </c>
      <c r="M1835">
        <f>IF(I1835="","",IF(COUNTIF(Crawl!$EC$2:$EC$2001,I1835)&gt;0,"Yes","No"))</f>
        <v/>
      </c>
    </row>
    <row r="1836">
      <c r="G1836">
        <f>IF(A1836="","",IF(LEFT(A1836,4)="http",IFERROR(MID(A1836,FIND("/",A1836,FIND("//",A1836)+2),2000),"/"),A1836))</f>
        <v/>
      </c>
      <c r="H1836">
        <f>IF(G1836="","",IFERROR(LEFT(SUBSTITUTE(G1836,"#","?"),FIND("?",SUBSTITUTE(G1836,"#","?"))-1),G1836))</f>
        <v/>
      </c>
      <c r="I1836">
        <f>IF(H1836="","",LOWER(IF(AND(LEN(H1836)&gt;1,RIGHT(H1836,1)="/"),LEFT(H1836,LEN(H1836)-1),H1836)))</f>
        <v/>
      </c>
      <c r="J1836">
        <f>IF(I1836="","",IFERROR(N(INDEX($A1836:$E1836,1,Rules!$H$16)),0))</f>
        <v/>
      </c>
      <c r="K1836">
        <f>IF(I1836="","",IFERROR(N(INDEX($A1836:$E1836,1,Rules!$H$17)),0))</f>
        <v/>
      </c>
      <c r="L1836">
        <f>IF(I1836="","",IFERROR(N(INDEX($A1836:$E1836,1,Rules!$H$18))*K1836,0))</f>
        <v/>
      </c>
      <c r="M1836">
        <f>IF(I1836="","",IF(COUNTIF(Crawl!$EC$2:$EC$2001,I1836)&gt;0,"Yes","No"))</f>
        <v/>
      </c>
    </row>
    <row r="1837">
      <c r="G1837">
        <f>IF(A1837="","",IF(LEFT(A1837,4)="http",IFERROR(MID(A1837,FIND("/",A1837,FIND("//",A1837)+2),2000),"/"),A1837))</f>
        <v/>
      </c>
      <c r="H1837">
        <f>IF(G1837="","",IFERROR(LEFT(SUBSTITUTE(G1837,"#","?"),FIND("?",SUBSTITUTE(G1837,"#","?"))-1),G1837))</f>
        <v/>
      </c>
      <c r="I1837">
        <f>IF(H1837="","",LOWER(IF(AND(LEN(H1837)&gt;1,RIGHT(H1837,1)="/"),LEFT(H1837,LEN(H1837)-1),H1837)))</f>
        <v/>
      </c>
      <c r="J1837">
        <f>IF(I1837="","",IFERROR(N(INDEX($A1837:$E1837,1,Rules!$H$16)),0))</f>
        <v/>
      </c>
      <c r="K1837">
        <f>IF(I1837="","",IFERROR(N(INDEX($A1837:$E1837,1,Rules!$H$17)),0))</f>
        <v/>
      </c>
      <c r="L1837">
        <f>IF(I1837="","",IFERROR(N(INDEX($A1837:$E1837,1,Rules!$H$18))*K1837,0))</f>
        <v/>
      </c>
      <c r="M1837">
        <f>IF(I1837="","",IF(COUNTIF(Crawl!$EC$2:$EC$2001,I1837)&gt;0,"Yes","No"))</f>
        <v/>
      </c>
    </row>
    <row r="1838">
      <c r="G1838">
        <f>IF(A1838="","",IF(LEFT(A1838,4)="http",IFERROR(MID(A1838,FIND("/",A1838,FIND("//",A1838)+2),2000),"/"),A1838))</f>
        <v/>
      </c>
      <c r="H1838">
        <f>IF(G1838="","",IFERROR(LEFT(SUBSTITUTE(G1838,"#","?"),FIND("?",SUBSTITUTE(G1838,"#","?"))-1),G1838))</f>
        <v/>
      </c>
      <c r="I1838">
        <f>IF(H1838="","",LOWER(IF(AND(LEN(H1838)&gt;1,RIGHT(H1838,1)="/"),LEFT(H1838,LEN(H1838)-1),H1838)))</f>
        <v/>
      </c>
      <c r="J1838">
        <f>IF(I1838="","",IFERROR(N(INDEX($A1838:$E1838,1,Rules!$H$16)),0))</f>
        <v/>
      </c>
      <c r="K1838">
        <f>IF(I1838="","",IFERROR(N(INDEX($A1838:$E1838,1,Rules!$H$17)),0))</f>
        <v/>
      </c>
      <c r="L1838">
        <f>IF(I1838="","",IFERROR(N(INDEX($A1838:$E1838,1,Rules!$H$18))*K1838,0))</f>
        <v/>
      </c>
      <c r="M1838">
        <f>IF(I1838="","",IF(COUNTIF(Crawl!$EC$2:$EC$2001,I1838)&gt;0,"Yes","No"))</f>
        <v/>
      </c>
    </row>
    <row r="1839">
      <c r="G1839">
        <f>IF(A1839="","",IF(LEFT(A1839,4)="http",IFERROR(MID(A1839,FIND("/",A1839,FIND("//",A1839)+2),2000),"/"),A1839))</f>
        <v/>
      </c>
      <c r="H1839">
        <f>IF(G1839="","",IFERROR(LEFT(SUBSTITUTE(G1839,"#","?"),FIND("?",SUBSTITUTE(G1839,"#","?"))-1),G1839))</f>
        <v/>
      </c>
      <c r="I1839">
        <f>IF(H1839="","",LOWER(IF(AND(LEN(H1839)&gt;1,RIGHT(H1839,1)="/"),LEFT(H1839,LEN(H1839)-1),H1839)))</f>
        <v/>
      </c>
      <c r="J1839">
        <f>IF(I1839="","",IFERROR(N(INDEX($A1839:$E1839,1,Rules!$H$16)),0))</f>
        <v/>
      </c>
      <c r="K1839">
        <f>IF(I1839="","",IFERROR(N(INDEX($A1839:$E1839,1,Rules!$H$17)),0))</f>
        <v/>
      </c>
      <c r="L1839">
        <f>IF(I1839="","",IFERROR(N(INDEX($A1839:$E1839,1,Rules!$H$18))*K1839,0))</f>
        <v/>
      </c>
      <c r="M1839">
        <f>IF(I1839="","",IF(COUNTIF(Crawl!$EC$2:$EC$2001,I1839)&gt;0,"Yes","No"))</f>
        <v/>
      </c>
    </row>
    <row r="1840">
      <c r="G1840">
        <f>IF(A1840="","",IF(LEFT(A1840,4)="http",IFERROR(MID(A1840,FIND("/",A1840,FIND("//",A1840)+2),2000),"/"),A1840))</f>
        <v/>
      </c>
      <c r="H1840">
        <f>IF(G1840="","",IFERROR(LEFT(SUBSTITUTE(G1840,"#","?"),FIND("?",SUBSTITUTE(G1840,"#","?"))-1),G1840))</f>
        <v/>
      </c>
      <c r="I1840">
        <f>IF(H1840="","",LOWER(IF(AND(LEN(H1840)&gt;1,RIGHT(H1840,1)="/"),LEFT(H1840,LEN(H1840)-1),H1840)))</f>
        <v/>
      </c>
      <c r="J1840">
        <f>IF(I1840="","",IFERROR(N(INDEX($A1840:$E1840,1,Rules!$H$16)),0))</f>
        <v/>
      </c>
      <c r="K1840">
        <f>IF(I1840="","",IFERROR(N(INDEX($A1840:$E1840,1,Rules!$H$17)),0))</f>
        <v/>
      </c>
      <c r="L1840">
        <f>IF(I1840="","",IFERROR(N(INDEX($A1840:$E1840,1,Rules!$H$18))*K1840,0))</f>
        <v/>
      </c>
      <c r="M1840">
        <f>IF(I1840="","",IF(COUNTIF(Crawl!$EC$2:$EC$2001,I1840)&gt;0,"Yes","No"))</f>
        <v/>
      </c>
    </row>
    <row r="1841">
      <c r="G1841">
        <f>IF(A1841="","",IF(LEFT(A1841,4)="http",IFERROR(MID(A1841,FIND("/",A1841,FIND("//",A1841)+2),2000),"/"),A1841))</f>
        <v/>
      </c>
      <c r="H1841">
        <f>IF(G1841="","",IFERROR(LEFT(SUBSTITUTE(G1841,"#","?"),FIND("?",SUBSTITUTE(G1841,"#","?"))-1),G1841))</f>
        <v/>
      </c>
      <c r="I1841">
        <f>IF(H1841="","",LOWER(IF(AND(LEN(H1841)&gt;1,RIGHT(H1841,1)="/"),LEFT(H1841,LEN(H1841)-1),H1841)))</f>
        <v/>
      </c>
      <c r="J1841">
        <f>IF(I1841="","",IFERROR(N(INDEX($A1841:$E1841,1,Rules!$H$16)),0))</f>
        <v/>
      </c>
      <c r="K1841">
        <f>IF(I1841="","",IFERROR(N(INDEX($A1841:$E1841,1,Rules!$H$17)),0))</f>
        <v/>
      </c>
      <c r="L1841">
        <f>IF(I1841="","",IFERROR(N(INDEX($A1841:$E1841,1,Rules!$H$18))*K1841,0))</f>
        <v/>
      </c>
      <c r="M1841">
        <f>IF(I1841="","",IF(COUNTIF(Crawl!$EC$2:$EC$2001,I1841)&gt;0,"Yes","No"))</f>
        <v/>
      </c>
    </row>
    <row r="1842">
      <c r="G1842">
        <f>IF(A1842="","",IF(LEFT(A1842,4)="http",IFERROR(MID(A1842,FIND("/",A1842,FIND("//",A1842)+2),2000),"/"),A1842))</f>
        <v/>
      </c>
      <c r="H1842">
        <f>IF(G1842="","",IFERROR(LEFT(SUBSTITUTE(G1842,"#","?"),FIND("?",SUBSTITUTE(G1842,"#","?"))-1),G1842))</f>
        <v/>
      </c>
      <c r="I1842">
        <f>IF(H1842="","",LOWER(IF(AND(LEN(H1842)&gt;1,RIGHT(H1842,1)="/"),LEFT(H1842,LEN(H1842)-1),H1842)))</f>
        <v/>
      </c>
      <c r="J1842">
        <f>IF(I1842="","",IFERROR(N(INDEX($A1842:$E1842,1,Rules!$H$16)),0))</f>
        <v/>
      </c>
      <c r="K1842">
        <f>IF(I1842="","",IFERROR(N(INDEX($A1842:$E1842,1,Rules!$H$17)),0))</f>
        <v/>
      </c>
      <c r="L1842">
        <f>IF(I1842="","",IFERROR(N(INDEX($A1842:$E1842,1,Rules!$H$18))*K1842,0))</f>
        <v/>
      </c>
      <c r="M1842">
        <f>IF(I1842="","",IF(COUNTIF(Crawl!$EC$2:$EC$2001,I1842)&gt;0,"Yes","No"))</f>
        <v/>
      </c>
    </row>
    <row r="1843">
      <c r="G1843">
        <f>IF(A1843="","",IF(LEFT(A1843,4)="http",IFERROR(MID(A1843,FIND("/",A1843,FIND("//",A1843)+2),2000),"/"),A1843))</f>
        <v/>
      </c>
      <c r="H1843">
        <f>IF(G1843="","",IFERROR(LEFT(SUBSTITUTE(G1843,"#","?"),FIND("?",SUBSTITUTE(G1843,"#","?"))-1),G1843))</f>
        <v/>
      </c>
      <c r="I1843">
        <f>IF(H1843="","",LOWER(IF(AND(LEN(H1843)&gt;1,RIGHT(H1843,1)="/"),LEFT(H1843,LEN(H1843)-1),H1843)))</f>
        <v/>
      </c>
      <c r="J1843">
        <f>IF(I1843="","",IFERROR(N(INDEX($A1843:$E1843,1,Rules!$H$16)),0))</f>
        <v/>
      </c>
      <c r="K1843">
        <f>IF(I1843="","",IFERROR(N(INDEX($A1843:$E1843,1,Rules!$H$17)),0))</f>
        <v/>
      </c>
      <c r="L1843">
        <f>IF(I1843="","",IFERROR(N(INDEX($A1843:$E1843,1,Rules!$H$18))*K1843,0))</f>
        <v/>
      </c>
      <c r="M1843">
        <f>IF(I1843="","",IF(COUNTIF(Crawl!$EC$2:$EC$2001,I1843)&gt;0,"Yes","No"))</f>
        <v/>
      </c>
    </row>
    <row r="1844">
      <c r="G1844">
        <f>IF(A1844="","",IF(LEFT(A1844,4)="http",IFERROR(MID(A1844,FIND("/",A1844,FIND("//",A1844)+2),2000),"/"),A1844))</f>
        <v/>
      </c>
      <c r="H1844">
        <f>IF(G1844="","",IFERROR(LEFT(SUBSTITUTE(G1844,"#","?"),FIND("?",SUBSTITUTE(G1844,"#","?"))-1),G1844))</f>
        <v/>
      </c>
      <c r="I1844">
        <f>IF(H1844="","",LOWER(IF(AND(LEN(H1844)&gt;1,RIGHT(H1844,1)="/"),LEFT(H1844,LEN(H1844)-1),H1844)))</f>
        <v/>
      </c>
      <c r="J1844">
        <f>IF(I1844="","",IFERROR(N(INDEX($A1844:$E1844,1,Rules!$H$16)),0))</f>
        <v/>
      </c>
      <c r="K1844">
        <f>IF(I1844="","",IFERROR(N(INDEX($A1844:$E1844,1,Rules!$H$17)),0))</f>
        <v/>
      </c>
      <c r="L1844">
        <f>IF(I1844="","",IFERROR(N(INDEX($A1844:$E1844,1,Rules!$H$18))*K1844,0))</f>
        <v/>
      </c>
      <c r="M1844">
        <f>IF(I1844="","",IF(COUNTIF(Crawl!$EC$2:$EC$2001,I1844)&gt;0,"Yes","No"))</f>
        <v/>
      </c>
    </row>
    <row r="1845">
      <c r="G1845">
        <f>IF(A1845="","",IF(LEFT(A1845,4)="http",IFERROR(MID(A1845,FIND("/",A1845,FIND("//",A1845)+2),2000),"/"),A1845))</f>
        <v/>
      </c>
      <c r="H1845">
        <f>IF(G1845="","",IFERROR(LEFT(SUBSTITUTE(G1845,"#","?"),FIND("?",SUBSTITUTE(G1845,"#","?"))-1),G1845))</f>
        <v/>
      </c>
      <c r="I1845">
        <f>IF(H1845="","",LOWER(IF(AND(LEN(H1845)&gt;1,RIGHT(H1845,1)="/"),LEFT(H1845,LEN(H1845)-1),H1845)))</f>
        <v/>
      </c>
      <c r="J1845">
        <f>IF(I1845="","",IFERROR(N(INDEX($A1845:$E1845,1,Rules!$H$16)),0))</f>
        <v/>
      </c>
      <c r="K1845">
        <f>IF(I1845="","",IFERROR(N(INDEX($A1845:$E1845,1,Rules!$H$17)),0))</f>
        <v/>
      </c>
      <c r="L1845">
        <f>IF(I1845="","",IFERROR(N(INDEX($A1845:$E1845,1,Rules!$H$18))*K1845,0))</f>
        <v/>
      </c>
      <c r="M1845">
        <f>IF(I1845="","",IF(COUNTIF(Crawl!$EC$2:$EC$2001,I1845)&gt;0,"Yes","No"))</f>
        <v/>
      </c>
    </row>
    <row r="1846">
      <c r="G1846">
        <f>IF(A1846="","",IF(LEFT(A1846,4)="http",IFERROR(MID(A1846,FIND("/",A1846,FIND("//",A1846)+2),2000),"/"),A1846))</f>
        <v/>
      </c>
      <c r="H1846">
        <f>IF(G1846="","",IFERROR(LEFT(SUBSTITUTE(G1846,"#","?"),FIND("?",SUBSTITUTE(G1846,"#","?"))-1),G1846))</f>
        <v/>
      </c>
      <c r="I1846">
        <f>IF(H1846="","",LOWER(IF(AND(LEN(H1846)&gt;1,RIGHT(H1846,1)="/"),LEFT(H1846,LEN(H1846)-1),H1846)))</f>
        <v/>
      </c>
      <c r="J1846">
        <f>IF(I1846="","",IFERROR(N(INDEX($A1846:$E1846,1,Rules!$H$16)),0))</f>
        <v/>
      </c>
      <c r="K1846">
        <f>IF(I1846="","",IFERROR(N(INDEX($A1846:$E1846,1,Rules!$H$17)),0))</f>
        <v/>
      </c>
      <c r="L1846">
        <f>IF(I1846="","",IFERROR(N(INDEX($A1846:$E1846,1,Rules!$H$18))*K1846,0))</f>
        <v/>
      </c>
      <c r="M1846">
        <f>IF(I1846="","",IF(COUNTIF(Crawl!$EC$2:$EC$2001,I1846)&gt;0,"Yes","No"))</f>
        <v/>
      </c>
    </row>
    <row r="1847">
      <c r="G1847">
        <f>IF(A1847="","",IF(LEFT(A1847,4)="http",IFERROR(MID(A1847,FIND("/",A1847,FIND("//",A1847)+2),2000),"/"),A1847))</f>
        <v/>
      </c>
      <c r="H1847">
        <f>IF(G1847="","",IFERROR(LEFT(SUBSTITUTE(G1847,"#","?"),FIND("?",SUBSTITUTE(G1847,"#","?"))-1),G1847))</f>
        <v/>
      </c>
      <c r="I1847">
        <f>IF(H1847="","",LOWER(IF(AND(LEN(H1847)&gt;1,RIGHT(H1847,1)="/"),LEFT(H1847,LEN(H1847)-1),H1847)))</f>
        <v/>
      </c>
      <c r="J1847">
        <f>IF(I1847="","",IFERROR(N(INDEX($A1847:$E1847,1,Rules!$H$16)),0))</f>
        <v/>
      </c>
      <c r="K1847">
        <f>IF(I1847="","",IFERROR(N(INDEX($A1847:$E1847,1,Rules!$H$17)),0))</f>
        <v/>
      </c>
      <c r="L1847">
        <f>IF(I1847="","",IFERROR(N(INDEX($A1847:$E1847,1,Rules!$H$18))*K1847,0))</f>
        <v/>
      </c>
      <c r="M1847">
        <f>IF(I1847="","",IF(COUNTIF(Crawl!$EC$2:$EC$2001,I1847)&gt;0,"Yes","No"))</f>
        <v/>
      </c>
    </row>
    <row r="1848">
      <c r="G1848">
        <f>IF(A1848="","",IF(LEFT(A1848,4)="http",IFERROR(MID(A1848,FIND("/",A1848,FIND("//",A1848)+2),2000),"/"),A1848))</f>
        <v/>
      </c>
      <c r="H1848">
        <f>IF(G1848="","",IFERROR(LEFT(SUBSTITUTE(G1848,"#","?"),FIND("?",SUBSTITUTE(G1848,"#","?"))-1),G1848))</f>
        <v/>
      </c>
      <c r="I1848">
        <f>IF(H1848="","",LOWER(IF(AND(LEN(H1848)&gt;1,RIGHT(H1848,1)="/"),LEFT(H1848,LEN(H1848)-1),H1848)))</f>
        <v/>
      </c>
      <c r="J1848">
        <f>IF(I1848="","",IFERROR(N(INDEX($A1848:$E1848,1,Rules!$H$16)),0))</f>
        <v/>
      </c>
      <c r="K1848">
        <f>IF(I1848="","",IFERROR(N(INDEX($A1848:$E1848,1,Rules!$H$17)),0))</f>
        <v/>
      </c>
      <c r="L1848">
        <f>IF(I1848="","",IFERROR(N(INDEX($A1848:$E1848,1,Rules!$H$18))*K1848,0))</f>
        <v/>
      </c>
      <c r="M1848">
        <f>IF(I1848="","",IF(COUNTIF(Crawl!$EC$2:$EC$2001,I1848)&gt;0,"Yes","No"))</f>
        <v/>
      </c>
    </row>
    <row r="1849">
      <c r="G1849">
        <f>IF(A1849="","",IF(LEFT(A1849,4)="http",IFERROR(MID(A1849,FIND("/",A1849,FIND("//",A1849)+2),2000),"/"),A1849))</f>
        <v/>
      </c>
      <c r="H1849">
        <f>IF(G1849="","",IFERROR(LEFT(SUBSTITUTE(G1849,"#","?"),FIND("?",SUBSTITUTE(G1849,"#","?"))-1),G1849))</f>
        <v/>
      </c>
      <c r="I1849">
        <f>IF(H1849="","",LOWER(IF(AND(LEN(H1849)&gt;1,RIGHT(H1849,1)="/"),LEFT(H1849,LEN(H1849)-1),H1849)))</f>
        <v/>
      </c>
      <c r="J1849">
        <f>IF(I1849="","",IFERROR(N(INDEX($A1849:$E1849,1,Rules!$H$16)),0))</f>
        <v/>
      </c>
      <c r="K1849">
        <f>IF(I1849="","",IFERROR(N(INDEX($A1849:$E1849,1,Rules!$H$17)),0))</f>
        <v/>
      </c>
      <c r="L1849">
        <f>IF(I1849="","",IFERROR(N(INDEX($A1849:$E1849,1,Rules!$H$18))*K1849,0))</f>
        <v/>
      </c>
      <c r="M1849">
        <f>IF(I1849="","",IF(COUNTIF(Crawl!$EC$2:$EC$2001,I1849)&gt;0,"Yes","No"))</f>
        <v/>
      </c>
    </row>
    <row r="1850">
      <c r="G1850">
        <f>IF(A1850="","",IF(LEFT(A1850,4)="http",IFERROR(MID(A1850,FIND("/",A1850,FIND("//",A1850)+2),2000),"/"),A1850))</f>
        <v/>
      </c>
      <c r="H1850">
        <f>IF(G1850="","",IFERROR(LEFT(SUBSTITUTE(G1850,"#","?"),FIND("?",SUBSTITUTE(G1850,"#","?"))-1),G1850))</f>
        <v/>
      </c>
      <c r="I1850">
        <f>IF(H1850="","",LOWER(IF(AND(LEN(H1850)&gt;1,RIGHT(H1850,1)="/"),LEFT(H1850,LEN(H1850)-1),H1850)))</f>
        <v/>
      </c>
      <c r="J1850">
        <f>IF(I1850="","",IFERROR(N(INDEX($A1850:$E1850,1,Rules!$H$16)),0))</f>
        <v/>
      </c>
      <c r="K1850">
        <f>IF(I1850="","",IFERROR(N(INDEX($A1850:$E1850,1,Rules!$H$17)),0))</f>
        <v/>
      </c>
      <c r="L1850">
        <f>IF(I1850="","",IFERROR(N(INDEX($A1850:$E1850,1,Rules!$H$18))*K1850,0))</f>
        <v/>
      </c>
      <c r="M1850">
        <f>IF(I1850="","",IF(COUNTIF(Crawl!$EC$2:$EC$2001,I1850)&gt;0,"Yes","No"))</f>
        <v/>
      </c>
    </row>
    <row r="1851">
      <c r="G1851">
        <f>IF(A1851="","",IF(LEFT(A1851,4)="http",IFERROR(MID(A1851,FIND("/",A1851,FIND("//",A1851)+2),2000),"/"),A1851))</f>
        <v/>
      </c>
      <c r="H1851">
        <f>IF(G1851="","",IFERROR(LEFT(SUBSTITUTE(G1851,"#","?"),FIND("?",SUBSTITUTE(G1851,"#","?"))-1),G1851))</f>
        <v/>
      </c>
      <c r="I1851">
        <f>IF(H1851="","",LOWER(IF(AND(LEN(H1851)&gt;1,RIGHT(H1851,1)="/"),LEFT(H1851,LEN(H1851)-1),H1851)))</f>
        <v/>
      </c>
      <c r="J1851">
        <f>IF(I1851="","",IFERROR(N(INDEX($A1851:$E1851,1,Rules!$H$16)),0))</f>
        <v/>
      </c>
      <c r="K1851">
        <f>IF(I1851="","",IFERROR(N(INDEX($A1851:$E1851,1,Rules!$H$17)),0))</f>
        <v/>
      </c>
      <c r="L1851">
        <f>IF(I1851="","",IFERROR(N(INDEX($A1851:$E1851,1,Rules!$H$18))*K1851,0))</f>
        <v/>
      </c>
      <c r="M1851">
        <f>IF(I1851="","",IF(COUNTIF(Crawl!$EC$2:$EC$2001,I1851)&gt;0,"Yes","No"))</f>
        <v/>
      </c>
    </row>
    <row r="1852">
      <c r="G1852">
        <f>IF(A1852="","",IF(LEFT(A1852,4)="http",IFERROR(MID(A1852,FIND("/",A1852,FIND("//",A1852)+2),2000),"/"),A1852))</f>
        <v/>
      </c>
      <c r="H1852">
        <f>IF(G1852="","",IFERROR(LEFT(SUBSTITUTE(G1852,"#","?"),FIND("?",SUBSTITUTE(G1852,"#","?"))-1),G1852))</f>
        <v/>
      </c>
      <c r="I1852">
        <f>IF(H1852="","",LOWER(IF(AND(LEN(H1852)&gt;1,RIGHT(H1852,1)="/"),LEFT(H1852,LEN(H1852)-1),H1852)))</f>
        <v/>
      </c>
      <c r="J1852">
        <f>IF(I1852="","",IFERROR(N(INDEX($A1852:$E1852,1,Rules!$H$16)),0))</f>
        <v/>
      </c>
      <c r="K1852">
        <f>IF(I1852="","",IFERROR(N(INDEX($A1852:$E1852,1,Rules!$H$17)),0))</f>
        <v/>
      </c>
      <c r="L1852">
        <f>IF(I1852="","",IFERROR(N(INDEX($A1852:$E1852,1,Rules!$H$18))*K1852,0))</f>
        <v/>
      </c>
      <c r="M1852">
        <f>IF(I1852="","",IF(COUNTIF(Crawl!$EC$2:$EC$2001,I1852)&gt;0,"Yes","No"))</f>
        <v/>
      </c>
    </row>
    <row r="1853">
      <c r="G1853">
        <f>IF(A1853="","",IF(LEFT(A1853,4)="http",IFERROR(MID(A1853,FIND("/",A1853,FIND("//",A1853)+2),2000),"/"),A1853))</f>
        <v/>
      </c>
      <c r="H1853">
        <f>IF(G1853="","",IFERROR(LEFT(SUBSTITUTE(G1853,"#","?"),FIND("?",SUBSTITUTE(G1853,"#","?"))-1),G1853))</f>
        <v/>
      </c>
      <c r="I1853">
        <f>IF(H1853="","",LOWER(IF(AND(LEN(H1853)&gt;1,RIGHT(H1853,1)="/"),LEFT(H1853,LEN(H1853)-1),H1853)))</f>
        <v/>
      </c>
      <c r="J1853">
        <f>IF(I1853="","",IFERROR(N(INDEX($A1853:$E1853,1,Rules!$H$16)),0))</f>
        <v/>
      </c>
      <c r="K1853">
        <f>IF(I1853="","",IFERROR(N(INDEX($A1853:$E1853,1,Rules!$H$17)),0))</f>
        <v/>
      </c>
      <c r="L1853">
        <f>IF(I1853="","",IFERROR(N(INDEX($A1853:$E1853,1,Rules!$H$18))*K1853,0))</f>
        <v/>
      </c>
      <c r="M1853">
        <f>IF(I1853="","",IF(COUNTIF(Crawl!$EC$2:$EC$2001,I1853)&gt;0,"Yes","No"))</f>
        <v/>
      </c>
    </row>
    <row r="1854">
      <c r="G1854">
        <f>IF(A1854="","",IF(LEFT(A1854,4)="http",IFERROR(MID(A1854,FIND("/",A1854,FIND("//",A1854)+2),2000),"/"),A1854))</f>
        <v/>
      </c>
      <c r="H1854">
        <f>IF(G1854="","",IFERROR(LEFT(SUBSTITUTE(G1854,"#","?"),FIND("?",SUBSTITUTE(G1854,"#","?"))-1),G1854))</f>
        <v/>
      </c>
      <c r="I1854">
        <f>IF(H1854="","",LOWER(IF(AND(LEN(H1854)&gt;1,RIGHT(H1854,1)="/"),LEFT(H1854,LEN(H1854)-1),H1854)))</f>
        <v/>
      </c>
      <c r="J1854">
        <f>IF(I1854="","",IFERROR(N(INDEX($A1854:$E1854,1,Rules!$H$16)),0))</f>
        <v/>
      </c>
      <c r="K1854">
        <f>IF(I1854="","",IFERROR(N(INDEX($A1854:$E1854,1,Rules!$H$17)),0))</f>
        <v/>
      </c>
      <c r="L1854">
        <f>IF(I1854="","",IFERROR(N(INDEX($A1854:$E1854,1,Rules!$H$18))*K1854,0))</f>
        <v/>
      </c>
      <c r="M1854">
        <f>IF(I1854="","",IF(COUNTIF(Crawl!$EC$2:$EC$2001,I1854)&gt;0,"Yes","No"))</f>
        <v/>
      </c>
    </row>
    <row r="1855">
      <c r="G1855">
        <f>IF(A1855="","",IF(LEFT(A1855,4)="http",IFERROR(MID(A1855,FIND("/",A1855,FIND("//",A1855)+2),2000),"/"),A1855))</f>
        <v/>
      </c>
      <c r="H1855">
        <f>IF(G1855="","",IFERROR(LEFT(SUBSTITUTE(G1855,"#","?"),FIND("?",SUBSTITUTE(G1855,"#","?"))-1),G1855))</f>
        <v/>
      </c>
      <c r="I1855">
        <f>IF(H1855="","",LOWER(IF(AND(LEN(H1855)&gt;1,RIGHT(H1855,1)="/"),LEFT(H1855,LEN(H1855)-1),H1855)))</f>
        <v/>
      </c>
      <c r="J1855">
        <f>IF(I1855="","",IFERROR(N(INDEX($A1855:$E1855,1,Rules!$H$16)),0))</f>
        <v/>
      </c>
      <c r="K1855">
        <f>IF(I1855="","",IFERROR(N(INDEX($A1855:$E1855,1,Rules!$H$17)),0))</f>
        <v/>
      </c>
      <c r="L1855">
        <f>IF(I1855="","",IFERROR(N(INDEX($A1855:$E1855,1,Rules!$H$18))*K1855,0))</f>
        <v/>
      </c>
      <c r="M1855">
        <f>IF(I1855="","",IF(COUNTIF(Crawl!$EC$2:$EC$2001,I1855)&gt;0,"Yes","No"))</f>
        <v/>
      </c>
    </row>
    <row r="1856">
      <c r="G1856">
        <f>IF(A1856="","",IF(LEFT(A1856,4)="http",IFERROR(MID(A1856,FIND("/",A1856,FIND("//",A1856)+2),2000),"/"),A1856))</f>
        <v/>
      </c>
      <c r="H1856">
        <f>IF(G1856="","",IFERROR(LEFT(SUBSTITUTE(G1856,"#","?"),FIND("?",SUBSTITUTE(G1856,"#","?"))-1),G1856))</f>
        <v/>
      </c>
      <c r="I1856">
        <f>IF(H1856="","",LOWER(IF(AND(LEN(H1856)&gt;1,RIGHT(H1856,1)="/"),LEFT(H1856,LEN(H1856)-1),H1856)))</f>
        <v/>
      </c>
      <c r="J1856">
        <f>IF(I1856="","",IFERROR(N(INDEX($A1856:$E1856,1,Rules!$H$16)),0))</f>
        <v/>
      </c>
      <c r="K1856">
        <f>IF(I1856="","",IFERROR(N(INDEX($A1856:$E1856,1,Rules!$H$17)),0))</f>
        <v/>
      </c>
      <c r="L1856">
        <f>IF(I1856="","",IFERROR(N(INDEX($A1856:$E1856,1,Rules!$H$18))*K1856,0))</f>
        <v/>
      </c>
      <c r="M1856">
        <f>IF(I1856="","",IF(COUNTIF(Crawl!$EC$2:$EC$2001,I1856)&gt;0,"Yes","No"))</f>
        <v/>
      </c>
    </row>
    <row r="1857">
      <c r="G1857">
        <f>IF(A1857="","",IF(LEFT(A1857,4)="http",IFERROR(MID(A1857,FIND("/",A1857,FIND("//",A1857)+2),2000),"/"),A1857))</f>
        <v/>
      </c>
      <c r="H1857">
        <f>IF(G1857="","",IFERROR(LEFT(SUBSTITUTE(G1857,"#","?"),FIND("?",SUBSTITUTE(G1857,"#","?"))-1),G1857))</f>
        <v/>
      </c>
      <c r="I1857">
        <f>IF(H1857="","",LOWER(IF(AND(LEN(H1857)&gt;1,RIGHT(H1857,1)="/"),LEFT(H1857,LEN(H1857)-1),H1857)))</f>
        <v/>
      </c>
      <c r="J1857">
        <f>IF(I1857="","",IFERROR(N(INDEX($A1857:$E1857,1,Rules!$H$16)),0))</f>
        <v/>
      </c>
      <c r="K1857">
        <f>IF(I1857="","",IFERROR(N(INDEX($A1857:$E1857,1,Rules!$H$17)),0))</f>
        <v/>
      </c>
      <c r="L1857">
        <f>IF(I1857="","",IFERROR(N(INDEX($A1857:$E1857,1,Rules!$H$18))*K1857,0))</f>
        <v/>
      </c>
      <c r="M1857">
        <f>IF(I1857="","",IF(COUNTIF(Crawl!$EC$2:$EC$2001,I1857)&gt;0,"Yes","No"))</f>
        <v/>
      </c>
    </row>
    <row r="1858">
      <c r="G1858">
        <f>IF(A1858="","",IF(LEFT(A1858,4)="http",IFERROR(MID(A1858,FIND("/",A1858,FIND("//",A1858)+2),2000),"/"),A1858))</f>
        <v/>
      </c>
      <c r="H1858">
        <f>IF(G1858="","",IFERROR(LEFT(SUBSTITUTE(G1858,"#","?"),FIND("?",SUBSTITUTE(G1858,"#","?"))-1),G1858))</f>
        <v/>
      </c>
      <c r="I1858">
        <f>IF(H1858="","",LOWER(IF(AND(LEN(H1858)&gt;1,RIGHT(H1858,1)="/"),LEFT(H1858,LEN(H1858)-1),H1858)))</f>
        <v/>
      </c>
      <c r="J1858">
        <f>IF(I1858="","",IFERROR(N(INDEX($A1858:$E1858,1,Rules!$H$16)),0))</f>
        <v/>
      </c>
      <c r="K1858">
        <f>IF(I1858="","",IFERROR(N(INDEX($A1858:$E1858,1,Rules!$H$17)),0))</f>
        <v/>
      </c>
      <c r="L1858">
        <f>IF(I1858="","",IFERROR(N(INDEX($A1858:$E1858,1,Rules!$H$18))*K1858,0))</f>
        <v/>
      </c>
      <c r="M1858">
        <f>IF(I1858="","",IF(COUNTIF(Crawl!$EC$2:$EC$2001,I1858)&gt;0,"Yes","No"))</f>
        <v/>
      </c>
    </row>
    <row r="1859">
      <c r="G1859">
        <f>IF(A1859="","",IF(LEFT(A1859,4)="http",IFERROR(MID(A1859,FIND("/",A1859,FIND("//",A1859)+2),2000),"/"),A1859))</f>
        <v/>
      </c>
      <c r="H1859">
        <f>IF(G1859="","",IFERROR(LEFT(SUBSTITUTE(G1859,"#","?"),FIND("?",SUBSTITUTE(G1859,"#","?"))-1),G1859))</f>
        <v/>
      </c>
      <c r="I1859">
        <f>IF(H1859="","",LOWER(IF(AND(LEN(H1859)&gt;1,RIGHT(H1859,1)="/"),LEFT(H1859,LEN(H1859)-1),H1859)))</f>
        <v/>
      </c>
      <c r="J1859">
        <f>IF(I1859="","",IFERROR(N(INDEX($A1859:$E1859,1,Rules!$H$16)),0))</f>
        <v/>
      </c>
      <c r="K1859">
        <f>IF(I1859="","",IFERROR(N(INDEX($A1859:$E1859,1,Rules!$H$17)),0))</f>
        <v/>
      </c>
      <c r="L1859">
        <f>IF(I1859="","",IFERROR(N(INDEX($A1859:$E1859,1,Rules!$H$18))*K1859,0))</f>
        <v/>
      </c>
      <c r="M1859">
        <f>IF(I1859="","",IF(COUNTIF(Crawl!$EC$2:$EC$2001,I1859)&gt;0,"Yes","No"))</f>
        <v/>
      </c>
    </row>
    <row r="1860">
      <c r="G1860">
        <f>IF(A1860="","",IF(LEFT(A1860,4)="http",IFERROR(MID(A1860,FIND("/",A1860,FIND("//",A1860)+2),2000),"/"),A1860))</f>
        <v/>
      </c>
      <c r="H1860">
        <f>IF(G1860="","",IFERROR(LEFT(SUBSTITUTE(G1860,"#","?"),FIND("?",SUBSTITUTE(G1860,"#","?"))-1),G1860))</f>
        <v/>
      </c>
      <c r="I1860">
        <f>IF(H1860="","",LOWER(IF(AND(LEN(H1860)&gt;1,RIGHT(H1860,1)="/"),LEFT(H1860,LEN(H1860)-1),H1860)))</f>
        <v/>
      </c>
      <c r="J1860">
        <f>IF(I1860="","",IFERROR(N(INDEX($A1860:$E1860,1,Rules!$H$16)),0))</f>
        <v/>
      </c>
      <c r="K1860">
        <f>IF(I1860="","",IFERROR(N(INDEX($A1860:$E1860,1,Rules!$H$17)),0))</f>
        <v/>
      </c>
      <c r="L1860">
        <f>IF(I1860="","",IFERROR(N(INDEX($A1860:$E1860,1,Rules!$H$18))*K1860,0))</f>
        <v/>
      </c>
      <c r="M1860">
        <f>IF(I1860="","",IF(COUNTIF(Crawl!$EC$2:$EC$2001,I1860)&gt;0,"Yes","No"))</f>
        <v/>
      </c>
    </row>
    <row r="1861">
      <c r="G1861">
        <f>IF(A1861="","",IF(LEFT(A1861,4)="http",IFERROR(MID(A1861,FIND("/",A1861,FIND("//",A1861)+2),2000),"/"),A1861))</f>
        <v/>
      </c>
      <c r="H1861">
        <f>IF(G1861="","",IFERROR(LEFT(SUBSTITUTE(G1861,"#","?"),FIND("?",SUBSTITUTE(G1861,"#","?"))-1),G1861))</f>
        <v/>
      </c>
      <c r="I1861">
        <f>IF(H1861="","",LOWER(IF(AND(LEN(H1861)&gt;1,RIGHT(H1861,1)="/"),LEFT(H1861,LEN(H1861)-1),H1861)))</f>
        <v/>
      </c>
      <c r="J1861">
        <f>IF(I1861="","",IFERROR(N(INDEX($A1861:$E1861,1,Rules!$H$16)),0))</f>
        <v/>
      </c>
      <c r="K1861">
        <f>IF(I1861="","",IFERROR(N(INDEX($A1861:$E1861,1,Rules!$H$17)),0))</f>
        <v/>
      </c>
      <c r="L1861">
        <f>IF(I1861="","",IFERROR(N(INDEX($A1861:$E1861,1,Rules!$H$18))*K1861,0))</f>
        <v/>
      </c>
      <c r="M1861">
        <f>IF(I1861="","",IF(COUNTIF(Crawl!$EC$2:$EC$2001,I1861)&gt;0,"Yes","No"))</f>
        <v/>
      </c>
    </row>
    <row r="1862">
      <c r="G1862">
        <f>IF(A1862="","",IF(LEFT(A1862,4)="http",IFERROR(MID(A1862,FIND("/",A1862,FIND("//",A1862)+2),2000),"/"),A1862))</f>
        <v/>
      </c>
      <c r="H1862">
        <f>IF(G1862="","",IFERROR(LEFT(SUBSTITUTE(G1862,"#","?"),FIND("?",SUBSTITUTE(G1862,"#","?"))-1),G1862))</f>
        <v/>
      </c>
      <c r="I1862">
        <f>IF(H1862="","",LOWER(IF(AND(LEN(H1862)&gt;1,RIGHT(H1862,1)="/"),LEFT(H1862,LEN(H1862)-1),H1862)))</f>
        <v/>
      </c>
      <c r="J1862">
        <f>IF(I1862="","",IFERROR(N(INDEX($A1862:$E1862,1,Rules!$H$16)),0))</f>
        <v/>
      </c>
      <c r="K1862">
        <f>IF(I1862="","",IFERROR(N(INDEX($A1862:$E1862,1,Rules!$H$17)),0))</f>
        <v/>
      </c>
      <c r="L1862">
        <f>IF(I1862="","",IFERROR(N(INDEX($A1862:$E1862,1,Rules!$H$18))*K1862,0))</f>
        <v/>
      </c>
      <c r="M1862">
        <f>IF(I1862="","",IF(COUNTIF(Crawl!$EC$2:$EC$2001,I1862)&gt;0,"Yes","No"))</f>
        <v/>
      </c>
    </row>
    <row r="1863">
      <c r="G1863">
        <f>IF(A1863="","",IF(LEFT(A1863,4)="http",IFERROR(MID(A1863,FIND("/",A1863,FIND("//",A1863)+2),2000),"/"),A1863))</f>
        <v/>
      </c>
      <c r="H1863">
        <f>IF(G1863="","",IFERROR(LEFT(SUBSTITUTE(G1863,"#","?"),FIND("?",SUBSTITUTE(G1863,"#","?"))-1),G1863))</f>
        <v/>
      </c>
      <c r="I1863">
        <f>IF(H1863="","",LOWER(IF(AND(LEN(H1863)&gt;1,RIGHT(H1863,1)="/"),LEFT(H1863,LEN(H1863)-1),H1863)))</f>
        <v/>
      </c>
      <c r="J1863">
        <f>IF(I1863="","",IFERROR(N(INDEX($A1863:$E1863,1,Rules!$H$16)),0))</f>
        <v/>
      </c>
      <c r="K1863">
        <f>IF(I1863="","",IFERROR(N(INDEX($A1863:$E1863,1,Rules!$H$17)),0))</f>
        <v/>
      </c>
      <c r="L1863">
        <f>IF(I1863="","",IFERROR(N(INDEX($A1863:$E1863,1,Rules!$H$18))*K1863,0))</f>
        <v/>
      </c>
      <c r="M1863">
        <f>IF(I1863="","",IF(COUNTIF(Crawl!$EC$2:$EC$2001,I1863)&gt;0,"Yes","No"))</f>
        <v/>
      </c>
    </row>
    <row r="1864">
      <c r="G1864">
        <f>IF(A1864="","",IF(LEFT(A1864,4)="http",IFERROR(MID(A1864,FIND("/",A1864,FIND("//",A1864)+2),2000),"/"),A1864))</f>
        <v/>
      </c>
      <c r="H1864">
        <f>IF(G1864="","",IFERROR(LEFT(SUBSTITUTE(G1864,"#","?"),FIND("?",SUBSTITUTE(G1864,"#","?"))-1),G1864))</f>
        <v/>
      </c>
      <c r="I1864">
        <f>IF(H1864="","",LOWER(IF(AND(LEN(H1864)&gt;1,RIGHT(H1864,1)="/"),LEFT(H1864,LEN(H1864)-1),H1864)))</f>
        <v/>
      </c>
      <c r="J1864">
        <f>IF(I1864="","",IFERROR(N(INDEX($A1864:$E1864,1,Rules!$H$16)),0))</f>
        <v/>
      </c>
      <c r="K1864">
        <f>IF(I1864="","",IFERROR(N(INDEX($A1864:$E1864,1,Rules!$H$17)),0))</f>
        <v/>
      </c>
      <c r="L1864">
        <f>IF(I1864="","",IFERROR(N(INDEX($A1864:$E1864,1,Rules!$H$18))*K1864,0))</f>
        <v/>
      </c>
      <c r="M1864">
        <f>IF(I1864="","",IF(COUNTIF(Crawl!$EC$2:$EC$2001,I1864)&gt;0,"Yes","No"))</f>
        <v/>
      </c>
    </row>
    <row r="1865">
      <c r="G1865">
        <f>IF(A1865="","",IF(LEFT(A1865,4)="http",IFERROR(MID(A1865,FIND("/",A1865,FIND("//",A1865)+2),2000),"/"),A1865))</f>
        <v/>
      </c>
      <c r="H1865">
        <f>IF(G1865="","",IFERROR(LEFT(SUBSTITUTE(G1865,"#","?"),FIND("?",SUBSTITUTE(G1865,"#","?"))-1),G1865))</f>
        <v/>
      </c>
      <c r="I1865">
        <f>IF(H1865="","",LOWER(IF(AND(LEN(H1865)&gt;1,RIGHT(H1865,1)="/"),LEFT(H1865,LEN(H1865)-1),H1865)))</f>
        <v/>
      </c>
      <c r="J1865">
        <f>IF(I1865="","",IFERROR(N(INDEX($A1865:$E1865,1,Rules!$H$16)),0))</f>
        <v/>
      </c>
      <c r="K1865">
        <f>IF(I1865="","",IFERROR(N(INDEX($A1865:$E1865,1,Rules!$H$17)),0))</f>
        <v/>
      </c>
      <c r="L1865">
        <f>IF(I1865="","",IFERROR(N(INDEX($A1865:$E1865,1,Rules!$H$18))*K1865,0))</f>
        <v/>
      </c>
      <c r="M1865">
        <f>IF(I1865="","",IF(COUNTIF(Crawl!$EC$2:$EC$2001,I1865)&gt;0,"Yes","No"))</f>
        <v/>
      </c>
    </row>
    <row r="1866">
      <c r="G1866">
        <f>IF(A1866="","",IF(LEFT(A1866,4)="http",IFERROR(MID(A1866,FIND("/",A1866,FIND("//",A1866)+2),2000),"/"),A1866))</f>
        <v/>
      </c>
      <c r="H1866">
        <f>IF(G1866="","",IFERROR(LEFT(SUBSTITUTE(G1866,"#","?"),FIND("?",SUBSTITUTE(G1866,"#","?"))-1),G1866))</f>
        <v/>
      </c>
      <c r="I1866">
        <f>IF(H1866="","",LOWER(IF(AND(LEN(H1866)&gt;1,RIGHT(H1866,1)="/"),LEFT(H1866,LEN(H1866)-1),H1866)))</f>
        <v/>
      </c>
      <c r="J1866">
        <f>IF(I1866="","",IFERROR(N(INDEX($A1866:$E1866,1,Rules!$H$16)),0))</f>
        <v/>
      </c>
      <c r="K1866">
        <f>IF(I1866="","",IFERROR(N(INDEX($A1866:$E1866,1,Rules!$H$17)),0))</f>
        <v/>
      </c>
      <c r="L1866">
        <f>IF(I1866="","",IFERROR(N(INDEX($A1866:$E1866,1,Rules!$H$18))*K1866,0))</f>
        <v/>
      </c>
      <c r="M1866">
        <f>IF(I1866="","",IF(COUNTIF(Crawl!$EC$2:$EC$2001,I1866)&gt;0,"Yes","No"))</f>
        <v/>
      </c>
    </row>
    <row r="1867">
      <c r="G1867">
        <f>IF(A1867="","",IF(LEFT(A1867,4)="http",IFERROR(MID(A1867,FIND("/",A1867,FIND("//",A1867)+2),2000),"/"),A1867))</f>
        <v/>
      </c>
      <c r="H1867">
        <f>IF(G1867="","",IFERROR(LEFT(SUBSTITUTE(G1867,"#","?"),FIND("?",SUBSTITUTE(G1867,"#","?"))-1),G1867))</f>
        <v/>
      </c>
      <c r="I1867">
        <f>IF(H1867="","",LOWER(IF(AND(LEN(H1867)&gt;1,RIGHT(H1867,1)="/"),LEFT(H1867,LEN(H1867)-1),H1867)))</f>
        <v/>
      </c>
      <c r="J1867">
        <f>IF(I1867="","",IFERROR(N(INDEX($A1867:$E1867,1,Rules!$H$16)),0))</f>
        <v/>
      </c>
      <c r="K1867">
        <f>IF(I1867="","",IFERROR(N(INDEX($A1867:$E1867,1,Rules!$H$17)),0))</f>
        <v/>
      </c>
      <c r="L1867">
        <f>IF(I1867="","",IFERROR(N(INDEX($A1867:$E1867,1,Rules!$H$18))*K1867,0))</f>
        <v/>
      </c>
      <c r="M1867">
        <f>IF(I1867="","",IF(COUNTIF(Crawl!$EC$2:$EC$2001,I1867)&gt;0,"Yes","No"))</f>
        <v/>
      </c>
    </row>
    <row r="1868">
      <c r="G1868">
        <f>IF(A1868="","",IF(LEFT(A1868,4)="http",IFERROR(MID(A1868,FIND("/",A1868,FIND("//",A1868)+2),2000),"/"),A1868))</f>
        <v/>
      </c>
      <c r="H1868">
        <f>IF(G1868="","",IFERROR(LEFT(SUBSTITUTE(G1868,"#","?"),FIND("?",SUBSTITUTE(G1868,"#","?"))-1),G1868))</f>
        <v/>
      </c>
      <c r="I1868">
        <f>IF(H1868="","",LOWER(IF(AND(LEN(H1868)&gt;1,RIGHT(H1868,1)="/"),LEFT(H1868,LEN(H1868)-1),H1868)))</f>
        <v/>
      </c>
      <c r="J1868">
        <f>IF(I1868="","",IFERROR(N(INDEX($A1868:$E1868,1,Rules!$H$16)),0))</f>
        <v/>
      </c>
      <c r="K1868">
        <f>IF(I1868="","",IFERROR(N(INDEX($A1868:$E1868,1,Rules!$H$17)),0))</f>
        <v/>
      </c>
      <c r="L1868">
        <f>IF(I1868="","",IFERROR(N(INDEX($A1868:$E1868,1,Rules!$H$18))*K1868,0))</f>
        <v/>
      </c>
      <c r="M1868">
        <f>IF(I1868="","",IF(COUNTIF(Crawl!$EC$2:$EC$2001,I1868)&gt;0,"Yes","No"))</f>
        <v/>
      </c>
    </row>
    <row r="1869">
      <c r="G1869">
        <f>IF(A1869="","",IF(LEFT(A1869,4)="http",IFERROR(MID(A1869,FIND("/",A1869,FIND("//",A1869)+2),2000),"/"),A1869))</f>
        <v/>
      </c>
      <c r="H1869">
        <f>IF(G1869="","",IFERROR(LEFT(SUBSTITUTE(G1869,"#","?"),FIND("?",SUBSTITUTE(G1869,"#","?"))-1),G1869))</f>
        <v/>
      </c>
      <c r="I1869">
        <f>IF(H1869="","",LOWER(IF(AND(LEN(H1869)&gt;1,RIGHT(H1869,1)="/"),LEFT(H1869,LEN(H1869)-1),H1869)))</f>
        <v/>
      </c>
      <c r="J1869">
        <f>IF(I1869="","",IFERROR(N(INDEX($A1869:$E1869,1,Rules!$H$16)),0))</f>
        <v/>
      </c>
      <c r="K1869">
        <f>IF(I1869="","",IFERROR(N(INDEX($A1869:$E1869,1,Rules!$H$17)),0))</f>
        <v/>
      </c>
      <c r="L1869">
        <f>IF(I1869="","",IFERROR(N(INDEX($A1869:$E1869,1,Rules!$H$18))*K1869,0))</f>
        <v/>
      </c>
      <c r="M1869">
        <f>IF(I1869="","",IF(COUNTIF(Crawl!$EC$2:$EC$2001,I1869)&gt;0,"Yes","No"))</f>
        <v/>
      </c>
    </row>
    <row r="1870">
      <c r="G1870">
        <f>IF(A1870="","",IF(LEFT(A1870,4)="http",IFERROR(MID(A1870,FIND("/",A1870,FIND("//",A1870)+2),2000),"/"),A1870))</f>
        <v/>
      </c>
      <c r="H1870">
        <f>IF(G1870="","",IFERROR(LEFT(SUBSTITUTE(G1870,"#","?"),FIND("?",SUBSTITUTE(G1870,"#","?"))-1),G1870))</f>
        <v/>
      </c>
      <c r="I1870">
        <f>IF(H1870="","",LOWER(IF(AND(LEN(H1870)&gt;1,RIGHT(H1870,1)="/"),LEFT(H1870,LEN(H1870)-1),H1870)))</f>
        <v/>
      </c>
      <c r="J1870">
        <f>IF(I1870="","",IFERROR(N(INDEX($A1870:$E1870,1,Rules!$H$16)),0))</f>
        <v/>
      </c>
      <c r="K1870">
        <f>IF(I1870="","",IFERROR(N(INDEX($A1870:$E1870,1,Rules!$H$17)),0))</f>
        <v/>
      </c>
      <c r="L1870">
        <f>IF(I1870="","",IFERROR(N(INDEX($A1870:$E1870,1,Rules!$H$18))*K1870,0))</f>
        <v/>
      </c>
      <c r="M1870">
        <f>IF(I1870="","",IF(COUNTIF(Crawl!$EC$2:$EC$2001,I1870)&gt;0,"Yes","No"))</f>
        <v/>
      </c>
    </row>
    <row r="1871">
      <c r="G1871">
        <f>IF(A1871="","",IF(LEFT(A1871,4)="http",IFERROR(MID(A1871,FIND("/",A1871,FIND("//",A1871)+2),2000),"/"),A1871))</f>
        <v/>
      </c>
      <c r="H1871">
        <f>IF(G1871="","",IFERROR(LEFT(SUBSTITUTE(G1871,"#","?"),FIND("?",SUBSTITUTE(G1871,"#","?"))-1),G1871))</f>
        <v/>
      </c>
      <c r="I1871">
        <f>IF(H1871="","",LOWER(IF(AND(LEN(H1871)&gt;1,RIGHT(H1871,1)="/"),LEFT(H1871,LEN(H1871)-1),H1871)))</f>
        <v/>
      </c>
      <c r="J1871">
        <f>IF(I1871="","",IFERROR(N(INDEX($A1871:$E1871,1,Rules!$H$16)),0))</f>
        <v/>
      </c>
      <c r="K1871">
        <f>IF(I1871="","",IFERROR(N(INDEX($A1871:$E1871,1,Rules!$H$17)),0))</f>
        <v/>
      </c>
      <c r="L1871">
        <f>IF(I1871="","",IFERROR(N(INDEX($A1871:$E1871,1,Rules!$H$18))*K1871,0))</f>
        <v/>
      </c>
      <c r="M1871">
        <f>IF(I1871="","",IF(COUNTIF(Crawl!$EC$2:$EC$2001,I1871)&gt;0,"Yes","No"))</f>
        <v/>
      </c>
    </row>
    <row r="1872">
      <c r="G1872">
        <f>IF(A1872="","",IF(LEFT(A1872,4)="http",IFERROR(MID(A1872,FIND("/",A1872,FIND("//",A1872)+2),2000),"/"),A1872))</f>
        <v/>
      </c>
      <c r="H1872">
        <f>IF(G1872="","",IFERROR(LEFT(SUBSTITUTE(G1872,"#","?"),FIND("?",SUBSTITUTE(G1872,"#","?"))-1),G1872))</f>
        <v/>
      </c>
      <c r="I1872">
        <f>IF(H1872="","",LOWER(IF(AND(LEN(H1872)&gt;1,RIGHT(H1872,1)="/"),LEFT(H1872,LEN(H1872)-1),H1872)))</f>
        <v/>
      </c>
      <c r="J1872">
        <f>IF(I1872="","",IFERROR(N(INDEX($A1872:$E1872,1,Rules!$H$16)),0))</f>
        <v/>
      </c>
      <c r="K1872">
        <f>IF(I1872="","",IFERROR(N(INDEX($A1872:$E1872,1,Rules!$H$17)),0))</f>
        <v/>
      </c>
      <c r="L1872">
        <f>IF(I1872="","",IFERROR(N(INDEX($A1872:$E1872,1,Rules!$H$18))*K1872,0))</f>
        <v/>
      </c>
      <c r="M1872">
        <f>IF(I1872="","",IF(COUNTIF(Crawl!$EC$2:$EC$2001,I1872)&gt;0,"Yes","No"))</f>
        <v/>
      </c>
    </row>
    <row r="1873">
      <c r="G1873">
        <f>IF(A1873="","",IF(LEFT(A1873,4)="http",IFERROR(MID(A1873,FIND("/",A1873,FIND("//",A1873)+2),2000),"/"),A1873))</f>
        <v/>
      </c>
      <c r="H1873">
        <f>IF(G1873="","",IFERROR(LEFT(SUBSTITUTE(G1873,"#","?"),FIND("?",SUBSTITUTE(G1873,"#","?"))-1),G1873))</f>
        <v/>
      </c>
      <c r="I1873">
        <f>IF(H1873="","",LOWER(IF(AND(LEN(H1873)&gt;1,RIGHT(H1873,1)="/"),LEFT(H1873,LEN(H1873)-1),H1873)))</f>
        <v/>
      </c>
      <c r="J1873">
        <f>IF(I1873="","",IFERROR(N(INDEX($A1873:$E1873,1,Rules!$H$16)),0))</f>
        <v/>
      </c>
      <c r="K1873">
        <f>IF(I1873="","",IFERROR(N(INDEX($A1873:$E1873,1,Rules!$H$17)),0))</f>
        <v/>
      </c>
      <c r="L1873">
        <f>IF(I1873="","",IFERROR(N(INDEX($A1873:$E1873,1,Rules!$H$18))*K1873,0))</f>
        <v/>
      </c>
      <c r="M1873">
        <f>IF(I1873="","",IF(COUNTIF(Crawl!$EC$2:$EC$2001,I1873)&gt;0,"Yes","No"))</f>
        <v/>
      </c>
    </row>
    <row r="1874">
      <c r="G1874">
        <f>IF(A1874="","",IF(LEFT(A1874,4)="http",IFERROR(MID(A1874,FIND("/",A1874,FIND("//",A1874)+2),2000),"/"),A1874))</f>
        <v/>
      </c>
      <c r="H1874">
        <f>IF(G1874="","",IFERROR(LEFT(SUBSTITUTE(G1874,"#","?"),FIND("?",SUBSTITUTE(G1874,"#","?"))-1),G1874))</f>
        <v/>
      </c>
      <c r="I1874">
        <f>IF(H1874="","",LOWER(IF(AND(LEN(H1874)&gt;1,RIGHT(H1874,1)="/"),LEFT(H1874,LEN(H1874)-1),H1874)))</f>
        <v/>
      </c>
      <c r="J1874">
        <f>IF(I1874="","",IFERROR(N(INDEX($A1874:$E1874,1,Rules!$H$16)),0))</f>
        <v/>
      </c>
      <c r="K1874">
        <f>IF(I1874="","",IFERROR(N(INDEX($A1874:$E1874,1,Rules!$H$17)),0))</f>
        <v/>
      </c>
      <c r="L1874">
        <f>IF(I1874="","",IFERROR(N(INDEX($A1874:$E1874,1,Rules!$H$18))*K1874,0))</f>
        <v/>
      </c>
      <c r="M1874">
        <f>IF(I1874="","",IF(COUNTIF(Crawl!$EC$2:$EC$2001,I1874)&gt;0,"Yes","No"))</f>
        <v/>
      </c>
    </row>
    <row r="1875">
      <c r="G1875">
        <f>IF(A1875="","",IF(LEFT(A1875,4)="http",IFERROR(MID(A1875,FIND("/",A1875,FIND("//",A1875)+2),2000),"/"),A1875))</f>
        <v/>
      </c>
      <c r="H1875">
        <f>IF(G1875="","",IFERROR(LEFT(SUBSTITUTE(G1875,"#","?"),FIND("?",SUBSTITUTE(G1875,"#","?"))-1),G1875))</f>
        <v/>
      </c>
      <c r="I1875">
        <f>IF(H1875="","",LOWER(IF(AND(LEN(H1875)&gt;1,RIGHT(H1875,1)="/"),LEFT(H1875,LEN(H1875)-1),H1875)))</f>
        <v/>
      </c>
      <c r="J1875">
        <f>IF(I1875="","",IFERROR(N(INDEX($A1875:$E1875,1,Rules!$H$16)),0))</f>
        <v/>
      </c>
      <c r="K1875">
        <f>IF(I1875="","",IFERROR(N(INDEX($A1875:$E1875,1,Rules!$H$17)),0))</f>
        <v/>
      </c>
      <c r="L1875">
        <f>IF(I1875="","",IFERROR(N(INDEX($A1875:$E1875,1,Rules!$H$18))*K1875,0))</f>
        <v/>
      </c>
      <c r="M1875">
        <f>IF(I1875="","",IF(COUNTIF(Crawl!$EC$2:$EC$2001,I1875)&gt;0,"Yes","No"))</f>
        <v/>
      </c>
    </row>
    <row r="1876">
      <c r="G1876">
        <f>IF(A1876="","",IF(LEFT(A1876,4)="http",IFERROR(MID(A1876,FIND("/",A1876,FIND("//",A1876)+2),2000),"/"),A1876))</f>
        <v/>
      </c>
      <c r="H1876">
        <f>IF(G1876="","",IFERROR(LEFT(SUBSTITUTE(G1876,"#","?"),FIND("?",SUBSTITUTE(G1876,"#","?"))-1),G1876))</f>
        <v/>
      </c>
      <c r="I1876">
        <f>IF(H1876="","",LOWER(IF(AND(LEN(H1876)&gt;1,RIGHT(H1876,1)="/"),LEFT(H1876,LEN(H1876)-1),H1876)))</f>
        <v/>
      </c>
      <c r="J1876">
        <f>IF(I1876="","",IFERROR(N(INDEX($A1876:$E1876,1,Rules!$H$16)),0))</f>
        <v/>
      </c>
      <c r="K1876">
        <f>IF(I1876="","",IFERROR(N(INDEX($A1876:$E1876,1,Rules!$H$17)),0))</f>
        <v/>
      </c>
      <c r="L1876">
        <f>IF(I1876="","",IFERROR(N(INDEX($A1876:$E1876,1,Rules!$H$18))*K1876,0))</f>
        <v/>
      </c>
      <c r="M1876">
        <f>IF(I1876="","",IF(COUNTIF(Crawl!$EC$2:$EC$2001,I1876)&gt;0,"Yes","No"))</f>
        <v/>
      </c>
    </row>
    <row r="1877">
      <c r="G1877">
        <f>IF(A1877="","",IF(LEFT(A1877,4)="http",IFERROR(MID(A1877,FIND("/",A1877,FIND("//",A1877)+2),2000),"/"),A1877))</f>
        <v/>
      </c>
      <c r="H1877">
        <f>IF(G1877="","",IFERROR(LEFT(SUBSTITUTE(G1877,"#","?"),FIND("?",SUBSTITUTE(G1877,"#","?"))-1),G1877))</f>
        <v/>
      </c>
      <c r="I1877">
        <f>IF(H1877="","",LOWER(IF(AND(LEN(H1877)&gt;1,RIGHT(H1877,1)="/"),LEFT(H1877,LEN(H1877)-1),H1877)))</f>
        <v/>
      </c>
      <c r="J1877">
        <f>IF(I1877="","",IFERROR(N(INDEX($A1877:$E1877,1,Rules!$H$16)),0))</f>
        <v/>
      </c>
      <c r="K1877">
        <f>IF(I1877="","",IFERROR(N(INDEX($A1877:$E1877,1,Rules!$H$17)),0))</f>
        <v/>
      </c>
      <c r="L1877">
        <f>IF(I1877="","",IFERROR(N(INDEX($A1877:$E1877,1,Rules!$H$18))*K1877,0))</f>
        <v/>
      </c>
      <c r="M1877">
        <f>IF(I1877="","",IF(COUNTIF(Crawl!$EC$2:$EC$2001,I1877)&gt;0,"Yes","No"))</f>
        <v/>
      </c>
    </row>
    <row r="1878">
      <c r="G1878">
        <f>IF(A1878="","",IF(LEFT(A1878,4)="http",IFERROR(MID(A1878,FIND("/",A1878,FIND("//",A1878)+2),2000),"/"),A1878))</f>
        <v/>
      </c>
      <c r="H1878">
        <f>IF(G1878="","",IFERROR(LEFT(SUBSTITUTE(G1878,"#","?"),FIND("?",SUBSTITUTE(G1878,"#","?"))-1),G1878))</f>
        <v/>
      </c>
      <c r="I1878">
        <f>IF(H1878="","",LOWER(IF(AND(LEN(H1878)&gt;1,RIGHT(H1878,1)="/"),LEFT(H1878,LEN(H1878)-1),H1878)))</f>
        <v/>
      </c>
      <c r="J1878">
        <f>IF(I1878="","",IFERROR(N(INDEX($A1878:$E1878,1,Rules!$H$16)),0))</f>
        <v/>
      </c>
      <c r="K1878">
        <f>IF(I1878="","",IFERROR(N(INDEX($A1878:$E1878,1,Rules!$H$17)),0))</f>
        <v/>
      </c>
      <c r="L1878">
        <f>IF(I1878="","",IFERROR(N(INDEX($A1878:$E1878,1,Rules!$H$18))*K1878,0))</f>
        <v/>
      </c>
      <c r="M1878">
        <f>IF(I1878="","",IF(COUNTIF(Crawl!$EC$2:$EC$2001,I1878)&gt;0,"Yes","No"))</f>
        <v/>
      </c>
    </row>
    <row r="1879">
      <c r="G1879">
        <f>IF(A1879="","",IF(LEFT(A1879,4)="http",IFERROR(MID(A1879,FIND("/",A1879,FIND("//",A1879)+2),2000),"/"),A1879))</f>
        <v/>
      </c>
      <c r="H1879">
        <f>IF(G1879="","",IFERROR(LEFT(SUBSTITUTE(G1879,"#","?"),FIND("?",SUBSTITUTE(G1879,"#","?"))-1),G1879))</f>
        <v/>
      </c>
      <c r="I1879">
        <f>IF(H1879="","",LOWER(IF(AND(LEN(H1879)&gt;1,RIGHT(H1879,1)="/"),LEFT(H1879,LEN(H1879)-1),H1879)))</f>
        <v/>
      </c>
      <c r="J1879">
        <f>IF(I1879="","",IFERROR(N(INDEX($A1879:$E1879,1,Rules!$H$16)),0))</f>
        <v/>
      </c>
      <c r="K1879">
        <f>IF(I1879="","",IFERROR(N(INDEX($A1879:$E1879,1,Rules!$H$17)),0))</f>
        <v/>
      </c>
      <c r="L1879">
        <f>IF(I1879="","",IFERROR(N(INDEX($A1879:$E1879,1,Rules!$H$18))*K1879,0))</f>
        <v/>
      </c>
      <c r="M1879">
        <f>IF(I1879="","",IF(COUNTIF(Crawl!$EC$2:$EC$2001,I1879)&gt;0,"Yes","No"))</f>
        <v/>
      </c>
    </row>
    <row r="1880">
      <c r="G1880">
        <f>IF(A1880="","",IF(LEFT(A1880,4)="http",IFERROR(MID(A1880,FIND("/",A1880,FIND("//",A1880)+2),2000),"/"),A1880))</f>
        <v/>
      </c>
      <c r="H1880">
        <f>IF(G1880="","",IFERROR(LEFT(SUBSTITUTE(G1880,"#","?"),FIND("?",SUBSTITUTE(G1880,"#","?"))-1),G1880))</f>
        <v/>
      </c>
      <c r="I1880">
        <f>IF(H1880="","",LOWER(IF(AND(LEN(H1880)&gt;1,RIGHT(H1880,1)="/"),LEFT(H1880,LEN(H1880)-1),H1880)))</f>
        <v/>
      </c>
      <c r="J1880">
        <f>IF(I1880="","",IFERROR(N(INDEX($A1880:$E1880,1,Rules!$H$16)),0))</f>
        <v/>
      </c>
      <c r="K1880">
        <f>IF(I1880="","",IFERROR(N(INDEX($A1880:$E1880,1,Rules!$H$17)),0))</f>
        <v/>
      </c>
      <c r="L1880">
        <f>IF(I1880="","",IFERROR(N(INDEX($A1880:$E1880,1,Rules!$H$18))*K1880,0))</f>
        <v/>
      </c>
      <c r="M1880">
        <f>IF(I1880="","",IF(COUNTIF(Crawl!$EC$2:$EC$2001,I1880)&gt;0,"Yes","No"))</f>
        <v/>
      </c>
    </row>
    <row r="1881">
      <c r="G1881">
        <f>IF(A1881="","",IF(LEFT(A1881,4)="http",IFERROR(MID(A1881,FIND("/",A1881,FIND("//",A1881)+2),2000),"/"),A1881))</f>
        <v/>
      </c>
      <c r="H1881">
        <f>IF(G1881="","",IFERROR(LEFT(SUBSTITUTE(G1881,"#","?"),FIND("?",SUBSTITUTE(G1881,"#","?"))-1),G1881))</f>
        <v/>
      </c>
      <c r="I1881">
        <f>IF(H1881="","",LOWER(IF(AND(LEN(H1881)&gt;1,RIGHT(H1881,1)="/"),LEFT(H1881,LEN(H1881)-1),H1881)))</f>
        <v/>
      </c>
      <c r="J1881">
        <f>IF(I1881="","",IFERROR(N(INDEX($A1881:$E1881,1,Rules!$H$16)),0))</f>
        <v/>
      </c>
      <c r="K1881">
        <f>IF(I1881="","",IFERROR(N(INDEX($A1881:$E1881,1,Rules!$H$17)),0))</f>
        <v/>
      </c>
      <c r="L1881">
        <f>IF(I1881="","",IFERROR(N(INDEX($A1881:$E1881,1,Rules!$H$18))*K1881,0))</f>
        <v/>
      </c>
      <c r="M1881">
        <f>IF(I1881="","",IF(COUNTIF(Crawl!$EC$2:$EC$2001,I1881)&gt;0,"Yes","No"))</f>
        <v/>
      </c>
    </row>
    <row r="1882">
      <c r="G1882">
        <f>IF(A1882="","",IF(LEFT(A1882,4)="http",IFERROR(MID(A1882,FIND("/",A1882,FIND("//",A1882)+2),2000),"/"),A1882))</f>
        <v/>
      </c>
      <c r="H1882">
        <f>IF(G1882="","",IFERROR(LEFT(SUBSTITUTE(G1882,"#","?"),FIND("?",SUBSTITUTE(G1882,"#","?"))-1),G1882))</f>
        <v/>
      </c>
      <c r="I1882">
        <f>IF(H1882="","",LOWER(IF(AND(LEN(H1882)&gt;1,RIGHT(H1882,1)="/"),LEFT(H1882,LEN(H1882)-1),H1882)))</f>
        <v/>
      </c>
      <c r="J1882">
        <f>IF(I1882="","",IFERROR(N(INDEX($A1882:$E1882,1,Rules!$H$16)),0))</f>
        <v/>
      </c>
      <c r="K1882">
        <f>IF(I1882="","",IFERROR(N(INDEX($A1882:$E1882,1,Rules!$H$17)),0))</f>
        <v/>
      </c>
      <c r="L1882">
        <f>IF(I1882="","",IFERROR(N(INDEX($A1882:$E1882,1,Rules!$H$18))*K1882,0))</f>
        <v/>
      </c>
      <c r="M1882">
        <f>IF(I1882="","",IF(COUNTIF(Crawl!$EC$2:$EC$2001,I1882)&gt;0,"Yes","No"))</f>
        <v/>
      </c>
    </row>
    <row r="1883">
      <c r="G1883">
        <f>IF(A1883="","",IF(LEFT(A1883,4)="http",IFERROR(MID(A1883,FIND("/",A1883,FIND("//",A1883)+2),2000),"/"),A1883))</f>
        <v/>
      </c>
      <c r="H1883">
        <f>IF(G1883="","",IFERROR(LEFT(SUBSTITUTE(G1883,"#","?"),FIND("?",SUBSTITUTE(G1883,"#","?"))-1),G1883))</f>
        <v/>
      </c>
      <c r="I1883">
        <f>IF(H1883="","",LOWER(IF(AND(LEN(H1883)&gt;1,RIGHT(H1883,1)="/"),LEFT(H1883,LEN(H1883)-1),H1883)))</f>
        <v/>
      </c>
      <c r="J1883">
        <f>IF(I1883="","",IFERROR(N(INDEX($A1883:$E1883,1,Rules!$H$16)),0))</f>
        <v/>
      </c>
      <c r="K1883">
        <f>IF(I1883="","",IFERROR(N(INDEX($A1883:$E1883,1,Rules!$H$17)),0))</f>
        <v/>
      </c>
      <c r="L1883">
        <f>IF(I1883="","",IFERROR(N(INDEX($A1883:$E1883,1,Rules!$H$18))*K1883,0))</f>
        <v/>
      </c>
      <c r="M1883">
        <f>IF(I1883="","",IF(COUNTIF(Crawl!$EC$2:$EC$2001,I1883)&gt;0,"Yes","No"))</f>
        <v/>
      </c>
    </row>
    <row r="1884">
      <c r="G1884">
        <f>IF(A1884="","",IF(LEFT(A1884,4)="http",IFERROR(MID(A1884,FIND("/",A1884,FIND("//",A1884)+2),2000),"/"),A1884))</f>
        <v/>
      </c>
      <c r="H1884">
        <f>IF(G1884="","",IFERROR(LEFT(SUBSTITUTE(G1884,"#","?"),FIND("?",SUBSTITUTE(G1884,"#","?"))-1),G1884))</f>
        <v/>
      </c>
      <c r="I1884">
        <f>IF(H1884="","",LOWER(IF(AND(LEN(H1884)&gt;1,RIGHT(H1884,1)="/"),LEFT(H1884,LEN(H1884)-1),H1884)))</f>
        <v/>
      </c>
      <c r="J1884">
        <f>IF(I1884="","",IFERROR(N(INDEX($A1884:$E1884,1,Rules!$H$16)),0))</f>
        <v/>
      </c>
      <c r="K1884">
        <f>IF(I1884="","",IFERROR(N(INDEX($A1884:$E1884,1,Rules!$H$17)),0))</f>
        <v/>
      </c>
      <c r="L1884">
        <f>IF(I1884="","",IFERROR(N(INDEX($A1884:$E1884,1,Rules!$H$18))*K1884,0))</f>
        <v/>
      </c>
      <c r="M1884">
        <f>IF(I1884="","",IF(COUNTIF(Crawl!$EC$2:$EC$2001,I1884)&gt;0,"Yes","No"))</f>
        <v/>
      </c>
    </row>
    <row r="1885">
      <c r="G1885">
        <f>IF(A1885="","",IF(LEFT(A1885,4)="http",IFERROR(MID(A1885,FIND("/",A1885,FIND("//",A1885)+2),2000),"/"),A1885))</f>
        <v/>
      </c>
      <c r="H1885">
        <f>IF(G1885="","",IFERROR(LEFT(SUBSTITUTE(G1885,"#","?"),FIND("?",SUBSTITUTE(G1885,"#","?"))-1),G1885))</f>
        <v/>
      </c>
      <c r="I1885">
        <f>IF(H1885="","",LOWER(IF(AND(LEN(H1885)&gt;1,RIGHT(H1885,1)="/"),LEFT(H1885,LEN(H1885)-1),H1885)))</f>
        <v/>
      </c>
      <c r="J1885">
        <f>IF(I1885="","",IFERROR(N(INDEX($A1885:$E1885,1,Rules!$H$16)),0))</f>
        <v/>
      </c>
      <c r="K1885">
        <f>IF(I1885="","",IFERROR(N(INDEX($A1885:$E1885,1,Rules!$H$17)),0))</f>
        <v/>
      </c>
      <c r="L1885">
        <f>IF(I1885="","",IFERROR(N(INDEX($A1885:$E1885,1,Rules!$H$18))*K1885,0))</f>
        <v/>
      </c>
      <c r="M1885">
        <f>IF(I1885="","",IF(COUNTIF(Crawl!$EC$2:$EC$2001,I1885)&gt;0,"Yes","No"))</f>
        <v/>
      </c>
    </row>
    <row r="1886">
      <c r="G1886">
        <f>IF(A1886="","",IF(LEFT(A1886,4)="http",IFERROR(MID(A1886,FIND("/",A1886,FIND("//",A1886)+2),2000),"/"),A1886))</f>
        <v/>
      </c>
      <c r="H1886">
        <f>IF(G1886="","",IFERROR(LEFT(SUBSTITUTE(G1886,"#","?"),FIND("?",SUBSTITUTE(G1886,"#","?"))-1),G1886))</f>
        <v/>
      </c>
      <c r="I1886">
        <f>IF(H1886="","",LOWER(IF(AND(LEN(H1886)&gt;1,RIGHT(H1886,1)="/"),LEFT(H1886,LEN(H1886)-1),H1886)))</f>
        <v/>
      </c>
      <c r="J1886">
        <f>IF(I1886="","",IFERROR(N(INDEX($A1886:$E1886,1,Rules!$H$16)),0))</f>
        <v/>
      </c>
      <c r="K1886">
        <f>IF(I1886="","",IFERROR(N(INDEX($A1886:$E1886,1,Rules!$H$17)),0))</f>
        <v/>
      </c>
      <c r="L1886">
        <f>IF(I1886="","",IFERROR(N(INDEX($A1886:$E1886,1,Rules!$H$18))*K1886,0))</f>
        <v/>
      </c>
      <c r="M1886">
        <f>IF(I1886="","",IF(COUNTIF(Crawl!$EC$2:$EC$2001,I1886)&gt;0,"Yes","No"))</f>
        <v/>
      </c>
    </row>
    <row r="1887">
      <c r="G1887">
        <f>IF(A1887="","",IF(LEFT(A1887,4)="http",IFERROR(MID(A1887,FIND("/",A1887,FIND("//",A1887)+2),2000),"/"),A1887))</f>
        <v/>
      </c>
      <c r="H1887">
        <f>IF(G1887="","",IFERROR(LEFT(SUBSTITUTE(G1887,"#","?"),FIND("?",SUBSTITUTE(G1887,"#","?"))-1),G1887))</f>
        <v/>
      </c>
      <c r="I1887">
        <f>IF(H1887="","",LOWER(IF(AND(LEN(H1887)&gt;1,RIGHT(H1887,1)="/"),LEFT(H1887,LEN(H1887)-1),H1887)))</f>
        <v/>
      </c>
      <c r="J1887">
        <f>IF(I1887="","",IFERROR(N(INDEX($A1887:$E1887,1,Rules!$H$16)),0))</f>
        <v/>
      </c>
      <c r="K1887">
        <f>IF(I1887="","",IFERROR(N(INDEX($A1887:$E1887,1,Rules!$H$17)),0))</f>
        <v/>
      </c>
      <c r="L1887">
        <f>IF(I1887="","",IFERROR(N(INDEX($A1887:$E1887,1,Rules!$H$18))*K1887,0))</f>
        <v/>
      </c>
      <c r="M1887">
        <f>IF(I1887="","",IF(COUNTIF(Crawl!$EC$2:$EC$2001,I1887)&gt;0,"Yes","No"))</f>
        <v/>
      </c>
    </row>
    <row r="1888">
      <c r="G1888">
        <f>IF(A1888="","",IF(LEFT(A1888,4)="http",IFERROR(MID(A1888,FIND("/",A1888,FIND("//",A1888)+2),2000),"/"),A1888))</f>
        <v/>
      </c>
      <c r="H1888">
        <f>IF(G1888="","",IFERROR(LEFT(SUBSTITUTE(G1888,"#","?"),FIND("?",SUBSTITUTE(G1888,"#","?"))-1),G1888))</f>
        <v/>
      </c>
      <c r="I1888">
        <f>IF(H1888="","",LOWER(IF(AND(LEN(H1888)&gt;1,RIGHT(H1888,1)="/"),LEFT(H1888,LEN(H1888)-1),H1888)))</f>
        <v/>
      </c>
      <c r="J1888">
        <f>IF(I1888="","",IFERROR(N(INDEX($A1888:$E1888,1,Rules!$H$16)),0))</f>
        <v/>
      </c>
      <c r="K1888">
        <f>IF(I1888="","",IFERROR(N(INDEX($A1888:$E1888,1,Rules!$H$17)),0))</f>
        <v/>
      </c>
      <c r="L1888">
        <f>IF(I1888="","",IFERROR(N(INDEX($A1888:$E1888,1,Rules!$H$18))*K1888,0))</f>
        <v/>
      </c>
      <c r="M1888">
        <f>IF(I1888="","",IF(COUNTIF(Crawl!$EC$2:$EC$2001,I1888)&gt;0,"Yes","No"))</f>
        <v/>
      </c>
    </row>
    <row r="1889">
      <c r="G1889">
        <f>IF(A1889="","",IF(LEFT(A1889,4)="http",IFERROR(MID(A1889,FIND("/",A1889,FIND("//",A1889)+2),2000),"/"),A1889))</f>
        <v/>
      </c>
      <c r="H1889">
        <f>IF(G1889="","",IFERROR(LEFT(SUBSTITUTE(G1889,"#","?"),FIND("?",SUBSTITUTE(G1889,"#","?"))-1),G1889))</f>
        <v/>
      </c>
      <c r="I1889">
        <f>IF(H1889="","",LOWER(IF(AND(LEN(H1889)&gt;1,RIGHT(H1889,1)="/"),LEFT(H1889,LEN(H1889)-1),H1889)))</f>
        <v/>
      </c>
      <c r="J1889">
        <f>IF(I1889="","",IFERROR(N(INDEX($A1889:$E1889,1,Rules!$H$16)),0))</f>
        <v/>
      </c>
      <c r="K1889">
        <f>IF(I1889="","",IFERROR(N(INDEX($A1889:$E1889,1,Rules!$H$17)),0))</f>
        <v/>
      </c>
      <c r="L1889">
        <f>IF(I1889="","",IFERROR(N(INDEX($A1889:$E1889,1,Rules!$H$18))*K1889,0))</f>
        <v/>
      </c>
      <c r="M1889">
        <f>IF(I1889="","",IF(COUNTIF(Crawl!$EC$2:$EC$2001,I1889)&gt;0,"Yes","No"))</f>
        <v/>
      </c>
    </row>
    <row r="1890">
      <c r="G1890">
        <f>IF(A1890="","",IF(LEFT(A1890,4)="http",IFERROR(MID(A1890,FIND("/",A1890,FIND("//",A1890)+2),2000),"/"),A1890))</f>
        <v/>
      </c>
      <c r="H1890">
        <f>IF(G1890="","",IFERROR(LEFT(SUBSTITUTE(G1890,"#","?"),FIND("?",SUBSTITUTE(G1890,"#","?"))-1),G1890))</f>
        <v/>
      </c>
      <c r="I1890">
        <f>IF(H1890="","",LOWER(IF(AND(LEN(H1890)&gt;1,RIGHT(H1890,1)="/"),LEFT(H1890,LEN(H1890)-1),H1890)))</f>
        <v/>
      </c>
      <c r="J1890">
        <f>IF(I1890="","",IFERROR(N(INDEX($A1890:$E1890,1,Rules!$H$16)),0))</f>
        <v/>
      </c>
      <c r="K1890">
        <f>IF(I1890="","",IFERROR(N(INDEX($A1890:$E1890,1,Rules!$H$17)),0))</f>
        <v/>
      </c>
      <c r="L1890">
        <f>IF(I1890="","",IFERROR(N(INDEX($A1890:$E1890,1,Rules!$H$18))*K1890,0))</f>
        <v/>
      </c>
      <c r="M1890">
        <f>IF(I1890="","",IF(COUNTIF(Crawl!$EC$2:$EC$2001,I1890)&gt;0,"Yes","No"))</f>
        <v/>
      </c>
    </row>
    <row r="1891">
      <c r="G1891">
        <f>IF(A1891="","",IF(LEFT(A1891,4)="http",IFERROR(MID(A1891,FIND("/",A1891,FIND("//",A1891)+2),2000),"/"),A1891))</f>
        <v/>
      </c>
      <c r="H1891">
        <f>IF(G1891="","",IFERROR(LEFT(SUBSTITUTE(G1891,"#","?"),FIND("?",SUBSTITUTE(G1891,"#","?"))-1),G1891))</f>
        <v/>
      </c>
      <c r="I1891">
        <f>IF(H1891="","",LOWER(IF(AND(LEN(H1891)&gt;1,RIGHT(H1891,1)="/"),LEFT(H1891,LEN(H1891)-1),H1891)))</f>
        <v/>
      </c>
      <c r="J1891">
        <f>IF(I1891="","",IFERROR(N(INDEX($A1891:$E1891,1,Rules!$H$16)),0))</f>
        <v/>
      </c>
      <c r="K1891">
        <f>IF(I1891="","",IFERROR(N(INDEX($A1891:$E1891,1,Rules!$H$17)),0))</f>
        <v/>
      </c>
      <c r="L1891">
        <f>IF(I1891="","",IFERROR(N(INDEX($A1891:$E1891,1,Rules!$H$18))*K1891,0))</f>
        <v/>
      </c>
      <c r="M1891">
        <f>IF(I1891="","",IF(COUNTIF(Crawl!$EC$2:$EC$2001,I1891)&gt;0,"Yes","No"))</f>
        <v/>
      </c>
    </row>
    <row r="1892">
      <c r="G1892">
        <f>IF(A1892="","",IF(LEFT(A1892,4)="http",IFERROR(MID(A1892,FIND("/",A1892,FIND("//",A1892)+2),2000),"/"),A1892))</f>
        <v/>
      </c>
      <c r="H1892">
        <f>IF(G1892="","",IFERROR(LEFT(SUBSTITUTE(G1892,"#","?"),FIND("?",SUBSTITUTE(G1892,"#","?"))-1),G1892))</f>
        <v/>
      </c>
      <c r="I1892">
        <f>IF(H1892="","",LOWER(IF(AND(LEN(H1892)&gt;1,RIGHT(H1892,1)="/"),LEFT(H1892,LEN(H1892)-1),H1892)))</f>
        <v/>
      </c>
      <c r="J1892">
        <f>IF(I1892="","",IFERROR(N(INDEX($A1892:$E1892,1,Rules!$H$16)),0))</f>
        <v/>
      </c>
      <c r="K1892">
        <f>IF(I1892="","",IFERROR(N(INDEX($A1892:$E1892,1,Rules!$H$17)),0))</f>
        <v/>
      </c>
      <c r="L1892">
        <f>IF(I1892="","",IFERROR(N(INDEX($A1892:$E1892,1,Rules!$H$18))*K1892,0))</f>
        <v/>
      </c>
      <c r="M1892">
        <f>IF(I1892="","",IF(COUNTIF(Crawl!$EC$2:$EC$2001,I1892)&gt;0,"Yes","No"))</f>
        <v/>
      </c>
    </row>
    <row r="1893">
      <c r="G1893">
        <f>IF(A1893="","",IF(LEFT(A1893,4)="http",IFERROR(MID(A1893,FIND("/",A1893,FIND("//",A1893)+2),2000),"/"),A1893))</f>
        <v/>
      </c>
      <c r="H1893">
        <f>IF(G1893="","",IFERROR(LEFT(SUBSTITUTE(G1893,"#","?"),FIND("?",SUBSTITUTE(G1893,"#","?"))-1),G1893))</f>
        <v/>
      </c>
      <c r="I1893">
        <f>IF(H1893="","",LOWER(IF(AND(LEN(H1893)&gt;1,RIGHT(H1893,1)="/"),LEFT(H1893,LEN(H1893)-1),H1893)))</f>
        <v/>
      </c>
      <c r="J1893">
        <f>IF(I1893="","",IFERROR(N(INDEX($A1893:$E1893,1,Rules!$H$16)),0))</f>
        <v/>
      </c>
      <c r="K1893">
        <f>IF(I1893="","",IFERROR(N(INDEX($A1893:$E1893,1,Rules!$H$17)),0))</f>
        <v/>
      </c>
      <c r="L1893">
        <f>IF(I1893="","",IFERROR(N(INDEX($A1893:$E1893,1,Rules!$H$18))*K1893,0))</f>
        <v/>
      </c>
      <c r="M1893">
        <f>IF(I1893="","",IF(COUNTIF(Crawl!$EC$2:$EC$2001,I1893)&gt;0,"Yes","No"))</f>
        <v/>
      </c>
    </row>
    <row r="1894">
      <c r="G1894">
        <f>IF(A1894="","",IF(LEFT(A1894,4)="http",IFERROR(MID(A1894,FIND("/",A1894,FIND("//",A1894)+2),2000),"/"),A1894))</f>
        <v/>
      </c>
      <c r="H1894">
        <f>IF(G1894="","",IFERROR(LEFT(SUBSTITUTE(G1894,"#","?"),FIND("?",SUBSTITUTE(G1894,"#","?"))-1),G1894))</f>
        <v/>
      </c>
      <c r="I1894">
        <f>IF(H1894="","",LOWER(IF(AND(LEN(H1894)&gt;1,RIGHT(H1894,1)="/"),LEFT(H1894,LEN(H1894)-1),H1894)))</f>
        <v/>
      </c>
      <c r="J1894">
        <f>IF(I1894="","",IFERROR(N(INDEX($A1894:$E1894,1,Rules!$H$16)),0))</f>
        <v/>
      </c>
      <c r="K1894">
        <f>IF(I1894="","",IFERROR(N(INDEX($A1894:$E1894,1,Rules!$H$17)),0))</f>
        <v/>
      </c>
      <c r="L1894">
        <f>IF(I1894="","",IFERROR(N(INDEX($A1894:$E1894,1,Rules!$H$18))*K1894,0))</f>
        <v/>
      </c>
      <c r="M1894">
        <f>IF(I1894="","",IF(COUNTIF(Crawl!$EC$2:$EC$2001,I1894)&gt;0,"Yes","No"))</f>
        <v/>
      </c>
    </row>
    <row r="1895">
      <c r="G1895">
        <f>IF(A1895="","",IF(LEFT(A1895,4)="http",IFERROR(MID(A1895,FIND("/",A1895,FIND("//",A1895)+2),2000),"/"),A1895))</f>
        <v/>
      </c>
      <c r="H1895">
        <f>IF(G1895="","",IFERROR(LEFT(SUBSTITUTE(G1895,"#","?"),FIND("?",SUBSTITUTE(G1895,"#","?"))-1),G1895))</f>
        <v/>
      </c>
      <c r="I1895">
        <f>IF(H1895="","",LOWER(IF(AND(LEN(H1895)&gt;1,RIGHT(H1895,1)="/"),LEFT(H1895,LEN(H1895)-1),H1895)))</f>
        <v/>
      </c>
      <c r="J1895">
        <f>IF(I1895="","",IFERROR(N(INDEX($A1895:$E1895,1,Rules!$H$16)),0))</f>
        <v/>
      </c>
      <c r="K1895">
        <f>IF(I1895="","",IFERROR(N(INDEX($A1895:$E1895,1,Rules!$H$17)),0))</f>
        <v/>
      </c>
      <c r="L1895">
        <f>IF(I1895="","",IFERROR(N(INDEX($A1895:$E1895,1,Rules!$H$18))*K1895,0))</f>
        <v/>
      </c>
      <c r="M1895">
        <f>IF(I1895="","",IF(COUNTIF(Crawl!$EC$2:$EC$2001,I1895)&gt;0,"Yes","No"))</f>
        <v/>
      </c>
    </row>
    <row r="1896">
      <c r="G1896">
        <f>IF(A1896="","",IF(LEFT(A1896,4)="http",IFERROR(MID(A1896,FIND("/",A1896,FIND("//",A1896)+2),2000),"/"),A1896))</f>
        <v/>
      </c>
      <c r="H1896">
        <f>IF(G1896="","",IFERROR(LEFT(SUBSTITUTE(G1896,"#","?"),FIND("?",SUBSTITUTE(G1896,"#","?"))-1),G1896))</f>
        <v/>
      </c>
      <c r="I1896">
        <f>IF(H1896="","",LOWER(IF(AND(LEN(H1896)&gt;1,RIGHT(H1896,1)="/"),LEFT(H1896,LEN(H1896)-1),H1896)))</f>
        <v/>
      </c>
      <c r="J1896">
        <f>IF(I1896="","",IFERROR(N(INDEX($A1896:$E1896,1,Rules!$H$16)),0))</f>
        <v/>
      </c>
      <c r="K1896">
        <f>IF(I1896="","",IFERROR(N(INDEX($A1896:$E1896,1,Rules!$H$17)),0))</f>
        <v/>
      </c>
      <c r="L1896">
        <f>IF(I1896="","",IFERROR(N(INDEX($A1896:$E1896,1,Rules!$H$18))*K1896,0))</f>
        <v/>
      </c>
      <c r="M1896">
        <f>IF(I1896="","",IF(COUNTIF(Crawl!$EC$2:$EC$2001,I1896)&gt;0,"Yes","No"))</f>
        <v/>
      </c>
    </row>
    <row r="1897">
      <c r="G1897">
        <f>IF(A1897="","",IF(LEFT(A1897,4)="http",IFERROR(MID(A1897,FIND("/",A1897,FIND("//",A1897)+2),2000),"/"),A1897))</f>
        <v/>
      </c>
      <c r="H1897">
        <f>IF(G1897="","",IFERROR(LEFT(SUBSTITUTE(G1897,"#","?"),FIND("?",SUBSTITUTE(G1897,"#","?"))-1),G1897))</f>
        <v/>
      </c>
      <c r="I1897">
        <f>IF(H1897="","",LOWER(IF(AND(LEN(H1897)&gt;1,RIGHT(H1897,1)="/"),LEFT(H1897,LEN(H1897)-1),H1897)))</f>
        <v/>
      </c>
      <c r="J1897">
        <f>IF(I1897="","",IFERROR(N(INDEX($A1897:$E1897,1,Rules!$H$16)),0))</f>
        <v/>
      </c>
      <c r="K1897">
        <f>IF(I1897="","",IFERROR(N(INDEX($A1897:$E1897,1,Rules!$H$17)),0))</f>
        <v/>
      </c>
      <c r="L1897">
        <f>IF(I1897="","",IFERROR(N(INDEX($A1897:$E1897,1,Rules!$H$18))*K1897,0))</f>
        <v/>
      </c>
      <c r="M1897">
        <f>IF(I1897="","",IF(COUNTIF(Crawl!$EC$2:$EC$2001,I1897)&gt;0,"Yes","No"))</f>
        <v/>
      </c>
    </row>
    <row r="1898">
      <c r="G1898">
        <f>IF(A1898="","",IF(LEFT(A1898,4)="http",IFERROR(MID(A1898,FIND("/",A1898,FIND("//",A1898)+2),2000),"/"),A1898))</f>
        <v/>
      </c>
      <c r="H1898">
        <f>IF(G1898="","",IFERROR(LEFT(SUBSTITUTE(G1898,"#","?"),FIND("?",SUBSTITUTE(G1898,"#","?"))-1),G1898))</f>
        <v/>
      </c>
      <c r="I1898">
        <f>IF(H1898="","",LOWER(IF(AND(LEN(H1898)&gt;1,RIGHT(H1898,1)="/"),LEFT(H1898,LEN(H1898)-1),H1898)))</f>
        <v/>
      </c>
      <c r="J1898">
        <f>IF(I1898="","",IFERROR(N(INDEX($A1898:$E1898,1,Rules!$H$16)),0))</f>
        <v/>
      </c>
      <c r="K1898">
        <f>IF(I1898="","",IFERROR(N(INDEX($A1898:$E1898,1,Rules!$H$17)),0))</f>
        <v/>
      </c>
      <c r="L1898">
        <f>IF(I1898="","",IFERROR(N(INDEX($A1898:$E1898,1,Rules!$H$18))*K1898,0))</f>
        <v/>
      </c>
      <c r="M1898">
        <f>IF(I1898="","",IF(COUNTIF(Crawl!$EC$2:$EC$2001,I1898)&gt;0,"Yes","No"))</f>
        <v/>
      </c>
    </row>
    <row r="1899">
      <c r="G1899">
        <f>IF(A1899="","",IF(LEFT(A1899,4)="http",IFERROR(MID(A1899,FIND("/",A1899,FIND("//",A1899)+2),2000),"/"),A1899))</f>
        <v/>
      </c>
      <c r="H1899">
        <f>IF(G1899="","",IFERROR(LEFT(SUBSTITUTE(G1899,"#","?"),FIND("?",SUBSTITUTE(G1899,"#","?"))-1),G1899))</f>
        <v/>
      </c>
      <c r="I1899">
        <f>IF(H1899="","",LOWER(IF(AND(LEN(H1899)&gt;1,RIGHT(H1899,1)="/"),LEFT(H1899,LEN(H1899)-1),H1899)))</f>
        <v/>
      </c>
      <c r="J1899">
        <f>IF(I1899="","",IFERROR(N(INDEX($A1899:$E1899,1,Rules!$H$16)),0))</f>
        <v/>
      </c>
      <c r="K1899">
        <f>IF(I1899="","",IFERROR(N(INDEX($A1899:$E1899,1,Rules!$H$17)),0))</f>
        <v/>
      </c>
      <c r="L1899">
        <f>IF(I1899="","",IFERROR(N(INDEX($A1899:$E1899,1,Rules!$H$18))*K1899,0))</f>
        <v/>
      </c>
      <c r="M1899">
        <f>IF(I1899="","",IF(COUNTIF(Crawl!$EC$2:$EC$2001,I1899)&gt;0,"Yes","No"))</f>
        <v/>
      </c>
    </row>
    <row r="1900">
      <c r="G1900">
        <f>IF(A1900="","",IF(LEFT(A1900,4)="http",IFERROR(MID(A1900,FIND("/",A1900,FIND("//",A1900)+2),2000),"/"),A1900))</f>
        <v/>
      </c>
      <c r="H1900">
        <f>IF(G1900="","",IFERROR(LEFT(SUBSTITUTE(G1900,"#","?"),FIND("?",SUBSTITUTE(G1900,"#","?"))-1),G1900))</f>
        <v/>
      </c>
      <c r="I1900">
        <f>IF(H1900="","",LOWER(IF(AND(LEN(H1900)&gt;1,RIGHT(H1900,1)="/"),LEFT(H1900,LEN(H1900)-1),H1900)))</f>
        <v/>
      </c>
      <c r="J1900">
        <f>IF(I1900="","",IFERROR(N(INDEX($A1900:$E1900,1,Rules!$H$16)),0))</f>
        <v/>
      </c>
      <c r="K1900">
        <f>IF(I1900="","",IFERROR(N(INDEX($A1900:$E1900,1,Rules!$H$17)),0))</f>
        <v/>
      </c>
      <c r="L1900">
        <f>IF(I1900="","",IFERROR(N(INDEX($A1900:$E1900,1,Rules!$H$18))*K1900,0))</f>
        <v/>
      </c>
      <c r="M1900">
        <f>IF(I1900="","",IF(COUNTIF(Crawl!$EC$2:$EC$2001,I1900)&gt;0,"Yes","No"))</f>
        <v/>
      </c>
    </row>
    <row r="1901">
      <c r="G1901">
        <f>IF(A1901="","",IF(LEFT(A1901,4)="http",IFERROR(MID(A1901,FIND("/",A1901,FIND("//",A1901)+2),2000),"/"),A1901))</f>
        <v/>
      </c>
      <c r="H1901">
        <f>IF(G1901="","",IFERROR(LEFT(SUBSTITUTE(G1901,"#","?"),FIND("?",SUBSTITUTE(G1901,"#","?"))-1),G1901))</f>
        <v/>
      </c>
      <c r="I1901">
        <f>IF(H1901="","",LOWER(IF(AND(LEN(H1901)&gt;1,RIGHT(H1901,1)="/"),LEFT(H1901,LEN(H1901)-1),H1901)))</f>
        <v/>
      </c>
      <c r="J1901">
        <f>IF(I1901="","",IFERROR(N(INDEX($A1901:$E1901,1,Rules!$H$16)),0))</f>
        <v/>
      </c>
      <c r="K1901">
        <f>IF(I1901="","",IFERROR(N(INDEX($A1901:$E1901,1,Rules!$H$17)),0))</f>
        <v/>
      </c>
      <c r="L1901">
        <f>IF(I1901="","",IFERROR(N(INDEX($A1901:$E1901,1,Rules!$H$18))*K1901,0))</f>
        <v/>
      </c>
      <c r="M1901">
        <f>IF(I1901="","",IF(COUNTIF(Crawl!$EC$2:$EC$2001,I1901)&gt;0,"Yes","No"))</f>
        <v/>
      </c>
    </row>
    <row r="1902">
      <c r="G1902">
        <f>IF(A1902="","",IF(LEFT(A1902,4)="http",IFERROR(MID(A1902,FIND("/",A1902,FIND("//",A1902)+2),2000),"/"),A1902))</f>
        <v/>
      </c>
      <c r="H1902">
        <f>IF(G1902="","",IFERROR(LEFT(SUBSTITUTE(G1902,"#","?"),FIND("?",SUBSTITUTE(G1902,"#","?"))-1),G1902))</f>
        <v/>
      </c>
      <c r="I1902">
        <f>IF(H1902="","",LOWER(IF(AND(LEN(H1902)&gt;1,RIGHT(H1902,1)="/"),LEFT(H1902,LEN(H1902)-1),H1902)))</f>
        <v/>
      </c>
      <c r="J1902">
        <f>IF(I1902="","",IFERROR(N(INDEX($A1902:$E1902,1,Rules!$H$16)),0))</f>
        <v/>
      </c>
      <c r="K1902">
        <f>IF(I1902="","",IFERROR(N(INDEX($A1902:$E1902,1,Rules!$H$17)),0))</f>
        <v/>
      </c>
      <c r="L1902">
        <f>IF(I1902="","",IFERROR(N(INDEX($A1902:$E1902,1,Rules!$H$18))*K1902,0))</f>
        <v/>
      </c>
      <c r="M1902">
        <f>IF(I1902="","",IF(COUNTIF(Crawl!$EC$2:$EC$2001,I1902)&gt;0,"Yes","No"))</f>
        <v/>
      </c>
    </row>
    <row r="1903">
      <c r="G1903">
        <f>IF(A1903="","",IF(LEFT(A1903,4)="http",IFERROR(MID(A1903,FIND("/",A1903,FIND("//",A1903)+2),2000),"/"),A1903))</f>
        <v/>
      </c>
      <c r="H1903">
        <f>IF(G1903="","",IFERROR(LEFT(SUBSTITUTE(G1903,"#","?"),FIND("?",SUBSTITUTE(G1903,"#","?"))-1),G1903))</f>
        <v/>
      </c>
      <c r="I1903">
        <f>IF(H1903="","",LOWER(IF(AND(LEN(H1903)&gt;1,RIGHT(H1903,1)="/"),LEFT(H1903,LEN(H1903)-1),H1903)))</f>
        <v/>
      </c>
      <c r="J1903">
        <f>IF(I1903="","",IFERROR(N(INDEX($A1903:$E1903,1,Rules!$H$16)),0))</f>
        <v/>
      </c>
      <c r="K1903">
        <f>IF(I1903="","",IFERROR(N(INDEX($A1903:$E1903,1,Rules!$H$17)),0))</f>
        <v/>
      </c>
      <c r="L1903">
        <f>IF(I1903="","",IFERROR(N(INDEX($A1903:$E1903,1,Rules!$H$18))*K1903,0))</f>
        <v/>
      </c>
      <c r="M1903">
        <f>IF(I1903="","",IF(COUNTIF(Crawl!$EC$2:$EC$2001,I1903)&gt;0,"Yes","No"))</f>
        <v/>
      </c>
    </row>
    <row r="1904">
      <c r="G1904">
        <f>IF(A1904="","",IF(LEFT(A1904,4)="http",IFERROR(MID(A1904,FIND("/",A1904,FIND("//",A1904)+2),2000),"/"),A1904))</f>
        <v/>
      </c>
      <c r="H1904">
        <f>IF(G1904="","",IFERROR(LEFT(SUBSTITUTE(G1904,"#","?"),FIND("?",SUBSTITUTE(G1904,"#","?"))-1),G1904))</f>
        <v/>
      </c>
      <c r="I1904">
        <f>IF(H1904="","",LOWER(IF(AND(LEN(H1904)&gt;1,RIGHT(H1904,1)="/"),LEFT(H1904,LEN(H1904)-1),H1904)))</f>
        <v/>
      </c>
      <c r="J1904">
        <f>IF(I1904="","",IFERROR(N(INDEX($A1904:$E1904,1,Rules!$H$16)),0))</f>
        <v/>
      </c>
      <c r="K1904">
        <f>IF(I1904="","",IFERROR(N(INDEX($A1904:$E1904,1,Rules!$H$17)),0))</f>
        <v/>
      </c>
      <c r="L1904">
        <f>IF(I1904="","",IFERROR(N(INDEX($A1904:$E1904,1,Rules!$H$18))*K1904,0))</f>
        <v/>
      </c>
      <c r="M1904">
        <f>IF(I1904="","",IF(COUNTIF(Crawl!$EC$2:$EC$2001,I1904)&gt;0,"Yes","No"))</f>
        <v/>
      </c>
    </row>
    <row r="1905">
      <c r="G1905">
        <f>IF(A1905="","",IF(LEFT(A1905,4)="http",IFERROR(MID(A1905,FIND("/",A1905,FIND("//",A1905)+2),2000),"/"),A1905))</f>
        <v/>
      </c>
      <c r="H1905">
        <f>IF(G1905="","",IFERROR(LEFT(SUBSTITUTE(G1905,"#","?"),FIND("?",SUBSTITUTE(G1905,"#","?"))-1),G1905))</f>
        <v/>
      </c>
      <c r="I1905">
        <f>IF(H1905="","",LOWER(IF(AND(LEN(H1905)&gt;1,RIGHT(H1905,1)="/"),LEFT(H1905,LEN(H1905)-1),H1905)))</f>
        <v/>
      </c>
      <c r="J1905">
        <f>IF(I1905="","",IFERROR(N(INDEX($A1905:$E1905,1,Rules!$H$16)),0))</f>
        <v/>
      </c>
      <c r="K1905">
        <f>IF(I1905="","",IFERROR(N(INDEX($A1905:$E1905,1,Rules!$H$17)),0))</f>
        <v/>
      </c>
      <c r="L1905">
        <f>IF(I1905="","",IFERROR(N(INDEX($A1905:$E1905,1,Rules!$H$18))*K1905,0))</f>
        <v/>
      </c>
      <c r="M1905">
        <f>IF(I1905="","",IF(COUNTIF(Crawl!$EC$2:$EC$2001,I1905)&gt;0,"Yes","No"))</f>
        <v/>
      </c>
    </row>
    <row r="1906">
      <c r="G1906">
        <f>IF(A1906="","",IF(LEFT(A1906,4)="http",IFERROR(MID(A1906,FIND("/",A1906,FIND("//",A1906)+2),2000),"/"),A1906))</f>
        <v/>
      </c>
      <c r="H1906">
        <f>IF(G1906="","",IFERROR(LEFT(SUBSTITUTE(G1906,"#","?"),FIND("?",SUBSTITUTE(G1906,"#","?"))-1),G1906))</f>
        <v/>
      </c>
      <c r="I1906">
        <f>IF(H1906="","",LOWER(IF(AND(LEN(H1906)&gt;1,RIGHT(H1906,1)="/"),LEFT(H1906,LEN(H1906)-1),H1906)))</f>
        <v/>
      </c>
      <c r="J1906">
        <f>IF(I1906="","",IFERROR(N(INDEX($A1906:$E1906,1,Rules!$H$16)),0))</f>
        <v/>
      </c>
      <c r="K1906">
        <f>IF(I1906="","",IFERROR(N(INDEX($A1906:$E1906,1,Rules!$H$17)),0))</f>
        <v/>
      </c>
      <c r="L1906">
        <f>IF(I1906="","",IFERROR(N(INDEX($A1906:$E1906,1,Rules!$H$18))*K1906,0))</f>
        <v/>
      </c>
      <c r="M1906">
        <f>IF(I1906="","",IF(COUNTIF(Crawl!$EC$2:$EC$2001,I1906)&gt;0,"Yes","No"))</f>
        <v/>
      </c>
    </row>
    <row r="1907">
      <c r="G1907">
        <f>IF(A1907="","",IF(LEFT(A1907,4)="http",IFERROR(MID(A1907,FIND("/",A1907,FIND("//",A1907)+2),2000),"/"),A1907))</f>
        <v/>
      </c>
      <c r="H1907">
        <f>IF(G1907="","",IFERROR(LEFT(SUBSTITUTE(G1907,"#","?"),FIND("?",SUBSTITUTE(G1907,"#","?"))-1),G1907))</f>
        <v/>
      </c>
      <c r="I1907">
        <f>IF(H1907="","",LOWER(IF(AND(LEN(H1907)&gt;1,RIGHT(H1907,1)="/"),LEFT(H1907,LEN(H1907)-1),H1907)))</f>
        <v/>
      </c>
      <c r="J1907">
        <f>IF(I1907="","",IFERROR(N(INDEX($A1907:$E1907,1,Rules!$H$16)),0))</f>
        <v/>
      </c>
      <c r="K1907">
        <f>IF(I1907="","",IFERROR(N(INDEX($A1907:$E1907,1,Rules!$H$17)),0))</f>
        <v/>
      </c>
      <c r="L1907">
        <f>IF(I1907="","",IFERROR(N(INDEX($A1907:$E1907,1,Rules!$H$18))*K1907,0))</f>
        <v/>
      </c>
      <c r="M1907">
        <f>IF(I1907="","",IF(COUNTIF(Crawl!$EC$2:$EC$2001,I1907)&gt;0,"Yes","No"))</f>
        <v/>
      </c>
    </row>
    <row r="1908">
      <c r="G1908">
        <f>IF(A1908="","",IF(LEFT(A1908,4)="http",IFERROR(MID(A1908,FIND("/",A1908,FIND("//",A1908)+2),2000),"/"),A1908))</f>
        <v/>
      </c>
      <c r="H1908">
        <f>IF(G1908="","",IFERROR(LEFT(SUBSTITUTE(G1908,"#","?"),FIND("?",SUBSTITUTE(G1908,"#","?"))-1),G1908))</f>
        <v/>
      </c>
      <c r="I1908">
        <f>IF(H1908="","",LOWER(IF(AND(LEN(H1908)&gt;1,RIGHT(H1908,1)="/"),LEFT(H1908,LEN(H1908)-1),H1908)))</f>
        <v/>
      </c>
      <c r="J1908">
        <f>IF(I1908="","",IFERROR(N(INDEX($A1908:$E1908,1,Rules!$H$16)),0))</f>
        <v/>
      </c>
      <c r="K1908">
        <f>IF(I1908="","",IFERROR(N(INDEX($A1908:$E1908,1,Rules!$H$17)),0))</f>
        <v/>
      </c>
      <c r="L1908">
        <f>IF(I1908="","",IFERROR(N(INDEX($A1908:$E1908,1,Rules!$H$18))*K1908,0))</f>
        <v/>
      </c>
      <c r="M1908">
        <f>IF(I1908="","",IF(COUNTIF(Crawl!$EC$2:$EC$2001,I1908)&gt;0,"Yes","No"))</f>
        <v/>
      </c>
    </row>
    <row r="1909">
      <c r="G1909">
        <f>IF(A1909="","",IF(LEFT(A1909,4)="http",IFERROR(MID(A1909,FIND("/",A1909,FIND("//",A1909)+2),2000),"/"),A1909))</f>
        <v/>
      </c>
      <c r="H1909">
        <f>IF(G1909="","",IFERROR(LEFT(SUBSTITUTE(G1909,"#","?"),FIND("?",SUBSTITUTE(G1909,"#","?"))-1),G1909))</f>
        <v/>
      </c>
      <c r="I1909">
        <f>IF(H1909="","",LOWER(IF(AND(LEN(H1909)&gt;1,RIGHT(H1909,1)="/"),LEFT(H1909,LEN(H1909)-1),H1909)))</f>
        <v/>
      </c>
      <c r="J1909">
        <f>IF(I1909="","",IFERROR(N(INDEX($A1909:$E1909,1,Rules!$H$16)),0))</f>
        <v/>
      </c>
      <c r="K1909">
        <f>IF(I1909="","",IFERROR(N(INDEX($A1909:$E1909,1,Rules!$H$17)),0))</f>
        <v/>
      </c>
      <c r="L1909">
        <f>IF(I1909="","",IFERROR(N(INDEX($A1909:$E1909,1,Rules!$H$18))*K1909,0))</f>
        <v/>
      </c>
      <c r="M1909">
        <f>IF(I1909="","",IF(COUNTIF(Crawl!$EC$2:$EC$2001,I1909)&gt;0,"Yes","No"))</f>
        <v/>
      </c>
    </row>
    <row r="1910">
      <c r="G1910">
        <f>IF(A1910="","",IF(LEFT(A1910,4)="http",IFERROR(MID(A1910,FIND("/",A1910,FIND("//",A1910)+2),2000),"/"),A1910))</f>
        <v/>
      </c>
      <c r="H1910">
        <f>IF(G1910="","",IFERROR(LEFT(SUBSTITUTE(G1910,"#","?"),FIND("?",SUBSTITUTE(G1910,"#","?"))-1),G1910))</f>
        <v/>
      </c>
      <c r="I1910">
        <f>IF(H1910="","",LOWER(IF(AND(LEN(H1910)&gt;1,RIGHT(H1910,1)="/"),LEFT(H1910,LEN(H1910)-1),H1910)))</f>
        <v/>
      </c>
      <c r="J1910">
        <f>IF(I1910="","",IFERROR(N(INDEX($A1910:$E1910,1,Rules!$H$16)),0))</f>
        <v/>
      </c>
      <c r="K1910">
        <f>IF(I1910="","",IFERROR(N(INDEX($A1910:$E1910,1,Rules!$H$17)),0))</f>
        <v/>
      </c>
      <c r="L1910">
        <f>IF(I1910="","",IFERROR(N(INDEX($A1910:$E1910,1,Rules!$H$18))*K1910,0))</f>
        <v/>
      </c>
      <c r="M1910">
        <f>IF(I1910="","",IF(COUNTIF(Crawl!$EC$2:$EC$2001,I1910)&gt;0,"Yes","No"))</f>
        <v/>
      </c>
    </row>
    <row r="1911">
      <c r="G1911">
        <f>IF(A1911="","",IF(LEFT(A1911,4)="http",IFERROR(MID(A1911,FIND("/",A1911,FIND("//",A1911)+2),2000),"/"),A1911))</f>
        <v/>
      </c>
      <c r="H1911">
        <f>IF(G1911="","",IFERROR(LEFT(SUBSTITUTE(G1911,"#","?"),FIND("?",SUBSTITUTE(G1911,"#","?"))-1),G1911))</f>
        <v/>
      </c>
      <c r="I1911">
        <f>IF(H1911="","",LOWER(IF(AND(LEN(H1911)&gt;1,RIGHT(H1911,1)="/"),LEFT(H1911,LEN(H1911)-1),H1911)))</f>
        <v/>
      </c>
      <c r="J1911">
        <f>IF(I1911="","",IFERROR(N(INDEX($A1911:$E1911,1,Rules!$H$16)),0))</f>
        <v/>
      </c>
      <c r="K1911">
        <f>IF(I1911="","",IFERROR(N(INDEX($A1911:$E1911,1,Rules!$H$17)),0))</f>
        <v/>
      </c>
      <c r="L1911">
        <f>IF(I1911="","",IFERROR(N(INDEX($A1911:$E1911,1,Rules!$H$18))*K1911,0))</f>
        <v/>
      </c>
      <c r="M1911">
        <f>IF(I1911="","",IF(COUNTIF(Crawl!$EC$2:$EC$2001,I1911)&gt;0,"Yes","No"))</f>
        <v/>
      </c>
    </row>
    <row r="1912">
      <c r="G1912">
        <f>IF(A1912="","",IF(LEFT(A1912,4)="http",IFERROR(MID(A1912,FIND("/",A1912,FIND("//",A1912)+2),2000),"/"),A1912))</f>
        <v/>
      </c>
      <c r="H1912">
        <f>IF(G1912="","",IFERROR(LEFT(SUBSTITUTE(G1912,"#","?"),FIND("?",SUBSTITUTE(G1912,"#","?"))-1),G1912))</f>
        <v/>
      </c>
      <c r="I1912">
        <f>IF(H1912="","",LOWER(IF(AND(LEN(H1912)&gt;1,RIGHT(H1912,1)="/"),LEFT(H1912,LEN(H1912)-1),H1912)))</f>
        <v/>
      </c>
      <c r="J1912">
        <f>IF(I1912="","",IFERROR(N(INDEX($A1912:$E1912,1,Rules!$H$16)),0))</f>
        <v/>
      </c>
      <c r="K1912">
        <f>IF(I1912="","",IFERROR(N(INDEX($A1912:$E1912,1,Rules!$H$17)),0))</f>
        <v/>
      </c>
      <c r="L1912">
        <f>IF(I1912="","",IFERROR(N(INDEX($A1912:$E1912,1,Rules!$H$18))*K1912,0))</f>
        <v/>
      </c>
      <c r="M1912">
        <f>IF(I1912="","",IF(COUNTIF(Crawl!$EC$2:$EC$2001,I1912)&gt;0,"Yes","No"))</f>
        <v/>
      </c>
    </row>
    <row r="1913">
      <c r="G1913">
        <f>IF(A1913="","",IF(LEFT(A1913,4)="http",IFERROR(MID(A1913,FIND("/",A1913,FIND("//",A1913)+2),2000),"/"),A1913))</f>
        <v/>
      </c>
      <c r="H1913">
        <f>IF(G1913="","",IFERROR(LEFT(SUBSTITUTE(G1913,"#","?"),FIND("?",SUBSTITUTE(G1913,"#","?"))-1),G1913))</f>
        <v/>
      </c>
      <c r="I1913">
        <f>IF(H1913="","",LOWER(IF(AND(LEN(H1913)&gt;1,RIGHT(H1913,1)="/"),LEFT(H1913,LEN(H1913)-1),H1913)))</f>
        <v/>
      </c>
      <c r="J1913">
        <f>IF(I1913="","",IFERROR(N(INDEX($A1913:$E1913,1,Rules!$H$16)),0))</f>
        <v/>
      </c>
      <c r="K1913">
        <f>IF(I1913="","",IFERROR(N(INDEX($A1913:$E1913,1,Rules!$H$17)),0))</f>
        <v/>
      </c>
      <c r="L1913">
        <f>IF(I1913="","",IFERROR(N(INDEX($A1913:$E1913,1,Rules!$H$18))*K1913,0))</f>
        <v/>
      </c>
      <c r="M1913">
        <f>IF(I1913="","",IF(COUNTIF(Crawl!$EC$2:$EC$2001,I1913)&gt;0,"Yes","No"))</f>
        <v/>
      </c>
    </row>
    <row r="1914">
      <c r="G1914">
        <f>IF(A1914="","",IF(LEFT(A1914,4)="http",IFERROR(MID(A1914,FIND("/",A1914,FIND("//",A1914)+2),2000),"/"),A1914))</f>
        <v/>
      </c>
      <c r="H1914">
        <f>IF(G1914="","",IFERROR(LEFT(SUBSTITUTE(G1914,"#","?"),FIND("?",SUBSTITUTE(G1914,"#","?"))-1),G1914))</f>
        <v/>
      </c>
      <c r="I1914">
        <f>IF(H1914="","",LOWER(IF(AND(LEN(H1914)&gt;1,RIGHT(H1914,1)="/"),LEFT(H1914,LEN(H1914)-1),H1914)))</f>
        <v/>
      </c>
      <c r="J1914">
        <f>IF(I1914="","",IFERROR(N(INDEX($A1914:$E1914,1,Rules!$H$16)),0))</f>
        <v/>
      </c>
      <c r="K1914">
        <f>IF(I1914="","",IFERROR(N(INDEX($A1914:$E1914,1,Rules!$H$17)),0))</f>
        <v/>
      </c>
      <c r="L1914">
        <f>IF(I1914="","",IFERROR(N(INDEX($A1914:$E1914,1,Rules!$H$18))*K1914,0))</f>
        <v/>
      </c>
      <c r="M1914">
        <f>IF(I1914="","",IF(COUNTIF(Crawl!$EC$2:$EC$2001,I1914)&gt;0,"Yes","No"))</f>
        <v/>
      </c>
    </row>
    <row r="1915">
      <c r="G1915">
        <f>IF(A1915="","",IF(LEFT(A1915,4)="http",IFERROR(MID(A1915,FIND("/",A1915,FIND("//",A1915)+2),2000),"/"),A1915))</f>
        <v/>
      </c>
      <c r="H1915">
        <f>IF(G1915="","",IFERROR(LEFT(SUBSTITUTE(G1915,"#","?"),FIND("?",SUBSTITUTE(G1915,"#","?"))-1),G1915))</f>
        <v/>
      </c>
      <c r="I1915">
        <f>IF(H1915="","",LOWER(IF(AND(LEN(H1915)&gt;1,RIGHT(H1915,1)="/"),LEFT(H1915,LEN(H1915)-1),H1915)))</f>
        <v/>
      </c>
      <c r="J1915">
        <f>IF(I1915="","",IFERROR(N(INDEX($A1915:$E1915,1,Rules!$H$16)),0))</f>
        <v/>
      </c>
      <c r="K1915">
        <f>IF(I1915="","",IFERROR(N(INDEX($A1915:$E1915,1,Rules!$H$17)),0))</f>
        <v/>
      </c>
      <c r="L1915">
        <f>IF(I1915="","",IFERROR(N(INDEX($A1915:$E1915,1,Rules!$H$18))*K1915,0))</f>
        <v/>
      </c>
      <c r="M1915">
        <f>IF(I1915="","",IF(COUNTIF(Crawl!$EC$2:$EC$2001,I1915)&gt;0,"Yes","No"))</f>
        <v/>
      </c>
    </row>
    <row r="1916">
      <c r="G1916">
        <f>IF(A1916="","",IF(LEFT(A1916,4)="http",IFERROR(MID(A1916,FIND("/",A1916,FIND("//",A1916)+2),2000),"/"),A1916))</f>
        <v/>
      </c>
      <c r="H1916">
        <f>IF(G1916="","",IFERROR(LEFT(SUBSTITUTE(G1916,"#","?"),FIND("?",SUBSTITUTE(G1916,"#","?"))-1),G1916))</f>
        <v/>
      </c>
      <c r="I1916">
        <f>IF(H1916="","",LOWER(IF(AND(LEN(H1916)&gt;1,RIGHT(H1916,1)="/"),LEFT(H1916,LEN(H1916)-1),H1916)))</f>
        <v/>
      </c>
      <c r="J1916">
        <f>IF(I1916="","",IFERROR(N(INDEX($A1916:$E1916,1,Rules!$H$16)),0))</f>
        <v/>
      </c>
      <c r="K1916">
        <f>IF(I1916="","",IFERROR(N(INDEX($A1916:$E1916,1,Rules!$H$17)),0))</f>
        <v/>
      </c>
      <c r="L1916">
        <f>IF(I1916="","",IFERROR(N(INDEX($A1916:$E1916,1,Rules!$H$18))*K1916,0))</f>
        <v/>
      </c>
      <c r="M1916">
        <f>IF(I1916="","",IF(COUNTIF(Crawl!$EC$2:$EC$2001,I1916)&gt;0,"Yes","No"))</f>
        <v/>
      </c>
    </row>
    <row r="1917">
      <c r="G1917">
        <f>IF(A1917="","",IF(LEFT(A1917,4)="http",IFERROR(MID(A1917,FIND("/",A1917,FIND("//",A1917)+2),2000),"/"),A1917))</f>
        <v/>
      </c>
      <c r="H1917">
        <f>IF(G1917="","",IFERROR(LEFT(SUBSTITUTE(G1917,"#","?"),FIND("?",SUBSTITUTE(G1917,"#","?"))-1),G1917))</f>
        <v/>
      </c>
      <c r="I1917">
        <f>IF(H1917="","",LOWER(IF(AND(LEN(H1917)&gt;1,RIGHT(H1917,1)="/"),LEFT(H1917,LEN(H1917)-1),H1917)))</f>
        <v/>
      </c>
      <c r="J1917">
        <f>IF(I1917="","",IFERROR(N(INDEX($A1917:$E1917,1,Rules!$H$16)),0))</f>
        <v/>
      </c>
      <c r="K1917">
        <f>IF(I1917="","",IFERROR(N(INDEX($A1917:$E1917,1,Rules!$H$17)),0))</f>
        <v/>
      </c>
      <c r="L1917">
        <f>IF(I1917="","",IFERROR(N(INDEX($A1917:$E1917,1,Rules!$H$18))*K1917,0))</f>
        <v/>
      </c>
      <c r="M1917">
        <f>IF(I1917="","",IF(COUNTIF(Crawl!$EC$2:$EC$2001,I1917)&gt;0,"Yes","No"))</f>
        <v/>
      </c>
    </row>
    <row r="1918">
      <c r="G1918">
        <f>IF(A1918="","",IF(LEFT(A1918,4)="http",IFERROR(MID(A1918,FIND("/",A1918,FIND("//",A1918)+2),2000),"/"),A1918))</f>
        <v/>
      </c>
      <c r="H1918">
        <f>IF(G1918="","",IFERROR(LEFT(SUBSTITUTE(G1918,"#","?"),FIND("?",SUBSTITUTE(G1918,"#","?"))-1),G1918))</f>
        <v/>
      </c>
      <c r="I1918">
        <f>IF(H1918="","",LOWER(IF(AND(LEN(H1918)&gt;1,RIGHT(H1918,1)="/"),LEFT(H1918,LEN(H1918)-1),H1918)))</f>
        <v/>
      </c>
      <c r="J1918">
        <f>IF(I1918="","",IFERROR(N(INDEX($A1918:$E1918,1,Rules!$H$16)),0))</f>
        <v/>
      </c>
      <c r="K1918">
        <f>IF(I1918="","",IFERROR(N(INDEX($A1918:$E1918,1,Rules!$H$17)),0))</f>
        <v/>
      </c>
      <c r="L1918">
        <f>IF(I1918="","",IFERROR(N(INDEX($A1918:$E1918,1,Rules!$H$18))*K1918,0))</f>
        <v/>
      </c>
      <c r="M1918">
        <f>IF(I1918="","",IF(COUNTIF(Crawl!$EC$2:$EC$2001,I1918)&gt;0,"Yes","No"))</f>
        <v/>
      </c>
    </row>
    <row r="1919">
      <c r="G1919">
        <f>IF(A1919="","",IF(LEFT(A1919,4)="http",IFERROR(MID(A1919,FIND("/",A1919,FIND("//",A1919)+2),2000),"/"),A1919))</f>
        <v/>
      </c>
      <c r="H1919">
        <f>IF(G1919="","",IFERROR(LEFT(SUBSTITUTE(G1919,"#","?"),FIND("?",SUBSTITUTE(G1919,"#","?"))-1),G1919))</f>
        <v/>
      </c>
      <c r="I1919">
        <f>IF(H1919="","",LOWER(IF(AND(LEN(H1919)&gt;1,RIGHT(H1919,1)="/"),LEFT(H1919,LEN(H1919)-1),H1919)))</f>
        <v/>
      </c>
      <c r="J1919">
        <f>IF(I1919="","",IFERROR(N(INDEX($A1919:$E1919,1,Rules!$H$16)),0))</f>
        <v/>
      </c>
      <c r="K1919">
        <f>IF(I1919="","",IFERROR(N(INDEX($A1919:$E1919,1,Rules!$H$17)),0))</f>
        <v/>
      </c>
      <c r="L1919">
        <f>IF(I1919="","",IFERROR(N(INDEX($A1919:$E1919,1,Rules!$H$18))*K1919,0))</f>
        <v/>
      </c>
      <c r="M1919">
        <f>IF(I1919="","",IF(COUNTIF(Crawl!$EC$2:$EC$2001,I1919)&gt;0,"Yes","No"))</f>
        <v/>
      </c>
    </row>
    <row r="1920">
      <c r="G1920">
        <f>IF(A1920="","",IF(LEFT(A1920,4)="http",IFERROR(MID(A1920,FIND("/",A1920,FIND("//",A1920)+2),2000),"/"),A1920))</f>
        <v/>
      </c>
      <c r="H1920">
        <f>IF(G1920="","",IFERROR(LEFT(SUBSTITUTE(G1920,"#","?"),FIND("?",SUBSTITUTE(G1920,"#","?"))-1),G1920))</f>
        <v/>
      </c>
      <c r="I1920">
        <f>IF(H1920="","",LOWER(IF(AND(LEN(H1920)&gt;1,RIGHT(H1920,1)="/"),LEFT(H1920,LEN(H1920)-1),H1920)))</f>
        <v/>
      </c>
      <c r="J1920">
        <f>IF(I1920="","",IFERROR(N(INDEX($A1920:$E1920,1,Rules!$H$16)),0))</f>
        <v/>
      </c>
      <c r="K1920">
        <f>IF(I1920="","",IFERROR(N(INDEX($A1920:$E1920,1,Rules!$H$17)),0))</f>
        <v/>
      </c>
      <c r="L1920">
        <f>IF(I1920="","",IFERROR(N(INDEX($A1920:$E1920,1,Rules!$H$18))*K1920,0))</f>
        <v/>
      </c>
      <c r="M1920">
        <f>IF(I1920="","",IF(COUNTIF(Crawl!$EC$2:$EC$2001,I1920)&gt;0,"Yes","No"))</f>
        <v/>
      </c>
    </row>
    <row r="1921">
      <c r="G1921">
        <f>IF(A1921="","",IF(LEFT(A1921,4)="http",IFERROR(MID(A1921,FIND("/",A1921,FIND("//",A1921)+2),2000),"/"),A1921))</f>
        <v/>
      </c>
      <c r="H1921">
        <f>IF(G1921="","",IFERROR(LEFT(SUBSTITUTE(G1921,"#","?"),FIND("?",SUBSTITUTE(G1921,"#","?"))-1),G1921))</f>
        <v/>
      </c>
      <c r="I1921">
        <f>IF(H1921="","",LOWER(IF(AND(LEN(H1921)&gt;1,RIGHT(H1921,1)="/"),LEFT(H1921,LEN(H1921)-1),H1921)))</f>
        <v/>
      </c>
      <c r="J1921">
        <f>IF(I1921="","",IFERROR(N(INDEX($A1921:$E1921,1,Rules!$H$16)),0))</f>
        <v/>
      </c>
      <c r="K1921">
        <f>IF(I1921="","",IFERROR(N(INDEX($A1921:$E1921,1,Rules!$H$17)),0))</f>
        <v/>
      </c>
      <c r="L1921">
        <f>IF(I1921="","",IFERROR(N(INDEX($A1921:$E1921,1,Rules!$H$18))*K1921,0))</f>
        <v/>
      </c>
      <c r="M1921">
        <f>IF(I1921="","",IF(COUNTIF(Crawl!$EC$2:$EC$2001,I1921)&gt;0,"Yes","No"))</f>
        <v/>
      </c>
    </row>
    <row r="1922">
      <c r="G1922">
        <f>IF(A1922="","",IF(LEFT(A1922,4)="http",IFERROR(MID(A1922,FIND("/",A1922,FIND("//",A1922)+2),2000),"/"),A1922))</f>
        <v/>
      </c>
      <c r="H1922">
        <f>IF(G1922="","",IFERROR(LEFT(SUBSTITUTE(G1922,"#","?"),FIND("?",SUBSTITUTE(G1922,"#","?"))-1),G1922))</f>
        <v/>
      </c>
      <c r="I1922">
        <f>IF(H1922="","",LOWER(IF(AND(LEN(H1922)&gt;1,RIGHT(H1922,1)="/"),LEFT(H1922,LEN(H1922)-1),H1922)))</f>
        <v/>
      </c>
      <c r="J1922">
        <f>IF(I1922="","",IFERROR(N(INDEX($A1922:$E1922,1,Rules!$H$16)),0))</f>
        <v/>
      </c>
      <c r="K1922">
        <f>IF(I1922="","",IFERROR(N(INDEX($A1922:$E1922,1,Rules!$H$17)),0))</f>
        <v/>
      </c>
      <c r="L1922">
        <f>IF(I1922="","",IFERROR(N(INDEX($A1922:$E1922,1,Rules!$H$18))*K1922,0))</f>
        <v/>
      </c>
      <c r="M1922">
        <f>IF(I1922="","",IF(COUNTIF(Crawl!$EC$2:$EC$2001,I1922)&gt;0,"Yes","No"))</f>
        <v/>
      </c>
    </row>
    <row r="1923">
      <c r="G1923">
        <f>IF(A1923="","",IF(LEFT(A1923,4)="http",IFERROR(MID(A1923,FIND("/",A1923,FIND("//",A1923)+2),2000),"/"),A1923))</f>
        <v/>
      </c>
      <c r="H1923">
        <f>IF(G1923="","",IFERROR(LEFT(SUBSTITUTE(G1923,"#","?"),FIND("?",SUBSTITUTE(G1923,"#","?"))-1),G1923))</f>
        <v/>
      </c>
      <c r="I1923">
        <f>IF(H1923="","",LOWER(IF(AND(LEN(H1923)&gt;1,RIGHT(H1923,1)="/"),LEFT(H1923,LEN(H1923)-1),H1923)))</f>
        <v/>
      </c>
      <c r="J1923">
        <f>IF(I1923="","",IFERROR(N(INDEX($A1923:$E1923,1,Rules!$H$16)),0))</f>
        <v/>
      </c>
      <c r="K1923">
        <f>IF(I1923="","",IFERROR(N(INDEX($A1923:$E1923,1,Rules!$H$17)),0))</f>
        <v/>
      </c>
      <c r="L1923">
        <f>IF(I1923="","",IFERROR(N(INDEX($A1923:$E1923,1,Rules!$H$18))*K1923,0))</f>
        <v/>
      </c>
      <c r="M1923">
        <f>IF(I1923="","",IF(COUNTIF(Crawl!$EC$2:$EC$2001,I1923)&gt;0,"Yes","No"))</f>
        <v/>
      </c>
    </row>
    <row r="1924">
      <c r="G1924">
        <f>IF(A1924="","",IF(LEFT(A1924,4)="http",IFERROR(MID(A1924,FIND("/",A1924,FIND("//",A1924)+2),2000),"/"),A1924))</f>
        <v/>
      </c>
      <c r="H1924">
        <f>IF(G1924="","",IFERROR(LEFT(SUBSTITUTE(G1924,"#","?"),FIND("?",SUBSTITUTE(G1924,"#","?"))-1),G1924))</f>
        <v/>
      </c>
      <c r="I1924">
        <f>IF(H1924="","",LOWER(IF(AND(LEN(H1924)&gt;1,RIGHT(H1924,1)="/"),LEFT(H1924,LEN(H1924)-1),H1924)))</f>
        <v/>
      </c>
      <c r="J1924">
        <f>IF(I1924="","",IFERROR(N(INDEX($A1924:$E1924,1,Rules!$H$16)),0))</f>
        <v/>
      </c>
      <c r="K1924">
        <f>IF(I1924="","",IFERROR(N(INDEX($A1924:$E1924,1,Rules!$H$17)),0))</f>
        <v/>
      </c>
      <c r="L1924">
        <f>IF(I1924="","",IFERROR(N(INDEX($A1924:$E1924,1,Rules!$H$18))*K1924,0))</f>
        <v/>
      </c>
      <c r="M1924">
        <f>IF(I1924="","",IF(COUNTIF(Crawl!$EC$2:$EC$2001,I1924)&gt;0,"Yes","No"))</f>
        <v/>
      </c>
    </row>
    <row r="1925">
      <c r="G1925">
        <f>IF(A1925="","",IF(LEFT(A1925,4)="http",IFERROR(MID(A1925,FIND("/",A1925,FIND("//",A1925)+2),2000),"/"),A1925))</f>
        <v/>
      </c>
      <c r="H1925">
        <f>IF(G1925="","",IFERROR(LEFT(SUBSTITUTE(G1925,"#","?"),FIND("?",SUBSTITUTE(G1925,"#","?"))-1),G1925))</f>
        <v/>
      </c>
      <c r="I1925">
        <f>IF(H1925="","",LOWER(IF(AND(LEN(H1925)&gt;1,RIGHT(H1925,1)="/"),LEFT(H1925,LEN(H1925)-1),H1925)))</f>
        <v/>
      </c>
      <c r="J1925">
        <f>IF(I1925="","",IFERROR(N(INDEX($A1925:$E1925,1,Rules!$H$16)),0))</f>
        <v/>
      </c>
      <c r="K1925">
        <f>IF(I1925="","",IFERROR(N(INDEX($A1925:$E1925,1,Rules!$H$17)),0))</f>
        <v/>
      </c>
      <c r="L1925">
        <f>IF(I1925="","",IFERROR(N(INDEX($A1925:$E1925,1,Rules!$H$18))*K1925,0))</f>
        <v/>
      </c>
      <c r="M1925">
        <f>IF(I1925="","",IF(COUNTIF(Crawl!$EC$2:$EC$2001,I1925)&gt;0,"Yes","No"))</f>
        <v/>
      </c>
    </row>
    <row r="1926">
      <c r="G1926">
        <f>IF(A1926="","",IF(LEFT(A1926,4)="http",IFERROR(MID(A1926,FIND("/",A1926,FIND("//",A1926)+2),2000),"/"),A1926))</f>
        <v/>
      </c>
      <c r="H1926">
        <f>IF(G1926="","",IFERROR(LEFT(SUBSTITUTE(G1926,"#","?"),FIND("?",SUBSTITUTE(G1926,"#","?"))-1),G1926))</f>
        <v/>
      </c>
      <c r="I1926">
        <f>IF(H1926="","",LOWER(IF(AND(LEN(H1926)&gt;1,RIGHT(H1926,1)="/"),LEFT(H1926,LEN(H1926)-1),H1926)))</f>
        <v/>
      </c>
      <c r="J1926">
        <f>IF(I1926="","",IFERROR(N(INDEX($A1926:$E1926,1,Rules!$H$16)),0))</f>
        <v/>
      </c>
      <c r="K1926">
        <f>IF(I1926="","",IFERROR(N(INDEX($A1926:$E1926,1,Rules!$H$17)),0))</f>
        <v/>
      </c>
      <c r="L1926">
        <f>IF(I1926="","",IFERROR(N(INDEX($A1926:$E1926,1,Rules!$H$18))*K1926,0))</f>
        <v/>
      </c>
      <c r="M1926">
        <f>IF(I1926="","",IF(COUNTIF(Crawl!$EC$2:$EC$2001,I1926)&gt;0,"Yes","No"))</f>
        <v/>
      </c>
    </row>
    <row r="1927">
      <c r="G1927">
        <f>IF(A1927="","",IF(LEFT(A1927,4)="http",IFERROR(MID(A1927,FIND("/",A1927,FIND("//",A1927)+2),2000),"/"),A1927))</f>
        <v/>
      </c>
      <c r="H1927">
        <f>IF(G1927="","",IFERROR(LEFT(SUBSTITUTE(G1927,"#","?"),FIND("?",SUBSTITUTE(G1927,"#","?"))-1),G1927))</f>
        <v/>
      </c>
      <c r="I1927">
        <f>IF(H1927="","",LOWER(IF(AND(LEN(H1927)&gt;1,RIGHT(H1927,1)="/"),LEFT(H1927,LEN(H1927)-1),H1927)))</f>
        <v/>
      </c>
      <c r="J1927">
        <f>IF(I1927="","",IFERROR(N(INDEX($A1927:$E1927,1,Rules!$H$16)),0))</f>
        <v/>
      </c>
      <c r="K1927">
        <f>IF(I1927="","",IFERROR(N(INDEX($A1927:$E1927,1,Rules!$H$17)),0))</f>
        <v/>
      </c>
      <c r="L1927">
        <f>IF(I1927="","",IFERROR(N(INDEX($A1927:$E1927,1,Rules!$H$18))*K1927,0))</f>
        <v/>
      </c>
      <c r="M1927">
        <f>IF(I1927="","",IF(COUNTIF(Crawl!$EC$2:$EC$2001,I1927)&gt;0,"Yes","No"))</f>
        <v/>
      </c>
    </row>
    <row r="1928">
      <c r="G1928">
        <f>IF(A1928="","",IF(LEFT(A1928,4)="http",IFERROR(MID(A1928,FIND("/",A1928,FIND("//",A1928)+2),2000),"/"),A1928))</f>
        <v/>
      </c>
      <c r="H1928">
        <f>IF(G1928="","",IFERROR(LEFT(SUBSTITUTE(G1928,"#","?"),FIND("?",SUBSTITUTE(G1928,"#","?"))-1),G1928))</f>
        <v/>
      </c>
      <c r="I1928">
        <f>IF(H1928="","",LOWER(IF(AND(LEN(H1928)&gt;1,RIGHT(H1928,1)="/"),LEFT(H1928,LEN(H1928)-1),H1928)))</f>
        <v/>
      </c>
      <c r="J1928">
        <f>IF(I1928="","",IFERROR(N(INDEX($A1928:$E1928,1,Rules!$H$16)),0))</f>
        <v/>
      </c>
      <c r="K1928">
        <f>IF(I1928="","",IFERROR(N(INDEX($A1928:$E1928,1,Rules!$H$17)),0))</f>
        <v/>
      </c>
      <c r="L1928">
        <f>IF(I1928="","",IFERROR(N(INDEX($A1928:$E1928,1,Rules!$H$18))*K1928,0))</f>
        <v/>
      </c>
      <c r="M1928">
        <f>IF(I1928="","",IF(COUNTIF(Crawl!$EC$2:$EC$2001,I1928)&gt;0,"Yes","No"))</f>
        <v/>
      </c>
    </row>
    <row r="1929">
      <c r="G1929">
        <f>IF(A1929="","",IF(LEFT(A1929,4)="http",IFERROR(MID(A1929,FIND("/",A1929,FIND("//",A1929)+2),2000),"/"),A1929))</f>
        <v/>
      </c>
      <c r="H1929">
        <f>IF(G1929="","",IFERROR(LEFT(SUBSTITUTE(G1929,"#","?"),FIND("?",SUBSTITUTE(G1929,"#","?"))-1),G1929))</f>
        <v/>
      </c>
      <c r="I1929">
        <f>IF(H1929="","",LOWER(IF(AND(LEN(H1929)&gt;1,RIGHT(H1929,1)="/"),LEFT(H1929,LEN(H1929)-1),H1929)))</f>
        <v/>
      </c>
      <c r="J1929">
        <f>IF(I1929="","",IFERROR(N(INDEX($A1929:$E1929,1,Rules!$H$16)),0))</f>
        <v/>
      </c>
      <c r="K1929">
        <f>IF(I1929="","",IFERROR(N(INDEX($A1929:$E1929,1,Rules!$H$17)),0))</f>
        <v/>
      </c>
      <c r="L1929">
        <f>IF(I1929="","",IFERROR(N(INDEX($A1929:$E1929,1,Rules!$H$18))*K1929,0))</f>
        <v/>
      </c>
      <c r="M1929">
        <f>IF(I1929="","",IF(COUNTIF(Crawl!$EC$2:$EC$2001,I1929)&gt;0,"Yes","No"))</f>
        <v/>
      </c>
    </row>
    <row r="1930">
      <c r="G1930">
        <f>IF(A1930="","",IF(LEFT(A1930,4)="http",IFERROR(MID(A1930,FIND("/",A1930,FIND("//",A1930)+2),2000),"/"),A1930))</f>
        <v/>
      </c>
      <c r="H1930">
        <f>IF(G1930="","",IFERROR(LEFT(SUBSTITUTE(G1930,"#","?"),FIND("?",SUBSTITUTE(G1930,"#","?"))-1),G1930))</f>
        <v/>
      </c>
      <c r="I1930">
        <f>IF(H1930="","",LOWER(IF(AND(LEN(H1930)&gt;1,RIGHT(H1930,1)="/"),LEFT(H1930,LEN(H1930)-1),H1930)))</f>
        <v/>
      </c>
      <c r="J1930">
        <f>IF(I1930="","",IFERROR(N(INDEX($A1930:$E1930,1,Rules!$H$16)),0))</f>
        <v/>
      </c>
      <c r="K1930">
        <f>IF(I1930="","",IFERROR(N(INDEX($A1930:$E1930,1,Rules!$H$17)),0))</f>
        <v/>
      </c>
      <c r="L1930">
        <f>IF(I1930="","",IFERROR(N(INDEX($A1930:$E1930,1,Rules!$H$18))*K1930,0))</f>
        <v/>
      </c>
      <c r="M1930">
        <f>IF(I1930="","",IF(COUNTIF(Crawl!$EC$2:$EC$2001,I1930)&gt;0,"Yes","No"))</f>
        <v/>
      </c>
    </row>
    <row r="1931">
      <c r="G1931">
        <f>IF(A1931="","",IF(LEFT(A1931,4)="http",IFERROR(MID(A1931,FIND("/",A1931,FIND("//",A1931)+2),2000),"/"),A1931))</f>
        <v/>
      </c>
      <c r="H1931">
        <f>IF(G1931="","",IFERROR(LEFT(SUBSTITUTE(G1931,"#","?"),FIND("?",SUBSTITUTE(G1931,"#","?"))-1),G1931))</f>
        <v/>
      </c>
      <c r="I1931">
        <f>IF(H1931="","",LOWER(IF(AND(LEN(H1931)&gt;1,RIGHT(H1931,1)="/"),LEFT(H1931,LEN(H1931)-1),H1931)))</f>
        <v/>
      </c>
      <c r="J1931">
        <f>IF(I1931="","",IFERROR(N(INDEX($A1931:$E1931,1,Rules!$H$16)),0))</f>
        <v/>
      </c>
      <c r="K1931">
        <f>IF(I1931="","",IFERROR(N(INDEX($A1931:$E1931,1,Rules!$H$17)),0))</f>
        <v/>
      </c>
      <c r="L1931">
        <f>IF(I1931="","",IFERROR(N(INDEX($A1931:$E1931,1,Rules!$H$18))*K1931,0))</f>
        <v/>
      </c>
      <c r="M1931">
        <f>IF(I1931="","",IF(COUNTIF(Crawl!$EC$2:$EC$2001,I1931)&gt;0,"Yes","No"))</f>
        <v/>
      </c>
    </row>
    <row r="1932">
      <c r="G1932">
        <f>IF(A1932="","",IF(LEFT(A1932,4)="http",IFERROR(MID(A1932,FIND("/",A1932,FIND("//",A1932)+2),2000),"/"),A1932))</f>
        <v/>
      </c>
      <c r="H1932">
        <f>IF(G1932="","",IFERROR(LEFT(SUBSTITUTE(G1932,"#","?"),FIND("?",SUBSTITUTE(G1932,"#","?"))-1),G1932))</f>
        <v/>
      </c>
      <c r="I1932">
        <f>IF(H1932="","",LOWER(IF(AND(LEN(H1932)&gt;1,RIGHT(H1932,1)="/"),LEFT(H1932,LEN(H1932)-1),H1932)))</f>
        <v/>
      </c>
      <c r="J1932">
        <f>IF(I1932="","",IFERROR(N(INDEX($A1932:$E1932,1,Rules!$H$16)),0))</f>
        <v/>
      </c>
      <c r="K1932">
        <f>IF(I1932="","",IFERROR(N(INDEX($A1932:$E1932,1,Rules!$H$17)),0))</f>
        <v/>
      </c>
      <c r="L1932">
        <f>IF(I1932="","",IFERROR(N(INDEX($A1932:$E1932,1,Rules!$H$18))*K1932,0))</f>
        <v/>
      </c>
      <c r="M1932">
        <f>IF(I1932="","",IF(COUNTIF(Crawl!$EC$2:$EC$2001,I1932)&gt;0,"Yes","No"))</f>
        <v/>
      </c>
    </row>
    <row r="1933">
      <c r="G1933">
        <f>IF(A1933="","",IF(LEFT(A1933,4)="http",IFERROR(MID(A1933,FIND("/",A1933,FIND("//",A1933)+2),2000),"/"),A1933))</f>
        <v/>
      </c>
      <c r="H1933">
        <f>IF(G1933="","",IFERROR(LEFT(SUBSTITUTE(G1933,"#","?"),FIND("?",SUBSTITUTE(G1933,"#","?"))-1),G1933))</f>
        <v/>
      </c>
      <c r="I1933">
        <f>IF(H1933="","",LOWER(IF(AND(LEN(H1933)&gt;1,RIGHT(H1933,1)="/"),LEFT(H1933,LEN(H1933)-1),H1933)))</f>
        <v/>
      </c>
      <c r="J1933">
        <f>IF(I1933="","",IFERROR(N(INDEX($A1933:$E1933,1,Rules!$H$16)),0))</f>
        <v/>
      </c>
      <c r="K1933">
        <f>IF(I1933="","",IFERROR(N(INDEX($A1933:$E1933,1,Rules!$H$17)),0))</f>
        <v/>
      </c>
      <c r="L1933">
        <f>IF(I1933="","",IFERROR(N(INDEX($A1933:$E1933,1,Rules!$H$18))*K1933,0))</f>
        <v/>
      </c>
      <c r="M1933">
        <f>IF(I1933="","",IF(COUNTIF(Crawl!$EC$2:$EC$2001,I1933)&gt;0,"Yes","No"))</f>
        <v/>
      </c>
    </row>
    <row r="1934">
      <c r="G1934">
        <f>IF(A1934="","",IF(LEFT(A1934,4)="http",IFERROR(MID(A1934,FIND("/",A1934,FIND("//",A1934)+2),2000),"/"),A1934))</f>
        <v/>
      </c>
      <c r="H1934">
        <f>IF(G1934="","",IFERROR(LEFT(SUBSTITUTE(G1934,"#","?"),FIND("?",SUBSTITUTE(G1934,"#","?"))-1),G1934))</f>
        <v/>
      </c>
      <c r="I1934">
        <f>IF(H1934="","",LOWER(IF(AND(LEN(H1934)&gt;1,RIGHT(H1934,1)="/"),LEFT(H1934,LEN(H1934)-1),H1934)))</f>
        <v/>
      </c>
      <c r="J1934">
        <f>IF(I1934="","",IFERROR(N(INDEX($A1934:$E1934,1,Rules!$H$16)),0))</f>
        <v/>
      </c>
      <c r="K1934">
        <f>IF(I1934="","",IFERROR(N(INDEX($A1934:$E1934,1,Rules!$H$17)),0))</f>
        <v/>
      </c>
      <c r="L1934">
        <f>IF(I1934="","",IFERROR(N(INDEX($A1934:$E1934,1,Rules!$H$18))*K1934,0))</f>
        <v/>
      </c>
      <c r="M1934">
        <f>IF(I1934="","",IF(COUNTIF(Crawl!$EC$2:$EC$2001,I1934)&gt;0,"Yes","No"))</f>
        <v/>
      </c>
    </row>
    <row r="1935">
      <c r="G1935">
        <f>IF(A1935="","",IF(LEFT(A1935,4)="http",IFERROR(MID(A1935,FIND("/",A1935,FIND("//",A1935)+2),2000),"/"),A1935))</f>
        <v/>
      </c>
      <c r="H1935">
        <f>IF(G1935="","",IFERROR(LEFT(SUBSTITUTE(G1935,"#","?"),FIND("?",SUBSTITUTE(G1935,"#","?"))-1),G1935))</f>
        <v/>
      </c>
      <c r="I1935">
        <f>IF(H1935="","",LOWER(IF(AND(LEN(H1935)&gt;1,RIGHT(H1935,1)="/"),LEFT(H1935,LEN(H1935)-1),H1935)))</f>
        <v/>
      </c>
      <c r="J1935">
        <f>IF(I1935="","",IFERROR(N(INDEX($A1935:$E1935,1,Rules!$H$16)),0))</f>
        <v/>
      </c>
      <c r="K1935">
        <f>IF(I1935="","",IFERROR(N(INDEX($A1935:$E1935,1,Rules!$H$17)),0))</f>
        <v/>
      </c>
      <c r="L1935">
        <f>IF(I1935="","",IFERROR(N(INDEX($A1935:$E1935,1,Rules!$H$18))*K1935,0))</f>
        <v/>
      </c>
      <c r="M1935">
        <f>IF(I1935="","",IF(COUNTIF(Crawl!$EC$2:$EC$2001,I1935)&gt;0,"Yes","No"))</f>
        <v/>
      </c>
    </row>
    <row r="1936">
      <c r="G1936">
        <f>IF(A1936="","",IF(LEFT(A1936,4)="http",IFERROR(MID(A1936,FIND("/",A1936,FIND("//",A1936)+2),2000),"/"),A1936))</f>
        <v/>
      </c>
      <c r="H1936">
        <f>IF(G1936="","",IFERROR(LEFT(SUBSTITUTE(G1936,"#","?"),FIND("?",SUBSTITUTE(G1936,"#","?"))-1),G1936))</f>
        <v/>
      </c>
      <c r="I1936">
        <f>IF(H1936="","",LOWER(IF(AND(LEN(H1936)&gt;1,RIGHT(H1936,1)="/"),LEFT(H1936,LEN(H1936)-1),H1936)))</f>
        <v/>
      </c>
      <c r="J1936">
        <f>IF(I1936="","",IFERROR(N(INDEX($A1936:$E1936,1,Rules!$H$16)),0))</f>
        <v/>
      </c>
      <c r="K1936">
        <f>IF(I1936="","",IFERROR(N(INDEX($A1936:$E1936,1,Rules!$H$17)),0))</f>
        <v/>
      </c>
      <c r="L1936">
        <f>IF(I1936="","",IFERROR(N(INDEX($A1936:$E1936,1,Rules!$H$18))*K1936,0))</f>
        <v/>
      </c>
      <c r="M1936">
        <f>IF(I1936="","",IF(COUNTIF(Crawl!$EC$2:$EC$2001,I1936)&gt;0,"Yes","No"))</f>
        <v/>
      </c>
    </row>
    <row r="1937">
      <c r="G1937">
        <f>IF(A1937="","",IF(LEFT(A1937,4)="http",IFERROR(MID(A1937,FIND("/",A1937,FIND("//",A1937)+2),2000),"/"),A1937))</f>
        <v/>
      </c>
      <c r="H1937">
        <f>IF(G1937="","",IFERROR(LEFT(SUBSTITUTE(G1937,"#","?"),FIND("?",SUBSTITUTE(G1937,"#","?"))-1),G1937))</f>
        <v/>
      </c>
      <c r="I1937">
        <f>IF(H1937="","",LOWER(IF(AND(LEN(H1937)&gt;1,RIGHT(H1937,1)="/"),LEFT(H1937,LEN(H1937)-1),H1937)))</f>
        <v/>
      </c>
      <c r="J1937">
        <f>IF(I1937="","",IFERROR(N(INDEX($A1937:$E1937,1,Rules!$H$16)),0))</f>
        <v/>
      </c>
      <c r="K1937">
        <f>IF(I1937="","",IFERROR(N(INDEX($A1937:$E1937,1,Rules!$H$17)),0))</f>
        <v/>
      </c>
      <c r="L1937">
        <f>IF(I1937="","",IFERROR(N(INDEX($A1937:$E1937,1,Rules!$H$18))*K1937,0))</f>
        <v/>
      </c>
      <c r="M1937">
        <f>IF(I1937="","",IF(COUNTIF(Crawl!$EC$2:$EC$2001,I1937)&gt;0,"Yes","No"))</f>
        <v/>
      </c>
    </row>
    <row r="1938">
      <c r="G1938">
        <f>IF(A1938="","",IF(LEFT(A1938,4)="http",IFERROR(MID(A1938,FIND("/",A1938,FIND("//",A1938)+2),2000),"/"),A1938))</f>
        <v/>
      </c>
      <c r="H1938">
        <f>IF(G1938="","",IFERROR(LEFT(SUBSTITUTE(G1938,"#","?"),FIND("?",SUBSTITUTE(G1938,"#","?"))-1),G1938))</f>
        <v/>
      </c>
      <c r="I1938">
        <f>IF(H1938="","",LOWER(IF(AND(LEN(H1938)&gt;1,RIGHT(H1938,1)="/"),LEFT(H1938,LEN(H1938)-1),H1938)))</f>
        <v/>
      </c>
      <c r="J1938">
        <f>IF(I1938="","",IFERROR(N(INDEX($A1938:$E1938,1,Rules!$H$16)),0))</f>
        <v/>
      </c>
      <c r="K1938">
        <f>IF(I1938="","",IFERROR(N(INDEX($A1938:$E1938,1,Rules!$H$17)),0))</f>
        <v/>
      </c>
      <c r="L1938">
        <f>IF(I1938="","",IFERROR(N(INDEX($A1938:$E1938,1,Rules!$H$18))*K1938,0))</f>
        <v/>
      </c>
      <c r="M1938">
        <f>IF(I1938="","",IF(COUNTIF(Crawl!$EC$2:$EC$2001,I1938)&gt;0,"Yes","No"))</f>
        <v/>
      </c>
    </row>
    <row r="1939">
      <c r="G1939">
        <f>IF(A1939="","",IF(LEFT(A1939,4)="http",IFERROR(MID(A1939,FIND("/",A1939,FIND("//",A1939)+2),2000),"/"),A1939))</f>
        <v/>
      </c>
      <c r="H1939">
        <f>IF(G1939="","",IFERROR(LEFT(SUBSTITUTE(G1939,"#","?"),FIND("?",SUBSTITUTE(G1939,"#","?"))-1),G1939))</f>
        <v/>
      </c>
      <c r="I1939">
        <f>IF(H1939="","",LOWER(IF(AND(LEN(H1939)&gt;1,RIGHT(H1939,1)="/"),LEFT(H1939,LEN(H1939)-1),H1939)))</f>
        <v/>
      </c>
      <c r="J1939">
        <f>IF(I1939="","",IFERROR(N(INDEX($A1939:$E1939,1,Rules!$H$16)),0))</f>
        <v/>
      </c>
      <c r="K1939">
        <f>IF(I1939="","",IFERROR(N(INDEX($A1939:$E1939,1,Rules!$H$17)),0))</f>
        <v/>
      </c>
      <c r="L1939">
        <f>IF(I1939="","",IFERROR(N(INDEX($A1939:$E1939,1,Rules!$H$18))*K1939,0))</f>
        <v/>
      </c>
      <c r="M1939">
        <f>IF(I1939="","",IF(COUNTIF(Crawl!$EC$2:$EC$2001,I1939)&gt;0,"Yes","No"))</f>
        <v/>
      </c>
    </row>
    <row r="1940">
      <c r="G1940">
        <f>IF(A1940="","",IF(LEFT(A1940,4)="http",IFERROR(MID(A1940,FIND("/",A1940,FIND("//",A1940)+2),2000),"/"),A1940))</f>
        <v/>
      </c>
      <c r="H1940">
        <f>IF(G1940="","",IFERROR(LEFT(SUBSTITUTE(G1940,"#","?"),FIND("?",SUBSTITUTE(G1940,"#","?"))-1),G1940))</f>
        <v/>
      </c>
      <c r="I1940">
        <f>IF(H1940="","",LOWER(IF(AND(LEN(H1940)&gt;1,RIGHT(H1940,1)="/"),LEFT(H1940,LEN(H1940)-1),H1940)))</f>
        <v/>
      </c>
      <c r="J1940">
        <f>IF(I1940="","",IFERROR(N(INDEX($A1940:$E1940,1,Rules!$H$16)),0))</f>
        <v/>
      </c>
      <c r="K1940">
        <f>IF(I1940="","",IFERROR(N(INDEX($A1940:$E1940,1,Rules!$H$17)),0))</f>
        <v/>
      </c>
      <c r="L1940">
        <f>IF(I1940="","",IFERROR(N(INDEX($A1940:$E1940,1,Rules!$H$18))*K1940,0))</f>
        <v/>
      </c>
      <c r="M1940">
        <f>IF(I1940="","",IF(COUNTIF(Crawl!$EC$2:$EC$2001,I1940)&gt;0,"Yes","No"))</f>
        <v/>
      </c>
    </row>
    <row r="1941">
      <c r="G1941">
        <f>IF(A1941="","",IF(LEFT(A1941,4)="http",IFERROR(MID(A1941,FIND("/",A1941,FIND("//",A1941)+2),2000),"/"),A1941))</f>
        <v/>
      </c>
      <c r="H1941">
        <f>IF(G1941="","",IFERROR(LEFT(SUBSTITUTE(G1941,"#","?"),FIND("?",SUBSTITUTE(G1941,"#","?"))-1),G1941))</f>
        <v/>
      </c>
      <c r="I1941">
        <f>IF(H1941="","",LOWER(IF(AND(LEN(H1941)&gt;1,RIGHT(H1941,1)="/"),LEFT(H1941,LEN(H1941)-1),H1941)))</f>
        <v/>
      </c>
      <c r="J1941">
        <f>IF(I1941="","",IFERROR(N(INDEX($A1941:$E1941,1,Rules!$H$16)),0))</f>
        <v/>
      </c>
      <c r="K1941">
        <f>IF(I1941="","",IFERROR(N(INDEX($A1941:$E1941,1,Rules!$H$17)),0))</f>
        <v/>
      </c>
      <c r="L1941">
        <f>IF(I1941="","",IFERROR(N(INDEX($A1941:$E1941,1,Rules!$H$18))*K1941,0))</f>
        <v/>
      </c>
      <c r="M1941">
        <f>IF(I1941="","",IF(COUNTIF(Crawl!$EC$2:$EC$2001,I1941)&gt;0,"Yes","No"))</f>
        <v/>
      </c>
    </row>
    <row r="1942">
      <c r="G1942">
        <f>IF(A1942="","",IF(LEFT(A1942,4)="http",IFERROR(MID(A1942,FIND("/",A1942,FIND("//",A1942)+2),2000),"/"),A1942))</f>
        <v/>
      </c>
      <c r="H1942">
        <f>IF(G1942="","",IFERROR(LEFT(SUBSTITUTE(G1942,"#","?"),FIND("?",SUBSTITUTE(G1942,"#","?"))-1),G1942))</f>
        <v/>
      </c>
      <c r="I1942">
        <f>IF(H1942="","",LOWER(IF(AND(LEN(H1942)&gt;1,RIGHT(H1942,1)="/"),LEFT(H1942,LEN(H1942)-1),H1942)))</f>
        <v/>
      </c>
      <c r="J1942">
        <f>IF(I1942="","",IFERROR(N(INDEX($A1942:$E1942,1,Rules!$H$16)),0))</f>
        <v/>
      </c>
      <c r="K1942">
        <f>IF(I1942="","",IFERROR(N(INDEX($A1942:$E1942,1,Rules!$H$17)),0))</f>
        <v/>
      </c>
      <c r="L1942">
        <f>IF(I1942="","",IFERROR(N(INDEX($A1942:$E1942,1,Rules!$H$18))*K1942,0))</f>
        <v/>
      </c>
      <c r="M1942">
        <f>IF(I1942="","",IF(COUNTIF(Crawl!$EC$2:$EC$2001,I1942)&gt;0,"Yes","No"))</f>
        <v/>
      </c>
    </row>
    <row r="1943">
      <c r="G1943">
        <f>IF(A1943="","",IF(LEFT(A1943,4)="http",IFERROR(MID(A1943,FIND("/",A1943,FIND("//",A1943)+2),2000),"/"),A1943))</f>
        <v/>
      </c>
      <c r="H1943">
        <f>IF(G1943="","",IFERROR(LEFT(SUBSTITUTE(G1943,"#","?"),FIND("?",SUBSTITUTE(G1943,"#","?"))-1),G1943))</f>
        <v/>
      </c>
      <c r="I1943">
        <f>IF(H1943="","",LOWER(IF(AND(LEN(H1943)&gt;1,RIGHT(H1943,1)="/"),LEFT(H1943,LEN(H1943)-1),H1943)))</f>
        <v/>
      </c>
      <c r="J1943">
        <f>IF(I1943="","",IFERROR(N(INDEX($A1943:$E1943,1,Rules!$H$16)),0))</f>
        <v/>
      </c>
      <c r="K1943">
        <f>IF(I1943="","",IFERROR(N(INDEX($A1943:$E1943,1,Rules!$H$17)),0))</f>
        <v/>
      </c>
      <c r="L1943">
        <f>IF(I1943="","",IFERROR(N(INDEX($A1943:$E1943,1,Rules!$H$18))*K1943,0))</f>
        <v/>
      </c>
      <c r="M1943">
        <f>IF(I1943="","",IF(COUNTIF(Crawl!$EC$2:$EC$2001,I1943)&gt;0,"Yes","No"))</f>
        <v/>
      </c>
    </row>
    <row r="1944">
      <c r="G1944">
        <f>IF(A1944="","",IF(LEFT(A1944,4)="http",IFERROR(MID(A1944,FIND("/",A1944,FIND("//",A1944)+2),2000),"/"),A1944))</f>
        <v/>
      </c>
      <c r="H1944">
        <f>IF(G1944="","",IFERROR(LEFT(SUBSTITUTE(G1944,"#","?"),FIND("?",SUBSTITUTE(G1944,"#","?"))-1),G1944))</f>
        <v/>
      </c>
      <c r="I1944">
        <f>IF(H1944="","",LOWER(IF(AND(LEN(H1944)&gt;1,RIGHT(H1944,1)="/"),LEFT(H1944,LEN(H1944)-1),H1944)))</f>
        <v/>
      </c>
      <c r="J1944">
        <f>IF(I1944="","",IFERROR(N(INDEX($A1944:$E1944,1,Rules!$H$16)),0))</f>
        <v/>
      </c>
      <c r="K1944">
        <f>IF(I1944="","",IFERROR(N(INDEX($A1944:$E1944,1,Rules!$H$17)),0))</f>
        <v/>
      </c>
      <c r="L1944">
        <f>IF(I1944="","",IFERROR(N(INDEX($A1944:$E1944,1,Rules!$H$18))*K1944,0))</f>
        <v/>
      </c>
      <c r="M1944">
        <f>IF(I1944="","",IF(COUNTIF(Crawl!$EC$2:$EC$2001,I1944)&gt;0,"Yes","No"))</f>
        <v/>
      </c>
    </row>
    <row r="1945">
      <c r="G1945">
        <f>IF(A1945="","",IF(LEFT(A1945,4)="http",IFERROR(MID(A1945,FIND("/",A1945,FIND("//",A1945)+2),2000),"/"),A1945))</f>
        <v/>
      </c>
      <c r="H1945">
        <f>IF(G1945="","",IFERROR(LEFT(SUBSTITUTE(G1945,"#","?"),FIND("?",SUBSTITUTE(G1945,"#","?"))-1),G1945))</f>
        <v/>
      </c>
      <c r="I1945">
        <f>IF(H1945="","",LOWER(IF(AND(LEN(H1945)&gt;1,RIGHT(H1945,1)="/"),LEFT(H1945,LEN(H1945)-1),H1945)))</f>
        <v/>
      </c>
      <c r="J1945">
        <f>IF(I1945="","",IFERROR(N(INDEX($A1945:$E1945,1,Rules!$H$16)),0))</f>
        <v/>
      </c>
      <c r="K1945">
        <f>IF(I1945="","",IFERROR(N(INDEX($A1945:$E1945,1,Rules!$H$17)),0))</f>
        <v/>
      </c>
      <c r="L1945">
        <f>IF(I1945="","",IFERROR(N(INDEX($A1945:$E1945,1,Rules!$H$18))*K1945,0))</f>
        <v/>
      </c>
      <c r="M1945">
        <f>IF(I1945="","",IF(COUNTIF(Crawl!$EC$2:$EC$2001,I1945)&gt;0,"Yes","No"))</f>
        <v/>
      </c>
    </row>
    <row r="1946">
      <c r="G1946">
        <f>IF(A1946="","",IF(LEFT(A1946,4)="http",IFERROR(MID(A1946,FIND("/",A1946,FIND("//",A1946)+2),2000),"/"),A1946))</f>
        <v/>
      </c>
      <c r="H1946">
        <f>IF(G1946="","",IFERROR(LEFT(SUBSTITUTE(G1946,"#","?"),FIND("?",SUBSTITUTE(G1946,"#","?"))-1),G1946))</f>
        <v/>
      </c>
      <c r="I1946">
        <f>IF(H1946="","",LOWER(IF(AND(LEN(H1946)&gt;1,RIGHT(H1946,1)="/"),LEFT(H1946,LEN(H1946)-1),H1946)))</f>
        <v/>
      </c>
      <c r="J1946">
        <f>IF(I1946="","",IFERROR(N(INDEX($A1946:$E1946,1,Rules!$H$16)),0))</f>
        <v/>
      </c>
      <c r="K1946">
        <f>IF(I1946="","",IFERROR(N(INDEX($A1946:$E1946,1,Rules!$H$17)),0))</f>
        <v/>
      </c>
      <c r="L1946">
        <f>IF(I1946="","",IFERROR(N(INDEX($A1946:$E1946,1,Rules!$H$18))*K1946,0))</f>
        <v/>
      </c>
      <c r="M1946">
        <f>IF(I1946="","",IF(COUNTIF(Crawl!$EC$2:$EC$2001,I1946)&gt;0,"Yes","No"))</f>
        <v/>
      </c>
    </row>
    <row r="1947">
      <c r="G1947">
        <f>IF(A1947="","",IF(LEFT(A1947,4)="http",IFERROR(MID(A1947,FIND("/",A1947,FIND("//",A1947)+2),2000),"/"),A1947))</f>
        <v/>
      </c>
      <c r="H1947">
        <f>IF(G1947="","",IFERROR(LEFT(SUBSTITUTE(G1947,"#","?"),FIND("?",SUBSTITUTE(G1947,"#","?"))-1),G1947))</f>
        <v/>
      </c>
      <c r="I1947">
        <f>IF(H1947="","",LOWER(IF(AND(LEN(H1947)&gt;1,RIGHT(H1947,1)="/"),LEFT(H1947,LEN(H1947)-1),H1947)))</f>
        <v/>
      </c>
      <c r="J1947">
        <f>IF(I1947="","",IFERROR(N(INDEX($A1947:$E1947,1,Rules!$H$16)),0))</f>
        <v/>
      </c>
      <c r="K1947">
        <f>IF(I1947="","",IFERROR(N(INDEX($A1947:$E1947,1,Rules!$H$17)),0))</f>
        <v/>
      </c>
      <c r="L1947">
        <f>IF(I1947="","",IFERROR(N(INDEX($A1947:$E1947,1,Rules!$H$18))*K1947,0))</f>
        <v/>
      </c>
      <c r="M1947">
        <f>IF(I1947="","",IF(COUNTIF(Crawl!$EC$2:$EC$2001,I1947)&gt;0,"Yes","No"))</f>
        <v/>
      </c>
    </row>
    <row r="1948">
      <c r="G1948">
        <f>IF(A1948="","",IF(LEFT(A1948,4)="http",IFERROR(MID(A1948,FIND("/",A1948,FIND("//",A1948)+2),2000),"/"),A1948))</f>
        <v/>
      </c>
      <c r="H1948">
        <f>IF(G1948="","",IFERROR(LEFT(SUBSTITUTE(G1948,"#","?"),FIND("?",SUBSTITUTE(G1948,"#","?"))-1),G1948))</f>
        <v/>
      </c>
      <c r="I1948">
        <f>IF(H1948="","",LOWER(IF(AND(LEN(H1948)&gt;1,RIGHT(H1948,1)="/"),LEFT(H1948,LEN(H1948)-1),H1948)))</f>
        <v/>
      </c>
      <c r="J1948">
        <f>IF(I1948="","",IFERROR(N(INDEX($A1948:$E1948,1,Rules!$H$16)),0))</f>
        <v/>
      </c>
      <c r="K1948">
        <f>IF(I1948="","",IFERROR(N(INDEX($A1948:$E1948,1,Rules!$H$17)),0))</f>
        <v/>
      </c>
      <c r="L1948">
        <f>IF(I1948="","",IFERROR(N(INDEX($A1948:$E1948,1,Rules!$H$18))*K1948,0))</f>
        <v/>
      </c>
      <c r="M1948">
        <f>IF(I1948="","",IF(COUNTIF(Crawl!$EC$2:$EC$2001,I1948)&gt;0,"Yes","No"))</f>
        <v/>
      </c>
    </row>
    <row r="1949">
      <c r="G1949">
        <f>IF(A1949="","",IF(LEFT(A1949,4)="http",IFERROR(MID(A1949,FIND("/",A1949,FIND("//",A1949)+2),2000),"/"),A1949))</f>
        <v/>
      </c>
      <c r="H1949">
        <f>IF(G1949="","",IFERROR(LEFT(SUBSTITUTE(G1949,"#","?"),FIND("?",SUBSTITUTE(G1949,"#","?"))-1),G1949))</f>
        <v/>
      </c>
      <c r="I1949">
        <f>IF(H1949="","",LOWER(IF(AND(LEN(H1949)&gt;1,RIGHT(H1949,1)="/"),LEFT(H1949,LEN(H1949)-1),H1949)))</f>
        <v/>
      </c>
      <c r="J1949">
        <f>IF(I1949="","",IFERROR(N(INDEX($A1949:$E1949,1,Rules!$H$16)),0))</f>
        <v/>
      </c>
      <c r="K1949">
        <f>IF(I1949="","",IFERROR(N(INDEX($A1949:$E1949,1,Rules!$H$17)),0))</f>
        <v/>
      </c>
      <c r="L1949">
        <f>IF(I1949="","",IFERROR(N(INDEX($A1949:$E1949,1,Rules!$H$18))*K1949,0))</f>
        <v/>
      </c>
      <c r="M1949">
        <f>IF(I1949="","",IF(COUNTIF(Crawl!$EC$2:$EC$2001,I1949)&gt;0,"Yes","No"))</f>
        <v/>
      </c>
    </row>
    <row r="1950">
      <c r="G1950">
        <f>IF(A1950="","",IF(LEFT(A1950,4)="http",IFERROR(MID(A1950,FIND("/",A1950,FIND("//",A1950)+2),2000),"/"),A1950))</f>
        <v/>
      </c>
      <c r="H1950">
        <f>IF(G1950="","",IFERROR(LEFT(SUBSTITUTE(G1950,"#","?"),FIND("?",SUBSTITUTE(G1950,"#","?"))-1),G1950))</f>
        <v/>
      </c>
      <c r="I1950">
        <f>IF(H1950="","",LOWER(IF(AND(LEN(H1950)&gt;1,RIGHT(H1950,1)="/"),LEFT(H1950,LEN(H1950)-1),H1950)))</f>
        <v/>
      </c>
      <c r="J1950">
        <f>IF(I1950="","",IFERROR(N(INDEX($A1950:$E1950,1,Rules!$H$16)),0))</f>
        <v/>
      </c>
      <c r="K1950">
        <f>IF(I1950="","",IFERROR(N(INDEX($A1950:$E1950,1,Rules!$H$17)),0))</f>
        <v/>
      </c>
      <c r="L1950">
        <f>IF(I1950="","",IFERROR(N(INDEX($A1950:$E1950,1,Rules!$H$18))*K1950,0))</f>
        <v/>
      </c>
      <c r="M1950">
        <f>IF(I1950="","",IF(COUNTIF(Crawl!$EC$2:$EC$2001,I1950)&gt;0,"Yes","No"))</f>
        <v/>
      </c>
    </row>
    <row r="1951">
      <c r="G1951">
        <f>IF(A1951="","",IF(LEFT(A1951,4)="http",IFERROR(MID(A1951,FIND("/",A1951,FIND("//",A1951)+2),2000),"/"),A1951))</f>
        <v/>
      </c>
      <c r="H1951">
        <f>IF(G1951="","",IFERROR(LEFT(SUBSTITUTE(G1951,"#","?"),FIND("?",SUBSTITUTE(G1951,"#","?"))-1),G1951))</f>
        <v/>
      </c>
      <c r="I1951">
        <f>IF(H1951="","",LOWER(IF(AND(LEN(H1951)&gt;1,RIGHT(H1951,1)="/"),LEFT(H1951,LEN(H1951)-1),H1951)))</f>
        <v/>
      </c>
      <c r="J1951">
        <f>IF(I1951="","",IFERROR(N(INDEX($A1951:$E1951,1,Rules!$H$16)),0))</f>
        <v/>
      </c>
      <c r="K1951">
        <f>IF(I1951="","",IFERROR(N(INDEX($A1951:$E1951,1,Rules!$H$17)),0))</f>
        <v/>
      </c>
      <c r="L1951">
        <f>IF(I1951="","",IFERROR(N(INDEX($A1951:$E1951,1,Rules!$H$18))*K1951,0))</f>
        <v/>
      </c>
      <c r="M1951">
        <f>IF(I1951="","",IF(COUNTIF(Crawl!$EC$2:$EC$2001,I1951)&gt;0,"Yes","No"))</f>
        <v/>
      </c>
    </row>
    <row r="1952">
      <c r="G1952">
        <f>IF(A1952="","",IF(LEFT(A1952,4)="http",IFERROR(MID(A1952,FIND("/",A1952,FIND("//",A1952)+2),2000),"/"),A1952))</f>
        <v/>
      </c>
      <c r="H1952">
        <f>IF(G1952="","",IFERROR(LEFT(SUBSTITUTE(G1952,"#","?"),FIND("?",SUBSTITUTE(G1952,"#","?"))-1),G1952))</f>
        <v/>
      </c>
      <c r="I1952">
        <f>IF(H1952="","",LOWER(IF(AND(LEN(H1952)&gt;1,RIGHT(H1952,1)="/"),LEFT(H1952,LEN(H1952)-1),H1952)))</f>
        <v/>
      </c>
      <c r="J1952">
        <f>IF(I1952="","",IFERROR(N(INDEX($A1952:$E1952,1,Rules!$H$16)),0))</f>
        <v/>
      </c>
      <c r="K1952">
        <f>IF(I1952="","",IFERROR(N(INDEX($A1952:$E1952,1,Rules!$H$17)),0))</f>
        <v/>
      </c>
      <c r="L1952">
        <f>IF(I1952="","",IFERROR(N(INDEX($A1952:$E1952,1,Rules!$H$18))*K1952,0))</f>
        <v/>
      </c>
      <c r="M1952">
        <f>IF(I1952="","",IF(COUNTIF(Crawl!$EC$2:$EC$2001,I1952)&gt;0,"Yes","No"))</f>
        <v/>
      </c>
    </row>
    <row r="1953">
      <c r="G1953">
        <f>IF(A1953="","",IF(LEFT(A1953,4)="http",IFERROR(MID(A1953,FIND("/",A1953,FIND("//",A1953)+2),2000),"/"),A1953))</f>
        <v/>
      </c>
      <c r="H1953">
        <f>IF(G1953="","",IFERROR(LEFT(SUBSTITUTE(G1953,"#","?"),FIND("?",SUBSTITUTE(G1953,"#","?"))-1),G1953))</f>
        <v/>
      </c>
      <c r="I1953">
        <f>IF(H1953="","",LOWER(IF(AND(LEN(H1953)&gt;1,RIGHT(H1953,1)="/"),LEFT(H1953,LEN(H1953)-1),H1953)))</f>
        <v/>
      </c>
      <c r="J1953">
        <f>IF(I1953="","",IFERROR(N(INDEX($A1953:$E1953,1,Rules!$H$16)),0))</f>
        <v/>
      </c>
      <c r="K1953">
        <f>IF(I1953="","",IFERROR(N(INDEX($A1953:$E1953,1,Rules!$H$17)),0))</f>
        <v/>
      </c>
      <c r="L1953">
        <f>IF(I1953="","",IFERROR(N(INDEX($A1953:$E1953,1,Rules!$H$18))*K1953,0))</f>
        <v/>
      </c>
      <c r="M1953">
        <f>IF(I1953="","",IF(COUNTIF(Crawl!$EC$2:$EC$2001,I1953)&gt;0,"Yes","No"))</f>
        <v/>
      </c>
    </row>
    <row r="1954">
      <c r="G1954">
        <f>IF(A1954="","",IF(LEFT(A1954,4)="http",IFERROR(MID(A1954,FIND("/",A1954,FIND("//",A1954)+2),2000),"/"),A1954))</f>
        <v/>
      </c>
      <c r="H1954">
        <f>IF(G1954="","",IFERROR(LEFT(SUBSTITUTE(G1954,"#","?"),FIND("?",SUBSTITUTE(G1954,"#","?"))-1),G1954))</f>
        <v/>
      </c>
      <c r="I1954">
        <f>IF(H1954="","",LOWER(IF(AND(LEN(H1954)&gt;1,RIGHT(H1954,1)="/"),LEFT(H1954,LEN(H1954)-1),H1954)))</f>
        <v/>
      </c>
      <c r="J1954">
        <f>IF(I1954="","",IFERROR(N(INDEX($A1954:$E1954,1,Rules!$H$16)),0))</f>
        <v/>
      </c>
      <c r="K1954">
        <f>IF(I1954="","",IFERROR(N(INDEX($A1954:$E1954,1,Rules!$H$17)),0))</f>
        <v/>
      </c>
      <c r="L1954">
        <f>IF(I1954="","",IFERROR(N(INDEX($A1954:$E1954,1,Rules!$H$18))*K1954,0))</f>
        <v/>
      </c>
      <c r="M1954">
        <f>IF(I1954="","",IF(COUNTIF(Crawl!$EC$2:$EC$2001,I1954)&gt;0,"Yes","No"))</f>
        <v/>
      </c>
    </row>
    <row r="1955">
      <c r="G1955">
        <f>IF(A1955="","",IF(LEFT(A1955,4)="http",IFERROR(MID(A1955,FIND("/",A1955,FIND("//",A1955)+2),2000),"/"),A1955))</f>
        <v/>
      </c>
      <c r="H1955">
        <f>IF(G1955="","",IFERROR(LEFT(SUBSTITUTE(G1955,"#","?"),FIND("?",SUBSTITUTE(G1955,"#","?"))-1),G1955))</f>
        <v/>
      </c>
      <c r="I1955">
        <f>IF(H1955="","",LOWER(IF(AND(LEN(H1955)&gt;1,RIGHT(H1955,1)="/"),LEFT(H1955,LEN(H1955)-1),H1955)))</f>
        <v/>
      </c>
      <c r="J1955">
        <f>IF(I1955="","",IFERROR(N(INDEX($A1955:$E1955,1,Rules!$H$16)),0))</f>
        <v/>
      </c>
      <c r="K1955">
        <f>IF(I1955="","",IFERROR(N(INDEX($A1955:$E1955,1,Rules!$H$17)),0))</f>
        <v/>
      </c>
      <c r="L1955">
        <f>IF(I1955="","",IFERROR(N(INDEX($A1955:$E1955,1,Rules!$H$18))*K1955,0))</f>
        <v/>
      </c>
      <c r="M1955">
        <f>IF(I1955="","",IF(COUNTIF(Crawl!$EC$2:$EC$2001,I1955)&gt;0,"Yes","No"))</f>
        <v/>
      </c>
    </row>
    <row r="1956">
      <c r="G1956">
        <f>IF(A1956="","",IF(LEFT(A1956,4)="http",IFERROR(MID(A1956,FIND("/",A1956,FIND("//",A1956)+2),2000),"/"),A1956))</f>
        <v/>
      </c>
      <c r="H1956">
        <f>IF(G1956="","",IFERROR(LEFT(SUBSTITUTE(G1956,"#","?"),FIND("?",SUBSTITUTE(G1956,"#","?"))-1),G1956))</f>
        <v/>
      </c>
      <c r="I1956">
        <f>IF(H1956="","",LOWER(IF(AND(LEN(H1956)&gt;1,RIGHT(H1956,1)="/"),LEFT(H1956,LEN(H1956)-1),H1956)))</f>
        <v/>
      </c>
      <c r="J1956">
        <f>IF(I1956="","",IFERROR(N(INDEX($A1956:$E1956,1,Rules!$H$16)),0))</f>
        <v/>
      </c>
      <c r="K1956">
        <f>IF(I1956="","",IFERROR(N(INDEX($A1956:$E1956,1,Rules!$H$17)),0))</f>
        <v/>
      </c>
      <c r="L1956">
        <f>IF(I1956="","",IFERROR(N(INDEX($A1956:$E1956,1,Rules!$H$18))*K1956,0))</f>
        <v/>
      </c>
      <c r="M1956">
        <f>IF(I1956="","",IF(COUNTIF(Crawl!$EC$2:$EC$2001,I1956)&gt;0,"Yes","No"))</f>
        <v/>
      </c>
    </row>
    <row r="1957">
      <c r="G1957">
        <f>IF(A1957="","",IF(LEFT(A1957,4)="http",IFERROR(MID(A1957,FIND("/",A1957,FIND("//",A1957)+2),2000),"/"),A1957))</f>
        <v/>
      </c>
      <c r="H1957">
        <f>IF(G1957="","",IFERROR(LEFT(SUBSTITUTE(G1957,"#","?"),FIND("?",SUBSTITUTE(G1957,"#","?"))-1),G1957))</f>
        <v/>
      </c>
      <c r="I1957">
        <f>IF(H1957="","",LOWER(IF(AND(LEN(H1957)&gt;1,RIGHT(H1957,1)="/"),LEFT(H1957,LEN(H1957)-1),H1957)))</f>
        <v/>
      </c>
      <c r="J1957">
        <f>IF(I1957="","",IFERROR(N(INDEX($A1957:$E1957,1,Rules!$H$16)),0))</f>
        <v/>
      </c>
      <c r="K1957">
        <f>IF(I1957="","",IFERROR(N(INDEX($A1957:$E1957,1,Rules!$H$17)),0))</f>
        <v/>
      </c>
      <c r="L1957">
        <f>IF(I1957="","",IFERROR(N(INDEX($A1957:$E1957,1,Rules!$H$18))*K1957,0))</f>
        <v/>
      </c>
      <c r="M1957">
        <f>IF(I1957="","",IF(COUNTIF(Crawl!$EC$2:$EC$2001,I1957)&gt;0,"Yes","No"))</f>
        <v/>
      </c>
    </row>
    <row r="1958">
      <c r="G1958">
        <f>IF(A1958="","",IF(LEFT(A1958,4)="http",IFERROR(MID(A1958,FIND("/",A1958,FIND("//",A1958)+2),2000),"/"),A1958))</f>
        <v/>
      </c>
      <c r="H1958">
        <f>IF(G1958="","",IFERROR(LEFT(SUBSTITUTE(G1958,"#","?"),FIND("?",SUBSTITUTE(G1958,"#","?"))-1),G1958))</f>
        <v/>
      </c>
      <c r="I1958">
        <f>IF(H1958="","",LOWER(IF(AND(LEN(H1958)&gt;1,RIGHT(H1958,1)="/"),LEFT(H1958,LEN(H1958)-1),H1958)))</f>
        <v/>
      </c>
      <c r="J1958">
        <f>IF(I1958="","",IFERROR(N(INDEX($A1958:$E1958,1,Rules!$H$16)),0))</f>
        <v/>
      </c>
      <c r="K1958">
        <f>IF(I1958="","",IFERROR(N(INDEX($A1958:$E1958,1,Rules!$H$17)),0))</f>
        <v/>
      </c>
      <c r="L1958">
        <f>IF(I1958="","",IFERROR(N(INDEX($A1958:$E1958,1,Rules!$H$18))*K1958,0))</f>
        <v/>
      </c>
      <c r="M1958">
        <f>IF(I1958="","",IF(COUNTIF(Crawl!$EC$2:$EC$2001,I1958)&gt;0,"Yes","No"))</f>
        <v/>
      </c>
    </row>
    <row r="1959">
      <c r="G1959">
        <f>IF(A1959="","",IF(LEFT(A1959,4)="http",IFERROR(MID(A1959,FIND("/",A1959,FIND("//",A1959)+2),2000),"/"),A1959))</f>
        <v/>
      </c>
      <c r="H1959">
        <f>IF(G1959="","",IFERROR(LEFT(SUBSTITUTE(G1959,"#","?"),FIND("?",SUBSTITUTE(G1959,"#","?"))-1),G1959))</f>
        <v/>
      </c>
      <c r="I1959">
        <f>IF(H1959="","",LOWER(IF(AND(LEN(H1959)&gt;1,RIGHT(H1959,1)="/"),LEFT(H1959,LEN(H1959)-1),H1959)))</f>
        <v/>
      </c>
      <c r="J1959">
        <f>IF(I1959="","",IFERROR(N(INDEX($A1959:$E1959,1,Rules!$H$16)),0))</f>
        <v/>
      </c>
      <c r="K1959">
        <f>IF(I1959="","",IFERROR(N(INDEX($A1959:$E1959,1,Rules!$H$17)),0))</f>
        <v/>
      </c>
      <c r="L1959">
        <f>IF(I1959="","",IFERROR(N(INDEX($A1959:$E1959,1,Rules!$H$18))*K1959,0))</f>
        <v/>
      </c>
      <c r="M1959">
        <f>IF(I1959="","",IF(COUNTIF(Crawl!$EC$2:$EC$2001,I1959)&gt;0,"Yes","No"))</f>
        <v/>
      </c>
    </row>
    <row r="1960">
      <c r="G1960">
        <f>IF(A1960="","",IF(LEFT(A1960,4)="http",IFERROR(MID(A1960,FIND("/",A1960,FIND("//",A1960)+2),2000),"/"),A1960))</f>
        <v/>
      </c>
      <c r="H1960">
        <f>IF(G1960="","",IFERROR(LEFT(SUBSTITUTE(G1960,"#","?"),FIND("?",SUBSTITUTE(G1960,"#","?"))-1),G1960))</f>
        <v/>
      </c>
      <c r="I1960">
        <f>IF(H1960="","",LOWER(IF(AND(LEN(H1960)&gt;1,RIGHT(H1960,1)="/"),LEFT(H1960,LEN(H1960)-1),H1960)))</f>
        <v/>
      </c>
      <c r="J1960">
        <f>IF(I1960="","",IFERROR(N(INDEX($A1960:$E1960,1,Rules!$H$16)),0))</f>
        <v/>
      </c>
      <c r="K1960">
        <f>IF(I1960="","",IFERROR(N(INDEX($A1960:$E1960,1,Rules!$H$17)),0))</f>
        <v/>
      </c>
      <c r="L1960">
        <f>IF(I1960="","",IFERROR(N(INDEX($A1960:$E1960,1,Rules!$H$18))*K1960,0))</f>
        <v/>
      </c>
      <c r="M1960">
        <f>IF(I1960="","",IF(COUNTIF(Crawl!$EC$2:$EC$2001,I1960)&gt;0,"Yes","No"))</f>
        <v/>
      </c>
    </row>
    <row r="1961">
      <c r="G1961">
        <f>IF(A1961="","",IF(LEFT(A1961,4)="http",IFERROR(MID(A1961,FIND("/",A1961,FIND("//",A1961)+2),2000),"/"),A1961))</f>
        <v/>
      </c>
      <c r="H1961">
        <f>IF(G1961="","",IFERROR(LEFT(SUBSTITUTE(G1961,"#","?"),FIND("?",SUBSTITUTE(G1961,"#","?"))-1),G1961))</f>
        <v/>
      </c>
      <c r="I1961">
        <f>IF(H1961="","",LOWER(IF(AND(LEN(H1961)&gt;1,RIGHT(H1961,1)="/"),LEFT(H1961,LEN(H1961)-1),H1961)))</f>
        <v/>
      </c>
      <c r="J1961">
        <f>IF(I1961="","",IFERROR(N(INDEX($A1961:$E1961,1,Rules!$H$16)),0))</f>
        <v/>
      </c>
      <c r="K1961">
        <f>IF(I1961="","",IFERROR(N(INDEX($A1961:$E1961,1,Rules!$H$17)),0))</f>
        <v/>
      </c>
      <c r="L1961">
        <f>IF(I1961="","",IFERROR(N(INDEX($A1961:$E1961,1,Rules!$H$18))*K1961,0))</f>
        <v/>
      </c>
      <c r="M1961">
        <f>IF(I1961="","",IF(COUNTIF(Crawl!$EC$2:$EC$2001,I1961)&gt;0,"Yes","No"))</f>
        <v/>
      </c>
    </row>
    <row r="1962">
      <c r="G1962">
        <f>IF(A1962="","",IF(LEFT(A1962,4)="http",IFERROR(MID(A1962,FIND("/",A1962,FIND("//",A1962)+2),2000),"/"),A1962))</f>
        <v/>
      </c>
      <c r="H1962">
        <f>IF(G1962="","",IFERROR(LEFT(SUBSTITUTE(G1962,"#","?"),FIND("?",SUBSTITUTE(G1962,"#","?"))-1),G1962))</f>
        <v/>
      </c>
      <c r="I1962">
        <f>IF(H1962="","",LOWER(IF(AND(LEN(H1962)&gt;1,RIGHT(H1962,1)="/"),LEFT(H1962,LEN(H1962)-1),H1962)))</f>
        <v/>
      </c>
      <c r="J1962">
        <f>IF(I1962="","",IFERROR(N(INDEX($A1962:$E1962,1,Rules!$H$16)),0))</f>
        <v/>
      </c>
      <c r="K1962">
        <f>IF(I1962="","",IFERROR(N(INDEX($A1962:$E1962,1,Rules!$H$17)),0))</f>
        <v/>
      </c>
      <c r="L1962">
        <f>IF(I1962="","",IFERROR(N(INDEX($A1962:$E1962,1,Rules!$H$18))*K1962,0))</f>
        <v/>
      </c>
      <c r="M1962">
        <f>IF(I1962="","",IF(COUNTIF(Crawl!$EC$2:$EC$2001,I1962)&gt;0,"Yes","No"))</f>
        <v/>
      </c>
    </row>
    <row r="1963">
      <c r="G1963">
        <f>IF(A1963="","",IF(LEFT(A1963,4)="http",IFERROR(MID(A1963,FIND("/",A1963,FIND("//",A1963)+2),2000),"/"),A1963))</f>
        <v/>
      </c>
      <c r="H1963">
        <f>IF(G1963="","",IFERROR(LEFT(SUBSTITUTE(G1963,"#","?"),FIND("?",SUBSTITUTE(G1963,"#","?"))-1),G1963))</f>
        <v/>
      </c>
      <c r="I1963">
        <f>IF(H1963="","",LOWER(IF(AND(LEN(H1963)&gt;1,RIGHT(H1963,1)="/"),LEFT(H1963,LEN(H1963)-1),H1963)))</f>
        <v/>
      </c>
      <c r="J1963">
        <f>IF(I1963="","",IFERROR(N(INDEX($A1963:$E1963,1,Rules!$H$16)),0))</f>
        <v/>
      </c>
      <c r="K1963">
        <f>IF(I1963="","",IFERROR(N(INDEX($A1963:$E1963,1,Rules!$H$17)),0))</f>
        <v/>
      </c>
      <c r="L1963">
        <f>IF(I1963="","",IFERROR(N(INDEX($A1963:$E1963,1,Rules!$H$18))*K1963,0))</f>
        <v/>
      </c>
      <c r="M1963">
        <f>IF(I1963="","",IF(COUNTIF(Crawl!$EC$2:$EC$2001,I1963)&gt;0,"Yes","No"))</f>
        <v/>
      </c>
    </row>
    <row r="1964">
      <c r="G1964">
        <f>IF(A1964="","",IF(LEFT(A1964,4)="http",IFERROR(MID(A1964,FIND("/",A1964,FIND("//",A1964)+2),2000),"/"),A1964))</f>
        <v/>
      </c>
      <c r="H1964">
        <f>IF(G1964="","",IFERROR(LEFT(SUBSTITUTE(G1964,"#","?"),FIND("?",SUBSTITUTE(G1964,"#","?"))-1),G1964))</f>
        <v/>
      </c>
      <c r="I1964">
        <f>IF(H1964="","",LOWER(IF(AND(LEN(H1964)&gt;1,RIGHT(H1964,1)="/"),LEFT(H1964,LEN(H1964)-1),H1964)))</f>
        <v/>
      </c>
      <c r="J1964">
        <f>IF(I1964="","",IFERROR(N(INDEX($A1964:$E1964,1,Rules!$H$16)),0))</f>
        <v/>
      </c>
      <c r="K1964">
        <f>IF(I1964="","",IFERROR(N(INDEX($A1964:$E1964,1,Rules!$H$17)),0))</f>
        <v/>
      </c>
      <c r="L1964">
        <f>IF(I1964="","",IFERROR(N(INDEX($A1964:$E1964,1,Rules!$H$18))*K1964,0))</f>
        <v/>
      </c>
      <c r="M1964">
        <f>IF(I1964="","",IF(COUNTIF(Crawl!$EC$2:$EC$2001,I1964)&gt;0,"Yes","No"))</f>
        <v/>
      </c>
    </row>
    <row r="1965">
      <c r="G1965">
        <f>IF(A1965="","",IF(LEFT(A1965,4)="http",IFERROR(MID(A1965,FIND("/",A1965,FIND("//",A1965)+2),2000),"/"),A1965))</f>
        <v/>
      </c>
      <c r="H1965">
        <f>IF(G1965="","",IFERROR(LEFT(SUBSTITUTE(G1965,"#","?"),FIND("?",SUBSTITUTE(G1965,"#","?"))-1),G1965))</f>
        <v/>
      </c>
      <c r="I1965">
        <f>IF(H1965="","",LOWER(IF(AND(LEN(H1965)&gt;1,RIGHT(H1965,1)="/"),LEFT(H1965,LEN(H1965)-1),H1965)))</f>
        <v/>
      </c>
      <c r="J1965">
        <f>IF(I1965="","",IFERROR(N(INDEX($A1965:$E1965,1,Rules!$H$16)),0))</f>
        <v/>
      </c>
      <c r="K1965">
        <f>IF(I1965="","",IFERROR(N(INDEX($A1965:$E1965,1,Rules!$H$17)),0))</f>
        <v/>
      </c>
      <c r="L1965">
        <f>IF(I1965="","",IFERROR(N(INDEX($A1965:$E1965,1,Rules!$H$18))*K1965,0))</f>
        <v/>
      </c>
      <c r="M1965">
        <f>IF(I1965="","",IF(COUNTIF(Crawl!$EC$2:$EC$2001,I1965)&gt;0,"Yes","No"))</f>
        <v/>
      </c>
    </row>
    <row r="1966">
      <c r="G1966">
        <f>IF(A1966="","",IF(LEFT(A1966,4)="http",IFERROR(MID(A1966,FIND("/",A1966,FIND("//",A1966)+2),2000),"/"),A1966))</f>
        <v/>
      </c>
      <c r="H1966">
        <f>IF(G1966="","",IFERROR(LEFT(SUBSTITUTE(G1966,"#","?"),FIND("?",SUBSTITUTE(G1966,"#","?"))-1),G1966))</f>
        <v/>
      </c>
      <c r="I1966">
        <f>IF(H1966="","",LOWER(IF(AND(LEN(H1966)&gt;1,RIGHT(H1966,1)="/"),LEFT(H1966,LEN(H1966)-1),H1966)))</f>
        <v/>
      </c>
      <c r="J1966">
        <f>IF(I1966="","",IFERROR(N(INDEX($A1966:$E1966,1,Rules!$H$16)),0))</f>
        <v/>
      </c>
      <c r="K1966">
        <f>IF(I1966="","",IFERROR(N(INDEX($A1966:$E1966,1,Rules!$H$17)),0))</f>
        <v/>
      </c>
      <c r="L1966">
        <f>IF(I1966="","",IFERROR(N(INDEX($A1966:$E1966,1,Rules!$H$18))*K1966,0))</f>
        <v/>
      </c>
      <c r="M1966">
        <f>IF(I1966="","",IF(COUNTIF(Crawl!$EC$2:$EC$2001,I1966)&gt;0,"Yes","No"))</f>
        <v/>
      </c>
    </row>
    <row r="1967">
      <c r="G1967">
        <f>IF(A1967="","",IF(LEFT(A1967,4)="http",IFERROR(MID(A1967,FIND("/",A1967,FIND("//",A1967)+2),2000),"/"),A1967))</f>
        <v/>
      </c>
      <c r="H1967">
        <f>IF(G1967="","",IFERROR(LEFT(SUBSTITUTE(G1967,"#","?"),FIND("?",SUBSTITUTE(G1967,"#","?"))-1),G1967))</f>
        <v/>
      </c>
      <c r="I1967">
        <f>IF(H1967="","",LOWER(IF(AND(LEN(H1967)&gt;1,RIGHT(H1967,1)="/"),LEFT(H1967,LEN(H1967)-1),H1967)))</f>
        <v/>
      </c>
      <c r="J1967">
        <f>IF(I1967="","",IFERROR(N(INDEX($A1967:$E1967,1,Rules!$H$16)),0))</f>
        <v/>
      </c>
      <c r="K1967">
        <f>IF(I1967="","",IFERROR(N(INDEX($A1967:$E1967,1,Rules!$H$17)),0))</f>
        <v/>
      </c>
      <c r="L1967">
        <f>IF(I1967="","",IFERROR(N(INDEX($A1967:$E1967,1,Rules!$H$18))*K1967,0))</f>
        <v/>
      </c>
      <c r="M1967">
        <f>IF(I1967="","",IF(COUNTIF(Crawl!$EC$2:$EC$2001,I1967)&gt;0,"Yes","No"))</f>
        <v/>
      </c>
    </row>
    <row r="1968">
      <c r="G1968">
        <f>IF(A1968="","",IF(LEFT(A1968,4)="http",IFERROR(MID(A1968,FIND("/",A1968,FIND("//",A1968)+2),2000),"/"),A1968))</f>
        <v/>
      </c>
      <c r="H1968">
        <f>IF(G1968="","",IFERROR(LEFT(SUBSTITUTE(G1968,"#","?"),FIND("?",SUBSTITUTE(G1968,"#","?"))-1),G1968))</f>
        <v/>
      </c>
      <c r="I1968">
        <f>IF(H1968="","",LOWER(IF(AND(LEN(H1968)&gt;1,RIGHT(H1968,1)="/"),LEFT(H1968,LEN(H1968)-1),H1968)))</f>
        <v/>
      </c>
      <c r="J1968">
        <f>IF(I1968="","",IFERROR(N(INDEX($A1968:$E1968,1,Rules!$H$16)),0))</f>
        <v/>
      </c>
      <c r="K1968">
        <f>IF(I1968="","",IFERROR(N(INDEX($A1968:$E1968,1,Rules!$H$17)),0))</f>
        <v/>
      </c>
      <c r="L1968">
        <f>IF(I1968="","",IFERROR(N(INDEX($A1968:$E1968,1,Rules!$H$18))*K1968,0))</f>
        <v/>
      </c>
      <c r="M1968">
        <f>IF(I1968="","",IF(COUNTIF(Crawl!$EC$2:$EC$2001,I1968)&gt;0,"Yes","No"))</f>
        <v/>
      </c>
    </row>
    <row r="1969">
      <c r="G1969">
        <f>IF(A1969="","",IF(LEFT(A1969,4)="http",IFERROR(MID(A1969,FIND("/",A1969,FIND("//",A1969)+2),2000),"/"),A1969))</f>
        <v/>
      </c>
      <c r="H1969">
        <f>IF(G1969="","",IFERROR(LEFT(SUBSTITUTE(G1969,"#","?"),FIND("?",SUBSTITUTE(G1969,"#","?"))-1),G1969))</f>
        <v/>
      </c>
      <c r="I1969">
        <f>IF(H1969="","",LOWER(IF(AND(LEN(H1969)&gt;1,RIGHT(H1969,1)="/"),LEFT(H1969,LEN(H1969)-1),H1969)))</f>
        <v/>
      </c>
      <c r="J1969">
        <f>IF(I1969="","",IFERROR(N(INDEX($A1969:$E1969,1,Rules!$H$16)),0))</f>
        <v/>
      </c>
      <c r="K1969">
        <f>IF(I1969="","",IFERROR(N(INDEX($A1969:$E1969,1,Rules!$H$17)),0))</f>
        <v/>
      </c>
      <c r="L1969">
        <f>IF(I1969="","",IFERROR(N(INDEX($A1969:$E1969,1,Rules!$H$18))*K1969,0))</f>
        <v/>
      </c>
      <c r="M1969">
        <f>IF(I1969="","",IF(COUNTIF(Crawl!$EC$2:$EC$2001,I1969)&gt;0,"Yes","No"))</f>
        <v/>
      </c>
    </row>
    <row r="1970">
      <c r="G1970">
        <f>IF(A1970="","",IF(LEFT(A1970,4)="http",IFERROR(MID(A1970,FIND("/",A1970,FIND("//",A1970)+2),2000),"/"),A1970))</f>
        <v/>
      </c>
      <c r="H1970">
        <f>IF(G1970="","",IFERROR(LEFT(SUBSTITUTE(G1970,"#","?"),FIND("?",SUBSTITUTE(G1970,"#","?"))-1),G1970))</f>
        <v/>
      </c>
      <c r="I1970">
        <f>IF(H1970="","",LOWER(IF(AND(LEN(H1970)&gt;1,RIGHT(H1970,1)="/"),LEFT(H1970,LEN(H1970)-1),H1970)))</f>
        <v/>
      </c>
      <c r="J1970">
        <f>IF(I1970="","",IFERROR(N(INDEX($A1970:$E1970,1,Rules!$H$16)),0))</f>
        <v/>
      </c>
      <c r="K1970">
        <f>IF(I1970="","",IFERROR(N(INDEX($A1970:$E1970,1,Rules!$H$17)),0))</f>
        <v/>
      </c>
      <c r="L1970">
        <f>IF(I1970="","",IFERROR(N(INDEX($A1970:$E1970,1,Rules!$H$18))*K1970,0))</f>
        <v/>
      </c>
      <c r="M1970">
        <f>IF(I1970="","",IF(COUNTIF(Crawl!$EC$2:$EC$2001,I1970)&gt;0,"Yes","No"))</f>
        <v/>
      </c>
    </row>
    <row r="1971">
      <c r="G1971">
        <f>IF(A1971="","",IF(LEFT(A1971,4)="http",IFERROR(MID(A1971,FIND("/",A1971,FIND("//",A1971)+2),2000),"/"),A1971))</f>
        <v/>
      </c>
      <c r="H1971">
        <f>IF(G1971="","",IFERROR(LEFT(SUBSTITUTE(G1971,"#","?"),FIND("?",SUBSTITUTE(G1971,"#","?"))-1),G1971))</f>
        <v/>
      </c>
      <c r="I1971">
        <f>IF(H1971="","",LOWER(IF(AND(LEN(H1971)&gt;1,RIGHT(H1971,1)="/"),LEFT(H1971,LEN(H1971)-1),H1971)))</f>
        <v/>
      </c>
      <c r="J1971">
        <f>IF(I1971="","",IFERROR(N(INDEX($A1971:$E1971,1,Rules!$H$16)),0))</f>
        <v/>
      </c>
      <c r="K1971">
        <f>IF(I1971="","",IFERROR(N(INDEX($A1971:$E1971,1,Rules!$H$17)),0))</f>
        <v/>
      </c>
      <c r="L1971">
        <f>IF(I1971="","",IFERROR(N(INDEX($A1971:$E1971,1,Rules!$H$18))*K1971,0))</f>
        <v/>
      </c>
      <c r="M1971">
        <f>IF(I1971="","",IF(COUNTIF(Crawl!$EC$2:$EC$2001,I1971)&gt;0,"Yes","No"))</f>
        <v/>
      </c>
    </row>
    <row r="1972">
      <c r="G1972">
        <f>IF(A1972="","",IF(LEFT(A1972,4)="http",IFERROR(MID(A1972,FIND("/",A1972,FIND("//",A1972)+2),2000),"/"),A1972))</f>
        <v/>
      </c>
      <c r="H1972">
        <f>IF(G1972="","",IFERROR(LEFT(SUBSTITUTE(G1972,"#","?"),FIND("?",SUBSTITUTE(G1972,"#","?"))-1),G1972))</f>
        <v/>
      </c>
      <c r="I1972">
        <f>IF(H1972="","",LOWER(IF(AND(LEN(H1972)&gt;1,RIGHT(H1972,1)="/"),LEFT(H1972,LEN(H1972)-1),H1972)))</f>
        <v/>
      </c>
      <c r="J1972">
        <f>IF(I1972="","",IFERROR(N(INDEX($A1972:$E1972,1,Rules!$H$16)),0))</f>
        <v/>
      </c>
      <c r="K1972">
        <f>IF(I1972="","",IFERROR(N(INDEX($A1972:$E1972,1,Rules!$H$17)),0))</f>
        <v/>
      </c>
      <c r="L1972">
        <f>IF(I1972="","",IFERROR(N(INDEX($A1972:$E1972,1,Rules!$H$18))*K1972,0))</f>
        <v/>
      </c>
      <c r="M1972">
        <f>IF(I1972="","",IF(COUNTIF(Crawl!$EC$2:$EC$2001,I1972)&gt;0,"Yes","No"))</f>
        <v/>
      </c>
    </row>
    <row r="1973">
      <c r="G1973">
        <f>IF(A1973="","",IF(LEFT(A1973,4)="http",IFERROR(MID(A1973,FIND("/",A1973,FIND("//",A1973)+2),2000),"/"),A1973))</f>
        <v/>
      </c>
      <c r="H1973">
        <f>IF(G1973="","",IFERROR(LEFT(SUBSTITUTE(G1973,"#","?"),FIND("?",SUBSTITUTE(G1973,"#","?"))-1),G1973))</f>
        <v/>
      </c>
      <c r="I1973">
        <f>IF(H1973="","",LOWER(IF(AND(LEN(H1973)&gt;1,RIGHT(H1973,1)="/"),LEFT(H1973,LEN(H1973)-1),H1973)))</f>
        <v/>
      </c>
      <c r="J1973">
        <f>IF(I1973="","",IFERROR(N(INDEX($A1973:$E1973,1,Rules!$H$16)),0))</f>
        <v/>
      </c>
      <c r="K1973">
        <f>IF(I1973="","",IFERROR(N(INDEX($A1973:$E1973,1,Rules!$H$17)),0))</f>
        <v/>
      </c>
      <c r="L1973">
        <f>IF(I1973="","",IFERROR(N(INDEX($A1973:$E1973,1,Rules!$H$18))*K1973,0))</f>
        <v/>
      </c>
      <c r="M1973">
        <f>IF(I1973="","",IF(COUNTIF(Crawl!$EC$2:$EC$2001,I1973)&gt;0,"Yes","No"))</f>
        <v/>
      </c>
    </row>
    <row r="1974">
      <c r="G1974">
        <f>IF(A1974="","",IF(LEFT(A1974,4)="http",IFERROR(MID(A1974,FIND("/",A1974,FIND("//",A1974)+2),2000),"/"),A1974))</f>
        <v/>
      </c>
      <c r="H1974">
        <f>IF(G1974="","",IFERROR(LEFT(SUBSTITUTE(G1974,"#","?"),FIND("?",SUBSTITUTE(G1974,"#","?"))-1),G1974))</f>
        <v/>
      </c>
      <c r="I1974">
        <f>IF(H1974="","",LOWER(IF(AND(LEN(H1974)&gt;1,RIGHT(H1974,1)="/"),LEFT(H1974,LEN(H1974)-1),H1974)))</f>
        <v/>
      </c>
      <c r="J1974">
        <f>IF(I1974="","",IFERROR(N(INDEX($A1974:$E1974,1,Rules!$H$16)),0))</f>
        <v/>
      </c>
      <c r="K1974">
        <f>IF(I1974="","",IFERROR(N(INDEX($A1974:$E1974,1,Rules!$H$17)),0))</f>
        <v/>
      </c>
      <c r="L1974">
        <f>IF(I1974="","",IFERROR(N(INDEX($A1974:$E1974,1,Rules!$H$18))*K1974,0))</f>
        <v/>
      </c>
      <c r="M1974">
        <f>IF(I1974="","",IF(COUNTIF(Crawl!$EC$2:$EC$2001,I1974)&gt;0,"Yes","No"))</f>
        <v/>
      </c>
    </row>
    <row r="1975">
      <c r="G1975">
        <f>IF(A1975="","",IF(LEFT(A1975,4)="http",IFERROR(MID(A1975,FIND("/",A1975,FIND("//",A1975)+2),2000),"/"),A1975))</f>
        <v/>
      </c>
      <c r="H1975">
        <f>IF(G1975="","",IFERROR(LEFT(SUBSTITUTE(G1975,"#","?"),FIND("?",SUBSTITUTE(G1975,"#","?"))-1),G1975))</f>
        <v/>
      </c>
      <c r="I1975">
        <f>IF(H1975="","",LOWER(IF(AND(LEN(H1975)&gt;1,RIGHT(H1975,1)="/"),LEFT(H1975,LEN(H1975)-1),H1975)))</f>
        <v/>
      </c>
      <c r="J1975">
        <f>IF(I1975="","",IFERROR(N(INDEX($A1975:$E1975,1,Rules!$H$16)),0))</f>
        <v/>
      </c>
      <c r="K1975">
        <f>IF(I1975="","",IFERROR(N(INDEX($A1975:$E1975,1,Rules!$H$17)),0))</f>
        <v/>
      </c>
      <c r="L1975">
        <f>IF(I1975="","",IFERROR(N(INDEX($A1975:$E1975,1,Rules!$H$18))*K1975,0))</f>
        <v/>
      </c>
      <c r="M1975">
        <f>IF(I1975="","",IF(COUNTIF(Crawl!$EC$2:$EC$2001,I1975)&gt;0,"Yes","No"))</f>
        <v/>
      </c>
    </row>
    <row r="1976">
      <c r="G1976">
        <f>IF(A1976="","",IF(LEFT(A1976,4)="http",IFERROR(MID(A1976,FIND("/",A1976,FIND("//",A1976)+2),2000),"/"),A1976))</f>
        <v/>
      </c>
      <c r="H1976">
        <f>IF(G1976="","",IFERROR(LEFT(SUBSTITUTE(G1976,"#","?"),FIND("?",SUBSTITUTE(G1976,"#","?"))-1),G1976))</f>
        <v/>
      </c>
      <c r="I1976">
        <f>IF(H1976="","",LOWER(IF(AND(LEN(H1976)&gt;1,RIGHT(H1976,1)="/"),LEFT(H1976,LEN(H1976)-1),H1976)))</f>
        <v/>
      </c>
      <c r="J1976">
        <f>IF(I1976="","",IFERROR(N(INDEX($A1976:$E1976,1,Rules!$H$16)),0))</f>
        <v/>
      </c>
      <c r="K1976">
        <f>IF(I1976="","",IFERROR(N(INDEX($A1976:$E1976,1,Rules!$H$17)),0))</f>
        <v/>
      </c>
      <c r="L1976">
        <f>IF(I1976="","",IFERROR(N(INDEX($A1976:$E1976,1,Rules!$H$18))*K1976,0))</f>
        <v/>
      </c>
      <c r="M1976">
        <f>IF(I1976="","",IF(COUNTIF(Crawl!$EC$2:$EC$2001,I1976)&gt;0,"Yes","No"))</f>
        <v/>
      </c>
    </row>
    <row r="1977">
      <c r="G1977">
        <f>IF(A1977="","",IF(LEFT(A1977,4)="http",IFERROR(MID(A1977,FIND("/",A1977,FIND("//",A1977)+2),2000),"/"),A1977))</f>
        <v/>
      </c>
      <c r="H1977">
        <f>IF(G1977="","",IFERROR(LEFT(SUBSTITUTE(G1977,"#","?"),FIND("?",SUBSTITUTE(G1977,"#","?"))-1),G1977))</f>
        <v/>
      </c>
      <c r="I1977">
        <f>IF(H1977="","",LOWER(IF(AND(LEN(H1977)&gt;1,RIGHT(H1977,1)="/"),LEFT(H1977,LEN(H1977)-1),H1977)))</f>
        <v/>
      </c>
      <c r="J1977">
        <f>IF(I1977="","",IFERROR(N(INDEX($A1977:$E1977,1,Rules!$H$16)),0))</f>
        <v/>
      </c>
      <c r="K1977">
        <f>IF(I1977="","",IFERROR(N(INDEX($A1977:$E1977,1,Rules!$H$17)),0))</f>
        <v/>
      </c>
      <c r="L1977">
        <f>IF(I1977="","",IFERROR(N(INDEX($A1977:$E1977,1,Rules!$H$18))*K1977,0))</f>
        <v/>
      </c>
      <c r="M1977">
        <f>IF(I1977="","",IF(COUNTIF(Crawl!$EC$2:$EC$2001,I1977)&gt;0,"Yes","No"))</f>
        <v/>
      </c>
    </row>
    <row r="1978">
      <c r="G1978">
        <f>IF(A1978="","",IF(LEFT(A1978,4)="http",IFERROR(MID(A1978,FIND("/",A1978,FIND("//",A1978)+2),2000),"/"),A1978))</f>
        <v/>
      </c>
      <c r="H1978">
        <f>IF(G1978="","",IFERROR(LEFT(SUBSTITUTE(G1978,"#","?"),FIND("?",SUBSTITUTE(G1978,"#","?"))-1),G1978))</f>
        <v/>
      </c>
      <c r="I1978">
        <f>IF(H1978="","",LOWER(IF(AND(LEN(H1978)&gt;1,RIGHT(H1978,1)="/"),LEFT(H1978,LEN(H1978)-1),H1978)))</f>
        <v/>
      </c>
      <c r="J1978">
        <f>IF(I1978="","",IFERROR(N(INDEX($A1978:$E1978,1,Rules!$H$16)),0))</f>
        <v/>
      </c>
      <c r="K1978">
        <f>IF(I1978="","",IFERROR(N(INDEX($A1978:$E1978,1,Rules!$H$17)),0))</f>
        <v/>
      </c>
      <c r="L1978">
        <f>IF(I1978="","",IFERROR(N(INDEX($A1978:$E1978,1,Rules!$H$18))*K1978,0))</f>
        <v/>
      </c>
      <c r="M1978">
        <f>IF(I1978="","",IF(COUNTIF(Crawl!$EC$2:$EC$2001,I1978)&gt;0,"Yes","No"))</f>
        <v/>
      </c>
    </row>
    <row r="1979">
      <c r="G1979">
        <f>IF(A1979="","",IF(LEFT(A1979,4)="http",IFERROR(MID(A1979,FIND("/",A1979,FIND("//",A1979)+2),2000),"/"),A1979))</f>
        <v/>
      </c>
      <c r="H1979">
        <f>IF(G1979="","",IFERROR(LEFT(SUBSTITUTE(G1979,"#","?"),FIND("?",SUBSTITUTE(G1979,"#","?"))-1),G1979))</f>
        <v/>
      </c>
      <c r="I1979">
        <f>IF(H1979="","",LOWER(IF(AND(LEN(H1979)&gt;1,RIGHT(H1979,1)="/"),LEFT(H1979,LEN(H1979)-1),H1979)))</f>
        <v/>
      </c>
      <c r="J1979">
        <f>IF(I1979="","",IFERROR(N(INDEX($A1979:$E1979,1,Rules!$H$16)),0))</f>
        <v/>
      </c>
      <c r="K1979">
        <f>IF(I1979="","",IFERROR(N(INDEX($A1979:$E1979,1,Rules!$H$17)),0))</f>
        <v/>
      </c>
      <c r="L1979">
        <f>IF(I1979="","",IFERROR(N(INDEX($A1979:$E1979,1,Rules!$H$18))*K1979,0))</f>
        <v/>
      </c>
      <c r="M1979">
        <f>IF(I1979="","",IF(COUNTIF(Crawl!$EC$2:$EC$2001,I1979)&gt;0,"Yes","No"))</f>
        <v/>
      </c>
    </row>
    <row r="1980">
      <c r="G1980">
        <f>IF(A1980="","",IF(LEFT(A1980,4)="http",IFERROR(MID(A1980,FIND("/",A1980,FIND("//",A1980)+2),2000),"/"),A1980))</f>
        <v/>
      </c>
      <c r="H1980">
        <f>IF(G1980="","",IFERROR(LEFT(SUBSTITUTE(G1980,"#","?"),FIND("?",SUBSTITUTE(G1980,"#","?"))-1),G1980))</f>
        <v/>
      </c>
      <c r="I1980">
        <f>IF(H1980="","",LOWER(IF(AND(LEN(H1980)&gt;1,RIGHT(H1980,1)="/"),LEFT(H1980,LEN(H1980)-1),H1980)))</f>
        <v/>
      </c>
      <c r="J1980">
        <f>IF(I1980="","",IFERROR(N(INDEX($A1980:$E1980,1,Rules!$H$16)),0))</f>
        <v/>
      </c>
      <c r="K1980">
        <f>IF(I1980="","",IFERROR(N(INDEX($A1980:$E1980,1,Rules!$H$17)),0))</f>
        <v/>
      </c>
      <c r="L1980">
        <f>IF(I1980="","",IFERROR(N(INDEX($A1980:$E1980,1,Rules!$H$18))*K1980,0))</f>
        <v/>
      </c>
      <c r="M1980">
        <f>IF(I1980="","",IF(COUNTIF(Crawl!$EC$2:$EC$2001,I1980)&gt;0,"Yes","No"))</f>
        <v/>
      </c>
    </row>
    <row r="1981">
      <c r="G1981">
        <f>IF(A1981="","",IF(LEFT(A1981,4)="http",IFERROR(MID(A1981,FIND("/",A1981,FIND("//",A1981)+2),2000),"/"),A1981))</f>
        <v/>
      </c>
      <c r="H1981">
        <f>IF(G1981="","",IFERROR(LEFT(SUBSTITUTE(G1981,"#","?"),FIND("?",SUBSTITUTE(G1981,"#","?"))-1),G1981))</f>
        <v/>
      </c>
      <c r="I1981">
        <f>IF(H1981="","",LOWER(IF(AND(LEN(H1981)&gt;1,RIGHT(H1981,1)="/"),LEFT(H1981,LEN(H1981)-1),H1981)))</f>
        <v/>
      </c>
      <c r="J1981">
        <f>IF(I1981="","",IFERROR(N(INDEX($A1981:$E1981,1,Rules!$H$16)),0))</f>
        <v/>
      </c>
      <c r="K1981">
        <f>IF(I1981="","",IFERROR(N(INDEX($A1981:$E1981,1,Rules!$H$17)),0))</f>
        <v/>
      </c>
      <c r="L1981">
        <f>IF(I1981="","",IFERROR(N(INDEX($A1981:$E1981,1,Rules!$H$18))*K1981,0))</f>
        <v/>
      </c>
      <c r="M1981">
        <f>IF(I1981="","",IF(COUNTIF(Crawl!$EC$2:$EC$2001,I1981)&gt;0,"Yes","No"))</f>
        <v/>
      </c>
    </row>
    <row r="1982">
      <c r="G1982">
        <f>IF(A1982="","",IF(LEFT(A1982,4)="http",IFERROR(MID(A1982,FIND("/",A1982,FIND("//",A1982)+2),2000),"/"),A1982))</f>
        <v/>
      </c>
      <c r="H1982">
        <f>IF(G1982="","",IFERROR(LEFT(SUBSTITUTE(G1982,"#","?"),FIND("?",SUBSTITUTE(G1982,"#","?"))-1),G1982))</f>
        <v/>
      </c>
      <c r="I1982">
        <f>IF(H1982="","",LOWER(IF(AND(LEN(H1982)&gt;1,RIGHT(H1982,1)="/"),LEFT(H1982,LEN(H1982)-1),H1982)))</f>
        <v/>
      </c>
      <c r="J1982">
        <f>IF(I1982="","",IFERROR(N(INDEX($A1982:$E1982,1,Rules!$H$16)),0))</f>
        <v/>
      </c>
      <c r="K1982">
        <f>IF(I1982="","",IFERROR(N(INDEX($A1982:$E1982,1,Rules!$H$17)),0))</f>
        <v/>
      </c>
      <c r="L1982">
        <f>IF(I1982="","",IFERROR(N(INDEX($A1982:$E1982,1,Rules!$H$18))*K1982,0))</f>
        <v/>
      </c>
      <c r="M1982">
        <f>IF(I1982="","",IF(COUNTIF(Crawl!$EC$2:$EC$2001,I1982)&gt;0,"Yes","No"))</f>
        <v/>
      </c>
    </row>
    <row r="1983">
      <c r="G1983">
        <f>IF(A1983="","",IF(LEFT(A1983,4)="http",IFERROR(MID(A1983,FIND("/",A1983,FIND("//",A1983)+2),2000),"/"),A1983))</f>
        <v/>
      </c>
      <c r="H1983">
        <f>IF(G1983="","",IFERROR(LEFT(SUBSTITUTE(G1983,"#","?"),FIND("?",SUBSTITUTE(G1983,"#","?"))-1),G1983))</f>
        <v/>
      </c>
      <c r="I1983">
        <f>IF(H1983="","",LOWER(IF(AND(LEN(H1983)&gt;1,RIGHT(H1983,1)="/"),LEFT(H1983,LEN(H1983)-1),H1983)))</f>
        <v/>
      </c>
      <c r="J1983">
        <f>IF(I1983="","",IFERROR(N(INDEX($A1983:$E1983,1,Rules!$H$16)),0))</f>
        <v/>
      </c>
      <c r="K1983">
        <f>IF(I1983="","",IFERROR(N(INDEX($A1983:$E1983,1,Rules!$H$17)),0))</f>
        <v/>
      </c>
      <c r="L1983">
        <f>IF(I1983="","",IFERROR(N(INDEX($A1983:$E1983,1,Rules!$H$18))*K1983,0))</f>
        <v/>
      </c>
      <c r="M1983">
        <f>IF(I1983="","",IF(COUNTIF(Crawl!$EC$2:$EC$2001,I1983)&gt;0,"Yes","No"))</f>
        <v/>
      </c>
    </row>
    <row r="1984">
      <c r="G1984">
        <f>IF(A1984="","",IF(LEFT(A1984,4)="http",IFERROR(MID(A1984,FIND("/",A1984,FIND("//",A1984)+2),2000),"/"),A1984))</f>
        <v/>
      </c>
      <c r="H1984">
        <f>IF(G1984="","",IFERROR(LEFT(SUBSTITUTE(G1984,"#","?"),FIND("?",SUBSTITUTE(G1984,"#","?"))-1),G1984))</f>
        <v/>
      </c>
      <c r="I1984">
        <f>IF(H1984="","",LOWER(IF(AND(LEN(H1984)&gt;1,RIGHT(H1984,1)="/"),LEFT(H1984,LEN(H1984)-1),H1984)))</f>
        <v/>
      </c>
      <c r="J1984">
        <f>IF(I1984="","",IFERROR(N(INDEX($A1984:$E1984,1,Rules!$H$16)),0))</f>
        <v/>
      </c>
      <c r="K1984">
        <f>IF(I1984="","",IFERROR(N(INDEX($A1984:$E1984,1,Rules!$H$17)),0))</f>
        <v/>
      </c>
      <c r="L1984">
        <f>IF(I1984="","",IFERROR(N(INDEX($A1984:$E1984,1,Rules!$H$18))*K1984,0))</f>
        <v/>
      </c>
      <c r="M1984">
        <f>IF(I1984="","",IF(COUNTIF(Crawl!$EC$2:$EC$2001,I1984)&gt;0,"Yes","No"))</f>
        <v/>
      </c>
    </row>
    <row r="1985">
      <c r="G1985">
        <f>IF(A1985="","",IF(LEFT(A1985,4)="http",IFERROR(MID(A1985,FIND("/",A1985,FIND("//",A1985)+2),2000),"/"),A1985))</f>
        <v/>
      </c>
      <c r="H1985">
        <f>IF(G1985="","",IFERROR(LEFT(SUBSTITUTE(G1985,"#","?"),FIND("?",SUBSTITUTE(G1985,"#","?"))-1),G1985))</f>
        <v/>
      </c>
      <c r="I1985">
        <f>IF(H1985="","",LOWER(IF(AND(LEN(H1985)&gt;1,RIGHT(H1985,1)="/"),LEFT(H1985,LEN(H1985)-1),H1985)))</f>
        <v/>
      </c>
      <c r="J1985">
        <f>IF(I1985="","",IFERROR(N(INDEX($A1985:$E1985,1,Rules!$H$16)),0))</f>
        <v/>
      </c>
      <c r="K1985">
        <f>IF(I1985="","",IFERROR(N(INDEX($A1985:$E1985,1,Rules!$H$17)),0))</f>
        <v/>
      </c>
      <c r="L1985">
        <f>IF(I1985="","",IFERROR(N(INDEX($A1985:$E1985,1,Rules!$H$18))*K1985,0))</f>
        <v/>
      </c>
      <c r="M1985">
        <f>IF(I1985="","",IF(COUNTIF(Crawl!$EC$2:$EC$2001,I1985)&gt;0,"Yes","No"))</f>
        <v/>
      </c>
    </row>
    <row r="1986">
      <c r="G1986">
        <f>IF(A1986="","",IF(LEFT(A1986,4)="http",IFERROR(MID(A1986,FIND("/",A1986,FIND("//",A1986)+2),2000),"/"),A1986))</f>
        <v/>
      </c>
      <c r="H1986">
        <f>IF(G1986="","",IFERROR(LEFT(SUBSTITUTE(G1986,"#","?"),FIND("?",SUBSTITUTE(G1986,"#","?"))-1),G1986))</f>
        <v/>
      </c>
      <c r="I1986">
        <f>IF(H1986="","",LOWER(IF(AND(LEN(H1986)&gt;1,RIGHT(H1986,1)="/"),LEFT(H1986,LEN(H1986)-1),H1986)))</f>
        <v/>
      </c>
      <c r="J1986">
        <f>IF(I1986="","",IFERROR(N(INDEX($A1986:$E1986,1,Rules!$H$16)),0))</f>
        <v/>
      </c>
      <c r="K1986">
        <f>IF(I1986="","",IFERROR(N(INDEX($A1986:$E1986,1,Rules!$H$17)),0))</f>
        <v/>
      </c>
      <c r="L1986">
        <f>IF(I1986="","",IFERROR(N(INDEX($A1986:$E1986,1,Rules!$H$18))*K1986,0))</f>
        <v/>
      </c>
      <c r="M1986">
        <f>IF(I1986="","",IF(COUNTIF(Crawl!$EC$2:$EC$2001,I1986)&gt;0,"Yes","No"))</f>
        <v/>
      </c>
    </row>
    <row r="1987">
      <c r="G1987">
        <f>IF(A1987="","",IF(LEFT(A1987,4)="http",IFERROR(MID(A1987,FIND("/",A1987,FIND("//",A1987)+2),2000),"/"),A1987))</f>
        <v/>
      </c>
      <c r="H1987">
        <f>IF(G1987="","",IFERROR(LEFT(SUBSTITUTE(G1987,"#","?"),FIND("?",SUBSTITUTE(G1987,"#","?"))-1),G1987))</f>
        <v/>
      </c>
      <c r="I1987">
        <f>IF(H1987="","",LOWER(IF(AND(LEN(H1987)&gt;1,RIGHT(H1987,1)="/"),LEFT(H1987,LEN(H1987)-1),H1987)))</f>
        <v/>
      </c>
      <c r="J1987">
        <f>IF(I1987="","",IFERROR(N(INDEX($A1987:$E1987,1,Rules!$H$16)),0))</f>
        <v/>
      </c>
      <c r="K1987">
        <f>IF(I1987="","",IFERROR(N(INDEX($A1987:$E1987,1,Rules!$H$17)),0))</f>
        <v/>
      </c>
      <c r="L1987">
        <f>IF(I1987="","",IFERROR(N(INDEX($A1987:$E1987,1,Rules!$H$18))*K1987,0))</f>
        <v/>
      </c>
      <c r="M1987">
        <f>IF(I1987="","",IF(COUNTIF(Crawl!$EC$2:$EC$2001,I1987)&gt;0,"Yes","No"))</f>
        <v/>
      </c>
    </row>
    <row r="1988">
      <c r="G1988">
        <f>IF(A1988="","",IF(LEFT(A1988,4)="http",IFERROR(MID(A1988,FIND("/",A1988,FIND("//",A1988)+2),2000),"/"),A1988))</f>
        <v/>
      </c>
      <c r="H1988">
        <f>IF(G1988="","",IFERROR(LEFT(SUBSTITUTE(G1988,"#","?"),FIND("?",SUBSTITUTE(G1988,"#","?"))-1),G1988))</f>
        <v/>
      </c>
      <c r="I1988">
        <f>IF(H1988="","",LOWER(IF(AND(LEN(H1988)&gt;1,RIGHT(H1988,1)="/"),LEFT(H1988,LEN(H1988)-1),H1988)))</f>
        <v/>
      </c>
      <c r="J1988">
        <f>IF(I1988="","",IFERROR(N(INDEX($A1988:$E1988,1,Rules!$H$16)),0))</f>
        <v/>
      </c>
      <c r="K1988">
        <f>IF(I1988="","",IFERROR(N(INDEX($A1988:$E1988,1,Rules!$H$17)),0))</f>
        <v/>
      </c>
      <c r="L1988">
        <f>IF(I1988="","",IFERROR(N(INDEX($A1988:$E1988,1,Rules!$H$18))*K1988,0))</f>
        <v/>
      </c>
      <c r="M1988">
        <f>IF(I1988="","",IF(COUNTIF(Crawl!$EC$2:$EC$2001,I1988)&gt;0,"Yes","No"))</f>
        <v/>
      </c>
    </row>
    <row r="1989">
      <c r="G1989">
        <f>IF(A1989="","",IF(LEFT(A1989,4)="http",IFERROR(MID(A1989,FIND("/",A1989,FIND("//",A1989)+2),2000),"/"),A1989))</f>
        <v/>
      </c>
      <c r="H1989">
        <f>IF(G1989="","",IFERROR(LEFT(SUBSTITUTE(G1989,"#","?"),FIND("?",SUBSTITUTE(G1989,"#","?"))-1),G1989))</f>
        <v/>
      </c>
      <c r="I1989">
        <f>IF(H1989="","",LOWER(IF(AND(LEN(H1989)&gt;1,RIGHT(H1989,1)="/"),LEFT(H1989,LEN(H1989)-1),H1989)))</f>
        <v/>
      </c>
      <c r="J1989">
        <f>IF(I1989="","",IFERROR(N(INDEX($A1989:$E1989,1,Rules!$H$16)),0))</f>
        <v/>
      </c>
      <c r="K1989">
        <f>IF(I1989="","",IFERROR(N(INDEX($A1989:$E1989,1,Rules!$H$17)),0))</f>
        <v/>
      </c>
      <c r="L1989">
        <f>IF(I1989="","",IFERROR(N(INDEX($A1989:$E1989,1,Rules!$H$18))*K1989,0))</f>
        <v/>
      </c>
      <c r="M1989">
        <f>IF(I1989="","",IF(COUNTIF(Crawl!$EC$2:$EC$2001,I1989)&gt;0,"Yes","No"))</f>
        <v/>
      </c>
    </row>
    <row r="1990">
      <c r="G1990">
        <f>IF(A1990="","",IF(LEFT(A1990,4)="http",IFERROR(MID(A1990,FIND("/",A1990,FIND("//",A1990)+2),2000),"/"),A1990))</f>
        <v/>
      </c>
      <c r="H1990">
        <f>IF(G1990="","",IFERROR(LEFT(SUBSTITUTE(G1990,"#","?"),FIND("?",SUBSTITUTE(G1990,"#","?"))-1),G1990))</f>
        <v/>
      </c>
      <c r="I1990">
        <f>IF(H1990="","",LOWER(IF(AND(LEN(H1990)&gt;1,RIGHT(H1990,1)="/"),LEFT(H1990,LEN(H1990)-1),H1990)))</f>
        <v/>
      </c>
      <c r="J1990">
        <f>IF(I1990="","",IFERROR(N(INDEX($A1990:$E1990,1,Rules!$H$16)),0))</f>
        <v/>
      </c>
      <c r="K1990">
        <f>IF(I1990="","",IFERROR(N(INDEX($A1990:$E1990,1,Rules!$H$17)),0))</f>
        <v/>
      </c>
      <c r="L1990">
        <f>IF(I1990="","",IFERROR(N(INDEX($A1990:$E1990,1,Rules!$H$18))*K1990,0))</f>
        <v/>
      </c>
      <c r="M1990">
        <f>IF(I1990="","",IF(COUNTIF(Crawl!$EC$2:$EC$2001,I1990)&gt;0,"Yes","No"))</f>
        <v/>
      </c>
    </row>
    <row r="1991">
      <c r="G1991">
        <f>IF(A1991="","",IF(LEFT(A1991,4)="http",IFERROR(MID(A1991,FIND("/",A1991,FIND("//",A1991)+2),2000),"/"),A1991))</f>
        <v/>
      </c>
      <c r="H1991">
        <f>IF(G1991="","",IFERROR(LEFT(SUBSTITUTE(G1991,"#","?"),FIND("?",SUBSTITUTE(G1991,"#","?"))-1),G1991))</f>
        <v/>
      </c>
      <c r="I1991">
        <f>IF(H1991="","",LOWER(IF(AND(LEN(H1991)&gt;1,RIGHT(H1991,1)="/"),LEFT(H1991,LEN(H1991)-1),H1991)))</f>
        <v/>
      </c>
      <c r="J1991">
        <f>IF(I1991="","",IFERROR(N(INDEX($A1991:$E1991,1,Rules!$H$16)),0))</f>
        <v/>
      </c>
      <c r="K1991">
        <f>IF(I1991="","",IFERROR(N(INDEX($A1991:$E1991,1,Rules!$H$17)),0))</f>
        <v/>
      </c>
      <c r="L1991">
        <f>IF(I1991="","",IFERROR(N(INDEX($A1991:$E1991,1,Rules!$H$18))*K1991,0))</f>
        <v/>
      </c>
      <c r="M1991">
        <f>IF(I1991="","",IF(COUNTIF(Crawl!$EC$2:$EC$2001,I1991)&gt;0,"Yes","No"))</f>
        <v/>
      </c>
    </row>
    <row r="1992">
      <c r="G1992">
        <f>IF(A1992="","",IF(LEFT(A1992,4)="http",IFERROR(MID(A1992,FIND("/",A1992,FIND("//",A1992)+2),2000),"/"),A1992))</f>
        <v/>
      </c>
      <c r="H1992">
        <f>IF(G1992="","",IFERROR(LEFT(SUBSTITUTE(G1992,"#","?"),FIND("?",SUBSTITUTE(G1992,"#","?"))-1),G1992))</f>
        <v/>
      </c>
      <c r="I1992">
        <f>IF(H1992="","",LOWER(IF(AND(LEN(H1992)&gt;1,RIGHT(H1992,1)="/"),LEFT(H1992,LEN(H1992)-1),H1992)))</f>
        <v/>
      </c>
      <c r="J1992">
        <f>IF(I1992="","",IFERROR(N(INDEX($A1992:$E1992,1,Rules!$H$16)),0))</f>
        <v/>
      </c>
      <c r="K1992">
        <f>IF(I1992="","",IFERROR(N(INDEX($A1992:$E1992,1,Rules!$H$17)),0))</f>
        <v/>
      </c>
      <c r="L1992">
        <f>IF(I1992="","",IFERROR(N(INDEX($A1992:$E1992,1,Rules!$H$18))*K1992,0))</f>
        <v/>
      </c>
      <c r="M1992">
        <f>IF(I1992="","",IF(COUNTIF(Crawl!$EC$2:$EC$2001,I1992)&gt;0,"Yes","No"))</f>
        <v/>
      </c>
    </row>
    <row r="1993">
      <c r="G1993">
        <f>IF(A1993="","",IF(LEFT(A1993,4)="http",IFERROR(MID(A1993,FIND("/",A1993,FIND("//",A1993)+2),2000),"/"),A1993))</f>
        <v/>
      </c>
      <c r="H1993">
        <f>IF(G1993="","",IFERROR(LEFT(SUBSTITUTE(G1993,"#","?"),FIND("?",SUBSTITUTE(G1993,"#","?"))-1),G1993))</f>
        <v/>
      </c>
      <c r="I1993">
        <f>IF(H1993="","",LOWER(IF(AND(LEN(H1993)&gt;1,RIGHT(H1993,1)="/"),LEFT(H1993,LEN(H1993)-1),H1993)))</f>
        <v/>
      </c>
      <c r="J1993">
        <f>IF(I1993="","",IFERROR(N(INDEX($A1993:$E1993,1,Rules!$H$16)),0))</f>
        <v/>
      </c>
      <c r="K1993">
        <f>IF(I1993="","",IFERROR(N(INDEX($A1993:$E1993,1,Rules!$H$17)),0))</f>
        <v/>
      </c>
      <c r="L1993">
        <f>IF(I1993="","",IFERROR(N(INDEX($A1993:$E1993,1,Rules!$H$18))*K1993,0))</f>
        <v/>
      </c>
      <c r="M1993">
        <f>IF(I1993="","",IF(COUNTIF(Crawl!$EC$2:$EC$2001,I1993)&gt;0,"Yes","No"))</f>
        <v/>
      </c>
    </row>
    <row r="1994">
      <c r="G1994">
        <f>IF(A1994="","",IF(LEFT(A1994,4)="http",IFERROR(MID(A1994,FIND("/",A1994,FIND("//",A1994)+2),2000),"/"),A1994))</f>
        <v/>
      </c>
      <c r="H1994">
        <f>IF(G1994="","",IFERROR(LEFT(SUBSTITUTE(G1994,"#","?"),FIND("?",SUBSTITUTE(G1994,"#","?"))-1),G1994))</f>
        <v/>
      </c>
      <c r="I1994">
        <f>IF(H1994="","",LOWER(IF(AND(LEN(H1994)&gt;1,RIGHT(H1994,1)="/"),LEFT(H1994,LEN(H1994)-1),H1994)))</f>
        <v/>
      </c>
      <c r="J1994">
        <f>IF(I1994="","",IFERROR(N(INDEX($A1994:$E1994,1,Rules!$H$16)),0))</f>
        <v/>
      </c>
      <c r="K1994">
        <f>IF(I1994="","",IFERROR(N(INDEX($A1994:$E1994,1,Rules!$H$17)),0))</f>
        <v/>
      </c>
      <c r="L1994">
        <f>IF(I1994="","",IFERROR(N(INDEX($A1994:$E1994,1,Rules!$H$18))*K1994,0))</f>
        <v/>
      </c>
      <c r="M1994">
        <f>IF(I1994="","",IF(COUNTIF(Crawl!$EC$2:$EC$2001,I1994)&gt;0,"Yes","No"))</f>
        <v/>
      </c>
    </row>
    <row r="1995">
      <c r="G1995">
        <f>IF(A1995="","",IF(LEFT(A1995,4)="http",IFERROR(MID(A1995,FIND("/",A1995,FIND("//",A1995)+2),2000),"/"),A1995))</f>
        <v/>
      </c>
      <c r="H1995">
        <f>IF(G1995="","",IFERROR(LEFT(SUBSTITUTE(G1995,"#","?"),FIND("?",SUBSTITUTE(G1995,"#","?"))-1),G1995))</f>
        <v/>
      </c>
      <c r="I1995">
        <f>IF(H1995="","",LOWER(IF(AND(LEN(H1995)&gt;1,RIGHT(H1995,1)="/"),LEFT(H1995,LEN(H1995)-1),H1995)))</f>
        <v/>
      </c>
      <c r="J1995">
        <f>IF(I1995="","",IFERROR(N(INDEX($A1995:$E1995,1,Rules!$H$16)),0))</f>
        <v/>
      </c>
      <c r="K1995">
        <f>IF(I1995="","",IFERROR(N(INDEX($A1995:$E1995,1,Rules!$H$17)),0))</f>
        <v/>
      </c>
      <c r="L1995">
        <f>IF(I1995="","",IFERROR(N(INDEX($A1995:$E1995,1,Rules!$H$18))*K1995,0))</f>
        <v/>
      </c>
      <c r="M1995">
        <f>IF(I1995="","",IF(COUNTIF(Crawl!$EC$2:$EC$2001,I1995)&gt;0,"Yes","No"))</f>
        <v/>
      </c>
    </row>
    <row r="1996">
      <c r="G1996">
        <f>IF(A1996="","",IF(LEFT(A1996,4)="http",IFERROR(MID(A1996,FIND("/",A1996,FIND("//",A1996)+2),2000),"/"),A1996))</f>
        <v/>
      </c>
      <c r="H1996">
        <f>IF(G1996="","",IFERROR(LEFT(SUBSTITUTE(G1996,"#","?"),FIND("?",SUBSTITUTE(G1996,"#","?"))-1),G1996))</f>
        <v/>
      </c>
      <c r="I1996">
        <f>IF(H1996="","",LOWER(IF(AND(LEN(H1996)&gt;1,RIGHT(H1996,1)="/"),LEFT(H1996,LEN(H1996)-1),H1996)))</f>
        <v/>
      </c>
      <c r="J1996">
        <f>IF(I1996="","",IFERROR(N(INDEX($A1996:$E1996,1,Rules!$H$16)),0))</f>
        <v/>
      </c>
      <c r="K1996">
        <f>IF(I1996="","",IFERROR(N(INDEX($A1996:$E1996,1,Rules!$H$17)),0))</f>
        <v/>
      </c>
      <c r="L1996">
        <f>IF(I1996="","",IFERROR(N(INDEX($A1996:$E1996,1,Rules!$H$18))*K1996,0))</f>
        <v/>
      </c>
      <c r="M1996">
        <f>IF(I1996="","",IF(COUNTIF(Crawl!$EC$2:$EC$2001,I1996)&gt;0,"Yes","No"))</f>
        <v/>
      </c>
    </row>
    <row r="1997">
      <c r="G1997">
        <f>IF(A1997="","",IF(LEFT(A1997,4)="http",IFERROR(MID(A1997,FIND("/",A1997,FIND("//",A1997)+2),2000),"/"),A1997))</f>
        <v/>
      </c>
      <c r="H1997">
        <f>IF(G1997="","",IFERROR(LEFT(SUBSTITUTE(G1997,"#","?"),FIND("?",SUBSTITUTE(G1997,"#","?"))-1),G1997))</f>
        <v/>
      </c>
      <c r="I1997">
        <f>IF(H1997="","",LOWER(IF(AND(LEN(H1997)&gt;1,RIGHT(H1997,1)="/"),LEFT(H1997,LEN(H1997)-1),H1997)))</f>
        <v/>
      </c>
      <c r="J1997">
        <f>IF(I1997="","",IFERROR(N(INDEX($A1997:$E1997,1,Rules!$H$16)),0))</f>
        <v/>
      </c>
      <c r="K1997">
        <f>IF(I1997="","",IFERROR(N(INDEX($A1997:$E1997,1,Rules!$H$17)),0))</f>
        <v/>
      </c>
      <c r="L1997">
        <f>IF(I1997="","",IFERROR(N(INDEX($A1997:$E1997,1,Rules!$H$18))*K1997,0))</f>
        <v/>
      </c>
      <c r="M1997">
        <f>IF(I1997="","",IF(COUNTIF(Crawl!$EC$2:$EC$2001,I1997)&gt;0,"Yes","No"))</f>
        <v/>
      </c>
    </row>
    <row r="1998">
      <c r="G1998">
        <f>IF(A1998="","",IF(LEFT(A1998,4)="http",IFERROR(MID(A1998,FIND("/",A1998,FIND("//",A1998)+2),2000),"/"),A1998))</f>
        <v/>
      </c>
      <c r="H1998">
        <f>IF(G1998="","",IFERROR(LEFT(SUBSTITUTE(G1998,"#","?"),FIND("?",SUBSTITUTE(G1998,"#","?"))-1),G1998))</f>
        <v/>
      </c>
      <c r="I1998">
        <f>IF(H1998="","",LOWER(IF(AND(LEN(H1998)&gt;1,RIGHT(H1998,1)="/"),LEFT(H1998,LEN(H1998)-1),H1998)))</f>
        <v/>
      </c>
      <c r="J1998">
        <f>IF(I1998="","",IFERROR(N(INDEX($A1998:$E1998,1,Rules!$H$16)),0))</f>
        <v/>
      </c>
      <c r="K1998">
        <f>IF(I1998="","",IFERROR(N(INDEX($A1998:$E1998,1,Rules!$H$17)),0))</f>
        <v/>
      </c>
      <c r="L1998">
        <f>IF(I1998="","",IFERROR(N(INDEX($A1998:$E1998,1,Rules!$H$18))*K1998,0))</f>
        <v/>
      </c>
      <c r="M1998">
        <f>IF(I1998="","",IF(COUNTIF(Crawl!$EC$2:$EC$2001,I1998)&gt;0,"Yes","No"))</f>
        <v/>
      </c>
    </row>
    <row r="1999">
      <c r="G1999">
        <f>IF(A1999="","",IF(LEFT(A1999,4)="http",IFERROR(MID(A1999,FIND("/",A1999,FIND("//",A1999)+2),2000),"/"),A1999))</f>
        <v/>
      </c>
      <c r="H1999">
        <f>IF(G1999="","",IFERROR(LEFT(SUBSTITUTE(G1999,"#","?"),FIND("?",SUBSTITUTE(G1999,"#","?"))-1),G1999))</f>
        <v/>
      </c>
      <c r="I1999">
        <f>IF(H1999="","",LOWER(IF(AND(LEN(H1999)&gt;1,RIGHT(H1999,1)="/"),LEFT(H1999,LEN(H1999)-1),H1999)))</f>
        <v/>
      </c>
      <c r="J1999">
        <f>IF(I1999="","",IFERROR(N(INDEX($A1999:$E1999,1,Rules!$H$16)),0))</f>
        <v/>
      </c>
      <c r="K1999">
        <f>IF(I1999="","",IFERROR(N(INDEX($A1999:$E1999,1,Rules!$H$17)),0))</f>
        <v/>
      </c>
      <c r="L1999">
        <f>IF(I1999="","",IFERROR(N(INDEX($A1999:$E1999,1,Rules!$H$18))*K1999,0))</f>
        <v/>
      </c>
      <c r="M1999">
        <f>IF(I1999="","",IF(COUNTIF(Crawl!$EC$2:$EC$2001,I1999)&gt;0,"Yes","No"))</f>
        <v/>
      </c>
    </row>
    <row r="2000">
      <c r="G2000">
        <f>IF(A2000="","",IF(LEFT(A2000,4)="http",IFERROR(MID(A2000,FIND("/",A2000,FIND("//",A2000)+2),2000),"/"),A2000))</f>
        <v/>
      </c>
      <c r="H2000">
        <f>IF(G2000="","",IFERROR(LEFT(SUBSTITUTE(G2000,"#","?"),FIND("?",SUBSTITUTE(G2000,"#","?"))-1),G2000))</f>
        <v/>
      </c>
      <c r="I2000">
        <f>IF(H2000="","",LOWER(IF(AND(LEN(H2000)&gt;1,RIGHT(H2000,1)="/"),LEFT(H2000,LEN(H2000)-1),H2000)))</f>
        <v/>
      </c>
      <c r="J2000">
        <f>IF(I2000="","",IFERROR(N(INDEX($A2000:$E2000,1,Rules!$H$16)),0))</f>
        <v/>
      </c>
      <c r="K2000">
        <f>IF(I2000="","",IFERROR(N(INDEX($A2000:$E2000,1,Rules!$H$17)),0))</f>
        <v/>
      </c>
      <c r="L2000">
        <f>IF(I2000="","",IFERROR(N(INDEX($A2000:$E2000,1,Rules!$H$18))*K2000,0))</f>
        <v/>
      </c>
      <c r="M2000">
        <f>IF(I2000="","",IF(COUNTIF(Crawl!$EC$2:$EC$2001,I2000)&gt;0,"Yes","No"))</f>
        <v/>
      </c>
    </row>
    <row r="2001">
      <c r="G2001">
        <f>IF(A2001="","",IF(LEFT(A2001,4)="http",IFERROR(MID(A2001,FIND("/",A2001,FIND("//",A2001)+2),2000),"/"),A2001))</f>
        <v/>
      </c>
      <c r="H2001">
        <f>IF(G2001="","",IFERROR(LEFT(SUBSTITUTE(G2001,"#","?"),FIND("?",SUBSTITUTE(G2001,"#","?"))-1),G2001))</f>
        <v/>
      </c>
      <c r="I2001">
        <f>IF(H2001="","",LOWER(IF(AND(LEN(H2001)&gt;1,RIGHT(H2001,1)="/"),LEFT(H2001,LEN(H2001)-1),H2001)))</f>
        <v/>
      </c>
      <c r="J2001">
        <f>IF(I2001="","",IFERROR(N(INDEX($A2001:$E2001,1,Rules!$H$16)),0))</f>
        <v/>
      </c>
      <c r="K2001">
        <f>IF(I2001="","",IFERROR(N(INDEX($A2001:$E2001,1,Rules!$H$17)),0))</f>
        <v/>
      </c>
      <c r="L2001">
        <f>IF(I2001="","",IFERROR(N(INDEX($A2001:$E2001,1,Rules!$H$18))*K2001,0))</f>
        <v/>
      </c>
      <c r="M2001">
        <f>IF(I2001="","",IF(COUNTIF(Crawl!$EC$2:$EC$2001,I2001)&gt;0,"Yes","No"))</f>
        <v/>
      </c>
    </row>
  </sheetData>
  <conditionalFormatting sqref="A2:E2001">
    <cfRule type="expression" priority="1" dxfId="0">
      <formula>AND($A2&lt;&gt;"",MOD(ROW(),2)=0)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3" customWidth="1" min="12" max="12"/>
    <col width="30" customWidth="1" min="13" max="13"/>
    <col width="30" customWidth="1" min="14" max="14"/>
    <col width="30" customWidth="1" min="15" max="15"/>
    <col width="11" customWidth="1" min="16" max="16"/>
    <col width="14" customWidth="1" min="17" max="17"/>
    <col width="11" customWidth="1" min="18" max="18"/>
  </cols>
  <sheetData>
    <row r="1" ht="34" customHeight="1">
      <c r="A1" s="18" t="inlineStr">
        <is>
          <t>Landing page + query string</t>
        </is>
      </c>
      <c r="B1" s="18" t="inlineStr">
        <is>
          <t>Sessions</t>
        </is>
      </c>
      <c r="C1" s="18" t="inlineStr">
        <is>
          <t>Active users</t>
        </is>
      </c>
      <c r="D1" s="18" t="inlineStr">
        <is>
          <t>New users</t>
        </is>
      </c>
      <c r="E1" s="18" t="inlineStr">
        <is>
          <t>Average engagement time per session</t>
        </is>
      </c>
      <c r="F1" s="18" t="inlineStr">
        <is>
          <t>Key events</t>
        </is>
      </c>
      <c r="G1" s="18" t="inlineStr">
        <is>
          <t>Total revenue</t>
        </is>
      </c>
      <c r="M1" s="31" t="inlineStr">
        <is>
          <t>Path (helper)</t>
        </is>
      </c>
      <c r="N1" s="31" t="inlineStr">
        <is>
          <t>Path, no query (helper)</t>
        </is>
      </c>
      <c r="O1" s="31" t="inlineStr">
        <is>
          <t>Key (helper)</t>
        </is>
      </c>
      <c r="P1" s="31" t="inlineStr">
        <is>
          <t>Sessions (helper)</t>
        </is>
      </c>
      <c r="Q1" s="31" t="inlineStr">
        <is>
          <t>Engagement seconds (helper)</t>
        </is>
      </c>
      <c r="R1" s="31" t="inlineStr">
        <is>
          <t>Key events (helper)</t>
        </is>
      </c>
    </row>
    <row r="2">
      <c r="A2" t="inlineStr">
        <is>
          <t>/</t>
        </is>
      </c>
      <c r="B2" t="n">
        <v>2610</v>
      </c>
      <c r="C2" t="n">
        <v>2088</v>
      </c>
      <c r="D2" t="n">
        <v>1566</v>
      </c>
      <c r="E2" t="n">
        <v>48.2</v>
      </c>
      <c r="F2" t="n">
        <v>61</v>
      </c>
      <c r="G2" t="n">
        <v>0</v>
      </c>
      <c r="M2">
        <f>IF(A2="","",IF(LEFT(A2,4)="http",IFERROR(MID(A2,FIND("/",A2,FIND("//",A2)+2),2000),"/"),A2))</f>
        <v/>
      </c>
      <c r="N2">
        <f>IF(M2="","",IFERROR(LEFT(SUBSTITUTE(M2,"#","?"),FIND("?",SUBSTITUTE(M2,"#","?"))-1),M2))</f>
        <v/>
      </c>
      <c r="O2">
        <f>IF(N2="","",LOWER(IF(AND(LEN(N2)&gt;1,RIGHT(N2,1)="/"),LEFT(N2,LEN(N2)-1),N2)))</f>
        <v/>
      </c>
      <c r="P2">
        <f>IF(O2="","",IFERROR(N(INDEX($A2:$K2,1,Rules!$H$20)),0))</f>
        <v/>
      </c>
      <c r="Q2">
        <f>IF(O2="","",IFERROR(P2*N(INDEX($A2:$K2,1,Rules!$H$21)),0))</f>
        <v/>
      </c>
      <c r="R2">
        <f>IF(O2="","",IFERROR(N(INDEX($A2:$K2,1,Rules!$H$22)),0))</f>
        <v/>
      </c>
    </row>
    <row r="3">
      <c r="A3" t="inlineStr">
        <is>
          <t>/trail-running-shoes/</t>
        </is>
      </c>
      <c r="B3" t="n">
        <v>1330</v>
      </c>
      <c r="C3" t="n">
        <v>1064</v>
      </c>
      <c r="D3" t="n">
        <v>798</v>
      </c>
      <c r="E3" t="n">
        <v>41</v>
      </c>
      <c r="F3" t="n">
        <v>34</v>
      </c>
      <c r="G3" t="n">
        <v>0</v>
      </c>
      <c r="M3">
        <f>IF(A3="","",IF(LEFT(A3,4)="http",IFERROR(MID(A3,FIND("/",A3,FIND("//",A3)+2),2000),"/"),A3))</f>
        <v/>
      </c>
      <c r="N3">
        <f>IF(M3="","",IFERROR(LEFT(SUBSTITUTE(M3,"#","?"),FIND("?",SUBSTITUTE(M3,"#","?"))-1),M3))</f>
        <v/>
      </c>
      <c r="O3">
        <f>IF(N3="","",LOWER(IF(AND(LEN(N3)&gt;1,RIGHT(N3,1)="/"),LEFT(N3,LEN(N3)-1),N3)))</f>
        <v/>
      </c>
      <c r="P3">
        <f>IF(O3="","",IFERROR(N(INDEX($A3:$K3,1,Rules!$H$20)),0))</f>
        <v/>
      </c>
      <c r="Q3">
        <f>IF(O3="","",IFERROR(P3*N(INDEX($A3:$K3,1,Rules!$H$21)),0))</f>
        <v/>
      </c>
      <c r="R3">
        <f>IF(O3="","",IFERROR(N(INDEX($A3:$K3,1,Rules!$H$22)),0))</f>
        <v/>
      </c>
    </row>
    <row r="4">
      <c r="A4" t="inlineStr">
        <is>
          <t>/trail-running-shoes/?utm_source=newsletter&amp;utm_medium=email</t>
        </is>
      </c>
      <c r="B4" t="n">
        <v>120</v>
      </c>
      <c r="C4" t="n">
        <v>101</v>
      </c>
      <c r="D4" t="n">
        <v>30</v>
      </c>
      <c r="E4" t="n">
        <v>41</v>
      </c>
      <c r="F4" t="n">
        <v>3</v>
      </c>
      <c r="G4" t="n">
        <v>0</v>
      </c>
      <c r="M4">
        <f>IF(A4="","",IF(LEFT(A4,4)="http",IFERROR(MID(A4,FIND("/",A4,FIND("//",A4)+2),2000),"/"),A4))</f>
        <v/>
      </c>
      <c r="N4">
        <f>IF(M4="","",IFERROR(LEFT(SUBSTITUTE(M4,"#","?"),FIND("?",SUBSTITUTE(M4,"#","?"))-1),M4))</f>
        <v/>
      </c>
      <c r="O4">
        <f>IF(N4="","",LOWER(IF(AND(LEN(N4)&gt;1,RIGHT(N4,1)="/"),LEFT(N4,LEN(N4)-1),N4)))</f>
        <v/>
      </c>
      <c r="P4">
        <f>IF(O4="","",IFERROR(N(INDEX($A4:$K4,1,Rules!$H$20)),0))</f>
        <v/>
      </c>
      <c r="Q4">
        <f>IF(O4="","",IFERROR(P4*N(INDEX($A4:$K4,1,Rules!$H$21)),0))</f>
        <v/>
      </c>
      <c r="R4">
        <f>IF(O4="","",IFERROR(N(INDEX($A4:$K4,1,Rules!$H$22)),0))</f>
        <v/>
      </c>
    </row>
    <row r="5">
      <c r="A5" t="inlineStr">
        <is>
          <t>/road-running-shoes/</t>
        </is>
      </c>
      <c r="B5" t="n">
        <v>980</v>
      </c>
      <c r="C5" t="n">
        <v>784</v>
      </c>
      <c r="D5" t="n">
        <v>588</v>
      </c>
      <c r="E5" t="n">
        <v>39.5</v>
      </c>
      <c r="F5" t="n">
        <v>30</v>
      </c>
      <c r="G5" t="n">
        <v>0</v>
      </c>
      <c r="M5">
        <f>IF(A5="","",IF(LEFT(A5,4)="http",IFERROR(MID(A5,FIND("/",A5,FIND("//",A5)+2),2000),"/"),A5))</f>
        <v/>
      </c>
      <c r="N5">
        <f>IF(M5="","",IFERROR(LEFT(SUBSTITUTE(M5,"#","?"),FIND("?",SUBSTITUTE(M5,"#","?"))-1),M5))</f>
        <v/>
      </c>
      <c r="O5">
        <f>IF(N5="","",LOWER(IF(AND(LEN(N5)&gt;1,RIGHT(N5,1)="/"),LEFT(N5,LEN(N5)-1),N5)))</f>
        <v/>
      </c>
      <c r="P5">
        <f>IF(O5="","",IFERROR(N(INDEX($A5:$K5,1,Rules!$H$20)),0))</f>
        <v/>
      </c>
      <c r="Q5">
        <f>IF(O5="","",IFERROR(P5*N(INDEX($A5:$K5,1,Rules!$H$21)),0))</f>
        <v/>
      </c>
      <c r="R5">
        <f>IF(O5="","",IFERROR(N(INDEX($A5:$K5,1,Rules!$H$22)),0))</f>
        <v/>
      </c>
    </row>
    <row r="6">
      <c r="A6" t="inlineStr">
        <is>
          <t>/blog/best-trail-running-shoes/</t>
        </is>
      </c>
      <c r="B6" t="n">
        <v>300</v>
      </c>
      <c r="C6" t="n">
        <v>240</v>
      </c>
      <c r="D6" t="n">
        <v>180</v>
      </c>
      <c r="E6" t="n">
        <v>71.3</v>
      </c>
      <c r="F6" t="n">
        <v>4</v>
      </c>
      <c r="G6" t="n">
        <v>0</v>
      </c>
      <c r="M6">
        <f>IF(A6="","",IF(LEFT(A6,4)="http",IFERROR(MID(A6,FIND("/",A6,FIND("//",A6)+2),2000),"/"),A6))</f>
        <v/>
      </c>
      <c r="N6">
        <f>IF(M6="","",IFERROR(LEFT(SUBSTITUTE(M6,"#","?"),FIND("?",SUBSTITUTE(M6,"#","?"))-1),M6))</f>
        <v/>
      </c>
      <c r="O6">
        <f>IF(N6="","",LOWER(IF(AND(LEN(N6)&gt;1,RIGHT(N6,1)="/"),LEFT(N6,LEN(N6)-1),N6)))</f>
        <v/>
      </c>
      <c r="P6">
        <f>IF(O6="","",IFERROR(N(INDEX($A6:$K6,1,Rules!$H$20)),0))</f>
        <v/>
      </c>
      <c r="Q6">
        <f>IF(O6="","",IFERROR(P6*N(INDEX($A6:$K6,1,Rules!$H$21)),0))</f>
        <v/>
      </c>
      <c r="R6">
        <f>IF(O6="","",IFERROR(N(INDEX($A6:$K6,1,Rules!$H$22)),0))</f>
        <v/>
      </c>
    </row>
    <row r="7">
      <c r="A7" t="inlineStr">
        <is>
          <t>/blog/trail-running-for-beginners/</t>
        </is>
      </c>
      <c r="B7" t="n">
        <v>70</v>
      </c>
      <c r="C7" t="n">
        <v>56</v>
      </c>
      <c r="D7" t="n">
        <v>42</v>
      </c>
      <c r="E7" t="n">
        <v>66</v>
      </c>
      <c r="F7" t="n">
        <v>0</v>
      </c>
      <c r="G7" t="n">
        <v>0</v>
      </c>
      <c r="M7">
        <f>IF(A7="","",IF(LEFT(A7,4)="http",IFERROR(MID(A7,FIND("/",A7,FIND("//",A7)+2),2000),"/"),A7))</f>
        <v/>
      </c>
      <c r="N7">
        <f>IF(M7="","",IFERROR(LEFT(SUBSTITUTE(M7,"#","?"),FIND("?",SUBSTITUTE(M7,"#","?"))-1),M7))</f>
        <v/>
      </c>
      <c r="O7">
        <f>IF(N7="","",LOWER(IF(AND(LEN(N7)&gt;1,RIGHT(N7,1)="/"),LEFT(N7,LEN(N7)-1),N7)))</f>
        <v/>
      </c>
      <c r="P7">
        <f>IF(O7="","",IFERROR(N(INDEX($A7:$K7,1,Rules!$H$20)),0))</f>
        <v/>
      </c>
      <c r="Q7">
        <f>IF(O7="","",IFERROR(P7*N(INDEX($A7:$K7,1,Rules!$H$21)),0))</f>
        <v/>
      </c>
      <c r="R7">
        <f>IF(O7="","",IFERROR(N(INDEX($A7:$K7,1,Rules!$H$22)),0))</f>
        <v/>
      </c>
    </row>
    <row r="8">
      <c r="A8" t="inlineStr">
        <is>
          <t>/blog/wide-feet-guide/</t>
        </is>
      </c>
      <c r="B8" t="n">
        <v>210</v>
      </c>
      <c r="C8" t="n">
        <v>168</v>
      </c>
      <c r="D8" t="n">
        <v>126</v>
      </c>
      <c r="E8" t="n">
        <v>83.09999999999999</v>
      </c>
      <c r="F8" t="n">
        <v>3</v>
      </c>
      <c r="G8" t="n">
        <v>0</v>
      </c>
      <c r="M8">
        <f>IF(A8="","",IF(LEFT(A8,4)="http",IFERROR(MID(A8,FIND("/",A8,FIND("//",A8)+2),2000),"/"),A8))</f>
        <v/>
      </c>
      <c r="N8">
        <f>IF(M8="","",IFERROR(LEFT(SUBSTITUTE(M8,"#","?"),FIND("?",SUBSTITUTE(M8,"#","?"))-1),M8))</f>
        <v/>
      </c>
      <c r="O8">
        <f>IF(N8="","",LOWER(IF(AND(LEN(N8)&gt;1,RIGHT(N8,1)="/"),LEFT(N8,LEN(N8)-1),N8)))</f>
        <v/>
      </c>
      <c r="P8">
        <f>IF(O8="","",IFERROR(N(INDEX($A8:$K8,1,Rules!$H$20)),0))</f>
        <v/>
      </c>
      <c r="Q8">
        <f>IF(O8="","",IFERROR(P8*N(INDEX($A8:$K8,1,Rules!$H$21)),0))</f>
        <v/>
      </c>
      <c r="R8">
        <f>IF(O8="","",IFERROR(N(INDEX($A8:$K8,1,Rules!$H$22)),0))</f>
        <v/>
      </c>
    </row>
    <row r="9">
      <c r="A9" t="inlineStr">
        <is>
          <t>/wide-fit-running-shoes/</t>
        </is>
      </c>
      <c r="B9" t="n">
        <v>520</v>
      </c>
      <c r="C9" t="n">
        <v>416</v>
      </c>
      <c r="D9" t="n">
        <v>312</v>
      </c>
      <c r="E9" t="n">
        <v>37.2</v>
      </c>
      <c r="F9" t="n">
        <v>19</v>
      </c>
      <c r="G9" t="n">
        <v>0</v>
      </c>
      <c r="M9">
        <f>IF(A9="","",IF(LEFT(A9,4)="http",IFERROR(MID(A9,FIND("/",A9,FIND("//",A9)+2),2000),"/"),A9))</f>
        <v/>
      </c>
      <c r="N9">
        <f>IF(M9="","",IFERROR(LEFT(SUBSTITUTE(M9,"#","?"),FIND("?",SUBSTITUTE(M9,"#","?"))-1),M9))</f>
        <v/>
      </c>
      <c r="O9">
        <f>IF(N9="","",LOWER(IF(AND(LEN(N9)&gt;1,RIGHT(N9,1)="/"),LEFT(N9,LEN(N9)-1),N9)))</f>
        <v/>
      </c>
      <c r="P9">
        <f>IF(O9="","",IFERROR(N(INDEX($A9:$K9,1,Rules!$H$20)),0))</f>
        <v/>
      </c>
      <c r="Q9">
        <f>IF(O9="","",IFERROR(P9*N(INDEX($A9:$K9,1,Rules!$H$21)),0))</f>
        <v/>
      </c>
      <c r="R9">
        <f>IF(O9="","",IFERROR(N(INDEX($A9:$K9,1,Rules!$H$22)),0))</f>
        <v/>
      </c>
    </row>
    <row r="10">
      <c r="A10" t="inlineStr">
        <is>
          <t>/blog/hoka-vs-brooks/</t>
        </is>
      </c>
      <c r="B10" t="n">
        <v>160</v>
      </c>
      <c r="C10" t="n">
        <v>128</v>
      </c>
      <c r="D10" t="n">
        <v>96</v>
      </c>
      <c r="E10" t="n">
        <v>75.40000000000001</v>
      </c>
      <c r="F10" t="n">
        <v>2</v>
      </c>
      <c r="G10" t="n">
        <v>0</v>
      </c>
      <c r="M10">
        <f>IF(A10="","",IF(LEFT(A10,4)="http",IFERROR(MID(A10,FIND("/",A10,FIND("//",A10)+2),2000),"/"),A10))</f>
        <v/>
      </c>
      <c r="N10">
        <f>IF(M10="","",IFERROR(LEFT(SUBSTITUTE(M10,"#","?"),FIND("?",SUBSTITUTE(M10,"#","?"))-1),M10))</f>
        <v/>
      </c>
      <c r="O10">
        <f>IF(N10="","",LOWER(IF(AND(LEN(N10)&gt;1,RIGHT(N10,1)="/"),LEFT(N10,LEN(N10)-1),N10)))</f>
        <v/>
      </c>
      <c r="P10">
        <f>IF(O10="","",IFERROR(N(INDEX($A10:$K10,1,Rules!$H$20)),0))</f>
        <v/>
      </c>
      <c r="Q10">
        <f>IF(O10="","",IFERROR(P10*N(INDEX($A10:$K10,1,Rules!$H$21)),0))</f>
        <v/>
      </c>
      <c r="R10">
        <f>IF(O10="","",IFERROR(N(INDEX($A10:$K10,1,Rules!$H$22)),0))</f>
        <v/>
      </c>
    </row>
    <row r="11">
      <c r="A11" t="inlineStr">
        <is>
          <t>/blog/hoka-vs-brooks-2023/</t>
        </is>
      </c>
      <c r="B11" t="n">
        <v>11</v>
      </c>
      <c r="C11" t="n">
        <v>8</v>
      </c>
      <c r="D11" t="n">
        <v>6</v>
      </c>
      <c r="E11" t="n">
        <v>51</v>
      </c>
      <c r="F11" t="n">
        <v>0</v>
      </c>
      <c r="G11" t="n">
        <v>0</v>
      </c>
      <c r="M11">
        <f>IF(A11="","",IF(LEFT(A11,4)="http",IFERROR(MID(A11,FIND("/",A11,FIND("//",A11)+2),2000),"/"),A11))</f>
        <v/>
      </c>
      <c r="N11">
        <f>IF(M11="","",IFERROR(LEFT(SUBSTITUTE(M11,"#","?"),FIND("?",SUBSTITUTE(M11,"#","?"))-1),M11))</f>
        <v/>
      </c>
      <c r="O11">
        <f>IF(N11="","",LOWER(IF(AND(LEN(N11)&gt;1,RIGHT(N11,1)="/"),LEFT(N11,LEN(N11)-1),N11)))</f>
        <v/>
      </c>
      <c r="P11">
        <f>IF(O11="","",IFERROR(N(INDEX($A11:$K11,1,Rules!$H$20)),0))</f>
        <v/>
      </c>
      <c r="Q11">
        <f>IF(O11="","",IFERROR(P11*N(INDEX($A11:$K11,1,Rules!$H$21)),0))</f>
        <v/>
      </c>
      <c r="R11">
        <f>IF(O11="","",IFERROR(N(INDEX($A11:$K11,1,Rules!$H$22)),0))</f>
        <v/>
      </c>
    </row>
    <row r="12">
      <c r="A12" t="inlineStr">
        <is>
          <t>/blog/best-marathon-shoes-2022/</t>
        </is>
      </c>
      <c r="B12" t="n">
        <v>6</v>
      </c>
      <c r="C12" t="n">
        <v>4</v>
      </c>
      <c r="D12" t="n">
        <v>3</v>
      </c>
      <c r="E12" t="n">
        <v>22</v>
      </c>
      <c r="F12" t="n">
        <v>0</v>
      </c>
      <c r="G12" t="n">
        <v>0</v>
      </c>
      <c r="M12">
        <f>IF(A12="","",IF(LEFT(A12,4)="http",IFERROR(MID(A12,FIND("/",A12,FIND("//",A12)+2),2000),"/"),A12))</f>
        <v/>
      </c>
      <c r="N12">
        <f>IF(M12="","",IFERROR(LEFT(SUBSTITUTE(M12,"#","?"),FIND("?",SUBSTITUTE(M12,"#","?"))-1),M12))</f>
        <v/>
      </c>
      <c r="O12">
        <f>IF(N12="","",LOWER(IF(AND(LEN(N12)&gt;1,RIGHT(N12,1)="/"),LEFT(N12,LEN(N12)-1),N12)))</f>
        <v/>
      </c>
      <c r="P12">
        <f>IF(O12="","",IFERROR(N(INDEX($A12:$K12,1,Rules!$H$20)),0))</f>
        <v/>
      </c>
      <c r="Q12">
        <f>IF(O12="","",IFERROR(P12*N(INDEX($A12:$K12,1,Rules!$H$21)),0))</f>
        <v/>
      </c>
      <c r="R12">
        <f>IF(O12="","",IFERROR(N(INDEX($A12:$K12,1,Rules!$H$22)),0))</f>
        <v/>
      </c>
    </row>
    <row r="13">
      <c r="A13" t="inlineStr">
        <is>
          <t>/marathon-running-shoes/</t>
        </is>
      </c>
      <c r="B13" t="n">
        <v>430</v>
      </c>
      <c r="C13" t="n">
        <v>344</v>
      </c>
      <c r="D13" t="n">
        <v>258</v>
      </c>
      <c r="E13" t="n">
        <v>36</v>
      </c>
      <c r="F13" t="n">
        <v>21</v>
      </c>
      <c r="G13" t="n">
        <v>0</v>
      </c>
      <c r="M13">
        <f>IF(A13="","",IF(LEFT(A13,4)="http",IFERROR(MID(A13,FIND("/",A13,FIND("//",A13)+2),2000),"/"),A13))</f>
        <v/>
      </c>
      <c r="N13">
        <f>IF(M13="","",IFERROR(LEFT(SUBSTITUTE(M13,"#","?"),FIND("?",SUBSTITUTE(M13,"#","?"))-1),M13))</f>
        <v/>
      </c>
      <c r="O13">
        <f>IF(N13="","",LOWER(IF(AND(LEN(N13)&gt;1,RIGHT(N13,1)="/"),LEFT(N13,LEN(N13)-1),N13)))</f>
        <v/>
      </c>
      <c r="P13">
        <f>IF(O13="","",IFERROR(N(INDEX($A13:$K13,1,Rules!$H$20)),0))</f>
        <v/>
      </c>
      <c r="Q13">
        <f>IF(O13="","",IFERROR(P13*N(INDEX($A13:$K13,1,Rules!$H$21)),0))</f>
        <v/>
      </c>
      <c r="R13">
        <f>IF(O13="","",IFERROR(N(INDEX($A13:$K13,1,Rules!$H$22)),0))</f>
        <v/>
      </c>
    </row>
    <row r="14">
      <c r="A14" t="inlineStr">
        <is>
          <t>/blog/running-shoe-sizing-chart/</t>
        </is>
      </c>
      <c r="B14" t="n">
        <v>44</v>
      </c>
      <c r="C14" t="n">
        <v>35</v>
      </c>
      <c r="D14" t="n">
        <v>26</v>
      </c>
      <c r="E14" t="n">
        <v>58</v>
      </c>
      <c r="F14" t="n">
        <v>1</v>
      </c>
      <c r="G14" t="n">
        <v>0</v>
      </c>
      <c r="M14">
        <f>IF(A14="","",IF(LEFT(A14,4)="http",IFERROR(MID(A14,FIND("/",A14,FIND("//",A14)+2),2000),"/"),A14))</f>
        <v/>
      </c>
      <c r="N14">
        <f>IF(M14="","",IFERROR(LEFT(SUBSTITUTE(M14,"#","?"),FIND("?",SUBSTITUTE(M14,"#","?"))-1),M14))</f>
        <v/>
      </c>
      <c r="O14">
        <f>IF(N14="","",LOWER(IF(AND(LEN(N14)&gt;1,RIGHT(N14,1)="/"),LEFT(N14,LEN(N14)-1),N14)))</f>
        <v/>
      </c>
      <c r="P14">
        <f>IF(O14="","",IFERROR(N(INDEX($A14:$K14,1,Rules!$H$20)),0))</f>
        <v/>
      </c>
      <c r="Q14">
        <f>IF(O14="","",IFERROR(P14*N(INDEX($A14:$K14,1,Rules!$H$21)),0))</f>
        <v/>
      </c>
      <c r="R14">
        <f>IF(O14="","",IFERROR(N(INDEX($A14:$K14,1,Rules!$H$22)),0))</f>
        <v/>
      </c>
    </row>
    <row r="15">
      <c r="A15" t="inlineStr">
        <is>
          <t>/blog/london-store-opening-2019/</t>
        </is>
      </c>
      <c r="B15" t="n">
        <v>3</v>
      </c>
      <c r="C15" t="n">
        <v>2</v>
      </c>
      <c r="D15" t="n">
        <v>1</v>
      </c>
      <c r="E15" t="n">
        <v>12</v>
      </c>
      <c r="F15" t="n">
        <v>0</v>
      </c>
      <c r="G15" t="n">
        <v>0</v>
      </c>
      <c r="M15">
        <f>IF(A15="","",IF(LEFT(A15,4)="http",IFERROR(MID(A15,FIND("/",A15,FIND("//",A15)+2),2000),"/"),A15))</f>
        <v/>
      </c>
      <c r="N15">
        <f>IF(M15="","",IFERROR(LEFT(SUBSTITUTE(M15,"#","?"),FIND("?",SUBSTITUTE(M15,"#","?"))-1),M15))</f>
        <v/>
      </c>
      <c r="O15">
        <f>IF(N15="","",LOWER(IF(AND(LEN(N15)&gt;1,RIGHT(N15,1)="/"),LEFT(N15,LEN(N15)-1),N15)))</f>
        <v/>
      </c>
      <c r="P15">
        <f>IF(O15="","",IFERROR(N(INDEX($A15:$K15,1,Rules!$H$20)),0))</f>
        <v/>
      </c>
      <c r="Q15">
        <f>IF(O15="","",IFERROR(P15*N(INDEX($A15:$K15,1,Rules!$H$21)),0))</f>
        <v/>
      </c>
      <c r="R15">
        <f>IF(O15="","",IFERROR(N(INDEX($A15:$K15,1,Rules!$H$22)),0))</f>
        <v/>
      </c>
    </row>
    <row r="16">
      <c r="A16" t="inlineStr">
        <is>
          <t>/blog/staff-picks-may-2020/</t>
        </is>
      </c>
      <c r="B16" t="n">
        <v>2</v>
      </c>
      <c r="C16" t="n">
        <v>1</v>
      </c>
      <c r="D16" t="n">
        <v>1</v>
      </c>
      <c r="E16" t="n">
        <v>9</v>
      </c>
      <c r="F16" t="n">
        <v>0</v>
      </c>
      <c r="G16" t="n">
        <v>0</v>
      </c>
      <c r="M16">
        <f>IF(A16="","",IF(LEFT(A16,4)="http",IFERROR(MID(A16,FIND("/",A16,FIND("//",A16)+2),2000),"/"),A16))</f>
        <v/>
      </c>
      <c r="N16">
        <f>IF(M16="","",IFERROR(LEFT(SUBSTITUTE(M16,"#","?"),FIND("?",SUBSTITUTE(M16,"#","?"))-1),M16))</f>
        <v/>
      </c>
      <c r="O16">
        <f>IF(N16="","",LOWER(IF(AND(LEN(N16)&gt;1,RIGHT(N16,1)="/"),LEFT(N16,LEN(N16)-1),N16)))</f>
        <v/>
      </c>
      <c r="P16">
        <f>IF(O16="","",IFERROR(N(INDEX($A16:$K16,1,Rules!$H$20)),0))</f>
        <v/>
      </c>
      <c r="Q16">
        <f>IF(O16="","",IFERROR(P16*N(INDEX($A16:$K16,1,Rules!$H$21)),0))</f>
        <v/>
      </c>
      <c r="R16">
        <f>IF(O16="","",IFERROR(N(INDEX($A16:$K16,1,Rules!$H$22)),0))</f>
        <v/>
      </c>
    </row>
    <row r="17">
      <c r="A17" t="inlineStr">
        <is>
          <t>/tag/shoes/</t>
        </is>
      </c>
      <c r="B17" t="n">
        <v>1</v>
      </c>
      <c r="C17" t="n">
        <v>0</v>
      </c>
      <c r="D17" t="n">
        <v>0</v>
      </c>
      <c r="E17" t="n">
        <v>4</v>
      </c>
      <c r="F17" t="n">
        <v>0</v>
      </c>
      <c r="G17" t="n">
        <v>0</v>
      </c>
      <c r="M17">
        <f>IF(A17="","",IF(LEFT(A17,4)="http",IFERROR(MID(A17,FIND("/",A17,FIND("//",A17)+2),2000),"/"),A17))</f>
        <v/>
      </c>
      <c r="N17">
        <f>IF(M17="","",IFERROR(LEFT(SUBSTITUTE(M17,"#","?"),FIND("?",SUBSTITUTE(M17,"#","?"))-1),M17))</f>
        <v/>
      </c>
      <c r="O17">
        <f>IF(N17="","",LOWER(IF(AND(LEN(N17)&gt;1,RIGHT(N17,1)="/"),LEFT(N17,LEN(N17)-1),N17)))</f>
        <v/>
      </c>
      <c r="P17">
        <f>IF(O17="","",IFERROR(N(INDEX($A17:$K17,1,Rules!$H$20)),0))</f>
        <v/>
      </c>
      <c r="Q17">
        <f>IF(O17="","",IFERROR(P17*N(INDEX($A17:$K17,1,Rules!$H$21)),0))</f>
        <v/>
      </c>
      <c r="R17">
        <f>IF(O17="","",IFERROR(N(INDEX($A17:$K17,1,Rules!$H$22)),0))</f>
        <v/>
      </c>
    </row>
    <row r="18">
      <c r="A18" t="inlineStr">
        <is>
          <t>/blog/how-to-lace-running-shoes/</t>
        </is>
      </c>
      <c r="B18" t="n">
        <v>20</v>
      </c>
      <c r="C18" t="n">
        <v>16</v>
      </c>
      <c r="D18" t="n">
        <v>12</v>
      </c>
      <c r="E18" t="n">
        <v>5</v>
      </c>
      <c r="F18" t="n">
        <v>0</v>
      </c>
      <c r="G18" t="n">
        <v>0</v>
      </c>
      <c r="M18">
        <f>IF(A18="","",IF(LEFT(A18,4)="http",IFERROR(MID(A18,FIND("/",A18,FIND("//",A18)+2),2000),"/"),A18))</f>
        <v/>
      </c>
      <c r="N18">
        <f>IF(M18="","",IFERROR(LEFT(SUBSTITUTE(M18,"#","?"),FIND("?",SUBSTITUTE(M18,"#","?"))-1),M18))</f>
        <v/>
      </c>
      <c r="O18">
        <f>IF(N18="","",LOWER(IF(AND(LEN(N18)&gt;1,RIGHT(N18,1)="/"),LEFT(N18,LEN(N18)-1),N18)))</f>
        <v/>
      </c>
      <c r="P18">
        <f>IF(O18="","",IFERROR(N(INDEX($A18:$K18,1,Rules!$H$20)),0))</f>
        <v/>
      </c>
      <c r="Q18">
        <f>IF(O18="","",IFERROR(P18*N(INDEX($A18:$K18,1,Rules!$H$21)),0))</f>
        <v/>
      </c>
      <c r="R18">
        <f>IF(O18="","",IFERROR(N(INDEX($A18:$K18,1,Rules!$H$22)),0))</f>
        <v/>
      </c>
    </row>
    <row r="19">
      <c r="A19" t="inlineStr">
        <is>
          <t>/services/gait-analysis/</t>
        </is>
      </c>
      <c r="B19" t="n">
        <v>240</v>
      </c>
      <c r="C19" t="n">
        <v>192</v>
      </c>
      <c r="D19" t="n">
        <v>144</v>
      </c>
      <c r="E19" t="n">
        <v>62</v>
      </c>
      <c r="F19" t="n">
        <v>40</v>
      </c>
      <c r="G19" t="n">
        <v>0</v>
      </c>
      <c r="M19">
        <f>IF(A19="","",IF(LEFT(A19,4)="http",IFERROR(MID(A19,FIND("/",A19,FIND("//",A19)+2),2000),"/"),A19))</f>
        <v/>
      </c>
      <c r="N19">
        <f>IF(M19="","",IFERROR(LEFT(SUBSTITUTE(M19,"#","?"),FIND("?",SUBSTITUTE(M19,"#","?"))-1),M19))</f>
        <v/>
      </c>
      <c r="O19">
        <f>IF(N19="","",LOWER(IF(AND(LEN(N19)&gt;1,RIGHT(N19,1)="/"),LEFT(N19,LEN(N19)-1),N19)))</f>
        <v/>
      </c>
      <c r="P19">
        <f>IF(O19="","",IFERROR(N(INDEX($A19:$K19,1,Rules!$H$20)),0))</f>
        <v/>
      </c>
      <c r="Q19">
        <f>IF(O19="","",IFERROR(P19*N(INDEX($A19:$K19,1,Rules!$H$21)),0))</f>
        <v/>
      </c>
      <c r="R19">
        <f>IF(O19="","",IFERROR(N(INDEX($A19:$K19,1,Rules!$H$22)),0))</f>
        <v/>
      </c>
    </row>
    <row r="20">
      <c r="A20" t="inlineStr">
        <is>
          <t>/blog/replace-running-shoes/</t>
        </is>
      </c>
      <c r="B20" t="n">
        <v>520</v>
      </c>
      <c r="C20" t="n">
        <v>416</v>
      </c>
      <c r="D20" t="n">
        <v>312</v>
      </c>
      <c r="E20" t="n">
        <v>88</v>
      </c>
      <c r="F20" t="n">
        <v>6</v>
      </c>
      <c r="G20" t="n">
        <v>0</v>
      </c>
      <c r="M20">
        <f>IF(A20="","",IF(LEFT(A20,4)="http",IFERROR(MID(A20,FIND("/",A20,FIND("//",A20)+2),2000),"/"),A20))</f>
        <v/>
      </c>
      <c r="N20">
        <f>IF(M20="","",IFERROR(LEFT(SUBSTITUTE(M20,"#","?"),FIND("?",SUBSTITUTE(M20,"#","?"))-1),M20))</f>
        <v/>
      </c>
      <c r="O20">
        <f>IF(N20="","",LOWER(IF(AND(LEN(N20)&gt;1,RIGHT(N20,1)="/"),LEFT(N20,LEN(N20)-1),N20)))</f>
        <v/>
      </c>
      <c r="P20">
        <f>IF(O20="","",IFERROR(N(INDEX($A20:$K20,1,Rules!$H$20)),0))</f>
        <v/>
      </c>
      <c r="Q20">
        <f>IF(O20="","",IFERROR(P20*N(INDEX($A20:$K20,1,Rules!$H$21)),0))</f>
        <v/>
      </c>
      <c r="R20">
        <f>IF(O20="","",IFERROR(N(INDEX($A20:$K20,1,Rules!$H$22)),0))</f>
        <v/>
      </c>
    </row>
    <row r="21">
      <c r="A21" t="inlineStr">
        <is>
          <t>/stores/london/</t>
        </is>
      </c>
      <c r="B21" t="n">
        <v>330</v>
      </c>
      <c r="C21" t="n">
        <v>264</v>
      </c>
      <c r="D21" t="n">
        <v>198</v>
      </c>
      <c r="E21" t="n">
        <v>44</v>
      </c>
      <c r="F21" t="n">
        <v>25</v>
      </c>
      <c r="G21" t="n">
        <v>0</v>
      </c>
      <c r="M21">
        <f>IF(A21="","",IF(LEFT(A21,4)="http",IFERROR(MID(A21,FIND("/",A21,FIND("//",A21)+2),2000),"/"),A21))</f>
        <v/>
      </c>
      <c r="N21">
        <f>IF(M21="","",IFERROR(LEFT(SUBSTITUTE(M21,"#","?"),FIND("?",SUBSTITUTE(M21,"#","?"))-1),M21))</f>
        <v/>
      </c>
      <c r="O21">
        <f>IF(N21="","",LOWER(IF(AND(LEN(N21)&gt;1,RIGHT(N21,1)="/"),LEFT(N21,LEN(N21)-1),N21)))</f>
        <v/>
      </c>
      <c r="P21">
        <f>IF(O21="","",IFERROR(N(INDEX($A21:$K21,1,Rules!$H$20)),0))</f>
        <v/>
      </c>
      <c r="Q21">
        <f>IF(O21="","",IFERROR(P21*N(INDEX($A21:$K21,1,Rules!$H$21)),0))</f>
        <v/>
      </c>
      <c r="R21">
        <f>IF(O21="","",IFERROR(N(INDEX($A21:$K21,1,Rules!$H$22)),0))</f>
        <v/>
      </c>
    </row>
    <row r="22">
      <c r="A22" t="inlineStr">
        <is>
          <t>/blog/running-glossary/</t>
        </is>
      </c>
      <c r="B22" t="n">
        <v>18</v>
      </c>
      <c r="C22" t="n">
        <v>14</v>
      </c>
      <c r="D22" t="n">
        <v>10</v>
      </c>
      <c r="E22" t="n">
        <v>70</v>
      </c>
      <c r="F22" t="n">
        <v>0</v>
      </c>
      <c r="G22" t="n">
        <v>0</v>
      </c>
      <c r="M22">
        <f>IF(A22="","",IF(LEFT(A22,4)="http",IFERROR(MID(A22,FIND("/",A22,FIND("//",A22)+2),2000),"/"),A22))</f>
        <v/>
      </c>
      <c r="N22">
        <f>IF(M22="","",IFERROR(LEFT(SUBSTITUTE(M22,"#","?"),FIND("?",SUBSTITUTE(M22,"#","?"))-1),M22))</f>
        <v/>
      </c>
      <c r="O22">
        <f>IF(N22="","",LOWER(IF(AND(LEN(N22)&gt;1,RIGHT(N22,1)="/"),LEFT(N22,LEN(N22)-1),N22)))</f>
        <v/>
      </c>
      <c r="P22">
        <f>IF(O22="","",IFERROR(N(INDEX($A22:$K22,1,Rules!$H$20)),0))</f>
        <v/>
      </c>
      <c r="Q22">
        <f>IF(O22="","",IFERROR(P22*N(INDEX($A22:$K22,1,Rules!$H$21)),0))</f>
        <v/>
      </c>
      <c r="R22">
        <f>IF(O22="","",IFERROR(N(INDEX($A22:$K22,1,Rules!$H$22)),0))</f>
        <v/>
      </c>
    </row>
    <row r="23">
      <c r="A23" t="inlineStr">
        <is>
          <t>/blog/winter-running-tips/</t>
        </is>
      </c>
      <c r="B23" t="n">
        <v>15</v>
      </c>
      <c r="C23" t="n">
        <v>12</v>
      </c>
      <c r="D23" t="n">
        <v>9</v>
      </c>
      <c r="E23" t="n">
        <v>95</v>
      </c>
      <c r="F23" t="n">
        <v>1</v>
      </c>
      <c r="G23" t="n">
        <v>0</v>
      </c>
      <c r="M23">
        <f>IF(A23="","",IF(LEFT(A23,4)="http",IFERROR(MID(A23,FIND("/",A23,FIND("//",A23)+2),2000),"/"),A23))</f>
        <v/>
      </c>
      <c r="N23">
        <f>IF(M23="","",IFERROR(LEFT(SUBSTITUTE(M23,"#","?"),FIND("?",SUBSTITUTE(M23,"#","?"))-1),M23))</f>
        <v/>
      </c>
      <c r="O23">
        <f>IF(N23="","",LOWER(IF(AND(LEN(N23)&gt;1,RIGHT(N23,1)="/"),LEFT(N23,LEN(N23)-1),N23)))</f>
        <v/>
      </c>
      <c r="P23">
        <f>IF(O23="","",IFERROR(N(INDEX($A23:$K23,1,Rules!$H$20)),0))</f>
        <v/>
      </c>
      <c r="Q23">
        <f>IF(O23="","",IFERROR(P23*N(INDEX($A23:$K23,1,Rules!$H$21)),0))</f>
        <v/>
      </c>
      <c r="R23">
        <f>IF(O23="","",IFERROR(N(INDEX($A23:$K23,1,Rules!$H$22)),0))</f>
        <v/>
      </c>
    </row>
    <row r="24">
      <c r="A24" t="inlineStr">
        <is>
          <t>/blog/parkrun-guide/</t>
        </is>
      </c>
      <c r="B24" t="n">
        <v>95</v>
      </c>
      <c r="C24" t="n">
        <v>76</v>
      </c>
      <c r="D24" t="n">
        <v>57</v>
      </c>
      <c r="E24" t="n">
        <v>80</v>
      </c>
      <c r="F24" t="n">
        <v>1</v>
      </c>
      <c r="G24" t="n">
        <v>0</v>
      </c>
      <c r="M24">
        <f>IF(A24="","",IF(LEFT(A24,4)="http",IFERROR(MID(A24,FIND("/",A24,FIND("//",A24)+2),2000),"/"),A24))</f>
        <v/>
      </c>
      <c r="N24">
        <f>IF(M24="","",IFERROR(LEFT(SUBSTITUTE(M24,"#","?"),FIND("?",SUBSTITUTE(M24,"#","?"))-1),M24))</f>
        <v/>
      </c>
      <c r="O24">
        <f>IF(N24="","",LOWER(IF(AND(LEN(N24)&gt;1,RIGHT(N24,1)="/"),LEFT(N24,LEN(N24)-1),N24)))</f>
        <v/>
      </c>
      <c r="P24">
        <f>IF(O24="","",IFERROR(N(INDEX($A24:$K24,1,Rules!$H$20)),0))</f>
        <v/>
      </c>
      <c r="Q24">
        <f>IF(O24="","",IFERROR(P24*N(INDEX($A24:$K24,1,Rules!$H$21)),0))</f>
        <v/>
      </c>
      <c r="R24">
        <f>IF(O24="","",IFERROR(N(INDEX($A24:$K24,1,Rules!$H$22)),0))</f>
        <v/>
      </c>
    </row>
    <row r="25">
      <c r="A25" t="inlineStr">
        <is>
          <t>(not set)</t>
        </is>
      </c>
      <c r="B25" t="n">
        <v>40</v>
      </c>
      <c r="C25" t="n">
        <v>38</v>
      </c>
      <c r="D25" t="n">
        <v>30</v>
      </c>
      <c r="E25" t="n">
        <v>3.2</v>
      </c>
      <c r="F25" t="n">
        <v>0</v>
      </c>
      <c r="G25" t="n">
        <v>0</v>
      </c>
      <c r="M25">
        <f>IF(A25="","",IF(LEFT(A25,4)="http",IFERROR(MID(A25,FIND("/",A25,FIND("//",A25)+2),2000),"/"),A25))</f>
        <v/>
      </c>
      <c r="N25">
        <f>IF(M25="","",IFERROR(LEFT(SUBSTITUTE(M25,"#","?"),FIND("?",SUBSTITUTE(M25,"#","?"))-1),M25))</f>
        <v/>
      </c>
      <c r="O25">
        <f>IF(N25="","",LOWER(IF(AND(LEN(N25)&gt;1,RIGHT(N25,1)="/"),LEFT(N25,LEN(N25)-1),N25)))</f>
        <v/>
      </c>
      <c r="P25">
        <f>IF(O25="","",IFERROR(N(INDEX($A25:$K25,1,Rules!$H$20)),0))</f>
        <v/>
      </c>
      <c r="Q25">
        <f>IF(O25="","",IFERROR(P25*N(INDEX($A25:$K25,1,Rules!$H$21)),0))</f>
        <v/>
      </c>
      <c r="R25">
        <f>IF(O25="","",IFERROR(N(INDEX($A25:$K25,1,Rules!$H$22)),0))</f>
        <v/>
      </c>
    </row>
    <row r="26">
      <c r="M26">
        <f>IF(A26="","",IF(LEFT(A26,4)="http",IFERROR(MID(A26,FIND("/",A26,FIND("//",A26)+2),2000),"/"),A26))</f>
        <v/>
      </c>
      <c r="N26">
        <f>IF(M26="","",IFERROR(LEFT(SUBSTITUTE(M26,"#","?"),FIND("?",SUBSTITUTE(M26,"#","?"))-1),M26))</f>
        <v/>
      </c>
      <c r="O26">
        <f>IF(N26="","",LOWER(IF(AND(LEN(N26)&gt;1,RIGHT(N26,1)="/"),LEFT(N26,LEN(N26)-1),N26)))</f>
        <v/>
      </c>
      <c r="P26">
        <f>IF(O26="","",IFERROR(N(INDEX($A26:$K26,1,Rules!$H$20)),0))</f>
        <v/>
      </c>
      <c r="Q26">
        <f>IF(O26="","",IFERROR(P26*N(INDEX($A26:$K26,1,Rules!$H$21)),0))</f>
        <v/>
      </c>
      <c r="R26">
        <f>IF(O26="","",IFERROR(N(INDEX($A26:$K26,1,Rules!$H$22)),0))</f>
        <v/>
      </c>
    </row>
    <row r="27">
      <c r="M27">
        <f>IF(A27="","",IF(LEFT(A27,4)="http",IFERROR(MID(A27,FIND("/",A27,FIND("//",A27)+2),2000),"/"),A27))</f>
        <v/>
      </c>
      <c r="N27">
        <f>IF(M27="","",IFERROR(LEFT(SUBSTITUTE(M27,"#","?"),FIND("?",SUBSTITUTE(M27,"#","?"))-1),M27))</f>
        <v/>
      </c>
      <c r="O27">
        <f>IF(N27="","",LOWER(IF(AND(LEN(N27)&gt;1,RIGHT(N27,1)="/"),LEFT(N27,LEN(N27)-1),N27)))</f>
        <v/>
      </c>
      <c r="P27">
        <f>IF(O27="","",IFERROR(N(INDEX($A27:$K27,1,Rules!$H$20)),0))</f>
        <v/>
      </c>
      <c r="Q27">
        <f>IF(O27="","",IFERROR(P27*N(INDEX($A27:$K27,1,Rules!$H$21)),0))</f>
        <v/>
      </c>
      <c r="R27">
        <f>IF(O27="","",IFERROR(N(INDEX($A27:$K27,1,Rules!$H$22)),0))</f>
        <v/>
      </c>
    </row>
    <row r="28">
      <c r="M28">
        <f>IF(A28="","",IF(LEFT(A28,4)="http",IFERROR(MID(A28,FIND("/",A28,FIND("//",A28)+2),2000),"/"),A28))</f>
        <v/>
      </c>
      <c r="N28">
        <f>IF(M28="","",IFERROR(LEFT(SUBSTITUTE(M28,"#","?"),FIND("?",SUBSTITUTE(M28,"#","?"))-1),M28))</f>
        <v/>
      </c>
      <c r="O28">
        <f>IF(N28="","",LOWER(IF(AND(LEN(N28)&gt;1,RIGHT(N28,1)="/"),LEFT(N28,LEN(N28)-1),N28)))</f>
        <v/>
      </c>
      <c r="P28">
        <f>IF(O28="","",IFERROR(N(INDEX($A28:$K28,1,Rules!$H$20)),0))</f>
        <v/>
      </c>
      <c r="Q28">
        <f>IF(O28="","",IFERROR(P28*N(INDEX($A28:$K28,1,Rules!$H$21)),0))</f>
        <v/>
      </c>
      <c r="R28">
        <f>IF(O28="","",IFERROR(N(INDEX($A28:$K28,1,Rules!$H$22)),0))</f>
        <v/>
      </c>
    </row>
    <row r="29">
      <c r="M29">
        <f>IF(A29="","",IF(LEFT(A29,4)="http",IFERROR(MID(A29,FIND("/",A29,FIND("//",A29)+2),2000),"/"),A29))</f>
        <v/>
      </c>
      <c r="N29">
        <f>IF(M29="","",IFERROR(LEFT(SUBSTITUTE(M29,"#","?"),FIND("?",SUBSTITUTE(M29,"#","?"))-1),M29))</f>
        <v/>
      </c>
      <c r="O29">
        <f>IF(N29="","",LOWER(IF(AND(LEN(N29)&gt;1,RIGHT(N29,1)="/"),LEFT(N29,LEN(N29)-1),N29)))</f>
        <v/>
      </c>
      <c r="P29">
        <f>IF(O29="","",IFERROR(N(INDEX($A29:$K29,1,Rules!$H$20)),0))</f>
        <v/>
      </c>
      <c r="Q29">
        <f>IF(O29="","",IFERROR(P29*N(INDEX($A29:$K29,1,Rules!$H$21)),0))</f>
        <v/>
      </c>
      <c r="R29">
        <f>IF(O29="","",IFERROR(N(INDEX($A29:$K29,1,Rules!$H$22)),0))</f>
        <v/>
      </c>
    </row>
    <row r="30">
      <c r="M30">
        <f>IF(A30="","",IF(LEFT(A30,4)="http",IFERROR(MID(A30,FIND("/",A30,FIND("//",A30)+2),2000),"/"),A30))</f>
        <v/>
      </c>
      <c r="N30">
        <f>IF(M30="","",IFERROR(LEFT(SUBSTITUTE(M30,"#","?"),FIND("?",SUBSTITUTE(M30,"#","?"))-1),M30))</f>
        <v/>
      </c>
      <c r="O30">
        <f>IF(N30="","",LOWER(IF(AND(LEN(N30)&gt;1,RIGHT(N30,1)="/"),LEFT(N30,LEN(N30)-1),N30)))</f>
        <v/>
      </c>
      <c r="P30">
        <f>IF(O30="","",IFERROR(N(INDEX($A30:$K30,1,Rules!$H$20)),0))</f>
        <v/>
      </c>
      <c r="Q30">
        <f>IF(O30="","",IFERROR(P30*N(INDEX($A30:$K30,1,Rules!$H$21)),0))</f>
        <v/>
      </c>
      <c r="R30">
        <f>IF(O30="","",IFERROR(N(INDEX($A30:$K30,1,Rules!$H$22)),0))</f>
        <v/>
      </c>
    </row>
    <row r="31">
      <c r="M31">
        <f>IF(A31="","",IF(LEFT(A31,4)="http",IFERROR(MID(A31,FIND("/",A31,FIND("//",A31)+2),2000),"/"),A31))</f>
        <v/>
      </c>
      <c r="N31">
        <f>IF(M31="","",IFERROR(LEFT(SUBSTITUTE(M31,"#","?"),FIND("?",SUBSTITUTE(M31,"#","?"))-1),M31))</f>
        <v/>
      </c>
      <c r="O31">
        <f>IF(N31="","",LOWER(IF(AND(LEN(N31)&gt;1,RIGHT(N31,1)="/"),LEFT(N31,LEN(N31)-1),N31)))</f>
        <v/>
      </c>
      <c r="P31">
        <f>IF(O31="","",IFERROR(N(INDEX($A31:$K31,1,Rules!$H$20)),0))</f>
        <v/>
      </c>
      <c r="Q31">
        <f>IF(O31="","",IFERROR(P31*N(INDEX($A31:$K31,1,Rules!$H$21)),0))</f>
        <v/>
      </c>
      <c r="R31">
        <f>IF(O31="","",IFERROR(N(INDEX($A31:$K31,1,Rules!$H$22)),0))</f>
        <v/>
      </c>
    </row>
    <row r="32">
      <c r="M32">
        <f>IF(A32="","",IF(LEFT(A32,4)="http",IFERROR(MID(A32,FIND("/",A32,FIND("//",A32)+2),2000),"/"),A32))</f>
        <v/>
      </c>
      <c r="N32">
        <f>IF(M32="","",IFERROR(LEFT(SUBSTITUTE(M32,"#","?"),FIND("?",SUBSTITUTE(M32,"#","?"))-1),M32))</f>
        <v/>
      </c>
      <c r="O32">
        <f>IF(N32="","",LOWER(IF(AND(LEN(N32)&gt;1,RIGHT(N32,1)="/"),LEFT(N32,LEN(N32)-1),N32)))</f>
        <v/>
      </c>
      <c r="P32">
        <f>IF(O32="","",IFERROR(N(INDEX($A32:$K32,1,Rules!$H$20)),0))</f>
        <v/>
      </c>
      <c r="Q32">
        <f>IF(O32="","",IFERROR(P32*N(INDEX($A32:$K32,1,Rules!$H$21)),0))</f>
        <v/>
      </c>
      <c r="R32">
        <f>IF(O32="","",IFERROR(N(INDEX($A32:$K32,1,Rules!$H$22)),0))</f>
        <v/>
      </c>
    </row>
    <row r="33">
      <c r="M33">
        <f>IF(A33="","",IF(LEFT(A33,4)="http",IFERROR(MID(A33,FIND("/",A33,FIND("//",A33)+2),2000),"/"),A33))</f>
        <v/>
      </c>
      <c r="N33">
        <f>IF(M33="","",IFERROR(LEFT(SUBSTITUTE(M33,"#","?"),FIND("?",SUBSTITUTE(M33,"#","?"))-1),M33))</f>
        <v/>
      </c>
      <c r="O33">
        <f>IF(N33="","",LOWER(IF(AND(LEN(N33)&gt;1,RIGHT(N33,1)="/"),LEFT(N33,LEN(N33)-1),N33)))</f>
        <v/>
      </c>
      <c r="P33">
        <f>IF(O33="","",IFERROR(N(INDEX($A33:$K33,1,Rules!$H$20)),0))</f>
        <v/>
      </c>
      <c r="Q33">
        <f>IF(O33="","",IFERROR(P33*N(INDEX($A33:$K33,1,Rules!$H$21)),0))</f>
        <v/>
      </c>
      <c r="R33">
        <f>IF(O33="","",IFERROR(N(INDEX($A33:$K33,1,Rules!$H$22)),0))</f>
        <v/>
      </c>
    </row>
    <row r="34">
      <c r="M34">
        <f>IF(A34="","",IF(LEFT(A34,4)="http",IFERROR(MID(A34,FIND("/",A34,FIND("//",A34)+2),2000),"/"),A34))</f>
        <v/>
      </c>
      <c r="N34">
        <f>IF(M34="","",IFERROR(LEFT(SUBSTITUTE(M34,"#","?"),FIND("?",SUBSTITUTE(M34,"#","?"))-1),M34))</f>
        <v/>
      </c>
      <c r="O34">
        <f>IF(N34="","",LOWER(IF(AND(LEN(N34)&gt;1,RIGHT(N34,1)="/"),LEFT(N34,LEN(N34)-1),N34)))</f>
        <v/>
      </c>
      <c r="P34">
        <f>IF(O34="","",IFERROR(N(INDEX($A34:$K34,1,Rules!$H$20)),0))</f>
        <v/>
      </c>
      <c r="Q34">
        <f>IF(O34="","",IFERROR(P34*N(INDEX($A34:$K34,1,Rules!$H$21)),0))</f>
        <v/>
      </c>
      <c r="R34">
        <f>IF(O34="","",IFERROR(N(INDEX($A34:$K34,1,Rules!$H$22)),0))</f>
        <v/>
      </c>
    </row>
    <row r="35">
      <c r="M35">
        <f>IF(A35="","",IF(LEFT(A35,4)="http",IFERROR(MID(A35,FIND("/",A35,FIND("//",A35)+2),2000),"/"),A35))</f>
        <v/>
      </c>
      <c r="N35">
        <f>IF(M35="","",IFERROR(LEFT(SUBSTITUTE(M35,"#","?"),FIND("?",SUBSTITUTE(M35,"#","?"))-1),M35))</f>
        <v/>
      </c>
      <c r="O35">
        <f>IF(N35="","",LOWER(IF(AND(LEN(N35)&gt;1,RIGHT(N35,1)="/"),LEFT(N35,LEN(N35)-1),N35)))</f>
        <v/>
      </c>
      <c r="P35">
        <f>IF(O35="","",IFERROR(N(INDEX($A35:$K35,1,Rules!$H$20)),0))</f>
        <v/>
      </c>
      <c r="Q35">
        <f>IF(O35="","",IFERROR(P35*N(INDEX($A35:$K35,1,Rules!$H$21)),0))</f>
        <v/>
      </c>
      <c r="R35">
        <f>IF(O35="","",IFERROR(N(INDEX($A35:$K35,1,Rules!$H$22)),0))</f>
        <v/>
      </c>
    </row>
    <row r="36">
      <c r="M36">
        <f>IF(A36="","",IF(LEFT(A36,4)="http",IFERROR(MID(A36,FIND("/",A36,FIND("//",A36)+2),2000),"/"),A36))</f>
        <v/>
      </c>
      <c r="N36">
        <f>IF(M36="","",IFERROR(LEFT(SUBSTITUTE(M36,"#","?"),FIND("?",SUBSTITUTE(M36,"#","?"))-1),M36))</f>
        <v/>
      </c>
      <c r="O36">
        <f>IF(N36="","",LOWER(IF(AND(LEN(N36)&gt;1,RIGHT(N36,1)="/"),LEFT(N36,LEN(N36)-1),N36)))</f>
        <v/>
      </c>
      <c r="P36">
        <f>IF(O36="","",IFERROR(N(INDEX($A36:$K36,1,Rules!$H$20)),0))</f>
        <v/>
      </c>
      <c r="Q36">
        <f>IF(O36="","",IFERROR(P36*N(INDEX($A36:$K36,1,Rules!$H$21)),0))</f>
        <v/>
      </c>
      <c r="R36">
        <f>IF(O36="","",IFERROR(N(INDEX($A36:$K36,1,Rules!$H$22)),0))</f>
        <v/>
      </c>
    </row>
    <row r="37">
      <c r="M37">
        <f>IF(A37="","",IF(LEFT(A37,4)="http",IFERROR(MID(A37,FIND("/",A37,FIND("//",A37)+2),2000),"/"),A37))</f>
        <v/>
      </c>
      <c r="N37">
        <f>IF(M37="","",IFERROR(LEFT(SUBSTITUTE(M37,"#","?"),FIND("?",SUBSTITUTE(M37,"#","?"))-1),M37))</f>
        <v/>
      </c>
      <c r="O37">
        <f>IF(N37="","",LOWER(IF(AND(LEN(N37)&gt;1,RIGHT(N37,1)="/"),LEFT(N37,LEN(N37)-1),N37)))</f>
        <v/>
      </c>
      <c r="P37">
        <f>IF(O37="","",IFERROR(N(INDEX($A37:$K37,1,Rules!$H$20)),0))</f>
        <v/>
      </c>
      <c r="Q37">
        <f>IF(O37="","",IFERROR(P37*N(INDEX($A37:$K37,1,Rules!$H$21)),0))</f>
        <v/>
      </c>
      <c r="R37">
        <f>IF(O37="","",IFERROR(N(INDEX($A37:$K37,1,Rules!$H$22)),0))</f>
        <v/>
      </c>
    </row>
    <row r="38">
      <c r="M38">
        <f>IF(A38="","",IF(LEFT(A38,4)="http",IFERROR(MID(A38,FIND("/",A38,FIND("//",A38)+2),2000),"/"),A38))</f>
        <v/>
      </c>
      <c r="N38">
        <f>IF(M38="","",IFERROR(LEFT(SUBSTITUTE(M38,"#","?"),FIND("?",SUBSTITUTE(M38,"#","?"))-1),M38))</f>
        <v/>
      </c>
      <c r="O38">
        <f>IF(N38="","",LOWER(IF(AND(LEN(N38)&gt;1,RIGHT(N38,1)="/"),LEFT(N38,LEN(N38)-1),N38)))</f>
        <v/>
      </c>
      <c r="P38">
        <f>IF(O38="","",IFERROR(N(INDEX($A38:$K38,1,Rules!$H$20)),0))</f>
        <v/>
      </c>
      <c r="Q38">
        <f>IF(O38="","",IFERROR(P38*N(INDEX($A38:$K38,1,Rules!$H$21)),0))</f>
        <v/>
      </c>
      <c r="R38">
        <f>IF(O38="","",IFERROR(N(INDEX($A38:$K38,1,Rules!$H$22)),0))</f>
        <v/>
      </c>
    </row>
    <row r="39">
      <c r="M39">
        <f>IF(A39="","",IF(LEFT(A39,4)="http",IFERROR(MID(A39,FIND("/",A39,FIND("//",A39)+2),2000),"/"),A39))</f>
        <v/>
      </c>
      <c r="N39">
        <f>IF(M39="","",IFERROR(LEFT(SUBSTITUTE(M39,"#","?"),FIND("?",SUBSTITUTE(M39,"#","?"))-1),M39))</f>
        <v/>
      </c>
      <c r="O39">
        <f>IF(N39="","",LOWER(IF(AND(LEN(N39)&gt;1,RIGHT(N39,1)="/"),LEFT(N39,LEN(N39)-1),N39)))</f>
        <v/>
      </c>
      <c r="P39">
        <f>IF(O39="","",IFERROR(N(INDEX($A39:$K39,1,Rules!$H$20)),0))</f>
        <v/>
      </c>
      <c r="Q39">
        <f>IF(O39="","",IFERROR(P39*N(INDEX($A39:$K39,1,Rules!$H$21)),0))</f>
        <v/>
      </c>
      <c r="R39">
        <f>IF(O39="","",IFERROR(N(INDEX($A39:$K39,1,Rules!$H$22)),0))</f>
        <v/>
      </c>
    </row>
    <row r="40">
      <c r="M40">
        <f>IF(A40="","",IF(LEFT(A40,4)="http",IFERROR(MID(A40,FIND("/",A40,FIND("//",A40)+2),2000),"/"),A40))</f>
        <v/>
      </c>
      <c r="N40">
        <f>IF(M40="","",IFERROR(LEFT(SUBSTITUTE(M40,"#","?"),FIND("?",SUBSTITUTE(M40,"#","?"))-1),M40))</f>
        <v/>
      </c>
      <c r="O40">
        <f>IF(N40="","",LOWER(IF(AND(LEN(N40)&gt;1,RIGHT(N40,1)="/"),LEFT(N40,LEN(N40)-1),N40)))</f>
        <v/>
      </c>
      <c r="P40">
        <f>IF(O40="","",IFERROR(N(INDEX($A40:$K40,1,Rules!$H$20)),0))</f>
        <v/>
      </c>
      <c r="Q40">
        <f>IF(O40="","",IFERROR(P40*N(INDEX($A40:$K40,1,Rules!$H$21)),0))</f>
        <v/>
      </c>
      <c r="R40">
        <f>IF(O40="","",IFERROR(N(INDEX($A40:$K40,1,Rules!$H$22)),0))</f>
        <v/>
      </c>
    </row>
    <row r="41">
      <c r="M41">
        <f>IF(A41="","",IF(LEFT(A41,4)="http",IFERROR(MID(A41,FIND("/",A41,FIND("//",A41)+2),2000),"/"),A41))</f>
        <v/>
      </c>
      <c r="N41">
        <f>IF(M41="","",IFERROR(LEFT(SUBSTITUTE(M41,"#","?"),FIND("?",SUBSTITUTE(M41,"#","?"))-1),M41))</f>
        <v/>
      </c>
      <c r="O41">
        <f>IF(N41="","",LOWER(IF(AND(LEN(N41)&gt;1,RIGHT(N41,1)="/"),LEFT(N41,LEN(N41)-1),N41)))</f>
        <v/>
      </c>
      <c r="P41">
        <f>IF(O41="","",IFERROR(N(INDEX($A41:$K41,1,Rules!$H$20)),0))</f>
        <v/>
      </c>
      <c r="Q41">
        <f>IF(O41="","",IFERROR(P41*N(INDEX($A41:$K41,1,Rules!$H$21)),0))</f>
        <v/>
      </c>
      <c r="R41">
        <f>IF(O41="","",IFERROR(N(INDEX($A41:$K41,1,Rules!$H$22)),0))</f>
        <v/>
      </c>
    </row>
    <row r="42">
      <c r="M42">
        <f>IF(A42="","",IF(LEFT(A42,4)="http",IFERROR(MID(A42,FIND("/",A42,FIND("//",A42)+2),2000),"/"),A42))</f>
        <v/>
      </c>
      <c r="N42">
        <f>IF(M42="","",IFERROR(LEFT(SUBSTITUTE(M42,"#","?"),FIND("?",SUBSTITUTE(M42,"#","?"))-1),M42))</f>
        <v/>
      </c>
      <c r="O42">
        <f>IF(N42="","",LOWER(IF(AND(LEN(N42)&gt;1,RIGHT(N42,1)="/"),LEFT(N42,LEN(N42)-1),N42)))</f>
        <v/>
      </c>
      <c r="P42">
        <f>IF(O42="","",IFERROR(N(INDEX($A42:$K42,1,Rules!$H$20)),0))</f>
        <v/>
      </c>
      <c r="Q42">
        <f>IF(O42="","",IFERROR(P42*N(INDEX($A42:$K42,1,Rules!$H$21)),0))</f>
        <v/>
      </c>
      <c r="R42">
        <f>IF(O42="","",IFERROR(N(INDEX($A42:$K42,1,Rules!$H$22)),0))</f>
        <v/>
      </c>
    </row>
    <row r="43">
      <c r="M43">
        <f>IF(A43="","",IF(LEFT(A43,4)="http",IFERROR(MID(A43,FIND("/",A43,FIND("//",A43)+2),2000),"/"),A43))</f>
        <v/>
      </c>
      <c r="N43">
        <f>IF(M43="","",IFERROR(LEFT(SUBSTITUTE(M43,"#","?"),FIND("?",SUBSTITUTE(M43,"#","?"))-1),M43))</f>
        <v/>
      </c>
      <c r="O43">
        <f>IF(N43="","",LOWER(IF(AND(LEN(N43)&gt;1,RIGHT(N43,1)="/"),LEFT(N43,LEN(N43)-1),N43)))</f>
        <v/>
      </c>
      <c r="P43">
        <f>IF(O43="","",IFERROR(N(INDEX($A43:$K43,1,Rules!$H$20)),0))</f>
        <v/>
      </c>
      <c r="Q43">
        <f>IF(O43="","",IFERROR(P43*N(INDEX($A43:$K43,1,Rules!$H$21)),0))</f>
        <v/>
      </c>
      <c r="R43">
        <f>IF(O43="","",IFERROR(N(INDEX($A43:$K43,1,Rules!$H$22)),0))</f>
        <v/>
      </c>
    </row>
    <row r="44">
      <c r="M44">
        <f>IF(A44="","",IF(LEFT(A44,4)="http",IFERROR(MID(A44,FIND("/",A44,FIND("//",A44)+2),2000),"/"),A44))</f>
        <v/>
      </c>
      <c r="N44">
        <f>IF(M44="","",IFERROR(LEFT(SUBSTITUTE(M44,"#","?"),FIND("?",SUBSTITUTE(M44,"#","?"))-1),M44))</f>
        <v/>
      </c>
      <c r="O44">
        <f>IF(N44="","",LOWER(IF(AND(LEN(N44)&gt;1,RIGHT(N44,1)="/"),LEFT(N44,LEN(N44)-1),N44)))</f>
        <v/>
      </c>
      <c r="P44">
        <f>IF(O44="","",IFERROR(N(INDEX($A44:$K44,1,Rules!$H$20)),0))</f>
        <v/>
      </c>
      <c r="Q44">
        <f>IF(O44="","",IFERROR(P44*N(INDEX($A44:$K44,1,Rules!$H$21)),0))</f>
        <v/>
      </c>
      <c r="R44">
        <f>IF(O44="","",IFERROR(N(INDEX($A44:$K44,1,Rules!$H$22)),0))</f>
        <v/>
      </c>
    </row>
    <row r="45">
      <c r="M45">
        <f>IF(A45="","",IF(LEFT(A45,4)="http",IFERROR(MID(A45,FIND("/",A45,FIND("//",A45)+2),2000),"/"),A45))</f>
        <v/>
      </c>
      <c r="N45">
        <f>IF(M45="","",IFERROR(LEFT(SUBSTITUTE(M45,"#","?"),FIND("?",SUBSTITUTE(M45,"#","?"))-1),M45))</f>
        <v/>
      </c>
      <c r="O45">
        <f>IF(N45="","",LOWER(IF(AND(LEN(N45)&gt;1,RIGHT(N45,1)="/"),LEFT(N45,LEN(N45)-1),N45)))</f>
        <v/>
      </c>
      <c r="P45">
        <f>IF(O45="","",IFERROR(N(INDEX($A45:$K45,1,Rules!$H$20)),0))</f>
        <v/>
      </c>
      <c r="Q45">
        <f>IF(O45="","",IFERROR(P45*N(INDEX($A45:$K45,1,Rules!$H$21)),0))</f>
        <v/>
      </c>
      <c r="R45">
        <f>IF(O45="","",IFERROR(N(INDEX($A45:$K45,1,Rules!$H$22)),0))</f>
        <v/>
      </c>
    </row>
    <row r="46">
      <c r="M46">
        <f>IF(A46="","",IF(LEFT(A46,4)="http",IFERROR(MID(A46,FIND("/",A46,FIND("//",A46)+2),2000),"/"),A46))</f>
        <v/>
      </c>
      <c r="N46">
        <f>IF(M46="","",IFERROR(LEFT(SUBSTITUTE(M46,"#","?"),FIND("?",SUBSTITUTE(M46,"#","?"))-1),M46))</f>
        <v/>
      </c>
      <c r="O46">
        <f>IF(N46="","",LOWER(IF(AND(LEN(N46)&gt;1,RIGHT(N46,1)="/"),LEFT(N46,LEN(N46)-1),N46)))</f>
        <v/>
      </c>
      <c r="P46">
        <f>IF(O46="","",IFERROR(N(INDEX($A46:$K46,1,Rules!$H$20)),0))</f>
        <v/>
      </c>
      <c r="Q46">
        <f>IF(O46="","",IFERROR(P46*N(INDEX($A46:$K46,1,Rules!$H$21)),0))</f>
        <v/>
      </c>
      <c r="R46">
        <f>IF(O46="","",IFERROR(N(INDEX($A46:$K46,1,Rules!$H$22)),0))</f>
        <v/>
      </c>
    </row>
    <row r="47">
      <c r="M47">
        <f>IF(A47="","",IF(LEFT(A47,4)="http",IFERROR(MID(A47,FIND("/",A47,FIND("//",A47)+2),2000),"/"),A47))</f>
        <v/>
      </c>
      <c r="N47">
        <f>IF(M47="","",IFERROR(LEFT(SUBSTITUTE(M47,"#","?"),FIND("?",SUBSTITUTE(M47,"#","?"))-1),M47))</f>
        <v/>
      </c>
      <c r="O47">
        <f>IF(N47="","",LOWER(IF(AND(LEN(N47)&gt;1,RIGHT(N47,1)="/"),LEFT(N47,LEN(N47)-1),N47)))</f>
        <v/>
      </c>
      <c r="P47">
        <f>IF(O47="","",IFERROR(N(INDEX($A47:$K47,1,Rules!$H$20)),0))</f>
        <v/>
      </c>
      <c r="Q47">
        <f>IF(O47="","",IFERROR(P47*N(INDEX($A47:$K47,1,Rules!$H$21)),0))</f>
        <v/>
      </c>
      <c r="R47">
        <f>IF(O47="","",IFERROR(N(INDEX($A47:$K47,1,Rules!$H$22)),0))</f>
        <v/>
      </c>
    </row>
    <row r="48">
      <c r="M48">
        <f>IF(A48="","",IF(LEFT(A48,4)="http",IFERROR(MID(A48,FIND("/",A48,FIND("//",A48)+2),2000),"/"),A48))</f>
        <v/>
      </c>
      <c r="N48">
        <f>IF(M48="","",IFERROR(LEFT(SUBSTITUTE(M48,"#","?"),FIND("?",SUBSTITUTE(M48,"#","?"))-1),M48))</f>
        <v/>
      </c>
      <c r="O48">
        <f>IF(N48="","",LOWER(IF(AND(LEN(N48)&gt;1,RIGHT(N48,1)="/"),LEFT(N48,LEN(N48)-1),N48)))</f>
        <v/>
      </c>
      <c r="P48">
        <f>IF(O48="","",IFERROR(N(INDEX($A48:$K48,1,Rules!$H$20)),0))</f>
        <v/>
      </c>
      <c r="Q48">
        <f>IF(O48="","",IFERROR(P48*N(INDEX($A48:$K48,1,Rules!$H$21)),0))</f>
        <v/>
      </c>
      <c r="R48">
        <f>IF(O48="","",IFERROR(N(INDEX($A48:$K48,1,Rules!$H$22)),0))</f>
        <v/>
      </c>
    </row>
    <row r="49">
      <c r="M49">
        <f>IF(A49="","",IF(LEFT(A49,4)="http",IFERROR(MID(A49,FIND("/",A49,FIND("//",A49)+2),2000),"/"),A49))</f>
        <v/>
      </c>
      <c r="N49">
        <f>IF(M49="","",IFERROR(LEFT(SUBSTITUTE(M49,"#","?"),FIND("?",SUBSTITUTE(M49,"#","?"))-1),M49))</f>
        <v/>
      </c>
      <c r="O49">
        <f>IF(N49="","",LOWER(IF(AND(LEN(N49)&gt;1,RIGHT(N49,1)="/"),LEFT(N49,LEN(N49)-1),N49)))</f>
        <v/>
      </c>
      <c r="P49">
        <f>IF(O49="","",IFERROR(N(INDEX($A49:$K49,1,Rules!$H$20)),0))</f>
        <v/>
      </c>
      <c r="Q49">
        <f>IF(O49="","",IFERROR(P49*N(INDEX($A49:$K49,1,Rules!$H$21)),0))</f>
        <v/>
      </c>
      <c r="R49">
        <f>IF(O49="","",IFERROR(N(INDEX($A49:$K49,1,Rules!$H$22)),0))</f>
        <v/>
      </c>
    </row>
    <row r="50">
      <c r="M50">
        <f>IF(A50="","",IF(LEFT(A50,4)="http",IFERROR(MID(A50,FIND("/",A50,FIND("//",A50)+2),2000),"/"),A50))</f>
        <v/>
      </c>
      <c r="N50">
        <f>IF(M50="","",IFERROR(LEFT(SUBSTITUTE(M50,"#","?"),FIND("?",SUBSTITUTE(M50,"#","?"))-1),M50))</f>
        <v/>
      </c>
      <c r="O50">
        <f>IF(N50="","",LOWER(IF(AND(LEN(N50)&gt;1,RIGHT(N50,1)="/"),LEFT(N50,LEN(N50)-1),N50)))</f>
        <v/>
      </c>
      <c r="P50">
        <f>IF(O50="","",IFERROR(N(INDEX($A50:$K50,1,Rules!$H$20)),0))</f>
        <v/>
      </c>
      <c r="Q50">
        <f>IF(O50="","",IFERROR(P50*N(INDEX($A50:$K50,1,Rules!$H$21)),0))</f>
        <v/>
      </c>
      <c r="R50">
        <f>IF(O50="","",IFERROR(N(INDEX($A50:$K50,1,Rules!$H$22)),0))</f>
        <v/>
      </c>
    </row>
    <row r="51">
      <c r="M51">
        <f>IF(A51="","",IF(LEFT(A51,4)="http",IFERROR(MID(A51,FIND("/",A51,FIND("//",A51)+2),2000),"/"),A51))</f>
        <v/>
      </c>
      <c r="N51">
        <f>IF(M51="","",IFERROR(LEFT(SUBSTITUTE(M51,"#","?"),FIND("?",SUBSTITUTE(M51,"#","?"))-1),M51))</f>
        <v/>
      </c>
      <c r="O51">
        <f>IF(N51="","",LOWER(IF(AND(LEN(N51)&gt;1,RIGHT(N51,1)="/"),LEFT(N51,LEN(N51)-1),N51)))</f>
        <v/>
      </c>
      <c r="P51">
        <f>IF(O51="","",IFERROR(N(INDEX($A51:$K51,1,Rules!$H$20)),0))</f>
        <v/>
      </c>
      <c r="Q51">
        <f>IF(O51="","",IFERROR(P51*N(INDEX($A51:$K51,1,Rules!$H$21)),0))</f>
        <v/>
      </c>
      <c r="R51">
        <f>IF(O51="","",IFERROR(N(INDEX($A51:$K51,1,Rules!$H$22)),0))</f>
        <v/>
      </c>
    </row>
    <row r="52">
      <c r="M52">
        <f>IF(A52="","",IF(LEFT(A52,4)="http",IFERROR(MID(A52,FIND("/",A52,FIND("//",A52)+2),2000),"/"),A52))</f>
        <v/>
      </c>
      <c r="N52">
        <f>IF(M52="","",IFERROR(LEFT(SUBSTITUTE(M52,"#","?"),FIND("?",SUBSTITUTE(M52,"#","?"))-1),M52))</f>
        <v/>
      </c>
      <c r="O52">
        <f>IF(N52="","",LOWER(IF(AND(LEN(N52)&gt;1,RIGHT(N52,1)="/"),LEFT(N52,LEN(N52)-1),N52)))</f>
        <v/>
      </c>
      <c r="P52">
        <f>IF(O52="","",IFERROR(N(INDEX($A52:$K52,1,Rules!$H$20)),0))</f>
        <v/>
      </c>
      <c r="Q52">
        <f>IF(O52="","",IFERROR(P52*N(INDEX($A52:$K52,1,Rules!$H$21)),0))</f>
        <v/>
      </c>
      <c r="R52">
        <f>IF(O52="","",IFERROR(N(INDEX($A52:$K52,1,Rules!$H$22)),0))</f>
        <v/>
      </c>
    </row>
    <row r="53">
      <c r="M53">
        <f>IF(A53="","",IF(LEFT(A53,4)="http",IFERROR(MID(A53,FIND("/",A53,FIND("//",A53)+2),2000),"/"),A53))</f>
        <v/>
      </c>
      <c r="N53">
        <f>IF(M53="","",IFERROR(LEFT(SUBSTITUTE(M53,"#","?"),FIND("?",SUBSTITUTE(M53,"#","?"))-1),M53))</f>
        <v/>
      </c>
      <c r="O53">
        <f>IF(N53="","",LOWER(IF(AND(LEN(N53)&gt;1,RIGHT(N53,1)="/"),LEFT(N53,LEN(N53)-1),N53)))</f>
        <v/>
      </c>
      <c r="P53">
        <f>IF(O53="","",IFERROR(N(INDEX($A53:$K53,1,Rules!$H$20)),0))</f>
        <v/>
      </c>
      <c r="Q53">
        <f>IF(O53="","",IFERROR(P53*N(INDEX($A53:$K53,1,Rules!$H$21)),0))</f>
        <v/>
      </c>
      <c r="R53">
        <f>IF(O53="","",IFERROR(N(INDEX($A53:$K53,1,Rules!$H$22)),0))</f>
        <v/>
      </c>
    </row>
    <row r="54">
      <c r="M54">
        <f>IF(A54="","",IF(LEFT(A54,4)="http",IFERROR(MID(A54,FIND("/",A54,FIND("//",A54)+2),2000),"/"),A54))</f>
        <v/>
      </c>
      <c r="N54">
        <f>IF(M54="","",IFERROR(LEFT(SUBSTITUTE(M54,"#","?"),FIND("?",SUBSTITUTE(M54,"#","?"))-1),M54))</f>
        <v/>
      </c>
      <c r="O54">
        <f>IF(N54="","",LOWER(IF(AND(LEN(N54)&gt;1,RIGHT(N54,1)="/"),LEFT(N54,LEN(N54)-1),N54)))</f>
        <v/>
      </c>
      <c r="P54">
        <f>IF(O54="","",IFERROR(N(INDEX($A54:$K54,1,Rules!$H$20)),0))</f>
        <v/>
      </c>
      <c r="Q54">
        <f>IF(O54="","",IFERROR(P54*N(INDEX($A54:$K54,1,Rules!$H$21)),0))</f>
        <v/>
      </c>
      <c r="R54">
        <f>IF(O54="","",IFERROR(N(INDEX($A54:$K54,1,Rules!$H$22)),0))</f>
        <v/>
      </c>
    </row>
    <row r="55">
      <c r="M55">
        <f>IF(A55="","",IF(LEFT(A55,4)="http",IFERROR(MID(A55,FIND("/",A55,FIND("//",A55)+2),2000),"/"),A55))</f>
        <v/>
      </c>
      <c r="N55">
        <f>IF(M55="","",IFERROR(LEFT(SUBSTITUTE(M55,"#","?"),FIND("?",SUBSTITUTE(M55,"#","?"))-1),M55))</f>
        <v/>
      </c>
      <c r="O55">
        <f>IF(N55="","",LOWER(IF(AND(LEN(N55)&gt;1,RIGHT(N55,1)="/"),LEFT(N55,LEN(N55)-1),N55)))</f>
        <v/>
      </c>
      <c r="P55">
        <f>IF(O55="","",IFERROR(N(INDEX($A55:$K55,1,Rules!$H$20)),0))</f>
        <v/>
      </c>
      <c r="Q55">
        <f>IF(O55="","",IFERROR(P55*N(INDEX($A55:$K55,1,Rules!$H$21)),0))</f>
        <v/>
      </c>
      <c r="R55">
        <f>IF(O55="","",IFERROR(N(INDEX($A55:$K55,1,Rules!$H$22)),0))</f>
        <v/>
      </c>
    </row>
    <row r="56">
      <c r="M56">
        <f>IF(A56="","",IF(LEFT(A56,4)="http",IFERROR(MID(A56,FIND("/",A56,FIND("//",A56)+2),2000),"/"),A56))</f>
        <v/>
      </c>
      <c r="N56">
        <f>IF(M56="","",IFERROR(LEFT(SUBSTITUTE(M56,"#","?"),FIND("?",SUBSTITUTE(M56,"#","?"))-1),M56))</f>
        <v/>
      </c>
      <c r="O56">
        <f>IF(N56="","",LOWER(IF(AND(LEN(N56)&gt;1,RIGHT(N56,1)="/"),LEFT(N56,LEN(N56)-1),N56)))</f>
        <v/>
      </c>
      <c r="P56">
        <f>IF(O56="","",IFERROR(N(INDEX($A56:$K56,1,Rules!$H$20)),0))</f>
        <v/>
      </c>
      <c r="Q56">
        <f>IF(O56="","",IFERROR(P56*N(INDEX($A56:$K56,1,Rules!$H$21)),0))</f>
        <v/>
      </c>
      <c r="R56">
        <f>IF(O56="","",IFERROR(N(INDEX($A56:$K56,1,Rules!$H$22)),0))</f>
        <v/>
      </c>
    </row>
    <row r="57">
      <c r="M57">
        <f>IF(A57="","",IF(LEFT(A57,4)="http",IFERROR(MID(A57,FIND("/",A57,FIND("//",A57)+2),2000),"/"),A57))</f>
        <v/>
      </c>
      <c r="N57">
        <f>IF(M57="","",IFERROR(LEFT(SUBSTITUTE(M57,"#","?"),FIND("?",SUBSTITUTE(M57,"#","?"))-1),M57))</f>
        <v/>
      </c>
      <c r="O57">
        <f>IF(N57="","",LOWER(IF(AND(LEN(N57)&gt;1,RIGHT(N57,1)="/"),LEFT(N57,LEN(N57)-1),N57)))</f>
        <v/>
      </c>
      <c r="P57">
        <f>IF(O57="","",IFERROR(N(INDEX($A57:$K57,1,Rules!$H$20)),0))</f>
        <v/>
      </c>
      <c r="Q57">
        <f>IF(O57="","",IFERROR(P57*N(INDEX($A57:$K57,1,Rules!$H$21)),0))</f>
        <v/>
      </c>
      <c r="R57">
        <f>IF(O57="","",IFERROR(N(INDEX($A57:$K57,1,Rules!$H$22)),0))</f>
        <v/>
      </c>
    </row>
    <row r="58">
      <c r="M58">
        <f>IF(A58="","",IF(LEFT(A58,4)="http",IFERROR(MID(A58,FIND("/",A58,FIND("//",A58)+2),2000),"/"),A58))</f>
        <v/>
      </c>
      <c r="N58">
        <f>IF(M58="","",IFERROR(LEFT(SUBSTITUTE(M58,"#","?"),FIND("?",SUBSTITUTE(M58,"#","?"))-1),M58))</f>
        <v/>
      </c>
      <c r="O58">
        <f>IF(N58="","",LOWER(IF(AND(LEN(N58)&gt;1,RIGHT(N58,1)="/"),LEFT(N58,LEN(N58)-1),N58)))</f>
        <v/>
      </c>
      <c r="P58">
        <f>IF(O58="","",IFERROR(N(INDEX($A58:$K58,1,Rules!$H$20)),0))</f>
        <v/>
      </c>
      <c r="Q58">
        <f>IF(O58="","",IFERROR(P58*N(INDEX($A58:$K58,1,Rules!$H$21)),0))</f>
        <v/>
      </c>
      <c r="R58">
        <f>IF(O58="","",IFERROR(N(INDEX($A58:$K58,1,Rules!$H$22)),0))</f>
        <v/>
      </c>
    </row>
    <row r="59">
      <c r="M59">
        <f>IF(A59="","",IF(LEFT(A59,4)="http",IFERROR(MID(A59,FIND("/",A59,FIND("//",A59)+2),2000),"/"),A59))</f>
        <v/>
      </c>
      <c r="N59">
        <f>IF(M59="","",IFERROR(LEFT(SUBSTITUTE(M59,"#","?"),FIND("?",SUBSTITUTE(M59,"#","?"))-1),M59))</f>
        <v/>
      </c>
      <c r="O59">
        <f>IF(N59="","",LOWER(IF(AND(LEN(N59)&gt;1,RIGHT(N59,1)="/"),LEFT(N59,LEN(N59)-1),N59)))</f>
        <v/>
      </c>
      <c r="P59">
        <f>IF(O59="","",IFERROR(N(INDEX($A59:$K59,1,Rules!$H$20)),0))</f>
        <v/>
      </c>
      <c r="Q59">
        <f>IF(O59="","",IFERROR(P59*N(INDEX($A59:$K59,1,Rules!$H$21)),0))</f>
        <v/>
      </c>
      <c r="R59">
        <f>IF(O59="","",IFERROR(N(INDEX($A59:$K59,1,Rules!$H$22)),0))</f>
        <v/>
      </c>
    </row>
    <row r="60">
      <c r="M60">
        <f>IF(A60="","",IF(LEFT(A60,4)="http",IFERROR(MID(A60,FIND("/",A60,FIND("//",A60)+2),2000),"/"),A60))</f>
        <v/>
      </c>
      <c r="N60">
        <f>IF(M60="","",IFERROR(LEFT(SUBSTITUTE(M60,"#","?"),FIND("?",SUBSTITUTE(M60,"#","?"))-1),M60))</f>
        <v/>
      </c>
      <c r="O60">
        <f>IF(N60="","",LOWER(IF(AND(LEN(N60)&gt;1,RIGHT(N60,1)="/"),LEFT(N60,LEN(N60)-1),N60)))</f>
        <v/>
      </c>
      <c r="P60">
        <f>IF(O60="","",IFERROR(N(INDEX($A60:$K60,1,Rules!$H$20)),0))</f>
        <v/>
      </c>
      <c r="Q60">
        <f>IF(O60="","",IFERROR(P60*N(INDEX($A60:$K60,1,Rules!$H$21)),0))</f>
        <v/>
      </c>
      <c r="R60">
        <f>IF(O60="","",IFERROR(N(INDEX($A60:$K60,1,Rules!$H$22)),0))</f>
        <v/>
      </c>
    </row>
    <row r="61">
      <c r="M61">
        <f>IF(A61="","",IF(LEFT(A61,4)="http",IFERROR(MID(A61,FIND("/",A61,FIND("//",A61)+2),2000),"/"),A61))</f>
        <v/>
      </c>
      <c r="N61">
        <f>IF(M61="","",IFERROR(LEFT(SUBSTITUTE(M61,"#","?"),FIND("?",SUBSTITUTE(M61,"#","?"))-1),M61))</f>
        <v/>
      </c>
      <c r="O61">
        <f>IF(N61="","",LOWER(IF(AND(LEN(N61)&gt;1,RIGHT(N61,1)="/"),LEFT(N61,LEN(N61)-1),N61)))</f>
        <v/>
      </c>
      <c r="P61">
        <f>IF(O61="","",IFERROR(N(INDEX($A61:$K61,1,Rules!$H$20)),0))</f>
        <v/>
      </c>
      <c r="Q61">
        <f>IF(O61="","",IFERROR(P61*N(INDEX($A61:$K61,1,Rules!$H$21)),0))</f>
        <v/>
      </c>
      <c r="R61">
        <f>IF(O61="","",IFERROR(N(INDEX($A61:$K61,1,Rules!$H$22)),0))</f>
        <v/>
      </c>
    </row>
    <row r="62">
      <c r="M62">
        <f>IF(A62="","",IF(LEFT(A62,4)="http",IFERROR(MID(A62,FIND("/",A62,FIND("//",A62)+2),2000),"/"),A62))</f>
        <v/>
      </c>
      <c r="N62">
        <f>IF(M62="","",IFERROR(LEFT(SUBSTITUTE(M62,"#","?"),FIND("?",SUBSTITUTE(M62,"#","?"))-1),M62))</f>
        <v/>
      </c>
      <c r="O62">
        <f>IF(N62="","",LOWER(IF(AND(LEN(N62)&gt;1,RIGHT(N62,1)="/"),LEFT(N62,LEN(N62)-1),N62)))</f>
        <v/>
      </c>
      <c r="P62">
        <f>IF(O62="","",IFERROR(N(INDEX($A62:$K62,1,Rules!$H$20)),0))</f>
        <v/>
      </c>
      <c r="Q62">
        <f>IF(O62="","",IFERROR(P62*N(INDEX($A62:$K62,1,Rules!$H$21)),0))</f>
        <v/>
      </c>
      <c r="R62">
        <f>IF(O62="","",IFERROR(N(INDEX($A62:$K62,1,Rules!$H$22)),0))</f>
        <v/>
      </c>
    </row>
    <row r="63">
      <c r="M63">
        <f>IF(A63="","",IF(LEFT(A63,4)="http",IFERROR(MID(A63,FIND("/",A63,FIND("//",A63)+2),2000),"/"),A63))</f>
        <v/>
      </c>
      <c r="N63">
        <f>IF(M63="","",IFERROR(LEFT(SUBSTITUTE(M63,"#","?"),FIND("?",SUBSTITUTE(M63,"#","?"))-1),M63))</f>
        <v/>
      </c>
      <c r="O63">
        <f>IF(N63="","",LOWER(IF(AND(LEN(N63)&gt;1,RIGHT(N63,1)="/"),LEFT(N63,LEN(N63)-1),N63)))</f>
        <v/>
      </c>
      <c r="P63">
        <f>IF(O63="","",IFERROR(N(INDEX($A63:$K63,1,Rules!$H$20)),0))</f>
        <v/>
      </c>
      <c r="Q63">
        <f>IF(O63="","",IFERROR(P63*N(INDEX($A63:$K63,1,Rules!$H$21)),0))</f>
        <v/>
      </c>
      <c r="R63">
        <f>IF(O63="","",IFERROR(N(INDEX($A63:$K63,1,Rules!$H$22)),0))</f>
        <v/>
      </c>
    </row>
    <row r="64">
      <c r="M64">
        <f>IF(A64="","",IF(LEFT(A64,4)="http",IFERROR(MID(A64,FIND("/",A64,FIND("//",A64)+2),2000),"/"),A64))</f>
        <v/>
      </c>
      <c r="N64">
        <f>IF(M64="","",IFERROR(LEFT(SUBSTITUTE(M64,"#","?"),FIND("?",SUBSTITUTE(M64,"#","?"))-1),M64))</f>
        <v/>
      </c>
      <c r="O64">
        <f>IF(N64="","",LOWER(IF(AND(LEN(N64)&gt;1,RIGHT(N64,1)="/"),LEFT(N64,LEN(N64)-1),N64)))</f>
        <v/>
      </c>
      <c r="P64">
        <f>IF(O64="","",IFERROR(N(INDEX($A64:$K64,1,Rules!$H$20)),0))</f>
        <v/>
      </c>
      <c r="Q64">
        <f>IF(O64="","",IFERROR(P64*N(INDEX($A64:$K64,1,Rules!$H$21)),0))</f>
        <v/>
      </c>
      <c r="R64">
        <f>IF(O64="","",IFERROR(N(INDEX($A64:$K64,1,Rules!$H$22)),0))</f>
        <v/>
      </c>
    </row>
    <row r="65">
      <c r="M65">
        <f>IF(A65="","",IF(LEFT(A65,4)="http",IFERROR(MID(A65,FIND("/",A65,FIND("//",A65)+2),2000),"/"),A65))</f>
        <v/>
      </c>
      <c r="N65">
        <f>IF(M65="","",IFERROR(LEFT(SUBSTITUTE(M65,"#","?"),FIND("?",SUBSTITUTE(M65,"#","?"))-1),M65))</f>
        <v/>
      </c>
      <c r="O65">
        <f>IF(N65="","",LOWER(IF(AND(LEN(N65)&gt;1,RIGHT(N65,1)="/"),LEFT(N65,LEN(N65)-1),N65)))</f>
        <v/>
      </c>
      <c r="P65">
        <f>IF(O65="","",IFERROR(N(INDEX($A65:$K65,1,Rules!$H$20)),0))</f>
        <v/>
      </c>
      <c r="Q65">
        <f>IF(O65="","",IFERROR(P65*N(INDEX($A65:$K65,1,Rules!$H$21)),0))</f>
        <v/>
      </c>
      <c r="R65">
        <f>IF(O65="","",IFERROR(N(INDEX($A65:$K65,1,Rules!$H$22)),0))</f>
        <v/>
      </c>
    </row>
    <row r="66">
      <c r="M66">
        <f>IF(A66="","",IF(LEFT(A66,4)="http",IFERROR(MID(A66,FIND("/",A66,FIND("//",A66)+2),2000),"/"),A66))</f>
        <v/>
      </c>
      <c r="N66">
        <f>IF(M66="","",IFERROR(LEFT(SUBSTITUTE(M66,"#","?"),FIND("?",SUBSTITUTE(M66,"#","?"))-1),M66))</f>
        <v/>
      </c>
      <c r="O66">
        <f>IF(N66="","",LOWER(IF(AND(LEN(N66)&gt;1,RIGHT(N66,1)="/"),LEFT(N66,LEN(N66)-1),N66)))</f>
        <v/>
      </c>
      <c r="P66">
        <f>IF(O66="","",IFERROR(N(INDEX($A66:$K66,1,Rules!$H$20)),0))</f>
        <v/>
      </c>
      <c r="Q66">
        <f>IF(O66="","",IFERROR(P66*N(INDEX($A66:$K66,1,Rules!$H$21)),0))</f>
        <v/>
      </c>
      <c r="R66">
        <f>IF(O66="","",IFERROR(N(INDEX($A66:$K66,1,Rules!$H$22)),0))</f>
        <v/>
      </c>
    </row>
    <row r="67">
      <c r="M67">
        <f>IF(A67="","",IF(LEFT(A67,4)="http",IFERROR(MID(A67,FIND("/",A67,FIND("//",A67)+2),2000),"/"),A67))</f>
        <v/>
      </c>
      <c r="N67">
        <f>IF(M67="","",IFERROR(LEFT(SUBSTITUTE(M67,"#","?"),FIND("?",SUBSTITUTE(M67,"#","?"))-1),M67))</f>
        <v/>
      </c>
      <c r="O67">
        <f>IF(N67="","",LOWER(IF(AND(LEN(N67)&gt;1,RIGHT(N67,1)="/"),LEFT(N67,LEN(N67)-1),N67)))</f>
        <v/>
      </c>
      <c r="P67">
        <f>IF(O67="","",IFERROR(N(INDEX($A67:$K67,1,Rules!$H$20)),0))</f>
        <v/>
      </c>
      <c r="Q67">
        <f>IF(O67="","",IFERROR(P67*N(INDEX($A67:$K67,1,Rules!$H$21)),0))</f>
        <v/>
      </c>
      <c r="R67">
        <f>IF(O67="","",IFERROR(N(INDEX($A67:$K67,1,Rules!$H$22)),0))</f>
        <v/>
      </c>
    </row>
    <row r="68">
      <c r="M68">
        <f>IF(A68="","",IF(LEFT(A68,4)="http",IFERROR(MID(A68,FIND("/",A68,FIND("//",A68)+2),2000),"/"),A68))</f>
        <v/>
      </c>
      <c r="N68">
        <f>IF(M68="","",IFERROR(LEFT(SUBSTITUTE(M68,"#","?"),FIND("?",SUBSTITUTE(M68,"#","?"))-1),M68))</f>
        <v/>
      </c>
      <c r="O68">
        <f>IF(N68="","",LOWER(IF(AND(LEN(N68)&gt;1,RIGHT(N68,1)="/"),LEFT(N68,LEN(N68)-1),N68)))</f>
        <v/>
      </c>
      <c r="P68">
        <f>IF(O68="","",IFERROR(N(INDEX($A68:$K68,1,Rules!$H$20)),0))</f>
        <v/>
      </c>
      <c r="Q68">
        <f>IF(O68="","",IFERROR(P68*N(INDEX($A68:$K68,1,Rules!$H$21)),0))</f>
        <v/>
      </c>
      <c r="R68">
        <f>IF(O68="","",IFERROR(N(INDEX($A68:$K68,1,Rules!$H$22)),0))</f>
        <v/>
      </c>
    </row>
    <row r="69">
      <c r="M69">
        <f>IF(A69="","",IF(LEFT(A69,4)="http",IFERROR(MID(A69,FIND("/",A69,FIND("//",A69)+2),2000),"/"),A69))</f>
        <v/>
      </c>
      <c r="N69">
        <f>IF(M69="","",IFERROR(LEFT(SUBSTITUTE(M69,"#","?"),FIND("?",SUBSTITUTE(M69,"#","?"))-1),M69))</f>
        <v/>
      </c>
      <c r="O69">
        <f>IF(N69="","",LOWER(IF(AND(LEN(N69)&gt;1,RIGHT(N69,1)="/"),LEFT(N69,LEN(N69)-1),N69)))</f>
        <v/>
      </c>
      <c r="P69">
        <f>IF(O69="","",IFERROR(N(INDEX($A69:$K69,1,Rules!$H$20)),0))</f>
        <v/>
      </c>
      <c r="Q69">
        <f>IF(O69="","",IFERROR(P69*N(INDEX($A69:$K69,1,Rules!$H$21)),0))</f>
        <v/>
      </c>
      <c r="R69">
        <f>IF(O69="","",IFERROR(N(INDEX($A69:$K69,1,Rules!$H$22)),0))</f>
        <v/>
      </c>
    </row>
    <row r="70">
      <c r="M70">
        <f>IF(A70="","",IF(LEFT(A70,4)="http",IFERROR(MID(A70,FIND("/",A70,FIND("//",A70)+2),2000),"/"),A70))</f>
        <v/>
      </c>
      <c r="N70">
        <f>IF(M70="","",IFERROR(LEFT(SUBSTITUTE(M70,"#","?"),FIND("?",SUBSTITUTE(M70,"#","?"))-1),M70))</f>
        <v/>
      </c>
      <c r="O70">
        <f>IF(N70="","",LOWER(IF(AND(LEN(N70)&gt;1,RIGHT(N70,1)="/"),LEFT(N70,LEN(N70)-1),N70)))</f>
        <v/>
      </c>
      <c r="P70">
        <f>IF(O70="","",IFERROR(N(INDEX($A70:$K70,1,Rules!$H$20)),0))</f>
        <v/>
      </c>
      <c r="Q70">
        <f>IF(O70="","",IFERROR(P70*N(INDEX($A70:$K70,1,Rules!$H$21)),0))</f>
        <v/>
      </c>
      <c r="R70">
        <f>IF(O70="","",IFERROR(N(INDEX($A70:$K70,1,Rules!$H$22)),0))</f>
        <v/>
      </c>
    </row>
    <row r="71">
      <c r="M71">
        <f>IF(A71="","",IF(LEFT(A71,4)="http",IFERROR(MID(A71,FIND("/",A71,FIND("//",A71)+2),2000),"/"),A71))</f>
        <v/>
      </c>
      <c r="N71">
        <f>IF(M71="","",IFERROR(LEFT(SUBSTITUTE(M71,"#","?"),FIND("?",SUBSTITUTE(M71,"#","?"))-1),M71))</f>
        <v/>
      </c>
      <c r="O71">
        <f>IF(N71="","",LOWER(IF(AND(LEN(N71)&gt;1,RIGHT(N71,1)="/"),LEFT(N71,LEN(N71)-1),N71)))</f>
        <v/>
      </c>
      <c r="P71">
        <f>IF(O71="","",IFERROR(N(INDEX($A71:$K71,1,Rules!$H$20)),0))</f>
        <v/>
      </c>
      <c r="Q71">
        <f>IF(O71="","",IFERROR(P71*N(INDEX($A71:$K71,1,Rules!$H$21)),0))</f>
        <v/>
      </c>
      <c r="R71">
        <f>IF(O71="","",IFERROR(N(INDEX($A71:$K71,1,Rules!$H$22)),0))</f>
        <v/>
      </c>
    </row>
    <row r="72">
      <c r="M72">
        <f>IF(A72="","",IF(LEFT(A72,4)="http",IFERROR(MID(A72,FIND("/",A72,FIND("//",A72)+2),2000),"/"),A72))</f>
        <v/>
      </c>
      <c r="N72">
        <f>IF(M72="","",IFERROR(LEFT(SUBSTITUTE(M72,"#","?"),FIND("?",SUBSTITUTE(M72,"#","?"))-1),M72))</f>
        <v/>
      </c>
      <c r="O72">
        <f>IF(N72="","",LOWER(IF(AND(LEN(N72)&gt;1,RIGHT(N72,1)="/"),LEFT(N72,LEN(N72)-1),N72)))</f>
        <v/>
      </c>
      <c r="P72">
        <f>IF(O72="","",IFERROR(N(INDEX($A72:$K72,1,Rules!$H$20)),0))</f>
        <v/>
      </c>
      <c r="Q72">
        <f>IF(O72="","",IFERROR(P72*N(INDEX($A72:$K72,1,Rules!$H$21)),0))</f>
        <v/>
      </c>
      <c r="R72">
        <f>IF(O72="","",IFERROR(N(INDEX($A72:$K72,1,Rules!$H$22)),0))</f>
        <v/>
      </c>
    </row>
    <row r="73">
      <c r="M73">
        <f>IF(A73="","",IF(LEFT(A73,4)="http",IFERROR(MID(A73,FIND("/",A73,FIND("//",A73)+2),2000),"/"),A73))</f>
        <v/>
      </c>
      <c r="N73">
        <f>IF(M73="","",IFERROR(LEFT(SUBSTITUTE(M73,"#","?"),FIND("?",SUBSTITUTE(M73,"#","?"))-1),M73))</f>
        <v/>
      </c>
      <c r="O73">
        <f>IF(N73="","",LOWER(IF(AND(LEN(N73)&gt;1,RIGHT(N73,1)="/"),LEFT(N73,LEN(N73)-1),N73)))</f>
        <v/>
      </c>
      <c r="P73">
        <f>IF(O73="","",IFERROR(N(INDEX($A73:$K73,1,Rules!$H$20)),0))</f>
        <v/>
      </c>
      <c r="Q73">
        <f>IF(O73="","",IFERROR(P73*N(INDEX($A73:$K73,1,Rules!$H$21)),0))</f>
        <v/>
      </c>
      <c r="R73">
        <f>IF(O73="","",IFERROR(N(INDEX($A73:$K73,1,Rules!$H$22)),0))</f>
        <v/>
      </c>
    </row>
    <row r="74">
      <c r="M74">
        <f>IF(A74="","",IF(LEFT(A74,4)="http",IFERROR(MID(A74,FIND("/",A74,FIND("//",A74)+2),2000),"/"),A74))</f>
        <v/>
      </c>
      <c r="N74">
        <f>IF(M74="","",IFERROR(LEFT(SUBSTITUTE(M74,"#","?"),FIND("?",SUBSTITUTE(M74,"#","?"))-1),M74))</f>
        <v/>
      </c>
      <c r="O74">
        <f>IF(N74="","",LOWER(IF(AND(LEN(N74)&gt;1,RIGHT(N74,1)="/"),LEFT(N74,LEN(N74)-1),N74)))</f>
        <v/>
      </c>
      <c r="P74">
        <f>IF(O74="","",IFERROR(N(INDEX($A74:$K74,1,Rules!$H$20)),0))</f>
        <v/>
      </c>
      <c r="Q74">
        <f>IF(O74="","",IFERROR(P74*N(INDEX($A74:$K74,1,Rules!$H$21)),0))</f>
        <v/>
      </c>
      <c r="R74">
        <f>IF(O74="","",IFERROR(N(INDEX($A74:$K74,1,Rules!$H$22)),0))</f>
        <v/>
      </c>
    </row>
    <row r="75">
      <c r="M75">
        <f>IF(A75="","",IF(LEFT(A75,4)="http",IFERROR(MID(A75,FIND("/",A75,FIND("//",A75)+2),2000),"/"),A75))</f>
        <v/>
      </c>
      <c r="N75">
        <f>IF(M75="","",IFERROR(LEFT(SUBSTITUTE(M75,"#","?"),FIND("?",SUBSTITUTE(M75,"#","?"))-1),M75))</f>
        <v/>
      </c>
      <c r="O75">
        <f>IF(N75="","",LOWER(IF(AND(LEN(N75)&gt;1,RIGHT(N75,1)="/"),LEFT(N75,LEN(N75)-1),N75)))</f>
        <v/>
      </c>
      <c r="P75">
        <f>IF(O75="","",IFERROR(N(INDEX($A75:$K75,1,Rules!$H$20)),0))</f>
        <v/>
      </c>
      <c r="Q75">
        <f>IF(O75="","",IFERROR(P75*N(INDEX($A75:$K75,1,Rules!$H$21)),0))</f>
        <v/>
      </c>
      <c r="R75">
        <f>IF(O75="","",IFERROR(N(INDEX($A75:$K75,1,Rules!$H$22)),0))</f>
        <v/>
      </c>
    </row>
    <row r="76">
      <c r="M76">
        <f>IF(A76="","",IF(LEFT(A76,4)="http",IFERROR(MID(A76,FIND("/",A76,FIND("//",A76)+2),2000),"/"),A76))</f>
        <v/>
      </c>
      <c r="N76">
        <f>IF(M76="","",IFERROR(LEFT(SUBSTITUTE(M76,"#","?"),FIND("?",SUBSTITUTE(M76,"#","?"))-1),M76))</f>
        <v/>
      </c>
      <c r="O76">
        <f>IF(N76="","",LOWER(IF(AND(LEN(N76)&gt;1,RIGHT(N76,1)="/"),LEFT(N76,LEN(N76)-1),N76)))</f>
        <v/>
      </c>
      <c r="P76">
        <f>IF(O76="","",IFERROR(N(INDEX($A76:$K76,1,Rules!$H$20)),0))</f>
        <v/>
      </c>
      <c r="Q76">
        <f>IF(O76="","",IFERROR(P76*N(INDEX($A76:$K76,1,Rules!$H$21)),0))</f>
        <v/>
      </c>
      <c r="R76">
        <f>IF(O76="","",IFERROR(N(INDEX($A76:$K76,1,Rules!$H$22)),0))</f>
        <v/>
      </c>
    </row>
    <row r="77">
      <c r="M77">
        <f>IF(A77="","",IF(LEFT(A77,4)="http",IFERROR(MID(A77,FIND("/",A77,FIND("//",A77)+2),2000),"/"),A77))</f>
        <v/>
      </c>
      <c r="N77">
        <f>IF(M77="","",IFERROR(LEFT(SUBSTITUTE(M77,"#","?"),FIND("?",SUBSTITUTE(M77,"#","?"))-1),M77))</f>
        <v/>
      </c>
      <c r="O77">
        <f>IF(N77="","",LOWER(IF(AND(LEN(N77)&gt;1,RIGHT(N77,1)="/"),LEFT(N77,LEN(N77)-1),N77)))</f>
        <v/>
      </c>
      <c r="P77">
        <f>IF(O77="","",IFERROR(N(INDEX($A77:$K77,1,Rules!$H$20)),0))</f>
        <v/>
      </c>
      <c r="Q77">
        <f>IF(O77="","",IFERROR(P77*N(INDEX($A77:$K77,1,Rules!$H$21)),0))</f>
        <v/>
      </c>
      <c r="R77">
        <f>IF(O77="","",IFERROR(N(INDEX($A77:$K77,1,Rules!$H$22)),0))</f>
        <v/>
      </c>
    </row>
    <row r="78">
      <c r="M78">
        <f>IF(A78="","",IF(LEFT(A78,4)="http",IFERROR(MID(A78,FIND("/",A78,FIND("//",A78)+2),2000),"/"),A78))</f>
        <v/>
      </c>
      <c r="N78">
        <f>IF(M78="","",IFERROR(LEFT(SUBSTITUTE(M78,"#","?"),FIND("?",SUBSTITUTE(M78,"#","?"))-1),M78))</f>
        <v/>
      </c>
      <c r="O78">
        <f>IF(N78="","",LOWER(IF(AND(LEN(N78)&gt;1,RIGHT(N78,1)="/"),LEFT(N78,LEN(N78)-1),N78)))</f>
        <v/>
      </c>
      <c r="P78">
        <f>IF(O78="","",IFERROR(N(INDEX($A78:$K78,1,Rules!$H$20)),0))</f>
        <v/>
      </c>
      <c r="Q78">
        <f>IF(O78="","",IFERROR(P78*N(INDEX($A78:$K78,1,Rules!$H$21)),0))</f>
        <v/>
      </c>
      <c r="R78">
        <f>IF(O78="","",IFERROR(N(INDEX($A78:$K78,1,Rules!$H$22)),0))</f>
        <v/>
      </c>
    </row>
    <row r="79">
      <c r="M79">
        <f>IF(A79="","",IF(LEFT(A79,4)="http",IFERROR(MID(A79,FIND("/",A79,FIND("//",A79)+2),2000),"/"),A79))</f>
        <v/>
      </c>
      <c r="N79">
        <f>IF(M79="","",IFERROR(LEFT(SUBSTITUTE(M79,"#","?"),FIND("?",SUBSTITUTE(M79,"#","?"))-1),M79))</f>
        <v/>
      </c>
      <c r="O79">
        <f>IF(N79="","",LOWER(IF(AND(LEN(N79)&gt;1,RIGHT(N79,1)="/"),LEFT(N79,LEN(N79)-1),N79)))</f>
        <v/>
      </c>
      <c r="P79">
        <f>IF(O79="","",IFERROR(N(INDEX($A79:$K79,1,Rules!$H$20)),0))</f>
        <v/>
      </c>
      <c r="Q79">
        <f>IF(O79="","",IFERROR(P79*N(INDEX($A79:$K79,1,Rules!$H$21)),0))</f>
        <v/>
      </c>
      <c r="R79">
        <f>IF(O79="","",IFERROR(N(INDEX($A79:$K79,1,Rules!$H$22)),0))</f>
        <v/>
      </c>
    </row>
    <row r="80">
      <c r="M80">
        <f>IF(A80="","",IF(LEFT(A80,4)="http",IFERROR(MID(A80,FIND("/",A80,FIND("//",A80)+2),2000),"/"),A80))</f>
        <v/>
      </c>
      <c r="N80">
        <f>IF(M80="","",IFERROR(LEFT(SUBSTITUTE(M80,"#","?"),FIND("?",SUBSTITUTE(M80,"#","?"))-1),M80))</f>
        <v/>
      </c>
      <c r="O80">
        <f>IF(N80="","",LOWER(IF(AND(LEN(N80)&gt;1,RIGHT(N80,1)="/"),LEFT(N80,LEN(N80)-1),N80)))</f>
        <v/>
      </c>
      <c r="P80">
        <f>IF(O80="","",IFERROR(N(INDEX($A80:$K80,1,Rules!$H$20)),0))</f>
        <v/>
      </c>
      <c r="Q80">
        <f>IF(O80="","",IFERROR(P80*N(INDEX($A80:$K80,1,Rules!$H$21)),0))</f>
        <v/>
      </c>
      <c r="R80">
        <f>IF(O80="","",IFERROR(N(INDEX($A80:$K80,1,Rules!$H$22)),0))</f>
        <v/>
      </c>
    </row>
    <row r="81">
      <c r="M81">
        <f>IF(A81="","",IF(LEFT(A81,4)="http",IFERROR(MID(A81,FIND("/",A81,FIND("//",A81)+2),2000),"/"),A81))</f>
        <v/>
      </c>
      <c r="N81">
        <f>IF(M81="","",IFERROR(LEFT(SUBSTITUTE(M81,"#","?"),FIND("?",SUBSTITUTE(M81,"#","?"))-1),M81))</f>
        <v/>
      </c>
      <c r="O81">
        <f>IF(N81="","",LOWER(IF(AND(LEN(N81)&gt;1,RIGHT(N81,1)="/"),LEFT(N81,LEN(N81)-1),N81)))</f>
        <v/>
      </c>
      <c r="P81">
        <f>IF(O81="","",IFERROR(N(INDEX($A81:$K81,1,Rules!$H$20)),0))</f>
        <v/>
      </c>
      <c r="Q81">
        <f>IF(O81="","",IFERROR(P81*N(INDEX($A81:$K81,1,Rules!$H$21)),0))</f>
        <v/>
      </c>
      <c r="R81">
        <f>IF(O81="","",IFERROR(N(INDEX($A81:$K81,1,Rules!$H$22)),0))</f>
        <v/>
      </c>
    </row>
    <row r="82">
      <c r="M82">
        <f>IF(A82="","",IF(LEFT(A82,4)="http",IFERROR(MID(A82,FIND("/",A82,FIND("//",A82)+2),2000),"/"),A82))</f>
        <v/>
      </c>
      <c r="N82">
        <f>IF(M82="","",IFERROR(LEFT(SUBSTITUTE(M82,"#","?"),FIND("?",SUBSTITUTE(M82,"#","?"))-1),M82))</f>
        <v/>
      </c>
      <c r="O82">
        <f>IF(N82="","",LOWER(IF(AND(LEN(N82)&gt;1,RIGHT(N82,1)="/"),LEFT(N82,LEN(N82)-1),N82)))</f>
        <v/>
      </c>
      <c r="P82">
        <f>IF(O82="","",IFERROR(N(INDEX($A82:$K82,1,Rules!$H$20)),0))</f>
        <v/>
      </c>
      <c r="Q82">
        <f>IF(O82="","",IFERROR(P82*N(INDEX($A82:$K82,1,Rules!$H$21)),0))</f>
        <v/>
      </c>
      <c r="R82">
        <f>IF(O82="","",IFERROR(N(INDEX($A82:$K82,1,Rules!$H$22)),0))</f>
        <v/>
      </c>
    </row>
    <row r="83">
      <c r="M83">
        <f>IF(A83="","",IF(LEFT(A83,4)="http",IFERROR(MID(A83,FIND("/",A83,FIND("//",A83)+2),2000),"/"),A83))</f>
        <v/>
      </c>
      <c r="N83">
        <f>IF(M83="","",IFERROR(LEFT(SUBSTITUTE(M83,"#","?"),FIND("?",SUBSTITUTE(M83,"#","?"))-1),M83))</f>
        <v/>
      </c>
      <c r="O83">
        <f>IF(N83="","",LOWER(IF(AND(LEN(N83)&gt;1,RIGHT(N83,1)="/"),LEFT(N83,LEN(N83)-1),N83)))</f>
        <v/>
      </c>
      <c r="P83">
        <f>IF(O83="","",IFERROR(N(INDEX($A83:$K83,1,Rules!$H$20)),0))</f>
        <v/>
      </c>
      <c r="Q83">
        <f>IF(O83="","",IFERROR(P83*N(INDEX($A83:$K83,1,Rules!$H$21)),0))</f>
        <v/>
      </c>
      <c r="R83">
        <f>IF(O83="","",IFERROR(N(INDEX($A83:$K83,1,Rules!$H$22)),0))</f>
        <v/>
      </c>
    </row>
    <row r="84">
      <c r="M84">
        <f>IF(A84="","",IF(LEFT(A84,4)="http",IFERROR(MID(A84,FIND("/",A84,FIND("//",A84)+2),2000),"/"),A84))</f>
        <v/>
      </c>
      <c r="N84">
        <f>IF(M84="","",IFERROR(LEFT(SUBSTITUTE(M84,"#","?"),FIND("?",SUBSTITUTE(M84,"#","?"))-1),M84))</f>
        <v/>
      </c>
      <c r="O84">
        <f>IF(N84="","",LOWER(IF(AND(LEN(N84)&gt;1,RIGHT(N84,1)="/"),LEFT(N84,LEN(N84)-1),N84)))</f>
        <v/>
      </c>
      <c r="P84">
        <f>IF(O84="","",IFERROR(N(INDEX($A84:$K84,1,Rules!$H$20)),0))</f>
        <v/>
      </c>
      <c r="Q84">
        <f>IF(O84="","",IFERROR(P84*N(INDEX($A84:$K84,1,Rules!$H$21)),0))</f>
        <v/>
      </c>
      <c r="R84">
        <f>IF(O84="","",IFERROR(N(INDEX($A84:$K84,1,Rules!$H$22)),0))</f>
        <v/>
      </c>
    </row>
    <row r="85">
      <c r="M85">
        <f>IF(A85="","",IF(LEFT(A85,4)="http",IFERROR(MID(A85,FIND("/",A85,FIND("//",A85)+2),2000),"/"),A85))</f>
        <v/>
      </c>
      <c r="N85">
        <f>IF(M85="","",IFERROR(LEFT(SUBSTITUTE(M85,"#","?"),FIND("?",SUBSTITUTE(M85,"#","?"))-1),M85))</f>
        <v/>
      </c>
      <c r="O85">
        <f>IF(N85="","",LOWER(IF(AND(LEN(N85)&gt;1,RIGHT(N85,1)="/"),LEFT(N85,LEN(N85)-1),N85)))</f>
        <v/>
      </c>
      <c r="P85">
        <f>IF(O85="","",IFERROR(N(INDEX($A85:$K85,1,Rules!$H$20)),0))</f>
        <v/>
      </c>
      <c r="Q85">
        <f>IF(O85="","",IFERROR(P85*N(INDEX($A85:$K85,1,Rules!$H$21)),0))</f>
        <v/>
      </c>
      <c r="R85">
        <f>IF(O85="","",IFERROR(N(INDEX($A85:$K85,1,Rules!$H$22)),0))</f>
        <v/>
      </c>
    </row>
    <row r="86">
      <c r="M86">
        <f>IF(A86="","",IF(LEFT(A86,4)="http",IFERROR(MID(A86,FIND("/",A86,FIND("//",A86)+2),2000),"/"),A86))</f>
        <v/>
      </c>
      <c r="N86">
        <f>IF(M86="","",IFERROR(LEFT(SUBSTITUTE(M86,"#","?"),FIND("?",SUBSTITUTE(M86,"#","?"))-1),M86))</f>
        <v/>
      </c>
      <c r="O86">
        <f>IF(N86="","",LOWER(IF(AND(LEN(N86)&gt;1,RIGHT(N86,1)="/"),LEFT(N86,LEN(N86)-1),N86)))</f>
        <v/>
      </c>
      <c r="P86">
        <f>IF(O86="","",IFERROR(N(INDEX($A86:$K86,1,Rules!$H$20)),0))</f>
        <v/>
      </c>
      <c r="Q86">
        <f>IF(O86="","",IFERROR(P86*N(INDEX($A86:$K86,1,Rules!$H$21)),0))</f>
        <v/>
      </c>
      <c r="R86">
        <f>IF(O86="","",IFERROR(N(INDEX($A86:$K86,1,Rules!$H$22)),0))</f>
        <v/>
      </c>
    </row>
    <row r="87">
      <c r="M87">
        <f>IF(A87="","",IF(LEFT(A87,4)="http",IFERROR(MID(A87,FIND("/",A87,FIND("//",A87)+2),2000),"/"),A87))</f>
        <v/>
      </c>
      <c r="N87">
        <f>IF(M87="","",IFERROR(LEFT(SUBSTITUTE(M87,"#","?"),FIND("?",SUBSTITUTE(M87,"#","?"))-1),M87))</f>
        <v/>
      </c>
      <c r="O87">
        <f>IF(N87="","",LOWER(IF(AND(LEN(N87)&gt;1,RIGHT(N87,1)="/"),LEFT(N87,LEN(N87)-1),N87)))</f>
        <v/>
      </c>
      <c r="P87">
        <f>IF(O87="","",IFERROR(N(INDEX($A87:$K87,1,Rules!$H$20)),0))</f>
        <v/>
      </c>
      <c r="Q87">
        <f>IF(O87="","",IFERROR(P87*N(INDEX($A87:$K87,1,Rules!$H$21)),0))</f>
        <v/>
      </c>
      <c r="R87">
        <f>IF(O87="","",IFERROR(N(INDEX($A87:$K87,1,Rules!$H$22)),0))</f>
        <v/>
      </c>
    </row>
    <row r="88">
      <c r="M88">
        <f>IF(A88="","",IF(LEFT(A88,4)="http",IFERROR(MID(A88,FIND("/",A88,FIND("//",A88)+2),2000),"/"),A88))</f>
        <v/>
      </c>
      <c r="N88">
        <f>IF(M88="","",IFERROR(LEFT(SUBSTITUTE(M88,"#","?"),FIND("?",SUBSTITUTE(M88,"#","?"))-1),M88))</f>
        <v/>
      </c>
      <c r="O88">
        <f>IF(N88="","",LOWER(IF(AND(LEN(N88)&gt;1,RIGHT(N88,1)="/"),LEFT(N88,LEN(N88)-1),N88)))</f>
        <v/>
      </c>
      <c r="P88">
        <f>IF(O88="","",IFERROR(N(INDEX($A88:$K88,1,Rules!$H$20)),0))</f>
        <v/>
      </c>
      <c r="Q88">
        <f>IF(O88="","",IFERROR(P88*N(INDEX($A88:$K88,1,Rules!$H$21)),0))</f>
        <v/>
      </c>
      <c r="R88">
        <f>IF(O88="","",IFERROR(N(INDEX($A88:$K88,1,Rules!$H$22)),0))</f>
        <v/>
      </c>
    </row>
    <row r="89">
      <c r="M89">
        <f>IF(A89="","",IF(LEFT(A89,4)="http",IFERROR(MID(A89,FIND("/",A89,FIND("//",A89)+2),2000),"/"),A89))</f>
        <v/>
      </c>
      <c r="N89">
        <f>IF(M89="","",IFERROR(LEFT(SUBSTITUTE(M89,"#","?"),FIND("?",SUBSTITUTE(M89,"#","?"))-1),M89))</f>
        <v/>
      </c>
      <c r="O89">
        <f>IF(N89="","",LOWER(IF(AND(LEN(N89)&gt;1,RIGHT(N89,1)="/"),LEFT(N89,LEN(N89)-1),N89)))</f>
        <v/>
      </c>
      <c r="P89">
        <f>IF(O89="","",IFERROR(N(INDEX($A89:$K89,1,Rules!$H$20)),0))</f>
        <v/>
      </c>
      <c r="Q89">
        <f>IF(O89="","",IFERROR(P89*N(INDEX($A89:$K89,1,Rules!$H$21)),0))</f>
        <v/>
      </c>
      <c r="R89">
        <f>IF(O89="","",IFERROR(N(INDEX($A89:$K89,1,Rules!$H$22)),0))</f>
        <v/>
      </c>
    </row>
    <row r="90">
      <c r="M90">
        <f>IF(A90="","",IF(LEFT(A90,4)="http",IFERROR(MID(A90,FIND("/",A90,FIND("//",A90)+2),2000),"/"),A90))</f>
        <v/>
      </c>
      <c r="N90">
        <f>IF(M90="","",IFERROR(LEFT(SUBSTITUTE(M90,"#","?"),FIND("?",SUBSTITUTE(M90,"#","?"))-1),M90))</f>
        <v/>
      </c>
      <c r="O90">
        <f>IF(N90="","",LOWER(IF(AND(LEN(N90)&gt;1,RIGHT(N90,1)="/"),LEFT(N90,LEN(N90)-1),N90)))</f>
        <v/>
      </c>
      <c r="P90">
        <f>IF(O90="","",IFERROR(N(INDEX($A90:$K90,1,Rules!$H$20)),0))</f>
        <v/>
      </c>
      <c r="Q90">
        <f>IF(O90="","",IFERROR(P90*N(INDEX($A90:$K90,1,Rules!$H$21)),0))</f>
        <v/>
      </c>
      <c r="R90">
        <f>IF(O90="","",IFERROR(N(INDEX($A90:$K90,1,Rules!$H$22)),0))</f>
        <v/>
      </c>
    </row>
    <row r="91">
      <c r="M91">
        <f>IF(A91="","",IF(LEFT(A91,4)="http",IFERROR(MID(A91,FIND("/",A91,FIND("//",A91)+2),2000),"/"),A91))</f>
        <v/>
      </c>
      <c r="N91">
        <f>IF(M91="","",IFERROR(LEFT(SUBSTITUTE(M91,"#","?"),FIND("?",SUBSTITUTE(M91,"#","?"))-1),M91))</f>
        <v/>
      </c>
      <c r="O91">
        <f>IF(N91="","",LOWER(IF(AND(LEN(N91)&gt;1,RIGHT(N91,1)="/"),LEFT(N91,LEN(N91)-1),N91)))</f>
        <v/>
      </c>
      <c r="P91">
        <f>IF(O91="","",IFERROR(N(INDEX($A91:$K91,1,Rules!$H$20)),0))</f>
        <v/>
      </c>
      <c r="Q91">
        <f>IF(O91="","",IFERROR(P91*N(INDEX($A91:$K91,1,Rules!$H$21)),0))</f>
        <v/>
      </c>
      <c r="R91">
        <f>IF(O91="","",IFERROR(N(INDEX($A91:$K91,1,Rules!$H$22)),0))</f>
        <v/>
      </c>
    </row>
    <row r="92">
      <c r="M92">
        <f>IF(A92="","",IF(LEFT(A92,4)="http",IFERROR(MID(A92,FIND("/",A92,FIND("//",A92)+2),2000),"/"),A92))</f>
        <v/>
      </c>
      <c r="N92">
        <f>IF(M92="","",IFERROR(LEFT(SUBSTITUTE(M92,"#","?"),FIND("?",SUBSTITUTE(M92,"#","?"))-1),M92))</f>
        <v/>
      </c>
      <c r="O92">
        <f>IF(N92="","",LOWER(IF(AND(LEN(N92)&gt;1,RIGHT(N92,1)="/"),LEFT(N92,LEN(N92)-1),N92)))</f>
        <v/>
      </c>
      <c r="P92">
        <f>IF(O92="","",IFERROR(N(INDEX($A92:$K92,1,Rules!$H$20)),0))</f>
        <v/>
      </c>
      <c r="Q92">
        <f>IF(O92="","",IFERROR(P92*N(INDEX($A92:$K92,1,Rules!$H$21)),0))</f>
        <v/>
      </c>
      <c r="R92">
        <f>IF(O92="","",IFERROR(N(INDEX($A92:$K92,1,Rules!$H$22)),0))</f>
        <v/>
      </c>
    </row>
    <row r="93">
      <c r="M93">
        <f>IF(A93="","",IF(LEFT(A93,4)="http",IFERROR(MID(A93,FIND("/",A93,FIND("//",A93)+2),2000),"/"),A93))</f>
        <v/>
      </c>
      <c r="N93">
        <f>IF(M93="","",IFERROR(LEFT(SUBSTITUTE(M93,"#","?"),FIND("?",SUBSTITUTE(M93,"#","?"))-1),M93))</f>
        <v/>
      </c>
      <c r="O93">
        <f>IF(N93="","",LOWER(IF(AND(LEN(N93)&gt;1,RIGHT(N93,1)="/"),LEFT(N93,LEN(N93)-1),N93)))</f>
        <v/>
      </c>
      <c r="P93">
        <f>IF(O93="","",IFERROR(N(INDEX($A93:$K93,1,Rules!$H$20)),0))</f>
        <v/>
      </c>
      <c r="Q93">
        <f>IF(O93="","",IFERROR(P93*N(INDEX($A93:$K93,1,Rules!$H$21)),0))</f>
        <v/>
      </c>
      <c r="R93">
        <f>IF(O93="","",IFERROR(N(INDEX($A93:$K93,1,Rules!$H$22)),0))</f>
        <v/>
      </c>
    </row>
    <row r="94">
      <c r="M94">
        <f>IF(A94="","",IF(LEFT(A94,4)="http",IFERROR(MID(A94,FIND("/",A94,FIND("//",A94)+2),2000),"/"),A94))</f>
        <v/>
      </c>
      <c r="N94">
        <f>IF(M94="","",IFERROR(LEFT(SUBSTITUTE(M94,"#","?"),FIND("?",SUBSTITUTE(M94,"#","?"))-1),M94))</f>
        <v/>
      </c>
      <c r="O94">
        <f>IF(N94="","",LOWER(IF(AND(LEN(N94)&gt;1,RIGHT(N94,1)="/"),LEFT(N94,LEN(N94)-1),N94)))</f>
        <v/>
      </c>
      <c r="P94">
        <f>IF(O94="","",IFERROR(N(INDEX($A94:$K94,1,Rules!$H$20)),0))</f>
        <v/>
      </c>
      <c r="Q94">
        <f>IF(O94="","",IFERROR(P94*N(INDEX($A94:$K94,1,Rules!$H$21)),0))</f>
        <v/>
      </c>
      <c r="R94">
        <f>IF(O94="","",IFERROR(N(INDEX($A94:$K94,1,Rules!$H$22)),0))</f>
        <v/>
      </c>
    </row>
    <row r="95">
      <c r="M95">
        <f>IF(A95="","",IF(LEFT(A95,4)="http",IFERROR(MID(A95,FIND("/",A95,FIND("//",A95)+2),2000),"/"),A95))</f>
        <v/>
      </c>
      <c r="N95">
        <f>IF(M95="","",IFERROR(LEFT(SUBSTITUTE(M95,"#","?"),FIND("?",SUBSTITUTE(M95,"#","?"))-1),M95))</f>
        <v/>
      </c>
      <c r="O95">
        <f>IF(N95="","",LOWER(IF(AND(LEN(N95)&gt;1,RIGHT(N95,1)="/"),LEFT(N95,LEN(N95)-1),N95)))</f>
        <v/>
      </c>
      <c r="P95">
        <f>IF(O95="","",IFERROR(N(INDEX($A95:$K95,1,Rules!$H$20)),0))</f>
        <v/>
      </c>
      <c r="Q95">
        <f>IF(O95="","",IFERROR(P95*N(INDEX($A95:$K95,1,Rules!$H$21)),0))</f>
        <v/>
      </c>
      <c r="R95">
        <f>IF(O95="","",IFERROR(N(INDEX($A95:$K95,1,Rules!$H$22)),0))</f>
        <v/>
      </c>
    </row>
    <row r="96">
      <c r="M96">
        <f>IF(A96="","",IF(LEFT(A96,4)="http",IFERROR(MID(A96,FIND("/",A96,FIND("//",A96)+2),2000),"/"),A96))</f>
        <v/>
      </c>
      <c r="N96">
        <f>IF(M96="","",IFERROR(LEFT(SUBSTITUTE(M96,"#","?"),FIND("?",SUBSTITUTE(M96,"#","?"))-1),M96))</f>
        <v/>
      </c>
      <c r="O96">
        <f>IF(N96="","",LOWER(IF(AND(LEN(N96)&gt;1,RIGHT(N96,1)="/"),LEFT(N96,LEN(N96)-1),N96)))</f>
        <v/>
      </c>
      <c r="P96">
        <f>IF(O96="","",IFERROR(N(INDEX($A96:$K96,1,Rules!$H$20)),0))</f>
        <v/>
      </c>
      <c r="Q96">
        <f>IF(O96="","",IFERROR(P96*N(INDEX($A96:$K96,1,Rules!$H$21)),0))</f>
        <v/>
      </c>
      <c r="R96">
        <f>IF(O96="","",IFERROR(N(INDEX($A96:$K96,1,Rules!$H$22)),0))</f>
        <v/>
      </c>
    </row>
    <row r="97">
      <c r="M97">
        <f>IF(A97="","",IF(LEFT(A97,4)="http",IFERROR(MID(A97,FIND("/",A97,FIND("//",A97)+2),2000),"/"),A97))</f>
        <v/>
      </c>
      <c r="N97">
        <f>IF(M97="","",IFERROR(LEFT(SUBSTITUTE(M97,"#","?"),FIND("?",SUBSTITUTE(M97,"#","?"))-1),M97))</f>
        <v/>
      </c>
      <c r="O97">
        <f>IF(N97="","",LOWER(IF(AND(LEN(N97)&gt;1,RIGHT(N97,1)="/"),LEFT(N97,LEN(N97)-1),N97)))</f>
        <v/>
      </c>
      <c r="P97">
        <f>IF(O97="","",IFERROR(N(INDEX($A97:$K97,1,Rules!$H$20)),0))</f>
        <v/>
      </c>
      <c r="Q97">
        <f>IF(O97="","",IFERROR(P97*N(INDEX($A97:$K97,1,Rules!$H$21)),0))</f>
        <v/>
      </c>
      <c r="R97">
        <f>IF(O97="","",IFERROR(N(INDEX($A97:$K97,1,Rules!$H$22)),0))</f>
        <v/>
      </c>
    </row>
    <row r="98">
      <c r="M98">
        <f>IF(A98="","",IF(LEFT(A98,4)="http",IFERROR(MID(A98,FIND("/",A98,FIND("//",A98)+2),2000),"/"),A98))</f>
        <v/>
      </c>
      <c r="N98">
        <f>IF(M98="","",IFERROR(LEFT(SUBSTITUTE(M98,"#","?"),FIND("?",SUBSTITUTE(M98,"#","?"))-1),M98))</f>
        <v/>
      </c>
      <c r="O98">
        <f>IF(N98="","",LOWER(IF(AND(LEN(N98)&gt;1,RIGHT(N98,1)="/"),LEFT(N98,LEN(N98)-1),N98)))</f>
        <v/>
      </c>
      <c r="P98">
        <f>IF(O98="","",IFERROR(N(INDEX($A98:$K98,1,Rules!$H$20)),0))</f>
        <v/>
      </c>
      <c r="Q98">
        <f>IF(O98="","",IFERROR(P98*N(INDEX($A98:$K98,1,Rules!$H$21)),0))</f>
        <v/>
      </c>
      <c r="R98">
        <f>IF(O98="","",IFERROR(N(INDEX($A98:$K98,1,Rules!$H$22)),0))</f>
        <v/>
      </c>
    </row>
    <row r="99">
      <c r="M99">
        <f>IF(A99="","",IF(LEFT(A99,4)="http",IFERROR(MID(A99,FIND("/",A99,FIND("//",A99)+2),2000),"/"),A99))</f>
        <v/>
      </c>
      <c r="N99">
        <f>IF(M99="","",IFERROR(LEFT(SUBSTITUTE(M99,"#","?"),FIND("?",SUBSTITUTE(M99,"#","?"))-1),M99))</f>
        <v/>
      </c>
      <c r="O99">
        <f>IF(N99="","",LOWER(IF(AND(LEN(N99)&gt;1,RIGHT(N99,1)="/"),LEFT(N99,LEN(N99)-1),N99)))</f>
        <v/>
      </c>
      <c r="P99">
        <f>IF(O99="","",IFERROR(N(INDEX($A99:$K99,1,Rules!$H$20)),0))</f>
        <v/>
      </c>
      <c r="Q99">
        <f>IF(O99="","",IFERROR(P99*N(INDEX($A99:$K99,1,Rules!$H$21)),0))</f>
        <v/>
      </c>
      <c r="R99">
        <f>IF(O99="","",IFERROR(N(INDEX($A99:$K99,1,Rules!$H$22)),0))</f>
        <v/>
      </c>
    </row>
    <row r="100">
      <c r="M100">
        <f>IF(A100="","",IF(LEFT(A100,4)="http",IFERROR(MID(A100,FIND("/",A100,FIND("//",A100)+2),2000),"/"),A100))</f>
        <v/>
      </c>
      <c r="N100">
        <f>IF(M100="","",IFERROR(LEFT(SUBSTITUTE(M100,"#","?"),FIND("?",SUBSTITUTE(M100,"#","?"))-1),M100))</f>
        <v/>
      </c>
      <c r="O100">
        <f>IF(N100="","",LOWER(IF(AND(LEN(N100)&gt;1,RIGHT(N100,1)="/"),LEFT(N100,LEN(N100)-1),N100)))</f>
        <v/>
      </c>
      <c r="P100">
        <f>IF(O100="","",IFERROR(N(INDEX($A100:$K100,1,Rules!$H$20)),0))</f>
        <v/>
      </c>
      <c r="Q100">
        <f>IF(O100="","",IFERROR(P100*N(INDEX($A100:$K100,1,Rules!$H$21)),0))</f>
        <v/>
      </c>
      <c r="R100">
        <f>IF(O100="","",IFERROR(N(INDEX($A100:$K100,1,Rules!$H$22)),0))</f>
        <v/>
      </c>
    </row>
    <row r="101">
      <c r="M101">
        <f>IF(A101="","",IF(LEFT(A101,4)="http",IFERROR(MID(A101,FIND("/",A101,FIND("//",A101)+2),2000),"/"),A101))</f>
        <v/>
      </c>
      <c r="N101">
        <f>IF(M101="","",IFERROR(LEFT(SUBSTITUTE(M101,"#","?"),FIND("?",SUBSTITUTE(M101,"#","?"))-1),M101))</f>
        <v/>
      </c>
      <c r="O101">
        <f>IF(N101="","",LOWER(IF(AND(LEN(N101)&gt;1,RIGHT(N101,1)="/"),LEFT(N101,LEN(N101)-1),N101)))</f>
        <v/>
      </c>
      <c r="P101">
        <f>IF(O101="","",IFERROR(N(INDEX($A101:$K101,1,Rules!$H$20)),0))</f>
        <v/>
      </c>
      <c r="Q101">
        <f>IF(O101="","",IFERROR(P101*N(INDEX($A101:$K101,1,Rules!$H$21)),0))</f>
        <v/>
      </c>
      <c r="R101">
        <f>IF(O101="","",IFERROR(N(INDEX($A101:$K101,1,Rules!$H$22)),0))</f>
        <v/>
      </c>
    </row>
    <row r="102">
      <c r="M102">
        <f>IF(A102="","",IF(LEFT(A102,4)="http",IFERROR(MID(A102,FIND("/",A102,FIND("//",A102)+2),2000),"/"),A102))</f>
        <v/>
      </c>
      <c r="N102">
        <f>IF(M102="","",IFERROR(LEFT(SUBSTITUTE(M102,"#","?"),FIND("?",SUBSTITUTE(M102,"#","?"))-1),M102))</f>
        <v/>
      </c>
      <c r="O102">
        <f>IF(N102="","",LOWER(IF(AND(LEN(N102)&gt;1,RIGHT(N102,1)="/"),LEFT(N102,LEN(N102)-1),N102)))</f>
        <v/>
      </c>
      <c r="P102">
        <f>IF(O102="","",IFERROR(N(INDEX($A102:$K102,1,Rules!$H$20)),0))</f>
        <v/>
      </c>
      <c r="Q102">
        <f>IF(O102="","",IFERROR(P102*N(INDEX($A102:$K102,1,Rules!$H$21)),0))</f>
        <v/>
      </c>
      <c r="R102">
        <f>IF(O102="","",IFERROR(N(INDEX($A102:$K102,1,Rules!$H$22)),0))</f>
        <v/>
      </c>
    </row>
    <row r="103">
      <c r="M103">
        <f>IF(A103="","",IF(LEFT(A103,4)="http",IFERROR(MID(A103,FIND("/",A103,FIND("//",A103)+2),2000),"/"),A103))</f>
        <v/>
      </c>
      <c r="N103">
        <f>IF(M103="","",IFERROR(LEFT(SUBSTITUTE(M103,"#","?"),FIND("?",SUBSTITUTE(M103,"#","?"))-1),M103))</f>
        <v/>
      </c>
      <c r="O103">
        <f>IF(N103="","",LOWER(IF(AND(LEN(N103)&gt;1,RIGHT(N103,1)="/"),LEFT(N103,LEN(N103)-1),N103)))</f>
        <v/>
      </c>
      <c r="P103">
        <f>IF(O103="","",IFERROR(N(INDEX($A103:$K103,1,Rules!$H$20)),0))</f>
        <v/>
      </c>
      <c r="Q103">
        <f>IF(O103="","",IFERROR(P103*N(INDEX($A103:$K103,1,Rules!$H$21)),0))</f>
        <v/>
      </c>
      <c r="R103">
        <f>IF(O103="","",IFERROR(N(INDEX($A103:$K103,1,Rules!$H$22)),0))</f>
        <v/>
      </c>
    </row>
    <row r="104">
      <c r="M104">
        <f>IF(A104="","",IF(LEFT(A104,4)="http",IFERROR(MID(A104,FIND("/",A104,FIND("//",A104)+2),2000),"/"),A104))</f>
        <v/>
      </c>
      <c r="N104">
        <f>IF(M104="","",IFERROR(LEFT(SUBSTITUTE(M104,"#","?"),FIND("?",SUBSTITUTE(M104,"#","?"))-1),M104))</f>
        <v/>
      </c>
      <c r="O104">
        <f>IF(N104="","",LOWER(IF(AND(LEN(N104)&gt;1,RIGHT(N104,1)="/"),LEFT(N104,LEN(N104)-1),N104)))</f>
        <v/>
      </c>
      <c r="P104">
        <f>IF(O104="","",IFERROR(N(INDEX($A104:$K104,1,Rules!$H$20)),0))</f>
        <v/>
      </c>
      <c r="Q104">
        <f>IF(O104="","",IFERROR(P104*N(INDEX($A104:$K104,1,Rules!$H$21)),0))</f>
        <v/>
      </c>
      <c r="R104">
        <f>IF(O104="","",IFERROR(N(INDEX($A104:$K104,1,Rules!$H$22)),0))</f>
        <v/>
      </c>
    </row>
    <row r="105">
      <c r="M105">
        <f>IF(A105="","",IF(LEFT(A105,4)="http",IFERROR(MID(A105,FIND("/",A105,FIND("//",A105)+2),2000),"/"),A105))</f>
        <v/>
      </c>
      <c r="N105">
        <f>IF(M105="","",IFERROR(LEFT(SUBSTITUTE(M105,"#","?"),FIND("?",SUBSTITUTE(M105,"#","?"))-1),M105))</f>
        <v/>
      </c>
      <c r="O105">
        <f>IF(N105="","",LOWER(IF(AND(LEN(N105)&gt;1,RIGHT(N105,1)="/"),LEFT(N105,LEN(N105)-1),N105)))</f>
        <v/>
      </c>
      <c r="P105">
        <f>IF(O105="","",IFERROR(N(INDEX($A105:$K105,1,Rules!$H$20)),0))</f>
        <v/>
      </c>
      <c r="Q105">
        <f>IF(O105="","",IFERROR(P105*N(INDEX($A105:$K105,1,Rules!$H$21)),0))</f>
        <v/>
      </c>
      <c r="R105">
        <f>IF(O105="","",IFERROR(N(INDEX($A105:$K105,1,Rules!$H$22)),0))</f>
        <v/>
      </c>
    </row>
    <row r="106">
      <c r="M106">
        <f>IF(A106="","",IF(LEFT(A106,4)="http",IFERROR(MID(A106,FIND("/",A106,FIND("//",A106)+2),2000),"/"),A106))</f>
        <v/>
      </c>
      <c r="N106">
        <f>IF(M106="","",IFERROR(LEFT(SUBSTITUTE(M106,"#","?"),FIND("?",SUBSTITUTE(M106,"#","?"))-1),M106))</f>
        <v/>
      </c>
      <c r="O106">
        <f>IF(N106="","",LOWER(IF(AND(LEN(N106)&gt;1,RIGHT(N106,1)="/"),LEFT(N106,LEN(N106)-1),N106)))</f>
        <v/>
      </c>
      <c r="P106">
        <f>IF(O106="","",IFERROR(N(INDEX($A106:$K106,1,Rules!$H$20)),0))</f>
        <v/>
      </c>
      <c r="Q106">
        <f>IF(O106="","",IFERROR(P106*N(INDEX($A106:$K106,1,Rules!$H$21)),0))</f>
        <v/>
      </c>
      <c r="R106">
        <f>IF(O106="","",IFERROR(N(INDEX($A106:$K106,1,Rules!$H$22)),0))</f>
        <v/>
      </c>
    </row>
    <row r="107">
      <c r="M107">
        <f>IF(A107="","",IF(LEFT(A107,4)="http",IFERROR(MID(A107,FIND("/",A107,FIND("//",A107)+2),2000),"/"),A107))</f>
        <v/>
      </c>
      <c r="N107">
        <f>IF(M107="","",IFERROR(LEFT(SUBSTITUTE(M107,"#","?"),FIND("?",SUBSTITUTE(M107,"#","?"))-1),M107))</f>
        <v/>
      </c>
      <c r="O107">
        <f>IF(N107="","",LOWER(IF(AND(LEN(N107)&gt;1,RIGHT(N107,1)="/"),LEFT(N107,LEN(N107)-1),N107)))</f>
        <v/>
      </c>
      <c r="P107">
        <f>IF(O107="","",IFERROR(N(INDEX($A107:$K107,1,Rules!$H$20)),0))</f>
        <v/>
      </c>
      <c r="Q107">
        <f>IF(O107="","",IFERROR(P107*N(INDEX($A107:$K107,1,Rules!$H$21)),0))</f>
        <v/>
      </c>
      <c r="R107">
        <f>IF(O107="","",IFERROR(N(INDEX($A107:$K107,1,Rules!$H$22)),0))</f>
        <v/>
      </c>
    </row>
    <row r="108">
      <c r="M108">
        <f>IF(A108="","",IF(LEFT(A108,4)="http",IFERROR(MID(A108,FIND("/",A108,FIND("//",A108)+2),2000),"/"),A108))</f>
        <v/>
      </c>
      <c r="N108">
        <f>IF(M108="","",IFERROR(LEFT(SUBSTITUTE(M108,"#","?"),FIND("?",SUBSTITUTE(M108,"#","?"))-1),M108))</f>
        <v/>
      </c>
      <c r="O108">
        <f>IF(N108="","",LOWER(IF(AND(LEN(N108)&gt;1,RIGHT(N108,1)="/"),LEFT(N108,LEN(N108)-1),N108)))</f>
        <v/>
      </c>
      <c r="P108">
        <f>IF(O108="","",IFERROR(N(INDEX($A108:$K108,1,Rules!$H$20)),0))</f>
        <v/>
      </c>
      <c r="Q108">
        <f>IF(O108="","",IFERROR(P108*N(INDEX($A108:$K108,1,Rules!$H$21)),0))</f>
        <v/>
      </c>
      <c r="R108">
        <f>IF(O108="","",IFERROR(N(INDEX($A108:$K108,1,Rules!$H$22)),0))</f>
        <v/>
      </c>
    </row>
    <row r="109">
      <c r="M109">
        <f>IF(A109="","",IF(LEFT(A109,4)="http",IFERROR(MID(A109,FIND("/",A109,FIND("//",A109)+2),2000),"/"),A109))</f>
        <v/>
      </c>
      <c r="N109">
        <f>IF(M109="","",IFERROR(LEFT(SUBSTITUTE(M109,"#","?"),FIND("?",SUBSTITUTE(M109,"#","?"))-1),M109))</f>
        <v/>
      </c>
      <c r="O109">
        <f>IF(N109="","",LOWER(IF(AND(LEN(N109)&gt;1,RIGHT(N109,1)="/"),LEFT(N109,LEN(N109)-1),N109)))</f>
        <v/>
      </c>
      <c r="P109">
        <f>IF(O109="","",IFERROR(N(INDEX($A109:$K109,1,Rules!$H$20)),0))</f>
        <v/>
      </c>
      <c r="Q109">
        <f>IF(O109="","",IFERROR(P109*N(INDEX($A109:$K109,1,Rules!$H$21)),0))</f>
        <v/>
      </c>
      <c r="R109">
        <f>IF(O109="","",IFERROR(N(INDEX($A109:$K109,1,Rules!$H$22)),0))</f>
        <v/>
      </c>
    </row>
    <row r="110">
      <c r="M110">
        <f>IF(A110="","",IF(LEFT(A110,4)="http",IFERROR(MID(A110,FIND("/",A110,FIND("//",A110)+2),2000),"/"),A110))</f>
        <v/>
      </c>
      <c r="N110">
        <f>IF(M110="","",IFERROR(LEFT(SUBSTITUTE(M110,"#","?"),FIND("?",SUBSTITUTE(M110,"#","?"))-1),M110))</f>
        <v/>
      </c>
      <c r="O110">
        <f>IF(N110="","",LOWER(IF(AND(LEN(N110)&gt;1,RIGHT(N110,1)="/"),LEFT(N110,LEN(N110)-1),N110)))</f>
        <v/>
      </c>
      <c r="P110">
        <f>IF(O110="","",IFERROR(N(INDEX($A110:$K110,1,Rules!$H$20)),0))</f>
        <v/>
      </c>
      <c r="Q110">
        <f>IF(O110="","",IFERROR(P110*N(INDEX($A110:$K110,1,Rules!$H$21)),0))</f>
        <v/>
      </c>
      <c r="R110">
        <f>IF(O110="","",IFERROR(N(INDEX($A110:$K110,1,Rules!$H$22)),0))</f>
        <v/>
      </c>
    </row>
    <row r="111">
      <c r="M111">
        <f>IF(A111="","",IF(LEFT(A111,4)="http",IFERROR(MID(A111,FIND("/",A111,FIND("//",A111)+2),2000),"/"),A111))</f>
        <v/>
      </c>
      <c r="N111">
        <f>IF(M111="","",IFERROR(LEFT(SUBSTITUTE(M111,"#","?"),FIND("?",SUBSTITUTE(M111,"#","?"))-1),M111))</f>
        <v/>
      </c>
      <c r="O111">
        <f>IF(N111="","",LOWER(IF(AND(LEN(N111)&gt;1,RIGHT(N111,1)="/"),LEFT(N111,LEN(N111)-1),N111)))</f>
        <v/>
      </c>
      <c r="P111">
        <f>IF(O111="","",IFERROR(N(INDEX($A111:$K111,1,Rules!$H$20)),0))</f>
        <v/>
      </c>
      <c r="Q111">
        <f>IF(O111="","",IFERROR(P111*N(INDEX($A111:$K111,1,Rules!$H$21)),0))</f>
        <v/>
      </c>
      <c r="R111">
        <f>IF(O111="","",IFERROR(N(INDEX($A111:$K111,1,Rules!$H$22)),0))</f>
        <v/>
      </c>
    </row>
    <row r="112">
      <c r="M112">
        <f>IF(A112="","",IF(LEFT(A112,4)="http",IFERROR(MID(A112,FIND("/",A112,FIND("//",A112)+2),2000),"/"),A112))</f>
        <v/>
      </c>
      <c r="N112">
        <f>IF(M112="","",IFERROR(LEFT(SUBSTITUTE(M112,"#","?"),FIND("?",SUBSTITUTE(M112,"#","?"))-1),M112))</f>
        <v/>
      </c>
      <c r="O112">
        <f>IF(N112="","",LOWER(IF(AND(LEN(N112)&gt;1,RIGHT(N112,1)="/"),LEFT(N112,LEN(N112)-1),N112)))</f>
        <v/>
      </c>
      <c r="P112">
        <f>IF(O112="","",IFERROR(N(INDEX($A112:$K112,1,Rules!$H$20)),0))</f>
        <v/>
      </c>
      <c r="Q112">
        <f>IF(O112="","",IFERROR(P112*N(INDEX($A112:$K112,1,Rules!$H$21)),0))</f>
        <v/>
      </c>
      <c r="R112">
        <f>IF(O112="","",IFERROR(N(INDEX($A112:$K112,1,Rules!$H$22)),0))</f>
        <v/>
      </c>
    </row>
    <row r="113">
      <c r="M113">
        <f>IF(A113="","",IF(LEFT(A113,4)="http",IFERROR(MID(A113,FIND("/",A113,FIND("//",A113)+2),2000),"/"),A113))</f>
        <v/>
      </c>
      <c r="N113">
        <f>IF(M113="","",IFERROR(LEFT(SUBSTITUTE(M113,"#","?"),FIND("?",SUBSTITUTE(M113,"#","?"))-1),M113))</f>
        <v/>
      </c>
      <c r="O113">
        <f>IF(N113="","",LOWER(IF(AND(LEN(N113)&gt;1,RIGHT(N113,1)="/"),LEFT(N113,LEN(N113)-1),N113)))</f>
        <v/>
      </c>
      <c r="P113">
        <f>IF(O113="","",IFERROR(N(INDEX($A113:$K113,1,Rules!$H$20)),0))</f>
        <v/>
      </c>
      <c r="Q113">
        <f>IF(O113="","",IFERROR(P113*N(INDEX($A113:$K113,1,Rules!$H$21)),0))</f>
        <v/>
      </c>
      <c r="R113">
        <f>IF(O113="","",IFERROR(N(INDEX($A113:$K113,1,Rules!$H$22)),0))</f>
        <v/>
      </c>
    </row>
    <row r="114">
      <c r="M114">
        <f>IF(A114="","",IF(LEFT(A114,4)="http",IFERROR(MID(A114,FIND("/",A114,FIND("//",A114)+2),2000),"/"),A114))</f>
        <v/>
      </c>
      <c r="N114">
        <f>IF(M114="","",IFERROR(LEFT(SUBSTITUTE(M114,"#","?"),FIND("?",SUBSTITUTE(M114,"#","?"))-1),M114))</f>
        <v/>
      </c>
      <c r="O114">
        <f>IF(N114="","",LOWER(IF(AND(LEN(N114)&gt;1,RIGHT(N114,1)="/"),LEFT(N114,LEN(N114)-1),N114)))</f>
        <v/>
      </c>
      <c r="P114">
        <f>IF(O114="","",IFERROR(N(INDEX($A114:$K114,1,Rules!$H$20)),0))</f>
        <v/>
      </c>
      <c r="Q114">
        <f>IF(O114="","",IFERROR(P114*N(INDEX($A114:$K114,1,Rules!$H$21)),0))</f>
        <v/>
      </c>
      <c r="R114">
        <f>IF(O114="","",IFERROR(N(INDEX($A114:$K114,1,Rules!$H$22)),0))</f>
        <v/>
      </c>
    </row>
    <row r="115">
      <c r="M115">
        <f>IF(A115="","",IF(LEFT(A115,4)="http",IFERROR(MID(A115,FIND("/",A115,FIND("//",A115)+2),2000),"/"),A115))</f>
        <v/>
      </c>
      <c r="N115">
        <f>IF(M115="","",IFERROR(LEFT(SUBSTITUTE(M115,"#","?"),FIND("?",SUBSTITUTE(M115,"#","?"))-1),M115))</f>
        <v/>
      </c>
      <c r="O115">
        <f>IF(N115="","",LOWER(IF(AND(LEN(N115)&gt;1,RIGHT(N115,1)="/"),LEFT(N115,LEN(N115)-1),N115)))</f>
        <v/>
      </c>
      <c r="P115">
        <f>IF(O115="","",IFERROR(N(INDEX($A115:$K115,1,Rules!$H$20)),0))</f>
        <v/>
      </c>
      <c r="Q115">
        <f>IF(O115="","",IFERROR(P115*N(INDEX($A115:$K115,1,Rules!$H$21)),0))</f>
        <v/>
      </c>
      <c r="R115">
        <f>IF(O115="","",IFERROR(N(INDEX($A115:$K115,1,Rules!$H$22)),0))</f>
        <v/>
      </c>
    </row>
    <row r="116">
      <c r="M116">
        <f>IF(A116="","",IF(LEFT(A116,4)="http",IFERROR(MID(A116,FIND("/",A116,FIND("//",A116)+2),2000),"/"),A116))</f>
        <v/>
      </c>
      <c r="N116">
        <f>IF(M116="","",IFERROR(LEFT(SUBSTITUTE(M116,"#","?"),FIND("?",SUBSTITUTE(M116,"#","?"))-1),M116))</f>
        <v/>
      </c>
      <c r="O116">
        <f>IF(N116="","",LOWER(IF(AND(LEN(N116)&gt;1,RIGHT(N116,1)="/"),LEFT(N116,LEN(N116)-1),N116)))</f>
        <v/>
      </c>
      <c r="P116">
        <f>IF(O116="","",IFERROR(N(INDEX($A116:$K116,1,Rules!$H$20)),0))</f>
        <v/>
      </c>
      <c r="Q116">
        <f>IF(O116="","",IFERROR(P116*N(INDEX($A116:$K116,1,Rules!$H$21)),0))</f>
        <v/>
      </c>
      <c r="R116">
        <f>IF(O116="","",IFERROR(N(INDEX($A116:$K116,1,Rules!$H$22)),0))</f>
        <v/>
      </c>
    </row>
    <row r="117">
      <c r="M117">
        <f>IF(A117="","",IF(LEFT(A117,4)="http",IFERROR(MID(A117,FIND("/",A117,FIND("//",A117)+2),2000),"/"),A117))</f>
        <v/>
      </c>
      <c r="N117">
        <f>IF(M117="","",IFERROR(LEFT(SUBSTITUTE(M117,"#","?"),FIND("?",SUBSTITUTE(M117,"#","?"))-1),M117))</f>
        <v/>
      </c>
      <c r="O117">
        <f>IF(N117="","",LOWER(IF(AND(LEN(N117)&gt;1,RIGHT(N117,1)="/"),LEFT(N117,LEN(N117)-1),N117)))</f>
        <v/>
      </c>
      <c r="P117">
        <f>IF(O117="","",IFERROR(N(INDEX($A117:$K117,1,Rules!$H$20)),0))</f>
        <v/>
      </c>
      <c r="Q117">
        <f>IF(O117="","",IFERROR(P117*N(INDEX($A117:$K117,1,Rules!$H$21)),0))</f>
        <v/>
      </c>
      <c r="R117">
        <f>IF(O117="","",IFERROR(N(INDEX($A117:$K117,1,Rules!$H$22)),0))</f>
        <v/>
      </c>
    </row>
    <row r="118">
      <c r="M118">
        <f>IF(A118="","",IF(LEFT(A118,4)="http",IFERROR(MID(A118,FIND("/",A118,FIND("//",A118)+2),2000),"/"),A118))</f>
        <v/>
      </c>
      <c r="N118">
        <f>IF(M118="","",IFERROR(LEFT(SUBSTITUTE(M118,"#","?"),FIND("?",SUBSTITUTE(M118,"#","?"))-1),M118))</f>
        <v/>
      </c>
      <c r="O118">
        <f>IF(N118="","",LOWER(IF(AND(LEN(N118)&gt;1,RIGHT(N118,1)="/"),LEFT(N118,LEN(N118)-1),N118)))</f>
        <v/>
      </c>
      <c r="P118">
        <f>IF(O118="","",IFERROR(N(INDEX($A118:$K118,1,Rules!$H$20)),0))</f>
        <v/>
      </c>
      <c r="Q118">
        <f>IF(O118="","",IFERROR(P118*N(INDEX($A118:$K118,1,Rules!$H$21)),0))</f>
        <v/>
      </c>
      <c r="R118">
        <f>IF(O118="","",IFERROR(N(INDEX($A118:$K118,1,Rules!$H$22)),0))</f>
        <v/>
      </c>
    </row>
    <row r="119">
      <c r="M119">
        <f>IF(A119="","",IF(LEFT(A119,4)="http",IFERROR(MID(A119,FIND("/",A119,FIND("//",A119)+2),2000),"/"),A119))</f>
        <v/>
      </c>
      <c r="N119">
        <f>IF(M119="","",IFERROR(LEFT(SUBSTITUTE(M119,"#","?"),FIND("?",SUBSTITUTE(M119,"#","?"))-1),M119))</f>
        <v/>
      </c>
      <c r="O119">
        <f>IF(N119="","",LOWER(IF(AND(LEN(N119)&gt;1,RIGHT(N119,1)="/"),LEFT(N119,LEN(N119)-1),N119)))</f>
        <v/>
      </c>
      <c r="P119">
        <f>IF(O119="","",IFERROR(N(INDEX($A119:$K119,1,Rules!$H$20)),0))</f>
        <v/>
      </c>
      <c r="Q119">
        <f>IF(O119="","",IFERROR(P119*N(INDEX($A119:$K119,1,Rules!$H$21)),0))</f>
        <v/>
      </c>
      <c r="R119">
        <f>IF(O119="","",IFERROR(N(INDEX($A119:$K119,1,Rules!$H$22)),0))</f>
        <v/>
      </c>
    </row>
    <row r="120">
      <c r="M120">
        <f>IF(A120="","",IF(LEFT(A120,4)="http",IFERROR(MID(A120,FIND("/",A120,FIND("//",A120)+2),2000),"/"),A120))</f>
        <v/>
      </c>
      <c r="N120">
        <f>IF(M120="","",IFERROR(LEFT(SUBSTITUTE(M120,"#","?"),FIND("?",SUBSTITUTE(M120,"#","?"))-1),M120))</f>
        <v/>
      </c>
      <c r="O120">
        <f>IF(N120="","",LOWER(IF(AND(LEN(N120)&gt;1,RIGHT(N120,1)="/"),LEFT(N120,LEN(N120)-1),N120)))</f>
        <v/>
      </c>
      <c r="P120">
        <f>IF(O120="","",IFERROR(N(INDEX($A120:$K120,1,Rules!$H$20)),0))</f>
        <v/>
      </c>
      <c r="Q120">
        <f>IF(O120="","",IFERROR(P120*N(INDEX($A120:$K120,1,Rules!$H$21)),0))</f>
        <v/>
      </c>
      <c r="R120">
        <f>IF(O120="","",IFERROR(N(INDEX($A120:$K120,1,Rules!$H$22)),0))</f>
        <v/>
      </c>
    </row>
    <row r="121">
      <c r="M121">
        <f>IF(A121="","",IF(LEFT(A121,4)="http",IFERROR(MID(A121,FIND("/",A121,FIND("//",A121)+2),2000),"/"),A121))</f>
        <v/>
      </c>
      <c r="N121">
        <f>IF(M121="","",IFERROR(LEFT(SUBSTITUTE(M121,"#","?"),FIND("?",SUBSTITUTE(M121,"#","?"))-1),M121))</f>
        <v/>
      </c>
      <c r="O121">
        <f>IF(N121="","",LOWER(IF(AND(LEN(N121)&gt;1,RIGHT(N121,1)="/"),LEFT(N121,LEN(N121)-1),N121)))</f>
        <v/>
      </c>
      <c r="P121">
        <f>IF(O121="","",IFERROR(N(INDEX($A121:$K121,1,Rules!$H$20)),0))</f>
        <v/>
      </c>
      <c r="Q121">
        <f>IF(O121="","",IFERROR(P121*N(INDEX($A121:$K121,1,Rules!$H$21)),0))</f>
        <v/>
      </c>
      <c r="R121">
        <f>IF(O121="","",IFERROR(N(INDEX($A121:$K121,1,Rules!$H$22)),0))</f>
        <v/>
      </c>
    </row>
    <row r="122">
      <c r="M122">
        <f>IF(A122="","",IF(LEFT(A122,4)="http",IFERROR(MID(A122,FIND("/",A122,FIND("//",A122)+2),2000),"/"),A122))</f>
        <v/>
      </c>
      <c r="N122">
        <f>IF(M122="","",IFERROR(LEFT(SUBSTITUTE(M122,"#","?"),FIND("?",SUBSTITUTE(M122,"#","?"))-1),M122))</f>
        <v/>
      </c>
      <c r="O122">
        <f>IF(N122="","",LOWER(IF(AND(LEN(N122)&gt;1,RIGHT(N122,1)="/"),LEFT(N122,LEN(N122)-1),N122)))</f>
        <v/>
      </c>
      <c r="P122">
        <f>IF(O122="","",IFERROR(N(INDEX($A122:$K122,1,Rules!$H$20)),0))</f>
        <v/>
      </c>
      <c r="Q122">
        <f>IF(O122="","",IFERROR(P122*N(INDEX($A122:$K122,1,Rules!$H$21)),0))</f>
        <v/>
      </c>
      <c r="R122">
        <f>IF(O122="","",IFERROR(N(INDEX($A122:$K122,1,Rules!$H$22)),0))</f>
        <v/>
      </c>
    </row>
    <row r="123">
      <c r="M123">
        <f>IF(A123="","",IF(LEFT(A123,4)="http",IFERROR(MID(A123,FIND("/",A123,FIND("//",A123)+2),2000),"/"),A123))</f>
        <v/>
      </c>
      <c r="N123">
        <f>IF(M123="","",IFERROR(LEFT(SUBSTITUTE(M123,"#","?"),FIND("?",SUBSTITUTE(M123,"#","?"))-1),M123))</f>
        <v/>
      </c>
      <c r="O123">
        <f>IF(N123="","",LOWER(IF(AND(LEN(N123)&gt;1,RIGHT(N123,1)="/"),LEFT(N123,LEN(N123)-1),N123)))</f>
        <v/>
      </c>
      <c r="P123">
        <f>IF(O123="","",IFERROR(N(INDEX($A123:$K123,1,Rules!$H$20)),0))</f>
        <v/>
      </c>
      <c r="Q123">
        <f>IF(O123="","",IFERROR(P123*N(INDEX($A123:$K123,1,Rules!$H$21)),0))</f>
        <v/>
      </c>
      <c r="R123">
        <f>IF(O123="","",IFERROR(N(INDEX($A123:$K123,1,Rules!$H$22)),0))</f>
        <v/>
      </c>
    </row>
    <row r="124">
      <c r="M124">
        <f>IF(A124="","",IF(LEFT(A124,4)="http",IFERROR(MID(A124,FIND("/",A124,FIND("//",A124)+2),2000),"/"),A124))</f>
        <v/>
      </c>
      <c r="N124">
        <f>IF(M124="","",IFERROR(LEFT(SUBSTITUTE(M124,"#","?"),FIND("?",SUBSTITUTE(M124,"#","?"))-1),M124))</f>
        <v/>
      </c>
      <c r="O124">
        <f>IF(N124="","",LOWER(IF(AND(LEN(N124)&gt;1,RIGHT(N124,1)="/"),LEFT(N124,LEN(N124)-1),N124)))</f>
        <v/>
      </c>
      <c r="P124">
        <f>IF(O124="","",IFERROR(N(INDEX($A124:$K124,1,Rules!$H$20)),0))</f>
        <v/>
      </c>
      <c r="Q124">
        <f>IF(O124="","",IFERROR(P124*N(INDEX($A124:$K124,1,Rules!$H$21)),0))</f>
        <v/>
      </c>
      <c r="R124">
        <f>IF(O124="","",IFERROR(N(INDEX($A124:$K124,1,Rules!$H$22)),0))</f>
        <v/>
      </c>
    </row>
    <row r="125">
      <c r="M125">
        <f>IF(A125="","",IF(LEFT(A125,4)="http",IFERROR(MID(A125,FIND("/",A125,FIND("//",A125)+2),2000),"/"),A125))</f>
        <v/>
      </c>
      <c r="N125">
        <f>IF(M125="","",IFERROR(LEFT(SUBSTITUTE(M125,"#","?"),FIND("?",SUBSTITUTE(M125,"#","?"))-1),M125))</f>
        <v/>
      </c>
      <c r="O125">
        <f>IF(N125="","",LOWER(IF(AND(LEN(N125)&gt;1,RIGHT(N125,1)="/"),LEFT(N125,LEN(N125)-1),N125)))</f>
        <v/>
      </c>
      <c r="P125">
        <f>IF(O125="","",IFERROR(N(INDEX($A125:$K125,1,Rules!$H$20)),0))</f>
        <v/>
      </c>
      <c r="Q125">
        <f>IF(O125="","",IFERROR(P125*N(INDEX($A125:$K125,1,Rules!$H$21)),0))</f>
        <v/>
      </c>
      <c r="R125">
        <f>IF(O125="","",IFERROR(N(INDEX($A125:$K125,1,Rules!$H$22)),0))</f>
        <v/>
      </c>
    </row>
    <row r="126">
      <c r="M126">
        <f>IF(A126="","",IF(LEFT(A126,4)="http",IFERROR(MID(A126,FIND("/",A126,FIND("//",A126)+2),2000),"/"),A126))</f>
        <v/>
      </c>
      <c r="N126">
        <f>IF(M126="","",IFERROR(LEFT(SUBSTITUTE(M126,"#","?"),FIND("?",SUBSTITUTE(M126,"#","?"))-1),M126))</f>
        <v/>
      </c>
      <c r="O126">
        <f>IF(N126="","",LOWER(IF(AND(LEN(N126)&gt;1,RIGHT(N126,1)="/"),LEFT(N126,LEN(N126)-1),N126)))</f>
        <v/>
      </c>
      <c r="P126">
        <f>IF(O126="","",IFERROR(N(INDEX($A126:$K126,1,Rules!$H$20)),0))</f>
        <v/>
      </c>
      <c r="Q126">
        <f>IF(O126="","",IFERROR(P126*N(INDEX($A126:$K126,1,Rules!$H$21)),0))</f>
        <v/>
      </c>
      <c r="R126">
        <f>IF(O126="","",IFERROR(N(INDEX($A126:$K126,1,Rules!$H$22)),0))</f>
        <v/>
      </c>
    </row>
    <row r="127">
      <c r="M127">
        <f>IF(A127="","",IF(LEFT(A127,4)="http",IFERROR(MID(A127,FIND("/",A127,FIND("//",A127)+2),2000),"/"),A127))</f>
        <v/>
      </c>
      <c r="N127">
        <f>IF(M127="","",IFERROR(LEFT(SUBSTITUTE(M127,"#","?"),FIND("?",SUBSTITUTE(M127,"#","?"))-1),M127))</f>
        <v/>
      </c>
      <c r="O127">
        <f>IF(N127="","",LOWER(IF(AND(LEN(N127)&gt;1,RIGHT(N127,1)="/"),LEFT(N127,LEN(N127)-1),N127)))</f>
        <v/>
      </c>
      <c r="P127">
        <f>IF(O127="","",IFERROR(N(INDEX($A127:$K127,1,Rules!$H$20)),0))</f>
        <v/>
      </c>
      <c r="Q127">
        <f>IF(O127="","",IFERROR(P127*N(INDEX($A127:$K127,1,Rules!$H$21)),0))</f>
        <v/>
      </c>
      <c r="R127">
        <f>IF(O127="","",IFERROR(N(INDEX($A127:$K127,1,Rules!$H$22)),0))</f>
        <v/>
      </c>
    </row>
    <row r="128">
      <c r="M128">
        <f>IF(A128="","",IF(LEFT(A128,4)="http",IFERROR(MID(A128,FIND("/",A128,FIND("//",A128)+2),2000),"/"),A128))</f>
        <v/>
      </c>
      <c r="N128">
        <f>IF(M128="","",IFERROR(LEFT(SUBSTITUTE(M128,"#","?"),FIND("?",SUBSTITUTE(M128,"#","?"))-1),M128))</f>
        <v/>
      </c>
      <c r="O128">
        <f>IF(N128="","",LOWER(IF(AND(LEN(N128)&gt;1,RIGHT(N128,1)="/"),LEFT(N128,LEN(N128)-1),N128)))</f>
        <v/>
      </c>
      <c r="P128">
        <f>IF(O128="","",IFERROR(N(INDEX($A128:$K128,1,Rules!$H$20)),0))</f>
        <v/>
      </c>
      <c r="Q128">
        <f>IF(O128="","",IFERROR(P128*N(INDEX($A128:$K128,1,Rules!$H$21)),0))</f>
        <v/>
      </c>
      <c r="R128">
        <f>IF(O128="","",IFERROR(N(INDEX($A128:$K128,1,Rules!$H$22)),0))</f>
        <v/>
      </c>
    </row>
    <row r="129">
      <c r="M129">
        <f>IF(A129="","",IF(LEFT(A129,4)="http",IFERROR(MID(A129,FIND("/",A129,FIND("//",A129)+2),2000),"/"),A129))</f>
        <v/>
      </c>
      <c r="N129">
        <f>IF(M129="","",IFERROR(LEFT(SUBSTITUTE(M129,"#","?"),FIND("?",SUBSTITUTE(M129,"#","?"))-1),M129))</f>
        <v/>
      </c>
      <c r="O129">
        <f>IF(N129="","",LOWER(IF(AND(LEN(N129)&gt;1,RIGHT(N129,1)="/"),LEFT(N129,LEN(N129)-1),N129)))</f>
        <v/>
      </c>
      <c r="P129">
        <f>IF(O129="","",IFERROR(N(INDEX($A129:$K129,1,Rules!$H$20)),0))</f>
        <v/>
      </c>
      <c r="Q129">
        <f>IF(O129="","",IFERROR(P129*N(INDEX($A129:$K129,1,Rules!$H$21)),0))</f>
        <v/>
      </c>
      <c r="R129">
        <f>IF(O129="","",IFERROR(N(INDEX($A129:$K129,1,Rules!$H$22)),0))</f>
        <v/>
      </c>
    </row>
    <row r="130">
      <c r="M130">
        <f>IF(A130="","",IF(LEFT(A130,4)="http",IFERROR(MID(A130,FIND("/",A130,FIND("//",A130)+2),2000),"/"),A130))</f>
        <v/>
      </c>
      <c r="N130">
        <f>IF(M130="","",IFERROR(LEFT(SUBSTITUTE(M130,"#","?"),FIND("?",SUBSTITUTE(M130,"#","?"))-1),M130))</f>
        <v/>
      </c>
      <c r="O130">
        <f>IF(N130="","",LOWER(IF(AND(LEN(N130)&gt;1,RIGHT(N130,1)="/"),LEFT(N130,LEN(N130)-1),N130)))</f>
        <v/>
      </c>
      <c r="P130">
        <f>IF(O130="","",IFERROR(N(INDEX($A130:$K130,1,Rules!$H$20)),0))</f>
        <v/>
      </c>
      <c r="Q130">
        <f>IF(O130="","",IFERROR(P130*N(INDEX($A130:$K130,1,Rules!$H$21)),0))</f>
        <v/>
      </c>
      <c r="R130">
        <f>IF(O130="","",IFERROR(N(INDEX($A130:$K130,1,Rules!$H$22)),0))</f>
        <v/>
      </c>
    </row>
    <row r="131">
      <c r="M131">
        <f>IF(A131="","",IF(LEFT(A131,4)="http",IFERROR(MID(A131,FIND("/",A131,FIND("//",A131)+2),2000),"/"),A131))</f>
        <v/>
      </c>
      <c r="N131">
        <f>IF(M131="","",IFERROR(LEFT(SUBSTITUTE(M131,"#","?"),FIND("?",SUBSTITUTE(M131,"#","?"))-1),M131))</f>
        <v/>
      </c>
      <c r="O131">
        <f>IF(N131="","",LOWER(IF(AND(LEN(N131)&gt;1,RIGHT(N131,1)="/"),LEFT(N131,LEN(N131)-1),N131)))</f>
        <v/>
      </c>
      <c r="P131">
        <f>IF(O131="","",IFERROR(N(INDEX($A131:$K131,1,Rules!$H$20)),0))</f>
        <v/>
      </c>
      <c r="Q131">
        <f>IF(O131="","",IFERROR(P131*N(INDEX($A131:$K131,1,Rules!$H$21)),0))</f>
        <v/>
      </c>
      <c r="R131">
        <f>IF(O131="","",IFERROR(N(INDEX($A131:$K131,1,Rules!$H$22)),0))</f>
        <v/>
      </c>
    </row>
    <row r="132">
      <c r="M132">
        <f>IF(A132="","",IF(LEFT(A132,4)="http",IFERROR(MID(A132,FIND("/",A132,FIND("//",A132)+2),2000),"/"),A132))</f>
        <v/>
      </c>
      <c r="N132">
        <f>IF(M132="","",IFERROR(LEFT(SUBSTITUTE(M132,"#","?"),FIND("?",SUBSTITUTE(M132,"#","?"))-1),M132))</f>
        <v/>
      </c>
      <c r="O132">
        <f>IF(N132="","",LOWER(IF(AND(LEN(N132)&gt;1,RIGHT(N132,1)="/"),LEFT(N132,LEN(N132)-1),N132)))</f>
        <v/>
      </c>
      <c r="P132">
        <f>IF(O132="","",IFERROR(N(INDEX($A132:$K132,1,Rules!$H$20)),0))</f>
        <v/>
      </c>
      <c r="Q132">
        <f>IF(O132="","",IFERROR(P132*N(INDEX($A132:$K132,1,Rules!$H$21)),0))</f>
        <v/>
      </c>
      <c r="R132">
        <f>IF(O132="","",IFERROR(N(INDEX($A132:$K132,1,Rules!$H$22)),0))</f>
        <v/>
      </c>
    </row>
    <row r="133">
      <c r="M133">
        <f>IF(A133="","",IF(LEFT(A133,4)="http",IFERROR(MID(A133,FIND("/",A133,FIND("//",A133)+2),2000),"/"),A133))</f>
        <v/>
      </c>
      <c r="N133">
        <f>IF(M133="","",IFERROR(LEFT(SUBSTITUTE(M133,"#","?"),FIND("?",SUBSTITUTE(M133,"#","?"))-1),M133))</f>
        <v/>
      </c>
      <c r="O133">
        <f>IF(N133="","",LOWER(IF(AND(LEN(N133)&gt;1,RIGHT(N133,1)="/"),LEFT(N133,LEN(N133)-1),N133)))</f>
        <v/>
      </c>
      <c r="P133">
        <f>IF(O133="","",IFERROR(N(INDEX($A133:$K133,1,Rules!$H$20)),0))</f>
        <v/>
      </c>
      <c r="Q133">
        <f>IF(O133="","",IFERROR(P133*N(INDEX($A133:$K133,1,Rules!$H$21)),0))</f>
        <v/>
      </c>
      <c r="R133">
        <f>IF(O133="","",IFERROR(N(INDEX($A133:$K133,1,Rules!$H$22)),0))</f>
        <v/>
      </c>
    </row>
    <row r="134">
      <c r="M134">
        <f>IF(A134="","",IF(LEFT(A134,4)="http",IFERROR(MID(A134,FIND("/",A134,FIND("//",A134)+2),2000),"/"),A134))</f>
        <v/>
      </c>
      <c r="N134">
        <f>IF(M134="","",IFERROR(LEFT(SUBSTITUTE(M134,"#","?"),FIND("?",SUBSTITUTE(M134,"#","?"))-1),M134))</f>
        <v/>
      </c>
      <c r="O134">
        <f>IF(N134="","",LOWER(IF(AND(LEN(N134)&gt;1,RIGHT(N134,1)="/"),LEFT(N134,LEN(N134)-1),N134)))</f>
        <v/>
      </c>
      <c r="P134">
        <f>IF(O134="","",IFERROR(N(INDEX($A134:$K134,1,Rules!$H$20)),0))</f>
        <v/>
      </c>
      <c r="Q134">
        <f>IF(O134="","",IFERROR(P134*N(INDEX($A134:$K134,1,Rules!$H$21)),0))</f>
        <v/>
      </c>
      <c r="R134">
        <f>IF(O134="","",IFERROR(N(INDEX($A134:$K134,1,Rules!$H$22)),0))</f>
        <v/>
      </c>
    </row>
    <row r="135">
      <c r="M135">
        <f>IF(A135="","",IF(LEFT(A135,4)="http",IFERROR(MID(A135,FIND("/",A135,FIND("//",A135)+2),2000),"/"),A135))</f>
        <v/>
      </c>
      <c r="N135">
        <f>IF(M135="","",IFERROR(LEFT(SUBSTITUTE(M135,"#","?"),FIND("?",SUBSTITUTE(M135,"#","?"))-1),M135))</f>
        <v/>
      </c>
      <c r="O135">
        <f>IF(N135="","",LOWER(IF(AND(LEN(N135)&gt;1,RIGHT(N135,1)="/"),LEFT(N135,LEN(N135)-1),N135)))</f>
        <v/>
      </c>
      <c r="P135">
        <f>IF(O135="","",IFERROR(N(INDEX($A135:$K135,1,Rules!$H$20)),0))</f>
        <v/>
      </c>
      <c r="Q135">
        <f>IF(O135="","",IFERROR(P135*N(INDEX($A135:$K135,1,Rules!$H$21)),0))</f>
        <v/>
      </c>
      <c r="R135">
        <f>IF(O135="","",IFERROR(N(INDEX($A135:$K135,1,Rules!$H$22)),0))</f>
        <v/>
      </c>
    </row>
    <row r="136">
      <c r="M136">
        <f>IF(A136="","",IF(LEFT(A136,4)="http",IFERROR(MID(A136,FIND("/",A136,FIND("//",A136)+2),2000),"/"),A136))</f>
        <v/>
      </c>
      <c r="N136">
        <f>IF(M136="","",IFERROR(LEFT(SUBSTITUTE(M136,"#","?"),FIND("?",SUBSTITUTE(M136,"#","?"))-1),M136))</f>
        <v/>
      </c>
      <c r="O136">
        <f>IF(N136="","",LOWER(IF(AND(LEN(N136)&gt;1,RIGHT(N136,1)="/"),LEFT(N136,LEN(N136)-1),N136)))</f>
        <v/>
      </c>
      <c r="P136">
        <f>IF(O136="","",IFERROR(N(INDEX($A136:$K136,1,Rules!$H$20)),0))</f>
        <v/>
      </c>
      <c r="Q136">
        <f>IF(O136="","",IFERROR(P136*N(INDEX($A136:$K136,1,Rules!$H$21)),0))</f>
        <v/>
      </c>
      <c r="R136">
        <f>IF(O136="","",IFERROR(N(INDEX($A136:$K136,1,Rules!$H$22)),0))</f>
        <v/>
      </c>
    </row>
    <row r="137">
      <c r="M137">
        <f>IF(A137="","",IF(LEFT(A137,4)="http",IFERROR(MID(A137,FIND("/",A137,FIND("//",A137)+2),2000),"/"),A137))</f>
        <v/>
      </c>
      <c r="N137">
        <f>IF(M137="","",IFERROR(LEFT(SUBSTITUTE(M137,"#","?"),FIND("?",SUBSTITUTE(M137,"#","?"))-1),M137))</f>
        <v/>
      </c>
      <c r="O137">
        <f>IF(N137="","",LOWER(IF(AND(LEN(N137)&gt;1,RIGHT(N137,1)="/"),LEFT(N137,LEN(N137)-1),N137)))</f>
        <v/>
      </c>
      <c r="P137">
        <f>IF(O137="","",IFERROR(N(INDEX($A137:$K137,1,Rules!$H$20)),0))</f>
        <v/>
      </c>
      <c r="Q137">
        <f>IF(O137="","",IFERROR(P137*N(INDEX($A137:$K137,1,Rules!$H$21)),0))</f>
        <v/>
      </c>
      <c r="R137">
        <f>IF(O137="","",IFERROR(N(INDEX($A137:$K137,1,Rules!$H$22)),0))</f>
        <v/>
      </c>
    </row>
    <row r="138">
      <c r="M138">
        <f>IF(A138="","",IF(LEFT(A138,4)="http",IFERROR(MID(A138,FIND("/",A138,FIND("//",A138)+2),2000),"/"),A138))</f>
        <v/>
      </c>
      <c r="N138">
        <f>IF(M138="","",IFERROR(LEFT(SUBSTITUTE(M138,"#","?"),FIND("?",SUBSTITUTE(M138,"#","?"))-1),M138))</f>
        <v/>
      </c>
      <c r="O138">
        <f>IF(N138="","",LOWER(IF(AND(LEN(N138)&gt;1,RIGHT(N138,1)="/"),LEFT(N138,LEN(N138)-1),N138)))</f>
        <v/>
      </c>
      <c r="P138">
        <f>IF(O138="","",IFERROR(N(INDEX($A138:$K138,1,Rules!$H$20)),0))</f>
        <v/>
      </c>
      <c r="Q138">
        <f>IF(O138="","",IFERROR(P138*N(INDEX($A138:$K138,1,Rules!$H$21)),0))</f>
        <v/>
      </c>
      <c r="R138">
        <f>IF(O138="","",IFERROR(N(INDEX($A138:$K138,1,Rules!$H$22)),0))</f>
        <v/>
      </c>
    </row>
    <row r="139">
      <c r="M139">
        <f>IF(A139="","",IF(LEFT(A139,4)="http",IFERROR(MID(A139,FIND("/",A139,FIND("//",A139)+2),2000),"/"),A139))</f>
        <v/>
      </c>
      <c r="N139">
        <f>IF(M139="","",IFERROR(LEFT(SUBSTITUTE(M139,"#","?"),FIND("?",SUBSTITUTE(M139,"#","?"))-1),M139))</f>
        <v/>
      </c>
      <c r="O139">
        <f>IF(N139="","",LOWER(IF(AND(LEN(N139)&gt;1,RIGHT(N139,1)="/"),LEFT(N139,LEN(N139)-1),N139)))</f>
        <v/>
      </c>
      <c r="P139">
        <f>IF(O139="","",IFERROR(N(INDEX($A139:$K139,1,Rules!$H$20)),0))</f>
        <v/>
      </c>
      <c r="Q139">
        <f>IF(O139="","",IFERROR(P139*N(INDEX($A139:$K139,1,Rules!$H$21)),0))</f>
        <v/>
      </c>
      <c r="R139">
        <f>IF(O139="","",IFERROR(N(INDEX($A139:$K139,1,Rules!$H$22)),0))</f>
        <v/>
      </c>
    </row>
    <row r="140">
      <c r="M140">
        <f>IF(A140="","",IF(LEFT(A140,4)="http",IFERROR(MID(A140,FIND("/",A140,FIND("//",A140)+2),2000),"/"),A140))</f>
        <v/>
      </c>
      <c r="N140">
        <f>IF(M140="","",IFERROR(LEFT(SUBSTITUTE(M140,"#","?"),FIND("?",SUBSTITUTE(M140,"#","?"))-1),M140))</f>
        <v/>
      </c>
      <c r="O140">
        <f>IF(N140="","",LOWER(IF(AND(LEN(N140)&gt;1,RIGHT(N140,1)="/"),LEFT(N140,LEN(N140)-1),N140)))</f>
        <v/>
      </c>
      <c r="P140">
        <f>IF(O140="","",IFERROR(N(INDEX($A140:$K140,1,Rules!$H$20)),0))</f>
        <v/>
      </c>
      <c r="Q140">
        <f>IF(O140="","",IFERROR(P140*N(INDEX($A140:$K140,1,Rules!$H$21)),0))</f>
        <v/>
      </c>
      <c r="R140">
        <f>IF(O140="","",IFERROR(N(INDEX($A140:$K140,1,Rules!$H$22)),0))</f>
        <v/>
      </c>
    </row>
    <row r="141">
      <c r="M141">
        <f>IF(A141="","",IF(LEFT(A141,4)="http",IFERROR(MID(A141,FIND("/",A141,FIND("//",A141)+2),2000),"/"),A141))</f>
        <v/>
      </c>
      <c r="N141">
        <f>IF(M141="","",IFERROR(LEFT(SUBSTITUTE(M141,"#","?"),FIND("?",SUBSTITUTE(M141,"#","?"))-1),M141))</f>
        <v/>
      </c>
      <c r="O141">
        <f>IF(N141="","",LOWER(IF(AND(LEN(N141)&gt;1,RIGHT(N141,1)="/"),LEFT(N141,LEN(N141)-1),N141)))</f>
        <v/>
      </c>
      <c r="P141">
        <f>IF(O141="","",IFERROR(N(INDEX($A141:$K141,1,Rules!$H$20)),0))</f>
        <v/>
      </c>
      <c r="Q141">
        <f>IF(O141="","",IFERROR(P141*N(INDEX($A141:$K141,1,Rules!$H$21)),0))</f>
        <v/>
      </c>
      <c r="R141">
        <f>IF(O141="","",IFERROR(N(INDEX($A141:$K141,1,Rules!$H$22)),0))</f>
        <v/>
      </c>
    </row>
    <row r="142">
      <c r="M142">
        <f>IF(A142="","",IF(LEFT(A142,4)="http",IFERROR(MID(A142,FIND("/",A142,FIND("//",A142)+2),2000),"/"),A142))</f>
        <v/>
      </c>
      <c r="N142">
        <f>IF(M142="","",IFERROR(LEFT(SUBSTITUTE(M142,"#","?"),FIND("?",SUBSTITUTE(M142,"#","?"))-1),M142))</f>
        <v/>
      </c>
      <c r="O142">
        <f>IF(N142="","",LOWER(IF(AND(LEN(N142)&gt;1,RIGHT(N142,1)="/"),LEFT(N142,LEN(N142)-1),N142)))</f>
        <v/>
      </c>
      <c r="P142">
        <f>IF(O142="","",IFERROR(N(INDEX($A142:$K142,1,Rules!$H$20)),0))</f>
        <v/>
      </c>
      <c r="Q142">
        <f>IF(O142="","",IFERROR(P142*N(INDEX($A142:$K142,1,Rules!$H$21)),0))</f>
        <v/>
      </c>
      <c r="R142">
        <f>IF(O142="","",IFERROR(N(INDEX($A142:$K142,1,Rules!$H$22)),0))</f>
        <v/>
      </c>
    </row>
    <row r="143">
      <c r="M143">
        <f>IF(A143="","",IF(LEFT(A143,4)="http",IFERROR(MID(A143,FIND("/",A143,FIND("//",A143)+2),2000),"/"),A143))</f>
        <v/>
      </c>
      <c r="N143">
        <f>IF(M143="","",IFERROR(LEFT(SUBSTITUTE(M143,"#","?"),FIND("?",SUBSTITUTE(M143,"#","?"))-1),M143))</f>
        <v/>
      </c>
      <c r="O143">
        <f>IF(N143="","",LOWER(IF(AND(LEN(N143)&gt;1,RIGHT(N143,1)="/"),LEFT(N143,LEN(N143)-1),N143)))</f>
        <v/>
      </c>
      <c r="P143">
        <f>IF(O143="","",IFERROR(N(INDEX($A143:$K143,1,Rules!$H$20)),0))</f>
        <v/>
      </c>
      <c r="Q143">
        <f>IF(O143="","",IFERROR(P143*N(INDEX($A143:$K143,1,Rules!$H$21)),0))</f>
        <v/>
      </c>
      <c r="R143">
        <f>IF(O143="","",IFERROR(N(INDEX($A143:$K143,1,Rules!$H$22)),0))</f>
        <v/>
      </c>
    </row>
    <row r="144">
      <c r="M144">
        <f>IF(A144="","",IF(LEFT(A144,4)="http",IFERROR(MID(A144,FIND("/",A144,FIND("//",A144)+2),2000),"/"),A144))</f>
        <v/>
      </c>
      <c r="N144">
        <f>IF(M144="","",IFERROR(LEFT(SUBSTITUTE(M144,"#","?"),FIND("?",SUBSTITUTE(M144,"#","?"))-1),M144))</f>
        <v/>
      </c>
      <c r="O144">
        <f>IF(N144="","",LOWER(IF(AND(LEN(N144)&gt;1,RIGHT(N144,1)="/"),LEFT(N144,LEN(N144)-1),N144)))</f>
        <v/>
      </c>
      <c r="P144">
        <f>IF(O144="","",IFERROR(N(INDEX($A144:$K144,1,Rules!$H$20)),0))</f>
        <v/>
      </c>
      <c r="Q144">
        <f>IF(O144="","",IFERROR(P144*N(INDEX($A144:$K144,1,Rules!$H$21)),0))</f>
        <v/>
      </c>
      <c r="R144">
        <f>IF(O144="","",IFERROR(N(INDEX($A144:$K144,1,Rules!$H$22)),0))</f>
        <v/>
      </c>
    </row>
    <row r="145">
      <c r="M145">
        <f>IF(A145="","",IF(LEFT(A145,4)="http",IFERROR(MID(A145,FIND("/",A145,FIND("//",A145)+2),2000),"/"),A145))</f>
        <v/>
      </c>
      <c r="N145">
        <f>IF(M145="","",IFERROR(LEFT(SUBSTITUTE(M145,"#","?"),FIND("?",SUBSTITUTE(M145,"#","?"))-1),M145))</f>
        <v/>
      </c>
      <c r="O145">
        <f>IF(N145="","",LOWER(IF(AND(LEN(N145)&gt;1,RIGHT(N145,1)="/"),LEFT(N145,LEN(N145)-1),N145)))</f>
        <v/>
      </c>
      <c r="P145">
        <f>IF(O145="","",IFERROR(N(INDEX($A145:$K145,1,Rules!$H$20)),0))</f>
        <v/>
      </c>
      <c r="Q145">
        <f>IF(O145="","",IFERROR(P145*N(INDEX($A145:$K145,1,Rules!$H$21)),0))</f>
        <v/>
      </c>
      <c r="R145">
        <f>IF(O145="","",IFERROR(N(INDEX($A145:$K145,1,Rules!$H$22)),0))</f>
        <v/>
      </c>
    </row>
    <row r="146">
      <c r="M146">
        <f>IF(A146="","",IF(LEFT(A146,4)="http",IFERROR(MID(A146,FIND("/",A146,FIND("//",A146)+2),2000),"/"),A146))</f>
        <v/>
      </c>
      <c r="N146">
        <f>IF(M146="","",IFERROR(LEFT(SUBSTITUTE(M146,"#","?"),FIND("?",SUBSTITUTE(M146,"#","?"))-1),M146))</f>
        <v/>
      </c>
      <c r="O146">
        <f>IF(N146="","",LOWER(IF(AND(LEN(N146)&gt;1,RIGHT(N146,1)="/"),LEFT(N146,LEN(N146)-1),N146)))</f>
        <v/>
      </c>
      <c r="P146">
        <f>IF(O146="","",IFERROR(N(INDEX($A146:$K146,1,Rules!$H$20)),0))</f>
        <v/>
      </c>
      <c r="Q146">
        <f>IF(O146="","",IFERROR(P146*N(INDEX($A146:$K146,1,Rules!$H$21)),0))</f>
        <v/>
      </c>
      <c r="R146">
        <f>IF(O146="","",IFERROR(N(INDEX($A146:$K146,1,Rules!$H$22)),0))</f>
        <v/>
      </c>
    </row>
    <row r="147">
      <c r="M147">
        <f>IF(A147="","",IF(LEFT(A147,4)="http",IFERROR(MID(A147,FIND("/",A147,FIND("//",A147)+2),2000),"/"),A147))</f>
        <v/>
      </c>
      <c r="N147">
        <f>IF(M147="","",IFERROR(LEFT(SUBSTITUTE(M147,"#","?"),FIND("?",SUBSTITUTE(M147,"#","?"))-1),M147))</f>
        <v/>
      </c>
      <c r="O147">
        <f>IF(N147="","",LOWER(IF(AND(LEN(N147)&gt;1,RIGHT(N147,1)="/"),LEFT(N147,LEN(N147)-1),N147)))</f>
        <v/>
      </c>
      <c r="P147">
        <f>IF(O147="","",IFERROR(N(INDEX($A147:$K147,1,Rules!$H$20)),0))</f>
        <v/>
      </c>
      <c r="Q147">
        <f>IF(O147="","",IFERROR(P147*N(INDEX($A147:$K147,1,Rules!$H$21)),0))</f>
        <v/>
      </c>
      <c r="R147">
        <f>IF(O147="","",IFERROR(N(INDEX($A147:$K147,1,Rules!$H$22)),0))</f>
        <v/>
      </c>
    </row>
    <row r="148">
      <c r="M148">
        <f>IF(A148="","",IF(LEFT(A148,4)="http",IFERROR(MID(A148,FIND("/",A148,FIND("//",A148)+2),2000),"/"),A148))</f>
        <v/>
      </c>
      <c r="N148">
        <f>IF(M148="","",IFERROR(LEFT(SUBSTITUTE(M148,"#","?"),FIND("?",SUBSTITUTE(M148,"#","?"))-1),M148))</f>
        <v/>
      </c>
      <c r="O148">
        <f>IF(N148="","",LOWER(IF(AND(LEN(N148)&gt;1,RIGHT(N148,1)="/"),LEFT(N148,LEN(N148)-1),N148)))</f>
        <v/>
      </c>
      <c r="P148">
        <f>IF(O148="","",IFERROR(N(INDEX($A148:$K148,1,Rules!$H$20)),0))</f>
        <v/>
      </c>
      <c r="Q148">
        <f>IF(O148="","",IFERROR(P148*N(INDEX($A148:$K148,1,Rules!$H$21)),0))</f>
        <v/>
      </c>
      <c r="R148">
        <f>IF(O148="","",IFERROR(N(INDEX($A148:$K148,1,Rules!$H$22)),0))</f>
        <v/>
      </c>
    </row>
    <row r="149">
      <c r="M149">
        <f>IF(A149="","",IF(LEFT(A149,4)="http",IFERROR(MID(A149,FIND("/",A149,FIND("//",A149)+2),2000),"/"),A149))</f>
        <v/>
      </c>
      <c r="N149">
        <f>IF(M149="","",IFERROR(LEFT(SUBSTITUTE(M149,"#","?"),FIND("?",SUBSTITUTE(M149,"#","?"))-1),M149))</f>
        <v/>
      </c>
      <c r="O149">
        <f>IF(N149="","",LOWER(IF(AND(LEN(N149)&gt;1,RIGHT(N149,1)="/"),LEFT(N149,LEN(N149)-1),N149)))</f>
        <v/>
      </c>
      <c r="P149">
        <f>IF(O149="","",IFERROR(N(INDEX($A149:$K149,1,Rules!$H$20)),0))</f>
        <v/>
      </c>
      <c r="Q149">
        <f>IF(O149="","",IFERROR(P149*N(INDEX($A149:$K149,1,Rules!$H$21)),0))</f>
        <v/>
      </c>
      <c r="R149">
        <f>IF(O149="","",IFERROR(N(INDEX($A149:$K149,1,Rules!$H$22)),0))</f>
        <v/>
      </c>
    </row>
    <row r="150">
      <c r="M150">
        <f>IF(A150="","",IF(LEFT(A150,4)="http",IFERROR(MID(A150,FIND("/",A150,FIND("//",A150)+2),2000),"/"),A150))</f>
        <v/>
      </c>
      <c r="N150">
        <f>IF(M150="","",IFERROR(LEFT(SUBSTITUTE(M150,"#","?"),FIND("?",SUBSTITUTE(M150,"#","?"))-1),M150))</f>
        <v/>
      </c>
      <c r="O150">
        <f>IF(N150="","",LOWER(IF(AND(LEN(N150)&gt;1,RIGHT(N150,1)="/"),LEFT(N150,LEN(N150)-1),N150)))</f>
        <v/>
      </c>
      <c r="P150">
        <f>IF(O150="","",IFERROR(N(INDEX($A150:$K150,1,Rules!$H$20)),0))</f>
        <v/>
      </c>
      <c r="Q150">
        <f>IF(O150="","",IFERROR(P150*N(INDEX($A150:$K150,1,Rules!$H$21)),0))</f>
        <v/>
      </c>
      <c r="R150">
        <f>IF(O150="","",IFERROR(N(INDEX($A150:$K150,1,Rules!$H$22)),0))</f>
        <v/>
      </c>
    </row>
    <row r="151">
      <c r="M151">
        <f>IF(A151="","",IF(LEFT(A151,4)="http",IFERROR(MID(A151,FIND("/",A151,FIND("//",A151)+2),2000),"/"),A151))</f>
        <v/>
      </c>
      <c r="N151">
        <f>IF(M151="","",IFERROR(LEFT(SUBSTITUTE(M151,"#","?"),FIND("?",SUBSTITUTE(M151,"#","?"))-1),M151))</f>
        <v/>
      </c>
      <c r="O151">
        <f>IF(N151="","",LOWER(IF(AND(LEN(N151)&gt;1,RIGHT(N151,1)="/"),LEFT(N151,LEN(N151)-1),N151)))</f>
        <v/>
      </c>
      <c r="P151">
        <f>IF(O151="","",IFERROR(N(INDEX($A151:$K151,1,Rules!$H$20)),0))</f>
        <v/>
      </c>
      <c r="Q151">
        <f>IF(O151="","",IFERROR(P151*N(INDEX($A151:$K151,1,Rules!$H$21)),0))</f>
        <v/>
      </c>
      <c r="R151">
        <f>IF(O151="","",IFERROR(N(INDEX($A151:$K151,1,Rules!$H$22)),0))</f>
        <v/>
      </c>
    </row>
    <row r="152">
      <c r="M152">
        <f>IF(A152="","",IF(LEFT(A152,4)="http",IFERROR(MID(A152,FIND("/",A152,FIND("//",A152)+2),2000),"/"),A152))</f>
        <v/>
      </c>
      <c r="N152">
        <f>IF(M152="","",IFERROR(LEFT(SUBSTITUTE(M152,"#","?"),FIND("?",SUBSTITUTE(M152,"#","?"))-1),M152))</f>
        <v/>
      </c>
      <c r="O152">
        <f>IF(N152="","",LOWER(IF(AND(LEN(N152)&gt;1,RIGHT(N152,1)="/"),LEFT(N152,LEN(N152)-1),N152)))</f>
        <v/>
      </c>
      <c r="P152">
        <f>IF(O152="","",IFERROR(N(INDEX($A152:$K152,1,Rules!$H$20)),0))</f>
        <v/>
      </c>
      <c r="Q152">
        <f>IF(O152="","",IFERROR(P152*N(INDEX($A152:$K152,1,Rules!$H$21)),0))</f>
        <v/>
      </c>
      <c r="R152">
        <f>IF(O152="","",IFERROR(N(INDEX($A152:$K152,1,Rules!$H$22)),0))</f>
        <v/>
      </c>
    </row>
    <row r="153">
      <c r="M153">
        <f>IF(A153="","",IF(LEFT(A153,4)="http",IFERROR(MID(A153,FIND("/",A153,FIND("//",A153)+2),2000),"/"),A153))</f>
        <v/>
      </c>
      <c r="N153">
        <f>IF(M153="","",IFERROR(LEFT(SUBSTITUTE(M153,"#","?"),FIND("?",SUBSTITUTE(M153,"#","?"))-1),M153))</f>
        <v/>
      </c>
      <c r="O153">
        <f>IF(N153="","",LOWER(IF(AND(LEN(N153)&gt;1,RIGHT(N153,1)="/"),LEFT(N153,LEN(N153)-1),N153)))</f>
        <v/>
      </c>
      <c r="P153">
        <f>IF(O153="","",IFERROR(N(INDEX($A153:$K153,1,Rules!$H$20)),0))</f>
        <v/>
      </c>
      <c r="Q153">
        <f>IF(O153="","",IFERROR(P153*N(INDEX($A153:$K153,1,Rules!$H$21)),0))</f>
        <v/>
      </c>
      <c r="R153">
        <f>IF(O153="","",IFERROR(N(INDEX($A153:$K153,1,Rules!$H$22)),0))</f>
        <v/>
      </c>
    </row>
    <row r="154">
      <c r="M154">
        <f>IF(A154="","",IF(LEFT(A154,4)="http",IFERROR(MID(A154,FIND("/",A154,FIND("//",A154)+2),2000),"/"),A154))</f>
        <v/>
      </c>
      <c r="N154">
        <f>IF(M154="","",IFERROR(LEFT(SUBSTITUTE(M154,"#","?"),FIND("?",SUBSTITUTE(M154,"#","?"))-1),M154))</f>
        <v/>
      </c>
      <c r="O154">
        <f>IF(N154="","",LOWER(IF(AND(LEN(N154)&gt;1,RIGHT(N154,1)="/"),LEFT(N154,LEN(N154)-1),N154)))</f>
        <v/>
      </c>
      <c r="P154">
        <f>IF(O154="","",IFERROR(N(INDEX($A154:$K154,1,Rules!$H$20)),0))</f>
        <v/>
      </c>
      <c r="Q154">
        <f>IF(O154="","",IFERROR(P154*N(INDEX($A154:$K154,1,Rules!$H$21)),0))</f>
        <v/>
      </c>
      <c r="R154">
        <f>IF(O154="","",IFERROR(N(INDEX($A154:$K154,1,Rules!$H$22)),0))</f>
        <v/>
      </c>
    </row>
    <row r="155">
      <c r="M155">
        <f>IF(A155="","",IF(LEFT(A155,4)="http",IFERROR(MID(A155,FIND("/",A155,FIND("//",A155)+2),2000),"/"),A155))</f>
        <v/>
      </c>
      <c r="N155">
        <f>IF(M155="","",IFERROR(LEFT(SUBSTITUTE(M155,"#","?"),FIND("?",SUBSTITUTE(M155,"#","?"))-1),M155))</f>
        <v/>
      </c>
      <c r="O155">
        <f>IF(N155="","",LOWER(IF(AND(LEN(N155)&gt;1,RIGHT(N155,1)="/"),LEFT(N155,LEN(N155)-1),N155)))</f>
        <v/>
      </c>
      <c r="P155">
        <f>IF(O155="","",IFERROR(N(INDEX($A155:$K155,1,Rules!$H$20)),0))</f>
        <v/>
      </c>
      <c r="Q155">
        <f>IF(O155="","",IFERROR(P155*N(INDEX($A155:$K155,1,Rules!$H$21)),0))</f>
        <v/>
      </c>
      <c r="R155">
        <f>IF(O155="","",IFERROR(N(INDEX($A155:$K155,1,Rules!$H$22)),0))</f>
        <v/>
      </c>
    </row>
    <row r="156">
      <c r="M156">
        <f>IF(A156="","",IF(LEFT(A156,4)="http",IFERROR(MID(A156,FIND("/",A156,FIND("//",A156)+2),2000),"/"),A156))</f>
        <v/>
      </c>
      <c r="N156">
        <f>IF(M156="","",IFERROR(LEFT(SUBSTITUTE(M156,"#","?"),FIND("?",SUBSTITUTE(M156,"#","?"))-1),M156))</f>
        <v/>
      </c>
      <c r="O156">
        <f>IF(N156="","",LOWER(IF(AND(LEN(N156)&gt;1,RIGHT(N156,1)="/"),LEFT(N156,LEN(N156)-1),N156)))</f>
        <v/>
      </c>
      <c r="P156">
        <f>IF(O156="","",IFERROR(N(INDEX($A156:$K156,1,Rules!$H$20)),0))</f>
        <v/>
      </c>
      <c r="Q156">
        <f>IF(O156="","",IFERROR(P156*N(INDEX($A156:$K156,1,Rules!$H$21)),0))</f>
        <v/>
      </c>
      <c r="R156">
        <f>IF(O156="","",IFERROR(N(INDEX($A156:$K156,1,Rules!$H$22)),0))</f>
        <v/>
      </c>
    </row>
    <row r="157">
      <c r="M157">
        <f>IF(A157="","",IF(LEFT(A157,4)="http",IFERROR(MID(A157,FIND("/",A157,FIND("//",A157)+2),2000),"/"),A157))</f>
        <v/>
      </c>
      <c r="N157">
        <f>IF(M157="","",IFERROR(LEFT(SUBSTITUTE(M157,"#","?"),FIND("?",SUBSTITUTE(M157,"#","?"))-1),M157))</f>
        <v/>
      </c>
      <c r="O157">
        <f>IF(N157="","",LOWER(IF(AND(LEN(N157)&gt;1,RIGHT(N157,1)="/"),LEFT(N157,LEN(N157)-1),N157)))</f>
        <v/>
      </c>
      <c r="P157">
        <f>IF(O157="","",IFERROR(N(INDEX($A157:$K157,1,Rules!$H$20)),0))</f>
        <v/>
      </c>
      <c r="Q157">
        <f>IF(O157="","",IFERROR(P157*N(INDEX($A157:$K157,1,Rules!$H$21)),0))</f>
        <v/>
      </c>
      <c r="R157">
        <f>IF(O157="","",IFERROR(N(INDEX($A157:$K157,1,Rules!$H$22)),0))</f>
        <v/>
      </c>
    </row>
    <row r="158">
      <c r="M158">
        <f>IF(A158="","",IF(LEFT(A158,4)="http",IFERROR(MID(A158,FIND("/",A158,FIND("//",A158)+2),2000),"/"),A158))</f>
        <v/>
      </c>
      <c r="N158">
        <f>IF(M158="","",IFERROR(LEFT(SUBSTITUTE(M158,"#","?"),FIND("?",SUBSTITUTE(M158,"#","?"))-1),M158))</f>
        <v/>
      </c>
      <c r="O158">
        <f>IF(N158="","",LOWER(IF(AND(LEN(N158)&gt;1,RIGHT(N158,1)="/"),LEFT(N158,LEN(N158)-1),N158)))</f>
        <v/>
      </c>
      <c r="P158">
        <f>IF(O158="","",IFERROR(N(INDEX($A158:$K158,1,Rules!$H$20)),0))</f>
        <v/>
      </c>
      <c r="Q158">
        <f>IF(O158="","",IFERROR(P158*N(INDEX($A158:$K158,1,Rules!$H$21)),0))</f>
        <v/>
      </c>
      <c r="R158">
        <f>IF(O158="","",IFERROR(N(INDEX($A158:$K158,1,Rules!$H$22)),0))</f>
        <v/>
      </c>
    </row>
    <row r="159">
      <c r="M159">
        <f>IF(A159="","",IF(LEFT(A159,4)="http",IFERROR(MID(A159,FIND("/",A159,FIND("//",A159)+2),2000),"/"),A159))</f>
        <v/>
      </c>
      <c r="N159">
        <f>IF(M159="","",IFERROR(LEFT(SUBSTITUTE(M159,"#","?"),FIND("?",SUBSTITUTE(M159,"#","?"))-1),M159))</f>
        <v/>
      </c>
      <c r="O159">
        <f>IF(N159="","",LOWER(IF(AND(LEN(N159)&gt;1,RIGHT(N159,1)="/"),LEFT(N159,LEN(N159)-1),N159)))</f>
        <v/>
      </c>
      <c r="P159">
        <f>IF(O159="","",IFERROR(N(INDEX($A159:$K159,1,Rules!$H$20)),0))</f>
        <v/>
      </c>
      <c r="Q159">
        <f>IF(O159="","",IFERROR(P159*N(INDEX($A159:$K159,1,Rules!$H$21)),0))</f>
        <v/>
      </c>
      <c r="R159">
        <f>IF(O159="","",IFERROR(N(INDEX($A159:$K159,1,Rules!$H$22)),0))</f>
        <v/>
      </c>
    </row>
    <row r="160">
      <c r="M160">
        <f>IF(A160="","",IF(LEFT(A160,4)="http",IFERROR(MID(A160,FIND("/",A160,FIND("//",A160)+2),2000),"/"),A160))</f>
        <v/>
      </c>
      <c r="N160">
        <f>IF(M160="","",IFERROR(LEFT(SUBSTITUTE(M160,"#","?"),FIND("?",SUBSTITUTE(M160,"#","?"))-1),M160))</f>
        <v/>
      </c>
      <c r="O160">
        <f>IF(N160="","",LOWER(IF(AND(LEN(N160)&gt;1,RIGHT(N160,1)="/"),LEFT(N160,LEN(N160)-1),N160)))</f>
        <v/>
      </c>
      <c r="P160">
        <f>IF(O160="","",IFERROR(N(INDEX($A160:$K160,1,Rules!$H$20)),0))</f>
        <v/>
      </c>
      <c r="Q160">
        <f>IF(O160="","",IFERROR(P160*N(INDEX($A160:$K160,1,Rules!$H$21)),0))</f>
        <v/>
      </c>
      <c r="R160">
        <f>IF(O160="","",IFERROR(N(INDEX($A160:$K160,1,Rules!$H$22)),0))</f>
        <v/>
      </c>
    </row>
    <row r="161">
      <c r="M161">
        <f>IF(A161="","",IF(LEFT(A161,4)="http",IFERROR(MID(A161,FIND("/",A161,FIND("//",A161)+2),2000),"/"),A161))</f>
        <v/>
      </c>
      <c r="N161">
        <f>IF(M161="","",IFERROR(LEFT(SUBSTITUTE(M161,"#","?"),FIND("?",SUBSTITUTE(M161,"#","?"))-1),M161))</f>
        <v/>
      </c>
      <c r="O161">
        <f>IF(N161="","",LOWER(IF(AND(LEN(N161)&gt;1,RIGHT(N161,1)="/"),LEFT(N161,LEN(N161)-1),N161)))</f>
        <v/>
      </c>
      <c r="P161">
        <f>IF(O161="","",IFERROR(N(INDEX($A161:$K161,1,Rules!$H$20)),0))</f>
        <v/>
      </c>
      <c r="Q161">
        <f>IF(O161="","",IFERROR(P161*N(INDEX($A161:$K161,1,Rules!$H$21)),0))</f>
        <v/>
      </c>
      <c r="R161">
        <f>IF(O161="","",IFERROR(N(INDEX($A161:$K161,1,Rules!$H$22)),0))</f>
        <v/>
      </c>
    </row>
    <row r="162">
      <c r="M162">
        <f>IF(A162="","",IF(LEFT(A162,4)="http",IFERROR(MID(A162,FIND("/",A162,FIND("//",A162)+2),2000),"/"),A162))</f>
        <v/>
      </c>
      <c r="N162">
        <f>IF(M162="","",IFERROR(LEFT(SUBSTITUTE(M162,"#","?"),FIND("?",SUBSTITUTE(M162,"#","?"))-1),M162))</f>
        <v/>
      </c>
      <c r="O162">
        <f>IF(N162="","",LOWER(IF(AND(LEN(N162)&gt;1,RIGHT(N162,1)="/"),LEFT(N162,LEN(N162)-1),N162)))</f>
        <v/>
      </c>
      <c r="P162">
        <f>IF(O162="","",IFERROR(N(INDEX($A162:$K162,1,Rules!$H$20)),0))</f>
        <v/>
      </c>
      <c r="Q162">
        <f>IF(O162="","",IFERROR(P162*N(INDEX($A162:$K162,1,Rules!$H$21)),0))</f>
        <v/>
      </c>
      <c r="R162">
        <f>IF(O162="","",IFERROR(N(INDEX($A162:$K162,1,Rules!$H$22)),0))</f>
        <v/>
      </c>
    </row>
    <row r="163">
      <c r="M163">
        <f>IF(A163="","",IF(LEFT(A163,4)="http",IFERROR(MID(A163,FIND("/",A163,FIND("//",A163)+2),2000),"/"),A163))</f>
        <v/>
      </c>
      <c r="N163">
        <f>IF(M163="","",IFERROR(LEFT(SUBSTITUTE(M163,"#","?"),FIND("?",SUBSTITUTE(M163,"#","?"))-1),M163))</f>
        <v/>
      </c>
      <c r="O163">
        <f>IF(N163="","",LOWER(IF(AND(LEN(N163)&gt;1,RIGHT(N163,1)="/"),LEFT(N163,LEN(N163)-1),N163)))</f>
        <v/>
      </c>
      <c r="P163">
        <f>IF(O163="","",IFERROR(N(INDEX($A163:$K163,1,Rules!$H$20)),0))</f>
        <v/>
      </c>
      <c r="Q163">
        <f>IF(O163="","",IFERROR(P163*N(INDEX($A163:$K163,1,Rules!$H$21)),0))</f>
        <v/>
      </c>
      <c r="R163">
        <f>IF(O163="","",IFERROR(N(INDEX($A163:$K163,1,Rules!$H$22)),0))</f>
        <v/>
      </c>
    </row>
    <row r="164">
      <c r="M164">
        <f>IF(A164="","",IF(LEFT(A164,4)="http",IFERROR(MID(A164,FIND("/",A164,FIND("//",A164)+2),2000),"/"),A164))</f>
        <v/>
      </c>
      <c r="N164">
        <f>IF(M164="","",IFERROR(LEFT(SUBSTITUTE(M164,"#","?"),FIND("?",SUBSTITUTE(M164,"#","?"))-1),M164))</f>
        <v/>
      </c>
      <c r="O164">
        <f>IF(N164="","",LOWER(IF(AND(LEN(N164)&gt;1,RIGHT(N164,1)="/"),LEFT(N164,LEN(N164)-1),N164)))</f>
        <v/>
      </c>
      <c r="P164">
        <f>IF(O164="","",IFERROR(N(INDEX($A164:$K164,1,Rules!$H$20)),0))</f>
        <v/>
      </c>
      <c r="Q164">
        <f>IF(O164="","",IFERROR(P164*N(INDEX($A164:$K164,1,Rules!$H$21)),0))</f>
        <v/>
      </c>
      <c r="R164">
        <f>IF(O164="","",IFERROR(N(INDEX($A164:$K164,1,Rules!$H$22)),0))</f>
        <v/>
      </c>
    </row>
    <row r="165">
      <c r="M165">
        <f>IF(A165="","",IF(LEFT(A165,4)="http",IFERROR(MID(A165,FIND("/",A165,FIND("//",A165)+2),2000),"/"),A165))</f>
        <v/>
      </c>
      <c r="N165">
        <f>IF(M165="","",IFERROR(LEFT(SUBSTITUTE(M165,"#","?"),FIND("?",SUBSTITUTE(M165,"#","?"))-1),M165))</f>
        <v/>
      </c>
      <c r="O165">
        <f>IF(N165="","",LOWER(IF(AND(LEN(N165)&gt;1,RIGHT(N165,1)="/"),LEFT(N165,LEN(N165)-1),N165)))</f>
        <v/>
      </c>
      <c r="P165">
        <f>IF(O165="","",IFERROR(N(INDEX($A165:$K165,1,Rules!$H$20)),0))</f>
        <v/>
      </c>
      <c r="Q165">
        <f>IF(O165="","",IFERROR(P165*N(INDEX($A165:$K165,1,Rules!$H$21)),0))</f>
        <v/>
      </c>
      <c r="R165">
        <f>IF(O165="","",IFERROR(N(INDEX($A165:$K165,1,Rules!$H$22)),0))</f>
        <v/>
      </c>
    </row>
    <row r="166">
      <c r="M166">
        <f>IF(A166="","",IF(LEFT(A166,4)="http",IFERROR(MID(A166,FIND("/",A166,FIND("//",A166)+2),2000),"/"),A166))</f>
        <v/>
      </c>
      <c r="N166">
        <f>IF(M166="","",IFERROR(LEFT(SUBSTITUTE(M166,"#","?"),FIND("?",SUBSTITUTE(M166,"#","?"))-1),M166))</f>
        <v/>
      </c>
      <c r="O166">
        <f>IF(N166="","",LOWER(IF(AND(LEN(N166)&gt;1,RIGHT(N166,1)="/"),LEFT(N166,LEN(N166)-1),N166)))</f>
        <v/>
      </c>
      <c r="P166">
        <f>IF(O166="","",IFERROR(N(INDEX($A166:$K166,1,Rules!$H$20)),0))</f>
        <v/>
      </c>
      <c r="Q166">
        <f>IF(O166="","",IFERROR(P166*N(INDEX($A166:$K166,1,Rules!$H$21)),0))</f>
        <v/>
      </c>
      <c r="R166">
        <f>IF(O166="","",IFERROR(N(INDEX($A166:$K166,1,Rules!$H$22)),0))</f>
        <v/>
      </c>
    </row>
    <row r="167">
      <c r="M167">
        <f>IF(A167="","",IF(LEFT(A167,4)="http",IFERROR(MID(A167,FIND("/",A167,FIND("//",A167)+2),2000),"/"),A167))</f>
        <v/>
      </c>
      <c r="N167">
        <f>IF(M167="","",IFERROR(LEFT(SUBSTITUTE(M167,"#","?"),FIND("?",SUBSTITUTE(M167,"#","?"))-1),M167))</f>
        <v/>
      </c>
      <c r="O167">
        <f>IF(N167="","",LOWER(IF(AND(LEN(N167)&gt;1,RIGHT(N167,1)="/"),LEFT(N167,LEN(N167)-1),N167)))</f>
        <v/>
      </c>
      <c r="P167">
        <f>IF(O167="","",IFERROR(N(INDEX($A167:$K167,1,Rules!$H$20)),0))</f>
        <v/>
      </c>
      <c r="Q167">
        <f>IF(O167="","",IFERROR(P167*N(INDEX($A167:$K167,1,Rules!$H$21)),0))</f>
        <v/>
      </c>
      <c r="R167">
        <f>IF(O167="","",IFERROR(N(INDEX($A167:$K167,1,Rules!$H$22)),0))</f>
        <v/>
      </c>
    </row>
    <row r="168">
      <c r="M168">
        <f>IF(A168="","",IF(LEFT(A168,4)="http",IFERROR(MID(A168,FIND("/",A168,FIND("//",A168)+2),2000),"/"),A168))</f>
        <v/>
      </c>
      <c r="N168">
        <f>IF(M168="","",IFERROR(LEFT(SUBSTITUTE(M168,"#","?"),FIND("?",SUBSTITUTE(M168,"#","?"))-1),M168))</f>
        <v/>
      </c>
      <c r="O168">
        <f>IF(N168="","",LOWER(IF(AND(LEN(N168)&gt;1,RIGHT(N168,1)="/"),LEFT(N168,LEN(N168)-1),N168)))</f>
        <v/>
      </c>
      <c r="P168">
        <f>IF(O168="","",IFERROR(N(INDEX($A168:$K168,1,Rules!$H$20)),0))</f>
        <v/>
      </c>
      <c r="Q168">
        <f>IF(O168="","",IFERROR(P168*N(INDEX($A168:$K168,1,Rules!$H$21)),0))</f>
        <v/>
      </c>
      <c r="R168">
        <f>IF(O168="","",IFERROR(N(INDEX($A168:$K168,1,Rules!$H$22)),0))</f>
        <v/>
      </c>
    </row>
    <row r="169">
      <c r="M169">
        <f>IF(A169="","",IF(LEFT(A169,4)="http",IFERROR(MID(A169,FIND("/",A169,FIND("//",A169)+2),2000),"/"),A169))</f>
        <v/>
      </c>
      <c r="N169">
        <f>IF(M169="","",IFERROR(LEFT(SUBSTITUTE(M169,"#","?"),FIND("?",SUBSTITUTE(M169,"#","?"))-1),M169))</f>
        <v/>
      </c>
      <c r="O169">
        <f>IF(N169="","",LOWER(IF(AND(LEN(N169)&gt;1,RIGHT(N169,1)="/"),LEFT(N169,LEN(N169)-1),N169)))</f>
        <v/>
      </c>
      <c r="P169">
        <f>IF(O169="","",IFERROR(N(INDEX($A169:$K169,1,Rules!$H$20)),0))</f>
        <v/>
      </c>
      <c r="Q169">
        <f>IF(O169="","",IFERROR(P169*N(INDEX($A169:$K169,1,Rules!$H$21)),0))</f>
        <v/>
      </c>
      <c r="R169">
        <f>IF(O169="","",IFERROR(N(INDEX($A169:$K169,1,Rules!$H$22)),0))</f>
        <v/>
      </c>
    </row>
    <row r="170">
      <c r="M170">
        <f>IF(A170="","",IF(LEFT(A170,4)="http",IFERROR(MID(A170,FIND("/",A170,FIND("//",A170)+2),2000),"/"),A170))</f>
        <v/>
      </c>
      <c r="N170">
        <f>IF(M170="","",IFERROR(LEFT(SUBSTITUTE(M170,"#","?"),FIND("?",SUBSTITUTE(M170,"#","?"))-1),M170))</f>
        <v/>
      </c>
      <c r="O170">
        <f>IF(N170="","",LOWER(IF(AND(LEN(N170)&gt;1,RIGHT(N170,1)="/"),LEFT(N170,LEN(N170)-1),N170)))</f>
        <v/>
      </c>
      <c r="P170">
        <f>IF(O170="","",IFERROR(N(INDEX($A170:$K170,1,Rules!$H$20)),0))</f>
        <v/>
      </c>
      <c r="Q170">
        <f>IF(O170="","",IFERROR(P170*N(INDEX($A170:$K170,1,Rules!$H$21)),0))</f>
        <v/>
      </c>
      <c r="R170">
        <f>IF(O170="","",IFERROR(N(INDEX($A170:$K170,1,Rules!$H$22)),0))</f>
        <v/>
      </c>
    </row>
    <row r="171">
      <c r="M171">
        <f>IF(A171="","",IF(LEFT(A171,4)="http",IFERROR(MID(A171,FIND("/",A171,FIND("//",A171)+2),2000),"/"),A171))</f>
        <v/>
      </c>
      <c r="N171">
        <f>IF(M171="","",IFERROR(LEFT(SUBSTITUTE(M171,"#","?"),FIND("?",SUBSTITUTE(M171,"#","?"))-1),M171))</f>
        <v/>
      </c>
      <c r="O171">
        <f>IF(N171="","",LOWER(IF(AND(LEN(N171)&gt;1,RIGHT(N171,1)="/"),LEFT(N171,LEN(N171)-1),N171)))</f>
        <v/>
      </c>
      <c r="P171">
        <f>IF(O171="","",IFERROR(N(INDEX($A171:$K171,1,Rules!$H$20)),0))</f>
        <v/>
      </c>
      <c r="Q171">
        <f>IF(O171="","",IFERROR(P171*N(INDEX($A171:$K171,1,Rules!$H$21)),0))</f>
        <v/>
      </c>
      <c r="R171">
        <f>IF(O171="","",IFERROR(N(INDEX($A171:$K171,1,Rules!$H$22)),0))</f>
        <v/>
      </c>
    </row>
    <row r="172">
      <c r="M172">
        <f>IF(A172="","",IF(LEFT(A172,4)="http",IFERROR(MID(A172,FIND("/",A172,FIND("//",A172)+2),2000),"/"),A172))</f>
        <v/>
      </c>
      <c r="N172">
        <f>IF(M172="","",IFERROR(LEFT(SUBSTITUTE(M172,"#","?"),FIND("?",SUBSTITUTE(M172,"#","?"))-1),M172))</f>
        <v/>
      </c>
      <c r="O172">
        <f>IF(N172="","",LOWER(IF(AND(LEN(N172)&gt;1,RIGHT(N172,1)="/"),LEFT(N172,LEN(N172)-1),N172)))</f>
        <v/>
      </c>
      <c r="P172">
        <f>IF(O172="","",IFERROR(N(INDEX($A172:$K172,1,Rules!$H$20)),0))</f>
        <v/>
      </c>
      <c r="Q172">
        <f>IF(O172="","",IFERROR(P172*N(INDEX($A172:$K172,1,Rules!$H$21)),0))</f>
        <v/>
      </c>
      <c r="R172">
        <f>IF(O172="","",IFERROR(N(INDEX($A172:$K172,1,Rules!$H$22)),0))</f>
        <v/>
      </c>
    </row>
    <row r="173">
      <c r="M173">
        <f>IF(A173="","",IF(LEFT(A173,4)="http",IFERROR(MID(A173,FIND("/",A173,FIND("//",A173)+2),2000),"/"),A173))</f>
        <v/>
      </c>
      <c r="N173">
        <f>IF(M173="","",IFERROR(LEFT(SUBSTITUTE(M173,"#","?"),FIND("?",SUBSTITUTE(M173,"#","?"))-1),M173))</f>
        <v/>
      </c>
      <c r="O173">
        <f>IF(N173="","",LOWER(IF(AND(LEN(N173)&gt;1,RIGHT(N173,1)="/"),LEFT(N173,LEN(N173)-1),N173)))</f>
        <v/>
      </c>
      <c r="P173">
        <f>IF(O173="","",IFERROR(N(INDEX($A173:$K173,1,Rules!$H$20)),0))</f>
        <v/>
      </c>
      <c r="Q173">
        <f>IF(O173="","",IFERROR(P173*N(INDEX($A173:$K173,1,Rules!$H$21)),0))</f>
        <v/>
      </c>
      <c r="R173">
        <f>IF(O173="","",IFERROR(N(INDEX($A173:$K173,1,Rules!$H$22)),0))</f>
        <v/>
      </c>
    </row>
    <row r="174">
      <c r="M174">
        <f>IF(A174="","",IF(LEFT(A174,4)="http",IFERROR(MID(A174,FIND("/",A174,FIND("//",A174)+2),2000),"/"),A174))</f>
        <v/>
      </c>
      <c r="N174">
        <f>IF(M174="","",IFERROR(LEFT(SUBSTITUTE(M174,"#","?"),FIND("?",SUBSTITUTE(M174,"#","?"))-1),M174))</f>
        <v/>
      </c>
      <c r="O174">
        <f>IF(N174="","",LOWER(IF(AND(LEN(N174)&gt;1,RIGHT(N174,1)="/"),LEFT(N174,LEN(N174)-1),N174)))</f>
        <v/>
      </c>
      <c r="P174">
        <f>IF(O174="","",IFERROR(N(INDEX($A174:$K174,1,Rules!$H$20)),0))</f>
        <v/>
      </c>
      <c r="Q174">
        <f>IF(O174="","",IFERROR(P174*N(INDEX($A174:$K174,1,Rules!$H$21)),0))</f>
        <v/>
      </c>
      <c r="R174">
        <f>IF(O174="","",IFERROR(N(INDEX($A174:$K174,1,Rules!$H$22)),0))</f>
        <v/>
      </c>
    </row>
    <row r="175">
      <c r="M175">
        <f>IF(A175="","",IF(LEFT(A175,4)="http",IFERROR(MID(A175,FIND("/",A175,FIND("//",A175)+2),2000),"/"),A175))</f>
        <v/>
      </c>
      <c r="N175">
        <f>IF(M175="","",IFERROR(LEFT(SUBSTITUTE(M175,"#","?"),FIND("?",SUBSTITUTE(M175,"#","?"))-1),M175))</f>
        <v/>
      </c>
      <c r="O175">
        <f>IF(N175="","",LOWER(IF(AND(LEN(N175)&gt;1,RIGHT(N175,1)="/"),LEFT(N175,LEN(N175)-1),N175)))</f>
        <v/>
      </c>
      <c r="P175">
        <f>IF(O175="","",IFERROR(N(INDEX($A175:$K175,1,Rules!$H$20)),0))</f>
        <v/>
      </c>
      <c r="Q175">
        <f>IF(O175="","",IFERROR(P175*N(INDEX($A175:$K175,1,Rules!$H$21)),0))</f>
        <v/>
      </c>
      <c r="R175">
        <f>IF(O175="","",IFERROR(N(INDEX($A175:$K175,1,Rules!$H$22)),0))</f>
        <v/>
      </c>
    </row>
    <row r="176">
      <c r="M176">
        <f>IF(A176="","",IF(LEFT(A176,4)="http",IFERROR(MID(A176,FIND("/",A176,FIND("//",A176)+2),2000),"/"),A176))</f>
        <v/>
      </c>
      <c r="N176">
        <f>IF(M176="","",IFERROR(LEFT(SUBSTITUTE(M176,"#","?"),FIND("?",SUBSTITUTE(M176,"#","?"))-1),M176))</f>
        <v/>
      </c>
      <c r="O176">
        <f>IF(N176="","",LOWER(IF(AND(LEN(N176)&gt;1,RIGHT(N176,1)="/"),LEFT(N176,LEN(N176)-1),N176)))</f>
        <v/>
      </c>
      <c r="P176">
        <f>IF(O176="","",IFERROR(N(INDEX($A176:$K176,1,Rules!$H$20)),0))</f>
        <v/>
      </c>
      <c r="Q176">
        <f>IF(O176="","",IFERROR(P176*N(INDEX($A176:$K176,1,Rules!$H$21)),0))</f>
        <v/>
      </c>
      <c r="R176">
        <f>IF(O176="","",IFERROR(N(INDEX($A176:$K176,1,Rules!$H$22)),0))</f>
        <v/>
      </c>
    </row>
    <row r="177">
      <c r="M177">
        <f>IF(A177="","",IF(LEFT(A177,4)="http",IFERROR(MID(A177,FIND("/",A177,FIND("//",A177)+2),2000),"/"),A177))</f>
        <v/>
      </c>
      <c r="N177">
        <f>IF(M177="","",IFERROR(LEFT(SUBSTITUTE(M177,"#","?"),FIND("?",SUBSTITUTE(M177,"#","?"))-1),M177))</f>
        <v/>
      </c>
      <c r="O177">
        <f>IF(N177="","",LOWER(IF(AND(LEN(N177)&gt;1,RIGHT(N177,1)="/"),LEFT(N177,LEN(N177)-1),N177)))</f>
        <v/>
      </c>
      <c r="P177">
        <f>IF(O177="","",IFERROR(N(INDEX($A177:$K177,1,Rules!$H$20)),0))</f>
        <v/>
      </c>
      <c r="Q177">
        <f>IF(O177="","",IFERROR(P177*N(INDEX($A177:$K177,1,Rules!$H$21)),0))</f>
        <v/>
      </c>
      <c r="R177">
        <f>IF(O177="","",IFERROR(N(INDEX($A177:$K177,1,Rules!$H$22)),0))</f>
        <v/>
      </c>
    </row>
    <row r="178">
      <c r="M178">
        <f>IF(A178="","",IF(LEFT(A178,4)="http",IFERROR(MID(A178,FIND("/",A178,FIND("//",A178)+2),2000),"/"),A178))</f>
        <v/>
      </c>
      <c r="N178">
        <f>IF(M178="","",IFERROR(LEFT(SUBSTITUTE(M178,"#","?"),FIND("?",SUBSTITUTE(M178,"#","?"))-1),M178))</f>
        <v/>
      </c>
      <c r="O178">
        <f>IF(N178="","",LOWER(IF(AND(LEN(N178)&gt;1,RIGHT(N178,1)="/"),LEFT(N178,LEN(N178)-1),N178)))</f>
        <v/>
      </c>
      <c r="P178">
        <f>IF(O178="","",IFERROR(N(INDEX($A178:$K178,1,Rules!$H$20)),0))</f>
        <v/>
      </c>
      <c r="Q178">
        <f>IF(O178="","",IFERROR(P178*N(INDEX($A178:$K178,1,Rules!$H$21)),0))</f>
        <v/>
      </c>
      <c r="R178">
        <f>IF(O178="","",IFERROR(N(INDEX($A178:$K178,1,Rules!$H$22)),0))</f>
        <v/>
      </c>
    </row>
    <row r="179">
      <c r="M179">
        <f>IF(A179="","",IF(LEFT(A179,4)="http",IFERROR(MID(A179,FIND("/",A179,FIND("//",A179)+2),2000),"/"),A179))</f>
        <v/>
      </c>
      <c r="N179">
        <f>IF(M179="","",IFERROR(LEFT(SUBSTITUTE(M179,"#","?"),FIND("?",SUBSTITUTE(M179,"#","?"))-1),M179))</f>
        <v/>
      </c>
      <c r="O179">
        <f>IF(N179="","",LOWER(IF(AND(LEN(N179)&gt;1,RIGHT(N179,1)="/"),LEFT(N179,LEN(N179)-1),N179)))</f>
        <v/>
      </c>
      <c r="P179">
        <f>IF(O179="","",IFERROR(N(INDEX($A179:$K179,1,Rules!$H$20)),0))</f>
        <v/>
      </c>
      <c r="Q179">
        <f>IF(O179="","",IFERROR(P179*N(INDEX($A179:$K179,1,Rules!$H$21)),0))</f>
        <v/>
      </c>
      <c r="R179">
        <f>IF(O179="","",IFERROR(N(INDEX($A179:$K179,1,Rules!$H$22)),0))</f>
        <v/>
      </c>
    </row>
    <row r="180">
      <c r="M180">
        <f>IF(A180="","",IF(LEFT(A180,4)="http",IFERROR(MID(A180,FIND("/",A180,FIND("//",A180)+2),2000),"/"),A180))</f>
        <v/>
      </c>
      <c r="N180">
        <f>IF(M180="","",IFERROR(LEFT(SUBSTITUTE(M180,"#","?"),FIND("?",SUBSTITUTE(M180,"#","?"))-1),M180))</f>
        <v/>
      </c>
      <c r="O180">
        <f>IF(N180="","",LOWER(IF(AND(LEN(N180)&gt;1,RIGHT(N180,1)="/"),LEFT(N180,LEN(N180)-1),N180)))</f>
        <v/>
      </c>
      <c r="P180">
        <f>IF(O180="","",IFERROR(N(INDEX($A180:$K180,1,Rules!$H$20)),0))</f>
        <v/>
      </c>
      <c r="Q180">
        <f>IF(O180="","",IFERROR(P180*N(INDEX($A180:$K180,1,Rules!$H$21)),0))</f>
        <v/>
      </c>
      <c r="R180">
        <f>IF(O180="","",IFERROR(N(INDEX($A180:$K180,1,Rules!$H$22)),0))</f>
        <v/>
      </c>
    </row>
    <row r="181">
      <c r="M181">
        <f>IF(A181="","",IF(LEFT(A181,4)="http",IFERROR(MID(A181,FIND("/",A181,FIND("//",A181)+2),2000),"/"),A181))</f>
        <v/>
      </c>
      <c r="N181">
        <f>IF(M181="","",IFERROR(LEFT(SUBSTITUTE(M181,"#","?"),FIND("?",SUBSTITUTE(M181,"#","?"))-1),M181))</f>
        <v/>
      </c>
      <c r="O181">
        <f>IF(N181="","",LOWER(IF(AND(LEN(N181)&gt;1,RIGHT(N181,1)="/"),LEFT(N181,LEN(N181)-1),N181)))</f>
        <v/>
      </c>
      <c r="P181">
        <f>IF(O181="","",IFERROR(N(INDEX($A181:$K181,1,Rules!$H$20)),0))</f>
        <v/>
      </c>
      <c r="Q181">
        <f>IF(O181="","",IFERROR(P181*N(INDEX($A181:$K181,1,Rules!$H$21)),0))</f>
        <v/>
      </c>
      <c r="R181">
        <f>IF(O181="","",IFERROR(N(INDEX($A181:$K181,1,Rules!$H$22)),0))</f>
        <v/>
      </c>
    </row>
    <row r="182">
      <c r="M182">
        <f>IF(A182="","",IF(LEFT(A182,4)="http",IFERROR(MID(A182,FIND("/",A182,FIND("//",A182)+2),2000),"/"),A182))</f>
        <v/>
      </c>
      <c r="N182">
        <f>IF(M182="","",IFERROR(LEFT(SUBSTITUTE(M182,"#","?"),FIND("?",SUBSTITUTE(M182,"#","?"))-1),M182))</f>
        <v/>
      </c>
      <c r="O182">
        <f>IF(N182="","",LOWER(IF(AND(LEN(N182)&gt;1,RIGHT(N182,1)="/"),LEFT(N182,LEN(N182)-1),N182)))</f>
        <v/>
      </c>
      <c r="P182">
        <f>IF(O182="","",IFERROR(N(INDEX($A182:$K182,1,Rules!$H$20)),0))</f>
        <v/>
      </c>
      <c r="Q182">
        <f>IF(O182="","",IFERROR(P182*N(INDEX($A182:$K182,1,Rules!$H$21)),0))</f>
        <v/>
      </c>
      <c r="R182">
        <f>IF(O182="","",IFERROR(N(INDEX($A182:$K182,1,Rules!$H$22)),0))</f>
        <v/>
      </c>
    </row>
    <row r="183">
      <c r="M183">
        <f>IF(A183="","",IF(LEFT(A183,4)="http",IFERROR(MID(A183,FIND("/",A183,FIND("//",A183)+2),2000),"/"),A183))</f>
        <v/>
      </c>
      <c r="N183">
        <f>IF(M183="","",IFERROR(LEFT(SUBSTITUTE(M183,"#","?"),FIND("?",SUBSTITUTE(M183,"#","?"))-1),M183))</f>
        <v/>
      </c>
      <c r="O183">
        <f>IF(N183="","",LOWER(IF(AND(LEN(N183)&gt;1,RIGHT(N183,1)="/"),LEFT(N183,LEN(N183)-1),N183)))</f>
        <v/>
      </c>
      <c r="P183">
        <f>IF(O183="","",IFERROR(N(INDEX($A183:$K183,1,Rules!$H$20)),0))</f>
        <v/>
      </c>
      <c r="Q183">
        <f>IF(O183="","",IFERROR(P183*N(INDEX($A183:$K183,1,Rules!$H$21)),0))</f>
        <v/>
      </c>
      <c r="R183">
        <f>IF(O183="","",IFERROR(N(INDEX($A183:$K183,1,Rules!$H$22)),0))</f>
        <v/>
      </c>
    </row>
    <row r="184">
      <c r="M184">
        <f>IF(A184="","",IF(LEFT(A184,4)="http",IFERROR(MID(A184,FIND("/",A184,FIND("//",A184)+2),2000),"/"),A184))</f>
        <v/>
      </c>
      <c r="N184">
        <f>IF(M184="","",IFERROR(LEFT(SUBSTITUTE(M184,"#","?"),FIND("?",SUBSTITUTE(M184,"#","?"))-1),M184))</f>
        <v/>
      </c>
      <c r="O184">
        <f>IF(N184="","",LOWER(IF(AND(LEN(N184)&gt;1,RIGHT(N184,1)="/"),LEFT(N184,LEN(N184)-1),N184)))</f>
        <v/>
      </c>
      <c r="P184">
        <f>IF(O184="","",IFERROR(N(INDEX($A184:$K184,1,Rules!$H$20)),0))</f>
        <v/>
      </c>
      <c r="Q184">
        <f>IF(O184="","",IFERROR(P184*N(INDEX($A184:$K184,1,Rules!$H$21)),0))</f>
        <v/>
      </c>
      <c r="R184">
        <f>IF(O184="","",IFERROR(N(INDEX($A184:$K184,1,Rules!$H$22)),0))</f>
        <v/>
      </c>
    </row>
    <row r="185">
      <c r="M185">
        <f>IF(A185="","",IF(LEFT(A185,4)="http",IFERROR(MID(A185,FIND("/",A185,FIND("//",A185)+2),2000),"/"),A185))</f>
        <v/>
      </c>
      <c r="N185">
        <f>IF(M185="","",IFERROR(LEFT(SUBSTITUTE(M185,"#","?"),FIND("?",SUBSTITUTE(M185,"#","?"))-1),M185))</f>
        <v/>
      </c>
      <c r="O185">
        <f>IF(N185="","",LOWER(IF(AND(LEN(N185)&gt;1,RIGHT(N185,1)="/"),LEFT(N185,LEN(N185)-1),N185)))</f>
        <v/>
      </c>
      <c r="P185">
        <f>IF(O185="","",IFERROR(N(INDEX($A185:$K185,1,Rules!$H$20)),0))</f>
        <v/>
      </c>
      <c r="Q185">
        <f>IF(O185="","",IFERROR(P185*N(INDEX($A185:$K185,1,Rules!$H$21)),0))</f>
        <v/>
      </c>
      <c r="R185">
        <f>IF(O185="","",IFERROR(N(INDEX($A185:$K185,1,Rules!$H$22)),0))</f>
        <v/>
      </c>
    </row>
    <row r="186">
      <c r="M186">
        <f>IF(A186="","",IF(LEFT(A186,4)="http",IFERROR(MID(A186,FIND("/",A186,FIND("//",A186)+2),2000),"/"),A186))</f>
        <v/>
      </c>
      <c r="N186">
        <f>IF(M186="","",IFERROR(LEFT(SUBSTITUTE(M186,"#","?"),FIND("?",SUBSTITUTE(M186,"#","?"))-1),M186))</f>
        <v/>
      </c>
      <c r="O186">
        <f>IF(N186="","",LOWER(IF(AND(LEN(N186)&gt;1,RIGHT(N186,1)="/"),LEFT(N186,LEN(N186)-1),N186)))</f>
        <v/>
      </c>
      <c r="P186">
        <f>IF(O186="","",IFERROR(N(INDEX($A186:$K186,1,Rules!$H$20)),0))</f>
        <v/>
      </c>
      <c r="Q186">
        <f>IF(O186="","",IFERROR(P186*N(INDEX($A186:$K186,1,Rules!$H$21)),0))</f>
        <v/>
      </c>
      <c r="R186">
        <f>IF(O186="","",IFERROR(N(INDEX($A186:$K186,1,Rules!$H$22)),0))</f>
        <v/>
      </c>
    </row>
    <row r="187">
      <c r="M187">
        <f>IF(A187="","",IF(LEFT(A187,4)="http",IFERROR(MID(A187,FIND("/",A187,FIND("//",A187)+2),2000),"/"),A187))</f>
        <v/>
      </c>
      <c r="N187">
        <f>IF(M187="","",IFERROR(LEFT(SUBSTITUTE(M187,"#","?"),FIND("?",SUBSTITUTE(M187,"#","?"))-1),M187))</f>
        <v/>
      </c>
      <c r="O187">
        <f>IF(N187="","",LOWER(IF(AND(LEN(N187)&gt;1,RIGHT(N187,1)="/"),LEFT(N187,LEN(N187)-1),N187)))</f>
        <v/>
      </c>
      <c r="P187">
        <f>IF(O187="","",IFERROR(N(INDEX($A187:$K187,1,Rules!$H$20)),0))</f>
        <v/>
      </c>
      <c r="Q187">
        <f>IF(O187="","",IFERROR(P187*N(INDEX($A187:$K187,1,Rules!$H$21)),0))</f>
        <v/>
      </c>
      <c r="R187">
        <f>IF(O187="","",IFERROR(N(INDEX($A187:$K187,1,Rules!$H$22)),0))</f>
        <v/>
      </c>
    </row>
    <row r="188">
      <c r="M188">
        <f>IF(A188="","",IF(LEFT(A188,4)="http",IFERROR(MID(A188,FIND("/",A188,FIND("//",A188)+2),2000),"/"),A188))</f>
        <v/>
      </c>
      <c r="N188">
        <f>IF(M188="","",IFERROR(LEFT(SUBSTITUTE(M188,"#","?"),FIND("?",SUBSTITUTE(M188,"#","?"))-1),M188))</f>
        <v/>
      </c>
      <c r="O188">
        <f>IF(N188="","",LOWER(IF(AND(LEN(N188)&gt;1,RIGHT(N188,1)="/"),LEFT(N188,LEN(N188)-1),N188)))</f>
        <v/>
      </c>
      <c r="P188">
        <f>IF(O188="","",IFERROR(N(INDEX($A188:$K188,1,Rules!$H$20)),0))</f>
        <v/>
      </c>
      <c r="Q188">
        <f>IF(O188="","",IFERROR(P188*N(INDEX($A188:$K188,1,Rules!$H$21)),0))</f>
        <v/>
      </c>
      <c r="R188">
        <f>IF(O188="","",IFERROR(N(INDEX($A188:$K188,1,Rules!$H$22)),0))</f>
        <v/>
      </c>
    </row>
    <row r="189">
      <c r="M189">
        <f>IF(A189="","",IF(LEFT(A189,4)="http",IFERROR(MID(A189,FIND("/",A189,FIND("//",A189)+2),2000),"/"),A189))</f>
        <v/>
      </c>
      <c r="N189">
        <f>IF(M189="","",IFERROR(LEFT(SUBSTITUTE(M189,"#","?"),FIND("?",SUBSTITUTE(M189,"#","?"))-1),M189))</f>
        <v/>
      </c>
      <c r="O189">
        <f>IF(N189="","",LOWER(IF(AND(LEN(N189)&gt;1,RIGHT(N189,1)="/"),LEFT(N189,LEN(N189)-1),N189)))</f>
        <v/>
      </c>
      <c r="P189">
        <f>IF(O189="","",IFERROR(N(INDEX($A189:$K189,1,Rules!$H$20)),0))</f>
        <v/>
      </c>
      <c r="Q189">
        <f>IF(O189="","",IFERROR(P189*N(INDEX($A189:$K189,1,Rules!$H$21)),0))</f>
        <v/>
      </c>
      <c r="R189">
        <f>IF(O189="","",IFERROR(N(INDEX($A189:$K189,1,Rules!$H$22)),0))</f>
        <v/>
      </c>
    </row>
    <row r="190">
      <c r="M190">
        <f>IF(A190="","",IF(LEFT(A190,4)="http",IFERROR(MID(A190,FIND("/",A190,FIND("//",A190)+2),2000),"/"),A190))</f>
        <v/>
      </c>
      <c r="N190">
        <f>IF(M190="","",IFERROR(LEFT(SUBSTITUTE(M190,"#","?"),FIND("?",SUBSTITUTE(M190,"#","?"))-1),M190))</f>
        <v/>
      </c>
      <c r="O190">
        <f>IF(N190="","",LOWER(IF(AND(LEN(N190)&gt;1,RIGHT(N190,1)="/"),LEFT(N190,LEN(N190)-1),N190)))</f>
        <v/>
      </c>
      <c r="P190">
        <f>IF(O190="","",IFERROR(N(INDEX($A190:$K190,1,Rules!$H$20)),0))</f>
        <v/>
      </c>
      <c r="Q190">
        <f>IF(O190="","",IFERROR(P190*N(INDEX($A190:$K190,1,Rules!$H$21)),0))</f>
        <v/>
      </c>
      <c r="R190">
        <f>IF(O190="","",IFERROR(N(INDEX($A190:$K190,1,Rules!$H$22)),0))</f>
        <v/>
      </c>
    </row>
    <row r="191">
      <c r="M191">
        <f>IF(A191="","",IF(LEFT(A191,4)="http",IFERROR(MID(A191,FIND("/",A191,FIND("//",A191)+2),2000),"/"),A191))</f>
        <v/>
      </c>
      <c r="N191">
        <f>IF(M191="","",IFERROR(LEFT(SUBSTITUTE(M191,"#","?"),FIND("?",SUBSTITUTE(M191,"#","?"))-1),M191))</f>
        <v/>
      </c>
      <c r="O191">
        <f>IF(N191="","",LOWER(IF(AND(LEN(N191)&gt;1,RIGHT(N191,1)="/"),LEFT(N191,LEN(N191)-1),N191)))</f>
        <v/>
      </c>
      <c r="P191">
        <f>IF(O191="","",IFERROR(N(INDEX($A191:$K191,1,Rules!$H$20)),0))</f>
        <v/>
      </c>
      <c r="Q191">
        <f>IF(O191="","",IFERROR(P191*N(INDEX($A191:$K191,1,Rules!$H$21)),0))</f>
        <v/>
      </c>
      <c r="R191">
        <f>IF(O191="","",IFERROR(N(INDEX($A191:$K191,1,Rules!$H$22)),0))</f>
        <v/>
      </c>
    </row>
    <row r="192">
      <c r="M192">
        <f>IF(A192="","",IF(LEFT(A192,4)="http",IFERROR(MID(A192,FIND("/",A192,FIND("//",A192)+2),2000),"/"),A192))</f>
        <v/>
      </c>
      <c r="N192">
        <f>IF(M192="","",IFERROR(LEFT(SUBSTITUTE(M192,"#","?"),FIND("?",SUBSTITUTE(M192,"#","?"))-1),M192))</f>
        <v/>
      </c>
      <c r="O192">
        <f>IF(N192="","",LOWER(IF(AND(LEN(N192)&gt;1,RIGHT(N192,1)="/"),LEFT(N192,LEN(N192)-1),N192)))</f>
        <v/>
      </c>
      <c r="P192">
        <f>IF(O192="","",IFERROR(N(INDEX($A192:$K192,1,Rules!$H$20)),0))</f>
        <v/>
      </c>
      <c r="Q192">
        <f>IF(O192="","",IFERROR(P192*N(INDEX($A192:$K192,1,Rules!$H$21)),0))</f>
        <v/>
      </c>
      <c r="R192">
        <f>IF(O192="","",IFERROR(N(INDEX($A192:$K192,1,Rules!$H$22)),0))</f>
        <v/>
      </c>
    </row>
    <row r="193">
      <c r="M193">
        <f>IF(A193="","",IF(LEFT(A193,4)="http",IFERROR(MID(A193,FIND("/",A193,FIND("//",A193)+2),2000),"/"),A193))</f>
        <v/>
      </c>
      <c r="N193">
        <f>IF(M193="","",IFERROR(LEFT(SUBSTITUTE(M193,"#","?"),FIND("?",SUBSTITUTE(M193,"#","?"))-1),M193))</f>
        <v/>
      </c>
      <c r="O193">
        <f>IF(N193="","",LOWER(IF(AND(LEN(N193)&gt;1,RIGHT(N193,1)="/"),LEFT(N193,LEN(N193)-1),N193)))</f>
        <v/>
      </c>
      <c r="P193">
        <f>IF(O193="","",IFERROR(N(INDEX($A193:$K193,1,Rules!$H$20)),0))</f>
        <v/>
      </c>
      <c r="Q193">
        <f>IF(O193="","",IFERROR(P193*N(INDEX($A193:$K193,1,Rules!$H$21)),0))</f>
        <v/>
      </c>
      <c r="R193">
        <f>IF(O193="","",IFERROR(N(INDEX($A193:$K193,1,Rules!$H$22)),0))</f>
        <v/>
      </c>
    </row>
    <row r="194">
      <c r="M194">
        <f>IF(A194="","",IF(LEFT(A194,4)="http",IFERROR(MID(A194,FIND("/",A194,FIND("//",A194)+2),2000),"/"),A194))</f>
        <v/>
      </c>
      <c r="N194">
        <f>IF(M194="","",IFERROR(LEFT(SUBSTITUTE(M194,"#","?"),FIND("?",SUBSTITUTE(M194,"#","?"))-1),M194))</f>
        <v/>
      </c>
      <c r="O194">
        <f>IF(N194="","",LOWER(IF(AND(LEN(N194)&gt;1,RIGHT(N194,1)="/"),LEFT(N194,LEN(N194)-1),N194)))</f>
        <v/>
      </c>
      <c r="P194">
        <f>IF(O194="","",IFERROR(N(INDEX($A194:$K194,1,Rules!$H$20)),0))</f>
        <v/>
      </c>
      <c r="Q194">
        <f>IF(O194="","",IFERROR(P194*N(INDEX($A194:$K194,1,Rules!$H$21)),0))</f>
        <v/>
      </c>
      <c r="R194">
        <f>IF(O194="","",IFERROR(N(INDEX($A194:$K194,1,Rules!$H$22)),0))</f>
        <v/>
      </c>
    </row>
    <row r="195">
      <c r="M195">
        <f>IF(A195="","",IF(LEFT(A195,4)="http",IFERROR(MID(A195,FIND("/",A195,FIND("//",A195)+2),2000),"/"),A195))</f>
        <v/>
      </c>
      <c r="N195">
        <f>IF(M195="","",IFERROR(LEFT(SUBSTITUTE(M195,"#","?"),FIND("?",SUBSTITUTE(M195,"#","?"))-1),M195))</f>
        <v/>
      </c>
      <c r="O195">
        <f>IF(N195="","",LOWER(IF(AND(LEN(N195)&gt;1,RIGHT(N195,1)="/"),LEFT(N195,LEN(N195)-1),N195)))</f>
        <v/>
      </c>
      <c r="P195">
        <f>IF(O195="","",IFERROR(N(INDEX($A195:$K195,1,Rules!$H$20)),0))</f>
        <v/>
      </c>
      <c r="Q195">
        <f>IF(O195="","",IFERROR(P195*N(INDEX($A195:$K195,1,Rules!$H$21)),0))</f>
        <v/>
      </c>
      <c r="R195">
        <f>IF(O195="","",IFERROR(N(INDEX($A195:$K195,1,Rules!$H$22)),0))</f>
        <v/>
      </c>
    </row>
    <row r="196">
      <c r="M196">
        <f>IF(A196="","",IF(LEFT(A196,4)="http",IFERROR(MID(A196,FIND("/",A196,FIND("//",A196)+2),2000),"/"),A196))</f>
        <v/>
      </c>
      <c r="N196">
        <f>IF(M196="","",IFERROR(LEFT(SUBSTITUTE(M196,"#","?"),FIND("?",SUBSTITUTE(M196,"#","?"))-1),M196))</f>
        <v/>
      </c>
      <c r="O196">
        <f>IF(N196="","",LOWER(IF(AND(LEN(N196)&gt;1,RIGHT(N196,1)="/"),LEFT(N196,LEN(N196)-1),N196)))</f>
        <v/>
      </c>
      <c r="P196">
        <f>IF(O196="","",IFERROR(N(INDEX($A196:$K196,1,Rules!$H$20)),0))</f>
        <v/>
      </c>
      <c r="Q196">
        <f>IF(O196="","",IFERROR(P196*N(INDEX($A196:$K196,1,Rules!$H$21)),0))</f>
        <v/>
      </c>
      <c r="R196">
        <f>IF(O196="","",IFERROR(N(INDEX($A196:$K196,1,Rules!$H$22)),0))</f>
        <v/>
      </c>
    </row>
    <row r="197">
      <c r="M197">
        <f>IF(A197="","",IF(LEFT(A197,4)="http",IFERROR(MID(A197,FIND("/",A197,FIND("//",A197)+2),2000),"/"),A197))</f>
        <v/>
      </c>
      <c r="N197">
        <f>IF(M197="","",IFERROR(LEFT(SUBSTITUTE(M197,"#","?"),FIND("?",SUBSTITUTE(M197,"#","?"))-1),M197))</f>
        <v/>
      </c>
      <c r="O197">
        <f>IF(N197="","",LOWER(IF(AND(LEN(N197)&gt;1,RIGHT(N197,1)="/"),LEFT(N197,LEN(N197)-1),N197)))</f>
        <v/>
      </c>
      <c r="P197">
        <f>IF(O197="","",IFERROR(N(INDEX($A197:$K197,1,Rules!$H$20)),0))</f>
        <v/>
      </c>
      <c r="Q197">
        <f>IF(O197="","",IFERROR(P197*N(INDEX($A197:$K197,1,Rules!$H$21)),0))</f>
        <v/>
      </c>
      <c r="R197">
        <f>IF(O197="","",IFERROR(N(INDEX($A197:$K197,1,Rules!$H$22)),0))</f>
        <v/>
      </c>
    </row>
    <row r="198">
      <c r="M198">
        <f>IF(A198="","",IF(LEFT(A198,4)="http",IFERROR(MID(A198,FIND("/",A198,FIND("//",A198)+2),2000),"/"),A198))</f>
        <v/>
      </c>
      <c r="N198">
        <f>IF(M198="","",IFERROR(LEFT(SUBSTITUTE(M198,"#","?"),FIND("?",SUBSTITUTE(M198,"#","?"))-1),M198))</f>
        <v/>
      </c>
      <c r="O198">
        <f>IF(N198="","",LOWER(IF(AND(LEN(N198)&gt;1,RIGHT(N198,1)="/"),LEFT(N198,LEN(N198)-1),N198)))</f>
        <v/>
      </c>
      <c r="P198">
        <f>IF(O198="","",IFERROR(N(INDEX($A198:$K198,1,Rules!$H$20)),0))</f>
        <v/>
      </c>
      <c r="Q198">
        <f>IF(O198="","",IFERROR(P198*N(INDEX($A198:$K198,1,Rules!$H$21)),0))</f>
        <v/>
      </c>
      <c r="R198">
        <f>IF(O198="","",IFERROR(N(INDEX($A198:$K198,1,Rules!$H$22)),0))</f>
        <v/>
      </c>
    </row>
    <row r="199">
      <c r="M199">
        <f>IF(A199="","",IF(LEFT(A199,4)="http",IFERROR(MID(A199,FIND("/",A199,FIND("//",A199)+2),2000),"/"),A199))</f>
        <v/>
      </c>
      <c r="N199">
        <f>IF(M199="","",IFERROR(LEFT(SUBSTITUTE(M199,"#","?"),FIND("?",SUBSTITUTE(M199,"#","?"))-1),M199))</f>
        <v/>
      </c>
      <c r="O199">
        <f>IF(N199="","",LOWER(IF(AND(LEN(N199)&gt;1,RIGHT(N199,1)="/"),LEFT(N199,LEN(N199)-1),N199)))</f>
        <v/>
      </c>
      <c r="P199">
        <f>IF(O199="","",IFERROR(N(INDEX($A199:$K199,1,Rules!$H$20)),0))</f>
        <v/>
      </c>
      <c r="Q199">
        <f>IF(O199="","",IFERROR(P199*N(INDEX($A199:$K199,1,Rules!$H$21)),0))</f>
        <v/>
      </c>
      <c r="R199">
        <f>IF(O199="","",IFERROR(N(INDEX($A199:$K199,1,Rules!$H$22)),0))</f>
        <v/>
      </c>
    </row>
    <row r="200">
      <c r="M200">
        <f>IF(A200="","",IF(LEFT(A200,4)="http",IFERROR(MID(A200,FIND("/",A200,FIND("//",A200)+2),2000),"/"),A200))</f>
        <v/>
      </c>
      <c r="N200">
        <f>IF(M200="","",IFERROR(LEFT(SUBSTITUTE(M200,"#","?"),FIND("?",SUBSTITUTE(M200,"#","?"))-1),M200))</f>
        <v/>
      </c>
      <c r="O200">
        <f>IF(N200="","",LOWER(IF(AND(LEN(N200)&gt;1,RIGHT(N200,1)="/"),LEFT(N200,LEN(N200)-1),N200)))</f>
        <v/>
      </c>
      <c r="P200">
        <f>IF(O200="","",IFERROR(N(INDEX($A200:$K200,1,Rules!$H$20)),0))</f>
        <v/>
      </c>
      <c r="Q200">
        <f>IF(O200="","",IFERROR(P200*N(INDEX($A200:$K200,1,Rules!$H$21)),0))</f>
        <v/>
      </c>
      <c r="R200">
        <f>IF(O200="","",IFERROR(N(INDEX($A200:$K200,1,Rules!$H$22)),0))</f>
        <v/>
      </c>
    </row>
    <row r="201">
      <c r="M201">
        <f>IF(A201="","",IF(LEFT(A201,4)="http",IFERROR(MID(A201,FIND("/",A201,FIND("//",A201)+2),2000),"/"),A201))</f>
        <v/>
      </c>
      <c r="N201">
        <f>IF(M201="","",IFERROR(LEFT(SUBSTITUTE(M201,"#","?"),FIND("?",SUBSTITUTE(M201,"#","?"))-1),M201))</f>
        <v/>
      </c>
      <c r="O201">
        <f>IF(N201="","",LOWER(IF(AND(LEN(N201)&gt;1,RIGHT(N201,1)="/"),LEFT(N201,LEN(N201)-1),N201)))</f>
        <v/>
      </c>
      <c r="P201">
        <f>IF(O201="","",IFERROR(N(INDEX($A201:$K201,1,Rules!$H$20)),0))</f>
        <v/>
      </c>
      <c r="Q201">
        <f>IF(O201="","",IFERROR(P201*N(INDEX($A201:$K201,1,Rules!$H$21)),0))</f>
        <v/>
      </c>
      <c r="R201">
        <f>IF(O201="","",IFERROR(N(INDEX($A201:$K201,1,Rules!$H$22)),0))</f>
        <v/>
      </c>
    </row>
    <row r="202">
      <c r="M202">
        <f>IF(A202="","",IF(LEFT(A202,4)="http",IFERROR(MID(A202,FIND("/",A202,FIND("//",A202)+2),2000),"/"),A202))</f>
        <v/>
      </c>
      <c r="N202">
        <f>IF(M202="","",IFERROR(LEFT(SUBSTITUTE(M202,"#","?"),FIND("?",SUBSTITUTE(M202,"#","?"))-1),M202))</f>
        <v/>
      </c>
      <c r="O202">
        <f>IF(N202="","",LOWER(IF(AND(LEN(N202)&gt;1,RIGHT(N202,1)="/"),LEFT(N202,LEN(N202)-1),N202)))</f>
        <v/>
      </c>
      <c r="P202">
        <f>IF(O202="","",IFERROR(N(INDEX($A202:$K202,1,Rules!$H$20)),0))</f>
        <v/>
      </c>
      <c r="Q202">
        <f>IF(O202="","",IFERROR(P202*N(INDEX($A202:$K202,1,Rules!$H$21)),0))</f>
        <v/>
      </c>
      <c r="R202">
        <f>IF(O202="","",IFERROR(N(INDEX($A202:$K202,1,Rules!$H$22)),0))</f>
        <v/>
      </c>
    </row>
    <row r="203">
      <c r="M203">
        <f>IF(A203="","",IF(LEFT(A203,4)="http",IFERROR(MID(A203,FIND("/",A203,FIND("//",A203)+2),2000),"/"),A203))</f>
        <v/>
      </c>
      <c r="N203">
        <f>IF(M203="","",IFERROR(LEFT(SUBSTITUTE(M203,"#","?"),FIND("?",SUBSTITUTE(M203,"#","?"))-1),M203))</f>
        <v/>
      </c>
      <c r="O203">
        <f>IF(N203="","",LOWER(IF(AND(LEN(N203)&gt;1,RIGHT(N203,1)="/"),LEFT(N203,LEN(N203)-1),N203)))</f>
        <v/>
      </c>
      <c r="P203">
        <f>IF(O203="","",IFERROR(N(INDEX($A203:$K203,1,Rules!$H$20)),0))</f>
        <v/>
      </c>
      <c r="Q203">
        <f>IF(O203="","",IFERROR(P203*N(INDEX($A203:$K203,1,Rules!$H$21)),0))</f>
        <v/>
      </c>
      <c r="R203">
        <f>IF(O203="","",IFERROR(N(INDEX($A203:$K203,1,Rules!$H$22)),0))</f>
        <v/>
      </c>
    </row>
    <row r="204">
      <c r="M204">
        <f>IF(A204="","",IF(LEFT(A204,4)="http",IFERROR(MID(A204,FIND("/",A204,FIND("//",A204)+2),2000),"/"),A204))</f>
        <v/>
      </c>
      <c r="N204">
        <f>IF(M204="","",IFERROR(LEFT(SUBSTITUTE(M204,"#","?"),FIND("?",SUBSTITUTE(M204,"#","?"))-1),M204))</f>
        <v/>
      </c>
      <c r="O204">
        <f>IF(N204="","",LOWER(IF(AND(LEN(N204)&gt;1,RIGHT(N204,1)="/"),LEFT(N204,LEN(N204)-1),N204)))</f>
        <v/>
      </c>
      <c r="P204">
        <f>IF(O204="","",IFERROR(N(INDEX($A204:$K204,1,Rules!$H$20)),0))</f>
        <v/>
      </c>
      <c r="Q204">
        <f>IF(O204="","",IFERROR(P204*N(INDEX($A204:$K204,1,Rules!$H$21)),0))</f>
        <v/>
      </c>
      <c r="R204">
        <f>IF(O204="","",IFERROR(N(INDEX($A204:$K204,1,Rules!$H$22)),0))</f>
        <v/>
      </c>
    </row>
    <row r="205">
      <c r="M205">
        <f>IF(A205="","",IF(LEFT(A205,4)="http",IFERROR(MID(A205,FIND("/",A205,FIND("//",A205)+2),2000),"/"),A205))</f>
        <v/>
      </c>
      <c r="N205">
        <f>IF(M205="","",IFERROR(LEFT(SUBSTITUTE(M205,"#","?"),FIND("?",SUBSTITUTE(M205,"#","?"))-1),M205))</f>
        <v/>
      </c>
      <c r="O205">
        <f>IF(N205="","",LOWER(IF(AND(LEN(N205)&gt;1,RIGHT(N205,1)="/"),LEFT(N205,LEN(N205)-1),N205)))</f>
        <v/>
      </c>
      <c r="P205">
        <f>IF(O205="","",IFERROR(N(INDEX($A205:$K205,1,Rules!$H$20)),0))</f>
        <v/>
      </c>
      <c r="Q205">
        <f>IF(O205="","",IFERROR(P205*N(INDEX($A205:$K205,1,Rules!$H$21)),0))</f>
        <v/>
      </c>
      <c r="R205">
        <f>IF(O205="","",IFERROR(N(INDEX($A205:$K205,1,Rules!$H$22)),0))</f>
        <v/>
      </c>
    </row>
    <row r="206">
      <c r="M206">
        <f>IF(A206="","",IF(LEFT(A206,4)="http",IFERROR(MID(A206,FIND("/",A206,FIND("//",A206)+2),2000),"/"),A206))</f>
        <v/>
      </c>
      <c r="N206">
        <f>IF(M206="","",IFERROR(LEFT(SUBSTITUTE(M206,"#","?"),FIND("?",SUBSTITUTE(M206,"#","?"))-1),M206))</f>
        <v/>
      </c>
      <c r="O206">
        <f>IF(N206="","",LOWER(IF(AND(LEN(N206)&gt;1,RIGHT(N206,1)="/"),LEFT(N206,LEN(N206)-1),N206)))</f>
        <v/>
      </c>
      <c r="P206">
        <f>IF(O206="","",IFERROR(N(INDEX($A206:$K206,1,Rules!$H$20)),0))</f>
        <v/>
      </c>
      <c r="Q206">
        <f>IF(O206="","",IFERROR(P206*N(INDEX($A206:$K206,1,Rules!$H$21)),0))</f>
        <v/>
      </c>
      <c r="R206">
        <f>IF(O206="","",IFERROR(N(INDEX($A206:$K206,1,Rules!$H$22)),0))</f>
        <v/>
      </c>
    </row>
    <row r="207">
      <c r="M207">
        <f>IF(A207="","",IF(LEFT(A207,4)="http",IFERROR(MID(A207,FIND("/",A207,FIND("//",A207)+2),2000),"/"),A207))</f>
        <v/>
      </c>
      <c r="N207">
        <f>IF(M207="","",IFERROR(LEFT(SUBSTITUTE(M207,"#","?"),FIND("?",SUBSTITUTE(M207,"#","?"))-1),M207))</f>
        <v/>
      </c>
      <c r="O207">
        <f>IF(N207="","",LOWER(IF(AND(LEN(N207)&gt;1,RIGHT(N207,1)="/"),LEFT(N207,LEN(N207)-1),N207)))</f>
        <v/>
      </c>
      <c r="P207">
        <f>IF(O207="","",IFERROR(N(INDEX($A207:$K207,1,Rules!$H$20)),0))</f>
        <v/>
      </c>
      <c r="Q207">
        <f>IF(O207="","",IFERROR(P207*N(INDEX($A207:$K207,1,Rules!$H$21)),0))</f>
        <v/>
      </c>
      <c r="R207">
        <f>IF(O207="","",IFERROR(N(INDEX($A207:$K207,1,Rules!$H$22)),0))</f>
        <v/>
      </c>
    </row>
    <row r="208">
      <c r="M208">
        <f>IF(A208="","",IF(LEFT(A208,4)="http",IFERROR(MID(A208,FIND("/",A208,FIND("//",A208)+2),2000),"/"),A208))</f>
        <v/>
      </c>
      <c r="N208">
        <f>IF(M208="","",IFERROR(LEFT(SUBSTITUTE(M208,"#","?"),FIND("?",SUBSTITUTE(M208,"#","?"))-1),M208))</f>
        <v/>
      </c>
      <c r="O208">
        <f>IF(N208="","",LOWER(IF(AND(LEN(N208)&gt;1,RIGHT(N208,1)="/"),LEFT(N208,LEN(N208)-1),N208)))</f>
        <v/>
      </c>
      <c r="P208">
        <f>IF(O208="","",IFERROR(N(INDEX($A208:$K208,1,Rules!$H$20)),0))</f>
        <v/>
      </c>
      <c r="Q208">
        <f>IF(O208="","",IFERROR(P208*N(INDEX($A208:$K208,1,Rules!$H$21)),0))</f>
        <v/>
      </c>
      <c r="R208">
        <f>IF(O208="","",IFERROR(N(INDEX($A208:$K208,1,Rules!$H$22)),0))</f>
        <v/>
      </c>
    </row>
    <row r="209">
      <c r="M209">
        <f>IF(A209="","",IF(LEFT(A209,4)="http",IFERROR(MID(A209,FIND("/",A209,FIND("//",A209)+2),2000),"/"),A209))</f>
        <v/>
      </c>
      <c r="N209">
        <f>IF(M209="","",IFERROR(LEFT(SUBSTITUTE(M209,"#","?"),FIND("?",SUBSTITUTE(M209,"#","?"))-1),M209))</f>
        <v/>
      </c>
      <c r="O209">
        <f>IF(N209="","",LOWER(IF(AND(LEN(N209)&gt;1,RIGHT(N209,1)="/"),LEFT(N209,LEN(N209)-1),N209)))</f>
        <v/>
      </c>
      <c r="P209">
        <f>IF(O209="","",IFERROR(N(INDEX($A209:$K209,1,Rules!$H$20)),0))</f>
        <v/>
      </c>
      <c r="Q209">
        <f>IF(O209="","",IFERROR(P209*N(INDEX($A209:$K209,1,Rules!$H$21)),0))</f>
        <v/>
      </c>
      <c r="R209">
        <f>IF(O209="","",IFERROR(N(INDEX($A209:$K209,1,Rules!$H$22)),0))</f>
        <v/>
      </c>
    </row>
    <row r="210">
      <c r="M210">
        <f>IF(A210="","",IF(LEFT(A210,4)="http",IFERROR(MID(A210,FIND("/",A210,FIND("//",A210)+2),2000),"/"),A210))</f>
        <v/>
      </c>
      <c r="N210">
        <f>IF(M210="","",IFERROR(LEFT(SUBSTITUTE(M210,"#","?"),FIND("?",SUBSTITUTE(M210,"#","?"))-1),M210))</f>
        <v/>
      </c>
      <c r="O210">
        <f>IF(N210="","",LOWER(IF(AND(LEN(N210)&gt;1,RIGHT(N210,1)="/"),LEFT(N210,LEN(N210)-1),N210)))</f>
        <v/>
      </c>
      <c r="P210">
        <f>IF(O210="","",IFERROR(N(INDEX($A210:$K210,1,Rules!$H$20)),0))</f>
        <v/>
      </c>
      <c r="Q210">
        <f>IF(O210="","",IFERROR(P210*N(INDEX($A210:$K210,1,Rules!$H$21)),0))</f>
        <v/>
      </c>
      <c r="R210">
        <f>IF(O210="","",IFERROR(N(INDEX($A210:$K210,1,Rules!$H$22)),0))</f>
        <v/>
      </c>
    </row>
    <row r="211">
      <c r="M211">
        <f>IF(A211="","",IF(LEFT(A211,4)="http",IFERROR(MID(A211,FIND("/",A211,FIND("//",A211)+2),2000),"/"),A211))</f>
        <v/>
      </c>
      <c r="N211">
        <f>IF(M211="","",IFERROR(LEFT(SUBSTITUTE(M211,"#","?"),FIND("?",SUBSTITUTE(M211,"#","?"))-1),M211))</f>
        <v/>
      </c>
      <c r="O211">
        <f>IF(N211="","",LOWER(IF(AND(LEN(N211)&gt;1,RIGHT(N211,1)="/"),LEFT(N211,LEN(N211)-1),N211)))</f>
        <v/>
      </c>
      <c r="P211">
        <f>IF(O211="","",IFERROR(N(INDEX($A211:$K211,1,Rules!$H$20)),0))</f>
        <v/>
      </c>
      <c r="Q211">
        <f>IF(O211="","",IFERROR(P211*N(INDEX($A211:$K211,1,Rules!$H$21)),0))</f>
        <v/>
      </c>
      <c r="R211">
        <f>IF(O211="","",IFERROR(N(INDEX($A211:$K211,1,Rules!$H$22)),0))</f>
        <v/>
      </c>
    </row>
    <row r="212">
      <c r="M212">
        <f>IF(A212="","",IF(LEFT(A212,4)="http",IFERROR(MID(A212,FIND("/",A212,FIND("//",A212)+2),2000),"/"),A212))</f>
        <v/>
      </c>
      <c r="N212">
        <f>IF(M212="","",IFERROR(LEFT(SUBSTITUTE(M212,"#","?"),FIND("?",SUBSTITUTE(M212,"#","?"))-1),M212))</f>
        <v/>
      </c>
      <c r="O212">
        <f>IF(N212="","",LOWER(IF(AND(LEN(N212)&gt;1,RIGHT(N212,1)="/"),LEFT(N212,LEN(N212)-1),N212)))</f>
        <v/>
      </c>
      <c r="P212">
        <f>IF(O212="","",IFERROR(N(INDEX($A212:$K212,1,Rules!$H$20)),0))</f>
        <v/>
      </c>
      <c r="Q212">
        <f>IF(O212="","",IFERROR(P212*N(INDEX($A212:$K212,1,Rules!$H$21)),0))</f>
        <v/>
      </c>
      <c r="R212">
        <f>IF(O212="","",IFERROR(N(INDEX($A212:$K212,1,Rules!$H$22)),0))</f>
        <v/>
      </c>
    </row>
    <row r="213">
      <c r="M213">
        <f>IF(A213="","",IF(LEFT(A213,4)="http",IFERROR(MID(A213,FIND("/",A213,FIND("//",A213)+2),2000),"/"),A213))</f>
        <v/>
      </c>
      <c r="N213">
        <f>IF(M213="","",IFERROR(LEFT(SUBSTITUTE(M213,"#","?"),FIND("?",SUBSTITUTE(M213,"#","?"))-1),M213))</f>
        <v/>
      </c>
      <c r="O213">
        <f>IF(N213="","",LOWER(IF(AND(LEN(N213)&gt;1,RIGHT(N213,1)="/"),LEFT(N213,LEN(N213)-1),N213)))</f>
        <v/>
      </c>
      <c r="P213">
        <f>IF(O213="","",IFERROR(N(INDEX($A213:$K213,1,Rules!$H$20)),0))</f>
        <v/>
      </c>
      <c r="Q213">
        <f>IF(O213="","",IFERROR(P213*N(INDEX($A213:$K213,1,Rules!$H$21)),0))</f>
        <v/>
      </c>
      <c r="R213">
        <f>IF(O213="","",IFERROR(N(INDEX($A213:$K213,1,Rules!$H$22)),0))</f>
        <v/>
      </c>
    </row>
    <row r="214">
      <c r="M214">
        <f>IF(A214="","",IF(LEFT(A214,4)="http",IFERROR(MID(A214,FIND("/",A214,FIND("//",A214)+2),2000),"/"),A214))</f>
        <v/>
      </c>
      <c r="N214">
        <f>IF(M214="","",IFERROR(LEFT(SUBSTITUTE(M214,"#","?"),FIND("?",SUBSTITUTE(M214,"#","?"))-1),M214))</f>
        <v/>
      </c>
      <c r="O214">
        <f>IF(N214="","",LOWER(IF(AND(LEN(N214)&gt;1,RIGHT(N214,1)="/"),LEFT(N214,LEN(N214)-1),N214)))</f>
        <v/>
      </c>
      <c r="P214">
        <f>IF(O214="","",IFERROR(N(INDEX($A214:$K214,1,Rules!$H$20)),0))</f>
        <v/>
      </c>
      <c r="Q214">
        <f>IF(O214="","",IFERROR(P214*N(INDEX($A214:$K214,1,Rules!$H$21)),0))</f>
        <v/>
      </c>
      <c r="R214">
        <f>IF(O214="","",IFERROR(N(INDEX($A214:$K214,1,Rules!$H$22)),0))</f>
        <v/>
      </c>
    </row>
    <row r="215">
      <c r="M215">
        <f>IF(A215="","",IF(LEFT(A215,4)="http",IFERROR(MID(A215,FIND("/",A215,FIND("//",A215)+2),2000),"/"),A215))</f>
        <v/>
      </c>
      <c r="N215">
        <f>IF(M215="","",IFERROR(LEFT(SUBSTITUTE(M215,"#","?"),FIND("?",SUBSTITUTE(M215,"#","?"))-1),M215))</f>
        <v/>
      </c>
      <c r="O215">
        <f>IF(N215="","",LOWER(IF(AND(LEN(N215)&gt;1,RIGHT(N215,1)="/"),LEFT(N215,LEN(N215)-1),N215)))</f>
        <v/>
      </c>
      <c r="P215">
        <f>IF(O215="","",IFERROR(N(INDEX($A215:$K215,1,Rules!$H$20)),0))</f>
        <v/>
      </c>
      <c r="Q215">
        <f>IF(O215="","",IFERROR(P215*N(INDEX($A215:$K215,1,Rules!$H$21)),0))</f>
        <v/>
      </c>
      <c r="R215">
        <f>IF(O215="","",IFERROR(N(INDEX($A215:$K215,1,Rules!$H$22)),0))</f>
        <v/>
      </c>
    </row>
    <row r="216">
      <c r="M216">
        <f>IF(A216="","",IF(LEFT(A216,4)="http",IFERROR(MID(A216,FIND("/",A216,FIND("//",A216)+2),2000),"/"),A216))</f>
        <v/>
      </c>
      <c r="N216">
        <f>IF(M216="","",IFERROR(LEFT(SUBSTITUTE(M216,"#","?"),FIND("?",SUBSTITUTE(M216,"#","?"))-1),M216))</f>
        <v/>
      </c>
      <c r="O216">
        <f>IF(N216="","",LOWER(IF(AND(LEN(N216)&gt;1,RIGHT(N216,1)="/"),LEFT(N216,LEN(N216)-1),N216)))</f>
        <v/>
      </c>
      <c r="P216">
        <f>IF(O216="","",IFERROR(N(INDEX($A216:$K216,1,Rules!$H$20)),0))</f>
        <v/>
      </c>
      <c r="Q216">
        <f>IF(O216="","",IFERROR(P216*N(INDEX($A216:$K216,1,Rules!$H$21)),0))</f>
        <v/>
      </c>
      <c r="R216">
        <f>IF(O216="","",IFERROR(N(INDEX($A216:$K216,1,Rules!$H$22)),0))</f>
        <v/>
      </c>
    </row>
    <row r="217">
      <c r="M217">
        <f>IF(A217="","",IF(LEFT(A217,4)="http",IFERROR(MID(A217,FIND("/",A217,FIND("//",A217)+2),2000),"/"),A217))</f>
        <v/>
      </c>
      <c r="N217">
        <f>IF(M217="","",IFERROR(LEFT(SUBSTITUTE(M217,"#","?"),FIND("?",SUBSTITUTE(M217,"#","?"))-1),M217))</f>
        <v/>
      </c>
      <c r="O217">
        <f>IF(N217="","",LOWER(IF(AND(LEN(N217)&gt;1,RIGHT(N217,1)="/"),LEFT(N217,LEN(N217)-1),N217)))</f>
        <v/>
      </c>
      <c r="P217">
        <f>IF(O217="","",IFERROR(N(INDEX($A217:$K217,1,Rules!$H$20)),0))</f>
        <v/>
      </c>
      <c r="Q217">
        <f>IF(O217="","",IFERROR(P217*N(INDEX($A217:$K217,1,Rules!$H$21)),0))</f>
        <v/>
      </c>
      <c r="R217">
        <f>IF(O217="","",IFERROR(N(INDEX($A217:$K217,1,Rules!$H$22)),0))</f>
        <v/>
      </c>
    </row>
    <row r="218">
      <c r="M218">
        <f>IF(A218="","",IF(LEFT(A218,4)="http",IFERROR(MID(A218,FIND("/",A218,FIND("//",A218)+2),2000),"/"),A218))</f>
        <v/>
      </c>
      <c r="N218">
        <f>IF(M218="","",IFERROR(LEFT(SUBSTITUTE(M218,"#","?"),FIND("?",SUBSTITUTE(M218,"#","?"))-1),M218))</f>
        <v/>
      </c>
      <c r="O218">
        <f>IF(N218="","",LOWER(IF(AND(LEN(N218)&gt;1,RIGHT(N218,1)="/"),LEFT(N218,LEN(N218)-1),N218)))</f>
        <v/>
      </c>
      <c r="P218">
        <f>IF(O218="","",IFERROR(N(INDEX($A218:$K218,1,Rules!$H$20)),0))</f>
        <v/>
      </c>
      <c r="Q218">
        <f>IF(O218="","",IFERROR(P218*N(INDEX($A218:$K218,1,Rules!$H$21)),0))</f>
        <v/>
      </c>
      <c r="R218">
        <f>IF(O218="","",IFERROR(N(INDEX($A218:$K218,1,Rules!$H$22)),0))</f>
        <v/>
      </c>
    </row>
    <row r="219">
      <c r="M219">
        <f>IF(A219="","",IF(LEFT(A219,4)="http",IFERROR(MID(A219,FIND("/",A219,FIND("//",A219)+2),2000),"/"),A219))</f>
        <v/>
      </c>
      <c r="N219">
        <f>IF(M219="","",IFERROR(LEFT(SUBSTITUTE(M219,"#","?"),FIND("?",SUBSTITUTE(M219,"#","?"))-1),M219))</f>
        <v/>
      </c>
      <c r="O219">
        <f>IF(N219="","",LOWER(IF(AND(LEN(N219)&gt;1,RIGHT(N219,1)="/"),LEFT(N219,LEN(N219)-1),N219)))</f>
        <v/>
      </c>
      <c r="P219">
        <f>IF(O219="","",IFERROR(N(INDEX($A219:$K219,1,Rules!$H$20)),0))</f>
        <v/>
      </c>
      <c r="Q219">
        <f>IF(O219="","",IFERROR(P219*N(INDEX($A219:$K219,1,Rules!$H$21)),0))</f>
        <v/>
      </c>
      <c r="R219">
        <f>IF(O219="","",IFERROR(N(INDEX($A219:$K219,1,Rules!$H$22)),0))</f>
        <v/>
      </c>
    </row>
    <row r="220">
      <c r="M220">
        <f>IF(A220="","",IF(LEFT(A220,4)="http",IFERROR(MID(A220,FIND("/",A220,FIND("//",A220)+2),2000),"/"),A220))</f>
        <v/>
      </c>
      <c r="N220">
        <f>IF(M220="","",IFERROR(LEFT(SUBSTITUTE(M220,"#","?"),FIND("?",SUBSTITUTE(M220,"#","?"))-1),M220))</f>
        <v/>
      </c>
      <c r="O220">
        <f>IF(N220="","",LOWER(IF(AND(LEN(N220)&gt;1,RIGHT(N220,1)="/"),LEFT(N220,LEN(N220)-1),N220)))</f>
        <v/>
      </c>
      <c r="P220">
        <f>IF(O220="","",IFERROR(N(INDEX($A220:$K220,1,Rules!$H$20)),0))</f>
        <v/>
      </c>
      <c r="Q220">
        <f>IF(O220="","",IFERROR(P220*N(INDEX($A220:$K220,1,Rules!$H$21)),0))</f>
        <v/>
      </c>
      <c r="R220">
        <f>IF(O220="","",IFERROR(N(INDEX($A220:$K220,1,Rules!$H$22)),0))</f>
        <v/>
      </c>
    </row>
    <row r="221">
      <c r="M221">
        <f>IF(A221="","",IF(LEFT(A221,4)="http",IFERROR(MID(A221,FIND("/",A221,FIND("//",A221)+2),2000),"/"),A221))</f>
        <v/>
      </c>
      <c r="N221">
        <f>IF(M221="","",IFERROR(LEFT(SUBSTITUTE(M221,"#","?"),FIND("?",SUBSTITUTE(M221,"#","?"))-1),M221))</f>
        <v/>
      </c>
      <c r="O221">
        <f>IF(N221="","",LOWER(IF(AND(LEN(N221)&gt;1,RIGHT(N221,1)="/"),LEFT(N221,LEN(N221)-1),N221)))</f>
        <v/>
      </c>
      <c r="P221">
        <f>IF(O221="","",IFERROR(N(INDEX($A221:$K221,1,Rules!$H$20)),0))</f>
        <v/>
      </c>
      <c r="Q221">
        <f>IF(O221="","",IFERROR(P221*N(INDEX($A221:$K221,1,Rules!$H$21)),0))</f>
        <v/>
      </c>
      <c r="R221">
        <f>IF(O221="","",IFERROR(N(INDEX($A221:$K221,1,Rules!$H$22)),0))</f>
        <v/>
      </c>
    </row>
    <row r="222">
      <c r="M222">
        <f>IF(A222="","",IF(LEFT(A222,4)="http",IFERROR(MID(A222,FIND("/",A222,FIND("//",A222)+2),2000),"/"),A222))</f>
        <v/>
      </c>
      <c r="N222">
        <f>IF(M222="","",IFERROR(LEFT(SUBSTITUTE(M222,"#","?"),FIND("?",SUBSTITUTE(M222,"#","?"))-1),M222))</f>
        <v/>
      </c>
      <c r="O222">
        <f>IF(N222="","",LOWER(IF(AND(LEN(N222)&gt;1,RIGHT(N222,1)="/"),LEFT(N222,LEN(N222)-1),N222)))</f>
        <v/>
      </c>
      <c r="P222">
        <f>IF(O222="","",IFERROR(N(INDEX($A222:$K222,1,Rules!$H$20)),0))</f>
        <v/>
      </c>
      <c r="Q222">
        <f>IF(O222="","",IFERROR(P222*N(INDEX($A222:$K222,1,Rules!$H$21)),0))</f>
        <v/>
      </c>
      <c r="R222">
        <f>IF(O222="","",IFERROR(N(INDEX($A222:$K222,1,Rules!$H$22)),0))</f>
        <v/>
      </c>
    </row>
    <row r="223">
      <c r="M223">
        <f>IF(A223="","",IF(LEFT(A223,4)="http",IFERROR(MID(A223,FIND("/",A223,FIND("//",A223)+2),2000),"/"),A223))</f>
        <v/>
      </c>
      <c r="N223">
        <f>IF(M223="","",IFERROR(LEFT(SUBSTITUTE(M223,"#","?"),FIND("?",SUBSTITUTE(M223,"#","?"))-1),M223))</f>
        <v/>
      </c>
      <c r="O223">
        <f>IF(N223="","",LOWER(IF(AND(LEN(N223)&gt;1,RIGHT(N223,1)="/"),LEFT(N223,LEN(N223)-1),N223)))</f>
        <v/>
      </c>
      <c r="P223">
        <f>IF(O223="","",IFERROR(N(INDEX($A223:$K223,1,Rules!$H$20)),0))</f>
        <v/>
      </c>
      <c r="Q223">
        <f>IF(O223="","",IFERROR(P223*N(INDEX($A223:$K223,1,Rules!$H$21)),0))</f>
        <v/>
      </c>
      <c r="R223">
        <f>IF(O223="","",IFERROR(N(INDEX($A223:$K223,1,Rules!$H$22)),0))</f>
        <v/>
      </c>
    </row>
    <row r="224">
      <c r="M224">
        <f>IF(A224="","",IF(LEFT(A224,4)="http",IFERROR(MID(A224,FIND("/",A224,FIND("//",A224)+2),2000),"/"),A224))</f>
        <v/>
      </c>
      <c r="N224">
        <f>IF(M224="","",IFERROR(LEFT(SUBSTITUTE(M224,"#","?"),FIND("?",SUBSTITUTE(M224,"#","?"))-1),M224))</f>
        <v/>
      </c>
      <c r="O224">
        <f>IF(N224="","",LOWER(IF(AND(LEN(N224)&gt;1,RIGHT(N224,1)="/"),LEFT(N224,LEN(N224)-1),N224)))</f>
        <v/>
      </c>
      <c r="P224">
        <f>IF(O224="","",IFERROR(N(INDEX($A224:$K224,1,Rules!$H$20)),0))</f>
        <v/>
      </c>
      <c r="Q224">
        <f>IF(O224="","",IFERROR(P224*N(INDEX($A224:$K224,1,Rules!$H$21)),0))</f>
        <v/>
      </c>
      <c r="R224">
        <f>IF(O224="","",IFERROR(N(INDEX($A224:$K224,1,Rules!$H$22)),0))</f>
        <v/>
      </c>
    </row>
    <row r="225">
      <c r="M225">
        <f>IF(A225="","",IF(LEFT(A225,4)="http",IFERROR(MID(A225,FIND("/",A225,FIND("//",A225)+2),2000),"/"),A225))</f>
        <v/>
      </c>
      <c r="N225">
        <f>IF(M225="","",IFERROR(LEFT(SUBSTITUTE(M225,"#","?"),FIND("?",SUBSTITUTE(M225,"#","?"))-1),M225))</f>
        <v/>
      </c>
      <c r="O225">
        <f>IF(N225="","",LOWER(IF(AND(LEN(N225)&gt;1,RIGHT(N225,1)="/"),LEFT(N225,LEN(N225)-1),N225)))</f>
        <v/>
      </c>
      <c r="P225">
        <f>IF(O225="","",IFERROR(N(INDEX($A225:$K225,1,Rules!$H$20)),0))</f>
        <v/>
      </c>
      <c r="Q225">
        <f>IF(O225="","",IFERROR(P225*N(INDEX($A225:$K225,1,Rules!$H$21)),0))</f>
        <v/>
      </c>
      <c r="R225">
        <f>IF(O225="","",IFERROR(N(INDEX($A225:$K225,1,Rules!$H$22)),0))</f>
        <v/>
      </c>
    </row>
    <row r="226">
      <c r="M226">
        <f>IF(A226="","",IF(LEFT(A226,4)="http",IFERROR(MID(A226,FIND("/",A226,FIND("//",A226)+2),2000),"/"),A226))</f>
        <v/>
      </c>
      <c r="N226">
        <f>IF(M226="","",IFERROR(LEFT(SUBSTITUTE(M226,"#","?"),FIND("?",SUBSTITUTE(M226,"#","?"))-1),M226))</f>
        <v/>
      </c>
      <c r="O226">
        <f>IF(N226="","",LOWER(IF(AND(LEN(N226)&gt;1,RIGHT(N226,1)="/"),LEFT(N226,LEN(N226)-1),N226)))</f>
        <v/>
      </c>
      <c r="P226">
        <f>IF(O226="","",IFERROR(N(INDEX($A226:$K226,1,Rules!$H$20)),0))</f>
        <v/>
      </c>
      <c r="Q226">
        <f>IF(O226="","",IFERROR(P226*N(INDEX($A226:$K226,1,Rules!$H$21)),0))</f>
        <v/>
      </c>
      <c r="R226">
        <f>IF(O226="","",IFERROR(N(INDEX($A226:$K226,1,Rules!$H$22)),0))</f>
        <v/>
      </c>
    </row>
    <row r="227">
      <c r="M227">
        <f>IF(A227="","",IF(LEFT(A227,4)="http",IFERROR(MID(A227,FIND("/",A227,FIND("//",A227)+2),2000),"/"),A227))</f>
        <v/>
      </c>
      <c r="N227">
        <f>IF(M227="","",IFERROR(LEFT(SUBSTITUTE(M227,"#","?"),FIND("?",SUBSTITUTE(M227,"#","?"))-1),M227))</f>
        <v/>
      </c>
      <c r="O227">
        <f>IF(N227="","",LOWER(IF(AND(LEN(N227)&gt;1,RIGHT(N227,1)="/"),LEFT(N227,LEN(N227)-1),N227)))</f>
        <v/>
      </c>
      <c r="P227">
        <f>IF(O227="","",IFERROR(N(INDEX($A227:$K227,1,Rules!$H$20)),0))</f>
        <v/>
      </c>
      <c r="Q227">
        <f>IF(O227="","",IFERROR(P227*N(INDEX($A227:$K227,1,Rules!$H$21)),0))</f>
        <v/>
      </c>
      <c r="R227">
        <f>IF(O227="","",IFERROR(N(INDEX($A227:$K227,1,Rules!$H$22)),0))</f>
        <v/>
      </c>
    </row>
    <row r="228">
      <c r="M228">
        <f>IF(A228="","",IF(LEFT(A228,4)="http",IFERROR(MID(A228,FIND("/",A228,FIND("//",A228)+2),2000),"/"),A228))</f>
        <v/>
      </c>
      <c r="N228">
        <f>IF(M228="","",IFERROR(LEFT(SUBSTITUTE(M228,"#","?"),FIND("?",SUBSTITUTE(M228,"#","?"))-1),M228))</f>
        <v/>
      </c>
      <c r="O228">
        <f>IF(N228="","",LOWER(IF(AND(LEN(N228)&gt;1,RIGHT(N228,1)="/"),LEFT(N228,LEN(N228)-1),N228)))</f>
        <v/>
      </c>
      <c r="P228">
        <f>IF(O228="","",IFERROR(N(INDEX($A228:$K228,1,Rules!$H$20)),0))</f>
        <v/>
      </c>
      <c r="Q228">
        <f>IF(O228="","",IFERROR(P228*N(INDEX($A228:$K228,1,Rules!$H$21)),0))</f>
        <v/>
      </c>
      <c r="R228">
        <f>IF(O228="","",IFERROR(N(INDEX($A228:$K228,1,Rules!$H$22)),0))</f>
        <v/>
      </c>
    </row>
    <row r="229">
      <c r="M229">
        <f>IF(A229="","",IF(LEFT(A229,4)="http",IFERROR(MID(A229,FIND("/",A229,FIND("//",A229)+2),2000),"/"),A229))</f>
        <v/>
      </c>
      <c r="N229">
        <f>IF(M229="","",IFERROR(LEFT(SUBSTITUTE(M229,"#","?"),FIND("?",SUBSTITUTE(M229,"#","?"))-1),M229))</f>
        <v/>
      </c>
      <c r="O229">
        <f>IF(N229="","",LOWER(IF(AND(LEN(N229)&gt;1,RIGHT(N229,1)="/"),LEFT(N229,LEN(N229)-1),N229)))</f>
        <v/>
      </c>
      <c r="P229">
        <f>IF(O229="","",IFERROR(N(INDEX($A229:$K229,1,Rules!$H$20)),0))</f>
        <v/>
      </c>
      <c r="Q229">
        <f>IF(O229="","",IFERROR(P229*N(INDEX($A229:$K229,1,Rules!$H$21)),0))</f>
        <v/>
      </c>
      <c r="R229">
        <f>IF(O229="","",IFERROR(N(INDEX($A229:$K229,1,Rules!$H$22)),0))</f>
        <v/>
      </c>
    </row>
    <row r="230">
      <c r="M230">
        <f>IF(A230="","",IF(LEFT(A230,4)="http",IFERROR(MID(A230,FIND("/",A230,FIND("//",A230)+2),2000),"/"),A230))</f>
        <v/>
      </c>
      <c r="N230">
        <f>IF(M230="","",IFERROR(LEFT(SUBSTITUTE(M230,"#","?"),FIND("?",SUBSTITUTE(M230,"#","?"))-1),M230))</f>
        <v/>
      </c>
      <c r="O230">
        <f>IF(N230="","",LOWER(IF(AND(LEN(N230)&gt;1,RIGHT(N230,1)="/"),LEFT(N230,LEN(N230)-1),N230)))</f>
        <v/>
      </c>
      <c r="P230">
        <f>IF(O230="","",IFERROR(N(INDEX($A230:$K230,1,Rules!$H$20)),0))</f>
        <v/>
      </c>
      <c r="Q230">
        <f>IF(O230="","",IFERROR(P230*N(INDEX($A230:$K230,1,Rules!$H$21)),0))</f>
        <v/>
      </c>
      <c r="R230">
        <f>IF(O230="","",IFERROR(N(INDEX($A230:$K230,1,Rules!$H$22)),0))</f>
        <v/>
      </c>
    </row>
    <row r="231">
      <c r="M231">
        <f>IF(A231="","",IF(LEFT(A231,4)="http",IFERROR(MID(A231,FIND("/",A231,FIND("//",A231)+2),2000),"/"),A231))</f>
        <v/>
      </c>
      <c r="N231">
        <f>IF(M231="","",IFERROR(LEFT(SUBSTITUTE(M231,"#","?"),FIND("?",SUBSTITUTE(M231,"#","?"))-1),M231))</f>
        <v/>
      </c>
      <c r="O231">
        <f>IF(N231="","",LOWER(IF(AND(LEN(N231)&gt;1,RIGHT(N231,1)="/"),LEFT(N231,LEN(N231)-1),N231)))</f>
        <v/>
      </c>
      <c r="P231">
        <f>IF(O231="","",IFERROR(N(INDEX($A231:$K231,1,Rules!$H$20)),0))</f>
        <v/>
      </c>
      <c r="Q231">
        <f>IF(O231="","",IFERROR(P231*N(INDEX($A231:$K231,1,Rules!$H$21)),0))</f>
        <v/>
      </c>
      <c r="R231">
        <f>IF(O231="","",IFERROR(N(INDEX($A231:$K231,1,Rules!$H$22)),0))</f>
        <v/>
      </c>
    </row>
    <row r="232">
      <c r="M232">
        <f>IF(A232="","",IF(LEFT(A232,4)="http",IFERROR(MID(A232,FIND("/",A232,FIND("//",A232)+2),2000),"/"),A232))</f>
        <v/>
      </c>
      <c r="N232">
        <f>IF(M232="","",IFERROR(LEFT(SUBSTITUTE(M232,"#","?"),FIND("?",SUBSTITUTE(M232,"#","?"))-1),M232))</f>
        <v/>
      </c>
      <c r="O232">
        <f>IF(N232="","",LOWER(IF(AND(LEN(N232)&gt;1,RIGHT(N232,1)="/"),LEFT(N232,LEN(N232)-1),N232)))</f>
        <v/>
      </c>
      <c r="P232">
        <f>IF(O232="","",IFERROR(N(INDEX($A232:$K232,1,Rules!$H$20)),0))</f>
        <v/>
      </c>
      <c r="Q232">
        <f>IF(O232="","",IFERROR(P232*N(INDEX($A232:$K232,1,Rules!$H$21)),0))</f>
        <v/>
      </c>
      <c r="R232">
        <f>IF(O232="","",IFERROR(N(INDEX($A232:$K232,1,Rules!$H$22)),0))</f>
        <v/>
      </c>
    </row>
    <row r="233">
      <c r="M233">
        <f>IF(A233="","",IF(LEFT(A233,4)="http",IFERROR(MID(A233,FIND("/",A233,FIND("//",A233)+2),2000),"/"),A233))</f>
        <v/>
      </c>
      <c r="N233">
        <f>IF(M233="","",IFERROR(LEFT(SUBSTITUTE(M233,"#","?"),FIND("?",SUBSTITUTE(M233,"#","?"))-1),M233))</f>
        <v/>
      </c>
      <c r="O233">
        <f>IF(N233="","",LOWER(IF(AND(LEN(N233)&gt;1,RIGHT(N233,1)="/"),LEFT(N233,LEN(N233)-1),N233)))</f>
        <v/>
      </c>
      <c r="P233">
        <f>IF(O233="","",IFERROR(N(INDEX($A233:$K233,1,Rules!$H$20)),0))</f>
        <v/>
      </c>
      <c r="Q233">
        <f>IF(O233="","",IFERROR(P233*N(INDEX($A233:$K233,1,Rules!$H$21)),0))</f>
        <v/>
      </c>
      <c r="R233">
        <f>IF(O233="","",IFERROR(N(INDEX($A233:$K233,1,Rules!$H$22)),0))</f>
        <v/>
      </c>
    </row>
    <row r="234">
      <c r="M234">
        <f>IF(A234="","",IF(LEFT(A234,4)="http",IFERROR(MID(A234,FIND("/",A234,FIND("//",A234)+2),2000),"/"),A234))</f>
        <v/>
      </c>
      <c r="N234">
        <f>IF(M234="","",IFERROR(LEFT(SUBSTITUTE(M234,"#","?"),FIND("?",SUBSTITUTE(M234,"#","?"))-1),M234))</f>
        <v/>
      </c>
      <c r="O234">
        <f>IF(N234="","",LOWER(IF(AND(LEN(N234)&gt;1,RIGHT(N234,1)="/"),LEFT(N234,LEN(N234)-1),N234)))</f>
        <v/>
      </c>
      <c r="P234">
        <f>IF(O234="","",IFERROR(N(INDEX($A234:$K234,1,Rules!$H$20)),0))</f>
        <v/>
      </c>
      <c r="Q234">
        <f>IF(O234="","",IFERROR(P234*N(INDEX($A234:$K234,1,Rules!$H$21)),0))</f>
        <v/>
      </c>
      <c r="R234">
        <f>IF(O234="","",IFERROR(N(INDEX($A234:$K234,1,Rules!$H$22)),0))</f>
        <v/>
      </c>
    </row>
    <row r="235">
      <c r="M235">
        <f>IF(A235="","",IF(LEFT(A235,4)="http",IFERROR(MID(A235,FIND("/",A235,FIND("//",A235)+2),2000),"/"),A235))</f>
        <v/>
      </c>
      <c r="N235">
        <f>IF(M235="","",IFERROR(LEFT(SUBSTITUTE(M235,"#","?"),FIND("?",SUBSTITUTE(M235,"#","?"))-1),M235))</f>
        <v/>
      </c>
      <c r="O235">
        <f>IF(N235="","",LOWER(IF(AND(LEN(N235)&gt;1,RIGHT(N235,1)="/"),LEFT(N235,LEN(N235)-1),N235)))</f>
        <v/>
      </c>
      <c r="P235">
        <f>IF(O235="","",IFERROR(N(INDEX($A235:$K235,1,Rules!$H$20)),0))</f>
        <v/>
      </c>
      <c r="Q235">
        <f>IF(O235="","",IFERROR(P235*N(INDEX($A235:$K235,1,Rules!$H$21)),0))</f>
        <v/>
      </c>
      <c r="R235">
        <f>IF(O235="","",IFERROR(N(INDEX($A235:$K235,1,Rules!$H$22)),0))</f>
        <v/>
      </c>
    </row>
    <row r="236">
      <c r="M236">
        <f>IF(A236="","",IF(LEFT(A236,4)="http",IFERROR(MID(A236,FIND("/",A236,FIND("//",A236)+2),2000),"/"),A236))</f>
        <v/>
      </c>
      <c r="N236">
        <f>IF(M236="","",IFERROR(LEFT(SUBSTITUTE(M236,"#","?"),FIND("?",SUBSTITUTE(M236,"#","?"))-1),M236))</f>
        <v/>
      </c>
      <c r="O236">
        <f>IF(N236="","",LOWER(IF(AND(LEN(N236)&gt;1,RIGHT(N236,1)="/"),LEFT(N236,LEN(N236)-1),N236)))</f>
        <v/>
      </c>
      <c r="P236">
        <f>IF(O236="","",IFERROR(N(INDEX($A236:$K236,1,Rules!$H$20)),0))</f>
        <v/>
      </c>
      <c r="Q236">
        <f>IF(O236="","",IFERROR(P236*N(INDEX($A236:$K236,1,Rules!$H$21)),0))</f>
        <v/>
      </c>
      <c r="R236">
        <f>IF(O236="","",IFERROR(N(INDEX($A236:$K236,1,Rules!$H$22)),0))</f>
        <v/>
      </c>
    </row>
    <row r="237">
      <c r="M237">
        <f>IF(A237="","",IF(LEFT(A237,4)="http",IFERROR(MID(A237,FIND("/",A237,FIND("//",A237)+2),2000),"/"),A237))</f>
        <v/>
      </c>
      <c r="N237">
        <f>IF(M237="","",IFERROR(LEFT(SUBSTITUTE(M237,"#","?"),FIND("?",SUBSTITUTE(M237,"#","?"))-1),M237))</f>
        <v/>
      </c>
      <c r="O237">
        <f>IF(N237="","",LOWER(IF(AND(LEN(N237)&gt;1,RIGHT(N237,1)="/"),LEFT(N237,LEN(N237)-1),N237)))</f>
        <v/>
      </c>
      <c r="P237">
        <f>IF(O237="","",IFERROR(N(INDEX($A237:$K237,1,Rules!$H$20)),0))</f>
        <v/>
      </c>
      <c r="Q237">
        <f>IF(O237="","",IFERROR(P237*N(INDEX($A237:$K237,1,Rules!$H$21)),0))</f>
        <v/>
      </c>
      <c r="R237">
        <f>IF(O237="","",IFERROR(N(INDEX($A237:$K237,1,Rules!$H$22)),0))</f>
        <v/>
      </c>
    </row>
    <row r="238">
      <c r="M238">
        <f>IF(A238="","",IF(LEFT(A238,4)="http",IFERROR(MID(A238,FIND("/",A238,FIND("//",A238)+2),2000),"/"),A238))</f>
        <v/>
      </c>
      <c r="N238">
        <f>IF(M238="","",IFERROR(LEFT(SUBSTITUTE(M238,"#","?"),FIND("?",SUBSTITUTE(M238,"#","?"))-1),M238))</f>
        <v/>
      </c>
      <c r="O238">
        <f>IF(N238="","",LOWER(IF(AND(LEN(N238)&gt;1,RIGHT(N238,1)="/"),LEFT(N238,LEN(N238)-1),N238)))</f>
        <v/>
      </c>
      <c r="P238">
        <f>IF(O238="","",IFERROR(N(INDEX($A238:$K238,1,Rules!$H$20)),0))</f>
        <v/>
      </c>
      <c r="Q238">
        <f>IF(O238="","",IFERROR(P238*N(INDEX($A238:$K238,1,Rules!$H$21)),0))</f>
        <v/>
      </c>
      <c r="R238">
        <f>IF(O238="","",IFERROR(N(INDEX($A238:$K238,1,Rules!$H$22)),0))</f>
        <v/>
      </c>
    </row>
    <row r="239">
      <c r="M239">
        <f>IF(A239="","",IF(LEFT(A239,4)="http",IFERROR(MID(A239,FIND("/",A239,FIND("//",A239)+2),2000),"/"),A239))</f>
        <v/>
      </c>
      <c r="N239">
        <f>IF(M239="","",IFERROR(LEFT(SUBSTITUTE(M239,"#","?"),FIND("?",SUBSTITUTE(M239,"#","?"))-1),M239))</f>
        <v/>
      </c>
      <c r="O239">
        <f>IF(N239="","",LOWER(IF(AND(LEN(N239)&gt;1,RIGHT(N239,1)="/"),LEFT(N239,LEN(N239)-1),N239)))</f>
        <v/>
      </c>
      <c r="P239">
        <f>IF(O239="","",IFERROR(N(INDEX($A239:$K239,1,Rules!$H$20)),0))</f>
        <v/>
      </c>
      <c r="Q239">
        <f>IF(O239="","",IFERROR(P239*N(INDEX($A239:$K239,1,Rules!$H$21)),0))</f>
        <v/>
      </c>
      <c r="R239">
        <f>IF(O239="","",IFERROR(N(INDEX($A239:$K239,1,Rules!$H$22)),0))</f>
        <v/>
      </c>
    </row>
    <row r="240">
      <c r="M240">
        <f>IF(A240="","",IF(LEFT(A240,4)="http",IFERROR(MID(A240,FIND("/",A240,FIND("//",A240)+2),2000),"/"),A240))</f>
        <v/>
      </c>
      <c r="N240">
        <f>IF(M240="","",IFERROR(LEFT(SUBSTITUTE(M240,"#","?"),FIND("?",SUBSTITUTE(M240,"#","?"))-1),M240))</f>
        <v/>
      </c>
      <c r="O240">
        <f>IF(N240="","",LOWER(IF(AND(LEN(N240)&gt;1,RIGHT(N240,1)="/"),LEFT(N240,LEN(N240)-1),N240)))</f>
        <v/>
      </c>
      <c r="P240">
        <f>IF(O240="","",IFERROR(N(INDEX($A240:$K240,1,Rules!$H$20)),0))</f>
        <v/>
      </c>
      <c r="Q240">
        <f>IF(O240="","",IFERROR(P240*N(INDEX($A240:$K240,1,Rules!$H$21)),0))</f>
        <v/>
      </c>
      <c r="R240">
        <f>IF(O240="","",IFERROR(N(INDEX($A240:$K240,1,Rules!$H$22)),0))</f>
        <v/>
      </c>
    </row>
    <row r="241">
      <c r="M241">
        <f>IF(A241="","",IF(LEFT(A241,4)="http",IFERROR(MID(A241,FIND("/",A241,FIND("//",A241)+2),2000),"/"),A241))</f>
        <v/>
      </c>
      <c r="N241">
        <f>IF(M241="","",IFERROR(LEFT(SUBSTITUTE(M241,"#","?"),FIND("?",SUBSTITUTE(M241,"#","?"))-1),M241))</f>
        <v/>
      </c>
      <c r="O241">
        <f>IF(N241="","",LOWER(IF(AND(LEN(N241)&gt;1,RIGHT(N241,1)="/"),LEFT(N241,LEN(N241)-1),N241)))</f>
        <v/>
      </c>
      <c r="P241">
        <f>IF(O241="","",IFERROR(N(INDEX($A241:$K241,1,Rules!$H$20)),0))</f>
        <v/>
      </c>
      <c r="Q241">
        <f>IF(O241="","",IFERROR(P241*N(INDEX($A241:$K241,1,Rules!$H$21)),0))</f>
        <v/>
      </c>
      <c r="R241">
        <f>IF(O241="","",IFERROR(N(INDEX($A241:$K241,1,Rules!$H$22)),0))</f>
        <v/>
      </c>
    </row>
    <row r="242">
      <c r="M242">
        <f>IF(A242="","",IF(LEFT(A242,4)="http",IFERROR(MID(A242,FIND("/",A242,FIND("//",A242)+2),2000),"/"),A242))</f>
        <v/>
      </c>
      <c r="N242">
        <f>IF(M242="","",IFERROR(LEFT(SUBSTITUTE(M242,"#","?"),FIND("?",SUBSTITUTE(M242,"#","?"))-1),M242))</f>
        <v/>
      </c>
      <c r="O242">
        <f>IF(N242="","",LOWER(IF(AND(LEN(N242)&gt;1,RIGHT(N242,1)="/"),LEFT(N242,LEN(N242)-1),N242)))</f>
        <v/>
      </c>
      <c r="P242">
        <f>IF(O242="","",IFERROR(N(INDEX($A242:$K242,1,Rules!$H$20)),0))</f>
        <v/>
      </c>
      <c r="Q242">
        <f>IF(O242="","",IFERROR(P242*N(INDEX($A242:$K242,1,Rules!$H$21)),0))</f>
        <v/>
      </c>
      <c r="R242">
        <f>IF(O242="","",IFERROR(N(INDEX($A242:$K242,1,Rules!$H$22)),0))</f>
        <v/>
      </c>
    </row>
    <row r="243">
      <c r="M243">
        <f>IF(A243="","",IF(LEFT(A243,4)="http",IFERROR(MID(A243,FIND("/",A243,FIND("//",A243)+2),2000),"/"),A243))</f>
        <v/>
      </c>
      <c r="N243">
        <f>IF(M243="","",IFERROR(LEFT(SUBSTITUTE(M243,"#","?"),FIND("?",SUBSTITUTE(M243,"#","?"))-1),M243))</f>
        <v/>
      </c>
      <c r="O243">
        <f>IF(N243="","",LOWER(IF(AND(LEN(N243)&gt;1,RIGHT(N243,1)="/"),LEFT(N243,LEN(N243)-1),N243)))</f>
        <v/>
      </c>
      <c r="P243">
        <f>IF(O243="","",IFERROR(N(INDEX($A243:$K243,1,Rules!$H$20)),0))</f>
        <v/>
      </c>
      <c r="Q243">
        <f>IF(O243="","",IFERROR(P243*N(INDEX($A243:$K243,1,Rules!$H$21)),0))</f>
        <v/>
      </c>
      <c r="R243">
        <f>IF(O243="","",IFERROR(N(INDEX($A243:$K243,1,Rules!$H$22)),0))</f>
        <v/>
      </c>
    </row>
    <row r="244">
      <c r="M244">
        <f>IF(A244="","",IF(LEFT(A244,4)="http",IFERROR(MID(A244,FIND("/",A244,FIND("//",A244)+2),2000),"/"),A244))</f>
        <v/>
      </c>
      <c r="N244">
        <f>IF(M244="","",IFERROR(LEFT(SUBSTITUTE(M244,"#","?"),FIND("?",SUBSTITUTE(M244,"#","?"))-1),M244))</f>
        <v/>
      </c>
      <c r="O244">
        <f>IF(N244="","",LOWER(IF(AND(LEN(N244)&gt;1,RIGHT(N244,1)="/"),LEFT(N244,LEN(N244)-1),N244)))</f>
        <v/>
      </c>
      <c r="P244">
        <f>IF(O244="","",IFERROR(N(INDEX($A244:$K244,1,Rules!$H$20)),0))</f>
        <v/>
      </c>
      <c r="Q244">
        <f>IF(O244="","",IFERROR(P244*N(INDEX($A244:$K244,1,Rules!$H$21)),0))</f>
        <v/>
      </c>
      <c r="R244">
        <f>IF(O244="","",IFERROR(N(INDEX($A244:$K244,1,Rules!$H$22)),0))</f>
        <v/>
      </c>
    </row>
    <row r="245">
      <c r="M245">
        <f>IF(A245="","",IF(LEFT(A245,4)="http",IFERROR(MID(A245,FIND("/",A245,FIND("//",A245)+2),2000),"/"),A245))</f>
        <v/>
      </c>
      <c r="N245">
        <f>IF(M245="","",IFERROR(LEFT(SUBSTITUTE(M245,"#","?"),FIND("?",SUBSTITUTE(M245,"#","?"))-1),M245))</f>
        <v/>
      </c>
      <c r="O245">
        <f>IF(N245="","",LOWER(IF(AND(LEN(N245)&gt;1,RIGHT(N245,1)="/"),LEFT(N245,LEN(N245)-1),N245)))</f>
        <v/>
      </c>
      <c r="P245">
        <f>IF(O245="","",IFERROR(N(INDEX($A245:$K245,1,Rules!$H$20)),0))</f>
        <v/>
      </c>
      <c r="Q245">
        <f>IF(O245="","",IFERROR(P245*N(INDEX($A245:$K245,1,Rules!$H$21)),0))</f>
        <v/>
      </c>
      <c r="R245">
        <f>IF(O245="","",IFERROR(N(INDEX($A245:$K245,1,Rules!$H$22)),0))</f>
        <v/>
      </c>
    </row>
    <row r="246">
      <c r="M246">
        <f>IF(A246="","",IF(LEFT(A246,4)="http",IFERROR(MID(A246,FIND("/",A246,FIND("//",A246)+2),2000),"/"),A246))</f>
        <v/>
      </c>
      <c r="N246">
        <f>IF(M246="","",IFERROR(LEFT(SUBSTITUTE(M246,"#","?"),FIND("?",SUBSTITUTE(M246,"#","?"))-1),M246))</f>
        <v/>
      </c>
      <c r="O246">
        <f>IF(N246="","",LOWER(IF(AND(LEN(N246)&gt;1,RIGHT(N246,1)="/"),LEFT(N246,LEN(N246)-1),N246)))</f>
        <v/>
      </c>
      <c r="P246">
        <f>IF(O246="","",IFERROR(N(INDEX($A246:$K246,1,Rules!$H$20)),0))</f>
        <v/>
      </c>
      <c r="Q246">
        <f>IF(O246="","",IFERROR(P246*N(INDEX($A246:$K246,1,Rules!$H$21)),0))</f>
        <v/>
      </c>
      <c r="R246">
        <f>IF(O246="","",IFERROR(N(INDEX($A246:$K246,1,Rules!$H$22)),0))</f>
        <v/>
      </c>
    </row>
    <row r="247">
      <c r="M247">
        <f>IF(A247="","",IF(LEFT(A247,4)="http",IFERROR(MID(A247,FIND("/",A247,FIND("//",A247)+2),2000),"/"),A247))</f>
        <v/>
      </c>
      <c r="N247">
        <f>IF(M247="","",IFERROR(LEFT(SUBSTITUTE(M247,"#","?"),FIND("?",SUBSTITUTE(M247,"#","?"))-1),M247))</f>
        <v/>
      </c>
      <c r="O247">
        <f>IF(N247="","",LOWER(IF(AND(LEN(N247)&gt;1,RIGHT(N247,1)="/"),LEFT(N247,LEN(N247)-1),N247)))</f>
        <v/>
      </c>
      <c r="P247">
        <f>IF(O247="","",IFERROR(N(INDEX($A247:$K247,1,Rules!$H$20)),0))</f>
        <v/>
      </c>
      <c r="Q247">
        <f>IF(O247="","",IFERROR(P247*N(INDEX($A247:$K247,1,Rules!$H$21)),0))</f>
        <v/>
      </c>
      <c r="R247">
        <f>IF(O247="","",IFERROR(N(INDEX($A247:$K247,1,Rules!$H$22)),0))</f>
        <v/>
      </c>
    </row>
    <row r="248">
      <c r="M248">
        <f>IF(A248="","",IF(LEFT(A248,4)="http",IFERROR(MID(A248,FIND("/",A248,FIND("//",A248)+2),2000),"/"),A248))</f>
        <v/>
      </c>
      <c r="N248">
        <f>IF(M248="","",IFERROR(LEFT(SUBSTITUTE(M248,"#","?"),FIND("?",SUBSTITUTE(M248,"#","?"))-1),M248))</f>
        <v/>
      </c>
      <c r="O248">
        <f>IF(N248="","",LOWER(IF(AND(LEN(N248)&gt;1,RIGHT(N248,1)="/"),LEFT(N248,LEN(N248)-1),N248)))</f>
        <v/>
      </c>
      <c r="P248">
        <f>IF(O248="","",IFERROR(N(INDEX($A248:$K248,1,Rules!$H$20)),0))</f>
        <v/>
      </c>
      <c r="Q248">
        <f>IF(O248="","",IFERROR(P248*N(INDEX($A248:$K248,1,Rules!$H$21)),0))</f>
        <v/>
      </c>
      <c r="R248">
        <f>IF(O248="","",IFERROR(N(INDEX($A248:$K248,1,Rules!$H$22)),0))</f>
        <v/>
      </c>
    </row>
    <row r="249">
      <c r="M249">
        <f>IF(A249="","",IF(LEFT(A249,4)="http",IFERROR(MID(A249,FIND("/",A249,FIND("//",A249)+2),2000),"/"),A249))</f>
        <v/>
      </c>
      <c r="N249">
        <f>IF(M249="","",IFERROR(LEFT(SUBSTITUTE(M249,"#","?"),FIND("?",SUBSTITUTE(M249,"#","?"))-1),M249))</f>
        <v/>
      </c>
      <c r="O249">
        <f>IF(N249="","",LOWER(IF(AND(LEN(N249)&gt;1,RIGHT(N249,1)="/"),LEFT(N249,LEN(N249)-1),N249)))</f>
        <v/>
      </c>
      <c r="P249">
        <f>IF(O249="","",IFERROR(N(INDEX($A249:$K249,1,Rules!$H$20)),0))</f>
        <v/>
      </c>
      <c r="Q249">
        <f>IF(O249="","",IFERROR(P249*N(INDEX($A249:$K249,1,Rules!$H$21)),0))</f>
        <v/>
      </c>
      <c r="R249">
        <f>IF(O249="","",IFERROR(N(INDEX($A249:$K249,1,Rules!$H$22)),0))</f>
        <v/>
      </c>
    </row>
    <row r="250">
      <c r="M250">
        <f>IF(A250="","",IF(LEFT(A250,4)="http",IFERROR(MID(A250,FIND("/",A250,FIND("//",A250)+2),2000),"/"),A250))</f>
        <v/>
      </c>
      <c r="N250">
        <f>IF(M250="","",IFERROR(LEFT(SUBSTITUTE(M250,"#","?"),FIND("?",SUBSTITUTE(M250,"#","?"))-1),M250))</f>
        <v/>
      </c>
      <c r="O250">
        <f>IF(N250="","",LOWER(IF(AND(LEN(N250)&gt;1,RIGHT(N250,1)="/"),LEFT(N250,LEN(N250)-1),N250)))</f>
        <v/>
      </c>
      <c r="P250">
        <f>IF(O250="","",IFERROR(N(INDEX($A250:$K250,1,Rules!$H$20)),0))</f>
        <v/>
      </c>
      <c r="Q250">
        <f>IF(O250="","",IFERROR(P250*N(INDEX($A250:$K250,1,Rules!$H$21)),0))</f>
        <v/>
      </c>
      <c r="R250">
        <f>IF(O250="","",IFERROR(N(INDEX($A250:$K250,1,Rules!$H$22)),0))</f>
        <v/>
      </c>
    </row>
    <row r="251">
      <c r="M251">
        <f>IF(A251="","",IF(LEFT(A251,4)="http",IFERROR(MID(A251,FIND("/",A251,FIND("//",A251)+2),2000),"/"),A251))</f>
        <v/>
      </c>
      <c r="N251">
        <f>IF(M251="","",IFERROR(LEFT(SUBSTITUTE(M251,"#","?"),FIND("?",SUBSTITUTE(M251,"#","?"))-1),M251))</f>
        <v/>
      </c>
      <c r="O251">
        <f>IF(N251="","",LOWER(IF(AND(LEN(N251)&gt;1,RIGHT(N251,1)="/"),LEFT(N251,LEN(N251)-1),N251)))</f>
        <v/>
      </c>
      <c r="P251">
        <f>IF(O251="","",IFERROR(N(INDEX($A251:$K251,1,Rules!$H$20)),0))</f>
        <v/>
      </c>
      <c r="Q251">
        <f>IF(O251="","",IFERROR(P251*N(INDEX($A251:$K251,1,Rules!$H$21)),0))</f>
        <v/>
      </c>
      <c r="R251">
        <f>IF(O251="","",IFERROR(N(INDEX($A251:$K251,1,Rules!$H$22)),0))</f>
        <v/>
      </c>
    </row>
    <row r="252">
      <c r="M252">
        <f>IF(A252="","",IF(LEFT(A252,4)="http",IFERROR(MID(A252,FIND("/",A252,FIND("//",A252)+2),2000),"/"),A252))</f>
        <v/>
      </c>
      <c r="N252">
        <f>IF(M252="","",IFERROR(LEFT(SUBSTITUTE(M252,"#","?"),FIND("?",SUBSTITUTE(M252,"#","?"))-1),M252))</f>
        <v/>
      </c>
      <c r="O252">
        <f>IF(N252="","",LOWER(IF(AND(LEN(N252)&gt;1,RIGHT(N252,1)="/"),LEFT(N252,LEN(N252)-1),N252)))</f>
        <v/>
      </c>
      <c r="P252">
        <f>IF(O252="","",IFERROR(N(INDEX($A252:$K252,1,Rules!$H$20)),0))</f>
        <v/>
      </c>
      <c r="Q252">
        <f>IF(O252="","",IFERROR(P252*N(INDEX($A252:$K252,1,Rules!$H$21)),0))</f>
        <v/>
      </c>
      <c r="R252">
        <f>IF(O252="","",IFERROR(N(INDEX($A252:$K252,1,Rules!$H$22)),0))</f>
        <v/>
      </c>
    </row>
    <row r="253">
      <c r="M253">
        <f>IF(A253="","",IF(LEFT(A253,4)="http",IFERROR(MID(A253,FIND("/",A253,FIND("//",A253)+2),2000),"/"),A253))</f>
        <v/>
      </c>
      <c r="N253">
        <f>IF(M253="","",IFERROR(LEFT(SUBSTITUTE(M253,"#","?"),FIND("?",SUBSTITUTE(M253,"#","?"))-1),M253))</f>
        <v/>
      </c>
      <c r="O253">
        <f>IF(N253="","",LOWER(IF(AND(LEN(N253)&gt;1,RIGHT(N253,1)="/"),LEFT(N253,LEN(N253)-1),N253)))</f>
        <v/>
      </c>
      <c r="P253">
        <f>IF(O253="","",IFERROR(N(INDEX($A253:$K253,1,Rules!$H$20)),0))</f>
        <v/>
      </c>
      <c r="Q253">
        <f>IF(O253="","",IFERROR(P253*N(INDEX($A253:$K253,1,Rules!$H$21)),0))</f>
        <v/>
      </c>
      <c r="R253">
        <f>IF(O253="","",IFERROR(N(INDEX($A253:$K253,1,Rules!$H$22)),0))</f>
        <v/>
      </c>
    </row>
    <row r="254">
      <c r="M254">
        <f>IF(A254="","",IF(LEFT(A254,4)="http",IFERROR(MID(A254,FIND("/",A254,FIND("//",A254)+2),2000),"/"),A254))</f>
        <v/>
      </c>
      <c r="N254">
        <f>IF(M254="","",IFERROR(LEFT(SUBSTITUTE(M254,"#","?"),FIND("?",SUBSTITUTE(M254,"#","?"))-1),M254))</f>
        <v/>
      </c>
      <c r="O254">
        <f>IF(N254="","",LOWER(IF(AND(LEN(N254)&gt;1,RIGHT(N254,1)="/"),LEFT(N254,LEN(N254)-1),N254)))</f>
        <v/>
      </c>
      <c r="P254">
        <f>IF(O254="","",IFERROR(N(INDEX($A254:$K254,1,Rules!$H$20)),0))</f>
        <v/>
      </c>
      <c r="Q254">
        <f>IF(O254="","",IFERROR(P254*N(INDEX($A254:$K254,1,Rules!$H$21)),0))</f>
        <v/>
      </c>
      <c r="R254">
        <f>IF(O254="","",IFERROR(N(INDEX($A254:$K254,1,Rules!$H$22)),0))</f>
        <v/>
      </c>
    </row>
    <row r="255">
      <c r="M255">
        <f>IF(A255="","",IF(LEFT(A255,4)="http",IFERROR(MID(A255,FIND("/",A255,FIND("//",A255)+2),2000),"/"),A255))</f>
        <v/>
      </c>
      <c r="N255">
        <f>IF(M255="","",IFERROR(LEFT(SUBSTITUTE(M255,"#","?"),FIND("?",SUBSTITUTE(M255,"#","?"))-1),M255))</f>
        <v/>
      </c>
      <c r="O255">
        <f>IF(N255="","",LOWER(IF(AND(LEN(N255)&gt;1,RIGHT(N255,1)="/"),LEFT(N255,LEN(N255)-1),N255)))</f>
        <v/>
      </c>
      <c r="P255">
        <f>IF(O255="","",IFERROR(N(INDEX($A255:$K255,1,Rules!$H$20)),0))</f>
        <v/>
      </c>
      <c r="Q255">
        <f>IF(O255="","",IFERROR(P255*N(INDEX($A255:$K255,1,Rules!$H$21)),0))</f>
        <v/>
      </c>
      <c r="R255">
        <f>IF(O255="","",IFERROR(N(INDEX($A255:$K255,1,Rules!$H$22)),0))</f>
        <v/>
      </c>
    </row>
    <row r="256">
      <c r="M256">
        <f>IF(A256="","",IF(LEFT(A256,4)="http",IFERROR(MID(A256,FIND("/",A256,FIND("//",A256)+2),2000),"/"),A256))</f>
        <v/>
      </c>
      <c r="N256">
        <f>IF(M256="","",IFERROR(LEFT(SUBSTITUTE(M256,"#","?"),FIND("?",SUBSTITUTE(M256,"#","?"))-1),M256))</f>
        <v/>
      </c>
      <c r="O256">
        <f>IF(N256="","",LOWER(IF(AND(LEN(N256)&gt;1,RIGHT(N256,1)="/"),LEFT(N256,LEN(N256)-1),N256)))</f>
        <v/>
      </c>
      <c r="P256">
        <f>IF(O256="","",IFERROR(N(INDEX($A256:$K256,1,Rules!$H$20)),0))</f>
        <v/>
      </c>
      <c r="Q256">
        <f>IF(O256="","",IFERROR(P256*N(INDEX($A256:$K256,1,Rules!$H$21)),0))</f>
        <v/>
      </c>
      <c r="R256">
        <f>IF(O256="","",IFERROR(N(INDEX($A256:$K256,1,Rules!$H$22)),0))</f>
        <v/>
      </c>
    </row>
    <row r="257">
      <c r="M257">
        <f>IF(A257="","",IF(LEFT(A257,4)="http",IFERROR(MID(A257,FIND("/",A257,FIND("//",A257)+2),2000),"/"),A257))</f>
        <v/>
      </c>
      <c r="N257">
        <f>IF(M257="","",IFERROR(LEFT(SUBSTITUTE(M257,"#","?"),FIND("?",SUBSTITUTE(M257,"#","?"))-1),M257))</f>
        <v/>
      </c>
      <c r="O257">
        <f>IF(N257="","",LOWER(IF(AND(LEN(N257)&gt;1,RIGHT(N257,1)="/"),LEFT(N257,LEN(N257)-1),N257)))</f>
        <v/>
      </c>
      <c r="P257">
        <f>IF(O257="","",IFERROR(N(INDEX($A257:$K257,1,Rules!$H$20)),0))</f>
        <v/>
      </c>
      <c r="Q257">
        <f>IF(O257="","",IFERROR(P257*N(INDEX($A257:$K257,1,Rules!$H$21)),0))</f>
        <v/>
      </c>
      <c r="R257">
        <f>IF(O257="","",IFERROR(N(INDEX($A257:$K257,1,Rules!$H$22)),0))</f>
        <v/>
      </c>
    </row>
    <row r="258">
      <c r="M258">
        <f>IF(A258="","",IF(LEFT(A258,4)="http",IFERROR(MID(A258,FIND("/",A258,FIND("//",A258)+2),2000),"/"),A258))</f>
        <v/>
      </c>
      <c r="N258">
        <f>IF(M258="","",IFERROR(LEFT(SUBSTITUTE(M258,"#","?"),FIND("?",SUBSTITUTE(M258,"#","?"))-1),M258))</f>
        <v/>
      </c>
      <c r="O258">
        <f>IF(N258="","",LOWER(IF(AND(LEN(N258)&gt;1,RIGHT(N258,1)="/"),LEFT(N258,LEN(N258)-1),N258)))</f>
        <v/>
      </c>
      <c r="P258">
        <f>IF(O258="","",IFERROR(N(INDEX($A258:$K258,1,Rules!$H$20)),0))</f>
        <v/>
      </c>
      <c r="Q258">
        <f>IF(O258="","",IFERROR(P258*N(INDEX($A258:$K258,1,Rules!$H$21)),0))</f>
        <v/>
      </c>
      <c r="R258">
        <f>IF(O258="","",IFERROR(N(INDEX($A258:$K258,1,Rules!$H$22)),0))</f>
        <v/>
      </c>
    </row>
    <row r="259">
      <c r="M259">
        <f>IF(A259="","",IF(LEFT(A259,4)="http",IFERROR(MID(A259,FIND("/",A259,FIND("//",A259)+2),2000),"/"),A259))</f>
        <v/>
      </c>
      <c r="N259">
        <f>IF(M259="","",IFERROR(LEFT(SUBSTITUTE(M259,"#","?"),FIND("?",SUBSTITUTE(M259,"#","?"))-1),M259))</f>
        <v/>
      </c>
      <c r="O259">
        <f>IF(N259="","",LOWER(IF(AND(LEN(N259)&gt;1,RIGHT(N259,1)="/"),LEFT(N259,LEN(N259)-1),N259)))</f>
        <v/>
      </c>
      <c r="P259">
        <f>IF(O259="","",IFERROR(N(INDEX($A259:$K259,1,Rules!$H$20)),0))</f>
        <v/>
      </c>
      <c r="Q259">
        <f>IF(O259="","",IFERROR(P259*N(INDEX($A259:$K259,1,Rules!$H$21)),0))</f>
        <v/>
      </c>
      <c r="R259">
        <f>IF(O259="","",IFERROR(N(INDEX($A259:$K259,1,Rules!$H$22)),0))</f>
        <v/>
      </c>
    </row>
    <row r="260">
      <c r="M260">
        <f>IF(A260="","",IF(LEFT(A260,4)="http",IFERROR(MID(A260,FIND("/",A260,FIND("//",A260)+2),2000),"/"),A260))</f>
        <v/>
      </c>
      <c r="N260">
        <f>IF(M260="","",IFERROR(LEFT(SUBSTITUTE(M260,"#","?"),FIND("?",SUBSTITUTE(M260,"#","?"))-1),M260))</f>
        <v/>
      </c>
      <c r="O260">
        <f>IF(N260="","",LOWER(IF(AND(LEN(N260)&gt;1,RIGHT(N260,1)="/"),LEFT(N260,LEN(N260)-1),N260)))</f>
        <v/>
      </c>
      <c r="P260">
        <f>IF(O260="","",IFERROR(N(INDEX($A260:$K260,1,Rules!$H$20)),0))</f>
        <v/>
      </c>
      <c r="Q260">
        <f>IF(O260="","",IFERROR(P260*N(INDEX($A260:$K260,1,Rules!$H$21)),0))</f>
        <v/>
      </c>
      <c r="R260">
        <f>IF(O260="","",IFERROR(N(INDEX($A260:$K260,1,Rules!$H$22)),0))</f>
        <v/>
      </c>
    </row>
    <row r="261">
      <c r="M261">
        <f>IF(A261="","",IF(LEFT(A261,4)="http",IFERROR(MID(A261,FIND("/",A261,FIND("//",A261)+2),2000),"/"),A261))</f>
        <v/>
      </c>
      <c r="N261">
        <f>IF(M261="","",IFERROR(LEFT(SUBSTITUTE(M261,"#","?"),FIND("?",SUBSTITUTE(M261,"#","?"))-1),M261))</f>
        <v/>
      </c>
      <c r="O261">
        <f>IF(N261="","",LOWER(IF(AND(LEN(N261)&gt;1,RIGHT(N261,1)="/"),LEFT(N261,LEN(N261)-1),N261)))</f>
        <v/>
      </c>
      <c r="P261">
        <f>IF(O261="","",IFERROR(N(INDEX($A261:$K261,1,Rules!$H$20)),0))</f>
        <v/>
      </c>
      <c r="Q261">
        <f>IF(O261="","",IFERROR(P261*N(INDEX($A261:$K261,1,Rules!$H$21)),0))</f>
        <v/>
      </c>
      <c r="R261">
        <f>IF(O261="","",IFERROR(N(INDEX($A261:$K261,1,Rules!$H$22)),0))</f>
        <v/>
      </c>
    </row>
    <row r="262">
      <c r="M262">
        <f>IF(A262="","",IF(LEFT(A262,4)="http",IFERROR(MID(A262,FIND("/",A262,FIND("//",A262)+2),2000),"/"),A262))</f>
        <v/>
      </c>
      <c r="N262">
        <f>IF(M262="","",IFERROR(LEFT(SUBSTITUTE(M262,"#","?"),FIND("?",SUBSTITUTE(M262,"#","?"))-1),M262))</f>
        <v/>
      </c>
      <c r="O262">
        <f>IF(N262="","",LOWER(IF(AND(LEN(N262)&gt;1,RIGHT(N262,1)="/"),LEFT(N262,LEN(N262)-1),N262)))</f>
        <v/>
      </c>
      <c r="P262">
        <f>IF(O262="","",IFERROR(N(INDEX($A262:$K262,1,Rules!$H$20)),0))</f>
        <v/>
      </c>
      <c r="Q262">
        <f>IF(O262="","",IFERROR(P262*N(INDEX($A262:$K262,1,Rules!$H$21)),0))</f>
        <v/>
      </c>
      <c r="R262">
        <f>IF(O262="","",IFERROR(N(INDEX($A262:$K262,1,Rules!$H$22)),0))</f>
        <v/>
      </c>
    </row>
    <row r="263">
      <c r="M263">
        <f>IF(A263="","",IF(LEFT(A263,4)="http",IFERROR(MID(A263,FIND("/",A263,FIND("//",A263)+2),2000),"/"),A263))</f>
        <v/>
      </c>
      <c r="N263">
        <f>IF(M263="","",IFERROR(LEFT(SUBSTITUTE(M263,"#","?"),FIND("?",SUBSTITUTE(M263,"#","?"))-1),M263))</f>
        <v/>
      </c>
      <c r="O263">
        <f>IF(N263="","",LOWER(IF(AND(LEN(N263)&gt;1,RIGHT(N263,1)="/"),LEFT(N263,LEN(N263)-1),N263)))</f>
        <v/>
      </c>
      <c r="P263">
        <f>IF(O263="","",IFERROR(N(INDEX($A263:$K263,1,Rules!$H$20)),0))</f>
        <v/>
      </c>
      <c r="Q263">
        <f>IF(O263="","",IFERROR(P263*N(INDEX($A263:$K263,1,Rules!$H$21)),0))</f>
        <v/>
      </c>
      <c r="R263">
        <f>IF(O263="","",IFERROR(N(INDEX($A263:$K263,1,Rules!$H$22)),0))</f>
        <v/>
      </c>
    </row>
    <row r="264">
      <c r="M264">
        <f>IF(A264="","",IF(LEFT(A264,4)="http",IFERROR(MID(A264,FIND("/",A264,FIND("//",A264)+2),2000),"/"),A264))</f>
        <v/>
      </c>
      <c r="N264">
        <f>IF(M264="","",IFERROR(LEFT(SUBSTITUTE(M264,"#","?"),FIND("?",SUBSTITUTE(M264,"#","?"))-1),M264))</f>
        <v/>
      </c>
      <c r="O264">
        <f>IF(N264="","",LOWER(IF(AND(LEN(N264)&gt;1,RIGHT(N264,1)="/"),LEFT(N264,LEN(N264)-1),N264)))</f>
        <v/>
      </c>
      <c r="P264">
        <f>IF(O264="","",IFERROR(N(INDEX($A264:$K264,1,Rules!$H$20)),0))</f>
        <v/>
      </c>
      <c r="Q264">
        <f>IF(O264="","",IFERROR(P264*N(INDEX($A264:$K264,1,Rules!$H$21)),0))</f>
        <v/>
      </c>
      <c r="R264">
        <f>IF(O264="","",IFERROR(N(INDEX($A264:$K264,1,Rules!$H$22)),0))</f>
        <v/>
      </c>
    </row>
    <row r="265">
      <c r="M265">
        <f>IF(A265="","",IF(LEFT(A265,4)="http",IFERROR(MID(A265,FIND("/",A265,FIND("//",A265)+2),2000),"/"),A265))</f>
        <v/>
      </c>
      <c r="N265">
        <f>IF(M265="","",IFERROR(LEFT(SUBSTITUTE(M265,"#","?"),FIND("?",SUBSTITUTE(M265,"#","?"))-1),M265))</f>
        <v/>
      </c>
      <c r="O265">
        <f>IF(N265="","",LOWER(IF(AND(LEN(N265)&gt;1,RIGHT(N265,1)="/"),LEFT(N265,LEN(N265)-1),N265)))</f>
        <v/>
      </c>
      <c r="P265">
        <f>IF(O265="","",IFERROR(N(INDEX($A265:$K265,1,Rules!$H$20)),0))</f>
        <v/>
      </c>
      <c r="Q265">
        <f>IF(O265="","",IFERROR(P265*N(INDEX($A265:$K265,1,Rules!$H$21)),0))</f>
        <v/>
      </c>
      <c r="R265">
        <f>IF(O265="","",IFERROR(N(INDEX($A265:$K265,1,Rules!$H$22)),0))</f>
        <v/>
      </c>
    </row>
    <row r="266">
      <c r="M266">
        <f>IF(A266="","",IF(LEFT(A266,4)="http",IFERROR(MID(A266,FIND("/",A266,FIND("//",A266)+2),2000),"/"),A266))</f>
        <v/>
      </c>
      <c r="N266">
        <f>IF(M266="","",IFERROR(LEFT(SUBSTITUTE(M266,"#","?"),FIND("?",SUBSTITUTE(M266,"#","?"))-1),M266))</f>
        <v/>
      </c>
      <c r="O266">
        <f>IF(N266="","",LOWER(IF(AND(LEN(N266)&gt;1,RIGHT(N266,1)="/"),LEFT(N266,LEN(N266)-1),N266)))</f>
        <v/>
      </c>
      <c r="P266">
        <f>IF(O266="","",IFERROR(N(INDEX($A266:$K266,1,Rules!$H$20)),0))</f>
        <v/>
      </c>
      <c r="Q266">
        <f>IF(O266="","",IFERROR(P266*N(INDEX($A266:$K266,1,Rules!$H$21)),0))</f>
        <v/>
      </c>
      <c r="R266">
        <f>IF(O266="","",IFERROR(N(INDEX($A266:$K266,1,Rules!$H$22)),0))</f>
        <v/>
      </c>
    </row>
    <row r="267">
      <c r="M267">
        <f>IF(A267="","",IF(LEFT(A267,4)="http",IFERROR(MID(A267,FIND("/",A267,FIND("//",A267)+2),2000),"/"),A267))</f>
        <v/>
      </c>
      <c r="N267">
        <f>IF(M267="","",IFERROR(LEFT(SUBSTITUTE(M267,"#","?"),FIND("?",SUBSTITUTE(M267,"#","?"))-1),M267))</f>
        <v/>
      </c>
      <c r="O267">
        <f>IF(N267="","",LOWER(IF(AND(LEN(N267)&gt;1,RIGHT(N267,1)="/"),LEFT(N267,LEN(N267)-1),N267)))</f>
        <v/>
      </c>
      <c r="P267">
        <f>IF(O267="","",IFERROR(N(INDEX($A267:$K267,1,Rules!$H$20)),0))</f>
        <v/>
      </c>
      <c r="Q267">
        <f>IF(O267="","",IFERROR(P267*N(INDEX($A267:$K267,1,Rules!$H$21)),0))</f>
        <v/>
      </c>
      <c r="R267">
        <f>IF(O267="","",IFERROR(N(INDEX($A267:$K267,1,Rules!$H$22)),0))</f>
        <v/>
      </c>
    </row>
    <row r="268">
      <c r="M268">
        <f>IF(A268="","",IF(LEFT(A268,4)="http",IFERROR(MID(A268,FIND("/",A268,FIND("//",A268)+2),2000),"/"),A268))</f>
        <v/>
      </c>
      <c r="N268">
        <f>IF(M268="","",IFERROR(LEFT(SUBSTITUTE(M268,"#","?"),FIND("?",SUBSTITUTE(M268,"#","?"))-1),M268))</f>
        <v/>
      </c>
      <c r="O268">
        <f>IF(N268="","",LOWER(IF(AND(LEN(N268)&gt;1,RIGHT(N268,1)="/"),LEFT(N268,LEN(N268)-1),N268)))</f>
        <v/>
      </c>
      <c r="P268">
        <f>IF(O268="","",IFERROR(N(INDEX($A268:$K268,1,Rules!$H$20)),0))</f>
        <v/>
      </c>
      <c r="Q268">
        <f>IF(O268="","",IFERROR(P268*N(INDEX($A268:$K268,1,Rules!$H$21)),0))</f>
        <v/>
      </c>
      <c r="R268">
        <f>IF(O268="","",IFERROR(N(INDEX($A268:$K268,1,Rules!$H$22)),0))</f>
        <v/>
      </c>
    </row>
    <row r="269">
      <c r="M269">
        <f>IF(A269="","",IF(LEFT(A269,4)="http",IFERROR(MID(A269,FIND("/",A269,FIND("//",A269)+2),2000),"/"),A269))</f>
        <v/>
      </c>
      <c r="N269">
        <f>IF(M269="","",IFERROR(LEFT(SUBSTITUTE(M269,"#","?"),FIND("?",SUBSTITUTE(M269,"#","?"))-1),M269))</f>
        <v/>
      </c>
      <c r="O269">
        <f>IF(N269="","",LOWER(IF(AND(LEN(N269)&gt;1,RIGHT(N269,1)="/"),LEFT(N269,LEN(N269)-1),N269)))</f>
        <v/>
      </c>
      <c r="P269">
        <f>IF(O269="","",IFERROR(N(INDEX($A269:$K269,1,Rules!$H$20)),0))</f>
        <v/>
      </c>
      <c r="Q269">
        <f>IF(O269="","",IFERROR(P269*N(INDEX($A269:$K269,1,Rules!$H$21)),0))</f>
        <v/>
      </c>
      <c r="R269">
        <f>IF(O269="","",IFERROR(N(INDEX($A269:$K269,1,Rules!$H$22)),0))</f>
        <v/>
      </c>
    </row>
    <row r="270">
      <c r="M270">
        <f>IF(A270="","",IF(LEFT(A270,4)="http",IFERROR(MID(A270,FIND("/",A270,FIND("//",A270)+2),2000),"/"),A270))</f>
        <v/>
      </c>
      <c r="N270">
        <f>IF(M270="","",IFERROR(LEFT(SUBSTITUTE(M270,"#","?"),FIND("?",SUBSTITUTE(M270,"#","?"))-1),M270))</f>
        <v/>
      </c>
      <c r="O270">
        <f>IF(N270="","",LOWER(IF(AND(LEN(N270)&gt;1,RIGHT(N270,1)="/"),LEFT(N270,LEN(N270)-1),N270)))</f>
        <v/>
      </c>
      <c r="P270">
        <f>IF(O270="","",IFERROR(N(INDEX($A270:$K270,1,Rules!$H$20)),0))</f>
        <v/>
      </c>
      <c r="Q270">
        <f>IF(O270="","",IFERROR(P270*N(INDEX($A270:$K270,1,Rules!$H$21)),0))</f>
        <v/>
      </c>
      <c r="R270">
        <f>IF(O270="","",IFERROR(N(INDEX($A270:$K270,1,Rules!$H$22)),0))</f>
        <v/>
      </c>
    </row>
    <row r="271">
      <c r="M271">
        <f>IF(A271="","",IF(LEFT(A271,4)="http",IFERROR(MID(A271,FIND("/",A271,FIND("//",A271)+2),2000),"/"),A271))</f>
        <v/>
      </c>
      <c r="N271">
        <f>IF(M271="","",IFERROR(LEFT(SUBSTITUTE(M271,"#","?"),FIND("?",SUBSTITUTE(M271,"#","?"))-1),M271))</f>
        <v/>
      </c>
      <c r="O271">
        <f>IF(N271="","",LOWER(IF(AND(LEN(N271)&gt;1,RIGHT(N271,1)="/"),LEFT(N271,LEN(N271)-1),N271)))</f>
        <v/>
      </c>
      <c r="P271">
        <f>IF(O271="","",IFERROR(N(INDEX($A271:$K271,1,Rules!$H$20)),0))</f>
        <v/>
      </c>
      <c r="Q271">
        <f>IF(O271="","",IFERROR(P271*N(INDEX($A271:$K271,1,Rules!$H$21)),0))</f>
        <v/>
      </c>
      <c r="R271">
        <f>IF(O271="","",IFERROR(N(INDEX($A271:$K271,1,Rules!$H$22)),0))</f>
        <v/>
      </c>
    </row>
    <row r="272">
      <c r="M272">
        <f>IF(A272="","",IF(LEFT(A272,4)="http",IFERROR(MID(A272,FIND("/",A272,FIND("//",A272)+2),2000),"/"),A272))</f>
        <v/>
      </c>
      <c r="N272">
        <f>IF(M272="","",IFERROR(LEFT(SUBSTITUTE(M272,"#","?"),FIND("?",SUBSTITUTE(M272,"#","?"))-1),M272))</f>
        <v/>
      </c>
      <c r="O272">
        <f>IF(N272="","",LOWER(IF(AND(LEN(N272)&gt;1,RIGHT(N272,1)="/"),LEFT(N272,LEN(N272)-1),N272)))</f>
        <v/>
      </c>
      <c r="P272">
        <f>IF(O272="","",IFERROR(N(INDEX($A272:$K272,1,Rules!$H$20)),0))</f>
        <v/>
      </c>
      <c r="Q272">
        <f>IF(O272="","",IFERROR(P272*N(INDEX($A272:$K272,1,Rules!$H$21)),0))</f>
        <v/>
      </c>
      <c r="R272">
        <f>IF(O272="","",IFERROR(N(INDEX($A272:$K272,1,Rules!$H$22)),0))</f>
        <v/>
      </c>
    </row>
    <row r="273">
      <c r="M273">
        <f>IF(A273="","",IF(LEFT(A273,4)="http",IFERROR(MID(A273,FIND("/",A273,FIND("//",A273)+2),2000),"/"),A273))</f>
        <v/>
      </c>
      <c r="N273">
        <f>IF(M273="","",IFERROR(LEFT(SUBSTITUTE(M273,"#","?"),FIND("?",SUBSTITUTE(M273,"#","?"))-1),M273))</f>
        <v/>
      </c>
      <c r="O273">
        <f>IF(N273="","",LOWER(IF(AND(LEN(N273)&gt;1,RIGHT(N273,1)="/"),LEFT(N273,LEN(N273)-1),N273)))</f>
        <v/>
      </c>
      <c r="P273">
        <f>IF(O273="","",IFERROR(N(INDEX($A273:$K273,1,Rules!$H$20)),0))</f>
        <v/>
      </c>
      <c r="Q273">
        <f>IF(O273="","",IFERROR(P273*N(INDEX($A273:$K273,1,Rules!$H$21)),0))</f>
        <v/>
      </c>
      <c r="R273">
        <f>IF(O273="","",IFERROR(N(INDEX($A273:$K273,1,Rules!$H$22)),0))</f>
        <v/>
      </c>
    </row>
    <row r="274">
      <c r="M274">
        <f>IF(A274="","",IF(LEFT(A274,4)="http",IFERROR(MID(A274,FIND("/",A274,FIND("//",A274)+2),2000),"/"),A274))</f>
        <v/>
      </c>
      <c r="N274">
        <f>IF(M274="","",IFERROR(LEFT(SUBSTITUTE(M274,"#","?"),FIND("?",SUBSTITUTE(M274,"#","?"))-1),M274))</f>
        <v/>
      </c>
      <c r="O274">
        <f>IF(N274="","",LOWER(IF(AND(LEN(N274)&gt;1,RIGHT(N274,1)="/"),LEFT(N274,LEN(N274)-1),N274)))</f>
        <v/>
      </c>
      <c r="P274">
        <f>IF(O274="","",IFERROR(N(INDEX($A274:$K274,1,Rules!$H$20)),0))</f>
        <v/>
      </c>
      <c r="Q274">
        <f>IF(O274="","",IFERROR(P274*N(INDEX($A274:$K274,1,Rules!$H$21)),0))</f>
        <v/>
      </c>
      <c r="R274">
        <f>IF(O274="","",IFERROR(N(INDEX($A274:$K274,1,Rules!$H$22)),0))</f>
        <v/>
      </c>
    </row>
    <row r="275">
      <c r="M275">
        <f>IF(A275="","",IF(LEFT(A275,4)="http",IFERROR(MID(A275,FIND("/",A275,FIND("//",A275)+2),2000),"/"),A275))</f>
        <v/>
      </c>
      <c r="N275">
        <f>IF(M275="","",IFERROR(LEFT(SUBSTITUTE(M275,"#","?"),FIND("?",SUBSTITUTE(M275,"#","?"))-1),M275))</f>
        <v/>
      </c>
      <c r="O275">
        <f>IF(N275="","",LOWER(IF(AND(LEN(N275)&gt;1,RIGHT(N275,1)="/"),LEFT(N275,LEN(N275)-1),N275)))</f>
        <v/>
      </c>
      <c r="P275">
        <f>IF(O275="","",IFERROR(N(INDEX($A275:$K275,1,Rules!$H$20)),0))</f>
        <v/>
      </c>
      <c r="Q275">
        <f>IF(O275="","",IFERROR(P275*N(INDEX($A275:$K275,1,Rules!$H$21)),0))</f>
        <v/>
      </c>
      <c r="R275">
        <f>IF(O275="","",IFERROR(N(INDEX($A275:$K275,1,Rules!$H$22)),0))</f>
        <v/>
      </c>
    </row>
    <row r="276">
      <c r="M276">
        <f>IF(A276="","",IF(LEFT(A276,4)="http",IFERROR(MID(A276,FIND("/",A276,FIND("//",A276)+2),2000),"/"),A276))</f>
        <v/>
      </c>
      <c r="N276">
        <f>IF(M276="","",IFERROR(LEFT(SUBSTITUTE(M276,"#","?"),FIND("?",SUBSTITUTE(M276,"#","?"))-1),M276))</f>
        <v/>
      </c>
      <c r="O276">
        <f>IF(N276="","",LOWER(IF(AND(LEN(N276)&gt;1,RIGHT(N276,1)="/"),LEFT(N276,LEN(N276)-1),N276)))</f>
        <v/>
      </c>
      <c r="P276">
        <f>IF(O276="","",IFERROR(N(INDEX($A276:$K276,1,Rules!$H$20)),0))</f>
        <v/>
      </c>
      <c r="Q276">
        <f>IF(O276="","",IFERROR(P276*N(INDEX($A276:$K276,1,Rules!$H$21)),0))</f>
        <v/>
      </c>
      <c r="R276">
        <f>IF(O276="","",IFERROR(N(INDEX($A276:$K276,1,Rules!$H$22)),0))</f>
        <v/>
      </c>
    </row>
    <row r="277">
      <c r="M277">
        <f>IF(A277="","",IF(LEFT(A277,4)="http",IFERROR(MID(A277,FIND("/",A277,FIND("//",A277)+2),2000),"/"),A277))</f>
        <v/>
      </c>
      <c r="N277">
        <f>IF(M277="","",IFERROR(LEFT(SUBSTITUTE(M277,"#","?"),FIND("?",SUBSTITUTE(M277,"#","?"))-1),M277))</f>
        <v/>
      </c>
      <c r="O277">
        <f>IF(N277="","",LOWER(IF(AND(LEN(N277)&gt;1,RIGHT(N277,1)="/"),LEFT(N277,LEN(N277)-1),N277)))</f>
        <v/>
      </c>
      <c r="P277">
        <f>IF(O277="","",IFERROR(N(INDEX($A277:$K277,1,Rules!$H$20)),0))</f>
        <v/>
      </c>
      <c r="Q277">
        <f>IF(O277="","",IFERROR(P277*N(INDEX($A277:$K277,1,Rules!$H$21)),0))</f>
        <v/>
      </c>
      <c r="R277">
        <f>IF(O277="","",IFERROR(N(INDEX($A277:$K277,1,Rules!$H$22)),0))</f>
        <v/>
      </c>
    </row>
    <row r="278">
      <c r="M278">
        <f>IF(A278="","",IF(LEFT(A278,4)="http",IFERROR(MID(A278,FIND("/",A278,FIND("//",A278)+2),2000),"/"),A278))</f>
        <v/>
      </c>
      <c r="N278">
        <f>IF(M278="","",IFERROR(LEFT(SUBSTITUTE(M278,"#","?"),FIND("?",SUBSTITUTE(M278,"#","?"))-1),M278))</f>
        <v/>
      </c>
      <c r="O278">
        <f>IF(N278="","",LOWER(IF(AND(LEN(N278)&gt;1,RIGHT(N278,1)="/"),LEFT(N278,LEN(N278)-1),N278)))</f>
        <v/>
      </c>
      <c r="P278">
        <f>IF(O278="","",IFERROR(N(INDEX($A278:$K278,1,Rules!$H$20)),0))</f>
        <v/>
      </c>
      <c r="Q278">
        <f>IF(O278="","",IFERROR(P278*N(INDEX($A278:$K278,1,Rules!$H$21)),0))</f>
        <v/>
      </c>
      <c r="R278">
        <f>IF(O278="","",IFERROR(N(INDEX($A278:$K278,1,Rules!$H$22)),0))</f>
        <v/>
      </c>
    </row>
    <row r="279">
      <c r="M279">
        <f>IF(A279="","",IF(LEFT(A279,4)="http",IFERROR(MID(A279,FIND("/",A279,FIND("//",A279)+2),2000),"/"),A279))</f>
        <v/>
      </c>
      <c r="N279">
        <f>IF(M279="","",IFERROR(LEFT(SUBSTITUTE(M279,"#","?"),FIND("?",SUBSTITUTE(M279,"#","?"))-1),M279))</f>
        <v/>
      </c>
      <c r="O279">
        <f>IF(N279="","",LOWER(IF(AND(LEN(N279)&gt;1,RIGHT(N279,1)="/"),LEFT(N279,LEN(N279)-1),N279)))</f>
        <v/>
      </c>
      <c r="P279">
        <f>IF(O279="","",IFERROR(N(INDEX($A279:$K279,1,Rules!$H$20)),0))</f>
        <v/>
      </c>
      <c r="Q279">
        <f>IF(O279="","",IFERROR(P279*N(INDEX($A279:$K279,1,Rules!$H$21)),0))</f>
        <v/>
      </c>
      <c r="R279">
        <f>IF(O279="","",IFERROR(N(INDEX($A279:$K279,1,Rules!$H$22)),0))</f>
        <v/>
      </c>
    </row>
    <row r="280">
      <c r="M280">
        <f>IF(A280="","",IF(LEFT(A280,4)="http",IFERROR(MID(A280,FIND("/",A280,FIND("//",A280)+2),2000),"/"),A280))</f>
        <v/>
      </c>
      <c r="N280">
        <f>IF(M280="","",IFERROR(LEFT(SUBSTITUTE(M280,"#","?"),FIND("?",SUBSTITUTE(M280,"#","?"))-1),M280))</f>
        <v/>
      </c>
      <c r="O280">
        <f>IF(N280="","",LOWER(IF(AND(LEN(N280)&gt;1,RIGHT(N280,1)="/"),LEFT(N280,LEN(N280)-1),N280)))</f>
        <v/>
      </c>
      <c r="P280">
        <f>IF(O280="","",IFERROR(N(INDEX($A280:$K280,1,Rules!$H$20)),0))</f>
        <v/>
      </c>
      <c r="Q280">
        <f>IF(O280="","",IFERROR(P280*N(INDEX($A280:$K280,1,Rules!$H$21)),0))</f>
        <v/>
      </c>
      <c r="R280">
        <f>IF(O280="","",IFERROR(N(INDEX($A280:$K280,1,Rules!$H$22)),0))</f>
        <v/>
      </c>
    </row>
    <row r="281">
      <c r="M281">
        <f>IF(A281="","",IF(LEFT(A281,4)="http",IFERROR(MID(A281,FIND("/",A281,FIND("//",A281)+2),2000),"/"),A281))</f>
        <v/>
      </c>
      <c r="N281">
        <f>IF(M281="","",IFERROR(LEFT(SUBSTITUTE(M281,"#","?"),FIND("?",SUBSTITUTE(M281,"#","?"))-1),M281))</f>
        <v/>
      </c>
      <c r="O281">
        <f>IF(N281="","",LOWER(IF(AND(LEN(N281)&gt;1,RIGHT(N281,1)="/"),LEFT(N281,LEN(N281)-1),N281)))</f>
        <v/>
      </c>
      <c r="P281">
        <f>IF(O281="","",IFERROR(N(INDEX($A281:$K281,1,Rules!$H$20)),0))</f>
        <v/>
      </c>
      <c r="Q281">
        <f>IF(O281="","",IFERROR(P281*N(INDEX($A281:$K281,1,Rules!$H$21)),0))</f>
        <v/>
      </c>
      <c r="R281">
        <f>IF(O281="","",IFERROR(N(INDEX($A281:$K281,1,Rules!$H$22)),0))</f>
        <v/>
      </c>
    </row>
    <row r="282">
      <c r="M282">
        <f>IF(A282="","",IF(LEFT(A282,4)="http",IFERROR(MID(A282,FIND("/",A282,FIND("//",A282)+2),2000),"/"),A282))</f>
        <v/>
      </c>
      <c r="N282">
        <f>IF(M282="","",IFERROR(LEFT(SUBSTITUTE(M282,"#","?"),FIND("?",SUBSTITUTE(M282,"#","?"))-1),M282))</f>
        <v/>
      </c>
      <c r="O282">
        <f>IF(N282="","",LOWER(IF(AND(LEN(N282)&gt;1,RIGHT(N282,1)="/"),LEFT(N282,LEN(N282)-1),N282)))</f>
        <v/>
      </c>
      <c r="P282">
        <f>IF(O282="","",IFERROR(N(INDEX($A282:$K282,1,Rules!$H$20)),0))</f>
        <v/>
      </c>
      <c r="Q282">
        <f>IF(O282="","",IFERROR(P282*N(INDEX($A282:$K282,1,Rules!$H$21)),0))</f>
        <v/>
      </c>
      <c r="R282">
        <f>IF(O282="","",IFERROR(N(INDEX($A282:$K282,1,Rules!$H$22)),0))</f>
        <v/>
      </c>
    </row>
    <row r="283">
      <c r="M283">
        <f>IF(A283="","",IF(LEFT(A283,4)="http",IFERROR(MID(A283,FIND("/",A283,FIND("//",A283)+2),2000),"/"),A283))</f>
        <v/>
      </c>
      <c r="N283">
        <f>IF(M283="","",IFERROR(LEFT(SUBSTITUTE(M283,"#","?"),FIND("?",SUBSTITUTE(M283,"#","?"))-1),M283))</f>
        <v/>
      </c>
      <c r="O283">
        <f>IF(N283="","",LOWER(IF(AND(LEN(N283)&gt;1,RIGHT(N283,1)="/"),LEFT(N283,LEN(N283)-1),N283)))</f>
        <v/>
      </c>
      <c r="P283">
        <f>IF(O283="","",IFERROR(N(INDEX($A283:$K283,1,Rules!$H$20)),0))</f>
        <v/>
      </c>
      <c r="Q283">
        <f>IF(O283="","",IFERROR(P283*N(INDEX($A283:$K283,1,Rules!$H$21)),0))</f>
        <v/>
      </c>
      <c r="R283">
        <f>IF(O283="","",IFERROR(N(INDEX($A283:$K283,1,Rules!$H$22)),0))</f>
        <v/>
      </c>
    </row>
    <row r="284">
      <c r="M284">
        <f>IF(A284="","",IF(LEFT(A284,4)="http",IFERROR(MID(A284,FIND("/",A284,FIND("//",A284)+2),2000),"/"),A284))</f>
        <v/>
      </c>
      <c r="N284">
        <f>IF(M284="","",IFERROR(LEFT(SUBSTITUTE(M284,"#","?"),FIND("?",SUBSTITUTE(M284,"#","?"))-1),M284))</f>
        <v/>
      </c>
      <c r="O284">
        <f>IF(N284="","",LOWER(IF(AND(LEN(N284)&gt;1,RIGHT(N284,1)="/"),LEFT(N284,LEN(N284)-1),N284)))</f>
        <v/>
      </c>
      <c r="P284">
        <f>IF(O284="","",IFERROR(N(INDEX($A284:$K284,1,Rules!$H$20)),0))</f>
        <v/>
      </c>
      <c r="Q284">
        <f>IF(O284="","",IFERROR(P284*N(INDEX($A284:$K284,1,Rules!$H$21)),0))</f>
        <v/>
      </c>
      <c r="R284">
        <f>IF(O284="","",IFERROR(N(INDEX($A284:$K284,1,Rules!$H$22)),0))</f>
        <v/>
      </c>
    </row>
    <row r="285">
      <c r="M285">
        <f>IF(A285="","",IF(LEFT(A285,4)="http",IFERROR(MID(A285,FIND("/",A285,FIND("//",A285)+2),2000),"/"),A285))</f>
        <v/>
      </c>
      <c r="N285">
        <f>IF(M285="","",IFERROR(LEFT(SUBSTITUTE(M285,"#","?"),FIND("?",SUBSTITUTE(M285,"#","?"))-1),M285))</f>
        <v/>
      </c>
      <c r="O285">
        <f>IF(N285="","",LOWER(IF(AND(LEN(N285)&gt;1,RIGHT(N285,1)="/"),LEFT(N285,LEN(N285)-1),N285)))</f>
        <v/>
      </c>
      <c r="P285">
        <f>IF(O285="","",IFERROR(N(INDEX($A285:$K285,1,Rules!$H$20)),0))</f>
        <v/>
      </c>
      <c r="Q285">
        <f>IF(O285="","",IFERROR(P285*N(INDEX($A285:$K285,1,Rules!$H$21)),0))</f>
        <v/>
      </c>
      <c r="R285">
        <f>IF(O285="","",IFERROR(N(INDEX($A285:$K285,1,Rules!$H$22)),0))</f>
        <v/>
      </c>
    </row>
    <row r="286">
      <c r="M286">
        <f>IF(A286="","",IF(LEFT(A286,4)="http",IFERROR(MID(A286,FIND("/",A286,FIND("//",A286)+2),2000),"/"),A286))</f>
        <v/>
      </c>
      <c r="N286">
        <f>IF(M286="","",IFERROR(LEFT(SUBSTITUTE(M286,"#","?"),FIND("?",SUBSTITUTE(M286,"#","?"))-1),M286))</f>
        <v/>
      </c>
      <c r="O286">
        <f>IF(N286="","",LOWER(IF(AND(LEN(N286)&gt;1,RIGHT(N286,1)="/"),LEFT(N286,LEN(N286)-1),N286)))</f>
        <v/>
      </c>
      <c r="P286">
        <f>IF(O286="","",IFERROR(N(INDEX($A286:$K286,1,Rules!$H$20)),0))</f>
        <v/>
      </c>
      <c r="Q286">
        <f>IF(O286="","",IFERROR(P286*N(INDEX($A286:$K286,1,Rules!$H$21)),0))</f>
        <v/>
      </c>
      <c r="R286">
        <f>IF(O286="","",IFERROR(N(INDEX($A286:$K286,1,Rules!$H$22)),0))</f>
        <v/>
      </c>
    </row>
    <row r="287">
      <c r="M287">
        <f>IF(A287="","",IF(LEFT(A287,4)="http",IFERROR(MID(A287,FIND("/",A287,FIND("//",A287)+2),2000),"/"),A287))</f>
        <v/>
      </c>
      <c r="N287">
        <f>IF(M287="","",IFERROR(LEFT(SUBSTITUTE(M287,"#","?"),FIND("?",SUBSTITUTE(M287,"#","?"))-1),M287))</f>
        <v/>
      </c>
      <c r="O287">
        <f>IF(N287="","",LOWER(IF(AND(LEN(N287)&gt;1,RIGHT(N287,1)="/"),LEFT(N287,LEN(N287)-1),N287)))</f>
        <v/>
      </c>
      <c r="P287">
        <f>IF(O287="","",IFERROR(N(INDEX($A287:$K287,1,Rules!$H$20)),0))</f>
        <v/>
      </c>
      <c r="Q287">
        <f>IF(O287="","",IFERROR(P287*N(INDEX($A287:$K287,1,Rules!$H$21)),0))</f>
        <v/>
      </c>
      <c r="R287">
        <f>IF(O287="","",IFERROR(N(INDEX($A287:$K287,1,Rules!$H$22)),0))</f>
        <v/>
      </c>
    </row>
    <row r="288">
      <c r="M288">
        <f>IF(A288="","",IF(LEFT(A288,4)="http",IFERROR(MID(A288,FIND("/",A288,FIND("//",A288)+2),2000),"/"),A288))</f>
        <v/>
      </c>
      <c r="N288">
        <f>IF(M288="","",IFERROR(LEFT(SUBSTITUTE(M288,"#","?"),FIND("?",SUBSTITUTE(M288,"#","?"))-1),M288))</f>
        <v/>
      </c>
      <c r="O288">
        <f>IF(N288="","",LOWER(IF(AND(LEN(N288)&gt;1,RIGHT(N288,1)="/"),LEFT(N288,LEN(N288)-1),N288)))</f>
        <v/>
      </c>
      <c r="P288">
        <f>IF(O288="","",IFERROR(N(INDEX($A288:$K288,1,Rules!$H$20)),0))</f>
        <v/>
      </c>
      <c r="Q288">
        <f>IF(O288="","",IFERROR(P288*N(INDEX($A288:$K288,1,Rules!$H$21)),0))</f>
        <v/>
      </c>
      <c r="R288">
        <f>IF(O288="","",IFERROR(N(INDEX($A288:$K288,1,Rules!$H$22)),0))</f>
        <v/>
      </c>
    </row>
    <row r="289">
      <c r="M289">
        <f>IF(A289="","",IF(LEFT(A289,4)="http",IFERROR(MID(A289,FIND("/",A289,FIND("//",A289)+2),2000),"/"),A289))</f>
        <v/>
      </c>
      <c r="N289">
        <f>IF(M289="","",IFERROR(LEFT(SUBSTITUTE(M289,"#","?"),FIND("?",SUBSTITUTE(M289,"#","?"))-1),M289))</f>
        <v/>
      </c>
      <c r="O289">
        <f>IF(N289="","",LOWER(IF(AND(LEN(N289)&gt;1,RIGHT(N289,1)="/"),LEFT(N289,LEN(N289)-1),N289)))</f>
        <v/>
      </c>
      <c r="P289">
        <f>IF(O289="","",IFERROR(N(INDEX($A289:$K289,1,Rules!$H$20)),0))</f>
        <v/>
      </c>
      <c r="Q289">
        <f>IF(O289="","",IFERROR(P289*N(INDEX($A289:$K289,1,Rules!$H$21)),0))</f>
        <v/>
      </c>
      <c r="R289">
        <f>IF(O289="","",IFERROR(N(INDEX($A289:$K289,1,Rules!$H$22)),0))</f>
        <v/>
      </c>
    </row>
    <row r="290">
      <c r="M290">
        <f>IF(A290="","",IF(LEFT(A290,4)="http",IFERROR(MID(A290,FIND("/",A290,FIND("//",A290)+2),2000),"/"),A290))</f>
        <v/>
      </c>
      <c r="N290">
        <f>IF(M290="","",IFERROR(LEFT(SUBSTITUTE(M290,"#","?"),FIND("?",SUBSTITUTE(M290,"#","?"))-1),M290))</f>
        <v/>
      </c>
      <c r="O290">
        <f>IF(N290="","",LOWER(IF(AND(LEN(N290)&gt;1,RIGHT(N290,1)="/"),LEFT(N290,LEN(N290)-1),N290)))</f>
        <v/>
      </c>
      <c r="P290">
        <f>IF(O290="","",IFERROR(N(INDEX($A290:$K290,1,Rules!$H$20)),0))</f>
        <v/>
      </c>
      <c r="Q290">
        <f>IF(O290="","",IFERROR(P290*N(INDEX($A290:$K290,1,Rules!$H$21)),0))</f>
        <v/>
      </c>
      <c r="R290">
        <f>IF(O290="","",IFERROR(N(INDEX($A290:$K290,1,Rules!$H$22)),0))</f>
        <v/>
      </c>
    </row>
    <row r="291">
      <c r="M291">
        <f>IF(A291="","",IF(LEFT(A291,4)="http",IFERROR(MID(A291,FIND("/",A291,FIND("//",A291)+2),2000),"/"),A291))</f>
        <v/>
      </c>
      <c r="N291">
        <f>IF(M291="","",IFERROR(LEFT(SUBSTITUTE(M291,"#","?"),FIND("?",SUBSTITUTE(M291,"#","?"))-1),M291))</f>
        <v/>
      </c>
      <c r="O291">
        <f>IF(N291="","",LOWER(IF(AND(LEN(N291)&gt;1,RIGHT(N291,1)="/"),LEFT(N291,LEN(N291)-1),N291)))</f>
        <v/>
      </c>
      <c r="P291">
        <f>IF(O291="","",IFERROR(N(INDEX($A291:$K291,1,Rules!$H$20)),0))</f>
        <v/>
      </c>
      <c r="Q291">
        <f>IF(O291="","",IFERROR(P291*N(INDEX($A291:$K291,1,Rules!$H$21)),0))</f>
        <v/>
      </c>
      <c r="R291">
        <f>IF(O291="","",IFERROR(N(INDEX($A291:$K291,1,Rules!$H$22)),0))</f>
        <v/>
      </c>
    </row>
    <row r="292">
      <c r="M292">
        <f>IF(A292="","",IF(LEFT(A292,4)="http",IFERROR(MID(A292,FIND("/",A292,FIND("//",A292)+2),2000),"/"),A292))</f>
        <v/>
      </c>
      <c r="N292">
        <f>IF(M292="","",IFERROR(LEFT(SUBSTITUTE(M292,"#","?"),FIND("?",SUBSTITUTE(M292,"#","?"))-1),M292))</f>
        <v/>
      </c>
      <c r="O292">
        <f>IF(N292="","",LOWER(IF(AND(LEN(N292)&gt;1,RIGHT(N292,1)="/"),LEFT(N292,LEN(N292)-1),N292)))</f>
        <v/>
      </c>
      <c r="P292">
        <f>IF(O292="","",IFERROR(N(INDEX($A292:$K292,1,Rules!$H$20)),0))</f>
        <v/>
      </c>
      <c r="Q292">
        <f>IF(O292="","",IFERROR(P292*N(INDEX($A292:$K292,1,Rules!$H$21)),0))</f>
        <v/>
      </c>
      <c r="R292">
        <f>IF(O292="","",IFERROR(N(INDEX($A292:$K292,1,Rules!$H$22)),0))</f>
        <v/>
      </c>
    </row>
    <row r="293">
      <c r="M293">
        <f>IF(A293="","",IF(LEFT(A293,4)="http",IFERROR(MID(A293,FIND("/",A293,FIND("//",A293)+2),2000),"/"),A293))</f>
        <v/>
      </c>
      <c r="N293">
        <f>IF(M293="","",IFERROR(LEFT(SUBSTITUTE(M293,"#","?"),FIND("?",SUBSTITUTE(M293,"#","?"))-1),M293))</f>
        <v/>
      </c>
      <c r="O293">
        <f>IF(N293="","",LOWER(IF(AND(LEN(N293)&gt;1,RIGHT(N293,1)="/"),LEFT(N293,LEN(N293)-1),N293)))</f>
        <v/>
      </c>
      <c r="P293">
        <f>IF(O293="","",IFERROR(N(INDEX($A293:$K293,1,Rules!$H$20)),0))</f>
        <v/>
      </c>
      <c r="Q293">
        <f>IF(O293="","",IFERROR(P293*N(INDEX($A293:$K293,1,Rules!$H$21)),0))</f>
        <v/>
      </c>
      <c r="R293">
        <f>IF(O293="","",IFERROR(N(INDEX($A293:$K293,1,Rules!$H$22)),0))</f>
        <v/>
      </c>
    </row>
    <row r="294">
      <c r="M294">
        <f>IF(A294="","",IF(LEFT(A294,4)="http",IFERROR(MID(A294,FIND("/",A294,FIND("//",A294)+2),2000),"/"),A294))</f>
        <v/>
      </c>
      <c r="N294">
        <f>IF(M294="","",IFERROR(LEFT(SUBSTITUTE(M294,"#","?"),FIND("?",SUBSTITUTE(M294,"#","?"))-1),M294))</f>
        <v/>
      </c>
      <c r="O294">
        <f>IF(N294="","",LOWER(IF(AND(LEN(N294)&gt;1,RIGHT(N294,1)="/"),LEFT(N294,LEN(N294)-1),N294)))</f>
        <v/>
      </c>
      <c r="P294">
        <f>IF(O294="","",IFERROR(N(INDEX($A294:$K294,1,Rules!$H$20)),0))</f>
        <v/>
      </c>
      <c r="Q294">
        <f>IF(O294="","",IFERROR(P294*N(INDEX($A294:$K294,1,Rules!$H$21)),0))</f>
        <v/>
      </c>
      <c r="R294">
        <f>IF(O294="","",IFERROR(N(INDEX($A294:$K294,1,Rules!$H$22)),0))</f>
        <v/>
      </c>
    </row>
    <row r="295">
      <c r="M295">
        <f>IF(A295="","",IF(LEFT(A295,4)="http",IFERROR(MID(A295,FIND("/",A295,FIND("//",A295)+2),2000),"/"),A295))</f>
        <v/>
      </c>
      <c r="N295">
        <f>IF(M295="","",IFERROR(LEFT(SUBSTITUTE(M295,"#","?"),FIND("?",SUBSTITUTE(M295,"#","?"))-1),M295))</f>
        <v/>
      </c>
      <c r="O295">
        <f>IF(N295="","",LOWER(IF(AND(LEN(N295)&gt;1,RIGHT(N295,1)="/"),LEFT(N295,LEN(N295)-1),N295)))</f>
        <v/>
      </c>
      <c r="P295">
        <f>IF(O295="","",IFERROR(N(INDEX($A295:$K295,1,Rules!$H$20)),0))</f>
        <v/>
      </c>
      <c r="Q295">
        <f>IF(O295="","",IFERROR(P295*N(INDEX($A295:$K295,1,Rules!$H$21)),0))</f>
        <v/>
      </c>
      <c r="R295">
        <f>IF(O295="","",IFERROR(N(INDEX($A295:$K295,1,Rules!$H$22)),0))</f>
        <v/>
      </c>
    </row>
    <row r="296">
      <c r="M296">
        <f>IF(A296="","",IF(LEFT(A296,4)="http",IFERROR(MID(A296,FIND("/",A296,FIND("//",A296)+2),2000),"/"),A296))</f>
        <v/>
      </c>
      <c r="N296">
        <f>IF(M296="","",IFERROR(LEFT(SUBSTITUTE(M296,"#","?"),FIND("?",SUBSTITUTE(M296,"#","?"))-1),M296))</f>
        <v/>
      </c>
      <c r="O296">
        <f>IF(N296="","",LOWER(IF(AND(LEN(N296)&gt;1,RIGHT(N296,1)="/"),LEFT(N296,LEN(N296)-1),N296)))</f>
        <v/>
      </c>
      <c r="P296">
        <f>IF(O296="","",IFERROR(N(INDEX($A296:$K296,1,Rules!$H$20)),0))</f>
        <v/>
      </c>
      <c r="Q296">
        <f>IF(O296="","",IFERROR(P296*N(INDEX($A296:$K296,1,Rules!$H$21)),0))</f>
        <v/>
      </c>
      <c r="R296">
        <f>IF(O296="","",IFERROR(N(INDEX($A296:$K296,1,Rules!$H$22)),0))</f>
        <v/>
      </c>
    </row>
    <row r="297">
      <c r="M297">
        <f>IF(A297="","",IF(LEFT(A297,4)="http",IFERROR(MID(A297,FIND("/",A297,FIND("//",A297)+2),2000),"/"),A297))</f>
        <v/>
      </c>
      <c r="N297">
        <f>IF(M297="","",IFERROR(LEFT(SUBSTITUTE(M297,"#","?"),FIND("?",SUBSTITUTE(M297,"#","?"))-1),M297))</f>
        <v/>
      </c>
      <c r="O297">
        <f>IF(N297="","",LOWER(IF(AND(LEN(N297)&gt;1,RIGHT(N297,1)="/"),LEFT(N297,LEN(N297)-1),N297)))</f>
        <v/>
      </c>
      <c r="P297">
        <f>IF(O297="","",IFERROR(N(INDEX($A297:$K297,1,Rules!$H$20)),0))</f>
        <v/>
      </c>
      <c r="Q297">
        <f>IF(O297="","",IFERROR(P297*N(INDEX($A297:$K297,1,Rules!$H$21)),0))</f>
        <v/>
      </c>
      <c r="R297">
        <f>IF(O297="","",IFERROR(N(INDEX($A297:$K297,1,Rules!$H$22)),0))</f>
        <v/>
      </c>
    </row>
    <row r="298">
      <c r="M298">
        <f>IF(A298="","",IF(LEFT(A298,4)="http",IFERROR(MID(A298,FIND("/",A298,FIND("//",A298)+2),2000),"/"),A298))</f>
        <v/>
      </c>
      <c r="N298">
        <f>IF(M298="","",IFERROR(LEFT(SUBSTITUTE(M298,"#","?"),FIND("?",SUBSTITUTE(M298,"#","?"))-1),M298))</f>
        <v/>
      </c>
      <c r="O298">
        <f>IF(N298="","",LOWER(IF(AND(LEN(N298)&gt;1,RIGHT(N298,1)="/"),LEFT(N298,LEN(N298)-1),N298)))</f>
        <v/>
      </c>
      <c r="P298">
        <f>IF(O298="","",IFERROR(N(INDEX($A298:$K298,1,Rules!$H$20)),0))</f>
        <v/>
      </c>
      <c r="Q298">
        <f>IF(O298="","",IFERROR(P298*N(INDEX($A298:$K298,1,Rules!$H$21)),0))</f>
        <v/>
      </c>
      <c r="R298">
        <f>IF(O298="","",IFERROR(N(INDEX($A298:$K298,1,Rules!$H$22)),0))</f>
        <v/>
      </c>
    </row>
    <row r="299">
      <c r="M299">
        <f>IF(A299="","",IF(LEFT(A299,4)="http",IFERROR(MID(A299,FIND("/",A299,FIND("//",A299)+2),2000),"/"),A299))</f>
        <v/>
      </c>
      <c r="N299">
        <f>IF(M299="","",IFERROR(LEFT(SUBSTITUTE(M299,"#","?"),FIND("?",SUBSTITUTE(M299,"#","?"))-1),M299))</f>
        <v/>
      </c>
      <c r="O299">
        <f>IF(N299="","",LOWER(IF(AND(LEN(N299)&gt;1,RIGHT(N299,1)="/"),LEFT(N299,LEN(N299)-1),N299)))</f>
        <v/>
      </c>
      <c r="P299">
        <f>IF(O299="","",IFERROR(N(INDEX($A299:$K299,1,Rules!$H$20)),0))</f>
        <v/>
      </c>
      <c r="Q299">
        <f>IF(O299="","",IFERROR(P299*N(INDEX($A299:$K299,1,Rules!$H$21)),0))</f>
        <v/>
      </c>
      <c r="R299">
        <f>IF(O299="","",IFERROR(N(INDEX($A299:$K299,1,Rules!$H$22)),0))</f>
        <v/>
      </c>
    </row>
    <row r="300">
      <c r="M300">
        <f>IF(A300="","",IF(LEFT(A300,4)="http",IFERROR(MID(A300,FIND("/",A300,FIND("//",A300)+2),2000),"/"),A300))</f>
        <v/>
      </c>
      <c r="N300">
        <f>IF(M300="","",IFERROR(LEFT(SUBSTITUTE(M300,"#","?"),FIND("?",SUBSTITUTE(M300,"#","?"))-1),M300))</f>
        <v/>
      </c>
      <c r="O300">
        <f>IF(N300="","",LOWER(IF(AND(LEN(N300)&gt;1,RIGHT(N300,1)="/"),LEFT(N300,LEN(N300)-1),N300)))</f>
        <v/>
      </c>
      <c r="P300">
        <f>IF(O300="","",IFERROR(N(INDEX($A300:$K300,1,Rules!$H$20)),0))</f>
        <v/>
      </c>
      <c r="Q300">
        <f>IF(O300="","",IFERROR(P300*N(INDEX($A300:$K300,1,Rules!$H$21)),0))</f>
        <v/>
      </c>
      <c r="R300">
        <f>IF(O300="","",IFERROR(N(INDEX($A300:$K300,1,Rules!$H$22)),0))</f>
        <v/>
      </c>
    </row>
    <row r="301">
      <c r="M301">
        <f>IF(A301="","",IF(LEFT(A301,4)="http",IFERROR(MID(A301,FIND("/",A301,FIND("//",A301)+2),2000),"/"),A301))</f>
        <v/>
      </c>
      <c r="N301">
        <f>IF(M301="","",IFERROR(LEFT(SUBSTITUTE(M301,"#","?"),FIND("?",SUBSTITUTE(M301,"#","?"))-1),M301))</f>
        <v/>
      </c>
      <c r="O301">
        <f>IF(N301="","",LOWER(IF(AND(LEN(N301)&gt;1,RIGHT(N301,1)="/"),LEFT(N301,LEN(N301)-1),N301)))</f>
        <v/>
      </c>
      <c r="P301">
        <f>IF(O301="","",IFERROR(N(INDEX($A301:$K301,1,Rules!$H$20)),0))</f>
        <v/>
      </c>
      <c r="Q301">
        <f>IF(O301="","",IFERROR(P301*N(INDEX($A301:$K301,1,Rules!$H$21)),0))</f>
        <v/>
      </c>
      <c r="R301">
        <f>IF(O301="","",IFERROR(N(INDEX($A301:$K301,1,Rules!$H$22)),0))</f>
        <v/>
      </c>
    </row>
    <row r="302">
      <c r="M302">
        <f>IF(A302="","",IF(LEFT(A302,4)="http",IFERROR(MID(A302,FIND("/",A302,FIND("//",A302)+2),2000),"/"),A302))</f>
        <v/>
      </c>
      <c r="N302">
        <f>IF(M302="","",IFERROR(LEFT(SUBSTITUTE(M302,"#","?"),FIND("?",SUBSTITUTE(M302,"#","?"))-1),M302))</f>
        <v/>
      </c>
      <c r="O302">
        <f>IF(N302="","",LOWER(IF(AND(LEN(N302)&gt;1,RIGHT(N302,1)="/"),LEFT(N302,LEN(N302)-1),N302)))</f>
        <v/>
      </c>
      <c r="P302">
        <f>IF(O302="","",IFERROR(N(INDEX($A302:$K302,1,Rules!$H$20)),0))</f>
        <v/>
      </c>
      <c r="Q302">
        <f>IF(O302="","",IFERROR(P302*N(INDEX($A302:$K302,1,Rules!$H$21)),0))</f>
        <v/>
      </c>
      <c r="R302">
        <f>IF(O302="","",IFERROR(N(INDEX($A302:$K302,1,Rules!$H$22)),0))</f>
        <v/>
      </c>
    </row>
    <row r="303">
      <c r="M303">
        <f>IF(A303="","",IF(LEFT(A303,4)="http",IFERROR(MID(A303,FIND("/",A303,FIND("//",A303)+2),2000),"/"),A303))</f>
        <v/>
      </c>
      <c r="N303">
        <f>IF(M303="","",IFERROR(LEFT(SUBSTITUTE(M303,"#","?"),FIND("?",SUBSTITUTE(M303,"#","?"))-1),M303))</f>
        <v/>
      </c>
      <c r="O303">
        <f>IF(N303="","",LOWER(IF(AND(LEN(N303)&gt;1,RIGHT(N303,1)="/"),LEFT(N303,LEN(N303)-1),N303)))</f>
        <v/>
      </c>
      <c r="P303">
        <f>IF(O303="","",IFERROR(N(INDEX($A303:$K303,1,Rules!$H$20)),0))</f>
        <v/>
      </c>
      <c r="Q303">
        <f>IF(O303="","",IFERROR(P303*N(INDEX($A303:$K303,1,Rules!$H$21)),0))</f>
        <v/>
      </c>
      <c r="R303">
        <f>IF(O303="","",IFERROR(N(INDEX($A303:$K303,1,Rules!$H$22)),0))</f>
        <v/>
      </c>
    </row>
    <row r="304">
      <c r="M304">
        <f>IF(A304="","",IF(LEFT(A304,4)="http",IFERROR(MID(A304,FIND("/",A304,FIND("//",A304)+2),2000),"/"),A304))</f>
        <v/>
      </c>
      <c r="N304">
        <f>IF(M304="","",IFERROR(LEFT(SUBSTITUTE(M304,"#","?"),FIND("?",SUBSTITUTE(M304,"#","?"))-1),M304))</f>
        <v/>
      </c>
      <c r="O304">
        <f>IF(N304="","",LOWER(IF(AND(LEN(N304)&gt;1,RIGHT(N304,1)="/"),LEFT(N304,LEN(N304)-1),N304)))</f>
        <v/>
      </c>
      <c r="P304">
        <f>IF(O304="","",IFERROR(N(INDEX($A304:$K304,1,Rules!$H$20)),0))</f>
        <v/>
      </c>
      <c r="Q304">
        <f>IF(O304="","",IFERROR(P304*N(INDEX($A304:$K304,1,Rules!$H$21)),0))</f>
        <v/>
      </c>
      <c r="R304">
        <f>IF(O304="","",IFERROR(N(INDEX($A304:$K304,1,Rules!$H$22)),0))</f>
        <v/>
      </c>
    </row>
    <row r="305">
      <c r="M305">
        <f>IF(A305="","",IF(LEFT(A305,4)="http",IFERROR(MID(A305,FIND("/",A305,FIND("//",A305)+2),2000),"/"),A305))</f>
        <v/>
      </c>
      <c r="N305">
        <f>IF(M305="","",IFERROR(LEFT(SUBSTITUTE(M305,"#","?"),FIND("?",SUBSTITUTE(M305,"#","?"))-1),M305))</f>
        <v/>
      </c>
      <c r="O305">
        <f>IF(N305="","",LOWER(IF(AND(LEN(N305)&gt;1,RIGHT(N305,1)="/"),LEFT(N305,LEN(N305)-1),N305)))</f>
        <v/>
      </c>
      <c r="P305">
        <f>IF(O305="","",IFERROR(N(INDEX($A305:$K305,1,Rules!$H$20)),0))</f>
        <v/>
      </c>
      <c r="Q305">
        <f>IF(O305="","",IFERROR(P305*N(INDEX($A305:$K305,1,Rules!$H$21)),0))</f>
        <v/>
      </c>
      <c r="R305">
        <f>IF(O305="","",IFERROR(N(INDEX($A305:$K305,1,Rules!$H$22)),0))</f>
        <v/>
      </c>
    </row>
    <row r="306">
      <c r="M306">
        <f>IF(A306="","",IF(LEFT(A306,4)="http",IFERROR(MID(A306,FIND("/",A306,FIND("//",A306)+2),2000),"/"),A306))</f>
        <v/>
      </c>
      <c r="N306">
        <f>IF(M306="","",IFERROR(LEFT(SUBSTITUTE(M306,"#","?"),FIND("?",SUBSTITUTE(M306,"#","?"))-1),M306))</f>
        <v/>
      </c>
      <c r="O306">
        <f>IF(N306="","",LOWER(IF(AND(LEN(N306)&gt;1,RIGHT(N306,1)="/"),LEFT(N306,LEN(N306)-1),N306)))</f>
        <v/>
      </c>
      <c r="P306">
        <f>IF(O306="","",IFERROR(N(INDEX($A306:$K306,1,Rules!$H$20)),0))</f>
        <v/>
      </c>
      <c r="Q306">
        <f>IF(O306="","",IFERROR(P306*N(INDEX($A306:$K306,1,Rules!$H$21)),0))</f>
        <v/>
      </c>
      <c r="R306">
        <f>IF(O306="","",IFERROR(N(INDEX($A306:$K306,1,Rules!$H$22)),0))</f>
        <v/>
      </c>
    </row>
    <row r="307">
      <c r="M307">
        <f>IF(A307="","",IF(LEFT(A307,4)="http",IFERROR(MID(A307,FIND("/",A307,FIND("//",A307)+2),2000),"/"),A307))</f>
        <v/>
      </c>
      <c r="N307">
        <f>IF(M307="","",IFERROR(LEFT(SUBSTITUTE(M307,"#","?"),FIND("?",SUBSTITUTE(M307,"#","?"))-1),M307))</f>
        <v/>
      </c>
      <c r="O307">
        <f>IF(N307="","",LOWER(IF(AND(LEN(N307)&gt;1,RIGHT(N307,1)="/"),LEFT(N307,LEN(N307)-1),N307)))</f>
        <v/>
      </c>
      <c r="P307">
        <f>IF(O307="","",IFERROR(N(INDEX($A307:$K307,1,Rules!$H$20)),0))</f>
        <v/>
      </c>
      <c r="Q307">
        <f>IF(O307="","",IFERROR(P307*N(INDEX($A307:$K307,1,Rules!$H$21)),0))</f>
        <v/>
      </c>
      <c r="R307">
        <f>IF(O307="","",IFERROR(N(INDEX($A307:$K307,1,Rules!$H$22)),0))</f>
        <v/>
      </c>
    </row>
    <row r="308">
      <c r="M308">
        <f>IF(A308="","",IF(LEFT(A308,4)="http",IFERROR(MID(A308,FIND("/",A308,FIND("//",A308)+2),2000),"/"),A308))</f>
        <v/>
      </c>
      <c r="N308">
        <f>IF(M308="","",IFERROR(LEFT(SUBSTITUTE(M308,"#","?"),FIND("?",SUBSTITUTE(M308,"#","?"))-1),M308))</f>
        <v/>
      </c>
      <c r="O308">
        <f>IF(N308="","",LOWER(IF(AND(LEN(N308)&gt;1,RIGHT(N308,1)="/"),LEFT(N308,LEN(N308)-1),N308)))</f>
        <v/>
      </c>
      <c r="P308">
        <f>IF(O308="","",IFERROR(N(INDEX($A308:$K308,1,Rules!$H$20)),0))</f>
        <v/>
      </c>
      <c r="Q308">
        <f>IF(O308="","",IFERROR(P308*N(INDEX($A308:$K308,1,Rules!$H$21)),0))</f>
        <v/>
      </c>
      <c r="R308">
        <f>IF(O308="","",IFERROR(N(INDEX($A308:$K308,1,Rules!$H$22)),0))</f>
        <v/>
      </c>
    </row>
    <row r="309">
      <c r="M309">
        <f>IF(A309="","",IF(LEFT(A309,4)="http",IFERROR(MID(A309,FIND("/",A309,FIND("//",A309)+2),2000),"/"),A309))</f>
        <v/>
      </c>
      <c r="N309">
        <f>IF(M309="","",IFERROR(LEFT(SUBSTITUTE(M309,"#","?"),FIND("?",SUBSTITUTE(M309,"#","?"))-1),M309))</f>
        <v/>
      </c>
      <c r="O309">
        <f>IF(N309="","",LOWER(IF(AND(LEN(N309)&gt;1,RIGHT(N309,1)="/"),LEFT(N309,LEN(N309)-1),N309)))</f>
        <v/>
      </c>
      <c r="P309">
        <f>IF(O309="","",IFERROR(N(INDEX($A309:$K309,1,Rules!$H$20)),0))</f>
        <v/>
      </c>
      <c r="Q309">
        <f>IF(O309="","",IFERROR(P309*N(INDEX($A309:$K309,1,Rules!$H$21)),0))</f>
        <v/>
      </c>
      <c r="R309">
        <f>IF(O309="","",IFERROR(N(INDEX($A309:$K309,1,Rules!$H$22)),0))</f>
        <v/>
      </c>
    </row>
    <row r="310">
      <c r="M310">
        <f>IF(A310="","",IF(LEFT(A310,4)="http",IFERROR(MID(A310,FIND("/",A310,FIND("//",A310)+2),2000),"/"),A310))</f>
        <v/>
      </c>
      <c r="N310">
        <f>IF(M310="","",IFERROR(LEFT(SUBSTITUTE(M310,"#","?"),FIND("?",SUBSTITUTE(M310,"#","?"))-1),M310))</f>
        <v/>
      </c>
      <c r="O310">
        <f>IF(N310="","",LOWER(IF(AND(LEN(N310)&gt;1,RIGHT(N310,1)="/"),LEFT(N310,LEN(N310)-1),N310)))</f>
        <v/>
      </c>
      <c r="P310">
        <f>IF(O310="","",IFERROR(N(INDEX($A310:$K310,1,Rules!$H$20)),0))</f>
        <v/>
      </c>
      <c r="Q310">
        <f>IF(O310="","",IFERROR(P310*N(INDEX($A310:$K310,1,Rules!$H$21)),0))</f>
        <v/>
      </c>
      <c r="R310">
        <f>IF(O310="","",IFERROR(N(INDEX($A310:$K310,1,Rules!$H$22)),0))</f>
        <v/>
      </c>
    </row>
    <row r="311">
      <c r="M311">
        <f>IF(A311="","",IF(LEFT(A311,4)="http",IFERROR(MID(A311,FIND("/",A311,FIND("//",A311)+2),2000),"/"),A311))</f>
        <v/>
      </c>
      <c r="N311">
        <f>IF(M311="","",IFERROR(LEFT(SUBSTITUTE(M311,"#","?"),FIND("?",SUBSTITUTE(M311,"#","?"))-1),M311))</f>
        <v/>
      </c>
      <c r="O311">
        <f>IF(N311="","",LOWER(IF(AND(LEN(N311)&gt;1,RIGHT(N311,1)="/"),LEFT(N311,LEN(N311)-1),N311)))</f>
        <v/>
      </c>
      <c r="P311">
        <f>IF(O311="","",IFERROR(N(INDEX($A311:$K311,1,Rules!$H$20)),0))</f>
        <v/>
      </c>
      <c r="Q311">
        <f>IF(O311="","",IFERROR(P311*N(INDEX($A311:$K311,1,Rules!$H$21)),0))</f>
        <v/>
      </c>
      <c r="R311">
        <f>IF(O311="","",IFERROR(N(INDEX($A311:$K311,1,Rules!$H$22)),0))</f>
        <v/>
      </c>
    </row>
    <row r="312">
      <c r="M312">
        <f>IF(A312="","",IF(LEFT(A312,4)="http",IFERROR(MID(A312,FIND("/",A312,FIND("//",A312)+2),2000),"/"),A312))</f>
        <v/>
      </c>
      <c r="N312">
        <f>IF(M312="","",IFERROR(LEFT(SUBSTITUTE(M312,"#","?"),FIND("?",SUBSTITUTE(M312,"#","?"))-1),M312))</f>
        <v/>
      </c>
      <c r="O312">
        <f>IF(N312="","",LOWER(IF(AND(LEN(N312)&gt;1,RIGHT(N312,1)="/"),LEFT(N312,LEN(N312)-1),N312)))</f>
        <v/>
      </c>
      <c r="P312">
        <f>IF(O312="","",IFERROR(N(INDEX($A312:$K312,1,Rules!$H$20)),0))</f>
        <v/>
      </c>
      <c r="Q312">
        <f>IF(O312="","",IFERROR(P312*N(INDEX($A312:$K312,1,Rules!$H$21)),0))</f>
        <v/>
      </c>
      <c r="R312">
        <f>IF(O312="","",IFERROR(N(INDEX($A312:$K312,1,Rules!$H$22)),0))</f>
        <v/>
      </c>
    </row>
    <row r="313">
      <c r="M313">
        <f>IF(A313="","",IF(LEFT(A313,4)="http",IFERROR(MID(A313,FIND("/",A313,FIND("//",A313)+2),2000),"/"),A313))</f>
        <v/>
      </c>
      <c r="N313">
        <f>IF(M313="","",IFERROR(LEFT(SUBSTITUTE(M313,"#","?"),FIND("?",SUBSTITUTE(M313,"#","?"))-1),M313))</f>
        <v/>
      </c>
      <c r="O313">
        <f>IF(N313="","",LOWER(IF(AND(LEN(N313)&gt;1,RIGHT(N313,1)="/"),LEFT(N313,LEN(N313)-1),N313)))</f>
        <v/>
      </c>
      <c r="P313">
        <f>IF(O313="","",IFERROR(N(INDEX($A313:$K313,1,Rules!$H$20)),0))</f>
        <v/>
      </c>
      <c r="Q313">
        <f>IF(O313="","",IFERROR(P313*N(INDEX($A313:$K313,1,Rules!$H$21)),0))</f>
        <v/>
      </c>
      <c r="R313">
        <f>IF(O313="","",IFERROR(N(INDEX($A313:$K313,1,Rules!$H$22)),0))</f>
        <v/>
      </c>
    </row>
    <row r="314">
      <c r="M314">
        <f>IF(A314="","",IF(LEFT(A314,4)="http",IFERROR(MID(A314,FIND("/",A314,FIND("//",A314)+2),2000),"/"),A314))</f>
        <v/>
      </c>
      <c r="N314">
        <f>IF(M314="","",IFERROR(LEFT(SUBSTITUTE(M314,"#","?"),FIND("?",SUBSTITUTE(M314,"#","?"))-1),M314))</f>
        <v/>
      </c>
      <c r="O314">
        <f>IF(N314="","",LOWER(IF(AND(LEN(N314)&gt;1,RIGHT(N314,1)="/"),LEFT(N314,LEN(N314)-1),N314)))</f>
        <v/>
      </c>
      <c r="P314">
        <f>IF(O314="","",IFERROR(N(INDEX($A314:$K314,1,Rules!$H$20)),0))</f>
        <v/>
      </c>
      <c r="Q314">
        <f>IF(O314="","",IFERROR(P314*N(INDEX($A314:$K314,1,Rules!$H$21)),0))</f>
        <v/>
      </c>
      <c r="R314">
        <f>IF(O314="","",IFERROR(N(INDEX($A314:$K314,1,Rules!$H$22)),0))</f>
        <v/>
      </c>
    </row>
    <row r="315">
      <c r="M315">
        <f>IF(A315="","",IF(LEFT(A315,4)="http",IFERROR(MID(A315,FIND("/",A315,FIND("//",A315)+2),2000),"/"),A315))</f>
        <v/>
      </c>
      <c r="N315">
        <f>IF(M315="","",IFERROR(LEFT(SUBSTITUTE(M315,"#","?"),FIND("?",SUBSTITUTE(M315,"#","?"))-1),M315))</f>
        <v/>
      </c>
      <c r="O315">
        <f>IF(N315="","",LOWER(IF(AND(LEN(N315)&gt;1,RIGHT(N315,1)="/"),LEFT(N315,LEN(N315)-1),N315)))</f>
        <v/>
      </c>
      <c r="P315">
        <f>IF(O315="","",IFERROR(N(INDEX($A315:$K315,1,Rules!$H$20)),0))</f>
        <v/>
      </c>
      <c r="Q315">
        <f>IF(O315="","",IFERROR(P315*N(INDEX($A315:$K315,1,Rules!$H$21)),0))</f>
        <v/>
      </c>
      <c r="R315">
        <f>IF(O315="","",IFERROR(N(INDEX($A315:$K315,1,Rules!$H$22)),0))</f>
        <v/>
      </c>
    </row>
    <row r="316">
      <c r="M316">
        <f>IF(A316="","",IF(LEFT(A316,4)="http",IFERROR(MID(A316,FIND("/",A316,FIND("//",A316)+2),2000),"/"),A316))</f>
        <v/>
      </c>
      <c r="N316">
        <f>IF(M316="","",IFERROR(LEFT(SUBSTITUTE(M316,"#","?"),FIND("?",SUBSTITUTE(M316,"#","?"))-1),M316))</f>
        <v/>
      </c>
      <c r="O316">
        <f>IF(N316="","",LOWER(IF(AND(LEN(N316)&gt;1,RIGHT(N316,1)="/"),LEFT(N316,LEN(N316)-1),N316)))</f>
        <v/>
      </c>
      <c r="P316">
        <f>IF(O316="","",IFERROR(N(INDEX($A316:$K316,1,Rules!$H$20)),0))</f>
        <v/>
      </c>
      <c r="Q316">
        <f>IF(O316="","",IFERROR(P316*N(INDEX($A316:$K316,1,Rules!$H$21)),0))</f>
        <v/>
      </c>
      <c r="R316">
        <f>IF(O316="","",IFERROR(N(INDEX($A316:$K316,1,Rules!$H$22)),0))</f>
        <v/>
      </c>
    </row>
    <row r="317">
      <c r="M317">
        <f>IF(A317="","",IF(LEFT(A317,4)="http",IFERROR(MID(A317,FIND("/",A317,FIND("//",A317)+2),2000),"/"),A317))</f>
        <v/>
      </c>
      <c r="N317">
        <f>IF(M317="","",IFERROR(LEFT(SUBSTITUTE(M317,"#","?"),FIND("?",SUBSTITUTE(M317,"#","?"))-1),M317))</f>
        <v/>
      </c>
      <c r="O317">
        <f>IF(N317="","",LOWER(IF(AND(LEN(N317)&gt;1,RIGHT(N317,1)="/"),LEFT(N317,LEN(N317)-1),N317)))</f>
        <v/>
      </c>
      <c r="P317">
        <f>IF(O317="","",IFERROR(N(INDEX($A317:$K317,1,Rules!$H$20)),0))</f>
        <v/>
      </c>
      <c r="Q317">
        <f>IF(O317="","",IFERROR(P317*N(INDEX($A317:$K317,1,Rules!$H$21)),0))</f>
        <v/>
      </c>
      <c r="R317">
        <f>IF(O317="","",IFERROR(N(INDEX($A317:$K317,1,Rules!$H$22)),0))</f>
        <v/>
      </c>
    </row>
    <row r="318">
      <c r="M318">
        <f>IF(A318="","",IF(LEFT(A318,4)="http",IFERROR(MID(A318,FIND("/",A318,FIND("//",A318)+2),2000),"/"),A318))</f>
        <v/>
      </c>
      <c r="N318">
        <f>IF(M318="","",IFERROR(LEFT(SUBSTITUTE(M318,"#","?"),FIND("?",SUBSTITUTE(M318,"#","?"))-1),M318))</f>
        <v/>
      </c>
      <c r="O318">
        <f>IF(N318="","",LOWER(IF(AND(LEN(N318)&gt;1,RIGHT(N318,1)="/"),LEFT(N318,LEN(N318)-1),N318)))</f>
        <v/>
      </c>
      <c r="P318">
        <f>IF(O318="","",IFERROR(N(INDEX($A318:$K318,1,Rules!$H$20)),0))</f>
        <v/>
      </c>
      <c r="Q318">
        <f>IF(O318="","",IFERROR(P318*N(INDEX($A318:$K318,1,Rules!$H$21)),0))</f>
        <v/>
      </c>
      <c r="R318">
        <f>IF(O318="","",IFERROR(N(INDEX($A318:$K318,1,Rules!$H$22)),0))</f>
        <v/>
      </c>
    </row>
    <row r="319">
      <c r="M319">
        <f>IF(A319="","",IF(LEFT(A319,4)="http",IFERROR(MID(A319,FIND("/",A319,FIND("//",A319)+2),2000),"/"),A319))</f>
        <v/>
      </c>
      <c r="N319">
        <f>IF(M319="","",IFERROR(LEFT(SUBSTITUTE(M319,"#","?"),FIND("?",SUBSTITUTE(M319,"#","?"))-1),M319))</f>
        <v/>
      </c>
      <c r="O319">
        <f>IF(N319="","",LOWER(IF(AND(LEN(N319)&gt;1,RIGHT(N319,1)="/"),LEFT(N319,LEN(N319)-1),N319)))</f>
        <v/>
      </c>
      <c r="P319">
        <f>IF(O319="","",IFERROR(N(INDEX($A319:$K319,1,Rules!$H$20)),0))</f>
        <v/>
      </c>
      <c r="Q319">
        <f>IF(O319="","",IFERROR(P319*N(INDEX($A319:$K319,1,Rules!$H$21)),0))</f>
        <v/>
      </c>
      <c r="R319">
        <f>IF(O319="","",IFERROR(N(INDEX($A319:$K319,1,Rules!$H$22)),0))</f>
        <v/>
      </c>
    </row>
    <row r="320">
      <c r="M320">
        <f>IF(A320="","",IF(LEFT(A320,4)="http",IFERROR(MID(A320,FIND("/",A320,FIND("//",A320)+2),2000),"/"),A320))</f>
        <v/>
      </c>
      <c r="N320">
        <f>IF(M320="","",IFERROR(LEFT(SUBSTITUTE(M320,"#","?"),FIND("?",SUBSTITUTE(M320,"#","?"))-1),M320))</f>
        <v/>
      </c>
      <c r="O320">
        <f>IF(N320="","",LOWER(IF(AND(LEN(N320)&gt;1,RIGHT(N320,1)="/"),LEFT(N320,LEN(N320)-1),N320)))</f>
        <v/>
      </c>
      <c r="P320">
        <f>IF(O320="","",IFERROR(N(INDEX($A320:$K320,1,Rules!$H$20)),0))</f>
        <v/>
      </c>
      <c r="Q320">
        <f>IF(O320="","",IFERROR(P320*N(INDEX($A320:$K320,1,Rules!$H$21)),0))</f>
        <v/>
      </c>
      <c r="R320">
        <f>IF(O320="","",IFERROR(N(INDEX($A320:$K320,1,Rules!$H$22)),0))</f>
        <v/>
      </c>
    </row>
    <row r="321">
      <c r="M321">
        <f>IF(A321="","",IF(LEFT(A321,4)="http",IFERROR(MID(A321,FIND("/",A321,FIND("//",A321)+2),2000),"/"),A321))</f>
        <v/>
      </c>
      <c r="N321">
        <f>IF(M321="","",IFERROR(LEFT(SUBSTITUTE(M321,"#","?"),FIND("?",SUBSTITUTE(M321,"#","?"))-1),M321))</f>
        <v/>
      </c>
      <c r="O321">
        <f>IF(N321="","",LOWER(IF(AND(LEN(N321)&gt;1,RIGHT(N321,1)="/"),LEFT(N321,LEN(N321)-1),N321)))</f>
        <v/>
      </c>
      <c r="P321">
        <f>IF(O321="","",IFERROR(N(INDEX($A321:$K321,1,Rules!$H$20)),0))</f>
        <v/>
      </c>
      <c r="Q321">
        <f>IF(O321="","",IFERROR(P321*N(INDEX($A321:$K321,1,Rules!$H$21)),0))</f>
        <v/>
      </c>
      <c r="R321">
        <f>IF(O321="","",IFERROR(N(INDEX($A321:$K321,1,Rules!$H$22)),0))</f>
        <v/>
      </c>
    </row>
    <row r="322">
      <c r="M322">
        <f>IF(A322="","",IF(LEFT(A322,4)="http",IFERROR(MID(A322,FIND("/",A322,FIND("//",A322)+2),2000),"/"),A322))</f>
        <v/>
      </c>
      <c r="N322">
        <f>IF(M322="","",IFERROR(LEFT(SUBSTITUTE(M322,"#","?"),FIND("?",SUBSTITUTE(M322,"#","?"))-1),M322))</f>
        <v/>
      </c>
      <c r="O322">
        <f>IF(N322="","",LOWER(IF(AND(LEN(N322)&gt;1,RIGHT(N322,1)="/"),LEFT(N322,LEN(N322)-1),N322)))</f>
        <v/>
      </c>
      <c r="P322">
        <f>IF(O322="","",IFERROR(N(INDEX($A322:$K322,1,Rules!$H$20)),0))</f>
        <v/>
      </c>
      <c r="Q322">
        <f>IF(O322="","",IFERROR(P322*N(INDEX($A322:$K322,1,Rules!$H$21)),0))</f>
        <v/>
      </c>
      <c r="R322">
        <f>IF(O322="","",IFERROR(N(INDEX($A322:$K322,1,Rules!$H$22)),0))</f>
        <v/>
      </c>
    </row>
    <row r="323">
      <c r="M323">
        <f>IF(A323="","",IF(LEFT(A323,4)="http",IFERROR(MID(A323,FIND("/",A323,FIND("//",A323)+2),2000),"/"),A323))</f>
        <v/>
      </c>
      <c r="N323">
        <f>IF(M323="","",IFERROR(LEFT(SUBSTITUTE(M323,"#","?"),FIND("?",SUBSTITUTE(M323,"#","?"))-1),M323))</f>
        <v/>
      </c>
      <c r="O323">
        <f>IF(N323="","",LOWER(IF(AND(LEN(N323)&gt;1,RIGHT(N323,1)="/"),LEFT(N323,LEN(N323)-1),N323)))</f>
        <v/>
      </c>
      <c r="P323">
        <f>IF(O323="","",IFERROR(N(INDEX($A323:$K323,1,Rules!$H$20)),0))</f>
        <v/>
      </c>
      <c r="Q323">
        <f>IF(O323="","",IFERROR(P323*N(INDEX($A323:$K323,1,Rules!$H$21)),0))</f>
        <v/>
      </c>
      <c r="R323">
        <f>IF(O323="","",IFERROR(N(INDEX($A323:$K323,1,Rules!$H$22)),0))</f>
        <v/>
      </c>
    </row>
    <row r="324">
      <c r="M324">
        <f>IF(A324="","",IF(LEFT(A324,4)="http",IFERROR(MID(A324,FIND("/",A324,FIND("//",A324)+2),2000),"/"),A324))</f>
        <v/>
      </c>
      <c r="N324">
        <f>IF(M324="","",IFERROR(LEFT(SUBSTITUTE(M324,"#","?"),FIND("?",SUBSTITUTE(M324,"#","?"))-1),M324))</f>
        <v/>
      </c>
      <c r="O324">
        <f>IF(N324="","",LOWER(IF(AND(LEN(N324)&gt;1,RIGHT(N324,1)="/"),LEFT(N324,LEN(N324)-1),N324)))</f>
        <v/>
      </c>
      <c r="P324">
        <f>IF(O324="","",IFERROR(N(INDEX($A324:$K324,1,Rules!$H$20)),0))</f>
        <v/>
      </c>
      <c r="Q324">
        <f>IF(O324="","",IFERROR(P324*N(INDEX($A324:$K324,1,Rules!$H$21)),0))</f>
        <v/>
      </c>
      <c r="R324">
        <f>IF(O324="","",IFERROR(N(INDEX($A324:$K324,1,Rules!$H$22)),0))</f>
        <v/>
      </c>
    </row>
    <row r="325">
      <c r="M325">
        <f>IF(A325="","",IF(LEFT(A325,4)="http",IFERROR(MID(A325,FIND("/",A325,FIND("//",A325)+2),2000),"/"),A325))</f>
        <v/>
      </c>
      <c r="N325">
        <f>IF(M325="","",IFERROR(LEFT(SUBSTITUTE(M325,"#","?"),FIND("?",SUBSTITUTE(M325,"#","?"))-1),M325))</f>
        <v/>
      </c>
      <c r="O325">
        <f>IF(N325="","",LOWER(IF(AND(LEN(N325)&gt;1,RIGHT(N325,1)="/"),LEFT(N325,LEN(N325)-1),N325)))</f>
        <v/>
      </c>
      <c r="P325">
        <f>IF(O325="","",IFERROR(N(INDEX($A325:$K325,1,Rules!$H$20)),0))</f>
        <v/>
      </c>
      <c r="Q325">
        <f>IF(O325="","",IFERROR(P325*N(INDEX($A325:$K325,1,Rules!$H$21)),0))</f>
        <v/>
      </c>
      <c r="R325">
        <f>IF(O325="","",IFERROR(N(INDEX($A325:$K325,1,Rules!$H$22)),0))</f>
        <v/>
      </c>
    </row>
    <row r="326">
      <c r="M326">
        <f>IF(A326="","",IF(LEFT(A326,4)="http",IFERROR(MID(A326,FIND("/",A326,FIND("//",A326)+2),2000),"/"),A326))</f>
        <v/>
      </c>
      <c r="N326">
        <f>IF(M326="","",IFERROR(LEFT(SUBSTITUTE(M326,"#","?"),FIND("?",SUBSTITUTE(M326,"#","?"))-1),M326))</f>
        <v/>
      </c>
      <c r="O326">
        <f>IF(N326="","",LOWER(IF(AND(LEN(N326)&gt;1,RIGHT(N326,1)="/"),LEFT(N326,LEN(N326)-1),N326)))</f>
        <v/>
      </c>
      <c r="P326">
        <f>IF(O326="","",IFERROR(N(INDEX($A326:$K326,1,Rules!$H$20)),0))</f>
        <v/>
      </c>
      <c r="Q326">
        <f>IF(O326="","",IFERROR(P326*N(INDEX($A326:$K326,1,Rules!$H$21)),0))</f>
        <v/>
      </c>
      <c r="R326">
        <f>IF(O326="","",IFERROR(N(INDEX($A326:$K326,1,Rules!$H$22)),0))</f>
        <v/>
      </c>
    </row>
    <row r="327">
      <c r="M327">
        <f>IF(A327="","",IF(LEFT(A327,4)="http",IFERROR(MID(A327,FIND("/",A327,FIND("//",A327)+2),2000),"/"),A327))</f>
        <v/>
      </c>
      <c r="N327">
        <f>IF(M327="","",IFERROR(LEFT(SUBSTITUTE(M327,"#","?"),FIND("?",SUBSTITUTE(M327,"#","?"))-1),M327))</f>
        <v/>
      </c>
      <c r="O327">
        <f>IF(N327="","",LOWER(IF(AND(LEN(N327)&gt;1,RIGHT(N327,1)="/"),LEFT(N327,LEN(N327)-1),N327)))</f>
        <v/>
      </c>
      <c r="P327">
        <f>IF(O327="","",IFERROR(N(INDEX($A327:$K327,1,Rules!$H$20)),0))</f>
        <v/>
      </c>
      <c r="Q327">
        <f>IF(O327="","",IFERROR(P327*N(INDEX($A327:$K327,1,Rules!$H$21)),0))</f>
        <v/>
      </c>
      <c r="R327">
        <f>IF(O327="","",IFERROR(N(INDEX($A327:$K327,1,Rules!$H$22)),0))</f>
        <v/>
      </c>
    </row>
    <row r="328">
      <c r="M328">
        <f>IF(A328="","",IF(LEFT(A328,4)="http",IFERROR(MID(A328,FIND("/",A328,FIND("//",A328)+2),2000),"/"),A328))</f>
        <v/>
      </c>
      <c r="N328">
        <f>IF(M328="","",IFERROR(LEFT(SUBSTITUTE(M328,"#","?"),FIND("?",SUBSTITUTE(M328,"#","?"))-1),M328))</f>
        <v/>
      </c>
      <c r="O328">
        <f>IF(N328="","",LOWER(IF(AND(LEN(N328)&gt;1,RIGHT(N328,1)="/"),LEFT(N328,LEN(N328)-1),N328)))</f>
        <v/>
      </c>
      <c r="P328">
        <f>IF(O328="","",IFERROR(N(INDEX($A328:$K328,1,Rules!$H$20)),0))</f>
        <v/>
      </c>
      <c r="Q328">
        <f>IF(O328="","",IFERROR(P328*N(INDEX($A328:$K328,1,Rules!$H$21)),0))</f>
        <v/>
      </c>
      <c r="R328">
        <f>IF(O328="","",IFERROR(N(INDEX($A328:$K328,1,Rules!$H$22)),0))</f>
        <v/>
      </c>
    </row>
    <row r="329">
      <c r="M329">
        <f>IF(A329="","",IF(LEFT(A329,4)="http",IFERROR(MID(A329,FIND("/",A329,FIND("//",A329)+2),2000),"/"),A329))</f>
        <v/>
      </c>
      <c r="N329">
        <f>IF(M329="","",IFERROR(LEFT(SUBSTITUTE(M329,"#","?"),FIND("?",SUBSTITUTE(M329,"#","?"))-1),M329))</f>
        <v/>
      </c>
      <c r="O329">
        <f>IF(N329="","",LOWER(IF(AND(LEN(N329)&gt;1,RIGHT(N329,1)="/"),LEFT(N329,LEN(N329)-1),N329)))</f>
        <v/>
      </c>
      <c r="P329">
        <f>IF(O329="","",IFERROR(N(INDEX($A329:$K329,1,Rules!$H$20)),0))</f>
        <v/>
      </c>
      <c r="Q329">
        <f>IF(O329="","",IFERROR(P329*N(INDEX($A329:$K329,1,Rules!$H$21)),0))</f>
        <v/>
      </c>
      <c r="R329">
        <f>IF(O329="","",IFERROR(N(INDEX($A329:$K329,1,Rules!$H$22)),0))</f>
        <v/>
      </c>
    </row>
    <row r="330">
      <c r="M330">
        <f>IF(A330="","",IF(LEFT(A330,4)="http",IFERROR(MID(A330,FIND("/",A330,FIND("//",A330)+2),2000),"/"),A330))</f>
        <v/>
      </c>
      <c r="N330">
        <f>IF(M330="","",IFERROR(LEFT(SUBSTITUTE(M330,"#","?"),FIND("?",SUBSTITUTE(M330,"#","?"))-1),M330))</f>
        <v/>
      </c>
      <c r="O330">
        <f>IF(N330="","",LOWER(IF(AND(LEN(N330)&gt;1,RIGHT(N330,1)="/"),LEFT(N330,LEN(N330)-1),N330)))</f>
        <v/>
      </c>
      <c r="P330">
        <f>IF(O330="","",IFERROR(N(INDEX($A330:$K330,1,Rules!$H$20)),0))</f>
        <v/>
      </c>
      <c r="Q330">
        <f>IF(O330="","",IFERROR(P330*N(INDEX($A330:$K330,1,Rules!$H$21)),0))</f>
        <v/>
      </c>
      <c r="R330">
        <f>IF(O330="","",IFERROR(N(INDEX($A330:$K330,1,Rules!$H$22)),0))</f>
        <v/>
      </c>
    </row>
    <row r="331">
      <c r="M331">
        <f>IF(A331="","",IF(LEFT(A331,4)="http",IFERROR(MID(A331,FIND("/",A331,FIND("//",A331)+2),2000),"/"),A331))</f>
        <v/>
      </c>
      <c r="N331">
        <f>IF(M331="","",IFERROR(LEFT(SUBSTITUTE(M331,"#","?"),FIND("?",SUBSTITUTE(M331,"#","?"))-1),M331))</f>
        <v/>
      </c>
      <c r="O331">
        <f>IF(N331="","",LOWER(IF(AND(LEN(N331)&gt;1,RIGHT(N331,1)="/"),LEFT(N331,LEN(N331)-1),N331)))</f>
        <v/>
      </c>
      <c r="P331">
        <f>IF(O331="","",IFERROR(N(INDEX($A331:$K331,1,Rules!$H$20)),0))</f>
        <v/>
      </c>
      <c r="Q331">
        <f>IF(O331="","",IFERROR(P331*N(INDEX($A331:$K331,1,Rules!$H$21)),0))</f>
        <v/>
      </c>
      <c r="R331">
        <f>IF(O331="","",IFERROR(N(INDEX($A331:$K331,1,Rules!$H$22)),0))</f>
        <v/>
      </c>
    </row>
    <row r="332">
      <c r="M332">
        <f>IF(A332="","",IF(LEFT(A332,4)="http",IFERROR(MID(A332,FIND("/",A332,FIND("//",A332)+2),2000),"/"),A332))</f>
        <v/>
      </c>
      <c r="N332">
        <f>IF(M332="","",IFERROR(LEFT(SUBSTITUTE(M332,"#","?"),FIND("?",SUBSTITUTE(M332,"#","?"))-1),M332))</f>
        <v/>
      </c>
      <c r="O332">
        <f>IF(N332="","",LOWER(IF(AND(LEN(N332)&gt;1,RIGHT(N332,1)="/"),LEFT(N332,LEN(N332)-1),N332)))</f>
        <v/>
      </c>
      <c r="P332">
        <f>IF(O332="","",IFERROR(N(INDEX($A332:$K332,1,Rules!$H$20)),0))</f>
        <v/>
      </c>
      <c r="Q332">
        <f>IF(O332="","",IFERROR(P332*N(INDEX($A332:$K332,1,Rules!$H$21)),0))</f>
        <v/>
      </c>
      <c r="R332">
        <f>IF(O332="","",IFERROR(N(INDEX($A332:$K332,1,Rules!$H$22)),0))</f>
        <v/>
      </c>
    </row>
    <row r="333">
      <c r="M333">
        <f>IF(A333="","",IF(LEFT(A333,4)="http",IFERROR(MID(A333,FIND("/",A333,FIND("//",A333)+2),2000),"/"),A333))</f>
        <v/>
      </c>
      <c r="N333">
        <f>IF(M333="","",IFERROR(LEFT(SUBSTITUTE(M333,"#","?"),FIND("?",SUBSTITUTE(M333,"#","?"))-1),M333))</f>
        <v/>
      </c>
      <c r="O333">
        <f>IF(N333="","",LOWER(IF(AND(LEN(N333)&gt;1,RIGHT(N333,1)="/"),LEFT(N333,LEN(N333)-1),N333)))</f>
        <v/>
      </c>
      <c r="P333">
        <f>IF(O333="","",IFERROR(N(INDEX($A333:$K333,1,Rules!$H$20)),0))</f>
        <v/>
      </c>
      <c r="Q333">
        <f>IF(O333="","",IFERROR(P333*N(INDEX($A333:$K333,1,Rules!$H$21)),0))</f>
        <v/>
      </c>
      <c r="R333">
        <f>IF(O333="","",IFERROR(N(INDEX($A333:$K333,1,Rules!$H$22)),0))</f>
        <v/>
      </c>
    </row>
    <row r="334">
      <c r="M334">
        <f>IF(A334="","",IF(LEFT(A334,4)="http",IFERROR(MID(A334,FIND("/",A334,FIND("//",A334)+2),2000),"/"),A334))</f>
        <v/>
      </c>
      <c r="N334">
        <f>IF(M334="","",IFERROR(LEFT(SUBSTITUTE(M334,"#","?"),FIND("?",SUBSTITUTE(M334,"#","?"))-1),M334))</f>
        <v/>
      </c>
      <c r="O334">
        <f>IF(N334="","",LOWER(IF(AND(LEN(N334)&gt;1,RIGHT(N334,1)="/"),LEFT(N334,LEN(N334)-1),N334)))</f>
        <v/>
      </c>
      <c r="P334">
        <f>IF(O334="","",IFERROR(N(INDEX($A334:$K334,1,Rules!$H$20)),0))</f>
        <v/>
      </c>
      <c r="Q334">
        <f>IF(O334="","",IFERROR(P334*N(INDEX($A334:$K334,1,Rules!$H$21)),0))</f>
        <v/>
      </c>
      <c r="R334">
        <f>IF(O334="","",IFERROR(N(INDEX($A334:$K334,1,Rules!$H$22)),0))</f>
        <v/>
      </c>
    </row>
    <row r="335">
      <c r="M335">
        <f>IF(A335="","",IF(LEFT(A335,4)="http",IFERROR(MID(A335,FIND("/",A335,FIND("//",A335)+2),2000),"/"),A335))</f>
        <v/>
      </c>
      <c r="N335">
        <f>IF(M335="","",IFERROR(LEFT(SUBSTITUTE(M335,"#","?"),FIND("?",SUBSTITUTE(M335,"#","?"))-1),M335))</f>
        <v/>
      </c>
      <c r="O335">
        <f>IF(N335="","",LOWER(IF(AND(LEN(N335)&gt;1,RIGHT(N335,1)="/"),LEFT(N335,LEN(N335)-1),N335)))</f>
        <v/>
      </c>
      <c r="P335">
        <f>IF(O335="","",IFERROR(N(INDEX($A335:$K335,1,Rules!$H$20)),0))</f>
        <v/>
      </c>
      <c r="Q335">
        <f>IF(O335="","",IFERROR(P335*N(INDEX($A335:$K335,1,Rules!$H$21)),0))</f>
        <v/>
      </c>
      <c r="R335">
        <f>IF(O335="","",IFERROR(N(INDEX($A335:$K335,1,Rules!$H$22)),0))</f>
        <v/>
      </c>
    </row>
    <row r="336">
      <c r="M336">
        <f>IF(A336="","",IF(LEFT(A336,4)="http",IFERROR(MID(A336,FIND("/",A336,FIND("//",A336)+2),2000),"/"),A336))</f>
        <v/>
      </c>
      <c r="N336">
        <f>IF(M336="","",IFERROR(LEFT(SUBSTITUTE(M336,"#","?"),FIND("?",SUBSTITUTE(M336,"#","?"))-1),M336))</f>
        <v/>
      </c>
      <c r="O336">
        <f>IF(N336="","",LOWER(IF(AND(LEN(N336)&gt;1,RIGHT(N336,1)="/"),LEFT(N336,LEN(N336)-1),N336)))</f>
        <v/>
      </c>
      <c r="P336">
        <f>IF(O336="","",IFERROR(N(INDEX($A336:$K336,1,Rules!$H$20)),0))</f>
        <v/>
      </c>
      <c r="Q336">
        <f>IF(O336="","",IFERROR(P336*N(INDEX($A336:$K336,1,Rules!$H$21)),0))</f>
        <v/>
      </c>
      <c r="R336">
        <f>IF(O336="","",IFERROR(N(INDEX($A336:$K336,1,Rules!$H$22)),0))</f>
        <v/>
      </c>
    </row>
    <row r="337">
      <c r="M337">
        <f>IF(A337="","",IF(LEFT(A337,4)="http",IFERROR(MID(A337,FIND("/",A337,FIND("//",A337)+2),2000),"/"),A337))</f>
        <v/>
      </c>
      <c r="N337">
        <f>IF(M337="","",IFERROR(LEFT(SUBSTITUTE(M337,"#","?"),FIND("?",SUBSTITUTE(M337,"#","?"))-1),M337))</f>
        <v/>
      </c>
      <c r="O337">
        <f>IF(N337="","",LOWER(IF(AND(LEN(N337)&gt;1,RIGHT(N337,1)="/"),LEFT(N337,LEN(N337)-1),N337)))</f>
        <v/>
      </c>
      <c r="P337">
        <f>IF(O337="","",IFERROR(N(INDEX($A337:$K337,1,Rules!$H$20)),0))</f>
        <v/>
      </c>
      <c r="Q337">
        <f>IF(O337="","",IFERROR(P337*N(INDEX($A337:$K337,1,Rules!$H$21)),0))</f>
        <v/>
      </c>
      <c r="R337">
        <f>IF(O337="","",IFERROR(N(INDEX($A337:$K337,1,Rules!$H$22)),0))</f>
        <v/>
      </c>
    </row>
    <row r="338">
      <c r="M338">
        <f>IF(A338="","",IF(LEFT(A338,4)="http",IFERROR(MID(A338,FIND("/",A338,FIND("//",A338)+2),2000),"/"),A338))</f>
        <v/>
      </c>
      <c r="N338">
        <f>IF(M338="","",IFERROR(LEFT(SUBSTITUTE(M338,"#","?"),FIND("?",SUBSTITUTE(M338,"#","?"))-1),M338))</f>
        <v/>
      </c>
      <c r="O338">
        <f>IF(N338="","",LOWER(IF(AND(LEN(N338)&gt;1,RIGHT(N338,1)="/"),LEFT(N338,LEN(N338)-1),N338)))</f>
        <v/>
      </c>
      <c r="P338">
        <f>IF(O338="","",IFERROR(N(INDEX($A338:$K338,1,Rules!$H$20)),0))</f>
        <v/>
      </c>
      <c r="Q338">
        <f>IF(O338="","",IFERROR(P338*N(INDEX($A338:$K338,1,Rules!$H$21)),0))</f>
        <v/>
      </c>
      <c r="R338">
        <f>IF(O338="","",IFERROR(N(INDEX($A338:$K338,1,Rules!$H$22)),0))</f>
        <v/>
      </c>
    </row>
    <row r="339">
      <c r="M339">
        <f>IF(A339="","",IF(LEFT(A339,4)="http",IFERROR(MID(A339,FIND("/",A339,FIND("//",A339)+2),2000),"/"),A339))</f>
        <v/>
      </c>
      <c r="N339">
        <f>IF(M339="","",IFERROR(LEFT(SUBSTITUTE(M339,"#","?"),FIND("?",SUBSTITUTE(M339,"#","?"))-1),M339))</f>
        <v/>
      </c>
      <c r="O339">
        <f>IF(N339="","",LOWER(IF(AND(LEN(N339)&gt;1,RIGHT(N339,1)="/"),LEFT(N339,LEN(N339)-1),N339)))</f>
        <v/>
      </c>
      <c r="P339">
        <f>IF(O339="","",IFERROR(N(INDEX($A339:$K339,1,Rules!$H$20)),0))</f>
        <v/>
      </c>
      <c r="Q339">
        <f>IF(O339="","",IFERROR(P339*N(INDEX($A339:$K339,1,Rules!$H$21)),0))</f>
        <v/>
      </c>
      <c r="R339">
        <f>IF(O339="","",IFERROR(N(INDEX($A339:$K339,1,Rules!$H$22)),0))</f>
        <v/>
      </c>
    </row>
    <row r="340">
      <c r="M340">
        <f>IF(A340="","",IF(LEFT(A340,4)="http",IFERROR(MID(A340,FIND("/",A340,FIND("//",A340)+2),2000),"/"),A340))</f>
        <v/>
      </c>
      <c r="N340">
        <f>IF(M340="","",IFERROR(LEFT(SUBSTITUTE(M340,"#","?"),FIND("?",SUBSTITUTE(M340,"#","?"))-1),M340))</f>
        <v/>
      </c>
      <c r="O340">
        <f>IF(N340="","",LOWER(IF(AND(LEN(N340)&gt;1,RIGHT(N340,1)="/"),LEFT(N340,LEN(N340)-1),N340)))</f>
        <v/>
      </c>
      <c r="P340">
        <f>IF(O340="","",IFERROR(N(INDEX($A340:$K340,1,Rules!$H$20)),0))</f>
        <v/>
      </c>
      <c r="Q340">
        <f>IF(O340="","",IFERROR(P340*N(INDEX($A340:$K340,1,Rules!$H$21)),0))</f>
        <v/>
      </c>
      <c r="R340">
        <f>IF(O340="","",IFERROR(N(INDEX($A340:$K340,1,Rules!$H$22)),0))</f>
        <v/>
      </c>
    </row>
    <row r="341">
      <c r="M341">
        <f>IF(A341="","",IF(LEFT(A341,4)="http",IFERROR(MID(A341,FIND("/",A341,FIND("//",A341)+2),2000),"/"),A341))</f>
        <v/>
      </c>
      <c r="N341">
        <f>IF(M341="","",IFERROR(LEFT(SUBSTITUTE(M341,"#","?"),FIND("?",SUBSTITUTE(M341,"#","?"))-1),M341))</f>
        <v/>
      </c>
      <c r="O341">
        <f>IF(N341="","",LOWER(IF(AND(LEN(N341)&gt;1,RIGHT(N341,1)="/"),LEFT(N341,LEN(N341)-1),N341)))</f>
        <v/>
      </c>
      <c r="P341">
        <f>IF(O341="","",IFERROR(N(INDEX($A341:$K341,1,Rules!$H$20)),0))</f>
        <v/>
      </c>
      <c r="Q341">
        <f>IF(O341="","",IFERROR(P341*N(INDEX($A341:$K341,1,Rules!$H$21)),0))</f>
        <v/>
      </c>
      <c r="R341">
        <f>IF(O341="","",IFERROR(N(INDEX($A341:$K341,1,Rules!$H$22)),0))</f>
        <v/>
      </c>
    </row>
    <row r="342">
      <c r="M342">
        <f>IF(A342="","",IF(LEFT(A342,4)="http",IFERROR(MID(A342,FIND("/",A342,FIND("//",A342)+2),2000),"/"),A342))</f>
        <v/>
      </c>
      <c r="N342">
        <f>IF(M342="","",IFERROR(LEFT(SUBSTITUTE(M342,"#","?"),FIND("?",SUBSTITUTE(M342,"#","?"))-1),M342))</f>
        <v/>
      </c>
      <c r="O342">
        <f>IF(N342="","",LOWER(IF(AND(LEN(N342)&gt;1,RIGHT(N342,1)="/"),LEFT(N342,LEN(N342)-1),N342)))</f>
        <v/>
      </c>
      <c r="P342">
        <f>IF(O342="","",IFERROR(N(INDEX($A342:$K342,1,Rules!$H$20)),0))</f>
        <v/>
      </c>
      <c r="Q342">
        <f>IF(O342="","",IFERROR(P342*N(INDEX($A342:$K342,1,Rules!$H$21)),0))</f>
        <v/>
      </c>
      <c r="R342">
        <f>IF(O342="","",IFERROR(N(INDEX($A342:$K342,1,Rules!$H$22)),0))</f>
        <v/>
      </c>
    </row>
    <row r="343">
      <c r="M343">
        <f>IF(A343="","",IF(LEFT(A343,4)="http",IFERROR(MID(A343,FIND("/",A343,FIND("//",A343)+2),2000),"/"),A343))</f>
        <v/>
      </c>
      <c r="N343">
        <f>IF(M343="","",IFERROR(LEFT(SUBSTITUTE(M343,"#","?"),FIND("?",SUBSTITUTE(M343,"#","?"))-1),M343))</f>
        <v/>
      </c>
      <c r="O343">
        <f>IF(N343="","",LOWER(IF(AND(LEN(N343)&gt;1,RIGHT(N343,1)="/"),LEFT(N343,LEN(N343)-1),N343)))</f>
        <v/>
      </c>
      <c r="P343">
        <f>IF(O343="","",IFERROR(N(INDEX($A343:$K343,1,Rules!$H$20)),0))</f>
        <v/>
      </c>
      <c r="Q343">
        <f>IF(O343="","",IFERROR(P343*N(INDEX($A343:$K343,1,Rules!$H$21)),0))</f>
        <v/>
      </c>
      <c r="R343">
        <f>IF(O343="","",IFERROR(N(INDEX($A343:$K343,1,Rules!$H$22)),0))</f>
        <v/>
      </c>
    </row>
    <row r="344">
      <c r="M344">
        <f>IF(A344="","",IF(LEFT(A344,4)="http",IFERROR(MID(A344,FIND("/",A344,FIND("//",A344)+2),2000),"/"),A344))</f>
        <v/>
      </c>
      <c r="N344">
        <f>IF(M344="","",IFERROR(LEFT(SUBSTITUTE(M344,"#","?"),FIND("?",SUBSTITUTE(M344,"#","?"))-1),M344))</f>
        <v/>
      </c>
      <c r="O344">
        <f>IF(N344="","",LOWER(IF(AND(LEN(N344)&gt;1,RIGHT(N344,1)="/"),LEFT(N344,LEN(N344)-1),N344)))</f>
        <v/>
      </c>
      <c r="P344">
        <f>IF(O344="","",IFERROR(N(INDEX($A344:$K344,1,Rules!$H$20)),0))</f>
        <v/>
      </c>
      <c r="Q344">
        <f>IF(O344="","",IFERROR(P344*N(INDEX($A344:$K344,1,Rules!$H$21)),0))</f>
        <v/>
      </c>
      <c r="R344">
        <f>IF(O344="","",IFERROR(N(INDEX($A344:$K344,1,Rules!$H$22)),0))</f>
        <v/>
      </c>
    </row>
    <row r="345">
      <c r="M345">
        <f>IF(A345="","",IF(LEFT(A345,4)="http",IFERROR(MID(A345,FIND("/",A345,FIND("//",A345)+2),2000),"/"),A345))</f>
        <v/>
      </c>
      <c r="N345">
        <f>IF(M345="","",IFERROR(LEFT(SUBSTITUTE(M345,"#","?"),FIND("?",SUBSTITUTE(M345,"#","?"))-1),M345))</f>
        <v/>
      </c>
      <c r="O345">
        <f>IF(N345="","",LOWER(IF(AND(LEN(N345)&gt;1,RIGHT(N345,1)="/"),LEFT(N345,LEN(N345)-1),N345)))</f>
        <v/>
      </c>
      <c r="P345">
        <f>IF(O345="","",IFERROR(N(INDEX($A345:$K345,1,Rules!$H$20)),0))</f>
        <v/>
      </c>
      <c r="Q345">
        <f>IF(O345="","",IFERROR(P345*N(INDEX($A345:$K345,1,Rules!$H$21)),0))</f>
        <v/>
      </c>
      <c r="R345">
        <f>IF(O345="","",IFERROR(N(INDEX($A345:$K345,1,Rules!$H$22)),0))</f>
        <v/>
      </c>
    </row>
    <row r="346">
      <c r="M346">
        <f>IF(A346="","",IF(LEFT(A346,4)="http",IFERROR(MID(A346,FIND("/",A346,FIND("//",A346)+2),2000),"/"),A346))</f>
        <v/>
      </c>
      <c r="N346">
        <f>IF(M346="","",IFERROR(LEFT(SUBSTITUTE(M346,"#","?"),FIND("?",SUBSTITUTE(M346,"#","?"))-1),M346))</f>
        <v/>
      </c>
      <c r="O346">
        <f>IF(N346="","",LOWER(IF(AND(LEN(N346)&gt;1,RIGHT(N346,1)="/"),LEFT(N346,LEN(N346)-1),N346)))</f>
        <v/>
      </c>
      <c r="P346">
        <f>IF(O346="","",IFERROR(N(INDEX($A346:$K346,1,Rules!$H$20)),0))</f>
        <v/>
      </c>
      <c r="Q346">
        <f>IF(O346="","",IFERROR(P346*N(INDEX($A346:$K346,1,Rules!$H$21)),0))</f>
        <v/>
      </c>
      <c r="R346">
        <f>IF(O346="","",IFERROR(N(INDEX($A346:$K346,1,Rules!$H$22)),0))</f>
        <v/>
      </c>
    </row>
    <row r="347">
      <c r="M347">
        <f>IF(A347="","",IF(LEFT(A347,4)="http",IFERROR(MID(A347,FIND("/",A347,FIND("//",A347)+2),2000),"/"),A347))</f>
        <v/>
      </c>
      <c r="N347">
        <f>IF(M347="","",IFERROR(LEFT(SUBSTITUTE(M347,"#","?"),FIND("?",SUBSTITUTE(M347,"#","?"))-1),M347))</f>
        <v/>
      </c>
      <c r="O347">
        <f>IF(N347="","",LOWER(IF(AND(LEN(N347)&gt;1,RIGHT(N347,1)="/"),LEFT(N347,LEN(N347)-1),N347)))</f>
        <v/>
      </c>
      <c r="P347">
        <f>IF(O347="","",IFERROR(N(INDEX($A347:$K347,1,Rules!$H$20)),0))</f>
        <v/>
      </c>
      <c r="Q347">
        <f>IF(O347="","",IFERROR(P347*N(INDEX($A347:$K347,1,Rules!$H$21)),0))</f>
        <v/>
      </c>
      <c r="R347">
        <f>IF(O347="","",IFERROR(N(INDEX($A347:$K347,1,Rules!$H$22)),0))</f>
        <v/>
      </c>
    </row>
    <row r="348">
      <c r="M348">
        <f>IF(A348="","",IF(LEFT(A348,4)="http",IFERROR(MID(A348,FIND("/",A348,FIND("//",A348)+2),2000),"/"),A348))</f>
        <v/>
      </c>
      <c r="N348">
        <f>IF(M348="","",IFERROR(LEFT(SUBSTITUTE(M348,"#","?"),FIND("?",SUBSTITUTE(M348,"#","?"))-1),M348))</f>
        <v/>
      </c>
      <c r="O348">
        <f>IF(N348="","",LOWER(IF(AND(LEN(N348)&gt;1,RIGHT(N348,1)="/"),LEFT(N348,LEN(N348)-1),N348)))</f>
        <v/>
      </c>
      <c r="P348">
        <f>IF(O348="","",IFERROR(N(INDEX($A348:$K348,1,Rules!$H$20)),0))</f>
        <v/>
      </c>
      <c r="Q348">
        <f>IF(O348="","",IFERROR(P348*N(INDEX($A348:$K348,1,Rules!$H$21)),0))</f>
        <v/>
      </c>
      <c r="R348">
        <f>IF(O348="","",IFERROR(N(INDEX($A348:$K348,1,Rules!$H$22)),0))</f>
        <v/>
      </c>
    </row>
    <row r="349">
      <c r="M349">
        <f>IF(A349="","",IF(LEFT(A349,4)="http",IFERROR(MID(A349,FIND("/",A349,FIND("//",A349)+2),2000),"/"),A349))</f>
        <v/>
      </c>
      <c r="N349">
        <f>IF(M349="","",IFERROR(LEFT(SUBSTITUTE(M349,"#","?"),FIND("?",SUBSTITUTE(M349,"#","?"))-1),M349))</f>
        <v/>
      </c>
      <c r="O349">
        <f>IF(N349="","",LOWER(IF(AND(LEN(N349)&gt;1,RIGHT(N349,1)="/"),LEFT(N349,LEN(N349)-1),N349)))</f>
        <v/>
      </c>
      <c r="P349">
        <f>IF(O349="","",IFERROR(N(INDEX($A349:$K349,1,Rules!$H$20)),0))</f>
        <v/>
      </c>
      <c r="Q349">
        <f>IF(O349="","",IFERROR(P349*N(INDEX($A349:$K349,1,Rules!$H$21)),0))</f>
        <v/>
      </c>
      <c r="R349">
        <f>IF(O349="","",IFERROR(N(INDEX($A349:$K349,1,Rules!$H$22)),0))</f>
        <v/>
      </c>
    </row>
    <row r="350">
      <c r="M350">
        <f>IF(A350="","",IF(LEFT(A350,4)="http",IFERROR(MID(A350,FIND("/",A350,FIND("//",A350)+2),2000),"/"),A350))</f>
        <v/>
      </c>
      <c r="N350">
        <f>IF(M350="","",IFERROR(LEFT(SUBSTITUTE(M350,"#","?"),FIND("?",SUBSTITUTE(M350,"#","?"))-1),M350))</f>
        <v/>
      </c>
      <c r="O350">
        <f>IF(N350="","",LOWER(IF(AND(LEN(N350)&gt;1,RIGHT(N350,1)="/"),LEFT(N350,LEN(N350)-1),N350)))</f>
        <v/>
      </c>
      <c r="P350">
        <f>IF(O350="","",IFERROR(N(INDEX($A350:$K350,1,Rules!$H$20)),0))</f>
        <v/>
      </c>
      <c r="Q350">
        <f>IF(O350="","",IFERROR(P350*N(INDEX($A350:$K350,1,Rules!$H$21)),0))</f>
        <v/>
      </c>
      <c r="R350">
        <f>IF(O350="","",IFERROR(N(INDEX($A350:$K350,1,Rules!$H$22)),0))</f>
        <v/>
      </c>
    </row>
    <row r="351">
      <c r="M351">
        <f>IF(A351="","",IF(LEFT(A351,4)="http",IFERROR(MID(A351,FIND("/",A351,FIND("//",A351)+2),2000),"/"),A351))</f>
        <v/>
      </c>
      <c r="N351">
        <f>IF(M351="","",IFERROR(LEFT(SUBSTITUTE(M351,"#","?"),FIND("?",SUBSTITUTE(M351,"#","?"))-1),M351))</f>
        <v/>
      </c>
      <c r="O351">
        <f>IF(N351="","",LOWER(IF(AND(LEN(N351)&gt;1,RIGHT(N351,1)="/"),LEFT(N351,LEN(N351)-1),N351)))</f>
        <v/>
      </c>
      <c r="P351">
        <f>IF(O351="","",IFERROR(N(INDEX($A351:$K351,1,Rules!$H$20)),0))</f>
        <v/>
      </c>
      <c r="Q351">
        <f>IF(O351="","",IFERROR(P351*N(INDEX($A351:$K351,1,Rules!$H$21)),0))</f>
        <v/>
      </c>
      <c r="R351">
        <f>IF(O351="","",IFERROR(N(INDEX($A351:$K351,1,Rules!$H$22)),0))</f>
        <v/>
      </c>
    </row>
    <row r="352">
      <c r="M352">
        <f>IF(A352="","",IF(LEFT(A352,4)="http",IFERROR(MID(A352,FIND("/",A352,FIND("//",A352)+2),2000),"/"),A352))</f>
        <v/>
      </c>
      <c r="N352">
        <f>IF(M352="","",IFERROR(LEFT(SUBSTITUTE(M352,"#","?"),FIND("?",SUBSTITUTE(M352,"#","?"))-1),M352))</f>
        <v/>
      </c>
      <c r="O352">
        <f>IF(N352="","",LOWER(IF(AND(LEN(N352)&gt;1,RIGHT(N352,1)="/"),LEFT(N352,LEN(N352)-1),N352)))</f>
        <v/>
      </c>
      <c r="P352">
        <f>IF(O352="","",IFERROR(N(INDEX($A352:$K352,1,Rules!$H$20)),0))</f>
        <v/>
      </c>
      <c r="Q352">
        <f>IF(O352="","",IFERROR(P352*N(INDEX($A352:$K352,1,Rules!$H$21)),0))</f>
        <v/>
      </c>
      <c r="R352">
        <f>IF(O352="","",IFERROR(N(INDEX($A352:$K352,1,Rules!$H$22)),0))</f>
        <v/>
      </c>
    </row>
    <row r="353">
      <c r="M353">
        <f>IF(A353="","",IF(LEFT(A353,4)="http",IFERROR(MID(A353,FIND("/",A353,FIND("//",A353)+2),2000),"/"),A353))</f>
        <v/>
      </c>
      <c r="N353">
        <f>IF(M353="","",IFERROR(LEFT(SUBSTITUTE(M353,"#","?"),FIND("?",SUBSTITUTE(M353,"#","?"))-1),M353))</f>
        <v/>
      </c>
      <c r="O353">
        <f>IF(N353="","",LOWER(IF(AND(LEN(N353)&gt;1,RIGHT(N353,1)="/"),LEFT(N353,LEN(N353)-1),N353)))</f>
        <v/>
      </c>
      <c r="P353">
        <f>IF(O353="","",IFERROR(N(INDEX($A353:$K353,1,Rules!$H$20)),0))</f>
        <v/>
      </c>
      <c r="Q353">
        <f>IF(O353="","",IFERROR(P353*N(INDEX($A353:$K353,1,Rules!$H$21)),0))</f>
        <v/>
      </c>
      <c r="R353">
        <f>IF(O353="","",IFERROR(N(INDEX($A353:$K353,1,Rules!$H$22)),0))</f>
        <v/>
      </c>
    </row>
    <row r="354">
      <c r="M354">
        <f>IF(A354="","",IF(LEFT(A354,4)="http",IFERROR(MID(A354,FIND("/",A354,FIND("//",A354)+2),2000),"/"),A354))</f>
        <v/>
      </c>
      <c r="N354">
        <f>IF(M354="","",IFERROR(LEFT(SUBSTITUTE(M354,"#","?"),FIND("?",SUBSTITUTE(M354,"#","?"))-1),M354))</f>
        <v/>
      </c>
      <c r="O354">
        <f>IF(N354="","",LOWER(IF(AND(LEN(N354)&gt;1,RIGHT(N354,1)="/"),LEFT(N354,LEN(N354)-1),N354)))</f>
        <v/>
      </c>
      <c r="P354">
        <f>IF(O354="","",IFERROR(N(INDEX($A354:$K354,1,Rules!$H$20)),0))</f>
        <v/>
      </c>
      <c r="Q354">
        <f>IF(O354="","",IFERROR(P354*N(INDEX($A354:$K354,1,Rules!$H$21)),0))</f>
        <v/>
      </c>
      <c r="R354">
        <f>IF(O354="","",IFERROR(N(INDEX($A354:$K354,1,Rules!$H$22)),0))</f>
        <v/>
      </c>
    </row>
    <row r="355">
      <c r="M355">
        <f>IF(A355="","",IF(LEFT(A355,4)="http",IFERROR(MID(A355,FIND("/",A355,FIND("//",A355)+2),2000),"/"),A355))</f>
        <v/>
      </c>
      <c r="N355">
        <f>IF(M355="","",IFERROR(LEFT(SUBSTITUTE(M355,"#","?"),FIND("?",SUBSTITUTE(M355,"#","?"))-1),M355))</f>
        <v/>
      </c>
      <c r="O355">
        <f>IF(N355="","",LOWER(IF(AND(LEN(N355)&gt;1,RIGHT(N355,1)="/"),LEFT(N355,LEN(N355)-1),N355)))</f>
        <v/>
      </c>
      <c r="P355">
        <f>IF(O355="","",IFERROR(N(INDEX($A355:$K355,1,Rules!$H$20)),0))</f>
        <v/>
      </c>
      <c r="Q355">
        <f>IF(O355="","",IFERROR(P355*N(INDEX($A355:$K355,1,Rules!$H$21)),0))</f>
        <v/>
      </c>
      <c r="R355">
        <f>IF(O355="","",IFERROR(N(INDEX($A355:$K355,1,Rules!$H$22)),0))</f>
        <v/>
      </c>
    </row>
    <row r="356">
      <c r="M356">
        <f>IF(A356="","",IF(LEFT(A356,4)="http",IFERROR(MID(A356,FIND("/",A356,FIND("//",A356)+2),2000),"/"),A356))</f>
        <v/>
      </c>
      <c r="N356">
        <f>IF(M356="","",IFERROR(LEFT(SUBSTITUTE(M356,"#","?"),FIND("?",SUBSTITUTE(M356,"#","?"))-1),M356))</f>
        <v/>
      </c>
      <c r="O356">
        <f>IF(N356="","",LOWER(IF(AND(LEN(N356)&gt;1,RIGHT(N356,1)="/"),LEFT(N356,LEN(N356)-1),N356)))</f>
        <v/>
      </c>
      <c r="P356">
        <f>IF(O356="","",IFERROR(N(INDEX($A356:$K356,1,Rules!$H$20)),0))</f>
        <v/>
      </c>
      <c r="Q356">
        <f>IF(O356="","",IFERROR(P356*N(INDEX($A356:$K356,1,Rules!$H$21)),0))</f>
        <v/>
      </c>
      <c r="R356">
        <f>IF(O356="","",IFERROR(N(INDEX($A356:$K356,1,Rules!$H$22)),0))</f>
        <v/>
      </c>
    </row>
    <row r="357">
      <c r="M357">
        <f>IF(A357="","",IF(LEFT(A357,4)="http",IFERROR(MID(A357,FIND("/",A357,FIND("//",A357)+2),2000),"/"),A357))</f>
        <v/>
      </c>
      <c r="N357">
        <f>IF(M357="","",IFERROR(LEFT(SUBSTITUTE(M357,"#","?"),FIND("?",SUBSTITUTE(M357,"#","?"))-1),M357))</f>
        <v/>
      </c>
      <c r="O357">
        <f>IF(N357="","",LOWER(IF(AND(LEN(N357)&gt;1,RIGHT(N357,1)="/"),LEFT(N357,LEN(N357)-1),N357)))</f>
        <v/>
      </c>
      <c r="P357">
        <f>IF(O357="","",IFERROR(N(INDEX($A357:$K357,1,Rules!$H$20)),0))</f>
        <v/>
      </c>
      <c r="Q357">
        <f>IF(O357="","",IFERROR(P357*N(INDEX($A357:$K357,1,Rules!$H$21)),0))</f>
        <v/>
      </c>
      <c r="R357">
        <f>IF(O357="","",IFERROR(N(INDEX($A357:$K357,1,Rules!$H$22)),0))</f>
        <v/>
      </c>
    </row>
    <row r="358">
      <c r="M358">
        <f>IF(A358="","",IF(LEFT(A358,4)="http",IFERROR(MID(A358,FIND("/",A358,FIND("//",A358)+2),2000),"/"),A358))</f>
        <v/>
      </c>
      <c r="N358">
        <f>IF(M358="","",IFERROR(LEFT(SUBSTITUTE(M358,"#","?"),FIND("?",SUBSTITUTE(M358,"#","?"))-1),M358))</f>
        <v/>
      </c>
      <c r="O358">
        <f>IF(N358="","",LOWER(IF(AND(LEN(N358)&gt;1,RIGHT(N358,1)="/"),LEFT(N358,LEN(N358)-1),N358)))</f>
        <v/>
      </c>
      <c r="P358">
        <f>IF(O358="","",IFERROR(N(INDEX($A358:$K358,1,Rules!$H$20)),0))</f>
        <v/>
      </c>
      <c r="Q358">
        <f>IF(O358="","",IFERROR(P358*N(INDEX($A358:$K358,1,Rules!$H$21)),0))</f>
        <v/>
      </c>
      <c r="R358">
        <f>IF(O358="","",IFERROR(N(INDEX($A358:$K358,1,Rules!$H$22)),0))</f>
        <v/>
      </c>
    </row>
    <row r="359">
      <c r="M359">
        <f>IF(A359="","",IF(LEFT(A359,4)="http",IFERROR(MID(A359,FIND("/",A359,FIND("//",A359)+2),2000),"/"),A359))</f>
        <v/>
      </c>
      <c r="N359">
        <f>IF(M359="","",IFERROR(LEFT(SUBSTITUTE(M359,"#","?"),FIND("?",SUBSTITUTE(M359,"#","?"))-1),M359))</f>
        <v/>
      </c>
      <c r="O359">
        <f>IF(N359="","",LOWER(IF(AND(LEN(N359)&gt;1,RIGHT(N359,1)="/"),LEFT(N359,LEN(N359)-1),N359)))</f>
        <v/>
      </c>
      <c r="P359">
        <f>IF(O359="","",IFERROR(N(INDEX($A359:$K359,1,Rules!$H$20)),0))</f>
        <v/>
      </c>
      <c r="Q359">
        <f>IF(O359="","",IFERROR(P359*N(INDEX($A359:$K359,1,Rules!$H$21)),0))</f>
        <v/>
      </c>
      <c r="R359">
        <f>IF(O359="","",IFERROR(N(INDEX($A359:$K359,1,Rules!$H$22)),0))</f>
        <v/>
      </c>
    </row>
    <row r="360">
      <c r="M360">
        <f>IF(A360="","",IF(LEFT(A360,4)="http",IFERROR(MID(A360,FIND("/",A360,FIND("//",A360)+2),2000),"/"),A360))</f>
        <v/>
      </c>
      <c r="N360">
        <f>IF(M360="","",IFERROR(LEFT(SUBSTITUTE(M360,"#","?"),FIND("?",SUBSTITUTE(M360,"#","?"))-1),M360))</f>
        <v/>
      </c>
      <c r="O360">
        <f>IF(N360="","",LOWER(IF(AND(LEN(N360)&gt;1,RIGHT(N360,1)="/"),LEFT(N360,LEN(N360)-1),N360)))</f>
        <v/>
      </c>
      <c r="P360">
        <f>IF(O360="","",IFERROR(N(INDEX($A360:$K360,1,Rules!$H$20)),0))</f>
        <v/>
      </c>
      <c r="Q360">
        <f>IF(O360="","",IFERROR(P360*N(INDEX($A360:$K360,1,Rules!$H$21)),0))</f>
        <v/>
      </c>
      <c r="R360">
        <f>IF(O360="","",IFERROR(N(INDEX($A360:$K360,1,Rules!$H$22)),0))</f>
        <v/>
      </c>
    </row>
    <row r="361">
      <c r="M361">
        <f>IF(A361="","",IF(LEFT(A361,4)="http",IFERROR(MID(A361,FIND("/",A361,FIND("//",A361)+2),2000),"/"),A361))</f>
        <v/>
      </c>
      <c r="N361">
        <f>IF(M361="","",IFERROR(LEFT(SUBSTITUTE(M361,"#","?"),FIND("?",SUBSTITUTE(M361,"#","?"))-1),M361))</f>
        <v/>
      </c>
      <c r="O361">
        <f>IF(N361="","",LOWER(IF(AND(LEN(N361)&gt;1,RIGHT(N361,1)="/"),LEFT(N361,LEN(N361)-1),N361)))</f>
        <v/>
      </c>
      <c r="P361">
        <f>IF(O361="","",IFERROR(N(INDEX($A361:$K361,1,Rules!$H$20)),0))</f>
        <v/>
      </c>
      <c r="Q361">
        <f>IF(O361="","",IFERROR(P361*N(INDEX($A361:$K361,1,Rules!$H$21)),0))</f>
        <v/>
      </c>
      <c r="R361">
        <f>IF(O361="","",IFERROR(N(INDEX($A361:$K361,1,Rules!$H$22)),0))</f>
        <v/>
      </c>
    </row>
    <row r="362">
      <c r="M362">
        <f>IF(A362="","",IF(LEFT(A362,4)="http",IFERROR(MID(A362,FIND("/",A362,FIND("//",A362)+2),2000),"/"),A362))</f>
        <v/>
      </c>
      <c r="N362">
        <f>IF(M362="","",IFERROR(LEFT(SUBSTITUTE(M362,"#","?"),FIND("?",SUBSTITUTE(M362,"#","?"))-1),M362))</f>
        <v/>
      </c>
      <c r="O362">
        <f>IF(N362="","",LOWER(IF(AND(LEN(N362)&gt;1,RIGHT(N362,1)="/"),LEFT(N362,LEN(N362)-1),N362)))</f>
        <v/>
      </c>
      <c r="P362">
        <f>IF(O362="","",IFERROR(N(INDEX($A362:$K362,1,Rules!$H$20)),0))</f>
        <v/>
      </c>
      <c r="Q362">
        <f>IF(O362="","",IFERROR(P362*N(INDEX($A362:$K362,1,Rules!$H$21)),0))</f>
        <v/>
      </c>
      <c r="R362">
        <f>IF(O362="","",IFERROR(N(INDEX($A362:$K362,1,Rules!$H$22)),0))</f>
        <v/>
      </c>
    </row>
    <row r="363">
      <c r="M363">
        <f>IF(A363="","",IF(LEFT(A363,4)="http",IFERROR(MID(A363,FIND("/",A363,FIND("//",A363)+2),2000),"/"),A363))</f>
        <v/>
      </c>
      <c r="N363">
        <f>IF(M363="","",IFERROR(LEFT(SUBSTITUTE(M363,"#","?"),FIND("?",SUBSTITUTE(M363,"#","?"))-1),M363))</f>
        <v/>
      </c>
      <c r="O363">
        <f>IF(N363="","",LOWER(IF(AND(LEN(N363)&gt;1,RIGHT(N363,1)="/"),LEFT(N363,LEN(N363)-1),N363)))</f>
        <v/>
      </c>
      <c r="P363">
        <f>IF(O363="","",IFERROR(N(INDEX($A363:$K363,1,Rules!$H$20)),0))</f>
        <v/>
      </c>
      <c r="Q363">
        <f>IF(O363="","",IFERROR(P363*N(INDEX($A363:$K363,1,Rules!$H$21)),0))</f>
        <v/>
      </c>
      <c r="R363">
        <f>IF(O363="","",IFERROR(N(INDEX($A363:$K363,1,Rules!$H$22)),0))</f>
        <v/>
      </c>
    </row>
    <row r="364">
      <c r="M364">
        <f>IF(A364="","",IF(LEFT(A364,4)="http",IFERROR(MID(A364,FIND("/",A364,FIND("//",A364)+2),2000),"/"),A364))</f>
        <v/>
      </c>
      <c r="N364">
        <f>IF(M364="","",IFERROR(LEFT(SUBSTITUTE(M364,"#","?"),FIND("?",SUBSTITUTE(M364,"#","?"))-1),M364))</f>
        <v/>
      </c>
      <c r="O364">
        <f>IF(N364="","",LOWER(IF(AND(LEN(N364)&gt;1,RIGHT(N364,1)="/"),LEFT(N364,LEN(N364)-1),N364)))</f>
        <v/>
      </c>
      <c r="P364">
        <f>IF(O364="","",IFERROR(N(INDEX($A364:$K364,1,Rules!$H$20)),0))</f>
        <v/>
      </c>
      <c r="Q364">
        <f>IF(O364="","",IFERROR(P364*N(INDEX($A364:$K364,1,Rules!$H$21)),0))</f>
        <v/>
      </c>
      <c r="R364">
        <f>IF(O364="","",IFERROR(N(INDEX($A364:$K364,1,Rules!$H$22)),0))</f>
        <v/>
      </c>
    </row>
    <row r="365">
      <c r="M365">
        <f>IF(A365="","",IF(LEFT(A365,4)="http",IFERROR(MID(A365,FIND("/",A365,FIND("//",A365)+2),2000),"/"),A365))</f>
        <v/>
      </c>
      <c r="N365">
        <f>IF(M365="","",IFERROR(LEFT(SUBSTITUTE(M365,"#","?"),FIND("?",SUBSTITUTE(M365,"#","?"))-1),M365))</f>
        <v/>
      </c>
      <c r="O365">
        <f>IF(N365="","",LOWER(IF(AND(LEN(N365)&gt;1,RIGHT(N365,1)="/"),LEFT(N365,LEN(N365)-1),N365)))</f>
        <v/>
      </c>
      <c r="P365">
        <f>IF(O365="","",IFERROR(N(INDEX($A365:$K365,1,Rules!$H$20)),0))</f>
        <v/>
      </c>
      <c r="Q365">
        <f>IF(O365="","",IFERROR(P365*N(INDEX($A365:$K365,1,Rules!$H$21)),0))</f>
        <v/>
      </c>
      <c r="R365">
        <f>IF(O365="","",IFERROR(N(INDEX($A365:$K365,1,Rules!$H$22)),0))</f>
        <v/>
      </c>
    </row>
    <row r="366">
      <c r="M366">
        <f>IF(A366="","",IF(LEFT(A366,4)="http",IFERROR(MID(A366,FIND("/",A366,FIND("//",A366)+2),2000),"/"),A366))</f>
        <v/>
      </c>
      <c r="N366">
        <f>IF(M366="","",IFERROR(LEFT(SUBSTITUTE(M366,"#","?"),FIND("?",SUBSTITUTE(M366,"#","?"))-1),M366))</f>
        <v/>
      </c>
      <c r="O366">
        <f>IF(N366="","",LOWER(IF(AND(LEN(N366)&gt;1,RIGHT(N366,1)="/"),LEFT(N366,LEN(N366)-1),N366)))</f>
        <v/>
      </c>
      <c r="P366">
        <f>IF(O366="","",IFERROR(N(INDEX($A366:$K366,1,Rules!$H$20)),0))</f>
        <v/>
      </c>
      <c r="Q366">
        <f>IF(O366="","",IFERROR(P366*N(INDEX($A366:$K366,1,Rules!$H$21)),0))</f>
        <v/>
      </c>
      <c r="R366">
        <f>IF(O366="","",IFERROR(N(INDEX($A366:$K366,1,Rules!$H$22)),0))</f>
        <v/>
      </c>
    </row>
    <row r="367">
      <c r="M367">
        <f>IF(A367="","",IF(LEFT(A367,4)="http",IFERROR(MID(A367,FIND("/",A367,FIND("//",A367)+2),2000),"/"),A367))</f>
        <v/>
      </c>
      <c r="N367">
        <f>IF(M367="","",IFERROR(LEFT(SUBSTITUTE(M367,"#","?"),FIND("?",SUBSTITUTE(M367,"#","?"))-1),M367))</f>
        <v/>
      </c>
      <c r="O367">
        <f>IF(N367="","",LOWER(IF(AND(LEN(N367)&gt;1,RIGHT(N367,1)="/"),LEFT(N367,LEN(N367)-1),N367)))</f>
        <v/>
      </c>
      <c r="P367">
        <f>IF(O367="","",IFERROR(N(INDEX($A367:$K367,1,Rules!$H$20)),0))</f>
        <v/>
      </c>
      <c r="Q367">
        <f>IF(O367="","",IFERROR(P367*N(INDEX($A367:$K367,1,Rules!$H$21)),0))</f>
        <v/>
      </c>
      <c r="R367">
        <f>IF(O367="","",IFERROR(N(INDEX($A367:$K367,1,Rules!$H$22)),0))</f>
        <v/>
      </c>
    </row>
    <row r="368">
      <c r="M368">
        <f>IF(A368="","",IF(LEFT(A368,4)="http",IFERROR(MID(A368,FIND("/",A368,FIND("//",A368)+2),2000),"/"),A368))</f>
        <v/>
      </c>
      <c r="N368">
        <f>IF(M368="","",IFERROR(LEFT(SUBSTITUTE(M368,"#","?"),FIND("?",SUBSTITUTE(M368,"#","?"))-1),M368))</f>
        <v/>
      </c>
      <c r="O368">
        <f>IF(N368="","",LOWER(IF(AND(LEN(N368)&gt;1,RIGHT(N368,1)="/"),LEFT(N368,LEN(N368)-1),N368)))</f>
        <v/>
      </c>
      <c r="P368">
        <f>IF(O368="","",IFERROR(N(INDEX($A368:$K368,1,Rules!$H$20)),0))</f>
        <v/>
      </c>
      <c r="Q368">
        <f>IF(O368="","",IFERROR(P368*N(INDEX($A368:$K368,1,Rules!$H$21)),0))</f>
        <v/>
      </c>
      <c r="R368">
        <f>IF(O368="","",IFERROR(N(INDEX($A368:$K368,1,Rules!$H$22)),0))</f>
        <v/>
      </c>
    </row>
    <row r="369">
      <c r="M369">
        <f>IF(A369="","",IF(LEFT(A369,4)="http",IFERROR(MID(A369,FIND("/",A369,FIND("//",A369)+2),2000),"/"),A369))</f>
        <v/>
      </c>
      <c r="N369">
        <f>IF(M369="","",IFERROR(LEFT(SUBSTITUTE(M369,"#","?"),FIND("?",SUBSTITUTE(M369,"#","?"))-1),M369))</f>
        <v/>
      </c>
      <c r="O369">
        <f>IF(N369="","",LOWER(IF(AND(LEN(N369)&gt;1,RIGHT(N369,1)="/"),LEFT(N369,LEN(N369)-1),N369)))</f>
        <v/>
      </c>
      <c r="P369">
        <f>IF(O369="","",IFERROR(N(INDEX($A369:$K369,1,Rules!$H$20)),0))</f>
        <v/>
      </c>
      <c r="Q369">
        <f>IF(O369="","",IFERROR(P369*N(INDEX($A369:$K369,1,Rules!$H$21)),0))</f>
        <v/>
      </c>
      <c r="R369">
        <f>IF(O369="","",IFERROR(N(INDEX($A369:$K369,1,Rules!$H$22)),0))</f>
        <v/>
      </c>
    </row>
    <row r="370">
      <c r="M370">
        <f>IF(A370="","",IF(LEFT(A370,4)="http",IFERROR(MID(A370,FIND("/",A370,FIND("//",A370)+2),2000),"/"),A370))</f>
        <v/>
      </c>
      <c r="N370">
        <f>IF(M370="","",IFERROR(LEFT(SUBSTITUTE(M370,"#","?"),FIND("?",SUBSTITUTE(M370,"#","?"))-1),M370))</f>
        <v/>
      </c>
      <c r="O370">
        <f>IF(N370="","",LOWER(IF(AND(LEN(N370)&gt;1,RIGHT(N370,1)="/"),LEFT(N370,LEN(N370)-1),N370)))</f>
        <v/>
      </c>
      <c r="P370">
        <f>IF(O370="","",IFERROR(N(INDEX($A370:$K370,1,Rules!$H$20)),0))</f>
        <v/>
      </c>
      <c r="Q370">
        <f>IF(O370="","",IFERROR(P370*N(INDEX($A370:$K370,1,Rules!$H$21)),0))</f>
        <v/>
      </c>
      <c r="R370">
        <f>IF(O370="","",IFERROR(N(INDEX($A370:$K370,1,Rules!$H$22)),0))</f>
        <v/>
      </c>
    </row>
    <row r="371">
      <c r="M371">
        <f>IF(A371="","",IF(LEFT(A371,4)="http",IFERROR(MID(A371,FIND("/",A371,FIND("//",A371)+2),2000),"/"),A371))</f>
        <v/>
      </c>
      <c r="N371">
        <f>IF(M371="","",IFERROR(LEFT(SUBSTITUTE(M371,"#","?"),FIND("?",SUBSTITUTE(M371,"#","?"))-1),M371))</f>
        <v/>
      </c>
      <c r="O371">
        <f>IF(N371="","",LOWER(IF(AND(LEN(N371)&gt;1,RIGHT(N371,1)="/"),LEFT(N371,LEN(N371)-1),N371)))</f>
        <v/>
      </c>
      <c r="P371">
        <f>IF(O371="","",IFERROR(N(INDEX($A371:$K371,1,Rules!$H$20)),0))</f>
        <v/>
      </c>
      <c r="Q371">
        <f>IF(O371="","",IFERROR(P371*N(INDEX($A371:$K371,1,Rules!$H$21)),0))</f>
        <v/>
      </c>
      <c r="R371">
        <f>IF(O371="","",IFERROR(N(INDEX($A371:$K371,1,Rules!$H$22)),0))</f>
        <v/>
      </c>
    </row>
    <row r="372">
      <c r="M372">
        <f>IF(A372="","",IF(LEFT(A372,4)="http",IFERROR(MID(A372,FIND("/",A372,FIND("//",A372)+2),2000),"/"),A372))</f>
        <v/>
      </c>
      <c r="N372">
        <f>IF(M372="","",IFERROR(LEFT(SUBSTITUTE(M372,"#","?"),FIND("?",SUBSTITUTE(M372,"#","?"))-1),M372))</f>
        <v/>
      </c>
      <c r="O372">
        <f>IF(N372="","",LOWER(IF(AND(LEN(N372)&gt;1,RIGHT(N372,1)="/"),LEFT(N372,LEN(N372)-1),N372)))</f>
        <v/>
      </c>
      <c r="P372">
        <f>IF(O372="","",IFERROR(N(INDEX($A372:$K372,1,Rules!$H$20)),0))</f>
        <v/>
      </c>
      <c r="Q372">
        <f>IF(O372="","",IFERROR(P372*N(INDEX($A372:$K372,1,Rules!$H$21)),0))</f>
        <v/>
      </c>
      <c r="R372">
        <f>IF(O372="","",IFERROR(N(INDEX($A372:$K372,1,Rules!$H$22)),0))</f>
        <v/>
      </c>
    </row>
    <row r="373">
      <c r="M373">
        <f>IF(A373="","",IF(LEFT(A373,4)="http",IFERROR(MID(A373,FIND("/",A373,FIND("//",A373)+2),2000),"/"),A373))</f>
        <v/>
      </c>
      <c r="N373">
        <f>IF(M373="","",IFERROR(LEFT(SUBSTITUTE(M373,"#","?"),FIND("?",SUBSTITUTE(M373,"#","?"))-1),M373))</f>
        <v/>
      </c>
      <c r="O373">
        <f>IF(N373="","",LOWER(IF(AND(LEN(N373)&gt;1,RIGHT(N373,1)="/"),LEFT(N373,LEN(N373)-1),N373)))</f>
        <v/>
      </c>
      <c r="P373">
        <f>IF(O373="","",IFERROR(N(INDEX($A373:$K373,1,Rules!$H$20)),0))</f>
        <v/>
      </c>
      <c r="Q373">
        <f>IF(O373="","",IFERROR(P373*N(INDEX($A373:$K373,1,Rules!$H$21)),0))</f>
        <v/>
      </c>
      <c r="R373">
        <f>IF(O373="","",IFERROR(N(INDEX($A373:$K373,1,Rules!$H$22)),0))</f>
        <v/>
      </c>
    </row>
    <row r="374">
      <c r="M374">
        <f>IF(A374="","",IF(LEFT(A374,4)="http",IFERROR(MID(A374,FIND("/",A374,FIND("//",A374)+2),2000),"/"),A374))</f>
        <v/>
      </c>
      <c r="N374">
        <f>IF(M374="","",IFERROR(LEFT(SUBSTITUTE(M374,"#","?"),FIND("?",SUBSTITUTE(M374,"#","?"))-1),M374))</f>
        <v/>
      </c>
      <c r="O374">
        <f>IF(N374="","",LOWER(IF(AND(LEN(N374)&gt;1,RIGHT(N374,1)="/"),LEFT(N374,LEN(N374)-1),N374)))</f>
        <v/>
      </c>
      <c r="P374">
        <f>IF(O374="","",IFERROR(N(INDEX($A374:$K374,1,Rules!$H$20)),0))</f>
        <v/>
      </c>
      <c r="Q374">
        <f>IF(O374="","",IFERROR(P374*N(INDEX($A374:$K374,1,Rules!$H$21)),0))</f>
        <v/>
      </c>
      <c r="R374">
        <f>IF(O374="","",IFERROR(N(INDEX($A374:$K374,1,Rules!$H$22)),0))</f>
        <v/>
      </c>
    </row>
    <row r="375">
      <c r="M375">
        <f>IF(A375="","",IF(LEFT(A375,4)="http",IFERROR(MID(A375,FIND("/",A375,FIND("//",A375)+2),2000),"/"),A375))</f>
        <v/>
      </c>
      <c r="N375">
        <f>IF(M375="","",IFERROR(LEFT(SUBSTITUTE(M375,"#","?"),FIND("?",SUBSTITUTE(M375,"#","?"))-1),M375))</f>
        <v/>
      </c>
      <c r="O375">
        <f>IF(N375="","",LOWER(IF(AND(LEN(N375)&gt;1,RIGHT(N375,1)="/"),LEFT(N375,LEN(N375)-1),N375)))</f>
        <v/>
      </c>
      <c r="P375">
        <f>IF(O375="","",IFERROR(N(INDEX($A375:$K375,1,Rules!$H$20)),0))</f>
        <v/>
      </c>
      <c r="Q375">
        <f>IF(O375="","",IFERROR(P375*N(INDEX($A375:$K375,1,Rules!$H$21)),0))</f>
        <v/>
      </c>
      <c r="R375">
        <f>IF(O375="","",IFERROR(N(INDEX($A375:$K375,1,Rules!$H$22)),0))</f>
        <v/>
      </c>
    </row>
    <row r="376">
      <c r="M376">
        <f>IF(A376="","",IF(LEFT(A376,4)="http",IFERROR(MID(A376,FIND("/",A376,FIND("//",A376)+2),2000),"/"),A376))</f>
        <v/>
      </c>
      <c r="N376">
        <f>IF(M376="","",IFERROR(LEFT(SUBSTITUTE(M376,"#","?"),FIND("?",SUBSTITUTE(M376,"#","?"))-1),M376))</f>
        <v/>
      </c>
      <c r="O376">
        <f>IF(N376="","",LOWER(IF(AND(LEN(N376)&gt;1,RIGHT(N376,1)="/"),LEFT(N376,LEN(N376)-1),N376)))</f>
        <v/>
      </c>
      <c r="P376">
        <f>IF(O376="","",IFERROR(N(INDEX($A376:$K376,1,Rules!$H$20)),0))</f>
        <v/>
      </c>
      <c r="Q376">
        <f>IF(O376="","",IFERROR(P376*N(INDEX($A376:$K376,1,Rules!$H$21)),0))</f>
        <v/>
      </c>
      <c r="R376">
        <f>IF(O376="","",IFERROR(N(INDEX($A376:$K376,1,Rules!$H$22)),0))</f>
        <v/>
      </c>
    </row>
    <row r="377">
      <c r="M377">
        <f>IF(A377="","",IF(LEFT(A377,4)="http",IFERROR(MID(A377,FIND("/",A377,FIND("//",A377)+2),2000),"/"),A377))</f>
        <v/>
      </c>
      <c r="N377">
        <f>IF(M377="","",IFERROR(LEFT(SUBSTITUTE(M377,"#","?"),FIND("?",SUBSTITUTE(M377,"#","?"))-1),M377))</f>
        <v/>
      </c>
      <c r="O377">
        <f>IF(N377="","",LOWER(IF(AND(LEN(N377)&gt;1,RIGHT(N377,1)="/"),LEFT(N377,LEN(N377)-1),N377)))</f>
        <v/>
      </c>
      <c r="P377">
        <f>IF(O377="","",IFERROR(N(INDEX($A377:$K377,1,Rules!$H$20)),0))</f>
        <v/>
      </c>
      <c r="Q377">
        <f>IF(O377="","",IFERROR(P377*N(INDEX($A377:$K377,1,Rules!$H$21)),0))</f>
        <v/>
      </c>
      <c r="R377">
        <f>IF(O377="","",IFERROR(N(INDEX($A377:$K377,1,Rules!$H$22)),0))</f>
        <v/>
      </c>
    </row>
    <row r="378">
      <c r="M378">
        <f>IF(A378="","",IF(LEFT(A378,4)="http",IFERROR(MID(A378,FIND("/",A378,FIND("//",A378)+2),2000),"/"),A378))</f>
        <v/>
      </c>
      <c r="N378">
        <f>IF(M378="","",IFERROR(LEFT(SUBSTITUTE(M378,"#","?"),FIND("?",SUBSTITUTE(M378,"#","?"))-1),M378))</f>
        <v/>
      </c>
      <c r="O378">
        <f>IF(N378="","",LOWER(IF(AND(LEN(N378)&gt;1,RIGHT(N378,1)="/"),LEFT(N378,LEN(N378)-1),N378)))</f>
        <v/>
      </c>
      <c r="P378">
        <f>IF(O378="","",IFERROR(N(INDEX($A378:$K378,1,Rules!$H$20)),0))</f>
        <v/>
      </c>
      <c r="Q378">
        <f>IF(O378="","",IFERROR(P378*N(INDEX($A378:$K378,1,Rules!$H$21)),0))</f>
        <v/>
      </c>
      <c r="R378">
        <f>IF(O378="","",IFERROR(N(INDEX($A378:$K378,1,Rules!$H$22)),0))</f>
        <v/>
      </c>
    </row>
    <row r="379">
      <c r="M379">
        <f>IF(A379="","",IF(LEFT(A379,4)="http",IFERROR(MID(A379,FIND("/",A379,FIND("//",A379)+2),2000),"/"),A379))</f>
        <v/>
      </c>
      <c r="N379">
        <f>IF(M379="","",IFERROR(LEFT(SUBSTITUTE(M379,"#","?"),FIND("?",SUBSTITUTE(M379,"#","?"))-1),M379))</f>
        <v/>
      </c>
      <c r="O379">
        <f>IF(N379="","",LOWER(IF(AND(LEN(N379)&gt;1,RIGHT(N379,1)="/"),LEFT(N379,LEN(N379)-1),N379)))</f>
        <v/>
      </c>
      <c r="P379">
        <f>IF(O379="","",IFERROR(N(INDEX($A379:$K379,1,Rules!$H$20)),0))</f>
        <v/>
      </c>
      <c r="Q379">
        <f>IF(O379="","",IFERROR(P379*N(INDEX($A379:$K379,1,Rules!$H$21)),0))</f>
        <v/>
      </c>
      <c r="R379">
        <f>IF(O379="","",IFERROR(N(INDEX($A379:$K379,1,Rules!$H$22)),0))</f>
        <v/>
      </c>
    </row>
    <row r="380">
      <c r="M380">
        <f>IF(A380="","",IF(LEFT(A380,4)="http",IFERROR(MID(A380,FIND("/",A380,FIND("//",A380)+2),2000),"/"),A380))</f>
        <v/>
      </c>
      <c r="N380">
        <f>IF(M380="","",IFERROR(LEFT(SUBSTITUTE(M380,"#","?"),FIND("?",SUBSTITUTE(M380,"#","?"))-1),M380))</f>
        <v/>
      </c>
      <c r="O380">
        <f>IF(N380="","",LOWER(IF(AND(LEN(N380)&gt;1,RIGHT(N380,1)="/"),LEFT(N380,LEN(N380)-1),N380)))</f>
        <v/>
      </c>
      <c r="P380">
        <f>IF(O380="","",IFERROR(N(INDEX($A380:$K380,1,Rules!$H$20)),0))</f>
        <v/>
      </c>
      <c r="Q380">
        <f>IF(O380="","",IFERROR(P380*N(INDEX($A380:$K380,1,Rules!$H$21)),0))</f>
        <v/>
      </c>
      <c r="R380">
        <f>IF(O380="","",IFERROR(N(INDEX($A380:$K380,1,Rules!$H$22)),0))</f>
        <v/>
      </c>
    </row>
    <row r="381">
      <c r="M381">
        <f>IF(A381="","",IF(LEFT(A381,4)="http",IFERROR(MID(A381,FIND("/",A381,FIND("//",A381)+2),2000),"/"),A381))</f>
        <v/>
      </c>
      <c r="N381">
        <f>IF(M381="","",IFERROR(LEFT(SUBSTITUTE(M381,"#","?"),FIND("?",SUBSTITUTE(M381,"#","?"))-1),M381))</f>
        <v/>
      </c>
      <c r="O381">
        <f>IF(N381="","",LOWER(IF(AND(LEN(N381)&gt;1,RIGHT(N381,1)="/"),LEFT(N381,LEN(N381)-1),N381)))</f>
        <v/>
      </c>
      <c r="P381">
        <f>IF(O381="","",IFERROR(N(INDEX($A381:$K381,1,Rules!$H$20)),0))</f>
        <v/>
      </c>
      <c r="Q381">
        <f>IF(O381="","",IFERROR(P381*N(INDEX($A381:$K381,1,Rules!$H$21)),0))</f>
        <v/>
      </c>
      <c r="R381">
        <f>IF(O381="","",IFERROR(N(INDEX($A381:$K381,1,Rules!$H$22)),0))</f>
        <v/>
      </c>
    </row>
    <row r="382">
      <c r="M382">
        <f>IF(A382="","",IF(LEFT(A382,4)="http",IFERROR(MID(A382,FIND("/",A382,FIND("//",A382)+2),2000),"/"),A382))</f>
        <v/>
      </c>
      <c r="N382">
        <f>IF(M382="","",IFERROR(LEFT(SUBSTITUTE(M382,"#","?"),FIND("?",SUBSTITUTE(M382,"#","?"))-1),M382))</f>
        <v/>
      </c>
      <c r="O382">
        <f>IF(N382="","",LOWER(IF(AND(LEN(N382)&gt;1,RIGHT(N382,1)="/"),LEFT(N382,LEN(N382)-1),N382)))</f>
        <v/>
      </c>
      <c r="P382">
        <f>IF(O382="","",IFERROR(N(INDEX($A382:$K382,1,Rules!$H$20)),0))</f>
        <v/>
      </c>
      <c r="Q382">
        <f>IF(O382="","",IFERROR(P382*N(INDEX($A382:$K382,1,Rules!$H$21)),0))</f>
        <v/>
      </c>
      <c r="R382">
        <f>IF(O382="","",IFERROR(N(INDEX($A382:$K382,1,Rules!$H$22)),0))</f>
        <v/>
      </c>
    </row>
    <row r="383">
      <c r="M383">
        <f>IF(A383="","",IF(LEFT(A383,4)="http",IFERROR(MID(A383,FIND("/",A383,FIND("//",A383)+2),2000),"/"),A383))</f>
        <v/>
      </c>
      <c r="N383">
        <f>IF(M383="","",IFERROR(LEFT(SUBSTITUTE(M383,"#","?"),FIND("?",SUBSTITUTE(M383,"#","?"))-1),M383))</f>
        <v/>
      </c>
      <c r="O383">
        <f>IF(N383="","",LOWER(IF(AND(LEN(N383)&gt;1,RIGHT(N383,1)="/"),LEFT(N383,LEN(N383)-1),N383)))</f>
        <v/>
      </c>
      <c r="P383">
        <f>IF(O383="","",IFERROR(N(INDEX($A383:$K383,1,Rules!$H$20)),0))</f>
        <v/>
      </c>
      <c r="Q383">
        <f>IF(O383="","",IFERROR(P383*N(INDEX($A383:$K383,1,Rules!$H$21)),0))</f>
        <v/>
      </c>
      <c r="R383">
        <f>IF(O383="","",IFERROR(N(INDEX($A383:$K383,1,Rules!$H$22)),0))</f>
        <v/>
      </c>
    </row>
    <row r="384">
      <c r="M384">
        <f>IF(A384="","",IF(LEFT(A384,4)="http",IFERROR(MID(A384,FIND("/",A384,FIND("//",A384)+2),2000),"/"),A384))</f>
        <v/>
      </c>
      <c r="N384">
        <f>IF(M384="","",IFERROR(LEFT(SUBSTITUTE(M384,"#","?"),FIND("?",SUBSTITUTE(M384,"#","?"))-1),M384))</f>
        <v/>
      </c>
      <c r="O384">
        <f>IF(N384="","",LOWER(IF(AND(LEN(N384)&gt;1,RIGHT(N384,1)="/"),LEFT(N384,LEN(N384)-1),N384)))</f>
        <v/>
      </c>
      <c r="P384">
        <f>IF(O384="","",IFERROR(N(INDEX($A384:$K384,1,Rules!$H$20)),0))</f>
        <v/>
      </c>
      <c r="Q384">
        <f>IF(O384="","",IFERROR(P384*N(INDEX($A384:$K384,1,Rules!$H$21)),0))</f>
        <v/>
      </c>
      <c r="R384">
        <f>IF(O384="","",IFERROR(N(INDEX($A384:$K384,1,Rules!$H$22)),0))</f>
        <v/>
      </c>
    </row>
    <row r="385">
      <c r="M385">
        <f>IF(A385="","",IF(LEFT(A385,4)="http",IFERROR(MID(A385,FIND("/",A385,FIND("//",A385)+2),2000),"/"),A385))</f>
        <v/>
      </c>
      <c r="N385">
        <f>IF(M385="","",IFERROR(LEFT(SUBSTITUTE(M385,"#","?"),FIND("?",SUBSTITUTE(M385,"#","?"))-1),M385))</f>
        <v/>
      </c>
      <c r="O385">
        <f>IF(N385="","",LOWER(IF(AND(LEN(N385)&gt;1,RIGHT(N385,1)="/"),LEFT(N385,LEN(N385)-1),N385)))</f>
        <v/>
      </c>
      <c r="P385">
        <f>IF(O385="","",IFERROR(N(INDEX($A385:$K385,1,Rules!$H$20)),0))</f>
        <v/>
      </c>
      <c r="Q385">
        <f>IF(O385="","",IFERROR(P385*N(INDEX($A385:$K385,1,Rules!$H$21)),0))</f>
        <v/>
      </c>
      <c r="R385">
        <f>IF(O385="","",IFERROR(N(INDEX($A385:$K385,1,Rules!$H$22)),0))</f>
        <v/>
      </c>
    </row>
    <row r="386">
      <c r="M386">
        <f>IF(A386="","",IF(LEFT(A386,4)="http",IFERROR(MID(A386,FIND("/",A386,FIND("//",A386)+2),2000),"/"),A386))</f>
        <v/>
      </c>
      <c r="N386">
        <f>IF(M386="","",IFERROR(LEFT(SUBSTITUTE(M386,"#","?"),FIND("?",SUBSTITUTE(M386,"#","?"))-1),M386))</f>
        <v/>
      </c>
      <c r="O386">
        <f>IF(N386="","",LOWER(IF(AND(LEN(N386)&gt;1,RIGHT(N386,1)="/"),LEFT(N386,LEN(N386)-1),N386)))</f>
        <v/>
      </c>
      <c r="P386">
        <f>IF(O386="","",IFERROR(N(INDEX($A386:$K386,1,Rules!$H$20)),0))</f>
        <v/>
      </c>
      <c r="Q386">
        <f>IF(O386="","",IFERROR(P386*N(INDEX($A386:$K386,1,Rules!$H$21)),0))</f>
        <v/>
      </c>
      <c r="R386">
        <f>IF(O386="","",IFERROR(N(INDEX($A386:$K386,1,Rules!$H$22)),0))</f>
        <v/>
      </c>
    </row>
    <row r="387">
      <c r="M387">
        <f>IF(A387="","",IF(LEFT(A387,4)="http",IFERROR(MID(A387,FIND("/",A387,FIND("//",A387)+2),2000),"/"),A387))</f>
        <v/>
      </c>
      <c r="N387">
        <f>IF(M387="","",IFERROR(LEFT(SUBSTITUTE(M387,"#","?"),FIND("?",SUBSTITUTE(M387,"#","?"))-1),M387))</f>
        <v/>
      </c>
      <c r="O387">
        <f>IF(N387="","",LOWER(IF(AND(LEN(N387)&gt;1,RIGHT(N387,1)="/"),LEFT(N387,LEN(N387)-1),N387)))</f>
        <v/>
      </c>
      <c r="P387">
        <f>IF(O387="","",IFERROR(N(INDEX($A387:$K387,1,Rules!$H$20)),0))</f>
        <v/>
      </c>
      <c r="Q387">
        <f>IF(O387="","",IFERROR(P387*N(INDEX($A387:$K387,1,Rules!$H$21)),0))</f>
        <v/>
      </c>
      <c r="R387">
        <f>IF(O387="","",IFERROR(N(INDEX($A387:$K387,1,Rules!$H$22)),0))</f>
        <v/>
      </c>
    </row>
    <row r="388">
      <c r="M388">
        <f>IF(A388="","",IF(LEFT(A388,4)="http",IFERROR(MID(A388,FIND("/",A388,FIND("//",A388)+2),2000),"/"),A388))</f>
        <v/>
      </c>
      <c r="N388">
        <f>IF(M388="","",IFERROR(LEFT(SUBSTITUTE(M388,"#","?"),FIND("?",SUBSTITUTE(M388,"#","?"))-1),M388))</f>
        <v/>
      </c>
      <c r="O388">
        <f>IF(N388="","",LOWER(IF(AND(LEN(N388)&gt;1,RIGHT(N388,1)="/"),LEFT(N388,LEN(N388)-1),N388)))</f>
        <v/>
      </c>
      <c r="P388">
        <f>IF(O388="","",IFERROR(N(INDEX($A388:$K388,1,Rules!$H$20)),0))</f>
        <v/>
      </c>
      <c r="Q388">
        <f>IF(O388="","",IFERROR(P388*N(INDEX($A388:$K388,1,Rules!$H$21)),0))</f>
        <v/>
      </c>
      <c r="R388">
        <f>IF(O388="","",IFERROR(N(INDEX($A388:$K388,1,Rules!$H$22)),0))</f>
        <v/>
      </c>
    </row>
    <row r="389">
      <c r="M389">
        <f>IF(A389="","",IF(LEFT(A389,4)="http",IFERROR(MID(A389,FIND("/",A389,FIND("//",A389)+2),2000),"/"),A389))</f>
        <v/>
      </c>
      <c r="N389">
        <f>IF(M389="","",IFERROR(LEFT(SUBSTITUTE(M389,"#","?"),FIND("?",SUBSTITUTE(M389,"#","?"))-1),M389))</f>
        <v/>
      </c>
      <c r="O389">
        <f>IF(N389="","",LOWER(IF(AND(LEN(N389)&gt;1,RIGHT(N389,1)="/"),LEFT(N389,LEN(N389)-1),N389)))</f>
        <v/>
      </c>
      <c r="P389">
        <f>IF(O389="","",IFERROR(N(INDEX($A389:$K389,1,Rules!$H$20)),0))</f>
        <v/>
      </c>
      <c r="Q389">
        <f>IF(O389="","",IFERROR(P389*N(INDEX($A389:$K389,1,Rules!$H$21)),0))</f>
        <v/>
      </c>
      <c r="R389">
        <f>IF(O389="","",IFERROR(N(INDEX($A389:$K389,1,Rules!$H$22)),0))</f>
        <v/>
      </c>
    </row>
    <row r="390">
      <c r="M390">
        <f>IF(A390="","",IF(LEFT(A390,4)="http",IFERROR(MID(A390,FIND("/",A390,FIND("//",A390)+2),2000),"/"),A390))</f>
        <v/>
      </c>
      <c r="N390">
        <f>IF(M390="","",IFERROR(LEFT(SUBSTITUTE(M390,"#","?"),FIND("?",SUBSTITUTE(M390,"#","?"))-1),M390))</f>
        <v/>
      </c>
      <c r="O390">
        <f>IF(N390="","",LOWER(IF(AND(LEN(N390)&gt;1,RIGHT(N390,1)="/"),LEFT(N390,LEN(N390)-1),N390)))</f>
        <v/>
      </c>
      <c r="P390">
        <f>IF(O390="","",IFERROR(N(INDEX($A390:$K390,1,Rules!$H$20)),0))</f>
        <v/>
      </c>
      <c r="Q390">
        <f>IF(O390="","",IFERROR(P390*N(INDEX($A390:$K390,1,Rules!$H$21)),0))</f>
        <v/>
      </c>
      <c r="R390">
        <f>IF(O390="","",IFERROR(N(INDEX($A390:$K390,1,Rules!$H$22)),0))</f>
        <v/>
      </c>
    </row>
    <row r="391">
      <c r="M391">
        <f>IF(A391="","",IF(LEFT(A391,4)="http",IFERROR(MID(A391,FIND("/",A391,FIND("//",A391)+2),2000),"/"),A391))</f>
        <v/>
      </c>
      <c r="N391">
        <f>IF(M391="","",IFERROR(LEFT(SUBSTITUTE(M391,"#","?"),FIND("?",SUBSTITUTE(M391,"#","?"))-1),M391))</f>
        <v/>
      </c>
      <c r="O391">
        <f>IF(N391="","",LOWER(IF(AND(LEN(N391)&gt;1,RIGHT(N391,1)="/"),LEFT(N391,LEN(N391)-1),N391)))</f>
        <v/>
      </c>
      <c r="P391">
        <f>IF(O391="","",IFERROR(N(INDEX($A391:$K391,1,Rules!$H$20)),0))</f>
        <v/>
      </c>
      <c r="Q391">
        <f>IF(O391="","",IFERROR(P391*N(INDEX($A391:$K391,1,Rules!$H$21)),0))</f>
        <v/>
      </c>
      <c r="R391">
        <f>IF(O391="","",IFERROR(N(INDEX($A391:$K391,1,Rules!$H$22)),0))</f>
        <v/>
      </c>
    </row>
    <row r="392">
      <c r="M392">
        <f>IF(A392="","",IF(LEFT(A392,4)="http",IFERROR(MID(A392,FIND("/",A392,FIND("//",A392)+2),2000),"/"),A392))</f>
        <v/>
      </c>
      <c r="N392">
        <f>IF(M392="","",IFERROR(LEFT(SUBSTITUTE(M392,"#","?"),FIND("?",SUBSTITUTE(M392,"#","?"))-1),M392))</f>
        <v/>
      </c>
      <c r="O392">
        <f>IF(N392="","",LOWER(IF(AND(LEN(N392)&gt;1,RIGHT(N392,1)="/"),LEFT(N392,LEN(N392)-1),N392)))</f>
        <v/>
      </c>
      <c r="P392">
        <f>IF(O392="","",IFERROR(N(INDEX($A392:$K392,1,Rules!$H$20)),0))</f>
        <v/>
      </c>
      <c r="Q392">
        <f>IF(O392="","",IFERROR(P392*N(INDEX($A392:$K392,1,Rules!$H$21)),0))</f>
        <v/>
      </c>
      <c r="R392">
        <f>IF(O392="","",IFERROR(N(INDEX($A392:$K392,1,Rules!$H$22)),0))</f>
        <v/>
      </c>
    </row>
    <row r="393">
      <c r="M393">
        <f>IF(A393="","",IF(LEFT(A393,4)="http",IFERROR(MID(A393,FIND("/",A393,FIND("//",A393)+2),2000),"/"),A393))</f>
        <v/>
      </c>
      <c r="N393">
        <f>IF(M393="","",IFERROR(LEFT(SUBSTITUTE(M393,"#","?"),FIND("?",SUBSTITUTE(M393,"#","?"))-1),M393))</f>
        <v/>
      </c>
      <c r="O393">
        <f>IF(N393="","",LOWER(IF(AND(LEN(N393)&gt;1,RIGHT(N393,1)="/"),LEFT(N393,LEN(N393)-1),N393)))</f>
        <v/>
      </c>
      <c r="P393">
        <f>IF(O393="","",IFERROR(N(INDEX($A393:$K393,1,Rules!$H$20)),0))</f>
        <v/>
      </c>
      <c r="Q393">
        <f>IF(O393="","",IFERROR(P393*N(INDEX($A393:$K393,1,Rules!$H$21)),0))</f>
        <v/>
      </c>
      <c r="R393">
        <f>IF(O393="","",IFERROR(N(INDEX($A393:$K393,1,Rules!$H$22)),0))</f>
        <v/>
      </c>
    </row>
    <row r="394">
      <c r="M394">
        <f>IF(A394="","",IF(LEFT(A394,4)="http",IFERROR(MID(A394,FIND("/",A394,FIND("//",A394)+2),2000),"/"),A394))</f>
        <v/>
      </c>
      <c r="N394">
        <f>IF(M394="","",IFERROR(LEFT(SUBSTITUTE(M394,"#","?"),FIND("?",SUBSTITUTE(M394,"#","?"))-1),M394))</f>
        <v/>
      </c>
      <c r="O394">
        <f>IF(N394="","",LOWER(IF(AND(LEN(N394)&gt;1,RIGHT(N394,1)="/"),LEFT(N394,LEN(N394)-1),N394)))</f>
        <v/>
      </c>
      <c r="P394">
        <f>IF(O394="","",IFERROR(N(INDEX($A394:$K394,1,Rules!$H$20)),0))</f>
        <v/>
      </c>
      <c r="Q394">
        <f>IF(O394="","",IFERROR(P394*N(INDEX($A394:$K394,1,Rules!$H$21)),0))</f>
        <v/>
      </c>
      <c r="R394">
        <f>IF(O394="","",IFERROR(N(INDEX($A394:$K394,1,Rules!$H$22)),0))</f>
        <v/>
      </c>
    </row>
    <row r="395">
      <c r="M395">
        <f>IF(A395="","",IF(LEFT(A395,4)="http",IFERROR(MID(A395,FIND("/",A395,FIND("//",A395)+2),2000),"/"),A395))</f>
        <v/>
      </c>
      <c r="N395">
        <f>IF(M395="","",IFERROR(LEFT(SUBSTITUTE(M395,"#","?"),FIND("?",SUBSTITUTE(M395,"#","?"))-1),M395))</f>
        <v/>
      </c>
      <c r="O395">
        <f>IF(N395="","",LOWER(IF(AND(LEN(N395)&gt;1,RIGHT(N395,1)="/"),LEFT(N395,LEN(N395)-1),N395)))</f>
        <v/>
      </c>
      <c r="P395">
        <f>IF(O395="","",IFERROR(N(INDEX($A395:$K395,1,Rules!$H$20)),0))</f>
        <v/>
      </c>
      <c r="Q395">
        <f>IF(O395="","",IFERROR(P395*N(INDEX($A395:$K395,1,Rules!$H$21)),0))</f>
        <v/>
      </c>
      <c r="R395">
        <f>IF(O395="","",IFERROR(N(INDEX($A395:$K395,1,Rules!$H$22)),0))</f>
        <v/>
      </c>
    </row>
    <row r="396">
      <c r="M396">
        <f>IF(A396="","",IF(LEFT(A396,4)="http",IFERROR(MID(A396,FIND("/",A396,FIND("//",A396)+2),2000),"/"),A396))</f>
        <v/>
      </c>
      <c r="N396">
        <f>IF(M396="","",IFERROR(LEFT(SUBSTITUTE(M396,"#","?"),FIND("?",SUBSTITUTE(M396,"#","?"))-1),M396))</f>
        <v/>
      </c>
      <c r="O396">
        <f>IF(N396="","",LOWER(IF(AND(LEN(N396)&gt;1,RIGHT(N396,1)="/"),LEFT(N396,LEN(N396)-1),N396)))</f>
        <v/>
      </c>
      <c r="P396">
        <f>IF(O396="","",IFERROR(N(INDEX($A396:$K396,1,Rules!$H$20)),0))</f>
        <v/>
      </c>
      <c r="Q396">
        <f>IF(O396="","",IFERROR(P396*N(INDEX($A396:$K396,1,Rules!$H$21)),0))</f>
        <v/>
      </c>
      <c r="R396">
        <f>IF(O396="","",IFERROR(N(INDEX($A396:$K396,1,Rules!$H$22)),0))</f>
        <v/>
      </c>
    </row>
    <row r="397">
      <c r="M397">
        <f>IF(A397="","",IF(LEFT(A397,4)="http",IFERROR(MID(A397,FIND("/",A397,FIND("//",A397)+2),2000),"/"),A397))</f>
        <v/>
      </c>
      <c r="N397">
        <f>IF(M397="","",IFERROR(LEFT(SUBSTITUTE(M397,"#","?"),FIND("?",SUBSTITUTE(M397,"#","?"))-1),M397))</f>
        <v/>
      </c>
      <c r="O397">
        <f>IF(N397="","",LOWER(IF(AND(LEN(N397)&gt;1,RIGHT(N397,1)="/"),LEFT(N397,LEN(N397)-1),N397)))</f>
        <v/>
      </c>
      <c r="P397">
        <f>IF(O397="","",IFERROR(N(INDEX($A397:$K397,1,Rules!$H$20)),0))</f>
        <v/>
      </c>
      <c r="Q397">
        <f>IF(O397="","",IFERROR(P397*N(INDEX($A397:$K397,1,Rules!$H$21)),0))</f>
        <v/>
      </c>
      <c r="R397">
        <f>IF(O397="","",IFERROR(N(INDEX($A397:$K397,1,Rules!$H$22)),0))</f>
        <v/>
      </c>
    </row>
    <row r="398">
      <c r="M398">
        <f>IF(A398="","",IF(LEFT(A398,4)="http",IFERROR(MID(A398,FIND("/",A398,FIND("//",A398)+2),2000),"/"),A398))</f>
        <v/>
      </c>
      <c r="N398">
        <f>IF(M398="","",IFERROR(LEFT(SUBSTITUTE(M398,"#","?"),FIND("?",SUBSTITUTE(M398,"#","?"))-1),M398))</f>
        <v/>
      </c>
      <c r="O398">
        <f>IF(N398="","",LOWER(IF(AND(LEN(N398)&gt;1,RIGHT(N398,1)="/"),LEFT(N398,LEN(N398)-1),N398)))</f>
        <v/>
      </c>
      <c r="P398">
        <f>IF(O398="","",IFERROR(N(INDEX($A398:$K398,1,Rules!$H$20)),0))</f>
        <v/>
      </c>
      <c r="Q398">
        <f>IF(O398="","",IFERROR(P398*N(INDEX($A398:$K398,1,Rules!$H$21)),0))</f>
        <v/>
      </c>
      <c r="R398">
        <f>IF(O398="","",IFERROR(N(INDEX($A398:$K398,1,Rules!$H$22)),0))</f>
        <v/>
      </c>
    </row>
    <row r="399">
      <c r="M399">
        <f>IF(A399="","",IF(LEFT(A399,4)="http",IFERROR(MID(A399,FIND("/",A399,FIND("//",A399)+2),2000),"/"),A399))</f>
        <v/>
      </c>
      <c r="N399">
        <f>IF(M399="","",IFERROR(LEFT(SUBSTITUTE(M399,"#","?"),FIND("?",SUBSTITUTE(M399,"#","?"))-1),M399))</f>
        <v/>
      </c>
      <c r="O399">
        <f>IF(N399="","",LOWER(IF(AND(LEN(N399)&gt;1,RIGHT(N399,1)="/"),LEFT(N399,LEN(N399)-1),N399)))</f>
        <v/>
      </c>
      <c r="P399">
        <f>IF(O399="","",IFERROR(N(INDEX($A399:$K399,1,Rules!$H$20)),0))</f>
        <v/>
      </c>
      <c r="Q399">
        <f>IF(O399="","",IFERROR(P399*N(INDEX($A399:$K399,1,Rules!$H$21)),0))</f>
        <v/>
      </c>
      <c r="R399">
        <f>IF(O399="","",IFERROR(N(INDEX($A399:$K399,1,Rules!$H$22)),0))</f>
        <v/>
      </c>
    </row>
    <row r="400">
      <c r="M400">
        <f>IF(A400="","",IF(LEFT(A400,4)="http",IFERROR(MID(A400,FIND("/",A400,FIND("//",A400)+2),2000),"/"),A400))</f>
        <v/>
      </c>
      <c r="N400">
        <f>IF(M400="","",IFERROR(LEFT(SUBSTITUTE(M400,"#","?"),FIND("?",SUBSTITUTE(M400,"#","?"))-1),M400))</f>
        <v/>
      </c>
      <c r="O400">
        <f>IF(N400="","",LOWER(IF(AND(LEN(N400)&gt;1,RIGHT(N400,1)="/"),LEFT(N400,LEN(N400)-1),N400)))</f>
        <v/>
      </c>
      <c r="P400">
        <f>IF(O400="","",IFERROR(N(INDEX($A400:$K400,1,Rules!$H$20)),0))</f>
        <v/>
      </c>
      <c r="Q400">
        <f>IF(O400="","",IFERROR(P400*N(INDEX($A400:$K400,1,Rules!$H$21)),0))</f>
        <v/>
      </c>
      <c r="R400">
        <f>IF(O400="","",IFERROR(N(INDEX($A400:$K400,1,Rules!$H$22)),0))</f>
        <v/>
      </c>
    </row>
    <row r="401">
      <c r="M401">
        <f>IF(A401="","",IF(LEFT(A401,4)="http",IFERROR(MID(A401,FIND("/",A401,FIND("//",A401)+2),2000),"/"),A401))</f>
        <v/>
      </c>
      <c r="N401">
        <f>IF(M401="","",IFERROR(LEFT(SUBSTITUTE(M401,"#","?"),FIND("?",SUBSTITUTE(M401,"#","?"))-1),M401))</f>
        <v/>
      </c>
      <c r="O401">
        <f>IF(N401="","",LOWER(IF(AND(LEN(N401)&gt;1,RIGHT(N401,1)="/"),LEFT(N401,LEN(N401)-1),N401)))</f>
        <v/>
      </c>
      <c r="P401">
        <f>IF(O401="","",IFERROR(N(INDEX($A401:$K401,1,Rules!$H$20)),0))</f>
        <v/>
      </c>
      <c r="Q401">
        <f>IF(O401="","",IFERROR(P401*N(INDEX($A401:$K401,1,Rules!$H$21)),0))</f>
        <v/>
      </c>
      <c r="R401">
        <f>IF(O401="","",IFERROR(N(INDEX($A401:$K401,1,Rules!$H$22)),0))</f>
        <v/>
      </c>
    </row>
    <row r="402">
      <c r="M402">
        <f>IF(A402="","",IF(LEFT(A402,4)="http",IFERROR(MID(A402,FIND("/",A402,FIND("//",A402)+2),2000),"/"),A402))</f>
        <v/>
      </c>
      <c r="N402">
        <f>IF(M402="","",IFERROR(LEFT(SUBSTITUTE(M402,"#","?"),FIND("?",SUBSTITUTE(M402,"#","?"))-1),M402))</f>
        <v/>
      </c>
      <c r="O402">
        <f>IF(N402="","",LOWER(IF(AND(LEN(N402)&gt;1,RIGHT(N402,1)="/"),LEFT(N402,LEN(N402)-1),N402)))</f>
        <v/>
      </c>
      <c r="P402">
        <f>IF(O402="","",IFERROR(N(INDEX($A402:$K402,1,Rules!$H$20)),0))</f>
        <v/>
      </c>
      <c r="Q402">
        <f>IF(O402="","",IFERROR(P402*N(INDEX($A402:$K402,1,Rules!$H$21)),0))</f>
        <v/>
      </c>
      <c r="R402">
        <f>IF(O402="","",IFERROR(N(INDEX($A402:$K402,1,Rules!$H$22)),0))</f>
        <v/>
      </c>
    </row>
    <row r="403">
      <c r="M403">
        <f>IF(A403="","",IF(LEFT(A403,4)="http",IFERROR(MID(A403,FIND("/",A403,FIND("//",A403)+2),2000),"/"),A403))</f>
        <v/>
      </c>
      <c r="N403">
        <f>IF(M403="","",IFERROR(LEFT(SUBSTITUTE(M403,"#","?"),FIND("?",SUBSTITUTE(M403,"#","?"))-1),M403))</f>
        <v/>
      </c>
      <c r="O403">
        <f>IF(N403="","",LOWER(IF(AND(LEN(N403)&gt;1,RIGHT(N403,1)="/"),LEFT(N403,LEN(N403)-1),N403)))</f>
        <v/>
      </c>
      <c r="P403">
        <f>IF(O403="","",IFERROR(N(INDEX($A403:$K403,1,Rules!$H$20)),0))</f>
        <v/>
      </c>
      <c r="Q403">
        <f>IF(O403="","",IFERROR(P403*N(INDEX($A403:$K403,1,Rules!$H$21)),0))</f>
        <v/>
      </c>
      <c r="R403">
        <f>IF(O403="","",IFERROR(N(INDEX($A403:$K403,1,Rules!$H$22)),0))</f>
        <v/>
      </c>
    </row>
    <row r="404">
      <c r="M404">
        <f>IF(A404="","",IF(LEFT(A404,4)="http",IFERROR(MID(A404,FIND("/",A404,FIND("//",A404)+2),2000),"/"),A404))</f>
        <v/>
      </c>
      <c r="N404">
        <f>IF(M404="","",IFERROR(LEFT(SUBSTITUTE(M404,"#","?"),FIND("?",SUBSTITUTE(M404,"#","?"))-1),M404))</f>
        <v/>
      </c>
      <c r="O404">
        <f>IF(N404="","",LOWER(IF(AND(LEN(N404)&gt;1,RIGHT(N404,1)="/"),LEFT(N404,LEN(N404)-1),N404)))</f>
        <v/>
      </c>
      <c r="P404">
        <f>IF(O404="","",IFERROR(N(INDEX($A404:$K404,1,Rules!$H$20)),0))</f>
        <v/>
      </c>
      <c r="Q404">
        <f>IF(O404="","",IFERROR(P404*N(INDEX($A404:$K404,1,Rules!$H$21)),0))</f>
        <v/>
      </c>
      <c r="R404">
        <f>IF(O404="","",IFERROR(N(INDEX($A404:$K404,1,Rules!$H$22)),0))</f>
        <v/>
      </c>
    </row>
    <row r="405">
      <c r="M405">
        <f>IF(A405="","",IF(LEFT(A405,4)="http",IFERROR(MID(A405,FIND("/",A405,FIND("//",A405)+2),2000),"/"),A405))</f>
        <v/>
      </c>
      <c r="N405">
        <f>IF(M405="","",IFERROR(LEFT(SUBSTITUTE(M405,"#","?"),FIND("?",SUBSTITUTE(M405,"#","?"))-1),M405))</f>
        <v/>
      </c>
      <c r="O405">
        <f>IF(N405="","",LOWER(IF(AND(LEN(N405)&gt;1,RIGHT(N405,1)="/"),LEFT(N405,LEN(N405)-1),N405)))</f>
        <v/>
      </c>
      <c r="P405">
        <f>IF(O405="","",IFERROR(N(INDEX($A405:$K405,1,Rules!$H$20)),0))</f>
        <v/>
      </c>
      <c r="Q405">
        <f>IF(O405="","",IFERROR(P405*N(INDEX($A405:$K405,1,Rules!$H$21)),0))</f>
        <v/>
      </c>
      <c r="R405">
        <f>IF(O405="","",IFERROR(N(INDEX($A405:$K405,1,Rules!$H$22)),0))</f>
        <v/>
      </c>
    </row>
    <row r="406">
      <c r="M406">
        <f>IF(A406="","",IF(LEFT(A406,4)="http",IFERROR(MID(A406,FIND("/",A406,FIND("//",A406)+2),2000),"/"),A406))</f>
        <v/>
      </c>
      <c r="N406">
        <f>IF(M406="","",IFERROR(LEFT(SUBSTITUTE(M406,"#","?"),FIND("?",SUBSTITUTE(M406,"#","?"))-1),M406))</f>
        <v/>
      </c>
      <c r="O406">
        <f>IF(N406="","",LOWER(IF(AND(LEN(N406)&gt;1,RIGHT(N406,1)="/"),LEFT(N406,LEN(N406)-1),N406)))</f>
        <v/>
      </c>
      <c r="P406">
        <f>IF(O406="","",IFERROR(N(INDEX($A406:$K406,1,Rules!$H$20)),0))</f>
        <v/>
      </c>
      <c r="Q406">
        <f>IF(O406="","",IFERROR(P406*N(INDEX($A406:$K406,1,Rules!$H$21)),0))</f>
        <v/>
      </c>
      <c r="R406">
        <f>IF(O406="","",IFERROR(N(INDEX($A406:$K406,1,Rules!$H$22)),0))</f>
        <v/>
      </c>
    </row>
    <row r="407">
      <c r="M407">
        <f>IF(A407="","",IF(LEFT(A407,4)="http",IFERROR(MID(A407,FIND("/",A407,FIND("//",A407)+2),2000),"/"),A407))</f>
        <v/>
      </c>
      <c r="N407">
        <f>IF(M407="","",IFERROR(LEFT(SUBSTITUTE(M407,"#","?"),FIND("?",SUBSTITUTE(M407,"#","?"))-1),M407))</f>
        <v/>
      </c>
      <c r="O407">
        <f>IF(N407="","",LOWER(IF(AND(LEN(N407)&gt;1,RIGHT(N407,1)="/"),LEFT(N407,LEN(N407)-1),N407)))</f>
        <v/>
      </c>
      <c r="P407">
        <f>IF(O407="","",IFERROR(N(INDEX($A407:$K407,1,Rules!$H$20)),0))</f>
        <v/>
      </c>
      <c r="Q407">
        <f>IF(O407="","",IFERROR(P407*N(INDEX($A407:$K407,1,Rules!$H$21)),0))</f>
        <v/>
      </c>
      <c r="R407">
        <f>IF(O407="","",IFERROR(N(INDEX($A407:$K407,1,Rules!$H$22)),0))</f>
        <v/>
      </c>
    </row>
    <row r="408">
      <c r="M408">
        <f>IF(A408="","",IF(LEFT(A408,4)="http",IFERROR(MID(A408,FIND("/",A408,FIND("//",A408)+2),2000),"/"),A408))</f>
        <v/>
      </c>
      <c r="N408">
        <f>IF(M408="","",IFERROR(LEFT(SUBSTITUTE(M408,"#","?"),FIND("?",SUBSTITUTE(M408,"#","?"))-1),M408))</f>
        <v/>
      </c>
      <c r="O408">
        <f>IF(N408="","",LOWER(IF(AND(LEN(N408)&gt;1,RIGHT(N408,1)="/"),LEFT(N408,LEN(N408)-1),N408)))</f>
        <v/>
      </c>
      <c r="P408">
        <f>IF(O408="","",IFERROR(N(INDEX($A408:$K408,1,Rules!$H$20)),0))</f>
        <v/>
      </c>
      <c r="Q408">
        <f>IF(O408="","",IFERROR(P408*N(INDEX($A408:$K408,1,Rules!$H$21)),0))</f>
        <v/>
      </c>
      <c r="R408">
        <f>IF(O408="","",IFERROR(N(INDEX($A408:$K408,1,Rules!$H$22)),0))</f>
        <v/>
      </c>
    </row>
    <row r="409">
      <c r="M409">
        <f>IF(A409="","",IF(LEFT(A409,4)="http",IFERROR(MID(A409,FIND("/",A409,FIND("//",A409)+2),2000),"/"),A409))</f>
        <v/>
      </c>
      <c r="N409">
        <f>IF(M409="","",IFERROR(LEFT(SUBSTITUTE(M409,"#","?"),FIND("?",SUBSTITUTE(M409,"#","?"))-1),M409))</f>
        <v/>
      </c>
      <c r="O409">
        <f>IF(N409="","",LOWER(IF(AND(LEN(N409)&gt;1,RIGHT(N409,1)="/"),LEFT(N409,LEN(N409)-1),N409)))</f>
        <v/>
      </c>
      <c r="P409">
        <f>IF(O409="","",IFERROR(N(INDEX($A409:$K409,1,Rules!$H$20)),0))</f>
        <v/>
      </c>
      <c r="Q409">
        <f>IF(O409="","",IFERROR(P409*N(INDEX($A409:$K409,1,Rules!$H$21)),0))</f>
        <v/>
      </c>
      <c r="R409">
        <f>IF(O409="","",IFERROR(N(INDEX($A409:$K409,1,Rules!$H$22)),0))</f>
        <v/>
      </c>
    </row>
    <row r="410">
      <c r="M410">
        <f>IF(A410="","",IF(LEFT(A410,4)="http",IFERROR(MID(A410,FIND("/",A410,FIND("//",A410)+2),2000),"/"),A410))</f>
        <v/>
      </c>
      <c r="N410">
        <f>IF(M410="","",IFERROR(LEFT(SUBSTITUTE(M410,"#","?"),FIND("?",SUBSTITUTE(M410,"#","?"))-1),M410))</f>
        <v/>
      </c>
      <c r="O410">
        <f>IF(N410="","",LOWER(IF(AND(LEN(N410)&gt;1,RIGHT(N410,1)="/"),LEFT(N410,LEN(N410)-1),N410)))</f>
        <v/>
      </c>
      <c r="P410">
        <f>IF(O410="","",IFERROR(N(INDEX($A410:$K410,1,Rules!$H$20)),0))</f>
        <v/>
      </c>
      <c r="Q410">
        <f>IF(O410="","",IFERROR(P410*N(INDEX($A410:$K410,1,Rules!$H$21)),0))</f>
        <v/>
      </c>
      <c r="R410">
        <f>IF(O410="","",IFERROR(N(INDEX($A410:$K410,1,Rules!$H$22)),0))</f>
        <v/>
      </c>
    </row>
    <row r="411">
      <c r="M411">
        <f>IF(A411="","",IF(LEFT(A411,4)="http",IFERROR(MID(A411,FIND("/",A411,FIND("//",A411)+2),2000),"/"),A411))</f>
        <v/>
      </c>
      <c r="N411">
        <f>IF(M411="","",IFERROR(LEFT(SUBSTITUTE(M411,"#","?"),FIND("?",SUBSTITUTE(M411,"#","?"))-1),M411))</f>
        <v/>
      </c>
      <c r="O411">
        <f>IF(N411="","",LOWER(IF(AND(LEN(N411)&gt;1,RIGHT(N411,1)="/"),LEFT(N411,LEN(N411)-1),N411)))</f>
        <v/>
      </c>
      <c r="P411">
        <f>IF(O411="","",IFERROR(N(INDEX($A411:$K411,1,Rules!$H$20)),0))</f>
        <v/>
      </c>
      <c r="Q411">
        <f>IF(O411="","",IFERROR(P411*N(INDEX($A411:$K411,1,Rules!$H$21)),0))</f>
        <v/>
      </c>
      <c r="R411">
        <f>IF(O411="","",IFERROR(N(INDEX($A411:$K411,1,Rules!$H$22)),0))</f>
        <v/>
      </c>
    </row>
    <row r="412">
      <c r="M412">
        <f>IF(A412="","",IF(LEFT(A412,4)="http",IFERROR(MID(A412,FIND("/",A412,FIND("//",A412)+2),2000),"/"),A412))</f>
        <v/>
      </c>
      <c r="N412">
        <f>IF(M412="","",IFERROR(LEFT(SUBSTITUTE(M412,"#","?"),FIND("?",SUBSTITUTE(M412,"#","?"))-1),M412))</f>
        <v/>
      </c>
      <c r="O412">
        <f>IF(N412="","",LOWER(IF(AND(LEN(N412)&gt;1,RIGHT(N412,1)="/"),LEFT(N412,LEN(N412)-1),N412)))</f>
        <v/>
      </c>
      <c r="P412">
        <f>IF(O412="","",IFERROR(N(INDEX($A412:$K412,1,Rules!$H$20)),0))</f>
        <v/>
      </c>
      <c r="Q412">
        <f>IF(O412="","",IFERROR(P412*N(INDEX($A412:$K412,1,Rules!$H$21)),0))</f>
        <v/>
      </c>
      <c r="R412">
        <f>IF(O412="","",IFERROR(N(INDEX($A412:$K412,1,Rules!$H$22)),0))</f>
        <v/>
      </c>
    </row>
    <row r="413">
      <c r="M413">
        <f>IF(A413="","",IF(LEFT(A413,4)="http",IFERROR(MID(A413,FIND("/",A413,FIND("//",A413)+2),2000),"/"),A413))</f>
        <v/>
      </c>
      <c r="N413">
        <f>IF(M413="","",IFERROR(LEFT(SUBSTITUTE(M413,"#","?"),FIND("?",SUBSTITUTE(M413,"#","?"))-1),M413))</f>
        <v/>
      </c>
      <c r="O413">
        <f>IF(N413="","",LOWER(IF(AND(LEN(N413)&gt;1,RIGHT(N413,1)="/"),LEFT(N413,LEN(N413)-1),N413)))</f>
        <v/>
      </c>
      <c r="P413">
        <f>IF(O413="","",IFERROR(N(INDEX($A413:$K413,1,Rules!$H$20)),0))</f>
        <v/>
      </c>
      <c r="Q413">
        <f>IF(O413="","",IFERROR(P413*N(INDEX($A413:$K413,1,Rules!$H$21)),0))</f>
        <v/>
      </c>
      <c r="R413">
        <f>IF(O413="","",IFERROR(N(INDEX($A413:$K413,1,Rules!$H$22)),0))</f>
        <v/>
      </c>
    </row>
    <row r="414">
      <c r="M414">
        <f>IF(A414="","",IF(LEFT(A414,4)="http",IFERROR(MID(A414,FIND("/",A414,FIND("//",A414)+2),2000),"/"),A414))</f>
        <v/>
      </c>
      <c r="N414">
        <f>IF(M414="","",IFERROR(LEFT(SUBSTITUTE(M414,"#","?"),FIND("?",SUBSTITUTE(M414,"#","?"))-1),M414))</f>
        <v/>
      </c>
      <c r="O414">
        <f>IF(N414="","",LOWER(IF(AND(LEN(N414)&gt;1,RIGHT(N414,1)="/"),LEFT(N414,LEN(N414)-1),N414)))</f>
        <v/>
      </c>
      <c r="P414">
        <f>IF(O414="","",IFERROR(N(INDEX($A414:$K414,1,Rules!$H$20)),0))</f>
        <v/>
      </c>
      <c r="Q414">
        <f>IF(O414="","",IFERROR(P414*N(INDEX($A414:$K414,1,Rules!$H$21)),0))</f>
        <v/>
      </c>
      <c r="R414">
        <f>IF(O414="","",IFERROR(N(INDEX($A414:$K414,1,Rules!$H$22)),0))</f>
        <v/>
      </c>
    </row>
    <row r="415">
      <c r="M415">
        <f>IF(A415="","",IF(LEFT(A415,4)="http",IFERROR(MID(A415,FIND("/",A415,FIND("//",A415)+2),2000),"/"),A415))</f>
        <v/>
      </c>
      <c r="N415">
        <f>IF(M415="","",IFERROR(LEFT(SUBSTITUTE(M415,"#","?"),FIND("?",SUBSTITUTE(M415,"#","?"))-1),M415))</f>
        <v/>
      </c>
      <c r="O415">
        <f>IF(N415="","",LOWER(IF(AND(LEN(N415)&gt;1,RIGHT(N415,1)="/"),LEFT(N415,LEN(N415)-1),N415)))</f>
        <v/>
      </c>
      <c r="P415">
        <f>IF(O415="","",IFERROR(N(INDEX($A415:$K415,1,Rules!$H$20)),0))</f>
        <v/>
      </c>
      <c r="Q415">
        <f>IF(O415="","",IFERROR(P415*N(INDEX($A415:$K415,1,Rules!$H$21)),0))</f>
        <v/>
      </c>
      <c r="R415">
        <f>IF(O415="","",IFERROR(N(INDEX($A415:$K415,1,Rules!$H$22)),0))</f>
        <v/>
      </c>
    </row>
    <row r="416">
      <c r="M416">
        <f>IF(A416="","",IF(LEFT(A416,4)="http",IFERROR(MID(A416,FIND("/",A416,FIND("//",A416)+2),2000),"/"),A416))</f>
        <v/>
      </c>
      <c r="N416">
        <f>IF(M416="","",IFERROR(LEFT(SUBSTITUTE(M416,"#","?"),FIND("?",SUBSTITUTE(M416,"#","?"))-1),M416))</f>
        <v/>
      </c>
      <c r="O416">
        <f>IF(N416="","",LOWER(IF(AND(LEN(N416)&gt;1,RIGHT(N416,1)="/"),LEFT(N416,LEN(N416)-1),N416)))</f>
        <v/>
      </c>
      <c r="P416">
        <f>IF(O416="","",IFERROR(N(INDEX($A416:$K416,1,Rules!$H$20)),0))</f>
        <v/>
      </c>
      <c r="Q416">
        <f>IF(O416="","",IFERROR(P416*N(INDEX($A416:$K416,1,Rules!$H$21)),0))</f>
        <v/>
      </c>
      <c r="R416">
        <f>IF(O416="","",IFERROR(N(INDEX($A416:$K416,1,Rules!$H$22)),0))</f>
        <v/>
      </c>
    </row>
    <row r="417">
      <c r="M417">
        <f>IF(A417="","",IF(LEFT(A417,4)="http",IFERROR(MID(A417,FIND("/",A417,FIND("//",A417)+2),2000),"/"),A417))</f>
        <v/>
      </c>
      <c r="N417">
        <f>IF(M417="","",IFERROR(LEFT(SUBSTITUTE(M417,"#","?"),FIND("?",SUBSTITUTE(M417,"#","?"))-1),M417))</f>
        <v/>
      </c>
      <c r="O417">
        <f>IF(N417="","",LOWER(IF(AND(LEN(N417)&gt;1,RIGHT(N417,1)="/"),LEFT(N417,LEN(N417)-1),N417)))</f>
        <v/>
      </c>
      <c r="P417">
        <f>IF(O417="","",IFERROR(N(INDEX($A417:$K417,1,Rules!$H$20)),0))</f>
        <v/>
      </c>
      <c r="Q417">
        <f>IF(O417="","",IFERROR(P417*N(INDEX($A417:$K417,1,Rules!$H$21)),0))</f>
        <v/>
      </c>
      <c r="R417">
        <f>IF(O417="","",IFERROR(N(INDEX($A417:$K417,1,Rules!$H$22)),0))</f>
        <v/>
      </c>
    </row>
    <row r="418">
      <c r="M418">
        <f>IF(A418="","",IF(LEFT(A418,4)="http",IFERROR(MID(A418,FIND("/",A418,FIND("//",A418)+2),2000),"/"),A418))</f>
        <v/>
      </c>
      <c r="N418">
        <f>IF(M418="","",IFERROR(LEFT(SUBSTITUTE(M418,"#","?"),FIND("?",SUBSTITUTE(M418,"#","?"))-1),M418))</f>
        <v/>
      </c>
      <c r="O418">
        <f>IF(N418="","",LOWER(IF(AND(LEN(N418)&gt;1,RIGHT(N418,1)="/"),LEFT(N418,LEN(N418)-1),N418)))</f>
        <v/>
      </c>
      <c r="P418">
        <f>IF(O418="","",IFERROR(N(INDEX($A418:$K418,1,Rules!$H$20)),0))</f>
        <v/>
      </c>
      <c r="Q418">
        <f>IF(O418="","",IFERROR(P418*N(INDEX($A418:$K418,1,Rules!$H$21)),0))</f>
        <v/>
      </c>
      <c r="R418">
        <f>IF(O418="","",IFERROR(N(INDEX($A418:$K418,1,Rules!$H$22)),0))</f>
        <v/>
      </c>
    </row>
    <row r="419">
      <c r="M419">
        <f>IF(A419="","",IF(LEFT(A419,4)="http",IFERROR(MID(A419,FIND("/",A419,FIND("//",A419)+2),2000),"/"),A419))</f>
        <v/>
      </c>
      <c r="N419">
        <f>IF(M419="","",IFERROR(LEFT(SUBSTITUTE(M419,"#","?"),FIND("?",SUBSTITUTE(M419,"#","?"))-1),M419))</f>
        <v/>
      </c>
      <c r="O419">
        <f>IF(N419="","",LOWER(IF(AND(LEN(N419)&gt;1,RIGHT(N419,1)="/"),LEFT(N419,LEN(N419)-1),N419)))</f>
        <v/>
      </c>
      <c r="P419">
        <f>IF(O419="","",IFERROR(N(INDEX($A419:$K419,1,Rules!$H$20)),0))</f>
        <v/>
      </c>
      <c r="Q419">
        <f>IF(O419="","",IFERROR(P419*N(INDEX($A419:$K419,1,Rules!$H$21)),0))</f>
        <v/>
      </c>
      <c r="R419">
        <f>IF(O419="","",IFERROR(N(INDEX($A419:$K419,1,Rules!$H$22)),0))</f>
        <v/>
      </c>
    </row>
    <row r="420">
      <c r="M420">
        <f>IF(A420="","",IF(LEFT(A420,4)="http",IFERROR(MID(A420,FIND("/",A420,FIND("//",A420)+2),2000),"/"),A420))</f>
        <v/>
      </c>
      <c r="N420">
        <f>IF(M420="","",IFERROR(LEFT(SUBSTITUTE(M420,"#","?"),FIND("?",SUBSTITUTE(M420,"#","?"))-1),M420))</f>
        <v/>
      </c>
      <c r="O420">
        <f>IF(N420="","",LOWER(IF(AND(LEN(N420)&gt;1,RIGHT(N420,1)="/"),LEFT(N420,LEN(N420)-1),N420)))</f>
        <v/>
      </c>
      <c r="P420">
        <f>IF(O420="","",IFERROR(N(INDEX($A420:$K420,1,Rules!$H$20)),0))</f>
        <v/>
      </c>
      <c r="Q420">
        <f>IF(O420="","",IFERROR(P420*N(INDEX($A420:$K420,1,Rules!$H$21)),0))</f>
        <v/>
      </c>
      <c r="R420">
        <f>IF(O420="","",IFERROR(N(INDEX($A420:$K420,1,Rules!$H$22)),0))</f>
        <v/>
      </c>
    </row>
    <row r="421">
      <c r="M421">
        <f>IF(A421="","",IF(LEFT(A421,4)="http",IFERROR(MID(A421,FIND("/",A421,FIND("//",A421)+2),2000),"/"),A421))</f>
        <v/>
      </c>
      <c r="N421">
        <f>IF(M421="","",IFERROR(LEFT(SUBSTITUTE(M421,"#","?"),FIND("?",SUBSTITUTE(M421,"#","?"))-1),M421))</f>
        <v/>
      </c>
      <c r="O421">
        <f>IF(N421="","",LOWER(IF(AND(LEN(N421)&gt;1,RIGHT(N421,1)="/"),LEFT(N421,LEN(N421)-1),N421)))</f>
        <v/>
      </c>
      <c r="P421">
        <f>IF(O421="","",IFERROR(N(INDEX($A421:$K421,1,Rules!$H$20)),0))</f>
        <v/>
      </c>
      <c r="Q421">
        <f>IF(O421="","",IFERROR(P421*N(INDEX($A421:$K421,1,Rules!$H$21)),0))</f>
        <v/>
      </c>
      <c r="R421">
        <f>IF(O421="","",IFERROR(N(INDEX($A421:$K421,1,Rules!$H$22)),0))</f>
        <v/>
      </c>
    </row>
    <row r="422">
      <c r="M422">
        <f>IF(A422="","",IF(LEFT(A422,4)="http",IFERROR(MID(A422,FIND("/",A422,FIND("//",A422)+2),2000),"/"),A422))</f>
        <v/>
      </c>
      <c r="N422">
        <f>IF(M422="","",IFERROR(LEFT(SUBSTITUTE(M422,"#","?"),FIND("?",SUBSTITUTE(M422,"#","?"))-1),M422))</f>
        <v/>
      </c>
      <c r="O422">
        <f>IF(N422="","",LOWER(IF(AND(LEN(N422)&gt;1,RIGHT(N422,1)="/"),LEFT(N422,LEN(N422)-1),N422)))</f>
        <v/>
      </c>
      <c r="P422">
        <f>IF(O422="","",IFERROR(N(INDEX($A422:$K422,1,Rules!$H$20)),0))</f>
        <v/>
      </c>
      <c r="Q422">
        <f>IF(O422="","",IFERROR(P422*N(INDEX($A422:$K422,1,Rules!$H$21)),0))</f>
        <v/>
      </c>
      <c r="R422">
        <f>IF(O422="","",IFERROR(N(INDEX($A422:$K422,1,Rules!$H$22)),0))</f>
        <v/>
      </c>
    </row>
    <row r="423">
      <c r="M423">
        <f>IF(A423="","",IF(LEFT(A423,4)="http",IFERROR(MID(A423,FIND("/",A423,FIND("//",A423)+2),2000),"/"),A423))</f>
        <v/>
      </c>
      <c r="N423">
        <f>IF(M423="","",IFERROR(LEFT(SUBSTITUTE(M423,"#","?"),FIND("?",SUBSTITUTE(M423,"#","?"))-1),M423))</f>
        <v/>
      </c>
      <c r="O423">
        <f>IF(N423="","",LOWER(IF(AND(LEN(N423)&gt;1,RIGHT(N423,1)="/"),LEFT(N423,LEN(N423)-1),N423)))</f>
        <v/>
      </c>
      <c r="P423">
        <f>IF(O423="","",IFERROR(N(INDEX($A423:$K423,1,Rules!$H$20)),0))</f>
        <v/>
      </c>
      <c r="Q423">
        <f>IF(O423="","",IFERROR(P423*N(INDEX($A423:$K423,1,Rules!$H$21)),0))</f>
        <v/>
      </c>
      <c r="R423">
        <f>IF(O423="","",IFERROR(N(INDEX($A423:$K423,1,Rules!$H$22)),0))</f>
        <v/>
      </c>
    </row>
    <row r="424">
      <c r="M424">
        <f>IF(A424="","",IF(LEFT(A424,4)="http",IFERROR(MID(A424,FIND("/",A424,FIND("//",A424)+2),2000),"/"),A424))</f>
        <v/>
      </c>
      <c r="N424">
        <f>IF(M424="","",IFERROR(LEFT(SUBSTITUTE(M424,"#","?"),FIND("?",SUBSTITUTE(M424,"#","?"))-1),M424))</f>
        <v/>
      </c>
      <c r="O424">
        <f>IF(N424="","",LOWER(IF(AND(LEN(N424)&gt;1,RIGHT(N424,1)="/"),LEFT(N424,LEN(N424)-1),N424)))</f>
        <v/>
      </c>
      <c r="P424">
        <f>IF(O424="","",IFERROR(N(INDEX($A424:$K424,1,Rules!$H$20)),0))</f>
        <v/>
      </c>
      <c r="Q424">
        <f>IF(O424="","",IFERROR(P424*N(INDEX($A424:$K424,1,Rules!$H$21)),0))</f>
        <v/>
      </c>
      <c r="R424">
        <f>IF(O424="","",IFERROR(N(INDEX($A424:$K424,1,Rules!$H$22)),0))</f>
        <v/>
      </c>
    </row>
    <row r="425">
      <c r="M425">
        <f>IF(A425="","",IF(LEFT(A425,4)="http",IFERROR(MID(A425,FIND("/",A425,FIND("//",A425)+2),2000),"/"),A425))</f>
        <v/>
      </c>
      <c r="N425">
        <f>IF(M425="","",IFERROR(LEFT(SUBSTITUTE(M425,"#","?"),FIND("?",SUBSTITUTE(M425,"#","?"))-1),M425))</f>
        <v/>
      </c>
      <c r="O425">
        <f>IF(N425="","",LOWER(IF(AND(LEN(N425)&gt;1,RIGHT(N425,1)="/"),LEFT(N425,LEN(N425)-1),N425)))</f>
        <v/>
      </c>
      <c r="P425">
        <f>IF(O425="","",IFERROR(N(INDEX($A425:$K425,1,Rules!$H$20)),0))</f>
        <v/>
      </c>
      <c r="Q425">
        <f>IF(O425="","",IFERROR(P425*N(INDEX($A425:$K425,1,Rules!$H$21)),0))</f>
        <v/>
      </c>
      <c r="R425">
        <f>IF(O425="","",IFERROR(N(INDEX($A425:$K425,1,Rules!$H$22)),0))</f>
        <v/>
      </c>
    </row>
    <row r="426">
      <c r="M426">
        <f>IF(A426="","",IF(LEFT(A426,4)="http",IFERROR(MID(A426,FIND("/",A426,FIND("//",A426)+2),2000),"/"),A426))</f>
        <v/>
      </c>
      <c r="N426">
        <f>IF(M426="","",IFERROR(LEFT(SUBSTITUTE(M426,"#","?"),FIND("?",SUBSTITUTE(M426,"#","?"))-1),M426))</f>
        <v/>
      </c>
      <c r="O426">
        <f>IF(N426="","",LOWER(IF(AND(LEN(N426)&gt;1,RIGHT(N426,1)="/"),LEFT(N426,LEN(N426)-1),N426)))</f>
        <v/>
      </c>
      <c r="P426">
        <f>IF(O426="","",IFERROR(N(INDEX($A426:$K426,1,Rules!$H$20)),0))</f>
        <v/>
      </c>
      <c r="Q426">
        <f>IF(O426="","",IFERROR(P426*N(INDEX($A426:$K426,1,Rules!$H$21)),0))</f>
        <v/>
      </c>
      <c r="R426">
        <f>IF(O426="","",IFERROR(N(INDEX($A426:$K426,1,Rules!$H$22)),0))</f>
        <v/>
      </c>
    </row>
    <row r="427">
      <c r="M427">
        <f>IF(A427="","",IF(LEFT(A427,4)="http",IFERROR(MID(A427,FIND("/",A427,FIND("//",A427)+2),2000),"/"),A427))</f>
        <v/>
      </c>
      <c r="N427">
        <f>IF(M427="","",IFERROR(LEFT(SUBSTITUTE(M427,"#","?"),FIND("?",SUBSTITUTE(M427,"#","?"))-1),M427))</f>
        <v/>
      </c>
      <c r="O427">
        <f>IF(N427="","",LOWER(IF(AND(LEN(N427)&gt;1,RIGHT(N427,1)="/"),LEFT(N427,LEN(N427)-1),N427)))</f>
        <v/>
      </c>
      <c r="P427">
        <f>IF(O427="","",IFERROR(N(INDEX($A427:$K427,1,Rules!$H$20)),0))</f>
        <v/>
      </c>
      <c r="Q427">
        <f>IF(O427="","",IFERROR(P427*N(INDEX($A427:$K427,1,Rules!$H$21)),0))</f>
        <v/>
      </c>
      <c r="R427">
        <f>IF(O427="","",IFERROR(N(INDEX($A427:$K427,1,Rules!$H$22)),0))</f>
        <v/>
      </c>
    </row>
    <row r="428">
      <c r="M428">
        <f>IF(A428="","",IF(LEFT(A428,4)="http",IFERROR(MID(A428,FIND("/",A428,FIND("//",A428)+2),2000),"/"),A428))</f>
        <v/>
      </c>
      <c r="N428">
        <f>IF(M428="","",IFERROR(LEFT(SUBSTITUTE(M428,"#","?"),FIND("?",SUBSTITUTE(M428,"#","?"))-1),M428))</f>
        <v/>
      </c>
      <c r="O428">
        <f>IF(N428="","",LOWER(IF(AND(LEN(N428)&gt;1,RIGHT(N428,1)="/"),LEFT(N428,LEN(N428)-1),N428)))</f>
        <v/>
      </c>
      <c r="P428">
        <f>IF(O428="","",IFERROR(N(INDEX($A428:$K428,1,Rules!$H$20)),0))</f>
        <v/>
      </c>
      <c r="Q428">
        <f>IF(O428="","",IFERROR(P428*N(INDEX($A428:$K428,1,Rules!$H$21)),0))</f>
        <v/>
      </c>
      <c r="R428">
        <f>IF(O428="","",IFERROR(N(INDEX($A428:$K428,1,Rules!$H$22)),0))</f>
        <v/>
      </c>
    </row>
    <row r="429">
      <c r="M429">
        <f>IF(A429="","",IF(LEFT(A429,4)="http",IFERROR(MID(A429,FIND("/",A429,FIND("//",A429)+2),2000),"/"),A429))</f>
        <v/>
      </c>
      <c r="N429">
        <f>IF(M429="","",IFERROR(LEFT(SUBSTITUTE(M429,"#","?"),FIND("?",SUBSTITUTE(M429,"#","?"))-1),M429))</f>
        <v/>
      </c>
      <c r="O429">
        <f>IF(N429="","",LOWER(IF(AND(LEN(N429)&gt;1,RIGHT(N429,1)="/"),LEFT(N429,LEN(N429)-1),N429)))</f>
        <v/>
      </c>
      <c r="P429">
        <f>IF(O429="","",IFERROR(N(INDEX($A429:$K429,1,Rules!$H$20)),0))</f>
        <v/>
      </c>
      <c r="Q429">
        <f>IF(O429="","",IFERROR(P429*N(INDEX($A429:$K429,1,Rules!$H$21)),0))</f>
        <v/>
      </c>
      <c r="R429">
        <f>IF(O429="","",IFERROR(N(INDEX($A429:$K429,1,Rules!$H$22)),0))</f>
        <v/>
      </c>
    </row>
    <row r="430">
      <c r="M430">
        <f>IF(A430="","",IF(LEFT(A430,4)="http",IFERROR(MID(A430,FIND("/",A430,FIND("//",A430)+2),2000),"/"),A430))</f>
        <v/>
      </c>
      <c r="N430">
        <f>IF(M430="","",IFERROR(LEFT(SUBSTITUTE(M430,"#","?"),FIND("?",SUBSTITUTE(M430,"#","?"))-1),M430))</f>
        <v/>
      </c>
      <c r="O430">
        <f>IF(N430="","",LOWER(IF(AND(LEN(N430)&gt;1,RIGHT(N430,1)="/"),LEFT(N430,LEN(N430)-1),N430)))</f>
        <v/>
      </c>
      <c r="P430">
        <f>IF(O430="","",IFERROR(N(INDEX($A430:$K430,1,Rules!$H$20)),0))</f>
        <v/>
      </c>
      <c r="Q430">
        <f>IF(O430="","",IFERROR(P430*N(INDEX($A430:$K430,1,Rules!$H$21)),0))</f>
        <v/>
      </c>
      <c r="R430">
        <f>IF(O430="","",IFERROR(N(INDEX($A430:$K430,1,Rules!$H$22)),0))</f>
        <v/>
      </c>
    </row>
    <row r="431">
      <c r="M431">
        <f>IF(A431="","",IF(LEFT(A431,4)="http",IFERROR(MID(A431,FIND("/",A431,FIND("//",A431)+2),2000),"/"),A431))</f>
        <v/>
      </c>
      <c r="N431">
        <f>IF(M431="","",IFERROR(LEFT(SUBSTITUTE(M431,"#","?"),FIND("?",SUBSTITUTE(M431,"#","?"))-1),M431))</f>
        <v/>
      </c>
      <c r="O431">
        <f>IF(N431="","",LOWER(IF(AND(LEN(N431)&gt;1,RIGHT(N431,1)="/"),LEFT(N431,LEN(N431)-1),N431)))</f>
        <v/>
      </c>
      <c r="P431">
        <f>IF(O431="","",IFERROR(N(INDEX($A431:$K431,1,Rules!$H$20)),0))</f>
        <v/>
      </c>
      <c r="Q431">
        <f>IF(O431="","",IFERROR(P431*N(INDEX($A431:$K431,1,Rules!$H$21)),0))</f>
        <v/>
      </c>
      <c r="R431">
        <f>IF(O431="","",IFERROR(N(INDEX($A431:$K431,1,Rules!$H$22)),0))</f>
        <v/>
      </c>
    </row>
    <row r="432">
      <c r="M432">
        <f>IF(A432="","",IF(LEFT(A432,4)="http",IFERROR(MID(A432,FIND("/",A432,FIND("//",A432)+2),2000),"/"),A432))</f>
        <v/>
      </c>
      <c r="N432">
        <f>IF(M432="","",IFERROR(LEFT(SUBSTITUTE(M432,"#","?"),FIND("?",SUBSTITUTE(M432,"#","?"))-1),M432))</f>
        <v/>
      </c>
      <c r="O432">
        <f>IF(N432="","",LOWER(IF(AND(LEN(N432)&gt;1,RIGHT(N432,1)="/"),LEFT(N432,LEN(N432)-1),N432)))</f>
        <v/>
      </c>
      <c r="P432">
        <f>IF(O432="","",IFERROR(N(INDEX($A432:$K432,1,Rules!$H$20)),0))</f>
        <v/>
      </c>
      <c r="Q432">
        <f>IF(O432="","",IFERROR(P432*N(INDEX($A432:$K432,1,Rules!$H$21)),0))</f>
        <v/>
      </c>
      <c r="R432">
        <f>IF(O432="","",IFERROR(N(INDEX($A432:$K432,1,Rules!$H$22)),0))</f>
        <v/>
      </c>
    </row>
    <row r="433">
      <c r="M433">
        <f>IF(A433="","",IF(LEFT(A433,4)="http",IFERROR(MID(A433,FIND("/",A433,FIND("//",A433)+2),2000),"/"),A433))</f>
        <v/>
      </c>
      <c r="N433">
        <f>IF(M433="","",IFERROR(LEFT(SUBSTITUTE(M433,"#","?"),FIND("?",SUBSTITUTE(M433,"#","?"))-1),M433))</f>
        <v/>
      </c>
      <c r="O433">
        <f>IF(N433="","",LOWER(IF(AND(LEN(N433)&gt;1,RIGHT(N433,1)="/"),LEFT(N433,LEN(N433)-1),N433)))</f>
        <v/>
      </c>
      <c r="P433">
        <f>IF(O433="","",IFERROR(N(INDEX($A433:$K433,1,Rules!$H$20)),0))</f>
        <v/>
      </c>
      <c r="Q433">
        <f>IF(O433="","",IFERROR(P433*N(INDEX($A433:$K433,1,Rules!$H$21)),0))</f>
        <v/>
      </c>
      <c r="R433">
        <f>IF(O433="","",IFERROR(N(INDEX($A433:$K433,1,Rules!$H$22)),0))</f>
        <v/>
      </c>
    </row>
    <row r="434">
      <c r="M434">
        <f>IF(A434="","",IF(LEFT(A434,4)="http",IFERROR(MID(A434,FIND("/",A434,FIND("//",A434)+2),2000),"/"),A434))</f>
        <v/>
      </c>
      <c r="N434">
        <f>IF(M434="","",IFERROR(LEFT(SUBSTITUTE(M434,"#","?"),FIND("?",SUBSTITUTE(M434,"#","?"))-1),M434))</f>
        <v/>
      </c>
      <c r="O434">
        <f>IF(N434="","",LOWER(IF(AND(LEN(N434)&gt;1,RIGHT(N434,1)="/"),LEFT(N434,LEN(N434)-1),N434)))</f>
        <v/>
      </c>
      <c r="P434">
        <f>IF(O434="","",IFERROR(N(INDEX($A434:$K434,1,Rules!$H$20)),0))</f>
        <v/>
      </c>
      <c r="Q434">
        <f>IF(O434="","",IFERROR(P434*N(INDEX($A434:$K434,1,Rules!$H$21)),0))</f>
        <v/>
      </c>
      <c r="R434">
        <f>IF(O434="","",IFERROR(N(INDEX($A434:$K434,1,Rules!$H$22)),0))</f>
        <v/>
      </c>
    </row>
    <row r="435">
      <c r="M435">
        <f>IF(A435="","",IF(LEFT(A435,4)="http",IFERROR(MID(A435,FIND("/",A435,FIND("//",A435)+2),2000),"/"),A435))</f>
        <v/>
      </c>
      <c r="N435">
        <f>IF(M435="","",IFERROR(LEFT(SUBSTITUTE(M435,"#","?"),FIND("?",SUBSTITUTE(M435,"#","?"))-1),M435))</f>
        <v/>
      </c>
      <c r="O435">
        <f>IF(N435="","",LOWER(IF(AND(LEN(N435)&gt;1,RIGHT(N435,1)="/"),LEFT(N435,LEN(N435)-1),N435)))</f>
        <v/>
      </c>
      <c r="P435">
        <f>IF(O435="","",IFERROR(N(INDEX($A435:$K435,1,Rules!$H$20)),0))</f>
        <v/>
      </c>
      <c r="Q435">
        <f>IF(O435="","",IFERROR(P435*N(INDEX($A435:$K435,1,Rules!$H$21)),0))</f>
        <v/>
      </c>
      <c r="R435">
        <f>IF(O435="","",IFERROR(N(INDEX($A435:$K435,1,Rules!$H$22)),0))</f>
        <v/>
      </c>
    </row>
    <row r="436">
      <c r="M436">
        <f>IF(A436="","",IF(LEFT(A436,4)="http",IFERROR(MID(A436,FIND("/",A436,FIND("//",A436)+2),2000),"/"),A436))</f>
        <v/>
      </c>
      <c r="N436">
        <f>IF(M436="","",IFERROR(LEFT(SUBSTITUTE(M436,"#","?"),FIND("?",SUBSTITUTE(M436,"#","?"))-1),M436))</f>
        <v/>
      </c>
      <c r="O436">
        <f>IF(N436="","",LOWER(IF(AND(LEN(N436)&gt;1,RIGHT(N436,1)="/"),LEFT(N436,LEN(N436)-1),N436)))</f>
        <v/>
      </c>
      <c r="P436">
        <f>IF(O436="","",IFERROR(N(INDEX($A436:$K436,1,Rules!$H$20)),0))</f>
        <v/>
      </c>
      <c r="Q436">
        <f>IF(O436="","",IFERROR(P436*N(INDEX($A436:$K436,1,Rules!$H$21)),0))</f>
        <v/>
      </c>
      <c r="R436">
        <f>IF(O436="","",IFERROR(N(INDEX($A436:$K436,1,Rules!$H$22)),0))</f>
        <v/>
      </c>
    </row>
    <row r="437">
      <c r="M437">
        <f>IF(A437="","",IF(LEFT(A437,4)="http",IFERROR(MID(A437,FIND("/",A437,FIND("//",A437)+2),2000),"/"),A437))</f>
        <v/>
      </c>
      <c r="N437">
        <f>IF(M437="","",IFERROR(LEFT(SUBSTITUTE(M437,"#","?"),FIND("?",SUBSTITUTE(M437,"#","?"))-1),M437))</f>
        <v/>
      </c>
      <c r="O437">
        <f>IF(N437="","",LOWER(IF(AND(LEN(N437)&gt;1,RIGHT(N437,1)="/"),LEFT(N437,LEN(N437)-1),N437)))</f>
        <v/>
      </c>
      <c r="P437">
        <f>IF(O437="","",IFERROR(N(INDEX($A437:$K437,1,Rules!$H$20)),0))</f>
        <v/>
      </c>
      <c r="Q437">
        <f>IF(O437="","",IFERROR(P437*N(INDEX($A437:$K437,1,Rules!$H$21)),0))</f>
        <v/>
      </c>
      <c r="R437">
        <f>IF(O437="","",IFERROR(N(INDEX($A437:$K437,1,Rules!$H$22)),0))</f>
        <v/>
      </c>
    </row>
    <row r="438">
      <c r="M438">
        <f>IF(A438="","",IF(LEFT(A438,4)="http",IFERROR(MID(A438,FIND("/",A438,FIND("//",A438)+2),2000),"/"),A438))</f>
        <v/>
      </c>
      <c r="N438">
        <f>IF(M438="","",IFERROR(LEFT(SUBSTITUTE(M438,"#","?"),FIND("?",SUBSTITUTE(M438,"#","?"))-1),M438))</f>
        <v/>
      </c>
      <c r="O438">
        <f>IF(N438="","",LOWER(IF(AND(LEN(N438)&gt;1,RIGHT(N438,1)="/"),LEFT(N438,LEN(N438)-1),N438)))</f>
        <v/>
      </c>
      <c r="P438">
        <f>IF(O438="","",IFERROR(N(INDEX($A438:$K438,1,Rules!$H$20)),0))</f>
        <v/>
      </c>
      <c r="Q438">
        <f>IF(O438="","",IFERROR(P438*N(INDEX($A438:$K438,1,Rules!$H$21)),0))</f>
        <v/>
      </c>
      <c r="R438">
        <f>IF(O438="","",IFERROR(N(INDEX($A438:$K438,1,Rules!$H$22)),0))</f>
        <v/>
      </c>
    </row>
    <row r="439">
      <c r="M439">
        <f>IF(A439="","",IF(LEFT(A439,4)="http",IFERROR(MID(A439,FIND("/",A439,FIND("//",A439)+2),2000),"/"),A439))</f>
        <v/>
      </c>
      <c r="N439">
        <f>IF(M439="","",IFERROR(LEFT(SUBSTITUTE(M439,"#","?"),FIND("?",SUBSTITUTE(M439,"#","?"))-1),M439))</f>
        <v/>
      </c>
      <c r="O439">
        <f>IF(N439="","",LOWER(IF(AND(LEN(N439)&gt;1,RIGHT(N439,1)="/"),LEFT(N439,LEN(N439)-1),N439)))</f>
        <v/>
      </c>
      <c r="P439">
        <f>IF(O439="","",IFERROR(N(INDEX($A439:$K439,1,Rules!$H$20)),0))</f>
        <v/>
      </c>
      <c r="Q439">
        <f>IF(O439="","",IFERROR(P439*N(INDEX($A439:$K439,1,Rules!$H$21)),0))</f>
        <v/>
      </c>
      <c r="R439">
        <f>IF(O439="","",IFERROR(N(INDEX($A439:$K439,1,Rules!$H$22)),0))</f>
        <v/>
      </c>
    </row>
    <row r="440">
      <c r="M440">
        <f>IF(A440="","",IF(LEFT(A440,4)="http",IFERROR(MID(A440,FIND("/",A440,FIND("//",A440)+2),2000),"/"),A440))</f>
        <v/>
      </c>
      <c r="N440">
        <f>IF(M440="","",IFERROR(LEFT(SUBSTITUTE(M440,"#","?"),FIND("?",SUBSTITUTE(M440,"#","?"))-1),M440))</f>
        <v/>
      </c>
      <c r="O440">
        <f>IF(N440="","",LOWER(IF(AND(LEN(N440)&gt;1,RIGHT(N440,1)="/"),LEFT(N440,LEN(N440)-1),N440)))</f>
        <v/>
      </c>
      <c r="P440">
        <f>IF(O440="","",IFERROR(N(INDEX($A440:$K440,1,Rules!$H$20)),0))</f>
        <v/>
      </c>
      <c r="Q440">
        <f>IF(O440="","",IFERROR(P440*N(INDEX($A440:$K440,1,Rules!$H$21)),0))</f>
        <v/>
      </c>
      <c r="R440">
        <f>IF(O440="","",IFERROR(N(INDEX($A440:$K440,1,Rules!$H$22)),0))</f>
        <v/>
      </c>
    </row>
    <row r="441">
      <c r="M441">
        <f>IF(A441="","",IF(LEFT(A441,4)="http",IFERROR(MID(A441,FIND("/",A441,FIND("//",A441)+2),2000),"/"),A441))</f>
        <v/>
      </c>
      <c r="N441">
        <f>IF(M441="","",IFERROR(LEFT(SUBSTITUTE(M441,"#","?"),FIND("?",SUBSTITUTE(M441,"#","?"))-1),M441))</f>
        <v/>
      </c>
      <c r="O441">
        <f>IF(N441="","",LOWER(IF(AND(LEN(N441)&gt;1,RIGHT(N441,1)="/"),LEFT(N441,LEN(N441)-1),N441)))</f>
        <v/>
      </c>
      <c r="P441">
        <f>IF(O441="","",IFERROR(N(INDEX($A441:$K441,1,Rules!$H$20)),0))</f>
        <v/>
      </c>
      <c r="Q441">
        <f>IF(O441="","",IFERROR(P441*N(INDEX($A441:$K441,1,Rules!$H$21)),0))</f>
        <v/>
      </c>
      <c r="R441">
        <f>IF(O441="","",IFERROR(N(INDEX($A441:$K441,1,Rules!$H$22)),0))</f>
        <v/>
      </c>
    </row>
    <row r="442">
      <c r="M442">
        <f>IF(A442="","",IF(LEFT(A442,4)="http",IFERROR(MID(A442,FIND("/",A442,FIND("//",A442)+2),2000),"/"),A442))</f>
        <v/>
      </c>
      <c r="N442">
        <f>IF(M442="","",IFERROR(LEFT(SUBSTITUTE(M442,"#","?"),FIND("?",SUBSTITUTE(M442,"#","?"))-1),M442))</f>
        <v/>
      </c>
      <c r="O442">
        <f>IF(N442="","",LOWER(IF(AND(LEN(N442)&gt;1,RIGHT(N442,1)="/"),LEFT(N442,LEN(N442)-1),N442)))</f>
        <v/>
      </c>
      <c r="P442">
        <f>IF(O442="","",IFERROR(N(INDEX($A442:$K442,1,Rules!$H$20)),0))</f>
        <v/>
      </c>
      <c r="Q442">
        <f>IF(O442="","",IFERROR(P442*N(INDEX($A442:$K442,1,Rules!$H$21)),0))</f>
        <v/>
      </c>
      <c r="R442">
        <f>IF(O442="","",IFERROR(N(INDEX($A442:$K442,1,Rules!$H$22)),0))</f>
        <v/>
      </c>
    </row>
    <row r="443">
      <c r="M443">
        <f>IF(A443="","",IF(LEFT(A443,4)="http",IFERROR(MID(A443,FIND("/",A443,FIND("//",A443)+2),2000),"/"),A443))</f>
        <v/>
      </c>
      <c r="N443">
        <f>IF(M443="","",IFERROR(LEFT(SUBSTITUTE(M443,"#","?"),FIND("?",SUBSTITUTE(M443,"#","?"))-1),M443))</f>
        <v/>
      </c>
      <c r="O443">
        <f>IF(N443="","",LOWER(IF(AND(LEN(N443)&gt;1,RIGHT(N443,1)="/"),LEFT(N443,LEN(N443)-1),N443)))</f>
        <v/>
      </c>
      <c r="P443">
        <f>IF(O443="","",IFERROR(N(INDEX($A443:$K443,1,Rules!$H$20)),0))</f>
        <v/>
      </c>
      <c r="Q443">
        <f>IF(O443="","",IFERROR(P443*N(INDEX($A443:$K443,1,Rules!$H$21)),0))</f>
        <v/>
      </c>
      <c r="R443">
        <f>IF(O443="","",IFERROR(N(INDEX($A443:$K443,1,Rules!$H$22)),0))</f>
        <v/>
      </c>
    </row>
    <row r="444">
      <c r="M444">
        <f>IF(A444="","",IF(LEFT(A444,4)="http",IFERROR(MID(A444,FIND("/",A444,FIND("//",A444)+2),2000),"/"),A444))</f>
        <v/>
      </c>
      <c r="N444">
        <f>IF(M444="","",IFERROR(LEFT(SUBSTITUTE(M444,"#","?"),FIND("?",SUBSTITUTE(M444,"#","?"))-1),M444))</f>
        <v/>
      </c>
      <c r="O444">
        <f>IF(N444="","",LOWER(IF(AND(LEN(N444)&gt;1,RIGHT(N444,1)="/"),LEFT(N444,LEN(N444)-1),N444)))</f>
        <v/>
      </c>
      <c r="P444">
        <f>IF(O444="","",IFERROR(N(INDEX($A444:$K444,1,Rules!$H$20)),0))</f>
        <v/>
      </c>
      <c r="Q444">
        <f>IF(O444="","",IFERROR(P444*N(INDEX($A444:$K444,1,Rules!$H$21)),0))</f>
        <v/>
      </c>
      <c r="R444">
        <f>IF(O444="","",IFERROR(N(INDEX($A444:$K444,1,Rules!$H$22)),0))</f>
        <v/>
      </c>
    </row>
    <row r="445">
      <c r="M445">
        <f>IF(A445="","",IF(LEFT(A445,4)="http",IFERROR(MID(A445,FIND("/",A445,FIND("//",A445)+2),2000),"/"),A445))</f>
        <v/>
      </c>
      <c r="N445">
        <f>IF(M445="","",IFERROR(LEFT(SUBSTITUTE(M445,"#","?"),FIND("?",SUBSTITUTE(M445,"#","?"))-1),M445))</f>
        <v/>
      </c>
      <c r="O445">
        <f>IF(N445="","",LOWER(IF(AND(LEN(N445)&gt;1,RIGHT(N445,1)="/"),LEFT(N445,LEN(N445)-1),N445)))</f>
        <v/>
      </c>
      <c r="P445">
        <f>IF(O445="","",IFERROR(N(INDEX($A445:$K445,1,Rules!$H$20)),0))</f>
        <v/>
      </c>
      <c r="Q445">
        <f>IF(O445="","",IFERROR(P445*N(INDEX($A445:$K445,1,Rules!$H$21)),0))</f>
        <v/>
      </c>
      <c r="R445">
        <f>IF(O445="","",IFERROR(N(INDEX($A445:$K445,1,Rules!$H$22)),0))</f>
        <v/>
      </c>
    </row>
    <row r="446">
      <c r="M446">
        <f>IF(A446="","",IF(LEFT(A446,4)="http",IFERROR(MID(A446,FIND("/",A446,FIND("//",A446)+2),2000),"/"),A446))</f>
        <v/>
      </c>
      <c r="N446">
        <f>IF(M446="","",IFERROR(LEFT(SUBSTITUTE(M446,"#","?"),FIND("?",SUBSTITUTE(M446,"#","?"))-1),M446))</f>
        <v/>
      </c>
      <c r="O446">
        <f>IF(N446="","",LOWER(IF(AND(LEN(N446)&gt;1,RIGHT(N446,1)="/"),LEFT(N446,LEN(N446)-1),N446)))</f>
        <v/>
      </c>
      <c r="P446">
        <f>IF(O446="","",IFERROR(N(INDEX($A446:$K446,1,Rules!$H$20)),0))</f>
        <v/>
      </c>
      <c r="Q446">
        <f>IF(O446="","",IFERROR(P446*N(INDEX($A446:$K446,1,Rules!$H$21)),0))</f>
        <v/>
      </c>
      <c r="R446">
        <f>IF(O446="","",IFERROR(N(INDEX($A446:$K446,1,Rules!$H$22)),0))</f>
        <v/>
      </c>
    </row>
    <row r="447">
      <c r="M447">
        <f>IF(A447="","",IF(LEFT(A447,4)="http",IFERROR(MID(A447,FIND("/",A447,FIND("//",A447)+2),2000),"/"),A447))</f>
        <v/>
      </c>
      <c r="N447">
        <f>IF(M447="","",IFERROR(LEFT(SUBSTITUTE(M447,"#","?"),FIND("?",SUBSTITUTE(M447,"#","?"))-1),M447))</f>
        <v/>
      </c>
      <c r="O447">
        <f>IF(N447="","",LOWER(IF(AND(LEN(N447)&gt;1,RIGHT(N447,1)="/"),LEFT(N447,LEN(N447)-1),N447)))</f>
        <v/>
      </c>
      <c r="P447">
        <f>IF(O447="","",IFERROR(N(INDEX($A447:$K447,1,Rules!$H$20)),0))</f>
        <v/>
      </c>
      <c r="Q447">
        <f>IF(O447="","",IFERROR(P447*N(INDEX($A447:$K447,1,Rules!$H$21)),0))</f>
        <v/>
      </c>
      <c r="R447">
        <f>IF(O447="","",IFERROR(N(INDEX($A447:$K447,1,Rules!$H$22)),0))</f>
        <v/>
      </c>
    </row>
    <row r="448">
      <c r="M448">
        <f>IF(A448="","",IF(LEFT(A448,4)="http",IFERROR(MID(A448,FIND("/",A448,FIND("//",A448)+2),2000),"/"),A448))</f>
        <v/>
      </c>
      <c r="N448">
        <f>IF(M448="","",IFERROR(LEFT(SUBSTITUTE(M448,"#","?"),FIND("?",SUBSTITUTE(M448,"#","?"))-1),M448))</f>
        <v/>
      </c>
      <c r="O448">
        <f>IF(N448="","",LOWER(IF(AND(LEN(N448)&gt;1,RIGHT(N448,1)="/"),LEFT(N448,LEN(N448)-1),N448)))</f>
        <v/>
      </c>
      <c r="P448">
        <f>IF(O448="","",IFERROR(N(INDEX($A448:$K448,1,Rules!$H$20)),0))</f>
        <v/>
      </c>
      <c r="Q448">
        <f>IF(O448="","",IFERROR(P448*N(INDEX($A448:$K448,1,Rules!$H$21)),0))</f>
        <v/>
      </c>
      <c r="R448">
        <f>IF(O448="","",IFERROR(N(INDEX($A448:$K448,1,Rules!$H$22)),0))</f>
        <v/>
      </c>
    </row>
    <row r="449">
      <c r="M449">
        <f>IF(A449="","",IF(LEFT(A449,4)="http",IFERROR(MID(A449,FIND("/",A449,FIND("//",A449)+2),2000),"/"),A449))</f>
        <v/>
      </c>
      <c r="N449">
        <f>IF(M449="","",IFERROR(LEFT(SUBSTITUTE(M449,"#","?"),FIND("?",SUBSTITUTE(M449,"#","?"))-1),M449))</f>
        <v/>
      </c>
      <c r="O449">
        <f>IF(N449="","",LOWER(IF(AND(LEN(N449)&gt;1,RIGHT(N449,1)="/"),LEFT(N449,LEN(N449)-1),N449)))</f>
        <v/>
      </c>
      <c r="P449">
        <f>IF(O449="","",IFERROR(N(INDEX($A449:$K449,1,Rules!$H$20)),0))</f>
        <v/>
      </c>
      <c r="Q449">
        <f>IF(O449="","",IFERROR(P449*N(INDEX($A449:$K449,1,Rules!$H$21)),0))</f>
        <v/>
      </c>
      <c r="R449">
        <f>IF(O449="","",IFERROR(N(INDEX($A449:$K449,1,Rules!$H$22)),0))</f>
        <v/>
      </c>
    </row>
    <row r="450">
      <c r="M450">
        <f>IF(A450="","",IF(LEFT(A450,4)="http",IFERROR(MID(A450,FIND("/",A450,FIND("//",A450)+2),2000),"/"),A450))</f>
        <v/>
      </c>
      <c r="N450">
        <f>IF(M450="","",IFERROR(LEFT(SUBSTITUTE(M450,"#","?"),FIND("?",SUBSTITUTE(M450,"#","?"))-1),M450))</f>
        <v/>
      </c>
      <c r="O450">
        <f>IF(N450="","",LOWER(IF(AND(LEN(N450)&gt;1,RIGHT(N450,1)="/"),LEFT(N450,LEN(N450)-1),N450)))</f>
        <v/>
      </c>
      <c r="P450">
        <f>IF(O450="","",IFERROR(N(INDEX($A450:$K450,1,Rules!$H$20)),0))</f>
        <v/>
      </c>
      <c r="Q450">
        <f>IF(O450="","",IFERROR(P450*N(INDEX($A450:$K450,1,Rules!$H$21)),0))</f>
        <v/>
      </c>
      <c r="R450">
        <f>IF(O450="","",IFERROR(N(INDEX($A450:$K450,1,Rules!$H$22)),0))</f>
        <v/>
      </c>
    </row>
    <row r="451">
      <c r="M451">
        <f>IF(A451="","",IF(LEFT(A451,4)="http",IFERROR(MID(A451,FIND("/",A451,FIND("//",A451)+2),2000),"/"),A451))</f>
        <v/>
      </c>
      <c r="N451">
        <f>IF(M451="","",IFERROR(LEFT(SUBSTITUTE(M451,"#","?"),FIND("?",SUBSTITUTE(M451,"#","?"))-1),M451))</f>
        <v/>
      </c>
      <c r="O451">
        <f>IF(N451="","",LOWER(IF(AND(LEN(N451)&gt;1,RIGHT(N451,1)="/"),LEFT(N451,LEN(N451)-1),N451)))</f>
        <v/>
      </c>
      <c r="P451">
        <f>IF(O451="","",IFERROR(N(INDEX($A451:$K451,1,Rules!$H$20)),0))</f>
        <v/>
      </c>
      <c r="Q451">
        <f>IF(O451="","",IFERROR(P451*N(INDEX($A451:$K451,1,Rules!$H$21)),0))</f>
        <v/>
      </c>
      <c r="R451">
        <f>IF(O451="","",IFERROR(N(INDEX($A451:$K451,1,Rules!$H$22)),0))</f>
        <v/>
      </c>
    </row>
    <row r="452">
      <c r="M452">
        <f>IF(A452="","",IF(LEFT(A452,4)="http",IFERROR(MID(A452,FIND("/",A452,FIND("//",A452)+2),2000),"/"),A452))</f>
        <v/>
      </c>
      <c r="N452">
        <f>IF(M452="","",IFERROR(LEFT(SUBSTITUTE(M452,"#","?"),FIND("?",SUBSTITUTE(M452,"#","?"))-1),M452))</f>
        <v/>
      </c>
      <c r="O452">
        <f>IF(N452="","",LOWER(IF(AND(LEN(N452)&gt;1,RIGHT(N452,1)="/"),LEFT(N452,LEN(N452)-1),N452)))</f>
        <v/>
      </c>
      <c r="P452">
        <f>IF(O452="","",IFERROR(N(INDEX($A452:$K452,1,Rules!$H$20)),0))</f>
        <v/>
      </c>
      <c r="Q452">
        <f>IF(O452="","",IFERROR(P452*N(INDEX($A452:$K452,1,Rules!$H$21)),0))</f>
        <v/>
      </c>
      <c r="R452">
        <f>IF(O452="","",IFERROR(N(INDEX($A452:$K452,1,Rules!$H$22)),0))</f>
        <v/>
      </c>
    </row>
    <row r="453">
      <c r="M453">
        <f>IF(A453="","",IF(LEFT(A453,4)="http",IFERROR(MID(A453,FIND("/",A453,FIND("//",A453)+2),2000),"/"),A453))</f>
        <v/>
      </c>
      <c r="N453">
        <f>IF(M453="","",IFERROR(LEFT(SUBSTITUTE(M453,"#","?"),FIND("?",SUBSTITUTE(M453,"#","?"))-1),M453))</f>
        <v/>
      </c>
      <c r="O453">
        <f>IF(N453="","",LOWER(IF(AND(LEN(N453)&gt;1,RIGHT(N453,1)="/"),LEFT(N453,LEN(N453)-1),N453)))</f>
        <v/>
      </c>
      <c r="P453">
        <f>IF(O453="","",IFERROR(N(INDEX($A453:$K453,1,Rules!$H$20)),0))</f>
        <v/>
      </c>
      <c r="Q453">
        <f>IF(O453="","",IFERROR(P453*N(INDEX($A453:$K453,1,Rules!$H$21)),0))</f>
        <v/>
      </c>
      <c r="R453">
        <f>IF(O453="","",IFERROR(N(INDEX($A453:$K453,1,Rules!$H$22)),0))</f>
        <v/>
      </c>
    </row>
    <row r="454">
      <c r="M454">
        <f>IF(A454="","",IF(LEFT(A454,4)="http",IFERROR(MID(A454,FIND("/",A454,FIND("//",A454)+2),2000),"/"),A454))</f>
        <v/>
      </c>
      <c r="N454">
        <f>IF(M454="","",IFERROR(LEFT(SUBSTITUTE(M454,"#","?"),FIND("?",SUBSTITUTE(M454,"#","?"))-1),M454))</f>
        <v/>
      </c>
      <c r="O454">
        <f>IF(N454="","",LOWER(IF(AND(LEN(N454)&gt;1,RIGHT(N454,1)="/"),LEFT(N454,LEN(N454)-1),N454)))</f>
        <v/>
      </c>
      <c r="P454">
        <f>IF(O454="","",IFERROR(N(INDEX($A454:$K454,1,Rules!$H$20)),0))</f>
        <v/>
      </c>
      <c r="Q454">
        <f>IF(O454="","",IFERROR(P454*N(INDEX($A454:$K454,1,Rules!$H$21)),0))</f>
        <v/>
      </c>
      <c r="R454">
        <f>IF(O454="","",IFERROR(N(INDEX($A454:$K454,1,Rules!$H$22)),0))</f>
        <v/>
      </c>
    </row>
    <row r="455">
      <c r="M455">
        <f>IF(A455="","",IF(LEFT(A455,4)="http",IFERROR(MID(A455,FIND("/",A455,FIND("//",A455)+2),2000),"/"),A455))</f>
        <v/>
      </c>
      <c r="N455">
        <f>IF(M455="","",IFERROR(LEFT(SUBSTITUTE(M455,"#","?"),FIND("?",SUBSTITUTE(M455,"#","?"))-1),M455))</f>
        <v/>
      </c>
      <c r="O455">
        <f>IF(N455="","",LOWER(IF(AND(LEN(N455)&gt;1,RIGHT(N455,1)="/"),LEFT(N455,LEN(N455)-1),N455)))</f>
        <v/>
      </c>
      <c r="P455">
        <f>IF(O455="","",IFERROR(N(INDEX($A455:$K455,1,Rules!$H$20)),0))</f>
        <v/>
      </c>
      <c r="Q455">
        <f>IF(O455="","",IFERROR(P455*N(INDEX($A455:$K455,1,Rules!$H$21)),0))</f>
        <v/>
      </c>
      <c r="R455">
        <f>IF(O455="","",IFERROR(N(INDEX($A455:$K455,1,Rules!$H$22)),0))</f>
        <v/>
      </c>
    </row>
    <row r="456">
      <c r="M456">
        <f>IF(A456="","",IF(LEFT(A456,4)="http",IFERROR(MID(A456,FIND("/",A456,FIND("//",A456)+2),2000),"/"),A456))</f>
        <v/>
      </c>
      <c r="N456">
        <f>IF(M456="","",IFERROR(LEFT(SUBSTITUTE(M456,"#","?"),FIND("?",SUBSTITUTE(M456,"#","?"))-1),M456))</f>
        <v/>
      </c>
      <c r="O456">
        <f>IF(N456="","",LOWER(IF(AND(LEN(N456)&gt;1,RIGHT(N456,1)="/"),LEFT(N456,LEN(N456)-1),N456)))</f>
        <v/>
      </c>
      <c r="P456">
        <f>IF(O456="","",IFERROR(N(INDEX($A456:$K456,1,Rules!$H$20)),0))</f>
        <v/>
      </c>
      <c r="Q456">
        <f>IF(O456="","",IFERROR(P456*N(INDEX($A456:$K456,1,Rules!$H$21)),0))</f>
        <v/>
      </c>
      <c r="R456">
        <f>IF(O456="","",IFERROR(N(INDEX($A456:$K456,1,Rules!$H$22)),0))</f>
        <v/>
      </c>
    </row>
    <row r="457">
      <c r="M457">
        <f>IF(A457="","",IF(LEFT(A457,4)="http",IFERROR(MID(A457,FIND("/",A457,FIND("//",A457)+2),2000),"/"),A457))</f>
        <v/>
      </c>
      <c r="N457">
        <f>IF(M457="","",IFERROR(LEFT(SUBSTITUTE(M457,"#","?"),FIND("?",SUBSTITUTE(M457,"#","?"))-1),M457))</f>
        <v/>
      </c>
      <c r="O457">
        <f>IF(N457="","",LOWER(IF(AND(LEN(N457)&gt;1,RIGHT(N457,1)="/"),LEFT(N457,LEN(N457)-1),N457)))</f>
        <v/>
      </c>
      <c r="P457">
        <f>IF(O457="","",IFERROR(N(INDEX($A457:$K457,1,Rules!$H$20)),0))</f>
        <v/>
      </c>
      <c r="Q457">
        <f>IF(O457="","",IFERROR(P457*N(INDEX($A457:$K457,1,Rules!$H$21)),0))</f>
        <v/>
      </c>
      <c r="R457">
        <f>IF(O457="","",IFERROR(N(INDEX($A457:$K457,1,Rules!$H$22)),0))</f>
        <v/>
      </c>
    </row>
    <row r="458">
      <c r="M458">
        <f>IF(A458="","",IF(LEFT(A458,4)="http",IFERROR(MID(A458,FIND("/",A458,FIND("//",A458)+2),2000),"/"),A458))</f>
        <v/>
      </c>
      <c r="N458">
        <f>IF(M458="","",IFERROR(LEFT(SUBSTITUTE(M458,"#","?"),FIND("?",SUBSTITUTE(M458,"#","?"))-1),M458))</f>
        <v/>
      </c>
      <c r="O458">
        <f>IF(N458="","",LOWER(IF(AND(LEN(N458)&gt;1,RIGHT(N458,1)="/"),LEFT(N458,LEN(N458)-1),N458)))</f>
        <v/>
      </c>
      <c r="P458">
        <f>IF(O458="","",IFERROR(N(INDEX($A458:$K458,1,Rules!$H$20)),0))</f>
        <v/>
      </c>
      <c r="Q458">
        <f>IF(O458="","",IFERROR(P458*N(INDEX($A458:$K458,1,Rules!$H$21)),0))</f>
        <v/>
      </c>
      <c r="R458">
        <f>IF(O458="","",IFERROR(N(INDEX($A458:$K458,1,Rules!$H$22)),0))</f>
        <v/>
      </c>
    </row>
    <row r="459">
      <c r="M459">
        <f>IF(A459="","",IF(LEFT(A459,4)="http",IFERROR(MID(A459,FIND("/",A459,FIND("//",A459)+2),2000),"/"),A459))</f>
        <v/>
      </c>
      <c r="N459">
        <f>IF(M459="","",IFERROR(LEFT(SUBSTITUTE(M459,"#","?"),FIND("?",SUBSTITUTE(M459,"#","?"))-1),M459))</f>
        <v/>
      </c>
      <c r="O459">
        <f>IF(N459="","",LOWER(IF(AND(LEN(N459)&gt;1,RIGHT(N459,1)="/"),LEFT(N459,LEN(N459)-1),N459)))</f>
        <v/>
      </c>
      <c r="P459">
        <f>IF(O459="","",IFERROR(N(INDEX($A459:$K459,1,Rules!$H$20)),0))</f>
        <v/>
      </c>
      <c r="Q459">
        <f>IF(O459="","",IFERROR(P459*N(INDEX($A459:$K459,1,Rules!$H$21)),0))</f>
        <v/>
      </c>
      <c r="R459">
        <f>IF(O459="","",IFERROR(N(INDEX($A459:$K459,1,Rules!$H$22)),0))</f>
        <v/>
      </c>
    </row>
    <row r="460">
      <c r="M460">
        <f>IF(A460="","",IF(LEFT(A460,4)="http",IFERROR(MID(A460,FIND("/",A460,FIND("//",A460)+2),2000),"/"),A460))</f>
        <v/>
      </c>
      <c r="N460">
        <f>IF(M460="","",IFERROR(LEFT(SUBSTITUTE(M460,"#","?"),FIND("?",SUBSTITUTE(M460,"#","?"))-1),M460))</f>
        <v/>
      </c>
      <c r="O460">
        <f>IF(N460="","",LOWER(IF(AND(LEN(N460)&gt;1,RIGHT(N460,1)="/"),LEFT(N460,LEN(N460)-1),N460)))</f>
        <v/>
      </c>
      <c r="P460">
        <f>IF(O460="","",IFERROR(N(INDEX($A460:$K460,1,Rules!$H$20)),0))</f>
        <v/>
      </c>
      <c r="Q460">
        <f>IF(O460="","",IFERROR(P460*N(INDEX($A460:$K460,1,Rules!$H$21)),0))</f>
        <v/>
      </c>
      <c r="R460">
        <f>IF(O460="","",IFERROR(N(INDEX($A460:$K460,1,Rules!$H$22)),0))</f>
        <v/>
      </c>
    </row>
    <row r="461">
      <c r="M461">
        <f>IF(A461="","",IF(LEFT(A461,4)="http",IFERROR(MID(A461,FIND("/",A461,FIND("//",A461)+2),2000),"/"),A461))</f>
        <v/>
      </c>
      <c r="N461">
        <f>IF(M461="","",IFERROR(LEFT(SUBSTITUTE(M461,"#","?"),FIND("?",SUBSTITUTE(M461,"#","?"))-1),M461))</f>
        <v/>
      </c>
      <c r="O461">
        <f>IF(N461="","",LOWER(IF(AND(LEN(N461)&gt;1,RIGHT(N461,1)="/"),LEFT(N461,LEN(N461)-1),N461)))</f>
        <v/>
      </c>
      <c r="P461">
        <f>IF(O461="","",IFERROR(N(INDEX($A461:$K461,1,Rules!$H$20)),0))</f>
        <v/>
      </c>
      <c r="Q461">
        <f>IF(O461="","",IFERROR(P461*N(INDEX($A461:$K461,1,Rules!$H$21)),0))</f>
        <v/>
      </c>
      <c r="R461">
        <f>IF(O461="","",IFERROR(N(INDEX($A461:$K461,1,Rules!$H$22)),0))</f>
        <v/>
      </c>
    </row>
    <row r="462">
      <c r="M462">
        <f>IF(A462="","",IF(LEFT(A462,4)="http",IFERROR(MID(A462,FIND("/",A462,FIND("//",A462)+2),2000),"/"),A462))</f>
        <v/>
      </c>
      <c r="N462">
        <f>IF(M462="","",IFERROR(LEFT(SUBSTITUTE(M462,"#","?"),FIND("?",SUBSTITUTE(M462,"#","?"))-1),M462))</f>
        <v/>
      </c>
      <c r="O462">
        <f>IF(N462="","",LOWER(IF(AND(LEN(N462)&gt;1,RIGHT(N462,1)="/"),LEFT(N462,LEN(N462)-1),N462)))</f>
        <v/>
      </c>
      <c r="P462">
        <f>IF(O462="","",IFERROR(N(INDEX($A462:$K462,1,Rules!$H$20)),0))</f>
        <v/>
      </c>
      <c r="Q462">
        <f>IF(O462="","",IFERROR(P462*N(INDEX($A462:$K462,1,Rules!$H$21)),0))</f>
        <v/>
      </c>
      <c r="R462">
        <f>IF(O462="","",IFERROR(N(INDEX($A462:$K462,1,Rules!$H$22)),0))</f>
        <v/>
      </c>
    </row>
    <row r="463">
      <c r="M463">
        <f>IF(A463="","",IF(LEFT(A463,4)="http",IFERROR(MID(A463,FIND("/",A463,FIND("//",A463)+2),2000),"/"),A463))</f>
        <v/>
      </c>
      <c r="N463">
        <f>IF(M463="","",IFERROR(LEFT(SUBSTITUTE(M463,"#","?"),FIND("?",SUBSTITUTE(M463,"#","?"))-1),M463))</f>
        <v/>
      </c>
      <c r="O463">
        <f>IF(N463="","",LOWER(IF(AND(LEN(N463)&gt;1,RIGHT(N463,1)="/"),LEFT(N463,LEN(N463)-1),N463)))</f>
        <v/>
      </c>
      <c r="P463">
        <f>IF(O463="","",IFERROR(N(INDEX($A463:$K463,1,Rules!$H$20)),0))</f>
        <v/>
      </c>
      <c r="Q463">
        <f>IF(O463="","",IFERROR(P463*N(INDEX($A463:$K463,1,Rules!$H$21)),0))</f>
        <v/>
      </c>
      <c r="R463">
        <f>IF(O463="","",IFERROR(N(INDEX($A463:$K463,1,Rules!$H$22)),0))</f>
        <v/>
      </c>
    </row>
    <row r="464">
      <c r="M464">
        <f>IF(A464="","",IF(LEFT(A464,4)="http",IFERROR(MID(A464,FIND("/",A464,FIND("//",A464)+2),2000),"/"),A464))</f>
        <v/>
      </c>
      <c r="N464">
        <f>IF(M464="","",IFERROR(LEFT(SUBSTITUTE(M464,"#","?"),FIND("?",SUBSTITUTE(M464,"#","?"))-1),M464))</f>
        <v/>
      </c>
      <c r="O464">
        <f>IF(N464="","",LOWER(IF(AND(LEN(N464)&gt;1,RIGHT(N464,1)="/"),LEFT(N464,LEN(N464)-1),N464)))</f>
        <v/>
      </c>
      <c r="P464">
        <f>IF(O464="","",IFERROR(N(INDEX($A464:$K464,1,Rules!$H$20)),0))</f>
        <v/>
      </c>
      <c r="Q464">
        <f>IF(O464="","",IFERROR(P464*N(INDEX($A464:$K464,1,Rules!$H$21)),0))</f>
        <v/>
      </c>
      <c r="R464">
        <f>IF(O464="","",IFERROR(N(INDEX($A464:$K464,1,Rules!$H$22)),0))</f>
        <v/>
      </c>
    </row>
    <row r="465">
      <c r="M465">
        <f>IF(A465="","",IF(LEFT(A465,4)="http",IFERROR(MID(A465,FIND("/",A465,FIND("//",A465)+2),2000),"/"),A465))</f>
        <v/>
      </c>
      <c r="N465">
        <f>IF(M465="","",IFERROR(LEFT(SUBSTITUTE(M465,"#","?"),FIND("?",SUBSTITUTE(M465,"#","?"))-1),M465))</f>
        <v/>
      </c>
      <c r="O465">
        <f>IF(N465="","",LOWER(IF(AND(LEN(N465)&gt;1,RIGHT(N465,1)="/"),LEFT(N465,LEN(N465)-1),N465)))</f>
        <v/>
      </c>
      <c r="P465">
        <f>IF(O465="","",IFERROR(N(INDEX($A465:$K465,1,Rules!$H$20)),0))</f>
        <v/>
      </c>
      <c r="Q465">
        <f>IF(O465="","",IFERROR(P465*N(INDEX($A465:$K465,1,Rules!$H$21)),0))</f>
        <v/>
      </c>
      <c r="R465">
        <f>IF(O465="","",IFERROR(N(INDEX($A465:$K465,1,Rules!$H$22)),0))</f>
        <v/>
      </c>
    </row>
    <row r="466">
      <c r="M466">
        <f>IF(A466="","",IF(LEFT(A466,4)="http",IFERROR(MID(A466,FIND("/",A466,FIND("//",A466)+2),2000),"/"),A466))</f>
        <v/>
      </c>
      <c r="N466">
        <f>IF(M466="","",IFERROR(LEFT(SUBSTITUTE(M466,"#","?"),FIND("?",SUBSTITUTE(M466,"#","?"))-1),M466))</f>
        <v/>
      </c>
      <c r="O466">
        <f>IF(N466="","",LOWER(IF(AND(LEN(N466)&gt;1,RIGHT(N466,1)="/"),LEFT(N466,LEN(N466)-1),N466)))</f>
        <v/>
      </c>
      <c r="P466">
        <f>IF(O466="","",IFERROR(N(INDEX($A466:$K466,1,Rules!$H$20)),0))</f>
        <v/>
      </c>
      <c r="Q466">
        <f>IF(O466="","",IFERROR(P466*N(INDEX($A466:$K466,1,Rules!$H$21)),0))</f>
        <v/>
      </c>
      <c r="R466">
        <f>IF(O466="","",IFERROR(N(INDEX($A466:$K466,1,Rules!$H$22)),0))</f>
        <v/>
      </c>
    </row>
    <row r="467">
      <c r="M467">
        <f>IF(A467="","",IF(LEFT(A467,4)="http",IFERROR(MID(A467,FIND("/",A467,FIND("//",A467)+2),2000),"/"),A467))</f>
        <v/>
      </c>
      <c r="N467">
        <f>IF(M467="","",IFERROR(LEFT(SUBSTITUTE(M467,"#","?"),FIND("?",SUBSTITUTE(M467,"#","?"))-1),M467))</f>
        <v/>
      </c>
      <c r="O467">
        <f>IF(N467="","",LOWER(IF(AND(LEN(N467)&gt;1,RIGHT(N467,1)="/"),LEFT(N467,LEN(N467)-1),N467)))</f>
        <v/>
      </c>
      <c r="P467">
        <f>IF(O467="","",IFERROR(N(INDEX($A467:$K467,1,Rules!$H$20)),0))</f>
        <v/>
      </c>
      <c r="Q467">
        <f>IF(O467="","",IFERROR(P467*N(INDEX($A467:$K467,1,Rules!$H$21)),0))</f>
        <v/>
      </c>
      <c r="R467">
        <f>IF(O467="","",IFERROR(N(INDEX($A467:$K467,1,Rules!$H$22)),0))</f>
        <v/>
      </c>
    </row>
    <row r="468">
      <c r="M468">
        <f>IF(A468="","",IF(LEFT(A468,4)="http",IFERROR(MID(A468,FIND("/",A468,FIND("//",A468)+2),2000),"/"),A468))</f>
        <v/>
      </c>
      <c r="N468">
        <f>IF(M468="","",IFERROR(LEFT(SUBSTITUTE(M468,"#","?"),FIND("?",SUBSTITUTE(M468,"#","?"))-1),M468))</f>
        <v/>
      </c>
      <c r="O468">
        <f>IF(N468="","",LOWER(IF(AND(LEN(N468)&gt;1,RIGHT(N468,1)="/"),LEFT(N468,LEN(N468)-1),N468)))</f>
        <v/>
      </c>
      <c r="P468">
        <f>IF(O468="","",IFERROR(N(INDEX($A468:$K468,1,Rules!$H$20)),0))</f>
        <v/>
      </c>
      <c r="Q468">
        <f>IF(O468="","",IFERROR(P468*N(INDEX($A468:$K468,1,Rules!$H$21)),0))</f>
        <v/>
      </c>
      <c r="R468">
        <f>IF(O468="","",IFERROR(N(INDEX($A468:$K468,1,Rules!$H$22)),0))</f>
        <v/>
      </c>
    </row>
    <row r="469">
      <c r="M469">
        <f>IF(A469="","",IF(LEFT(A469,4)="http",IFERROR(MID(A469,FIND("/",A469,FIND("//",A469)+2),2000),"/"),A469))</f>
        <v/>
      </c>
      <c r="N469">
        <f>IF(M469="","",IFERROR(LEFT(SUBSTITUTE(M469,"#","?"),FIND("?",SUBSTITUTE(M469,"#","?"))-1),M469))</f>
        <v/>
      </c>
      <c r="O469">
        <f>IF(N469="","",LOWER(IF(AND(LEN(N469)&gt;1,RIGHT(N469,1)="/"),LEFT(N469,LEN(N469)-1),N469)))</f>
        <v/>
      </c>
      <c r="P469">
        <f>IF(O469="","",IFERROR(N(INDEX($A469:$K469,1,Rules!$H$20)),0))</f>
        <v/>
      </c>
      <c r="Q469">
        <f>IF(O469="","",IFERROR(P469*N(INDEX($A469:$K469,1,Rules!$H$21)),0))</f>
        <v/>
      </c>
      <c r="R469">
        <f>IF(O469="","",IFERROR(N(INDEX($A469:$K469,1,Rules!$H$22)),0))</f>
        <v/>
      </c>
    </row>
    <row r="470">
      <c r="M470">
        <f>IF(A470="","",IF(LEFT(A470,4)="http",IFERROR(MID(A470,FIND("/",A470,FIND("//",A470)+2),2000),"/"),A470))</f>
        <v/>
      </c>
      <c r="N470">
        <f>IF(M470="","",IFERROR(LEFT(SUBSTITUTE(M470,"#","?"),FIND("?",SUBSTITUTE(M470,"#","?"))-1),M470))</f>
        <v/>
      </c>
      <c r="O470">
        <f>IF(N470="","",LOWER(IF(AND(LEN(N470)&gt;1,RIGHT(N470,1)="/"),LEFT(N470,LEN(N470)-1),N470)))</f>
        <v/>
      </c>
      <c r="P470">
        <f>IF(O470="","",IFERROR(N(INDEX($A470:$K470,1,Rules!$H$20)),0))</f>
        <v/>
      </c>
      <c r="Q470">
        <f>IF(O470="","",IFERROR(P470*N(INDEX($A470:$K470,1,Rules!$H$21)),0))</f>
        <v/>
      </c>
      <c r="R470">
        <f>IF(O470="","",IFERROR(N(INDEX($A470:$K470,1,Rules!$H$22)),0))</f>
        <v/>
      </c>
    </row>
    <row r="471">
      <c r="M471">
        <f>IF(A471="","",IF(LEFT(A471,4)="http",IFERROR(MID(A471,FIND("/",A471,FIND("//",A471)+2),2000),"/"),A471))</f>
        <v/>
      </c>
      <c r="N471">
        <f>IF(M471="","",IFERROR(LEFT(SUBSTITUTE(M471,"#","?"),FIND("?",SUBSTITUTE(M471,"#","?"))-1),M471))</f>
        <v/>
      </c>
      <c r="O471">
        <f>IF(N471="","",LOWER(IF(AND(LEN(N471)&gt;1,RIGHT(N471,1)="/"),LEFT(N471,LEN(N471)-1),N471)))</f>
        <v/>
      </c>
      <c r="P471">
        <f>IF(O471="","",IFERROR(N(INDEX($A471:$K471,1,Rules!$H$20)),0))</f>
        <v/>
      </c>
      <c r="Q471">
        <f>IF(O471="","",IFERROR(P471*N(INDEX($A471:$K471,1,Rules!$H$21)),0))</f>
        <v/>
      </c>
      <c r="R471">
        <f>IF(O471="","",IFERROR(N(INDEX($A471:$K471,1,Rules!$H$22)),0))</f>
        <v/>
      </c>
    </row>
    <row r="472">
      <c r="M472">
        <f>IF(A472="","",IF(LEFT(A472,4)="http",IFERROR(MID(A472,FIND("/",A472,FIND("//",A472)+2),2000),"/"),A472))</f>
        <v/>
      </c>
      <c r="N472">
        <f>IF(M472="","",IFERROR(LEFT(SUBSTITUTE(M472,"#","?"),FIND("?",SUBSTITUTE(M472,"#","?"))-1),M472))</f>
        <v/>
      </c>
      <c r="O472">
        <f>IF(N472="","",LOWER(IF(AND(LEN(N472)&gt;1,RIGHT(N472,1)="/"),LEFT(N472,LEN(N472)-1),N472)))</f>
        <v/>
      </c>
      <c r="P472">
        <f>IF(O472="","",IFERROR(N(INDEX($A472:$K472,1,Rules!$H$20)),0))</f>
        <v/>
      </c>
      <c r="Q472">
        <f>IF(O472="","",IFERROR(P472*N(INDEX($A472:$K472,1,Rules!$H$21)),0))</f>
        <v/>
      </c>
      <c r="R472">
        <f>IF(O472="","",IFERROR(N(INDEX($A472:$K472,1,Rules!$H$22)),0))</f>
        <v/>
      </c>
    </row>
    <row r="473">
      <c r="M473">
        <f>IF(A473="","",IF(LEFT(A473,4)="http",IFERROR(MID(A473,FIND("/",A473,FIND("//",A473)+2),2000),"/"),A473))</f>
        <v/>
      </c>
      <c r="N473">
        <f>IF(M473="","",IFERROR(LEFT(SUBSTITUTE(M473,"#","?"),FIND("?",SUBSTITUTE(M473,"#","?"))-1),M473))</f>
        <v/>
      </c>
      <c r="O473">
        <f>IF(N473="","",LOWER(IF(AND(LEN(N473)&gt;1,RIGHT(N473,1)="/"),LEFT(N473,LEN(N473)-1),N473)))</f>
        <v/>
      </c>
      <c r="P473">
        <f>IF(O473="","",IFERROR(N(INDEX($A473:$K473,1,Rules!$H$20)),0))</f>
        <v/>
      </c>
      <c r="Q473">
        <f>IF(O473="","",IFERROR(P473*N(INDEX($A473:$K473,1,Rules!$H$21)),0))</f>
        <v/>
      </c>
      <c r="R473">
        <f>IF(O473="","",IFERROR(N(INDEX($A473:$K473,1,Rules!$H$22)),0))</f>
        <v/>
      </c>
    </row>
    <row r="474">
      <c r="M474">
        <f>IF(A474="","",IF(LEFT(A474,4)="http",IFERROR(MID(A474,FIND("/",A474,FIND("//",A474)+2),2000),"/"),A474))</f>
        <v/>
      </c>
      <c r="N474">
        <f>IF(M474="","",IFERROR(LEFT(SUBSTITUTE(M474,"#","?"),FIND("?",SUBSTITUTE(M474,"#","?"))-1),M474))</f>
        <v/>
      </c>
      <c r="O474">
        <f>IF(N474="","",LOWER(IF(AND(LEN(N474)&gt;1,RIGHT(N474,1)="/"),LEFT(N474,LEN(N474)-1),N474)))</f>
        <v/>
      </c>
      <c r="P474">
        <f>IF(O474="","",IFERROR(N(INDEX($A474:$K474,1,Rules!$H$20)),0))</f>
        <v/>
      </c>
      <c r="Q474">
        <f>IF(O474="","",IFERROR(P474*N(INDEX($A474:$K474,1,Rules!$H$21)),0))</f>
        <v/>
      </c>
      <c r="R474">
        <f>IF(O474="","",IFERROR(N(INDEX($A474:$K474,1,Rules!$H$22)),0))</f>
        <v/>
      </c>
    </row>
    <row r="475">
      <c r="M475">
        <f>IF(A475="","",IF(LEFT(A475,4)="http",IFERROR(MID(A475,FIND("/",A475,FIND("//",A475)+2),2000),"/"),A475))</f>
        <v/>
      </c>
      <c r="N475">
        <f>IF(M475="","",IFERROR(LEFT(SUBSTITUTE(M475,"#","?"),FIND("?",SUBSTITUTE(M475,"#","?"))-1),M475))</f>
        <v/>
      </c>
      <c r="O475">
        <f>IF(N475="","",LOWER(IF(AND(LEN(N475)&gt;1,RIGHT(N475,1)="/"),LEFT(N475,LEN(N475)-1),N475)))</f>
        <v/>
      </c>
      <c r="P475">
        <f>IF(O475="","",IFERROR(N(INDEX($A475:$K475,1,Rules!$H$20)),0))</f>
        <v/>
      </c>
      <c r="Q475">
        <f>IF(O475="","",IFERROR(P475*N(INDEX($A475:$K475,1,Rules!$H$21)),0))</f>
        <v/>
      </c>
      <c r="R475">
        <f>IF(O475="","",IFERROR(N(INDEX($A475:$K475,1,Rules!$H$22)),0))</f>
        <v/>
      </c>
    </row>
    <row r="476">
      <c r="M476">
        <f>IF(A476="","",IF(LEFT(A476,4)="http",IFERROR(MID(A476,FIND("/",A476,FIND("//",A476)+2),2000),"/"),A476))</f>
        <v/>
      </c>
      <c r="N476">
        <f>IF(M476="","",IFERROR(LEFT(SUBSTITUTE(M476,"#","?"),FIND("?",SUBSTITUTE(M476,"#","?"))-1),M476))</f>
        <v/>
      </c>
      <c r="O476">
        <f>IF(N476="","",LOWER(IF(AND(LEN(N476)&gt;1,RIGHT(N476,1)="/"),LEFT(N476,LEN(N476)-1),N476)))</f>
        <v/>
      </c>
      <c r="P476">
        <f>IF(O476="","",IFERROR(N(INDEX($A476:$K476,1,Rules!$H$20)),0))</f>
        <v/>
      </c>
      <c r="Q476">
        <f>IF(O476="","",IFERROR(P476*N(INDEX($A476:$K476,1,Rules!$H$21)),0))</f>
        <v/>
      </c>
      <c r="R476">
        <f>IF(O476="","",IFERROR(N(INDEX($A476:$K476,1,Rules!$H$22)),0))</f>
        <v/>
      </c>
    </row>
    <row r="477">
      <c r="M477">
        <f>IF(A477="","",IF(LEFT(A477,4)="http",IFERROR(MID(A477,FIND("/",A477,FIND("//",A477)+2),2000),"/"),A477))</f>
        <v/>
      </c>
      <c r="N477">
        <f>IF(M477="","",IFERROR(LEFT(SUBSTITUTE(M477,"#","?"),FIND("?",SUBSTITUTE(M477,"#","?"))-1),M477))</f>
        <v/>
      </c>
      <c r="O477">
        <f>IF(N477="","",LOWER(IF(AND(LEN(N477)&gt;1,RIGHT(N477,1)="/"),LEFT(N477,LEN(N477)-1),N477)))</f>
        <v/>
      </c>
      <c r="P477">
        <f>IF(O477="","",IFERROR(N(INDEX($A477:$K477,1,Rules!$H$20)),0))</f>
        <v/>
      </c>
      <c r="Q477">
        <f>IF(O477="","",IFERROR(P477*N(INDEX($A477:$K477,1,Rules!$H$21)),0))</f>
        <v/>
      </c>
      <c r="R477">
        <f>IF(O477="","",IFERROR(N(INDEX($A477:$K477,1,Rules!$H$22)),0))</f>
        <v/>
      </c>
    </row>
    <row r="478">
      <c r="M478">
        <f>IF(A478="","",IF(LEFT(A478,4)="http",IFERROR(MID(A478,FIND("/",A478,FIND("//",A478)+2),2000),"/"),A478))</f>
        <v/>
      </c>
      <c r="N478">
        <f>IF(M478="","",IFERROR(LEFT(SUBSTITUTE(M478,"#","?"),FIND("?",SUBSTITUTE(M478,"#","?"))-1),M478))</f>
        <v/>
      </c>
      <c r="O478">
        <f>IF(N478="","",LOWER(IF(AND(LEN(N478)&gt;1,RIGHT(N478,1)="/"),LEFT(N478,LEN(N478)-1),N478)))</f>
        <v/>
      </c>
      <c r="P478">
        <f>IF(O478="","",IFERROR(N(INDEX($A478:$K478,1,Rules!$H$20)),0))</f>
        <v/>
      </c>
      <c r="Q478">
        <f>IF(O478="","",IFERROR(P478*N(INDEX($A478:$K478,1,Rules!$H$21)),0))</f>
        <v/>
      </c>
      <c r="R478">
        <f>IF(O478="","",IFERROR(N(INDEX($A478:$K478,1,Rules!$H$22)),0))</f>
        <v/>
      </c>
    </row>
    <row r="479">
      <c r="M479">
        <f>IF(A479="","",IF(LEFT(A479,4)="http",IFERROR(MID(A479,FIND("/",A479,FIND("//",A479)+2),2000),"/"),A479))</f>
        <v/>
      </c>
      <c r="N479">
        <f>IF(M479="","",IFERROR(LEFT(SUBSTITUTE(M479,"#","?"),FIND("?",SUBSTITUTE(M479,"#","?"))-1),M479))</f>
        <v/>
      </c>
      <c r="O479">
        <f>IF(N479="","",LOWER(IF(AND(LEN(N479)&gt;1,RIGHT(N479,1)="/"),LEFT(N479,LEN(N479)-1),N479)))</f>
        <v/>
      </c>
      <c r="P479">
        <f>IF(O479="","",IFERROR(N(INDEX($A479:$K479,1,Rules!$H$20)),0))</f>
        <v/>
      </c>
      <c r="Q479">
        <f>IF(O479="","",IFERROR(P479*N(INDEX($A479:$K479,1,Rules!$H$21)),0))</f>
        <v/>
      </c>
      <c r="R479">
        <f>IF(O479="","",IFERROR(N(INDEX($A479:$K479,1,Rules!$H$22)),0))</f>
        <v/>
      </c>
    </row>
    <row r="480">
      <c r="M480">
        <f>IF(A480="","",IF(LEFT(A480,4)="http",IFERROR(MID(A480,FIND("/",A480,FIND("//",A480)+2),2000),"/"),A480))</f>
        <v/>
      </c>
      <c r="N480">
        <f>IF(M480="","",IFERROR(LEFT(SUBSTITUTE(M480,"#","?"),FIND("?",SUBSTITUTE(M480,"#","?"))-1),M480))</f>
        <v/>
      </c>
      <c r="O480">
        <f>IF(N480="","",LOWER(IF(AND(LEN(N480)&gt;1,RIGHT(N480,1)="/"),LEFT(N480,LEN(N480)-1),N480)))</f>
        <v/>
      </c>
      <c r="P480">
        <f>IF(O480="","",IFERROR(N(INDEX($A480:$K480,1,Rules!$H$20)),0))</f>
        <v/>
      </c>
      <c r="Q480">
        <f>IF(O480="","",IFERROR(P480*N(INDEX($A480:$K480,1,Rules!$H$21)),0))</f>
        <v/>
      </c>
      <c r="R480">
        <f>IF(O480="","",IFERROR(N(INDEX($A480:$K480,1,Rules!$H$22)),0))</f>
        <v/>
      </c>
    </row>
    <row r="481">
      <c r="M481">
        <f>IF(A481="","",IF(LEFT(A481,4)="http",IFERROR(MID(A481,FIND("/",A481,FIND("//",A481)+2),2000),"/"),A481))</f>
        <v/>
      </c>
      <c r="N481">
        <f>IF(M481="","",IFERROR(LEFT(SUBSTITUTE(M481,"#","?"),FIND("?",SUBSTITUTE(M481,"#","?"))-1),M481))</f>
        <v/>
      </c>
      <c r="O481">
        <f>IF(N481="","",LOWER(IF(AND(LEN(N481)&gt;1,RIGHT(N481,1)="/"),LEFT(N481,LEN(N481)-1),N481)))</f>
        <v/>
      </c>
      <c r="P481">
        <f>IF(O481="","",IFERROR(N(INDEX($A481:$K481,1,Rules!$H$20)),0))</f>
        <v/>
      </c>
      <c r="Q481">
        <f>IF(O481="","",IFERROR(P481*N(INDEX($A481:$K481,1,Rules!$H$21)),0))</f>
        <v/>
      </c>
      <c r="R481">
        <f>IF(O481="","",IFERROR(N(INDEX($A481:$K481,1,Rules!$H$22)),0))</f>
        <v/>
      </c>
    </row>
    <row r="482">
      <c r="M482">
        <f>IF(A482="","",IF(LEFT(A482,4)="http",IFERROR(MID(A482,FIND("/",A482,FIND("//",A482)+2),2000),"/"),A482))</f>
        <v/>
      </c>
      <c r="N482">
        <f>IF(M482="","",IFERROR(LEFT(SUBSTITUTE(M482,"#","?"),FIND("?",SUBSTITUTE(M482,"#","?"))-1),M482))</f>
        <v/>
      </c>
      <c r="O482">
        <f>IF(N482="","",LOWER(IF(AND(LEN(N482)&gt;1,RIGHT(N482,1)="/"),LEFT(N482,LEN(N482)-1),N482)))</f>
        <v/>
      </c>
      <c r="P482">
        <f>IF(O482="","",IFERROR(N(INDEX($A482:$K482,1,Rules!$H$20)),0))</f>
        <v/>
      </c>
      <c r="Q482">
        <f>IF(O482="","",IFERROR(P482*N(INDEX($A482:$K482,1,Rules!$H$21)),0))</f>
        <v/>
      </c>
      <c r="R482">
        <f>IF(O482="","",IFERROR(N(INDEX($A482:$K482,1,Rules!$H$22)),0))</f>
        <v/>
      </c>
    </row>
    <row r="483">
      <c r="M483">
        <f>IF(A483="","",IF(LEFT(A483,4)="http",IFERROR(MID(A483,FIND("/",A483,FIND("//",A483)+2),2000),"/"),A483))</f>
        <v/>
      </c>
      <c r="N483">
        <f>IF(M483="","",IFERROR(LEFT(SUBSTITUTE(M483,"#","?"),FIND("?",SUBSTITUTE(M483,"#","?"))-1),M483))</f>
        <v/>
      </c>
      <c r="O483">
        <f>IF(N483="","",LOWER(IF(AND(LEN(N483)&gt;1,RIGHT(N483,1)="/"),LEFT(N483,LEN(N483)-1),N483)))</f>
        <v/>
      </c>
      <c r="P483">
        <f>IF(O483="","",IFERROR(N(INDEX($A483:$K483,1,Rules!$H$20)),0))</f>
        <v/>
      </c>
      <c r="Q483">
        <f>IF(O483="","",IFERROR(P483*N(INDEX($A483:$K483,1,Rules!$H$21)),0))</f>
        <v/>
      </c>
      <c r="R483">
        <f>IF(O483="","",IFERROR(N(INDEX($A483:$K483,1,Rules!$H$22)),0))</f>
        <v/>
      </c>
    </row>
    <row r="484">
      <c r="M484">
        <f>IF(A484="","",IF(LEFT(A484,4)="http",IFERROR(MID(A484,FIND("/",A484,FIND("//",A484)+2),2000),"/"),A484))</f>
        <v/>
      </c>
      <c r="N484">
        <f>IF(M484="","",IFERROR(LEFT(SUBSTITUTE(M484,"#","?"),FIND("?",SUBSTITUTE(M484,"#","?"))-1),M484))</f>
        <v/>
      </c>
      <c r="O484">
        <f>IF(N484="","",LOWER(IF(AND(LEN(N484)&gt;1,RIGHT(N484,1)="/"),LEFT(N484,LEN(N484)-1),N484)))</f>
        <v/>
      </c>
      <c r="P484">
        <f>IF(O484="","",IFERROR(N(INDEX($A484:$K484,1,Rules!$H$20)),0))</f>
        <v/>
      </c>
      <c r="Q484">
        <f>IF(O484="","",IFERROR(P484*N(INDEX($A484:$K484,1,Rules!$H$21)),0))</f>
        <v/>
      </c>
      <c r="R484">
        <f>IF(O484="","",IFERROR(N(INDEX($A484:$K484,1,Rules!$H$22)),0))</f>
        <v/>
      </c>
    </row>
    <row r="485">
      <c r="M485">
        <f>IF(A485="","",IF(LEFT(A485,4)="http",IFERROR(MID(A485,FIND("/",A485,FIND("//",A485)+2),2000),"/"),A485))</f>
        <v/>
      </c>
      <c r="N485">
        <f>IF(M485="","",IFERROR(LEFT(SUBSTITUTE(M485,"#","?"),FIND("?",SUBSTITUTE(M485,"#","?"))-1),M485))</f>
        <v/>
      </c>
      <c r="O485">
        <f>IF(N485="","",LOWER(IF(AND(LEN(N485)&gt;1,RIGHT(N485,1)="/"),LEFT(N485,LEN(N485)-1),N485)))</f>
        <v/>
      </c>
      <c r="P485">
        <f>IF(O485="","",IFERROR(N(INDEX($A485:$K485,1,Rules!$H$20)),0))</f>
        <v/>
      </c>
      <c r="Q485">
        <f>IF(O485="","",IFERROR(P485*N(INDEX($A485:$K485,1,Rules!$H$21)),0))</f>
        <v/>
      </c>
      <c r="R485">
        <f>IF(O485="","",IFERROR(N(INDEX($A485:$K485,1,Rules!$H$22)),0))</f>
        <v/>
      </c>
    </row>
    <row r="486">
      <c r="M486">
        <f>IF(A486="","",IF(LEFT(A486,4)="http",IFERROR(MID(A486,FIND("/",A486,FIND("//",A486)+2),2000),"/"),A486))</f>
        <v/>
      </c>
      <c r="N486">
        <f>IF(M486="","",IFERROR(LEFT(SUBSTITUTE(M486,"#","?"),FIND("?",SUBSTITUTE(M486,"#","?"))-1),M486))</f>
        <v/>
      </c>
      <c r="O486">
        <f>IF(N486="","",LOWER(IF(AND(LEN(N486)&gt;1,RIGHT(N486,1)="/"),LEFT(N486,LEN(N486)-1),N486)))</f>
        <v/>
      </c>
      <c r="P486">
        <f>IF(O486="","",IFERROR(N(INDEX($A486:$K486,1,Rules!$H$20)),0))</f>
        <v/>
      </c>
      <c r="Q486">
        <f>IF(O486="","",IFERROR(P486*N(INDEX($A486:$K486,1,Rules!$H$21)),0))</f>
        <v/>
      </c>
      <c r="R486">
        <f>IF(O486="","",IFERROR(N(INDEX($A486:$K486,1,Rules!$H$22)),0))</f>
        <v/>
      </c>
    </row>
    <row r="487">
      <c r="M487">
        <f>IF(A487="","",IF(LEFT(A487,4)="http",IFERROR(MID(A487,FIND("/",A487,FIND("//",A487)+2),2000),"/"),A487))</f>
        <v/>
      </c>
      <c r="N487">
        <f>IF(M487="","",IFERROR(LEFT(SUBSTITUTE(M487,"#","?"),FIND("?",SUBSTITUTE(M487,"#","?"))-1),M487))</f>
        <v/>
      </c>
      <c r="O487">
        <f>IF(N487="","",LOWER(IF(AND(LEN(N487)&gt;1,RIGHT(N487,1)="/"),LEFT(N487,LEN(N487)-1),N487)))</f>
        <v/>
      </c>
      <c r="P487">
        <f>IF(O487="","",IFERROR(N(INDEX($A487:$K487,1,Rules!$H$20)),0))</f>
        <v/>
      </c>
      <c r="Q487">
        <f>IF(O487="","",IFERROR(P487*N(INDEX($A487:$K487,1,Rules!$H$21)),0))</f>
        <v/>
      </c>
      <c r="R487">
        <f>IF(O487="","",IFERROR(N(INDEX($A487:$K487,1,Rules!$H$22)),0))</f>
        <v/>
      </c>
    </row>
    <row r="488">
      <c r="M488">
        <f>IF(A488="","",IF(LEFT(A488,4)="http",IFERROR(MID(A488,FIND("/",A488,FIND("//",A488)+2),2000),"/"),A488))</f>
        <v/>
      </c>
      <c r="N488">
        <f>IF(M488="","",IFERROR(LEFT(SUBSTITUTE(M488,"#","?"),FIND("?",SUBSTITUTE(M488,"#","?"))-1),M488))</f>
        <v/>
      </c>
      <c r="O488">
        <f>IF(N488="","",LOWER(IF(AND(LEN(N488)&gt;1,RIGHT(N488,1)="/"),LEFT(N488,LEN(N488)-1),N488)))</f>
        <v/>
      </c>
      <c r="P488">
        <f>IF(O488="","",IFERROR(N(INDEX($A488:$K488,1,Rules!$H$20)),0))</f>
        <v/>
      </c>
      <c r="Q488">
        <f>IF(O488="","",IFERROR(P488*N(INDEX($A488:$K488,1,Rules!$H$21)),0))</f>
        <v/>
      </c>
      <c r="R488">
        <f>IF(O488="","",IFERROR(N(INDEX($A488:$K488,1,Rules!$H$22)),0))</f>
        <v/>
      </c>
    </row>
    <row r="489">
      <c r="M489">
        <f>IF(A489="","",IF(LEFT(A489,4)="http",IFERROR(MID(A489,FIND("/",A489,FIND("//",A489)+2),2000),"/"),A489))</f>
        <v/>
      </c>
      <c r="N489">
        <f>IF(M489="","",IFERROR(LEFT(SUBSTITUTE(M489,"#","?"),FIND("?",SUBSTITUTE(M489,"#","?"))-1),M489))</f>
        <v/>
      </c>
      <c r="O489">
        <f>IF(N489="","",LOWER(IF(AND(LEN(N489)&gt;1,RIGHT(N489,1)="/"),LEFT(N489,LEN(N489)-1),N489)))</f>
        <v/>
      </c>
      <c r="P489">
        <f>IF(O489="","",IFERROR(N(INDEX($A489:$K489,1,Rules!$H$20)),0))</f>
        <v/>
      </c>
      <c r="Q489">
        <f>IF(O489="","",IFERROR(P489*N(INDEX($A489:$K489,1,Rules!$H$21)),0))</f>
        <v/>
      </c>
      <c r="R489">
        <f>IF(O489="","",IFERROR(N(INDEX($A489:$K489,1,Rules!$H$22)),0))</f>
        <v/>
      </c>
    </row>
    <row r="490">
      <c r="M490">
        <f>IF(A490="","",IF(LEFT(A490,4)="http",IFERROR(MID(A490,FIND("/",A490,FIND("//",A490)+2),2000),"/"),A490))</f>
        <v/>
      </c>
      <c r="N490">
        <f>IF(M490="","",IFERROR(LEFT(SUBSTITUTE(M490,"#","?"),FIND("?",SUBSTITUTE(M490,"#","?"))-1),M490))</f>
        <v/>
      </c>
      <c r="O490">
        <f>IF(N490="","",LOWER(IF(AND(LEN(N490)&gt;1,RIGHT(N490,1)="/"),LEFT(N490,LEN(N490)-1),N490)))</f>
        <v/>
      </c>
      <c r="P490">
        <f>IF(O490="","",IFERROR(N(INDEX($A490:$K490,1,Rules!$H$20)),0))</f>
        <v/>
      </c>
      <c r="Q490">
        <f>IF(O490="","",IFERROR(P490*N(INDEX($A490:$K490,1,Rules!$H$21)),0))</f>
        <v/>
      </c>
      <c r="R490">
        <f>IF(O490="","",IFERROR(N(INDEX($A490:$K490,1,Rules!$H$22)),0))</f>
        <v/>
      </c>
    </row>
    <row r="491">
      <c r="M491">
        <f>IF(A491="","",IF(LEFT(A491,4)="http",IFERROR(MID(A491,FIND("/",A491,FIND("//",A491)+2),2000),"/"),A491))</f>
        <v/>
      </c>
      <c r="N491">
        <f>IF(M491="","",IFERROR(LEFT(SUBSTITUTE(M491,"#","?"),FIND("?",SUBSTITUTE(M491,"#","?"))-1),M491))</f>
        <v/>
      </c>
      <c r="O491">
        <f>IF(N491="","",LOWER(IF(AND(LEN(N491)&gt;1,RIGHT(N491,1)="/"),LEFT(N491,LEN(N491)-1),N491)))</f>
        <v/>
      </c>
      <c r="P491">
        <f>IF(O491="","",IFERROR(N(INDEX($A491:$K491,1,Rules!$H$20)),0))</f>
        <v/>
      </c>
      <c r="Q491">
        <f>IF(O491="","",IFERROR(P491*N(INDEX($A491:$K491,1,Rules!$H$21)),0))</f>
        <v/>
      </c>
      <c r="R491">
        <f>IF(O491="","",IFERROR(N(INDEX($A491:$K491,1,Rules!$H$22)),0))</f>
        <v/>
      </c>
    </row>
    <row r="492">
      <c r="M492">
        <f>IF(A492="","",IF(LEFT(A492,4)="http",IFERROR(MID(A492,FIND("/",A492,FIND("//",A492)+2),2000),"/"),A492))</f>
        <v/>
      </c>
      <c r="N492">
        <f>IF(M492="","",IFERROR(LEFT(SUBSTITUTE(M492,"#","?"),FIND("?",SUBSTITUTE(M492,"#","?"))-1),M492))</f>
        <v/>
      </c>
      <c r="O492">
        <f>IF(N492="","",LOWER(IF(AND(LEN(N492)&gt;1,RIGHT(N492,1)="/"),LEFT(N492,LEN(N492)-1),N492)))</f>
        <v/>
      </c>
      <c r="P492">
        <f>IF(O492="","",IFERROR(N(INDEX($A492:$K492,1,Rules!$H$20)),0))</f>
        <v/>
      </c>
      <c r="Q492">
        <f>IF(O492="","",IFERROR(P492*N(INDEX($A492:$K492,1,Rules!$H$21)),0))</f>
        <v/>
      </c>
      <c r="R492">
        <f>IF(O492="","",IFERROR(N(INDEX($A492:$K492,1,Rules!$H$22)),0))</f>
        <v/>
      </c>
    </row>
    <row r="493">
      <c r="M493">
        <f>IF(A493="","",IF(LEFT(A493,4)="http",IFERROR(MID(A493,FIND("/",A493,FIND("//",A493)+2),2000),"/"),A493))</f>
        <v/>
      </c>
      <c r="N493">
        <f>IF(M493="","",IFERROR(LEFT(SUBSTITUTE(M493,"#","?"),FIND("?",SUBSTITUTE(M493,"#","?"))-1),M493))</f>
        <v/>
      </c>
      <c r="O493">
        <f>IF(N493="","",LOWER(IF(AND(LEN(N493)&gt;1,RIGHT(N493,1)="/"),LEFT(N493,LEN(N493)-1),N493)))</f>
        <v/>
      </c>
      <c r="P493">
        <f>IF(O493="","",IFERROR(N(INDEX($A493:$K493,1,Rules!$H$20)),0))</f>
        <v/>
      </c>
      <c r="Q493">
        <f>IF(O493="","",IFERROR(P493*N(INDEX($A493:$K493,1,Rules!$H$21)),0))</f>
        <v/>
      </c>
      <c r="R493">
        <f>IF(O493="","",IFERROR(N(INDEX($A493:$K493,1,Rules!$H$22)),0))</f>
        <v/>
      </c>
    </row>
    <row r="494">
      <c r="M494">
        <f>IF(A494="","",IF(LEFT(A494,4)="http",IFERROR(MID(A494,FIND("/",A494,FIND("//",A494)+2),2000),"/"),A494))</f>
        <v/>
      </c>
      <c r="N494">
        <f>IF(M494="","",IFERROR(LEFT(SUBSTITUTE(M494,"#","?"),FIND("?",SUBSTITUTE(M494,"#","?"))-1),M494))</f>
        <v/>
      </c>
      <c r="O494">
        <f>IF(N494="","",LOWER(IF(AND(LEN(N494)&gt;1,RIGHT(N494,1)="/"),LEFT(N494,LEN(N494)-1),N494)))</f>
        <v/>
      </c>
      <c r="P494">
        <f>IF(O494="","",IFERROR(N(INDEX($A494:$K494,1,Rules!$H$20)),0))</f>
        <v/>
      </c>
      <c r="Q494">
        <f>IF(O494="","",IFERROR(P494*N(INDEX($A494:$K494,1,Rules!$H$21)),0))</f>
        <v/>
      </c>
      <c r="R494">
        <f>IF(O494="","",IFERROR(N(INDEX($A494:$K494,1,Rules!$H$22)),0))</f>
        <v/>
      </c>
    </row>
    <row r="495">
      <c r="M495">
        <f>IF(A495="","",IF(LEFT(A495,4)="http",IFERROR(MID(A495,FIND("/",A495,FIND("//",A495)+2),2000),"/"),A495))</f>
        <v/>
      </c>
      <c r="N495">
        <f>IF(M495="","",IFERROR(LEFT(SUBSTITUTE(M495,"#","?"),FIND("?",SUBSTITUTE(M495,"#","?"))-1),M495))</f>
        <v/>
      </c>
      <c r="O495">
        <f>IF(N495="","",LOWER(IF(AND(LEN(N495)&gt;1,RIGHT(N495,1)="/"),LEFT(N495,LEN(N495)-1),N495)))</f>
        <v/>
      </c>
      <c r="P495">
        <f>IF(O495="","",IFERROR(N(INDEX($A495:$K495,1,Rules!$H$20)),0))</f>
        <v/>
      </c>
      <c r="Q495">
        <f>IF(O495="","",IFERROR(P495*N(INDEX($A495:$K495,1,Rules!$H$21)),0))</f>
        <v/>
      </c>
      <c r="R495">
        <f>IF(O495="","",IFERROR(N(INDEX($A495:$K495,1,Rules!$H$22)),0))</f>
        <v/>
      </c>
    </row>
    <row r="496">
      <c r="M496">
        <f>IF(A496="","",IF(LEFT(A496,4)="http",IFERROR(MID(A496,FIND("/",A496,FIND("//",A496)+2),2000),"/"),A496))</f>
        <v/>
      </c>
      <c r="N496">
        <f>IF(M496="","",IFERROR(LEFT(SUBSTITUTE(M496,"#","?"),FIND("?",SUBSTITUTE(M496,"#","?"))-1),M496))</f>
        <v/>
      </c>
      <c r="O496">
        <f>IF(N496="","",LOWER(IF(AND(LEN(N496)&gt;1,RIGHT(N496,1)="/"),LEFT(N496,LEN(N496)-1),N496)))</f>
        <v/>
      </c>
      <c r="P496">
        <f>IF(O496="","",IFERROR(N(INDEX($A496:$K496,1,Rules!$H$20)),0))</f>
        <v/>
      </c>
      <c r="Q496">
        <f>IF(O496="","",IFERROR(P496*N(INDEX($A496:$K496,1,Rules!$H$21)),0))</f>
        <v/>
      </c>
      <c r="R496">
        <f>IF(O496="","",IFERROR(N(INDEX($A496:$K496,1,Rules!$H$22)),0))</f>
        <v/>
      </c>
    </row>
    <row r="497">
      <c r="M497">
        <f>IF(A497="","",IF(LEFT(A497,4)="http",IFERROR(MID(A497,FIND("/",A497,FIND("//",A497)+2),2000),"/"),A497))</f>
        <v/>
      </c>
      <c r="N497">
        <f>IF(M497="","",IFERROR(LEFT(SUBSTITUTE(M497,"#","?"),FIND("?",SUBSTITUTE(M497,"#","?"))-1),M497))</f>
        <v/>
      </c>
      <c r="O497">
        <f>IF(N497="","",LOWER(IF(AND(LEN(N497)&gt;1,RIGHT(N497,1)="/"),LEFT(N497,LEN(N497)-1),N497)))</f>
        <v/>
      </c>
      <c r="P497">
        <f>IF(O497="","",IFERROR(N(INDEX($A497:$K497,1,Rules!$H$20)),0))</f>
        <v/>
      </c>
      <c r="Q497">
        <f>IF(O497="","",IFERROR(P497*N(INDEX($A497:$K497,1,Rules!$H$21)),0))</f>
        <v/>
      </c>
      <c r="R497">
        <f>IF(O497="","",IFERROR(N(INDEX($A497:$K497,1,Rules!$H$22)),0))</f>
        <v/>
      </c>
    </row>
    <row r="498">
      <c r="M498">
        <f>IF(A498="","",IF(LEFT(A498,4)="http",IFERROR(MID(A498,FIND("/",A498,FIND("//",A498)+2),2000),"/"),A498))</f>
        <v/>
      </c>
      <c r="N498">
        <f>IF(M498="","",IFERROR(LEFT(SUBSTITUTE(M498,"#","?"),FIND("?",SUBSTITUTE(M498,"#","?"))-1),M498))</f>
        <v/>
      </c>
      <c r="O498">
        <f>IF(N498="","",LOWER(IF(AND(LEN(N498)&gt;1,RIGHT(N498,1)="/"),LEFT(N498,LEN(N498)-1),N498)))</f>
        <v/>
      </c>
      <c r="P498">
        <f>IF(O498="","",IFERROR(N(INDEX($A498:$K498,1,Rules!$H$20)),0))</f>
        <v/>
      </c>
      <c r="Q498">
        <f>IF(O498="","",IFERROR(P498*N(INDEX($A498:$K498,1,Rules!$H$21)),0))</f>
        <v/>
      </c>
      <c r="R498">
        <f>IF(O498="","",IFERROR(N(INDEX($A498:$K498,1,Rules!$H$22)),0))</f>
        <v/>
      </c>
    </row>
    <row r="499">
      <c r="M499">
        <f>IF(A499="","",IF(LEFT(A499,4)="http",IFERROR(MID(A499,FIND("/",A499,FIND("//",A499)+2),2000),"/"),A499))</f>
        <v/>
      </c>
      <c r="N499">
        <f>IF(M499="","",IFERROR(LEFT(SUBSTITUTE(M499,"#","?"),FIND("?",SUBSTITUTE(M499,"#","?"))-1),M499))</f>
        <v/>
      </c>
      <c r="O499">
        <f>IF(N499="","",LOWER(IF(AND(LEN(N499)&gt;1,RIGHT(N499,1)="/"),LEFT(N499,LEN(N499)-1),N499)))</f>
        <v/>
      </c>
      <c r="P499">
        <f>IF(O499="","",IFERROR(N(INDEX($A499:$K499,1,Rules!$H$20)),0))</f>
        <v/>
      </c>
      <c r="Q499">
        <f>IF(O499="","",IFERROR(P499*N(INDEX($A499:$K499,1,Rules!$H$21)),0))</f>
        <v/>
      </c>
      <c r="R499">
        <f>IF(O499="","",IFERROR(N(INDEX($A499:$K499,1,Rules!$H$22)),0))</f>
        <v/>
      </c>
    </row>
    <row r="500">
      <c r="M500">
        <f>IF(A500="","",IF(LEFT(A500,4)="http",IFERROR(MID(A500,FIND("/",A500,FIND("//",A500)+2),2000),"/"),A500))</f>
        <v/>
      </c>
      <c r="N500">
        <f>IF(M500="","",IFERROR(LEFT(SUBSTITUTE(M500,"#","?"),FIND("?",SUBSTITUTE(M500,"#","?"))-1),M500))</f>
        <v/>
      </c>
      <c r="O500">
        <f>IF(N500="","",LOWER(IF(AND(LEN(N500)&gt;1,RIGHT(N500,1)="/"),LEFT(N500,LEN(N500)-1),N500)))</f>
        <v/>
      </c>
      <c r="P500">
        <f>IF(O500="","",IFERROR(N(INDEX($A500:$K500,1,Rules!$H$20)),0))</f>
        <v/>
      </c>
      <c r="Q500">
        <f>IF(O500="","",IFERROR(P500*N(INDEX($A500:$K500,1,Rules!$H$21)),0))</f>
        <v/>
      </c>
      <c r="R500">
        <f>IF(O500="","",IFERROR(N(INDEX($A500:$K500,1,Rules!$H$22)),0))</f>
        <v/>
      </c>
    </row>
    <row r="501">
      <c r="M501">
        <f>IF(A501="","",IF(LEFT(A501,4)="http",IFERROR(MID(A501,FIND("/",A501,FIND("//",A501)+2),2000),"/"),A501))</f>
        <v/>
      </c>
      <c r="N501">
        <f>IF(M501="","",IFERROR(LEFT(SUBSTITUTE(M501,"#","?"),FIND("?",SUBSTITUTE(M501,"#","?"))-1),M501))</f>
        <v/>
      </c>
      <c r="O501">
        <f>IF(N501="","",LOWER(IF(AND(LEN(N501)&gt;1,RIGHT(N501,1)="/"),LEFT(N501,LEN(N501)-1),N501)))</f>
        <v/>
      </c>
      <c r="P501">
        <f>IF(O501="","",IFERROR(N(INDEX($A501:$K501,1,Rules!$H$20)),0))</f>
        <v/>
      </c>
      <c r="Q501">
        <f>IF(O501="","",IFERROR(P501*N(INDEX($A501:$K501,1,Rules!$H$21)),0))</f>
        <v/>
      </c>
      <c r="R501">
        <f>IF(O501="","",IFERROR(N(INDEX($A501:$K501,1,Rules!$H$22)),0))</f>
        <v/>
      </c>
    </row>
    <row r="502">
      <c r="M502">
        <f>IF(A502="","",IF(LEFT(A502,4)="http",IFERROR(MID(A502,FIND("/",A502,FIND("//",A502)+2),2000),"/"),A502))</f>
        <v/>
      </c>
      <c r="N502">
        <f>IF(M502="","",IFERROR(LEFT(SUBSTITUTE(M502,"#","?"),FIND("?",SUBSTITUTE(M502,"#","?"))-1),M502))</f>
        <v/>
      </c>
      <c r="O502">
        <f>IF(N502="","",LOWER(IF(AND(LEN(N502)&gt;1,RIGHT(N502,1)="/"),LEFT(N502,LEN(N502)-1),N502)))</f>
        <v/>
      </c>
      <c r="P502">
        <f>IF(O502="","",IFERROR(N(INDEX($A502:$K502,1,Rules!$H$20)),0))</f>
        <v/>
      </c>
      <c r="Q502">
        <f>IF(O502="","",IFERROR(P502*N(INDEX($A502:$K502,1,Rules!$H$21)),0))</f>
        <v/>
      </c>
      <c r="R502">
        <f>IF(O502="","",IFERROR(N(INDEX($A502:$K502,1,Rules!$H$22)),0))</f>
        <v/>
      </c>
    </row>
    <row r="503">
      <c r="M503">
        <f>IF(A503="","",IF(LEFT(A503,4)="http",IFERROR(MID(A503,FIND("/",A503,FIND("//",A503)+2),2000),"/"),A503))</f>
        <v/>
      </c>
      <c r="N503">
        <f>IF(M503="","",IFERROR(LEFT(SUBSTITUTE(M503,"#","?"),FIND("?",SUBSTITUTE(M503,"#","?"))-1),M503))</f>
        <v/>
      </c>
      <c r="O503">
        <f>IF(N503="","",LOWER(IF(AND(LEN(N503)&gt;1,RIGHT(N503,1)="/"),LEFT(N503,LEN(N503)-1),N503)))</f>
        <v/>
      </c>
      <c r="P503">
        <f>IF(O503="","",IFERROR(N(INDEX($A503:$K503,1,Rules!$H$20)),0))</f>
        <v/>
      </c>
      <c r="Q503">
        <f>IF(O503="","",IFERROR(P503*N(INDEX($A503:$K503,1,Rules!$H$21)),0))</f>
        <v/>
      </c>
      <c r="R503">
        <f>IF(O503="","",IFERROR(N(INDEX($A503:$K503,1,Rules!$H$22)),0))</f>
        <v/>
      </c>
    </row>
    <row r="504">
      <c r="M504">
        <f>IF(A504="","",IF(LEFT(A504,4)="http",IFERROR(MID(A504,FIND("/",A504,FIND("//",A504)+2),2000),"/"),A504))</f>
        <v/>
      </c>
      <c r="N504">
        <f>IF(M504="","",IFERROR(LEFT(SUBSTITUTE(M504,"#","?"),FIND("?",SUBSTITUTE(M504,"#","?"))-1),M504))</f>
        <v/>
      </c>
      <c r="O504">
        <f>IF(N504="","",LOWER(IF(AND(LEN(N504)&gt;1,RIGHT(N504,1)="/"),LEFT(N504,LEN(N504)-1),N504)))</f>
        <v/>
      </c>
      <c r="P504">
        <f>IF(O504="","",IFERROR(N(INDEX($A504:$K504,1,Rules!$H$20)),0))</f>
        <v/>
      </c>
      <c r="Q504">
        <f>IF(O504="","",IFERROR(P504*N(INDEX($A504:$K504,1,Rules!$H$21)),0))</f>
        <v/>
      </c>
      <c r="R504">
        <f>IF(O504="","",IFERROR(N(INDEX($A504:$K504,1,Rules!$H$22)),0))</f>
        <v/>
      </c>
    </row>
    <row r="505">
      <c r="M505">
        <f>IF(A505="","",IF(LEFT(A505,4)="http",IFERROR(MID(A505,FIND("/",A505,FIND("//",A505)+2),2000),"/"),A505))</f>
        <v/>
      </c>
      <c r="N505">
        <f>IF(M505="","",IFERROR(LEFT(SUBSTITUTE(M505,"#","?"),FIND("?",SUBSTITUTE(M505,"#","?"))-1),M505))</f>
        <v/>
      </c>
      <c r="O505">
        <f>IF(N505="","",LOWER(IF(AND(LEN(N505)&gt;1,RIGHT(N505,1)="/"),LEFT(N505,LEN(N505)-1),N505)))</f>
        <v/>
      </c>
      <c r="P505">
        <f>IF(O505="","",IFERROR(N(INDEX($A505:$K505,1,Rules!$H$20)),0))</f>
        <v/>
      </c>
      <c r="Q505">
        <f>IF(O505="","",IFERROR(P505*N(INDEX($A505:$K505,1,Rules!$H$21)),0))</f>
        <v/>
      </c>
      <c r="R505">
        <f>IF(O505="","",IFERROR(N(INDEX($A505:$K505,1,Rules!$H$22)),0))</f>
        <v/>
      </c>
    </row>
    <row r="506">
      <c r="M506">
        <f>IF(A506="","",IF(LEFT(A506,4)="http",IFERROR(MID(A506,FIND("/",A506,FIND("//",A506)+2),2000),"/"),A506))</f>
        <v/>
      </c>
      <c r="N506">
        <f>IF(M506="","",IFERROR(LEFT(SUBSTITUTE(M506,"#","?"),FIND("?",SUBSTITUTE(M506,"#","?"))-1),M506))</f>
        <v/>
      </c>
      <c r="O506">
        <f>IF(N506="","",LOWER(IF(AND(LEN(N506)&gt;1,RIGHT(N506,1)="/"),LEFT(N506,LEN(N506)-1),N506)))</f>
        <v/>
      </c>
      <c r="P506">
        <f>IF(O506="","",IFERROR(N(INDEX($A506:$K506,1,Rules!$H$20)),0))</f>
        <v/>
      </c>
      <c r="Q506">
        <f>IF(O506="","",IFERROR(P506*N(INDEX($A506:$K506,1,Rules!$H$21)),0))</f>
        <v/>
      </c>
      <c r="R506">
        <f>IF(O506="","",IFERROR(N(INDEX($A506:$K506,1,Rules!$H$22)),0))</f>
        <v/>
      </c>
    </row>
    <row r="507">
      <c r="M507">
        <f>IF(A507="","",IF(LEFT(A507,4)="http",IFERROR(MID(A507,FIND("/",A507,FIND("//",A507)+2),2000),"/"),A507))</f>
        <v/>
      </c>
      <c r="N507">
        <f>IF(M507="","",IFERROR(LEFT(SUBSTITUTE(M507,"#","?"),FIND("?",SUBSTITUTE(M507,"#","?"))-1),M507))</f>
        <v/>
      </c>
      <c r="O507">
        <f>IF(N507="","",LOWER(IF(AND(LEN(N507)&gt;1,RIGHT(N507,1)="/"),LEFT(N507,LEN(N507)-1),N507)))</f>
        <v/>
      </c>
      <c r="P507">
        <f>IF(O507="","",IFERROR(N(INDEX($A507:$K507,1,Rules!$H$20)),0))</f>
        <v/>
      </c>
      <c r="Q507">
        <f>IF(O507="","",IFERROR(P507*N(INDEX($A507:$K507,1,Rules!$H$21)),0))</f>
        <v/>
      </c>
      <c r="R507">
        <f>IF(O507="","",IFERROR(N(INDEX($A507:$K507,1,Rules!$H$22)),0))</f>
        <v/>
      </c>
    </row>
    <row r="508">
      <c r="M508">
        <f>IF(A508="","",IF(LEFT(A508,4)="http",IFERROR(MID(A508,FIND("/",A508,FIND("//",A508)+2),2000),"/"),A508))</f>
        <v/>
      </c>
      <c r="N508">
        <f>IF(M508="","",IFERROR(LEFT(SUBSTITUTE(M508,"#","?"),FIND("?",SUBSTITUTE(M508,"#","?"))-1),M508))</f>
        <v/>
      </c>
      <c r="O508">
        <f>IF(N508="","",LOWER(IF(AND(LEN(N508)&gt;1,RIGHT(N508,1)="/"),LEFT(N508,LEN(N508)-1),N508)))</f>
        <v/>
      </c>
      <c r="P508">
        <f>IF(O508="","",IFERROR(N(INDEX($A508:$K508,1,Rules!$H$20)),0))</f>
        <v/>
      </c>
      <c r="Q508">
        <f>IF(O508="","",IFERROR(P508*N(INDEX($A508:$K508,1,Rules!$H$21)),0))</f>
        <v/>
      </c>
      <c r="R508">
        <f>IF(O508="","",IFERROR(N(INDEX($A508:$K508,1,Rules!$H$22)),0))</f>
        <v/>
      </c>
    </row>
    <row r="509">
      <c r="M509">
        <f>IF(A509="","",IF(LEFT(A509,4)="http",IFERROR(MID(A509,FIND("/",A509,FIND("//",A509)+2),2000),"/"),A509))</f>
        <v/>
      </c>
      <c r="N509">
        <f>IF(M509="","",IFERROR(LEFT(SUBSTITUTE(M509,"#","?"),FIND("?",SUBSTITUTE(M509,"#","?"))-1),M509))</f>
        <v/>
      </c>
      <c r="O509">
        <f>IF(N509="","",LOWER(IF(AND(LEN(N509)&gt;1,RIGHT(N509,1)="/"),LEFT(N509,LEN(N509)-1),N509)))</f>
        <v/>
      </c>
      <c r="P509">
        <f>IF(O509="","",IFERROR(N(INDEX($A509:$K509,1,Rules!$H$20)),0))</f>
        <v/>
      </c>
      <c r="Q509">
        <f>IF(O509="","",IFERROR(P509*N(INDEX($A509:$K509,1,Rules!$H$21)),0))</f>
        <v/>
      </c>
      <c r="R509">
        <f>IF(O509="","",IFERROR(N(INDEX($A509:$K509,1,Rules!$H$22)),0))</f>
        <v/>
      </c>
    </row>
    <row r="510">
      <c r="M510">
        <f>IF(A510="","",IF(LEFT(A510,4)="http",IFERROR(MID(A510,FIND("/",A510,FIND("//",A510)+2),2000),"/"),A510))</f>
        <v/>
      </c>
      <c r="N510">
        <f>IF(M510="","",IFERROR(LEFT(SUBSTITUTE(M510,"#","?"),FIND("?",SUBSTITUTE(M510,"#","?"))-1),M510))</f>
        <v/>
      </c>
      <c r="O510">
        <f>IF(N510="","",LOWER(IF(AND(LEN(N510)&gt;1,RIGHT(N510,1)="/"),LEFT(N510,LEN(N510)-1),N510)))</f>
        <v/>
      </c>
      <c r="P510">
        <f>IF(O510="","",IFERROR(N(INDEX($A510:$K510,1,Rules!$H$20)),0))</f>
        <v/>
      </c>
      <c r="Q510">
        <f>IF(O510="","",IFERROR(P510*N(INDEX($A510:$K510,1,Rules!$H$21)),0))</f>
        <v/>
      </c>
      <c r="R510">
        <f>IF(O510="","",IFERROR(N(INDEX($A510:$K510,1,Rules!$H$22)),0))</f>
        <v/>
      </c>
    </row>
    <row r="511">
      <c r="M511">
        <f>IF(A511="","",IF(LEFT(A511,4)="http",IFERROR(MID(A511,FIND("/",A511,FIND("//",A511)+2),2000),"/"),A511))</f>
        <v/>
      </c>
      <c r="N511">
        <f>IF(M511="","",IFERROR(LEFT(SUBSTITUTE(M511,"#","?"),FIND("?",SUBSTITUTE(M511,"#","?"))-1),M511))</f>
        <v/>
      </c>
      <c r="O511">
        <f>IF(N511="","",LOWER(IF(AND(LEN(N511)&gt;1,RIGHT(N511,1)="/"),LEFT(N511,LEN(N511)-1),N511)))</f>
        <v/>
      </c>
      <c r="P511">
        <f>IF(O511="","",IFERROR(N(INDEX($A511:$K511,1,Rules!$H$20)),0))</f>
        <v/>
      </c>
      <c r="Q511">
        <f>IF(O511="","",IFERROR(P511*N(INDEX($A511:$K511,1,Rules!$H$21)),0))</f>
        <v/>
      </c>
      <c r="R511">
        <f>IF(O511="","",IFERROR(N(INDEX($A511:$K511,1,Rules!$H$22)),0))</f>
        <v/>
      </c>
    </row>
    <row r="512">
      <c r="M512">
        <f>IF(A512="","",IF(LEFT(A512,4)="http",IFERROR(MID(A512,FIND("/",A512,FIND("//",A512)+2),2000),"/"),A512))</f>
        <v/>
      </c>
      <c r="N512">
        <f>IF(M512="","",IFERROR(LEFT(SUBSTITUTE(M512,"#","?"),FIND("?",SUBSTITUTE(M512,"#","?"))-1),M512))</f>
        <v/>
      </c>
      <c r="O512">
        <f>IF(N512="","",LOWER(IF(AND(LEN(N512)&gt;1,RIGHT(N512,1)="/"),LEFT(N512,LEN(N512)-1),N512)))</f>
        <v/>
      </c>
      <c r="P512">
        <f>IF(O512="","",IFERROR(N(INDEX($A512:$K512,1,Rules!$H$20)),0))</f>
        <v/>
      </c>
      <c r="Q512">
        <f>IF(O512="","",IFERROR(P512*N(INDEX($A512:$K512,1,Rules!$H$21)),0))</f>
        <v/>
      </c>
      <c r="R512">
        <f>IF(O512="","",IFERROR(N(INDEX($A512:$K512,1,Rules!$H$22)),0))</f>
        <v/>
      </c>
    </row>
    <row r="513">
      <c r="M513">
        <f>IF(A513="","",IF(LEFT(A513,4)="http",IFERROR(MID(A513,FIND("/",A513,FIND("//",A513)+2),2000),"/"),A513))</f>
        <v/>
      </c>
      <c r="N513">
        <f>IF(M513="","",IFERROR(LEFT(SUBSTITUTE(M513,"#","?"),FIND("?",SUBSTITUTE(M513,"#","?"))-1),M513))</f>
        <v/>
      </c>
      <c r="O513">
        <f>IF(N513="","",LOWER(IF(AND(LEN(N513)&gt;1,RIGHT(N513,1)="/"),LEFT(N513,LEN(N513)-1),N513)))</f>
        <v/>
      </c>
      <c r="P513">
        <f>IF(O513="","",IFERROR(N(INDEX($A513:$K513,1,Rules!$H$20)),0))</f>
        <v/>
      </c>
      <c r="Q513">
        <f>IF(O513="","",IFERROR(P513*N(INDEX($A513:$K513,1,Rules!$H$21)),0))</f>
        <v/>
      </c>
      <c r="R513">
        <f>IF(O513="","",IFERROR(N(INDEX($A513:$K513,1,Rules!$H$22)),0))</f>
        <v/>
      </c>
    </row>
    <row r="514">
      <c r="M514">
        <f>IF(A514="","",IF(LEFT(A514,4)="http",IFERROR(MID(A514,FIND("/",A514,FIND("//",A514)+2),2000),"/"),A514))</f>
        <v/>
      </c>
      <c r="N514">
        <f>IF(M514="","",IFERROR(LEFT(SUBSTITUTE(M514,"#","?"),FIND("?",SUBSTITUTE(M514,"#","?"))-1),M514))</f>
        <v/>
      </c>
      <c r="O514">
        <f>IF(N514="","",LOWER(IF(AND(LEN(N514)&gt;1,RIGHT(N514,1)="/"),LEFT(N514,LEN(N514)-1),N514)))</f>
        <v/>
      </c>
      <c r="P514">
        <f>IF(O514="","",IFERROR(N(INDEX($A514:$K514,1,Rules!$H$20)),0))</f>
        <v/>
      </c>
      <c r="Q514">
        <f>IF(O514="","",IFERROR(P514*N(INDEX($A514:$K514,1,Rules!$H$21)),0))</f>
        <v/>
      </c>
      <c r="R514">
        <f>IF(O514="","",IFERROR(N(INDEX($A514:$K514,1,Rules!$H$22)),0))</f>
        <v/>
      </c>
    </row>
    <row r="515">
      <c r="M515">
        <f>IF(A515="","",IF(LEFT(A515,4)="http",IFERROR(MID(A515,FIND("/",A515,FIND("//",A515)+2),2000),"/"),A515))</f>
        <v/>
      </c>
      <c r="N515">
        <f>IF(M515="","",IFERROR(LEFT(SUBSTITUTE(M515,"#","?"),FIND("?",SUBSTITUTE(M515,"#","?"))-1),M515))</f>
        <v/>
      </c>
      <c r="O515">
        <f>IF(N515="","",LOWER(IF(AND(LEN(N515)&gt;1,RIGHT(N515,1)="/"),LEFT(N515,LEN(N515)-1),N515)))</f>
        <v/>
      </c>
      <c r="P515">
        <f>IF(O515="","",IFERROR(N(INDEX($A515:$K515,1,Rules!$H$20)),0))</f>
        <v/>
      </c>
      <c r="Q515">
        <f>IF(O515="","",IFERROR(P515*N(INDEX($A515:$K515,1,Rules!$H$21)),0))</f>
        <v/>
      </c>
      <c r="R515">
        <f>IF(O515="","",IFERROR(N(INDEX($A515:$K515,1,Rules!$H$22)),0))</f>
        <v/>
      </c>
    </row>
    <row r="516">
      <c r="M516">
        <f>IF(A516="","",IF(LEFT(A516,4)="http",IFERROR(MID(A516,FIND("/",A516,FIND("//",A516)+2),2000),"/"),A516))</f>
        <v/>
      </c>
      <c r="N516">
        <f>IF(M516="","",IFERROR(LEFT(SUBSTITUTE(M516,"#","?"),FIND("?",SUBSTITUTE(M516,"#","?"))-1),M516))</f>
        <v/>
      </c>
      <c r="O516">
        <f>IF(N516="","",LOWER(IF(AND(LEN(N516)&gt;1,RIGHT(N516,1)="/"),LEFT(N516,LEN(N516)-1),N516)))</f>
        <v/>
      </c>
      <c r="P516">
        <f>IF(O516="","",IFERROR(N(INDEX($A516:$K516,1,Rules!$H$20)),0))</f>
        <v/>
      </c>
      <c r="Q516">
        <f>IF(O516="","",IFERROR(P516*N(INDEX($A516:$K516,1,Rules!$H$21)),0))</f>
        <v/>
      </c>
      <c r="R516">
        <f>IF(O516="","",IFERROR(N(INDEX($A516:$K516,1,Rules!$H$22)),0))</f>
        <v/>
      </c>
    </row>
    <row r="517">
      <c r="M517">
        <f>IF(A517="","",IF(LEFT(A517,4)="http",IFERROR(MID(A517,FIND("/",A517,FIND("//",A517)+2),2000),"/"),A517))</f>
        <v/>
      </c>
      <c r="N517">
        <f>IF(M517="","",IFERROR(LEFT(SUBSTITUTE(M517,"#","?"),FIND("?",SUBSTITUTE(M517,"#","?"))-1),M517))</f>
        <v/>
      </c>
      <c r="O517">
        <f>IF(N517="","",LOWER(IF(AND(LEN(N517)&gt;1,RIGHT(N517,1)="/"),LEFT(N517,LEN(N517)-1),N517)))</f>
        <v/>
      </c>
      <c r="P517">
        <f>IF(O517="","",IFERROR(N(INDEX($A517:$K517,1,Rules!$H$20)),0))</f>
        <v/>
      </c>
      <c r="Q517">
        <f>IF(O517="","",IFERROR(P517*N(INDEX($A517:$K517,1,Rules!$H$21)),0))</f>
        <v/>
      </c>
      <c r="R517">
        <f>IF(O517="","",IFERROR(N(INDEX($A517:$K517,1,Rules!$H$22)),0))</f>
        <v/>
      </c>
    </row>
    <row r="518">
      <c r="M518">
        <f>IF(A518="","",IF(LEFT(A518,4)="http",IFERROR(MID(A518,FIND("/",A518,FIND("//",A518)+2),2000),"/"),A518))</f>
        <v/>
      </c>
      <c r="N518">
        <f>IF(M518="","",IFERROR(LEFT(SUBSTITUTE(M518,"#","?"),FIND("?",SUBSTITUTE(M518,"#","?"))-1),M518))</f>
        <v/>
      </c>
      <c r="O518">
        <f>IF(N518="","",LOWER(IF(AND(LEN(N518)&gt;1,RIGHT(N518,1)="/"),LEFT(N518,LEN(N518)-1),N518)))</f>
        <v/>
      </c>
      <c r="P518">
        <f>IF(O518="","",IFERROR(N(INDEX($A518:$K518,1,Rules!$H$20)),0))</f>
        <v/>
      </c>
      <c r="Q518">
        <f>IF(O518="","",IFERROR(P518*N(INDEX($A518:$K518,1,Rules!$H$21)),0))</f>
        <v/>
      </c>
      <c r="R518">
        <f>IF(O518="","",IFERROR(N(INDEX($A518:$K518,1,Rules!$H$22)),0))</f>
        <v/>
      </c>
    </row>
    <row r="519">
      <c r="M519">
        <f>IF(A519="","",IF(LEFT(A519,4)="http",IFERROR(MID(A519,FIND("/",A519,FIND("//",A519)+2),2000),"/"),A519))</f>
        <v/>
      </c>
      <c r="N519">
        <f>IF(M519="","",IFERROR(LEFT(SUBSTITUTE(M519,"#","?"),FIND("?",SUBSTITUTE(M519,"#","?"))-1),M519))</f>
        <v/>
      </c>
      <c r="O519">
        <f>IF(N519="","",LOWER(IF(AND(LEN(N519)&gt;1,RIGHT(N519,1)="/"),LEFT(N519,LEN(N519)-1),N519)))</f>
        <v/>
      </c>
      <c r="P519">
        <f>IF(O519="","",IFERROR(N(INDEX($A519:$K519,1,Rules!$H$20)),0))</f>
        <v/>
      </c>
      <c r="Q519">
        <f>IF(O519="","",IFERROR(P519*N(INDEX($A519:$K519,1,Rules!$H$21)),0))</f>
        <v/>
      </c>
      <c r="R519">
        <f>IF(O519="","",IFERROR(N(INDEX($A519:$K519,1,Rules!$H$22)),0))</f>
        <v/>
      </c>
    </row>
    <row r="520">
      <c r="M520">
        <f>IF(A520="","",IF(LEFT(A520,4)="http",IFERROR(MID(A520,FIND("/",A520,FIND("//",A520)+2),2000),"/"),A520))</f>
        <v/>
      </c>
      <c r="N520">
        <f>IF(M520="","",IFERROR(LEFT(SUBSTITUTE(M520,"#","?"),FIND("?",SUBSTITUTE(M520,"#","?"))-1),M520))</f>
        <v/>
      </c>
      <c r="O520">
        <f>IF(N520="","",LOWER(IF(AND(LEN(N520)&gt;1,RIGHT(N520,1)="/"),LEFT(N520,LEN(N520)-1),N520)))</f>
        <v/>
      </c>
      <c r="P520">
        <f>IF(O520="","",IFERROR(N(INDEX($A520:$K520,1,Rules!$H$20)),0))</f>
        <v/>
      </c>
      <c r="Q520">
        <f>IF(O520="","",IFERROR(P520*N(INDEX($A520:$K520,1,Rules!$H$21)),0))</f>
        <v/>
      </c>
      <c r="R520">
        <f>IF(O520="","",IFERROR(N(INDEX($A520:$K520,1,Rules!$H$22)),0))</f>
        <v/>
      </c>
    </row>
    <row r="521">
      <c r="M521">
        <f>IF(A521="","",IF(LEFT(A521,4)="http",IFERROR(MID(A521,FIND("/",A521,FIND("//",A521)+2),2000),"/"),A521))</f>
        <v/>
      </c>
      <c r="N521">
        <f>IF(M521="","",IFERROR(LEFT(SUBSTITUTE(M521,"#","?"),FIND("?",SUBSTITUTE(M521,"#","?"))-1),M521))</f>
        <v/>
      </c>
      <c r="O521">
        <f>IF(N521="","",LOWER(IF(AND(LEN(N521)&gt;1,RIGHT(N521,1)="/"),LEFT(N521,LEN(N521)-1),N521)))</f>
        <v/>
      </c>
      <c r="P521">
        <f>IF(O521="","",IFERROR(N(INDEX($A521:$K521,1,Rules!$H$20)),0))</f>
        <v/>
      </c>
      <c r="Q521">
        <f>IF(O521="","",IFERROR(P521*N(INDEX($A521:$K521,1,Rules!$H$21)),0))</f>
        <v/>
      </c>
      <c r="R521">
        <f>IF(O521="","",IFERROR(N(INDEX($A521:$K521,1,Rules!$H$22)),0))</f>
        <v/>
      </c>
    </row>
    <row r="522">
      <c r="M522">
        <f>IF(A522="","",IF(LEFT(A522,4)="http",IFERROR(MID(A522,FIND("/",A522,FIND("//",A522)+2),2000),"/"),A522))</f>
        <v/>
      </c>
      <c r="N522">
        <f>IF(M522="","",IFERROR(LEFT(SUBSTITUTE(M522,"#","?"),FIND("?",SUBSTITUTE(M522,"#","?"))-1),M522))</f>
        <v/>
      </c>
      <c r="O522">
        <f>IF(N522="","",LOWER(IF(AND(LEN(N522)&gt;1,RIGHT(N522,1)="/"),LEFT(N522,LEN(N522)-1),N522)))</f>
        <v/>
      </c>
      <c r="P522">
        <f>IF(O522="","",IFERROR(N(INDEX($A522:$K522,1,Rules!$H$20)),0))</f>
        <v/>
      </c>
      <c r="Q522">
        <f>IF(O522="","",IFERROR(P522*N(INDEX($A522:$K522,1,Rules!$H$21)),0))</f>
        <v/>
      </c>
      <c r="R522">
        <f>IF(O522="","",IFERROR(N(INDEX($A522:$K522,1,Rules!$H$22)),0))</f>
        <v/>
      </c>
    </row>
    <row r="523">
      <c r="M523">
        <f>IF(A523="","",IF(LEFT(A523,4)="http",IFERROR(MID(A523,FIND("/",A523,FIND("//",A523)+2),2000),"/"),A523))</f>
        <v/>
      </c>
      <c r="N523">
        <f>IF(M523="","",IFERROR(LEFT(SUBSTITUTE(M523,"#","?"),FIND("?",SUBSTITUTE(M523,"#","?"))-1),M523))</f>
        <v/>
      </c>
      <c r="O523">
        <f>IF(N523="","",LOWER(IF(AND(LEN(N523)&gt;1,RIGHT(N523,1)="/"),LEFT(N523,LEN(N523)-1),N523)))</f>
        <v/>
      </c>
      <c r="P523">
        <f>IF(O523="","",IFERROR(N(INDEX($A523:$K523,1,Rules!$H$20)),0))</f>
        <v/>
      </c>
      <c r="Q523">
        <f>IF(O523="","",IFERROR(P523*N(INDEX($A523:$K523,1,Rules!$H$21)),0))</f>
        <v/>
      </c>
      <c r="R523">
        <f>IF(O523="","",IFERROR(N(INDEX($A523:$K523,1,Rules!$H$22)),0))</f>
        <v/>
      </c>
    </row>
    <row r="524">
      <c r="M524">
        <f>IF(A524="","",IF(LEFT(A524,4)="http",IFERROR(MID(A524,FIND("/",A524,FIND("//",A524)+2),2000),"/"),A524))</f>
        <v/>
      </c>
      <c r="N524">
        <f>IF(M524="","",IFERROR(LEFT(SUBSTITUTE(M524,"#","?"),FIND("?",SUBSTITUTE(M524,"#","?"))-1),M524))</f>
        <v/>
      </c>
      <c r="O524">
        <f>IF(N524="","",LOWER(IF(AND(LEN(N524)&gt;1,RIGHT(N524,1)="/"),LEFT(N524,LEN(N524)-1),N524)))</f>
        <v/>
      </c>
      <c r="P524">
        <f>IF(O524="","",IFERROR(N(INDEX($A524:$K524,1,Rules!$H$20)),0))</f>
        <v/>
      </c>
      <c r="Q524">
        <f>IF(O524="","",IFERROR(P524*N(INDEX($A524:$K524,1,Rules!$H$21)),0))</f>
        <v/>
      </c>
      <c r="R524">
        <f>IF(O524="","",IFERROR(N(INDEX($A524:$K524,1,Rules!$H$22)),0))</f>
        <v/>
      </c>
    </row>
    <row r="525">
      <c r="M525">
        <f>IF(A525="","",IF(LEFT(A525,4)="http",IFERROR(MID(A525,FIND("/",A525,FIND("//",A525)+2),2000),"/"),A525))</f>
        <v/>
      </c>
      <c r="N525">
        <f>IF(M525="","",IFERROR(LEFT(SUBSTITUTE(M525,"#","?"),FIND("?",SUBSTITUTE(M525,"#","?"))-1),M525))</f>
        <v/>
      </c>
      <c r="O525">
        <f>IF(N525="","",LOWER(IF(AND(LEN(N525)&gt;1,RIGHT(N525,1)="/"),LEFT(N525,LEN(N525)-1),N525)))</f>
        <v/>
      </c>
      <c r="P525">
        <f>IF(O525="","",IFERROR(N(INDEX($A525:$K525,1,Rules!$H$20)),0))</f>
        <v/>
      </c>
      <c r="Q525">
        <f>IF(O525="","",IFERROR(P525*N(INDEX($A525:$K525,1,Rules!$H$21)),0))</f>
        <v/>
      </c>
      <c r="R525">
        <f>IF(O525="","",IFERROR(N(INDEX($A525:$K525,1,Rules!$H$22)),0))</f>
        <v/>
      </c>
    </row>
    <row r="526">
      <c r="M526">
        <f>IF(A526="","",IF(LEFT(A526,4)="http",IFERROR(MID(A526,FIND("/",A526,FIND("//",A526)+2),2000),"/"),A526))</f>
        <v/>
      </c>
      <c r="N526">
        <f>IF(M526="","",IFERROR(LEFT(SUBSTITUTE(M526,"#","?"),FIND("?",SUBSTITUTE(M526,"#","?"))-1),M526))</f>
        <v/>
      </c>
      <c r="O526">
        <f>IF(N526="","",LOWER(IF(AND(LEN(N526)&gt;1,RIGHT(N526,1)="/"),LEFT(N526,LEN(N526)-1),N526)))</f>
        <v/>
      </c>
      <c r="P526">
        <f>IF(O526="","",IFERROR(N(INDEX($A526:$K526,1,Rules!$H$20)),0))</f>
        <v/>
      </c>
      <c r="Q526">
        <f>IF(O526="","",IFERROR(P526*N(INDEX($A526:$K526,1,Rules!$H$21)),0))</f>
        <v/>
      </c>
      <c r="R526">
        <f>IF(O526="","",IFERROR(N(INDEX($A526:$K526,1,Rules!$H$22)),0))</f>
        <v/>
      </c>
    </row>
    <row r="527">
      <c r="M527">
        <f>IF(A527="","",IF(LEFT(A527,4)="http",IFERROR(MID(A527,FIND("/",A527,FIND("//",A527)+2),2000),"/"),A527))</f>
        <v/>
      </c>
      <c r="N527">
        <f>IF(M527="","",IFERROR(LEFT(SUBSTITUTE(M527,"#","?"),FIND("?",SUBSTITUTE(M527,"#","?"))-1),M527))</f>
        <v/>
      </c>
      <c r="O527">
        <f>IF(N527="","",LOWER(IF(AND(LEN(N527)&gt;1,RIGHT(N527,1)="/"),LEFT(N527,LEN(N527)-1),N527)))</f>
        <v/>
      </c>
      <c r="P527">
        <f>IF(O527="","",IFERROR(N(INDEX($A527:$K527,1,Rules!$H$20)),0))</f>
        <v/>
      </c>
      <c r="Q527">
        <f>IF(O527="","",IFERROR(P527*N(INDEX($A527:$K527,1,Rules!$H$21)),0))</f>
        <v/>
      </c>
      <c r="R527">
        <f>IF(O527="","",IFERROR(N(INDEX($A527:$K527,1,Rules!$H$22)),0))</f>
        <v/>
      </c>
    </row>
    <row r="528">
      <c r="M528">
        <f>IF(A528="","",IF(LEFT(A528,4)="http",IFERROR(MID(A528,FIND("/",A528,FIND("//",A528)+2),2000),"/"),A528))</f>
        <v/>
      </c>
      <c r="N528">
        <f>IF(M528="","",IFERROR(LEFT(SUBSTITUTE(M528,"#","?"),FIND("?",SUBSTITUTE(M528,"#","?"))-1),M528))</f>
        <v/>
      </c>
      <c r="O528">
        <f>IF(N528="","",LOWER(IF(AND(LEN(N528)&gt;1,RIGHT(N528,1)="/"),LEFT(N528,LEN(N528)-1),N528)))</f>
        <v/>
      </c>
      <c r="P528">
        <f>IF(O528="","",IFERROR(N(INDEX($A528:$K528,1,Rules!$H$20)),0))</f>
        <v/>
      </c>
      <c r="Q528">
        <f>IF(O528="","",IFERROR(P528*N(INDEX($A528:$K528,1,Rules!$H$21)),0))</f>
        <v/>
      </c>
      <c r="R528">
        <f>IF(O528="","",IFERROR(N(INDEX($A528:$K528,1,Rules!$H$22)),0))</f>
        <v/>
      </c>
    </row>
    <row r="529">
      <c r="M529">
        <f>IF(A529="","",IF(LEFT(A529,4)="http",IFERROR(MID(A529,FIND("/",A529,FIND("//",A529)+2),2000),"/"),A529))</f>
        <v/>
      </c>
      <c r="N529">
        <f>IF(M529="","",IFERROR(LEFT(SUBSTITUTE(M529,"#","?"),FIND("?",SUBSTITUTE(M529,"#","?"))-1),M529))</f>
        <v/>
      </c>
      <c r="O529">
        <f>IF(N529="","",LOWER(IF(AND(LEN(N529)&gt;1,RIGHT(N529,1)="/"),LEFT(N529,LEN(N529)-1),N529)))</f>
        <v/>
      </c>
      <c r="P529">
        <f>IF(O529="","",IFERROR(N(INDEX($A529:$K529,1,Rules!$H$20)),0))</f>
        <v/>
      </c>
      <c r="Q529">
        <f>IF(O529="","",IFERROR(P529*N(INDEX($A529:$K529,1,Rules!$H$21)),0))</f>
        <v/>
      </c>
      <c r="R529">
        <f>IF(O529="","",IFERROR(N(INDEX($A529:$K529,1,Rules!$H$22)),0))</f>
        <v/>
      </c>
    </row>
    <row r="530">
      <c r="M530">
        <f>IF(A530="","",IF(LEFT(A530,4)="http",IFERROR(MID(A530,FIND("/",A530,FIND("//",A530)+2),2000),"/"),A530))</f>
        <v/>
      </c>
      <c r="N530">
        <f>IF(M530="","",IFERROR(LEFT(SUBSTITUTE(M530,"#","?"),FIND("?",SUBSTITUTE(M530,"#","?"))-1),M530))</f>
        <v/>
      </c>
      <c r="O530">
        <f>IF(N530="","",LOWER(IF(AND(LEN(N530)&gt;1,RIGHT(N530,1)="/"),LEFT(N530,LEN(N530)-1),N530)))</f>
        <v/>
      </c>
      <c r="P530">
        <f>IF(O530="","",IFERROR(N(INDEX($A530:$K530,1,Rules!$H$20)),0))</f>
        <v/>
      </c>
      <c r="Q530">
        <f>IF(O530="","",IFERROR(P530*N(INDEX($A530:$K530,1,Rules!$H$21)),0))</f>
        <v/>
      </c>
      <c r="R530">
        <f>IF(O530="","",IFERROR(N(INDEX($A530:$K530,1,Rules!$H$22)),0))</f>
        <v/>
      </c>
    </row>
    <row r="531">
      <c r="M531">
        <f>IF(A531="","",IF(LEFT(A531,4)="http",IFERROR(MID(A531,FIND("/",A531,FIND("//",A531)+2),2000),"/"),A531))</f>
        <v/>
      </c>
      <c r="N531">
        <f>IF(M531="","",IFERROR(LEFT(SUBSTITUTE(M531,"#","?"),FIND("?",SUBSTITUTE(M531,"#","?"))-1),M531))</f>
        <v/>
      </c>
      <c r="O531">
        <f>IF(N531="","",LOWER(IF(AND(LEN(N531)&gt;1,RIGHT(N531,1)="/"),LEFT(N531,LEN(N531)-1),N531)))</f>
        <v/>
      </c>
      <c r="P531">
        <f>IF(O531="","",IFERROR(N(INDEX($A531:$K531,1,Rules!$H$20)),0))</f>
        <v/>
      </c>
      <c r="Q531">
        <f>IF(O531="","",IFERROR(P531*N(INDEX($A531:$K531,1,Rules!$H$21)),0))</f>
        <v/>
      </c>
      <c r="R531">
        <f>IF(O531="","",IFERROR(N(INDEX($A531:$K531,1,Rules!$H$22)),0))</f>
        <v/>
      </c>
    </row>
    <row r="532">
      <c r="M532">
        <f>IF(A532="","",IF(LEFT(A532,4)="http",IFERROR(MID(A532,FIND("/",A532,FIND("//",A532)+2),2000),"/"),A532))</f>
        <v/>
      </c>
      <c r="N532">
        <f>IF(M532="","",IFERROR(LEFT(SUBSTITUTE(M532,"#","?"),FIND("?",SUBSTITUTE(M532,"#","?"))-1),M532))</f>
        <v/>
      </c>
      <c r="O532">
        <f>IF(N532="","",LOWER(IF(AND(LEN(N532)&gt;1,RIGHT(N532,1)="/"),LEFT(N532,LEN(N532)-1),N532)))</f>
        <v/>
      </c>
      <c r="P532">
        <f>IF(O532="","",IFERROR(N(INDEX($A532:$K532,1,Rules!$H$20)),0))</f>
        <v/>
      </c>
      <c r="Q532">
        <f>IF(O532="","",IFERROR(P532*N(INDEX($A532:$K532,1,Rules!$H$21)),0))</f>
        <v/>
      </c>
      <c r="R532">
        <f>IF(O532="","",IFERROR(N(INDEX($A532:$K532,1,Rules!$H$22)),0))</f>
        <v/>
      </c>
    </row>
    <row r="533">
      <c r="M533">
        <f>IF(A533="","",IF(LEFT(A533,4)="http",IFERROR(MID(A533,FIND("/",A533,FIND("//",A533)+2),2000),"/"),A533))</f>
        <v/>
      </c>
      <c r="N533">
        <f>IF(M533="","",IFERROR(LEFT(SUBSTITUTE(M533,"#","?"),FIND("?",SUBSTITUTE(M533,"#","?"))-1),M533))</f>
        <v/>
      </c>
      <c r="O533">
        <f>IF(N533="","",LOWER(IF(AND(LEN(N533)&gt;1,RIGHT(N533,1)="/"),LEFT(N533,LEN(N533)-1),N533)))</f>
        <v/>
      </c>
      <c r="P533">
        <f>IF(O533="","",IFERROR(N(INDEX($A533:$K533,1,Rules!$H$20)),0))</f>
        <v/>
      </c>
      <c r="Q533">
        <f>IF(O533="","",IFERROR(P533*N(INDEX($A533:$K533,1,Rules!$H$21)),0))</f>
        <v/>
      </c>
      <c r="R533">
        <f>IF(O533="","",IFERROR(N(INDEX($A533:$K533,1,Rules!$H$22)),0))</f>
        <v/>
      </c>
    </row>
    <row r="534">
      <c r="M534">
        <f>IF(A534="","",IF(LEFT(A534,4)="http",IFERROR(MID(A534,FIND("/",A534,FIND("//",A534)+2),2000),"/"),A534))</f>
        <v/>
      </c>
      <c r="N534">
        <f>IF(M534="","",IFERROR(LEFT(SUBSTITUTE(M534,"#","?"),FIND("?",SUBSTITUTE(M534,"#","?"))-1),M534))</f>
        <v/>
      </c>
      <c r="O534">
        <f>IF(N534="","",LOWER(IF(AND(LEN(N534)&gt;1,RIGHT(N534,1)="/"),LEFT(N534,LEN(N534)-1),N534)))</f>
        <v/>
      </c>
      <c r="P534">
        <f>IF(O534="","",IFERROR(N(INDEX($A534:$K534,1,Rules!$H$20)),0))</f>
        <v/>
      </c>
      <c r="Q534">
        <f>IF(O534="","",IFERROR(P534*N(INDEX($A534:$K534,1,Rules!$H$21)),0))</f>
        <v/>
      </c>
      <c r="R534">
        <f>IF(O534="","",IFERROR(N(INDEX($A534:$K534,1,Rules!$H$22)),0))</f>
        <v/>
      </c>
    </row>
    <row r="535">
      <c r="M535">
        <f>IF(A535="","",IF(LEFT(A535,4)="http",IFERROR(MID(A535,FIND("/",A535,FIND("//",A535)+2),2000),"/"),A535))</f>
        <v/>
      </c>
      <c r="N535">
        <f>IF(M535="","",IFERROR(LEFT(SUBSTITUTE(M535,"#","?"),FIND("?",SUBSTITUTE(M535,"#","?"))-1),M535))</f>
        <v/>
      </c>
      <c r="O535">
        <f>IF(N535="","",LOWER(IF(AND(LEN(N535)&gt;1,RIGHT(N535,1)="/"),LEFT(N535,LEN(N535)-1),N535)))</f>
        <v/>
      </c>
      <c r="P535">
        <f>IF(O535="","",IFERROR(N(INDEX($A535:$K535,1,Rules!$H$20)),0))</f>
        <v/>
      </c>
      <c r="Q535">
        <f>IF(O535="","",IFERROR(P535*N(INDEX($A535:$K535,1,Rules!$H$21)),0))</f>
        <v/>
      </c>
      <c r="R535">
        <f>IF(O535="","",IFERROR(N(INDEX($A535:$K535,1,Rules!$H$22)),0))</f>
        <v/>
      </c>
    </row>
    <row r="536">
      <c r="M536">
        <f>IF(A536="","",IF(LEFT(A536,4)="http",IFERROR(MID(A536,FIND("/",A536,FIND("//",A536)+2),2000),"/"),A536))</f>
        <v/>
      </c>
      <c r="N536">
        <f>IF(M536="","",IFERROR(LEFT(SUBSTITUTE(M536,"#","?"),FIND("?",SUBSTITUTE(M536,"#","?"))-1),M536))</f>
        <v/>
      </c>
      <c r="O536">
        <f>IF(N536="","",LOWER(IF(AND(LEN(N536)&gt;1,RIGHT(N536,1)="/"),LEFT(N536,LEN(N536)-1),N536)))</f>
        <v/>
      </c>
      <c r="P536">
        <f>IF(O536="","",IFERROR(N(INDEX($A536:$K536,1,Rules!$H$20)),0))</f>
        <v/>
      </c>
      <c r="Q536">
        <f>IF(O536="","",IFERROR(P536*N(INDEX($A536:$K536,1,Rules!$H$21)),0))</f>
        <v/>
      </c>
      <c r="R536">
        <f>IF(O536="","",IFERROR(N(INDEX($A536:$K536,1,Rules!$H$22)),0))</f>
        <v/>
      </c>
    </row>
    <row r="537">
      <c r="M537">
        <f>IF(A537="","",IF(LEFT(A537,4)="http",IFERROR(MID(A537,FIND("/",A537,FIND("//",A537)+2),2000),"/"),A537))</f>
        <v/>
      </c>
      <c r="N537">
        <f>IF(M537="","",IFERROR(LEFT(SUBSTITUTE(M537,"#","?"),FIND("?",SUBSTITUTE(M537,"#","?"))-1),M537))</f>
        <v/>
      </c>
      <c r="O537">
        <f>IF(N537="","",LOWER(IF(AND(LEN(N537)&gt;1,RIGHT(N537,1)="/"),LEFT(N537,LEN(N537)-1),N537)))</f>
        <v/>
      </c>
      <c r="P537">
        <f>IF(O537="","",IFERROR(N(INDEX($A537:$K537,1,Rules!$H$20)),0))</f>
        <v/>
      </c>
      <c r="Q537">
        <f>IF(O537="","",IFERROR(P537*N(INDEX($A537:$K537,1,Rules!$H$21)),0))</f>
        <v/>
      </c>
      <c r="R537">
        <f>IF(O537="","",IFERROR(N(INDEX($A537:$K537,1,Rules!$H$22)),0))</f>
        <v/>
      </c>
    </row>
    <row r="538">
      <c r="M538">
        <f>IF(A538="","",IF(LEFT(A538,4)="http",IFERROR(MID(A538,FIND("/",A538,FIND("//",A538)+2),2000),"/"),A538))</f>
        <v/>
      </c>
      <c r="N538">
        <f>IF(M538="","",IFERROR(LEFT(SUBSTITUTE(M538,"#","?"),FIND("?",SUBSTITUTE(M538,"#","?"))-1),M538))</f>
        <v/>
      </c>
      <c r="O538">
        <f>IF(N538="","",LOWER(IF(AND(LEN(N538)&gt;1,RIGHT(N538,1)="/"),LEFT(N538,LEN(N538)-1),N538)))</f>
        <v/>
      </c>
      <c r="P538">
        <f>IF(O538="","",IFERROR(N(INDEX($A538:$K538,1,Rules!$H$20)),0))</f>
        <v/>
      </c>
      <c r="Q538">
        <f>IF(O538="","",IFERROR(P538*N(INDEX($A538:$K538,1,Rules!$H$21)),0))</f>
        <v/>
      </c>
      <c r="R538">
        <f>IF(O538="","",IFERROR(N(INDEX($A538:$K538,1,Rules!$H$22)),0))</f>
        <v/>
      </c>
    </row>
    <row r="539">
      <c r="M539">
        <f>IF(A539="","",IF(LEFT(A539,4)="http",IFERROR(MID(A539,FIND("/",A539,FIND("//",A539)+2),2000),"/"),A539))</f>
        <v/>
      </c>
      <c r="N539">
        <f>IF(M539="","",IFERROR(LEFT(SUBSTITUTE(M539,"#","?"),FIND("?",SUBSTITUTE(M539,"#","?"))-1),M539))</f>
        <v/>
      </c>
      <c r="O539">
        <f>IF(N539="","",LOWER(IF(AND(LEN(N539)&gt;1,RIGHT(N539,1)="/"),LEFT(N539,LEN(N539)-1),N539)))</f>
        <v/>
      </c>
      <c r="P539">
        <f>IF(O539="","",IFERROR(N(INDEX($A539:$K539,1,Rules!$H$20)),0))</f>
        <v/>
      </c>
      <c r="Q539">
        <f>IF(O539="","",IFERROR(P539*N(INDEX($A539:$K539,1,Rules!$H$21)),0))</f>
        <v/>
      </c>
      <c r="R539">
        <f>IF(O539="","",IFERROR(N(INDEX($A539:$K539,1,Rules!$H$22)),0))</f>
        <v/>
      </c>
    </row>
    <row r="540">
      <c r="M540">
        <f>IF(A540="","",IF(LEFT(A540,4)="http",IFERROR(MID(A540,FIND("/",A540,FIND("//",A540)+2),2000),"/"),A540))</f>
        <v/>
      </c>
      <c r="N540">
        <f>IF(M540="","",IFERROR(LEFT(SUBSTITUTE(M540,"#","?"),FIND("?",SUBSTITUTE(M540,"#","?"))-1),M540))</f>
        <v/>
      </c>
      <c r="O540">
        <f>IF(N540="","",LOWER(IF(AND(LEN(N540)&gt;1,RIGHT(N540,1)="/"),LEFT(N540,LEN(N540)-1),N540)))</f>
        <v/>
      </c>
      <c r="P540">
        <f>IF(O540="","",IFERROR(N(INDEX($A540:$K540,1,Rules!$H$20)),0))</f>
        <v/>
      </c>
      <c r="Q540">
        <f>IF(O540="","",IFERROR(P540*N(INDEX($A540:$K540,1,Rules!$H$21)),0))</f>
        <v/>
      </c>
      <c r="R540">
        <f>IF(O540="","",IFERROR(N(INDEX($A540:$K540,1,Rules!$H$22)),0))</f>
        <v/>
      </c>
    </row>
    <row r="541">
      <c r="M541">
        <f>IF(A541="","",IF(LEFT(A541,4)="http",IFERROR(MID(A541,FIND("/",A541,FIND("//",A541)+2),2000),"/"),A541))</f>
        <v/>
      </c>
      <c r="N541">
        <f>IF(M541="","",IFERROR(LEFT(SUBSTITUTE(M541,"#","?"),FIND("?",SUBSTITUTE(M541,"#","?"))-1),M541))</f>
        <v/>
      </c>
      <c r="O541">
        <f>IF(N541="","",LOWER(IF(AND(LEN(N541)&gt;1,RIGHT(N541,1)="/"),LEFT(N541,LEN(N541)-1),N541)))</f>
        <v/>
      </c>
      <c r="P541">
        <f>IF(O541="","",IFERROR(N(INDEX($A541:$K541,1,Rules!$H$20)),0))</f>
        <v/>
      </c>
      <c r="Q541">
        <f>IF(O541="","",IFERROR(P541*N(INDEX($A541:$K541,1,Rules!$H$21)),0))</f>
        <v/>
      </c>
      <c r="R541">
        <f>IF(O541="","",IFERROR(N(INDEX($A541:$K541,1,Rules!$H$22)),0))</f>
        <v/>
      </c>
    </row>
    <row r="542">
      <c r="M542">
        <f>IF(A542="","",IF(LEFT(A542,4)="http",IFERROR(MID(A542,FIND("/",A542,FIND("//",A542)+2),2000),"/"),A542))</f>
        <v/>
      </c>
      <c r="N542">
        <f>IF(M542="","",IFERROR(LEFT(SUBSTITUTE(M542,"#","?"),FIND("?",SUBSTITUTE(M542,"#","?"))-1),M542))</f>
        <v/>
      </c>
      <c r="O542">
        <f>IF(N542="","",LOWER(IF(AND(LEN(N542)&gt;1,RIGHT(N542,1)="/"),LEFT(N542,LEN(N542)-1),N542)))</f>
        <v/>
      </c>
      <c r="P542">
        <f>IF(O542="","",IFERROR(N(INDEX($A542:$K542,1,Rules!$H$20)),0))</f>
        <v/>
      </c>
      <c r="Q542">
        <f>IF(O542="","",IFERROR(P542*N(INDEX($A542:$K542,1,Rules!$H$21)),0))</f>
        <v/>
      </c>
      <c r="R542">
        <f>IF(O542="","",IFERROR(N(INDEX($A542:$K542,1,Rules!$H$22)),0))</f>
        <v/>
      </c>
    </row>
    <row r="543">
      <c r="M543">
        <f>IF(A543="","",IF(LEFT(A543,4)="http",IFERROR(MID(A543,FIND("/",A543,FIND("//",A543)+2),2000),"/"),A543))</f>
        <v/>
      </c>
      <c r="N543">
        <f>IF(M543="","",IFERROR(LEFT(SUBSTITUTE(M543,"#","?"),FIND("?",SUBSTITUTE(M543,"#","?"))-1),M543))</f>
        <v/>
      </c>
      <c r="O543">
        <f>IF(N543="","",LOWER(IF(AND(LEN(N543)&gt;1,RIGHT(N543,1)="/"),LEFT(N543,LEN(N543)-1),N543)))</f>
        <v/>
      </c>
      <c r="P543">
        <f>IF(O543="","",IFERROR(N(INDEX($A543:$K543,1,Rules!$H$20)),0))</f>
        <v/>
      </c>
      <c r="Q543">
        <f>IF(O543="","",IFERROR(P543*N(INDEX($A543:$K543,1,Rules!$H$21)),0))</f>
        <v/>
      </c>
      <c r="R543">
        <f>IF(O543="","",IFERROR(N(INDEX($A543:$K543,1,Rules!$H$22)),0))</f>
        <v/>
      </c>
    </row>
    <row r="544">
      <c r="M544">
        <f>IF(A544="","",IF(LEFT(A544,4)="http",IFERROR(MID(A544,FIND("/",A544,FIND("//",A544)+2),2000),"/"),A544))</f>
        <v/>
      </c>
      <c r="N544">
        <f>IF(M544="","",IFERROR(LEFT(SUBSTITUTE(M544,"#","?"),FIND("?",SUBSTITUTE(M544,"#","?"))-1),M544))</f>
        <v/>
      </c>
      <c r="O544">
        <f>IF(N544="","",LOWER(IF(AND(LEN(N544)&gt;1,RIGHT(N544,1)="/"),LEFT(N544,LEN(N544)-1),N544)))</f>
        <v/>
      </c>
      <c r="P544">
        <f>IF(O544="","",IFERROR(N(INDEX($A544:$K544,1,Rules!$H$20)),0))</f>
        <v/>
      </c>
      <c r="Q544">
        <f>IF(O544="","",IFERROR(P544*N(INDEX($A544:$K544,1,Rules!$H$21)),0))</f>
        <v/>
      </c>
      <c r="R544">
        <f>IF(O544="","",IFERROR(N(INDEX($A544:$K544,1,Rules!$H$22)),0))</f>
        <v/>
      </c>
    </row>
    <row r="545">
      <c r="M545">
        <f>IF(A545="","",IF(LEFT(A545,4)="http",IFERROR(MID(A545,FIND("/",A545,FIND("//",A545)+2),2000),"/"),A545))</f>
        <v/>
      </c>
      <c r="N545">
        <f>IF(M545="","",IFERROR(LEFT(SUBSTITUTE(M545,"#","?"),FIND("?",SUBSTITUTE(M545,"#","?"))-1),M545))</f>
        <v/>
      </c>
      <c r="O545">
        <f>IF(N545="","",LOWER(IF(AND(LEN(N545)&gt;1,RIGHT(N545,1)="/"),LEFT(N545,LEN(N545)-1),N545)))</f>
        <v/>
      </c>
      <c r="P545">
        <f>IF(O545="","",IFERROR(N(INDEX($A545:$K545,1,Rules!$H$20)),0))</f>
        <v/>
      </c>
      <c r="Q545">
        <f>IF(O545="","",IFERROR(P545*N(INDEX($A545:$K545,1,Rules!$H$21)),0))</f>
        <v/>
      </c>
      <c r="R545">
        <f>IF(O545="","",IFERROR(N(INDEX($A545:$K545,1,Rules!$H$22)),0))</f>
        <v/>
      </c>
    </row>
    <row r="546">
      <c r="M546">
        <f>IF(A546="","",IF(LEFT(A546,4)="http",IFERROR(MID(A546,FIND("/",A546,FIND("//",A546)+2),2000),"/"),A546))</f>
        <v/>
      </c>
      <c r="N546">
        <f>IF(M546="","",IFERROR(LEFT(SUBSTITUTE(M546,"#","?"),FIND("?",SUBSTITUTE(M546,"#","?"))-1),M546))</f>
        <v/>
      </c>
      <c r="O546">
        <f>IF(N546="","",LOWER(IF(AND(LEN(N546)&gt;1,RIGHT(N546,1)="/"),LEFT(N546,LEN(N546)-1),N546)))</f>
        <v/>
      </c>
      <c r="P546">
        <f>IF(O546="","",IFERROR(N(INDEX($A546:$K546,1,Rules!$H$20)),0))</f>
        <v/>
      </c>
      <c r="Q546">
        <f>IF(O546="","",IFERROR(P546*N(INDEX($A546:$K546,1,Rules!$H$21)),0))</f>
        <v/>
      </c>
      <c r="R546">
        <f>IF(O546="","",IFERROR(N(INDEX($A546:$K546,1,Rules!$H$22)),0))</f>
        <v/>
      </c>
    </row>
    <row r="547">
      <c r="M547">
        <f>IF(A547="","",IF(LEFT(A547,4)="http",IFERROR(MID(A547,FIND("/",A547,FIND("//",A547)+2),2000),"/"),A547))</f>
        <v/>
      </c>
      <c r="N547">
        <f>IF(M547="","",IFERROR(LEFT(SUBSTITUTE(M547,"#","?"),FIND("?",SUBSTITUTE(M547,"#","?"))-1),M547))</f>
        <v/>
      </c>
      <c r="O547">
        <f>IF(N547="","",LOWER(IF(AND(LEN(N547)&gt;1,RIGHT(N547,1)="/"),LEFT(N547,LEN(N547)-1),N547)))</f>
        <v/>
      </c>
      <c r="P547">
        <f>IF(O547="","",IFERROR(N(INDEX($A547:$K547,1,Rules!$H$20)),0))</f>
        <v/>
      </c>
      <c r="Q547">
        <f>IF(O547="","",IFERROR(P547*N(INDEX($A547:$K547,1,Rules!$H$21)),0))</f>
        <v/>
      </c>
      <c r="R547">
        <f>IF(O547="","",IFERROR(N(INDEX($A547:$K547,1,Rules!$H$22)),0))</f>
        <v/>
      </c>
    </row>
    <row r="548">
      <c r="M548">
        <f>IF(A548="","",IF(LEFT(A548,4)="http",IFERROR(MID(A548,FIND("/",A548,FIND("//",A548)+2),2000),"/"),A548))</f>
        <v/>
      </c>
      <c r="N548">
        <f>IF(M548="","",IFERROR(LEFT(SUBSTITUTE(M548,"#","?"),FIND("?",SUBSTITUTE(M548,"#","?"))-1),M548))</f>
        <v/>
      </c>
      <c r="O548">
        <f>IF(N548="","",LOWER(IF(AND(LEN(N548)&gt;1,RIGHT(N548,1)="/"),LEFT(N548,LEN(N548)-1),N548)))</f>
        <v/>
      </c>
      <c r="P548">
        <f>IF(O548="","",IFERROR(N(INDEX($A548:$K548,1,Rules!$H$20)),0))</f>
        <v/>
      </c>
      <c r="Q548">
        <f>IF(O548="","",IFERROR(P548*N(INDEX($A548:$K548,1,Rules!$H$21)),0))</f>
        <v/>
      </c>
      <c r="R548">
        <f>IF(O548="","",IFERROR(N(INDEX($A548:$K548,1,Rules!$H$22)),0))</f>
        <v/>
      </c>
    </row>
    <row r="549">
      <c r="M549">
        <f>IF(A549="","",IF(LEFT(A549,4)="http",IFERROR(MID(A549,FIND("/",A549,FIND("//",A549)+2),2000),"/"),A549))</f>
        <v/>
      </c>
      <c r="N549">
        <f>IF(M549="","",IFERROR(LEFT(SUBSTITUTE(M549,"#","?"),FIND("?",SUBSTITUTE(M549,"#","?"))-1),M549))</f>
        <v/>
      </c>
      <c r="O549">
        <f>IF(N549="","",LOWER(IF(AND(LEN(N549)&gt;1,RIGHT(N549,1)="/"),LEFT(N549,LEN(N549)-1),N549)))</f>
        <v/>
      </c>
      <c r="P549">
        <f>IF(O549="","",IFERROR(N(INDEX($A549:$K549,1,Rules!$H$20)),0))</f>
        <v/>
      </c>
      <c r="Q549">
        <f>IF(O549="","",IFERROR(P549*N(INDEX($A549:$K549,1,Rules!$H$21)),0))</f>
        <v/>
      </c>
      <c r="R549">
        <f>IF(O549="","",IFERROR(N(INDEX($A549:$K549,1,Rules!$H$22)),0))</f>
        <v/>
      </c>
    </row>
    <row r="550">
      <c r="M550">
        <f>IF(A550="","",IF(LEFT(A550,4)="http",IFERROR(MID(A550,FIND("/",A550,FIND("//",A550)+2),2000),"/"),A550))</f>
        <v/>
      </c>
      <c r="N550">
        <f>IF(M550="","",IFERROR(LEFT(SUBSTITUTE(M550,"#","?"),FIND("?",SUBSTITUTE(M550,"#","?"))-1),M550))</f>
        <v/>
      </c>
      <c r="O550">
        <f>IF(N550="","",LOWER(IF(AND(LEN(N550)&gt;1,RIGHT(N550,1)="/"),LEFT(N550,LEN(N550)-1),N550)))</f>
        <v/>
      </c>
      <c r="P550">
        <f>IF(O550="","",IFERROR(N(INDEX($A550:$K550,1,Rules!$H$20)),0))</f>
        <v/>
      </c>
      <c r="Q550">
        <f>IF(O550="","",IFERROR(P550*N(INDEX($A550:$K550,1,Rules!$H$21)),0))</f>
        <v/>
      </c>
      <c r="R550">
        <f>IF(O550="","",IFERROR(N(INDEX($A550:$K550,1,Rules!$H$22)),0))</f>
        <v/>
      </c>
    </row>
    <row r="551">
      <c r="M551">
        <f>IF(A551="","",IF(LEFT(A551,4)="http",IFERROR(MID(A551,FIND("/",A551,FIND("//",A551)+2),2000),"/"),A551))</f>
        <v/>
      </c>
      <c r="N551">
        <f>IF(M551="","",IFERROR(LEFT(SUBSTITUTE(M551,"#","?"),FIND("?",SUBSTITUTE(M551,"#","?"))-1),M551))</f>
        <v/>
      </c>
      <c r="O551">
        <f>IF(N551="","",LOWER(IF(AND(LEN(N551)&gt;1,RIGHT(N551,1)="/"),LEFT(N551,LEN(N551)-1),N551)))</f>
        <v/>
      </c>
      <c r="P551">
        <f>IF(O551="","",IFERROR(N(INDEX($A551:$K551,1,Rules!$H$20)),0))</f>
        <v/>
      </c>
      <c r="Q551">
        <f>IF(O551="","",IFERROR(P551*N(INDEX($A551:$K551,1,Rules!$H$21)),0))</f>
        <v/>
      </c>
      <c r="R551">
        <f>IF(O551="","",IFERROR(N(INDEX($A551:$K551,1,Rules!$H$22)),0))</f>
        <v/>
      </c>
    </row>
    <row r="552">
      <c r="M552">
        <f>IF(A552="","",IF(LEFT(A552,4)="http",IFERROR(MID(A552,FIND("/",A552,FIND("//",A552)+2),2000),"/"),A552))</f>
        <v/>
      </c>
      <c r="N552">
        <f>IF(M552="","",IFERROR(LEFT(SUBSTITUTE(M552,"#","?"),FIND("?",SUBSTITUTE(M552,"#","?"))-1),M552))</f>
        <v/>
      </c>
      <c r="O552">
        <f>IF(N552="","",LOWER(IF(AND(LEN(N552)&gt;1,RIGHT(N552,1)="/"),LEFT(N552,LEN(N552)-1),N552)))</f>
        <v/>
      </c>
      <c r="P552">
        <f>IF(O552="","",IFERROR(N(INDEX($A552:$K552,1,Rules!$H$20)),0))</f>
        <v/>
      </c>
      <c r="Q552">
        <f>IF(O552="","",IFERROR(P552*N(INDEX($A552:$K552,1,Rules!$H$21)),0))</f>
        <v/>
      </c>
      <c r="R552">
        <f>IF(O552="","",IFERROR(N(INDEX($A552:$K552,1,Rules!$H$22)),0))</f>
        <v/>
      </c>
    </row>
    <row r="553">
      <c r="M553">
        <f>IF(A553="","",IF(LEFT(A553,4)="http",IFERROR(MID(A553,FIND("/",A553,FIND("//",A553)+2),2000),"/"),A553))</f>
        <v/>
      </c>
      <c r="N553">
        <f>IF(M553="","",IFERROR(LEFT(SUBSTITUTE(M553,"#","?"),FIND("?",SUBSTITUTE(M553,"#","?"))-1),M553))</f>
        <v/>
      </c>
      <c r="O553">
        <f>IF(N553="","",LOWER(IF(AND(LEN(N553)&gt;1,RIGHT(N553,1)="/"),LEFT(N553,LEN(N553)-1),N553)))</f>
        <v/>
      </c>
      <c r="P553">
        <f>IF(O553="","",IFERROR(N(INDEX($A553:$K553,1,Rules!$H$20)),0))</f>
        <v/>
      </c>
      <c r="Q553">
        <f>IF(O553="","",IFERROR(P553*N(INDEX($A553:$K553,1,Rules!$H$21)),0))</f>
        <v/>
      </c>
      <c r="R553">
        <f>IF(O553="","",IFERROR(N(INDEX($A553:$K553,1,Rules!$H$22)),0))</f>
        <v/>
      </c>
    </row>
    <row r="554">
      <c r="M554">
        <f>IF(A554="","",IF(LEFT(A554,4)="http",IFERROR(MID(A554,FIND("/",A554,FIND("//",A554)+2),2000),"/"),A554))</f>
        <v/>
      </c>
      <c r="N554">
        <f>IF(M554="","",IFERROR(LEFT(SUBSTITUTE(M554,"#","?"),FIND("?",SUBSTITUTE(M554,"#","?"))-1),M554))</f>
        <v/>
      </c>
      <c r="O554">
        <f>IF(N554="","",LOWER(IF(AND(LEN(N554)&gt;1,RIGHT(N554,1)="/"),LEFT(N554,LEN(N554)-1),N554)))</f>
        <v/>
      </c>
      <c r="P554">
        <f>IF(O554="","",IFERROR(N(INDEX($A554:$K554,1,Rules!$H$20)),0))</f>
        <v/>
      </c>
      <c r="Q554">
        <f>IF(O554="","",IFERROR(P554*N(INDEX($A554:$K554,1,Rules!$H$21)),0))</f>
        <v/>
      </c>
      <c r="R554">
        <f>IF(O554="","",IFERROR(N(INDEX($A554:$K554,1,Rules!$H$22)),0))</f>
        <v/>
      </c>
    </row>
    <row r="555">
      <c r="M555">
        <f>IF(A555="","",IF(LEFT(A555,4)="http",IFERROR(MID(A555,FIND("/",A555,FIND("//",A555)+2),2000),"/"),A555))</f>
        <v/>
      </c>
      <c r="N555">
        <f>IF(M555="","",IFERROR(LEFT(SUBSTITUTE(M555,"#","?"),FIND("?",SUBSTITUTE(M555,"#","?"))-1),M555))</f>
        <v/>
      </c>
      <c r="O555">
        <f>IF(N555="","",LOWER(IF(AND(LEN(N555)&gt;1,RIGHT(N555,1)="/"),LEFT(N555,LEN(N555)-1),N555)))</f>
        <v/>
      </c>
      <c r="P555">
        <f>IF(O555="","",IFERROR(N(INDEX($A555:$K555,1,Rules!$H$20)),0))</f>
        <v/>
      </c>
      <c r="Q555">
        <f>IF(O555="","",IFERROR(P555*N(INDEX($A555:$K555,1,Rules!$H$21)),0))</f>
        <v/>
      </c>
      <c r="R555">
        <f>IF(O555="","",IFERROR(N(INDEX($A555:$K555,1,Rules!$H$22)),0))</f>
        <v/>
      </c>
    </row>
    <row r="556">
      <c r="M556">
        <f>IF(A556="","",IF(LEFT(A556,4)="http",IFERROR(MID(A556,FIND("/",A556,FIND("//",A556)+2),2000),"/"),A556))</f>
        <v/>
      </c>
      <c r="N556">
        <f>IF(M556="","",IFERROR(LEFT(SUBSTITUTE(M556,"#","?"),FIND("?",SUBSTITUTE(M556,"#","?"))-1),M556))</f>
        <v/>
      </c>
      <c r="O556">
        <f>IF(N556="","",LOWER(IF(AND(LEN(N556)&gt;1,RIGHT(N556,1)="/"),LEFT(N556,LEN(N556)-1),N556)))</f>
        <v/>
      </c>
      <c r="P556">
        <f>IF(O556="","",IFERROR(N(INDEX($A556:$K556,1,Rules!$H$20)),0))</f>
        <v/>
      </c>
      <c r="Q556">
        <f>IF(O556="","",IFERROR(P556*N(INDEX($A556:$K556,1,Rules!$H$21)),0))</f>
        <v/>
      </c>
      <c r="R556">
        <f>IF(O556="","",IFERROR(N(INDEX($A556:$K556,1,Rules!$H$22)),0))</f>
        <v/>
      </c>
    </row>
    <row r="557">
      <c r="M557">
        <f>IF(A557="","",IF(LEFT(A557,4)="http",IFERROR(MID(A557,FIND("/",A557,FIND("//",A557)+2),2000),"/"),A557))</f>
        <v/>
      </c>
      <c r="N557">
        <f>IF(M557="","",IFERROR(LEFT(SUBSTITUTE(M557,"#","?"),FIND("?",SUBSTITUTE(M557,"#","?"))-1),M557))</f>
        <v/>
      </c>
      <c r="O557">
        <f>IF(N557="","",LOWER(IF(AND(LEN(N557)&gt;1,RIGHT(N557,1)="/"),LEFT(N557,LEN(N557)-1),N557)))</f>
        <v/>
      </c>
      <c r="P557">
        <f>IF(O557="","",IFERROR(N(INDEX($A557:$K557,1,Rules!$H$20)),0))</f>
        <v/>
      </c>
      <c r="Q557">
        <f>IF(O557="","",IFERROR(P557*N(INDEX($A557:$K557,1,Rules!$H$21)),0))</f>
        <v/>
      </c>
      <c r="R557">
        <f>IF(O557="","",IFERROR(N(INDEX($A557:$K557,1,Rules!$H$22)),0))</f>
        <v/>
      </c>
    </row>
    <row r="558">
      <c r="M558">
        <f>IF(A558="","",IF(LEFT(A558,4)="http",IFERROR(MID(A558,FIND("/",A558,FIND("//",A558)+2),2000),"/"),A558))</f>
        <v/>
      </c>
      <c r="N558">
        <f>IF(M558="","",IFERROR(LEFT(SUBSTITUTE(M558,"#","?"),FIND("?",SUBSTITUTE(M558,"#","?"))-1),M558))</f>
        <v/>
      </c>
      <c r="O558">
        <f>IF(N558="","",LOWER(IF(AND(LEN(N558)&gt;1,RIGHT(N558,1)="/"),LEFT(N558,LEN(N558)-1),N558)))</f>
        <v/>
      </c>
      <c r="P558">
        <f>IF(O558="","",IFERROR(N(INDEX($A558:$K558,1,Rules!$H$20)),0))</f>
        <v/>
      </c>
      <c r="Q558">
        <f>IF(O558="","",IFERROR(P558*N(INDEX($A558:$K558,1,Rules!$H$21)),0))</f>
        <v/>
      </c>
      <c r="R558">
        <f>IF(O558="","",IFERROR(N(INDEX($A558:$K558,1,Rules!$H$22)),0))</f>
        <v/>
      </c>
    </row>
    <row r="559">
      <c r="M559">
        <f>IF(A559="","",IF(LEFT(A559,4)="http",IFERROR(MID(A559,FIND("/",A559,FIND("//",A559)+2),2000),"/"),A559))</f>
        <v/>
      </c>
      <c r="N559">
        <f>IF(M559="","",IFERROR(LEFT(SUBSTITUTE(M559,"#","?"),FIND("?",SUBSTITUTE(M559,"#","?"))-1),M559))</f>
        <v/>
      </c>
      <c r="O559">
        <f>IF(N559="","",LOWER(IF(AND(LEN(N559)&gt;1,RIGHT(N559,1)="/"),LEFT(N559,LEN(N559)-1),N559)))</f>
        <v/>
      </c>
      <c r="P559">
        <f>IF(O559="","",IFERROR(N(INDEX($A559:$K559,1,Rules!$H$20)),0))</f>
        <v/>
      </c>
      <c r="Q559">
        <f>IF(O559="","",IFERROR(P559*N(INDEX($A559:$K559,1,Rules!$H$21)),0))</f>
        <v/>
      </c>
      <c r="R559">
        <f>IF(O559="","",IFERROR(N(INDEX($A559:$K559,1,Rules!$H$22)),0))</f>
        <v/>
      </c>
    </row>
    <row r="560">
      <c r="M560">
        <f>IF(A560="","",IF(LEFT(A560,4)="http",IFERROR(MID(A560,FIND("/",A560,FIND("//",A560)+2),2000),"/"),A560))</f>
        <v/>
      </c>
      <c r="N560">
        <f>IF(M560="","",IFERROR(LEFT(SUBSTITUTE(M560,"#","?"),FIND("?",SUBSTITUTE(M560,"#","?"))-1),M560))</f>
        <v/>
      </c>
      <c r="O560">
        <f>IF(N560="","",LOWER(IF(AND(LEN(N560)&gt;1,RIGHT(N560,1)="/"),LEFT(N560,LEN(N560)-1),N560)))</f>
        <v/>
      </c>
      <c r="P560">
        <f>IF(O560="","",IFERROR(N(INDEX($A560:$K560,1,Rules!$H$20)),0))</f>
        <v/>
      </c>
      <c r="Q560">
        <f>IF(O560="","",IFERROR(P560*N(INDEX($A560:$K560,1,Rules!$H$21)),0))</f>
        <v/>
      </c>
      <c r="R560">
        <f>IF(O560="","",IFERROR(N(INDEX($A560:$K560,1,Rules!$H$22)),0))</f>
        <v/>
      </c>
    </row>
    <row r="561">
      <c r="M561">
        <f>IF(A561="","",IF(LEFT(A561,4)="http",IFERROR(MID(A561,FIND("/",A561,FIND("//",A561)+2),2000),"/"),A561))</f>
        <v/>
      </c>
      <c r="N561">
        <f>IF(M561="","",IFERROR(LEFT(SUBSTITUTE(M561,"#","?"),FIND("?",SUBSTITUTE(M561,"#","?"))-1),M561))</f>
        <v/>
      </c>
      <c r="O561">
        <f>IF(N561="","",LOWER(IF(AND(LEN(N561)&gt;1,RIGHT(N561,1)="/"),LEFT(N561,LEN(N561)-1),N561)))</f>
        <v/>
      </c>
      <c r="P561">
        <f>IF(O561="","",IFERROR(N(INDEX($A561:$K561,1,Rules!$H$20)),0))</f>
        <v/>
      </c>
      <c r="Q561">
        <f>IF(O561="","",IFERROR(P561*N(INDEX($A561:$K561,1,Rules!$H$21)),0))</f>
        <v/>
      </c>
      <c r="R561">
        <f>IF(O561="","",IFERROR(N(INDEX($A561:$K561,1,Rules!$H$22)),0))</f>
        <v/>
      </c>
    </row>
    <row r="562">
      <c r="M562">
        <f>IF(A562="","",IF(LEFT(A562,4)="http",IFERROR(MID(A562,FIND("/",A562,FIND("//",A562)+2),2000),"/"),A562))</f>
        <v/>
      </c>
      <c r="N562">
        <f>IF(M562="","",IFERROR(LEFT(SUBSTITUTE(M562,"#","?"),FIND("?",SUBSTITUTE(M562,"#","?"))-1),M562))</f>
        <v/>
      </c>
      <c r="O562">
        <f>IF(N562="","",LOWER(IF(AND(LEN(N562)&gt;1,RIGHT(N562,1)="/"),LEFT(N562,LEN(N562)-1),N562)))</f>
        <v/>
      </c>
      <c r="P562">
        <f>IF(O562="","",IFERROR(N(INDEX($A562:$K562,1,Rules!$H$20)),0))</f>
        <v/>
      </c>
      <c r="Q562">
        <f>IF(O562="","",IFERROR(P562*N(INDEX($A562:$K562,1,Rules!$H$21)),0))</f>
        <v/>
      </c>
      <c r="R562">
        <f>IF(O562="","",IFERROR(N(INDEX($A562:$K562,1,Rules!$H$22)),0))</f>
        <v/>
      </c>
    </row>
    <row r="563">
      <c r="M563">
        <f>IF(A563="","",IF(LEFT(A563,4)="http",IFERROR(MID(A563,FIND("/",A563,FIND("//",A563)+2),2000),"/"),A563))</f>
        <v/>
      </c>
      <c r="N563">
        <f>IF(M563="","",IFERROR(LEFT(SUBSTITUTE(M563,"#","?"),FIND("?",SUBSTITUTE(M563,"#","?"))-1),M563))</f>
        <v/>
      </c>
      <c r="O563">
        <f>IF(N563="","",LOWER(IF(AND(LEN(N563)&gt;1,RIGHT(N563,1)="/"),LEFT(N563,LEN(N563)-1),N563)))</f>
        <v/>
      </c>
      <c r="P563">
        <f>IF(O563="","",IFERROR(N(INDEX($A563:$K563,1,Rules!$H$20)),0))</f>
        <v/>
      </c>
      <c r="Q563">
        <f>IF(O563="","",IFERROR(P563*N(INDEX($A563:$K563,1,Rules!$H$21)),0))</f>
        <v/>
      </c>
      <c r="R563">
        <f>IF(O563="","",IFERROR(N(INDEX($A563:$K563,1,Rules!$H$22)),0))</f>
        <v/>
      </c>
    </row>
    <row r="564">
      <c r="M564">
        <f>IF(A564="","",IF(LEFT(A564,4)="http",IFERROR(MID(A564,FIND("/",A564,FIND("//",A564)+2),2000),"/"),A564))</f>
        <v/>
      </c>
      <c r="N564">
        <f>IF(M564="","",IFERROR(LEFT(SUBSTITUTE(M564,"#","?"),FIND("?",SUBSTITUTE(M564,"#","?"))-1),M564))</f>
        <v/>
      </c>
      <c r="O564">
        <f>IF(N564="","",LOWER(IF(AND(LEN(N564)&gt;1,RIGHT(N564,1)="/"),LEFT(N564,LEN(N564)-1),N564)))</f>
        <v/>
      </c>
      <c r="P564">
        <f>IF(O564="","",IFERROR(N(INDEX($A564:$K564,1,Rules!$H$20)),0))</f>
        <v/>
      </c>
      <c r="Q564">
        <f>IF(O564="","",IFERROR(P564*N(INDEX($A564:$K564,1,Rules!$H$21)),0))</f>
        <v/>
      </c>
      <c r="R564">
        <f>IF(O564="","",IFERROR(N(INDEX($A564:$K564,1,Rules!$H$22)),0))</f>
        <v/>
      </c>
    </row>
    <row r="565">
      <c r="M565">
        <f>IF(A565="","",IF(LEFT(A565,4)="http",IFERROR(MID(A565,FIND("/",A565,FIND("//",A565)+2),2000),"/"),A565))</f>
        <v/>
      </c>
      <c r="N565">
        <f>IF(M565="","",IFERROR(LEFT(SUBSTITUTE(M565,"#","?"),FIND("?",SUBSTITUTE(M565,"#","?"))-1),M565))</f>
        <v/>
      </c>
      <c r="O565">
        <f>IF(N565="","",LOWER(IF(AND(LEN(N565)&gt;1,RIGHT(N565,1)="/"),LEFT(N565,LEN(N565)-1),N565)))</f>
        <v/>
      </c>
      <c r="P565">
        <f>IF(O565="","",IFERROR(N(INDEX($A565:$K565,1,Rules!$H$20)),0))</f>
        <v/>
      </c>
      <c r="Q565">
        <f>IF(O565="","",IFERROR(P565*N(INDEX($A565:$K565,1,Rules!$H$21)),0))</f>
        <v/>
      </c>
      <c r="R565">
        <f>IF(O565="","",IFERROR(N(INDEX($A565:$K565,1,Rules!$H$22)),0))</f>
        <v/>
      </c>
    </row>
    <row r="566">
      <c r="M566">
        <f>IF(A566="","",IF(LEFT(A566,4)="http",IFERROR(MID(A566,FIND("/",A566,FIND("//",A566)+2),2000),"/"),A566))</f>
        <v/>
      </c>
      <c r="N566">
        <f>IF(M566="","",IFERROR(LEFT(SUBSTITUTE(M566,"#","?"),FIND("?",SUBSTITUTE(M566,"#","?"))-1),M566))</f>
        <v/>
      </c>
      <c r="O566">
        <f>IF(N566="","",LOWER(IF(AND(LEN(N566)&gt;1,RIGHT(N566,1)="/"),LEFT(N566,LEN(N566)-1),N566)))</f>
        <v/>
      </c>
      <c r="P566">
        <f>IF(O566="","",IFERROR(N(INDEX($A566:$K566,1,Rules!$H$20)),0))</f>
        <v/>
      </c>
      <c r="Q566">
        <f>IF(O566="","",IFERROR(P566*N(INDEX($A566:$K566,1,Rules!$H$21)),0))</f>
        <v/>
      </c>
      <c r="R566">
        <f>IF(O566="","",IFERROR(N(INDEX($A566:$K566,1,Rules!$H$22)),0))</f>
        <v/>
      </c>
    </row>
    <row r="567">
      <c r="M567">
        <f>IF(A567="","",IF(LEFT(A567,4)="http",IFERROR(MID(A567,FIND("/",A567,FIND("//",A567)+2),2000),"/"),A567))</f>
        <v/>
      </c>
      <c r="N567">
        <f>IF(M567="","",IFERROR(LEFT(SUBSTITUTE(M567,"#","?"),FIND("?",SUBSTITUTE(M567,"#","?"))-1),M567))</f>
        <v/>
      </c>
      <c r="O567">
        <f>IF(N567="","",LOWER(IF(AND(LEN(N567)&gt;1,RIGHT(N567,1)="/"),LEFT(N567,LEN(N567)-1),N567)))</f>
        <v/>
      </c>
      <c r="P567">
        <f>IF(O567="","",IFERROR(N(INDEX($A567:$K567,1,Rules!$H$20)),0))</f>
        <v/>
      </c>
      <c r="Q567">
        <f>IF(O567="","",IFERROR(P567*N(INDEX($A567:$K567,1,Rules!$H$21)),0))</f>
        <v/>
      </c>
      <c r="R567">
        <f>IF(O567="","",IFERROR(N(INDEX($A567:$K567,1,Rules!$H$22)),0))</f>
        <v/>
      </c>
    </row>
    <row r="568">
      <c r="M568">
        <f>IF(A568="","",IF(LEFT(A568,4)="http",IFERROR(MID(A568,FIND("/",A568,FIND("//",A568)+2),2000),"/"),A568))</f>
        <v/>
      </c>
      <c r="N568">
        <f>IF(M568="","",IFERROR(LEFT(SUBSTITUTE(M568,"#","?"),FIND("?",SUBSTITUTE(M568,"#","?"))-1),M568))</f>
        <v/>
      </c>
      <c r="O568">
        <f>IF(N568="","",LOWER(IF(AND(LEN(N568)&gt;1,RIGHT(N568,1)="/"),LEFT(N568,LEN(N568)-1),N568)))</f>
        <v/>
      </c>
      <c r="P568">
        <f>IF(O568="","",IFERROR(N(INDEX($A568:$K568,1,Rules!$H$20)),0))</f>
        <v/>
      </c>
      <c r="Q568">
        <f>IF(O568="","",IFERROR(P568*N(INDEX($A568:$K568,1,Rules!$H$21)),0))</f>
        <v/>
      </c>
      <c r="R568">
        <f>IF(O568="","",IFERROR(N(INDEX($A568:$K568,1,Rules!$H$22)),0))</f>
        <v/>
      </c>
    </row>
    <row r="569">
      <c r="M569">
        <f>IF(A569="","",IF(LEFT(A569,4)="http",IFERROR(MID(A569,FIND("/",A569,FIND("//",A569)+2),2000),"/"),A569))</f>
        <v/>
      </c>
      <c r="N569">
        <f>IF(M569="","",IFERROR(LEFT(SUBSTITUTE(M569,"#","?"),FIND("?",SUBSTITUTE(M569,"#","?"))-1),M569))</f>
        <v/>
      </c>
      <c r="O569">
        <f>IF(N569="","",LOWER(IF(AND(LEN(N569)&gt;1,RIGHT(N569,1)="/"),LEFT(N569,LEN(N569)-1),N569)))</f>
        <v/>
      </c>
      <c r="P569">
        <f>IF(O569="","",IFERROR(N(INDEX($A569:$K569,1,Rules!$H$20)),0))</f>
        <v/>
      </c>
      <c r="Q569">
        <f>IF(O569="","",IFERROR(P569*N(INDEX($A569:$K569,1,Rules!$H$21)),0))</f>
        <v/>
      </c>
      <c r="R569">
        <f>IF(O569="","",IFERROR(N(INDEX($A569:$K569,1,Rules!$H$22)),0))</f>
        <v/>
      </c>
    </row>
    <row r="570">
      <c r="M570">
        <f>IF(A570="","",IF(LEFT(A570,4)="http",IFERROR(MID(A570,FIND("/",A570,FIND("//",A570)+2),2000),"/"),A570))</f>
        <v/>
      </c>
      <c r="N570">
        <f>IF(M570="","",IFERROR(LEFT(SUBSTITUTE(M570,"#","?"),FIND("?",SUBSTITUTE(M570,"#","?"))-1),M570))</f>
        <v/>
      </c>
      <c r="O570">
        <f>IF(N570="","",LOWER(IF(AND(LEN(N570)&gt;1,RIGHT(N570,1)="/"),LEFT(N570,LEN(N570)-1),N570)))</f>
        <v/>
      </c>
      <c r="P570">
        <f>IF(O570="","",IFERROR(N(INDEX($A570:$K570,1,Rules!$H$20)),0))</f>
        <v/>
      </c>
      <c r="Q570">
        <f>IF(O570="","",IFERROR(P570*N(INDEX($A570:$K570,1,Rules!$H$21)),0))</f>
        <v/>
      </c>
      <c r="R570">
        <f>IF(O570="","",IFERROR(N(INDEX($A570:$K570,1,Rules!$H$22)),0))</f>
        <v/>
      </c>
    </row>
    <row r="571">
      <c r="M571">
        <f>IF(A571="","",IF(LEFT(A571,4)="http",IFERROR(MID(A571,FIND("/",A571,FIND("//",A571)+2),2000),"/"),A571))</f>
        <v/>
      </c>
      <c r="N571">
        <f>IF(M571="","",IFERROR(LEFT(SUBSTITUTE(M571,"#","?"),FIND("?",SUBSTITUTE(M571,"#","?"))-1),M571))</f>
        <v/>
      </c>
      <c r="O571">
        <f>IF(N571="","",LOWER(IF(AND(LEN(N571)&gt;1,RIGHT(N571,1)="/"),LEFT(N571,LEN(N571)-1),N571)))</f>
        <v/>
      </c>
      <c r="P571">
        <f>IF(O571="","",IFERROR(N(INDEX($A571:$K571,1,Rules!$H$20)),0))</f>
        <v/>
      </c>
      <c r="Q571">
        <f>IF(O571="","",IFERROR(P571*N(INDEX($A571:$K571,1,Rules!$H$21)),0))</f>
        <v/>
      </c>
      <c r="R571">
        <f>IF(O571="","",IFERROR(N(INDEX($A571:$K571,1,Rules!$H$22)),0))</f>
        <v/>
      </c>
    </row>
    <row r="572">
      <c r="M572">
        <f>IF(A572="","",IF(LEFT(A572,4)="http",IFERROR(MID(A572,FIND("/",A572,FIND("//",A572)+2),2000),"/"),A572))</f>
        <v/>
      </c>
      <c r="N572">
        <f>IF(M572="","",IFERROR(LEFT(SUBSTITUTE(M572,"#","?"),FIND("?",SUBSTITUTE(M572,"#","?"))-1),M572))</f>
        <v/>
      </c>
      <c r="O572">
        <f>IF(N572="","",LOWER(IF(AND(LEN(N572)&gt;1,RIGHT(N572,1)="/"),LEFT(N572,LEN(N572)-1),N572)))</f>
        <v/>
      </c>
      <c r="P572">
        <f>IF(O572="","",IFERROR(N(INDEX($A572:$K572,1,Rules!$H$20)),0))</f>
        <v/>
      </c>
      <c r="Q572">
        <f>IF(O572="","",IFERROR(P572*N(INDEX($A572:$K572,1,Rules!$H$21)),0))</f>
        <v/>
      </c>
      <c r="R572">
        <f>IF(O572="","",IFERROR(N(INDEX($A572:$K572,1,Rules!$H$22)),0))</f>
        <v/>
      </c>
    </row>
    <row r="573">
      <c r="M573">
        <f>IF(A573="","",IF(LEFT(A573,4)="http",IFERROR(MID(A573,FIND("/",A573,FIND("//",A573)+2),2000),"/"),A573))</f>
        <v/>
      </c>
      <c r="N573">
        <f>IF(M573="","",IFERROR(LEFT(SUBSTITUTE(M573,"#","?"),FIND("?",SUBSTITUTE(M573,"#","?"))-1),M573))</f>
        <v/>
      </c>
      <c r="O573">
        <f>IF(N573="","",LOWER(IF(AND(LEN(N573)&gt;1,RIGHT(N573,1)="/"),LEFT(N573,LEN(N573)-1),N573)))</f>
        <v/>
      </c>
      <c r="P573">
        <f>IF(O573="","",IFERROR(N(INDEX($A573:$K573,1,Rules!$H$20)),0))</f>
        <v/>
      </c>
      <c r="Q573">
        <f>IF(O573="","",IFERROR(P573*N(INDEX($A573:$K573,1,Rules!$H$21)),0))</f>
        <v/>
      </c>
      <c r="R573">
        <f>IF(O573="","",IFERROR(N(INDEX($A573:$K573,1,Rules!$H$22)),0))</f>
        <v/>
      </c>
    </row>
    <row r="574">
      <c r="M574">
        <f>IF(A574="","",IF(LEFT(A574,4)="http",IFERROR(MID(A574,FIND("/",A574,FIND("//",A574)+2),2000),"/"),A574))</f>
        <v/>
      </c>
      <c r="N574">
        <f>IF(M574="","",IFERROR(LEFT(SUBSTITUTE(M574,"#","?"),FIND("?",SUBSTITUTE(M574,"#","?"))-1),M574))</f>
        <v/>
      </c>
      <c r="O574">
        <f>IF(N574="","",LOWER(IF(AND(LEN(N574)&gt;1,RIGHT(N574,1)="/"),LEFT(N574,LEN(N574)-1),N574)))</f>
        <v/>
      </c>
      <c r="P574">
        <f>IF(O574="","",IFERROR(N(INDEX($A574:$K574,1,Rules!$H$20)),0))</f>
        <v/>
      </c>
      <c r="Q574">
        <f>IF(O574="","",IFERROR(P574*N(INDEX($A574:$K574,1,Rules!$H$21)),0))</f>
        <v/>
      </c>
      <c r="R574">
        <f>IF(O574="","",IFERROR(N(INDEX($A574:$K574,1,Rules!$H$22)),0))</f>
        <v/>
      </c>
    </row>
    <row r="575">
      <c r="M575">
        <f>IF(A575="","",IF(LEFT(A575,4)="http",IFERROR(MID(A575,FIND("/",A575,FIND("//",A575)+2),2000),"/"),A575))</f>
        <v/>
      </c>
      <c r="N575">
        <f>IF(M575="","",IFERROR(LEFT(SUBSTITUTE(M575,"#","?"),FIND("?",SUBSTITUTE(M575,"#","?"))-1),M575))</f>
        <v/>
      </c>
      <c r="O575">
        <f>IF(N575="","",LOWER(IF(AND(LEN(N575)&gt;1,RIGHT(N575,1)="/"),LEFT(N575,LEN(N575)-1),N575)))</f>
        <v/>
      </c>
      <c r="P575">
        <f>IF(O575="","",IFERROR(N(INDEX($A575:$K575,1,Rules!$H$20)),0))</f>
        <v/>
      </c>
      <c r="Q575">
        <f>IF(O575="","",IFERROR(P575*N(INDEX($A575:$K575,1,Rules!$H$21)),0))</f>
        <v/>
      </c>
      <c r="R575">
        <f>IF(O575="","",IFERROR(N(INDEX($A575:$K575,1,Rules!$H$22)),0))</f>
        <v/>
      </c>
    </row>
    <row r="576">
      <c r="M576">
        <f>IF(A576="","",IF(LEFT(A576,4)="http",IFERROR(MID(A576,FIND("/",A576,FIND("//",A576)+2),2000),"/"),A576))</f>
        <v/>
      </c>
      <c r="N576">
        <f>IF(M576="","",IFERROR(LEFT(SUBSTITUTE(M576,"#","?"),FIND("?",SUBSTITUTE(M576,"#","?"))-1),M576))</f>
        <v/>
      </c>
      <c r="O576">
        <f>IF(N576="","",LOWER(IF(AND(LEN(N576)&gt;1,RIGHT(N576,1)="/"),LEFT(N576,LEN(N576)-1),N576)))</f>
        <v/>
      </c>
      <c r="P576">
        <f>IF(O576="","",IFERROR(N(INDEX($A576:$K576,1,Rules!$H$20)),0))</f>
        <v/>
      </c>
      <c r="Q576">
        <f>IF(O576="","",IFERROR(P576*N(INDEX($A576:$K576,1,Rules!$H$21)),0))</f>
        <v/>
      </c>
      <c r="R576">
        <f>IF(O576="","",IFERROR(N(INDEX($A576:$K576,1,Rules!$H$22)),0))</f>
        <v/>
      </c>
    </row>
    <row r="577">
      <c r="M577">
        <f>IF(A577="","",IF(LEFT(A577,4)="http",IFERROR(MID(A577,FIND("/",A577,FIND("//",A577)+2),2000),"/"),A577))</f>
        <v/>
      </c>
      <c r="N577">
        <f>IF(M577="","",IFERROR(LEFT(SUBSTITUTE(M577,"#","?"),FIND("?",SUBSTITUTE(M577,"#","?"))-1),M577))</f>
        <v/>
      </c>
      <c r="O577">
        <f>IF(N577="","",LOWER(IF(AND(LEN(N577)&gt;1,RIGHT(N577,1)="/"),LEFT(N577,LEN(N577)-1),N577)))</f>
        <v/>
      </c>
      <c r="P577">
        <f>IF(O577="","",IFERROR(N(INDEX($A577:$K577,1,Rules!$H$20)),0))</f>
        <v/>
      </c>
      <c r="Q577">
        <f>IF(O577="","",IFERROR(P577*N(INDEX($A577:$K577,1,Rules!$H$21)),0))</f>
        <v/>
      </c>
      <c r="R577">
        <f>IF(O577="","",IFERROR(N(INDEX($A577:$K577,1,Rules!$H$22)),0))</f>
        <v/>
      </c>
    </row>
    <row r="578">
      <c r="M578">
        <f>IF(A578="","",IF(LEFT(A578,4)="http",IFERROR(MID(A578,FIND("/",A578,FIND("//",A578)+2),2000),"/"),A578))</f>
        <v/>
      </c>
      <c r="N578">
        <f>IF(M578="","",IFERROR(LEFT(SUBSTITUTE(M578,"#","?"),FIND("?",SUBSTITUTE(M578,"#","?"))-1),M578))</f>
        <v/>
      </c>
      <c r="O578">
        <f>IF(N578="","",LOWER(IF(AND(LEN(N578)&gt;1,RIGHT(N578,1)="/"),LEFT(N578,LEN(N578)-1),N578)))</f>
        <v/>
      </c>
      <c r="P578">
        <f>IF(O578="","",IFERROR(N(INDEX($A578:$K578,1,Rules!$H$20)),0))</f>
        <v/>
      </c>
      <c r="Q578">
        <f>IF(O578="","",IFERROR(P578*N(INDEX($A578:$K578,1,Rules!$H$21)),0))</f>
        <v/>
      </c>
      <c r="R578">
        <f>IF(O578="","",IFERROR(N(INDEX($A578:$K578,1,Rules!$H$22)),0))</f>
        <v/>
      </c>
    </row>
    <row r="579">
      <c r="M579">
        <f>IF(A579="","",IF(LEFT(A579,4)="http",IFERROR(MID(A579,FIND("/",A579,FIND("//",A579)+2),2000),"/"),A579))</f>
        <v/>
      </c>
      <c r="N579">
        <f>IF(M579="","",IFERROR(LEFT(SUBSTITUTE(M579,"#","?"),FIND("?",SUBSTITUTE(M579,"#","?"))-1),M579))</f>
        <v/>
      </c>
      <c r="O579">
        <f>IF(N579="","",LOWER(IF(AND(LEN(N579)&gt;1,RIGHT(N579,1)="/"),LEFT(N579,LEN(N579)-1),N579)))</f>
        <v/>
      </c>
      <c r="P579">
        <f>IF(O579="","",IFERROR(N(INDEX($A579:$K579,1,Rules!$H$20)),0))</f>
        <v/>
      </c>
      <c r="Q579">
        <f>IF(O579="","",IFERROR(P579*N(INDEX($A579:$K579,1,Rules!$H$21)),0))</f>
        <v/>
      </c>
      <c r="R579">
        <f>IF(O579="","",IFERROR(N(INDEX($A579:$K579,1,Rules!$H$22)),0))</f>
        <v/>
      </c>
    </row>
    <row r="580">
      <c r="M580">
        <f>IF(A580="","",IF(LEFT(A580,4)="http",IFERROR(MID(A580,FIND("/",A580,FIND("//",A580)+2),2000),"/"),A580))</f>
        <v/>
      </c>
      <c r="N580">
        <f>IF(M580="","",IFERROR(LEFT(SUBSTITUTE(M580,"#","?"),FIND("?",SUBSTITUTE(M580,"#","?"))-1),M580))</f>
        <v/>
      </c>
      <c r="O580">
        <f>IF(N580="","",LOWER(IF(AND(LEN(N580)&gt;1,RIGHT(N580,1)="/"),LEFT(N580,LEN(N580)-1),N580)))</f>
        <v/>
      </c>
      <c r="P580">
        <f>IF(O580="","",IFERROR(N(INDEX($A580:$K580,1,Rules!$H$20)),0))</f>
        <v/>
      </c>
      <c r="Q580">
        <f>IF(O580="","",IFERROR(P580*N(INDEX($A580:$K580,1,Rules!$H$21)),0))</f>
        <v/>
      </c>
      <c r="R580">
        <f>IF(O580="","",IFERROR(N(INDEX($A580:$K580,1,Rules!$H$22)),0))</f>
        <v/>
      </c>
    </row>
    <row r="581">
      <c r="M581">
        <f>IF(A581="","",IF(LEFT(A581,4)="http",IFERROR(MID(A581,FIND("/",A581,FIND("//",A581)+2),2000),"/"),A581))</f>
        <v/>
      </c>
      <c r="N581">
        <f>IF(M581="","",IFERROR(LEFT(SUBSTITUTE(M581,"#","?"),FIND("?",SUBSTITUTE(M581,"#","?"))-1),M581))</f>
        <v/>
      </c>
      <c r="O581">
        <f>IF(N581="","",LOWER(IF(AND(LEN(N581)&gt;1,RIGHT(N581,1)="/"),LEFT(N581,LEN(N581)-1),N581)))</f>
        <v/>
      </c>
      <c r="P581">
        <f>IF(O581="","",IFERROR(N(INDEX($A581:$K581,1,Rules!$H$20)),0))</f>
        <v/>
      </c>
      <c r="Q581">
        <f>IF(O581="","",IFERROR(P581*N(INDEX($A581:$K581,1,Rules!$H$21)),0))</f>
        <v/>
      </c>
      <c r="R581">
        <f>IF(O581="","",IFERROR(N(INDEX($A581:$K581,1,Rules!$H$22)),0))</f>
        <v/>
      </c>
    </row>
    <row r="582">
      <c r="M582">
        <f>IF(A582="","",IF(LEFT(A582,4)="http",IFERROR(MID(A582,FIND("/",A582,FIND("//",A582)+2),2000),"/"),A582))</f>
        <v/>
      </c>
      <c r="N582">
        <f>IF(M582="","",IFERROR(LEFT(SUBSTITUTE(M582,"#","?"),FIND("?",SUBSTITUTE(M582,"#","?"))-1),M582))</f>
        <v/>
      </c>
      <c r="O582">
        <f>IF(N582="","",LOWER(IF(AND(LEN(N582)&gt;1,RIGHT(N582,1)="/"),LEFT(N582,LEN(N582)-1),N582)))</f>
        <v/>
      </c>
      <c r="P582">
        <f>IF(O582="","",IFERROR(N(INDEX($A582:$K582,1,Rules!$H$20)),0))</f>
        <v/>
      </c>
      <c r="Q582">
        <f>IF(O582="","",IFERROR(P582*N(INDEX($A582:$K582,1,Rules!$H$21)),0))</f>
        <v/>
      </c>
      <c r="R582">
        <f>IF(O582="","",IFERROR(N(INDEX($A582:$K582,1,Rules!$H$22)),0))</f>
        <v/>
      </c>
    </row>
    <row r="583">
      <c r="M583">
        <f>IF(A583="","",IF(LEFT(A583,4)="http",IFERROR(MID(A583,FIND("/",A583,FIND("//",A583)+2),2000),"/"),A583))</f>
        <v/>
      </c>
      <c r="N583">
        <f>IF(M583="","",IFERROR(LEFT(SUBSTITUTE(M583,"#","?"),FIND("?",SUBSTITUTE(M583,"#","?"))-1),M583))</f>
        <v/>
      </c>
      <c r="O583">
        <f>IF(N583="","",LOWER(IF(AND(LEN(N583)&gt;1,RIGHT(N583,1)="/"),LEFT(N583,LEN(N583)-1),N583)))</f>
        <v/>
      </c>
      <c r="P583">
        <f>IF(O583="","",IFERROR(N(INDEX($A583:$K583,1,Rules!$H$20)),0))</f>
        <v/>
      </c>
      <c r="Q583">
        <f>IF(O583="","",IFERROR(P583*N(INDEX($A583:$K583,1,Rules!$H$21)),0))</f>
        <v/>
      </c>
      <c r="R583">
        <f>IF(O583="","",IFERROR(N(INDEX($A583:$K583,1,Rules!$H$22)),0))</f>
        <v/>
      </c>
    </row>
    <row r="584">
      <c r="M584">
        <f>IF(A584="","",IF(LEFT(A584,4)="http",IFERROR(MID(A584,FIND("/",A584,FIND("//",A584)+2),2000),"/"),A584))</f>
        <v/>
      </c>
      <c r="N584">
        <f>IF(M584="","",IFERROR(LEFT(SUBSTITUTE(M584,"#","?"),FIND("?",SUBSTITUTE(M584,"#","?"))-1),M584))</f>
        <v/>
      </c>
      <c r="O584">
        <f>IF(N584="","",LOWER(IF(AND(LEN(N584)&gt;1,RIGHT(N584,1)="/"),LEFT(N584,LEN(N584)-1),N584)))</f>
        <v/>
      </c>
      <c r="P584">
        <f>IF(O584="","",IFERROR(N(INDEX($A584:$K584,1,Rules!$H$20)),0))</f>
        <v/>
      </c>
      <c r="Q584">
        <f>IF(O584="","",IFERROR(P584*N(INDEX($A584:$K584,1,Rules!$H$21)),0))</f>
        <v/>
      </c>
      <c r="R584">
        <f>IF(O584="","",IFERROR(N(INDEX($A584:$K584,1,Rules!$H$22)),0))</f>
        <v/>
      </c>
    </row>
    <row r="585">
      <c r="M585">
        <f>IF(A585="","",IF(LEFT(A585,4)="http",IFERROR(MID(A585,FIND("/",A585,FIND("//",A585)+2),2000),"/"),A585))</f>
        <v/>
      </c>
      <c r="N585">
        <f>IF(M585="","",IFERROR(LEFT(SUBSTITUTE(M585,"#","?"),FIND("?",SUBSTITUTE(M585,"#","?"))-1),M585))</f>
        <v/>
      </c>
      <c r="O585">
        <f>IF(N585="","",LOWER(IF(AND(LEN(N585)&gt;1,RIGHT(N585,1)="/"),LEFT(N585,LEN(N585)-1),N585)))</f>
        <v/>
      </c>
      <c r="P585">
        <f>IF(O585="","",IFERROR(N(INDEX($A585:$K585,1,Rules!$H$20)),0))</f>
        <v/>
      </c>
      <c r="Q585">
        <f>IF(O585="","",IFERROR(P585*N(INDEX($A585:$K585,1,Rules!$H$21)),0))</f>
        <v/>
      </c>
      <c r="R585">
        <f>IF(O585="","",IFERROR(N(INDEX($A585:$K585,1,Rules!$H$22)),0))</f>
        <v/>
      </c>
    </row>
    <row r="586">
      <c r="M586">
        <f>IF(A586="","",IF(LEFT(A586,4)="http",IFERROR(MID(A586,FIND("/",A586,FIND("//",A586)+2),2000),"/"),A586))</f>
        <v/>
      </c>
      <c r="N586">
        <f>IF(M586="","",IFERROR(LEFT(SUBSTITUTE(M586,"#","?"),FIND("?",SUBSTITUTE(M586,"#","?"))-1),M586))</f>
        <v/>
      </c>
      <c r="O586">
        <f>IF(N586="","",LOWER(IF(AND(LEN(N586)&gt;1,RIGHT(N586,1)="/"),LEFT(N586,LEN(N586)-1),N586)))</f>
        <v/>
      </c>
      <c r="P586">
        <f>IF(O586="","",IFERROR(N(INDEX($A586:$K586,1,Rules!$H$20)),0))</f>
        <v/>
      </c>
      <c r="Q586">
        <f>IF(O586="","",IFERROR(P586*N(INDEX($A586:$K586,1,Rules!$H$21)),0))</f>
        <v/>
      </c>
      <c r="R586">
        <f>IF(O586="","",IFERROR(N(INDEX($A586:$K586,1,Rules!$H$22)),0))</f>
        <v/>
      </c>
    </row>
    <row r="587">
      <c r="M587">
        <f>IF(A587="","",IF(LEFT(A587,4)="http",IFERROR(MID(A587,FIND("/",A587,FIND("//",A587)+2),2000),"/"),A587))</f>
        <v/>
      </c>
      <c r="N587">
        <f>IF(M587="","",IFERROR(LEFT(SUBSTITUTE(M587,"#","?"),FIND("?",SUBSTITUTE(M587,"#","?"))-1),M587))</f>
        <v/>
      </c>
      <c r="O587">
        <f>IF(N587="","",LOWER(IF(AND(LEN(N587)&gt;1,RIGHT(N587,1)="/"),LEFT(N587,LEN(N587)-1),N587)))</f>
        <v/>
      </c>
      <c r="P587">
        <f>IF(O587="","",IFERROR(N(INDEX($A587:$K587,1,Rules!$H$20)),0))</f>
        <v/>
      </c>
      <c r="Q587">
        <f>IF(O587="","",IFERROR(P587*N(INDEX($A587:$K587,1,Rules!$H$21)),0))</f>
        <v/>
      </c>
      <c r="R587">
        <f>IF(O587="","",IFERROR(N(INDEX($A587:$K587,1,Rules!$H$22)),0))</f>
        <v/>
      </c>
    </row>
    <row r="588">
      <c r="M588">
        <f>IF(A588="","",IF(LEFT(A588,4)="http",IFERROR(MID(A588,FIND("/",A588,FIND("//",A588)+2),2000),"/"),A588))</f>
        <v/>
      </c>
      <c r="N588">
        <f>IF(M588="","",IFERROR(LEFT(SUBSTITUTE(M588,"#","?"),FIND("?",SUBSTITUTE(M588,"#","?"))-1),M588))</f>
        <v/>
      </c>
      <c r="O588">
        <f>IF(N588="","",LOWER(IF(AND(LEN(N588)&gt;1,RIGHT(N588,1)="/"),LEFT(N588,LEN(N588)-1),N588)))</f>
        <v/>
      </c>
      <c r="P588">
        <f>IF(O588="","",IFERROR(N(INDEX($A588:$K588,1,Rules!$H$20)),0))</f>
        <v/>
      </c>
      <c r="Q588">
        <f>IF(O588="","",IFERROR(P588*N(INDEX($A588:$K588,1,Rules!$H$21)),0))</f>
        <v/>
      </c>
      <c r="R588">
        <f>IF(O588="","",IFERROR(N(INDEX($A588:$K588,1,Rules!$H$22)),0))</f>
        <v/>
      </c>
    </row>
    <row r="589">
      <c r="M589">
        <f>IF(A589="","",IF(LEFT(A589,4)="http",IFERROR(MID(A589,FIND("/",A589,FIND("//",A589)+2),2000),"/"),A589))</f>
        <v/>
      </c>
      <c r="N589">
        <f>IF(M589="","",IFERROR(LEFT(SUBSTITUTE(M589,"#","?"),FIND("?",SUBSTITUTE(M589,"#","?"))-1),M589))</f>
        <v/>
      </c>
      <c r="O589">
        <f>IF(N589="","",LOWER(IF(AND(LEN(N589)&gt;1,RIGHT(N589,1)="/"),LEFT(N589,LEN(N589)-1),N589)))</f>
        <v/>
      </c>
      <c r="P589">
        <f>IF(O589="","",IFERROR(N(INDEX($A589:$K589,1,Rules!$H$20)),0))</f>
        <v/>
      </c>
      <c r="Q589">
        <f>IF(O589="","",IFERROR(P589*N(INDEX($A589:$K589,1,Rules!$H$21)),0))</f>
        <v/>
      </c>
      <c r="R589">
        <f>IF(O589="","",IFERROR(N(INDEX($A589:$K589,1,Rules!$H$22)),0))</f>
        <v/>
      </c>
    </row>
    <row r="590">
      <c r="M590">
        <f>IF(A590="","",IF(LEFT(A590,4)="http",IFERROR(MID(A590,FIND("/",A590,FIND("//",A590)+2),2000),"/"),A590))</f>
        <v/>
      </c>
      <c r="N590">
        <f>IF(M590="","",IFERROR(LEFT(SUBSTITUTE(M590,"#","?"),FIND("?",SUBSTITUTE(M590,"#","?"))-1),M590))</f>
        <v/>
      </c>
      <c r="O590">
        <f>IF(N590="","",LOWER(IF(AND(LEN(N590)&gt;1,RIGHT(N590,1)="/"),LEFT(N590,LEN(N590)-1),N590)))</f>
        <v/>
      </c>
      <c r="P590">
        <f>IF(O590="","",IFERROR(N(INDEX($A590:$K590,1,Rules!$H$20)),0))</f>
        <v/>
      </c>
      <c r="Q590">
        <f>IF(O590="","",IFERROR(P590*N(INDEX($A590:$K590,1,Rules!$H$21)),0))</f>
        <v/>
      </c>
      <c r="R590">
        <f>IF(O590="","",IFERROR(N(INDEX($A590:$K590,1,Rules!$H$22)),0))</f>
        <v/>
      </c>
    </row>
    <row r="591">
      <c r="M591">
        <f>IF(A591="","",IF(LEFT(A591,4)="http",IFERROR(MID(A591,FIND("/",A591,FIND("//",A591)+2),2000),"/"),A591))</f>
        <v/>
      </c>
      <c r="N591">
        <f>IF(M591="","",IFERROR(LEFT(SUBSTITUTE(M591,"#","?"),FIND("?",SUBSTITUTE(M591,"#","?"))-1),M591))</f>
        <v/>
      </c>
      <c r="O591">
        <f>IF(N591="","",LOWER(IF(AND(LEN(N591)&gt;1,RIGHT(N591,1)="/"),LEFT(N591,LEN(N591)-1),N591)))</f>
        <v/>
      </c>
      <c r="P591">
        <f>IF(O591="","",IFERROR(N(INDEX($A591:$K591,1,Rules!$H$20)),0))</f>
        <v/>
      </c>
      <c r="Q591">
        <f>IF(O591="","",IFERROR(P591*N(INDEX($A591:$K591,1,Rules!$H$21)),0))</f>
        <v/>
      </c>
      <c r="R591">
        <f>IF(O591="","",IFERROR(N(INDEX($A591:$K591,1,Rules!$H$22)),0))</f>
        <v/>
      </c>
    </row>
    <row r="592">
      <c r="M592">
        <f>IF(A592="","",IF(LEFT(A592,4)="http",IFERROR(MID(A592,FIND("/",A592,FIND("//",A592)+2),2000),"/"),A592))</f>
        <v/>
      </c>
      <c r="N592">
        <f>IF(M592="","",IFERROR(LEFT(SUBSTITUTE(M592,"#","?"),FIND("?",SUBSTITUTE(M592,"#","?"))-1),M592))</f>
        <v/>
      </c>
      <c r="O592">
        <f>IF(N592="","",LOWER(IF(AND(LEN(N592)&gt;1,RIGHT(N592,1)="/"),LEFT(N592,LEN(N592)-1),N592)))</f>
        <v/>
      </c>
      <c r="P592">
        <f>IF(O592="","",IFERROR(N(INDEX($A592:$K592,1,Rules!$H$20)),0))</f>
        <v/>
      </c>
      <c r="Q592">
        <f>IF(O592="","",IFERROR(P592*N(INDEX($A592:$K592,1,Rules!$H$21)),0))</f>
        <v/>
      </c>
      <c r="R592">
        <f>IF(O592="","",IFERROR(N(INDEX($A592:$K592,1,Rules!$H$22)),0))</f>
        <v/>
      </c>
    </row>
    <row r="593">
      <c r="M593">
        <f>IF(A593="","",IF(LEFT(A593,4)="http",IFERROR(MID(A593,FIND("/",A593,FIND("//",A593)+2),2000),"/"),A593))</f>
        <v/>
      </c>
      <c r="N593">
        <f>IF(M593="","",IFERROR(LEFT(SUBSTITUTE(M593,"#","?"),FIND("?",SUBSTITUTE(M593,"#","?"))-1),M593))</f>
        <v/>
      </c>
      <c r="O593">
        <f>IF(N593="","",LOWER(IF(AND(LEN(N593)&gt;1,RIGHT(N593,1)="/"),LEFT(N593,LEN(N593)-1),N593)))</f>
        <v/>
      </c>
      <c r="P593">
        <f>IF(O593="","",IFERROR(N(INDEX($A593:$K593,1,Rules!$H$20)),0))</f>
        <v/>
      </c>
      <c r="Q593">
        <f>IF(O593="","",IFERROR(P593*N(INDEX($A593:$K593,1,Rules!$H$21)),0))</f>
        <v/>
      </c>
      <c r="R593">
        <f>IF(O593="","",IFERROR(N(INDEX($A593:$K593,1,Rules!$H$22)),0))</f>
        <v/>
      </c>
    </row>
    <row r="594">
      <c r="M594">
        <f>IF(A594="","",IF(LEFT(A594,4)="http",IFERROR(MID(A594,FIND("/",A594,FIND("//",A594)+2),2000),"/"),A594))</f>
        <v/>
      </c>
      <c r="N594">
        <f>IF(M594="","",IFERROR(LEFT(SUBSTITUTE(M594,"#","?"),FIND("?",SUBSTITUTE(M594,"#","?"))-1),M594))</f>
        <v/>
      </c>
      <c r="O594">
        <f>IF(N594="","",LOWER(IF(AND(LEN(N594)&gt;1,RIGHT(N594,1)="/"),LEFT(N594,LEN(N594)-1),N594)))</f>
        <v/>
      </c>
      <c r="P594">
        <f>IF(O594="","",IFERROR(N(INDEX($A594:$K594,1,Rules!$H$20)),0))</f>
        <v/>
      </c>
      <c r="Q594">
        <f>IF(O594="","",IFERROR(P594*N(INDEX($A594:$K594,1,Rules!$H$21)),0))</f>
        <v/>
      </c>
      <c r="R594">
        <f>IF(O594="","",IFERROR(N(INDEX($A594:$K594,1,Rules!$H$22)),0))</f>
        <v/>
      </c>
    </row>
    <row r="595">
      <c r="M595">
        <f>IF(A595="","",IF(LEFT(A595,4)="http",IFERROR(MID(A595,FIND("/",A595,FIND("//",A595)+2),2000),"/"),A595))</f>
        <v/>
      </c>
      <c r="N595">
        <f>IF(M595="","",IFERROR(LEFT(SUBSTITUTE(M595,"#","?"),FIND("?",SUBSTITUTE(M595,"#","?"))-1),M595))</f>
        <v/>
      </c>
      <c r="O595">
        <f>IF(N595="","",LOWER(IF(AND(LEN(N595)&gt;1,RIGHT(N595,1)="/"),LEFT(N595,LEN(N595)-1),N595)))</f>
        <v/>
      </c>
      <c r="P595">
        <f>IF(O595="","",IFERROR(N(INDEX($A595:$K595,1,Rules!$H$20)),0))</f>
        <v/>
      </c>
      <c r="Q595">
        <f>IF(O595="","",IFERROR(P595*N(INDEX($A595:$K595,1,Rules!$H$21)),0))</f>
        <v/>
      </c>
      <c r="R595">
        <f>IF(O595="","",IFERROR(N(INDEX($A595:$K595,1,Rules!$H$22)),0))</f>
        <v/>
      </c>
    </row>
    <row r="596">
      <c r="M596">
        <f>IF(A596="","",IF(LEFT(A596,4)="http",IFERROR(MID(A596,FIND("/",A596,FIND("//",A596)+2),2000),"/"),A596))</f>
        <v/>
      </c>
      <c r="N596">
        <f>IF(M596="","",IFERROR(LEFT(SUBSTITUTE(M596,"#","?"),FIND("?",SUBSTITUTE(M596,"#","?"))-1),M596))</f>
        <v/>
      </c>
      <c r="O596">
        <f>IF(N596="","",LOWER(IF(AND(LEN(N596)&gt;1,RIGHT(N596,1)="/"),LEFT(N596,LEN(N596)-1),N596)))</f>
        <v/>
      </c>
      <c r="P596">
        <f>IF(O596="","",IFERROR(N(INDEX($A596:$K596,1,Rules!$H$20)),0))</f>
        <v/>
      </c>
      <c r="Q596">
        <f>IF(O596="","",IFERROR(P596*N(INDEX($A596:$K596,1,Rules!$H$21)),0))</f>
        <v/>
      </c>
      <c r="R596">
        <f>IF(O596="","",IFERROR(N(INDEX($A596:$K596,1,Rules!$H$22)),0))</f>
        <v/>
      </c>
    </row>
    <row r="597">
      <c r="M597">
        <f>IF(A597="","",IF(LEFT(A597,4)="http",IFERROR(MID(A597,FIND("/",A597,FIND("//",A597)+2),2000),"/"),A597))</f>
        <v/>
      </c>
      <c r="N597">
        <f>IF(M597="","",IFERROR(LEFT(SUBSTITUTE(M597,"#","?"),FIND("?",SUBSTITUTE(M597,"#","?"))-1),M597))</f>
        <v/>
      </c>
      <c r="O597">
        <f>IF(N597="","",LOWER(IF(AND(LEN(N597)&gt;1,RIGHT(N597,1)="/"),LEFT(N597,LEN(N597)-1),N597)))</f>
        <v/>
      </c>
      <c r="P597">
        <f>IF(O597="","",IFERROR(N(INDEX($A597:$K597,1,Rules!$H$20)),0))</f>
        <v/>
      </c>
      <c r="Q597">
        <f>IF(O597="","",IFERROR(P597*N(INDEX($A597:$K597,1,Rules!$H$21)),0))</f>
        <v/>
      </c>
      <c r="R597">
        <f>IF(O597="","",IFERROR(N(INDEX($A597:$K597,1,Rules!$H$22)),0))</f>
        <v/>
      </c>
    </row>
    <row r="598">
      <c r="M598">
        <f>IF(A598="","",IF(LEFT(A598,4)="http",IFERROR(MID(A598,FIND("/",A598,FIND("//",A598)+2),2000),"/"),A598))</f>
        <v/>
      </c>
      <c r="N598">
        <f>IF(M598="","",IFERROR(LEFT(SUBSTITUTE(M598,"#","?"),FIND("?",SUBSTITUTE(M598,"#","?"))-1),M598))</f>
        <v/>
      </c>
      <c r="O598">
        <f>IF(N598="","",LOWER(IF(AND(LEN(N598)&gt;1,RIGHT(N598,1)="/"),LEFT(N598,LEN(N598)-1),N598)))</f>
        <v/>
      </c>
      <c r="P598">
        <f>IF(O598="","",IFERROR(N(INDEX($A598:$K598,1,Rules!$H$20)),0))</f>
        <v/>
      </c>
      <c r="Q598">
        <f>IF(O598="","",IFERROR(P598*N(INDEX($A598:$K598,1,Rules!$H$21)),0))</f>
        <v/>
      </c>
      <c r="R598">
        <f>IF(O598="","",IFERROR(N(INDEX($A598:$K598,1,Rules!$H$22)),0))</f>
        <v/>
      </c>
    </row>
    <row r="599">
      <c r="M599">
        <f>IF(A599="","",IF(LEFT(A599,4)="http",IFERROR(MID(A599,FIND("/",A599,FIND("//",A599)+2),2000),"/"),A599))</f>
        <v/>
      </c>
      <c r="N599">
        <f>IF(M599="","",IFERROR(LEFT(SUBSTITUTE(M599,"#","?"),FIND("?",SUBSTITUTE(M599,"#","?"))-1),M599))</f>
        <v/>
      </c>
      <c r="O599">
        <f>IF(N599="","",LOWER(IF(AND(LEN(N599)&gt;1,RIGHT(N599,1)="/"),LEFT(N599,LEN(N599)-1),N599)))</f>
        <v/>
      </c>
      <c r="P599">
        <f>IF(O599="","",IFERROR(N(INDEX($A599:$K599,1,Rules!$H$20)),0))</f>
        <v/>
      </c>
      <c r="Q599">
        <f>IF(O599="","",IFERROR(P599*N(INDEX($A599:$K599,1,Rules!$H$21)),0))</f>
        <v/>
      </c>
      <c r="R599">
        <f>IF(O599="","",IFERROR(N(INDEX($A599:$K599,1,Rules!$H$22)),0))</f>
        <v/>
      </c>
    </row>
    <row r="600">
      <c r="M600">
        <f>IF(A600="","",IF(LEFT(A600,4)="http",IFERROR(MID(A600,FIND("/",A600,FIND("//",A600)+2),2000),"/"),A600))</f>
        <v/>
      </c>
      <c r="N600">
        <f>IF(M600="","",IFERROR(LEFT(SUBSTITUTE(M600,"#","?"),FIND("?",SUBSTITUTE(M600,"#","?"))-1),M600))</f>
        <v/>
      </c>
      <c r="O600">
        <f>IF(N600="","",LOWER(IF(AND(LEN(N600)&gt;1,RIGHT(N600,1)="/"),LEFT(N600,LEN(N600)-1),N600)))</f>
        <v/>
      </c>
      <c r="P600">
        <f>IF(O600="","",IFERROR(N(INDEX($A600:$K600,1,Rules!$H$20)),0))</f>
        <v/>
      </c>
      <c r="Q600">
        <f>IF(O600="","",IFERROR(P600*N(INDEX($A600:$K600,1,Rules!$H$21)),0))</f>
        <v/>
      </c>
      <c r="R600">
        <f>IF(O600="","",IFERROR(N(INDEX($A600:$K600,1,Rules!$H$22)),0))</f>
        <v/>
      </c>
    </row>
    <row r="601">
      <c r="M601">
        <f>IF(A601="","",IF(LEFT(A601,4)="http",IFERROR(MID(A601,FIND("/",A601,FIND("//",A601)+2),2000),"/"),A601))</f>
        <v/>
      </c>
      <c r="N601">
        <f>IF(M601="","",IFERROR(LEFT(SUBSTITUTE(M601,"#","?"),FIND("?",SUBSTITUTE(M601,"#","?"))-1),M601))</f>
        <v/>
      </c>
      <c r="O601">
        <f>IF(N601="","",LOWER(IF(AND(LEN(N601)&gt;1,RIGHT(N601,1)="/"),LEFT(N601,LEN(N601)-1),N601)))</f>
        <v/>
      </c>
      <c r="P601">
        <f>IF(O601="","",IFERROR(N(INDEX($A601:$K601,1,Rules!$H$20)),0))</f>
        <v/>
      </c>
      <c r="Q601">
        <f>IF(O601="","",IFERROR(P601*N(INDEX($A601:$K601,1,Rules!$H$21)),0))</f>
        <v/>
      </c>
      <c r="R601">
        <f>IF(O601="","",IFERROR(N(INDEX($A601:$K601,1,Rules!$H$22)),0))</f>
        <v/>
      </c>
    </row>
    <row r="602">
      <c r="M602">
        <f>IF(A602="","",IF(LEFT(A602,4)="http",IFERROR(MID(A602,FIND("/",A602,FIND("//",A602)+2),2000),"/"),A602))</f>
        <v/>
      </c>
      <c r="N602">
        <f>IF(M602="","",IFERROR(LEFT(SUBSTITUTE(M602,"#","?"),FIND("?",SUBSTITUTE(M602,"#","?"))-1),M602))</f>
        <v/>
      </c>
      <c r="O602">
        <f>IF(N602="","",LOWER(IF(AND(LEN(N602)&gt;1,RIGHT(N602,1)="/"),LEFT(N602,LEN(N602)-1),N602)))</f>
        <v/>
      </c>
      <c r="P602">
        <f>IF(O602="","",IFERROR(N(INDEX($A602:$K602,1,Rules!$H$20)),0))</f>
        <v/>
      </c>
      <c r="Q602">
        <f>IF(O602="","",IFERROR(P602*N(INDEX($A602:$K602,1,Rules!$H$21)),0))</f>
        <v/>
      </c>
      <c r="R602">
        <f>IF(O602="","",IFERROR(N(INDEX($A602:$K602,1,Rules!$H$22)),0))</f>
        <v/>
      </c>
    </row>
    <row r="603">
      <c r="M603">
        <f>IF(A603="","",IF(LEFT(A603,4)="http",IFERROR(MID(A603,FIND("/",A603,FIND("//",A603)+2),2000),"/"),A603))</f>
        <v/>
      </c>
      <c r="N603">
        <f>IF(M603="","",IFERROR(LEFT(SUBSTITUTE(M603,"#","?"),FIND("?",SUBSTITUTE(M603,"#","?"))-1),M603))</f>
        <v/>
      </c>
      <c r="O603">
        <f>IF(N603="","",LOWER(IF(AND(LEN(N603)&gt;1,RIGHT(N603,1)="/"),LEFT(N603,LEN(N603)-1),N603)))</f>
        <v/>
      </c>
      <c r="P603">
        <f>IF(O603="","",IFERROR(N(INDEX($A603:$K603,1,Rules!$H$20)),0))</f>
        <v/>
      </c>
      <c r="Q603">
        <f>IF(O603="","",IFERROR(P603*N(INDEX($A603:$K603,1,Rules!$H$21)),0))</f>
        <v/>
      </c>
      <c r="R603">
        <f>IF(O603="","",IFERROR(N(INDEX($A603:$K603,1,Rules!$H$22)),0))</f>
        <v/>
      </c>
    </row>
    <row r="604">
      <c r="M604">
        <f>IF(A604="","",IF(LEFT(A604,4)="http",IFERROR(MID(A604,FIND("/",A604,FIND("//",A604)+2),2000),"/"),A604))</f>
        <v/>
      </c>
      <c r="N604">
        <f>IF(M604="","",IFERROR(LEFT(SUBSTITUTE(M604,"#","?"),FIND("?",SUBSTITUTE(M604,"#","?"))-1),M604))</f>
        <v/>
      </c>
      <c r="O604">
        <f>IF(N604="","",LOWER(IF(AND(LEN(N604)&gt;1,RIGHT(N604,1)="/"),LEFT(N604,LEN(N604)-1),N604)))</f>
        <v/>
      </c>
      <c r="P604">
        <f>IF(O604="","",IFERROR(N(INDEX($A604:$K604,1,Rules!$H$20)),0))</f>
        <v/>
      </c>
      <c r="Q604">
        <f>IF(O604="","",IFERROR(P604*N(INDEX($A604:$K604,1,Rules!$H$21)),0))</f>
        <v/>
      </c>
      <c r="R604">
        <f>IF(O604="","",IFERROR(N(INDEX($A604:$K604,1,Rules!$H$22)),0))</f>
        <v/>
      </c>
    </row>
    <row r="605">
      <c r="M605">
        <f>IF(A605="","",IF(LEFT(A605,4)="http",IFERROR(MID(A605,FIND("/",A605,FIND("//",A605)+2),2000),"/"),A605))</f>
        <v/>
      </c>
      <c r="N605">
        <f>IF(M605="","",IFERROR(LEFT(SUBSTITUTE(M605,"#","?"),FIND("?",SUBSTITUTE(M605,"#","?"))-1),M605))</f>
        <v/>
      </c>
      <c r="O605">
        <f>IF(N605="","",LOWER(IF(AND(LEN(N605)&gt;1,RIGHT(N605,1)="/"),LEFT(N605,LEN(N605)-1),N605)))</f>
        <v/>
      </c>
      <c r="P605">
        <f>IF(O605="","",IFERROR(N(INDEX($A605:$K605,1,Rules!$H$20)),0))</f>
        <v/>
      </c>
      <c r="Q605">
        <f>IF(O605="","",IFERROR(P605*N(INDEX($A605:$K605,1,Rules!$H$21)),0))</f>
        <v/>
      </c>
      <c r="R605">
        <f>IF(O605="","",IFERROR(N(INDEX($A605:$K605,1,Rules!$H$22)),0))</f>
        <v/>
      </c>
    </row>
    <row r="606">
      <c r="M606">
        <f>IF(A606="","",IF(LEFT(A606,4)="http",IFERROR(MID(A606,FIND("/",A606,FIND("//",A606)+2),2000),"/"),A606))</f>
        <v/>
      </c>
      <c r="N606">
        <f>IF(M606="","",IFERROR(LEFT(SUBSTITUTE(M606,"#","?"),FIND("?",SUBSTITUTE(M606,"#","?"))-1),M606))</f>
        <v/>
      </c>
      <c r="O606">
        <f>IF(N606="","",LOWER(IF(AND(LEN(N606)&gt;1,RIGHT(N606,1)="/"),LEFT(N606,LEN(N606)-1),N606)))</f>
        <v/>
      </c>
      <c r="P606">
        <f>IF(O606="","",IFERROR(N(INDEX($A606:$K606,1,Rules!$H$20)),0))</f>
        <v/>
      </c>
      <c r="Q606">
        <f>IF(O606="","",IFERROR(P606*N(INDEX($A606:$K606,1,Rules!$H$21)),0))</f>
        <v/>
      </c>
      <c r="R606">
        <f>IF(O606="","",IFERROR(N(INDEX($A606:$K606,1,Rules!$H$22)),0))</f>
        <v/>
      </c>
    </row>
    <row r="607">
      <c r="M607">
        <f>IF(A607="","",IF(LEFT(A607,4)="http",IFERROR(MID(A607,FIND("/",A607,FIND("//",A607)+2),2000),"/"),A607))</f>
        <v/>
      </c>
      <c r="N607">
        <f>IF(M607="","",IFERROR(LEFT(SUBSTITUTE(M607,"#","?"),FIND("?",SUBSTITUTE(M607,"#","?"))-1),M607))</f>
        <v/>
      </c>
      <c r="O607">
        <f>IF(N607="","",LOWER(IF(AND(LEN(N607)&gt;1,RIGHT(N607,1)="/"),LEFT(N607,LEN(N607)-1),N607)))</f>
        <v/>
      </c>
      <c r="P607">
        <f>IF(O607="","",IFERROR(N(INDEX($A607:$K607,1,Rules!$H$20)),0))</f>
        <v/>
      </c>
      <c r="Q607">
        <f>IF(O607="","",IFERROR(P607*N(INDEX($A607:$K607,1,Rules!$H$21)),0))</f>
        <v/>
      </c>
      <c r="R607">
        <f>IF(O607="","",IFERROR(N(INDEX($A607:$K607,1,Rules!$H$22)),0))</f>
        <v/>
      </c>
    </row>
    <row r="608">
      <c r="M608">
        <f>IF(A608="","",IF(LEFT(A608,4)="http",IFERROR(MID(A608,FIND("/",A608,FIND("//",A608)+2),2000),"/"),A608))</f>
        <v/>
      </c>
      <c r="N608">
        <f>IF(M608="","",IFERROR(LEFT(SUBSTITUTE(M608,"#","?"),FIND("?",SUBSTITUTE(M608,"#","?"))-1),M608))</f>
        <v/>
      </c>
      <c r="O608">
        <f>IF(N608="","",LOWER(IF(AND(LEN(N608)&gt;1,RIGHT(N608,1)="/"),LEFT(N608,LEN(N608)-1),N608)))</f>
        <v/>
      </c>
      <c r="P608">
        <f>IF(O608="","",IFERROR(N(INDEX($A608:$K608,1,Rules!$H$20)),0))</f>
        <v/>
      </c>
      <c r="Q608">
        <f>IF(O608="","",IFERROR(P608*N(INDEX($A608:$K608,1,Rules!$H$21)),0))</f>
        <v/>
      </c>
      <c r="R608">
        <f>IF(O608="","",IFERROR(N(INDEX($A608:$K608,1,Rules!$H$22)),0))</f>
        <v/>
      </c>
    </row>
    <row r="609">
      <c r="M609">
        <f>IF(A609="","",IF(LEFT(A609,4)="http",IFERROR(MID(A609,FIND("/",A609,FIND("//",A609)+2),2000),"/"),A609))</f>
        <v/>
      </c>
      <c r="N609">
        <f>IF(M609="","",IFERROR(LEFT(SUBSTITUTE(M609,"#","?"),FIND("?",SUBSTITUTE(M609,"#","?"))-1),M609))</f>
        <v/>
      </c>
      <c r="O609">
        <f>IF(N609="","",LOWER(IF(AND(LEN(N609)&gt;1,RIGHT(N609,1)="/"),LEFT(N609,LEN(N609)-1),N609)))</f>
        <v/>
      </c>
      <c r="P609">
        <f>IF(O609="","",IFERROR(N(INDEX($A609:$K609,1,Rules!$H$20)),0))</f>
        <v/>
      </c>
      <c r="Q609">
        <f>IF(O609="","",IFERROR(P609*N(INDEX($A609:$K609,1,Rules!$H$21)),0))</f>
        <v/>
      </c>
      <c r="R609">
        <f>IF(O609="","",IFERROR(N(INDEX($A609:$K609,1,Rules!$H$22)),0))</f>
        <v/>
      </c>
    </row>
    <row r="610">
      <c r="M610">
        <f>IF(A610="","",IF(LEFT(A610,4)="http",IFERROR(MID(A610,FIND("/",A610,FIND("//",A610)+2),2000),"/"),A610))</f>
        <v/>
      </c>
      <c r="N610">
        <f>IF(M610="","",IFERROR(LEFT(SUBSTITUTE(M610,"#","?"),FIND("?",SUBSTITUTE(M610,"#","?"))-1),M610))</f>
        <v/>
      </c>
      <c r="O610">
        <f>IF(N610="","",LOWER(IF(AND(LEN(N610)&gt;1,RIGHT(N610,1)="/"),LEFT(N610,LEN(N610)-1),N610)))</f>
        <v/>
      </c>
      <c r="P610">
        <f>IF(O610="","",IFERROR(N(INDEX($A610:$K610,1,Rules!$H$20)),0))</f>
        <v/>
      </c>
      <c r="Q610">
        <f>IF(O610="","",IFERROR(P610*N(INDEX($A610:$K610,1,Rules!$H$21)),0))</f>
        <v/>
      </c>
      <c r="R610">
        <f>IF(O610="","",IFERROR(N(INDEX($A610:$K610,1,Rules!$H$22)),0))</f>
        <v/>
      </c>
    </row>
    <row r="611">
      <c r="M611">
        <f>IF(A611="","",IF(LEFT(A611,4)="http",IFERROR(MID(A611,FIND("/",A611,FIND("//",A611)+2),2000),"/"),A611))</f>
        <v/>
      </c>
      <c r="N611">
        <f>IF(M611="","",IFERROR(LEFT(SUBSTITUTE(M611,"#","?"),FIND("?",SUBSTITUTE(M611,"#","?"))-1),M611))</f>
        <v/>
      </c>
      <c r="O611">
        <f>IF(N611="","",LOWER(IF(AND(LEN(N611)&gt;1,RIGHT(N611,1)="/"),LEFT(N611,LEN(N611)-1),N611)))</f>
        <v/>
      </c>
      <c r="P611">
        <f>IF(O611="","",IFERROR(N(INDEX($A611:$K611,1,Rules!$H$20)),0))</f>
        <v/>
      </c>
      <c r="Q611">
        <f>IF(O611="","",IFERROR(P611*N(INDEX($A611:$K611,1,Rules!$H$21)),0))</f>
        <v/>
      </c>
      <c r="R611">
        <f>IF(O611="","",IFERROR(N(INDEX($A611:$K611,1,Rules!$H$22)),0))</f>
        <v/>
      </c>
    </row>
    <row r="612">
      <c r="M612">
        <f>IF(A612="","",IF(LEFT(A612,4)="http",IFERROR(MID(A612,FIND("/",A612,FIND("//",A612)+2),2000),"/"),A612))</f>
        <v/>
      </c>
      <c r="N612">
        <f>IF(M612="","",IFERROR(LEFT(SUBSTITUTE(M612,"#","?"),FIND("?",SUBSTITUTE(M612,"#","?"))-1),M612))</f>
        <v/>
      </c>
      <c r="O612">
        <f>IF(N612="","",LOWER(IF(AND(LEN(N612)&gt;1,RIGHT(N612,1)="/"),LEFT(N612,LEN(N612)-1),N612)))</f>
        <v/>
      </c>
      <c r="P612">
        <f>IF(O612="","",IFERROR(N(INDEX($A612:$K612,1,Rules!$H$20)),0))</f>
        <v/>
      </c>
      <c r="Q612">
        <f>IF(O612="","",IFERROR(P612*N(INDEX($A612:$K612,1,Rules!$H$21)),0))</f>
        <v/>
      </c>
      <c r="R612">
        <f>IF(O612="","",IFERROR(N(INDEX($A612:$K612,1,Rules!$H$22)),0))</f>
        <v/>
      </c>
    </row>
    <row r="613">
      <c r="M613">
        <f>IF(A613="","",IF(LEFT(A613,4)="http",IFERROR(MID(A613,FIND("/",A613,FIND("//",A613)+2),2000),"/"),A613))</f>
        <v/>
      </c>
      <c r="N613">
        <f>IF(M613="","",IFERROR(LEFT(SUBSTITUTE(M613,"#","?"),FIND("?",SUBSTITUTE(M613,"#","?"))-1),M613))</f>
        <v/>
      </c>
      <c r="O613">
        <f>IF(N613="","",LOWER(IF(AND(LEN(N613)&gt;1,RIGHT(N613,1)="/"),LEFT(N613,LEN(N613)-1),N613)))</f>
        <v/>
      </c>
      <c r="P613">
        <f>IF(O613="","",IFERROR(N(INDEX($A613:$K613,1,Rules!$H$20)),0))</f>
        <v/>
      </c>
      <c r="Q613">
        <f>IF(O613="","",IFERROR(P613*N(INDEX($A613:$K613,1,Rules!$H$21)),0))</f>
        <v/>
      </c>
      <c r="R613">
        <f>IF(O613="","",IFERROR(N(INDEX($A613:$K613,1,Rules!$H$22)),0))</f>
        <v/>
      </c>
    </row>
    <row r="614">
      <c r="M614">
        <f>IF(A614="","",IF(LEFT(A614,4)="http",IFERROR(MID(A614,FIND("/",A614,FIND("//",A614)+2),2000),"/"),A614))</f>
        <v/>
      </c>
      <c r="N614">
        <f>IF(M614="","",IFERROR(LEFT(SUBSTITUTE(M614,"#","?"),FIND("?",SUBSTITUTE(M614,"#","?"))-1),M614))</f>
        <v/>
      </c>
      <c r="O614">
        <f>IF(N614="","",LOWER(IF(AND(LEN(N614)&gt;1,RIGHT(N614,1)="/"),LEFT(N614,LEN(N614)-1),N614)))</f>
        <v/>
      </c>
      <c r="P614">
        <f>IF(O614="","",IFERROR(N(INDEX($A614:$K614,1,Rules!$H$20)),0))</f>
        <v/>
      </c>
      <c r="Q614">
        <f>IF(O614="","",IFERROR(P614*N(INDEX($A614:$K614,1,Rules!$H$21)),0))</f>
        <v/>
      </c>
      <c r="R614">
        <f>IF(O614="","",IFERROR(N(INDEX($A614:$K614,1,Rules!$H$22)),0))</f>
        <v/>
      </c>
    </row>
    <row r="615">
      <c r="M615">
        <f>IF(A615="","",IF(LEFT(A615,4)="http",IFERROR(MID(A615,FIND("/",A615,FIND("//",A615)+2),2000),"/"),A615))</f>
        <v/>
      </c>
      <c r="N615">
        <f>IF(M615="","",IFERROR(LEFT(SUBSTITUTE(M615,"#","?"),FIND("?",SUBSTITUTE(M615,"#","?"))-1),M615))</f>
        <v/>
      </c>
      <c r="O615">
        <f>IF(N615="","",LOWER(IF(AND(LEN(N615)&gt;1,RIGHT(N615,1)="/"),LEFT(N615,LEN(N615)-1),N615)))</f>
        <v/>
      </c>
      <c r="P615">
        <f>IF(O615="","",IFERROR(N(INDEX($A615:$K615,1,Rules!$H$20)),0))</f>
        <v/>
      </c>
      <c r="Q615">
        <f>IF(O615="","",IFERROR(P615*N(INDEX($A615:$K615,1,Rules!$H$21)),0))</f>
        <v/>
      </c>
      <c r="R615">
        <f>IF(O615="","",IFERROR(N(INDEX($A615:$K615,1,Rules!$H$22)),0))</f>
        <v/>
      </c>
    </row>
    <row r="616">
      <c r="M616">
        <f>IF(A616="","",IF(LEFT(A616,4)="http",IFERROR(MID(A616,FIND("/",A616,FIND("//",A616)+2),2000),"/"),A616))</f>
        <v/>
      </c>
      <c r="N616">
        <f>IF(M616="","",IFERROR(LEFT(SUBSTITUTE(M616,"#","?"),FIND("?",SUBSTITUTE(M616,"#","?"))-1),M616))</f>
        <v/>
      </c>
      <c r="O616">
        <f>IF(N616="","",LOWER(IF(AND(LEN(N616)&gt;1,RIGHT(N616,1)="/"),LEFT(N616,LEN(N616)-1),N616)))</f>
        <v/>
      </c>
      <c r="P616">
        <f>IF(O616="","",IFERROR(N(INDEX($A616:$K616,1,Rules!$H$20)),0))</f>
        <v/>
      </c>
      <c r="Q616">
        <f>IF(O616="","",IFERROR(P616*N(INDEX($A616:$K616,1,Rules!$H$21)),0))</f>
        <v/>
      </c>
      <c r="R616">
        <f>IF(O616="","",IFERROR(N(INDEX($A616:$K616,1,Rules!$H$22)),0))</f>
        <v/>
      </c>
    </row>
    <row r="617">
      <c r="M617">
        <f>IF(A617="","",IF(LEFT(A617,4)="http",IFERROR(MID(A617,FIND("/",A617,FIND("//",A617)+2),2000),"/"),A617))</f>
        <v/>
      </c>
      <c r="N617">
        <f>IF(M617="","",IFERROR(LEFT(SUBSTITUTE(M617,"#","?"),FIND("?",SUBSTITUTE(M617,"#","?"))-1),M617))</f>
        <v/>
      </c>
      <c r="O617">
        <f>IF(N617="","",LOWER(IF(AND(LEN(N617)&gt;1,RIGHT(N617,1)="/"),LEFT(N617,LEN(N617)-1),N617)))</f>
        <v/>
      </c>
      <c r="P617">
        <f>IF(O617="","",IFERROR(N(INDEX($A617:$K617,1,Rules!$H$20)),0))</f>
        <v/>
      </c>
      <c r="Q617">
        <f>IF(O617="","",IFERROR(P617*N(INDEX($A617:$K617,1,Rules!$H$21)),0))</f>
        <v/>
      </c>
      <c r="R617">
        <f>IF(O617="","",IFERROR(N(INDEX($A617:$K617,1,Rules!$H$22)),0))</f>
        <v/>
      </c>
    </row>
    <row r="618">
      <c r="M618">
        <f>IF(A618="","",IF(LEFT(A618,4)="http",IFERROR(MID(A618,FIND("/",A618,FIND("//",A618)+2),2000),"/"),A618))</f>
        <v/>
      </c>
      <c r="N618">
        <f>IF(M618="","",IFERROR(LEFT(SUBSTITUTE(M618,"#","?"),FIND("?",SUBSTITUTE(M618,"#","?"))-1),M618))</f>
        <v/>
      </c>
      <c r="O618">
        <f>IF(N618="","",LOWER(IF(AND(LEN(N618)&gt;1,RIGHT(N618,1)="/"),LEFT(N618,LEN(N618)-1),N618)))</f>
        <v/>
      </c>
      <c r="P618">
        <f>IF(O618="","",IFERROR(N(INDEX($A618:$K618,1,Rules!$H$20)),0))</f>
        <v/>
      </c>
      <c r="Q618">
        <f>IF(O618="","",IFERROR(P618*N(INDEX($A618:$K618,1,Rules!$H$21)),0))</f>
        <v/>
      </c>
      <c r="R618">
        <f>IF(O618="","",IFERROR(N(INDEX($A618:$K618,1,Rules!$H$22)),0))</f>
        <v/>
      </c>
    </row>
    <row r="619">
      <c r="M619">
        <f>IF(A619="","",IF(LEFT(A619,4)="http",IFERROR(MID(A619,FIND("/",A619,FIND("//",A619)+2),2000),"/"),A619))</f>
        <v/>
      </c>
      <c r="N619">
        <f>IF(M619="","",IFERROR(LEFT(SUBSTITUTE(M619,"#","?"),FIND("?",SUBSTITUTE(M619,"#","?"))-1),M619))</f>
        <v/>
      </c>
      <c r="O619">
        <f>IF(N619="","",LOWER(IF(AND(LEN(N619)&gt;1,RIGHT(N619,1)="/"),LEFT(N619,LEN(N619)-1),N619)))</f>
        <v/>
      </c>
      <c r="P619">
        <f>IF(O619="","",IFERROR(N(INDEX($A619:$K619,1,Rules!$H$20)),0))</f>
        <v/>
      </c>
      <c r="Q619">
        <f>IF(O619="","",IFERROR(P619*N(INDEX($A619:$K619,1,Rules!$H$21)),0))</f>
        <v/>
      </c>
      <c r="R619">
        <f>IF(O619="","",IFERROR(N(INDEX($A619:$K619,1,Rules!$H$22)),0))</f>
        <v/>
      </c>
    </row>
    <row r="620">
      <c r="M620">
        <f>IF(A620="","",IF(LEFT(A620,4)="http",IFERROR(MID(A620,FIND("/",A620,FIND("//",A620)+2),2000),"/"),A620))</f>
        <v/>
      </c>
      <c r="N620">
        <f>IF(M620="","",IFERROR(LEFT(SUBSTITUTE(M620,"#","?"),FIND("?",SUBSTITUTE(M620,"#","?"))-1),M620))</f>
        <v/>
      </c>
      <c r="O620">
        <f>IF(N620="","",LOWER(IF(AND(LEN(N620)&gt;1,RIGHT(N620,1)="/"),LEFT(N620,LEN(N620)-1),N620)))</f>
        <v/>
      </c>
      <c r="P620">
        <f>IF(O620="","",IFERROR(N(INDEX($A620:$K620,1,Rules!$H$20)),0))</f>
        <v/>
      </c>
      <c r="Q620">
        <f>IF(O620="","",IFERROR(P620*N(INDEX($A620:$K620,1,Rules!$H$21)),0))</f>
        <v/>
      </c>
      <c r="R620">
        <f>IF(O620="","",IFERROR(N(INDEX($A620:$K620,1,Rules!$H$22)),0))</f>
        <v/>
      </c>
    </row>
    <row r="621">
      <c r="M621">
        <f>IF(A621="","",IF(LEFT(A621,4)="http",IFERROR(MID(A621,FIND("/",A621,FIND("//",A621)+2),2000),"/"),A621))</f>
        <v/>
      </c>
      <c r="N621">
        <f>IF(M621="","",IFERROR(LEFT(SUBSTITUTE(M621,"#","?"),FIND("?",SUBSTITUTE(M621,"#","?"))-1),M621))</f>
        <v/>
      </c>
      <c r="O621">
        <f>IF(N621="","",LOWER(IF(AND(LEN(N621)&gt;1,RIGHT(N621,1)="/"),LEFT(N621,LEN(N621)-1),N621)))</f>
        <v/>
      </c>
      <c r="P621">
        <f>IF(O621="","",IFERROR(N(INDEX($A621:$K621,1,Rules!$H$20)),0))</f>
        <v/>
      </c>
      <c r="Q621">
        <f>IF(O621="","",IFERROR(P621*N(INDEX($A621:$K621,1,Rules!$H$21)),0))</f>
        <v/>
      </c>
      <c r="R621">
        <f>IF(O621="","",IFERROR(N(INDEX($A621:$K621,1,Rules!$H$22)),0))</f>
        <v/>
      </c>
    </row>
    <row r="622">
      <c r="M622">
        <f>IF(A622="","",IF(LEFT(A622,4)="http",IFERROR(MID(A622,FIND("/",A622,FIND("//",A622)+2),2000),"/"),A622))</f>
        <v/>
      </c>
      <c r="N622">
        <f>IF(M622="","",IFERROR(LEFT(SUBSTITUTE(M622,"#","?"),FIND("?",SUBSTITUTE(M622,"#","?"))-1),M622))</f>
        <v/>
      </c>
      <c r="O622">
        <f>IF(N622="","",LOWER(IF(AND(LEN(N622)&gt;1,RIGHT(N622,1)="/"),LEFT(N622,LEN(N622)-1),N622)))</f>
        <v/>
      </c>
      <c r="P622">
        <f>IF(O622="","",IFERROR(N(INDEX($A622:$K622,1,Rules!$H$20)),0))</f>
        <v/>
      </c>
      <c r="Q622">
        <f>IF(O622="","",IFERROR(P622*N(INDEX($A622:$K622,1,Rules!$H$21)),0))</f>
        <v/>
      </c>
      <c r="R622">
        <f>IF(O622="","",IFERROR(N(INDEX($A622:$K622,1,Rules!$H$22)),0))</f>
        <v/>
      </c>
    </row>
    <row r="623">
      <c r="M623">
        <f>IF(A623="","",IF(LEFT(A623,4)="http",IFERROR(MID(A623,FIND("/",A623,FIND("//",A623)+2),2000),"/"),A623))</f>
        <v/>
      </c>
      <c r="N623">
        <f>IF(M623="","",IFERROR(LEFT(SUBSTITUTE(M623,"#","?"),FIND("?",SUBSTITUTE(M623,"#","?"))-1),M623))</f>
        <v/>
      </c>
      <c r="O623">
        <f>IF(N623="","",LOWER(IF(AND(LEN(N623)&gt;1,RIGHT(N623,1)="/"),LEFT(N623,LEN(N623)-1),N623)))</f>
        <v/>
      </c>
      <c r="P623">
        <f>IF(O623="","",IFERROR(N(INDEX($A623:$K623,1,Rules!$H$20)),0))</f>
        <v/>
      </c>
      <c r="Q623">
        <f>IF(O623="","",IFERROR(P623*N(INDEX($A623:$K623,1,Rules!$H$21)),0))</f>
        <v/>
      </c>
      <c r="R623">
        <f>IF(O623="","",IFERROR(N(INDEX($A623:$K623,1,Rules!$H$22)),0))</f>
        <v/>
      </c>
    </row>
    <row r="624">
      <c r="M624">
        <f>IF(A624="","",IF(LEFT(A624,4)="http",IFERROR(MID(A624,FIND("/",A624,FIND("//",A624)+2),2000),"/"),A624))</f>
        <v/>
      </c>
      <c r="N624">
        <f>IF(M624="","",IFERROR(LEFT(SUBSTITUTE(M624,"#","?"),FIND("?",SUBSTITUTE(M624,"#","?"))-1),M624))</f>
        <v/>
      </c>
      <c r="O624">
        <f>IF(N624="","",LOWER(IF(AND(LEN(N624)&gt;1,RIGHT(N624,1)="/"),LEFT(N624,LEN(N624)-1),N624)))</f>
        <v/>
      </c>
      <c r="P624">
        <f>IF(O624="","",IFERROR(N(INDEX($A624:$K624,1,Rules!$H$20)),0))</f>
        <v/>
      </c>
      <c r="Q624">
        <f>IF(O624="","",IFERROR(P624*N(INDEX($A624:$K624,1,Rules!$H$21)),0))</f>
        <v/>
      </c>
      <c r="R624">
        <f>IF(O624="","",IFERROR(N(INDEX($A624:$K624,1,Rules!$H$22)),0))</f>
        <v/>
      </c>
    </row>
    <row r="625">
      <c r="M625">
        <f>IF(A625="","",IF(LEFT(A625,4)="http",IFERROR(MID(A625,FIND("/",A625,FIND("//",A625)+2),2000),"/"),A625))</f>
        <v/>
      </c>
      <c r="N625">
        <f>IF(M625="","",IFERROR(LEFT(SUBSTITUTE(M625,"#","?"),FIND("?",SUBSTITUTE(M625,"#","?"))-1),M625))</f>
        <v/>
      </c>
      <c r="O625">
        <f>IF(N625="","",LOWER(IF(AND(LEN(N625)&gt;1,RIGHT(N625,1)="/"),LEFT(N625,LEN(N625)-1),N625)))</f>
        <v/>
      </c>
      <c r="P625">
        <f>IF(O625="","",IFERROR(N(INDEX($A625:$K625,1,Rules!$H$20)),0))</f>
        <v/>
      </c>
      <c r="Q625">
        <f>IF(O625="","",IFERROR(P625*N(INDEX($A625:$K625,1,Rules!$H$21)),0))</f>
        <v/>
      </c>
      <c r="R625">
        <f>IF(O625="","",IFERROR(N(INDEX($A625:$K625,1,Rules!$H$22)),0))</f>
        <v/>
      </c>
    </row>
    <row r="626">
      <c r="M626">
        <f>IF(A626="","",IF(LEFT(A626,4)="http",IFERROR(MID(A626,FIND("/",A626,FIND("//",A626)+2),2000),"/"),A626))</f>
        <v/>
      </c>
      <c r="N626">
        <f>IF(M626="","",IFERROR(LEFT(SUBSTITUTE(M626,"#","?"),FIND("?",SUBSTITUTE(M626,"#","?"))-1),M626))</f>
        <v/>
      </c>
      <c r="O626">
        <f>IF(N626="","",LOWER(IF(AND(LEN(N626)&gt;1,RIGHT(N626,1)="/"),LEFT(N626,LEN(N626)-1),N626)))</f>
        <v/>
      </c>
      <c r="P626">
        <f>IF(O626="","",IFERROR(N(INDEX($A626:$K626,1,Rules!$H$20)),0))</f>
        <v/>
      </c>
      <c r="Q626">
        <f>IF(O626="","",IFERROR(P626*N(INDEX($A626:$K626,1,Rules!$H$21)),0))</f>
        <v/>
      </c>
      <c r="R626">
        <f>IF(O626="","",IFERROR(N(INDEX($A626:$K626,1,Rules!$H$22)),0))</f>
        <v/>
      </c>
    </row>
    <row r="627">
      <c r="M627">
        <f>IF(A627="","",IF(LEFT(A627,4)="http",IFERROR(MID(A627,FIND("/",A627,FIND("//",A627)+2),2000),"/"),A627))</f>
        <v/>
      </c>
      <c r="N627">
        <f>IF(M627="","",IFERROR(LEFT(SUBSTITUTE(M627,"#","?"),FIND("?",SUBSTITUTE(M627,"#","?"))-1),M627))</f>
        <v/>
      </c>
      <c r="O627">
        <f>IF(N627="","",LOWER(IF(AND(LEN(N627)&gt;1,RIGHT(N627,1)="/"),LEFT(N627,LEN(N627)-1),N627)))</f>
        <v/>
      </c>
      <c r="P627">
        <f>IF(O627="","",IFERROR(N(INDEX($A627:$K627,1,Rules!$H$20)),0))</f>
        <v/>
      </c>
      <c r="Q627">
        <f>IF(O627="","",IFERROR(P627*N(INDEX($A627:$K627,1,Rules!$H$21)),0))</f>
        <v/>
      </c>
      <c r="R627">
        <f>IF(O627="","",IFERROR(N(INDEX($A627:$K627,1,Rules!$H$22)),0))</f>
        <v/>
      </c>
    </row>
    <row r="628">
      <c r="M628">
        <f>IF(A628="","",IF(LEFT(A628,4)="http",IFERROR(MID(A628,FIND("/",A628,FIND("//",A628)+2),2000),"/"),A628))</f>
        <v/>
      </c>
      <c r="N628">
        <f>IF(M628="","",IFERROR(LEFT(SUBSTITUTE(M628,"#","?"),FIND("?",SUBSTITUTE(M628,"#","?"))-1),M628))</f>
        <v/>
      </c>
      <c r="O628">
        <f>IF(N628="","",LOWER(IF(AND(LEN(N628)&gt;1,RIGHT(N628,1)="/"),LEFT(N628,LEN(N628)-1),N628)))</f>
        <v/>
      </c>
      <c r="P628">
        <f>IF(O628="","",IFERROR(N(INDEX($A628:$K628,1,Rules!$H$20)),0))</f>
        <v/>
      </c>
      <c r="Q628">
        <f>IF(O628="","",IFERROR(P628*N(INDEX($A628:$K628,1,Rules!$H$21)),0))</f>
        <v/>
      </c>
      <c r="R628">
        <f>IF(O628="","",IFERROR(N(INDEX($A628:$K628,1,Rules!$H$22)),0))</f>
        <v/>
      </c>
    </row>
    <row r="629">
      <c r="M629">
        <f>IF(A629="","",IF(LEFT(A629,4)="http",IFERROR(MID(A629,FIND("/",A629,FIND("//",A629)+2),2000),"/"),A629))</f>
        <v/>
      </c>
      <c r="N629">
        <f>IF(M629="","",IFERROR(LEFT(SUBSTITUTE(M629,"#","?"),FIND("?",SUBSTITUTE(M629,"#","?"))-1),M629))</f>
        <v/>
      </c>
      <c r="O629">
        <f>IF(N629="","",LOWER(IF(AND(LEN(N629)&gt;1,RIGHT(N629,1)="/"),LEFT(N629,LEN(N629)-1),N629)))</f>
        <v/>
      </c>
      <c r="P629">
        <f>IF(O629="","",IFERROR(N(INDEX($A629:$K629,1,Rules!$H$20)),0))</f>
        <v/>
      </c>
      <c r="Q629">
        <f>IF(O629="","",IFERROR(P629*N(INDEX($A629:$K629,1,Rules!$H$21)),0))</f>
        <v/>
      </c>
      <c r="R629">
        <f>IF(O629="","",IFERROR(N(INDEX($A629:$K629,1,Rules!$H$22)),0))</f>
        <v/>
      </c>
    </row>
    <row r="630">
      <c r="M630">
        <f>IF(A630="","",IF(LEFT(A630,4)="http",IFERROR(MID(A630,FIND("/",A630,FIND("//",A630)+2),2000),"/"),A630))</f>
        <v/>
      </c>
      <c r="N630">
        <f>IF(M630="","",IFERROR(LEFT(SUBSTITUTE(M630,"#","?"),FIND("?",SUBSTITUTE(M630,"#","?"))-1),M630))</f>
        <v/>
      </c>
      <c r="O630">
        <f>IF(N630="","",LOWER(IF(AND(LEN(N630)&gt;1,RIGHT(N630,1)="/"),LEFT(N630,LEN(N630)-1),N630)))</f>
        <v/>
      </c>
      <c r="P630">
        <f>IF(O630="","",IFERROR(N(INDEX($A630:$K630,1,Rules!$H$20)),0))</f>
        <v/>
      </c>
      <c r="Q630">
        <f>IF(O630="","",IFERROR(P630*N(INDEX($A630:$K630,1,Rules!$H$21)),0))</f>
        <v/>
      </c>
      <c r="R630">
        <f>IF(O630="","",IFERROR(N(INDEX($A630:$K630,1,Rules!$H$22)),0))</f>
        <v/>
      </c>
    </row>
    <row r="631">
      <c r="M631">
        <f>IF(A631="","",IF(LEFT(A631,4)="http",IFERROR(MID(A631,FIND("/",A631,FIND("//",A631)+2),2000),"/"),A631))</f>
        <v/>
      </c>
      <c r="N631">
        <f>IF(M631="","",IFERROR(LEFT(SUBSTITUTE(M631,"#","?"),FIND("?",SUBSTITUTE(M631,"#","?"))-1),M631))</f>
        <v/>
      </c>
      <c r="O631">
        <f>IF(N631="","",LOWER(IF(AND(LEN(N631)&gt;1,RIGHT(N631,1)="/"),LEFT(N631,LEN(N631)-1),N631)))</f>
        <v/>
      </c>
      <c r="P631">
        <f>IF(O631="","",IFERROR(N(INDEX($A631:$K631,1,Rules!$H$20)),0))</f>
        <v/>
      </c>
      <c r="Q631">
        <f>IF(O631="","",IFERROR(P631*N(INDEX($A631:$K631,1,Rules!$H$21)),0))</f>
        <v/>
      </c>
      <c r="R631">
        <f>IF(O631="","",IFERROR(N(INDEX($A631:$K631,1,Rules!$H$22)),0))</f>
        <v/>
      </c>
    </row>
    <row r="632">
      <c r="M632">
        <f>IF(A632="","",IF(LEFT(A632,4)="http",IFERROR(MID(A632,FIND("/",A632,FIND("//",A632)+2),2000),"/"),A632))</f>
        <v/>
      </c>
      <c r="N632">
        <f>IF(M632="","",IFERROR(LEFT(SUBSTITUTE(M632,"#","?"),FIND("?",SUBSTITUTE(M632,"#","?"))-1),M632))</f>
        <v/>
      </c>
      <c r="O632">
        <f>IF(N632="","",LOWER(IF(AND(LEN(N632)&gt;1,RIGHT(N632,1)="/"),LEFT(N632,LEN(N632)-1),N632)))</f>
        <v/>
      </c>
      <c r="P632">
        <f>IF(O632="","",IFERROR(N(INDEX($A632:$K632,1,Rules!$H$20)),0))</f>
        <v/>
      </c>
      <c r="Q632">
        <f>IF(O632="","",IFERROR(P632*N(INDEX($A632:$K632,1,Rules!$H$21)),0))</f>
        <v/>
      </c>
      <c r="R632">
        <f>IF(O632="","",IFERROR(N(INDEX($A632:$K632,1,Rules!$H$22)),0))</f>
        <v/>
      </c>
    </row>
    <row r="633">
      <c r="M633">
        <f>IF(A633="","",IF(LEFT(A633,4)="http",IFERROR(MID(A633,FIND("/",A633,FIND("//",A633)+2),2000),"/"),A633))</f>
        <v/>
      </c>
      <c r="N633">
        <f>IF(M633="","",IFERROR(LEFT(SUBSTITUTE(M633,"#","?"),FIND("?",SUBSTITUTE(M633,"#","?"))-1),M633))</f>
        <v/>
      </c>
      <c r="O633">
        <f>IF(N633="","",LOWER(IF(AND(LEN(N633)&gt;1,RIGHT(N633,1)="/"),LEFT(N633,LEN(N633)-1),N633)))</f>
        <v/>
      </c>
      <c r="P633">
        <f>IF(O633="","",IFERROR(N(INDEX($A633:$K633,1,Rules!$H$20)),0))</f>
        <v/>
      </c>
      <c r="Q633">
        <f>IF(O633="","",IFERROR(P633*N(INDEX($A633:$K633,1,Rules!$H$21)),0))</f>
        <v/>
      </c>
      <c r="R633">
        <f>IF(O633="","",IFERROR(N(INDEX($A633:$K633,1,Rules!$H$22)),0))</f>
        <v/>
      </c>
    </row>
    <row r="634">
      <c r="M634">
        <f>IF(A634="","",IF(LEFT(A634,4)="http",IFERROR(MID(A634,FIND("/",A634,FIND("//",A634)+2),2000),"/"),A634))</f>
        <v/>
      </c>
      <c r="N634">
        <f>IF(M634="","",IFERROR(LEFT(SUBSTITUTE(M634,"#","?"),FIND("?",SUBSTITUTE(M634,"#","?"))-1),M634))</f>
        <v/>
      </c>
      <c r="O634">
        <f>IF(N634="","",LOWER(IF(AND(LEN(N634)&gt;1,RIGHT(N634,1)="/"),LEFT(N634,LEN(N634)-1),N634)))</f>
        <v/>
      </c>
      <c r="P634">
        <f>IF(O634="","",IFERROR(N(INDEX($A634:$K634,1,Rules!$H$20)),0))</f>
        <v/>
      </c>
      <c r="Q634">
        <f>IF(O634="","",IFERROR(P634*N(INDEX($A634:$K634,1,Rules!$H$21)),0))</f>
        <v/>
      </c>
      <c r="R634">
        <f>IF(O634="","",IFERROR(N(INDEX($A634:$K634,1,Rules!$H$22)),0))</f>
        <v/>
      </c>
    </row>
    <row r="635">
      <c r="M635">
        <f>IF(A635="","",IF(LEFT(A635,4)="http",IFERROR(MID(A635,FIND("/",A635,FIND("//",A635)+2),2000),"/"),A635))</f>
        <v/>
      </c>
      <c r="N635">
        <f>IF(M635="","",IFERROR(LEFT(SUBSTITUTE(M635,"#","?"),FIND("?",SUBSTITUTE(M635,"#","?"))-1),M635))</f>
        <v/>
      </c>
      <c r="O635">
        <f>IF(N635="","",LOWER(IF(AND(LEN(N635)&gt;1,RIGHT(N635,1)="/"),LEFT(N635,LEN(N635)-1),N635)))</f>
        <v/>
      </c>
      <c r="P635">
        <f>IF(O635="","",IFERROR(N(INDEX($A635:$K635,1,Rules!$H$20)),0))</f>
        <v/>
      </c>
      <c r="Q635">
        <f>IF(O635="","",IFERROR(P635*N(INDEX($A635:$K635,1,Rules!$H$21)),0))</f>
        <v/>
      </c>
      <c r="R635">
        <f>IF(O635="","",IFERROR(N(INDEX($A635:$K635,1,Rules!$H$22)),0))</f>
        <v/>
      </c>
    </row>
    <row r="636">
      <c r="M636">
        <f>IF(A636="","",IF(LEFT(A636,4)="http",IFERROR(MID(A636,FIND("/",A636,FIND("//",A636)+2),2000),"/"),A636))</f>
        <v/>
      </c>
      <c r="N636">
        <f>IF(M636="","",IFERROR(LEFT(SUBSTITUTE(M636,"#","?"),FIND("?",SUBSTITUTE(M636,"#","?"))-1),M636))</f>
        <v/>
      </c>
      <c r="O636">
        <f>IF(N636="","",LOWER(IF(AND(LEN(N636)&gt;1,RIGHT(N636,1)="/"),LEFT(N636,LEN(N636)-1),N636)))</f>
        <v/>
      </c>
      <c r="P636">
        <f>IF(O636="","",IFERROR(N(INDEX($A636:$K636,1,Rules!$H$20)),0))</f>
        <v/>
      </c>
      <c r="Q636">
        <f>IF(O636="","",IFERROR(P636*N(INDEX($A636:$K636,1,Rules!$H$21)),0))</f>
        <v/>
      </c>
      <c r="R636">
        <f>IF(O636="","",IFERROR(N(INDEX($A636:$K636,1,Rules!$H$22)),0))</f>
        <v/>
      </c>
    </row>
    <row r="637">
      <c r="M637">
        <f>IF(A637="","",IF(LEFT(A637,4)="http",IFERROR(MID(A637,FIND("/",A637,FIND("//",A637)+2),2000),"/"),A637))</f>
        <v/>
      </c>
      <c r="N637">
        <f>IF(M637="","",IFERROR(LEFT(SUBSTITUTE(M637,"#","?"),FIND("?",SUBSTITUTE(M637,"#","?"))-1),M637))</f>
        <v/>
      </c>
      <c r="O637">
        <f>IF(N637="","",LOWER(IF(AND(LEN(N637)&gt;1,RIGHT(N637,1)="/"),LEFT(N637,LEN(N637)-1),N637)))</f>
        <v/>
      </c>
      <c r="P637">
        <f>IF(O637="","",IFERROR(N(INDEX($A637:$K637,1,Rules!$H$20)),0))</f>
        <v/>
      </c>
      <c r="Q637">
        <f>IF(O637="","",IFERROR(P637*N(INDEX($A637:$K637,1,Rules!$H$21)),0))</f>
        <v/>
      </c>
      <c r="R637">
        <f>IF(O637="","",IFERROR(N(INDEX($A637:$K637,1,Rules!$H$22)),0))</f>
        <v/>
      </c>
    </row>
    <row r="638">
      <c r="M638">
        <f>IF(A638="","",IF(LEFT(A638,4)="http",IFERROR(MID(A638,FIND("/",A638,FIND("//",A638)+2),2000),"/"),A638))</f>
        <v/>
      </c>
      <c r="N638">
        <f>IF(M638="","",IFERROR(LEFT(SUBSTITUTE(M638,"#","?"),FIND("?",SUBSTITUTE(M638,"#","?"))-1),M638))</f>
        <v/>
      </c>
      <c r="O638">
        <f>IF(N638="","",LOWER(IF(AND(LEN(N638)&gt;1,RIGHT(N638,1)="/"),LEFT(N638,LEN(N638)-1),N638)))</f>
        <v/>
      </c>
      <c r="P638">
        <f>IF(O638="","",IFERROR(N(INDEX($A638:$K638,1,Rules!$H$20)),0))</f>
        <v/>
      </c>
      <c r="Q638">
        <f>IF(O638="","",IFERROR(P638*N(INDEX($A638:$K638,1,Rules!$H$21)),0))</f>
        <v/>
      </c>
      <c r="R638">
        <f>IF(O638="","",IFERROR(N(INDEX($A638:$K638,1,Rules!$H$22)),0))</f>
        <v/>
      </c>
    </row>
    <row r="639">
      <c r="M639">
        <f>IF(A639="","",IF(LEFT(A639,4)="http",IFERROR(MID(A639,FIND("/",A639,FIND("//",A639)+2),2000),"/"),A639))</f>
        <v/>
      </c>
      <c r="N639">
        <f>IF(M639="","",IFERROR(LEFT(SUBSTITUTE(M639,"#","?"),FIND("?",SUBSTITUTE(M639,"#","?"))-1),M639))</f>
        <v/>
      </c>
      <c r="O639">
        <f>IF(N639="","",LOWER(IF(AND(LEN(N639)&gt;1,RIGHT(N639,1)="/"),LEFT(N639,LEN(N639)-1),N639)))</f>
        <v/>
      </c>
      <c r="P639">
        <f>IF(O639="","",IFERROR(N(INDEX($A639:$K639,1,Rules!$H$20)),0))</f>
        <v/>
      </c>
      <c r="Q639">
        <f>IF(O639="","",IFERROR(P639*N(INDEX($A639:$K639,1,Rules!$H$21)),0))</f>
        <v/>
      </c>
      <c r="R639">
        <f>IF(O639="","",IFERROR(N(INDEX($A639:$K639,1,Rules!$H$22)),0))</f>
        <v/>
      </c>
    </row>
    <row r="640">
      <c r="M640">
        <f>IF(A640="","",IF(LEFT(A640,4)="http",IFERROR(MID(A640,FIND("/",A640,FIND("//",A640)+2),2000),"/"),A640))</f>
        <v/>
      </c>
      <c r="N640">
        <f>IF(M640="","",IFERROR(LEFT(SUBSTITUTE(M640,"#","?"),FIND("?",SUBSTITUTE(M640,"#","?"))-1),M640))</f>
        <v/>
      </c>
      <c r="O640">
        <f>IF(N640="","",LOWER(IF(AND(LEN(N640)&gt;1,RIGHT(N640,1)="/"),LEFT(N640,LEN(N640)-1),N640)))</f>
        <v/>
      </c>
      <c r="P640">
        <f>IF(O640="","",IFERROR(N(INDEX($A640:$K640,1,Rules!$H$20)),0))</f>
        <v/>
      </c>
      <c r="Q640">
        <f>IF(O640="","",IFERROR(P640*N(INDEX($A640:$K640,1,Rules!$H$21)),0))</f>
        <v/>
      </c>
      <c r="R640">
        <f>IF(O640="","",IFERROR(N(INDEX($A640:$K640,1,Rules!$H$22)),0))</f>
        <v/>
      </c>
    </row>
    <row r="641">
      <c r="M641">
        <f>IF(A641="","",IF(LEFT(A641,4)="http",IFERROR(MID(A641,FIND("/",A641,FIND("//",A641)+2),2000),"/"),A641))</f>
        <v/>
      </c>
      <c r="N641">
        <f>IF(M641="","",IFERROR(LEFT(SUBSTITUTE(M641,"#","?"),FIND("?",SUBSTITUTE(M641,"#","?"))-1),M641))</f>
        <v/>
      </c>
      <c r="O641">
        <f>IF(N641="","",LOWER(IF(AND(LEN(N641)&gt;1,RIGHT(N641,1)="/"),LEFT(N641,LEN(N641)-1),N641)))</f>
        <v/>
      </c>
      <c r="P641">
        <f>IF(O641="","",IFERROR(N(INDEX($A641:$K641,1,Rules!$H$20)),0))</f>
        <v/>
      </c>
      <c r="Q641">
        <f>IF(O641="","",IFERROR(P641*N(INDEX($A641:$K641,1,Rules!$H$21)),0))</f>
        <v/>
      </c>
      <c r="R641">
        <f>IF(O641="","",IFERROR(N(INDEX($A641:$K641,1,Rules!$H$22)),0))</f>
        <v/>
      </c>
    </row>
    <row r="642">
      <c r="M642">
        <f>IF(A642="","",IF(LEFT(A642,4)="http",IFERROR(MID(A642,FIND("/",A642,FIND("//",A642)+2),2000),"/"),A642))</f>
        <v/>
      </c>
      <c r="N642">
        <f>IF(M642="","",IFERROR(LEFT(SUBSTITUTE(M642,"#","?"),FIND("?",SUBSTITUTE(M642,"#","?"))-1),M642))</f>
        <v/>
      </c>
      <c r="O642">
        <f>IF(N642="","",LOWER(IF(AND(LEN(N642)&gt;1,RIGHT(N642,1)="/"),LEFT(N642,LEN(N642)-1),N642)))</f>
        <v/>
      </c>
      <c r="P642">
        <f>IF(O642="","",IFERROR(N(INDEX($A642:$K642,1,Rules!$H$20)),0))</f>
        <v/>
      </c>
      <c r="Q642">
        <f>IF(O642="","",IFERROR(P642*N(INDEX($A642:$K642,1,Rules!$H$21)),0))</f>
        <v/>
      </c>
      <c r="R642">
        <f>IF(O642="","",IFERROR(N(INDEX($A642:$K642,1,Rules!$H$22)),0))</f>
        <v/>
      </c>
    </row>
    <row r="643">
      <c r="M643">
        <f>IF(A643="","",IF(LEFT(A643,4)="http",IFERROR(MID(A643,FIND("/",A643,FIND("//",A643)+2),2000),"/"),A643))</f>
        <v/>
      </c>
      <c r="N643">
        <f>IF(M643="","",IFERROR(LEFT(SUBSTITUTE(M643,"#","?"),FIND("?",SUBSTITUTE(M643,"#","?"))-1),M643))</f>
        <v/>
      </c>
      <c r="O643">
        <f>IF(N643="","",LOWER(IF(AND(LEN(N643)&gt;1,RIGHT(N643,1)="/"),LEFT(N643,LEN(N643)-1),N643)))</f>
        <v/>
      </c>
      <c r="P643">
        <f>IF(O643="","",IFERROR(N(INDEX($A643:$K643,1,Rules!$H$20)),0))</f>
        <v/>
      </c>
      <c r="Q643">
        <f>IF(O643="","",IFERROR(P643*N(INDEX($A643:$K643,1,Rules!$H$21)),0))</f>
        <v/>
      </c>
      <c r="R643">
        <f>IF(O643="","",IFERROR(N(INDEX($A643:$K643,1,Rules!$H$22)),0))</f>
        <v/>
      </c>
    </row>
    <row r="644">
      <c r="M644">
        <f>IF(A644="","",IF(LEFT(A644,4)="http",IFERROR(MID(A644,FIND("/",A644,FIND("//",A644)+2),2000),"/"),A644))</f>
        <v/>
      </c>
      <c r="N644">
        <f>IF(M644="","",IFERROR(LEFT(SUBSTITUTE(M644,"#","?"),FIND("?",SUBSTITUTE(M644,"#","?"))-1),M644))</f>
        <v/>
      </c>
      <c r="O644">
        <f>IF(N644="","",LOWER(IF(AND(LEN(N644)&gt;1,RIGHT(N644,1)="/"),LEFT(N644,LEN(N644)-1),N644)))</f>
        <v/>
      </c>
      <c r="P644">
        <f>IF(O644="","",IFERROR(N(INDEX($A644:$K644,1,Rules!$H$20)),0))</f>
        <v/>
      </c>
      <c r="Q644">
        <f>IF(O644="","",IFERROR(P644*N(INDEX($A644:$K644,1,Rules!$H$21)),0))</f>
        <v/>
      </c>
      <c r="R644">
        <f>IF(O644="","",IFERROR(N(INDEX($A644:$K644,1,Rules!$H$22)),0))</f>
        <v/>
      </c>
    </row>
    <row r="645">
      <c r="M645">
        <f>IF(A645="","",IF(LEFT(A645,4)="http",IFERROR(MID(A645,FIND("/",A645,FIND("//",A645)+2),2000),"/"),A645))</f>
        <v/>
      </c>
      <c r="N645">
        <f>IF(M645="","",IFERROR(LEFT(SUBSTITUTE(M645,"#","?"),FIND("?",SUBSTITUTE(M645,"#","?"))-1),M645))</f>
        <v/>
      </c>
      <c r="O645">
        <f>IF(N645="","",LOWER(IF(AND(LEN(N645)&gt;1,RIGHT(N645,1)="/"),LEFT(N645,LEN(N645)-1),N645)))</f>
        <v/>
      </c>
      <c r="P645">
        <f>IF(O645="","",IFERROR(N(INDEX($A645:$K645,1,Rules!$H$20)),0))</f>
        <v/>
      </c>
      <c r="Q645">
        <f>IF(O645="","",IFERROR(P645*N(INDEX($A645:$K645,1,Rules!$H$21)),0))</f>
        <v/>
      </c>
      <c r="R645">
        <f>IF(O645="","",IFERROR(N(INDEX($A645:$K645,1,Rules!$H$22)),0))</f>
        <v/>
      </c>
    </row>
    <row r="646">
      <c r="M646">
        <f>IF(A646="","",IF(LEFT(A646,4)="http",IFERROR(MID(A646,FIND("/",A646,FIND("//",A646)+2),2000),"/"),A646))</f>
        <v/>
      </c>
      <c r="N646">
        <f>IF(M646="","",IFERROR(LEFT(SUBSTITUTE(M646,"#","?"),FIND("?",SUBSTITUTE(M646,"#","?"))-1),M646))</f>
        <v/>
      </c>
      <c r="O646">
        <f>IF(N646="","",LOWER(IF(AND(LEN(N646)&gt;1,RIGHT(N646,1)="/"),LEFT(N646,LEN(N646)-1),N646)))</f>
        <v/>
      </c>
      <c r="P646">
        <f>IF(O646="","",IFERROR(N(INDEX($A646:$K646,1,Rules!$H$20)),0))</f>
        <v/>
      </c>
      <c r="Q646">
        <f>IF(O646="","",IFERROR(P646*N(INDEX($A646:$K646,1,Rules!$H$21)),0))</f>
        <v/>
      </c>
      <c r="R646">
        <f>IF(O646="","",IFERROR(N(INDEX($A646:$K646,1,Rules!$H$22)),0))</f>
        <v/>
      </c>
    </row>
    <row r="647">
      <c r="M647">
        <f>IF(A647="","",IF(LEFT(A647,4)="http",IFERROR(MID(A647,FIND("/",A647,FIND("//",A647)+2),2000),"/"),A647))</f>
        <v/>
      </c>
      <c r="N647">
        <f>IF(M647="","",IFERROR(LEFT(SUBSTITUTE(M647,"#","?"),FIND("?",SUBSTITUTE(M647,"#","?"))-1),M647))</f>
        <v/>
      </c>
      <c r="O647">
        <f>IF(N647="","",LOWER(IF(AND(LEN(N647)&gt;1,RIGHT(N647,1)="/"),LEFT(N647,LEN(N647)-1),N647)))</f>
        <v/>
      </c>
      <c r="P647">
        <f>IF(O647="","",IFERROR(N(INDEX($A647:$K647,1,Rules!$H$20)),0))</f>
        <v/>
      </c>
      <c r="Q647">
        <f>IF(O647="","",IFERROR(P647*N(INDEX($A647:$K647,1,Rules!$H$21)),0))</f>
        <v/>
      </c>
      <c r="R647">
        <f>IF(O647="","",IFERROR(N(INDEX($A647:$K647,1,Rules!$H$22)),0))</f>
        <v/>
      </c>
    </row>
    <row r="648">
      <c r="M648">
        <f>IF(A648="","",IF(LEFT(A648,4)="http",IFERROR(MID(A648,FIND("/",A648,FIND("//",A648)+2),2000),"/"),A648))</f>
        <v/>
      </c>
      <c r="N648">
        <f>IF(M648="","",IFERROR(LEFT(SUBSTITUTE(M648,"#","?"),FIND("?",SUBSTITUTE(M648,"#","?"))-1),M648))</f>
        <v/>
      </c>
      <c r="O648">
        <f>IF(N648="","",LOWER(IF(AND(LEN(N648)&gt;1,RIGHT(N648,1)="/"),LEFT(N648,LEN(N648)-1),N648)))</f>
        <v/>
      </c>
      <c r="P648">
        <f>IF(O648="","",IFERROR(N(INDEX($A648:$K648,1,Rules!$H$20)),0))</f>
        <v/>
      </c>
      <c r="Q648">
        <f>IF(O648="","",IFERROR(P648*N(INDEX($A648:$K648,1,Rules!$H$21)),0))</f>
        <v/>
      </c>
      <c r="R648">
        <f>IF(O648="","",IFERROR(N(INDEX($A648:$K648,1,Rules!$H$22)),0))</f>
        <v/>
      </c>
    </row>
    <row r="649">
      <c r="M649">
        <f>IF(A649="","",IF(LEFT(A649,4)="http",IFERROR(MID(A649,FIND("/",A649,FIND("//",A649)+2),2000),"/"),A649))</f>
        <v/>
      </c>
      <c r="N649">
        <f>IF(M649="","",IFERROR(LEFT(SUBSTITUTE(M649,"#","?"),FIND("?",SUBSTITUTE(M649,"#","?"))-1),M649))</f>
        <v/>
      </c>
      <c r="O649">
        <f>IF(N649="","",LOWER(IF(AND(LEN(N649)&gt;1,RIGHT(N649,1)="/"),LEFT(N649,LEN(N649)-1),N649)))</f>
        <v/>
      </c>
      <c r="P649">
        <f>IF(O649="","",IFERROR(N(INDEX($A649:$K649,1,Rules!$H$20)),0))</f>
        <v/>
      </c>
      <c r="Q649">
        <f>IF(O649="","",IFERROR(P649*N(INDEX($A649:$K649,1,Rules!$H$21)),0))</f>
        <v/>
      </c>
      <c r="R649">
        <f>IF(O649="","",IFERROR(N(INDEX($A649:$K649,1,Rules!$H$22)),0))</f>
        <v/>
      </c>
    </row>
    <row r="650">
      <c r="M650">
        <f>IF(A650="","",IF(LEFT(A650,4)="http",IFERROR(MID(A650,FIND("/",A650,FIND("//",A650)+2),2000),"/"),A650))</f>
        <v/>
      </c>
      <c r="N650">
        <f>IF(M650="","",IFERROR(LEFT(SUBSTITUTE(M650,"#","?"),FIND("?",SUBSTITUTE(M650,"#","?"))-1),M650))</f>
        <v/>
      </c>
      <c r="O650">
        <f>IF(N650="","",LOWER(IF(AND(LEN(N650)&gt;1,RIGHT(N650,1)="/"),LEFT(N650,LEN(N650)-1),N650)))</f>
        <v/>
      </c>
      <c r="P650">
        <f>IF(O650="","",IFERROR(N(INDEX($A650:$K650,1,Rules!$H$20)),0))</f>
        <v/>
      </c>
      <c r="Q650">
        <f>IF(O650="","",IFERROR(P650*N(INDEX($A650:$K650,1,Rules!$H$21)),0))</f>
        <v/>
      </c>
      <c r="R650">
        <f>IF(O650="","",IFERROR(N(INDEX($A650:$K650,1,Rules!$H$22)),0))</f>
        <v/>
      </c>
    </row>
    <row r="651">
      <c r="M651">
        <f>IF(A651="","",IF(LEFT(A651,4)="http",IFERROR(MID(A651,FIND("/",A651,FIND("//",A651)+2),2000),"/"),A651))</f>
        <v/>
      </c>
      <c r="N651">
        <f>IF(M651="","",IFERROR(LEFT(SUBSTITUTE(M651,"#","?"),FIND("?",SUBSTITUTE(M651,"#","?"))-1),M651))</f>
        <v/>
      </c>
      <c r="O651">
        <f>IF(N651="","",LOWER(IF(AND(LEN(N651)&gt;1,RIGHT(N651,1)="/"),LEFT(N651,LEN(N651)-1),N651)))</f>
        <v/>
      </c>
      <c r="P651">
        <f>IF(O651="","",IFERROR(N(INDEX($A651:$K651,1,Rules!$H$20)),0))</f>
        <v/>
      </c>
      <c r="Q651">
        <f>IF(O651="","",IFERROR(P651*N(INDEX($A651:$K651,1,Rules!$H$21)),0))</f>
        <v/>
      </c>
      <c r="R651">
        <f>IF(O651="","",IFERROR(N(INDEX($A651:$K651,1,Rules!$H$22)),0))</f>
        <v/>
      </c>
    </row>
    <row r="652">
      <c r="M652">
        <f>IF(A652="","",IF(LEFT(A652,4)="http",IFERROR(MID(A652,FIND("/",A652,FIND("//",A652)+2),2000),"/"),A652))</f>
        <v/>
      </c>
      <c r="N652">
        <f>IF(M652="","",IFERROR(LEFT(SUBSTITUTE(M652,"#","?"),FIND("?",SUBSTITUTE(M652,"#","?"))-1),M652))</f>
        <v/>
      </c>
      <c r="O652">
        <f>IF(N652="","",LOWER(IF(AND(LEN(N652)&gt;1,RIGHT(N652,1)="/"),LEFT(N652,LEN(N652)-1),N652)))</f>
        <v/>
      </c>
      <c r="P652">
        <f>IF(O652="","",IFERROR(N(INDEX($A652:$K652,1,Rules!$H$20)),0))</f>
        <v/>
      </c>
      <c r="Q652">
        <f>IF(O652="","",IFERROR(P652*N(INDEX($A652:$K652,1,Rules!$H$21)),0))</f>
        <v/>
      </c>
      <c r="R652">
        <f>IF(O652="","",IFERROR(N(INDEX($A652:$K652,1,Rules!$H$22)),0))</f>
        <v/>
      </c>
    </row>
    <row r="653">
      <c r="M653">
        <f>IF(A653="","",IF(LEFT(A653,4)="http",IFERROR(MID(A653,FIND("/",A653,FIND("//",A653)+2),2000),"/"),A653))</f>
        <v/>
      </c>
      <c r="N653">
        <f>IF(M653="","",IFERROR(LEFT(SUBSTITUTE(M653,"#","?"),FIND("?",SUBSTITUTE(M653,"#","?"))-1),M653))</f>
        <v/>
      </c>
      <c r="O653">
        <f>IF(N653="","",LOWER(IF(AND(LEN(N653)&gt;1,RIGHT(N653,1)="/"),LEFT(N653,LEN(N653)-1),N653)))</f>
        <v/>
      </c>
      <c r="P653">
        <f>IF(O653="","",IFERROR(N(INDEX($A653:$K653,1,Rules!$H$20)),0))</f>
        <v/>
      </c>
      <c r="Q653">
        <f>IF(O653="","",IFERROR(P653*N(INDEX($A653:$K653,1,Rules!$H$21)),0))</f>
        <v/>
      </c>
      <c r="R653">
        <f>IF(O653="","",IFERROR(N(INDEX($A653:$K653,1,Rules!$H$22)),0))</f>
        <v/>
      </c>
    </row>
    <row r="654">
      <c r="M654">
        <f>IF(A654="","",IF(LEFT(A654,4)="http",IFERROR(MID(A654,FIND("/",A654,FIND("//",A654)+2),2000),"/"),A654))</f>
        <v/>
      </c>
      <c r="N654">
        <f>IF(M654="","",IFERROR(LEFT(SUBSTITUTE(M654,"#","?"),FIND("?",SUBSTITUTE(M654,"#","?"))-1),M654))</f>
        <v/>
      </c>
      <c r="O654">
        <f>IF(N654="","",LOWER(IF(AND(LEN(N654)&gt;1,RIGHT(N654,1)="/"),LEFT(N654,LEN(N654)-1),N654)))</f>
        <v/>
      </c>
      <c r="P654">
        <f>IF(O654="","",IFERROR(N(INDEX($A654:$K654,1,Rules!$H$20)),0))</f>
        <v/>
      </c>
      <c r="Q654">
        <f>IF(O654="","",IFERROR(P654*N(INDEX($A654:$K654,1,Rules!$H$21)),0))</f>
        <v/>
      </c>
      <c r="R654">
        <f>IF(O654="","",IFERROR(N(INDEX($A654:$K654,1,Rules!$H$22)),0))</f>
        <v/>
      </c>
    </row>
    <row r="655">
      <c r="M655">
        <f>IF(A655="","",IF(LEFT(A655,4)="http",IFERROR(MID(A655,FIND("/",A655,FIND("//",A655)+2),2000),"/"),A655))</f>
        <v/>
      </c>
      <c r="N655">
        <f>IF(M655="","",IFERROR(LEFT(SUBSTITUTE(M655,"#","?"),FIND("?",SUBSTITUTE(M655,"#","?"))-1),M655))</f>
        <v/>
      </c>
      <c r="O655">
        <f>IF(N655="","",LOWER(IF(AND(LEN(N655)&gt;1,RIGHT(N655,1)="/"),LEFT(N655,LEN(N655)-1),N655)))</f>
        <v/>
      </c>
      <c r="P655">
        <f>IF(O655="","",IFERROR(N(INDEX($A655:$K655,1,Rules!$H$20)),0))</f>
        <v/>
      </c>
      <c r="Q655">
        <f>IF(O655="","",IFERROR(P655*N(INDEX($A655:$K655,1,Rules!$H$21)),0))</f>
        <v/>
      </c>
      <c r="R655">
        <f>IF(O655="","",IFERROR(N(INDEX($A655:$K655,1,Rules!$H$22)),0))</f>
        <v/>
      </c>
    </row>
    <row r="656">
      <c r="M656">
        <f>IF(A656="","",IF(LEFT(A656,4)="http",IFERROR(MID(A656,FIND("/",A656,FIND("//",A656)+2),2000),"/"),A656))</f>
        <v/>
      </c>
      <c r="N656">
        <f>IF(M656="","",IFERROR(LEFT(SUBSTITUTE(M656,"#","?"),FIND("?",SUBSTITUTE(M656,"#","?"))-1),M656))</f>
        <v/>
      </c>
      <c r="O656">
        <f>IF(N656="","",LOWER(IF(AND(LEN(N656)&gt;1,RIGHT(N656,1)="/"),LEFT(N656,LEN(N656)-1),N656)))</f>
        <v/>
      </c>
      <c r="P656">
        <f>IF(O656="","",IFERROR(N(INDEX($A656:$K656,1,Rules!$H$20)),0))</f>
        <v/>
      </c>
      <c r="Q656">
        <f>IF(O656="","",IFERROR(P656*N(INDEX($A656:$K656,1,Rules!$H$21)),0))</f>
        <v/>
      </c>
      <c r="R656">
        <f>IF(O656="","",IFERROR(N(INDEX($A656:$K656,1,Rules!$H$22)),0))</f>
        <v/>
      </c>
    </row>
    <row r="657">
      <c r="M657">
        <f>IF(A657="","",IF(LEFT(A657,4)="http",IFERROR(MID(A657,FIND("/",A657,FIND("//",A657)+2),2000),"/"),A657))</f>
        <v/>
      </c>
      <c r="N657">
        <f>IF(M657="","",IFERROR(LEFT(SUBSTITUTE(M657,"#","?"),FIND("?",SUBSTITUTE(M657,"#","?"))-1),M657))</f>
        <v/>
      </c>
      <c r="O657">
        <f>IF(N657="","",LOWER(IF(AND(LEN(N657)&gt;1,RIGHT(N657,1)="/"),LEFT(N657,LEN(N657)-1),N657)))</f>
        <v/>
      </c>
      <c r="P657">
        <f>IF(O657="","",IFERROR(N(INDEX($A657:$K657,1,Rules!$H$20)),0))</f>
        <v/>
      </c>
      <c r="Q657">
        <f>IF(O657="","",IFERROR(P657*N(INDEX($A657:$K657,1,Rules!$H$21)),0))</f>
        <v/>
      </c>
      <c r="R657">
        <f>IF(O657="","",IFERROR(N(INDEX($A657:$K657,1,Rules!$H$22)),0))</f>
        <v/>
      </c>
    </row>
    <row r="658">
      <c r="M658">
        <f>IF(A658="","",IF(LEFT(A658,4)="http",IFERROR(MID(A658,FIND("/",A658,FIND("//",A658)+2),2000),"/"),A658))</f>
        <v/>
      </c>
      <c r="N658">
        <f>IF(M658="","",IFERROR(LEFT(SUBSTITUTE(M658,"#","?"),FIND("?",SUBSTITUTE(M658,"#","?"))-1),M658))</f>
        <v/>
      </c>
      <c r="O658">
        <f>IF(N658="","",LOWER(IF(AND(LEN(N658)&gt;1,RIGHT(N658,1)="/"),LEFT(N658,LEN(N658)-1),N658)))</f>
        <v/>
      </c>
      <c r="P658">
        <f>IF(O658="","",IFERROR(N(INDEX($A658:$K658,1,Rules!$H$20)),0))</f>
        <v/>
      </c>
      <c r="Q658">
        <f>IF(O658="","",IFERROR(P658*N(INDEX($A658:$K658,1,Rules!$H$21)),0))</f>
        <v/>
      </c>
      <c r="R658">
        <f>IF(O658="","",IFERROR(N(INDEX($A658:$K658,1,Rules!$H$22)),0))</f>
        <v/>
      </c>
    </row>
    <row r="659">
      <c r="M659">
        <f>IF(A659="","",IF(LEFT(A659,4)="http",IFERROR(MID(A659,FIND("/",A659,FIND("//",A659)+2),2000),"/"),A659))</f>
        <v/>
      </c>
      <c r="N659">
        <f>IF(M659="","",IFERROR(LEFT(SUBSTITUTE(M659,"#","?"),FIND("?",SUBSTITUTE(M659,"#","?"))-1),M659))</f>
        <v/>
      </c>
      <c r="O659">
        <f>IF(N659="","",LOWER(IF(AND(LEN(N659)&gt;1,RIGHT(N659,1)="/"),LEFT(N659,LEN(N659)-1),N659)))</f>
        <v/>
      </c>
      <c r="P659">
        <f>IF(O659="","",IFERROR(N(INDEX($A659:$K659,1,Rules!$H$20)),0))</f>
        <v/>
      </c>
      <c r="Q659">
        <f>IF(O659="","",IFERROR(P659*N(INDEX($A659:$K659,1,Rules!$H$21)),0))</f>
        <v/>
      </c>
      <c r="R659">
        <f>IF(O659="","",IFERROR(N(INDEX($A659:$K659,1,Rules!$H$22)),0))</f>
        <v/>
      </c>
    </row>
    <row r="660">
      <c r="M660">
        <f>IF(A660="","",IF(LEFT(A660,4)="http",IFERROR(MID(A660,FIND("/",A660,FIND("//",A660)+2),2000),"/"),A660))</f>
        <v/>
      </c>
      <c r="N660">
        <f>IF(M660="","",IFERROR(LEFT(SUBSTITUTE(M660,"#","?"),FIND("?",SUBSTITUTE(M660,"#","?"))-1),M660))</f>
        <v/>
      </c>
      <c r="O660">
        <f>IF(N660="","",LOWER(IF(AND(LEN(N660)&gt;1,RIGHT(N660,1)="/"),LEFT(N660,LEN(N660)-1),N660)))</f>
        <v/>
      </c>
      <c r="P660">
        <f>IF(O660="","",IFERROR(N(INDEX($A660:$K660,1,Rules!$H$20)),0))</f>
        <v/>
      </c>
      <c r="Q660">
        <f>IF(O660="","",IFERROR(P660*N(INDEX($A660:$K660,1,Rules!$H$21)),0))</f>
        <v/>
      </c>
      <c r="R660">
        <f>IF(O660="","",IFERROR(N(INDEX($A660:$K660,1,Rules!$H$22)),0))</f>
        <v/>
      </c>
    </row>
    <row r="661">
      <c r="M661">
        <f>IF(A661="","",IF(LEFT(A661,4)="http",IFERROR(MID(A661,FIND("/",A661,FIND("//",A661)+2),2000),"/"),A661))</f>
        <v/>
      </c>
      <c r="N661">
        <f>IF(M661="","",IFERROR(LEFT(SUBSTITUTE(M661,"#","?"),FIND("?",SUBSTITUTE(M661,"#","?"))-1),M661))</f>
        <v/>
      </c>
      <c r="O661">
        <f>IF(N661="","",LOWER(IF(AND(LEN(N661)&gt;1,RIGHT(N661,1)="/"),LEFT(N661,LEN(N661)-1),N661)))</f>
        <v/>
      </c>
      <c r="P661">
        <f>IF(O661="","",IFERROR(N(INDEX($A661:$K661,1,Rules!$H$20)),0))</f>
        <v/>
      </c>
      <c r="Q661">
        <f>IF(O661="","",IFERROR(P661*N(INDEX($A661:$K661,1,Rules!$H$21)),0))</f>
        <v/>
      </c>
      <c r="R661">
        <f>IF(O661="","",IFERROR(N(INDEX($A661:$K661,1,Rules!$H$22)),0))</f>
        <v/>
      </c>
    </row>
    <row r="662">
      <c r="M662">
        <f>IF(A662="","",IF(LEFT(A662,4)="http",IFERROR(MID(A662,FIND("/",A662,FIND("//",A662)+2),2000),"/"),A662))</f>
        <v/>
      </c>
      <c r="N662">
        <f>IF(M662="","",IFERROR(LEFT(SUBSTITUTE(M662,"#","?"),FIND("?",SUBSTITUTE(M662,"#","?"))-1),M662))</f>
        <v/>
      </c>
      <c r="O662">
        <f>IF(N662="","",LOWER(IF(AND(LEN(N662)&gt;1,RIGHT(N662,1)="/"),LEFT(N662,LEN(N662)-1),N662)))</f>
        <v/>
      </c>
      <c r="P662">
        <f>IF(O662="","",IFERROR(N(INDEX($A662:$K662,1,Rules!$H$20)),0))</f>
        <v/>
      </c>
      <c r="Q662">
        <f>IF(O662="","",IFERROR(P662*N(INDEX($A662:$K662,1,Rules!$H$21)),0))</f>
        <v/>
      </c>
      <c r="R662">
        <f>IF(O662="","",IFERROR(N(INDEX($A662:$K662,1,Rules!$H$22)),0))</f>
        <v/>
      </c>
    </row>
    <row r="663">
      <c r="M663">
        <f>IF(A663="","",IF(LEFT(A663,4)="http",IFERROR(MID(A663,FIND("/",A663,FIND("//",A663)+2),2000),"/"),A663))</f>
        <v/>
      </c>
      <c r="N663">
        <f>IF(M663="","",IFERROR(LEFT(SUBSTITUTE(M663,"#","?"),FIND("?",SUBSTITUTE(M663,"#","?"))-1),M663))</f>
        <v/>
      </c>
      <c r="O663">
        <f>IF(N663="","",LOWER(IF(AND(LEN(N663)&gt;1,RIGHT(N663,1)="/"),LEFT(N663,LEN(N663)-1),N663)))</f>
        <v/>
      </c>
      <c r="P663">
        <f>IF(O663="","",IFERROR(N(INDEX($A663:$K663,1,Rules!$H$20)),0))</f>
        <v/>
      </c>
      <c r="Q663">
        <f>IF(O663="","",IFERROR(P663*N(INDEX($A663:$K663,1,Rules!$H$21)),0))</f>
        <v/>
      </c>
      <c r="R663">
        <f>IF(O663="","",IFERROR(N(INDEX($A663:$K663,1,Rules!$H$22)),0))</f>
        <v/>
      </c>
    </row>
    <row r="664">
      <c r="M664">
        <f>IF(A664="","",IF(LEFT(A664,4)="http",IFERROR(MID(A664,FIND("/",A664,FIND("//",A664)+2),2000),"/"),A664))</f>
        <v/>
      </c>
      <c r="N664">
        <f>IF(M664="","",IFERROR(LEFT(SUBSTITUTE(M664,"#","?"),FIND("?",SUBSTITUTE(M664,"#","?"))-1),M664))</f>
        <v/>
      </c>
      <c r="O664">
        <f>IF(N664="","",LOWER(IF(AND(LEN(N664)&gt;1,RIGHT(N664,1)="/"),LEFT(N664,LEN(N664)-1),N664)))</f>
        <v/>
      </c>
      <c r="P664">
        <f>IF(O664="","",IFERROR(N(INDEX($A664:$K664,1,Rules!$H$20)),0))</f>
        <v/>
      </c>
      <c r="Q664">
        <f>IF(O664="","",IFERROR(P664*N(INDEX($A664:$K664,1,Rules!$H$21)),0))</f>
        <v/>
      </c>
      <c r="R664">
        <f>IF(O664="","",IFERROR(N(INDEX($A664:$K664,1,Rules!$H$22)),0))</f>
        <v/>
      </c>
    </row>
    <row r="665">
      <c r="M665">
        <f>IF(A665="","",IF(LEFT(A665,4)="http",IFERROR(MID(A665,FIND("/",A665,FIND("//",A665)+2),2000),"/"),A665))</f>
        <v/>
      </c>
      <c r="N665">
        <f>IF(M665="","",IFERROR(LEFT(SUBSTITUTE(M665,"#","?"),FIND("?",SUBSTITUTE(M665,"#","?"))-1),M665))</f>
        <v/>
      </c>
      <c r="O665">
        <f>IF(N665="","",LOWER(IF(AND(LEN(N665)&gt;1,RIGHT(N665,1)="/"),LEFT(N665,LEN(N665)-1),N665)))</f>
        <v/>
      </c>
      <c r="P665">
        <f>IF(O665="","",IFERROR(N(INDEX($A665:$K665,1,Rules!$H$20)),0))</f>
        <v/>
      </c>
      <c r="Q665">
        <f>IF(O665="","",IFERROR(P665*N(INDEX($A665:$K665,1,Rules!$H$21)),0))</f>
        <v/>
      </c>
      <c r="R665">
        <f>IF(O665="","",IFERROR(N(INDEX($A665:$K665,1,Rules!$H$22)),0))</f>
        <v/>
      </c>
    </row>
    <row r="666">
      <c r="M666">
        <f>IF(A666="","",IF(LEFT(A666,4)="http",IFERROR(MID(A666,FIND("/",A666,FIND("//",A666)+2),2000),"/"),A666))</f>
        <v/>
      </c>
      <c r="N666">
        <f>IF(M666="","",IFERROR(LEFT(SUBSTITUTE(M666,"#","?"),FIND("?",SUBSTITUTE(M666,"#","?"))-1),M666))</f>
        <v/>
      </c>
      <c r="O666">
        <f>IF(N666="","",LOWER(IF(AND(LEN(N666)&gt;1,RIGHT(N666,1)="/"),LEFT(N666,LEN(N666)-1),N666)))</f>
        <v/>
      </c>
      <c r="P666">
        <f>IF(O666="","",IFERROR(N(INDEX($A666:$K666,1,Rules!$H$20)),0))</f>
        <v/>
      </c>
      <c r="Q666">
        <f>IF(O666="","",IFERROR(P666*N(INDEX($A666:$K666,1,Rules!$H$21)),0))</f>
        <v/>
      </c>
      <c r="R666">
        <f>IF(O666="","",IFERROR(N(INDEX($A666:$K666,1,Rules!$H$22)),0))</f>
        <v/>
      </c>
    </row>
    <row r="667">
      <c r="M667">
        <f>IF(A667="","",IF(LEFT(A667,4)="http",IFERROR(MID(A667,FIND("/",A667,FIND("//",A667)+2),2000),"/"),A667))</f>
        <v/>
      </c>
      <c r="N667">
        <f>IF(M667="","",IFERROR(LEFT(SUBSTITUTE(M667,"#","?"),FIND("?",SUBSTITUTE(M667,"#","?"))-1),M667))</f>
        <v/>
      </c>
      <c r="O667">
        <f>IF(N667="","",LOWER(IF(AND(LEN(N667)&gt;1,RIGHT(N667,1)="/"),LEFT(N667,LEN(N667)-1),N667)))</f>
        <v/>
      </c>
      <c r="P667">
        <f>IF(O667="","",IFERROR(N(INDEX($A667:$K667,1,Rules!$H$20)),0))</f>
        <v/>
      </c>
      <c r="Q667">
        <f>IF(O667="","",IFERROR(P667*N(INDEX($A667:$K667,1,Rules!$H$21)),0))</f>
        <v/>
      </c>
      <c r="R667">
        <f>IF(O667="","",IFERROR(N(INDEX($A667:$K667,1,Rules!$H$22)),0))</f>
        <v/>
      </c>
    </row>
    <row r="668">
      <c r="M668">
        <f>IF(A668="","",IF(LEFT(A668,4)="http",IFERROR(MID(A668,FIND("/",A668,FIND("//",A668)+2),2000),"/"),A668))</f>
        <v/>
      </c>
      <c r="N668">
        <f>IF(M668="","",IFERROR(LEFT(SUBSTITUTE(M668,"#","?"),FIND("?",SUBSTITUTE(M668,"#","?"))-1),M668))</f>
        <v/>
      </c>
      <c r="O668">
        <f>IF(N668="","",LOWER(IF(AND(LEN(N668)&gt;1,RIGHT(N668,1)="/"),LEFT(N668,LEN(N668)-1),N668)))</f>
        <v/>
      </c>
      <c r="P668">
        <f>IF(O668="","",IFERROR(N(INDEX($A668:$K668,1,Rules!$H$20)),0))</f>
        <v/>
      </c>
      <c r="Q668">
        <f>IF(O668="","",IFERROR(P668*N(INDEX($A668:$K668,1,Rules!$H$21)),0))</f>
        <v/>
      </c>
      <c r="R668">
        <f>IF(O668="","",IFERROR(N(INDEX($A668:$K668,1,Rules!$H$22)),0))</f>
        <v/>
      </c>
    </row>
    <row r="669">
      <c r="M669">
        <f>IF(A669="","",IF(LEFT(A669,4)="http",IFERROR(MID(A669,FIND("/",A669,FIND("//",A669)+2),2000),"/"),A669))</f>
        <v/>
      </c>
      <c r="N669">
        <f>IF(M669="","",IFERROR(LEFT(SUBSTITUTE(M669,"#","?"),FIND("?",SUBSTITUTE(M669,"#","?"))-1),M669))</f>
        <v/>
      </c>
      <c r="O669">
        <f>IF(N669="","",LOWER(IF(AND(LEN(N669)&gt;1,RIGHT(N669,1)="/"),LEFT(N669,LEN(N669)-1),N669)))</f>
        <v/>
      </c>
      <c r="P669">
        <f>IF(O669="","",IFERROR(N(INDEX($A669:$K669,1,Rules!$H$20)),0))</f>
        <v/>
      </c>
      <c r="Q669">
        <f>IF(O669="","",IFERROR(P669*N(INDEX($A669:$K669,1,Rules!$H$21)),0))</f>
        <v/>
      </c>
      <c r="R669">
        <f>IF(O669="","",IFERROR(N(INDEX($A669:$K669,1,Rules!$H$22)),0))</f>
        <v/>
      </c>
    </row>
    <row r="670">
      <c r="M670">
        <f>IF(A670="","",IF(LEFT(A670,4)="http",IFERROR(MID(A670,FIND("/",A670,FIND("//",A670)+2),2000),"/"),A670))</f>
        <v/>
      </c>
      <c r="N670">
        <f>IF(M670="","",IFERROR(LEFT(SUBSTITUTE(M670,"#","?"),FIND("?",SUBSTITUTE(M670,"#","?"))-1),M670))</f>
        <v/>
      </c>
      <c r="O670">
        <f>IF(N670="","",LOWER(IF(AND(LEN(N670)&gt;1,RIGHT(N670,1)="/"),LEFT(N670,LEN(N670)-1),N670)))</f>
        <v/>
      </c>
      <c r="P670">
        <f>IF(O670="","",IFERROR(N(INDEX($A670:$K670,1,Rules!$H$20)),0))</f>
        <v/>
      </c>
      <c r="Q670">
        <f>IF(O670="","",IFERROR(P670*N(INDEX($A670:$K670,1,Rules!$H$21)),0))</f>
        <v/>
      </c>
      <c r="R670">
        <f>IF(O670="","",IFERROR(N(INDEX($A670:$K670,1,Rules!$H$22)),0))</f>
        <v/>
      </c>
    </row>
    <row r="671">
      <c r="M671">
        <f>IF(A671="","",IF(LEFT(A671,4)="http",IFERROR(MID(A671,FIND("/",A671,FIND("//",A671)+2),2000),"/"),A671))</f>
        <v/>
      </c>
      <c r="N671">
        <f>IF(M671="","",IFERROR(LEFT(SUBSTITUTE(M671,"#","?"),FIND("?",SUBSTITUTE(M671,"#","?"))-1),M671))</f>
        <v/>
      </c>
      <c r="O671">
        <f>IF(N671="","",LOWER(IF(AND(LEN(N671)&gt;1,RIGHT(N671,1)="/"),LEFT(N671,LEN(N671)-1),N671)))</f>
        <v/>
      </c>
      <c r="P671">
        <f>IF(O671="","",IFERROR(N(INDEX($A671:$K671,1,Rules!$H$20)),0))</f>
        <v/>
      </c>
      <c r="Q671">
        <f>IF(O671="","",IFERROR(P671*N(INDEX($A671:$K671,1,Rules!$H$21)),0))</f>
        <v/>
      </c>
      <c r="R671">
        <f>IF(O671="","",IFERROR(N(INDEX($A671:$K671,1,Rules!$H$22)),0))</f>
        <v/>
      </c>
    </row>
    <row r="672">
      <c r="M672">
        <f>IF(A672="","",IF(LEFT(A672,4)="http",IFERROR(MID(A672,FIND("/",A672,FIND("//",A672)+2),2000),"/"),A672))</f>
        <v/>
      </c>
      <c r="N672">
        <f>IF(M672="","",IFERROR(LEFT(SUBSTITUTE(M672,"#","?"),FIND("?",SUBSTITUTE(M672,"#","?"))-1),M672))</f>
        <v/>
      </c>
      <c r="O672">
        <f>IF(N672="","",LOWER(IF(AND(LEN(N672)&gt;1,RIGHT(N672,1)="/"),LEFT(N672,LEN(N672)-1),N672)))</f>
        <v/>
      </c>
      <c r="P672">
        <f>IF(O672="","",IFERROR(N(INDEX($A672:$K672,1,Rules!$H$20)),0))</f>
        <v/>
      </c>
      <c r="Q672">
        <f>IF(O672="","",IFERROR(P672*N(INDEX($A672:$K672,1,Rules!$H$21)),0))</f>
        <v/>
      </c>
      <c r="R672">
        <f>IF(O672="","",IFERROR(N(INDEX($A672:$K672,1,Rules!$H$22)),0))</f>
        <v/>
      </c>
    </row>
    <row r="673">
      <c r="M673">
        <f>IF(A673="","",IF(LEFT(A673,4)="http",IFERROR(MID(A673,FIND("/",A673,FIND("//",A673)+2),2000),"/"),A673))</f>
        <v/>
      </c>
      <c r="N673">
        <f>IF(M673="","",IFERROR(LEFT(SUBSTITUTE(M673,"#","?"),FIND("?",SUBSTITUTE(M673,"#","?"))-1),M673))</f>
        <v/>
      </c>
      <c r="O673">
        <f>IF(N673="","",LOWER(IF(AND(LEN(N673)&gt;1,RIGHT(N673,1)="/"),LEFT(N673,LEN(N673)-1),N673)))</f>
        <v/>
      </c>
      <c r="P673">
        <f>IF(O673="","",IFERROR(N(INDEX($A673:$K673,1,Rules!$H$20)),0))</f>
        <v/>
      </c>
      <c r="Q673">
        <f>IF(O673="","",IFERROR(P673*N(INDEX($A673:$K673,1,Rules!$H$21)),0))</f>
        <v/>
      </c>
      <c r="R673">
        <f>IF(O673="","",IFERROR(N(INDEX($A673:$K673,1,Rules!$H$22)),0))</f>
        <v/>
      </c>
    </row>
    <row r="674">
      <c r="M674">
        <f>IF(A674="","",IF(LEFT(A674,4)="http",IFERROR(MID(A674,FIND("/",A674,FIND("//",A674)+2),2000),"/"),A674))</f>
        <v/>
      </c>
      <c r="N674">
        <f>IF(M674="","",IFERROR(LEFT(SUBSTITUTE(M674,"#","?"),FIND("?",SUBSTITUTE(M674,"#","?"))-1),M674))</f>
        <v/>
      </c>
      <c r="O674">
        <f>IF(N674="","",LOWER(IF(AND(LEN(N674)&gt;1,RIGHT(N674,1)="/"),LEFT(N674,LEN(N674)-1),N674)))</f>
        <v/>
      </c>
      <c r="P674">
        <f>IF(O674="","",IFERROR(N(INDEX($A674:$K674,1,Rules!$H$20)),0))</f>
        <v/>
      </c>
      <c r="Q674">
        <f>IF(O674="","",IFERROR(P674*N(INDEX($A674:$K674,1,Rules!$H$21)),0))</f>
        <v/>
      </c>
      <c r="R674">
        <f>IF(O674="","",IFERROR(N(INDEX($A674:$K674,1,Rules!$H$22)),0))</f>
        <v/>
      </c>
    </row>
    <row r="675">
      <c r="M675">
        <f>IF(A675="","",IF(LEFT(A675,4)="http",IFERROR(MID(A675,FIND("/",A675,FIND("//",A675)+2),2000),"/"),A675))</f>
        <v/>
      </c>
      <c r="N675">
        <f>IF(M675="","",IFERROR(LEFT(SUBSTITUTE(M675,"#","?"),FIND("?",SUBSTITUTE(M675,"#","?"))-1),M675))</f>
        <v/>
      </c>
      <c r="O675">
        <f>IF(N675="","",LOWER(IF(AND(LEN(N675)&gt;1,RIGHT(N675,1)="/"),LEFT(N675,LEN(N675)-1),N675)))</f>
        <v/>
      </c>
      <c r="P675">
        <f>IF(O675="","",IFERROR(N(INDEX($A675:$K675,1,Rules!$H$20)),0))</f>
        <v/>
      </c>
      <c r="Q675">
        <f>IF(O675="","",IFERROR(P675*N(INDEX($A675:$K675,1,Rules!$H$21)),0))</f>
        <v/>
      </c>
      <c r="R675">
        <f>IF(O675="","",IFERROR(N(INDEX($A675:$K675,1,Rules!$H$22)),0))</f>
        <v/>
      </c>
    </row>
    <row r="676">
      <c r="M676">
        <f>IF(A676="","",IF(LEFT(A676,4)="http",IFERROR(MID(A676,FIND("/",A676,FIND("//",A676)+2),2000),"/"),A676))</f>
        <v/>
      </c>
      <c r="N676">
        <f>IF(M676="","",IFERROR(LEFT(SUBSTITUTE(M676,"#","?"),FIND("?",SUBSTITUTE(M676,"#","?"))-1),M676))</f>
        <v/>
      </c>
      <c r="O676">
        <f>IF(N676="","",LOWER(IF(AND(LEN(N676)&gt;1,RIGHT(N676,1)="/"),LEFT(N676,LEN(N676)-1),N676)))</f>
        <v/>
      </c>
      <c r="P676">
        <f>IF(O676="","",IFERROR(N(INDEX($A676:$K676,1,Rules!$H$20)),0))</f>
        <v/>
      </c>
      <c r="Q676">
        <f>IF(O676="","",IFERROR(P676*N(INDEX($A676:$K676,1,Rules!$H$21)),0))</f>
        <v/>
      </c>
      <c r="R676">
        <f>IF(O676="","",IFERROR(N(INDEX($A676:$K676,1,Rules!$H$22)),0))</f>
        <v/>
      </c>
    </row>
    <row r="677">
      <c r="M677">
        <f>IF(A677="","",IF(LEFT(A677,4)="http",IFERROR(MID(A677,FIND("/",A677,FIND("//",A677)+2),2000),"/"),A677))</f>
        <v/>
      </c>
      <c r="N677">
        <f>IF(M677="","",IFERROR(LEFT(SUBSTITUTE(M677,"#","?"),FIND("?",SUBSTITUTE(M677,"#","?"))-1),M677))</f>
        <v/>
      </c>
      <c r="O677">
        <f>IF(N677="","",LOWER(IF(AND(LEN(N677)&gt;1,RIGHT(N677,1)="/"),LEFT(N677,LEN(N677)-1),N677)))</f>
        <v/>
      </c>
      <c r="P677">
        <f>IF(O677="","",IFERROR(N(INDEX($A677:$K677,1,Rules!$H$20)),0))</f>
        <v/>
      </c>
      <c r="Q677">
        <f>IF(O677="","",IFERROR(P677*N(INDEX($A677:$K677,1,Rules!$H$21)),0))</f>
        <v/>
      </c>
      <c r="R677">
        <f>IF(O677="","",IFERROR(N(INDEX($A677:$K677,1,Rules!$H$22)),0))</f>
        <v/>
      </c>
    </row>
    <row r="678">
      <c r="M678">
        <f>IF(A678="","",IF(LEFT(A678,4)="http",IFERROR(MID(A678,FIND("/",A678,FIND("//",A678)+2),2000),"/"),A678))</f>
        <v/>
      </c>
      <c r="N678">
        <f>IF(M678="","",IFERROR(LEFT(SUBSTITUTE(M678,"#","?"),FIND("?",SUBSTITUTE(M678,"#","?"))-1),M678))</f>
        <v/>
      </c>
      <c r="O678">
        <f>IF(N678="","",LOWER(IF(AND(LEN(N678)&gt;1,RIGHT(N678,1)="/"),LEFT(N678,LEN(N678)-1),N678)))</f>
        <v/>
      </c>
      <c r="P678">
        <f>IF(O678="","",IFERROR(N(INDEX($A678:$K678,1,Rules!$H$20)),0))</f>
        <v/>
      </c>
      <c r="Q678">
        <f>IF(O678="","",IFERROR(P678*N(INDEX($A678:$K678,1,Rules!$H$21)),0))</f>
        <v/>
      </c>
      <c r="R678">
        <f>IF(O678="","",IFERROR(N(INDEX($A678:$K678,1,Rules!$H$22)),0))</f>
        <v/>
      </c>
    </row>
    <row r="679">
      <c r="M679">
        <f>IF(A679="","",IF(LEFT(A679,4)="http",IFERROR(MID(A679,FIND("/",A679,FIND("//",A679)+2),2000),"/"),A679))</f>
        <v/>
      </c>
      <c r="N679">
        <f>IF(M679="","",IFERROR(LEFT(SUBSTITUTE(M679,"#","?"),FIND("?",SUBSTITUTE(M679,"#","?"))-1),M679))</f>
        <v/>
      </c>
      <c r="O679">
        <f>IF(N679="","",LOWER(IF(AND(LEN(N679)&gt;1,RIGHT(N679,1)="/"),LEFT(N679,LEN(N679)-1),N679)))</f>
        <v/>
      </c>
      <c r="P679">
        <f>IF(O679="","",IFERROR(N(INDEX($A679:$K679,1,Rules!$H$20)),0))</f>
        <v/>
      </c>
      <c r="Q679">
        <f>IF(O679="","",IFERROR(P679*N(INDEX($A679:$K679,1,Rules!$H$21)),0))</f>
        <v/>
      </c>
      <c r="R679">
        <f>IF(O679="","",IFERROR(N(INDEX($A679:$K679,1,Rules!$H$22)),0))</f>
        <v/>
      </c>
    </row>
    <row r="680">
      <c r="M680">
        <f>IF(A680="","",IF(LEFT(A680,4)="http",IFERROR(MID(A680,FIND("/",A680,FIND("//",A680)+2),2000),"/"),A680))</f>
        <v/>
      </c>
      <c r="N680">
        <f>IF(M680="","",IFERROR(LEFT(SUBSTITUTE(M680,"#","?"),FIND("?",SUBSTITUTE(M680,"#","?"))-1),M680))</f>
        <v/>
      </c>
      <c r="O680">
        <f>IF(N680="","",LOWER(IF(AND(LEN(N680)&gt;1,RIGHT(N680,1)="/"),LEFT(N680,LEN(N680)-1),N680)))</f>
        <v/>
      </c>
      <c r="P680">
        <f>IF(O680="","",IFERROR(N(INDEX($A680:$K680,1,Rules!$H$20)),0))</f>
        <v/>
      </c>
      <c r="Q680">
        <f>IF(O680="","",IFERROR(P680*N(INDEX($A680:$K680,1,Rules!$H$21)),0))</f>
        <v/>
      </c>
      <c r="R680">
        <f>IF(O680="","",IFERROR(N(INDEX($A680:$K680,1,Rules!$H$22)),0))</f>
        <v/>
      </c>
    </row>
    <row r="681">
      <c r="M681">
        <f>IF(A681="","",IF(LEFT(A681,4)="http",IFERROR(MID(A681,FIND("/",A681,FIND("//",A681)+2),2000),"/"),A681))</f>
        <v/>
      </c>
      <c r="N681">
        <f>IF(M681="","",IFERROR(LEFT(SUBSTITUTE(M681,"#","?"),FIND("?",SUBSTITUTE(M681,"#","?"))-1),M681))</f>
        <v/>
      </c>
      <c r="O681">
        <f>IF(N681="","",LOWER(IF(AND(LEN(N681)&gt;1,RIGHT(N681,1)="/"),LEFT(N681,LEN(N681)-1),N681)))</f>
        <v/>
      </c>
      <c r="P681">
        <f>IF(O681="","",IFERROR(N(INDEX($A681:$K681,1,Rules!$H$20)),0))</f>
        <v/>
      </c>
      <c r="Q681">
        <f>IF(O681="","",IFERROR(P681*N(INDEX($A681:$K681,1,Rules!$H$21)),0))</f>
        <v/>
      </c>
      <c r="R681">
        <f>IF(O681="","",IFERROR(N(INDEX($A681:$K681,1,Rules!$H$22)),0))</f>
        <v/>
      </c>
    </row>
    <row r="682">
      <c r="M682">
        <f>IF(A682="","",IF(LEFT(A682,4)="http",IFERROR(MID(A682,FIND("/",A682,FIND("//",A682)+2),2000),"/"),A682))</f>
        <v/>
      </c>
      <c r="N682">
        <f>IF(M682="","",IFERROR(LEFT(SUBSTITUTE(M682,"#","?"),FIND("?",SUBSTITUTE(M682,"#","?"))-1),M682))</f>
        <v/>
      </c>
      <c r="O682">
        <f>IF(N682="","",LOWER(IF(AND(LEN(N682)&gt;1,RIGHT(N682,1)="/"),LEFT(N682,LEN(N682)-1),N682)))</f>
        <v/>
      </c>
      <c r="P682">
        <f>IF(O682="","",IFERROR(N(INDEX($A682:$K682,1,Rules!$H$20)),0))</f>
        <v/>
      </c>
      <c r="Q682">
        <f>IF(O682="","",IFERROR(P682*N(INDEX($A682:$K682,1,Rules!$H$21)),0))</f>
        <v/>
      </c>
      <c r="R682">
        <f>IF(O682="","",IFERROR(N(INDEX($A682:$K682,1,Rules!$H$22)),0))</f>
        <v/>
      </c>
    </row>
    <row r="683">
      <c r="M683">
        <f>IF(A683="","",IF(LEFT(A683,4)="http",IFERROR(MID(A683,FIND("/",A683,FIND("//",A683)+2),2000),"/"),A683))</f>
        <v/>
      </c>
      <c r="N683">
        <f>IF(M683="","",IFERROR(LEFT(SUBSTITUTE(M683,"#","?"),FIND("?",SUBSTITUTE(M683,"#","?"))-1),M683))</f>
        <v/>
      </c>
      <c r="O683">
        <f>IF(N683="","",LOWER(IF(AND(LEN(N683)&gt;1,RIGHT(N683,1)="/"),LEFT(N683,LEN(N683)-1),N683)))</f>
        <v/>
      </c>
      <c r="P683">
        <f>IF(O683="","",IFERROR(N(INDEX($A683:$K683,1,Rules!$H$20)),0))</f>
        <v/>
      </c>
      <c r="Q683">
        <f>IF(O683="","",IFERROR(P683*N(INDEX($A683:$K683,1,Rules!$H$21)),0))</f>
        <v/>
      </c>
      <c r="R683">
        <f>IF(O683="","",IFERROR(N(INDEX($A683:$K683,1,Rules!$H$22)),0))</f>
        <v/>
      </c>
    </row>
    <row r="684">
      <c r="M684">
        <f>IF(A684="","",IF(LEFT(A684,4)="http",IFERROR(MID(A684,FIND("/",A684,FIND("//",A684)+2),2000),"/"),A684))</f>
        <v/>
      </c>
      <c r="N684">
        <f>IF(M684="","",IFERROR(LEFT(SUBSTITUTE(M684,"#","?"),FIND("?",SUBSTITUTE(M684,"#","?"))-1),M684))</f>
        <v/>
      </c>
      <c r="O684">
        <f>IF(N684="","",LOWER(IF(AND(LEN(N684)&gt;1,RIGHT(N684,1)="/"),LEFT(N684,LEN(N684)-1),N684)))</f>
        <v/>
      </c>
      <c r="P684">
        <f>IF(O684="","",IFERROR(N(INDEX($A684:$K684,1,Rules!$H$20)),0))</f>
        <v/>
      </c>
      <c r="Q684">
        <f>IF(O684="","",IFERROR(P684*N(INDEX($A684:$K684,1,Rules!$H$21)),0))</f>
        <v/>
      </c>
      <c r="R684">
        <f>IF(O684="","",IFERROR(N(INDEX($A684:$K684,1,Rules!$H$22)),0))</f>
        <v/>
      </c>
    </row>
    <row r="685">
      <c r="M685">
        <f>IF(A685="","",IF(LEFT(A685,4)="http",IFERROR(MID(A685,FIND("/",A685,FIND("//",A685)+2),2000),"/"),A685))</f>
        <v/>
      </c>
      <c r="N685">
        <f>IF(M685="","",IFERROR(LEFT(SUBSTITUTE(M685,"#","?"),FIND("?",SUBSTITUTE(M685,"#","?"))-1),M685))</f>
        <v/>
      </c>
      <c r="O685">
        <f>IF(N685="","",LOWER(IF(AND(LEN(N685)&gt;1,RIGHT(N685,1)="/"),LEFT(N685,LEN(N685)-1),N685)))</f>
        <v/>
      </c>
      <c r="P685">
        <f>IF(O685="","",IFERROR(N(INDEX($A685:$K685,1,Rules!$H$20)),0))</f>
        <v/>
      </c>
      <c r="Q685">
        <f>IF(O685="","",IFERROR(P685*N(INDEX($A685:$K685,1,Rules!$H$21)),0))</f>
        <v/>
      </c>
      <c r="R685">
        <f>IF(O685="","",IFERROR(N(INDEX($A685:$K685,1,Rules!$H$22)),0))</f>
        <v/>
      </c>
    </row>
    <row r="686">
      <c r="M686">
        <f>IF(A686="","",IF(LEFT(A686,4)="http",IFERROR(MID(A686,FIND("/",A686,FIND("//",A686)+2),2000),"/"),A686))</f>
        <v/>
      </c>
      <c r="N686">
        <f>IF(M686="","",IFERROR(LEFT(SUBSTITUTE(M686,"#","?"),FIND("?",SUBSTITUTE(M686,"#","?"))-1),M686))</f>
        <v/>
      </c>
      <c r="O686">
        <f>IF(N686="","",LOWER(IF(AND(LEN(N686)&gt;1,RIGHT(N686,1)="/"),LEFT(N686,LEN(N686)-1),N686)))</f>
        <v/>
      </c>
      <c r="P686">
        <f>IF(O686="","",IFERROR(N(INDEX($A686:$K686,1,Rules!$H$20)),0))</f>
        <v/>
      </c>
      <c r="Q686">
        <f>IF(O686="","",IFERROR(P686*N(INDEX($A686:$K686,1,Rules!$H$21)),0))</f>
        <v/>
      </c>
      <c r="R686">
        <f>IF(O686="","",IFERROR(N(INDEX($A686:$K686,1,Rules!$H$22)),0))</f>
        <v/>
      </c>
    </row>
    <row r="687">
      <c r="M687">
        <f>IF(A687="","",IF(LEFT(A687,4)="http",IFERROR(MID(A687,FIND("/",A687,FIND("//",A687)+2),2000),"/"),A687))</f>
        <v/>
      </c>
      <c r="N687">
        <f>IF(M687="","",IFERROR(LEFT(SUBSTITUTE(M687,"#","?"),FIND("?",SUBSTITUTE(M687,"#","?"))-1),M687))</f>
        <v/>
      </c>
      <c r="O687">
        <f>IF(N687="","",LOWER(IF(AND(LEN(N687)&gt;1,RIGHT(N687,1)="/"),LEFT(N687,LEN(N687)-1),N687)))</f>
        <v/>
      </c>
      <c r="P687">
        <f>IF(O687="","",IFERROR(N(INDEX($A687:$K687,1,Rules!$H$20)),0))</f>
        <v/>
      </c>
      <c r="Q687">
        <f>IF(O687="","",IFERROR(P687*N(INDEX($A687:$K687,1,Rules!$H$21)),0))</f>
        <v/>
      </c>
      <c r="R687">
        <f>IF(O687="","",IFERROR(N(INDEX($A687:$K687,1,Rules!$H$22)),0))</f>
        <v/>
      </c>
    </row>
    <row r="688">
      <c r="M688">
        <f>IF(A688="","",IF(LEFT(A688,4)="http",IFERROR(MID(A688,FIND("/",A688,FIND("//",A688)+2),2000),"/"),A688))</f>
        <v/>
      </c>
      <c r="N688">
        <f>IF(M688="","",IFERROR(LEFT(SUBSTITUTE(M688,"#","?"),FIND("?",SUBSTITUTE(M688,"#","?"))-1),M688))</f>
        <v/>
      </c>
      <c r="O688">
        <f>IF(N688="","",LOWER(IF(AND(LEN(N688)&gt;1,RIGHT(N688,1)="/"),LEFT(N688,LEN(N688)-1),N688)))</f>
        <v/>
      </c>
      <c r="P688">
        <f>IF(O688="","",IFERROR(N(INDEX($A688:$K688,1,Rules!$H$20)),0))</f>
        <v/>
      </c>
      <c r="Q688">
        <f>IF(O688="","",IFERROR(P688*N(INDEX($A688:$K688,1,Rules!$H$21)),0))</f>
        <v/>
      </c>
      <c r="R688">
        <f>IF(O688="","",IFERROR(N(INDEX($A688:$K688,1,Rules!$H$22)),0))</f>
        <v/>
      </c>
    </row>
    <row r="689">
      <c r="M689">
        <f>IF(A689="","",IF(LEFT(A689,4)="http",IFERROR(MID(A689,FIND("/",A689,FIND("//",A689)+2),2000),"/"),A689))</f>
        <v/>
      </c>
      <c r="N689">
        <f>IF(M689="","",IFERROR(LEFT(SUBSTITUTE(M689,"#","?"),FIND("?",SUBSTITUTE(M689,"#","?"))-1),M689))</f>
        <v/>
      </c>
      <c r="O689">
        <f>IF(N689="","",LOWER(IF(AND(LEN(N689)&gt;1,RIGHT(N689,1)="/"),LEFT(N689,LEN(N689)-1),N689)))</f>
        <v/>
      </c>
      <c r="P689">
        <f>IF(O689="","",IFERROR(N(INDEX($A689:$K689,1,Rules!$H$20)),0))</f>
        <v/>
      </c>
      <c r="Q689">
        <f>IF(O689="","",IFERROR(P689*N(INDEX($A689:$K689,1,Rules!$H$21)),0))</f>
        <v/>
      </c>
      <c r="R689">
        <f>IF(O689="","",IFERROR(N(INDEX($A689:$K689,1,Rules!$H$22)),0))</f>
        <v/>
      </c>
    </row>
    <row r="690">
      <c r="M690">
        <f>IF(A690="","",IF(LEFT(A690,4)="http",IFERROR(MID(A690,FIND("/",A690,FIND("//",A690)+2),2000),"/"),A690))</f>
        <v/>
      </c>
      <c r="N690">
        <f>IF(M690="","",IFERROR(LEFT(SUBSTITUTE(M690,"#","?"),FIND("?",SUBSTITUTE(M690,"#","?"))-1),M690))</f>
        <v/>
      </c>
      <c r="O690">
        <f>IF(N690="","",LOWER(IF(AND(LEN(N690)&gt;1,RIGHT(N690,1)="/"),LEFT(N690,LEN(N690)-1),N690)))</f>
        <v/>
      </c>
      <c r="P690">
        <f>IF(O690="","",IFERROR(N(INDEX($A690:$K690,1,Rules!$H$20)),0))</f>
        <v/>
      </c>
      <c r="Q690">
        <f>IF(O690="","",IFERROR(P690*N(INDEX($A690:$K690,1,Rules!$H$21)),0))</f>
        <v/>
      </c>
      <c r="R690">
        <f>IF(O690="","",IFERROR(N(INDEX($A690:$K690,1,Rules!$H$22)),0))</f>
        <v/>
      </c>
    </row>
    <row r="691">
      <c r="M691">
        <f>IF(A691="","",IF(LEFT(A691,4)="http",IFERROR(MID(A691,FIND("/",A691,FIND("//",A691)+2),2000),"/"),A691))</f>
        <v/>
      </c>
      <c r="N691">
        <f>IF(M691="","",IFERROR(LEFT(SUBSTITUTE(M691,"#","?"),FIND("?",SUBSTITUTE(M691,"#","?"))-1),M691))</f>
        <v/>
      </c>
      <c r="O691">
        <f>IF(N691="","",LOWER(IF(AND(LEN(N691)&gt;1,RIGHT(N691,1)="/"),LEFT(N691,LEN(N691)-1),N691)))</f>
        <v/>
      </c>
      <c r="P691">
        <f>IF(O691="","",IFERROR(N(INDEX($A691:$K691,1,Rules!$H$20)),0))</f>
        <v/>
      </c>
      <c r="Q691">
        <f>IF(O691="","",IFERROR(P691*N(INDEX($A691:$K691,1,Rules!$H$21)),0))</f>
        <v/>
      </c>
      <c r="R691">
        <f>IF(O691="","",IFERROR(N(INDEX($A691:$K691,1,Rules!$H$22)),0))</f>
        <v/>
      </c>
    </row>
    <row r="692">
      <c r="M692">
        <f>IF(A692="","",IF(LEFT(A692,4)="http",IFERROR(MID(A692,FIND("/",A692,FIND("//",A692)+2),2000),"/"),A692))</f>
        <v/>
      </c>
      <c r="N692">
        <f>IF(M692="","",IFERROR(LEFT(SUBSTITUTE(M692,"#","?"),FIND("?",SUBSTITUTE(M692,"#","?"))-1),M692))</f>
        <v/>
      </c>
      <c r="O692">
        <f>IF(N692="","",LOWER(IF(AND(LEN(N692)&gt;1,RIGHT(N692,1)="/"),LEFT(N692,LEN(N692)-1),N692)))</f>
        <v/>
      </c>
      <c r="P692">
        <f>IF(O692="","",IFERROR(N(INDEX($A692:$K692,1,Rules!$H$20)),0))</f>
        <v/>
      </c>
      <c r="Q692">
        <f>IF(O692="","",IFERROR(P692*N(INDEX($A692:$K692,1,Rules!$H$21)),0))</f>
        <v/>
      </c>
      <c r="R692">
        <f>IF(O692="","",IFERROR(N(INDEX($A692:$K692,1,Rules!$H$22)),0))</f>
        <v/>
      </c>
    </row>
    <row r="693">
      <c r="M693">
        <f>IF(A693="","",IF(LEFT(A693,4)="http",IFERROR(MID(A693,FIND("/",A693,FIND("//",A693)+2),2000),"/"),A693))</f>
        <v/>
      </c>
      <c r="N693">
        <f>IF(M693="","",IFERROR(LEFT(SUBSTITUTE(M693,"#","?"),FIND("?",SUBSTITUTE(M693,"#","?"))-1),M693))</f>
        <v/>
      </c>
      <c r="O693">
        <f>IF(N693="","",LOWER(IF(AND(LEN(N693)&gt;1,RIGHT(N693,1)="/"),LEFT(N693,LEN(N693)-1),N693)))</f>
        <v/>
      </c>
      <c r="P693">
        <f>IF(O693="","",IFERROR(N(INDEX($A693:$K693,1,Rules!$H$20)),0))</f>
        <v/>
      </c>
      <c r="Q693">
        <f>IF(O693="","",IFERROR(P693*N(INDEX($A693:$K693,1,Rules!$H$21)),0))</f>
        <v/>
      </c>
      <c r="R693">
        <f>IF(O693="","",IFERROR(N(INDEX($A693:$K693,1,Rules!$H$22)),0))</f>
        <v/>
      </c>
    </row>
    <row r="694">
      <c r="M694">
        <f>IF(A694="","",IF(LEFT(A694,4)="http",IFERROR(MID(A694,FIND("/",A694,FIND("//",A694)+2),2000),"/"),A694))</f>
        <v/>
      </c>
      <c r="N694">
        <f>IF(M694="","",IFERROR(LEFT(SUBSTITUTE(M694,"#","?"),FIND("?",SUBSTITUTE(M694,"#","?"))-1),M694))</f>
        <v/>
      </c>
      <c r="O694">
        <f>IF(N694="","",LOWER(IF(AND(LEN(N694)&gt;1,RIGHT(N694,1)="/"),LEFT(N694,LEN(N694)-1),N694)))</f>
        <v/>
      </c>
      <c r="P694">
        <f>IF(O694="","",IFERROR(N(INDEX($A694:$K694,1,Rules!$H$20)),0))</f>
        <v/>
      </c>
      <c r="Q694">
        <f>IF(O694="","",IFERROR(P694*N(INDEX($A694:$K694,1,Rules!$H$21)),0))</f>
        <v/>
      </c>
      <c r="R694">
        <f>IF(O694="","",IFERROR(N(INDEX($A694:$K694,1,Rules!$H$22)),0))</f>
        <v/>
      </c>
    </row>
    <row r="695">
      <c r="M695">
        <f>IF(A695="","",IF(LEFT(A695,4)="http",IFERROR(MID(A695,FIND("/",A695,FIND("//",A695)+2),2000),"/"),A695))</f>
        <v/>
      </c>
      <c r="N695">
        <f>IF(M695="","",IFERROR(LEFT(SUBSTITUTE(M695,"#","?"),FIND("?",SUBSTITUTE(M695,"#","?"))-1),M695))</f>
        <v/>
      </c>
      <c r="O695">
        <f>IF(N695="","",LOWER(IF(AND(LEN(N695)&gt;1,RIGHT(N695,1)="/"),LEFT(N695,LEN(N695)-1),N695)))</f>
        <v/>
      </c>
      <c r="P695">
        <f>IF(O695="","",IFERROR(N(INDEX($A695:$K695,1,Rules!$H$20)),0))</f>
        <v/>
      </c>
      <c r="Q695">
        <f>IF(O695="","",IFERROR(P695*N(INDEX($A695:$K695,1,Rules!$H$21)),0))</f>
        <v/>
      </c>
      <c r="R695">
        <f>IF(O695="","",IFERROR(N(INDEX($A695:$K695,1,Rules!$H$22)),0))</f>
        <v/>
      </c>
    </row>
    <row r="696">
      <c r="M696">
        <f>IF(A696="","",IF(LEFT(A696,4)="http",IFERROR(MID(A696,FIND("/",A696,FIND("//",A696)+2),2000),"/"),A696))</f>
        <v/>
      </c>
      <c r="N696">
        <f>IF(M696="","",IFERROR(LEFT(SUBSTITUTE(M696,"#","?"),FIND("?",SUBSTITUTE(M696,"#","?"))-1),M696))</f>
        <v/>
      </c>
      <c r="O696">
        <f>IF(N696="","",LOWER(IF(AND(LEN(N696)&gt;1,RIGHT(N696,1)="/"),LEFT(N696,LEN(N696)-1),N696)))</f>
        <v/>
      </c>
      <c r="P696">
        <f>IF(O696="","",IFERROR(N(INDEX($A696:$K696,1,Rules!$H$20)),0))</f>
        <v/>
      </c>
      <c r="Q696">
        <f>IF(O696="","",IFERROR(P696*N(INDEX($A696:$K696,1,Rules!$H$21)),0))</f>
        <v/>
      </c>
      <c r="R696">
        <f>IF(O696="","",IFERROR(N(INDEX($A696:$K696,1,Rules!$H$22)),0))</f>
        <v/>
      </c>
    </row>
    <row r="697">
      <c r="M697">
        <f>IF(A697="","",IF(LEFT(A697,4)="http",IFERROR(MID(A697,FIND("/",A697,FIND("//",A697)+2),2000),"/"),A697))</f>
        <v/>
      </c>
      <c r="N697">
        <f>IF(M697="","",IFERROR(LEFT(SUBSTITUTE(M697,"#","?"),FIND("?",SUBSTITUTE(M697,"#","?"))-1),M697))</f>
        <v/>
      </c>
      <c r="O697">
        <f>IF(N697="","",LOWER(IF(AND(LEN(N697)&gt;1,RIGHT(N697,1)="/"),LEFT(N697,LEN(N697)-1),N697)))</f>
        <v/>
      </c>
      <c r="P697">
        <f>IF(O697="","",IFERROR(N(INDEX($A697:$K697,1,Rules!$H$20)),0))</f>
        <v/>
      </c>
      <c r="Q697">
        <f>IF(O697="","",IFERROR(P697*N(INDEX($A697:$K697,1,Rules!$H$21)),0))</f>
        <v/>
      </c>
      <c r="R697">
        <f>IF(O697="","",IFERROR(N(INDEX($A697:$K697,1,Rules!$H$22)),0))</f>
        <v/>
      </c>
    </row>
    <row r="698">
      <c r="M698">
        <f>IF(A698="","",IF(LEFT(A698,4)="http",IFERROR(MID(A698,FIND("/",A698,FIND("//",A698)+2),2000),"/"),A698))</f>
        <v/>
      </c>
      <c r="N698">
        <f>IF(M698="","",IFERROR(LEFT(SUBSTITUTE(M698,"#","?"),FIND("?",SUBSTITUTE(M698,"#","?"))-1),M698))</f>
        <v/>
      </c>
      <c r="O698">
        <f>IF(N698="","",LOWER(IF(AND(LEN(N698)&gt;1,RIGHT(N698,1)="/"),LEFT(N698,LEN(N698)-1),N698)))</f>
        <v/>
      </c>
      <c r="P698">
        <f>IF(O698="","",IFERROR(N(INDEX($A698:$K698,1,Rules!$H$20)),0))</f>
        <v/>
      </c>
      <c r="Q698">
        <f>IF(O698="","",IFERROR(P698*N(INDEX($A698:$K698,1,Rules!$H$21)),0))</f>
        <v/>
      </c>
      <c r="R698">
        <f>IF(O698="","",IFERROR(N(INDEX($A698:$K698,1,Rules!$H$22)),0))</f>
        <v/>
      </c>
    </row>
    <row r="699">
      <c r="M699">
        <f>IF(A699="","",IF(LEFT(A699,4)="http",IFERROR(MID(A699,FIND("/",A699,FIND("//",A699)+2),2000),"/"),A699))</f>
        <v/>
      </c>
      <c r="N699">
        <f>IF(M699="","",IFERROR(LEFT(SUBSTITUTE(M699,"#","?"),FIND("?",SUBSTITUTE(M699,"#","?"))-1),M699))</f>
        <v/>
      </c>
      <c r="O699">
        <f>IF(N699="","",LOWER(IF(AND(LEN(N699)&gt;1,RIGHT(N699,1)="/"),LEFT(N699,LEN(N699)-1),N699)))</f>
        <v/>
      </c>
      <c r="P699">
        <f>IF(O699="","",IFERROR(N(INDEX($A699:$K699,1,Rules!$H$20)),0))</f>
        <v/>
      </c>
      <c r="Q699">
        <f>IF(O699="","",IFERROR(P699*N(INDEX($A699:$K699,1,Rules!$H$21)),0))</f>
        <v/>
      </c>
      <c r="R699">
        <f>IF(O699="","",IFERROR(N(INDEX($A699:$K699,1,Rules!$H$22)),0))</f>
        <v/>
      </c>
    </row>
    <row r="700">
      <c r="M700">
        <f>IF(A700="","",IF(LEFT(A700,4)="http",IFERROR(MID(A700,FIND("/",A700,FIND("//",A700)+2),2000),"/"),A700))</f>
        <v/>
      </c>
      <c r="N700">
        <f>IF(M700="","",IFERROR(LEFT(SUBSTITUTE(M700,"#","?"),FIND("?",SUBSTITUTE(M700,"#","?"))-1),M700))</f>
        <v/>
      </c>
      <c r="O700">
        <f>IF(N700="","",LOWER(IF(AND(LEN(N700)&gt;1,RIGHT(N700,1)="/"),LEFT(N700,LEN(N700)-1),N700)))</f>
        <v/>
      </c>
      <c r="P700">
        <f>IF(O700="","",IFERROR(N(INDEX($A700:$K700,1,Rules!$H$20)),0))</f>
        <v/>
      </c>
      <c r="Q700">
        <f>IF(O700="","",IFERROR(P700*N(INDEX($A700:$K700,1,Rules!$H$21)),0))</f>
        <v/>
      </c>
      <c r="R700">
        <f>IF(O700="","",IFERROR(N(INDEX($A700:$K700,1,Rules!$H$22)),0))</f>
        <v/>
      </c>
    </row>
    <row r="701">
      <c r="M701">
        <f>IF(A701="","",IF(LEFT(A701,4)="http",IFERROR(MID(A701,FIND("/",A701,FIND("//",A701)+2),2000),"/"),A701))</f>
        <v/>
      </c>
      <c r="N701">
        <f>IF(M701="","",IFERROR(LEFT(SUBSTITUTE(M701,"#","?"),FIND("?",SUBSTITUTE(M701,"#","?"))-1),M701))</f>
        <v/>
      </c>
      <c r="O701">
        <f>IF(N701="","",LOWER(IF(AND(LEN(N701)&gt;1,RIGHT(N701,1)="/"),LEFT(N701,LEN(N701)-1),N701)))</f>
        <v/>
      </c>
      <c r="P701">
        <f>IF(O701="","",IFERROR(N(INDEX($A701:$K701,1,Rules!$H$20)),0))</f>
        <v/>
      </c>
      <c r="Q701">
        <f>IF(O701="","",IFERROR(P701*N(INDEX($A701:$K701,1,Rules!$H$21)),0))</f>
        <v/>
      </c>
      <c r="R701">
        <f>IF(O701="","",IFERROR(N(INDEX($A701:$K701,1,Rules!$H$22)),0))</f>
        <v/>
      </c>
    </row>
    <row r="702">
      <c r="M702">
        <f>IF(A702="","",IF(LEFT(A702,4)="http",IFERROR(MID(A702,FIND("/",A702,FIND("//",A702)+2),2000),"/"),A702))</f>
        <v/>
      </c>
      <c r="N702">
        <f>IF(M702="","",IFERROR(LEFT(SUBSTITUTE(M702,"#","?"),FIND("?",SUBSTITUTE(M702,"#","?"))-1),M702))</f>
        <v/>
      </c>
      <c r="O702">
        <f>IF(N702="","",LOWER(IF(AND(LEN(N702)&gt;1,RIGHT(N702,1)="/"),LEFT(N702,LEN(N702)-1),N702)))</f>
        <v/>
      </c>
      <c r="P702">
        <f>IF(O702="","",IFERROR(N(INDEX($A702:$K702,1,Rules!$H$20)),0))</f>
        <v/>
      </c>
      <c r="Q702">
        <f>IF(O702="","",IFERROR(P702*N(INDEX($A702:$K702,1,Rules!$H$21)),0))</f>
        <v/>
      </c>
      <c r="R702">
        <f>IF(O702="","",IFERROR(N(INDEX($A702:$K702,1,Rules!$H$22)),0))</f>
        <v/>
      </c>
    </row>
    <row r="703">
      <c r="M703">
        <f>IF(A703="","",IF(LEFT(A703,4)="http",IFERROR(MID(A703,FIND("/",A703,FIND("//",A703)+2),2000),"/"),A703))</f>
        <v/>
      </c>
      <c r="N703">
        <f>IF(M703="","",IFERROR(LEFT(SUBSTITUTE(M703,"#","?"),FIND("?",SUBSTITUTE(M703,"#","?"))-1),M703))</f>
        <v/>
      </c>
      <c r="O703">
        <f>IF(N703="","",LOWER(IF(AND(LEN(N703)&gt;1,RIGHT(N703,1)="/"),LEFT(N703,LEN(N703)-1),N703)))</f>
        <v/>
      </c>
      <c r="P703">
        <f>IF(O703="","",IFERROR(N(INDEX($A703:$K703,1,Rules!$H$20)),0))</f>
        <v/>
      </c>
      <c r="Q703">
        <f>IF(O703="","",IFERROR(P703*N(INDEX($A703:$K703,1,Rules!$H$21)),0))</f>
        <v/>
      </c>
      <c r="R703">
        <f>IF(O703="","",IFERROR(N(INDEX($A703:$K703,1,Rules!$H$22)),0))</f>
        <v/>
      </c>
    </row>
    <row r="704">
      <c r="M704">
        <f>IF(A704="","",IF(LEFT(A704,4)="http",IFERROR(MID(A704,FIND("/",A704,FIND("//",A704)+2),2000),"/"),A704))</f>
        <v/>
      </c>
      <c r="N704">
        <f>IF(M704="","",IFERROR(LEFT(SUBSTITUTE(M704,"#","?"),FIND("?",SUBSTITUTE(M704,"#","?"))-1),M704))</f>
        <v/>
      </c>
      <c r="O704">
        <f>IF(N704="","",LOWER(IF(AND(LEN(N704)&gt;1,RIGHT(N704,1)="/"),LEFT(N704,LEN(N704)-1),N704)))</f>
        <v/>
      </c>
      <c r="P704">
        <f>IF(O704="","",IFERROR(N(INDEX($A704:$K704,1,Rules!$H$20)),0))</f>
        <v/>
      </c>
      <c r="Q704">
        <f>IF(O704="","",IFERROR(P704*N(INDEX($A704:$K704,1,Rules!$H$21)),0))</f>
        <v/>
      </c>
      <c r="R704">
        <f>IF(O704="","",IFERROR(N(INDEX($A704:$K704,1,Rules!$H$22)),0))</f>
        <v/>
      </c>
    </row>
    <row r="705">
      <c r="M705">
        <f>IF(A705="","",IF(LEFT(A705,4)="http",IFERROR(MID(A705,FIND("/",A705,FIND("//",A705)+2),2000),"/"),A705))</f>
        <v/>
      </c>
      <c r="N705">
        <f>IF(M705="","",IFERROR(LEFT(SUBSTITUTE(M705,"#","?"),FIND("?",SUBSTITUTE(M705,"#","?"))-1),M705))</f>
        <v/>
      </c>
      <c r="O705">
        <f>IF(N705="","",LOWER(IF(AND(LEN(N705)&gt;1,RIGHT(N705,1)="/"),LEFT(N705,LEN(N705)-1),N705)))</f>
        <v/>
      </c>
      <c r="P705">
        <f>IF(O705="","",IFERROR(N(INDEX($A705:$K705,1,Rules!$H$20)),0))</f>
        <v/>
      </c>
      <c r="Q705">
        <f>IF(O705="","",IFERROR(P705*N(INDEX($A705:$K705,1,Rules!$H$21)),0))</f>
        <v/>
      </c>
      <c r="R705">
        <f>IF(O705="","",IFERROR(N(INDEX($A705:$K705,1,Rules!$H$22)),0))</f>
        <v/>
      </c>
    </row>
    <row r="706">
      <c r="M706">
        <f>IF(A706="","",IF(LEFT(A706,4)="http",IFERROR(MID(A706,FIND("/",A706,FIND("//",A706)+2),2000),"/"),A706))</f>
        <v/>
      </c>
      <c r="N706">
        <f>IF(M706="","",IFERROR(LEFT(SUBSTITUTE(M706,"#","?"),FIND("?",SUBSTITUTE(M706,"#","?"))-1),M706))</f>
        <v/>
      </c>
      <c r="O706">
        <f>IF(N706="","",LOWER(IF(AND(LEN(N706)&gt;1,RIGHT(N706,1)="/"),LEFT(N706,LEN(N706)-1),N706)))</f>
        <v/>
      </c>
      <c r="P706">
        <f>IF(O706="","",IFERROR(N(INDEX($A706:$K706,1,Rules!$H$20)),0))</f>
        <v/>
      </c>
      <c r="Q706">
        <f>IF(O706="","",IFERROR(P706*N(INDEX($A706:$K706,1,Rules!$H$21)),0))</f>
        <v/>
      </c>
      <c r="R706">
        <f>IF(O706="","",IFERROR(N(INDEX($A706:$K706,1,Rules!$H$22)),0))</f>
        <v/>
      </c>
    </row>
    <row r="707">
      <c r="M707">
        <f>IF(A707="","",IF(LEFT(A707,4)="http",IFERROR(MID(A707,FIND("/",A707,FIND("//",A707)+2),2000),"/"),A707))</f>
        <v/>
      </c>
      <c r="N707">
        <f>IF(M707="","",IFERROR(LEFT(SUBSTITUTE(M707,"#","?"),FIND("?",SUBSTITUTE(M707,"#","?"))-1),M707))</f>
        <v/>
      </c>
      <c r="O707">
        <f>IF(N707="","",LOWER(IF(AND(LEN(N707)&gt;1,RIGHT(N707,1)="/"),LEFT(N707,LEN(N707)-1),N707)))</f>
        <v/>
      </c>
      <c r="P707">
        <f>IF(O707="","",IFERROR(N(INDEX($A707:$K707,1,Rules!$H$20)),0))</f>
        <v/>
      </c>
      <c r="Q707">
        <f>IF(O707="","",IFERROR(P707*N(INDEX($A707:$K707,1,Rules!$H$21)),0))</f>
        <v/>
      </c>
      <c r="R707">
        <f>IF(O707="","",IFERROR(N(INDEX($A707:$K707,1,Rules!$H$22)),0))</f>
        <v/>
      </c>
    </row>
    <row r="708">
      <c r="M708">
        <f>IF(A708="","",IF(LEFT(A708,4)="http",IFERROR(MID(A708,FIND("/",A708,FIND("//",A708)+2),2000),"/"),A708))</f>
        <v/>
      </c>
      <c r="N708">
        <f>IF(M708="","",IFERROR(LEFT(SUBSTITUTE(M708,"#","?"),FIND("?",SUBSTITUTE(M708,"#","?"))-1),M708))</f>
        <v/>
      </c>
      <c r="O708">
        <f>IF(N708="","",LOWER(IF(AND(LEN(N708)&gt;1,RIGHT(N708,1)="/"),LEFT(N708,LEN(N708)-1),N708)))</f>
        <v/>
      </c>
      <c r="P708">
        <f>IF(O708="","",IFERROR(N(INDEX($A708:$K708,1,Rules!$H$20)),0))</f>
        <v/>
      </c>
      <c r="Q708">
        <f>IF(O708="","",IFERROR(P708*N(INDEX($A708:$K708,1,Rules!$H$21)),0))</f>
        <v/>
      </c>
      <c r="R708">
        <f>IF(O708="","",IFERROR(N(INDEX($A708:$K708,1,Rules!$H$22)),0))</f>
        <v/>
      </c>
    </row>
    <row r="709">
      <c r="M709">
        <f>IF(A709="","",IF(LEFT(A709,4)="http",IFERROR(MID(A709,FIND("/",A709,FIND("//",A709)+2),2000),"/"),A709))</f>
        <v/>
      </c>
      <c r="N709">
        <f>IF(M709="","",IFERROR(LEFT(SUBSTITUTE(M709,"#","?"),FIND("?",SUBSTITUTE(M709,"#","?"))-1),M709))</f>
        <v/>
      </c>
      <c r="O709">
        <f>IF(N709="","",LOWER(IF(AND(LEN(N709)&gt;1,RIGHT(N709,1)="/"),LEFT(N709,LEN(N709)-1),N709)))</f>
        <v/>
      </c>
      <c r="P709">
        <f>IF(O709="","",IFERROR(N(INDEX($A709:$K709,1,Rules!$H$20)),0))</f>
        <v/>
      </c>
      <c r="Q709">
        <f>IF(O709="","",IFERROR(P709*N(INDEX($A709:$K709,1,Rules!$H$21)),0))</f>
        <v/>
      </c>
      <c r="R709">
        <f>IF(O709="","",IFERROR(N(INDEX($A709:$K709,1,Rules!$H$22)),0))</f>
        <v/>
      </c>
    </row>
    <row r="710">
      <c r="M710">
        <f>IF(A710="","",IF(LEFT(A710,4)="http",IFERROR(MID(A710,FIND("/",A710,FIND("//",A710)+2),2000),"/"),A710))</f>
        <v/>
      </c>
      <c r="N710">
        <f>IF(M710="","",IFERROR(LEFT(SUBSTITUTE(M710,"#","?"),FIND("?",SUBSTITUTE(M710,"#","?"))-1),M710))</f>
        <v/>
      </c>
      <c r="O710">
        <f>IF(N710="","",LOWER(IF(AND(LEN(N710)&gt;1,RIGHT(N710,1)="/"),LEFT(N710,LEN(N710)-1),N710)))</f>
        <v/>
      </c>
      <c r="P710">
        <f>IF(O710="","",IFERROR(N(INDEX($A710:$K710,1,Rules!$H$20)),0))</f>
        <v/>
      </c>
      <c r="Q710">
        <f>IF(O710="","",IFERROR(P710*N(INDEX($A710:$K710,1,Rules!$H$21)),0))</f>
        <v/>
      </c>
      <c r="R710">
        <f>IF(O710="","",IFERROR(N(INDEX($A710:$K710,1,Rules!$H$22)),0))</f>
        <v/>
      </c>
    </row>
    <row r="711">
      <c r="M711">
        <f>IF(A711="","",IF(LEFT(A711,4)="http",IFERROR(MID(A711,FIND("/",A711,FIND("//",A711)+2),2000),"/"),A711))</f>
        <v/>
      </c>
      <c r="N711">
        <f>IF(M711="","",IFERROR(LEFT(SUBSTITUTE(M711,"#","?"),FIND("?",SUBSTITUTE(M711,"#","?"))-1),M711))</f>
        <v/>
      </c>
      <c r="O711">
        <f>IF(N711="","",LOWER(IF(AND(LEN(N711)&gt;1,RIGHT(N711,1)="/"),LEFT(N711,LEN(N711)-1),N711)))</f>
        <v/>
      </c>
      <c r="P711">
        <f>IF(O711="","",IFERROR(N(INDEX($A711:$K711,1,Rules!$H$20)),0))</f>
        <v/>
      </c>
      <c r="Q711">
        <f>IF(O711="","",IFERROR(P711*N(INDEX($A711:$K711,1,Rules!$H$21)),0))</f>
        <v/>
      </c>
      <c r="R711">
        <f>IF(O711="","",IFERROR(N(INDEX($A711:$K711,1,Rules!$H$22)),0))</f>
        <v/>
      </c>
    </row>
    <row r="712">
      <c r="M712">
        <f>IF(A712="","",IF(LEFT(A712,4)="http",IFERROR(MID(A712,FIND("/",A712,FIND("//",A712)+2),2000),"/"),A712))</f>
        <v/>
      </c>
      <c r="N712">
        <f>IF(M712="","",IFERROR(LEFT(SUBSTITUTE(M712,"#","?"),FIND("?",SUBSTITUTE(M712,"#","?"))-1),M712))</f>
        <v/>
      </c>
      <c r="O712">
        <f>IF(N712="","",LOWER(IF(AND(LEN(N712)&gt;1,RIGHT(N712,1)="/"),LEFT(N712,LEN(N712)-1),N712)))</f>
        <v/>
      </c>
      <c r="P712">
        <f>IF(O712="","",IFERROR(N(INDEX($A712:$K712,1,Rules!$H$20)),0))</f>
        <v/>
      </c>
      <c r="Q712">
        <f>IF(O712="","",IFERROR(P712*N(INDEX($A712:$K712,1,Rules!$H$21)),0))</f>
        <v/>
      </c>
      <c r="R712">
        <f>IF(O712="","",IFERROR(N(INDEX($A712:$K712,1,Rules!$H$22)),0))</f>
        <v/>
      </c>
    </row>
    <row r="713">
      <c r="M713">
        <f>IF(A713="","",IF(LEFT(A713,4)="http",IFERROR(MID(A713,FIND("/",A713,FIND("//",A713)+2),2000),"/"),A713))</f>
        <v/>
      </c>
      <c r="N713">
        <f>IF(M713="","",IFERROR(LEFT(SUBSTITUTE(M713,"#","?"),FIND("?",SUBSTITUTE(M713,"#","?"))-1),M713))</f>
        <v/>
      </c>
      <c r="O713">
        <f>IF(N713="","",LOWER(IF(AND(LEN(N713)&gt;1,RIGHT(N713,1)="/"),LEFT(N713,LEN(N713)-1),N713)))</f>
        <v/>
      </c>
      <c r="P713">
        <f>IF(O713="","",IFERROR(N(INDEX($A713:$K713,1,Rules!$H$20)),0))</f>
        <v/>
      </c>
      <c r="Q713">
        <f>IF(O713="","",IFERROR(P713*N(INDEX($A713:$K713,1,Rules!$H$21)),0))</f>
        <v/>
      </c>
      <c r="R713">
        <f>IF(O713="","",IFERROR(N(INDEX($A713:$K713,1,Rules!$H$22)),0))</f>
        <v/>
      </c>
    </row>
    <row r="714">
      <c r="M714">
        <f>IF(A714="","",IF(LEFT(A714,4)="http",IFERROR(MID(A714,FIND("/",A714,FIND("//",A714)+2),2000),"/"),A714))</f>
        <v/>
      </c>
      <c r="N714">
        <f>IF(M714="","",IFERROR(LEFT(SUBSTITUTE(M714,"#","?"),FIND("?",SUBSTITUTE(M714,"#","?"))-1),M714))</f>
        <v/>
      </c>
      <c r="O714">
        <f>IF(N714="","",LOWER(IF(AND(LEN(N714)&gt;1,RIGHT(N714,1)="/"),LEFT(N714,LEN(N714)-1),N714)))</f>
        <v/>
      </c>
      <c r="P714">
        <f>IF(O714="","",IFERROR(N(INDEX($A714:$K714,1,Rules!$H$20)),0))</f>
        <v/>
      </c>
      <c r="Q714">
        <f>IF(O714="","",IFERROR(P714*N(INDEX($A714:$K714,1,Rules!$H$21)),0))</f>
        <v/>
      </c>
      <c r="R714">
        <f>IF(O714="","",IFERROR(N(INDEX($A714:$K714,1,Rules!$H$22)),0))</f>
        <v/>
      </c>
    </row>
    <row r="715">
      <c r="M715">
        <f>IF(A715="","",IF(LEFT(A715,4)="http",IFERROR(MID(A715,FIND("/",A715,FIND("//",A715)+2),2000),"/"),A715))</f>
        <v/>
      </c>
      <c r="N715">
        <f>IF(M715="","",IFERROR(LEFT(SUBSTITUTE(M715,"#","?"),FIND("?",SUBSTITUTE(M715,"#","?"))-1),M715))</f>
        <v/>
      </c>
      <c r="O715">
        <f>IF(N715="","",LOWER(IF(AND(LEN(N715)&gt;1,RIGHT(N715,1)="/"),LEFT(N715,LEN(N715)-1),N715)))</f>
        <v/>
      </c>
      <c r="P715">
        <f>IF(O715="","",IFERROR(N(INDEX($A715:$K715,1,Rules!$H$20)),0))</f>
        <v/>
      </c>
      <c r="Q715">
        <f>IF(O715="","",IFERROR(P715*N(INDEX($A715:$K715,1,Rules!$H$21)),0))</f>
        <v/>
      </c>
      <c r="R715">
        <f>IF(O715="","",IFERROR(N(INDEX($A715:$K715,1,Rules!$H$22)),0))</f>
        <v/>
      </c>
    </row>
    <row r="716">
      <c r="M716">
        <f>IF(A716="","",IF(LEFT(A716,4)="http",IFERROR(MID(A716,FIND("/",A716,FIND("//",A716)+2),2000),"/"),A716))</f>
        <v/>
      </c>
      <c r="N716">
        <f>IF(M716="","",IFERROR(LEFT(SUBSTITUTE(M716,"#","?"),FIND("?",SUBSTITUTE(M716,"#","?"))-1),M716))</f>
        <v/>
      </c>
      <c r="O716">
        <f>IF(N716="","",LOWER(IF(AND(LEN(N716)&gt;1,RIGHT(N716,1)="/"),LEFT(N716,LEN(N716)-1),N716)))</f>
        <v/>
      </c>
      <c r="P716">
        <f>IF(O716="","",IFERROR(N(INDEX($A716:$K716,1,Rules!$H$20)),0))</f>
        <v/>
      </c>
      <c r="Q716">
        <f>IF(O716="","",IFERROR(P716*N(INDEX($A716:$K716,1,Rules!$H$21)),0))</f>
        <v/>
      </c>
      <c r="R716">
        <f>IF(O716="","",IFERROR(N(INDEX($A716:$K716,1,Rules!$H$22)),0))</f>
        <v/>
      </c>
    </row>
    <row r="717">
      <c r="M717">
        <f>IF(A717="","",IF(LEFT(A717,4)="http",IFERROR(MID(A717,FIND("/",A717,FIND("//",A717)+2),2000),"/"),A717))</f>
        <v/>
      </c>
      <c r="N717">
        <f>IF(M717="","",IFERROR(LEFT(SUBSTITUTE(M717,"#","?"),FIND("?",SUBSTITUTE(M717,"#","?"))-1),M717))</f>
        <v/>
      </c>
      <c r="O717">
        <f>IF(N717="","",LOWER(IF(AND(LEN(N717)&gt;1,RIGHT(N717,1)="/"),LEFT(N717,LEN(N717)-1),N717)))</f>
        <v/>
      </c>
      <c r="P717">
        <f>IF(O717="","",IFERROR(N(INDEX($A717:$K717,1,Rules!$H$20)),0))</f>
        <v/>
      </c>
      <c r="Q717">
        <f>IF(O717="","",IFERROR(P717*N(INDEX($A717:$K717,1,Rules!$H$21)),0))</f>
        <v/>
      </c>
      <c r="R717">
        <f>IF(O717="","",IFERROR(N(INDEX($A717:$K717,1,Rules!$H$22)),0))</f>
        <v/>
      </c>
    </row>
    <row r="718">
      <c r="M718">
        <f>IF(A718="","",IF(LEFT(A718,4)="http",IFERROR(MID(A718,FIND("/",A718,FIND("//",A718)+2),2000),"/"),A718))</f>
        <v/>
      </c>
      <c r="N718">
        <f>IF(M718="","",IFERROR(LEFT(SUBSTITUTE(M718,"#","?"),FIND("?",SUBSTITUTE(M718,"#","?"))-1),M718))</f>
        <v/>
      </c>
      <c r="O718">
        <f>IF(N718="","",LOWER(IF(AND(LEN(N718)&gt;1,RIGHT(N718,1)="/"),LEFT(N718,LEN(N718)-1),N718)))</f>
        <v/>
      </c>
      <c r="P718">
        <f>IF(O718="","",IFERROR(N(INDEX($A718:$K718,1,Rules!$H$20)),0))</f>
        <v/>
      </c>
      <c r="Q718">
        <f>IF(O718="","",IFERROR(P718*N(INDEX($A718:$K718,1,Rules!$H$21)),0))</f>
        <v/>
      </c>
      <c r="R718">
        <f>IF(O718="","",IFERROR(N(INDEX($A718:$K718,1,Rules!$H$22)),0))</f>
        <v/>
      </c>
    </row>
    <row r="719">
      <c r="M719">
        <f>IF(A719="","",IF(LEFT(A719,4)="http",IFERROR(MID(A719,FIND("/",A719,FIND("//",A719)+2),2000),"/"),A719))</f>
        <v/>
      </c>
      <c r="N719">
        <f>IF(M719="","",IFERROR(LEFT(SUBSTITUTE(M719,"#","?"),FIND("?",SUBSTITUTE(M719,"#","?"))-1),M719))</f>
        <v/>
      </c>
      <c r="O719">
        <f>IF(N719="","",LOWER(IF(AND(LEN(N719)&gt;1,RIGHT(N719,1)="/"),LEFT(N719,LEN(N719)-1),N719)))</f>
        <v/>
      </c>
      <c r="P719">
        <f>IF(O719="","",IFERROR(N(INDEX($A719:$K719,1,Rules!$H$20)),0))</f>
        <v/>
      </c>
      <c r="Q719">
        <f>IF(O719="","",IFERROR(P719*N(INDEX($A719:$K719,1,Rules!$H$21)),0))</f>
        <v/>
      </c>
      <c r="R719">
        <f>IF(O719="","",IFERROR(N(INDEX($A719:$K719,1,Rules!$H$22)),0))</f>
        <v/>
      </c>
    </row>
    <row r="720">
      <c r="M720">
        <f>IF(A720="","",IF(LEFT(A720,4)="http",IFERROR(MID(A720,FIND("/",A720,FIND("//",A720)+2),2000),"/"),A720))</f>
        <v/>
      </c>
      <c r="N720">
        <f>IF(M720="","",IFERROR(LEFT(SUBSTITUTE(M720,"#","?"),FIND("?",SUBSTITUTE(M720,"#","?"))-1),M720))</f>
        <v/>
      </c>
      <c r="O720">
        <f>IF(N720="","",LOWER(IF(AND(LEN(N720)&gt;1,RIGHT(N720,1)="/"),LEFT(N720,LEN(N720)-1),N720)))</f>
        <v/>
      </c>
      <c r="P720">
        <f>IF(O720="","",IFERROR(N(INDEX($A720:$K720,1,Rules!$H$20)),0))</f>
        <v/>
      </c>
      <c r="Q720">
        <f>IF(O720="","",IFERROR(P720*N(INDEX($A720:$K720,1,Rules!$H$21)),0))</f>
        <v/>
      </c>
      <c r="R720">
        <f>IF(O720="","",IFERROR(N(INDEX($A720:$K720,1,Rules!$H$22)),0))</f>
        <v/>
      </c>
    </row>
    <row r="721">
      <c r="M721">
        <f>IF(A721="","",IF(LEFT(A721,4)="http",IFERROR(MID(A721,FIND("/",A721,FIND("//",A721)+2),2000),"/"),A721))</f>
        <v/>
      </c>
      <c r="N721">
        <f>IF(M721="","",IFERROR(LEFT(SUBSTITUTE(M721,"#","?"),FIND("?",SUBSTITUTE(M721,"#","?"))-1),M721))</f>
        <v/>
      </c>
      <c r="O721">
        <f>IF(N721="","",LOWER(IF(AND(LEN(N721)&gt;1,RIGHT(N721,1)="/"),LEFT(N721,LEN(N721)-1),N721)))</f>
        <v/>
      </c>
      <c r="P721">
        <f>IF(O721="","",IFERROR(N(INDEX($A721:$K721,1,Rules!$H$20)),0))</f>
        <v/>
      </c>
      <c r="Q721">
        <f>IF(O721="","",IFERROR(P721*N(INDEX($A721:$K721,1,Rules!$H$21)),0))</f>
        <v/>
      </c>
      <c r="R721">
        <f>IF(O721="","",IFERROR(N(INDEX($A721:$K721,1,Rules!$H$22)),0))</f>
        <v/>
      </c>
    </row>
    <row r="722">
      <c r="M722">
        <f>IF(A722="","",IF(LEFT(A722,4)="http",IFERROR(MID(A722,FIND("/",A722,FIND("//",A722)+2),2000),"/"),A722))</f>
        <v/>
      </c>
      <c r="N722">
        <f>IF(M722="","",IFERROR(LEFT(SUBSTITUTE(M722,"#","?"),FIND("?",SUBSTITUTE(M722,"#","?"))-1),M722))</f>
        <v/>
      </c>
      <c r="O722">
        <f>IF(N722="","",LOWER(IF(AND(LEN(N722)&gt;1,RIGHT(N722,1)="/"),LEFT(N722,LEN(N722)-1),N722)))</f>
        <v/>
      </c>
      <c r="P722">
        <f>IF(O722="","",IFERROR(N(INDEX($A722:$K722,1,Rules!$H$20)),0))</f>
        <v/>
      </c>
      <c r="Q722">
        <f>IF(O722="","",IFERROR(P722*N(INDEX($A722:$K722,1,Rules!$H$21)),0))</f>
        <v/>
      </c>
      <c r="R722">
        <f>IF(O722="","",IFERROR(N(INDEX($A722:$K722,1,Rules!$H$22)),0))</f>
        <v/>
      </c>
    </row>
    <row r="723">
      <c r="M723">
        <f>IF(A723="","",IF(LEFT(A723,4)="http",IFERROR(MID(A723,FIND("/",A723,FIND("//",A723)+2),2000),"/"),A723))</f>
        <v/>
      </c>
      <c r="N723">
        <f>IF(M723="","",IFERROR(LEFT(SUBSTITUTE(M723,"#","?"),FIND("?",SUBSTITUTE(M723,"#","?"))-1),M723))</f>
        <v/>
      </c>
      <c r="O723">
        <f>IF(N723="","",LOWER(IF(AND(LEN(N723)&gt;1,RIGHT(N723,1)="/"),LEFT(N723,LEN(N723)-1),N723)))</f>
        <v/>
      </c>
      <c r="P723">
        <f>IF(O723="","",IFERROR(N(INDEX($A723:$K723,1,Rules!$H$20)),0))</f>
        <v/>
      </c>
      <c r="Q723">
        <f>IF(O723="","",IFERROR(P723*N(INDEX($A723:$K723,1,Rules!$H$21)),0))</f>
        <v/>
      </c>
      <c r="R723">
        <f>IF(O723="","",IFERROR(N(INDEX($A723:$K723,1,Rules!$H$22)),0))</f>
        <v/>
      </c>
    </row>
    <row r="724">
      <c r="M724">
        <f>IF(A724="","",IF(LEFT(A724,4)="http",IFERROR(MID(A724,FIND("/",A724,FIND("//",A724)+2),2000),"/"),A724))</f>
        <v/>
      </c>
      <c r="N724">
        <f>IF(M724="","",IFERROR(LEFT(SUBSTITUTE(M724,"#","?"),FIND("?",SUBSTITUTE(M724,"#","?"))-1),M724))</f>
        <v/>
      </c>
      <c r="O724">
        <f>IF(N724="","",LOWER(IF(AND(LEN(N724)&gt;1,RIGHT(N724,1)="/"),LEFT(N724,LEN(N724)-1),N724)))</f>
        <v/>
      </c>
      <c r="P724">
        <f>IF(O724="","",IFERROR(N(INDEX($A724:$K724,1,Rules!$H$20)),0))</f>
        <v/>
      </c>
      <c r="Q724">
        <f>IF(O724="","",IFERROR(P724*N(INDEX($A724:$K724,1,Rules!$H$21)),0))</f>
        <v/>
      </c>
      <c r="R724">
        <f>IF(O724="","",IFERROR(N(INDEX($A724:$K724,1,Rules!$H$22)),0))</f>
        <v/>
      </c>
    </row>
    <row r="725">
      <c r="M725">
        <f>IF(A725="","",IF(LEFT(A725,4)="http",IFERROR(MID(A725,FIND("/",A725,FIND("//",A725)+2),2000),"/"),A725))</f>
        <v/>
      </c>
      <c r="N725">
        <f>IF(M725="","",IFERROR(LEFT(SUBSTITUTE(M725,"#","?"),FIND("?",SUBSTITUTE(M725,"#","?"))-1),M725))</f>
        <v/>
      </c>
      <c r="O725">
        <f>IF(N725="","",LOWER(IF(AND(LEN(N725)&gt;1,RIGHT(N725,1)="/"),LEFT(N725,LEN(N725)-1),N725)))</f>
        <v/>
      </c>
      <c r="P725">
        <f>IF(O725="","",IFERROR(N(INDEX($A725:$K725,1,Rules!$H$20)),0))</f>
        <v/>
      </c>
      <c r="Q725">
        <f>IF(O725="","",IFERROR(P725*N(INDEX($A725:$K725,1,Rules!$H$21)),0))</f>
        <v/>
      </c>
      <c r="R725">
        <f>IF(O725="","",IFERROR(N(INDEX($A725:$K725,1,Rules!$H$22)),0))</f>
        <v/>
      </c>
    </row>
    <row r="726">
      <c r="M726">
        <f>IF(A726="","",IF(LEFT(A726,4)="http",IFERROR(MID(A726,FIND("/",A726,FIND("//",A726)+2),2000),"/"),A726))</f>
        <v/>
      </c>
      <c r="N726">
        <f>IF(M726="","",IFERROR(LEFT(SUBSTITUTE(M726,"#","?"),FIND("?",SUBSTITUTE(M726,"#","?"))-1),M726))</f>
        <v/>
      </c>
      <c r="O726">
        <f>IF(N726="","",LOWER(IF(AND(LEN(N726)&gt;1,RIGHT(N726,1)="/"),LEFT(N726,LEN(N726)-1),N726)))</f>
        <v/>
      </c>
      <c r="P726">
        <f>IF(O726="","",IFERROR(N(INDEX($A726:$K726,1,Rules!$H$20)),0))</f>
        <v/>
      </c>
      <c r="Q726">
        <f>IF(O726="","",IFERROR(P726*N(INDEX($A726:$K726,1,Rules!$H$21)),0))</f>
        <v/>
      </c>
      <c r="R726">
        <f>IF(O726="","",IFERROR(N(INDEX($A726:$K726,1,Rules!$H$22)),0))</f>
        <v/>
      </c>
    </row>
    <row r="727">
      <c r="M727">
        <f>IF(A727="","",IF(LEFT(A727,4)="http",IFERROR(MID(A727,FIND("/",A727,FIND("//",A727)+2),2000),"/"),A727))</f>
        <v/>
      </c>
      <c r="N727">
        <f>IF(M727="","",IFERROR(LEFT(SUBSTITUTE(M727,"#","?"),FIND("?",SUBSTITUTE(M727,"#","?"))-1),M727))</f>
        <v/>
      </c>
      <c r="O727">
        <f>IF(N727="","",LOWER(IF(AND(LEN(N727)&gt;1,RIGHT(N727,1)="/"),LEFT(N727,LEN(N727)-1),N727)))</f>
        <v/>
      </c>
      <c r="P727">
        <f>IF(O727="","",IFERROR(N(INDEX($A727:$K727,1,Rules!$H$20)),0))</f>
        <v/>
      </c>
      <c r="Q727">
        <f>IF(O727="","",IFERROR(P727*N(INDEX($A727:$K727,1,Rules!$H$21)),0))</f>
        <v/>
      </c>
      <c r="R727">
        <f>IF(O727="","",IFERROR(N(INDEX($A727:$K727,1,Rules!$H$22)),0))</f>
        <v/>
      </c>
    </row>
    <row r="728">
      <c r="M728">
        <f>IF(A728="","",IF(LEFT(A728,4)="http",IFERROR(MID(A728,FIND("/",A728,FIND("//",A728)+2),2000),"/"),A728))</f>
        <v/>
      </c>
      <c r="N728">
        <f>IF(M728="","",IFERROR(LEFT(SUBSTITUTE(M728,"#","?"),FIND("?",SUBSTITUTE(M728,"#","?"))-1),M728))</f>
        <v/>
      </c>
      <c r="O728">
        <f>IF(N728="","",LOWER(IF(AND(LEN(N728)&gt;1,RIGHT(N728,1)="/"),LEFT(N728,LEN(N728)-1),N728)))</f>
        <v/>
      </c>
      <c r="P728">
        <f>IF(O728="","",IFERROR(N(INDEX($A728:$K728,1,Rules!$H$20)),0))</f>
        <v/>
      </c>
      <c r="Q728">
        <f>IF(O728="","",IFERROR(P728*N(INDEX($A728:$K728,1,Rules!$H$21)),0))</f>
        <v/>
      </c>
      <c r="R728">
        <f>IF(O728="","",IFERROR(N(INDEX($A728:$K728,1,Rules!$H$22)),0))</f>
        <v/>
      </c>
    </row>
    <row r="729">
      <c r="M729">
        <f>IF(A729="","",IF(LEFT(A729,4)="http",IFERROR(MID(A729,FIND("/",A729,FIND("//",A729)+2),2000),"/"),A729))</f>
        <v/>
      </c>
      <c r="N729">
        <f>IF(M729="","",IFERROR(LEFT(SUBSTITUTE(M729,"#","?"),FIND("?",SUBSTITUTE(M729,"#","?"))-1),M729))</f>
        <v/>
      </c>
      <c r="O729">
        <f>IF(N729="","",LOWER(IF(AND(LEN(N729)&gt;1,RIGHT(N729,1)="/"),LEFT(N729,LEN(N729)-1),N729)))</f>
        <v/>
      </c>
      <c r="P729">
        <f>IF(O729="","",IFERROR(N(INDEX($A729:$K729,1,Rules!$H$20)),0))</f>
        <v/>
      </c>
      <c r="Q729">
        <f>IF(O729="","",IFERROR(P729*N(INDEX($A729:$K729,1,Rules!$H$21)),0))</f>
        <v/>
      </c>
      <c r="R729">
        <f>IF(O729="","",IFERROR(N(INDEX($A729:$K729,1,Rules!$H$22)),0))</f>
        <v/>
      </c>
    </row>
    <row r="730">
      <c r="M730">
        <f>IF(A730="","",IF(LEFT(A730,4)="http",IFERROR(MID(A730,FIND("/",A730,FIND("//",A730)+2),2000),"/"),A730))</f>
        <v/>
      </c>
      <c r="N730">
        <f>IF(M730="","",IFERROR(LEFT(SUBSTITUTE(M730,"#","?"),FIND("?",SUBSTITUTE(M730,"#","?"))-1),M730))</f>
        <v/>
      </c>
      <c r="O730">
        <f>IF(N730="","",LOWER(IF(AND(LEN(N730)&gt;1,RIGHT(N730,1)="/"),LEFT(N730,LEN(N730)-1),N730)))</f>
        <v/>
      </c>
      <c r="P730">
        <f>IF(O730="","",IFERROR(N(INDEX($A730:$K730,1,Rules!$H$20)),0))</f>
        <v/>
      </c>
      <c r="Q730">
        <f>IF(O730="","",IFERROR(P730*N(INDEX($A730:$K730,1,Rules!$H$21)),0))</f>
        <v/>
      </c>
      <c r="R730">
        <f>IF(O730="","",IFERROR(N(INDEX($A730:$K730,1,Rules!$H$22)),0))</f>
        <v/>
      </c>
    </row>
    <row r="731">
      <c r="M731">
        <f>IF(A731="","",IF(LEFT(A731,4)="http",IFERROR(MID(A731,FIND("/",A731,FIND("//",A731)+2),2000),"/"),A731))</f>
        <v/>
      </c>
      <c r="N731">
        <f>IF(M731="","",IFERROR(LEFT(SUBSTITUTE(M731,"#","?"),FIND("?",SUBSTITUTE(M731,"#","?"))-1),M731))</f>
        <v/>
      </c>
      <c r="O731">
        <f>IF(N731="","",LOWER(IF(AND(LEN(N731)&gt;1,RIGHT(N731,1)="/"),LEFT(N731,LEN(N731)-1),N731)))</f>
        <v/>
      </c>
      <c r="P731">
        <f>IF(O731="","",IFERROR(N(INDEX($A731:$K731,1,Rules!$H$20)),0))</f>
        <v/>
      </c>
      <c r="Q731">
        <f>IF(O731="","",IFERROR(P731*N(INDEX($A731:$K731,1,Rules!$H$21)),0))</f>
        <v/>
      </c>
      <c r="R731">
        <f>IF(O731="","",IFERROR(N(INDEX($A731:$K731,1,Rules!$H$22)),0))</f>
        <v/>
      </c>
    </row>
    <row r="732">
      <c r="M732">
        <f>IF(A732="","",IF(LEFT(A732,4)="http",IFERROR(MID(A732,FIND("/",A732,FIND("//",A732)+2),2000),"/"),A732))</f>
        <v/>
      </c>
      <c r="N732">
        <f>IF(M732="","",IFERROR(LEFT(SUBSTITUTE(M732,"#","?"),FIND("?",SUBSTITUTE(M732,"#","?"))-1),M732))</f>
        <v/>
      </c>
      <c r="O732">
        <f>IF(N732="","",LOWER(IF(AND(LEN(N732)&gt;1,RIGHT(N732,1)="/"),LEFT(N732,LEN(N732)-1),N732)))</f>
        <v/>
      </c>
      <c r="P732">
        <f>IF(O732="","",IFERROR(N(INDEX($A732:$K732,1,Rules!$H$20)),0))</f>
        <v/>
      </c>
      <c r="Q732">
        <f>IF(O732="","",IFERROR(P732*N(INDEX($A732:$K732,1,Rules!$H$21)),0))</f>
        <v/>
      </c>
      <c r="R732">
        <f>IF(O732="","",IFERROR(N(INDEX($A732:$K732,1,Rules!$H$22)),0))</f>
        <v/>
      </c>
    </row>
    <row r="733">
      <c r="M733">
        <f>IF(A733="","",IF(LEFT(A733,4)="http",IFERROR(MID(A733,FIND("/",A733,FIND("//",A733)+2),2000),"/"),A733))</f>
        <v/>
      </c>
      <c r="N733">
        <f>IF(M733="","",IFERROR(LEFT(SUBSTITUTE(M733,"#","?"),FIND("?",SUBSTITUTE(M733,"#","?"))-1),M733))</f>
        <v/>
      </c>
      <c r="O733">
        <f>IF(N733="","",LOWER(IF(AND(LEN(N733)&gt;1,RIGHT(N733,1)="/"),LEFT(N733,LEN(N733)-1),N733)))</f>
        <v/>
      </c>
      <c r="P733">
        <f>IF(O733="","",IFERROR(N(INDEX($A733:$K733,1,Rules!$H$20)),0))</f>
        <v/>
      </c>
      <c r="Q733">
        <f>IF(O733="","",IFERROR(P733*N(INDEX($A733:$K733,1,Rules!$H$21)),0))</f>
        <v/>
      </c>
      <c r="R733">
        <f>IF(O733="","",IFERROR(N(INDEX($A733:$K733,1,Rules!$H$22)),0))</f>
        <v/>
      </c>
    </row>
    <row r="734">
      <c r="M734">
        <f>IF(A734="","",IF(LEFT(A734,4)="http",IFERROR(MID(A734,FIND("/",A734,FIND("//",A734)+2),2000),"/"),A734))</f>
        <v/>
      </c>
      <c r="N734">
        <f>IF(M734="","",IFERROR(LEFT(SUBSTITUTE(M734,"#","?"),FIND("?",SUBSTITUTE(M734,"#","?"))-1),M734))</f>
        <v/>
      </c>
      <c r="O734">
        <f>IF(N734="","",LOWER(IF(AND(LEN(N734)&gt;1,RIGHT(N734,1)="/"),LEFT(N734,LEN(N734)-1),N734)))</f>
        <v/>
      </c>
      <c r="P734">
        <f>IF(O734="","",IFERROR(N(INDEX($A734:$K734,1,Rules!$H$20)),0))</f>
        <v/>
      </c>
      <c r="Q734">
        <f>IF(O734="","",IFERROR(P734*N(INDEX($A734:$K734,1,Rules!$H$21)),0))</f>
        <v/>
      </c>
      <c r="R734">
        <f>IF(O734="","",IFERROR(N(INDEX($A734:$K734,1,Rules!$H$22)),0))</f>
        <v/>
      </c>
    </row>
    <row r="735">
      <c r="M735">
        <f>IF(A735="","",IF(LEFT(A735,4)="http",IFERROR(MID(A735,FIND("/",A735,FIND("//",A735)+2),2000),"/"),A735))</f>
        <v/>
      </c>
      <c r="N735">
        <f>IF(M735="","",IFERROR(LEFT(SUBSTITUTE(M735,"#","?"),FIND("?",SUBSTITUTE(M735,"#","?"))-1),M735))</f>
        <v/>
      </c>
      <c r="O735">
        <f>IF(N735="","",LOWER(IF(AND(LEN(N735)&gt;1,RIGHT(N735,1)="/"),LEFT(N735,LEN(N735)-1),N735)))</f>
        <v/>
      </c>
      <c r="P735">
        <f>IF(O735="","",IFERROR(N(INDEX($A735:$K735,1,Rules!$H$20)),0))</f>
        <v/>
      </c>
      <c r="Q735">
        <f>IF(O735="","",IFERROR(P735*N(INDEX($A735:$K735,1,Rules!$H$21)),0))</f>
        <v/>
      </c>
      <c r="R735">
        <f>IF(O735="","",IFERROR(N(INDEX($A735:$K735,1,Rules!$H$22)),0))</f>
        <v/>
      </c>
    </row>
    <row r="736">
      <c r="M736">
        <f>IF(A736="","",IF(LEFT(A736,4)="http",IFERROR(MID(A736,FIND("/",A736,FIND("//",A736)+2),2000),"/"),A736))</f>
        <v/>
      </c>
      <c r="N736">
        <f>IF(M736="","",IFERROR(LEFT(SUBSTITUTE(M736,"#","?"),FIND("?",SUBSTITUTE(M736,"#","?"))-1),M736))</f>
        <v/>
      </c>
      <c r="O736">
        <f>IF(N736="","",LOWER(IF(AND(LEN(N736)&gt;1,RIGHT(N736,1)="/"),LEFT(N736,LEN(N736)-1),N736)))</f>
        <v/>
      </c>
      <c r="P736">
        <f>IF(O736="","",IFERROR(N(INDEX($A736:$K736,1,Rules!$H$20)),0))</f>
        <v/>
      </c>
      <c r="Q736">
        <f>IF(O736="","",IFERROR(P736*N(INDEX($A736:$K736,1,Rules!$H$21)),0))</f>
        <v/>
      </c>
      <c r="R736">
        <f>IF(O736="","",IFERROR(N(INDEX($A736:$K736,1,Rules!$H$22)),0))</f>
        <v/>
      </c>
    </row>
    <row r="737">
      <c r="M737">
        <f>IF(A737="","",IF(LEFT(A737,4)="http",IFERROR(MID(A737,FIND("/",A737,FIND("//",A737)+2),2000),"/"),A737))</f>
        <v/>
      </c>
      <c r="N737">
        <f>IF(M737="","",IFERROR(LEFT(SUBSTITUTE(M737,"#","?"),FIND("?",SUBSTITUTE(M737,"#","?"))-1),M737))</f>
        <v/>
      </c>
      <c r="O737">
        <f>IF(N737="","",LOWER(IF(AND(LEN(N737)&gt;1,RIGHT(N737,1)="/"),LEFT(N737,LEN(N737)-1),N737)))</f>
        <v/>
      </c>
      <c r="P737">
        <f>IF(O737="","",IFERROR(N(INDEX($A737:$K737,1,Rules!$H$20)),0))</f>
        <v/>
      </c>
      <c r="Q737">
        <f>IF(O737="","",IFERROR(P737*N(INDEX($A737:$K737,1,Rules!$H$21)),0))</f>
        <v/>
      </c>
      <c r="R737">
        <f>IF(O737="","",IFERROR(N(INDEX($A737:$K737,1,Rules!$H$22)),0))</f>
        <v/>
      </c>
    </row>
    <row r="738">
      <c r="M738">
        <f>IF(A738="","",IF(LEFT(A738,4)="http",IFERROR(MID(A738,FIND("/",A738,FIND("//",A738)+2),2000),"/"),A738))</f>
        <v/>
      </c>
      <c r="N738">
        <f>IF(M738="","",IFERROR(LEFT(SUBSTITUTE(M738,"#","?"),FIND("?",SUBSTITUTE(M738,"#","?"))-1),M738))</f>
        <v/>
      </c>
      <c r="O738">
        <f>IF(N738="","",LOWER(IF(AND(LEN(N738)&gt;1,RIGHT(N738,1)="/"),LEFT(N738,LEN(N738)-1),N738)))</f>
        <v/>
      </c>
      <c r="P738">
        <f>IF(O738="","",IFERROR(N(INDEX($A738:$K738,1,Rules!$H$20)),0))</f>
        <v/>
      </c>
      <c r="Q738">
        <f>IF(O738="","",IFERROR(P738*N(INDEX($A738:$K738,1,Rules!$H$21)),0))</f>
        <v/>
      </c>
      <c r="R738">
        <f>IF(O738="","",IFERROR(N(INDEX($A738:$K738,1,Rules!$H$22)),0))</f>
        <v/>
      </c>
    </row>
    <row r="739">
      <c r="M739">
        <f>IF(A739="","",IF(LEFT(A739,4)="http",IFERROR(MID(A739,FIND("/",A739,FIND("//",A739)+2),2000),"/"),A739))</f>
        <v/>
      </c>
      <c r="N739">
        <f>IF(M739="","",IFERROR(LEFT(SUBSTITUTE(M739,"#","?"),FIND("?",SUBSTITUTE(M739,"#","?"))-1),M739))</f>
        <v/>
      </c>
      <c r="O739">
        <f>IF(N739="","",LOWER(IF(AND(LEN(N739)&gt;1,RIGHT(N739,1)="/"),LEFT(N739,LEN(N739)-1),N739)))</f>
        <v/>
      </c>
      <c r="P739">
        <f>IF(O739="","",IFERROR(N(INDEX($A739:$K739,1,Rules!$H$20)),0))</f>
        <v/>
      </c>
      <c r="Q739">
        <f>IF(O739="","",IFERROR(P739*N(INDEX($A739:$K739,1,Rules!$H$21)),0))</f>
        <v/>
      </c>
      <c r="R739">
        <f>IF(O739="","",IFERROR(N(INDEX($A739:$K739,1,Rules!$H$22)),0))</f>
        <v/>
      </c>
    </row>
    <row r="740">
      <c r="M740">
        <f>IF(A740="","",IF(LEFT(A740,4)="http",IFERROR(MID(A740,FIND("/",A740,FIND("//",A740)+2),2000),"/"),A740))</f>
        <v/>
      </c>
      <c r="N740">
        <f>IF(M740="","",IFERROR(LEFT(SUBSTITUTE(M740,"#","?"),FIND("?",SUBSTITUTE(M740,"#","?"))-1),M740))</f>
        <v/>
      </c>
      <c r="O740">
        <f>IF(N740="","",LOWER(IF(AND(LEN(N740)&gt;1,RIGHT(N740,1)="/"),LEFT(N740,LEN(N740)-1),N740)))</f>
        <v/>
      </c>
      <c r="P740">
        <f>IF(O740="","",IFERROR(N(INDEX($A740:$K740,1,Rules!$H$20)),0))</f>
        <v/>
      </c>
      <c r="Q740">
        <f>IF(O740="","",IFERROR(P740*N(INDEX($A740:$K740,1,Rules!$H$21)),0))</f>
        <v/>
      </c>
      <c r="R740">
        <f>IF(O740="","",IFERROR(N(INDEX($A740:$K740,1,Rules!$H$22)),0))</f>
        <v/>
      </c>
    </row>
    <row r="741">
      <c r="M741">
        <f>IF(A741="","",IF(LEFT(A741,4)="http",IFERROR(MID(A741,FIND("/",A741,FIND("//",A741)+2),2000),"/"),A741))</f>
        <v/>
      </c>
      <c r="N741">
        <f>IF(M741="","",IFERROR(LEFT(SUBSTITUTE(M741,"#","?"),FIND("?",SUBSTITUTE(M741,"#","?"))-1),M741))</f>
        <v/>
      </c>
      <c r="O741">
        <f>IF(N741="","",LOWER(IF(AND(LEN(N741)&gt;1,RIGHT(N741,1)="/"),LEFT(N741,LEN(N741)-1),N741)))</f>
        <v/>
      </c>
      <c r="P741">
        <f>IF(O741="","",IFERROR(N(INDEX($A741:$K741,1,Rules!$H$20)),0))</f>
        <v/>
      </c>
      <c r="Q741">
        <f>IF(O741="","",IFERROR(P741*N(INDEX($A741:$K741,1,Rules!$H$21)),0))</f>
        <v/>
      </c>
      <c r="R741">
        <f>IF(O741="","",IFERROR(N(INDEX($A741:$K741,1,Rules!$H$22)),0))</f>
        <v/>
      </c>
    </row>
    <row r="742">
      <c r="M742">
        <f>IF(A742="","",IF(LEFT(A742,4)="http",IFERROR(MID(A742,FIND("/",A742,FIND("//",A742)+2),2000),"/"),A742))</f>
        <v/>
      </c>
      <c r="N742">
        <f>IF(M742="","",IFERROR(LEFT(SUBSTITUTE(M742,"#","?"),FIND("?",SUBSTITUTE(M742,"#","?"))-1),M742))</f>
        <v/>
      </c>
      <c r="O742">
        <f>IF(N742="","",LOWER(IF(AND(LEN(N742)&gt;1,RIGHT(N742,1)="/"),LEFT(N742,LEN(N742)-1),N742)))</f>
        <v/>
      </c>
      <c r="P742">
        <f>IF(O742="","",IFERROR(N(INDEX($A742:$K742,1,Rules!$H$20)),0))</f>
        <v/>
      </c>
      <c r="Q742">
        <f>IF(O742="","",IFERROR(P742*N(INDEX($A742:$K742,1,Rules!$H$21)),0))</f>
        <v/>
      </c>
      <c r="R742">
        <f>IF(O742="","",IFERROR(N(INDEX($A742:$K742,1,Rules!$H$22)),0))</f>
        <v/>
      </c>
    </row>
    <row r="743">
      <c r="M743">
        <f>IF(A743="","",IF(LEFT(A743,4)="http",IFERROR(MID(A743,FIND("/",A743,FIND("//",A743)+2),2000),"/"),A743))</f>
        <v/>
      </c>
      <c r="N743">
        <f>IF(M743="","",IFERROR(LEFT(SUBSTITUTE(M743,"#","?"),FIND("?",SUBSTITUTE(M743,"#","?"))-1),M743))</f>
        <v/>
      </c>
      <c r="O743">
        <f>IF(N743="","",LOWER(IF(AND(LEN(N743)&gt;1,RIGHT(N743,1)="/"),LEFT(N743,LEN(N743)-1),N743)))</f>
        <v/>
      </c>
      <c r="P743">
        <f>IF(O743="","",IFERROR(N(INDEX($A743:$K743,1,Rules!$H$20)),0))</f>
        <v/>
      </c>
      <c r="Q743">
        <f>IF(O743="","",IFERROR(P743*N(INDEX($A743:$K743,1,Rules!$H$21)),0))</f>
        <v/>
      </c>
      <c r="R743">
        <f>IF(O743="","",IFERROR(N(INDEX($A743:$K743,1,Rules!$H$22)),0))</f>
        <v/>
      </c>
    </row>
    <row r="744">
      <c r="M744">
        <f>IF(A744="","",IF(LEFT(A744,4)="http",IFERROR(MID(A744,FIND("/",A744,FIND("//",A744)+2),2000),"/"),A744))</f>
        <v/>
      </c>
      <c r="N744">
        <f>IF(M744="","",IFERROR(LEFT(SUBSTITUTE(M744,"#","?"),FIND("?",SUBSTITUTE(M744,"#","?"))-1),M744))</f>
        <v/>
      </c>
      <c r="O744">
        <f>IF(N744="","",LOWER(IF(AND(LEN(N744)&gt;1,RIGHT(N744,1)="/"),LEFT(N744,LEN(N744)-1),N744)))</f>
        <v/>
      </c>
      <c r="P744">
        <f>IF(O744="","",IFERROR(N(INDEX($A744:$K744,1,Rules!$H$20)),0))</f>
        <v/>
      </c>
      <c r="Q744">
        <f>IF(O744="","",IFERROR(P744*N(INDEX($A744:$K744,1,Rules!$H$21)),0))</f>
        <v/>
      </c>
      <c r="R744">
        <f>IF(O744="","",IFERROR(N(INDEX($A744:$K744,1,Rules!$H$22)),0))</f>
        <v/>
      </c>
    </row>
    <row r="745">
      <c r="M745">
        <f>IF(A745="","",IF(LEFT(A745,4)="http",IFERROR(MID(A745,FIND("/",A745,FIND("//",A745)+2),2000),"/"),A745))</f>
        <v/>
      </c>
      <c r="N745">
        <f>IF(M745="","",IFERROR(LEFT(SUBSTITUTE(M745,"#","?"),FIND("?",SUBSTITUTE(M745,"#","?"))-1),M745))</f>
        <v/>
      </c>
      <c r="O745">
        <f>IF(N745="","",LOWER(IF(AND(LEN(N745)&gt;1,RIGHT(N745,1)="/"),LEFT(N745,LEN(N745)-1),N745)))</f>
        <v/>
      </c>
      <c r="P745">
        <f>IF(O745="","",IFERROR(N(INDEX($A745:$K745,1,Rules!$H$20)),0))</f>
        <v/>
      </c>
      <c r="Q745">
        <f>IF(O745="","",IFERROR(P745*N(INDEX($A745:$K745,1,Rules!$H$21)),0))</f>
        <v/>
      </c>
      <c r="R745">
        <f>IF(O745="","",IFERROR(N(INDEX($A745:$K745,1,Rules!$H$22)),0))</f>
        <v/>
      </c>
    </row>
    <row r="746">
      <c r="M746">
        <f>IF(A746="","",IF(LEFT(A746,4)="http",IFERROR(MID(A746,FIND("/",A746,FIND("//",A746)+2),2000),"/"),A746))</f>
        <v/>
      </c>
      <c r="N746">
        <f>IF(M746="","",IFERROR(LEFT(SUBSTITUTE(M746,"#","?"),FIND("?",SUBSTITUTE(M746,"#","?"))-1),M746))</f>
        <v/>
      </c>
      <c r="O746">
        <f>IF(N746="","",LOWER(IF(AND(LEN(N746)&gt;1,RIGHT(N746,1)="/"),LEFT(N746,LEN(N746)-1),N746)))</f>
        <v/>
      </c>
      <c r="P746">
        <f>IF(O746="","",IFERROR(N(INDEX($A746:$K746,1,Rules!$H$20)),0))</f>
        <v/>
      </c>
      <c r="Q746">
        <f>IF(O746="","",IFERROR(P746*N(INDEX($A746:$K746,1,Rules!$H$21)),0))</f>
        <v/>
      </c>
      <c r="R746">
        <f>IF(O746="","",IFERROR(N(INDEX($A746:$K746,1,Rules!$H$22)),0))</f>
        <v/>
      </c>
    </row>
    <row r="747">
      <c r="M747">
        <f>IF(A747="","",IF(LEFT(A747,4)="http",IFERROR(MID(A747,FIND("/",A747,FIND("//",A747)+2),2000),"/"),A747))</f>
        <v/>
      </c>
      <c r="N747">
        <f>IF(M747="","",IFERROR(LEFT(SUBSTITUTE(M747,"#","?"),FIND("?",SUBSTITUTE(M747,"#","?"))-1),M747))</f>
        <v/>
      </c>
      <c r="O747">
        <f>IF(N747="","",LOWER(IF(AND(LEN(N747)&gt;1,RIGHT(N747,1)="/"),LEFT(N747,LEN(N747)-1),N747)))</f>
        <v/>
      </c>
      <c r="P747">
        <f>IF(O747="","",IFERROR(N(INDEX($A747:$K747,1,Rules!$H$20)),0))</f>
        <v/>
      </c>
      <c r="Q747">
        <f>IF(O747="","",IFERROR(P747*N(INDEX($A747:$K747,1,Rules!$H$21)),0))</f>
        <v/>
      </c>
      <c r="R747">
        <f>IF(O747="","",IFERROR(N(INDEX($A747:$K747,1,Rules!$H$22)),0))</f>
        <v/>
      </c>
    </row>
    <row r="748">
      <c r="M748">
        <f>IF(A748="","",IF(LEFT(A748,4)="http",IFERROR(MID(A748,FIND("/",A748,FIND("//",A748)+2),2000),"/"),A748))</f>
        <v/>
      </c>
      <c r="N748">
        <f>IF(M748="","",IFERROR(LEFT(SUBSTITUTE(M748,"#","?"),FIND("?",SUBSTITUTE(M748,"#","?"))-1),M748))</f>
        <v/>
      </c>
      <c r="O748">
        <f>IF(N748="","",LOWER(IF(AND(LEN(N748)&gt;1,RIGHT(N748,1)="/"),LEFT(N748,LEN(N748)-1),N748)))</f>
        <v/>
      </c>
      <c r="P748">
        <f>IF(O748="","",IFERROR(N(INDEX($A748:$K748,1,Rules!$H$20)),0))</f>
        <v/>
      </c>
      <c r="Q748">
        <f>IF(O748="","",IFERROR(P748*N(INDEX($A748:$K748,1,Rules!$H$21)),0))</f>
        <v/>
      </c>
      <c r="R748">
        <f>IF(O748="","",IFERROR(N(INDEX($A748:$K748,1,Rules!$H$22)),0))</f>
        <v/>
      </c>
    </row>
    <row r="749">
      <c r="M749">
        <f>IF(A749="","",IF(LEFT(A749,4)="http",IFERROR(MID(A749,FIND("/",A749,FIND("//",A749)+2),2000),"/"),A749))</f>
        <v/>
      </c>
      <c r="N749">
        <f>IF(M749="","",IFERROR(LEFT(SUBSTITUTE(M749,"#","?"),FIND("?",SUBSTITUTE(M749,"#","?"))-1),M749))</f>
        <v/>
      </c>
      <c r="O749">
        <f>IF(N749="","",LOWER(IF(AND(LEN(N749)&gt;1,RIGHT(N749,1)="/"),LEFT(N749,LEN(N749)-1),N749)))</f>
        <v/>
      </c>
      <c r="P749">
        <f>IF(O749="","",IFERROR(N(INDEX($A749:$K749,1,Rules!$H$20)),0))</f>
        <v/>
      </c>
      <c r="Q749">
        <f>IF(O749="","",IFERROR(P749*N(INDEX($A749:$K749,1,Rules!$H$21)),0))</f>
        <v/>
      </c>
      <c r="R749">
        <f>IF(O749="","",IFERROR(N(INDEX($A749:$K749,1,Rules!$H$22)),0))</f>
        <v/>
      </c>
    </row>
    <row r="750">
      <c r="M750">
        <f>IF(A750="","",IF(LEFT(A750,4)="http",IFERROR(MID(A750,FIND("/",A750,FIND("//",A750)+2),2000),"/"),A750))</f>
        <v/>
      </c>
      <c r="N750">
        <f>IF(M750="","",IFERROR(LEFT(SUBSTITUTE(M750,"#","?"),FIND("?",SUBSTITUTE(M750,"#","?"))-1),M750))</f>
        <v/>
      </c>
      <c r="O750">
        <f>IF(N750="","",LOWER(IF(AND(LEN(N750)&gt;1,RIGHT(N750,1)="/"),LEFT(N750,LEN(N750)-1),N750)))</f>
        <v/>
      </c>
      <c r="P750">
        <f>IF(O750="","",IFERROR(N(INDEX($A750:$K750,1,Rules!$H$20)),0))</f>
        <v/>
      </c>
      <c r="Q750">
        <f>IF(O750="","",IFERROR(P750*N(INDEX($A750:$K750,1,Rules!$H$21)),0))</f>
        <v/>
      </c>
      <c r="R750">
        <f>IF(O750="","",IFERROR(N(INDEX($A750:$K750,1,Rules!$H$22)),0))</f>
        <v/>
      </c>
    </row>
    <row r="751">
      <c r="M751">
        <f>IF(A751="","",IF(LEFT(A751,4)="http",IFERROR(MID(A751,FIND("/",A751,FIND("//",A751)+2),2000),"/"),A751))</f>
        <v/>
      </c>
      <c r="N751">
        <f>IF(M751="","",IFERROR(LEFT(SUBSTITUTE(M751,"#","?"),FIND("?",SUBSTITUTE(M751,"#","?"))-1),M751))</f>
        <v/>
      </c>
      <c r="O751">
        <f>IF(N751="","",LOWER(IF(AND(LEN(N751)&gt;1,RIGHT(N751,1)="/"),LEFT(N751,LEN(N751)-1),N751)))</f>
        <v/>
      </c>
      <c r="P751">
        <f>IF(O751="","",IFERROR(N(INDEX($A751:$K751,1,Rules!$H$20)),0))</f>
        <v/>
      </c>
      <c r="Q751">
        <f>IF(O751="","",IFERROR(P751*N(INDEX($A751:$K751,1,Rules!$H$21)),0))</f>
        <v/>
      </c>
      <c r="R751">
        <f>IF(O751="","",IFERROR(N(INDEX($A751:$K751,1,Rules!$H$22)),0))</f>
        <v/>
      </c>
    </row>
    <row r="752">
      <c r="M752">
        <f>IF(A752="","",IF(LEFT(A752,4)="http",IFERROR(MID(A752,FIND("/",A752,FIND("//",A752)+2),2000),"/"),A752))</f>
        <v/>
      </c>
      <c r="N752">
        <f>IF(M752="","",IFERROR(LEFT(SUBSTITUTE(M752,"#","?"),FIND("?",SUBSTITUTE(M752,"#","?"))-1),M752))</f>
        <v/>
      </c>
      <c r="O752">
        <f>IF(N752="","",LOWER(IF(AND(LEN(N752)&gt;1,RIGHT(N752,1)="/"),LEFT(N752,LEN(N752)-1),N752)))</f>
        <v/>
      </c>
      <c r="P752">
        <f>IF(O752="","",IFERROR(N(INDEX($A752:$K752,1,Rules!$H$20)),0))</f>
        <v/>
      </c>
      <c r="Q752">
        <f>IF(O752="","",IFERROR(P752*N(INDEX($A752:$K752,1,Rules!$H$21)),0))</f>
        <v/>
      </c>
      <c r="R752">
        <f>IF(O752="","",IFERROR(N(INDEX($A752:$K752,1,Rules!$H$22)),0))</f>
        <v/>
      </c>
    </row>
    <row r="753">
      <c r="M753">
        <f>IF(A753="","",IF(LEFT(A753,4)="http",IFERROR(MID(A753,FIND("/",A753,FIND("//",A753)+2),2000),"/"),A753))</f>
        <v/>
      </c>
      <c r="N753">
        <f>IF(M753="","",IFERROR(LEFT(SUBSTITUTE(M753,"#","?"),FIND("?",SUBSTITUTE(M753,"#","?"))-1),M753))</f>
        <v/>
      </c>
      <c r="O753">
        <f>IF(N753="","",LOWER(IF(AND(LEN(N753)&gt;1,RIGHT(N753,1)="/"),LEFT(N753,LEN(N753)-1),N753)))</f>
        <v/>
      </c>
      <c r="P753">
        <f>IF(O753="","",IFERROR(N(INDEX($A753:$K753,1,Rules!$H$20)),0))</f>
        <v/>
      </c>
      <c r="Q753">
        <f>IF(O753="","",IFERROR(P753*N(INDEX($A753:$K753,1,Rules!$H$21)),0))</f>
        <v/>
      </c>
      <c r="R753">
        <f>IF(O753="","",IFERROR(N(INDEX($A753:$K753,1,Rules!$H$22)),0))</f>
        <v/>
      </c>
    </row>
    <row r="754">
      <c r="M754">
        <f>IF(A754="","",IF(LEFT(A754,4)="http",IFERROR(MID(A754,FIND("/",A754,FIND("//",A754)+2),2000),"/"),A754))</f>
        <v/>
      </c>
      <c r="N754">
        <f>IF(M754="","",IFERROR(LEFT(SUBSTITUTE(M754,"#","?"),FIND("?",SUBSTITUTE(M754,"#","?"))-1),M754))</f>
        <v/>
      </c>
      <c r="O754">
        <f>IF(N754="","",LOWER(IF(AND(LEN(N754)&gt;1,RIGHT(N754,1)="/"),LEFT(N754,LEN(N754)-1),N754)))</f>
        <v/>
      </c>
      <c r="P754">
        <f>IF(O754="","",IFERROR(N(INDEX($A754:$K754,1,Rules!$H$20)),0))</f>
        <v/>
      </c>
      <c r="Q754">
        <f>IF(O754="","",IFERROR(P754*N(INDEX($A754:$K754,1,Rules!$H$21)),0))</f>
        <v/>
      </c>
      <c r="R754">
        <f>IF(O754="","",IFERROR(N(INDEX($A754:$K754,1,Rules!$H$22)),0))</f>
        <v/>
      </c>
    </row>
    <row r="755">
      <c r="M755">
        <f>IF(A755="","",IF(LEFT(A755,4)="http",IFERROR(MID(A755,FIND("/",A755,FIND("//",A755)+2),2000),"/"),A755))</f>
        <v/>
      </c>
      <c r="N755">
        <f>IF(M755="","",IFERROR(LEFT(SUBSTITUTE(M755,"#","?"),FIND("?",SUBSTITUTE(M755,"#","?"))-1),M755))</f>
        <v/>
      </c>
      <c r="O755">
        <f>IF(N755="","",LOWER(IF(AND(LEN(N755)&gt;1,RIGHT(N755,1)="/"),LEFT(N755,LEN(N755)-1),N755)))</f>
        <v/>
      </c>
      <c r="P755">
        <f>IF(O755="","",IFERROR(N(INDEX($A755:$K755,1,Rules!$H$20)),0))</f>
        <v/>
      </c>
      <c r="Q755">
        <f>IF(O755="","",IFERROR(P755*N(INDEX($A755:$K755,1,Rules!$H$21)),0))</f>
        <v/>
      </c>
      <c r="R755">
        <f>IF(O755="","",IFERROR(N(INDEX($A755:$K755,1,Rules!$H$22)),0))</f>
        <v/>
      </c>
    </row>
    <row r="756">
      <c r="M756">
        <f>IF(A756="","",IF(LEFT(A756,4)="http",IFERROR(MID(A756,FIND("/",A756,FIND("//",A756)+2),2000),"/"),A756))</f>
        <v/>
      </c>
      <c r="N756">
        <f>IF(M756="","",IFERROR(LEFT(SUBSTITUTE(M756,"#","?"),FIND("?",SUBSTITUTE(M756,"#","?"))-1),M756))</f>
        <v/>
      </c>
      <c r="O756">
        <f>IF(N756="","",LOWER(IF(AND(LEN(N756)&gt;1,RIGHT(N756,1)="/"),LEFT(N756,LEN(N756)-1),N756)))</f>
        <v/>
      </c>
      <c r="P756">
        <f>IF(O756="","",IFERROR(N(INDEX($A756:$K756,1,Rules!$H$20)),0))</f>
        <v/>
      </c>
      <c r="Q756">
        <f>IF(O756="","",IFERROR(P756*N(INDEX($A756:$K756,1,Rules!$H$21)),0))</f>
        <v/>
      </c>
      <c r="R756">
        <f>IF(O756="","",IFERROR(N(INDEX($A756:$K756,1,Rules!$H$22)),0))</f>
        <v/>
      </c>
    </row>
    <row r="757">
      <c r="M757">
        <f>IF(A757="","",IF(LEFT(A757,4)="http",IFERROR(MID(A757,FIND("/",A757,FIND("//",A757)+2),2000),"/"),A757))</f>
        <v/>
      </c>
      <c r="N757">
        <f>IF(M757="","",IFERROR(LEFT(SUBSTITUTE(M757,"#","?"),FIND("?",SUBSTITUTE(M757,"#","?"))-1),M757))</f>
        <v/>
      </c>
      <c r="O757">
        <f>IF(N757="","",LOWER(IF(AND(LEN(N757)&gt;1,RIGHT(N757,1)="/"),LEFT(N757,LEN(N757)-1),N757)))</f>
        <v/>
      </c>
      <c r="P757">
        <f>IF(O757="","",IFERROR(N(INDEX($A757:$K757,1,Rules!$H$20)),0))</f>
        <v/>
      </c>
      <c r="Q757">
        <f>IF(O757="","",IFERROR(P757*N(INDEX($A757:$K757,1,Rules!$H$21)),0))</f>
        <v/>
      </c>
      <c r="R757">
        <f>IF(O757="","",IFERROR(N(INDEX($A757:$K757,1,Rules!$H$22)),0))</f>
        <v/>
      </c>
    </row>
    <row r="758">
      <c r="M758">
        <f>IF(A758="","",IF(LEFT(A758,4)="http",IFERROR(MID(A758,FIND("/",A758,FIND("//",A758)+2),2000),"/"),A758))</f>
        <v/>
      </c>
      <c r="N758">
        <f>IF(M758="","",IFERROR(LEFT(SUBSTITUTE(M758,"#","?"),FIND("?",SUBSTITUTE(M758,"#","?"))-1),M758))</f>
        <v/>
      </c>
      <c r="O758">
        <f>IF(N758="","",LOWER(IF(AND(LEN(N758)&gt;1,RIGHT(N758,1)="/"),LEFT(N758,LEN(N758)-1),N758)))</f>
        <v/>
      </c>
      <c r="P758">
        <f>IF(O758="","",IFERROR(N(INDEX($A758:$K758,1,Rules!$H$20)),0))</f>
        <v/>
      </c>
      <c r="Q758">
        <f>IF(O758="","",IFERROR(P758*N(INDEX($A758:$K758,1,Rules!$H$21)),0))</f>
        <v/>
      </c>
      <c r="R758">
        <f>IF(O758="","",IFERROR(N(INDEX($A758:$K758,1,Rules!$H$22)),0))</f>
        <v/>
      </c>
    </row>
    <row r="759">
      <c r="M759">
        <f>IF(A759="","",IF(LEFT(A759,4)="http",IFERROR(MID(A759,FIND("/",A759,FIND("//",A759)+2),2000),"/"),A759))</f>
        <v/>
      </c>
      <c r="N759">
        <f>IF(M759="","",IFERROR(LEFT(SUBSTITUTE(M759,"#","?"),FIND("?",SUBSTITUTE(M759,"#","?"))-1),M759))</f>
        <v/>
      </c>
      <c r="O759">
        <f>IF(N759="","",LOWER(IF(AND(LEN(N759)&gt;1,RIGHT(N759,1)="/"),LEFT(N759,LEN(N759)-1),N759)))</f>
        <v/>
      </c>
      <c r="P759">
        <f>IF(O759="","",IFERROR(N(INDEX($A759:$K759,1,Rules!$H$20)),0))</f>
        <v/>
      </c>
      <c r="Q759">
        <f>IF(O759="","",IFERROR(P759*N(INDEX($A759:$K759,1,Rules!$H$21)),0))</f>
        <v/>
      </c>
      <c r="R759">
        <f>IF(O759="","",IFERROR(N(INDEX($A759:$K759,1,Rules!$H$22)),0))</f>
        <v/>
      </c>
    </row>
    <row r="760">
      <c r="M760">
        <f>IF(A760="","",IF(LEFT(A760,4)="http",IFERROR(MID(A760,FIND("/",A760,FIND("//",A760)+2),2000),"/"),A760))</f>
        <v/>
      </c>
      <c r="N760">
        <f>IF(M760="","",IFERROR(LEFT(SUBSTITUTE(M760,"#","?"),FIND("?",SUBSTITUTE(M760,"#","?"))-1),M760))</f>
        <v/>
      </c>
      <c r="O760">
        <f>IF(N760="","",LOWER(IF(AND(LEN(N760)&gt;1,RIGHT(N760,1)="/"),LEFT(N760,LEN(N760)-1),N760)))</f>
        <v/>
      </c>
      <c r="P760">
        <f>IF(O760="","",IFERROR(N(INDEX($A760:$K760,1,Rules!$H$20)),0))</f>
        <v/>
      </c>
      <c r="Q760">
        <f>IF(O760="","",IFERROR(P760*N(INDEX($A760:$K760,1,Rules!$H$21)),0))</f>
        <v/>
      </c>
      <c r="R760">
        <f>IF(O760="","",IFERROR(N(INDEX($A760:$K760,1,Rules!$H$22)),0))</f>
        <v/>
      </c>
    </row>
    <row r="761">
      <c r="M761">
        <f>IF(A761="","",IF(LEFT(A761,4)="http",IFERROR(MID(A761,FIND("/",A761,FIND("//",A761)+2),2000),"/"),A761))</f>
        <v/>
      </c>
      <c r="N761">
        <f>IF(M761="","",IFERROR(LEFT(SUBSTITUTE(M761,"#","?"),FIND("?",SUBSTITUTE(M761,"#","?"))-1),M761))</f>
        <v/>
      </c>
      <c r="O761">
        <f>IF(N761="","",LOWER(IF(AND(LEN(N761)&gt;1,RIGHT(N761,1)="/"),LEFT(N761,LEN(N761)-1),N761)))</f>
        <v/>
      </c>
      <c r="P761">
        <f>IF(O761="","",IFERROR(N(INDEX($A761:$K761,1,Rules!$H$20)),0))</f>
        <v/>
      </c>
      <c r="Q761">
        <f>IF(O761="","",IFERROR(P761*N(INDEX($A761:$K761,1,Rules!$H$21)),0))</f>
        <v/>
      </c>
      <c r="R761">
        <f>IF(O761="","",IFERROR(N(INDEX($A761:$K761,1,Rules!$H$22)),0))</f>
        <v/>
      </c>
    </row>
    <row r="762">
      <c r="M762">
        <f>IF(A762="","",IF(LEFT(A762,4)="http",IFERROR(MID(A762,FIND("/",A762,FIND("//",A762)+2),2000),"/"),A762))</f>
        <v/>
      </c>
      <c r="N762">
        <f>IF(M762="","",IFERROR(LEFT(SUBSTITUTE(M762,"#","?"),FIND("?",SUBSTITUTE(M762,"#","?"))-1),M762))</f>
        <v/>
      </c>
      <c r="O762">
        <f>IF(N762="","",LOWER(IF(AND(LEN(N762)&gt;1,RIGHT(N762,1)="/"),LEFT(N762,LEN(N762)-1),N762)))</f>
        <v/>
      </c>
      <c r="P762">
        <f>IF(O762="","",IFERROR(N(INDEX($A762:$K762,1,Rules!$H$20)),0))</f>
        <v/>
      </c>
      <c r="Q762">
        <f>IF(O762="","",IFERROR(P762*N(INDEX($A762:$K762,1,Rules!$H$21)),0))</f>
        <v/>
      </c>
      <c r="R762">
        <f>IF(O762="","",IFERROR(N(INDEX($A762:$K762,1,Rules!$H$22)),0))</f>
        <v/>
      </c>
    </row>
    <row r="763">
      <c r="M763">
        <f>IF(A763="","",IF(LEFT(A763,4)="http",IFERROR(MID(A763,FIND("/",A763,FIND("//",A763)+2),2000),"/"),A763))</f>
        <v/>
      </c>
      <c r="N763">
        <f>IF(M763="","",IFERROR(LEFT(SUBSTITUTE(M763,"#","?"),FIND("?",SUBSTITUTE(M763,"#","?"))-1),M763))</f>
        <v/>
      </c>
      <c r="O763">
        <f>IF(N763="","",LOWER(IF(AND(LEN(N763)&gt;1,RIGHT(N763,1)="/"),LEFT(N763,LEN(N763)-1),N763)))</f>
        <v/>
      </c>
      <c r="P763">
        <f>IF(O763="","",IFERROR(N(INDEX($A763:$K763,1,Rules!$H$20)),0))</f>
        <v/>
      </c>
      <c r="Q763">
        <f>IF(O763="","",IFERROR(P763*N(INDEX($A763:$K763,1,Rules!$H$21)),0))</f>
        <v/>
      </c>
      <c r="R763">
        <f>IF(O763="","",IFERROR(N(INDEX($A763:$K763,1,Rules!$H$22)),0))</f>
        <v/>
      </c>
    </row>
    <row r="764">
      <c r="M764">
        <f>IF(A764="","",IF(LEFT(A764,4)="http",IFERROR(MID(A764,FIND("/",A764,FIND("//",A764)+2),2000),"/"),A764))</f>
        <v/>
      </c>
      <c r="N764">
        <f>IF(M764="","",IFERROR(LEFT(SUBSTITUTE(M764,"#","?"),FIND("?",SUBSTITUTE(M764,"#","?"))-1),M764))</f>
        <v/>
      </c>
      <c r="O764">
        <f>IF(N764="","",LOWER(IF(AND(LEN(N764)&gt;1,RIGHT(N764,1)="/"),LEFT(N764,LEN(N764)-1),N764)))</f>
        <v/>
      </c>
      <c r="P764">
        <f>IF(O764="","",IFERROR(N(INDEX($A764:$K764,1,Rules!$H$20)),0))</f>
        <v/>
      </c>
      <c r="Q764">
        <f>IF(O764="","",IFERROR(P764*N(INDEX($A764:$K764,1,Rules!$H$21)),0))</f>
        <v/>
      </c>
      <c r="R764">
        <f>IF(O764="","",IFERROR(N(INDEX($A764:$K764,1,Rules!$H$22)),0))</f>
        <v/>
      </c>
    </row>
    <row r="765">
      <c r="M765">
        <f>IF(A765="","",IF(LEFT(A765,4)="http",IFERROR(MID(A765,FIND("/",A765,FIND("//",A765)+2),2000),"/"),A765))</f>
        <v/>
      </c>
      <c r="N765">
        <f>IF(M765="","",IFERROR(LEFT(SUBSTITUTE(M765,"#","?"),FIND("?",SUBSTITUTE(M765,"#","?"))-1),M765))</f>
        <v/>
      </c>
      <c r="O765">
        <f>IF(N765="","",LOWER(IF(AND(LEN(N765)&gt;1,RIGHT(N765,1)="/"),LEFT(N765,LEN(N765)-1),N765)))</f>
        <v/>
      </c>
      <c r="P765">
        <f>IF(O765="","",IFERROR(N(INDEX($A765:$K765,1,Rules!$H$20)),0))</f>
        <v/>
      </c>
      <c r="Q765">
        <f>IF(O765="","",IFERROR(P765*N(INDEX($A765:$K765,1,Rules!$H$21)),0))</f>
        <v/>
      </c>
      <c r="R765">
        <f>IF(O765="","",IFERROR(N(INDEX($A765:$K765,1,Rules!$H$22)),0))</f>
        <v/>
      </c>
    </row>
    <row r="766">
      <c r="M766">
        <f>IF(A766="","",IF(LEFT(A766,4)="http",IFERROR(MID(A766,FIND("/",A766,FIND("//",A766)+2),2000),"/"),A766))</f>
        <v/>
      </c>
      <c r="N766">
        <f>IF(M766="","",IFERROR(LEFT(SUBSTITUTE(M766,"#","?"),FIND("?",SUBSTITUTE(M766,"#","?"))-1),M766))</f>
        <v/>
      </c>
      <c r="O766">
        <f>IF(N766="","",LOWER(IF(AND(LEN(N766)&gt;1,RIGHT(N766,1)="/"),LEFT(N766,LEN(N766)-1),N766)))</f>
        <v/>
      </c>
      <c r="P766">
        <f>IF(O766="","",IFERROR(N(INDEX($A766:$K766,1,Rules!$H$20)),0))</f>
        <v/>
      </c>
      <c r="Q766">
        <f>IF(O766="","",IFERROR(P766*N(INDEX($A766:$K766,1,Rules!$H$21)),0))</f>
        <v/>
      </c>
      <c r="R766">
        <f>IF(O766="","",IFERROR(N(INDEX($A766:$K766,1,Rules!$H$22)),0))</f>
        <v/>
      </c>
    </row>
    <row r="767">
      <c r="M767">
        <f>IF(A767="","",IF(LEFT(A767,4)="http",IFERROR(MID(A767,FIND("/",A767,FIND("//",A767)+2),2000),"/"),A767))</f>
        <v/>
      </c>
      <c r="N767">
        <f>IF(M767="","",IFERROR(LEFT(SUBSTITUTE(M767,"#","?"),FIND("?",SUBSTITUTE(M767,"#","?"))-1),M767))</f>
        <v/>
      </c>
      <c r="O767">
        <f>IF(N767="","",LOWER(IF(AND(LEN(N767)&gt;1,RIGHT(N767,1)="/"),LEFT(N767,LEN(N767)-1),N767)))</f>
        <v/>
      </c>
      <c r="P767">
        <f>IF(O767="","",IFERROR(N(INDEX($A767:$K767,1,Rules!$H$20)),0))</f>
        <v/>
      </c>
      <c r="Q767">
        <f>IF(O767="","",IFERROR(P767*N(INDEX($A767:$K767,1,Rules!$H$21)),0))</f>
        <v/>
      </c>
      <c r="R767">
        <f>IF(O767="","",IFERROR(N(INDEX($A767:$K767,1,Rules!$H$22)),0))</f>
        <v/>
      </c>
    </row>
    <row r="768">
      <c r="M768">
        <f>IF(A768="","",IF(LEFT(A768,4)="http",IFERROR(MID(A768,FIND("/",A768,FIND("//",A768)+2),2000),"/"),A768))</f>
        <v/>
      </c>
      <c r="N768">
        <f>IF(M768="","",IFERROR(LEFT(SUBSTITUTE(M768,"#","?"),FIND("?",SUBSTITUTE(M768,"#","?"))-1),M768))</f>
        <v/>
      </c>
      <c r="O768">
        <f>IF(N768="","",LOWER(IF(AND(LEN(N768)&gt;1,RIGHT(N768,1)="/"),LEFT(N768,LEN(N768)-1),N768)))</f>
        <v/>
      </c>
      <c r="P768">
        <f>IF(O768="","",IFERROR(N(INDEX($A768:$K768,1,Rules!$H$20)),0))</f>
        <v/>
      </c>
      <c r="Q768">
        <f>IF(O768="","",IFERROR(P768*N(INDEX($A768:$K768,1,Rules!$H$21)),0))</f>
        <v/>
      </c>
      <c r="R768">
        <f>IF(O768="","",IFERROR(N(INDEX($A768:$K768,1,Rules!$H$22)),0))</f>
        <v/>
      </c>
    </row>
    <row r="769">
      <c r="M769">
        <f>IF(A769="","",IF(LEFT(A769,4)="http",IFERROR(MID(A769,FIND("/",A769,FIND("//",A769)+2),2000),"/"),A769))</f>
        <v/>
      </c>
      <c r="N769">
        <f>IF(M769="","",IFERROR(LEFT(SUBSTITUTE(M769,"#","?"),FIND("?",SUBSTITUTE(M769,"#","?"))-1),M769))</f>
        <v/>
      </c>
      <c r="O769">
        <f>IF(N769="","",LOWER(IF(AND(LEN(N769)&gt;1,RIGHT(N769,1)="/"),LEFT(N769,LEN(N769)-1),N769)))</f>
        <v/>
      </c>
      <c r="P769">
        <f>IF(O769="","",IFERROR(N(INDEX($A769:$K769,1,Rules!$H$20)),0))</f>
        <v/>
      </c>
      <c r="Q769">
        <f>IF(O769="","",IFERROR(P769*N(INDEX($A769:$K769,1,Rules!$H$21)),0))</f>
        <v/>
      </c>
      <c r="R769">
        <f>IF(O769="","",IFERROR(N(INDEX($A769:$K769,1,Rules!$H$22)),0))</f>
        <v/>
      </c>
    </row>
    <row r="770">
      <c r="M770">
        <f>IF(A770="","",IF(LEFT(A770,4)="http",IFERROR(MID(A770,FIND("/",A770,FIND("//",A770)+2),2000),"/"),A770))</f>
        <v/>
      </c>
      <c r="N770">
        <f>IF(M770="","",IFERROR(LEFT(SUBSTITUTE(M770,"#","?"),FIND("?",SUBSTITUTE(M770,"#","?"))-1),M770))</f>
        <v/>
      </c>
      <c r="O770">
        <f>IF(N770="","",LOWER(IF(AND(LEN(N770)&gt;1,RIGHT(N770,1)="/"),LEFT(N770,LEN(N770)-1),N770)))</f>
        <v/>
      </c>
      <c r="P770">
        <f>IF(O770="","",IFERROR(N(INDEX($A770:$K770,1,Rules!$H$20)),0))</f>
        <v/>
      </c>
      <c r="Q770">
        <f>IF(O770="","",IFERROR(P770*N(INDEX($A770:$K770,1,Rules!$H$21)),0))</f>
        <v/>
      </c>
      <c r="R770">
        <f>IF(O770="","",IFERROR(N(INDEX($A770:$K770,1,Rules!$H$22)),0))</f>
        <v/>
      </c>
    </row>
    <row r="771">
      <c r="M771">
        <f>IF(A771="","",IF(LEFT(A771,4)="http",IFERROR(MID(A771,FIND("/",A771,FIND("//",A771)+2),2000),"/"),A771))</f>
        <v/>
      </c>
      <c r="N771">
        <f>IF(M771="","",IFERROR(LEFT(SUBSTITUTE(M771,"#","?"),FIND("?",SUBSTITUTE(M771,"#","?"))-1),M771))</f>
        <v/>
      </c>
      <c r="O771">
        <f>IF(N771="","",LOWER(IF(AND(LEN(N771)&gt;1,RIGHT(N771,1)="/"),LEFT(N771,LEN(N771)-1),N771)))</f>
        <v/>
      </c>
      <c r="P771">
        <f>IF(O771="","",IFERROR(N(INDEX($A771:$K771,1,Rules!$H$20)),0))</f>
        <v/>
      </c>
      <c r="Q771">
        <f>IF(O771="","",IFERROR(P771*N(INDEX($A771:$K771,1,Rules!$H$21)),0))</f>
        <v/>
      </c>
      <c r="R771">
        <f>IF(O771="","",IFERROR(N(INDEX($A771:$K771,1,Rules!$H$22)),0))</f>
        <v/>
      </c>
    </row>
    <row r="772">
      <c r="M772">
        <f>IF(A772="","",IF(LEFT(A772,4)="http",IFERROR(MID(A772,FIND("/",A772,FIND("//",A772)+2),2000),"/"),A772))</f>
        <v/>
      </c>
      <c r="N772">
        <f>IF(M772="","",IFERROR(LEFT(SUBSTITUTE(M772,"#","?"),FIND("?",SUBSTITUTE(M772,"#","?"))-1),M772))</f>
        <v/>
      </c>
      <c r="O772">
        <f>IF(N772="","",LOWER(IF(AND(LEN(N772)&gt;1,RIGHT(N772,1)="/"),LEFT(N772,LEN(N772)-1),N772)))</f>
        <v/>
      </c>
      <c r="P772">
        <f>IF(O772="","",IFERROR(N(INDEX($A772:$K772,1,Rules!$H$20)),0))</f>
        <v/>
      </c>
      <c r="Q772">
        <f>IF(O772="","",IFERROR(P772*N(INDEX($A772:$K772,1,Rules!$H$21)),0))</f>
        <v/>
      </c>
      <c r="R772">
        <f>IF(O772="","",IFERROR(N(INDEX($A772:$K772,1,Rules!$H$22)),0))</f>
        <v/>
      </c>
    </row>
    <row r="773">
      <c r="M773">
        <f>IF(A773="","",IF(LEFT(A773,4)="http",IFERROR(MID(A773,FIND("/",A773,FIND("//",A773)+2),2000),"/"),A773))</f>
        <v/>
      </c>
      <c r="N773">
        <f>IF(M773="","",IFERROR(LEFT(SUBSTITUTE(M773,"#","?"),FIND("?",SUBSTITUTE(M773,"#","?"))-1),M773))</f>
        <v/>
      </c>
      <c r="O773">
        <f>IF(N773="","",LOWER(IF(AND(LEN(N773)&gt;1,RIGHT(N773,1)="/"),LEFT(N773,LEN(N773)-1),N773)))</f>
        <v/>
      </c>
      <c r="P773">
        <f>IF(O773="","",IFERROR(N(INDEX($A773:$K773,1,Rules!$H$20)),0))</f>
        <v/>
      </c>
      <c r="Q773">
        <f>IF(O773="","",IFERROR(P773*N(INDEX($A773:$K773,1,Rules!$H$21)),0))</f>
        <v/>
      </c>
      <c r="R773">
        <f>IF(O773="","",IFERROR(N(INDEX($A773:$K773,1,Rules!$H$22)),0))</f>
        <v/>
      </c>
    </row>
    <row r="774">
      <c r="M774">
        <f>IF(A774="","",IF(LEFT(A774,4)="http",IFERROR(MID(A774,FIND("/",A774,FIND("//",A774)+2),2000),"/"),A774))</f>
        <v/>
      </c>
      <c r="N774">
        <f>IF(M774="","",IFERROR(LEFT(SUBSTITUTE(M774,"#","?"),FIND("?",SUBSTITUTE(M774,"#","?"))-1),M774))</f>
        <v/>
      </c>
      <c r="O774">
        <f>IF(N774="","",LOWER(IF(AND(LEN(N774)&gt;1,RIGHT(N774,1)="/"),LEFT(N774,LEN(N774)-1),N774)))</f>
        <v/>
      </c>
      <c r="P774">
        <f>IF(O774="","",IFERROR(N(INDEX($A774:$K774,1,Rules!$H$20)),0))</f>
        <v/>
      </c>
      <c r="Q774">
        <f>IF(O774="","",IFERROR(P774*N(INDEX($A774:$K774,1,Rules!$H$21)),0))</f>
        <v/>
      </c>
      <c r="R774">
        <f>IF(O774="","",IFERROR(N(INDEX($A774:$K774,1,Rules!$H$22)),0))</f>
        <v/>
      </c>
    </row>
    <row r="775">
      <c r="M775">
        <f>IF(A775="","",IF(LEFT(A775,4)="http",IFERROR(MID(A775,FIND("/",A775,FIND("//",A775)+2),2000),"/"),A775))</f>
        <v/>
      </c>
      <c r="N775">
        <f>IF(M775="","",IFERROR(LEFT(SUBSTITUTE(M775,"#","?"),FIND("?",SUBSTITUTE(M775,"#","?"))-1),M775))</f>
        <v/>
      </c>
      <c r="O775">
        <f>IF(N775="","",LOWER(IF(AND(LEN(N775)&gt;1,RIGHT(N775,1)="/"),LEFT(N775,LEN(N775)-1),N775)))</f>
        <v/>
      </c>
      <c r="P775">
        <f>IF(O775="","",IFERROR(N(INDEX($A775:$K775,1,Rules!$H$20)),0))</f>
        <v/>
      </c>
      <c r="Q775">
        <f>IF(O775="","",IFERROR(P775*N(INDEX($A775:$K775,1,Rules!$H$21)),0))</f>
        <v/>
      </c>
      <c r="R775">
        <f>IF(O775="","",IFERROR(N(INDEX($A775:$K775,1,Rules!$H$22)),0))</f>
        <v/>
      </c>
    </row>
    <row r="776">
      <c r="M776">
        <f>IF(A776="","",IF(LEFT(A776,4)="http",IFERROR(MID(A776,FIND("/",A776,FIND("//",A776)+2),2000),"/"),A776))</f>
        <v/>
      </c>
      <c r="N776">
        <f>IF(M776="","",IFERROR(LEFT(SUBSTITUTE(M776,"#","?"),FIND("?",SUBSTITUTE(M776,"#","?"))-1),M776))</f>
        <v/>
      </c>
      <c r="O776">
        <f>IF(N776="","",LOWER(IF(AND(LEN(N776)&gt;1,RIGHT(N776,1)="/"),LEFT(N776,LEN(N776)-1),N776)))</f>
        <v/>
      </c>
      <c r="P776">
        <f>IF(O776="","",IFERROR(N(INDEX($A776:$K776,1,Rules!$H$20)),0))</f>
        <v/>
      </c>
      <c r="Q776">
        <f>IF(O776="","",IFERROR(P776*N(INDEX($A776:$K776,1,Rules!$H$21)),0))</f>
        <v/>
      </c>
      <c r="R776">
        <f>IF(O776="","",IFERROR(N(INDEX($A776:$K776,1,Rules!$H$22)),0))</f>
        <v/>
      </c>
    </row>
    <row r="777">
      <c r="M777">
        <f>IF(A777="","",IF(LEFT(A777,4)="http",IFERROR(MID(A777,FIND("/",A777,FIND("//",A777)+2),2000),"/"),A777))</f>
        <v/>
      </c>
      <c r="N777">
        <f>IF(M777="","",IFERROR(LEFT(SUBSTITUTE(M777,"#","?"),FIND("?",SUBSTITUTE(M777,"#","?"))-1),M777))</f>
        <v/>
      </c>
      <c r="O777">
        <f>IF(N777="","",LOWER(IF(AND(LEN(N777)&gt;1,RIGHT(N777,1)="/"),LEFT(N777,LEN(N777)-1),N777)))</f>
        <v/>
      </c>
      <c r="P777">
        <f>IF(O777="","",IFERROR(N(INDEX($A777:$K777,1,Rules!$H$20)),0))</f>
        <v/>
      </c>
      <c r="Q777">
        <f>IF(O777="","",IFERROR(P777*N(INDEX($A777:$K777,1,Rules!$H$21)),0))</f>
        <v/>
      </c>
      <c r="R777">
        <f>IF(O777="","",IFERROR(N(INDEX($A777:$K777,1,Rules!$H$22)),0))</f>
        <v/>
      </c>
    </row>
    <row r="778">
      <c r="M778">
        <f>IF(A778="","",IF(LEFT(A778,4)="http",IFERROR(MID(A778,FIND("/",A778,FIND("//",A778)+2),2000),"/"),A778))</f>
        <v/>
      </c>
      <c r="N778">
        <f>IF(M778="","",IFERROR(LEFT(SUBSTITUTE(M778,"#","?"),FIND("?",SUBSTITUTE(M778,"#","?"))-1),M778))</f>
        <v/>
      </c>
      <c r="O778">
        <f>IF(N778="","",LOWER(IF(AND(LEN(N778)&gt;1,RIGHT(N778,1)="/"),LEFT(N778,LEN(N778)-1),N778)))</f>
        <v/>
      </c>
      <c r="P778">
        <f>IF(O778="","",IFERROR(N(INDEX($A778:$K778,1,Rules!$H$20)),0))</f>
        <v/>
      </c>
      <c r="Q778">
        <f>IF(O778="","",IFERROR(P778*N(INDEX($A778:$K778,1,Rules!$H$21)),0))</f>
        <v/>
      </c>
      <c r="R778">
        <f>IF(O778="","",IFERROR(N(INDEX($A778:$K778,1,Rules!$H$22)),0))</f>
        <v/>
      </c>
    </row>
    <row r="779">
      <c r="M779">
        <f>IF(A779="","",IF(LEFT(A779,4)="http",IFERROR(MID(A779,FIND("/",A779,FIND("//",A779)+2),2000),"/"),A779))</f>
        <v/>
      </c>
      <c r="N779">
        <f>IF(M779="","",IFERROR(LEFT(SUBSTITUTE(M779,"#","?"),FIND("?",SUBSTITUTE(M779,"#","?"))-1),M779))</f>
        <v/>
      </c>
      <c r="O779">
        <f>IF(N779="","",LOWER(IF(AND(LEN(N779)&gt;1,RIGHT(N779,1)="/"),LEFT(N779,LEN(N779)-1),N779)))</f>
        <v/>
      </c>
      <c r="P779">
        <f>IF(O779="","",IFERROR(N(INDEX($A779:$K779,1,Rules!$H$20)),0))</f>
        <v/>
      </c>
      <c r="Q779">
        <f>IF(O779="","",IFERROR(P779*N(INDEX($A779:$K779,1,Rules!$H$21)),0))</f>
        <v/>
      </c>
      <c r="R779">
        <f>IF(O779="","",IFERROR(N(INDEX($A779:$K779,1,Rules!$H$22)),0))</f>
        <v/>
      </c>
    </row>
    <row r="780">
      <c r="M780">
        <f>IF(A780="","",IF(LEFT(A780,4)="http",IFERROR(MID(A780,FIND("/",A780,FIND("//",A780)+2),2000),"/"),A780))</f>
        <v/>
      </c>
      <c r="N780">
        <f>IF(M780="","",IFERROR(LEFT(SUBSTITUTE(M780,"#","?"),FIND("?",SUBSTITUTE(M780,"#","?"))-1),M780))</f>
        <v/>
      </c>
      <c r="O780">
        <f>IF(N780="","",LOWER(IF(AND(LEN(N780)&gt;1,RIGHT(N780,1)="/"),LEFT(N780,LEN(N780)-1),N780)))</f>
        <v/>
      </c>
      <c r="P780">
        <f>IF(O780="","",IFERROR(N(INDEX($A780:$K780,1,Rules!$H$20)),0))</f>
        <v/>
      </c>
      <c r="Q780">
        <f>IF(O780="","",IFERROR(P780*N(INDEX($A780:$K780,1,Rules!$H$21)),0))</f>
        <v/>
      </c>
      <c r="R780">
        <f>IF(O780="","",IFERROR(N(INDEX($A780:$K780,1,Rules!$H$22)),0))</f>
        <v/>
      </c>
    </row>
    <row r="781">
      <c r="M781">
        <f>IF(A781="","",IF(LEFT(A781,4)="http",IFERROR(MID(A781,FIND("/",A781,FIND("//",A781)+2),2000),"/"),A781))</f>
        <v/>
      </c>
      <c r="N781">
        <f>IF(M781="","",IFERROR(LEFT(SUBSTITUTE(M781,"#","?"),FIND("?",SUBSTITUTE(M781,"#","?"))-1),M781))</f>
        <v/>
      </c>
      <c r="O781">
        <f>IF(N781="","",LOWER(IF(AND(LEN(N781)&gt;1,RIGHT(N781,1)="/"),LEFT(N781,LEN(N781)-1),N781)))</f>
        <v/>
      </c>
      <c r="P781">
        <f>IF(O781="","",IFERROR(N(INDEX($A781:$K781,1,Rules!$H$20)),0))</f>
        <v/>
      </c>
      <c r="Q781">
        <f>IF(O781="","",IFERROR(P781*N(INDEX($A781:$K781,1,Rules!$H$21)),0))</f>
        <v/>
      </c>
      <c r="R781">
        <f>IF(O781="","",IFERROR(N(INDEX($A781:$K781,1,Rules!$H$22)),0))</f>
        <v/>
      </c>
    </row>
    <row r="782">
      <c r="M782">
        <f>IF(A782="","",IF(LEFT(A782,4)="http",IFERROR(MID(A782,FIND("/",A782,FIND("//",A782)+2),2000),"/"),A782))</f>
        <v/>
      </c>
      <c r="N782">
        <f>IF(M782="","",IFERROR(LEFT(SUBSTITUTE(M782,"#","?"),FIND("?",SUBSTITUTE(M782,"#","?"))-1),M782))</f>
        <v/>
      </c>
      <c r="O782">
        <f>IF(N782="","",LOWER(IF(AND(LEN(N782)&gt;1,RIGHT(N782,1)="/"),LEFT(N782,LEN(N782)-1),N782)))</f>
        <v/>
      </c>
      <c r="P782">
        <f>IF(O782="","",IFERROR(N(INDEX($A782:$K782,1,Rules!$H$20)),0))</f>
        <v/>
      </c>
      <c r="Q782">
        <f>IF(O782="","",IFERROR(P782*N(INDEX($A782:$K782,1,Rules!$H$21)),0))</f>
        <v/>
      </c>
      <c r="R782">
        <f>IF(O782="","",IFERROR(N(INDEX($A782:$K782,1,Rules!$H$22)),0))</f>
        <v/>
      </c>
    </row>
    <row r="783">
      <c r="M783">
        <f>IF(A783="","",IF(LEFT(A783,4)="http",IFERROR(MID(A783,FIND("/",A783,FIND("//",A783)+2),2000),"/"),A783))</f>
        <v/>
      </c>
      <c r="N783">
        <f>IF(M783="","",IFERROR(LEFT(SUBSTITUTE(M783,"#","?"),FIND("?",SUBSTITUTE(M783,"#","?"))-1),M783))</f>
        <v/>
      </c>
      <c r="O783">
        <f>IF(N783="","",LOWER(IF(AND(LEN(N783)&gt;1,RIGHT(N783,1)="/"),LEFT(N783,LEN(N783)-1),N783)))</f>
        <v/>
      </c>
      <c r="P783">
        <f>IF(O783="","",IFERROR(N(INDEX($A783:$K783,1,Rules!$H$20)),0))</f>
        <v/>
      </c>
      <c r="Q783">
        <f>IF(O783="","",IFERROR(P783*N(INDEX($A783:$K783,1,Rules!$H$21)),0))</f>
        <v/>
      </c>
      <c r="R783">
        <f>IF(O783="","",IFERROR(N(INDEX($A783:$K783,1,Rules!$H$22)),0))</f>
        <v/>
      </c>
    </row>
    <row r="784">
      <c r="M784">
        <f>IF(A784="","",IF(LEFT(A784,4)="http",IFERROR(MID(A784,FIND("/",A784,FIND("//",A784)+2),2000),"/"),A784))</f>
        <v/>
      </c>
      <c r="N784">
        <f>IF(M784="","",IFERROR(LEFT(SUBSTITUTE(M784,"#","?"),FIND("?",SUBSTITUTE(M784,"#","?"))-1),M784))</f>
        <v/>
      </c>
      <c r="O784">
        <f>IF(N784="","",LOWER(IF(AND(LEN(N784)&gt;1,RIGHT(N784,1)="/"),LEFT(N784,LEN(N784)-1),N784)))</f>
        <v/>
      </c>
      <c r="P784">
        <f>IF(O784="","",IFERROR(N(INDEX($A784:$K784,1,Rules!$H$20)),0))</f>
        <v/>
      </c>
      <c r="Q784">
        <f>IF(O784="","",IFERROR(P784*N(INDEX($A784:$K784,1,Rules!$H$21)),0))</f>
        <v/>
      </c>
      <c r="R784">
        <f>IF(O784="","",IFERROR(N(INDEX($A784:$K784,1,Rules!$H$22)),0))</f>
        <v/>
      </c>
    </row>
    <row r="785">
      <c r="M785">
        <f>IF(A785="","",IF(LEFT(A785,4)="http",IFERROR(MID(A785,FIND("/",A785,FIND("//",A785)+2),2000),"/"),A785))</f>
        <v/>
      </c>
      <c r="N785">
        <f>IF(M785="","",IFERROR(LEFT(SUBSTITUTE(M785,"#","?"),FIND("?",SUBSTITUTE(M785,"#","?"))-1),M785))</f>
        <v/>
      </c>
      <c r="O785">
        <f>IF(N785="","",LOWER(IF(AND(LEN(N785)&gt;1,RIGHT(N785,1)="/"),LEFT(N785,LEN(N785)-1),N785)))</f>
        <v/>
      </c>
      <c r="P785">
        <f>IF(O785="","",IFERROR(N(INDEX($A785:$K785,1,Rules!$H$20)),0))</f>
        <v/>
      </c>
      <c r="Q785">
        <f>IF(O785="","",IFERROR(P785*N(INDEX($A785:$K785,1,Rules!$H$21)),0))</f>
        <v/>
      </c>
      <c r="R785">
        <f>IF(O785="","",IFERROR(N(INDEX($A785:$K785,1,Rules!$H$22)),0))</f>
        <v/>
      </c>
    </row>
    <row r="786">
      <c r="M786">
        <f>IF(A786="","",IF(LEFT(A786,4)="http",IFERROR(MID(A786,FIND("/",A786,FIND("//",A786)+2),2000),"/"),A786))</f>
        <v/>
      </c>
      <c r="N786">
        <f>IF(M786="","",IFERROR(LEFT(SUBSTITUTE(M786,"#","?"),FIND("?",SUBSTITUTE(M786,"#","?"))-1),M786))</f>
        <v/>
      </c>
      <c r="O786">
        <f>IF(N786="","",LOWER(IF(AND(LEN(N786)&gt;1,RIGHT(N786,1)="/"),LEFT(N786,LEN(N786)-1),N786)))</f>
        <v/>
      </c>
      <c r="P786">
        <f>IF(O786="","",IFERROR(N(INDEX($A786:$K786,1,Rules!$H$20)),0))</f>
        <v/>
      </c>
      <c r="Q786">
        <f>IF(O786="","",IFERROR(P786*N(INDEX($A786:$K786,1,Rules!$H$21)),0))</f>
        <v/>
      </c>
      <c r="R786">
        <f>IF(O786="","",IFERROR(N(INDEX($A786:$K786,1,Rules!$H$22)),0))</f>
        <v/>
      </c>
    </row>
    <row r="787">
      <c r="M787">
        <f>IF(A787="","",IF(LEFT(A787,4)="http",IFERROR(MID(A787,FIND("/",A787,FIND("//",A787)+2),2000),"/"),A787))</f>
        <v/>
      </c>
      <c r="N787">
        <f>IF(M787="","",IFERROR(LEFT(SUBSTITUTE(M787,"#","?"),FIND("?",SUBSTITUTE(M787,"#","?"))-1),M787))</f>
        <v/>
      </c>
      <c r="O787">
        <f>IF(N787="","",LOWER(IF(AND(LEN(N787)&gt;1,RIGHT(N787,1)="/"),LEFT(N787,LEN(N787)-1),N787)))</f>
        <v/>
      </c>
      <c r="P787">
        <f>IF(O787="","",IFERROR(N(INDEX($A787:$K787,1,Rules!$H$20)),0))</f>
        <v/>
      </c>
      <c r="Q787">
        <f>IF(O787="","",IFERROR(P787*N(INDEX($A787:$K787,1,Rules!$H$21)),0))</f>
        <v/>
      </c>
      <c r="R787">
        <f>IF(O787="","",IFERROR(N(INDEX($A787:$K787,1,Rules!$H$22)),0))</f>
        <v/>
      </c>
    </row>
    <row r="788">
      <c r="M788">
        <f>IF(A788="","",IF(LEFT(A788,4)="http",IFERROR(MID(A788,FIND("/",A788,FIND("//",A788)+2),2000),"/"),A788))</f>
        <v/>
      </c>
      <c r="N788">
        <f>IF(M788="","",IFERROR(LEFT(SUBSTITUTE(M788,"#","?"),FIND("?",SUBSTITUTE(M788,"#","?"))-1),M788))</f>
        <v/>
      </c>
      <c r="O788">
        <f>IF(N788="","",LOWER(IF(AND(LEN(N788)&gt;1,RIGHT(N788,1)="/"),LEFT(N788,LEN(N788)-1),N788)))</f>
        <v/>
      </c>
      <c r="P788">
        <f>IF(O788="","",IFERROR(N(INDEX($A788:$K788,1,Rules!$H$20)),0))</f>
        <v/>
      </c>
      <c r="Q788">
        <f>IF(O788="","",IFERROR(P788*N(INDEX($A788:$K788,1,Rules!$H$21)),0))</f>
        <v/>
      </c>
      <c r="R788">
        <f>IF(O788="","",IFERROR(N(INDEX($A788:$K788,1,Rules!$H$22)),0))</f>
        <v/>
      </c>
    </row>
    <row r="789">
      <c r="M789">
        <f>IF(A789="","",IF(LEFT(A789,4)="http",IFERROR(MID(A789,FIND("/",A789,FIND("//",A789)+2),2000),"/"),A789))</f>
        <v/>
      </c>
      <c r="N789">
        <f>IF(M789="","",IFERROR(LEFT(SUBSTITUTE(M789,"#","?"),FIND("?",SUBSTITUTE(M789,"#","?"))-1),M789))</f>
        <v/>
      </c>
      <c r="O789">
        <f>IF(N789="","",LOWER(IF(AND(LEN(N789)&gt;1,RIGHT(N789,1)="/"),LEFT(N789,LEN(N789)-1),N789)))</f>
        <v/>
      </c>
      <c r="P789">
        <f>IF(O789="","",IFERROR(N(INDEX($A789:$K789,1,Rules!$H$20)),0))</f>
        <v/>
      </c>
      <c r="Q789">
        <f>IF(O789="","",IFERROR(P789*N(INDEX($A789:$K789,1,Rules!$H$21)),0))</f>
        <v/>
      </c>
      <c r="R789">
        <f>IF(O789="","",IFERROR(N(INDEX($A789:$K789,1,Rules!$H$22)),0))</f>
        <v/>
      </c>
    </row>
    <row r="790">
      <c r="M790">
        <f>IF(A790="","",IF(LEFT(A790,4)="http",IFERROR(MID(A790,FIND("/",A790,FIND("//",A790)+2),2000),"/"),A790))</f>
        <v/>
      </c>
      <c r="N790">
        <f>IF(M790="","",IFERROR(LEFT(SUBSTITUTE(M790,"#","?"),FIND("?",SUBSTITUTE(M790,"#","?"))-1),M790))</f>
        <v/>
      </c>
      <c r="O790">
        <f>IF(N790="","",LOWER(IF(AND(LEN(N790)&gt;1,RIGHT(N790,1)="/"),LEFT(N790,LEN(N790)-1),N790)))</f>
        <v/>
      </c>
      <c r="P790">
        <f>IF(O790="","",IFERROR(N(INDEX($A790:$K790,1,Rules!$H$20)),0))</f>
        <v/>
      </c>
      <c r="Q790">
        <f>IF(O790="","",IFERROR(P790*N(INDEX($A790:$K790,1,Rules!$H$21)),0))</f>
        <v/>
      </c>
      <c r="R790">
        <f>IF(O790="","",IFERROR(N(INDEX($A790:$K790,1,Rules!$H$22)),0))</f>
        <v/>
      </c>
    </row>
    <row r="791">
      <c r="M791">
        <f>IF(A791="","",IF(LEFT(A791,4)="http",IFERROR(MID(A791,FIND("/",A791,FIND("//",A791)+2),2000),"/"),A791))</f>
        <v/>
      </c>
      <c r="N791">
        <f>IF(M791="","",IFERROR(LEFT(SUBSTITUTE(M791,"#","?"),FIND("?",SUBSTITUTE(M791,"#","?"))-1),M791))</f>
        <v/>
      </c>
      <c r="O791">
        <f>IF(N791="","",LOWER(IF(AND(LEN(N791)&gt;1,RIGHT(N791,1)="/"),LEFT(N791,LEN(N791)-1),N791)))</f>
        <v/>
      </c>
      <c r="P791">
        <f>IF(O791="","",IFERROR(N(INDEX($A791:$K791,1,Rules!$H$20)),0))</f>
        <v/>
      </c>
      <c r="Q791">
        <f>IF(O791="","",IFERROR(P791*N(INDEX($A791:$K791,1,Rules!$H$21)),0))</f>
        <v/>
      </c>
      <c r="R791">
        <f>IF(O791="","",IFERROR(N(INDEX($A791:$K791,1,Rules!$H$22)),0))</f>
        <v/>
      </c>
    </row>
    <row r="792">
      <c r="M792">
        <f>IF(A792="","",IF(LEFT(A792,4)="http",IFERROR(MID(A792,FIND("/",A792,FIND("//",A792)+2),2000),"/"),A792))</f>
        <v/>
      </c>
      <c r="N792">
        <f>IF(M792="","",IFERROR(LEFT(SUBSTITUTE(M792,"#","?"),FIND("?",SUBSTITUTE(M792,"#","?"))-1),M792))</f>
        <v/>
      </c>
      <c r="O792">
        <f>IF(N792="","",LOWER(IF(AND(LEN(N792)&gt;1,RIGHT(N792,1)="/"),LEFT(N792,LEN(N792)-1),N792)))</f>
        <v/>
      </c>
      <c r="P792">
        <f>IF(O792="","",IFERROR(N(INDEX($A792:$K792,1,Rules!$H$20)),0))</f>
        <v/>
      </c>
      <c r="Q792">
        <f>IF(O792="","",IFERROR(P792*N(INDEX($A792:$K792,1,Rules!$H$21)),0))</f>
        <v/>
      </c>
      <c r="R792">
        <f>IF(O792="","",IFERROR(N(INDEX($A792:$K792,1,Rules!$H$22)),0))</f>
        <v/>
      </c>
    </row>
    <row r="793">
      <c r="M793">
        <f>IF(A793="","",IF(LEFT(A793,4)="http",IFERROR(MID(A793,FIND("/",A793,FIND("//",A793)+2),2000),"/"),A793))</f>
        <v/>
      </c>
      <c r="N793">
        <f>IF(M793="","",IFERROR(LEFT(SUBSTITUTE(M793,"#","?"),FIND("?",SUBSTITUTE(M793,"#","?"))-1),M793))</f>
        <v/>
      </c>
      <c r="O793">
        <f>IF(N793="","",LOWER(IF(AND(LEN(N793)&gt;1,RIGHT(N793,1)="/"),LEFT(N793,LEN(N793)-1),N793)))</f>
        <v/>
      </c>
      <c r="P793">
        <f>IF(O793="","",IFERROR(N(INDEX($A793:$K793,1,Rules!$H$20)),0))</f>
        <v/>
      </c>
      <c r="Q793">
        <f>IF(O793="","",IFERROR(P793*N(INDEX($A793:$K793,1,Rules!$H$21)),0))</f>
        <v/>
      </c>
      <c r="R793">
        <f>IF(O793="","",IFERROR(N(INDEX($A793:$K793,1,Rules!$H$22)),0))</f>
        <v/>
      </c>
    </row>
    <row r="794">
      <c r="M794">
        <f>IF(A794="","",IF(LEFT(A794,4)="http",IFERROR(MID(A794,FIND("/",A794,FIND("//",A794)+2),2000),"/"),A794))</f>
        <v/>
      </c>
      <c r="N794">
        <f>IF(M794="","",IFERROR(LEFT(SUBSTITUTE(M794,"#","?"),FIND("?",SUBSTITUTE(M794,"#","?"))-1),M794))</f>
        <v/>
      </c>
      <c r="O794">
        <f>IF(N794="","",LOWER(IF(AND(LEN(N794)&gt;1,RIGHT(N794,1)="/"),LEFT(N794,LEN(N794)-1),N794)))</f>
        <v/>
      </c>
      <c r="P794">
        <f>IF(O794="","",IFERROR(N(INDEX($A794:$K794,1,Rules!$H$20)),0))</f>
        <v/>
      </c>
      <c r="Q794">
        <f>IF(O794="","",IFERROR(P794*N(INDEX($A794:$K794,1,Rules!$H$21)),0))</f>
        <v/>
      </c>
      <c r="R794">
        <f>IF(O794="","",IFERROR(N(INDEX($A794:$K794,1,Rules!$H$22)),0))</f>
        <v/>
      </c>
    </row>
    <row r="795">
      <c r="M795">
        <f>IF(A795="","",IF(LEFT(A795,4)="http",IFERROR(MID(A795,FIND("/",A795,FIND("//",A795)+2),2000),"/"),A795))</f>
        <v/>
      </c>
      <c r="N795">
        <f>IF(M795="","",IFERROR(LEFT(SUBSTITUTE(M795,"#","?"),FIND("?",SUBSTITUTE(M795,"#","?"))-1),M795))</f>
        <v/>
      </c>
      <c r="O795">
        <f>IF(N795="","",LOWER(IF(AND(LEN(N795)&gt;1,RIGHT(N795,1)="/"),LEFT(N795,LEN(N795)-1),N795)))</f>
        <v/>
      </c>
      <c r="P795">
        <f>IF(O795="","",IFERROR(N(INDEX($A795:$K795,1,Rules!$H$20)),0))</f>
        <v/>
      </c>
      <c r="Q795">
        <f>IF(O795="","",IFERROR(P795*N(INDEX($A795:$K795,1,Rules!$H$21)),0))</f>
        <v/>
      </c>
      <c r="R795">
        <f>IF(O795="","",IFERROR(N(INDEX($A795:$K795,1,Rules!$H$22)),0))</f>
        <v/>
      </c>
    </row>
    <row r="796">
      <c r="M796">
        <f>IF(A796="","",IF(LEFT(A796,4)="http",IFERROR(MID(A796,FIND("/",A796,FIND("//",A796)+2),2000),"/"),A796))</f>
        <v/>
      </c>
      <c r="N796">
        <f>IF(M796="","",IFERROR(LEFT(SUBSTITUTE(M796,"#","?"),FIND("?",SUBSTITUTE(M796,"#","?"))-1),M796))</f>
        <v/>
      </c>
      <c r="O796">
        <f>IF(N796="","",LOWER(IF(AND(LEN(N796)&gt;1,RIGHT(N796,1)="/"),LEFT(N796,LEN(N796)-1),N796)))</f>
        <v/>
      </c>
      <c r="P796">
        <f>IF(O796="","",IFERROR(N(INDEX($A796:$K796,1,Rules!$H$20)),0))</f>
        <v/>
      </c>
      <c r="Q796">
        <f>IF(O796="","",IFERROR(P796*N(INDEX($A796:$K796,1,Rules!$H$21)),0))</f>
        <v/>
      </c>
      <c r="R796">
        <f>IF(O796="","",IFERROR(N(INDEX($A796:$K796,1,Rules!$H$22)),0))</f>
        <v/>
      </c>
    </row>
    <row r="797">
      <c r="M797">
        <f>IF(A797="","",IF(LEFT(A797,4)="http",IFERROR(MID(A797,FIND("/",A797,FIND("//",A797)+2),2000),"/"),A797))</f>
        <v/>
      </c>
      <c r="N797">
        <f>IF(M797="","",IFERROR(LEFT(SUBSTITUTE(M797,"#","?"),FIND("?",SUBSTITUTE(M797,"#","?"))-1),M797))</f>
        <v/>
      </c>
      <c r="O797">
        <f>IF(N797="","",LOWER(IF(AND(LEN(N797)&gt;1,RIGHT(N797,1)="/"),LEFT(N797,LEN(N797)-1),N797)))</f>
        <v/>
      </c>
      <c r="P797">
        <f>IF(O797="","",IFERROR(N(INDEX($A797:$K797,1,Rules!$H$20)),0))</f>
        <v/>
      </c>
      <c r="Q797">
        <f>IF(O797="","",IFERROR(P797*N(INDEX($A797:$K797,1,Rules!$H$21)),0))</f>
        <v/>
      </c>
      <c r="R797">
        <f>IF(O797="","",IFERROR(N(INDEX($A797:$K797,1,Rules!$H$22)),0))</f>
        <v/>
      </c>
    </row>
    <row r="798">
      <c r="M798">
        <f>IF(A798="","",IF(LEFT(A798,4)="http",IFERROR(MID(A798,FIND("/",A798,FIND("//",A798)+2),2000),"/"),A798))</f>
        <v/>
      </c>
      <c r="N798">
        <f>IF(M798="","",IFERROR(LEFT(SUBSTITUTE(M798,"#","?"),FIND("?",SUBSTITUTE(M798,"#","?"))-1),M798))</f>
        <v/>
      </c>
      <c r="O798">
        <f>IF(N798="","",LOWER(IF(AND(LEN(N798)&gt;1,RIGHT(N798,1)="/"),LEFT(N798,LEN(N798)-1),N798)))</f>
        <v/>
      </c>
      <c r="P798">
        <f>IF(O798="","",IFERROR(N(INDEX($A798:$K798,1,Rules!$H$20)),0))</f>
        <v/>
      </c>
      <c r="Q798">
        <f>IF(O798="","",IFERROR(P798*N(INDEX($A798:$K798,1,Rules!$H$21)),0))</f>
        <v/>
      </c>
      <c r="R798">
        <f>IF(O798="","",IFERROR(N(INDEX($A798:$K798,1,Rules!$H$22)),0))</f>
        <v/>
      </c>
    </row>
    <row r="799">
      <c r="M799">
        <f>IF(A799="","",IF(LEFT(A799,4)="http",IFERROR(MID(A799,FIND("/",A799,FIND("//",A799)+2),2000),"/"),A799))</f>
        <v/>
      </c>
      <c r="N799">
        <f>IF(M799="","",IFERROR(LEFT(SUBSTITUTE(M799,"#","?"),FIND("?",SUBSTITUTE(M799,"#","?"))-1),M799))</f>
        <v/>
      </c>
      <c r="O799">
        <f>IF(N799="","",LOWER(IF(AND(LEN(N799)&gt;1,RIGHT(N799,1)="/"),LEFT(N799,LEN(N799)-1),N799)))</f>
        <v/>
      </c>
      <c r="P799">
        <f>IF(O799="","",IFERROR(N(INDEX($A799:$K799,1,Rules!$H$20)),0))</f>
        <v/>
      </c>
      <c r="Q799">
        <f>IF(O799="","",IFERROR(P799*N(INDEX($A799:$K799,1,Rules!$H$21)),0))</f>
        <v/>
      </c>
      <c r="R799">
        <f>IF(O799="","",IFERROR(N(INDEX($A799:$K799,1,Rules!$H$22)),0))</f>
        <v/>
      </c>
    </row>
    <row r="800">
      <c r="M800">
        <f>IF(A800="","",IF(LEFT(A800,4)="http",IFERROR(MID(A800,FIND("/",A800,FIND("//",A800)+2),2000),"/"),A800))</f>
        <v/>
      </c>
      <c r="N800">
        <f>IF(M800="","",IFERROR(LEFT(SUBSTITUTE(M800,"#","?"),FIND("?",SUBSTITUTE(M800,"#","?"))-1),M800))</f>
        <v/>
      </c>
      <c r="O800">
        <f>IF(N800="","",LOWER(IF(AND(LEN(N800)&gt;1,RIGHT(N800,1)="/"),LEFT(N800,LEN(N800)-1),N800)))</f>
        <v/>
      </c>
      <c r="P800">
        <f>IF(O800="","",IFERROR(N(INDEX($A800:$K800,1,Rules!$H$20)),0))</f>
        <v/>
      </c>
      <c r="Q800">
        <f>IF(O800="","",IFERROR(P800*N(INDEX($A800:$K800,1,Rules!$H$21)),0))</f>
        <v/>
      </c>
      <c r="R800">
        <f>IF(O800="","",IFERROR(N(INDEX($A800:$K800,1,Rules!$H$22)),0))</f>
        <v/>
      </c>
    </row>
    <row r="801">
      <c r="M801">
        <f>IF(A801="","",IF(LEFT(A801,4)="http",IFERROR(MID(A801,FIND("/",A801,FIND("//",A801)+2),2000),"/"),A801))</f>
        <v/>
      </c>
      <c r="N801">
        <f>IF(M801="","",IFERROR(LEFT(SUBSTITUTE(M801,"#","?"),FIND("?",SUBSTITUTE(M801,"#","?"))-1),M801))</f>
        <v/>
      </c>
      <c r="O801">
        <f>IF(N801="","",LOWER(IF(AND(LEN(N801)&gt;1,RIGHT(N801,1)="/"),LEFT(N801,LEN(N801)-1),N801)))</f>
        <v/>
      </c>
      <c r="P801">
        <f>IF(O801="","",IFERROR(N(INDEX($A801:$K801,1,Rules!$H$20)),0))</f>
        <v/>
      </c>
      <c r="Q801">
        <f>IF(O801="","",IFERROR(P801*N(INDEX($A801:$K801,1,Rules!$H$21)),0))</f>
        <v/>
      </c>
      <c r="R801">
        <f>IF(O801="","",IFERROR(N(INDEX($A801:$K801,1,Rules!$H$22)),0))</f>
        <v/>
      </c>
    </row>
    <row r="802">
      <c r="M802">
        <f>IF(A802="","",IF(LEFT(A802,4)="http",IFERROR(MID(A802,FIND("/",A802,FIND("//",A802)+2),2000),"/"),A802))</f>
        <v/>
      </c>
      <c r="N802">
        <f>IF(M802="","",IFERROR(LEFT(SUBSTITUTE(M802,"#","?"),FIND("?",SUBSTITUTE(M802,"#","?"))-1),M802))</f>
        <v/>
      </c>
      <c r="O802">
        <f>IF(N802="","",LOWER(IF(AND(LEN(N802)&gt;1,RIGHT(N802,1)="/"),LEFT(N802,LEN(N802)-1),N802)))</f>
        <v/>
      </c>
      <c r="P802">
        <f>IF(O802="","",IFERROR(N(INDEX($A802:$K802,1,Rules!$H$20)),0))</f>
        <v/>
      </c>
      <c r="Q802">
        <f>IF(O802="","",IFERROR(P802*N(INDEX($A802:$K802,1,Rules!$H$21)),0))</f>
        <v/>
      </c>
      <c r="R802">
        <f>IF(O802="","",IFERROR(N(INDEX($A802:$K802,1,Rules!$H$22)),0))</f>
        <v/>
      </c>
    </row>
    <row r="803">
      <c r="M803">
        <f>IF(A803="","",IF(LEFT(A803,4)="http",IFERROR(MID(A803,FIND("/",A803,FIND("//",A803)+2),2000),"/"),A803))</f>
        <v/>
      </c>
      <c r="N803">
        <f>IF(M803="","",IFERROR(LEFT(SUBSTITUTE(M803,"#","?"),FIND("?",SUBSTITUTE(M803,"#","?"))-1),M803))</f>
        <v/>
      </c>
      <c r="O803">
        <f>IF(N803="","",LOWER(IF(AND(LEN(N803)&gt;1,RIGHT(N803,1)="/"),LEFT(N803,LEN(N803)-1),N803)))</f>
        <v/>
      </c>
      <c r="P803">
        <f>IF(O803="","",IFERROR(N(INDEX($A803:$K803,1,Rules!$H$20)),0))</f>
        <v/>
      </c>
      <c r="Q803">
        <f>IF(O803="","",IFERROR(P803*N(INDEX($A803:$K803,1,Rules!$H$21)),0))</f>
        <v/>
      </c>
      <c r="R803">
        <f>IF(O803="","",IFERROR(N(INDEX($A803:$K803,1,Rules!$H$22)),0))</f>
        <v/>
      </c>
    </row>
    <row r="804">
      <c r="M804">
        <f>IF(A804="","",IF(LEFT(A804,4)="http",IFERROR(MID(A804,FIND("/",A804,FIND("//",A804)+2),2000),"/"),A804))</f>
        <v/>
      </c>
      <c r="N804">
        <f>IF(M804="","",IFERROR(LEFT(SUBSTITUTE(M804,"#","?"),FIND("?",SUBSTITUTE(M804,"#","?"))-1),M804))</f>
        <v/>
      </c>
      <c r="O804">
        <f>IF(N804="","",LOWER(IF(AND(LEN(N804)&gt;1,RIGHT(N804,1)="/"),LEFT(N804,LEN(N804)-1),N804)))</f>
        <v/>
      </c>
      <c r="P804">
        <f>IF(O804="","",IFERROR(N(INDEX($A804:$K804,1,Rules!$H$20)),0))</f>
        <v/>
      </c>
      <c r="Q804">
        <f>IF(O804="","",IFERROR(P804*N(INDEX($A804:$K804,1,Rules!$H$21)),0))</f>
        <v/>
      </c>
      <c r="R804">
        <f>IF(O804="","",IFERROR(N(INDEX($A804:$K804,1,Rules!$H$22)),0))</f>
        <v/>
      </c>
    </row>
    <row r="805">
      <c r="M805">
        <f>IF(A805="","",IF(LEFT(A805,4)="http",IFERROR(MID(A805,FIND("/",A805,FIND("//",A805)+2),2000),"/"),A805))</f>
        <v/>
      </c>
      <c r="N805">
        <f>IF(M805="","",IFERROR(LEFT(SUBSTITUTE(M805,"#","?"),FIND("?",SUBSTITUTE(M805,"#","?"))-1),M805))</f>
        <v/>
      </c>
      <c r="O805">
        <f>IF(N805="","",LOWER(IF(AND(LEN(N805)&gt;1,RIGHT(N805,1)="/"),LEFT(N805,LEN(N805)-1),N805)))</f>
        <v/>
      </c>
      <c r="P805">
        <f>IF(O805="","",IFERROR(N(INDEX($A805:$K805,1,Rules!$H$20)),0))</f>
        <v/>
      </c>
      <c r="Q805">
        <f>IF(O805="","",IFERROR(P805*N(INDEX($A805:$K805,1,Rules!$H$21)),0))</f>
        <v/>
      </c>
      <c r="R805">
        <f>IF(O805="","",IFERROR(N(INDEX($A805:$K805,1,Rules!$H$22)),0))</f>
        <v/>
      </c>
    </row>
    <row r="806">
      <c r="M806">
        <f>IF(A806="","",IF(LEFT(A806,4)="http",IFERROR(MID(A806,FIND("/",A806,FIND("//",A806)+2),2000),"/"),A806))</f>
        <v/>
      </c>
      <c r="N806">
        <f>IF(M806="","",IFERROR(LEFT(SUBSTITUTE(M806,"#","?"),FIND("?",SUBSTITUTE(M806,"#","?"))-1),M806))</f>
        <v/>
      </c>
      <c r="O806">
        <f>IF(N806="","",LOWER(IF(AND(LEN(N806)&gt;1,RIGHT(N806,1)="/"),LEFT(N806,LEN(N806)-1),N806)))</f>
        <v/>
      </c>
      <c r="P806">
        <f>IF(O806="","",IFERROR(N(INDEX($A806:$K806,1,Rules!$H$20)),0))</f>
        <v/>
      </c>
      <c r="Q806">
        <f>IF(O806="","",IFERROR(P806*N(INDEX($A806:$K806,1,Rules!$H$21)),0))</f>
        <v/>
      </c>
      <c r="R806">
        <f>IF(O806="","",IFERROR(N(INDEX($A806:$K806,1,Rules!$H$22)),0))</f>
        <v/>
      </c>
    </row>
    <row r="807">
      <c r="M807">
        <f>IF(A807="","",IF(LEFT(A807,4)="http",IFERROR(MID(A807,FIND("/",A807,FIND("//",A807)+2),2000),"/"),A807))</f>
        <v/>
      </c>
      <c r="N807">
        <f>IF(M807="","",IFERROR(LEFT(SUBSTITUTE(M807,"#","?"),FIND("?",SUBSTITUTE(M807,"#","?"))-1),M807))</f>
        <v/>
      </c>
      <c r="O807">
        <f>IF(N807="","",LOWER(IF(AND(LEN(N807)&gt;1,RIGHT(N807,1)="/"),LEFT(N807,LEN(N807)-1),N807)))</f>
        <v/>
      </c>
      <c r="P807">
        <f>IF(O807="","",IFERROR(N(INDEX($A807:$K807,1,Rules!$H$20)),0))</f>
        <v/>
      </c>
      <c r="Q807">
        <f>IF(O807="","",IFERROR(P807*N(INDEX($A807:$K807,1,Rules!$H$21)),0))</f>
        <v/>
      </c>
      <c r="R807">
        <f>IF(O807="","",IFERROR(N(INDEX($A807:$K807,1,Rules!$H$22)),0))</f>
        <v/>
      </c>
    </row>
    <row r="808">
      <c r="M808">
        <f>IF(A808="","",IF(LEFT(A808,4)="http",IFERROR(MID(A808,FIND("/",A808,FIND("//",A808)+2),2000),"/"),A808))</f>
        <v/>
      </c>
      <c r="N808">
        <f>IF(M808="","",IFERROR(LEFT(SUBSTITUTE(M808,"#","?"),FIND("?",SUBSTITUTE(M808,"#","?"))-1),M808))</f>
        <v/>
      </c>
      <c r="O808">
        <f>IF(N808="","",LOWER(IF(AND(LEN(N808)&gt;1,RIGHT(N808,1)="/"),LEFT(N808,LEN(N808)-1),N808)))</f>
        <v/>
      </c>
      <c r="P808">
        <f>IF(O808="","",IFERROR(N(INDEX($A808:$K808,1,Rules!$H$20)),0))</f>
        <v/>
      </c>
      <c r="Q808">
        <f>IF(O808="","",IFERROR(P808*N(INDEX($A808:$K808,1,Rules!$H$21)),0))</f>
        <v/>
      </c>
      <c r="R808">
        <f>IF(O808="","",IFERROR(N(INDEX($A808:$K808,1,Rules!$H$22)),0))</f>
        <v/>
      </c>
    </row>
    <row r="809">
      <c r="M809">
        <f>IF(A809="","",IF(LEFT(A809,4)="http",IFERROR(MID(A809,FIND("/",A809,FIND("//",A809)+2),2000),"/"),A809))</f>
        <v/>
      </c>
      <c r="N809">
        <f>IF(M809="","",IFERROR(LEFT(SUBSTITUTE(M809,"#","?"),FIND("?",SUBSTITUTE(M809,"#","?"))-1),M809))</f>
        <v/>
      </c>
      <c r="O809">
        <f>IF(N809="","",LOWER(IF(AND(LEN(N809)&gt;1,RIGHT(N809,1)="/"),LEFT(N809,LEN(N809)-1),N809)))</f>
        <v/>
      </c>
      <c r="P809">
        <f>IF(O809="","",IFERROR(N(INDEX($A809:$K809,1,Rules!$H$20)),0))</f>
        <v/>
      </c>
      <c r="Q809">
        <f>IF(O809="","",IFERROR(P809*N(INDEX($A809:$K809,1,Rules!$H$21)),0))</f>
        <v/>
      </c>
      <c r="R809">
        <f>IF(O809="","",IFERROR(N(INDEX($A809:$K809,1,Rules!$H$22)),0))</f>
        <v/>
      </c>
    </row>
    <row r="810">
      <c r="M810">
        <f>IF(A810="","",IF(LEFT(A810,4)="http",IFERROR(MID(A810,FIND("/",A810,FIND("//",A810)+2),2000),"/"),A810))</f>
        <v/>
      </c>
      <c r="N810">
        <f>IF(M810="","",IFERROR(LEFT(SUBSTITUTE(M810,"#","?"),FIND("?",SUBSTITUTE(M810,"#","?"))-1),M810))</f>
        <v/>
      </c>
      <c r="O810">
        <f>IF(N810="","",LOWER(IF(AND(LEN(N810)&gt;1,RIGHT(N810,1)="/"),LEFT(N810,LEN(N810)-1),N810)))</f>
        <v/>
      </c>
      <c r="P810">
        <f>IF(O810="","",IFERROR(N(INDEX($A810:$K810,1,Rules!$H$20)),0))</f>
        <v/>
      </c>
      <c r="Q810">
        <f>IF(O810="","",IFERROR(P810*N(INDEX($A810:$K810,1,Rules!$H$21)),0))</f>
        <v/>
      </c>
      <c r="R810">
        <f>IF(O810="","",IFERROR(N(INDEX($A810:$K810,1,Rules!$H$22)),0))</f>
        <v/>
      </c>
    </row>
    <row r="811">
      <c r="M811">
        <f>IF(A811="","",IF(LEFT(A811,4)="http",IFERROR(MID(A811,FIND("/",A811,FIND("//",A811)+2),2000),"/"),A811))</f>
        <v/>
      </c>
      <c r="N811">
        <f>IF(M811="","",IFERROR(LEFT(SUBSTITUTE(M811,"#","?"),FIND("?",SUBSTITUTE(M811,"#","?"))-1),M811))</f>
        <v/>
      </c>
      <c r="O811">
        <f>IF(N811="","",LOWER(IF(AND(LEN(N811)&gt;1,RIGHT(N811,1)="/"),LEFT(N811,LEN(N811)-1),N811)))</f>
        <v/>
      </c>
      <c r="P811">
        <f>IF(O811="","",IFERROR(N(INDEX($A811:$K811,1,Rules!$H$20)),0))</f>
        <v/>
      </c>
      <c r="Q811">
        <f>IF(O811="","",IFERROR(P811*N(INDEX($A811:$K811,1,Rules!$H$21)),0))</f>
        <v/>
      </c>
      <c r="R811">
        <f>IF(O811="","",IFERROR(N(INDEX($A811:$K811,1,Rules!$H$22)),0))</f>
        <v/>
      </c>
    </row>
    <row r="812">
      <c r="M812">
        <f>IF(A812="","",IF(LEFT(A812,4)="http",IFERROR(MID(A812,FIND("/",A812,FIND("//",A812)+2),2000),"/"),A812))</f>
        <v/>
      </c>
      <c r="N812">
        <f>IF(M812="","",IFERROR(LEFT(SUBSTITUTE(M812,"#","?"),FIND("?",SUBSTITUTE(M812,"#","?"))-1),M812))</f>
        <v/>
      </c>
      <c r="O812">
        <f>IF(N812="","",LOWER(IF(AND(LEN(N812)&gt;1,RIGHT(N812,1)="/"),LEFT(N812,LEN(N812)-1),N812)))</f>
        <v/>
      </c>
      <c r="P812">
        <f>IF(O812="","",IFERROR(N(INDEX($A812:$K812,1,Rules!$H$20)),0))</f>
        <v/>
      </c>
      <c r="Q812">
        <f>IF(O812="","",IFERROR(P812*N(INDEX($A812:$K812,1,Rules!$H$21)),0))</f>
        <v/>
      </c>
      <c r="R812">
        <f>IF(O812="","",IFERROR(N(INDEX($A812:$K812,1,Rules!$H$22)),0))</f>
        <v/>
      </c>
    </row>
    <row r="813">
      <c r="M813">
        <f>IF(A813="","",IF(LEFT(A813,4)="http",IFERROR(MID(A813,FIND("/",A813,FIND("//",A813)+2),2000),"/"),A813))</f>
        <v/>
      </c>
      <c r="N813">
        <f>IF(M813="","",IFERROR(LEFT(SUBSTITUTE(M813,"#","?"),FIND("?",SUBSTITUTE(M813,"#","?"))-1),M813))</f>
        <v/>
      </c>
      <c r="O813">
        <f>IF(N813="","",LOWER(IF(AND(LEN(N813)&gt;1,RIGHT(N813,1)="/"),LEFT(N813,LEN(N813)-1),N813)))</f>
        <v/>
      </c>
      <c r="P813">
        <f>IF(O813="","",IFERROR(N(INDEX($A813:$K813,1,Rules!$H$20)),0))</f>
        <v/>
      </c>
      <c r="Q813">
        <f>IF(O813="","",IFERROR(P813*N(INDEX($A813:$K813,1,Rules!$H$21)),0))</f>
        <v/>
      </c>
      <c r="R813">
        <f>IF(O813="","",IFERROR(N(INDEX($A813:$K813,1,Rules!$H$22)),0))</f>
        <v/>
      </c>
    </row>
    <row r="814">
      <c r="M814">
        <f>IF(A814="","",IF(LEFT(A814,4)="http",IFERROR(MID(A814,FIND("/",A814,FIND("//",A814)+2),2000),"/"),A814))</f>
        <v/>
      </c>
      <c r="N814">
        <f>IF(M814="","",IFERROR(LEFT(SUBSTITUTE(M814,"#","?"),FIND("?",SUBSTITUTE(M814,"#","?"))-1),M814))</f>
        <v/>
      </c>
      <c r="O814">
        <f>IF(N814="","",LOWER(IF(AND(LEN(N814)&gt;1,RIGHT(N814,1)="/"),LEFT(N814,LEN(N814)-1),N814)))</f>
        <v/>
      </c>
      <c r="P814">
        <f>IF(O814="","",IFERROR(N(INDEX($A814:$K814,1,Rules!$H$20)),0))</f>
        <v/>
      </c>
      <c r="Q814">
        <f>IF(O814="","",IFERROR(P814*N(INDEX($A814:$K814,1,Rules!$H$21)),0))</f>
        <v/>
      </c>
      <c r="R814">
        <f>IF(O814="","",IFERROR(N(INDEX($A814:$K814,1,Rules!$H$22)),0))</f>
        <v/>
      </c>
    </row>
    <row r="815">
      <c r="M815">
        <f>IF(A815="","",IF(LEFT(A815,4)="http",IFERROR(MID(A815,FIND("/",A815,FIND("//",A815)+2),2000),"/"),A815))</f>
        <v/>
      </c>
      <c r="N815">
        <f>IF(M815="","",IFERROR(LEFT(SUBSTITUTE(M815,"#","?"),FIND("?",SUBSTITUTE(M815,"#","?"))-1),M815))</f>
        <v/>
      </c>
      <c r="O815">
        <f>IF(N815="","",LOWER(IF(AND(LEN(N815)&gt;1,RIGHT(N815,1)="/"),LEFT(N815,LEN(N815)-1),N815)))</f>
        <v/>
      </c>
      <c r="P815">
        <f>IF(O815="","",IFERROR(N(INDEX($A815:$K815,1,Rules!$H$20)),0))</f>
        <v/>
      </c>
      <c r="Q815">
        <f>IF(O815="","",IFERROR(P815*N(INDEX($A815:$K815,1,Rules!$H$21)),0))</f>
        <v/>
      </c>
      <c r="R815">
        <f>IF(O815="","",IFERROR(N(INDEX($A815:$K815,1,Rules!$H$22)),0))</f>
        <v/>
      </c>
    </row>
    <row r="816">
      <c r="M816">
        <f>IF(A816="","",IF(LEFT(A816,4)="http",IFERROR(MID(A816,FIND("/",A816,FIND("//",A816)+2),2000),"/"),A816))</f>
        <v/>
      </c>
      <c r="N816">
        <f>IF(M816="","",IFERROR(LEFT(SUBSTITUTE(M816,"#","?"),FIND("?",SUBSTITUTE(M816,"#","?"))-1),M816))</f>
        <v/>
      </c>
      <c r="O816">
        <f>IF(N816="","",LOWER(IF(AND(LEN(N816)&gt;1,RIGHT(N816,1)="/"),LEFT(N816,LEN(N816)-1),N816)))</f>
        <v/>
      </c>
      <c r="P816">
        <f>IF(O816="","",IFERROR(N(INDEX($A816:$K816,1,Rules!$H$20)),0))</f>
        <v/>
      </c>
      <c r="Q816">
        <f>IF(O816="","",IFERROR(P816*N(INDEX($A816:$K816,1,Rules!$H$21)),0))</f>
        <v/>
      </c>
      <c r="R816">
        <f>IF(O816="","",IFERROR(N(INDEX($A816:$K816,1,Rules!$H$22)),0))</f>
        <v/>
      </c>
    </row>
    <row r="817">
      <c r="M817">
        <f>IF(A817="","",IF(LEFT(A817,4)="http",IFERROR(MID(A817,FIND("/",A817,FIND("//",A817)+2),2000),"/"),A817))</f>
        <v/>
      </c>
      <c r="N817">
        <f>IF(M817="","",IFERROR(LEFT(SUBSTITUTE(M817,"#","?"),FIND("?",SUBSTITUTE(M817,"#","?"))-1),M817))</f>
        <v/>
      </c>
      <c r="O817">
        <f>IF(N817="","",LOWER(IF(AND(LEN(N817)&gt;1,RIGHT(N817,1)="/"),LEFT(N817,LEN(N817)-1),N817)))</f>
        <v/>
      </c>
      <c r="P817">
        <f>IF(O817="","",IFERROR(N(INDEX($A817:$K817,1,Rules!$H$20)),0))</f>
        <v/>
      </c>
      <c r="Q817">
        <f>IF(O817="","",IFERROR(P817*N(INDEX($A817:$K817,1,Rules!$H$21)),0))</f>
        <v/>
      </c>
      <c r="R817">
        <f>IF(O817="","",IFERROR(N(INDEX($A817:$K817,1,Rules!$H$22)),0))</f>
        <v/>
      </c>
    </row>
    <row r="818">
      <c r="M818">
        <f>IF(A818="","",IF(LEFT(A818,4)="http",IFERROR(MID(A818,FIND("/",A818,FIND("//",A818)+2),2000),"/"),A818))</f>
        <v/>
      </c>
      <c r="N818">
        <f>IF(M818="","",IFERROR(LEFT(SUBSTITUTE(M818,"#","?"),FIND("?",SUBSTITUTE(M818,"#","?"))-1),M818))</f>
        <v/>
      </c>
      <c r="O818">
        <f>IF(N818="","",LOWER(IF(AND(LEN(N818)&gt;1,RIGHT(N818,1)="/"),LEFT(N818,LEN(N818)-1),N818)))</f>
        <v/>
      </c>
      <c r="P818">
        <f>IF(O818="","",IFERROR(N(INDEX($A818:$K818,1,Rules!$H$20)),0))</f>
        <v/>
      </c>
      <c r="Q818">
        <f>IF(O818="","",IFERROR(P818*N(INDEX($A818:$K818,1,Rules!$H$21)),0))</f>
        <v/>
      </c>
      <c r="R818">
        <f>IF(O818="","",IFERROR(N(INDEX($A818:$K818,1,Rules!$H$22)),0))</f>
        <v/>
      </c>
    </row>
    <row r="819">
      <c r="M819">
        <f>IF(A819="","",IF(LEFT(A819,4)="http",IFERROR(MID(A819,FIND("/",A819,FIND("//",A819)+2),2000),"/"),A819))</f>
        <v/>
      </c>
      <c r="N819">
        <f>IF(M819="","",IFERROR(LEFT(SUBSTITUTE(M819,"#","?"),FIND("?",SUBSTITUTE(M819,"#","?"))-1),M819))</f>
        <v/>
      </c>
      <c r="O819">
        <f>IF(N819="","",LOWER(IF(AND(LEN(N819)&gt;1,RIGHT(N819,1)="/"),LEFT(N819,LEN(N819)-1),N819)))</f>
        <v/>
      </c>
      <c r="P819">
        <f>IF(O819="","",IFERROR(N(INDEX($A819:$K819,1,Rules!$H$20)),0))</f>
        <v/>
      </c>
      <c r="Q819">
        <f>IF(O819="","",IFERROR(P819*N(INDEX($A819:$K819,1,Rules!$H$21)),0))</f>
        <v/>
      </c>
      <c r="R819">
        <f>IF(O819="","",IFERROR(N(INDEX($A819:$K819,1,Rules!$H$22)),0))</f>
        <v/>
      </c>
    </row>
    <row r="820">
      <c r="M820">
        <f>IF(A820="","",IF(LEFT(A820,4)="http",IFERROR(MID(A820,FIND("/",A820,FIND("//",A820)+2),2000),"/"),A820))</f>
        <v/>
      </c>
      <c r="N820">
        <f>IF(M820="","",IFERROR(LEFT(SUBSTITUTE(M820,"#","?"),FIND("?",SUBSTITUTE(M820,"#","?"))-1),M820))</f>
        <v/>
      </c>
      <c r="O820">
        <f>IF(N820="","",LOWER(IF(AND(LEN(N820)&gt;1,RIGHT(N820,1)="/"),LEFT(N820,LEN(N820)-1),N820)))</f>
        <v/>
      </c>
      <c r="P820">
        <f>IF(O820="","",IFERROR(N(INDEX($A820:$K820,1,Rules!$H$20)),0))</f>
        <v/>
      </c>
      <c r="Q820">
        <f>IF(O820="","",IFERROR(P820*N(INDEX($A820:$K820,1,Rules!$H$21)),0))</f>
        <v/>
      </c>
      <c r="R820">
        <f>IF(O820="","",IFERROR(N(INDEX($A820:$K820,1,Rules!$H$22)),0))</f>
        <v/>
      </c>
    </row>
    <row r="821">
      <c r="M821">
        <f>IF(A821="","",IF(LEFT(A821,4)="http",IFERROR(MID(A821,FIND("/",A821,FIND("//",A821)+2),2000),"/"),A821))</f>
        <v/>
      </c>
      <c r="N821">
        <f>IF(M821="","",IFERROR(LEFT(SUBSTITUTE(M821,"#","?"),FIND("?",SUBSTITUTE(M821,"#","?"))-1),M821))</f>
        <v/>
      </c>
      <c r="O821">
        <f>IF(N821="","",LOWER(IF(AND(LEN(N821)&gt;1,RIGHT(N821,1)="/"),LEFT(N821,LEN(N821)-1),N821)))</f>
        <v/>
      </c>
      <c r="P821">
        <f>IF(O821="","",IFERROR(N(INDEX($A821:$K821,1,Rules!$H$20)),0))</f>
        <v/>
      </c>
      <c r="Q821">
        <f>IF(O821="","",IFERROR(P821*N(INDEX($A821:$K821,1,Rules!$H$21)),0))</f>
        <v/>
      </c>
      <c r="R821">
        <f>IF(O821="","",IFERROR(N(INDEX($A821:$K821,1,Rules!$H$22)),0))</f>
        <v/>
      </c>
    </row>
    <row r="822">
      <c r="M822">
        <f>IF(A822="","",IF(LEFT(A822,4)="http",IFERROR(MID(A822,FIND("/",A822,FIND("//",A822)+2),2000),"/"),A822))</f>
        <v/>
      </c>
      <c r="N822">
        <f>IF(M822="","",IFERROR(LEFT(SUBSTITUTE(M822,"#","?"),FIND("?",SUBSTITUTE(M822,"#","?"))-1),M822))</f>
        <v/>
      </c>
      <c r="O822">
        <f>IF(N822="","",LOWER(IF(AND(LEN(N822)&gt;1,RIGHT(N822,1)="/"),LEFT(N822,LEN(N822)-1),N822)))</f>
        <v/>
      </c>
      <c r="P822">
        <f>IF(O822="","",IFERROR(N(INDEX($A822:$K822,1,Rules!$H$20)),0))</f>
        <v/>
      </c>
      <c r="Q822">
        <f>IF(O822="","",IFERROR(P822*N(INDEX($A822:$K822,1,Rules!$H$21)),0))</f>
        <v/>
      </c>
      <c r="R822">
        <f>IF(O822="","",IFERROR(N(INDEX($A822:$K822,1,Rules!$H$22)),0))</f>
        <v/>
      </c>
    </row>
    <row r="823">
      <c r="M823">
        <f>IF(A823="","",IF(LEFT(A823,4)="http",IFERROR(MID(A823,FIND("/",A823,FIND("//",A823)+2),2000),"/"),A823))</f>
        <v/>
      </c>
      <c r="N823">
        <f>IF(M823="","",IFERROR(LEFT(SUBSTITUTE(M823,"#","?"),FIND("?",SUBSTITUTE(M823,"#","?"))-1),M823))</f>
        <v/>
      </c>
      <c r="O823">
        <f>IF(N823="","",LOWER(IF(AND(LEN(N823)&gt;1,RIGHT(N823,1)="/"),LEFT(N823,LEN(N823)-1),N823)))</f>
        <v/>
      </c>
      <c r="P823">
        <f>IF(O823="","",IFERROR(N(INDEX($A823:$K823,1,Rules!$H$20)),0))</f>
        <v/>
      </c>
      <c r="Q823">
        <f>IF(O823="","",IFERROR(P823*N(INDEX($A823:$K823,1,Rules!$H$21)),0))</f>
        <v/>
      </c>
      <c r="R823">
        <f>IF(O823="","",IFERROR(N(INDEX($A823:$K823,1,Rules!$H$22)),0))</f>
        <v/>
      </c>
    </row>
    <row r="824">
      <c r="M824">
        <f>IF(A824="","",IF(LEFT(A824,4)="http",IFERROR(MID(A824,FIND("/",A824,FIND("//",A824)+2),2000),"/"),A824))</f>
        <v/>
      </c>
      <c r="N824">
        <f>IF(M824="","",IFERROR(LEFT(SUBSTITUTE(M824,"#","?"),FIND("?",SUBSTITUTE(M824,"#","?"))-1),M824))</f>
        <v/>
      </c>
      <c r="O824">
        <f>IF(N824="","",LOWER(IF(AND(LEN(N824)&gt;1,RIGHT(N824,1)="/"),LEFT(N824,LEN(N824)-1),N824)))</f>
        <v/>
      </c>
      <c r="P824">
        <f>IF(O824="","",IFERROR(N(INDEX($A824:$K824,1,Rules!$H$20)),0))</f>
        <v/>
      </c>
      <c r="Q824">
        <f>IF(O824="","",IFERROR(P824*N(INDEX($A824:$K824,1,Rules!$H$21)),0))</f>
        <v/>
      </c>
      <c r="R824">
        <f>IF(O824="","",IFERROR(N(INDEX($A824:$K824,1,Rules!$H$22)),0))</f>
        <v/>
      </c>
    </row>
    <row r="825">
      <c r="M825">
        <f>IF(A825="","",IF(LEFT(A825,4)="http",IFERROR(MID(A825,FIND("/",A825,FIND("//",A825)+2),2000),"/"),A825))</f>
        <v/>
      </c>
      <c r="N825">
        <f>IF(M825="","",IFERROR(LEFT(SUBSTITUTE(M825,"#","?"),FIND("?",SUBSTITUTE(M825,"#","?"))-1),M825))</f>
        <v/>
      </c>
      <c r="O825">
        <f>IF(N825="","",LOWER(IF(AND(LEN(N825)&gt;1,RIGHT(N825,1)="/"),LEFT(N825,LEN(N825)-1),N825)))</f>
        <v/>
      </c>
      <c r="P825">
        <f>IF(O825="","",IFERROR(N(INDEX($A825:$K825,1,Rules!$H$20)),0))</f>
        <v/>
      </c>
      <c r="Q825">
        <f>IF(O825="","",IFERROR(P825*N(INDEX($A825:$K825,1,Rules!$H$21)),0))</f>
        <v/>
      </c>
      <c r="R825">
        <f>IF(O825="","",IFERROR(N(INDEX($A825:$K825,1,Rules!$H$22)),0))</f>
        <v/>
      </c>
    </row>
    <row r="826">
      <c r="M826">
        <f>IF(A826="","",IF(LEFT(A826,4)="http",IFERROR(MID(A826,FIND("/",A826,FIND("//",A826)+2),2000),"/"),A826))</f>
        <v/>
      </c>
      <c r="N826">
        <f>IF(M826="","",IFERROR(LEFT(SUBSTITUTE(M826,"#","?"),FIND("?",SUBSTITUTE(M826,"#","?"))-1),M826))</f>
        <v/>
      </c>
      <c r="O826">
        <f>IF(N826="","",LOWER(IF(AND(LEN(N826)&gt;1,RIGHT(N826,1)="/"),LEFT(N826,LEN(N826)-1),N826)))</f>
        <v/>
      </c>
      <c r="P826">
        <f>IF(O826="","",IFERROR(N(INDEX($A826:$K826,1,Rules!$H$20)),0))</f>
        <v/>
      </c>
      <c r="Q826">
        <f>IF(O826="","",IFERROR(P826*N(INDEX($A826:$K826,1,Rules!$H$21)),0))</f>
        <v/>
      </c>
      <c r="R826">
        <f>IF(O826="","",IFERROR(N(INDEX($A826:$K826,1,Rules!$H$22)),0))</f>
        <v/>
      </c>
    </row>
    <row r="827">
      <c r="M827">
        <f>IF(A827="","",IF(LEFT(A827,4)="http",IFERROR(MID(A827,FIND("/",A827,FIND("//",A827)+2),2000),"/"),A827))</f>
        <v/>
      </c>
      <c r="N827">
        <f>IF(M827="","",IFERROR(LEFT(SUBSTITUTE(M827,"#","?"),FIND("?",SUBSTITUTE(M827,"#","?"))-1),M827))</f>
        <v/>
      </c>
      <c r="O827">
        <f>IF(N827="","",LOWER(IF(AND(LEN(N827)&gt;1,RIGHT(N827,1)="/"),LEFT(N827,LEN(N827)-1),N827)))</f>
        <v/>
      </c>
      <c r="P827">
        <f>IF(O827="","",IFERROR(N(INDEX($A827:$K827,1,Rules!$H$20)),0))</f>
        <v/>
      </c>
      <c r="Q827">
        <f>IF(O827="","",IFERROR(P827*N(INDEX($A827:$K827,1,Rules!$H$21)),0))</f>
        <v/>
      </c>
      <c r="R827">
        <f>IF(O827="","",IFERROR(N(INDEX($A827:$K827,1,Rules!$H$22)),0))</f>
        <v/>
      </c>
    </row>
    <row r="828">
      <c r="M828">
        <f>IF(A828="","",IF(LEFT(A828,4)="http",IFERROR(MID(A828,FIND("/",A828,FIND("//",A828)+2),2000),"/"),A828))</f>
        <v/>
      </c>
      <c r="N828">
        <f>IF(M828="","",IFERROR(LEFT(SUBSTITUTE(M828,"#","?"),FIND("?",SUBSTITUTE(M828,"#","?"))-1),M828))</f>
        <v/>
      </c>
      <c r="O828">
        <f>IF(N828="","",LOWER(IF(AND(LEN(N828)&gt;1,RIGHT(N828,1)="/"),LEFT(N828,LEN(N828)-1),N828)))</f>
        <v/>
      </c>
      <c r="P828">
        <f>IF(O828="","",IFERROR(N(INDEX($A828:$K828,1,Rules!$H$20)),0))</f>
        <v/>
      </c>
      <c r="Q828">
        <f>IF(O828="","",IFERROR(P828*N(INDEX($A828:$K828,1,Rules!$H$21)),0))</f>
        <v/>
      </c>
      <c r="R828">
        <f>IF(O828="","",IFERROR(N(INDEX($A828:$K828,1,Rules!$H$22)),0))</f>
        <v/>
      </c>
    </row>
    <row r="829">
      <c r="M829">
        <f>IF(A829="","",IF(LEFT(A829,4)="http",IFERROR(MID(A829,FIND("/",A829,FIND("//",A829)+2),2000),"/"),A829))</f>
        <v/>
      </c>
      <c r="N829">
        <f>IF(M829="","",IFERROR(LEFT(SUBSTITUTE(M829,"#","?"),FIND("?",SUBSTITUTE(M829,"#","?"))-1),M829))</f>
        <v/>
      </c>
      <c r="O829">
        <f>IF(N829="","",LOWER(IF(AND(LEN(N829)&gt;1,RIGHT(N829,1)="/"),LEFT(N829,LEN(N829)-1),N829)))</f>
        <v/>
      </c>
      <c r="P829">
        <f>IF(O829="","",IFERROR(N(INDEX($A829:$K829,1,Rules!$H$20)),0))</f>
        <v/>
      </c>
      <c r="Q829">
        <f>IF(O829="","",IFERROR(P829*N(INDEX($A829:$K829,1,Rules!$H$21)),0))</f>
        <v/>
      </c>
      <c r="R829">
        <f>IF(O829="","",IFERROR(N(INDEX($A829:$K829,1,Rules!$H$22)),0))</f>
        <v/>
      </c>
    </row>
    <row r="830">
      <c r="M830">
        <f>IF(A830="","",IF(LEFT(A830,4)="http",IFERROR(MID(A830,FIND("/",A830,FIND("//",A830)+2),2000),"/"),A830))</f>
        <v/>
      </c>
      <c r="N830">
        <f>IF(M830="","",IFERROR(LEFT(SUBSTITUTE(M830,"#","?"),FIND("?",SUBSTITUTE(M830,"#","?"))-1),M830))</f>
        <v/>
      </c>
      <c r="O830">
        <f>IF(N830="","",LOWER(IF(AND(LEN(N830)&gt;1,RIGHT(N830,1)="/"),LEFT(N830,LEN(N830)-1),N830)))</f>
        <v/>
      </c>
      <c r="P830">
        <f>IF(O830="","",IFERROR(N(INDEX($A830:$K830,1,Rules!$H$20)),0))</f>
        <v/>
      </c>
      <c r="Q830">
        <f>IF(O830="","",IFERROR(P830*N(INDEX($A830:$K830,1,Rules!$H$21)),0))</f>
        <v/>
      </c>
      <c r="R830">
        <f>IF(O830="","",IFERROR(N(INDEX($A830:$K830,1,Rules!$H$22)),0))</f>
        <v/>
      </c>
    </row>
    <row r="831">
      <c r="M831">
        <f>IF(A831="","",IF(LEFT(A831,4)="http",IFERROR(MID(A831,FIND("/",A831,FIND("//",A831)+2),2000),"/"),A831))</f>
        <v/>
      </c>
      <c r="N831">
        <f>IF(M831="","",IFERROR(LEFT(SUBSTITUTE(M831,"#","?"),FIND("?",SUBSTITUTE(M831,"#","?"))-1),M831))</f>
        <v/>
      </c>
      <c r="O831">
        <f>IF(N831="","",LOWER(IF(AND(LEN(N831)&gt;1,RIGHT(N831,1)="/"),LEFT(N831,LEN(N831)-1),N831)))</f>
        <v/>
      </c>
      <c r="P831">
        <f>IF(O831="","",IFERROR(N(INDEX($A831:$K831,1,Rules!$H$20)),0))</f>
        <v/>
      </c>
      <c r="Q831">
        <f>IF(O831="","",IFERROR(P831*N(INDEX($A831:$K831,1,Rules!$H$21)),0))</f>
        <v/>
      </c>
      <c r="R831">
        <f>IF(O831="","",IFERROR(N(INDEX($A831:$K831,1,Rules!$H$22)),0))</f>
        <v/>
      </c>
    </row>
    <row r="832">
      <c r="M832">
        <f>IF(A832="","",IF(LEFT(A832,4)="http",IFERROR(MID(A832,FIND("/",A832,FIND("//",A832)+2),2000),"/"),A832))</f>
        <v/>
      </c>
      <c r="N832">
        <f>IF(M832="","",IFERROR(LEFT(SUBSTITUTE(M832,"#","?"),FIND("?",SUBSTITUTE(M832,"#","?"))-1),M832))</f>
        <v/>
      </c>
      <c r="O832">
        <f>IF(N832="","",LOWER(IF(AND(LEN(N832)&gt;1,RIGHT(N832,1)="/"),LEFT(N832,LEN(N832)-1),N832)))</f>
        <v/>
      </c>
      <c r="P832">
        <f>IF(O832="","",IFERROR(N(INDEX($A832:$K832,1,Rules!$H$20)),0))</f>
        <v/>
      </c>
      <c r="Q832">
        <f>IF(O832="","",IFERROR(P832*N(INDEX($A832:$K832,1,Rules!$H$21)),0))</f>
        <v/>
      </c>
      <c r="R832">
        <f>IF(O832="","",IFERROR(N(INDEX($A832:$K832,1,Rules!$H$22)),0))</f>
        <v/>
      </c>
    </row>
    <row r="833">
      <c r="M833">
        <f>IF(A833="","",IF(LEFT(A833,4)="http",IFERROR(MID(A833,FIND("/",A833,FIND("//",A833)+2),2000),"/"),A833))</f>
        <v/>
      </c>
      <c r="N833">
        <f>IF(M833="","",IFERROR(LEFT(SUBSTITUTE(M833,"#","?"),FIND("?",SUBSTITUTE(M833,"#","?"))-1),M833))</f>
        <v/>
      </c>
      <c r="O833">
        <f>IF(N833="","",LOWER(IF(AND(LEN(N833)&gt;1,RIGHT(N833,1)="/"),LEFT(N833,LEN(N833)-1),N833)))</f>
        <v/>
      </c>
      <c r="P833">
        <f>IF(O833="","",IFERROR(N(INDEX($A833:$K833,1,Rules!$H$20)),0))</f>
        <v/>
      </c>
      <c r="Q833">
        <f>IF(O833="","",IFERROR(P833*N(INDEX($A833:$K833,1,Rules!$H$21)),0))</f>
        <v/>
      </c>
      <c r="R833">
        <f>IF(O833="","",IFERROR(N(INDEX($A833:$K833,1,Rules!$H$22)),0))</f>
        <v/>
      </c>
    </row>
    <row r="834">
      <c r="M834">
        <f>IF(A834="","",IF(LEFT(A834,4)="http",IFERROR(MID(A834,FIND("/",A834,FIND("//",A834)+2),2000),"/"),A834))</f>
        <v/>
      </c>
      <c r="N834">
        <f>IF(M834="","",IFERROR(LEFT(SUBSTITUTE(M834,"#","?"),FIND("?",SUBSTITUTE(M834,"#","?"))-1),M834))</f>
        <v/>
      </c>
      <c r="O834">
        <f>IF(N834="","",LOWER(IF(AND(LEN(N834)&gt;1,RIGHT(N834,1)="/"),LEFT(N834,LEN(N834)-1),N834)))</f>
        <v/>
      </c>
      <c r="P834">
        <f>IF(O834="","",IFERROR(N(INDEX($A834:$K834,1,Rules!$H$20)),0))</f>
        <v/>
      </c>
      <c r="Q834">
        <f>IF(O834="","",IFERROR(P834*N(INDEX($A834:$K834,1,Rules!$H$21)),0))</f>
        <v/>
      </c>
      <c r="R834">
        <f>IF(O834="","",IFERROR(N(INDEX($A834:$K834,1,Rules!$H$22)),0))</f>
        <v/>
      </c>
    </row>
    <row r="835">
      <c r="M835">
        <f>IF(A835="","",IF(LEFT(A835,4)="http",IFERROR(MID(A835,FIND("/",A835,FIND("//",A835)+2),2000),"/"),A835))</f>
        <v/>
      </c>
      <c r="N835">
        <f>IF(M835="","",IFERROR(LEFT(SUBSTITUTE(M835,"#","?"),FIND("?",SUBSTITUTE(M835,"#","?"))-1),M835))</f>
        <v/>
      </c>
      <c r="O835">
        <f>IF(N835="","",LOWER(IF(AND(LEN(N835)&gt;1,RIGHT(N835,1)="/"),LEFT(N835,LEN(N835)-1),N835)))</f>
        <v/>
      </c>
      <c r="P835">
        <f>IF(O835="","",IFERROR(N(INDEX($A835:$K835,1,Rules!$H$20)),0))</f>
        <v/>
      </c>
      <c r="Q835">
        <f>IF(O835="","",IFERROR(P835*N(INDEX($A835:$K835,1,Rules!$H$21)),0))</f>
        <v/>
      </c>
      <c r="R835">
        <f>IF(O835="","",IFERROR(N(INDEX($A835:$K835,1,Rules!$H$22)),0))</f>
        <v/>
      </c>
    </row>
    <row r="836">
      <c r="M836">
        <f>IF(A836="","",IF(LEFT(A836,4)="http",IFERROR(MID(A836,FIND("/",A836,FIND("//",A836)+2),2000),"/"),A836))</f>
        <v/>
      </c>
      <c r="N836">
        <f>IF(M836="","",IFERROR(LEFT(SUBSTITUTE(M836,"#","?"),FIND("?",SUBSTITUTE(M836,"#","?"))-1),M836))</f>
        <v/>
      </c>
      <c r="O836">
        <f>IF(N836="","",LOWER(IF(AND(LEN(N836)&gt;1,RIGHT(N836,1)="/"),LEFT(N836,LEN(N836)-1),N836)))</f>
        <v/>
      </c>
      <c r="P836">
        <f>IF(O836="","",IFERROR(N(INDEX($A836:$K836,1,Rules!$H$20)),0))</f>
        <v/>
      </c>
      <c r="Q836">
        <f>IF(O836="","",IFERROR(P836*N(INDEX($A836:$K836,1,Rules!$H$21)),0))</f>
        <v/>
      </c>
      <c r="R836">
        <f>IF(O836="","",IFERROR(N(INDEX($A836:$K836,1,Rules!$H$22)),0))</f>
        <v/>
      </c>
    </row>
    <row r="837">
      <c r="M837">
        <f>IF(A837="","",IF(LEFT(A837,4)="http",IFERROR(MID(A837,FIND("/",A837,FIND("//",A837)+2),2000),"/"),A837))</f>
        <v/>
      </c>
      <c r="N837">
        <f>IF(M837="","",IFERROR(LEFT(SUBSTITUTE(M837,"#","?"),FIND("?",SUBSTITUTE(M837,"#","?"))-1),M837))</f>
        <v/>
      </c>
      <c r="O837">
        <f>IF(N837="","",LOWER(IF(AND(LEN(N837)&gt;1,RIGHT(N837,1)="/"),LEFT(N837,LEN(N837)-1),N837)))</f>
        <v/>
      </c>
      <c r="P837">
        <f>IF(O837="","",IFERROR(N(INDEX($A837:$K837,1,Rules!$H$20)),0))</f>
        <v/>
      </c>
      <c r="Q837">
        <f>IF(O837="","",IFERROR(P837*N(INDEX($A837:$K837,1,Rules!$H$21)),0))</f>
        <v/>
      </c>
      <c r="R837">
        <f>IF(O837="","",IFERROR(N(INDEX($A837:$K837,1,Rules!$H$22)),0))</f>
        <v/>
      </c>
    </row>
    <row r="838">
      <c r="M838">
        <f>IF(A838="","",IF(LEFT(A838,4)="http",IFERROR(MID(A838,FIND("/",A838,FIND("//",A838)+2),2000),"/"),A838))</f>
        <v/>
      </c>
      <c r="N838">
        <f>IF(M838="","",IFERROR(LEFT(SUBSTITUTE(M838,"#","?"),FIND("?",SUBSTITUTE(M838,"#","?"))-1),M838))</f>
        <v/>
      </c>
      <c r="O838">
        <f>IF(N838="","",LOWER(IF(AND(LEN(N838)&gt;1,RIGHT(N838,1)="/"),LEFT(N838,LEN(N838)-1),N838)))</f>
        <v/>
      </c>
      <c r="P838">
        <f>IF(O838="","",IFERROR(N(INDEX($A838:$K838,1,Rules!$H$20)),0))</f>
        <v/>
      </c>
      <c r="Q838">
        <f>IF(O838="","",IFERROR(P838*N(INDEX($A838:$K838,1,Rules!$H$21)),0))</f>
        <v/>
      </c>
      <c r="R838">
        <f>IF(O838="","",IFERROR(N(INDEX($A838:$K838,1,Rules!$H$22)),0))</f>
        <v/>
      </c>
    </row>
    <row r="839">
      <c r="M839">
        <f>IF(A839="","",IF(LEFT(A839,4)="http",IFERROR(MID(A839,FIND("/",A839,FIND("//",A839)+2),2000),"/"),A839))</f>
        <v/>
      </c>
      <c r="N839">
        <f>IF(M839="","",IFERROR(LEFT(SUBSTITUTE(M839,"#","?"),FIND("?",SUBSTITUTE(M839,"#","?"))-1),M839))</f>
        <v/>
      </c>
      <c r="O839">
        <f>IF(N839="","",LOWER(IF(AND(LEN(N839)&gt;1,RIGHT(N839,1)="/"),LEFT(N839,LEN(N839)-1),N839)))</f>
        <v/>
      </c>
      <c r="P839">
        <f>IF(O839="","",IFERROR(N(INDEX($A839:$K839,1,Rules!$H$20)),0))</f>
        <v/>
      </c>
      <c r="Q839">
        <f>IF(O839="","",IFERROR(P839*N(INDEX($A839:$K839,1,Rules!$H$21)),0))</f>
        <v/>
      </c>
      <c r="R839">
        <f>IF(O839="","",IFERROR(N(INDEX($A839:$K839,1,Rules!$H$22)),0))</f>
        <v/>
      </c>
    </row>
    <row r="840">
      <c r="M840">
        <f>IF(A840="","",IF(LEFT(A840,4)="http",IFERROR(MID(A840,FIND("/",A840,FIND("//",A840)+2),2000),"/"),A840))</f>
        <v/>
      </c>
      <c r="N840">
        <f>IF(M840="","",IFERROR(LEFT(SUBSTITUTE(M840,"#","?"),FIND("?",SUBSTITUTE(M840,"#","?"))-1),M840))</f>
        <v/>
      </c>
      <c r="O840">
        <f>IF(N840="","",LOWER(IF(AND(LEN(N840)&gt;1,RIGHT(N840,1)="/"),LEFT(N840,LEN(N840)-1),N840)))</f>
        <v/>
      </c>
      <c r="P840">
        <f>IF(O840="","",IFERROR(N(INDEX($A840:$K840,1,Rules!$H$20)),0))</f>
        <v/>
      </c>
      <c r="Q840">
        <f>IF(O840="","",IFERROR(P840*N(INDEX($A840:$K840,1,Rules!$H$21)),0))</f>
        <v/>
      </c>
      <c r="R840">
        <f>IF(O840="","",IFERROR(N(INDEX($A840:$K840,1,Rules!$H$22)),0))</f>
        <v/>
      </c>
    </row>
    <row r="841">
      <c r="M841">
        <f>IF(A841="","",IF(LEFT(A841,4)="http",IFERROR(MID(A841,FIND("/",A841,FIND("//",A841)+2),2000),"/"),A841))</f>
        <v/>
      </c>
      <c r="N841">
        <f>IF(M841="","",IFERROR(LEFT(SUBSTITUTE(M841,"#","?"),FIND("?",SUBSTITUTE(M841,"#","?"))-1),M841))</f>
        <v/>
      </c>
      <c r="O841">
        <f>IF(N841="","",LOWER(IF(AND(LEN(N841)&gt;1,RIGHT(N841,1)="/"),LEFT(N841,LEN(N841)-1),N841)))</f>
        <v/>
      </c>
      <c r="P841">
        <f>IF(O841="","",IFERROR(N(INDEX($A841:$K841,1,Rules!$H$20)),0))</f>
        <v/>
      </c>
      <c r="Q841">
        <f>IF(O841="","",IFERROR(P841*N(INDEX($A841:$K841,1,Rules!$H$21)),0))</f>
        <v/>
      </c>
      <c r="R841">
        <f>IF(O841="","",IFERROR(N(INDEX($A841:$K841,1,Rules!$H$22)),0))</f>
        <v/>
      </c>
    </row>
    <row r="842">
      <c r="M842">
        <f>IF(A842="","",IF(LEFT(A842,4)="http",IFERROR(MID(A842,FIND("/",A842,FIND("//",A842)+2),2000),"/"),A842))</f>
        <v/>
      </c>
      <c r="N842">
        <f>IF(M842="","",IFERROR(LEFT(SUBSTITUTE(M842,"#","?"),FIND("?",SUBSTITUTE(M842,"#","?"))-1),M842))</f>
        <v/>
      </c>
      <c r="O842">
        <f>IF(N842="","",LOWER(IF(AND(LEN(N842)&gt;1,RIGHT(N842,1)="/"),LEFT(N842,LEN(N842)-1),N842)))</f>
        <v/>
      </c>
      <c r="P842">
        <f>IF(O842="","",IFERROR(N(INDEX($A842:$K842,1,Rules!$H$20)),0))</f>
        <v/>
      </c>
      <c r="Q842">
        <f>IF(O842="","",IFERROR(P842*N(INDEX($A842:$K842,1,Rules!$H$21)),0))</f>
        <v/>
      </c>
      <c r="R842">
        <f>IF(O842="","",IFERROR(N(INDEX($A842:$K842,1,Rules!$H$22)),0))</f>
        <v/>
      </c>
    </row>
    <row r="843">
      <c r="M843">
        <f>IF(A843="","",IF(LEFT(A843,4)="http",IFERROR(MID(A843,FIND("/",A843,FIND("//",A843)+2),2000),"/"),A843))</f>
        <v/>
      </c>
      <c r="N843">
        <f>IF(M843="","",IFERROR(LEFT(SUBSTITUTE(M843,"#","?"),FIND("?",SUBSTITUTE(M843,"#","?"))-1),M843))</f>
        <v/>
      </c>
      <c r="O843">
        <f>IF(N843="","",LOWER(IF(AND(LEN(N843)&gt;1,RIGHT(N843,1)="/"),LEFT(N843,LEN(N843)-1),N843)))</f>
        <v/>
      </c>
      <c r="P843">
        <f>IF(O843="","",IFERROR(N(INDEX($A843:$K843,1,Rules!$H$20)),0))</f>
        <v/>
      </c>
      <c r="Q843">
        <f>IF(O843="","",IFERROR(P843*N(INDEX($A843:$K843,1,Rules!$H$21)),0))</f>
        <v/>
      </c>
      <c r="R843">
        <f>IF(O843="","",IFERROR(N(INDEX($A843:$K843,1,Rules!$H$22)),0))</f>
        <v/>
      </c>
    </row>
    <row r="844">
      <c r="M844">
        <f>IF(A844="","",IF(LEFT(A844,4)="http",IFERROR(MID(A844,FIND("/",A844,FIND("//",A844)+2),2000),"/"),A844))</f>
        <v/>
      </c>
      <c r="N844">
        <f>IF(M844="","",IFERROR(LEFT(SUBSTITUTE(M844,"#","?"),FIND("?",SUBSTITUTE(M844,"#","?"))-1),M844))</f>
        <v/>
      </c>
      <c r="O844">
        <f>IF(N844="","",LOWER(IF(AND(LEN(N844)&gt;1,RIGHT(N844,1)="/"),LEFT(N844,LEN(N844)-1),N844)))</f>
        <v/>
      </c>
      <c r="P844">
        <f>IF(O844="","",IFERROR(N(INDEX($A844:$K844,1,Rules!$H$20)),0))</f>
        <v/>
      </c>
      <c r="Q844">
        <f>IF(O844="","",IFERROR(P844*N(INDEX($A844:$K844,1,Rules!$H$21)),0))</f>
        <v/>
      </c>
      <c r="R844">
        <f>IF(O844="","",IFERROR(N(INDEX($A844:$K844,1,Rules!$H$22)),0))</f>
        <v/>
      </c>
    </row>
    <row r="845">
      <c r="M845">
        <f>IF(A845="","",IF(LEFT(A845,4)="http",IFERROR(MID(A845,FIND("/",A845,FIND("//",A845)+2),2000),"/"),A845))</f>
        <v/>
      </c>
      <c r="N845">
        <f>IF(M845="","",IFERROR(LEFT(SUBSTITUTE(M845,"#","?"),FIND("?",SUBSTITUTE(M845,"#","?"))-1),M845))</f>
        <v/>
      </c>
      <c r="O845">
        <f>IF(N845="","",LOWER(IF(AND(LEN(N845)&gt;1,RIGHT(N845,1)="/"),LEFT(N845,LEN(N845)-1),N845)))</f>
        <v/>
      </c>
      <c r="P845">
        <f>IF(O845="","",IFERROR(N(INDEX($A845:$K845,1,Rules!$H$20)),0))</f>
        <v/>
      </c>
      <c r="Q845">
        <f>IF(O845="","",IFERROR(P845*N(INDEX($A845:$K845,1,Rules!$H$21)),0))</f>
        <v/>
      </c>
      <c r="R845">
        <f>IF(O845="","",IFERROR(N(INDEX($A845:$K845,1,Rules!$H$22)),0))</f>
        <v/>
      </c>
    </row>
    <row r="846">
      <c r="M846">
        <f>IF(A846="","",IF(LEFT(A846,4)="http",IFERROR(MID(A846,FIND("/",A846,FIND("//",A846)+2),2000),"/"),A846))</f>
        <v/>
      </c>
      <c r="N846">
        <f>IF(M846="","",IFERROR(LEFT(SUBSTITUTE(M846,"#","?"),FIND("?",SUBSTITUTE(M846,"#","?"))-1),M846))</f>
        <v/>
      </c>
      <c r="O846">
        <f>IF(N846="","",LOWER(IF(AND(LEN(N846)&gt;1,RIGHT(N846,1)="/"),LEFT(N846,LEN(N846)-1),N846)))</f>
        <v/>
      </c>
      <c r="P846">
        <f>IF(O846="","",IFERROR(N(INDEX($A846:$K846,1,Rules!$H$20)),0))</f>
        <v/>
      </c>
      <c r="Q846">
        <f>IF(O846="","",IFERROR(P846*N(INDEX($A846:$K846,1,Rules!$H$21)),0))</f>
        <v/>
      </c>
      <c r="R846">
        <f>IF(O846="","",IFERROR(N(INDEX($A846:$K846,1,Rules!$H$22)),0))</f>
        <v/>
      </c>
    </row>
    <row r="847">
      <c r="M847">
        <f>IF(A847="","",IF(LEFT(A847,4)="http",IFERROR(MID(A847,FIND("/",A847,FIND("//",A847)+2),2000),"/"),A847))</f>
        <v/>
      </c>
      <c r="N847">
        <f>IF(M847="","",IFERROR(LEFT(SUBSTITUTE(M847,"#","?"),FIND("?",SUBSTITUTE(M847,"#","?"))-1),M847))</f>
        <v/>
      </c>
      <c r="O847">
        <f>IF(N847="","",LOWER(IF(AND(LEN(N847)&gt;1,RIGHT(N847,1)="/"),LEFT(N847,LEN(N847)-1),N847)))</f>
        <v/>
      </c>
      <c r="P847">
        <f>IF(O847="","",IFERROR(N(INDEX($A847:$K847,1,Rules!$H$20)),0))</f>
        <v/>
      </c>
      <c r="Q847">
        <f>IF(O847="","",IFERROR(P847*N(INDEX($A847:$K847,1,Rules!$H$21)),0))</f>
        <v/>
      </c>
      <c r="R847">
        <f>IF(O847="","",IFERROR(N(INDEX($A847:$K847,1,Rules!$H$22)),0))</f>
        <v/>
      </c>
    </row>
    <row r="848">
      <c r="M848">
        <f>IF(A848="","",IF(LEFT(A848,4)="http",IFERROR(MID(A848,FIND("/",A848,FIND("//",A848)+2),2000),"/"),A848))</f>
        <v/>
      </c>
      <c r="N848">
        <f>IF(M848="","",IFERROR(LEFT(SUBSTITUTE(M848,"#","?"),FIND("?",SUBSTITUTE(M848,"#","?"))-1),M848))</f>
        <v/>
      </c>
      <c r="O848">
        <f>IF(N848="","",LOWER(IF(AND(LEN(N848)&gt;1,RIGHT(N848,1)="/"),LEFT(N848,LEN(N848)-1),N848)))</f>
        <v/>
      </c>
      <c r="P848">
        <f>IF(O848="","",IFERROR(N(INDEX($A848:$K848,1,Rules!$H$20)),0))</f>
        <v/>
      </c>
      <c r="Q848">
        <f>IF(O848="","",IFERROR(P848*N(INDEX($A848:$K848,1,Rules!$H$21)),0))</f>
        <v/>
      </c>
      <c r="R848">
        <f>IF(O848="","",IFERROR(N(INDEX($A848:$K848,1,Rules!$H$22)),0))</f>
        <v/>
      </c>
    </row>
    <row r="849">
      <c r="M849">
        <f>IF(A849="","",IF(LEFT(A849,4)="http",IFERROR(MID(A849,FIND("/",A849,FIND("//",A849)+2),2000),"/"),A849))</f>
        <v/>
      </c>
      <c r="N849">
        <f>IF(M849="","",IFERROR(LEFT(SUBSTITUTE(M849,"#","?"),FIND("?",SUBSTITUTE(M849,"#","?"))-1),M849))</f>
        <v/>
      </c>
      <c r="O849">
        <f>IF(N849="","",LOWER(IF(AND(LEN(N849)&gt;1,RIGHT(N849,1)="/"),LEFT(N849,LEN(N849)-1),N849)))</f>
        <v/>
      </c>
      <c r="P849">
        <f>IF(O849="","",IFERROR(N(INDEX($A849:$K849,1,Rules!$H$20)),0))</f>
        <v/>
      </c>
      <c r="Q849">
        <f>IF(O849="","",IFERROR(P849*N(INDEX($A849:$K849,1,Rules!$H$21)),0))</f>
        <v/>
      </c>
      <c r="R849">
        <f>IF(O849="","",IFERROR(N(INDEX($A849:$K849,1,Rules!$H$22)),0))</f>
        <v/>
      </c>
    </row>
    <row r="850">
      <c r="M850">
        <f>IF(A850="","",IF(LEFT(A850,4)="http",IFERROR(MID(A850,FIND("/",A850,FIND("//",A850)+2),2000),"/"),A850))</f>
        <v/>
      </c>
      <c r="N850">
        <f>IF(M850="","",IFERROR(LEFT(SUBSTITUTE(M850,"#","?"),FIND("?",SUBSTITUTE(M850,"#","?"))-1),M850))</f>
        <v/>
      </c>
      <c r="O850">
        <f>IF(N850="","",LOWER(IF(AND(LEN(N850)&gt;1,RIGHT(N850,1)="/"),LEFT(N850,LEN(N850)-1),N850)))</f>
        <v/>
      </c>
      <c r="P850">
        <f>IF(O850="","",IFERROR(N(INDEX($A850:$K850,1,Rules!$H$20)),0))</f>
        <v/>
      </c>
      <c r="Q850">
        <f>IF(O850="","",IFERROR(P850*N(INDEX($A850:$K850,1,Rules!$H$21)),0))</f>
        <v/>
      </c>
      <c r="R850">
        <f>IF(O850="","",IFERROR(N(INDEX($A850:$K850,1,Rules!$H$22)),0))</f>
        <v/>
      </c>
    </row>
    <row r="851">
      <c r="M851">
        <f>IF(A851="","",IF(LEFT(A851,4)="http",IFERROR(MID(A851,FIND("/",A851,FIND("//",A851)+2),2000),"/"),A851))</f>
        <v/>
      </c>
      <c r="N851">
        <f>IF(M851="","",IFERROR(LEFT(SUBSTITUTE(M851,"#","?"),FIND("?",SUBSTITUTE(M851,"#","?"))-1),M851))</f>
        <v/>
      </c>
      <c r="O851">
        <f>IF(N851="","",LOWER(IF(AND(LEN(N851)&gt;1,RIGHT(N851,1)="/"),LEFT(N851,LEN(N851)-1),N851)))</f>
        <v/>
      </c>
      <c r="P851">
        <f>IF(O851="","",IFERROR(N(INDEX($A851:$K851,1,Rules!$H$20)),0))</f>
        <v/>
      </c>
      <c r="Q851">
        <f>IF(O851="","",IFERROR(P851*N(INDEX($A851:$K851,1,Rules!$H$21)),0))</f>
        <v/>
      </c>
      <c r="R851">
        <f>IF(O851="","",IFERROR(N(INDEX($A851:$K851,1,Rules!$H$22)),0))</f>
        <v/>
      </c>
    </row>
    <row r="852">
      <c r="M852">
        <f>IF(A852="","",IF(LEFT(A852,4)="http",IFERROR(MID(A852,FIND("/",A852,FIND("//",A852)+2),2000),"/"),A852))</f>
        <v/>
      </c>
      <c r="N852">
        <f>IF(M852="","",IFERROR(LEFT(SUBSTITUTE(M852,"#","?"),FIND("?",SUBSTITUTE(M852,"#","?"))-1),M852))</f>
        <v/>
      </c>
      <c r="O852">
        <f>IF(N852="","",LOWER(IF(AND(LEN(N852)&gt;1,RIGHT(N852,1)="/"),LEFT(N852,LEN(N852)-1),N852)))</f>
        <v/>
      </c>
      <c r="P852">
        <f>IF(O852="","",IFERROR(N(INDEX($A852:$K852,1,Rules!$H$20)),0))</f>
        <v/>
      </c>
      <c r="Q852">
        <f>IF(O852="","",IFERROR(P852*N(INDEX($A852:$K852,1,Rules!$H$21)),0))</f>
        <v/>
      </c>
      <c r="R852">
        <f>IF(O852="","",IFERROR(N(INDEX($A852:$K852,1,Rules!$H$22)),0))</f>
        <v/>
      </c>
    </row>
    <row r="853">
      <c r="M853">
        <f>IF(A853="","",IF(LEFT(A853,4)="http",IFERROR(MID(A853,FIND("/",A853,FIND("//",A853)+2),2000),"/"),A853))</f>
        <v/>
      </c>
      <c r="N853">
        <f>IF(M853="","",IFERROR(LEFT(SUBSTITUTE(M853,"#","?"),FIND("?",SUBSTITUTE(M853,"#","?"))-1),M853))</f>
        <v/>
      </c>
      <c r="O853">
        <f>IF(N853="","",LOWER(IF(AND(LEN(N853)&gt;1,RIGHT(N853,1)="/"),LEFT(N853,LEN(N853)-1),N853)))</f>
        <v/>
      </c>
      <c r="P853">
        <f>IF(O853="","",IFERROR(N(INDEX($A853:$K853,1,Rules!$H$20)),0))</f>
        <v/>
      </c>
      <c r="Q853">
        <f>IF(O853="","",IFERROR(P853*N(INDEX($A853:$K853,1,Rules!$H$21)),0))</f>
        <v/>
      </c>
      <c r="R853">
        <f>IF(O853="","",IFERROR(N(INDEX($A853:$K853,1,Rules!$H$22)),0))</f>
        <v/>
      </c>
    </row>
    <row r="854">
      <c r="M854">
        <f>IF(A854="","",IF(LEFT(A854,4)="http",IFERROR(MID(A854,FIND("/",A854,FIND("//",A854)+2),2000),"/"),A854))</f>
        <v/>
      </c>
      <c r="N854">
        <f>IF(M854="","",IFERROR(LEFT(SUBSTITUTE(M854,"#","?"),FIND("?",SUBSTITUTE(M854,"#","?"))-1),M854))</f>
        <v/>
      </c>
      <c r="O854">
        <f>IF(N854="","",LOWER(IF(AND(LEN(N854)&gt;1,RIGHT(N854,1)="/"),LEFT(N854,LEN(N854)-1),N854)))</f>
        <v/>
      </c>
      <c r="P854">
        <f>IF(O854="","",IFERROR(N(INDEX($A854:$K854,1,Rules!$H$20)),0))</f>
        <v/>
      </c>
      <c r="Q854">
        <f>IF(O854="","",IFERROR(P854*N(INDEX($A854:$K854,1,Rules!$H$21)),0))</f>
        <v/>
      </c>
      <c r="R854">
        <f>IF(O854="","",IFERROR(N(INDEX($A854:$K854,1,Rules!$H$22)),0))</f>
        <v/>
      </c>
    </row>
    <row r="855">
      <c r="M855">
        <f>IF(A855="","",IF(LEFT(A855,4)="http",IFERROR(MID(A855,FIND("/",A855,FIND("//",A855)+2),2000),"/"),A855))</f>
        <v/>
      </c>
      <c r="N855">
        <f>IF(M855="","",IFERROR(LEFT(SUBSTITUTE(M855,"#","?"),FIND("?",SUBSTITUTE(M855,"#","?"))-1),M855))</f>
        <v/>
      </c>
      <c r="O855">
        <f>IF(N855="","",LOWER(IF(AND(LEN(N855)&gt;1,RIGHT(N855,1)="/"),LEFT(N855,LEN(N855)-1),N855)))</f>
        <v/>
      </c>
      <c r="P855">
        <f>IF(O855="","",IFERROR(N(INDEX($A855:$K855,1,Rules!$H$20)),0))</f>
        <v/>
      </c>
      <c r="Q855">
        <f>IF(O855="","",IFERROR(P855*N(INDEX($A855:$K855,1,Rules!$H$21)),0))</f>
        <v/>
      </c>
      <c r="R855">
        <f>IF(O855="","",IFERROR(N(INDEX($A855:$K855,1,Rules!$H$22)),0))</f>
        <v/>
      </c>
    </row>
    <row r="856">
      <c r="M856">
        <f>IF(A856="","",IF(LEFT(A856,4)="http",IFERROR(MID(A856,FIND("/",A856,FIND("//",A856)+2),2000),"/"),A856))</f>
        <v/>
      </c>
      <c r="N856">
        <f>IF(M856="","",IFERROR(LEFT(SUBSTITUTE(M856,"#","?"),FIND("?",SUBSTITUTE(M856,"#","?"))-1),M856))</f>
        <v/>
      </c>
      <c r="O856">
        <f>IF(N856="","",LOWER(IF(AND(LEN(N856)&gt;1,RIGHT(N856,1)="/"),LEFT(N856,LEN(N856)-1),N856)))</f>
        <v/>
      </c>
      <c r="P856">
        <f>IF(O856="","",IFERROR(N(INDEX($A856:$K856,1,Rules!$H$20)),0))</f>
        <v/>
      </c>
      <c r="Q856">
        <f>IF(O856="","",IFERROR(P856*N(INDEX($A856:$K856,1,Rules!$H$21)),0))</f>
        <v/>
      </c>
      <c r="R856">
        <f>IF(O856="","",IFERROR(N(INDEX($A856:$K856,1,Rules!$H$22)),0))</f>
        <v/>
      </c>
    </row>
    <row r="857">
      <c r="M857">
        <f>IF(A857="","",IF(LEFT(A857,4)="http",IFERROR(MID(A857,FIND("/",A857,FIND("//",A857)+2),2000),"/"),A857))</f>
        <v/>
      </c>
      <c r="N857">
        <f>IF(M857="","",IFERROR(LEFT(SUBSTITUTE(M857,"#","?"),FIND("?",SUBSTITUTE(M857,"#","?"))-1),M857))</f>
        <v/>
      </c>
      <c r="O857">
        <f>IF(N857="","",LOWER(IF(AND(LEN(N857)&gt;1,RIGHT(N857,1)="/"),LEFT(N857,LEN(N857)-1),N857)))</f>
        <v/>
      </c>
      <c r="P857">
        <f>IF(O857="","",IFERROR(N(INDEX($A857:$K857,1,Rules!$H$20)),0))</f>
        <v/>
      </c>
      <c r="Q857">
        <f>IF(O857="","",IFERROR(P857*N(INDEX($A857:$K857,1,Rules!$H$21)),0))</f>
        <v/>
      </c>
      <c r="R857">
        <f>IF(O857="","",IFERROR(N(INDEX($A857:$K857,1,Rules!$H$22)),0))</f>
        <v/>
      </c>
    </row>
    <row r="858">
      <c r="M858">
        <f>IF(A858="","",IF(LEFT(A858,4)="http",IFERROR(MID(A858,FIND("/",A858,FIND("//",A858)+2),2000),"/"),A858))</f>
        <v/>
      </c>
      <c r="N858">
        <f>IF(M858="","",IFERROR(LEFT(SUBSTITUTE(M858,"#","?"),FIND("?",SUBSTITUTE(M858,"#","?"))-1),M858))</f>
        <v/>
      </c>
      <c r="O858">
        <f>IF(N858="","",LOWER(IF(AND(LEN(N858)&gt;1,RIGHT(N858,1)="/"),LEFT(N858,LEN(N858)-1),N858)))</f>
        <v/>
      </c>
      <c r="P858">
        <f>IF(O858="","",IFERROR(N(INDEX($A858:$K858,1,Rules!$H$20)),0))</f>
        <v/>
      </c>
      <c r="Q858">
        <f>IF(O858="","",IFERROR(P858*N(INDEX($A858:$K858,1,Rules!$H$21)),0))</f>
        <v/>
      </c>
      <c r="R858">
        <f>IF(O858="","",IFERROR(N(INDEX($A858:$K858,1,Rules!$H$22)),0))</f>
        <v/>
      </c>
    </row>
    <row r="859">
      <c r="M859">
        <f>IF(A859="","",IF(LEFT(A859,4)="http",IFERROR(MID(A859,FIND("/",A859,FIND("//",A859)+2),2000),"/"),A859))</f>
        <v/>
      </c>
      <c r="N859">
        <f>IF(M859="","",IFERROR(LEFT(SUBSTITUTE(M859,"#","?"),FIND("?",SUBSTITUTE(M859,"#","?"))-1),M859))</f>
        <v/>
      </c>
      <c r="O859">
        <f>IF(N859="","",LOWER(IF(AND(LEN(N859)&gt;1,RIGHT(N859,1)="/"),LEFT(N859,LEN(N859)-1),N859)))</f>
        <v/>
      </c>
      <c r="P859">
        <f>IF(O859="","",IFERROR(N(INDEX($A859:$K859,1,Rules!$H$20)),0))</f>
        <v/>
      </c>
      <c r="Q859">
        <f>IF(O859="","",IFERROR(P859*N(INDEX($A859:$K859,1,Rules!$H$21)),0))</f>
        <v/>
      </c>
      <c r="R859">
        <f>IF(O859="","",IFERROR(N(INDEX($A859:$K859,1,Rules!$H$22)),0))</f>
        <v/>
      </c>
    </row>
    <row r="860">
      <c r="M860">
        <f>IF(A860="","",IF(LEFT(A860,4)="http",IFERROR(MID(A860,FIND("/",A860,FIND("//",A860)+2),2000),"/"),A860))</f>
        <v/>
      </c>
      <c r="N860">
        <f>IF(M860="","",IFERROR(LEFT(SUBSTITUTE(M860,"#","?"),FIND("?",SUBSTITUTE(M860,"#","?"))-1),M860))</f>
        <v/>
      </c>
      <c r="O860">
        <f>IF(N860="","",LOWER(IF(AND(LEN(N860)&gt;1,RIGHT(N860,1)="/"),LEFT(N860,LEN(N860)-1),N860)))</f>
        <v/>
      </c>
      <c r="P860">
        <f>IF(O860="","",IFERROR(N(INDEX($A860:$K860,1,Rules!$H$20)),0))</f>
        <v/>
      </c>
      <c r="Q860">
        <f>IF(O860="","",IFERROR(P860*N(INDEX($A860:$K860,1,Rules!$H$21)),0))</f>
        <v/>
      </c>
      <c r="R860">
        <f>IF(O860="","",IFERROR(N(INDEX($A860:$K860,1,Rules!$H$22)),0))</f>
        <v/>
      </c>
    </row>
    <row r="861">
      <c r="M861">
        <f>IF(A861="","",IF(LEFT(A861,4)="http",IFERROR(MID(A861,FIND("/",A861,FIND("//",A861)+2),2000),"/"),A861))</f>
        <v/>
      </c>
      <c r="N861">
        <f>IF(M861="","",IFERROR(LEFT(SUBSTITUTE(M861,"#","?"),FIND("?",SUBSTITUTE(M861,"#","?"))-1),M861))</f>
        <v/>
      </c>
      <c r="O861">
        <f>IF(N861="","",LOWER(IF(AND(LEN(N861)&gt;1,RIGHT(N861,1)="/"),LEFT(N861,LEN(N861)-1),N861)))</f>
        <v/>
      </c>
      <c r="P861">
        <f>IF(O861="","",IFERROR(N(INDEX($A861:$K861,1,Rules!$H$20)),0))</f>
        <v/>
      </c>
      <c r="Q861">
        <f>IF(O861="","",IFERROR(P861*N(INDEX($A861:$K861,1,Rules!$H$21)),0))</f>
        <v/>
      </c>
      <c r="R861">
        <f>IF(O861="","",IFERROR(N(INDEX($A861:$K861,1,Rules!$H$22)),0))</f>
        <v/>
      </c>
    </row>
    <row r="862">
      <c r="M862">
        <f>IF(A862="","",IF(LEFT(A862,4)="http",IFERROR(MID(A862,FIND("/",A862,FIND("//",A862)+2),2000),"/"),A862))</f>
        <v/>
      </c>
      <c r="N862">
        <f>IF(M862="","",IFERROR(LEFT(SUBSTITUTE(M862,"#","?"),FIND("?",SUBSTITUTE(M862,"#","?"))-1),M862))</f>
        <v/>
      </c>
      <c r="O862">
        <f>IF(N862="","",LOWER(IF(AND(LEN(N862)&gt;1,RIGHT(N862,1)="/"),LEFT(N862,LEN(N862)-1),N862)))</f>
        <v/>
      </c>
      <c r="P862">
        <f>IF(O862="","",IFERROR(N(INDEX($A862:$K862,1,Rules!$H$20)),0))</f>
        <v/>
      </c>
      <c r="Q862">
        <f>IF(O862="","",IFERROR(P862*N(INDEX($A862:$K862,1,Rules!$H$21)),0))</f>
        <v/>
      </c>
      <c r="R862">
        <f>IF(O862="","",IFERROR(N(INDEX($A862:$K862,1,Rules!$H$22)),0))</f>
        <v/>
      </c>
    </row>
    <row r="863">
      <c r="M863">
        <f>IF(A863="","",IF(LEFT(A863,4)="http",IFERROR(MID(A863,FIND("/",A863,FIND("//",A863)+2),2000),"/"),A863))</f>
        <v/>
      </c>
      <c r="N863">
        <f>IF(M863="","",IFERROR(LEFT(SUBSTITUTE(M863,"#","?"),FIND("?",SUBSTITUTE(M863,"#","?"))-1),M863))</f>
        <v/>
      </c>
      <c r="O863">
        <f>IF(N863="","",LOWER(IF(AND(LEN(N863)&gt;1,RIGHT(N863,1)="/"),LEFT(N863,LEN(N863)-1),N863)))</f>
        <v/>
      </c>
      <c r="P863">
        <f>IF(O863="","",IFERROR(N(INDEX($A863:$K863,1,Rules!$H$20)),0))</f>
        <v/>
      </c>
      <c r="Q863">
        <f>IF(O863="","",IFERROR(P863*N(INDEX($A863:$K863,1,Rules!$H$21)),0))</f>
        <v/>
      </c>
      <c r="R863">
        <f>IF(O863="","",IFERROR(N(INDEX($A863:$K863,1,Rules!$H$22)),0))</f>
        <v/>
      </c>
    </row>
    <row r="864">
      <c r="M864">
        <f>IF(A864="","",IF(LEFT(A864,4)="http",IFERROR(MID(A864,FIND("/",A864,FIND("//",A864)+2),2000),"/"),A864))</f>
        <v/>
      </c>
      <c r="N864">
        <f>IF(M864="","",IFERROR(LEFT(SUBSTITUTE(M864,"#","?"),FIND("?",SUBSTITUTE(M864,"#","?"))-1),M864))</f>
        <v/>
      </c>
      <c r="O864">
        <f>IF(N864="","",LOWER(IF(AND(LEN(N864)&gt;1,RIGHT(N864,1)="/"),LEFT(N864,LEN(N864)-1),N864)))</f>
        <v/>
      </c>
      <c r="P864">
        <f>IF(O864="","",IFERROR(N(INDEX($A864:$K864,1,Rules!$H$20)),0))</f>
        <v/>
      </c>
      <c r="Q864">
        <f>IF(O864="","",IFERROR(P864*N(INDEX($A864:$K864,1,Rules!$H$21)),0))</f>
        <v/>
      </c>
      <c r="R864">
        <f>IF(O864="","",IFERROR(N(INDEX($A864:$K864,1,Rules!$H$22)),0))</f>
        <v/>
      </c>
    </row>
    <row r="865">
      <c r="M865">
        <f>IF(A865="","",IF(LEFT(A865,4)="http",IFERROR(MID(A865,FIND("/",A865,FIND("//",A865)+2),2000),"/"),A865))</f>
        <v/>
      </c>
      <c r="N865">
        <f>IF(M865="","",IFERROR(LEFT(SUBSTITUTE(M865,"#","?"),FIND("?",SUBSTITUTE(M865,"#","?"))-1),M865))</f>
        <v/>
      </c>
      <c r="O865">
        <f>IF(N865="","",LOWER(IF(AND(LEN(N865)&gt;1,RIGHT(N865,1)="/"),LEFT(N865,LEN(N865)-1),N865)))</f>
        <v/>
      </c>
      <c r="P865">
        <f>IF(O865="","",IFERROR(N(INDEX($A865:$K865,1,Rules!$H$20)),0))</f>
        <v/>
      </c>
      <c r="Q865">
        <f>IF(O865="","",IFERROR(P865*N(INDEX($A865:$K865,1,Rules!$H$21)),0))</f>
        <v/>
      </c>
      <c r="R865">
        <f>IF(O865="","",IFERROR(N(INDEX($A865:$K865,1,Rules!$H$22)),0))</f>
        <v/>
      </c>
    </row>
    <row r="866">
      <c r="M866">
        <f>IF(A866="","",IF(LEFT(A866,4)="http",IFERROR(MID(A866,FIND("/",A866,FIND("//",A866)+2),2000),"/"),A866))</f>
        <v/>
      </c>
      <c r="N866">
        <f>IF(M866="","",IFERROR(LEFT(SUBSTITUTE(M866,"#","?"),FIND("?",SUBSTITUTE(M866,"#","?"))-1),M866))</f>
        <v/>
      </c>
      <c r="O866">
        <f>IF(N866="","",LOWER(IF(AND(LEN(N866)&gt;1,RIGHT(N866,1)="/"),LEFT(N866,LEN(N866)-1),N866)))</f>
        <v/>
      </c>
      <c r="P866">
        <f>IF(O866="","",IFERROR(N(INDEX($A866:$K866,1,Rules!$H$20)),0))</f>
        <v/>
      </c>
      <c r="Q866">
        <f>IF(O866="","",IFERROR(P866*N(INDEX($A866:$K866,1,Rules!$H$21)),0))</f>
        <v/>
      </c>
      <c r="R866">
        <f>IF(O866="","",IFERROR(N(INDEX($A866:$K866,1,Rules!$H$22)),0))</f>
        <v/>
      </c>
    </row>
    <row r="867">
      <c r="M867">
        <f>IF(A867="","",IF(LEFT(A867,4)="http",IFERROR(MID(A867,FIND("/",A867,FIND("//",A867)+2),2000),"/"),A867))</f>
        <v/>
      </c>
      <c r="N867">
        <f>IF(M867="","",IFERROR(LEFT(SUBSTITUTE(M867,"#","?"),FIND("?",SUBSTITUTE(M867,"#","?"))-1),M867))</f>
        <v/>
      </c>
      <c r="O867">
        <f>IF(N867="","",LOWER(IF(AND(LEN(N867)&gt;1,RIGHT(N867,1)="/"),LEFT(N867,LEN(N867)-1),N867)))</f>
        <v/>
      </c>
      <c r="P867">
        <f>IF(O867="","",IFERROR(N(INDEX($A867:$K867,1,Rules!$H$20)),0))</f>
        <v/>
      </c>
      <c r="Q867">
        <f>IF(O867="","",IFERROR(P867*N(INDEX($A867:$K867,1,Rules!$H$21)),0))</f>
        <v/>
      </c>
      <c r="R867">
        <f>IF(O867="","",IFERROR(N(INDEX($A867:$K867,1,Rules!$H$22)),0))</f>
        <v/>
      </c>
    </row>
    <row r="868">
      <c r="M868">
        <f>IF(A868="","",IF(LEFT(A868,4)="http",IFERROR(MID(A868,FIND("/",A868,FIND("//",A868)+2),2000),"/"),A868))</f>
        <v/>
      </c>
      <c r="N868">
        <f>IF(M868="","",IFERROR(LEFT(SUBSTITUTE(M868,"#","?"),FIND("?",SUBSTITUTE(M868,"#","?"))-1),M868))</f>
        <v/>
      </c>
      <c r="O868">
        <f>IF(N868="","",LOWER(IF(AND(LEN(N868)&gt;1,RIGHT(N868,1)="/"),LEFT(N868,LEN(N868)-1),N868)))</f>
        <v/>
      </c>
      <c r="P868">
        <f>IF(O868="","",IFERROR(N(INDEX($A868:$K868,1,Rules!$H$20)),0))</f>
        <v/>
      </c>
      <c r="Q868">
        <f>IF(O868="","",IFERROR(P868*N(INDEX($A868:$K868,1,Rules!$H$21)),0))</f>
        <v/>
      </c>
      <c r="R868">
        <f>IF(O868="","",IFERROR(N(INDEX($A868:$K868,1,Rules!$H$22)),0))</f>
        <v/>
      </c>
    </row>
    <row r="869">
      <c r="M869">
        <f>IF(A869="","",IF(LEFT(A869,4)="http",IFERROR(MID(A869,FIND("/",A869,FIND("//",A869)+2),2000),"/"),A869))</f>
        <v/>
      </c>
      <c r="N869">
        <f>IF(M869="","",IFERROR(LEFT(SUBSTITUTE(M869,"#","?"),FIND("?",SUBSTITUTE(M869,"#","?"))-1),M869))</f>
        <v/>
      </c>
      <c r="O869">
        <f>IF(N869="","",LOWER(IF(AND(LEN(N869)&gt;1,RIGHT(N869,1)="/"),LEFT(N869,LEN(N869)-1),N869)))</f>
        <v/>
      </c>
      <c r="P869">
        <f>IF(O869="","",IFERROR(N(INDEX($A869:$K869,1,Rules!$H$20)),0))</f>
        <v/>
      </c>
      <c r="Q869">
        <f>IF(O869="","",IFERROR(P869*N(INDEX($A869:$K869,1,Rules!$H$21)),0))</f>
        <v/>
      </c>
      <c r="R869">
        <f>IF(O869="","",IFERROR(N(INDEX($A869:$K869,1,Rules!$H$22)),0))</f>
        <v/>
      </c>
    </row>
    <row r="870">
      <c r="M870">
        <f>IF(A870="","",IF(LEFT(A870,4)="http",IFERROR(MID(A870,FIND("/",A870,FIND("//",A870)+2),2000),"/"),A870))</f>
        <v/>
      </c>
      <c r="N870">
        <f>IF(M870="","",IFERROR(LEFT(SUBSTITUTE(M870,"#","?"),FIND("?",SUBSTITUTE(M870,"#","?"))-1),M870))</f>
        <v/>
      </c>
      <c r="O870">
        <f>IF(N870="","",LOWER(IF(AND(LEN(N870)&gt;1,RIGHT(N870,1)="/"),LEFT(N870,LEN(N870)-1),N870)))</f>
        <v/>
      </c>
      <c r="P870">
        <f>IF(O870="","",IFERROR(N(INDEX($A870:$K870,1,Rules!$H$20)),0))</f>
        <v/>
      </c>
      <c r="Q870">
        <f>IF(O870="","",IFERROR(P870*N(INDEX($A870:$K870,1,Rules!$H$21)),0))</f>
        <v/>
      </c>
      <c r="R870">
        <f>IF(O870="","",IFERROR(N(INDEX($A870:$K870,1,Rules!$H$22)),0))</f>
        <v/>
      </c>
    </row>
    <row r="871">
      <c r="M871">
        <f>IF(A871="","",IF(LEFT(A871,4)="http",IFERROR(MID(A871,FIND("/",A871,FIND("//",A871)+2),2000),"/"),A871))</f>
        <v/>
      </c>
      <c r="N871">
        <f>IF(M871="","",IFERROR(LEFT(SUBSTITUTE(M871,"#","?"),FIND("?",SUBSTITUTE(M871,"#","?"))-1),M871))</f>
        <v/>
      </c>
      <c r="O871">
        <f>IF(N871="","",LOWER(IF(AND(LEN(N871)&gt;1,RIGHT(N871,1)="/"),LEFT(N871,LEN(N871)-1),N871)))</f>
        <v/>
      </c>
      <c r="P871">
        <f>IF(O871="","",IFERROR(N(INDEX($A871:$K871,1,Rules!$H$20)),0))</f>
        <v/>
      </c>
      <c r="Q871">
        <f>IF(O871="","",IFERROR(P871*N(INDEX($A871:$K871,1,Rules!$H$21)),0))</f>
        <v/>
      </c>
      <c r="R871">
        <f>IF(O871="","",IFERROR(N(INDEX($A871:$K871,1,Rules!$H$22)),0))</f>
        <v/>
      </c>
    </row>
    <row r="872">
      <c r="M872">
        <f>IF(A872="","",IF(LEFT(A872,4)="http",IFERROR(MID(A872,FIND("/",A872,FIND("//",A872)+2),2000),"/"),A872))</f>
        <v/>
      </c>
      <c r="N872">
        <f>IF(M872="","",IFERROR(LEFT(SUBSTITUTE(M872,"#","?"),FIND("?",SUBSTITUTE(M872,"#","?"))-1),M872))</f>
        <v/>
      </c>
      <c r="O872">
        <f>IF(N872="","",LOWER(IF(AND(LEN(N872)&gt;1,RIGHT(N872,1)="/"),LEFT(N872,LEN(N872)-1),N872)))</f>
        <v/>
      </c>
      <c r="P872">
        <f>IF(O872="","",IFERROR(N(INDEX($A872:$K872,1,Rules!$H$20)),0))</f>
        <v/>
      </c>
      <c r="Q872">
        <f>IF(O872="","",IFERROR(P872*N(INDEX($A872:$K872,1,Rules!$H$21)),0))</f>
        <v/>
      </c>
      <c r="R872">
        <f>IF(O872="","",IFERROR(N(INDEX($A872:$K872,1,Rules!$H$22)),0))</f>
        <v/>
      </c>
    </row>
    <row r="873">
      <c r="M873">
        <f>IF(A873="","",IF(LEFT(A873,4)="http",IFERROR(MID(A873,FIND("/",A873,FIND("//",A873)+2),2000),"/"),A873))</f>
        <v/>
      </c>
      <c r="N873">
        <f>IF(M873="","",IFERROR(LEFT(SUBSTITUTE(M873,"#","?"),FIND("?",SUBSTITUTE(M873,"#","?"))-1),M873))</f>
        <v/>
      </c>
      <c r="O873">
        <f>IF(N873="","",LOWER(IF(AND(LEN(N873)&gt;1,RIGHT(N873,1)="/"),LEFT(N873,LEN(N873)-1),N873)))</f>
        <v/>
      </c>
      <c r="P873">
        <f>IF(O873="","",IFERROR(N(INDEX($A873:$K873,1,Rules!$H$20)),0))</f>
        <v/>
      </c>
      <c r="Q873">
        <f>IF(O873="","",IFERROR(P873*N(INDEX($A873:$K873,1,Rules!$H$21)),0))</f>
        <v/>
      </c>
      <c r="R873">
        <f>IF(O873="","",IFERROR(N(INDEX($A873:$K873,1,Rules!$H$22)),0))</f>
        <v/>
      </c>
    </row>
    <row r="874">
      <c r="M874">
        <f>IF(A874="","",IF(LEFT(A874,4)="http",IFERROR(MID(A874,FIND("/",A874,FIND("//",A874)+2),2000),"/"),A874))</f>
        <v/>
      </c>
      <c r="N874">
        <f>IF(M874="","",IFERROR(LEFT(SUBSTITUTE(M874,"#","?"),FIND("?",SUBSTITUTE(M874,"#","?"))-1),M874))</f>
        <v/>
      </c>
      <c r="O874">
        <f>IF(N874="","",LOWER(IF(AND(LEN(N874)&gt;1,RIGHT(N874,1)="/"),LEFT(N874,LEN(N874)-1),N874)))</f>
        <v/>
      </c>
      <c r="P874">
        <f>IF(O874="","",IFERROR(N(INDEX($A874:$K874,1,Rules!$H$20)),0))</f>
        <v/>
      </c>
      <c r="Q874">
        <f>IF(O874="","",IFERROR(P874*N(INDEX($A874:$K874,1,Rules!$H$21)),0))</f>
        <v/>
      </c>
      <c r="R874">
        <f>IF(O874="","",IFERROR(N(INDEX($A874:$K874,1,Rules!$H$22)),0))</f>
        <v/>
      </c>
    </row>
    <row r="875">
      <c r="M875">
        <f>IF(A875="","",IF(LEFT(A875,4)="http",IFERROR(MID(A875,FIND("/",A875,FIND("//",A875)+2),2000),"/"),A875))</f>
        <v/>
      </c>
      <c r="N875">
        <f>IF(M875="","",IFERROR(LEFT(SUBSTITUTE(M875,"#","?"),FIND("?",SUBSTITUTE(M875,"#","?"))-1),M875))</f>
        <v/>
      </c>
      <c r="O875">
        <f>IF(N875="","",LOWER(IF(AND(LEN(N875)&gt;1,RIGHT(N875,1)="/"),LEFT(N875,LEN(N875)-1),N875)))</f>
        <v/>
      </c>
      <c r="P875">
        <f>IF(O875="","",IFERROR(N(INDEX($A875:$K875,1,Rules!$H$20)),0))</f>
        <v/>
      </c>
      <c r="Q875">
        <f>IF(O875="","",IFERROR(P875*N(INDEX($A875:$K875,1,Rules!$H$21)),0))</f>
        <v/>
      </c>
      <c r="R875">
        <f>IF(O875="","",IFERROR(N(INDEX($A875:$K875,1,Rules!$H$22)),0))</f>
        <v/>
      </c>
    </row>
    <row r="876">
      <c r="M876">
        <f>IF(A876="","",IF(LEFT(A876,4)="http",IFERROR(MID(A876,FIND("/",A876,FIND("//",A876)+2),2000),"/"),A876))</f>
        <v/>
      </c>
      <c r="N876">
        <f>IF(M876="","",IFERROR(LEFT(SUBSTITUTE(M876,"#","?"),FIND("?",SUBSTITUTE(M876,"#","?"))-1),M876))</f>
        <v/>
      </c>
      <c r="O876">
        <f>IF(N876="","",LOWER(IF(AND(LEN(N876)&gt;1,RIGHT(N876,1)="/"),LEFT(N876,LEN(N876)-1),N876)))</f>
        <v/>
      </c>
      <c r="P876">
        <f>IF(O876="","",IFERROR(N(INDEX($A876:$K876,1,Rules!$H$20)),0))</f>
        <v/>
      </c>
      <c r="Q876">
        <f>IF(O876="","",IFERROR(P876*N(INDEX($A876:$K876,1,Rules!$H$21)),0))</f>
        <v/>
      </c>
      <c r="R876">
        <f>IF(O876="","",IFERROR(N(INDEX($A876:$K876,1,Rules!$H$22)),0))</f>
        <v/>
      </c>
    </row>
    <row r="877">
      <c r="M877">
        <f>IF(A877="","",IF(LEFT(A877,4)="http",IFERROR(MID(A877,FIND("/",A877,FIND("//",A877)+2),2000),"/"),A877))</f>
        <v/>
      </c>
      <c r="N877">
        <f>IF(M877="","",IFERROR(LEFT(SUBSTITUTE(M877,"#","?"),FIND("?",SUBSTITUTE(M877,"#","?"))-1),M877))</f>
        <v/>
      </c>
      <c r="O877">
        <f>IF(N877="","",LOWER(IF(AND(LEN(N877)&gt;1,RIGHT(N877,1)="/"),LEFT(N877,LEN(N877)-1),N877)))</f>
        <v/>
      </c>
      <c r="P877">
        <f>IF(O877="","",IFERROR(N(INDEX($A877:$K877,1,Rules!$H$20)),0))</f>
        <v/>
      </c>
      <c r="Q877">
        <f>IF(O877="","",IFERROR(P877*N(INDEX($A877:$K877,1,Rules!$H$21)),0))</f>
        <v/>
      </c>
      <c r="R877">
        <f>IF(O877="","",IFERROR(N(INDEX($A877:$K877,1,Rules!$H$22)),0))</f>
        <v/>
      </c>
    </row>
    <row r="878">
      <c r="M878">
        <f>IF(A878="","",IF(LEFT(A878,4)="http",IFERROR(MID(A878,FIND("/",A878,FIND("//",A878)+2),2000),"/"),A878))</f>
        <v/>
      </c>
      <c r="N878">
        <f>IF(M878="","",IFERROR(LEFT(SUBSTITUTE(M878,"#","?"),FIND("?",SUBSTITUTE(M878,"#","?"))-1),M878))</f>
        <v/>
      </c>
      <c r="O878">
        <f>IF(N878="","",LOWER(IF(AND(LEN(N878)&gt;1,RIGHT(N878,1)="/"),LEFT(N878,LEN(N878)-1),N878)))</f>
        <v/>
      </c>
      <c r="P878">
        <f>IF(O878="","",IFERROR(N(INDEX($A878:$K878,1,Rules!$H$20)),0))</f>
        <v/>
      </c>
      <c r="Q878">
        <f>IF(O878="","",IFERROR(P878*N(INDEX($A878:$K878,1,Rules!$H$21)),0))</f>
        <v/>
      </c>
      <c r="R878">
        <f>IF(O878="","",IFERROR(N(INDEX($A878:$K878,1,Rules!$H$22)),0))</f>
        <v/>
      </c>
    </row>
    <row r="879">
      <c r="M879">
        <f>IF(A879="","",IF(LEFT(A879,4)="http",IFERROR(MID(A879,FIND("/",A879,FIND("//",A879)+2),2000),"/"),A879))</f>
        <v/>
      </c>
      <c r="N879">
        <f>IF(M879="","",IFERROR(LEFT(SUBSTITUTE(M879,"#","?"),FIND("?",SUBSTITUTE(M879,"#","?"))-1),M879))</f>
        <v/>
      </c>
      <c r="O879">
        <f>IF(N879="","",LOWER(IF(AND(LEN(N879)&gt;1,RIGHT(N879,1)="/"),LEFT(N879,LEN(N879)-1),N879)))</f>
        <v/>
      </c>
      <c r="P879">
        <f>IF(O879="","",IFERROR(N(INDEX($A879:$K879,1,Rules!$H$20)),0))</f>
        <v/>
      </c>
      <c r="Q879">
        <f>IF(O879="","",IFERROR(P879*N(INDEX($A879:$K879,1,Rules!$H$21)),0))</f>
        <v/>
      </c>
      <c r="R879">
        <f>IF(O879="","",IFERROR(N(INDEX($A879:$K879,1,Rules!$H$22)),0))</f>
        <v/>
      </c>
    </row>
    <row r="880">
      <c r="M880">
        <f>IF(A880="","",IF(LEFT(A880,4)="http",IFERROR(MID(A880,FIND("/",A880,FIND("//",A880)+2),2000),"/"),A880))</f>
        <v/>
      </c>
      <c r="N880">
        <f>IF(M880="","",IFERROR(LEFT(SUBSTITUTE(M880,"#","?"),FIND("?",SUBSTITUTE(M880,"#","?"))-1),M880))</f>
        <v/>
      </c>
      <c r="O880">
        <f>IF(N880="","",LOWER(IF(AND(LEN(N880)&gt;1,RIGHT(N880,1)="/"),LEFT(N880,LEN(N880)-1),N880)))</f>
        <v/>
      </c>
      <c r="P880">
        <f>IF(O880="","",IFERROR(N(INDEX($A880:$K880,1,Rules!$H$20)),0))</f>
        <v/>
      </c>
      <c r="Q880">
        <f>IF(O880="","",IFERROR(P880*N(INDEX($A880:$K880,1,Rules!$H$21)),0))</f>
        <v/>
      </c>
      <c r="R880">
        <f>IF(O880="","",IFERROR(N(INDEX($A880:$K880,1,Rules!$H$22)),0))</f>
        <v/>
      </c>
    </row>
    <row r="881">
      <c r="M881">
        <f>IF(A881="","",IF(LEFT(A881,4)="http",IFERROR(MID(A881,FIND("/",A881,FIND("//",A881)+2),2000),"/"),A881))</f>
        <v/>
      </c>
      <c r="N881">
        <f>IF(M881="","",IFERROR(LEFT(SUBSTITUTE(M881,"#","?"),FIND("?",SUBSTITUTE(M881,"#","?"))-1),M881))</f>
        <v/>
      </c>
      <c r="O881">
        <f>IF(N881="","",LOWER(IF(AND(LEN(N881)&gt;1,RIGHT(N881,1)="/"),LEFT(N881,LEN(N881)-1),N881)))</f>
        <v/>
      </c>
      <c r="P881">
        <f>IF(O881="","",IFERROR(N(INDEX($A881:$K881,1,Rules!$H$20)),0))</f>
        <v/>
      </c>
      <c r="Q881">
        <f>IF(O881="","",IFERROR(P881*N(INDEX($A881:$K881,1,Rules!$H$21)),0))</f>
        <v/>
      </c>
      <c r="R881">
        <f>IF(O881="","",IFERROR(N(INDEX($A881:$K881,1,Rules!$H$22)),0))</f>
        <v/>
      </c>
    </row>
    <row r="882">
      <c r="M882">
        <f>IF(A882="","",IF(LEFT(A882,4)="http",IFERROR(MID(A882,FIND("/",A882,FIND("//",A882)+2),2000),"/"),A882))</f>
        <v/>
      </c>
      <c r="N882">
        <f>IF(M882="","",IFERROR(LEFT(SUBSTITUTE(M882,"#","?"),FIND("?",SUBSTITUTE(M882,"#","?"))-1),M882))</f>
        <v/>
      </c>
      <c r="O882">
        <f>IF(N882="","",LOWER(IF(AND(LEN(N882)&gt;1,RIGHT(N882,1)="/"),LEFT(N882,LEN(N882)-1),N882)))</f>
        <v/>
      </c>
      <c r="P882">
        <f>IF(O882="","",IFERROR(N(INDEX($A882:$K882,1,Rules!$H$20)),0))</f>
        <v/>
      </c>
      <c r="Q882">
        <f>IF(O882="","",IFERROR(P882*N(INDEX($A882:$K882,1,Rules!$H$21)),0))</f>
        <v/>
      </c>
      <c r="R882">
        <f>IF(O882="","",IFERROR(N(INDEX($A882:$K882,1,Rules!$H$22)),0))</f>
        <v/>
      </c>
    </row>
    <row r="883">
      <c r="M883">
        <f>IF(A883="","",IF(LEFT(A883,4)="http",IFERROR(MID(A883,FIND("/",A883,FIND("//",A883)+2),2000),"/"),A883))</f>
        <v/>
      </c>
      <c r="N883">
        <f>IF(M883="","",IFERROR(LEFT(SUBSTITUTE(M883,"#","?"),FIND("?",SUBSTITUTE(M883,"#","?"))-1),M883))</f>
        <v/>
      </c>
      <c r="O883">
        <f>IF(N883="","",LOWER(IF(AND(LEN(N883)&gt;1,RIGHT(N883,1)="/"),LEFT(N883,LEN(N883)-1),N883)))</f>
        <v/>
      </c>
      <c r="P883">
        <f>IF(O883="","",IFERROR(N(INDEX($A883:$K883,1,Rules!$H$20)),0))</f>
        <v/>
      </c>
      <c r="Q883">
        <f>IF(O883="","",IFERROR(P883*N(INDEX($A883:$K883,1,Rules!$H$21)),0))</f>
        <v/>
      </c>
      <c r="R883">
        <f>IF(O883="","",IFERROR(N(INDEX($A883:$K883,1,Rules!$H$22)),0))</f>
        <v/>
      </c>
    </row>
    <row r="884">
      <c r="M884">
        <f>IF(A884="","",IF(LEFT(A884,4)="http",IFERROR(MID(A884,FIND("/",A884,FIND("//",A884)+2),2000),"/"),A884))</f>
        <v/>
      </c>
      <c r="N884">
        <f>IF(M884="","",IFERROR(LEFT(SUBSTITUTE(M884,"#","?"),FIND("?",SUBSTITUTE(M884,"#","?"))-1),M884))</f>
        <v/>
      </c>
      <c r="O884">
        <f>IF(N884="","",LOWER(IF(AND(LEN(N884)&gt;1,RIGHT(N884,1)="/"),LEFT(N884,LEN(N884)-1),N884)))</f>
        <v/>
      </c>
      <c r="P884">
        <f>IF(O884="","",IFERROR(N(INDEX($A884:$K884,1,Rules!$H$20)),0))</f>
        <v/>
      </c>
      <c r="Q884">
        <f>IF(O884="","",IFERROR(P884*N(INDEX($A884:$K884,1,Rules!$H$21)),0))</f>
        <v/>
      </c>
      <c r="R884">
        <f>IF(O884="","",IFERROR(N(INDEX($A884:$K884,1,Rules!$H$22)),0))</f>
        <v/>
      </c>
    </row>
    <row r="885">
      <c r="M885">
        <f>IF(A885="","",IF(LEFT(A885,4)="http",IFERROR(MID(A885,FIND("/",A885,FIND("//",A885)+2),2000),"/"),A885))</f>
        <v/>
      </c>
      <c r="N885">
        <f>IF(M885="","",IFERROR(LEFT(SUBSTITUTE(M885,"#","?"),FIND("?",SUBSTITUTE(M885,"#","?"))-1),M885))</f>
        <v/>
      </c>
      <c r="O885">
        <f>IF(N885="","",LOWER(IF(AND(LEN(N885)&gt;1,RIGHT(N885,1)="/"),LEFT(N885,LEN(N885)-1),N885)))</f>
        <v/>
      </c>
      <c r="P885">
        <f>IF(O885="","",IFERROR(N(INDEX($A885:$K885,1,Rules!$H$20)),0))</f>
        <v/>
      </c>
      <c r="Q885">
        <f>IF(O885="","",IFERROR(P885*N(INDEX($A885:$K885,1,Rules!$H$21)),0))</f>
        <v/>
      </c>
      <c r="R885">
        <f>IF(O885="","",IFERROR(N(INDEX($A885:$K885,1,Rules!$H$22)),0))</f>
        <v/>
      </c>
    </row>
    <row r="886">
      <c r="M886">
        <f>IF(A886="","",IF(LEFT(A886,4)="http",IFERROR(MID(A886,FIND("/",A886,FIND("//",A886)+2),2000),"/"),A886))</f>
        <v/>
      </c>
      <c r="N886">
        <f>IF(M886="","",IFERROR(LEFT(SUBSTITUTE(M886,"#","?"),FIND("?",SUBSTITUTE(M886,"#","?"))-1),M886))</f>
        <v/>
      </c>
      <c r="O886">
        <f>IF(N886="","",LOWER(IF(AND(LEN(N886)&gt;1,RIGHT(N886,1)="/"),LEFT(N886,LEN(N886)-1),N886)))</f>
        <v/>
      </c>
      <c r="P886">
        <f>IF(O886="","",IFERROR(N(INDEX($A886:$K886,1,Rules!$H$20)),0))</f>
        <v/>
      </c>
      <c r="Q886">
        <f>IF(O886="","",IFERROR(P886*N(INDEX($A886:$K886,1,Rules!$H$21)),0))</f>
        <v/>
      </c>
      <c r="R886">
        <f>IF(O886="","",IFERROR(N(INDEX($A886:$K886,1,Rules!$H$22)),0))</f>
        <v/>
      </c>
    </row>
    <row r="887">
      <c r="M887">
        <f>IF(A887="","",IF(LEFT(A887,4)="http",IFERROR(MID(A887,FIND("/",A887,FIND("//",A887)+2),2000),"/"),A887))</f>
        <v/>
      </c>
      <c r="N887">
        <f>IF(M887="","",IFERROR(LEFT(SUBSTITUTE(M887,"#","?"),FIND("?",SUBSTITUTE(M887,"#","?"))-1),M887))</f>
        <v/>
      </c>
      <c r="O887">
        <f>IF(N887="","",LOWER(IF(AND(LEN(N887)&gt;1,RIGHT(N887,1)="/"),LEFT(N887,LEN(N887)-1),N887)))</f>
        <v/>
      </c>
      <c r="P887">
        <f>IF(O887="","",IFERROR(N(INDEX($A887:$K887,1,Rules!$H$20)),0))</f>
        <v/>
      </c>
      <c r="Q887">
        <f>IF(O887="","",IFERROR(P887*N(INDEX($A887:$K887,1,Rules!$H$21)),0))</f>
        <v/>
      </c>
      <c r="R887">
        <f>IF(O887="","",IFERROR(N(INDEX($A887:$K887,1,Rules!$H$22)),0))</f>
        <v/>
      </c>
    </row>
    <row r="888">
      <c r="M888">
        <f>IF(A888="","",IF(LEFT(A888,4)="http",IFERROR(MID(A888,FIND("/",A888,FIND("//",A888)+2),2000),"/"),A888))</f>
        <v/>
      </c>
      <c r="N888">
        <f>IF(M888="","",IFERROR(LEFT(SUBSTITUTE(M888,"#","?"),FIND("?",SUBSTITUTE(M888,"#","?"))-1),M888))</f>
        <v/>
      </c>
      <c r="O888">
        <f>IF(N888="","",LOWER(IF(AND(LEN(N888)&gt;1,RIGHT(N888,1)="/"),LEFT(N888,LEN(N888)-1),N888)))</f>
        <v/>
      </c>
      <c r="P888">
        <f>IF(O888="","",IFERROR(N(INDEX($A888:$K888,1,Rules!$H$20)),0))</f>
        <v/>
      </c>
      <c r="Q888">
        <f>IF(O888="","",IFERROR(P888*N(INDEX($A888:$K888,1,Rules!$H$21)),0))</f>
        <v/>
      </c>
      <c r="R888">
        <f>IF(O888="","",IFERROR(N(INDEX($A888:$K888,1,Rules!$H$22)),0))</f>
        <v/>
      </c>
    </row>
    <row r="889">
      <c r="M889">
        <f>IF(A889="","",IF(LEFT(A889,4)="http",IFERROR(MID(A889,FIND("/",A889,FIND("//",A889)+2),2000),"/"),A889))</f>
        <v/>
      </c>
      <c r="N889">
        <f>IF(M889="","",IFERROR(LEFT(SUBSTITUTE(M889,"#","?"),FIND("?",SUBSTITUTE(M889,"#","?"))-1),M889))</f>
        <v/>
      </c>
      <c r="O889">
        <f>IF(N889="","",LOWER(IF(AND(LEN(N889)&gt;1,RIGHT(N889,1)="/"),LEFT(N889,LEN(N889)-1),N889)))</f>
        <v/>
      </c>
      <c r="P889">
        <f>IF(O889="","",IFERROR(N(INDEX($A889:$K889,1,Rules!$H$20)),0))</f>
        <v/>
      </c>
      <c r="Q889">
        <f>IF(O889="","",IFERROR(P889*N(INDEX($A889:$K889,1,Rules!$H$21)),0))</f>
        <v/>
      </c>
      <c r="R889">
        <f>IF(O889="","",IFERROR(N(INDEX($A889:$K889,1,Rules!$H$22)),0))</f>
        <v/>
      </c>
    </row>
    <row r="890">
      <c r="M890">
        <f>IF(A890="","",IF(LEFT(A890,4)="http",IFERROR(MID(A890,FIND("/",A890,FIND("//",A890)+2),2000),"/"),A890))</f>
        <v/>
      </c>
      <c r="N890">
        <f>IF(M890="","",IFERROR(LEFT(SUBSTITUTE(M890,"#","?"),FIND("?",SUBSTITUTE(M890,"#","?"))-1),M890))</f>
        <v/>
      </c>
      <c r="O890">
        <f>IF(N890="","",LOWER(IF(AND(LEN(N890)&gt;1,RIGHT(N890,1)="/"),LEFT(N890,LEN(N890)-1),N890)))</f>
        <v/>
      </c>
      <c r="P890">
        <f>IF(O890="","",IFERROR(N(INDEX($A890:$K890,1,Rules!$H$20)),0))</f>
        <v/>
      </c>
      <c r="Q890">
        <f>IF(O890="","",IFERROR(P890*N(INDEX($A890:$K890,1,Rules!$H$21)),0))</f>
        <v/>
      </c>
      <c r="R890">
        <f>IF(O890="","",IFERROR(N(INDEX($A890:$K890,1,Rules!$H$22)),0))</f>
        <v/>
      </c>
    </row>
    <row r="891">
      <c r="M891">
        <f>IF(A891="","",IF(LEFT(A891,4)="http",IFERROR(MID(A891,FIND("/",A891,FIND("//",A891)+2),2000),"/"),A891))</f>
        <v/>
      </c>
      <c r="N891">
        <f>IF(M891="","",IFERROR(LEFT(SUBSTITUTE(M891,"#","?"),FIND("?",SUBSTITUTE(M891,"#","?"))-1),M891))</f>
        <v/>
      </c>
      <c r="O891">
        <f>IF(N891="","",LOWER(IF(AND(LEN(N891)&gt;1,RIGHT(N891,1)="/"),LEFT(N891,LEN(N891)-1),N891)))</f>
        <v/>
      </c>
      <c r="P891">
        <f>IF(O891="","",IFERROR(N(INDEX($A891:$K891,1,Rules!$H$20)),0))</f>
        <v/>
      </c>
      <c r="Q891">
        <f>IF(O891="","",IFERROR(P891*N(INDEX($A891:$K891,1,Rules!$H$21)),0))</f>
        <v/>
      </c>
      <c r="R891">
        <f>IF(O891="","",IFERROR(N(INDEX($A891:$K891,1,Rules!$H$22)),0))</f>
        <v/>
      </c>
    </row>
    <row r="892">
      <c r="M892">
        <f>IF(A892="","",IF(LEFT(A892,4)="http",IFERROR(MID(A892,FIND("/",A892,FIND("//",A892)+2),2000),"/"),A892))</f>
        <v/>
      </c>
      <c r="N892">
        <f>IF(M892="","",IFERROR(LEFT(SUBSTITUTE(M892,"#","?"),FIND("?",SUBSTITUTE(M892,"#","?"))-1),M892))</f>
        <v/>
      </c>
      <c r="O892">
        <f>IF(N892="","",LOWER(IF(AND(LEN(N892)&gt;1,RIGHT(N892,1)="/"),LEFT(N892,LEN(N892)-1),N892)))</f>
        <v/>
      </c>
      <c r="P892">
        <f>IF(O892="","",IFERROR(N(INDEX($A892:$K892,1,Rules!$H$20)),0))</f>
        <v/>
      </c>
      <c r="Q892">
        <f>IF(O892="","",IFERROR(P892*N(INDEX($A892:$K892,1,Rules!$H$21)),0))</f>
        <v/>
      </c>
      <c r="R892">
        <f>IF(O892="","",IFERROR(N(INDEX($A892:$K892,1,Rules!$H$22)),0))</f>
        <v/>
      </c>
    </row>
    <row r="893">
      <c r="M893">
        <f>IF(A893="","",IF(LEFT(A893,4)="http",IFERROR(MID(A893,FIND("/",A893,FIND("//",A893)+2),2000),"/"),A893))</f>
        <v/>
      </c>
      <c r="N893">
        <f>IF(M893="","",IFERROR(LEFT(SUBSTITUTE(M893,"#","?"),FIND("?",SUBSTITUTE(M893,"#","?"))-1),M893))</f>
        <v/>
      </c>
      <c r="O893">
        <f>IF(N893="","",LOWER(IF(AND(LEN(N893)&gt;1,RIGHT(N893,1)="/"),LEFT(N893,LEN(N893)-1),N893)))</f>
        <v/>
      </c>
      <c r="P893">
        <f>IF(O893="","",IFERROR(N(INDEX($A893:$K893,1,Rules!$H$20)),0))</f>
        <v/>
      </c>
      <c r="Q893">
        <f>IF(O893="","",IFERROR(P893*N(INDEX($A893:$K893,1,Rules!$H$21)),0))</f>
        <v/>
      </c>
      <c r="R893">
        <f>IF(O893="","",IFERROR(N(INDEX($A893:$K893,1,Rules!$H$22)),0))</f>
        <v/>
      </c>
    </row>
    <row r="894">
      <c r="M894">
        <f>IF(A894="","",IF(LEFT(A894,4)="http",IFERROR(MID(A894,FIND("/",A894,FIND("//",A894)+2),2000),"/"),A894))</f>
        <v/>
      </c>
      <c r="N894">
        <f>IF(M894="","",IFERROR(LEFT(SUBSTITUTE(M894,"#","?"),FIND("?",SUBSTITUTE(M894,"#","?"))-1),M894))</f>
        <v/>
      </c>
      <c r="O894">
        <f>IF(N894="","",LOWER(IF(AND(LEN(N894)&gt;1,RIGHT(N894,1)="/"),LEFT(N894,LEN(N894)-1),N894)))</f>
        <v/>
      </c>
      <c r="P894">
        <f>IF(O894="","",IFERROR(N(INDEX($A894:$K894,1,Rules!$H$20)),0))</f>
        <v/>
      </c>
      <c r="Q894">
        <f>IF(O894="","",IFERROR(P894*N(INDEX($A894:$K894,1,Rules!$H$21)),0))</f>
        <v/>
      </c>
      <c r="R894">
        <f>IF(O894="","",IFERROR(N(INDEX($A894:$K894,1,Rules!$H$22)),0))</f>
        <v/>
      </c>
    </row>
    <row r="895">
      <c r="M895">
        <f>IF(A895="","",IF(LEFT(A895,4)="http",IFERROR(MID(A895,FIND("/",A895,FIND("//",A895)+2),2000),"/"),A895))</f>
        <v/>
      </c>
      <c r="N895">
        <f>IF(M895="","",IFERROR(LEFT(SUBSTITUTE(M895,"#","?"),FIND("?",SUBSTITUTE(M895,"#","?"))-1),M895))</f>
        <v/>
      </c>
      <c r="O895">
        <f>IF(N895="","",LOWER(IF(AND(LEN(N895)&gt;1,RIGHT(N895,1)="/"),LEFT(N895,LEN(N895)-1),N895)))</f>
        <v/>
      </c>
      <c r="P895">
        <f>IF(O895="","",IFERROR(N(INDEX($A895:$K895,1,Rules!$H$20)),0))</f>
        <v/>
      </c>
      <c r="Q895">
        <f>IF(O895="","",IFERROR(P895*N(INDEX($A895:$K895,1,Rules!$H$21)),0))</f>
        <v/>
      </c>
      <c r="R895">
        <f>IF(O895="","",IFERROR(N(INDEX($A895:$K895,1,Rules!$H$22)),0))</f>
        <v/>
      </c>
    </row>
    <row r="896">
      <c r="M896">
        <f>IF(A896="","",IF(LEFT(A896,4)="http",IFERROR(MID(A896,FIND("/",A896,FIND("//",A896)+2),2000),"/"),A896))</f>
        <v/>
      </c>
      <c r="N896">
        <f>IF(M896="","",IFERROR(LEFT(SUBSTITUTE(M896,"#","?"),FIND("?",SUBSTITUTE(M896,"#","?"))-1),M896))</f>
        <v/>
      </c>
      <c r="O896">
        <f>IF(N896="","",LOWER(IF(AND(LEN(N896)&gt;1,RIGHT(N896,1)="/"),LEFT(N896,LEN(N896)-1),N896)))</f>
        <v/>
      </c>
      <c r="P896">
        <f>IF(O896="","",IFERROR(N(INDEX($A896:$K896,1,Rules!$H$20)),0))</f>
        <v/>
      </c>
      <c r="Q896">
        <f>IF(O896="","",IFERROR(P896*N(INDEX($A896:$K896,1,Rules!$H$21)),0))</f>
        <v/>
      </c>
      <c r="R896">
        <f>IF(O896="","",IFERROR(N(INDEX($A896:$K896,1,Rules!$H$22)),0))</f>
        <v/>
      </c>
    </row>
    <row r="897">
      <c r="M897">
        <f>IF(A897="","",IF(LEFT(A897,4)="http",IFERROR(MID(A897,FIND("/",A897,FIND("//",A897)+2),2000),"/"),A897))</f>
        <v/>
      </c>
      <c r="N897">
        <f>IF(M897="","",IFERROR(LEFT(SUBSTITUTE(M897,"#","?"),FIND("?",SUBSTITUTE(M897,"#","?"))-1),M897))</f>
        <v/>
      </c>
      <c r="O897">
        <f>IF(N897="","",LOWER(IF(AND(LEN(N897)&gt;1,RIGHT(N897,1)="/"),LEFT(N897,LEN(N897)-1),N897)))</f>
        <v/>
      </c>
      <c r="P897">
        <f>IF(O897="","",IFERROR(N(INDEX($A897:$K897,1,Rules!$H$20)),0))</f>
        <v/>
      </c>
      <c r="Q897">
        <f>IF(O897="","",IFERROR(P897*N(INDEX($A897:$K897,1,Rules!$H$21)),0))</f>
        <v/>
      </c>
      <c r="R897">
        <f>IF(O897="","",IFERROR(N(INDEX($A897:$K897,1,Rules!$H$22)),0))</f>
        <v/>
      </c>
    </row>
    <row r="898">
      <c r="M898">
        <f>IF(A898="","",IF(LEFT(A898,4)="http",IFERROR(MID(A898,FIND("/",A898,FIND("//",A898)+2),2000),"/"),A898))</f>
        <v/>
      </c>
      <c r="N898">
        <f>IF(M898="","",IFERROR(LEFT(SUBSTITUTE(M898,"#","?"),FIND("?",SUBSTITUTE(M898,"#","?"))-1),M898))</f>
        <v/>
      </c>
      <c r="O898">
        <f>IF(N898="","",LOWER(IF(AND(LEN(N898)&gt;1,RIGHT(N898,1)="/"),LEFT(N898,LEN(N898)-1),N898)))</f>
        <v/>
      </c>
      <c r="P898">
        <f>IF(O898="","",IFERROR(N(INDEX($A898:$K898,1,Rules!$H$20)),0))</f>
        <v/>
      </c>
      <c r="Q898">
        <f>IF(O898="","",IFERROR(P898*N(INDEX($A898:$K898,1,Rules!$H$21)),0))</f>
        <v/>
      </c>
      <c r="R898">
        <f>IF(O898="","",IFERROR(N(INDEX($A898:$K898,1,Rules!$H$22)),0))</f>
        <v/>
      </c>
    </row>
    <row r="899">
      <c r="M899">
        <f>IF(A899="","",IF(LEFT(A899,4)="http",IFERROR(MID(A899,FIND("/",A899,FIND("//",A899)+2),2000),"/"),A899))</f>
        <v/>
      </c>
      <c r="N899">
        <f>IF(M899="","",IFERROR(LEFT(SUBSTITUTE(M899,"#","?"),FIND("?",SUBSTITUTE(M899,"#","?"))-1),M899))</f>
        <v/>
      </c>
      <c r="O899">
        <f>IF(N899="","",LOWER(IF(AND(LEN(N899)&gt;1,RIGHT(N899,1)="/"),LEFT(N899,LEN(N899)-1),N899)))</f>
        <v/>
      </c>
      <c r="P899">
        <f>IF(O899="","",IFERROR(N(INDEX($A899:$K899,1,Rules!$H$20)),0))</f>
        <v/>
      </c>
      <c r="Q899">
        <f>IF(O899="","",IFERROR(P899*N(INDEX($A899:$K899,1,Rules!$H$21)),0))</f>
        <v/>
      </c>
      <c r="R899">
        <f>IF(O899="","",IFERROR(N(INDEX($A899:$K899,1,Rules!$H$22)),0))</f>
        <v/>
      </c>
    </row>
    <row r="900">
      <c r="M900">
        <f>IF(A900="","",IF(LEFT(A900,4)="http",IFERROR(MID(A900,FIND("/",A900,FIND("//",A900)+2),2000),"/"),A900))</f>
        <v/>
      </c>
      <c r="N900">
        <f>IF(M900="","",IFERROR(LEFT(SUBSTITUTE(M900,"#","?"),FIND("?",SUBSTITUTE(M900,"#","?"))-1),M900))</f>
        <v/>
      </c>
      <c r="O900">
        <f>IF(N900="","",LOWER(IF(AND(LEN(N900)&gt;1,RIGHT(N900,1)="/"),LEFT(N900,LEN(N900)-1),N900)))</f>
        <v/>
      </c>
      <c r="P900">
        <f>IF(O900="","",IFERROR(N(INDEX($A900:$K900,1,Rules!$H$20)),0))</f>
        <v/>
      </c>
      <c r="Q900">
        <f>IF(O900="","",IFERROR(P900*N(INDEX($A900:$K900,1,Rules!$H$21)),0))</f>
        <v/>
      </c>
      <c r="R900">
        <f>IF(O900="","",IFERROR(N(INDEX($A900:$K900,1,Rules!$H$22)),0))</f>
        <v/>
      </c>
    </row>
    <row r="901">
      <c r="M901">
        <f>IF(A901="","",IF(LEFT(A901,4)="http",IFERROR(MID(A901,FIND("/",A901,FIND("//",A901)+2),2000),"/"),A901))</f>
        <v/>
      </c>
      <c r="N901">
        <f>IF(M901="","",IFERROR(LEFT(SUBSTITUTE(M901,"#","?"),FIND("?",SUBSTITUTE(M901,"#","?"))-1),M901))</f>
        <v/>
      </c>
      <c r="O901">
        <f>IF(N901="","",LOWER(IF(AND(LEN(N901)&gt;1,RIGHT(N901,1)="/"),LEFT(N901,LEN(N901)-1),N901)))</f>
        <v/>
      </c>
      <c r="P901">
        <f>IF(O901="","",IFERROR(N(INDEX($A901:$K901,1,Rules!$H$20)),0))</f>
        <v/>
      </c>
      <c r="Q901">
        <f>IF(O901="","",IFERROR(P901*N(INDEX($A901:$K901,1,Rules!$H$21)),0))</f>
        <v/>
      </c>
      <c r="R901">
        <f>IF(O901="","",IFERROR(N(INDEX($A901:$K901,1,Rules!$H$22)),0))</f>
        <v/>
      </c>
    </row>
    <row r="902">
      <c r="M902">
        <f>IF(A902="","",IF(LEFT(A902,4)="http",IFERROR(MID(A902,FIND("/",A902,FIND("//",A902)+2),2000),"/"),A902))</f>
        <v/>
      </c>
      <c r="N902">
        <f>IF(M902="","",IFERROR(LEFT(SUBSTITUTE(M902,"#","?"),FIND("?",SUBSTITUTE(M902,"#","?"))-1),M902))</f>
        <v/>
      </c>
      <c r="O902">
        <f>IF(N902="","",LOWER(IF(AND(LEN(N902)&gt;1,RIGHT(N902,1)="/"),LEFT(N902,LEN(N902)-1),N902)))</f>
        <v/>
      </c>
      <c r="P902">
        <f>IF(O902="","",IFERROR(N(INDEX($A902:$K902,1,Rules!$H$20)),0))</f>
        <v/>
      </c>
      <c r="Q902">
        <f>IF(O902="","",IFERROR(P902*N(INDEX($A902:$K902,1,Rules!$H$21)),0))</f>
        <v/>
      </c>
      <c r="R902">
        <f>IF(O902="","",IFERROR(N(INDEX($A902:$K902,1,Rules!$H$22)),0))</f>
        <v/>
      </c>
    </row>
    <row r="903">
      <c r="M903">
        <f>IF(A903="","",IF(LEFT(A903,4)="http",IFERROR(MID(A903,FIND("/",A903,FIND("//",A903)+2),2000),"/"),A903))</f>
        <v/>
      </c>
      <c r="N903">
        <f>IF(M903="","",IFERROR(LEFT(SUBSTITUTE(M903,"#","?"),FIND("?",SUBSTITUTE(M903,"#","?"))-1),M903))</f>
        <v/>
      </c>
      <c r="O903">
        <f>IF(N903="","",LOWER(IF(AND(LEN(N903)&gt;1,RIGHT(N903,1)="/"),LEFT(N903,LEN(N903)-1),N903)))</f>
        <v/>
      </c>
      <c r="P903">
        <f>IF(O903="","",IFERROR(N(INDEX($A903:$K903,1,Rules!$H$20)),0))</f>
        <v/>
      </c>
      <c r="Q903">
        <f>IF(O903="","",IFERROR(P903*N(INDEX($A903:$K903,1,Rules!$H$21)),0))</f>
        <v/>
      </c>
      <c r="R903">
        <f>IF(O903="","",IFERROR(N(INDEX($A903:$K903,1,Rules!$H$22)),0))</f>
        <v/>
      </c>
    </row>
    <row r="904">
      <c r="M904">
        <f>IF(A904="","",IF(LEFT(A904,4)="http",IFERROR(MID(A904,FIND("/",A904,FIND("//",A904)+2),2000),"/"),A904))</f>
        <v/>
      </c>
      <c r="N904">
        <f>IF(M904="","",IFERROR(LEFT(SUBSTITUTE(M904,"#","?"),FIND("?",SUBSTITUTE(M904,"#","?"))-1),M904))</f>
        <v/>
      </c>
      <c r="O904">
        <f>IF(N904="","",LOWER(IF(AND(LEN(N904)&gt;1,RIGHT(N904,1)="/"),LEFT(N904,LEN(N904)-1),N904)))</f>
        <v/>
      </c>
      <c r="P904">
        <f>IF(O904="","",IFERROR(N(INDEX($A904:$K904,1,Rules!$H$20)),0))</f>
        <v/>
      </c>
      <c r="Q904">
        <f>IF(O904="","",IFERROR(P904*N(INDEX($A904:$K904,1,Rules!$H$21)),0))</f>
        <v/>
      </c>
      <c r="R904">
        <f>IF(O904="","",IFERROR(N(INDEX($A904:$K904,1,Rules!$H$22)),0))</f>
        <v/>
      </c>
    </row>
    <row r="905">
      <c r="M905">
        <f>IF(A905="","",IF(LEFT(A905,4)="http",IFERROR(MID(A905,FIND("/",A905,FIND("//",A905)+2),2000),"/"),A905))</f>
        <v/>
      </c>
      <c r="N905">
        <f>IF(M905="","",IFERROR(LEFT(SUBSTITUTE(M905,"#","?"),FIND("?",SUBSTITUTE(M905,"#","?"))-1),M905))</f>
        <v/>
      </c>
      <c r="O905">
        <f>IF(N905="","",LOWER(IF(AND(LEN(N905)&gt;1,RIGHT(N905,1)="/"),LEFT(N905,LEN(N905)-1),N905)))</f>
        <v/>
      </c>
      <c r="P905">
        <f>IF(O905="","",IFERROR(N(INDEX($A905:$K905,1,Rules!$H$20)),0))</f>
        <v/>
      </c>
      <c r="Q905">
        <f>IF(O905="","",IFERROR(P905*N(INDEX($A905:$K905,1,Rules!$H$21)),0))</f>
        <v/>
      </c>
      <c r="R905">
        <f>IF(O905="","",IFERROR(N(INDEX($A905:$K905,1,Rules!$H$22)),0))</f>
        <v/>
      </c>
    </row>
    <row r="906">
      <c r="M906">
        <f>IF(A906="","",IF(LEFT(A906,4)="http",IFERROR(MID(A906,FIND("/",A906,FIND("//",A906)+2),2000),"/"),A906))</f>
        <v/>
      </c>
      <c r="N906">
        <f>IF(M906="","",IFERROR(LEFT(SUBSTITUTE(M906,"#","?"),FIND("?",SUBSTITUTE(M906,"#","?"))-1),M906))</f>
        <v/>
      </c>
      <c r="O906">
        <f>IF(N906="","",LOWER(IF(AND(LEN(N906)&gt;1,RIGHT(N906,1)="/"),LEFT(N906,LEN(N906)-1),N906)))</f>
        <v/>
      </c>
      <c r="P906">
        <f>IF(O906="","",IFERROR(N(INDEX($A906:$K906,1,Rules!$H$20)),0))</f>
        <v/>
      </c>
      <c r="Q906">
        <f>IF(O906="","",IFERROR(P906*N(INDEX($A906:$K906,1,Rules!$H$21)),0))</f>
        <v/>
      </c>
      <c r="R906">
        <f>IF(O906="","",IFERROR(N(INDEX($A906:$K906,1,Rules!$H$22)),0))</f>
        <v/>
      </c>
    </row>
    <row r="907">
      <c r="M907">
        <f>IF(A907="","",IF(LEFT(A907,4)="http",IFERROR(MID(A907,FIND("/",A907,FIND("//",A907)+2),2000),"/"),A907))</f>
        <v/>
      </c>
      <c r="N907">
        <f>IF(M907="","",IFERROR(LEFT(SUBSTITUTE(M907,"#","?"),FIND("?",SUBSTITUTE(M907,"#","?"))-1),M907))</f>
        <v/>
      </c>
      <c r="O907">
        <f>IF(N907="","",LOWER(IF(AND(LEN(N907)&gt;1,RIGHT(N907,1)="/"),LEFT(N907,LEN(N907)-1),N907)))</f>
        <v/>
      </c>
      <c r="P907">
        <f>IF(O907="","",IFERROR(N(INDEX($A907:$K907,1,Rules!$H$20)),0))</f>
        <v/>
      </c>
      <c r="Q907">
        <f>IF(O907="","",IFERROR(P907*N(INDEX($A907:$K907,1,Rules!$H$21)),0))</f>
        <v/>
      </c>
      <c r="R907">
        <f>IF(O907="","",IFERROR(N(INDEX($A907:$K907,1,Rules!$H$22)),0))</f>
        <v/>
      </c>
    </row>
    <row r="908">
      <c r="M908">
        <f>IF(A908="","",IF(LEFT(A908,4)="http",IFERROR(MID(A908,FIND("/",A908,FIND("//",A908)+2),2000),"/"),A908))</f>
        <v/>
      </c>
      <c r="N908">
        <f>IF(M908="","",IFERROR(LEFT(SUBSTITUTE(M908,"#","?"),FIND("?",SUBSTITUTE(M908,"#","?"))-1),M908))</f>
        <v/>
      </c>
      <c r="O908">
        <f>IF(N908="","",LOWER(IF(AND(LEN(N908)&gt;1,RIGHT(N908,1)="/"),LEFT(N908,LEN(N908)-1),N908)))</f>
        <v/>
      </c>
      <c r="P908">
        <f>IF(O908="","",IFERROR(N(INDEX($A908:$K908,1,Rules!$H$20)),0))</f>
        <v/>
      </c>
      <c r="Q908">
        <f>IF(O908="","",IFERROR(P908*N(INDEX($A908:$K908,1,Rules!$H$21)),0))</f>
        <v/>
      </c>
      <c r="R908">
        <f>IF(O908="","",IFERROR(N(INDEX($A908:$K908,1,Rules!$H$22)),0))</f>
        <v/>
      </c>
    </row>
    <row r="909">
      <c r="M909">
        <f>IF(A909="","",IF(LEFT(A909,4)="http",IFERROR(MID(A909,FIND("/",A909,FIND("//",A909)+2),2000),"/"),A909))</f>
        <v/>
      </c>
      <c r="N909">
        <f>IF(M909="","",IFERROR(LEFT(SUBSTITUTE(M909,"#","?"),FIND("?",SUBSTITUTE(M909,"#","?"))-1),M909))</f>
        <v/>
      </c>
      <c r="O909">
        <f>IF(N909="","",LOWER(IF(AND(LEN(N909)&gt;1,RIGHT(N909,1)="/"),LEFT(N909,LEN(N909)-1),N909)))</f>
        <v/>
      </c>
      <c r="P909">
        <f>IF(O909="","",IFERROR(N(INDEX($A909:$K909,1,Rules!$H$20)),0))</f>
        <v/>
      </c>
      <c r="Q909">
        <f>IF(O909="","",IFERROR(P909*N(INDEX($A909:$K909,1,Rules!$H$21)),0))</f>
        <v/>
      </c>
      <c r="R909">
        <f>IF(O909="","",IFERROR(N(INDEX($A909:$K909,1,Rules!$H$22)),0))</f>
        <v/>
      </c>
    </row>
    <row r="910">
      <c r="M910">
        <f>IF(A910="","",IF(LEFT(A910,4)="http",IFERROR(MID(A910,FIND("/",A910,FIND("//",A910)+2),2000),"/"),A910))</f>
        <v/>
      </c>
      <c r="N910">
        <f>IF(M910="","",IFERROR(LEFT(SUBSTITUTE(M910,"#","?"),FIND("?",SUBSTITUTE(M910,"#","?"))-1),M910))</f>
        <v/>
      </c>
      <c r="O910">
        <f>IF(N910="","",LOWER(IF(AND(LEN(N910)&gt;1,RIGHT(N910,1)="/"),LEFT(N910,LEN(N910)-1),N910)))</f>
        <v/>
      </c>
      <c r="P910">
        <f>IF(O910="","",IFERROR(N(INDEX($A910:$K910,1,Rules!$H$20)),0))</f>
        <v/>
      </c>
      <c r="Q910">
        <f>IF(O910="","",IFERROR(P910*N(INDEX($A910:$K910,1,Rules!$H$21)),0))</f>
        <v/>
      </c>
      <c r="R910">
        <f>IF(O910="","",IFERROR(N(INDEX($A910:$K910,1,Rules!$H$22)),0))</f>
        <v/>
      </c>
    </row>
    <row r="911">
      <c r="M911">
        <f>IF(A911="","",IF(LEFT(A911,4)="http",IFERROR(MID(A911,FIND("/",A911,FIND("//",A911)+2),2000),"/"),A911))</f>
        <v/>
      </c>
      <c r="N911">
        <f>IF(M911="","",IFERROR(LEFT(SUBSTITUTE(M911,"#","?"),FIND("?",SUBSTITUTE(M911,"#","?"))-1),M911))</f>
        <v/>
      </c>
      <c r="O911">
        <f>IF(N911="","",LOWER(IF(AND(LEN(N911)&gt;1,RIGHT(N911,1)="/"),LEFT(N911,LEN(N911)-1),N911)))</f>
        <v/>
      </c>
      <c r="P911">
        <f>IF(O911="","",IFERROR(N(INDEX($A911:$K911,1,Rules!$H$20)),0))</f>
        <v/>
      </c>
      <c r="Q911">
        <f>IF(O911="","",IFERROR(P911*N(INDEX($A911:$K911,1,Rules!$H$21)),0))</f>
        <v/>
      </c>
      <c r="R911">
        <f>IF(O911="","",IFERROR(N(INDEX($A911:$K911,1,Rules!$H$22)),0))</f>
        <v/>
      </c>
    </row>
    <row r="912">
      <c r="M912">
        <f>IF(A912="","",IF(LEFT(A912,4)="http",IFERROR(MID(A912,FIND("/",A912,FIND("//",A912)+2),2000),"/"),A912))</f>
        <v/>
      </c>
      <c r="N912">
        <f>IF(M912="","",IFERROR(LEFT(SUBSTITUTE(M912,"#","?"),FIND("?",SUBSTITUTE(M912,"#","?"))-1),M912))</f>
        <v/>
      </c>
      <c r="O912">
        <f>IF(N912="","",LOWER(IF(AND(LEN(N912)&gt;1,RIGHT(N912,1)="/"),LEFT(N912,LEN(N912)-1),N912)))</f>
        <v/>
      </c>
      <c r="P912">
        <f>IF(O912="","",IFERROR(N(INDEX($A912:$K912,1,Rules!$H$20)),0))</f>
        <v/>
      </c>
      <c r="Q912">
        <f>IF(O912="","",IFERROR(P912*N(INDEX($A912:$K912,1,Rules!$H$21)),0))</f>
        <v/>
      </c>
      <c r="R912">
        <f>IF(O912="","",IFERROR(N(INDEX($A912:$K912,1,Rules!$H$22)),0))</f>
        <v/>
      </c>
    </row>
    <row r="913">
      <c r="M913">
        <f>IF(A913="","",IF(LEFT(A913,4)="http",IFERROR(MID(A913,FIND("/",A913,FIND("//",A913)+2),2000),"/"),A913))</f>
        <v/>
      </c>
      <c r="N913">
        <f>IF(M913="","",IFERROR(LEFT(SUBSTITUTE(M913,"#","?"),FIND("?",SUBSTITUTE(M913,"#","?"))-1),M913))</f>
        <v/>
      </c>
      <c r="O913">
        <f>IF(N913="","",LOWER(IF(AND(LEN(N913)&gt;1,RIGHT(N913,1)="/"),LEFT(N913,LEN(N913)-1),N913)))</f>
        <v/>
      </c>
      <c r="P913">
        <f>IF(O913="","",IFERROR(N(INDEX($A913:$K913,1,Rules!$H$20)),0))</f>
        <v/>
      </c>
      <c r="Q913">
        <f>IF(O913="","",IFERROR(P913*N(INDEX($A913:$K913,1,Rules!$H$21)),0))</f>
        <v/>
      </c>
      <c r="R913">
        <f>IF(O913="","",IFERROR(N(INDEX($A913:$K913,1,Rules!$H$22)),0))</f>
        <v/>
      </c>
    </row>
    <row r="914">
      <c r="M914">
        <f>IF(A914="","",IF(LEFT(A914,4)="http",IFERROR(MID(A914,FIND("/",A914,FIND("//",A914)+2),2000),"/"),A914))</f>
        <v/>
      </c>
      <c r="N914">
        <f>IF(M914="","",IFERROR(LEFT(SUBSTITUTE(M914,"#","?"),FIND("?",SUBSTITUTE(M914,"#","?"))-1),M914))</f>
        <v/>
      </c>
      <c r="O914">
        <f>IF(N914="","",LOWER(IF(AND(LEN(N914)&gt;1,RIGHT(N914,1)="/"),LEFT(N914,LEN(N914)-1),N914)))</f>
        <v/>
      </c>
      <c r="P914">
        <f>IF(O914="","",IFERROR(N(INDEX($A914:$K914,1,Rules!$H$20)),0))</f>
        <v/>
      </c>
      <c r="Q914">
        <f>IF(O914="","",IFERROR(P914*N(INDEX($A914:$K914,1,Rules!$H$21)),0))</f>
        <v/>
      </c>
      <c r="R914">
        <f>IF(O914="","",IFERROR(N(INDEX($A914:$K914,1,Rules!$H$22)),0))</f>
        <v/>
      </c>
    </row>
    <row r="915">
      <c r="M915">
        <f>IF(A915="","",IF(LEFT(A915,4)="http",IFERROR(MID(A915,FIND("/",A915,FIND("//",A915)+2),2000),"/"),A915))</f>
        <v/>
      </c>
      <c r="N915">
        <f>IF(M915="","",IFERROR(LEFT(SUBSTITUTE(M915,"#","?"),FIND("?",SUBSTITUTE(M915,"#","?"))-1),M915))</f>
        <v/>
      </c>
      <c r="O915">
        <f>IF(N915="","",LOWER(IF(AND(LEN(N915)&gt;1,RIGHT(N915,1)="/"),LEFT(N915,LEN(N915)-1),N915)))</f>
        <v/>
      </c>
      <c r="P915">
        <f>IF(O915="","",IFERROR(N(INDEX($A915:$K915,1,Rules!$H$20)),0))</f>
        <v/>
      </c>
      <c r="Q915">
        <f>IF(O915="","",IFERROR(P915*N(INDEX($A915:$K915,1,Rules!$H$21)),0))</f>
        <v/>
      </c>
      <c r="R915">
        <f>IF(O915="","",IFERROR(N(INDEX($A915:$K915,1,Rules!$H$22)),0))</f>
        <v/>
      </c>
    </row>
    <row r="916">
      <c r="M916">
        <f>IF(A916="","",IF(LEFT(A916,4)="http",IFERROR(MID(A916,FIND("/",A916,FIND("//",A916)+2),2000),"/"),A916))</f>
        <v/>
      </c>
      <c r="N916">
        <f>IF(M916="","",IFERROR(LEFT(SUBSTITUTE(M916,"#","?"),FIND("?",SUBSTITUTE(M916,"#","?"))-1),M916))</f>
        <v/>
      </c>
      <c r="O916">
        <f>IF(N916="","",LOWER(IF(AND(LEN(N916)&gt;1,RIGHT(N916,1)="/"),LEFT(N916,LEN(N916)-1),N916)))</f>
        <v/>
      </c>
      <c r="P916">
        <f>IF(O916="","",IFERROR(N(INDEX($A916:$K916,1,Rules!$H$20)),0))</f>
        <v/>
      </c>
      <c r="Q916">
        <f>IF(O916="","",IFERROR(P916*N(INDEX($A916:$K916,1,Rules!$H$21)),0))</f>
        <v/>
      </c>
      <c r="R916">
        <f>IF(O916="","",IFERROR(N(INDEX($A916:$K916,1,Rules!$H$22)),0))</f>
        <v/>
      </c>
    </row>
    <row r="917">
      <c r="M917">
        <f>IF(A917="","",IF(LEFT(A917,4)="http",IFERROR(MID(A917,FIND("/",A917,FIND("//",A917)+2),2000),"/"),A917))</f>
        <v/>
      </c>
      <c r="N917">
        <f>IF(M917="","",IFERROR(LEFT(SUBSTITUTE(M917,"#","?"),FIND("?",SUBSTITUTE(M917,"#","?"))-1),M917))</f>
        <v/>
      </c>
      <c r="O917">
        <f>IF(N917="","",LOWER(IF(AND(LEN(N917)&gt;1,RIGHT(N917,1)="/"),LEFT(N917,LEN(N917)-1),N917)))</f>
        <v/>
      </c>
      <c r="P917">
        <f>IF(O917="","",IFERROR(N(INDEX($A917:$K917,1,Rules!$H$20)),0))</f>
        <v/>
      </c>
      <c r="Q917">
        <f>IF(O917="","",IFERROR(P917*N(INDEX($A917:$K917,1,Rules!$H$21)),0))</f>
        <v/>
      </c>
      <c r="R917">
        <f>IF(O917="","",IFERROR(N(INDEX($A917:$K917,1,Rules!$H$22)),0))</f>
        <v/>
      </c>
    </row>
    <row r="918">
      <c r="M918">
        <f>IF(A918="","",IF(LEFT(A918,4)="http",IFERROR(MID(A918,FIND("/",A918,FIND("//",A918)+2),2000),"/"),A918))</f>
        <v/>
      </c>
      <c r="N918">
        <f>IF(M918="","",IFERROR(LEFT(SUBSTITUTE(M918,"#","?"),FIND("?",SUBSTITUTE(M918,"#","?"))-1),M918))</f>
        <v/>
      </c>
      <c r="O918">
        <f>IF(N918="","",LOWER(IF(AND(LEN(N918)&gt;1,RIGHT(N918,1)="/"),LEFT(N918,LEN(N918)-1),N918)))</f>
        <v/>
      </c>
      <c r="P918">
        <f>IF(O918="","",IFERROR(N(INDEX($A918:$K918,1,Rules!$H$20)),0))</f>
        <v/>
      </c>
      <c r="Q918">
        <f>IF(O918="","",IFERROR(P918*N(INDEX($A918:$K918,1,Rules!$H$21)),0))</f>
        <v/>
      </c>
      <c r="R918">
        <f>IF(O918="","",IFERROR(N(INDEX($A918:$K918,1,Rules!$H$22)),0))</f>
        <v/>
      </c>
    </row>
    <row r="919">
      <c r="M919">
        <f>IF(A919="","",IF(LEFT(A919,4)="http",IFERROR(MID(A919,FIND("/",A919,FIND("//",A919)+2),2000),"/"),A919))</f>
        <v/>
      </c>
      <c r="N919">
        <f>IF(M919="","",IFERROR(LEFT(SUBSTITUTE(M919,"#","?"),FIND("?",SUBSTITUTE(M919,"#","?"))-1),M919))</f>
        <v/>
      </c>
      <c r="O919">
        <f>IF(N919="","",LOWER(IF(AND(LEN(N919)&gt;1,RIGHT(N919,1)="/"),LEFT(N919,LEN(N919)-1),N919)))</f>
        <v/>
      </c>
      <c r="P919">
        <f>IF(O919="","",IFERROR(N(INDEX($A919:$K919,1,Rules!$H$20)),0))</f>
        <v/>
      </c>
      <c r="Q919">
        <f>IF(O919="","",IFERROR(P919*N(INDEX($A919:$K919,1,Rules!$H$21)),0))</f>
        <v/>
      </c>
      <c r="R919">
        <f>IF(O919="","",IFERROR(N(INDEX($A919:$K919,1,Rules!$H$22)),0))</f>
        <v/>
      </c>
    </row>
    <row r="920">
      <c r="M920">
        <f>IF(A920="","",IF(LEFT(A920,4)="http",IFERROR(MID(A920,FIND("/",A920,FIND("//",A920)+2),2000),"/"),A920))</f>
        <v/>
      </c>
      <c r="N920">
        <f>IF(M920="","",IFERROR(LEFT(SUBSTITUTE(M920,"#","?"),FIND("?",SUBSTITUTE(M920,"#","?"))-1),M920))</f>
        <v/>
      </c>
      <c r="O920">
        <f>IF(N920="","",LOWER(IF(AND(LEN(N920)&gt;1,RIGHT(N920,1)="/"),LEFT(N920,LEN(N920)-1),N920)))</f>
        <v/>
      </c>
      <c r="P920">
        <f>IF(O920="","",IFERROR(N(INDEX($A920:$K920,1,Rules!$H$20)),0))</f>
        <v/>
      </c>
      <c r="Q920">
        <f>IF(O920="","",IFERROR(P920*N(INDEX($A920:$K920,1,Rules!$H$21)),0))</f>
        <v/>
      </c>
      <c r="R920">
        <f>IF(O920="","",IFERROR(N(INDEX($A920:$K920,1,Rules!$H$22)),0))</f>
        <v/>
      </c>
    </row>
    <row r="921">
      <c r="M921">
        <f>IF(A921="","",IF(LEFT(A921,4)="http",IFERROR(MID(A921,FIND("/",A921,FIND("//",A921)+2),2000),"/"),A921))</f>
        <v/>
      </c>
      <c r="N921">
        <f>IF(M921="","",IFERROR(LEFT(SUBSTITUTE(M921,"#","?"),FIND("?",SUBSTITUTE(M921,"#","?"))-1),M921))</f>
        <v/>
      </c>
      <c r="O921">
        <f>IF(N921="","",LOWER(IF(AND(LEN(N921)&gt;1,RIGHT(N921,1)="/"),LEFT(N921,LEN(N921)-1),N921)))</f>
        <v/>
      </c>
      <c r="P921">
        <f>IF(O921="","",IFERROR(N(INDEX($A921:$K921,1,Rules!$H$20)),0))</f>
        <v/>
      </c>
      <c r="Q921">
        <f>IF(O921="","",IFERROR(P921*N(INDEX($A921:$K921,1,Rules!$H$21)),0))</f>
        <v/>
      </c>
      <c r="R921">
        <f>IF(O921="","",IFERROR(N(INDEX($A921:$K921,1,Rules!$H$22)),0))</f>
        <v/>
      </c>
    </row>
    <row r="922">
      <c r="M922">
        <f>IF(A922="","",IF(LEFT(A922,4)="http",IFERROR(MID(A922,FIND("/",A922,FIND("//",A922)+2),2000),"/"),A922))</f>
        <v/>
      </c>
      <c r="N922">
        <f>IF(M922="","",IFERROR(LEFT(SUBSTITUTE(M922,"#","?"),FIND("?",SUBSTITUTE(M922,"#","?"))-1),M922))</f>
        <v/>
      </c>
      <c r="O922">
        <f>IF(N922="","",LOWER(IF(AND(LEN(N922)&gt;1,RIGHT(N922,1)="/"),LEFT(N922,LEN(N922)-1),N922)))</f>
        <v/>
      </c>
      <c r="P922">
        <f>IF(O922="","",IFERROR(N(INDEX($A922:$K922,1,Rules!$H$20)),0))</f>
        <v/>
      </c>
      <c r="Q922">
        <f>IF(O922="","",IFERROR(P922*N(INDEX($A922:$K922,1,Rules!$H$21)),0))</f>
        <v/>
      </c>
      <c r="R922">
        <f>IF(O922="","",IFERROR(N(INDEX($A922:$K922,1,Rules!$H$22)),0))</f>
        <v/>
      </c>
    </row>
    <row r="923">
      <c r="M923">
        <f>IF(A923="","",IF(LEFT(A923,4)="http",IFERROR(MID(A923,FIND("/",A923,FIND("//",A923)+2),2000),"/"),A923))</f>
        <v/>
      </c>
      <c r="N923">
        <f>IF(M923="","",IFERROR(LEFT(SUBSTITUTE(M923,"#","?"),FIND("?",SUBSTITUTE(M923,"#","?"))-1),M923))</f>
        <v/>
      </c>
      <c r="O923">
        <f>IF(N923="","",LOWER(IF(AND(LEN(N923)&gt;1,RIGHT(N923,1)="/"),LEFT(N923,LEN(N923)-1),N923)))</f>
        <v/>
      </c>
      <c r="P923">
        <f>IF(O923="","",IFERROR(N(INDEX($A923:$K923,1,Rules!$H$20)),0))</f>
        <v/>
      </c>
      <c r="Q923">
        <f>IF(O923="","",IFERROR(P923*N(INDEX($A923:$K923,1,Rules!$H$21)),0))</f>
        <v/>
      </c>
      <c r="R923">
        <f>IF(O923="","",IFERROR(N(INDEX($A923:$K923,1,Rules!$H$22)),0))</f>
        <v/>
      </c>
    </row>
    <row r="924">
      <c r="M924">
        <f>IF(A924="","",IF(LEFT(A924,4)="http",IFERROR(MID(A924,FIND("/",A924,FIND("//",A924)+2),2000),"/"),A924))</f>
        <v/>
      </c>
      <c r="N924">
        <f>IF(M924="","",IFERROR(LEFT(SUBSTITUTE(M924,"#","?"),FIND("?",SUBSTITUTE(M924,"#","?"))-1),M924))</f>
        <v/>
      </c>
      <c r="O924">
        <f>IF(N924="","",LOWER(IF(AND(LEN(N924)&gt;1,RIGHT(N924,1)="/"),LEFT(N924,LEN(N924)-1),N924)))</f>
        <v/>
      </c>
      <c r="P924">
        <f>IF(O924="","",IFERROR(N(INDEX($A924:$K924,1,Rules!$H$20)),0))</f>
        <v/>
      </c>
      <c r="Q924">
        <f>IF(O924="","",IFERROR(P924*N(INDEX($A924:$K924,1,Rules!$H$21)),0))</f>
        <v/>
      </c>
      <c r="R924">
        <f>IF(O924="","",IFERROR(N(INDEX($A924:$K924,1,Rules!$H$22)),0))</f>
        <v/>
      </c>
    </row>
    <row r="925">
      <c r="M925">
        <f>IF(A925="","",IF(LEFT(A925,4)="http",IFERROR(MID(A925,FIND("/",A925,FIND("//",A925)+2),2000),"/"),A925))</f>
        <v/>
      </c>
      <c r="N925">
        <f>IF(M925="","",IFERROR(LEFT(SUBSTITUTE(M925,"#","?"),FIND("?",SUBSTITUTE(M925,"#","?"))-1),M925))</f>
        <v/>
      </c>
      <c r="O925">
        <f>IF(N925="","",LOWER(IF(AND(LEN(N925)&gt;1,RIGHT(N925,1)="/"),LEFT(N925,LEN(N925)-1),N925)))</f>
        <v/>
      </c>
      <c r="P925">
        <f>IF(O925="","",IFERROR(N(INDEX($A925:$K925,1,Rules!$H$20)),0))</f>
        <v/>
      </c>
      <c r="Q925">
        <f>IF(O925="","",IFERROR(P925*N(INDEX($A925:$K925,1,Rules!$H$21)),0))</f>
        <v/>
      </c>
      <c r="R925">
        <f>IF(O925="","",IFERROR(N(INDEX($A925:$K925,1,Rules!$H$22)),0))</f>
        <v/>
      </c>
    </row>
    <row r="926">
      <c r="M926">
        <f>IF(A926="","",IF(LEFT(A926,4)="http",IFERROR(MID(A926,FIND("/",A926,FIND("//",A926)+2),2000),"/"),A926))</f>
        <v/>
      </c>
      <c r="N926">
        <f>IF(M926="","",IFERROR(LEFT(SUBSTITUTE(M926,"#","?"),FIND("?",SUBSTITUTE(M926,"#","?"))-1),M926))</f>
        <v/>
      </c>
      <c r="O926">
        <f>IF(N926="","",LOWER(IF(AND(LEN(N926)&gt;1,RIGHT(N926,1)="/"),LEFT(N926,LEN(N926)-1),N926)))</f>
        <v/>
      </c>
      <c r="P926">
        <f>IF(O926="","",IFERROR(N(INDEX($A926:$K926,1,Rules!$H$20)),0))</f>
        <v/>
      </c>
      <c r="Q926">
        <f>IF(O926="","",IFERROR(P926*N(INDEX($A926:$K926,1,Rules!$H$21)),0))</f>
        <v/>
      </c>
      <c r="R926">
        <f>IF(O926="","",IFERROR(N(INDEX($A926:$K926,1,Rules!$H$22)),0))</f>
        <v/>
      </c>
    </row>
    <row r="927">
      <c r="M927">
        <f>IF(A927="","",IF(LEFT(A927,4)="http",IFERROR(MID(A927,FIND("/",A927,FIND("//",A927)+2),2000),"/"),A927))</f>
        <v/>
      </c>
      <c r="N927">
        <f>IF(M927="","",IFERROR(LEFT(SUBSTITUTE(M927,"#","?"),FIND("?",SUBSTITUTE(M927,"#","?"))-1),M927))</f>
        <v/>
      </c>
      <c r="O927">
        <f>IF(N927="","",LOWER(IF(AND(LEN(N927)&gt;1,RIGHT(N927,1)="/"),LEFT(N927,LEN(N927)-1),N927)))</f>
        <v/>
      </c>
      <c r="P927">
        <f>IF(O927="","",IFERROR(N(INDEX($A927:$K927,1,Rules!$H$20)),0))</f>
        <v/>
      </c>
      <c r="Q927">
        <f>IF(O927="","",IFERROR(P927*N(INDEX($A927:$K927,1,Rules!$H$21)),0))</f>
        <v/>
      </c>
      <c r="R927">
        <f>IF(O927="","",IFERROR(N(INDEX($A927:$K927,1,Rules!$H$22)),0))</f>
        <v/>
      </c>
    </row>
    <row r="928">
      <c r="M928">
        <f>IF(A928="","",IF(LEFT(A928,4)="http",IFERROR(MID(A928,FIND("/",A928,FIND("//",A928)+2),2000),"/"),A928))</f>
        <v/>
      </c>
      <c r="N928">
        <f>IF(M928="","",IFERROR(LEFT(SUBSTITUTE(M928,"#","?"),FIND("?",SUBSTITUTE(M928,"#","?"))-1),M928))</f>
        <v/>
      </c>
      <c r="O928">
        <f>IF(N928="","",LOWER(IF(AND(LEN(N928)&gt;1,RIGHT(N928,1)="/"),LEFT(N928,LEN(N928)-1),N928)))</f>
        <v/>
      </c>
      <c r="P928">
        <f>IF(O928="","",IFERROR(N(INDEX($A928:$K928,1,Rules!$H$20)),0))</f>
        <v/>
      </c>
      <c r="Q928">
        <f>IF(O928="","",IFERROR(P928*N(INDEX($A928:$K928,1,Rules!$H$21)),0))</f>
        <v/>
      </c>
      <c r="R928">
        <f>IF(O928="","",IFERROR(N(INDEX($A928:$K928,1,Rules!$H$22)),0))</f>
        <v/>
      </c>
    </row>
    <row r="929">
      <c r="M929">
        <f>IF(A929="","",IF(LEFT(A929,4)="http",IFERROR(MID(A929,FIND("/",A929,FIND("//",A929)+2),2000),"/"),A929))</f>
        <v/>
      </c>
      <c r="N929">
        <f>IF(M929="","",IFERROR(LEFT(SUBSTITUTE(M929,"#","?"),FIND("?",SUBSTITUTE(M929,"#","?"))-1),M929))</f>
        <v/>
      </c>
      <c r="O929">
        <f>IF(N929="","",LOWER(IF(AND(LEN(N929)&gt;1,RIGHT(N929,1)="/"),LEFT(N929,LEN(N929)-1),N929)))</f>
        <v/>
      </c>
      <c r="P929">
        <f>IF(O929="","",IFERROR(N(INDEX($A929:$K929,1,Rules!$H$20)),0))</f>
        <v/>
      </c>
      <c r="Q929">
        <f>IF(O929="","",IFERROR(P929*N(INDEX($A929:$K929,1,Rules!$H$21)),0))</f>
        <v/>
      </c>
      <c r="R929">
        <f>IF(O929="","",IFERROR(N(INDEX($A929:$K929,1,Rules!$H$22)),0))</f>
        <v/>
      </c>
    </row>
    <row r="930">
      <c r="M930">
        <f>IF(A930="","",IF(LEFT(A930,4)="http",IFERROR(MID(A930,FIND("/",A930,FIND("//",A930)+2),2000),"/"),A930))</f>
        <v/>
      </c>
      <c r="N930">
        <f>IF(M930="","",IFERROR(LEFT(SUBSTITUTE(M930,"#","?"),FIND("?",SUBSTITUTE(M930,"#","?"))-1),M930))</f>
        <v/>
      </c>
      <c r="O930">
        <f>IF(N930="","",LOWER(IF(AND(LEN(N930)&gt;1,RIGHT(N930,1)="/"),LEFT(N930,LEN(N930)-1),N930)))</f>
        <v/>
      </c>
      <c r="P930">
        <f>IF(O930="","",IFERROR(N(INDEX($A930:$K930,1,Rules!$H$20)),0))</f>
        <v/>
      </c>
      <c r="Q930">
        <f>IF(O930="","",IFERROR(P930*N(INDEX($A930:$K930,1,Rules!$H$21)),0))</f>
        <v/>
      </c>
      <c r="R930">
        <f>IF(O930="","",IFERROR(N(INDEX($A930:$K930,1,Rules!$H$22)),0))</f>
        <v/>
      </c>
    </row>
    <row r="931">
      <c r="M931">
        <f>IF(A931="","",IF(LEFT(A931,4)="http",IFERROR(MID(A931,FIND("/",A931,FIND("//",A931)+2),2000),"/"),A931))</f>
        <v/>
      </c>
      <c r="N931">
        <f>IF(M931="","",IFERROR(LEFT(SUBSTITUTE(M931,"#","?"),FIND("?",SUBSTITUTE(M931,"#","?"))-1),M931))</f>
        <v/>
      </c>
      <c r="O931">
        <f>IF(N931="","",LOWER(IF(AND(LEN(N931)&gt;1,RIGHT(N931,1)="/"),LEFT(N931,LEN(N931)-1),N931)))</f>
        <v/>
      </c>
      <c r="P931">
        <f>IF(O931="","",IFERROR(N(INDEX($A931:$K931,1,Rules!$H$20)),0))</f>
        <v/>
      </c>
      <c r="Q931">
        <f>IF(O931="","",IFERROR(P931*N(INDEX($A931:$K931,1,Rules!$H$21)),0))</f>
        <v/>
      </c>
      <c r="R931">
        <f>IF(O931="","",IFERROR(N(INDEX($A931:$K931,1,Rules!$H$22)),0))</f>
        <v/>
      </c>
    </row>
    <row r="932">
      <c r="M932">
        <f>IF(A932="","",IF(LEFT(A932,4)="http",IFERROR(MID(A932,FIND("/",A932,FIND("//",A932)+2),2000),"/"),A932))</f>
        <v/>
      </c>
      <c r="N932">
        <f>IF(M932="","",IFERROR(LEFT(SUBSTITUTE(M932,"#","?"),FIND("?",SUBSTITUTE(M932,"#","?"))-1),M932))</f>
        <v/>
      </c>
      <c r="O932">
        <f>IF(N932="","",LOWER(IF(AND(LEN(N932)&gt;1,RIGHT(N932,1)="/"),LEFT(N932,LEN(N932)-1),N932)))</f>
        <v/>
      </c>
      <c r="P932">
        <f>IF(O932="","",IFERROR(N(INDEX($A932:$K932,1,Rules!$H$20)),0))</f>
        <v/>
      </c>
      <c r="Q932">
        <f>IF(O932="","",IFERROR(P932*N(INDEX($A932:$K932,1,Rules!$H$21)),0))</f>
        <v/>
      </c>
      <c r="R932">
        <f>IF(O932="","",IFERROR(N(INDEX($A932:$K932,1,Rules!$H$22)),0))</f>
        <v/>
      </c>
    </row>
    <row r="933">
      <c r="M933">
        <f>IF(A933="","",IF(LEFT(A933,4)="http",IFERROR(MID(A933,FIND("/",A933,FIND("//",A933)+2),2000),"/"),A933))</f>
        <v/>
      </c>
      <c r="N933">
        <f>IF(M933="","",IFERROR(LEFT(SUBSTITUTE(M933,"#","?"),FIND("?",SUBSTITUTE(M933,"#","?"))-1),M933))</f>
        <v/>
      </c>
      <c r="O933">
        <f>IF(N933="","",LOWER(IF(AND(LEN(N933)&gt;1,RIGHT(N933,1)="/"),LEFT(N933,LEN(N933)-1),N933)))</f>
        <v/>
      </c>
      <c r="P933">
        <f>IF(O933="","",IFERROR(N(INDEX($A933:$K933,1,Rules!$H$20)),0))</f>
        <v/>
      </c>
      <c r="Q933">
        <f>IF(O933="","",IFERROR(P933*N(INDEX($A933:$K933,1,Rules!$H$21)),0))</f>
        <v/>
      </c>
      <c r="R933">
        <f>IF(O933="","",IFERROR(N(INDEX($A933:$K933,1,Rules!$H$22)),0))</f>
        <v/>
      </c>
    </row>
    <row r="934">
      <c r="M934">
        <f>IF(A934="","",IF(LEFT(A934,4)="http",IFERROR(MID(A934,FIND("/",A934,FIND("//",A934)+2),2000),"/"),A934))</f>
        <v/>
      </c>
      <c r="N934">
        <f>IF(M934="","",IFERROR(LEFT(SUBSTITUTE(M934,"#","?"),FIND("?",SUBSTITUTE(M934,"#","?"))-1),M934))</f>
        <v/>
      </c>
      <c r="O934">
        <f>IF(N934="","",LOWER(IF(AND(LEN(N934)&gt;1,RIGHT(N934,1)="/"),LEFT(N934,LEN(N934)-1),N934)))</f>
        <v/>
      </c>
      <c r="P934">
        <f>IF(O934="","",IFERROR(N(INDEX($A934:$K934,1,Rules!$H$20)),0))</f>
        <v/>
      </c>
      <c r="Q934">
        <f>IF(O934="","",IFERROR(P934*N(INDEX($A934:$K934,1,Rules!$H$21)),0))</f>
        <v/>
      </c>
      <c r="R934">
        <f>IF(O934="","",IFERROR(N(INDEX($A934:$K934,1,Rules!$H$22)),0))</f>
        <v/>
      </c>
    </row>
    <row r="935">
      <c r="M935">
        <f>IF(A935="","",IF(LEFT(A935,4)="http",IFERROR(MID(A935,FIND("/",A935,FIND("//",A935)+2),2000),"/"),A935))</f>
        <v/>
      </c>
      <c r="N935">
        <f>IF(M935="","",IFERROR(LEFT(SUBSTITUTE(M935,"#","?"),FIND("?",SUBSTITUTE(M935,"#","?"))-1),M935))</f>
        <v/>
      </c>
      <c r="O935">
        <f>IF(N935="","",LOWER(IF(AND(LEN(N935)&gt;1,RIGHT(N935,1)="/"),LEFT(N935,LEN(N935)-1),N935)))</f>
        <v/>
      </c>
      <c r="P935">
        <f>IF(O935="","",IFERROR(N(INDEX($A935:$K935,1,Rules!$H$20)),0))</f>
        <v/>
      </c>
      <c r="Q935">
        <f>IF(O935="","",IFERROR(P935*N(INDEX($A935:$K935,1,Rules!$H$21)),0))</f>
        <v/>
      </c>
      <c r="R935">
        <f>IF(O935="","",IFERROR(N(INDEX($A935:$K935,1,Rules!$H$22)),0))</f>
        <v/>
      </c>
    </row>
    <row r="936">
      <c r="M936">
        <f>IF(A936="","",IF(LEFT(A936,4)="http",IFERROR(MID(A936,FIND("/",A936,FIND("//",A936)+2),2000),"/"),A936))</f>
        <v/>
      </c>
      <c r="N936">
        <f>IF(M936="","",IFERROR(LEFT(SUBSTITUTE(M936,"#","?"),FIND("?",SUBSTITUTE(M936,"#","?"))-1),M936))</f>
        <v/>
      </c>
      <c r="O936">
        <f>IF(N936="","",LOWER(IF(AND(LEN(N936)&gt;1,RIGHT(N936,1)="/"),LEFT(N936,LEN(N936)-1),N936)))</f>
        <v/>
      </c>
      <c r="P936">
        <f>IF(O936="","",IFERROR(N(INDEX($A936:$K936,1,Rules!$H$20)),0))</f>
        <v/>
      </c>
      <c r="Q936">
        <f>IF(O936="","",IFERROR(P936*N(INDEX($A936:$K936,1,Rules!$H$21)),0))</f>
        <v/>
      </c>
      <c r="R936">
        <f>IF(O936="","",IFERROR(N(INDEX($A936:$K936,1,Rules!$H$22)),0))</f>
        <v/>
      </c>
    </row>
    <row r="937">
      <c r="M937">
        <f>IF(A937="","",IF(LEFT(A937,4)="http",IFERROR(MID(A937,FIND("/",A937,FIND("//",A937)+2),2000),"/"),A937))</f>
        <v/>
      </c>
      <c r="N937">
        <f>IF(M937="","",IFERROR(LEFT(SUBSTITUTE(M937,"#","?"),FIND("?",SUBSTITUTE(M937,"#","?"))-1),M937))</f>
        <v/>
      </c>
      <c r="O937">
        <f>IF(N937="","",LOWER(IF(AND(LEN(N937)&gt;1,RIGHT(N937,1)="/"),LEFT(N937,LEN(N937)-1),N937)))</f>
        <v/>
      </c>
      <c r="P937">
        <f>IF(O937="","",IFERROR(N(INDEX($A937:$K937,1,Rules!$H$20)),0))</f>
        <v/>
      </c>
      <c r="Q937">
        <f>IF(O937="","",IFERROR(P937*N(INDEX($A937:$K937,1,Rules!$H$21)),0))</f>
        <v/>
      </c>
      <c r="R937">
        <f>IF(O937="","",IFERROR(N(INDEX($A937:$K937,1,Rules!$H$22)),0))</f>
        <v/>
      </c>
    </row>
    <row r="938">
      <c r="M938">
        <f>IF(A938="","",IF(LEFT(A938,4)="http",IFERROR(MID(A938,FIND("/",A938,FIND("//",A938)+2),2000),"/"),A938))</f>
        <v/>
      </c>
      <c r="N938">
        <f>IF(M938="","",IFERROR(LEFT(SUBSTITUTE(M938,"#","?"),FIND("?",SUBSTITUTE(M938,"#","?"))-1),M938))</f>
        <v/>
      </c>
      <c r="O938">
        <f>IF(N938="","",LOWER(IF(AND(LEN(N938)&gt;1,RIGHT(N938,1)="/"),LEFT(N938,LEN(N938)-1),N938)))</f>
        <v/>
      </c>
      <c r="P938">
        <f>IF(O938="","",IFERROR(N(INDEX($A938:$K938,1,Rules!$H$20)),0))</f>
        <v/>
      </c>
      <c r="Q938">
        <f>IF(O938="","",IFERROR(P938*N(INDEX($A938:$K938,1,Rules!$H$21)),0))</f>
        <v/>
      </c>
      <c r="R938">
        <f>IF(O938="","",IFERROR(N(INDEX($A938:$K938,1,Rules!$H$22)),0))</f>
        <v/>
      </c>
    </row>
    <row r="939">
      <c r="M939">
        <f>IF(A939="","",IF(LEFT(A939,4)="http",IFERROR(MID(A939,FIND("/",A939,FIND("//",A939)+2),2000),"/"),A939))</f>
        <v/>
      </c>
      <c r="N939">
        <f>IF(M939="","",IFERROR(LEFT(SUBSTITUTE(M939,"#","?"),FIND("?",SUBSTITUTE(M939,"#","?"))-1),M939))</f>
        <v/>
      </c>
      <c r="O939">
        <f>IF(N939="","",LOWER(IF(AND(LEN(N939)&gt;1,RIGHT(N939,1)="/"),LEFT(N939,LEN(N939)-1),N939)))</f>
        <v/>
      </c>
      <c r="P939">
        <f>IF(O939="","",IFERROR(N(INDEX($A939:$K939,1,Rules!$H$20)),0))</f>
        <v/>
      </c>
      <c r="Q939">
        <f>IF(O939="","",IFERROR(P939*N(INDEX($A939:$K939,1,Rules!$H$21)),0))</f>
        <v/>
      </c>
      <c r="R939">
        <f>IF(O939="","",IFERROR(N(INDEX($A939:$K939,1,Rules!$H$22)),0))</f>
        <v/>
      </c>
    </row>
    <row r="940">
      <c r="M940">
        <f>IF(A940="","",IF(LEFT(A940,4)="http",IFERROR(MID(A940,FIND("/",A940,FIND("//",A940)+2),2000),"/"),A940))</f>
        <v/>
      </c>
      <c r="N940">
        <f>IF(M940="","",IFERROR(LEFT(SUBSTITUTE(M940,"#","?"),FIND("?",SUBSTITUTE(M940,"#","?"))-1),M940))</f>
        <v/>
      </c>
      <c r="O940">
        <f>IF(N940="","",LOWER(IF(AND(LEN(N940)&gt;1,RIGHT(N940,1)="/"),LEFT(N940,LEN(N940)-1),N940)))</f>
        <v/>
      </c>
      <c r="P940">
        <f>IF(O940="","",IFERROR(N(INDEX($A940:$K940,1,Rules!$H$20)),0))</f>
        <v/>
      </c>
      <c r="Q940">
        <f>IF(O940="","",IFERROR(P940*N(INDEX($A940:$K940,1,Rules!$H$21)),0))</f>
        <v/>
      </c>
      <c r="R940">
        <f>IF(O940="","",IFERROR(N(INDEX($A940:$K940,1,Rules!$H$22)),0))</f>
        <v/>
      </c>
    </row>
    <row r="941">
      <c r="M941">
        <f>IF(A941="","",IF(LEFT(A941,4)="http",IFERROR(MID(A941,FIND("/",A941,FIND("//",A941)+2),2000),"/"),A941))</f>
        <v/>
      </c>
      <c r="N941">
        <f>IF(M941="","",IFERROR(LEFT(SUBSTITUTE(M941,"#","?"),FIND("?",SUBSTITUTE(M941,"#","?"))-1),M941))</f>
        <v/>
      </c>
      <c r="O941">
        <f>IF(N941="","",LOWER(IF(AND(LEN(N941)&gt;1,RIGHT(N941,1)="/"),LEFT(N941,LEN(N941)-1),N941)))</f>
        <v/>
      </c>
      <c r="P941">
        <f>IF(O941="","",IFERROR(N(INDEX($A941:$K941,1,Rules!$H$20)),0))</f>
        <v/>
      </c>
      <c r="Q941">
        <f>IF(O941="","",IFERROR(P941*N(INDEX($A941:$K941,1,Rules!$H$21)),0))</f>
        <v/>
      </c>
      <c r="R941">
        <f>IF(O941="","",IFERROR(N(INDEX($A941:$K941,1,Rules!$H$22)),0))</f>
        <v/>
      </c>
    </row>
    <row r="942">
      <c r="M942">
        <f>IF(A942="","",IF(LEFT(A942,4)="http",IFERROR(MID(A942,FIND("/",A942,FIND("//",A942)+2),2000),"/"),A942))</f>
        <v/>
      </c>
      <c r="N942">
        <f>IF(M942="","",IFERROR(LEFT(SUBSTITUTE(M942,"#","?"),FIND("?",SUBSTITUTE(M942,"#","?"))-1),M942))</f>
        <v/>
      </c>
      <c r="O942">
        <f>IF(N942="","",LOWER(IF(AND(LEN(N942)&gt;1,RIGHT(N942,1)="/"),LEFT(N942,LEN(N942)-1),N942)))</f>
        <v/>
      </c>
      <c r="P942">
        <f>IF(O942="","",IFERROR(N(INDEX($A942:$K942,1,Rules!$H$20)),0))</f>
        <v/>
      </c>
      <c r="Q942">
        <f>IF(O942="","",IFERROR(P942*N(INDEX($A942:$K942,1,Rules!$H$21)),0))</f>
        <v/>
      </c>
      <c r="R942">
        <f>IF(O942="","",IFERROR(N(INDEX($A942:$K942,1,Rules!$H$22)),0))</f>
        <v/>
      </c>
    </row>
    <row r="943">
      <c r="M943">
        <f>IF(A943="","",IF(LEFT(A943,4)="http",IFERROR(MID(A943,FIND("/",A943,FIND("//",A943)+2),2000),"/"),A943))</f>
        <v/>
      </c>
      <c r="N943">
        <f>IF(M943="","",IFERROR(LEFT(SUBSTITUTE(M943,"#","?"),FIND("?",SUBSTITUTE(M943,"#","?"))-1),M943))</f>
        <v/>
      </c>
      <c r="O943">
        <f>IF(N943="","",LOWER(IF(AND(LEN(N943)&gt;1,RIGHT(N943,1)="/"),LEFT(N943,LEN(N943)-1),N943)))</f>
        <v/>
      </c>
      <c r="P943">
        <f>IF(O943="","",IFERROR(N(INDEX($A943:$K943,1,Rules!$H$20)),0))</f>
        <v/>
      </c>
      <c r="Q943">
        <f>IF(O943="","",IFERROR(P943*N(INDEX($A943:$K943,1,Rules!$H$21)),0))</f>
        <v/>
      </c>
      <c r="R943">
        <f>IF(O943="","",IFERROR(N(INDEX($A943:$K943,1,Rules!$H$22)),0))</f>
        <v/>
      </c>
    </row>
    <row r="944">
      <c r="M944">
        <f>IF(A944="","",IF(LEFT(A944,4)="http",IFERROR(MID(A944,FIND("/",A944,FIND("//",A944)+2),2000),"/"),A944))</f>
        <v/>
      </c>
      <c r="N944">
        <f>IF(M944="","",IFERROR(LEFT(SUBSTITUTE(M944,"#","?"),FIND("?",SUBSTITUTE(M944,"#","?"))-1),M944))</f>
        <v/>
      </c>
      <c r="O944">
        <f>IF(N944="","",LOWER(IF(AND(LEN(N944)&gt;1,RIGHT(N944,1)="/"),LEFT(N944,LEN(N944)-1),N944)))</f>
        <v/>
      </c>
      <c r="P944">
        <f>IF(O944="","",IFERROR(N(INDEX($A944:$K944,1,Rules!$H$20)),0))</f>
        <v/>
      </c>
      <c r="Q944">
        <f>IF(O944="","",IFERROR(P944*N(INDEX($A944:$K944,1,Rules!$H$21)),0))</f>
        <v/>
      </c>
      <c r="R944">
        <f>IF(O944="","",IFERROR(N(INDEX($A944:$K944,1,Rules!$H$22)),0))</f>
        <v/>
      </c>
    </row>
    <row r="945">
      <c r="M945">
        <f>IF(A945="","",IF(LEFT(A945,4)="http",IFERROR(MID(A945,FIND("/",A945,FIND("//",A945)+2),2000),"/"),A945))</f>
        <v/>
      </c>
      <c r="N945">
        <f>IF(M945="","",IFERROR(LEFT(SUBSTITUTE(M945,"#","?"),FIND("?",SUBSTITUTE(M945,"#","?"))-1),M945))</f>
        <v/>
      </c>
      <c r="O945">
        <f>IF(N945="","",LOWER(IF(AND(LEN(N945)&gt;1,RIGHT(N945,1)="/"),LEFT(N945,LEN(N945)-1),N945)))</f>
        <v/>
      </c>
      <c r="P945">
        <f>IF(O945="","",IFERROR(N(INDEX($A945:$K945,1,Rules!$H$20)),0))</f>
        <v/>
      </c>
      <c r="Q945">
        <f>IF(O945="","",IFERROR(P945*N(INDEX($A945:$K945,1,Rules!$H$21)),0))</f>
        <v/>
      </c>
      <c r="R945">
        <f>IF(O945="","",IFERROR(N(INDEX($A945:$K945,1,Rules!$H$22)),0))</f>
        <v/>
      </c>
    </row>
    <row r="946">
      <c r="M946">
        <f>IF(A946="","",IF(LEFT(A946,4)="http",IFERROR(MID(A946,FIND("/",A946,FIND("//",A946)+2),2000),"/"),A946))</f>
        <v/>
      </c>
      <c r="N946">
        <f>IF(M946="","",IFERROR(LEFT(SUBSTITUTE(M946,"#","?"),FIND("?",SUBSTITUTE(M946,"#","?"))-1),M946))</f>
        <v/>
      </c>
      <c r="O946">
        <f>IF(N946="","",LOWER(IF(AND(LEN(N946)&gt;1,RIGHT(N946,1)="/"),LEFT(N946,LEN(N946)-1),N946)))</f>
        <v/>
      </c>
      <c r="P946">
        <f>IF(O946="","",IFERROR(N(INDEX($A946:$K946,1,Rules!$H$20)),0))</f>
        <v/>
      </c>
      <c r="Q946">
        <f>IF(O946="","",IFERROR(P946*N(INDEX($A946:$K946,1,Rules!$H$21)),0))</f>
        <v/>
      </c>
      <c r="R946">
        <f>IF(O946="","",IFERROR(N(INDEX($A946:$K946,1,Rules!$H$22)),0))</f>
        <v/>
      </c>
    </row>
    <row r="947">
      <c r="M947">
        <f>IF(A947="","",IF(LEFT(A947,4)="http",IFERROR(MID(A947,FIND("/",A947,FIND("//",A947)+2),2000),"/"),A947))</f>
        <v/>
      </c>
      <c r="N947">
        <f>IF(M947="","",IFERROR(LEFT(SUBSTITUTE(M947,"#","?"),FIND("?",SUBSTITUTE(M947,"#","?"))-1),M947))</f>
        <v/>
      </c>
      <c r="O947">
        <f>IF(N947="","",LOWER(IF(AND(LEN(N947)&gt;1,RIGHT(N947,1)="/"),LEFT(N947,LEN(N947)-1),N947)))</f>
        <v/>
      </c>
      <c r="P947">
        <f>IF(O947="","",IFERROR(N(INDEX($A947:$K947,1,Rules!$H$20)),0))</f>
        <v/>
      </c>
      <c r="Q947">
        <f>IF(O947="","",IFERROR(P947*N(INDEX($A947:$K947,1,Rules!$H$21)),0))</f>
        <v/>
      </c>
      <c r="R947">
        <f>IF(O947="","",IFERROR(N(INDEX($A947:$K947,1,Rules!$H$22)),0))</f>
        <v/>
      </c>
    </row>
    <row r="948">
      <c r="M948">
        <f>IF(A948="","",IF(LEFT(A948,4)="http",IFERROR(MID(A948,FIND("/",A948,FIND("//",A948)+2),2000),"/"),A948))</f>
        <v/>
      </c>
      <c r="N948">
        <f>IF(M948="","",IFERROR(LEFT(SUBSTITUTE(M948,"#","?"),FIND("?",SUBSTITUTE(M948,"#","?"))-1),M948))</f>
        <v/>
      </c>
      <c r="O948">
        <f>IF(N948="","",LOWER(IF(AND(LEN(N948)&gt;1,RIGHT(N948,1)="/"),LEFT(N948,LEN(N948)-1),N948)))</f>
        <v/>
      </c>
      <c r="P948">
        <f>IF(O948="","",IFERROR(N(INDEX($A948:$K948,1,Rules!$H$20)),0))</f>
        <v/>
      </c>
      <c r="Q948">
        <f>IF(O948="","",IFERROR(P948*N(INDEX($A948:$K948,1,Rules!$H$21)),0))</f>
        <v/>
      </c>
      <c r="R948">
        <f>IF(O948="","",IFERROR(N(INDEX($A948:$K948,1,Rules!$H$22)),0))</f>
        <v/>
      </c>
    </row>
    <row r="949">
      <c r="M949">
        <f>IF(A949="","",IF(LEFT(A949,4)="http",IFERROR(MID(A949,FIND("/",A949,FIND("//",A949)+2),2000),"/"),A949))</f>
        <v/>
      </c>
      <c r="N949">
        <f>IF(M949="","",IFERROR(LEFT(SUBSTITUTE(M949,"#","?"),FIND("?",SUBSTITUTE(M949,"#","?"))-1),M949))</f>
        <v/>
      </c>
      <c r="O949">
        <f>IF(N949="","",LOWER(IF(AND(LEN(N949)&gt;1,RIGHT(N949,1)="/"),LEFT(N949,LEN(N949)-1),N949)))</f>
        <v/>
      </c>
      <c r="P949">
        <f>IF(O949="","",IFERROR(N(INDEX($A949:$K949,1,Rules!$H$20)),0))</f>
        <v/>
      </c>
      <c r="Q949">
        <f>IF(O949="","",IFERROR(P949*N(INDEX($A949:$K949,1,Rules!$H$21)),0))</f>
        <v/>
      </c>
      <c r="R949">
        <f>IF(O949="","",IFERROR(N(INDEX($A949:$K949,1,Rules!$H$22)),0))</f>
        <v/>
      </c>
    </row>
    <row r="950">
      <c r="M950">
        <f>IF(A950="","",IF(LEFT(A950,4)="http",IFERROR(MID(A950,FIND("/",A950,FIND("//",A950)+2),2000),"/"),A950))</f>
        <v/>
      </c>
      <c r="N950">
        <f>IF(M950="","",IFERROR(LEFT(SUBSTITUTE(M950,"#","?"),FIND("?",SUBSTITUTE(M950,"#","?"))-1),M950))</f>
        <v/>
      </c>
      <c r="O950">
        <f>IF(N950="","",LOWER(IF(AND(LEN(N950)&gt;1,RIGHT(N950,1)="/"),LEFT(N950,LEN(N950)-1),N950)))</f>
        <v/>
      </c>
      <c r="P950">
        <f>IF(O950="","",IFERROR(N(INDEX($A950:$K950,1,Rules!$H$20)),0))</f>
        <v/>
      </c>
      <c r="Q950">
        <f>IF(O950="","",IFERROR(P950*N(INDEX($A950:$K950,1,Rules!$H$21)),0))</f>
        <v/>
      </c>
      <c r="R950">
        <f>IF(O950="","",IFERROR(N(INDEX($A950:$K950,1,Rules!$H$22)),0))</f>
        <v/>
      </c>
    </row>
    <row r="951">
      <c r="M951">
        <f>IF(A951="","",IF(LEFT(A951,4)="http",IFERROR(MID(A951,FIND("/",A951,FIND("//",A951)+2),2000),"/"),A951))</f>
        <v/>
      </c>
      <c r="N951">
        <f>IF(M951="","",IFERROR(LEFT(SUBSTITUTE(M951,"#","?"),FIND("?",SUBSTITUTE(M951,"#","?"))-1),M951))</f>
        <v/>
      </c>
      <c r="O951">
        <f>IF(N951="","",LOWER(IF(AND(LEN(N951)&gt;1,RIGHT(N951,1)="/"),LEFT(N951,LEN(N951)-1),N951)))</f>
        <v/>
      </c>
      <c r="P951">
        <f>IF(O951="","",IFERROR(N(INDEX($A951:$K951,1,Rules!$H$20)),0))</f>
        <v/>
      </c>
      <c r="Q951">
        <f>IF(O951="","",IFERROR(P951*N(INDEX($A951:$K951,1,Rules!$H$21)),0))</f>
        <v/>
      </c>
      <c r="R951">
        <f>IF(O951="","",IFERROR(N(INDEX($A951:$K951,1,Rules!$H$22)),0))</f>
        <v/>
      </c>
    </row>
    <row r="952">
      <c r="M952">
        <f>IF(A952="","",IF(LEFT(A952,4)="http",IFERROR(MID(A952,FIND("/",A952,FIND("//",A952)+2),2000),"/"),A952))</f>
        <v/>
      </c>
      <c r="N952">
        <f>IF(M952="","",IFERROR(LEFT(SUBSTITUTE(M952,"#","?"),FIND("?",SUBSTITUTE(M952,"#","?"))-1),M952))</f>
        <v/>
      </c>
      <c r="O952">
        <f>IF(N952="","",LOWER(IF(AND(LEN(N952)&gt;1,RIGHT(N952,1)="/"),LEFT(N952,LEN(N952)-1),N952)))</f>
        <v/>
      </c>
      <c r="P952">
        <f>IF(O952="","",IFERROR(N(INDEX($A952:$K952,1,Rules!$H$20)),0))</f>
        <v/>
      </c>
      <c r="Q952">
        <f>IF(O952="","",IFERROR(P952*N(INDEX($A952:$K952,1,Rules!$H$21)),0))</f>
        <v/>
      </c>
      <c r="R952">
        <f>IF(O952="","",IFERROR(N(INDEX($A952:$K952,1,Rules!$H$22)),0))</f>
        <v/>
      </c>
    </row>
    <row r="953">
      <c r="M953">
        <f>IF(A953="","",IF(LEFT(A953,4)="http",IFERROR(MID(A953,FIND("/",A953,FIND("//",A953)+2),2000),"/"),A953))</f>
        <v/>
      </c>
      <c r="N953">
        <f>IF(M953="","",IFERROR(LEFT(SUBSTITUTE(M953,"#","?"),FIND("?",SUBSTITUTE(M953,"#","?"))-1),M953))</f>
        <v/>
      </c>
      <c r="O953">
        <f>IF(N953="","",LOWER(IF(AND(LEN(N953)&gt;1,RIGHT(N953,1)="/"),LEFT(N953,LEN(N953)-1),N953)))</f>
        <v/>
      </c>
      <c r="P953">
        <f>IF(O953="","",IFERROR(N(INDEX($A953:$K953,1,Rules!$H$20)),0))</f>
        <v/>
      </c>
      <c r="Q953">
        <f>IF(O953="","",IFERROR(P953*N(INDEX($A953:$K953,1,Rules!$H$21)),0))</f>
        <v/>
      </c>
      <c r="R953">
        <f>IF(O953="","",IFERROR(N(INDEX($A953:$K953,1,Rules!$H$22)),0))</f>
        <v/>
      </c>
    </row>
    <row r="954">
      <c r="M954">
        <f>IF(A954="","",IF(LEFT(A954,4)="http",IFERROR(MID(A954,FIND("/",A954,FIND("//",A954)+2),2000),"/"),A954))</f>
        <v/>
      </c>
      <c r="N954">
        <f>IF(M954="","",IFERROR(LEFT(SUBSTITUTE(M954,"#","?"),FIND("?",SUBSTITUTE(M954,"#","?"))-1),M954))</f>
        <v/>
      </c>
      <c r="O954">
        <f>IF(N954="","",LOWER(IF(AND(LEN(N954)&gt;1,RIGHT(N954,1)="/"),LEFT(N954,LEN(N954)-1),N954)))</f>
        <v/>
      </c>
      <c r="P954">
        <f>IF(O954="","",IFERROR(N(INDEX($A954:$K954,1,Rules!$H$20)),0))</f>
        <v/>
      </c>
      <c r="Q954">
        <f>IF(O954="","",IFERROR(P954*N(INDEX($A954:$K954,1,Rules!$H$21)),0))</f>
        <v/>
      </c>
      <c r="R954">
        <f>IF(O954="","",IFERROR(N(INDEX($A954:$K954,1,Rules!$H$22)),0))</f>
        <v/>
      </c>
    </row>
    <row r="955">
      <c r="M955">
        <f>IF(A955="","",IF(LEFT(A955,4)="http",IFERROR(MID(A955,FIND("/",A955,FIND("//",A955)+2),2000),"/"),A955))</f>
        <v/>
      </c>
      <c r="N955">
        <f>IF(M955="","",IFERROR(LEFT(SUBSTITUTE(M955,"#","?"),FIND("?",SUBSTITUTE(M955,"#","?"))-1),M955))</f>
        <v/>
      </c>
      <c r="O955">
        <f>IF(N955="","",LOWER(IF(AND(LEN(N955)&gt;1,RIGHT(N955,1)="/"),LEFT(N955,LEN(N955)-1),N955)))</f>
        <v/>
      </c>
      <c r="P955">
        <f>IF(O955="","",IFERROR(N(INDEX($A955:$K955,1,Rules!$H$20)),0))</f>
        <v/>
      </c>
      <c r="Q955">
        <f>IF(O955="","",IFERROR(P955*N(INDEX($A955:$K955,1,Rules!$H$21)),0))</f>
        <v/>
      </c>
      <c r="R955">
        <f>IF(O955="","",IFERROR(N(INDEX($A955:$K955,1,Rules!$H$22)),0))</f>
        <v/>
      </c>
    </row>
    <row r="956">
      <c r="M956">
        <f>IF(A956="","",IF(LEFT(A956,4)="http",IFERROR(MID(A956,FIND("/",A956,FIND("//",A956)+2),2000),"/"),A956))</f>
        <v/>
      </c>
      <c r="N956">
        <f>IF(M956="","",IFERROR(LEFT(SUBSTITUTE(M956,"#","?"),FIND("?",SUBSTITUTE(M956,"#","?"))-1),M956))</f>
        <v/>
      </c>
      <c r="O956">
        <f>IF(N956="","",LOWER(IF(AND(LEN(N956)&gt;1,RIGHT(N956,1)="/"),LEFT(N956,LEN(N956)-1),N956)))</f>
        <v/>
      </c>
      <c r="P956">
        <f>IF(O956="","",IFERROR(N(INDEX($A956:$K956,1,Rules!$H$20)),0))</f>
        <v/>
      </c>
      <c r="Q956">
        <f>IF(O956="","",IFERROR(P956*N(INDEX($A956:$K956,1,Rules!$H$21)),0))</f>
        <v/>
      </c>
      <c r="R956">
        <f>IF(O956="","",IFERROR(N(INDEX($A956:$K956,1,Rules!$H$22)),0))</f>
        <v/>
      </c>
    </row>
    <row r="957">
      <c r="M957">
        <f>IF(A957="","",IF(LEFT(A957,4)="http",IFERROR(MID(A957,FIND("/",A957,FIND("//",A957)+2),2000),"/"),A957))</f>
        <v/>
      </c>
      <c r="N957">
        <f>IF(M957="","",IFERROR(LEFT(SUBSTITUTE(M957,"#","?"),FIND("?",SUBSTITUTE(M957,"#","?"))-1),M957))</f>
        <v/>
      </c>
      <c r="O957">
        <f>IF(N957="","",LOWER(IF(AND(LEN(N957)&gt;1,RIGHT(N957,1)="/"),LEFT(N957,LEN(N957)-1),N957)))</f>
        <v/>
      </c>
      <c r="P957">
        <f>IF(O957="","",IFERROR(N(INDEX($A957:$K957,1,Rules!$H$20)),0))</f>
        <v/>
      </c>
      <c r="Q957">
        <f>IF(O957="","",IFERROR(P957*N(INDEX($A957:$K957,1,Rules!$H$21)),0))</f>
        <v/>
      </c>
      <c r="R957">
        <f>IF(O957="","",IFERROR(N(INDEX($A957:$K957,1,Rules!$H$22)),0))</f>
        <v/>
      </c>
    </row>
    <row r="958">
      <c r="M958">
        <f>IF(A958="","",IF(LEFT(A958,4)="http",IFERROR(MID(A958,FIND("/",A958,FIND("//",A958)+2),2000),"/"),A958))</f>
        <v/>
      </c>
      <c r="N958">
        <f>IF(M958="","",IFERROR(LEFT(SUBSTITUTE(M958,"#","?"),FIND("?",SUBSTITUTE(M958,"#","?"))-1),M958))</f>
        <v/>
      </c>
      <c r="O958">
        <f>IF(N958="","",LOWER(IF(AND(LEN(N958)&gt;1,RIGHT(N958,1)="/"),LEFT(N958,LEN(N958)-1),N958)))</f>
        <v/>
      </c>
      <c r="P958">
        <f>IF(O958="","",IFERROR(N(INDEX($A958:$K958,1,Rules!$H$20)),0))</f>
        <v/>
      </c>
      <c r="Q958">
        <f>IF(O958="","",IFERROR(P958*N(INDEX($A958:$K958,1,Rules!$H$21)),0))</f>
        <v/>
      </c>
      <c r="R958">
        <f>IF(O958="","",IFERROR(N(INDEX($A958:$K958,1,Rules!$H$22)),0))</f>
        <v/>
      </c>
    </row>
    <row r="959">
      <c r="M959">
        <f>IF(A959="","",IF(LEFT(A959,4)="http",IFERROR(MID(A959,FIND("/",A959,FIND("//",A959)+2),2000),"/"),A959))</f>
        <v/>
      </c>
      <c r="N959">
        <f>IF(M959="","",IFERROR(LEFT(SUBSTITUTE(M959,"#","?"),FIND("?",SUBSTITUTE(M959,"#","?"))-1),M959))</f>
        <v/>
      </c>
      <c r="O959">
        <f>IF(N959="","",LOWER(IF(AND(LEN(N959)&gt;1,RIGHT(N959,1)="/"),LEFT(N959,LEN(N959)-1),N959)))</f>
        <v/>
      </c>
      <c r="P959">
        <f>IF(O959="","",IFERROR(N(INDEX($A959:$K959,1,Rules!$H$20)),0))</f>
        <v/>
      </c>
      <c r="Q959">
        <f>IF(O959="","",IFERROR(P959*N(INDEX($A959:$K959,1,Rules!$H$21)),0))</f>
        <v/>
      </c>
      <c r="R959">
        <f>IF(O959="","",IFERROR(N(INDEX($A959:$K959,1,Rules!$H$22)),0))</f>
        <v/>
      </c>
    </row>
    <row r="960">
      <c r="M960">
        <f>IF(A960="","",IF(LEFT(A960,4)="http",IFERROR(MID(A960,FIND("/",A960,FIND("//",A960)+2),2000),"/"),A960))</f>
        <v/>
      </c>
      <c r="N960">
        <f>IF(M960="","",IFERROR(LEFT(SUBSTITUTE(M960,"#","?"),FIND("?",SUBSTITUTE(M960,"#","?"))-1),M960))</f>
        <v/>
      </c>
      <c r="O960">
        <f>IF(N960="","",LOWER(IF(AND(LEN(N960)&gt;1,RIGHT(N960,1)="/"),LEFT(N960,LEN(N960)-1),N960)))</f>
        <v/>
      </c>
      <c r="P960">
        <f>IF(O960="","",IFERROR(N(INDEX($A960:$K960,1,Rules!$H$20)),0))</f>
        <v/>
      </c>
      <c r="Q960">
        <f>IF(O960="","",IFERROR(P960*N(INDEX($A960:$K960,1,Rules!$H$21)),0))</f>
        <v/>
      </c>
      <c r="R960">
        <f>IF(O960="","",IFERROR(N(INDEX($A960:$K960,1,Rules!$H$22)),0))</f>
        <v/>
      </c>
    </row>
    <row r="961">
      <c r="M961">
        <f>IF(A961="","",IF(LEFT(A961,4)="http",IFERROR(MID(A961,FIND("/",A961,FIND("//",A961)+2),2000),"/"),A961))</f>
        <v/>
      </c>
      <c r="N961">
        <f>IF(M961="","",IFERROR(LEFT(SUBSTITUTE(M961,"#","?"),FIND("?",SUBSTITUTE(M961,"#","?"))-1),M961))</f>
        <v/>
      </c>
      <c r="O961">
        <f>IF(N961="","",LOWER(IF(AND(LEN(N961)&gt;1,RIGHT(N961,1)="/"),LEFT(N961,LEN(N961)-1),N961)))</f>
        <v/>
      </c>
      <c r="P961">
        <f>IF(O961="","",IFERROR(N(INDEX($A961:$K961,1,Rules!$H$20)),0))</f>
        <v/>
      </c>
      <c r="Q961">
        <f>IF(O961="","",IFERROR(P961*N(INDEX($A961:$K961,1,Rules!$H$21)),0))</f>
        <v/>
      </c>
      <c r="R961">
        <f>IF(O961="","",IFERROR(N(INDEX($A961:$K961,1,Rules!$H$22)),0))</f>
        <v/>
      </c>
    </row>
    <row r="962">
      <c r="M962">
        <f>IF(A962="","",IF(LEFT(A962,4)="http",IFERROR(MID(A962,FIND("/",A962,FIND("//",A962)+2),2000),"/"),A962))</f>
        <v/>
      </c>
      <c r="N962">
        <f>IF(M962="","",IFERROR(LEFT(SUBSTITUTE(M962,"#","?"),FIND("?",SUBSTITUTE(M962,"#","?"))-1),M962))</f>
        <v/>
      </c>
      <c r="O962">
        <f>IF(N962="","",LOWER(IF(AND(LEN(N962)&gt;1,RIGHT(N962,1)="/"),LEFT(N962,LEN(N962)-1),N962)))</f>
        <v/>
      </c>
      <c r="P962">
        <f>IF(O962="","",IFERROR(N(INDEX($A962:$K962,1,Rules!$H$20)),0))</f>
        <v/>
      </c>
      <c r="Q962">
        <f>IF(O962="","",IFERROR(P962*N(INDEX($A962:$K962,1,Rules!$H$21)),0))</f>
        <v/>
      </c>
      <c r="R962">
        <f>IF(O962="","",IFERROR(N(INDEX($A962:$K962,1,Rules!$H$22)),0))</f>
        <v/>
      </c>
    </row>
    <row r="963">
      <c r="M963">
        <f>IF(A963="","",IF(LEFT(A963,4)="http",IFERROR(MID(A963,FIND("/",A963,FIND("//",A963)+2),2000),"/"),A963))</f>
        <v/>
      </c>
      <c r="N963">
        <f>IF(M963="","",IFERROR(LEFT(SUBSTITUTE(M963,"#","?"),FIND("?",SUBSTITUTE(M963,"#","?"))-1),M963))</f>
        <v/>
      </c>
      <c r="O963">
        <f>IF(N963="","",LOWER(IF(AND(LEN(N963)&gt;1,RIGHT(N963,1)="/"),LEFT(N963,LEN(N963)-1),N963)))</f>
        <v/>
      </c>
      <c r="P963">
        <f>IF(O963="","",IFERROR(N(INDEX($A963:$K963,1,Rules!$H$20)),0))</f>
        <v/>
      </c>
      <c r="Q963">
        <f>IF(O963="","",IFERROR(P963*N(INDEX($A963:$K963,1,Rules!$H$21)),0))</f>
        <v/>
      </c>
      <c r="R963">
        <f>IF(O963="","",IFERROR(N(INDEX($A963:$K963,1,Rules!$H$22)),0))</f>
        <v/>
      </c>
    </row>
    <row r="964">
      <c r="M964">
        <f>IF(A964="","",IF(LEFT(A964,4)="http",IFERROR(MID(A964,FIND("/",A964,FIND("//",A964)+2),2000),"/"),A964))</f>
        <v/>
      </c>
      <c r="N964">
        <f>IF(M964="","",IFERROR(LEFT(SUBSTITUTE(M964,"#","?"),FIND("?",SUBSTITUTE(M964,"#","?"))-1),M964))</f>
        <v/>
      </c>
      <c r="O964">
        <f>IF(N964="","",LOWER(IF(AND(LEN(N964)&gt;1,RIGHT(N964,1)="/"),LEFT(N964,LEN(N964)-1),N964)))</f>
        <v/>
      </c>
      <c r="P964">
        <f>IF(O964="","",IFERROR(N(INDEX($A964:$K964,1,Rules!$H$20)),0))</f>
        <v/>
      </c>
      <c r="Q964">
        <f>IF(O964="","",IFERROR(P964*N(INDEX($A964:$K964,1,Rules!$H$21)),0))</f>
        <v/>
      </c>
      <c r="R964">
        <f>IF(O964="","",IFERROR(N(INDEX($A964:$K964,1,Rules!$H$22)),0))</f>
        <v/>
      </c>
    </row>
    <row r="965">
      <c r="M965">
        <f>IF(A965="","",IF(LEFT(A965,4)="http",IFERROR(MID(A965,FIND("/",A965,FIND("//",A965)+2),2000),"/"),A965))</f>
        <v/>
      </c>
      <c r="N965">
        <f>IF(M965="","",IFERROR(LEFT(SUBSTITUTE(M965,"#","?"),FIND("?",SUBSTITUTE(M965,"#","?"))-1),M965))</f>
        <v/>
      </c>
      <c r="O965">
        <f>IF(N965="","",LOWER(IF(AND(LEN(N965)&gt;1,RIGHT(N965,1)="/"),LEFT(N965,LEN(N965)-1),N965)))</f>
        <v/>
      </c>
      <c r="P965">
        <f>IF(O965="","",IFERROR(N(INDEX($A965:$K965,1,Rules!$H$20)),0))</f>
        <v/>
      </c>
      <c r="Q965">
        <f>IF(O965="","",IFERROR(P965*N(INDEX($A965:$K965,1,Rules!$H$21)),0))</f>
        <v/>
      </c>
      <c r="R965">
        <f>IF(O965="","",IFERROR(N(INDEX($A965:$K965,1,Rules!$H$22)),0))</f>
        <v/>
      </c>
    </row>
    <row r="966">
      <c r="M966">
        <f>IF(A966="","",IF(LEFT(A966,4)="http",IFERROR(MID(A966,FIND("/",A966,FIND("//",A966)+2),2000),"/"),A966))</f>
        <v/>
      </c>
      <c r="N966">
        <f>IF(M966="","",IFERROR(LEFT(SUBSTITUTE(M966,"#","?"),FIND("?",SUBSTITUTE(M966,"#","?"))-1),M966))</f>
        <v/>
      </c>
      <c r="O966">
        <f>IF(N966="","",LOWER(IF(AND(LEN(N966)&gt;1,RIGHT(N966,1)="/"),LEFT(N966,LEN(N966)-1),N966)))</f>
        <v/>
      </c>
      <c r="P966">
        <f>IF(O966="","",IFERROR(N(INDEX($A966:$K966,1,Rules!$H$20)),0))</f>
        <v/>
      </c>
      <c r="Q966">
        <f>IF(O966="","",IFERROR(P966*N(INDEX($A966:$K966,1,Rules!$H$21)),0))</f>
        <v/>
      </c>
      <c r="R966">
        <f>IF(O966="","",IFERROR(N(INDEX($A966:$K966,1,Rules!$H$22)),0))</f>
        <v/>
      </c>
    </row>
    <row r="967">
      <c r="M967">
        <f>IF(A967="","",IF(LEFT(A967,4)="http",IFERROR(MID(A967,FIND("/",A967,FIND("//",A967)+2),2000),"/"),A967))</f>
        <v/>
      </c>
      <c r="N967">
        <f>IF(M967="","",IFERROR(LEFT(SUBSTITUTE(M967,"#","?"),FIND("?",SUBSTITUTE(M967,"#","?"))-1),M967))</f>
        <v/>
      </c>
      <c r="O967">
        <f>IF(N967="","",LOWER(IF(AND(LEN(N967)&gt;1,RIGHT(N967,1)="/"),LEFT(N967,LEN(N967)-1),N967)))</f>
        <v/>
      </c>
      <c r="P967">
        <f>IF(O967="","",IFERROR(N(INDEX($A967:$K967,1,Rules!$H$20)),0))</f>
        <v/>
      </c>
      <c r="Q967">
        <f>IF(O967="","",IFERROR(P967*N(INDEX($A967:$K967,1,Rules!$H$21)),0))</f>
        <v/>
      </c>
      <c r="R967">
        <f>IF(O967="","",IFERROR(N(INDEX($A967:$K967,1,Rules!$H$22)),0))</f>
        <v/>
      </c>
    </row>
    <row r="968">
      <c r="M968">
        <f>IF(A968="","",IF(LEFT(A968,4)="http",IFERROR(MID(A968,FIND("/",A968,FIND("//",A968)+2),2000),"/"),A968))</f>
        <v/>
      </c>
      <c r="N968">
        <f>IF(M968="","",IFERROR(LEFT(SUBSTITUTE(M968,"#","?"),FIND("?",SUBSTITUTE(M968,"#","?"))-1),M968))</f>
        <v/>
      </c>
      <c r="O968">
        <f>IF(N968="","",LOWER(IF(AND(LEN(N968)&gt;1,RIGHT(N968,1)="/"),LEFT(N968,LEN(N968)-1),N968)))</f>
        <v/>
      </c>
      <c r="P968">
        <f>IF(O968="","",IFERROR(N(INDEX($A968:$K968,1,Rules!$H$20)),0))</f>
        <v/>
      </c>
      <c r="Q968">
        <f>IF(O968="","",IFERROR(P968*N(INDEX($A968:$K968,1,Rules!$H$21)),0))</f>
        <v/>
      </c>
      <c r="R968">
        <f>IF(O968="","",IFERROR(N(INDEX($A968:$K968,1,Rules!$H$22)),0))</f>
        <v/>
      </c>
    </row>
    <row r="969">
      <c r="M969">
        <f>IF(A969="","",IF(LEFT(A969,4)="http",IFERROR(MID(A969,FIND("/",A969,FIND("//",A969)+2),2000),"/"),A969))</f>
        <v/>
      </c>
      <c r="N969">
        <f>IF(M969="","",IFERROR(LEFT(SUBSTITUTE(M969,"#","?"),FIND("?",SUBSTITUTE(M969,"#","?"))-1),M969))</f>
        <v/>
      </c>
      <c r="O969">
        <f>IF(N969="","",LOWER(IF(AND(LEN(N969)&gt;1,RIGHT(N969,1)="/"),LEFT(N969,LEN(N969)-1),N969)))</f>
        <v/>
      </c>
      <c r="P969">
        <f>IF(O969="","",IFERROR(N(INDEX($A969:$K969,1,Rules!$H$20)),0))</f>
        <v/>
      </c>
      <c r="Q969">
        <f>IF(O969="","",IFERROR(P969*N(INDEX($A969:$K969,1,Rules!$H$21)),0))</f>
        <v/>
      </c>
      <c r="R969">
        <f>IF(O969="","",IFERROR(N(INDEX($A969:$K969,1,Rules!$H$22)),0))</f>
        <v/>
      </c>
    </row>
    <row r="970">
      <c r="M970">
        <f>IF(A970="","",IF(LEFT(A970,4)="http",IFERROR(MID(A970,FIND("/",A970,FIND("//",A970)+2),2000),"/"),A970))</f>
        <v/>
      </c>
      <c r="N970">
        <f>IF(M970="","",IFERROR(LEFT(SUBSTITUTE(M970,"#","?"),FIND("?",SUBSTITUTE(M970,"#","?"))-1),M970))</f>
        <v/>
      </c>
      <c r="O970">
        <f>IF(N970="","",LOWER(IF(AND(LEN(N970)&gt;1,RIGHT(N970,1)="/"),LEFT(N970,LEN(N970)-1),N970)))</f>
        <v/>
      </c>
      <c r="P970">
        <f>IF(O970="","",IFERROR(N(INDEX($A970:$K970,1,Rules!$H$20)),0))</f>
        <v/>
      </c>
      <c r="Q970">
        <f>IF(O970="","",IFERROR(P970*N(INDEX($A970:$K970,1,Rules!$H$21)),0))</f>
        <v/>
      </c>
      <c r="R970">
        <f>IF(O970="","",IFERROR(N(INDEX($A970:$K970,1,Rules!$H$22)),0))</f>
        <v/>
      </c>
    </row>
    <row r="971">
      <c r="M971">
        <f>IF(A971="","",IF(LEFT(A971,4)="http",IFERROR(MID(A971,FIND("/",A971,FIND("//",A971)+2),2000),"/"),A971))</f>
        <v/>
      </c>
      <c r="N971">
        <f>IF(M971="","",IFERROR(LEFT(SUBSTITUTE(M971,"#","?"),FIND("?",SUBSTITUTE(M971,"#","?"))-1),M971))</f>
        <v/>
      </c>
      <c r="O971">
        <f>IF(N971="","",LOWER(IF(AND(LEN(N971)&gt;1,RIGHT(N971,1)="/"),LEFT(N971,LEN(N971)-1),N971)))</f>
        <v/>
      </c>
      <c r="P971">
        <f>IF(O971="","",IFERROR(N(INDEX($A971:$K971,1,Rules!$H$20)),0))</f>
        <v/>
      </c>
      <c r="Q971">
        <f>IF(O971="","",IFERROR(P971*N(INDEX($A971:$K971,1,Rules!$H$21)),0))</f>
        <v/>
      </c>
      <c r="R971">
        <f>IF(O971="","",IFERROR(N(INDEX($A971:$K971,1,Rules!$H$22)),0))</f>
        <v/>
      </c>
    </row>
    <row r="972">
      <c r="M972">
        <f>IF(A972="","",IF(LEFT(A972,4)="http",IFERROR(MID(A972,FIND("/",A972,FIND("//",A972)+2),2000),"/"),A972))</f>
        <v/>
      </c>
      <c r="N972">
        <f>IF(M972="","",IFERROR(LEFT(SUBSTITUTE(M972,"#","?"),FIND("?",SUBSTITUTE(M972,"#","?"))-1),M972))</f>
        <v/>
      </c>
      <c r="O972">
        <f>IF(N972="","",LOWER(IF(AND(LEN(N972)&gt;1,RIGHT(N972,1)="/"),LEFT(N972,LEN(N972)-1),N972)))</f>
        <v/>
      </c>
      <c r="P972">
        <f>IF(O972="","",IFERROR(N(INDEX($A972:$K972,1,Rules!$H$20)),0))</f>
        <v/>
      </c>
      <c r="Q972">
        <f>IF(O972="","",IFERROR(P972*N(INDEX($A972:$K972,1,Rules!$H$21)),0))</f>
        <v/>
      </c>
      <c r="R972">
        <f>IF(O972="","",IFERROR(N(INDEX($A972:$K972,1,Rules!$H$22)),0))</f>
        <v/>
      </c>
    </row>
    <row r="973">
      <c r="M973">
        <f>IF(A973="","",IF(LEFT(A973,4)="http",IFERROR(MID(A973,FIND("/",A973,FIND("//",A973)+2),2000),"/"),A973))</f>
        <v/>
      </c>
      <c r="N973">
        <f>IF(M973="","",IFERROR(LEFT(SUBSTITUTE(M973,"#","?"),FIND("?",SUBSTITUTE(M973,"#","?"))-1),M973))</f>
        <v/>
      </c>
      <c r="O973">
        <f>IF(N973="","",LOWER(IF(AND(LEN(N973)&gt;1,RIGHT(N973,1)="/"),LEFT(N973,LEN(N973)-1),N973)))</f>
        <v/>
      </c>
      <c r="P973">
        <f>IF(O973="","",IFERROR(N(INDEX($A973:$K973,1,Rules!$H$20)),0))</f>
        <v/>
      </c>
      <c r="Q973">
        <f>IF(O973="","",IFERROR(P973*N(INDEX($A973:$K973,1,Rules!$H$21)),0))</f>
        <v/>
      </c>
      <c r="R973">
        <f>IF(O973="","",IFERROR(N(INDEX($A973:$K973,1,Rules!$H$22)),0))</f>
        <v/>
      </c>
    </row>
    <row r="974">
      <c r="M974">
        <f>IF(A974="","",IF(LEFT(A974,4)="http",IFERROR(MID(A974,FIND("/",A974,FIND("//",A974)+2),2000),"/"),A974))</f>
        <v/>
      </c>
      <c r="N974">
        <f>IF(M974="","",IFERROR(LEFT(SUBSTITUTE(M974,"#","?"),FIND("?",SUBSTITUTE(M974,"#","?"))-1),M974))</f>
        <v/>
      </c>
      <c r="O974">
        <f>IF(N974="","",LOWER(IF(AND(LEN(N974)&gt;1,RIGHT(N974,1)="/"),LEFT(N974,LEN(N974)-1),N974)))</f>
        <v/>
      </c>
      <c r="P974">
        <f>IF(O974="","",IFERROR(N(INDEX($A974:$K974,1,Rules!$H$20)),0))</f>
        <v/>
      </c>
      <c r="Q974">
        <f>IF(O974="","",IFERROR(P974*N(INDEX($A974:$K974,1,Rules!$H$21)),0))</f>
        <v/>
      </c>
      <c r="R974">
        <f>IF(O974="","",IFERROR(N(INDEX($A974:$K974,1,Rules!$H$22)),0))</f>
        <v/>
      </c>
    </row>
    <row r="975">
      <c r="M975">
        <f>IF(A975="","",IF(LEFT(A975,4)="http",IFERROR(MID(A975,FIND("/",A975,FIND("//",A975)+2),2000),"/"),A975))</f>
        <v/>
      </c>
      <c r="N975">
        <f>IF(M975="","",IFERROR(LEFT(SUBSTITUTE(M975,"#","?"),FIND("?",SUBSTITUTE(M975,"#","?"))-1),M975))</f>
        <v/>
      </c>
      <c r="O975">
        <f>IF(N975="","",LOWER(IF(AND(LEN(N975)&gt;1,RIGHT(N975,1)="/"),LEFT(N975,LEN(N975)-1),N975)))</f>
        <v/>
      </c>
      <c r="P975">
        <f>IF(O975="","",IFERROR(N(INDEX($A975:$K975,1,Rules!$H$20)),0))</f>
        <v/>
      </c>
      <c r="Q975">
        <f>IF(O975="","",IFERROR(P975*N(INDEX($A975:$K975,1,Rules!$H$21)),0))</f>
        <v/>
      </c>
      <c r="R975">
        <f>IF(O975="","",IFERROR(N(INDEX($A975:$K975,1,Rules!$H$22)),0))</f>
        <v/>
      </c>
    </row>
    <row r="976">
      <c r="M976">
        <f>IF(A976="","",IF(LEFT(A976,4)="http",IFERROR(MID(A976,FIND("/",A976,FIND("//",A976)+2),2000),"/"),A976))</f>
        <v/>
      </c>
      <c r="N976">
        <f>IF(M976="","",IFERROR(LEFT(SUBSTITUTE(M976,"#","?"),FIND("?",SUBSTITUTE(M976,"#","?"))-1),M976))</f>
        <v/>
      </c>
      <c r="O976">
        <f>IF(N976="","",LOWER(IF(AND(LEN(N976)&gt;1,RIGHT(N976,1)="/"),LEFT(N976,LEN(N976)-1),N976)))</f>
        <v/>
      </c>
      <c r="P976">
        <f>IF(O976="","",IFERROR(N(INDEX($A976:$K976,1,Rules!$H$20)),0))</f>
        <v/>
      </c>
      <c r="Q976">
        <f>IF(O976="","",IFERROR(P976*N(INDEX($A976:$K976,1,Rules!$H$21)),0))</f>
        <v/>
      </c>
      <c r="R976">
        <f>IF(O976="","",IFERROR(N(INDEX($A976:$K976,1,Rules!$H$22)),0))</f>
        <v/>
      </c>
    </row>
    <row r="977">
      <c r="M977">
        <f>IF(A977="","",IF(LEFT(A977,4)="http",IFERROR(MID(A977,FIND("/",A977,FIND("//",A977)+2),2000),"/"),A977))</f>
        <v/>
      </c>
      <c r="N977">
        <f>IF(M977="","",IFERROR(LEFT(SUBSTITUTE(M977,"#","?"),FIND("?",SUBSTITUTE(M977,"#","?"))-1),M977))</f>
        <v/>
      </c>
      <c r="O977">
        <f>IF(N977="","",LOWER(IF(AND(LEN(N977)&gt;1,RIGHT(N977,1)="/"),LEFT(N977,LEN(N977)-1),N977)))</f>
        <v/>
      </c>
      <c r="P977">
        <f>IF(O977="","",IFERROR(N(INDEX($A977:$K977,1,Rules!$H$20)),0))</f>
        <v/>
      </c>
      <c r="Q977">
        <f>IF(O977="","",IFERROR(P977*N(INDEX($A977:$K977,1,Rules!$H$21)),0))</f>
        <v/>
      </c>
      <c r="R977">
        <f>IF(O977="","",IFERROR(N(INDEX($A977:$K977,1,Rules!$H$22)),0))</f>
        <v/>
      </c>
    </row>
    <row r="978">
      <c r="M978">
        <f>IF(A978="","",IF(LEFT(A978,4)="http",IFERROR(MID(A978,FIND("/",A978,FIND("//",A978)+2),2000),"/"),A978))</f>
        <v/>
      </c>
      <c r="N978">
        <f>IF(M978="","",IFERROR(LEFT(SUBSTITUTE(M978,"#","?"),FIND("?",SUBSTITUTE(M978,"#","?"))-1),M978))</f>
        <v/>
      </c>
      <c r="O978">
        <f>IF(N978="","",LOWER(IF(AND(LEN(N978)&gt;1,RIGHT(N978,1)="/"),LEFT(N978,LEN(N978)-1),N978)))</f>
        <v/>
      </c>
      <c r="P978">
        <f>IF(O978="","",IFERROR(N(INDEX($A978:$K978,1,Rules!$H$20)),0))</f>
        <v/>
      </c>
      <c r="Q978">
        <f>IF(O978="","",IFERROR(P978*N(INDEX($A978:$K978,1,Rules!$H$21)),0))</f>
        <v/>
      </c>
      <c r="R978">
        <f>IF(O978="","",IFERROR(N(INDEX($A978:$K978,1,Rules!$H$22)),0))</f>
        <v/>
      </c>
    </row>
    <row r="979">
      <c r="M979">
        <f>IF(A979="","",IF(LEFT(A979,4)="http",IFERROR(MID(A979,FIND("/",A979,FIND("//",A979)+2),2000),"/"),A979))</f>
        <v/>
      </c>
      <c r="N979">
        <f>IF(M979="","",IFERROR(LEFT(SUBSTITUTE(M979,"#","?"),FIND("?",SUBSTITUTE(M979,"#","?"))-1),M979))</f>
        <v/>
      </c>
      <c r="O979">
        <f>IF(N979="","",LOWER(IF(AND(LEN(N979)&gt;1,RIGHT(N979,1)="/"),LEFT(N979,LEN(N979)-1),N979)))</f>
        <v/>
      </c>
      <c r="P979">
        <f>IF(O979="","",IFERROR(N(INDEX($A979:$K979,1,Rules!$H$20)),0))</f>
        <v/>
      </c>
      <c r="Q979">
        <f>IF(O979="","",IFERROR(P979*N(INDEX($A979:$K979,1,Rules!$H$21)),0))</f>
        <v/>
      </c>
      <c r="R979">
        <f>IF(O979="","",IFERROR(N(INDEX($A979:$K979,1,Rules!$H$22)),0))</f>
        <v/>
      </c>
    </row>
    <row r="980">
      <c r="M980">
        <f>IF(A980="","",IF(LEFT(A980,4)="http",IFERROR(MID(A980,FIND("/",A980,FIND("//",A980)+2),2000),"/"),A980))</f>
        <v/>
      </c>
      <c r="N980">
        <f>IF(M980="","",IFERROR(LEFT(SUBSTITUTE(M980,"#","?"),FIND("?",SUBSTITUTE(M980,"#","?"))-1),M980))</f>
        <v/>
      </c>
      <c r="O980">
        <f>IF(N980="","",LOWER(IF(AND(LEN(N980)&gt;1,RIGHT(N980,1)="/"),LEFT(N980,LEN(N980)-1),N980)))</f>
        <v/>
      </c>
      <c r="P980">
        <f>IF(O980="","",IFERROR(N(INDEX($A980:$K980,1,Rules!$H$20)),0))</f>
        <v/>
      </c>
      <c r="Q980">
        <f>IF(O980="","",IFERROR(P980*N(INDEX($A980:$K980,1,Rules!$H$21)),0))</f>
        <v/>
      </c>
      <c r="R980">
        <f>IF(O980="","",IFERROR(N(INDEX($A980:$K980,1,Rules!$H$22)),0))</f>
        <v/>
      </c>
    </row>
    <row r="981">
      <c r="M981">
        <f>IF(A981="","",IF(LEFT(A981,4)="http",IFERROR(MID(A981,FIND("/",A981,FIND("//",A981)+2),2000),"/"),A981))</f>
        <v/>
      </c>
      <c r="N981">
        <f>IF(M981="","",IFERROR(LEFT(SUBSTITUTE(M981,"#","?"),FIND("?",SUBSTITUTE(M981,"#","?"))-1),M981))</f>
        <v/>
      </c>
      <c r="O981">
        <f>IF(N981="","",LOWER(IF(AND(LEN(N981)&gt;1,RIGHT(N981,1)="/"),LEFT(N981,LEN(N981)-1),N981)))</f>
        <v/>
      </c>
      <c r="P981">
        <f>IF(O981="","",IFERROR(N(INDEX($A981:$K981,1,Rules!$H$20)),0))</f>
        <v/>
      </c>
      <c r="Q981">
        <f>IF(O981="","",IFERROR(P981*N(INDEX($A981:$K981,1,Rules!$H$21)),0))</f>
        <v/>
      </c>
      <c r="R981">
        <f>IF(O981="","",IFERROR(N(INDEX($A981:$K981,1,Rules!$H$22)),0))</f>
        <v/>
      </c>
    </row>
    <row r="982">
      <c r="M982">
        <f>IF(A982="","",IF(LEFT(A982,4)="http",IFERROR(MID(A982,FIND("/",A982,FIND("//",A982)+2),2000),"/"),A982))</f>
        <v/>
      </c>
      <c r="N982">
        <f>IF(M982="","",IFERROR(LEFT(SUBSTITUTE(M982,"#","?"),FIND("?",SUBSTITUTE(M982,"#","?"))-1),M982))</f>
        <v/>
      </c>
      <c r="O982">
        <f>IF(N982="","",LOWER(IF(AND(LEN(N982)&gt;1,RIGHT(N982,1)="/"),LEFT(N982,LEN(N982)-1),N982)))</f>
        <v/>
      </c>
      <c r="P982">
        <f>IF(O982="","",IFERROR(N(INDEX($A982:$K982,1,Rules!$H$20)),0))</f>
        <v/>
      </c>
      <c r="Q982">
        <f>IF(O982="","",IFERROR(P982*N(INDEX($A982:$K982,1,Rules!$H$21)),0))</f>
        <v/>
      </c>
      <c r="R982">
        <f>IF(O982="","",IFERROR(N(INDEX($A982:$K982,1,Rules!$H$22)),0))</f>
        <v/>
      </c>
    </row>
    <row r="983">
      <c r="M983">
        <f>IF(A983="","",IF(LEFT(A983,4)="http",IFERROR(MID(A983,FIND("/",A983,FIND("//",A983)+2),2000),"/"),A983))</f>
        <v/>
      </c>
      <c r="N983">
        <f>IF(M983="","",IFERROR(LEFT(SUBSTITUTE(M983,"#","?"),FIND("?",SUBSTITUTE(M983,"#","?"))-1),M983))</f>
        <v/>
      </c>
      <c r="O983">
        <f>IF(N983="","",LOWER(IF(AND(LEN(N983)&gt;1,RIGHT(N983,1)="/"),LEFT(N983,LEN(N983)-1),N983)))</f>
        <v/>
      </c>
      <c r="P983">
        <f>IF(O983="","",IFERROR(N(INDEX($A983:$K983,1,Rules!$H$20)),0))</f>
        <v/>
      </c>
      <c r="Q983">
        <f>IF(O983="","",IFERROR(P983*N(INDEX($A983:$K983,1,Rules!$H$21)),0))</f>
        <v/>
      </c>
      <c r="R983">
        <f>IF(O983="","",IFERROR(N(INDEX($A983:$K983,1,Rules!$H$22)),0))</f>
        <v/>
      </c>
    </row>
    <row r="984">
      <c r="M984">
        <f>IF(A984="","",IF(LEFT(A984,4)="http",IFERROR(MID(A984,FIND("/",A984,FIND("//",A984)+2),2000),"/"),A984))</f>
        <v/>
      </c>
      <c r="N984">
        <f>IF(M984="","",IFERROR(LEFT(SUBSTITUTE(M984,"#","?"),FIND("?",SUBSTITUTE(M984,"#","?"))-1),M984))</f>
        <v/>
      </c>
      <c r="O984">
        <f>IF(N984="","",LOWER(IF(AND(LEN(N984)&gt;1,RIGHT(N984,1)="/"),LEFT(N984,LEN(N984)-1),N984)))</f>
        <v/>
      </c>
      <c r="P984">
        <f>IF(O984="","",IFERROR(N(INDEX($A984:$K984,1,Rules!$H$20)),0))</f>
        <v/>
      </c>
      <c r="Q984">
        <f>IF(O984="","",IFERROR(P984*N(INDEX($A984:$K984,1,Rules!$H$21)),0))</f>
        <v/>
      </c>
      <c r="R984">
        <f>IF(O984="","",IFERROR(N(INDEX($A984:$K984,1,Rules!$H$22)),0))</f>
        <v/>
      </c>
    </row>
    <row r="985">
      <c r="M985">
        <f>IF(A985="","",IF(LEFT(A985,4)="http",IFERROR(MID(A985,FIND("/",A985,FIND("//",A985)+2),2000),"/"),A985))</f>
        <v/>
      </c>
      <c r="N985">
        <f>IF(M985="","",IFERROR(LEFT(SUBSTITUTE(M985,"#","?"),FIND("?",SUBSTITUTE(M985,"#","?"))-1),M985))</f>
        <v/>
      </c>
      <c r="O985">
        <f>IF(N985="","",LOWER(IF(AND(LEN(N985)&gt;1,RIGHT(N985,1)="/"),LEFT(N985,LEN(N985)-1),N985)))</f>
        <v/>
      </c>
      <c r="P985">
        <f>IF(O985="","",IFERROR(N(INDEX($A985:$K985,1,Rules!$H$20)),0))</f>
        <v/>
      </c>
      <c r="Q985">
        <f>IF(O985="","",IFERROR(P985*N(INDEX($A985:$K985,1,Rules!$H$21)),0))</f>
        <v/>
      </c>
      <c r="R985">
        <f>IF(O985="","",IFERROR(N(INDEX($A985:$K985,1,Rules!$H$22)),0))</f>
        <v/>
      </c>
    </row>
    <row r="986">
      <c r="M986">
        <f>IF(A986="","",IF(LEFT(A986,4)="http",IFERROR(MID(A986,FIND("/",A986,FIND("//",A986)+2),2000),"/"),A986))</f>
        <v/>
      </c>
      <c r="N986">
        <f>IF(M986="","",IFERROR(LEFT(SUBSTITUTE(M986,"#","?"),FIND("?",SUBSTITUTE(M986,"#","?"))-1),M986))</f>
        <v/>
      </c>
      <c r="O986">
        <f>IF(N986="","",LOWER(IF(AND(LEN(N986)&gt;1,RIGHT(N986,1)="/"),LEFT(N986,LEN(N986)-1),N986)))</f>
        <v/>
      </c>
      <c r="P986">
        <f>IF(O986="","",IFERROR(N(INDEX($A986:$K986,1,Rules!$H$20)),0))</f>
        <v/>
      </c>
      <c r="Q986">
        <f>IF(O986="","",IFERROR(P986*N(INDEX($A986:$K986,1,Rules!$H$21)),0))</f>
        <v/>
      </c>
      <c r="R986">
        <f>IF(O986="","",IFERROR(N(INDEX($A986:$K986,1,Rules!$H$22)),0))</f>
        <v/>
      </c>
    </row>
    <row r="987">
      <c r="M987">
        <f>IF(A987="","",IF(LEFT(A987,4)="http",IFERROR(MID(A987,FIND("/",A987,FIND("//",A987)+2),2000),"/"),A987))</f>
        <v/>
      </c>
      <c r="N987">
        <f>IF(M987="","",IFERROR(LEFT(SUBSTITUTE(M987,"#","?"),FIND("?",SUBSTITUTE(M987,"#","?"))-1),M987))</f>
        <v/>
      </c>
      <c r="O987">
        <f>IF(N987="","",LOWER(IF(AND(LEN(N987)&gt;1,RIGHT(N987,1)="/"),LEFT(N987,LEN(N987)-1),N987)))</f>
        <v/>
      </c>
      <c r="P987">
        <f>IF(O987="","",IFERROR(N(INDEX($A987:$K987,1,Rules!$H$20)),0))</f>
        <v/>
      </c>
      <c r="Q987">
        <f>IF(O987="","",IFERROR(P987*N(INDEX($A987:$K987,1,Rules!$H$21)),0))</f>
        <v/>
      </c>
      <c r="R987">
        <f>IF(O987="","",IFERROR(N(INDEX($A987:$K987,1,Rules!$H$22)),0))</f>
        <v/>
      </c>
    </row>
    <row r="988">
      <c r="M988">
        <f>IF(A988="","",IF(LEFT(A988,4)="http",IFERROR(MID(A988,FIND("/",A988,FIND("//",A988)+2),2000),"/"),A988))</f>
        <v/>
      </c>
      <c r="N988">
        <f>IF(M988="","",IFERROR(LEFT(SUBSTITUTE(M988,"#","?"),FIND("?",SUBSTITUTE(M988,"#","?"))-1),M988))</f>
        <v/>
      </c>
      <c r="O988">
        <f>IF(N988="","",LOWER(IF(AND(LEN(N988)&gt;1,RIGHT(N988,1)="/"),LEFT(N988,LEN(N988)-1),N988)))</f>
        <v/>
      </c>
      <c r="P988">
        <f>IF(O988="","",IFERROR(N(INDEX($A988:$K988,1,Rules!$H$20)),0))</f>
        <v/>
      </c>
      <c r="Q988">
        <f>IF(O988="","",IFERROR(P988*N(INDEX($A988:$K988,1,Rules!$H$21)),0))</f>
        <v/>
      </c>
      <c r="R988">
        <f>IF(O988="","",IFERROR(N(INDEX($A988:$K988,1,Rules!$H$22)),0))</f>
        <v/>
      </c>
    </row>
    <row r="989">
      <c r="M989">
        <f>IF(A989="","",IF(LEFT(A989,4)="http",IFERROR(MID(A989,FIND("/",A989,FIND("//",A989)+2),2000),"/"),A989))</f>
        <v/>
      </c>
      <c r="N989">
        <f>IF(M989="","",IFERROR(LEFT(SUBSTITUTE(M989,"#","?"),FIND("?",SUBSTITUTE(M989,"#","?"))-1),M989))</f>
        <v/>
      </c>
      <c r="O989">
        <f>IF(N989="","",LOWER(IF(AND(LEN(N989)&gt;1,RIGHT(N989,1)="/"),LEFT(N989,LEN(N989)-1),N989)))</f>
        <v/>
      </c>
      <c r="P989">
        <f>IF(O989="","",IFERROR(N(INDEX($A989:$K989,1,Rules!$H$20)),0))</f>
        <v/>
      </c>
      <c r="Q989">
        <f>IF(O989="","",IFERROR(P989*N(INDEX($A989:$K989,1,Rules!$H$21)),0))</f>
        <v/>
      </c>
      <c r="R989">
        <f>IF(O989="","",IFERROR(N(INDEX($A989:$K989,1,Rules!$H$22)),0))</f>
        <v/>
      </c>
    </row>
    <row r="990">
      <c r="M990">
        <f>IF(A990="","",IF(LEFT(A990,4)="http",IFERROR(MID(A990,FIND("/",A990,FIND("//",A990)+2),2000),"/"),A990))</f>
        <v/>
      </c>
      <c r="N990">
        <f>IF(M990="","",IFERROR(LEFT(SUBSTITUTE(M990,"#","?"),FIND("?",SUBSTITUTE(M990,"#","?"))-1),M990))</f>
        <v/>
      </c>
      <c r="O990">
        <f>IF(N990="","",LOWER(IF(AND(LEN(N990)&gt;1,RIGHT(N990,1)="/"),LEFT(N990,LEN(N990)-1),N990)))</f>
        <v/>
      </c>
      <c r="P990">
        <f>IF(O990="","",IFERROR(N(INDEX($A990:$K990,1,Rules!$H$20)),0))</f>
        <v/>
      </c>
      <c r="Q990">
        <f>IF(O990="","",IFERROR(P990*N(INDEX($A990:$K990,1,Rules!$H$21)),0))</f>
        <v/>
      </c>
      <c r="R990">
        <f>IF(O990="","",IFERROR(N(INDEX($A990:$K990,1,Rules!$H$22)),0))</f>
        <v/>
      </c>
    </row>
    <row r="991">
      <c r="M991">
        <f>IF(A991="","",IF(LEFT(A991,4)="http",IFERROR(MID(A991,FIND("/",A991,FIND("//",A991)+2),2000),"/"),A991))</f>
        <v/>
      </c>
      <c r="N991">
        <f>IF(M991="","",IFERROR(LEFT(SUBSTITUTE(M991,"#","?"),FIND("?",SUBSTITUTE(M991,"#","?"))-1),M991))</f>
        <v/>
      </c>
      <c r="O991">
        <f>IF(N991="","",LOWER(IF(AND(LEN(N991)&gt;1,RIGHT(N991,1)="/"),LEFT(N991,LEN(N991)-1),N991)))</f>
        <v/>
      </c>
      <c r="P991">
        <f>IF(O991="","",IFERROR(N(INDEX($A991:$K991,1,Rules!$H$20)),0))</f>
        <v/>
      </c>
      <c r="Q991">
        <f>IF(O991="","",IFERROR(P991*N(INDEX($A991:$K991,1,Rules!$H$21)),0))</f>
        <v/>
      </c>
      <c r="R991">
        <f>IF(O991="","",IFERROR(N(INDEX($A991:$K991,1,Rules!$H$22)),0))</f>
        <v/>
      </c>
    </row>
    <row r="992">
      <c r="M992">
        <f>IF(A992="","",IF(LEFT(A992,4)="http",IFERROR(MID(A992,FIND("/",A992,FIND("//",A992)+2),2000),"/"),A992))</f>
        <v/>
      </c>
      <c r="N992">
        <f>IF(M992="","",IFERROR(LEFT(SUBSTITUTE(M992,"#","?"),FIND("?",SUBSTITUTE(M992,"#","?"))-1),M992))</f>
        <v/>
      </c>
      <c r="O992">
        <f>IF(N992="","",LOWER(IF(AND(LEN(N992)&gt;1,RIGHT(N992,1)="/"),LEFT(N992,LEN(N992)-1),N992)))</f>
        <v/>
      </c>
      <c r="P992">
        <f>IF(O992="","",IFERROR(N(INDEX($A992:$K992,1,Rules!$H$20)),0))</f>
        <v/>
      </c>
      <c r="Q992">
        <f>IF(O992="","",IFERROR(P992*N(INDEX($A992:$K992,1,Rules!$H$21)),0))</f>
        <v/>
      </c>
      <c r="R992">
        <f>IF(O992="","",IFERROR(N(INDEX($A992:$K992,1,Rules!$H$22)),0))</f>
        <v/>
      </c>
    </row>
    <row r="993">
      <c r="M993">
        <f>IF(A993="","",IF(LEFT(A993,4)="http",IFERROR(MID(A993,FIND("/",A993,FIND("//",A993)+2),2000),"/"),A993))</f>
        <v/>
      </c>
      <c r="N993">
        <f>IF(M993="","",IFERROR(LEFT(SUBSTITUTE(M993,"#","?"),FIND("?",SUBSTITUTE(M993,"#","?"))-1),M993))</f>
        <v/>
      </c>
      <c r="O993">
        <f>IF(N993="","",LOWER(IF(AND(LEN(N993)&gt;1,RIGHT(N993,1)="/"),LEFT(N993,LEN(N993)-1),N993)))</f>
        <v/>
      </c>
      <c r="P993">
        <f>IF(O993="","",IFERROR(N(INDEX($A993:$K993,1,Rules!$H$20)),0))</f>
        <v/>
      </c>
      <c r="Q993">
        <f>IF(O993="","",IFERROR(P993*N(INDEX($A993:$K993,1,Rules!$H$21)),0))</f>
        <v/>
      </c>
      <c r="R993">
        <f>IF(O993="","",IFERROR(N(INDEX($A993:$K993,1,Rules!$H$22)),0))</f>
        <v/>
      </c>
    </row>
    <row r="994">
      <c r="M994">
        <f>IF(A994="","",IF(LEFT(A994,4)="http",IFERROR(MID(A994,FIND("/",A994,FIND("//",A994)+2),2000),"/"),A994))</f>
        <v/>
      </c>
      <c r="N994">
        <f>IF(M994="","",IFERROR(LEFT(SUBSTITUTE(M994,"#","?"),FIND("?",SUBSTITUTE(M994,"#","?"))-1),M994))</f>
        <v/>
      </c>
      <c r="O994">
        <f>IF(N994="","",LOWER(IF(AND(LEN(N994)&gt;1,RIGHT(N994,1)="/"),LEFT(N994,LEN(N994)-1),N994)))</f>
        <v/>
      </c>
      <c r="P994">
        <f>IF(O994="","",IFERROR(N(INDEX($A994:$K994,1,Rules!$H$20)),0))</f>
        <v/>
      </c>
      <c r="Q994">
        <f>IF(O994="","",IFERROR(P994*N(INDEX($A994:$K994,1,Rules!$H$21)),0))</f>
        <v/>
      </c>
      <c r="R994">
        <f>IF(O994="","",IFERROR(N(INDEX($A994:$K994,1,Rules!$H$22)),0))</f>
        <v/>
      </c>
    </row>
    <row r="995">
      <c r="M995">
        <f>IF(A995="","",IF(LEFT(A995,4)="http",IFERROR(MID(A995,FIND("/",A995,FIND("//",A995)+2),2000),"/"),A995))</f>
        <v/>
      </c>
      <c r="N995">
        <f>IF(M995="","",IFERROR(LEFT(SUBSTITUTE(M995,"#","?"),FIND("?",SUBSTITUTE(M995,"#","?"))-1),M995))</f>
        <v/>
      </c>
      <c r="O995">
        <f>IF(N995="","",LOWER(IF(AND(LEN(N995)&gt;1,RIGHT(N995,1)="/"),LEFT(N995,LEN(N995)-1),N995)))</f>
        <v/>
      </c>
      <c r="P995">
        <f>IF(O995="","",IFERROR(N(INDEX($A995:$K995,1,Rules!$H$20)),0))</f>
        <v/>
      </c>
      <c r="Q995">
        <f>IF(O995="","",IFERROR(P995*N(INDEX($A995:$K995,1,Rules!$H$21)),0))</f>
        <v/>
      </c>
      <c r="R995">
        <f>IF(O995="","",IFERROR(N(INDEX($A995:$K995,1,Rules!$H$22)),0))</f>
        <v/>
      </c>
    </row>
    <row r="996">
      <c r="M996">
        <f>IF(A996="","",IF(LEFT(A996,4)="http",IFERROR(MID(A996,FIND("/",A996,FIND("//",A996)+2),2000),"/"),A996))</f>
        <v/>
      </c>
      <c r="N996">
        <f>IF(M996="","",IFERROR(LEFT(SUBSTITUTE(M996,"#","?"),FIND("?",SUBSTITUTE(M996,"#","?"))-1),M996))</f>
        <v/>
      </c>
      <c r="O996">
        <f>IF(N996="","",LOWER(IF(AND(LEN(N996)&gt;1,RIGHT(N996,1)="/"),LEFT(N996,LEN(N996)-1),N996)))</f>
        <v/>
      </c>
      <c r="P996">
        <f>IF(O996="","",IFERROR(N(INDEX($A996:$K996,1,Rules!$H$20)),0))</f>
        <v/>
      </c>
      <c r="Q996">
        <f>IF(O996="","",IFERROR(P996*N(INDEX($A996:$K996,1,Rules!$H$21)),0))</f>
        <v/>
      </c>
      <c r="R996">
        <f>IF(O996="","",IFERROR(N(INDEX($A996:$K996,1,Rules!$H$22)),0))</f>
        <v/>
      </c>
    </row>
    <row r="997">
      <c r="M997">
        <f>IF(A997="","",IF(LEFT(A997,4)="http",IFERROR(MID(A997,FIND("/",A997,FIND("//",A997)+2),2000),"/"),A997))</f>
        <v/>
      </c>
      <c r="N997">
        <f>IF(M997="","",IFERROR(LEFT(SUBSTITUTE(M997,"#","?"),FIND("?",SUBSTITUTE(M997,"#","?"))-1),M997))</f>
        <v/>
      </c>
      <c r="O997">
        <f>IF(N997="","",LOWER(IF(AND(LEN(N997)&gt;1,RIGHT(N997,1)="/"),LEFT(N997,LEN(N997)-1),N997)))</f>
        <v/>
      </c>
      <c r="P997">
        <f>IF(O997="","",IFERROR(N(INDEX($A997:$K997,1,Rules!$H$20)),0))</f>
        <v/>
      </c>
      <c r="Q997">
        <f>IF(O997="","",IFERROR(P997*N(INDEX($A997:$K997,1,Rules!$H$21)),0))</f>
        <v/>
      </c>
      <c r="R997">
        <f>IF(O997="","",IFERROR(N(INDEX($A997:$K997,1,Rules!$H$22)),0))</f>
        <v/>
      </c>
    </row>
    <row r="998">
      <c r="M998">
        <f>IF(A998="","",IF(LEFT(A998,4)="http",IFERROR(MID(A998,FIND("/",A998,FIND("//",A998)+2),2000),"/"),A998))</f>
        <v/>
      </c>
      <c r="N998">
        <f>IF(M998="","",IFERROR(LEFT(SUBSTITUTE(M998,"#","?"),FIND("?",SUBSTITUTE(M998,"#","?"))-1),M998))</f>
        <v/>
      </c>
      <c r="O998">
        <f>IF(N998="","",LOWER(IF(AND(LEN(N998)&gt;1,RIGHT(N998,1)="/"),LEFT(N998,LEN(N998)-1),N998)))</f>
        <v/>
      </c>
      <c r="P998">
        <f>IF(O998="","",IFERROR(N(INDEX($A998:$K998,1,Rules!$H$20)),0))</f>
        <v/>
      </c>
      <c r="Q998">
        <f>IF(O998="","",IFERROR(P998*N(INDEX($A998:$K998,1,Rules!$H$21)),0))</f>
        <v/>
      </c>
      <c r="R998">
        <f>IF(O998="","",IFERROR(N(INDEX($A998:$K998,1,Rules!$H$22)),0))</f>
        <v/>
      </c>
    </row>
    <row r="999">
      <c r="M999">
        <f>IF(A999="","",IF(LEFT(A999,4)="http",IFERROR(MID(A999,FIND("/",A999,FIND("//",A999)+2),2000),"/"),A999))</f>
        <v/>
      </c>
      <c r="N999">
        <f>IF(M999="","",IFERROR(LEFT(SUBSTITUTE(M999,"#","?"),FIND("?",SUBSTITUTE(M999,"#","?"))-1),M999))</f>
        <v/>
      </c>
      <c r="O999">
        <f>IF(N999="","",LOWER(IF(AND(LEN(N999)&gt;1,RIGHT(N999,1)="/"),LEFT(N999,LEN(N999)-1),N999)))</f>
        <v/>
      </c>
      <c r="P999">
        <f>IF(O999="","",IFERROR(N(INDEX($A999:$K999,1,Rules!$H$20)),0))</f>
        <v/>
      </c>
      <c r="Q999">
        <f>IF(O999="","",IFERROR(P999*N(INDEX($A999:$K999,1,Rules!$H$21)),0))</f>
        <v/>
      </c>
      <c r="R999">
        <f>IF(O999="","",IFERROR(N(INDEX($A999:$K999,1,Rules!$H$22)),0))</f>
        <v/>
      </c>
    </row>
    <row r="1000">
      <c r="M1000">
        <f>IF(A1000="","",IF(LEFT(A1000,4)="http",IFERROR(MID(A1000,FIND("/",A1000,FIND("//",A1000)+2),2000),"/"),A1000))</f>
        <v/>
      </c>
      <c r="N1000">
        <f>IF(M1000="","",IFERROR(LEFT(SUBSTITUTE(M1000,"#","?"),FIND("?",SUBSTITUTE(M1000,"#","?"))-1),M1000))</f>
        <v/>
      </c>
      <c r="O1000">
        <f>IF(N1000="","",LOWER(IF(AND(LEN(N1000)&gt;1,RIGHT(N1000,1)="/"),LEFT(N1000,LEN(N1000)-1),N1000)))</f>
        <v/>
      </c>
      <c r="P1000">
        <f>IF(O1000="","",IFERROR(N(INDEX($A1000:$K1000,1,Rules!$H$20)),0))</f>
        <v/>
      </c>
      <c r="Q1000">
        <f>IF(O1000="","",IFERROR(P1000*N(INDEX($A1000:$K1000,1,Rules!$H$21)),0))</f>
        <v/>
      </c>
      <c r="R1000">
        <f>IF(O1000="","",IFERROR(N(INDEX($A1000:$K1000,1,Rules!$H$22)),0))</f>
        <v/>
      </c>
    </row>
    <row r="1001">
      <c r="M1001">
        <f>IF(A1001="","",IF(LEFT(A1001,4)="http",IFERROR(MID(A1001,FIND("/",A1001,FIND("//",A1001)+2),2000),"/"),A1001))</f>
        <v/>
      </c>
      <c r="N1001">
        <f>IF(M1001="","",IFERROR(LEFT(SUBSTITUTE(M1001,"#","?"),FIND("?",SUBSTITUTE(M1001,"#","?"))-1),M1001))</f>
        <v/>
      </c>
      <c r="O1001">
        <f>IF(N1001="","",LOWER(IF(AND(LEN(N1001)&gt;1,RIGHT(N1001,1)="/"),LEFT(N1001,LEN(N1001)-1),N1001)))</f>
        <v/>
      </c>
      <c r="P1001">
        <f>IF(O1001="","",IFERROR(N(INDEX($A1001:$K1001,1,Rules!$H$20)),0))</f>
        <v/>
      </c>
      <c r="Q1001">
        <f>IF(O1001="","",IFERROR(P1001*N(INDEX($A1001:$K1001,1,Rules!$H$21)),0))</f>
        <v/>
      </c>
      <c r="R1001">
        <f>IF(O1001="","",IFERROR(N(INDEX($A1001:$K1001,1,Rules!$H$22)),0))</f>
        <v/>
      </c>
    </row>
    <row r="1002">
      <c r="M1002">
        <f>IF(A1002="","",IF(LEFT(A1002,4)="http",IFERROR(MID(A1002,FIND("/",A1002,FIND("//",A1002)+2),2000),"/"),A1002))</f>
        <v/>
      </c>
      <c r="N1002">
        <f>IF(M1002="","",IFERROR(LEFT(SUBSTITUTE(M1002,"#","?"),FIND("?",SUBSTITUTE(M1002,"#","?"))-1),M1002))</f>
        <v/>
      </c>
      <c r="O1002">
        <f>IF(N1002="","",LOWER(IF(AND(LEN(N1002)&gt;1,RIGHT(N1002,1)="/"),LEFT(N1002,LEN(N1002)-1),N1002)))</f>
        <v/>
      </c>
      <c r="P1002">
        <f>IF(O1002="","",IFERROR(N(INDEX($A1002:$K1002,1,Rules!$H$20)),0))</f>
        <v/>
      </c>
      <c r="Q1002">
        <f>IF(O1002="","",IFERROR(P1002*N(INDEX($A1002:$K1002,1,Rules!$H$21)),0))</f>
        <v/>
      </c>
      <c r="R1002">
        <f>IF(O1002="","",IFERROR(N(INDEX($A1002:$K1002,1,Rules!$H$22)),0))</f>
        <v/>
      </c>
    </row>
    <row r="1003">
      <c r="M1003">
        <f>IF(A1003="","",IF(LEFT(A1003,4)="http",IFERROR(MID(A1003,FIND("/",A1003,FIND("//",A1003)+2),2000),"/"),A1003))</f>
        <v/>
      </c>
      <c r="N1003">
        <f>IF(M1003="","",IFERROR(LEFT(SUBSTITUTE(M1003,"#","?"),FIND("?",SUBSTITUTE(M1003,"#","?"))-1),M1003))</f>
        <v/>
      </c>
      <c r="O1003">
        <f>IF(N1003="","",LOWER(IF(AND(LEN(N1003)&gt;1,RIGHT(N1003,1)="/"),LEFT(N1003,LEN(N1003)-1),N1003)))</f>
        <v/>
      </c>
      <c r="P1003">
        <f>IF(O1003="","",IFERROR(N(INDEX($A1003:$K1003,1,Rules!$H$20)),0))</f>
        <v/>
      </c>
      <c r="Q1003">
        <f>IF(O1003="","",IFERROR(P1003*N(INDEX($A1003:$K1003,1,Rules!$H$21)),0))</f>
        <v/>
      </c>
      <c r="R1003">
        <f>IF(O1003="","",IFERROR(N(INDEX($A1003:$K1003,1,Rules!$H$22)),0))</f>
        <v/>
      </c>
    </row>
    <row r="1004">
      <c r="M1004">
        <f>IF(A1004="","",IF(LEFT(A1004,4)="http",IFERROR(MID(A1004,FIND("/",A1004,FIND("//",A1004)+2),2000),"/"),A1004))</f>
        <v/>
      </c>
      <c r="N1004">
        <f>IF(M1004="","",IFERROR(LEFT(SUBSTITUTE(M1004,"#","?"),FIND("?",SUBSTITUTE(M1004,"#","?"))-1),M1004))</f>
        <v/>
      </c>
      <c r="O1004">
        <f>IF(N1004="","",LOWER(IF(AND(LEN(N1004)&gt;1,RIGHT(N1004,1)="/"),LEFT(N1004,LEN(N1004)-1),N1004)))</f>
        <v/>
      </c>
      <c r="P1004">
        <f>IF(O1004="","",IFERROR(N(INDEX($A1004:$K1004,1,Rules!$H$20)),0))</f>
        <v/>
      </c>
      <c r="Q1004">
        <f>IF(O1004="","",IFERROR(P1004*N(INDEX($A1004:$K1004,1,Rules!$H$21)),0))</f>
        <v/>
      </c>
      <c r="R1004">
        <f>IF(O1004="","",IFERROR(N(INDEX($A1004:$K1004,1,Rules!$H$22)),0))</f>
        <v/>
      </c>
    </row>
    <row r="1005">
      <c r="M1005">
        <f>IF(A1005="","",IF(LEFT(A1005,4)="http",IFERROR(MID(A1005,FIND("/",A1005,FIND("//",A1005)+2),2000),"/"),A1005))</f>
        <v/>
      </c>
      <c r="N1005">
        <f>IF(M1005="","",IFERROR(LEFT(SUBSTITUTE(M1005,"#","?"),FIND("?",SUBSTITUTE(M1005,"#","?"))-1),M1005))</f>
        <v/>
      </c>
      <c r="O1005">
        <f>IF(N1005="","",LOWER(IF(AND(LEN(N1005)&gt;1,RIGHT(N1005,1)="/"),LEFT(N1005,LEN(N1005)-1),N1005)))</f>
        <v/>
      </c>
      <c r="P1005">
        <f>IF(O1005="","",IFERROR(N(INDEX($A1005:$K1005,1,Rules!$H$20)),0))</f>
        <v/>
      </c>
      <c r="Q1005">
        <f>IF(O1005="","",IFERROR(P1005*N(INDEX($A1005:$K1005,1,Rules!$H$21)),0))</f>
        <v/>
      </c>
      <c r="R1005">
        <f>IF(O1005="","",IFERROR(N(INDEX($A1005:$K1005,1,Rules!$H$22)),0))</f>
        <v/>
      </c>
    </row>
    <row r="1006">
      <c r="M1006">
        <f>IF(A1006="","",IF(LEFT(A1006,4)="http",IFERROR(MID(A1006,FIND("/",A1006,FIND("//",A1006)+2),2000),"/"),A1006))</f>
        <v/>
      </c>
      <c r="N1006">
        <f>IF(M1006="","",IFERROR(LEFT(SUBSTITUTE(M1006,"#","?"),FIND("?",SUBSTITUTE(M1006,"#","?"))-1),M1006))</f>
        <v/>
      </c>
      <c r="O1006">
        <f>IF(N1006="","",LOWER(IF(AND(LEN(N1006)&gt;1,RIGHT(N1006,1)="/"),LEFT(N1006,LEN(N1006)-1),N1006)))</f>
        <v/>
      </c>
      <c r="P1006">
        <f>IF(O1006="","",IFERROR(N(INDEX($A1006:$K1006,1,Rules!$H$20)),0))</f>
        <v/>
      </c>
      <c r="Q1006">
        <f>IF(O1006="","",IFERROR(P1006*N(INDEX($A1006:$K1006,1,Rules!$H$21)),0))</f>
        <v/>
      </c>
      <c r="R1006">
        <f>IF(O1006="","",IFERROR(N(INDEX($A1006:$K1006,1,Rules!$H$22)),0))</f>
        <v/>
      </c>
    </row>
    <row r="1007">
      <c r="M1007">
        <f>IF(A1007="","",IF(LEFT(A1007,4)="http",IFERROR(MID(A1007,FIND("/",A1007,FIND("//",A1007)+2),2000),"/"),A1007))</f>
        <v/>
      </c>
      <c r="N1007">
        <f>IF(M1007="","",IFERROR(LEFT(SUBSTITUTE(M1007,"#","?"),FIND("?",SUBSTITUTE(M1007,"#","?"))-1),M1007))</f>
        <v/>
      </c>
      <c r="O1007">
        <f>IF(N1007="","",LOWER(IF(AND(LEN(N1007)&gt;1,RIGHT(N1007,1)="/"),LEFT(N1007,LEN(N1007)-1),N1007)))</f>
        <v/>
      </c>
      <c r="P1007">
        <f>IF(O1007="","",IFERROR(N(INDEX($A1007:$K1007,1,Rules!$H$20)),0))</f>
        <v/>
      </c>
      <c r="Q1007">
        <f>IF(O1007="","",IFERROR(P1007*N(INDEX($A1007:$K1007,1,Rules!$H$21)),0))</f>
        <v/>
      </c>
      <c r="R1007">
        <f>IF(O1007="","",IFERROR(N(INDEX($A1007:$K1007,1,Rules!$H$22)),0))</f>
        <v/>
      </c>
    </row>
    <row r="1008">
      <c r="M1008">
        <f>IF(A1008="","",IF(LEFT(A1008,4)="http",IFERROR(MID(A1008,FIND("/",A1008,FIND("//",A1008)+2),2000),"/"),A1008))</f>
        <v/>
      </c>
      <c r="N1008">
        <f>IF(M1008="","",IFERROR(LEFT(SUBSTITUTE(M1008,"#","?"),FIND("?",SUBSTITUTE(M1008,"#","?"))-1),M1008))</f>
        <v/>
      </c>
      <c r="O1008">
        <f>IF(N1008="","",LOWER(IF(AND(LEN(N1008)&gt;1,RIGHT(N1008,1)="/"),LEFT(N1008,LEN(N1008)-1),N1008)))</f>
        <v/>
      </c>
      <c r="P1008">
        <f>IF(O1008="","",IFERROR(N(INDEX($A1008:$K1008,1,Rules!$H$20)),0))</f>
        <v/>
      </c>
      <c r="Q1008">
        <f>IF(O1008="","",IFERROR(P1008*N(INDEX($A1008:$K1008,1,Rules!$H$21)),0))</f>
        <v/>
      </c>
      <c r="R1008">
        <f>IF(O1008="","",IFERROR(N(INDEX($A1008:$K1008,1,Rules!$H$22)),0))</f>
        <v/>
      </c>
    </row>
    <row r="1009">
      <c r="M1009">
        <f>IF(A1009="","",IF(LEFT(A1009,4)="http",IFERROR(MID(A1009,FIND("/",A1009,FIND("//",A1009)+2),2000),"/"),A1009))</f>
        <v/>
      </c>
      <c r="N1009">
        <f>IF(M1009="","",IFERROR(LEFT(SUBSTITUTE(M1009,"#","?"),FIND("?",SUBSTITUTE(M1009,"#","?"))-1),M1009))</f>
        <v/>
      </c>
      <c r="O1009">
        <f>IF(N1009="","",LOWER(IF(AND(LEN(N1009)&gt;1,RIGHT(N1009,1)="/"),LEFT(N1009,LEN(N1009)-1),N1009)))</f>
        <v/>
      </c>
      <c r="P1009">
        <f>IF(O1009="","",IFERROR(N(INDEX($A1009:$K1009,1,Rules!$H$20)),0))</f>
        <v/>
      </c>
      <c r="Q1009">
        <f>IF(O1009="","",IFERROR(P1009*N(INDEX($A1009:$K1009,1,Rules!$H$21)),0))</f>
        <v/>
      </c>
      <c r="R1009">
        <f>IF(O1009="","",IFERROR(N(INDEX($A1009:$K1009,1,Rules!$H$22)),0))</f>
        <v/>
      </c>
    </row>
    <row r="1010">
      <c r="M1010">
        <f>IF(A1010="","",IF(LEFT(A1010,4)="http",IFERROR(MID(A1010,FIND("/",A1010,FIND("//",A1010)+2),2000),"/"),A1010))</f>
        <v/>
      </c>
      <c r="N1010">
        <f>IF(M1010="","",IFERROR(LEFT(SUBSTITUTE(M1010,"#","?"),FIND("?",SUBSTITUTE(M1010,"#","?"))-1),M1010))</f>
        <v/>
      </c>
      <c r="O1010">
        <f>IF(N1010="","",LOWER(IF(AND(LEN(N1010)&gt;1,RIGHT(N1010,1)="/"),LEFT(N1010,LEN(N1010)-1),N1010)))</f>
        <v/>
      </c>
      <c r="P1010">
        <f>IF(O1010="","",IFERROR(N(INDEX($A1010:$K1010,1,Rules!$H$20)),0))</f>
        <v/>
      </c>
      <c r="Q1010">
        <f>IF(O1010="","",IFERROR(P1010*N(INDEX($A1010:$K1010,1,Rules!$H$21)),0))</f>
        <v/>
      </c>
      <c r="R1010">
        <f>IF(O1010="","",IFERROR(N(INDEX($A1010:$K1010,1,Rules!$H$22)),0))</f>
        <v/>
      </c>
    </row>
    <row r="1011">
      <c r="M1011">
        <f>IF(A1011="","",IF(LEFT(A1011,4)="http",IFERROR(MID(A1011,FIND("/",A1011,FIND("//",A1011)+2),2000),"/"),A1011))</f>
        <v/>
      </c>
      <c r="N1011">
        <f>IF(M1011="","",IFERROR(LEFT(SUBSTITUTE(M1011,"#","?"),FIND("?",SUBSTITUTE(M1011,"#","?"))-1),M1011))</f>
        <v/>
      </c>
      <c r="O1011">
        <f>IF(N1011="","",LOWER(IF(AND(LEN(N1011)&gt;1,RIGHT(N1011,1)="/"),LEFT(N1011,LEN(N1011)-1),N1011)))</f>
        <v/>
      </c>
      <c r="P1011">
        <f>IF(O1011="","",IFERROR(N(INDEX($A1011:$K1011,1,Rules!$H$20)),0))</f>
        <v/>
      </c>
      <c r="Q1011">
        <f>IF(O1011="","",IFERROR(P1011*N(INDEX($A1011:$K1011,1,Rules!$H$21)),0))</f>
        <v/>
      </c>
      <c r="R1011">
        <f>IF(O1011="","",IFERROR(N(INDEX($A1011:$K1011,1,Rules!$H$22)),0))</f>
        <v/>
      </c>
    </row>
    <row r="1012">
      <c r="M1012">
        <f>IF(A1012="","",IF(LEFT(A1012,4)="http",IFERROR(MID(A1012,FIND("/",A1012,FIND("//",A1012)+2),2000),"/"),A1012))</f>
        <v/>
      </c>
      <c r="N1012">
        <f>IF(M1012="","",IFERROR(LEFT(SUBSTITUTE(M1012,"#","?"),FIND("?",SUBSTITUTE(M1012,"#","?"))-1),M1012))</f>
        <v/>
      </c>
      <c r="O1012">
        <f>IF(N1012="","",LOWER(IF(AND(LEN(N1012)&gt;1,RIGHT(N1012,1)="/"),LEFT(N1012,LEN(N1012)-1),N1012)))</f>
        <v/>
      </c>
      <c r="P1012">
        <f>IF(O1012="","",IFERROR(N(INDEX($A1012:$K1012,1,Rules!$H$20)),0))</f>
        <v/>
      </c>
      <c r="Q1012">
        <f>IF(O1012="","",IFERROR(P1012*N(INDEX($A1012:$K1012,1,Rules!$H$21)),0))</f>
        <v/>
      </c>
      <c r="R1012">
        <f>IF(O1012="","",IFERROR(N(INDEX($A1012:$K1012,1,Rules!$H$22)),0))</f>
        <v/>
      </c>
    </row>
    <row r="1013">
      <c r="M1013">
        <f>IF(A1013="","",IF(LEFT(A1013,4)="http",IFERROR(MID(A1013,FIND("/",A1013,FIND("//",A1013)+2),2000),"/"),A1013))</f>
        <v/>
      </c>
      <c r="N1013">
        <f>IF(M1013="","",IFERROR(LEFT(SUBSTITUTE(M1013,"#","?"),FIND("?",SUBSTITUTE(M1013,"#","?"))-1),M1013))</f>
        <v/>
      </c>
      <c r="O1013">
        <f>IF(N1013="","",LOWER(IF(AND(LEN(N1013)&gt;1,RIGHT(N1013,1)="/"),LEFT(N1013,LEN(N1013)-1),N1013)))</f>
        <v/>
      </c>
      <c r="P1013">
        <f>IF(O1013="","",IFERROR(N(INDEX($A1013:$K1013,1,Rules!$H$20)),0))</f>
        <v/>
      </c>
      <c r="Q1013">
        <f>IF(O1013="","",IFERROR(P1013*N(INDEX($A1013:$K1013,1,Rules!$H$21)),0))</f>
        <v/>
      </c>
      <c r="R1013">
        <f>IF(O1013="","",IFERROR(N(INDEX($A1013:$K1013,1,Rules!$H$22)),0))</f>
        <v/>
      </c>
    </row>
    <row r="1014">
      <c r="M1014">
        <f>IF(A1014="","",IF(LEFT(A1014,4)="http",IFERROR(MID(A1014,FIND("/",A1014,FIND("//",A1014)+2),2000),"/"),A1014))</f>
        <v/>
      </c>
      <c r="N1014">
        <f>IF(M1014="","",IFERROR(LEFT(SUBSTITUTE(M1014,"#","?"),FIND("?",SUBSTITUTE(M1014,"#","?"))-1),M1014))</f>
        <v/>
      </c>
      <c r="O1014">
        <f>IF(N1014="","",LOWER(IF(AND(LEN(N1014)&gt;1,RIGHT(N1014,1)="/"),LEFT(N1014,LEN(N1014)-1),N1014)))</f>
        <v/>
      </c>
      <c r="P1014">
        <f>IF(O1014="","",IFERROR(N(INDEX($A1014:$K1014,1,Rules!$H$20)),0))</f>
        <v/>
      </c>
      <c r="Q1014">
        <f>IF(O1014="","",IFERROR(P1014*N(INDEX($A1014:$K1014,1,Rules!$H$21)),0))</f>
        <v/>
      </c>
      <c r="R1014">
        <f>IF(O1014="","",IFERROR(N(INDEX($A1014:$K1014,1,Rules!$H$22)),0))</f>
        <v/>
      </c>
    </row>
    <row r="1015">
      <c r="M1015">
        <f>IF(A1015="","",IF(LEFT(A1015,4)="http",IFERROR(MID(A1015,FIND("/",A1015,FIND("//",A1015)+2),2000),"/"),A1015))</f>
        <v/>
      </c>
      <c r="N1015">
        <f>IF(M1015="","",IFERROR(LEFT(SUBSTITUTE(M1015,"#","?"),FIND("?",SUBSTITUTE(M1015,"#","?"))-1),M1015))</f>
        <v/>
      </c>
      <c r="O1015">
        <f>IF(N1015="","",LOWER(IF(AND(LEN(N1015)&gt;1,RIGHT(N1015,1)="/"),LEFT(N1015,LEN(N1015)-1),N1015)))</f>
        <v/>
      </c>
      <c r="P1015">
        <f>IF(O1015="","",IFERROR(N(INDEX($A1015:$K1015,1,Rules!$H$20)),0))</f>
        <v/>
      </c>
      <c r="Q1015">
        <f>IF(O1015="","",IFERROR(P1015*N(INDEX($A1015:$K1015,1,Rules!$H$21)),0))</f>
        <v/>
      </c>
      <c r="R1015">
        <f>IF(O1015="","",IFERROR(N(INDEX($A1015:$K1015,1,Rules!$H$22)),0))</f>
        <v/>
      </c>
    </row>
    <row r="1016">
      <c r="M1016">
        <f>IF(A1016="","",IF(LEFT(A1016,4)="http",IFERROR(MID(A1016,FIND("/",A1016,FIND("//",A1016)+2),2000),"/"),A1016))</f>
        <v/>
      </c>
      <c r="N1016">
        <f>IF(M1016="","",IFERROR(LEFT(SUBSTITUTE(M1016,"#","?"),FIND("?",SUBSTITUTE(M1016,"#","?"))-1),M1016))</f>
        <v/>
      </c>
      <c r="O1016">
        <f>IF(N1016="","",LOWER(IF(AND(LEN(N1016)&gt;1,RIGHT(N1016,1)="/"),LEFT(N1016,LEN(N1016)-1),N1016)))</f>
        <v/>
      </c>
      <c r="P1016">
        <f>IF(O1016="","",IFERROR(N(INDEX($A1016:$K1016,1,Rules!$H$20)),0))</f>
        <v/>
      </c>
      <c r="Q1016">
        <f>IF(O1016="","",IFERROR(P1016*N(INDEX($A1016:$K1016,1,Rules!$H$21)),0))</f>
        <v/>
      </c>
      <c r="R1016">
        <f>IF(O1016="","",IFERROR(N(INDEX($A1016:$K1016,1,Rules!$H$22)),0))</f>
        <v/>
      </c>
    </row>
    <row r="1017">
      <c r="M1017">
        <f>IF(A1017="","",IF(LEFT(A1017,4)="http",IFERROR(MID(A1017,FIND("/",A1017,FIND("//",A1017)+2),2000),"/"),A1017))</f>
        <v/>
      </c>
      <c r="N1017">
        <f>IF(M1017="","",IFERROR(LEFT(SUBSTITUTE(M1017,"#","?"),FIND("?",SUBSTITUTE(M1017,"#","?"))-1),M1017))</f>
        <v/>
      </c>
      <c r="O1017">
        <f>IF(N1017="","",LOWER(IF(AND(LEN(N1017)&gt;1,RIGHT(N1017,1)="/"),LEFT(N1017,LEN(N1017)-1),N1017)))</f>
        <v/>
      </c>
      <c r="P1017">
        <f>IF(O1017="","",IFERROR(N(INDEX($A1017:$K1017,1,Rules!$H$20)),0))</f>
        <v/>
      </c>
      <c r="Q1017">
        <f>IF(O1017="","",IFERROR(P1017*N(INDEX($A1017:$K1017,1,Rules!$H$21)),0))</f>
        <v/>
      </c>
      <c r="R1017">
        <f>IF(O1017="","",IFERROR(N(INDEX($A1017:$K1017,1,Rules!$H$22)),0))</f>
        <v/>
      </c>
    </row>
    <row r="1018">
      <c r="M1018">
        <f>IF(A1018="","",IF(LEFT(A1018,4)="http",IFERROR(MID(A1018,FIND("/",A1018,FIND("//",A1018)+2),2000),"/"),A1018))</f>
        <v/>
      </c>
      <c r="N1018">
        <f>IF(M1018="","",IFERROR(LEFT(SUBSTITUTE(M1018,"#","?"),FIND("?",SUBSTITUTE(M1018,"#","?"))-1),M1018))</f>
        <v/>
      </c>
      <c r="O1018">
        <f>IF(N1018="","",LOWER(IF(AND(LEN(N1018)&gt;1,RIGHT(N1018,1)="/"),LEFT(N1018,LEN(N1018)-1),N1018)))</f>
        <v/>
      </c>
      <c r="P1018">
        <f>IF(O1018="","",IFERROR(N(INDEX($A1018:$K1018,1,Rules!$H$20)),0))</f>
        <v/>
      </c>
      <c r="Q1018">
        <f>IF(O1018="","",IFERROR(P1018*N(INDEX($A1018:$K1018,1,Rules!$H$21)),0))</f>
        <v/>
      </c>
      <c r="R1018">
        <f>IF(O1018="","",IFERROR(N(INDEX($A1018:$K1018,1,Rules!$H$22)),0))</f>
        <v/>
      </c>
    </row>
    <row r="1019">
      <c r="M1019">
        <f>IF(A1019="","",IF(LEFT(A1019,4)="http",IFERROR(MID(A1019,FIND("/",A1019,FIND("//",A1019)+2),2000),"/"),A1019))</f>
        <v/>
      </c>
      <c r="N1019">
        <f>IF(M1019="","",IFERROR(LEFT(SUBSTITUTE(M1019,"#","?"),FIND("?",SUBSTITUTE(M1019,"#","?"))-1),M1019))</f>
        <v/>
      </c>
      <c r="O1019">
        <f>IF(N1019="","",LOWER(IF(AND(LEN(N1019)&gt;1,RIGHT(N1019,1)="/"),LEFT(N1019,LEN(N1019)-1),N1019)))</f>
        <v/>
      </c>
      <c r="P1019">
        <f>IF(O1019="","",IFERROR(N(INDEX($A1019:$K1019,1,Rules!$H$20)),0))</f>
        <v/>
      </c>
      <c r="Q1019">
        <f>IF(O1019="","",IFERROR(P1019*N(INDEX($A1019:$K1019,1,Rules!$H$21)),0))</f>
        <v/>
      </c>
      <c r="R1019">
        <f>IF(O1019="","",IFERROR(N(INDEX($A1019:$K1019,1,Rules!$H$22)),0))</f>
        <v/>
      </c>
    </row>
    <row r="1020">
      <c r="M1020">
        <f>IF(A1020="","",IF(LEFT(A1020,4)="http",IFERROR(MID(A1020,FIND("/",A1020,FIND("//",A1020)+2),2000),"/"),A1020))</f>
        <v/>
      </c>
      <c r="N1020">
        <f>IF(M1020="","",IFERROR(LEFT(SUBSTITUTE(M1020,"#","?"),FIND("?",SUBSTITUTE(M1020,"#","?"))-1),M1020))</f>
        <v/>
      </c>
      <c r="O1020">
        <f>IF(N1020="","",LOWER(IF(AND(LEN(N1020)&gt;1,RIGHT(N1020,1)="/"),LEFT(N1020,LEN(N1020)-1),N1020)))</f>
        <v/>
      </c>
      <c r="P1020">
        <f>IF(O1020="","",IFERROR(N(INDEX($A1020:$K1020,1,Rules!$H$20)),0))</f>
        <v/>
      </c>
      <c r="Q1020">
        <f>IF(O1020="","",IFERROR(P1020*N(INDEX($A1020:$K1020,1,Rules!$H$21)),0))</f>
        <v/>
      </c>
      <c r="R1020">
        <f>IF(O1020="","",IFERROR(N(INDEX($A1020:$K1020,1,Rules!$H$22)),0))</f>
        <v/>
      </c>
    </row>
    <row r="1021">
      <c r="M1021">
        <f>IF(A1021="","",IF(LEFT(A1021,4)="http",IFERROR(MID(A1021,FIND("/",A1021,FIND("//",A1021)+2),2000),"/"),A1021))</f>
        <v/>
      </c>
      <c r="N1021">
        <f>IF(M1021="","",IFERROR(LEFT(SUBSTITUTE(M1021,"#","?"),FIND("?",SUBSTITUTE(M1021,"#","?"))-1),M1021))</f>
        <v/>
      </c>
      <c r="O1021">
        <f>IF(N1021="","",LOWER(IF(AND(LEN(N1021)&gt;1,RIGHT(N1021,1)="/"),LEFT(N1021,LEN(N1021)-1),N1021)))</f>
        <v/>
      </c>
      <c r="P1021">
        <f>IF(O1021="","",IFERROR(N(INDEX($A1021:$K1021,1,Rules!$H$20)),0))</f>
        <v/>
      </c>
      <c r="Q1021">
        <f>IF(O1021="","",IFERROR(P1021*N(INDEX($A1021:$K1021,1,Rules!$H$21)),0))</f>
        <v/>
      </c>
      <c r="R1021">
        <f>IF(O1021="","",IFERROR(N(INDEX($A1021:$K1021,1,Rules!$H$22)),0))</f>
        <v/>
      </c>
    </row>
    <row r="1022">
      <c r="M1022">
        <f>IF(A1022="","",IF(LEFT(A1022,4)="http",IFERROR(MID(A1022,FIND("/",A1022,FIND("//",A1022)+2),2000),"/"),A1022))</f>
        <v/>
      </c>
      <c r="N1022">
        <f>IF(M1022="","",IFERROR(LEFT(SUBSTITUTE(M1022,"#","?"),FIND("?",SUBSTITUTE(M1022,"#","?"))-1),M1022))</f>
        <v/>
      </c>
      <c r="O1022">
        <f>IF(N1022="","",LOWER(IF(AND(LEN(N1022)&gt;1,RIGHT(N1022,1)="/"),LEFT(N1022,LEN(N1022)-1),N1022)))</f>
        <v/>
      </c>
      <c r="P1022">
        <f>IF(O1022="","",IFERROR(N(INDEX($A1022:$K1022,1,Rules!$H$20)),0))</f>
        <v/>
      </c>
      <c r="Q1022">
        <f>IF(O1022="","",IFERROR(P1022*N(INDEX($A1022:$K1022,1,Rules!$H$21)),0))</f>
        <v/>
      </c>
      <c r="R1022">
        <f>IF(O1022="","",IFERROR(N(INDEX($A1022:$K1022,1,Rules!$H$22)),0))</f>
        <v/>
      </c>
    </row>
    <row r="1023">
      <c r="M1023">
        <f>IF(A1023="","",IF(LEFT(A1023,4)="http",IFERROR(MID(A1023,FIND("/",A1023,FIND("//",A1023)+2),2000),"/"),A1023))</f>
        <v/>
      </c>
      <c r="N1023">
        <f>IF(M1023="","",IFERROR(LEFT(SUBSTITUTE(M1023,"#","?"),FIND("?",SUBSTITUTE(M1023,"#","?"))-1),M1023))</f>
        <v/>
      </c>
      <c r="O1023">
        <f>IF(N1023="","",LOWER(IF(AND(LEN(N1023)&gt;1,RIGHT(N1023,1)="/"),LEFT(N1023,LEN(N1023)-1),N1023)))</f>
        <v/>
      </c>
      <c r="P1023">
        <f>IF(O1023="","",IFERROR(N(INDEX($A1023:$K1023,1,Rules!$H$20)),0))</f>
        <v/>
      </c>
      <c r="Q1023">
        <f>IF(O1023="","",IFERROR(P1023*N(INDEX($A1023:$K1023,1,Rules!$H$21)),0))</f>
        <v/>
      </c>
      <c r="R1023">
        <f>IF(O1023="","",IFERROR(N(INDEX($A1023:$K1023,1,Rules!$H$22)),0))</f>
        <v/>
      </c>
    </row>
    <row r="1024">
      <c r="M1024">
        <f>IF(A1024="","",IF(LEFT(A1024,4)="http",IFERROR(MID(A1024,FIND("/",A1024,FIND("//",A1024)+2),2000),"/"),A1024))</f>
        <v/>
      </c>
      <c r="N1024">
        <f>IF(M1024="","",IFERROR(LEFT(SUBSTITUTE(M1024,"#","?"),FIND("?",SUBSTITUTE(M1024,"#","?"))-1),M1024))</f>
        <v/>
      </c>
      <c r="O1024">
        <f>IF(N1024="","",LOWER(IF(AND(LEN(N1024)&gt;1,RIGHT(N1024,1)="/"),LEFT(N1024,LEN(N1024)-1),N1024)))</f>
        <v/>
      </c>
      <c r="P1024">
        <f>IF(O1024="","",IFERROR(N(INDEX($A1024:$K1024,1,Rules!$H$20)),0))</f>
        <v/>
      </c>
      <c r="Q1024">
        <f>IF(O1024="","",IFERROR(P1024*N(INDEX($A1024:$K1024,1,Rules!$H$21)),0))</f>
        <v/>
      </c>
      <c r="R1024">
        <f>IF(O1024="","",IFERROR(N(INDEX($A1024:$K1024,1,Rules!$H$22)),0))</f>
        <v/>
      </c>
    </row>
    <row r="1025">
      <c r="M1025">
        <f>IF(A1025="","",IF(LEFT(A1025,4)="http",IFERROR(MID(A1025,FIND("/",A1025,FIND("//",A1025)+2),2000),"/"),A1025))</f>
        <v/>
      </c>
      <c r="N1025">
        <f>IF(M1025="","",IFERROR(LEFT(SUBSTITUTE(M1025,"#","?"),FIND("?",SUBSTITUTE(M1025,"#","?"))-1),M1025))</f>
        <v/>
      </c>
      <c r="O1025">
        <f>IF(N1025="","",LOWER(IF(AND(LEN(N1025)&gt;1,RIGHT(N1025,1)="/"),LEFT(N1025,LEN(N1025)-1),N1025)))</f>
        <v/>
      </c>
      <c r="P1025">
        <f>IF(O1025="","",IFERROR(N(INDEX($A1025:$K1025,1,Rules!$H$20)),0))</f>
        <v/>
      </c>
      <c r="Q1025">
        <f>IF(O1025="","",IFERROR(P1025*N(INDEX($A1025:$K1025,1,Rules!$H$21)),0))</f>
        <v/>
      </c>
      <c r="R1025">
        <f>IF(O1025="","",IFERROR(N(INDEX($A1025:$K1025,1,Rules!$H$22)),0))</f>
        <v/>
      </c>
    </row>
    <row r="1026">
      <c r="M1026">
        <f>IF(A1026="","",IF(LEFT(A1026,4)="http",IFERROR(MID(A1026,FIND("/",A1026,FIND("//",A1026)+2),2000),"/"),A1026))</f>
        <v/>
      </c>
      <c r="N1026">
        <f>IF(M1026="","",IFERROR(LEFT(SUBSTITUTE(M1026,"#","?"),FIND("?",SUBSTITUTE(M1026,"#","?"))-1),M1026))</f>
        <v/>
      </c>
      <c r="O1026">
        <f>IF(N1026="","",LOWER(IF(AND(LEN(N1026)&gt;1,RIGHT(N1026,1)="/"),LEFT(N1026,LEN(N1026)-1),N1026)))</f>
        <v/>
      </c>
      <c r="P1026">
        <f>IF(O1026="","",IFERROR(N(INDEX($A1026:$K1026,1,Rules!$H$20)),0))</f>
        <v/>
      </c>
      <c r="Q1026">
        <f>IF(O1026="","",IFERROR(P1026*N(INDEX($A1026:$K1026,1,Rules!$H$21)),0))</f>
        <v/>
      </c>
      <c r="R1026">
        <f>IF(O1026="","",IFERROR(N(INDEX($A1026:$K1026,1,Rules!$H$22)),0))</f>
        <v/>
      </c>
    </row>
    <row r="1027">
      <c r="M1027">
        <f>IF(A1027="","",IF(LEFT(A1027,4)="http",IFERROR(MID(A1027,FIND("/",A1027,FIND("//",A1027)+2),2000),"/"),A1027))</f>
        <v/>
      </c>
      <c r="N1027">
        <f>IF(M1027="","",IFERROR(LEFT(SUBSTITUTE(M1027,"#","?"),FIND("?",SUBSTITUTE(M1027,"#","?"))-1),M1027))</f>
        <v/>
      </c>
      <c r="O1027">
        <f>IF(N1027="","",LOWER(IF(AND(LEN(N1027)&gt;1,RIGHT(N1027,1)="/"),LEFT(N1027,LEN(N1027)-1),N1027)))</f>
        <v/>
      </c>
      <c r="P1027">
        <f>IF(O1027="","",IFERROR(N(INDEX($A1027:$K1027,1,Rules!$H$20)),0))</f>
        <v/>
      </c>
      <c r="Q1027">
        <f>IF(O1027="","",IFERROR(P1027*N(INDEX($A1027:$K1027,1,Rules!$H$21)),0))</f>
        <v/>
      </c>
      <c r="R1027">
        <f>IF(O1027="","",IFERROR(N(INDEX($A1027:$K1027,1,Rules!$H$22)),0))</f>
        <v/>
      </c>
    </row>
    <row r="1028">
      <c r="M1028">
        <f>IF(A1028="","",IF(LEFT(A1028,4)="http",IFERROR(MID(A1028,FIND("/",A1028,FIND("//",A1028)+2),2000),"/"),A1028))</f>
        <v/>
      </c>
      <c r="N1028">
        <f>IF(M1028="","",IFERROR(LEFT(SUBSTITUTE(M1028,"#","?"),FIND("?",SUBSTITUTE(M1028,"#","?"))-1),M1028))</f>
        <v/>
      </c>
      <c r="O1028">
        <f>IF(N1028="","",LOWER(IF(AND(LEN(N1028)&gt;1,RIGHT(N1028,1)="/"),LEFT(N1028,LEN(N1028)-1),N1028)))</f>
        <v/>
      </c>
      <c r="P1028">
        <f>IF(O1028="","",IFERROR(N(INDEX($A1028:$K1028,1,Rules!$H$20)),0))</f>
        <v/>
      </c>
      <c r="Q1028">
        <f>IF(O1028="","",IFERROR(P1028*N(INDEX($A1028:$K1028,1,Rules!$H$21)),0))</f>
        <v/>
      </c>
      <c r="R1028">
        <f>IF(O1028="","",IFERROR(N(INDEX($A1028:$K1028,1,Rules!$H$22)),0))</f>
        <v/>
      </c>
    </row>
    <row r="1029">
      <c r="M1029">
        <f>IF(A1029="","",IF(LEFT(A1029,4)="http",IFERROR(MID(A1029,FIND("/",A1029,FIND("//",A1029)+2),2000),"/"),A1029))</f>
        <v/>
      </c>
      <c r="N1029">
        <f>IF(M1029="","",IFERROR(LEFT(SUBSTITUTE(M1029,"#","?"),FIND("?",SUBSTITUTE(M1029,"#","?"))-1),M1029))</f>
        <v/>
      </c>
      <c r="O1029">
        <f>IF(N1029="","",LOWER(IF(AND(LEN(N1029)&gt;1,RIGHT(N1029,1)="/"),LEFT(N1029,LEN(N1029)-1),N1029)))</f>
        <v/>
      </c>
      <c r="P1029">
        <f>IF(O1029="","",IFERROR(N(INDEX($A1029:$K1029,1,Rules!$H$20)),0))</f>
        <v/>
      </c>
      <c r="Q1029">
        <f>IF(O1029="","",IFERROR(P1029*N(INDEX($A1029:$K1029,1,Rules!$H$21)),0))</f>
        <v/>
      </c>
      <c r="R1029">
        <f>IF(O1029="","",IFERROR(N(INDEX($A1029:$K1029,1,Rules!$H$22)),0))</f>
        <v/>
      </c>
    </row>
    <row r="1030">
      <c r="M1030">
        <f>IF(A1030="","",IF(LEFT(A1030,4)="http",IFERROR(MID(A1030,FIND("/",A1030,FIND("//",A1030)+2),2000),"/"),A1030))</f>
        <v/>
      </c>
      <c r="N1030">
        <f>IF(M1030="","",IFERROR(LEFT(SUBSTITUTE(M1030,"#","?"),FIND("?",SUBSTITUTE(M1030,"#","?"))-1),M1030))</f>
        <v/>
      </c>
      <c r="O1030">
        <f>IF(N1030="","",LOWER(IF(AND(LEN(N1030)&gt;1,RIGHT(N1030,1)="/"),LEFT(N1030,LEN(N1030)-1),N1030)))</f>
        <v/>
      </c>
      <c r="P1030">
        <f>IF(O1030="","",IFERROR(N(INDEX($A1030:$K1030,1,Rules!$H$20)),0))</f>
        <v/>
      </c>
      <c r="Q1030">
        <f>IF(O1030="","",IFERROR(P1030*N(INDEX($A1030:$K1030,1,Rules!$H$21)),0))</f>
        <v/>
      </c>
      <c r="R1030">
        <f>IF(O1030="","",IFERROR(N(INDEX($A1030:$K1030,1,Rules!$H$22)),0))</f>
        <v/>
      </c>
    </row>
    <row r="1031">
      <c r="M1031">
        <f>IF(A1031="","",IF(LEFT(A1031,4)="http",IFERROR(MID(A1031,FIND("/",A1031,FIND("//",A1031)+2),2000),"/"),A1031))</f>
        <v/>
      </c>
      <c r="N1031">
        <f>IF(M1031="","",IFERROR(LEFT(SUBSTITUTE(M1031,"#","?"),FIND("?",SUBSTITUTE(M1031,"#","?"))-1),M1031))</f>
        <v/>
      </c>
      <c r="O1031">
        <f>IF(N1031="","",LOWER(IF(AND(LEN(N1031)&gt;1,RIGHT(N1031,1)="/"),LEFT(N1031,LEN(N1031)-1),N1031)))</f>
        <v/>
      </c>
      <c r="P1031">
        <f>IF(O1031="","",IFERROR(N(INDEX($A1031:$K1031,1,Rules!$H$20)),0))</f>
        <v/>
      </c>
      <c r="Q1031">
        <f>IF(O1031="","",IFERROR(P1031*N(INDEX($A1031:$K1031,1,Rules!$H$21)),0))</f>
        <v/>
      </c>
      <c r="R1031">
        <f>IF(O1031="","",IFERROR(N(INDEX($A1031:$K1031,1,Rules!$H$22)),0))</f>
        <v/>
      </c>
    </row>
    <row r="1032">
      <c r="M1032">
        <f>IF(A1032="","",IF(LEFT(A1032,4)="http",IFERROR(MID(A1032,FIND("/",A1032,FIND("//",A1032)+2),2000),"/"),A1032))</f>
        <v/>
      </c>
      <c r="N1032">
        <f>IF(M1032="","",IFERROR(LEFT(SUBSTITUTE(M1032,"#","?"),FIND("?",SUBSTITUTE(M1032,"#","?"))-1),M1032))</f>
        <v/>
      </c>
      <c r="O1032">
        <f>IF(N1032="","",LOWER(IF(AND(LEN(N1032)&gt;1,RIGHT(N1032,1)="/"),LEFT(N1032,LEN(N1032)-1),N1032)))</f>
        <v/>
      </c>
      <c r="P1032">
        <f>IF(O1032="","",IFERROR(N(INDEX($A1032:$K1032,1,Rules!$H$20)),0))</f>
        <v/>
      </c>
      <c r="Q1032">
        <f>IF(O1032="","",IFERROR(P1032*N(INDEX($A1032:$K1032,1,Rules!$H$21)),0))</f>
        <v/>
      </c>
      <c r="R1032">
        <f>IF(O1032="","",IFERROR(N(INDEX($A1032:$K1032,1,Rules!$H$22)),0))</f>
        <v/>
      </c>
    </row>
    <row r="1033">
      <c r="M1033">
        <f>IF(A1033="","",IF(LEFT(A1033,4)="http",IFERROR(MID(A1033,FIND("/",A1033,FIND("//",A1033)+2),2000),"/"),A1033))</f>
        <v/>
      </c>
      <c r="N1033">
        <f>IF(M1033="","",IFERROR(LEFT(SUBSTITUTE(M1033,"#","?"),FIND("?",SUBSTITUTE(M1033,"#","?"))-1),M1033))</f>
        <v/>
      </c>
      <c r="O1033">
        <f>IF(N1033="","",LOWER(IF(AND(LEN(N1033)&gt;1,RIGHT(N1033,1)="/"),LEFT(N1033,LEN(N1033)-1),N1033)))</f>
        <v/>
      </c>
      <c r="P1033">
        <f>IF(O1033="","",IFERROR(N(INDEX($A1033:$K1033,1,Rules!$H$20)),0))</f>
        <v/>
      </c>
      <c r="Q1033">
        <f>IF(O1033="","",IFERROR(P1033*N(INDEX($A1033:$K1033,1,Rules!$H$21)),0))</f>
        <v/>
      </c>
      <c r="R1033">
        <f>IF(O1033="","",IFERROR(N(INDEX($A1033:$K1033,1,Rules!$H$22)),0))</f>
        <v/>
      </c>
    </row>
    <row r="1034">
      <c r="M1034">
        <f>IF(A1034="","",IF(LEFT(A1034,4)="http",IFERROR(MID(A1034,FIND("/",A1034,FIND("//",A1034)+2),2000),"/"),A1034))</f>
        <v/>
      </c>
      <c r="N1034">
        <f>IF(M1034="","",IFERROR(LEFT(SUBSTITUTE(M1034,"#","?"),FIND("?",SUBSTITUTE(M1034,"#","?"))-1),M1034))</f>
        <v/>
      </c>
      <c r="O1034">
        <f>IF(N1034="","",LOWER(IF(AND(LEN(N1034)&gt;1,RIGHT(N1034,1)="/"),LEFT(N1034,LEN(N1034)-1),N1034)))</f>
        <v/>
      </c>
      <c r="P1034">
        <f>IF(O1034="","",IFERROR(N(INDEX($A1034:$K1034,1,Rules!$H$20)),0))</f>
        <v/>
      </c>
      <c r="Q1034">
        <f>IF(O1034="","",IFERROR(P1034*N(INDEX($A1034:$K1034,1,Rules!$H$21)),0))</f>
        <v/>
      </c>
      <c r="R1034">
        <f>IF(O1034="","",IFERROR(N(INDEX($A1034:$K1034,1,Rules!$H$22)),0))</f>
        <v/>
      </c>
    </row>
    <row r="1035">
      <c r="M1035">
        <f>IF(A1035="","",IF(LEFT(A1035,4)="http",IFERROR(MID(A1035,FIND("/",A1035,FIND("//",A1035)+2),2000),"/"),A1035))</f>
        <v/>
      </c>
      <c r="N1035">
        <f>IF(M1035="","",IFERROR(LEFT(SUBSTITUTE(M1035,"#","?"),FIND("?",SUBSTITUTE(M1035,"#","?"))-1),M1035))</f>
        <v/>
      </c>
      <c r="O1035">
        <f>IF(N1035="","",LOWER(IF(AND(LEN(N1035)&gt;1,RIGHT(N1035,1)="/"),LEFT(N1035,LEN(N1035)-1),N1035)))</f>
        <v/>
      </c>
      <c r="P1035">
        <f>IF(O1035="","",IFERROR(N(INDEX($A1035:$K1035,1,Rules!$H$20)),0))</f>
        <v/>
      </c>
      <c r="Q1035">
        <f>IF(O1035="","",IFERROR(P1035*N(INDEX($A1035:$K1035,1,Rules!$H$21)),0))</f>
        <v/>
      </c>
      <c r="R1035">
        <f>IF(O1035="","",IFERROR(N(INDEX($A1035:$K1035,1,Rules!$H$22)),0))</f>
        <v/>
      </c>
    </row>
    <row r="1036">
      <c r="M1036">
        <f>IF(A1036="","",IF(LEFT(A1036,4)="http",IFERROR(MID(A1036,FIND("/",A1036,FIND("//",A1036)+2),2000),"/"),A1036))</f>
        <v/>
      </c>
      <c r="N1036">
        <f>IF(M1036="","",IFERROR(LEFT(SUBSTITUTE(M1036,"#","?"),FIND("?",SUBSTITUTE(M1036,"#","?"))-1),M1036))</f>
        <v/>
      </c>
      <c r="O1036">
        <f>IF(N1036="","",LOWER(IF(AND(LEN(N1036)&gt;1,RIGHT(N1036,1)="/"),LEFT(N1036,LEN(N1036)-1),N1036)))</f>
        <v/>
      </c>
      <c r="P1036">
        <f>IF(O1036="","",IFERROR(N(INDEX($A1036:$K1036,1,Rules!$H$20)),0))</f>
        <v/>
      </c>
      <c r="Q1036">
        <f>IF(O1036="","",IFERROR(P1036*N(INDEX($A1036:$K1036,1,Rules!$H$21)),0))</f>
        <v/>
      </c>
      <c r="R1036">
        <f>IF(O1036="","",IFERROR(N(INDEX($A1036:$K1036,1,Rules!$H$22)),0))</f>
        <v/>
      </c>
    </row>
    <row r="1037">
      <c r="M1037">
        <f>IF(A1037="","",IF(LEFT(A1037,4)="http",IFERROR(MID(A1037,FIND("/",A1037,FIND("//",A1037)+2),2000),"/"),A1037))</f>
        <v/>
      </c>
      <c r="N1037">
        <f>IF(M1037="","",IFERROR(LEFT(SUBSTITUTE(M1037,"#","?"),FIND("?",SUBSTITUTE(M1037,"#","?"))-1),M1037))</f>
        <v/>
      </c>
      <c r="O1037">
        <f>IF(N1037="","",LOWER(IF(AND(LEN(N1037)&gt;1,RIGHT(N1037,1)="/"),LEFT(N1037,LEN(N1037)-1),N1037)))</f>
        <v/>
      </c>
      <c r="P1037">
        <f>IF(O1037="","",IFERROR(N(INDEX($A1037:$K1037,1,Rules!$H$20)),0))</f>
        <v/>
      </c>
      <c r="Q1037">
        <f>IF(O1037="","",IFERROR(P1037*N(INDEX($A1037:$K1037,1,Rules!$H$21)),0))</f>
        <v/>
      </c>
      <c r="R1037">
        <f>IF(O1037="","",IFERROR(N(INDEX($A1037:$K1037,1,Rules!$H$22)),0))</f>
        <v/>
      </c>
    </row>
    <row r="1038">
      <c r="M1038">
        <f>IF(A1038="","",IF(LEFT(A1038,4)="http",IFERROR(MID(A1038,FIND("/",A1038,FIND("//",A1038)+2),2000),"/"),A1038))</f>
        <v/>
      </c>
      <c r="N1038">
        <f>IF(M1038="","",IFERROR(LEFT(SUBSTITUTE(M1038,"#","?"),FIND("?",SUBSTITUTE(M1038,"#","?"))-1),M1038))</f>
        <v/>
      </c>
      <c r="O1038">
        <f>IF(N1038="","",LOWER(IF(AND(LEN(N1038)&gt;1,RIGHT(N1038,1)="/"),LEFT(N1038,LEN(N1038)-1),N1038)))</f>
        <v/>
      </c>
      <c r="P1038">
        <f>IF(O1038="","",IFERROR(N(INDEX($A1038:$K1038,1,Rules!$H$20)),0))</f>
        <v/>
      </c>
      <c r="Q1038">
        <f>IF(O1038="","",IFERROR(P1038*N(INDEX($A1038:$K1038,1,Rules!$H$21)),0))</f>
        <v/>
      </c>
      <c r="R1038">
        <f>IF(O1038="","",IFERROR(N(INDEX($A1038:$K1038,1,Rules!$H$22)),0))</f>
        <v/>
      </c>
    </row>
    <row r="1039">
      <c r="M1039">
        <f>IF(A1039="","",IF(LEFT(A1039,4)="http",IFERROR(MID(A1039,FIND("/",A1039,FIND("//",A1039)+2),2000),"/"),A1039))</f>
        <v/>
      </c>
      <c r="N1039">
        <f>IF(M1039="","",IFERROR(LEFT(SUBSTITUTE(M1039,"#","?"),FIND("?",SUBSTITUTE(M1039,"#","?"))-1),M1039))</f>
        <v/>
      </c>
      <c r="O1039">
        <f>IF(N1039="","",LOWER(IF(AND(LEN(N1039)&gt;1,RIGHT(N1039,1)="/"),LEFT(N1039,LEN(N1039)-1),N1039)))</f>
        <v/>
      </c>
      <c r="P1039">
        <f>IF(O1039="","",IFERROR(N(INDEX($A1039:$K1039,1,Rules!$H$20)),0))</f>
        <v/>
      </c>
      <c r="Q1039">
        <f>IF(O1039="","",IFERROR(P1039*N(INDEX($A1039:$K1039,1,Rules!$H$21)),0))</f>
        <v/>
      </c>
      <c r="R1039">
        <f>IF(O1039="","",IFERROR(N(INDEX($A1039:$K1039,1,Rules!$H$22)),0))</f>
        <v/>
      </c>
    </row>
    <row r="1040">
      <c r="M1040">
        <f>IF(A1040="","",IF(LEFT(A1040,4)="http",IFERROR(MID(A1040,FIND("/",A1040,FIND("//",A1040)+2),2000),"/"),A1040))</f>
        <v/>
      </c>
      <c r="N1040">
        <f>IF(M1040="","",IFERROR(LEFT(SUBSTITUTE(M1040,"#","?"),FIND("?",SUBSTITUTE(M1040,"#","?"))-1),M1040))</f>
        <v/>
      </c>
      <c r="O1040">
        <f>IF(N1040="","",LOWER(IF(AND(LEN(N1040)&gt;1,RIGHT(N1040,1)="/"),LEFT(N1040,LEN(N1040)-1),N1040)))</f>
        <v/>
      </c>
      <c r="P1040">
        <f>IF(O1040="","",IFERROR(N(INDEX($A1040:$K1040,1,Rules!$H$20)),0))</f>
        <v/>
      </c>
      <c r="Q1040">
        <f>IF(O1040="","",IFERROR(P1040*N(INDEX($A1040:$K1040,1,Rules!$H$21)),0))</f>
        <v/>
      </c>
      <c r="R1040">
        <f>IF(O1040="","",IFERROR(N(INDEX($A1040:$K1040,1,Rules!$H$22)),0))</f>
        <v/>
      </c>
    </row>
    <row r="1041">
      <c r="M1041">
        <f>IF(A1041="","",IF(LEFT(A1041,4)="http",IFERROR(MID(A1041,FIND("/",A1041,FIND("//",A1041)+2),2000),"/"),A1041))</f>
        <v/>
      </c>
      <c r="N1041">
        <f>IF(M1041="","",IFERROR(LEFT(SUBSTITUTE(M1041,"#","?"),FIND("?",SUBSTITUTE(M1041,"#","?"))-1),M1041))</f>
        <v/>
      </c>
      <c r="O1041">
        <f>IF(N1041="","",LOWER(IF(AND(LEN(N1041)&gt;1,RIGHT(N1041,1)="/"),LEFT(N1041,LEN(N1041)-1),N1041)))</f>
        <v/>
      </c>
      <c r="P1041">
        <f>IF(O1041="","",IFERROR(N(INDEX($A1041:$K1041,1,Rules!$H$20)),0))</f>
        <v/>
      </c>
      <c r="Q1041">
        <f>IF(O1041="","",IFERROR(P1041*N(INDEX($A1041:$K1041,1,Rules!$H$21)),0))</f>
        <v/>
      </c>
      <c r="R1041">
        <f>IF(O1041="","",IFERROR(N(INDEX($A1041:$K1041,1,Rules!$H$22)),0))</f>
        <v/>
      </c>
    </row>
    <row r="1042">
      <c r="M1042">
        <f>IF(A1042="","",IF(LEFT(A1042,4)="http",IFERROR(MID(A1042,FIND("/",A1042,FIND("//",A1042)+2),2000),"/"),A1042))</f>
        <v/>
      </c>
      <c r="N1042">
        <f>IF(M1042="","",IFERROR(LEFT(SUBSTITUTE(M1042,"#","?"),FIND("?",SUBSTITUTE(M1042,"#","?"))-1),M1042))</f>
        <v/>
      </c>
      <c r="O1042">
        <f>IF(N1042="","",LOWER(IF(AND(LEN(N1042)&gt;1,RIGHT(N1042,1)="/"),LEFT(N1042,LEN(N1042)-1),N1042)))</f>
        <v/>
      </c>
      <c r="P1042">
        <f>IF(O1042="","",IFERROR(N(INDEX($A1042:$K1042,1,Rules!$H$20)),0))</f>
        <v/>
      </c>
      <c r="Q1042">
        <f>IF(O1042="","",IFERROR(P1042*N(INDEX($A1042:$K1042,1,Rules!$H$21)),0))</f>
        <v/>
      </c>
      <c r="R1042">
        <f>IF(O1042="","",IFERROR(N(INDEX($A1042:$K1042,1,Rules!$H$22)),0))</f>
        <v/>
      </c>
    </row>
    <row r="1043">
      <c r="M1043">
        <f>IF(A1043="","",IF(LEFT(A1043,4)="http",IFERROR(MID(A1043,FIND("/",A1043,FIND("//",A1043)+2),2000),"/"),A1043))</f>
        <v/>
      </c>
      <c r="N1043">
        <f>IF(M1043="","",IFERROR(LEFT(SUBSTITUTE(M1043,"#","?"),FIND("?",SUBSTITUTE(M1043,"#","?"))-1),M1043))</f>
        <v/>
      </c>
      <c r="O1043">
        <f>IF(N1043="","",LOWER(IF(AND(LEN(N1043)&gt;1,RIGHT(N1043,1)="/"),LEFT(N1043,LEN(N1043)-1),N1043)))</f>
        <v/>
      </c>
      <c r="P1043">
        <f>IF(O1043="","",IFERROR(N(INDEX($A1043:$K1043,1,Rules!$H$20)),0))</f>
        <v/>
      </c>
      <c r="Q1043">
        <f>IF(O1043="","",IFERROR(P1043*N(INDEX($A1043:$K1043,1,Rules!$H$21)),0))</f>
        <v/>
      </c>
      <c r="R1043">
        <f>IF(O1043="","",IFERROR(N(INDEX($A1043:$K1043,1,Rules!$H$22)),0))</f>
        <v/>
      </c>
    </row>
    <row r="1044">
      <c r="M1044">
        <f>IF(A1044="","",IF(LEFT(A1044,4)="http",IFERROR(MID(A1044,FIND("/",A1044,FIND("//",A1044)+2),2000),"/"),A1044))</f>
        <v/>
      </c>
      <c r="N1044">
        <f>IF(M1044="","",IFERROR(LEFT(SUBSTITUTE(M1044,"#","?"),FIND("?",SUBSTITUTE(M1044,"#","?"))-1),M1044))</f>
        <v/>
      </c>
      <c r="O1044">
        <f>IF(N1044="","",LOWER(IF(AND(LEN(N1044)&gt;1,RIGHT(N1044,1)="/"),LEFT(N1044,LEN(N1044)-1),N1044)))</f>
        <v/>
      </c>
      <c r="P1044">
        <f>IF(O1044="","",IFERROR(N(INDEX($A1044:$K1044,1,Rules!$H$20)),0))</f>
        <v/>
      </c>
      <c r="Q1044">
        <f>IF(O1044="","",IFERROR(P1044*N(INDEX($A1044:$K1044,1,Rules!$H$21)),0))</f>
        <v/>
      </c>
      <c r="R1044">
        <f>IF(O1044="","",IFERROR(N(INDEX($A1044:$K1044,1,Rules!$H$22)),0))</f>
        <v/>
      </c>
    </row>
    <row r="1045">
      <c r="M1045">
        <f>IF(A1045="","",IF(LEFT(A1045,4)="http",IFERROR(MID(A1045,FIND("/",A1045,FIND("//",A1045)+2),2000),"/"),A1045))</f>
        <v/>
      </c>
      <c r="N1045">
        <f>IF(M1045="","",IFERROR(LEFT(SUBSTITUTE(M1045,"#","?"),FIND("?",SUBSTITUTE(M1045,"#","?"))-1),M1045))</f>
        <v/>
      </c>
      <c r="O1045">
        <f>IF(N1045="","",LOWER(IF(AND(LEN(N1045)&gt;1,RIGHT(N1045,1)="/"),LEFT(N1045,LEN(N1045)-1),N1045)))</f>
        <v/>
      </c>
      <c r="P1045">
        <f>IF(O1045="","",IFERROR(N(INDEX($A1045:$K1045,1,Rules!$H$20)),0))</f>
        <v/>
      </c>
      <c r="Q1045">
        <f>IF(O1045="","",IFERROR(P1045*N(INDEX($A1045:$K1045,1,Rules!$H$21)),0))</f>
        <v/>
      </c>
      <c r="R1045">
        <f>IF(O1045="","",IFERROR(N(INDEX($A1045:$K1045,1,Rules!$H$22)),0))</f>
        <v/>
      </c>
    </row>
    <row r="1046">
      <c r="M1046">
        <f>IF(A1046="","",IF(LEFT(A1046,4)="http",IFERROR(MID(A1046,FIND("/",A1046,FIND("//",A1046)+2),2000),"/"),A1046))</f>
        <v/>
      </c>
      <c r="N1046">
        <f>IF(M1046="","",IFERROR(LEFT(SUBSTITUTE(M1046,"#","?"),FIND("?",SUBSTITUTE(M1046,"#","?"))-1),M1046))</f>
        <v/>
      </c>
      <c r="O1046">
        <f>IF(N1046="","",LOWER(IF(AND(LEN(N1046)&gt;1,RIGHT(N1046,1)="/"),LEFT(N1046,LEN(N1046)-1),N1046)))</f>
        <v/>
      </c>
      <c r="P1046">
        <f>IF(O1046="","",IFERROR(N(INDEX($A1046:$K1046,1,Rules!$H$20)),0))</f>
        <v/>
      </c>
      <c r="Q1046">
        <f>IF(O1046="","",IFERROR(P1046*N(INDEX($A1046:$K1046,1,Rules!$H$21)),0))</f>
        <v/>
      </c>
      <c r="R1046">
        <f>IF(O1046="","",IFERROR(N(INDEX($A1046:$K1046,1,Rules!$H$22)),0))</f>
        <v/>
      </c>
    </row>
    <row r="1047">
      <c r="M1047">
        <f>IF(A1047="","",IF(LEFT(A1047,4)="http",IFERROR(MID(A1047,FIND("/",A1047,FIND("//",A1047)+2),2000),"/"),A1047))</f>
        <v/>
      </c>
      <c r="N1047">
        <f>IF(M1047="","",IFERROR(LEFT(SUBSTITUTE(M1047,"#","?"),FIND("?",SUBSTITUTE(M1047,"#","?"))-1),M1047))</f>
        <v/>
      </c>
      <c r="O1047">
        <f>IF(N1047="","",LOWER(IF(AND(LEN(N1047)&gt;1,RIGHT(N1047,1)="/"),LEFT(N1047,LEN(N1047)-1),N1047)))</f>
        <v/>
      </c>
      <c r="P1047">
        <f>IF(O1047="","",IFERROR(N(INDEX($A1047:$K1047,1,Rules!$H$20)),0))</f>
        <v/>
      </c>
      <c r="Q1047">
        <f>IF(O1047="","",IFERROR(P1047*N(INDEX($A1047:$K1047,1,Rules!$H$21)),0))</f>
        <v/>
      </c>
      <c r="R1047">
        <f>IF(O1047="","",IFERROR(N(INDEX($A1047:$K1047,1,Rules!$H$22)),0))</f>
        <v/>
      </c>
    </row>
    <row r="1048">
      <c r="M1048">
        <f>IF(A1048="","",IF(LEFT(A1048,4)="http",IFERROR(MID(A1048,FIND("/",A1048,FIND("//",A1048)+2),2000),"/"),A1048))</f>
        <v/>
      </c>
      <c r="N1048">
        <f>IF(M1048="","",IFERROR(LEFT(SUBSTITUTE(M1048,"#","?"),FIND("?",SUBSTITUTE(M1048,"#","?"))-1),M1048))</f>
        <v/>
      </c>
      <c r="O1048">
        <f>IF(N1048="","",LOWER(IF(AND(LEN(N1048)&gt;1,RIGHT(N1048,1)="/"),LEFT(N1048,LEN(N1048)-1),N1048)))</f>
        <v/>
      </c>
      <c r="P1048">
        <f>IF(O1048="","",IFERROR(N(INDEX($A1048:$K1048,1,Rules!$H$20)),0))</f>
        <v/>
      </c>
      <c r="Q1048">
        <f>IF(O1048="","",IFERROR(P1048*N(INDEX($A1048:$K1048,1,Rules!$H$21)),0))</f>
        <v/>
      </c>
      <c r="R1048">
        <f>IF(O1048="","",IFERROR(N(INDEX($A1048:$K1048,1,Rules!$H$22)),0))</f>
        <v/>
      </c>
    </row>
    <row r="1049">
      <c r="M1049">
        <f>IF(A1049="","",IF(LEFT(A1049,4)="http",IFERROR(MID(A1049,FIND("/",A1049,FIND("//",A1049)+2),2000),"/"),A1049))</f>
        <v/>
      </c>
      <c r="N1049">
        <f>IF(M1049="","",IFERROR(LEFT(SUBSTITUTE(M1049,"#","?"),FIND("?",SUBSTITUTE(M1049,"#","?"))-1),M1049))</f>
        <v/>
      </c>
      <c r="O1049">
        <f>IF(N1049="","",LOWER(IF(AND(LEN(N1049)&gt;1,RIGHT(N1049,1)="/"),LEFT(N1049,LEN(N1049)-1),N1049)))</f>
        <v/>
      </c>
      <c r="P1049">
        <f>IF(O1049="","",IFERROR(N(INDEX($A1049:$K1049,1,Rules!$H$20)),0))</f>
        <v/>
      </c>
      <c r="Q1049">
        <f>IF(O1049="","",IFERROR(P1049*N(INDEX($A1049:$K1049,1,Rules!$H$21)),0))</f>
        <v/>
      </c>
      <c r="R1049">
        <f>IF(O1049="","",IFERROR(N(INDEX($A1049:$K1049,1,Rules!$H$22)),0))</f>
        <v/>
      </c>
    </row>
    <row r="1050">
      <c r="M1050">
        <f>IF(A1050="","",IF(LEFT(A1050,4)="http",IFERROR(MID(A1050,FIND("/",A1050,FIND("//",A1050)+2),2000),"/"),A1050))</f>
        <v/>
      </c>
      <c r="N1050">
        <f>IF(M1050="","",IFERROR(LEFT(SUBSTITUTE(M1050,"#","?"),FIND("?",SUBSTITUTE(M1050,"#","?"))-1),M1050))</f>
        <v/>
      </c>
      <c r="O1050">
        <f>IF(N1050="","",LOWER(IF(AND(LEN(N1050)&gt;1,RIGHT(N1050,1)="/"),LEFT(N1050,LEN(N1050)-1),N1050)))</f>
        <v/>
      </c>
      <c r="P1050">
        <f>IF(O1050="","",IFERROR(N(INDEX($A1050:$K1050,1,Rules!$H$20)),0))</f>
        <v/>
      </c>
      <c r="Q1050">
        <f>IF(O1050="","",IFERROR(P1050*N(INDEX($A1050:$K1050,1,Rules!$H$21)),0))</f>
        <v/>
      </c>
      <c r="R1050">
        <f>IF(O1050="","",IFERROR(N(INDEX($A1050:$K1050,1,Rules!$H$22)),0))</f>
        <v/>
      </c>
    </row>
    <row r="1051">
      <c r="M1051">
        <f>IF(A1051="","",IF(LEFT(A1051,4)="http",IFERROR(MID(A1051,FIND("/",A1051,FIND("//",A1051)+2),2000),"/"),A1051))</f>
        <v/>
      </c>
      <c r="N1051">
        <f>IF(M1051="","",IFERROR(LEFT(SUBSTITUTE(M1051,"#","?"),FIND("?",SUBSTITUTE(M1051,"#","?"))-1),M1051))</f>
        <v/>
      </c>
      <c r="O1051">
        <f>IF(N1051="","",LOWER(IF(AND(LEN(N1051)&gt;1,RIGHT(N1051,1)="/"),LEFT(N1051,LEN(N1051)-1),N1051)))</f>
        <v/>
      </c>
      <c r="P1051">
        <f>IF(O1051="","",IFERROR(N(INDEX($A1051:$K1051,1,Rules!$H$20)),0))</f>
        <v/>
      </c>
      <c r="Q1051">
        <f>IF(O1051="","",IFERROR(P1051*N(INDEX($A1051:$K1051,1,Rules!$H$21)),0))</f>
        <v/>
      </c>
      <c r="R1051">
        <f>IF(O1051="","",IFERROR(N(INDEX($A1051:$K1051,1,Rules!$H$22)),0))</f>
        <v/>
      </c>
    </row>
    <row r="1052">
      <c r="M1052">
        <f>IF(A1052="","",IF(LEFT(A1052,4)="http",IFERROR(MID(A1052,FIND("/",A1052,FIND("//",A1052)+2),2000),"/"),A1052))</f>
        <v/>
      </c>
      <c r="N1052">
        <f>IF(M1052="","",IFERROR(LEFT(SUBSTITUTE(M1052,"#","?"),FIND("?",SUBSTITUTE(M1052,"#","?"))-1),M1052))</f>
        <v/>
      </c>
      <c r="O1052">
        <f>IF(N1052="","",LOWER(IF(AND(LEN(N1052)&gt;1,RIGHT(N1052,1)="/"),LEFT(N1052,LEN(N1052)-1),N1052)))</f>
        <v/>
      </c>
      <c r="P1052">
        <f>IF(O1052="","",IFERROR(N(INDEX($A1052:$K1052,1,Rules!$H$20)),0))</f>
        <v/>
      </c>
      <c r="Q1052">
        <f>IF(O1052="","",IFERROR(P1052*N(INDEX($A1052:$K1052,1,Rules!$H$21)),0))</f>
        <v/>
      </c>
      <c r="R1052">
        <f>IF(O1052="","",IFERROR(N(INDEX($A1052:$K1052,1,Rules!$H$22)),0))</f>
        <v/>
      </c>
    </row>
    <row r="1053">
      <c r="M1053">
        <f>IF(A1053="","",IF(LEFT(A1053,4)="http",IFERROR(MID(A1053,FIND("/",A1053,FIND("//",A1053)+2),2000),"/"),A1053))</f>
        <v/>
      </c>
      <c r="N1053">
        <f>IF(M1053="","",IFERROR(LEFT(SUBSTITUTE(M1053,"#","?"),FIND("?",SUBSTITUTE(M1053,"#","?"))-1),M1053))</f>
        <v/>
      </c>
      <c r="O1053">
        <f>IF(N1053="","",LOWER(IF(AND(LEN(N1053)&gt;1,RIGHT(N1053,1)="/"),LEFT(N1053,LEN(N1053)-1),N1053)))</f>
        <v/>
      </c>
      <c r="P1053">
        <f>IF(O1053="","",IFERROR(N(INDEX($A1053:$K1053,1,Rules!$H$20)),0))</f>
        <v/>
      </c>
      <c r="Q1053">
        <f>IF(O1053="","",IFERROR(P1053*N(INDEX($A1053:$K1053,1,Rules!$H$21)),0))</f>
        <v/>
      </c>
      <c r="R1053">
        <f>IF(O1053="","",IFERROR(N(INDEX($A1053:$K1053,1,Rules!$H$22)),0))</f>
        <v/>
      </c>
    </row>
    <row r="1054">
      <c r="M1054">
        <f>IF(A1054="","",IF(LEFT(A1054,4)="http",IFERROR(MID(A1054,FIND("/",A1054,FIND("//",A1054)+2),2000),"/"),A1054))</f>
        <v/>
      </c>
      <c r="N1054">
        <f>IF(M1054="","",IFERROR(LEFT(SUBSTITUTE(M1054,"#","?"),FIND("?",SUBSTITUTE(M1054,"#","?"))-1),M1054))</f>
        <v/>
      </c>
      <c r="O1054">
        <f>IF(N1054="","",LOWER(IF(AND(LEN(N1054)&gt;1,RIGHT(N1054,1)="/"),LEFT(N1054,LEN(N1054)-1),N1054)))</f>
        <v/>
      </c>
      <c r="P1054">
        <f>IF(O1054="","",IFERROR(N(INDEX($A1054:$K1054,1,Rules!$H$20)),0))</f>
        <v/>
      </c>
      <c r="Q1054">
        <f>IF(O1054="","",IFERROR(P1054*N(INDEX($A1054:$K1054,1,Rules!$H$21)),0))</f>
        <v/>
      </c>
      <c r="R1054">
        <f>IF(O1054="","",IFERROR(N(INDEX($A1054:$K1054,1,Rules!$H$22)),0))</f>
        <v/>
      </c>
    </row>
    <row r="1055">
      <c r="M1055">
        <f>IF(A1055="","",IF(LEFT(A1055,4)="http",IFERROR(MID(A1055,FIND("/",A1055,FIND("//",A1055)+2),2000),"/"),A1055))</f>
        <v/>
      </c>
      <c r="N1055">
        <f>IF(M1055="","",IFERROR(LEFT(SUBSTITUTE(M1055,"#","?"),FIND("?",SUBSTITUTE(M1055,"#","?"))-1),M1055))</f>
        <v/>
      </c>
      <c r="O1055">
        <f>IF(N1055="","",LOWER(IF(AND(LEN(N1055)&gt;1,RIGHT(N1055,1)="/"),LEFT(N1055,LEN(N1055)-1),N1055)))</f>
        <v/>
      </c>
      <c r="P1055">
        <f>IF(O1055="","",IFERROR(N(INDEX($A1055:$K1055,1,Rules!$H$20)),0))</f>
        <v/>
      </c>
      <c r="Q1055">
        <f>IF(O1055="","",IFERROR(P1055*N(INDEX($A1055:$K1055,1,Rules!$H$21)),0))</f>
        <v/>
      </c>
      <c r="R1055">
        <f>IF(O1055="","",IFERROR(N(INDEX($A1055:$K1055,1,Rules!$H$22)),0))</f>
        <v/>
      </c>
    </row>
    <row r="1056">
      <c r="M1056">
        <f>IF(A1056="","",IF(LEFT(A1056,4)="http",IFERROR(MID(A1056,FIND("/",A1056,FIND("//",A1056)+2),2000),"/"),A1056))</f>
        <v/>
      </c>
      <c r="N1056">
        <f>IF(M1056="","",IFERROR(LEFT(SUBSTITUTE(M1056,"#","?"),FIND("?",SUBSTITUTE(M1056,"#","?"))-1),M1056))</f>
        <v/>
      </c>
      <c r="O1056">
        <f>IF(N1056="","",LOWER(IF(AND(LEN(N1056)&gt;1,RIGHT(N1056,1)="/"),LEFT(N1056,LEN(N1056)-1),N1056)))</f>
        <v/>
      </c>
      <c r="P1056">
        <f>IF(O1056="","",IFERROR(N(INDEX($A1056:$K1056,1,Rules!$H$20)),0))</f>
        <v/>
      </c>
      <c r="Q1056">
        <f>IF(O1056="","",IFERROR(P1056*N(INDEX($A1056:$K1056,1,Rules!$H$21)),0))</f>
        <v/>
      </c>
      <c r="R1056">
        <f>IF(O1056="","",IFERROR(N(INDEX($A1056:$K1056,1,Rules!$H$22)),0))</f>
        <v/>
      </c>
    </row>
    <row r="1057">
      <c r="M1057">
        <f>IF(A1057="","",IF(LEFT(A1057,4)="http",IFERROR(MID(A1057,FIND("/",A1057,FIND("//",A1057)+2),2000),"/"),A1057))</f>
        <v/>
      </c>
      <c r="N1057">
        <f>IF(M1057="","",IFERROR(LEFT(SUBSTITUTE(M1057,"#","?"),FIND("?",SUBSTITUTE(M1057,"#","?"))-1),M1057))</f>
        <v/>
      </c>
      <c r="O1057">
        <f>IF(N1057="","",LOWER(IF(AND(LEN(N1057)&gt;1,RIGHT(N1057,1)="/"),LEFT(N1057,LEN(N1057)-1),N1057)))</f>
        <v/>
      </c>
      <c r="P1057">
        <f>IF(O1057="","",IFERROR(N(INDEX($A1057:$K1057,1,Rules!$H$20)),0))</f>
        <v/>
      </c>
      <c r="Q1057">
        <f>IF(O1057="","",IFERROR(P1057*N(INDEX($A1057:$K1057,1,Rules!$H$21)),0))</f>
        <v/>
      </c>
      <c r="R1057">
        <f>IF(O1057="","",IFERROR(N(INDEX($A1057:$K1057,1,Rules!$H$22)),0))</f>
        <v/>
      </c>
    </row>
    <row r="1058">
      <c r="M1058">
        <f>IF(A1058="","",IF(LEFT(A1058,4)="http",IFERROR(MID(A1058,FIND("/",A1058,FIND("//",A1058)+2),2000),"/"),A1058))</f>
        <v/>
      </c>
      <c r="N1058">
        <f>IF(M1058="","",IFERROR(LEFT(SUBSTITUTE(M1058,"#","?"),FIND("?",SUBSTITUTE(M1058,"#","?"))-1),M1058))</f>
        <v/>
      </c>
      <c r="O1058">
        <f>IF(N1058="","",LOWER(IF(AND(LEN(N1058)&gt;1,RIGHT(N1058,1)="/"),LEFT(N1058,LEN(N1058)-1),N1058)))</f>
        <v/>
      </c>
      <c r="P1058">
        <f>IF(O1058="","",IFERROR(N(INDEX($A1058:$K1058,1,Rules!$H$20)),0))</f>
        <v/>
      </c>
      <c r="Q1058">
        <f>IF(O1058="","",IFERROR(P1058*N(INDEX($A1058:$K1058,1,Rules!$H$21)),0))</f>
        <v/>
      </c>
      <c r="R1058">
        <f>IF(O1058="","",IFERROR(N(INDEX($A1058:$K1058,1,Rules!$H$22)),0))</f>
        <v/>
      </c>
    </row>
    <row r="1059">
      <c r="M1059">
        <f>IF(A1059="","",IF(LEFT(A1059,4)="http",IFERROR(MID(A1059,FIND("/",A1059,FIND("//",A1059)+2),2000),"/"),A1059))</f>
        <v/>
      </c>
      <c r="N1059">
        <f>IF(M1059="","",IFERROR(LEFT(SUBSTITUTE(M1059,"#","?"),FIND("?",SUBSTITUTE(M1059,"#","?"))-1),M1059))</f>
        <v/>
      </c>
      <c r="O1059">
        <f>IF(N1059="","",LOWER(IF(AND(LEN(N1059)&gt;1,RIGHT(N1059,1)="/"),LEFT(N1059,LEN(N1059)-1),N1059)))</f>
        <v/>
      </c>
      <c r="P1059">
        <f>IF(O1059="","",IFERROR(N(INDEX($A1059:$K1059,1,Rules!$H$20)),0))</f>
        <v/>
      </c>
      <c r="Q1059">
        <f>IF(O1059="","",IFERROR(P1059*N(INDEX($A1059:$K1059,1,Rules!$H$21)),0))</f>
        <v/>
      </c>
      <c r="R1059">
        <f>IF(O1059="","",IFERROR(N(INDEX($A1059:$K1059,1,Rules!$H$22)),0))</f>
        <v/>
      </c>
    </row>
    <row r="1060">
      <c r="M1060">
        <f>IF(A1060="","",IF(LEFT(A1060,4)="http",IFERROR(MID(A1060,FIND("/",A1060,FIND("//",A1060)+2),2000),"/"),A1060))</f>
        <v/>
      </c>
      <c r="N1060">
        <f>IF(M1060="","",IFERROR(LEFT(SUBSTITUTE(M1060,"#","?"),FIND("?",SUBSTITUTE(M1060,"#","?"))-1),M1060))</f>
        <v/>
      </c>
      <c r="O1060">
        <f>IF(N1060="","",LOWER(IF(AND(LEN(N1060)&gt;1,RIGHT(N1060,1)="/"),LEFT(N1060,LEN(N1060)-1),N1060)))</f>
        <v/>
      </c>
      <c r="P1060">
        <f>IF(O1060="","",IFERROR(N(INDEX($A1060:$K1060,1,Rules!$H$20)),0))</f>
        <v/>
      </c>
      <c r="Q1060">
        <f>IF(O1060="","",IFERROR(P1060*N(INDEX($A1060:$K1060,1,Rules!$H$21)),0))</f>
        <v/>
      </c>
      <c r="R1060">
        <f>IF(O1060="","",IFERROR(N(INDEX($A1060:$K1060,1,Rules!$H$22)),0))</f>
        <v/>
      </c>
    </row>
    <row r="1061">
      <c r="M1061">
        <f>IF(A1061="","",IF(LEFT(A1061,4)="http",IFERROR(MID(A1061,FIND("/",A1061,FIND("//",A1061)+2),2000),"/"),A1061))</f>
        <v/>
      </c>
      <c r="N1061">
        <f>IF(M1061="","",IFERROR(LEFT(SUBSTITUTE(M1061,"#","?"),FIND("?",SUBSTITUTE(M1061,"#","?"))-1),M1061))</f>
        <v/>
      </c>
      <c r="O1061">
        <f>IF(N1061="","",LOWER(IF(AND(LEN(N1061)&gt;1,RIGHT(N1061,1)="/"),LEFT(N1061,LEN(N1061)-1),N1061)))</f>
        <v/>
      </c>
      <c r="P1061">
        <f>IF(O1061="","",IFERROR(N(INDEX($A1061:$K1061,1,Rules!$H$20)),0))</f>
        <v/>
      </c>
      <c r="Q1061">
        <f>IF(O1061="","",IFERROR(P1061*N(INDEX($A1061:$K1061,1,Rules!$H$21)),0))</f>
        <v/>
      </c>
      <c r="R1061">
        <f>IF(O1061="","",IFERROR(N(INDEX($A1061:$K1061,1,Rules!$H$22)),0))</f>
        <v/>
      </c>
    </row>
    <row r="1062">
      <c r="M1062">
        <f>IF(A1062="","",IF(LEFT(A1062,4)="http",IFERROR(MID(A1062,FIND("/",A1062,FIND("//",A1062)+2),2000),"/"),A1062))</f>
        <v/>
      </c>
      <c r="N1062">
        <f>IF(M1062="","",IFERROR(LEFT(SUBSTITUTE(M1062,"#","?"),FIND("?",SUBSTITUTE(M1062,"#","?"))-1),M1062))</f>
        <v/>
      </c>
      <c r="O1062">
        <f>IF(N1062="","",LOWER(IF(AND(LEN(N1062)&gt;1,RIGHT(N1062,1)="/"),LEFT(N1062,LEN(N1062)-1),N1062)))</f>
        <v/>
      </c>
      <c r="P1062">
        <f>IF(O1062="","",IFERROR(N(INDEX($A1062:$K1062,1,Rules!$H$20)),0))</f>
        <v/>
      </c>
      <c r="Q1062">
        <f>IF(O1062="","",IFERROR(P1062*N(INDEX($A1062:$K1062,1,Rules!$H$21)),0))</f>
        <v/>
      </c>
      <c r="R1062">
        <f>IF(O1062="","",IFERROR(N(INDEX($A1062:$K1062,1,Rules!$H$22)),0))</f>
        <v/>
      </c>
    </row>
    <row r="1063">
      <c r="M1063">
        <f>IF(A1063="","",IF(LEFT(A1063,4)="http",IFERROR(MID(A1063,FIND("/",A1063,FIND("//",A1063)+2),2000),"/"),A1063))</f>
        <v/>
      </c>
      <c r="N1063">
        <f>IF(M1063="","",IFERROR(LEFT(SUBSTITUTE(M1063,"#","?"),FIND("?",SUBSTITUTE(M1063,"#","?"))-1),M1063))</f>
        <v/>
      </c>
      <c r="O1063">
        <f>IF(N1063="","",LOWER(IF(AND(LEN(N1063)&gt;1,RIGHT(N1063,1)="/"),LEFT(N1063,LEN(N1063)-1),N1063)))</f>
        <v/>
      </c>
      <c r="P1063">
        <f>IF(O1063="","",IFERROR(N(INDEX($A1063:$K1063,1,Rules!$H$20)),0))</f>
        <v/>
      </c>
      <c r="Q1063">
        <f>IF(O1063="","",IFERROR(P1063*N(INDEX($A1063:$K1063,1,Rules!$H$21)),0))</f>
        <v/>
      </c>
      <c r="R1063">
        <f>IF(O1063="","",IFERROR(N(INDEX($A1063:$K1063,1,Rules!$H$22)),0))</f>
        <v/>
      </c>
    </row>
    <row r="1064">
      <c r="M1064">
        <f>IF(A1064="","",IF(LEFT(A1064,4)="http",IFERROR(MID(A1064,FIND("/",A1064,FIND("//",A1064)+2),2000),"/"),A1064))</f>
        <v/>
      </c>
      <c r="N1064">
        <f>IF(M1064="","",IFERROR(LEFT(SUBSTITUTE(M1064,"#","?"),FIND("?",SUBSTITUTE(M1064,"#","?"))-1),M1064))</f>
        <v/>
      </c>
      <c r="O1064">
        <f>IF(N1064="","",LOWER(IF(AND(LEN(N1064)&gt;1,RIGHT(N1064,1)="/"),LEFT(N1064,LEN(N1064)-1),N1064)))</f>
        <v/>
      </c>
      <c r="P1064">
        <f>IF(O1064="","",IFERROR(N(INDEX($A1064:$K1064,1,Rules!$H$20)),0))</f>
        <v/>
      </c>
      <c r="Q1064">
        <f>IF(O1064="","",IFERROR(P1064*N(INDEX($A1064:$K1064,1,Rules!$H$21)),0))</f>
        <v/>
      </c>
      <c r="R1064">
        <f>IF(O1064="","",IFERROR(N(INDEX($A1064:$K1064,1,Rules!$H$22)),0))</f>
        <v/>
      </c>
    </row>
    <row r="1065">
      <c r="M1065">
        <f>IF(A1065="","",IF(LEFT(A1065,4)="http",IFERROR(MID(A1065,FIND("/",A1065,FIND("//",A1065)+2),2000),"/"),A1065))</f>
        <v/>
      </c>
      <c r="N1065">
        <f>IF(M1065="","",IFERROR(LEFT(SUBSTITUTE(M1065,"#","?"),FIND("?",SUBSTITUTE(M1065,"#","?"))-1),M1065))</f>
        <v/>
      </c>
      <c r="O1065">
        <f>IF(N1065="","",LOWER(IF(AND(LEN(N1065)&gt;1,RIGHT(N1065,1)="/"),LEFT(N1065,LEN(N1065)-1),N1065)))</f>
        <v/>
      </c>
      <c r="P1065">
        <f>IF(O1065="","",IFERROR(N(INDEX($A1065:$K1065,1,Rules!$H$20)),0))</f>
        <v/>
      </c>
      <c r="Q1065">
        <f>IF(O1065="","",IFERROR(P1065*N(INDEX($A1065:$K1065,1,Rules!$H$21)),0))</f>
        <v/>
      </c>
      <c r="R1065">
        <f>IF(O1065="","",IFERROR(N(INDEX($A1065:$K1065,1,Rules!$H$22)),0))</f>
        <v/>
      </c>
    </row>
    <row r="1066">
      <c r="M1066">
        <f>IF(A1066="","",IF(LEFT(A1066,4)="http",IFERROR(MID(A1066,FIND("/",A1066,FIND("//",A1066)+2),2000),"/"),A1066))</f>
        <v/>
      </c>
      <c r="N1066">
        <f>IF(M1066="","",IFERROR(LEFT(SUBSTITUTE(M1066,"#","?"),FIND("?",SUBSTITUTE(M1066,"#","?"))-1),M1066))</f>
        <v/>
      </c>
      <c r="O1066">
        <f>IF(N1066="","",LOWER(IF(AND(LEN(N1066)&gt;1,RIGHT(N1066,1)="/"),LEFT(N1066,LEN(N1066)-1),N1066)))</f>
        <v/>
      </c>
      <c r="P1066">
        <f>IF(O1066="","",IFERROR(N(INDEX($A1066:$K1066,1,Rules!$H$20)),0))</f>
        <v/>
      </c>
      <c r="Q1066">
        <f>IF(O1066="","",IFERROR(P1066*N(INDEX($A1066:$K1066,1,Rules!$H$21)),0))</f>
        <v/>
      </c>
      <c r="R1066">
        <f>IF(O1066="","",IFERROR(N(INDEX($A1066:$K1066,1,Rules!$H$22)),0))</f>
        <v/>
      </c>
    </row>
    <row r="1067">
      <c r="M1067">
        <f>IF(A1067="","",IF(LEFT(A1067,4)="http",IFERROR(MID(A1067,FIND("/",A1067,FIND("//",A1067)+2),2000),"/"),A1067))</f>
        <v/>
      </c>
      <c r="N1067">
        <f>IF(M1067="","",IFERROR(LEFT(SUBSTITUTE(M1067,"#","?"),FIND("?",SUBSTITUTE(M1067,"#","?"))-1),M1067))</f>
        <v/>
      </c>
      <c r="O1067">
        <f>IF(N1067="","",LOWER(IF(AND(LEN(N1067)&gt;1,RIGHT(N1067,1)="/"),LEFT(N1067,LEN(N1067)-1),N1067)))</f>
        <v/>
      </c>
      <c r="P1067">
        <f>IF(O1067="","",IFERROR(N(INDEX($A1067:$K1067,1,Rules!$H$20)),0))</f>
        <v/>
      </c>
      <c r="Q1067">
        <f>IF(O1067="","",IFERROR(P1067*N(INDEX($A1067:$K1067,1,Rules!$H$21)),0))</f>
        <v/>
      </c>
      <c r="R1067">
        <f>IF(O1067="","",IFERROR(N(INDEX($A1067:$K1067,1,Rules!$H$22)),0))</f>
        <v/>
      </c>
    </row>
    <row r="1068">
      <c r="M1068">
        <f>IF(A1068="","",IF(LEFT(A1068,4)="http",IFERROR(MID(A1068,FIND("/",A1068,FIND("//",A1068)+2),2000),"/"),A1068))</f>
        <v/>
      </c>
      <c r="N1068">
        <f>IF(M1068="","",IFERROR(LEFT(SUBSTITUTE(M1068,"#","?"),FIND("?",SUBSTITUTE(M1068,"#","?"))-1),M1068))</f>
        <v/>
      </c>
      <c r="O1068">
        <f>IF(N1068="","",LOWER(IF(AND(LEN(N1068)&gt;1,RIGHT(N1068,1)="/"),LEFT(N1068,LEN(N1068)-1),N1068)))</f>
        <v/>
      </c>
      <c r="P1068">
        <f>IF(O1068="","",IFERROR(N(INDEX($A1068:$K1068,1,Rules!$H$20)),0))</f>
        <v/>
      </c>
      <c r="Q1068">
        <f>IF(O1068="","",IFERROR(P1068*N(INDEX($A1068:$K1068,1,Rules!$H$21)),0))</f>
        <v/>
      </c>
      <c r="R1068">
        <f>IF(O1068="","",IFERROR(N(INDEX($A1068:$K1068,1,Rules!$H$22)),0))</f>
        <v/>
      </c>
    </row>
    <row r="1069">
      <c r="M1069">
        <f>IF(A1069="","",IF(LEFT(A1069,4)="http",IFERROR(MID(A1069,FIND("/",A1069,FIND("//",A1069)+2),2000),"/"),A1069))</f>
        <v/>
      </c>
      <c r="N1069">
        <f>IF(M1069="","",IFERROR(LEFT(SUBSTITUTE(M1069,"#","?"),FIND("?",SUBSTITUTE(M1069,"#","?"))-1),M1069))</f>
        <v/>
      </c>
      <c r="O1069">
        <f>IF(N1069="","",LOWER(IF(AND(LEN(N1069)&gt;1,RIGHT(N1069,1)="/"),LEFT(N1069,LEN(N1069)-1),N1069)))</f>
        <v/>
      </c>
      <c r="P1069">
        <f>IF(O1069="","",IFERROR(N(INDEX($A1069:$K1069,1,Rules!$H$20)),0))</f>
        <v/>
      </c>
      <c r="Q1069">
        <f>IF(O1069="","",IFERROR(P1069*N(INDEX($A1069:$K1069,1,Rules!$H$21)),0))</f>
        <v/>
      </c>
      <c r="R1069">
        <f>IF(O1069="","",IFERROR(N(INDEX($A1069:$K1069,1,Rules!$H$22)),0))</f>
        <v/>
      </c>
    </row>
    <row r="1070">
      <c r="M1070">
        <f>IF(A1070="","",IF(LEFT(A1070,4)="http",IFERROR(MID(A1070,FIND("/",A1070,FIND("//",A1070)+2),2000),"/"),A1070))</f>
        <v/>
      </c>
      <c r="N1070">
        <f>IF(M1070="","",IFERROR(LEFT(SUBSTITUTE(M1070,"#","?"),FIND("?",SUBSTITUTE(M1070,"#","?"))-1),M1070))</f>
        <v/>
      </c>
      <c r="O1070">
        <f>IF(N1070="","",LOWER(IF(AND(LEN(N1070)&gt;1,RIGHT(N1070,1)="/"),LEFT(N1070,LEN(N1070)-1),N1070)))</f>
        <v/>
      </c>
      <c r="P1070">
        <f>IF(O1070="","",IFERROR(N(INDEX($A1070:$K1070,1,Rules!$H$20)),0))</f>
        <v/>
      </c>
      <c r="Q1070">
        <f>IF(O1070="","",IFERROR(P1070*N(INDEX($A1070:$K1070,1,Rules!$H$21)),0))</f>
        <v/>
      </c>
      <c r="R1070">
        <f>IF(O1070="","",IFERROR(N(INDEX($A1070:$K1070,1,Rules!$H$22)),0))</f>
        <v/>
      </c>
    </row>
    <row r="1071">
      <c r="M1071">
        <f>IF(A1071="","",IF(LEFT(A1071,4)="http",IFERROR(MID(A1071,FIND("/",A1071,FIND("//",A1071)+2),2000),"/"),A1071))</f>
        <v/>
      </c>
      <c r="N1071">
        <f>IF(M1071="","",IFERROR(LEFT(SUBSTITUTE(M1071,"#","?"),FIND("?",SUBSTITUTE(M1071,"#","?"))-1),M1071))</f>
        <v/>
      </c>
      <c r="O1071">
        <f>IF(N1071="","",LOWER(IF(AND(LEN(N1071)&gt;1,RIGHT(N1071,1)="/"),LEFT(N1071,LEN(N1071)-1),N1071)))</f>
        <v/>
      </c>
      <c r="P1071">
        <f>IF(O1071="","",IFERROR(N(INDEX($A1071:$K1071,1,Rules!$H$20)),0))</f>
        <v/>
      </c>
      <c r="Q1071">
        <f>IF(O1071="","",IFERROR(P1071*N(INDEX($A1071:$K1071,1,Rules!$H$21)),0))</f>
        <v/>
      </c>
      <c r="R1071">
        <f>IF(O1071="","",IFERROR(N(INDEX($A1071:$K1071,1,Rules!$H$22)),0))</f>
        <v/>
      </c>
    </row>
    <row r="1072">
      <c r="M1072">
        <f>IF(A1072="","",IF(LEFT(A1072,4)="http",IFERROR(MID(A1072,FIND("/",A1072,FIND("//",A1072)+2),2000),"/"),A1072))</f>
        <v/>
      </c>
      <c r="N1072">
        <f>IF(M1072="","",IFERROR(LEFT(SUBSTITUTE(M1072,"#","?"),FIND("?",SUBSTITUTE(M1072,"#","?"))-1),M1072))</f>
        <v/>
      </c>
      <c r="O1072">
        <f>IF(N1072="","",LOWER(IF(AND(LEN(N1072)&gt;1,RIGHT(N1072,1)="/"),LEFT(N1072,LEN(N1072)-1),N1072)))</f>
        <v/>
      </c>
      <c r="P1072">
        <f>IF(O1072="","",IFERROR(N(INDEX($A1072:$K1072,1,Rules!$H$20)),0))</f>
        <v/>
      </c>
      <c r="Q1072">
        <f>IF(O1072="","",IFERROR(P1072*N(INDEX($A1072:$K1072,1,Rules!$H$21)),0))</f>
        <v/>
      </c>
      <c r="R1072">
        <f>IF(O1072="","",IFERROR(N(INDEX($A1072:$K1072,1,Rules!$H$22)),0))</f>
        <v/>
      </c>
    </row>
    <row r="1073">
      <c r="M1073">
        <f>IF(A1073="","",IF(LEFT(A1073,4)="http",IFERROR(MID(A1073,FIND("/",A1073,FIND("//",A1073)+2),2000),"/"),A1073))</f>
        <v/>
      </c>
      <c r="N1073">
        <f>IF(M1073="","",IFERROR(LEFT(SUBSTITUTE(M1073,"#","?"),FIND("?",SUBSTITUTE(M1073,"#","?"))-1),M1073))</f>
        <v/>
      </c>
      <c r="O1073">
        <f>IF(N1073="","",LOWER(IF(AND(LEN(N1073)&gt;1,RIGHT(N1073,1)="/"),LEFT(N1073,LEN(N1073)-1),N1073)))</f>
        <v/>
      </c>
      <c r="P1073">
        <f>IF(O1073="","",IFERROR(N(INDEX($A1073:$K1073,1,Rules!$H$20)),0))</f>
        <v/>
      </c>
      <c r="Q1073">
        <f>IF(O1073="","",IFERROR(P1073*N(INDEX($A1073:$K1073,1,Rules!$H$21)),0))</f>
        <v/>
      </c>
      <c r="R1073">
        <f>IF(O1073="","",IFERROR(N(INDEX($A1073:$K1073,1,Rules!$H$22)),0))</f>
        <v/>
      </c>
    </row>
    <row r="1074">
      <c r="M1074">
        <f>IF(A1074="","",IF(LEFT(A1074,4)="http",IFERROR(MID(A1074,FIND("/",A1074,FIND("//",A1074)+2),2000),"/"),A1074))</f>
        <v/>
      </c>
      <c r="N1074">
        <f>IF(M1074="","",IFERROR(LEFT(SUBSTITUTE(M1074,"#","?"),FIND("?",SUBSTITUTE(M1074,"#","?"))-1),M1074))</f>
        <v/>
      </c>
      <c r="O1074">
        <f>IF(N1074="","",LOWER(IF(AND(LEN(N1074)&gt;1,RIGHT(N1074,1)="/"),LEFT(N1074,LEN(N1074)-1),N1074)))</f>
        <v/>
      </c>
      <c r="P1074">
        <f>IF(O1074="","",IFERROR(N(INDEX($A1074:$K1074,1,Rules!$H$20)),0))</f>
        <v/>
      </c>
      <c r="Q1074">
        <f>IF(O1074="","",IFERROR(P1074*N(INDEX($A1074:$K1074,1,Rules!$H$21)),0))</f>
        <v/>
      </c>
      <c r="R1074">
        <f>IF(O1074="","",IFERROR(N(INDEX($A1074:$K1074,1,Rules!$H$22)),0))</f>
        <v/>
      </c>
    </row>
    <row r="1075">
      <c r="M1075">
        <f>IF(A1075="","",IF(LEFT(A1075,4)="http",IFERROR(MID(A1075,FIND("/",A1075,FIND("//",A1075)+2),2000),"/"),A1075))</f>
        <v/>
      </c>
      <c r="N1075">
        <f>IF(M1075="","",IFERROR(LEFT(SUBSTITUTE(M1075,"#","?"),FIND("?",SUBSTITUTE(M1075,"#","?"))-1),M1075))</f>
        <v/>
      </c>
      <c r="O1075">
        <f>IF(N1075="","",LOWER(IF(AND(LEN(N1075)&gt;1,RIGHT(N1075,1)="/"),LEFT(N1075,LEN(N1075)-1),N1075)))</f>
        <v/>
      </c>
      <c r="P1075">
        <f>IF(O1075="","",IFERROR(N(INDEX($A1075:$K1075,1,Rules!$H$20)),0))</f>
        <v/>
      </c>
      <c r="Q1075">
        <f>IF(O1075="","",IFERROR(P1075*N(INDEX($A1075:$K1075,1,Rules!$H$21)),0))</f>
        <v/>
      </c>
      <c r="R1075">
        <f>IF(O1075="","",IFERROR(N(INDEX($A1075:$K1075,1,Rules!$H$22)),0))</f>
        <v/>
      </c>
    </row>
    <row r="1076">
      <c r="M1076">
        <f>IF(A1076="","",IF(LEFT(A1076,4)="http",IFERROR(MID(A1076,FIND("/",A1076,FIND("//",A1076)+2),2000),"/"),A1076))</f>
        <v/>
      </c>
      <c r="N1076">
        <f>IF(M1076="","",IFERROR(LEFT(SUBSTITUTE(M1076,"#","?"),FIND("?",SUBSTITUTE(M1076,"#","?"))-1),M1076))</f>
        <v/>
      </c>
      <c r="O1076">
        <f>IF(N1076="","",LOWER(IF(AND(LEN(N1076)&gt;1,RIGHT(N1076,1)="/"),LEFT(N1076,LEN(N1076)-1),N1076)))</f>
        <v/>
      </c>
      <c r="P1076">
        <f>IF(O1076="","",IFERROR(N(INDEX($A1076:$K1076,1,Rules!$H$20)),0))</f>
        <v/>
      </c>
      <c r="Q1076">
        <f>IF(O1076="","",IFERROR(P1076*N(INDEX($A1076:$K1076,1,Rules!$H$21)),0))</f>
        <v/>
      </c>
      <c r="R1076">
        <f>IF(O1076="","",IFERROR(N(INDEX($A1076:$K1076,1,Rules!$H$22)),0))</f>
        <v/>
      </c>
    </row>
    <row r="1077">
      <c r="M1077">
        <f>IF(A1077="","",IF(LEFT(A1077,4)="http",IFERROR(MID(A1077,FIND("/",A1077,FIND("//",A1077)+2),2000),"/"),A1077))</f>
        <v/>
      </c>
      <c r="N1077">
        <f>IF(M1077="","",IFERROR(LEFT(SUBSTITUTE(M1077,"#","?"),FIND("?",SUBSTITUTE(M1077,"#","?"))-1),M1077))</f>
        <v/>
      </c>
      <c r="O1077">
        <f>IF(N1077="","",LOWER(IF(AND(LEN(N1077)&gt;1,RIGHT(N1077,1)="/"),LEFT(N1077,LEN(N1077)-1),N1077)))</f>
        <v/>
      </c>
      <c r="P1077">
        <f>IF(O1077="","",IFERROR(N(INDEX($A1077:$K1077,1,Rules!$H$20)),0))</f>
        <v/>
      </c>
      <c r="Q1077">
        <f>IF(O1077="","",IFERROR(P1077*N(INDEX($A1077:$K1077,1,Rules!$H$21)),0))</f>
        <v/>
      </c>
      <c r="R1077">
        <f>IF(O1077="","",IFERROR(N(INDEX($A1077:$K1077,1,Rules!$H$22)),0))</f>
        <v/>
      </c>
    </row>
    <row r="1078">
      <c r="M1078">
        <f>IF(A1078="","",IF(LEFT(A1078,4)="http",IFERROR(MID(A1078,FIND("/",A1078,FIND("//",A1078)+2),2000),"/"),A1078))</f>
        <v/>
      </c>
      <c r="N1078">
        <f>IF(M1078="","",IFERROR(LEFT(SUBSTITUTE(M1078,"#","?"),FIND("?",SUBSTITUTE(M1078,"#","?"))-1),M1078))</f>
        <v/>
      </c>
      <c r="O1078">
        <f>IF(N1078="","",LOWER(IF(AND(LEN(N1078)&gt;1,RIGHT(N1078,1)="/"),LEFT(N1078,LEN(N1078)-1),N1078)))</f>
        <v/>
      </c>
      <c r="P1078">
        <f>IF(O1078="","",IFERROR(N(INDEX($A1078:$K1078,1,Rules!$H$20)),0))</f>
        <v/>
      </c>
      <c r="Q1078">
        <f>IF(O1078="","",IFERROR(P1078*N(INDEX($A1078:$K1078,1,Rules!$H$21)),0))</f>
        <v/>
      </c>
      <c r="R1078">
        <f>IF(O1078="","",IFERROR(N(INDEX($A1078:$K1078,1,Rules!$H$22)),0))</f>
        <v/>
      </c>
    </row>
    <row r="1079">
      <c r="M1079">
        <f>IF(A1079="","",IF(LEFT(A1079,4)="http",IFERROR(MID(A1079,FIND("/",A1079,FIND("//",A1079)+2),2000),"/"),A1079))</f>
        <v/>
      </c>
      <c r="N1079">
        <f>IF(M1079="","",IFERROR(LEFT(SUBSTITUTE(M1079,"#","?"),FIND("?",SUBSTITUTE(M1079,"#","?"))-1),M1079))</f>
        <v/>
      </c>
      <c r="O1079">
        <f>IF(N1079="","",LOWER(IF(AND(LEN(N1079)&gt;1,RIGHT(N1079,1)="/"),LEFT(N1079,LEN(N1079)-1),N1079)))</f>
        <v/>
      </c>
      <c r="P1079">
        <f>IF(O1079="","",IFERROR(N(INDEX($A1079:$K1079,1,Rules!$H$20)),0))</f>
        <v/>
      </c>
      <c r="Q1079">
        <f>IF(O1079="","",IFERROR(P1079*N(INDEX($A1079:$K1079,1,Rules!$H$21)),0))</f>
        <v/>
      </c>
      <c r="R1079">
        <f>IF(O1079="","",IFERROR(N(INDEX($A1079:$K1079,1,Rules!$H$22)),0))</f>
        <v/>
      </c>
    </row>
    <row r="1080">
      <c r="M1080">
        <f>IF(A1080="","",IF(LEFT(A1080,4)="http",IFERROR(MID(A1080,FIND("/",A1080,FIND("//",A1080)+2),2000),"/"),A1080))</f>
        <v/>
      </c>
      <c r="N1080">
        <f>IF(M1080="","",IFERROR(LEFT(SUBSTITUTE(M1080,"#","?"),FIND("?",SUBSTITUTE(M1080,"#","?"))-1),M1080))</f>
        <v/>
      </c>
      <c r="O1080">
        <f>IF(N1080="","",LOWER(IF(AND(LEN(N1080)&gt;1,RIGHT(N1080,1)="/"),LEFT(N1080,LEN(N1080)-1),N1080)))</f>
        <v/>
      </c>
      <c r="P1080">
        <f>IF(O1080="","",IFERROR(N(INDEX($A1080:$K1080,1,Rules!$H$20)),0))</f>
        <v/>
      </c>
      <c r="Q1080">
        <f>IF(O1080="","",IFERROR(P1080*N(INDEX($A1080:$K1080,1,Rules!$H$21)),0))</f>
        <v/>
      </c>
      <c r="R1080">
        <f>IF(O1080="","",IFERROR(N(INDEX($A1080:$K1080,1,Rules!$H$22)),0))</f>
        <v/>
      </c>
    </row>
    <row r="1081">
      <c r="M1081">
        <f>IF(A1081="","",IF(LEFT(A1081,4)="http",IFERROR(MID(A1081,FIND("/",A1081,FIND("//",A1081)+2),2000),"/"),A1081))</f>
        <v/>
      </c>
      <c r="N1081">
        <f>IF(M1081="","",IFERROR(LEFT(SUBSTITUTE(M1081,"#","?"),FIND("?",SUBSTITUTE(M1081,"#","?"))-1),M1081))</f>
        <v/>
      </c>
      <c r="O1081">
        <f>IF(N1081="","",LOWER(IF(AND(LEN(N1081)&gt;1,RIGHT(N1081,1)="/"),LEFT(N1081,LEN(N1081)-1),N1081)))</f>
        <v/>
      </c>
      <c r="P1081">
        <f>IF(O1081="","",IFERROR(N(INDEX($A1081:$K1081,1,Rules!$H$20)),0))</f>
        <v/>
      </c>
      <c r="Q1081">
        <f>IF(O1081="","",IFERROR(P1081*N(INDEX($A1081:$K1081,1,Rules!$H$21)),0))</f>
        <v/>
      </c>
      <c r="R1081">
        <f>IF(O1081="","",IFERROR(N(INDEX($A1081:$K1081,1,Rules!$H$22)),0))</f>
        <v/>
      </c>
    </row>
    <row r="1082">
      <c r="M1082">
        <f>IF(A1082="","",IF(LEFT(A1082,4)="http",IFERROR(MID(A1082,FIND("/",A1082,FIND("//",A1082)+2),2000),"/"),A1082))</f>
        <v/>
      </c>
      <c r="N1082">
        <f>IF(M1082="","",IFERROR(LEFT(SUBSTITUTE(M1082,"#","?"),FIND("?",SUBSTITUTE(M1082,"#","?"))-1),M1082))</f>
        <v/>
      </c>
      <c r="O1082">
        <f>IF(N1082="","",LOWER(IF(AND(LEN(N1082)&gt;1,RIGHT(N1082,1)="/"),LEFT(N1082,LEN(N1082)-1),N1082)))</f>
        <v/>
      </c>
      <c r="P1082">
        <f>IF(O1082="","",IFERROR(N(INDEX($A1082:$K1082,1,Rules!$H$20)),0))</f>
        <v/>
      </c>
      <c r="Q1082">
        <f>IF(O1082="","",IFERROR(P1082*N(INDEX($A1082:$K1082,1,Rules!$H$21)),0))</f>
        <v/>
      </c>
      <c r="R1082">
        <f>IF(O1082="","",IFERROR(N(INDEX($A1082:$K1082,1,Rules!$H$22)),0))</f>
        <v/>
      </c>
    </row>
    <row r="1083">
      <c r="M1083">
        <f>IF(A1083="","",IF(LEFT(A1083,4)="http",IFERROR(MID(A1083,FIND("/",A1083,FIND("//",A1083)+2),2000),"/"),A1083))</f>
        <v/>
      </c>
      <c r="N1083">
        <f>IF(M1083="","",IFERROR(LEFT(SUBSTITUTE(M1083,"#","?"),FIND("?",SUBSTITUTE(M1083,"#","?"))-1),M1083))</f>
        <v/>
      </c>
      <c r="O1083">
        <f>IF(N1083="","",LOWER(IF(AND(LEN(N1083)&gt;1,RIGHT(N1083,1)="/"),LEFT(N1083,LEN(N1083)-1),N1083)))</f>
        <v/>
      </c>
      <c r="P1083">
        <f>IF(O1083="","",IFERROR(N(INDEX($A1083:$K1083,1,Rules!$H$20)),0))</f>
        <v/>
      </c>
      <c r="Q1083">
        <f>IF(O1083="","",IFERROR(P1083*N(INDEX($A1083:$K1083,1,Rules!$H$21)),0))</f>
        <v/>
      </c>
      <c r="R1083">
        <f>IF(O1083="","",IFERROR(N(INDEX($A1083:$K1083,1,Rules!$H$22)),0))</f>
        <v/>
      </c>
    </row>
    <row r="1084">
      <c r="M1084">
        <f>IF(A1084="","",IF(LEFT(A1084,4)="http",IFERROR(MID(A1084,FIND("/",A1084,FIND("//",A1084)+2),2000),"/"),A1084))</f>
        <v/>
      </c>
      <c r="N1084">
        <f>IF(M1084="","",IFERROR(LEFT(SUBSTITUTE(M1084,"#","?"),FIND("?",SUBSTITUTE(M1084,"#","?"))-1),M1084))</f>
        <v/>
      </c>
      <c r="O1084">
        <f>IF(N1084="","",LOWER(IF(AND(LEN(N1084)&gt;1,RIGHT(N1084,1)="/"),LEFT(N1084,LEN(N1084)-1),N1084)))</f>
        <v/>
      </c>
      <c r="P1084">
        <f>IF(O1084="","",IFERROR(N(INDEX($A1084:$K1084,1,Rules!$H$20)),0))</f>
        <v/>
      </c>
      <c r="Q1084">
        <f>IF(O1084="","",IFERROR(P1084*N(INDEX($A1084:$K1084,1,Rules!$H$21)),0))</f>
        <v/>
      </c>
      <c r="R1084">
        <f>IF(O1084="","",IFERROR(N(INDEX($A1084:$K1084,1,Rules!$H$22)),0))</f>
        <v/>
      </c>
    </row>
    <row r="1085">
      <c r="M1085">
        <f>IF(A1085="","",IF(LEFT(A1085,4)="http",IFERROR(MID(A1085,FIND("/",A1085,FIND("//",A1085)+2),2000),"/"),A1085))</f>
        <v/>
      </c>
      <c r="N1085">
        <f>IF(M1085="","",IFERROR(LEFT(SUBSTITUTE(M1085,"#","?"),FIND("?",SUBSTITUTE(M1085,"#","?"))-1),M1085))</f>
        <v/>
      </c>
      <c r="O1085">
        <f>IF(N1085="","",LOWER(IF(AND(LEN(N1085)&gt;1,RIGHT(N1085,1)="/"),LEFT(N1085,LEN(N1085)-1),N1085)))</f>
        <v/>
      </c>
      <c r="P1085">
        <f>IF(O1085="","",IFERROR(N(INDEX($A1085:$K1085,1,Rules!$H$20)),0))</f>
        <v/>
      </c>
      <c r="Q1085">
        <f>IF(O1085="","",IFERROR(P1085*N(INDEX($A1085:$K1085,1,Rules!$H$21)),0))</f>
        <v/>
      </c>
      <c r="R1085">
        <f>IF(O1085="","",IFERROR(N(INDEX($A1085:$K1085,1,Rules!$H$22)),0))</f>
        <v/>
      </c>
    </row>
    <row r="1086">
      <c r="M1086">
        <f>IF(A1086="","",IF(LEFT(A1086,4)="http",IFERROR(MID(A1086,FIND("/",A1086,FIND("//",A1086)+2),2000),"/"),A1086))</f>
        <v/>
      </c>
      <c r="N1086">
        <f>IF(M1086="","",IFERROR(LEFT(SUBSTITUTE(M1086,"#","?"),FIND("?",SUBSTITUTE(M1086,"#","?"))-1),M1086))</f>
        <v/>
      </c>
      <c r="O1086">
        <f>IF(N1086="","",LOWER(IF(AND(LEN(N1086)&gt;1,RIGHT(N1086,1)="/"),LEFT(N1086,LEN(N1086)-1),N1086)))</f>
        <v/>
      </c>
      <c r="P1086">
        <f>IF(O1086="","",IFERROR(N(INDEX($A1086:$K1086,1,Rules!$H$20)),0))</f>
        <v/>
      </c>
      <c r="Q1086">
        <f>IF(O1086="","",IFERROR(P1086*N(INDEX($A1086:$K1086,1,Rules!$H$21)),0))</f>
        <v/>
      </c>
      <c r="R1086">
        <f>IF(O1086="","",IFERROR(N(INDEX($A1086:$K1086,1,Rules!$H$22)),0))</f>
        <v/>
      </c>
    </row>
    <row r="1087">
      <c r="M1087">
        <f>IF(A1087="","",IF(LEFT(A1087,4)="http",IFERROR(MID(A1087,FIND("/",A1087,FIND("//",A1087)+2),2000),"/"),A1087))</f>
        <v/>
      </c>
      <c r="N1087">
        <f>IF(M1087="","",IFERROR(LEFT(SUBSTITUTE(M1087,"#","?"),FIND("?",SUBSTITUTE(M1087,"#","?"))-1),M1087))</f>
        <v/>
      </c>
      <c r="O1087">
        <f>IF(N1087="","",LOWER(IF(AND(LEN(N1087)&gt;1,RIGHT(N1087,1)="/"),LEFT(N1087,LEN(N1087)-1),N1087)))</f>
        <v/>
      </c>
      <c r="P1087">
        <f>IF(O1087="","",IFERROR(N(INDEX($A1087:$K1087,1,Rules!$H$20)),0))</f>
        <v/>
      </c>
      <c r="Q1087">
        <f>IF(O1087="","",IFERROR(P1087*N(INDEX($A1087:$K1087,1,Rules!$H$21)),0))</f>
        <v/>
      </c>
      <c r="R1087">
        <f>IF(O1087="","",IFERROR(N(INDEX($A1087:$K1087,1,Rules!$H$22)),0))</f>
        <v/>
      </c>
    </row>
    <row r="1088">
      <c r="M1088">
        <f>IF(A1088="","",IF(LEFT(A1088,4)="http",IFERROR(MID(A1088,FIND("/",A1088,FIND("//",A1088)+2),2000),"/"),A1088))</f>
        <v/>
      </c>
      <c r="N1088">
        <f>IF(M1088="","",IFERROR(LEFT(SUBSTITUTE(M1088,"#","?"),FIND("?",SUBSTITUTE(M1088,"#","?"))-1),M1088))</f>
        <v/>
      </c>
      <c r="O1088">
        <f>IF(N1088="","",LOWER(IF(AND(LEN(N1088)&gt;1,RIGHT(N1088,1)="/"),LEFT(N1088,LEN(N1088)-1),N1088)))</f>
        <v/>
      </c>
      <c r="P1088">
        <f>IF(O1088="","",IFERROR(N(INDEX($A1088:$K1088,1,Rules!$H$20)),0))</f>
        <v/>
      </c>
      <c r="Q1088">
        <f>IF(O1088="","",IFERROR(P1088*N(INDEX($A1088:$K1088,1,Rules!$H$21)),0))</f>
        <v/>
      </c>
      <c r="R1088">
        <f>IF(O1088="","",IFERROR(N(INDEX($A1088:$K1088,1,Rules!$H$22)),0))</f>
        <v/>
      </c>
    </row>
    <row r="1089">
      <c r="M1089">
        <f>IF(A1089="","",IF(LEFT(A1089,4)="http",IFERROR(MID(A1089,FIND("/",A1089,FIND("//",A1089)+2),2000),"/"),A1089))</f>
        <v/>
      </c>
      <c r="N1089">
        <f>IF(M1089="","",IFERROR(LEFT(SUBSTITUTE(M1089,"#","?"),FIND("?",SUBSTITUTE(M1089,"#","?"))-1),M1089))</f>
        <v/>
      </c>
      <c r="O1089">
        <f>IF(N1089="","",LOWER(IF(AND(LEN(N1089)&gt;1,RIGHT(N1089,1)="/"),LEFT(N1089,LEN(N1089)-1),N1089)))</f>
        <v/>
      </c>
      <c r="P1089">
        <f>IF(O1089="","",IFERROR(N(INDEX($A1089:$K1089,1,Rules!$H$20)),0))</f>
        <v/>
      </c>
      <c r="Q1089">
        <f>IF(O1089="","",IFERROR(P1089*N(INDEX($A1089:$K1089,1,Rules!$H$21)),0))</f>
        <v/>
      </c>
      <c r="R1089">
        <f>IF(O1089="","",IFERROR(N(INDEX($A1089:$K1089,1,Rules!$H$22)),0))</f>
        <v/>
      </c>
    </row>
    <row r="1090">
      <c r="M1090">
        <f>IF(A1090="","",IF(LEFT(A1090,4)="http",IFERROR(MID(A1090,FIND("/",A1090,FIND("//",A1090)+2),2000),"/"),A1090))</f>
        <v/>
      </c>
      <c r="N1090">
        <f>IF(M1090="","",IFERROR(LEFT(SUBSTITUTE(M1090,"#","?"),FIND("?",SUBSTITUTE(M1090,"#","?"))-1),M1090))</f>
        <v/>
      </c>
      <c r="O1090">
        <f>IF(N1090="","",LOWER(IF(AND(LEN(N1090)&gt;1,RIGHT(N1090,1)="/"),LEFT(N1090,LEN(N1090)-1),N1090)))</f>
        <v/>
      </c>
      <c r="P1090">
        <f>IF(O1090="","",IFERROR(N(INDEX($A1090:$K1090,1,Rules!$H$20)),0))</f>
        <v/>
      </c>
      <c r="Q1090">
        <f>IF(O1090="","",IFERROR(P1090*N(INDEX($A1090:$K1090,1,Rules!$H$21)),0))</f>
        <v/>
      </c>
      <c r="R1090">
        <f>IF(O1090="","",IFERROR(N(INDEX($A1090:$K1090,1,Rules!$H$22)),0))</f>
        <v/>
      </c>
    </row>
    <row r="1091">
      <c r="M1091">
        <f>IF(A1091="","",IF(LEFT(A1091,4)="http",IFERROR(MID(A1091,FIND("/",A1091,FIND("//",A1091)+2),2000),"/"),A1091))</f>
        <v/>
      </c>
      <c r="N1091">
        <f>IF(M1091="","",IFERROR(LEFT(SUBSTITUTE(M1091,"#","?"),FIND("?",SUBSTITUTE(M1091,"#","?"))-1),M1091))</f>
        <v/>
      </c>
      <c r="O1091">
        <f>IF(N1091="","",LOWER(IF(AND(LEN(N1091)&gt;1,RIGHT(N1091,1)="/"),LEFT(N1091,LEN(N1091)-1),N1091)))</f>
        <v/>
      </c>
      <c r="P1091">
        <f>IF(O1091="","",IFERROR(N(INDEX($A1091:$K1091,1,Rules!$H$20)),0))</f>
        <v/>
      </c>
      <c r="Q1091">
        <f>IF(O1091="","",IFERROR(P1091*N(INDEX($A1091:$K1091,1,Rules!$H$21)),0))</f>
        <v/>
      </c>
      <c r="R1091">
        <f>IF(O1091="","",IFERROR(N(INDEX($A1091:$K1091,1,Rules!$H$22)),0))</f>
        <v/>
      </c>
    </row>
    <row r="1092">
      <c r="M1092">
        <f>IF(A1092="","",IF(LEFT(A1092,4)="http",IFERROR(MID(A1092,FIND("/",A1092,FIND("//",A1092)+2),2000),"/"),A1092))</f>
        <v/>
      </c>
      <c r="N1092">
        <f>IF(M1092="","",IFERROR(LEFT(SUBSTITUTE(M1092,"#","?"),FIND("?",SUBSTITUTE(M1092,"#","?"))-1),M1092))</f>
        <v/>
      </c>
      <c r="O1092">
        <f>IF(N1092="","",LOWER(IF(AND(LEN(N1092)&gt;1,RIGHT(N1092,1)="/"),LEFT(N1092,LEN(N1092)-1),N1092)))</f>
        <v/>
      </c>
      <c r="P1092">
        <f>IF(O1092="","",IFERROR(N(INDEX($A1092:$K1092,1,Rules!$H$20)),0))</f>
        <v/>
      </c>
      <c r="Q1092">
        <f>IF(O1092="","",IFERROR(P1092*N(INDEX($A1092:$K1092,1,Rules!$H$21)),0))</f>
        <v/>
      </c>
      <c r="R1092">
        <f>IF(O1092="","",IFERROR(N(INDEX($A1092:$K1092,1,Rules!$H$22)),0))</f>
        <v/>
      </c>
    </row>
    <row r="1093">
      <c r="M1093">
        <f>IF(A1093="","",IF(LEFT(A1093,4)="http",IFERROR(MID(A1093,FIND("/",A1093,FIND("//",A1093)+2),2000),"/"),A1093))</f>
        <v/>
      </c>
      <c r="N1093">
        <f>IF(M1093="","",IFERROR(LEFT(SUBSTITUTE(M1093,"#","?"),FIND("?",SUBSTITUTE(M1093,"#","?"))-1),M1093))</f>
        <v/>
      </c>
      <c r="O1093">
        <f>IF(N1093="","",LOWER(IF(AND(LEN(N1093)&gt;1,RIGHT(N1093,1)="/"),LEFT(N1093,LEN(N1093)-1),N1093)))</f>
        <v/>
      </c>
      <c r="P1093">
        <f>IF(O1093="","",IFERROR(N(INDEX($A1093:$K1093,1,Rules!$H$20)),0))</f>
        <v/>
      </c>
      <c r="Q1093">
        <f>IF(O1093="","",IFERROR(P1093*N(INDEX($A1093:$K1093,1,Rules!$H$21)),0))</f>
        <v/>
      </c>
      <c r="R1093">
        <f>IF(O1093="","",IFERROR(N(INDEX($A1093:$K1093,1,Rules!$H$22)),0))</f>
        <v/>
      </c>
    </row>
    <row r="1094">
      <c r="M1094">
        <f>IF(A1094="","",IF(LEFT(A1094,4)="http",IFERROR(MID(A1094,FIND("/",A1094,FIND("//",A1094)+2),2000),"/"),A1094))</f>
        <v/>
      </c>
      <c r="N1094">
        <f>IF(M1094="","",IFERROR(LEFT(SUBSTITUTE(M1094,"#","?"),FIND("?",SUBSTITUTE(M1094,"#","?"))-1),M1094))</f>
        <v/>
      </c>
      <c r="O1094">
        <f>IF(N1094="","",LOWER(IF(AND(LEN(N1094)&gt;1,RIGHT(N1094,1)="/"),LEFT(N1094,LEN(N1094)-1),N1094)))</f>
        <v/>
      </c>
      <c r="P1094">
        <f>IF(O1094="","",IFERROR(N(INDEX($A1094:$K1094,1,Rules!$H$20)),0))</f>
        <v/>
      </c>
      <c r="Q1094">
        <f>IF(O1094="","",IFERROR(P1094*N(INDEX($A1094:$K1094,1,Rules!$H$21)),0))</f>
        <v/>
      </c>
      <c r="R1094">
        <f>IF(O1094="","",IFERROR(N(INDEX($A1094:$K1094,1,Rules!$H$22)),0))</f>
        <v/>
      </c>
    </row>
    <row r="1095">
      <c r="M1095">
        <f>IF(A1095="","",IF(LEFT(A1095,4)="http",IFERROR(MID(A1095,FIND("/",A1095,FIND("//",A1095)+2),2000),"/"),A1095))</f>
        <v/>
      </c>
      <c r="N1095">
        <f>IF(M1095="","",IFERROR(LEFT(SUBSTITUTE(M1095,"#","?"),FIND("?",SUBSTITUTE(M1095,"#","?"))-1),M1095))</f>
        <v/>
      </c>
      <c r="O1095">
        <f>IF(N1095="","",LOWER(IF(AND(LEN(N1095)&gt;1,RIGHT(N1095,1)="/"),LEFT(N1095,LEN(N1095)-1),N1095)))</f>
        <v/>
      </c>
      <c r="P1095">
        <f>IF(O1095="","",IFERROR(N(INDEX($A1095:$K1095,1,Rules!$H$20)),0))</f>
        <v/>
      </c>
      <c r="Q1095">
        <f>IF(O1095="","",IFERROR(P1095*N(INDEX($A1095:$K1095,1,Rules!$H$21)),0))</f>
        <v/>
      </c>
      <c r="R1095">
        <f>IF(O1095="","",IFERROR(N(INDEX($A1095:$K1095,1,Rules!$H$22)),0))</f>
        <v/>
      </c>
    </row>
    <row r="1096">
      <c r="M1096">
        <f>IF(A1096="","",IF(LEFT(A1096,4)="http",IFERROR(MID(A1096,FIND("/",A1096,FIND("//",A1096)+2),2000),"/"),A1096))</f>
        <v/>
      </c>
      <c r="N1096">
        <f>IF(M1096="","",IFERROR(LEFT(SUBSTITUTE(M1096,"#","?"),FIND("?",SUBSTITUTE(M1096,"#","?"))-1),M1096))</f>
        <v/>
      </c>
      <c r="O1096">
        <f>IF(N1096="","",LOWER(IF(AND(LEN(N1096)&gt;1,RIGHT(N1096,1)="/"),LEFT(N1096,LEN(N1096)-1),N1096)))</f>
        <v/>
      </c>
      <c r="P1096">
        <f>IF(O1096="","",IFERROR(N(INDEX($A1096:$K1096,1,Rules!$H$20)),0))</f>
        <v/>
      </c>
      <c r="Q1096">
        <f>IF(O1096="","",IFERROR(P1096*N(INDEX($A1096:$K1096,1,Rules!$H$21)),0))</f>
        <v/>
      </c>
      <c r="R1096">
        <f>IF(O1096="","",IFERROR(N(INDEX($A1096:$K1096,1,Rules!$H$22)),0))</f>
        <v/>
      </c>
    </row>
    <row r="1097">
      <c r="M1097">
        <f>IF(A1097="","",IF(LEFT(A1097,4)="http",IFERROR(MID(A1097,FIND("/",A1097,FIND("//",A1097)+2),2000),"/"),A1097))</f>
        <v/>
      </c>
      <c r="N1097">
        <f>IF(M1097="","",IFERROR(LEFT(SUBSTITUTE(M1097,"#","?"),FIND("?",SUBSTITUTE(M1097,"#","?"))-1),M1097))</f>
        <v/>
      </c>
      <c r="O1097">
        <f>IF(N1097="","",LOWER(IF(AND(LEN(N1097)&gt;1,RIGHT(N1097,1)="/"),LEFT(N1097,LEN(N1097)-1),N1097)))</f>
        <v/>
      </c>
      <c r="P1097">
        <f>IF(O1097="","",IFERROR(N(INDEX($A1097:$K1097,1,Rules!$H$20)),0))</f>
        <v/>
      </c>
      <c r="Q1097">
        <f>IF(O1097="","",IFERROR(P1097*N(INDEX($A1097:$K1097,1,Rules!$H$21)),0))</f>
        <v/>
      </c>
      <c r="R1097">
        <f>IF(O1097="","",IFERROR(N(INDEX($A1097:$K1097,1,Rules!$H$22)),0))</f>
        <v/>
      </c>
    </row>
    <row r="1098">
      <c r="M1098">
        <f>IF(A1098="","",IF(LEFT(A1098,4)="http",IFERROR(MID(A1098,FIND("/",A1098,FIND("//",A1098)+2),2000),"/"),A1098))</f>
        <v/>
      </c>
      <c r="N1098">
        <f>IF(M1098="","",IFERROR(LEFT(SUBSTITUTE(M1098,"#","?"),FIND("?",SUBSTITUTE(M1098,"#","?"))-1),M1098))</f>
        <v/>
      </c>
      <c r="O1098">
        <f>IF(N1098="","",LOWER(IF(AND(LEN(N1098)&gt;1,RIGHT(N1098,1)="/"),LEFT(N1098,LEN(N1098)-1),N1098)))</f>
        <v/>
      </c>
      <c r="P1098">
        <f>IF(O1098="","",IFERROR(N(INDEX($A1098:$K1098,1,Rules!$H$20)),0))</f>
        <v/>
      </c>
      <c r="Q1098">
        <f>IF(O1098="","",IFERROR(P1098*N(INDEX($A1098:$K1098,1,Rules!$H$21)),0))</f>
        <v/>
      </c>
      <c r="R1098">
        <f>IF(O1098="","",IFERROR(N(INDEX($A1098:$K1098,1,Rules!$H$22)),0))</f>
        <v/>
      </c>
    </row>
    <row r="1099">
      <c r="M1099">
        <f>IF(A1099="","",IF(LEFT(A1099,4)="http",IFERROR(MID(A1099,FIND("/",A1099,FIND("//",A1099)+2),2000),"/"),A1099))</f>
        <v/>
      </c>
      <c r="N1099">
        <f>IF(M1099="","",IFERROR(LEFT(SUBSTITUTE(M1099,"#","?"),FIND("?",SUBSTITUTE(M1099,"#","?"))-1),M1099))</f>
        <v/>
      </c>
      <c r="O1099">
        <f>IF(N1099="","",LOWER(IF(AND(LEN(N1099)&gt;1,RIGHT(N1099,1)="/"),LEFT(N1099,LEN(N1099)-1),N1099)))</f>
        <v/>
      </c>
      <c r="P1099">
        <f>IF(O1099="","",IFERROR(N(INDEX($A1099:$K1099,1,Rules!$H$20)),0))</f>
        <v/>
      </c>
      <c r="Q1099">
        <f>IF(O1099="","",IFERROR(P1099*N(INDEX($A1099:$K1099,1,Rules!$H$21)),0))</f>
        <v/>
      </c>
      <c r="R1099">
        <f>IF(O1099="","",IFERROR(N(INDEX($A1099:$K1099,1,Rules!$H$22)),0))</f>
        <v/>
      </c>
    </row>
    <row r="1100">
      <c r="M1100">
        <f>IF(A1100="","",IF(LEFT(A1100,4)="http",IFERROR(MID(A1100,FIND("/",A1100,FIND("//",A1100)+2),2000),"/"),A1100))</f>
        <v/>
      </c>
      <c r="N1100">
        <f>IF(M1100="","",IFERROR(LEFT(SUBSTITUTE(M1100,"#","?"),FIND("?",SUBSTITUTE(M1100,"#","?"))-1),M1100))</f>
        <v/>
      </c>
      <c r="O1100">
        <f>IF(N1100="","",LOWER(IF(AND(LEN(N1100)&gt;1,RIGHT(N1100,1)="/"),LEFT(N1100,LEN(N1100)-1),N1100)))</f>
        <v/>
      </c>
      <c r="P1100">
        <f>IF(O1100="","",IFERROR(N(INDEX($A1100:$K1100,1,Rules!$H$20)),0))</f>
        <v/>
      </c>
      <c r="Q1100">
        <f>IF(O1100="","",IFERROR(P1100*N(INDEX($A1100:$K1100,1,Rules!$H$21)),0))</f>
        <v/>
      </c>
      <c r="R1100">
        <f>IF(O1100="","",IFERROR(N(INDEX($A1100:$K1100,1,Rules!$H$22)),0))</f>
        <v/>
      </c>
    </row>
    <row r="1101">
      <c r="M1101">
        <f>IF(A1101="","",IF(LEFT(A1101,4)="http",IFERROR(MID(A1101,FIND("/",A1101,FIND("//",A1101)+2),2000),"/"),A1101))</f>
        <v/>
      </c>
      <c r="N1101">
        <f>IF(M1101="","",IFERROR(LEFT(SUBSTITUTE(M1101,"#","?"),FIND("?",SUBSTITUTE(M1101,"#","?"))-1),M1101))</f>
        <v/>
      </c>
      <c r="O1101">
        <f>IF(N1101="","",LOWER(IF(AND(LEN(N1101)&gt;1,RIGHT(N1101,1)="/"),LEFT(N1101,LEN(N1101)-1),N1101)))</f>
        <v/>
      </c>
      <c r="P1101">
        <f>IF(O1101="","",IFERROR(N(INDEX($A1101:$K1101,1,Rules!$H$20)),0))</f>
        <v/>
      </c>
      <c r="Q1101">
        <f>IF(O1101="","",IFERROR(P1101*N(INDEX($A1101:$K1101,1,Rules!$H$21)),0))</f>
        <v/>
      </c>
      <c r="R1101">
        <f>IF(O1101="","",IFERROR(N(INDEX($A1101:$K1101,1,Rules!$H$22)),0))</f>
        <v/>
      </c>
    </row>
    <row r="1102">
      <c r="M1102">
        <f>IF(A1102="","",IF(LEFT(A1102,4)="http",IFERROR(MID(A1102,FIND("/",A1102,FIND("//",A1102)+2),2000),"/"),A1102))</f>
        <v/>
      </c>
      <c r="N1102">
        <f>IF(M1102="","",IFERROR(LEFT(SUBSTITUTE(M1102,"#","?"),FIND("?",SUBSTITUTE(M1102,"#","?"))-1),M1102))</f>
        <v/>
      </c>
      <c r="O1102">
        <f>IF(N1102="","",LOWER(IF(AND(LEN(N1102)&gt;1,RIGHT(N1102,1)="/"),LEFT(N1102,LEN(N1102)-1),N1102)))</f>
        <v/>
      </c>
      <c r="P1102">
        <f>IF(O1102="","",IFERROR(N(INDEX($A1102:$K1102,1,Rules!$H$20)),0))</f>
        <v/>
      </c>
      <c r="Q1102">
        <f>IF(O1102="","",IFERROR(P1102*N(INDEX($A1102:$K1102,1,Rules!$H$21)),0))</f>
        <v/>
      </c>
      <c r="R1102">
        <f>IF(O1102="","",IFERROR(N(INDEX($A1102:$K1102,1,Rules!$H$22)),0))</f>
        <v/>
      </c>
    </row>
    <row r="1103">
      <c r="M1103">
        <f>IF(A1103="","",IF(LEFT(A1103,4)="http",IFERROR(MID(A1103,FIND("/",A1103,FIND("//",A1103)+2),2000),"/"),A1103))</f>
        <v/>
      </c>
      <c r="N1103">
        <f>IF(M1103="","",IFERROR(LEFT(SUBSTITUTE(M1103,"#","?"),FIND("?",SUBSTITUTE(M1103,"#","?"))-1),M1103))</f>
        <v/>
      </c>
      <c r="O1103">
        <f>IF(N1103="","",LOWER(IF(AND(LEN(N1103)&gt;1,RIGHT(N1103,1)="/"),LEFT(N1103,LEN(N1103)-1),N1103)))</f>
        <v/>
      </c>
      <c r="P1103">
        <f>IF(O1103="","",IFERROR(N(INDEX($A1103:$K1103,1,Rules!$H$20)),0))</f>
        <v/>
      </c>
      <c r="Q1103">
        <f>IF(O1103="","",IFERROR(P1103*N(INDEX($A1103:$K1103,1,Rules!$H$21)),0))</f>
        <v/>
      </c>
      <c r="R1103">
        <f>IF(O1103="","",IFERROR(N(INDEX($A1103:$K1103,1,Rules!$H$22)),0))</f>
        <v/>
      </c>
    </row>
    <row r="1104">
      <c r="M1104">
        <f>IF(A1104="","",IF(LEFT(A1104,4)="http",IFERROR(MID(A1104,FIND("/",A1104,FIND("//",A1104)+2),2000),"/"),A1104))</f>
        <v/>
      </c>
      <c r="N1104">
        <f>IF(M1104="","",IFERROR(LEFT(SUBSTITUTE(M1104,"#","?"),FIND("?",SUBSTITUTE(M1104,"#","?"))-1),M1104))</f>
        <v/>
      </c>
      <c r="O1104">
        <f>IF(N1104="","",LOWER(IF(AND(LEN(N1104)&gt;1,RIGHT(N1104,1)="/"),LEFT(N1104,LEN(N1104)-1),N1104)))</f>
        <v/>
      </c>
      <c r="P1104">
        <f>IF(O1104="","",IFERROR(N(INDEX($A1104:$K1104,1,Rules!$H$20)),0))</f>
        <v/>
      </c>
      <c r="Q1104">
        <f>IF(O1104="","",IFERROR(P1104*N(INDEX($A1104:$K1104,1,Rules!$H$21)),0))</f>
        <v/>
      </c>
      <c r="R1104">
        <f>IF(O1104="","",IFERROR(N(INDEX($A1104:$K1104,1,Rules!$H$22)),0))</f>
        <v/>
      </c>
    </row>
    <row r="1105">
      <c r="M1105">
        <f>IF(A1105="","",IF(LEFT(A1105,4)="http",IFERROR(MID(A1105,FIND("/",A1105,FIND("//",A1105)+2),2000),"/"),A1105))</f>
        <v/>
      </c>
      <c r="N1105">
        <f>IF(M1105="","",IFERROR(LEFT(SUBSTITUTE(M1105,"#","?"),FIND("?",SUBSTITUTE(M1105,"#","?"))-1),M1105))</f>
        <v/>
      </c>
      <c r="O1105">
        <f>IF(N1105="","",LOWER(IF(AND(LEN(N1105)&gt;1,RIGHT(N1105,1)="/"),LEFT(N1105,LEN(N1105)-1),N1105)))</f>
        <v/>
      </c>
      <c r="P1105">
        <f>IF(O1105="","",IFERROR(N(INDEX($A1105:$K1105,1,Rules!$H$20)),0))</f>
        <v/>
      </c>
      <c r="Q1105">
        <f>IF(O1105="","",IFERROR(P1105*N(INDEX($A1105:$K1105,1,Rules!$H$21)),0))</f>
        <v/>
      </c>
      <c r="R1105">
        <f>IF(O1105="","",IFERROR(N(INDEX($A1105:$K1105,1,Rules!$H$22)),0))</f>
        <v/>
      </c>
    </row>
    <row r="1106">
      <c r="M1106">
        <f>IF(A1106="","",IF(LEFT(A1106,4)="http",IFERROR(MID(A1106,FIND("/",A1106,FIND("//",A1106)+2),2000),"/"),A1106))</f>
        <v/>
      </c>
      <c r="N1106">
        <f>IF(M1106="","",IFERROR(LEFT(SUBSTITUTE(M1106,"#","?"),FIND("?",SUBSTITUTE(M1106,"#","?"))-1),M1106))</f>
        <v/>
      </c>
      <c r="O1106">
        <f>IF(N1106="","",LOWER(IF(AND(LEN(N1106)&gt;1,RIGHT(N1106,1)="/"),LEFT(N1106,LEN(N1106)-1),N1106)))</f>
        <v/>
      </c>
      <c r="P1106">
        <f>IF(O1106="","",IFERROR(N(INDEX($A1106:$K1106,1,Rules!$H$20)),0))</f>
        <v/>
      </c>
      <c r="Q1106">
        <f>IF(O1106="","",IFERROR(P1106*N(INDEX($A1106:$K1106,1,Rules!$H$21)),0))</f>
        <v/>
      </c>
      <c r="R1106">
        <f>IF(O1106="","",IFERROR(N(INDEX($A1106:$K1106,1,Rules!$H$22)),0))</f>
        <v/>
      </c>
    </row>
    <row r="1107">
      <c r="M1107">
        <f>IF(A1107="","",IF(LEFT(A1107,4)="http",IFERROR(MID(A1107,FIND("/",A1107,FIND("//",A1107)+2),2000),"/"),A1107))</f>
        <v/>
      </c>
      <c r="N1107">
        <f>IF(M1107="","",IFERROR(LEFT(SUBSTITUTE(M1107,"#","?"),FIND("?",SUBSTITUTE(M1107,"#","?"))-1),M1107))</f>
        <v/>
      </c>
      <c r="O1107">
        <f>IF(N1107="","",LOWER(IF(AND(LEN(N1107)&gt;1,RIGHT(N1107,1)="/"),LEFT(N1107,LEN(N1107)-1),N1107)))</f>
        <v/>
      </c>
      <c r="P1107">
        <f>IF(O1107="","",IFERROR(N(INDEX($A1107:$K1107,1,Rules!$H$20)),0))</f>
        <v/>
      </c>
      <c r="Q1107">
        <f>IF(O1107="","",IFERROR(P1107*N(INDEX($A1107:$K1107,1,Rules!$H$21)),0))</f>
        <v/>
      </c>
      <c r="R1107">
        <f>IF(O1107="","",IFERROR(N(INDEX($A1107:$K1107,1,Rules!$H$22)),0))</f>
        <v/>
      </c>
    </row>
    <row r="1108">
      <c r="M1108">
        <f>IF(A1108="","",IF(LEFT(A1108,4)="http",IFERROR(MID(A1108,FIND("/",A1108,FIND("//",A1108)+2),2000),"/"),A1108))</f>
        <v/>
      </c>
      <c r="N1108">
        <f>IF(M1108="","",IFERROR(LEFT(SUBSTITUTE(M1108,"#","?"),FIND("?",SUBSTITUTE(M1108,"#","?"))-1),M1108))</f>
        <v/>
      </c>
      <c r="O1108">
        <f>IF(N1108="","",LOWER(IF(AND(LEN(N1108)&gt;1,RIGHT(N1108,1)="/"),LEFT(N1108,LEN(N1108)-1),N1108)))</f>
        <v/>
      </c>
      <c r="P1108">
        <f>IF(O1108="","",IFERROR(N(INDEX($A1108:$K1108,1,Rules!$H$20)),0))</f>
        <v/>
      </c>
      <c r="Q1108">
        <f>IF(O1108="","",IFERROR(P1108*N(INDEX($A1108:$K1108,1,Rules!$H$21)),0))</f>
        <v/>
      </c>
      <c r="R1108">
        <f>IF(O1108="","",IFERROR(N(INDEX($A1108:$K1108,1,Rules!$H$22)),0))</f>
        <v/>
      </c>
    </row>
    <row r="1109">
      <c r="M1109">
        <f>IF(A1109="","",IF(LEFT(A1109,4)="http",IFERROR(MID(A1109,FIND("/",A1109,FIND("//",A1109)+2),2000),"/"),A1109))</f>
        <v/>
      </c>
      <c r="N1109">
        <f>IF(M1109="","",IFERROR(LEFT(SUBSTITUTE(M1109,"#","?"),FIND("?",SUBSTITUTE(M1109,"#","?"))-1),M1109))</f>
        <v/>
      </c>
      <c r="O1109">
        <f>IF(N1109="","",LOWER(IF(AND(LEN(N1109)&gt;1,RIGHT(N1109,1)="/"),LEFT(N1109,LEN(N1109)-1),N1109)))</f>
        <v/>
      </c>
      <c r="P1109">
        <f>IF(O1109="","",IFERROR(N(INDEX($A1109:$K1109,1,Rules!$H$20)),0))</f>
        <v/>
      </c>
      <c r="Q1109">
        <f>IF(O1109="","",IFERROR(P1109*N(INDEX($A1109:$K1109,1,Rules!$H$21)),0))</f>
        <v/>
      </c>
      <c r="R1109">
        <f>IF(O1109="","",IFERROR(N(INDEX($A1109:$K1109,1,Rules!$H$22)),0))</f>
        <v/>
      </c>
    </row>
    <row r="1110">
      <c r="M1110">
        <f>IF(A1110="","",IF(LEFT(A1110,4)="http",IFERROR(MID(A1110,FIND("/",A1110,FIND("//",A1110)+2),2000),"/"),A1110))</f>
        <v/>
      </c>
      <c r="N1110">
        <f>IF(M1110="","",IFERROR(LEFT(SUBSTITUTE(M1110,"#","?"),FIND("?",SUBSTITUTE(M1110,"#","?"))-1),M1110))</f>
        <v/>
      </c>
      <c r="O1110">
        <f>IF(N1110="","",LOWER(IF(AND(LEN(N1110)&gt;1,RIGHT(N1110,1)="/"),LEFT(N1110,LEN(N1110)-1),N1110)))</f>
        <v/>
      </c>
      <c r="P1110">
        <f>IF(O1110="","",IFERROR(N(INDEX($A1110:$K1110,1,Rules!$H$20)),0))</f>
        <v/>
      </c>
      <c r="Q1110">
        <f>IF(O1110="","",IFERROR(P1110*N(INDEX($A1110:$K1110,1,Rules!$H$21)),0))</f>
        <v/>
      </c>
      <c r="R1110">
        <f>IF(O1110="","",IFERROR(N(INDEX($A1110:$K1110,1,Rules!$H$22)),0))</f>
        <v/>
      </c>
    </row>
    <row r="1111">
      <c r="M1111">
        <f>IF(A1111="","",IF(LEFT(A1111,4)="http",IFERROR(MID(A1111,FIND("/",A1111,FIND("//",A1111)+2),2000),"/"),A1111))</f>
        <v/>
      </c>
      <c r="N1111">
        <f>IF(M1111="","",IFERROR(LEFT(SUBSTITUTE(M1111,"#","?"),FIND("?",SUBSTITUTE(M1111,"#","?"))-1),M1111))</f>
        <v/>
      </c>
      <c r="O1111">
        <f>IF(N1111="","",LOWER(IF(AND(LEN(N1111)&gt;1,RIGHT(N1111,1)="/"),LEFT(N1111,LEN(N1111)-1),N1111)))</f>
        <v/>
      </c>
      <c r="P1111">
        <f>IF(O1111="","",IFERROR(N(INDEX($A1111:$K1111,1,Rules!$H$20)),0))</f>
        <v/>
      </c>
      <c r="Q1111">
        <f>IF(O1111="","",IFERROR(P1111*N(INDEX($A1111:$K1111,1,Rules!$H$21)),0))</f>
        <v/>
      </c>
      <c r="R1111">
        <f>IF(O1111="","",IFERROR(N(INDEX($A1111:$K1111,1,Rules!$H$22)),0))</f>
        <v/>
      </c>
    </row>
    <row r="1112">
      <c r="M1112">
        <f>IF(A1112="","",IF(LEFT(A1112,4)="http",IFERROR(MID(A1112,FIND("/",A1112,FIND("//",A1112)+2),2000),"/"),A1112))</f>
        <v/>
      </c>
      <c r="N1112">
        <f>IF(M1112="","",IFERROR(LEFT(SUBSTITUTE(M1112,"#","?"),FIND("?",SUBSTITUTE(M1112,"#","?"))-1),M1112))</f>
        <v/>
      </c>
      <c r="O1112">
        <f>IF(N1112="","",LOWER(IF(AND(LEN(N1112)&gt;1,RIGHT(N1112,1)="/"),LEFT(N1112,LEN(N1112)-1),N1112)))</f>
        <v/>
      </c>
      <c r="P1112">
        <f>IF(O1112="","",IFERROR(N(INDEX($A1112:$K1112,1,Rules!$H$20)),0))</f>
        <v/>
      </c>
      <c r="Q1112">
        <f>IF(O1112="","",IFERROR(P1112*N(INDEX($A1112:$K1112,1,Rules!$H$21)),0))</f>
        <v/>
      </c>
      <c r="R1112">
        <f>IF(O1112="","",IFERROR(N(INDEX($A1112:$K1112,1,Rules!$H$22)),0))</f>
        <v/>
      </c>
    </row>
    <row r="1113">
      <c r="M1113">
        <f>IF(A1113="","",IF(LEFT(A1113,4)="http",IFERROR(MID(A1113,FIND("/",A1113,FIND("//",A1113)+2),2000),"/"),A1113))</f>
        <v/>
      </c>
      <c r="N1113">
        <f>IF(M1113="","",IFERROR(LEFT(SUBSTITUTE(M1113,"#","?"),FIND("?",SUBSTITUTE(M1113,"#","?"))-1),M1113))</f>
        <v/>
      </c>
      <c r="O1113">
        <f>IF(N1113="","",LOWER(IF(AND(LEN(N1113)&gt;1,RIGHT(N1113,1)="/"),LEFT(N1113,LEN(N1113)-1),N1113)))</f>
        <v/>
      </c>
      <c r="P1113">
        <f>IF(O1113="","",IFERROR(N(INDEX($A1113:$K1113,1,Rules!$H$20)),0))</f>
        <v/>
      </c>
      <c r="Q1113">
        <f>IF(O1113="","",IFERROR(P1113*N(INDEX($A1113:$K1113,1,Rules!$H$21)),0))</f>
        <v/>
      </c>
      <c r="R1113">
        <f>IF(O1113="","",IFERROR(N(INDEX($A1113:$K1113,1,Rules!$H$22)),0))</f>
        <v/>
      </c>
    </row>
    <row r="1114">
      <c r="M1114">
        <f>IF(A1114="","",IF(LEFT(A1114,4)="http",IFERROR(MID(A1114,FIND("/",A1114,FIND("//",A1114)+2),2000),"/"),A1114))</f>
        <v/>
      </c>
      <c r="N1114">
        <f>IF(M1114="","",IFERROR(LEFT(SUBSTITUTE(M1114,"#","?"),FIND("?",SUBSTITUTE(M1114,"#","?"))-1),M1114))</f>
        <v/>
      </c>
      <c r="O1114">
        <f>IF(N1114="","",LOWER(IF(AND(LEN(N1114)&gt;1,RIGHT(N1114,1)="/"),LEFT(N1114,LEN(N1114)-1),N1114)))</f>
        <v/>
      </c>
      <c r="P1114">
        <f>IF(O1114="","",IFERROR(N(INDEX($A1114:$K1114,1,Rules!$H$20)),0))</f>
        <v/>
      </c>
      <c r="Q1114">
        <f>IF(O1114="","",IFERROR(P1114*N(INDEX($A1114:$K1114,1,Rules!$H$21)),0))</f>
        <v/>
      </c>
      <c r="R1114">
        <f>IF(O1114="","",IFERROR(N(INDEX($A1114:$K1114,1,Rules!$H$22)),0))</f>
        <v/>
      </c>
    </row>
    <row r="1115">
      <c r="M1115">
        <f>IF(A1115="","",IF(LEFT(A1115,4)="http",IFERROR(MID(A1115,FIND("/",A1115,FIND("//",A1115)+2),2000),"/"),A1115))</f>
        <v/>
      </c>
      <c r="N1115">
        <f>IF(M1115="","",IFERROR(LEFT(SUBSTITUTE(M1115,"#","?"),FIND("?",SUBSTITUTE(M1115,"#","?"))-1),M1115))</f>
        <v/>
      </c>
      <c r="O1115">
        <f>IF(N1115="","",LOWER(IF(AND(LEN(N1115)&gt;1,RIGHT(N1115,1)="/"),LEFT(N1115,LEN(N1115)-1),N1115)))</f>
        <v/>
      </c>
      <c r="P1115">
        <f>IF(O1115="","",IFERROR(N(INDEX($A1115:$K1115,1,Rules!$H$20)),0))</f>
        <v/>
      </c>
      <c r="Q1115">
        <f>IF(O1115="","",IFERROR(P1115*N(INDEX($A1115:$K1115,1,Rules!$H$21)),0))</f>
        <v/>
      </c>
      <c r="R1115">
        <f>IF(O1115="","",IFERROR(N(INDEX($A1115:$K1115,1,Rules!$H$22)),0))</f>
        <v/>
      </c>
    </row>
    <row r="1116">
      <c r="M1116">
        <f>IF(A1116="","",IF(LEFT(A1116,4)="http",IFERROR(MID(A1116,FIND("/",A1116,FIND("//",A1116)+2),2000),"/"),A1116))</f>
        <v/>
      </c>
      <c r="N1116">
        <f>IF(M1116="","",IFERROR(LEFT(SUBSTITUTE(M1116,"#","?"),FIND("?",SUBSTITUTE(M1116,"#","?"))-1),M1116))</f>
        <v/>
      </c>
      <c r="O1116">
        <f>IF(N1116="","",LOWER(IF(AND(LEN(N1116)&gt;1,RIGHT(N1116,1)="/"),LEFT(N1116,LEN(N1116)-1),N1116)))</f>
        <v/>
      </c>
      <c r="P1116">
        <f>IF(O1116="","",IFERROR(N(INDEX($A1116:$K1116,1,Rules!$H$20)),0))</f>
        <v/>
      </c>
      <c r="Q1116">
        <f>IF(O1116="","",IFERROR(P1116*N(INDEX($A1116:$K1116,1,Rules!$H$21)),0))</f>
        <v/>
      </c>
      <c r="R1116">
        <f>IF(O1116="","",IFERROR(N(INDEX($A1116:$K1116,1,Rules!$H$22)),0))</f>
        <v/>
      </c>
    </row>
    <row r="1117">
      <c r="M1117">
        <f>IF(A1117="","",IF(LEFT(A1117,4)="http",IFERROR(MID(A1117,FIND("/",A1117,FIND("//",A1117)+2),2000),"/"),A1117))</f>
        <v/>
      </c>
      <c r="N1117">
        <f>IF(M1117="","",IFERROR(LEFT(SUBSTITUTE(M1117,"#","?"),FIND("?",SUBSTITUTE(M1117,"#","?"))-1),M1117))</f>
        <v/>
      </c>
      <c r="O1117">
        <f>IF(N1117="","",LOWER(IF(AND(LEN(N1117)&gt;1,RIGHT(N1117,1)="/"),LEFT(N1117,LEN(N1117)-1),N1117)))</f>
        <v/>
      </c>
      <c r="P1117">
        <f>IF(O1117="","",IFERROR(N(INDEX($A1117:$K1117,1,Rules!$H$20)),0))</f>
        <v/>
      </c>
      <c r="Q1117">
        <f>IF(O1117="","",IFERROR(P1117*N(INDEX($A1117:$K1117,1,Rules!$H$21)),0))</f>
        <v/>
      </c>
      <c r="R1117">
        <f>IF(O1117="","",IFERROR(N(INDEX($A1117:$K1117,1,Rules!$H$22)),0))</f>
        <v/>
      </c>
    </row>
    <row r="1118">
      <c r="M1118">
        <f>IF(A1118="","",IF(LEFT(A1118,4)="http",IFERROR(MID(A1118,FIND("/",A1118,FIND("//",A1118)+2),2000),"/"),A1118))</f>
        <v/>
      </c>
      <c r="N1118">
        <f>IF(M1118="","",IFERROR(LEFT(SUBSTITUTE(M1118,"#","?"),FIND("?",SUBSTITUTE(M1118,"#","?"))-1),M1118))</f>
        <v/>
      </c>
      <c r="O1118">
        <f>IF(N1118="","",LOWER(IF(AND(LEN(N1118)&gt;1,RIGHT(N1118,1)="/"),LEFT(N1118,LEN(N1118)-1),N1118)))</f>
        <v/>
      </c>
      <c r="P1118">
        <f>IF(O1118="","",IFERROR(N(INDEX($A1118:$K1118,1,Rules!$H$20)),0))</f>
        <v/>
      </c>
      <c r="Q1118">
        <f>IF(O1118="","",IFERROR(P1118*N(INDEX($A1118:$K1118,1,Rules!$H$21)),0))</f>
        <v/>
      </c>
      <c r="R1118">
        <f>IF(O1118="","",IFERROR(N(INDEX($A1118:$K1118,1,Rules!$H$22)),0))</f>
        <v/>
      </c>
    </row>
    <row r="1119">
      <c r="M1119">
        <f>IF(A1119="","",IF(LEFT(A1119,4)="http",IFERROR(MID(A1119,FIND("/",A1119,FIND("//",A1119)+2),2000),"/"),A1119))</f>
        <v/>
      </c>
      <c r="N1119">
        <f>IF(M1119="","",IFERROR(LEFT(SUBSTITUTE(M1119,"#","?"),FIND("?",SUBSTITUTE(M1119,"#","?"))-1),M1119))</f>
        <v/>
      </c>
      <c r="O1119">
        <f>IF(N1119="","",LOWER(IF(AND(LEN(N1119)&gt;1,RIGHT(N1119,1)="/"),LEFT(N1119,LEN(N1119)-1),N1119)))</f>
        <v/>
      </c>
      <c r="P1119">
        <f>IF(O1119="","",IFERROR(N(INDEX($A1119:$K1119,1,Rules!$H$20)),0))</f>
        <v/>
      </c>
      <c r="Q1119">
        <f>IF(O1119="","",IFERROR(P1119*N(INDEX($A1119:$K1119,1,Rules!$H$21)),0))</f>
        <v/>
      </c>
      <c r="R1119">
        <f>IF(O1119="","",IFERROR(N(INDEX($A1119:$K1119,1,Rules!$H$22)),0))</f>
        <v/>
      </c>
    </row>
    <row r="1120">
      <c r="M1120">
        <f>IF(A1120="","",IF(LEFT(A1120,4)="http",IFERROR(MID(A1120,FIND("/",A1120,FIND("//",A1120)+2),2000),"/"),A1120))</f>
        <v/>
      </c>
      <c r="N1120">
        <f>IF(M1120="","",IFERROR(LEFT(SUBSTITUTE(M1120,"#","?"),FIND("?",SUBSTITUTE(M1120,"#","?"))-1),M1120))</f>
        <v/>
      </c>
      <c r="O1120">
        <f>IF(N1120="","",LOWER(IF(AND(LEN(N1120)&gt;1,RIGHT(N1120,1)="/"),LEFT(N1120,LEN(N1120)-1),N1120)))</f>
        <v/>
      </c>
      <c r="P1120">
        <f>IF(O1120="","",IFERROR(N(INDEX($A1120:$K1120,1,Rules!$H$20)),0))</f>
        <v/>
      </c>
      <c r="Q1120">
        <f>IF(O1120="","",IFERROR(P1120*N(INDEX($A1120:$K1120,1,Rules!$H$21)),0))</f>
        <v/>
      </c>
      <c r="R1120">
        <f>IF(O1120="","",IFERROR(N(INDEX($A1120:$K1120,1,Rules!$H$22)),0))</f>
        <v/>
      </c>
    </row>
    <row r="1121">
      <c r="M1121">
        <f>IF(A1121="","",IF(LEFT(A1121,4)="http",IFERROR(MID(A1121,FIND("/",A1121,FIND("//",A1121)+2),2000),"/"),A1121))</f>
        <v/>
      </c>
      <c r="N1121">
        <f>IF(M1121="","",IFERROR(LEFT(SUBSTITUTE(M1121,"#","?"),FIND("?",SUBSTITUTE(M1121,"#","?"))-1),M1121))</f>
        <v/>
      </c>
      <c r="O1121">
        <f>IF(N1121="","",LOWER(IF(AND(LEN(N1121)&gt;1,RIGHT(N1121,1)="/"),LEFT(N1121,LEN(N1121)-1),N1121)))</f>
        <v/>
      </c>
      <c r="P1121">
        <f>IF(O1121="","",IFERROR(N(INDEX($A1121:$K1121,1,Rules!$H$20)),0))</f>
        <v/>
      </c>
      <c r="Q1121">
        <f>IF(O1121="","",IFERROR(P1121*N(INDEX($A1121:$K1121,1,Rules!$H$21)),0))</f>
        <v/>
      </c>
      <c r="R1121">
        <f>IF(O1121="","",IFERROR(N(INDEX($A1121:$K1121,1,Rules!$H$22)),0))</f>
        <v/>
      </c>
    </row>
    <row r="1122">
      <c r="M1122">
        <f>IF(A1122="","",IF(LEFT(A1122,4)="http",IFERROR(MID(A1122,FIND("/",A1122,FIND("//",A1122)+2),2000),"/"),A1122))</f>
        <v/>
      </c>
      <c r="N1122">
        <f>IF(M1122="","",IFERROR(LEFT(SUBSTITUTE(M1122,"#","?"),FIND("?",SUBSTITUTE(M1122,"#","?"))-1),M1122))</f>
        <v/>
      </c>
      <c r="O1122">
        <f>IF(N1122="","",LOWER(IF(AND(LEN(N1122)&gt;1,RIGHT(N1122,1)="/"),LEFT(N1122,LEN(N1122)-1),N1122)))</f>
        <v/>
      </c>
      <c r="P1122">
        <f>IF(O1122="","",IFERROR(N(INDEX($A1122:$K1122,1,Rules!$H$20)),0))</f>
        <v/>
      </c>
      <c r="Q1122">
        <f>IF(O1122="","",IFERROR(P1122*N(INDEX($A1122:$K1122,1,Rules!$H$21)),0))</f>
        <v/>
      </c>
      <c r="R1122">
        <f>IF(O1122="","",IFERROR(N(INDEX($A1122:$K1122,1,Rules!$H$22)),0))</f>
        <v/>
      </c>
    </row>
    <row r="1123">
      <c r="M1123">
        <f>IF(A1123="","",IF(LEFT(A1123,4)="http",IFERROR(MID(A1123,FIND("/",A1123,FIND("//",A1123)+2),2000),"/"),A1123))</f>
        <v/>
      </c>
      <c r="N1123">
        <f>IF(M1123="","",IFERROR(LEFT(SUBSTITUTE(M1123,"#","?"),FIND("?",SUBSTITUTE(M1123,"#","?"))-1),M1123))</f>
        <v/>
      </c>
      <c r="O1123">
        <f>IF(N1123="","",LOWER(IF(AND(LEN(N1123)&gt;1,RIGHT(N1123,1)="/"),LEFT(N1123,LEN(N1123)-1),N1123)))</f>
        <v/>
      </c>
      <c r="P1123">
        <f>IF(O1123="","",IFERROR(N(INDEX($A1123:$K1123,1,Rules!$H$20)),0))</f>
        <v/>
      </c>
      <c r="Q1123">
        <f>IF(O1123="","",IFERROR(P1123*N(INDEX($A1123:$K1123,1,Rules!$H$21)),0))</f>
        <v/>
      </c>
      <c r="R1123">
        <f>IF(O1123="","",IFERROR(N(INDEX($A1123:$K1123,1,Rules!$H$22)),0))</f>
        <v/>
      </c>
    </row>
    <row r="1124">
      <c r="M1124">
        <f>IF(A1124="","",IF(LEFT(A1124,4)="http",IFERROR(MID(A1124,FIND("/",A1124,FIND("//",A1124)+2),2000),"/"),A1124))</f>
        <v/>
      </c>
      <c r="N1124">
        <f>IF(M1124="","",IFERROR(LEFT(SUBSTITUTE(M1124,"#","?"),FIND("?",SUBSTITUTE(M1124,"#","?"))-1),M1124))</f>
        <v/>
      </c>
      <c r="O1124">
        <f>IF(N1124="","",LOWER(IF(AND(LEN(N1124)&gt;1,RIGHT(N1124,1)="/"),LEFT(N1124,LEN(N1124)-1),N1124)))</f>
        <v/>
      </c>
      <c r="P1124">
        <f>IF(O1124="","",IFERROR(N(INDEX($A1124:$K1124,1,Rules!$H$20)),0))</f>
        <v/>
      </c>
      <c r="Q1124">
        <f>IF(O1124="","",IFERROR(P1124*N(INDEX($A1124:$K1124,1,Rules!$H$21)),0))</f>
        <v/>
      </c>
      <c r="R1124">
        <f>IF(O1124="","",IFERROR(N(INDEX($A1124:$K1124,1,Rules!$H$22)),0))</f>
        <v/>
      </c>
    </row>
    <row r="1125">
      <c r="M1125">
        <f>IF(A1125="","",IF(LEFT(A1125,4)="http",IFERROR(MID(A1125,FIND("/",A1125,FIND("//",A1125)+2),2000),"/"),A1125))</f>
        <v/>
      </c>
      <c r="N1125">
        <f>IF(M1125="","",IFERROR(LEFT(SUBSTITUTE(M1125,"#","?"),FIND("?",SUBSTITUTE(M1125,"#","?"))-1),M1125))</f>
        <v/>
      </c>
      <c r="O1125">
        <f>IF(N1125="","",LOWER(IF(AND(LEN(N1125)&gt;1,RIGHT(N1125,1)="/"),LEFT(N1125,LEN(N1125)-1),N1125)))</f>
        <v/>
      </c>
      <c r="P1125">
        <f>IF(O1125="","",IFERROR(N(INDEX($A1125:$K1125,1,Rules!$H$20)),0))</f>
        <v/>
      </c>
      <c r="Q1125">
        <f>IF(O1125="","",IFERROR(P1125*N(INDEX($A1125:$K1125,1,Rules!$H$21)),0))</f>
        <v/>
      </c>
      <c r="R1125">
        <f>IF(O1125="","",IFERROR(N(INDEX($A1125:$K1125,1,Rules!$H$22)),0))</f>
        <v/>
      </c>
    </row>
    <row r="1126">
      <c r="M1126">
        <f>IF(A1126="","",IF(LEFT(A1126,4)="http",IFERROR(MID(A1126,FIND("/",A1126,FIND("//",A1126)+2),2000),"/"),A1126))</f>
        <v/>
      </c>
      <c r="N1126">
        <f>IF(M1126="","",IFERROR(LEFT(SUBSTITUTE(M1126,"#","?"),FIND("?",SUBSTITUTE(M1126,"#","?"))-1),M1126))</f>
        <v/>
      </c>
      <c r="O1126">
        <f>IF(N1126="","",LOWER(IF(AND(LEN(N1126)&gt;1,RIGHT(N1126,1)="/"),LEFT(N1126,LEN(N1126)-1),N1126)))</f>
        <v/>
      </c>
      <c r="P1126">
        <f>IF(O1126="","",IFERROR(N(INDEX($A1126:$K1126,1,Rules!$H$20)),0))</f>
        <v/>
      </c>
      <c r="Q1126">
        <f>IF(O1126="","",IFERROR(P1126*N(INDEX($A1126:$K1126,1,Rules!$H$21)),0))</f>
        <v/>
      </c>
      <c r="R1126">
        <f>IF(O1126="","",IFERROR(N(INDEX($A1126:$K1126,1,Rules!$H$22)),0))</f>
        <v/>
      </c>
    </row>
    <row r="1127">
      <c r="M1127">
        <f>IF(A1127="","",IF(LEFT(A1127,4)="http",IFERROR(MID(A1127,FIND("/",A1127,FIND("//",A1127)+2),2000),"/"),A1127))</f>
        <v/>
      </c>
      <c r="N1127">
        <f>IF(M1127="","",IFERROR(LEFT(SUBSTITUTE(M1127,"#","?"),FIND("?",SUBSTITUTE(M1127,"#","?"))-1),M1127))</f>
        <v/>
      </c>
      <c r="O1127">
        <f>IF(N1127="","",LOWER(IF(AND(LEN(N1127)&gt;1,RIGHT(N1127,1)="/"),LEFT(N1127,LEN(N1127)-1),N1127)))</f>
        <v/>
      </c>
      <c r="P1127">
        <f>IF(O1127="","",IFERROR(N(INDEX($A1127:$K1127,1,Rules!$H$20)),0))</f>
        <v/>
      </c>
      <c r="Q1127">
        <f>IF(O1127="","",IFERROR(P1127*N(INDEX($A1127:$K1127,1,Rules!$H$21)),0))</f>
        <v/>
      </c>
      <c r="R1127">
        <f>IF(O1127="","",IFERROR(N(INDEX($A1127:$K1127,1,Rules!$H$22)),0))</f>
        <v/>
      </c>
    </row>
    <row r="1128">
      <c r="M1128">
        <f>IF(A1128="","",IF(LEFT(A1128,4)="http",IFERROR(MID(A1128,FIND("/",A1128,FIND("//",A1128)+2),2000),"/"),A1128))</f>
        <v/>
      </c>
      <c r="N1128">
        <f>IF(M1128="","",IFERROR(LEFT(SUBSTITUTE(M1128,"#","?"),FIND("?",SUBSTITUTE(M1128,"#","?"))-1),M1128))</f>
        <v/>
      </c>
      <c r="O1128">
        <f>IF(N1128="","",LOWER(IF(AND(LEN(N1128)&gt;1,RIGHT(N1128,1)="/"),LEFT(N1128,LEN(N1128)-1),N1128)))</f>
        <v/>
      </c>
      <c r="P1128">
        <f>IF(O1128="","",IFERROR(N(INDEX($A1128:$K1128,1,Rules!$H$20)),0))</f>
        <v/>
      </c>
      <c r="Q1128">
        <f>IF(O1128="","",IFERROR(P1128*N(INDEX($A1128:$K1128,1,Rules!$H$21)),0))</f>
        <v/>
      </c>
      <c r="R1128">
        <f>IF(O1128="","",IFERROR(N(INDEX($A1128:$K1128,1,Rules!$H$22)),0))</f>
        <v/>
      </c>
    </row>
    <row r="1129">
      <c r="M1129">
        <f>IF(A1129="","",IF(LEFT(A1129,4)="http",IFERROR(MID(A1129,FIND("/",A1129,FIND("//",A1129)+2),2000),"/"),A1129))</f>
        <v/>
      </c>
      <c r="N1129">
        <f>IF(M1129="","",IFERROR(LEFT(SUBSTITUTE(M1129,"#","?"),FIND("?",SUBSTITUTE(M1129,"#","?"))-1),M1129))</f>
        <v/>
      </c>
      <c r="O1129">
        <f>IF(N1129="","",LOWER(IF(AND(LEN(N1129)&gt;1,RIGHT(N1129,1)="/"),LEFT(N1129,LEN(N1129)-1),N1129)))</f>
        <v/>
      </c>
      <c r="P1129">
        <f>IF(O1129="","",IFERROR(N(INDEX($A1129:$K1129,1,Rules!$H$20)),0))</f>
        <v/>
      </c>
      <c r="Q1129">
        <f>IF(O1129="","",IFERROR(P1129*N(INDEX($A1129:$K1129,1,Rules!$H$21)),0))</f>
        <v/>
      </c>
      <c r="R1129">
        <f>IF(O1129="","",IFERROR(N(INDEX($A1129:$K1129,1,Rules!$H$22)),0))</f>
        <v/>
      </c>
    </row>
    <row r="1130">
      <c r="M1130">
        <f>IF(A1130="","",IF(LEFT(A1130,4)="http",IFERROR(MID(A1130,FIND("/",A1130,FIND("//",A1130)+2),2000),"/"),A1130))</f>
        <v/>
      </c>
      <c r="N1130">
        <f>IF(M1130="","",IFERROR(LEFT(SUBSTITUTE(M1130,"#","?"),FIND("?",SUBSTITUTE(M1130,"#","?"))-1),M1130))</f>
        <v/>
      </c>
      <c r="O1130">
        <f>IF(N1130="","",LOWER(IF(AND(LEN(N1130)&gt;1,RIGHT(N1130,1)="/"),LEFT(N1130,LEN(N1130)-1),N1130)))</f>
        <v/>
      </c>
      <c r="P1130">
        <f>IF(O1130="","",IFERROR(N(INDEX($A1130:$K1130,1,Rules!$H$20)),0))</f>
        <v/>
      </c>
      <c r="Q1130">
        <f>IF(O1130="","",IFERROR(P1130*N(INDEX($A1130:$K1130,1,Rules!$H$21)),0))</f>
        <v/>
      </c>
      <c r="R1130">
        <f>IF(O1130="","",IFERROR(N(INDEX($A1130:$K1130,1,Rules!$H$22)),0))</f>
        <v/>
      </c>
    </row>
    <row r="1131">
      <c r="M1131">
        <f>IF(A1131="","",IF(LEFT(A1131,4)="http",IFERROR(MID(A1131,FIND("/",A1131,FIND("//",A1131)+2),2000),"/"),A1131))</f>
        <v/>
      </c>
      <c r="N1131">
        <f>IF(M1131="","",IFERROR(LEFT(SUBSTITUTE(M1131,"#","?"),FIND("?",SUBSTITUTE(M1131,"#","?"))-1),M1131))</f>
        <v/>
      </c>
      <c r="O1131">
        <f>IF(N1131="","",LOWER(IF(AND(LEN(N1131)&gt;1,RIGHT(N1131,1)="/"),LEFT(N1131,LEN(N1131)-1),N1131)))</f>
        <v/>
      </c>
      <c r="P1131">
        <f>IF(O1131="","",IFERROR(N(INDEX($A1131:$K1131,1,Rules!$H$20)),0))</f>
        <v/>
      </c>
      <c r="Q1131">
        <f>IF(O1131="","",IFERROR(P1131*N(INDEX($A1131:$K1131,1,Rules!$H$21)),0))</f>
        <v/>
      </c>
      <c r="R1131">
        <f>IF(O1131="","",IFERROR(N(INDEX($A1131:$K1131,1,Rules!$H$22)),0))</f>
        <v/>
      </c>
    </row>
    <row r="1132">
      <c r="M1132">
        <f>IF(A1132="","",IF(LEFT(A1132,4)="http",IFERROR(MID(A1132,FIND("/",A1132,FIND("//",A1132)+2),2000),"/"),A1132))</f>
        <v/>
      </c>
      <c r="N1132">
        <f>IF(M1132="","",IFERROR(LEFT(SUBSTITUTE(M1132,"#","?"),FIND("?",SUBSTITUTE(M1132,"#","?"))-1),M1132))</f>
        <v/>
      </c>
      <c r="O1132">
        <f>IF(N1132="","",LOWER(IF(AND(LEN(N1132)&gt;1,RIGHT(N1132,1)="/"),LEFT(N1132,LEN(N1132)-1),N1132)))</f>
        <v/>
      </c>
      <c r="P1132">
        <f>IF(O1132="","",IFERROR(N(INDEX($A1132:$K1132,1,Rules!$H$20)),0))</f>
        <v/>
      </c>
      <c r="Q1132">
        <f>IF(O1132="","",IFERROR(P1132*N(INDEX($A1132:$K1132,1,Rules!$H$21)),0))</f>
        <v/>
      </c>
      <c r="R1132">
        <f>IF(O1132="","",IFERROR(N(INDEX($A1132:$K1132,1,Rules!$H$22)),0))</f>
        <v/>
      </c>
    </row>
    <row r="1133">
      <c r="M1133">
        <f>IF(A1133="","",IF(LEFT(A1133,4)="http",IFERROR(MID(A1133,FIND("/",A1133,FIND("//",A1133)+2),2000),"/"),A1133))</f>
        <v/>
      </c>
      <c r="N1133">
        <f>IF(M1133="","",IFERROR(LEFT(SUBSTITUTE(M1133,"#","?"),FIND("?",SUBSTITUTE(M1133,"#","?"))-1),M1133))</f>
        <v/>
      </c>
      <c r="O1133">
        <f>IF(N1133="","",LOWER(IF(AND(LEN(N1133)&gt;1,RIGHT(N1133,1)="/"),LEFT(N1133,LEN(N1133)-1),N1133)))</f>
        <v/>
      </c>
      <c r="P1133">
        <f>IF(O1133="","",IFERROR(N(INDEX($A1133:$K1133,1,Rules!$H$20)),0))</f>
        <v/>
      </c>
      <c r="Q1133">
        <f>IF(O1133="","",IFERROR(P1133*N(INDEX($A1133:$K1133,1,Rules!$H$21)),0))</f>
        <v/>
      </c>
      <c r="R1133">
        <f>IF(O1133="","",IFERROR(N(INDEX($A1133:$K1133,1,Rules!$H$22)),0))</f>
        <v/>
      </c>
    </row>
    <row r="1134">
      <c r="M1134">
        <f>IF(A1134="","",IF(LEFT(A1134,4)="http",IFERROR(MID(A1134,FIND("/",A1134,FIND("//",A1134)+2),2000),"/"),A1134))</f>
        <v/>
      </c>
      <c r="N1134">
        <f>IF(M1134="","",IFERROR(LEFT(SUBSTITUTE(M1134,"#","?"),FIND("?",SUBSTITUTE(M1134,"#","?"))-1),M1134))</f>
        <v/>
      </c>
      <c r="O1134">
        <f>IF(N1134="","",LOWER(IF(AND(LEN(N1134)&gt;1,RIGHT(N1134,1)="/"),LEFT(N1134,LEN(N1134)-1),N1134)))</f>
        <v/>
      </c>
      <c r="P1134">
        <f>IF(O1134="","",IFERROR(N(INDEX($A1134:$K1134,1,Rules!$H$20)),0))</f>
        <v/>
      </c>
      <c r="Q1134">
        <f>IF(O1134="","",IFERROR(P1134*N(INDEX($A1134:$K1134,1,Rules!$H$21)),0))</f>
        <v/>
      </c>
      <c r="R1134">
        <f>IF(O1134="","",IFERROR(N(INDEX($A1134:$K1134,1,Rules!$H$22)),0))</f>
        <v/>
      </c>
    </row>
    <row r="1135">
      <c r="M1135">
        <f>IF(A1135="","",IF(LEFT(A1135,4)="http",IFERROR(MID(A1135,FIND("/",A1135,FIND("//",A1135)+2),2000),"/"),A1135))</f>
        <v/>
      </c>
      <c r="N1135">
        <f>IF(M1135="","",IFERROR(LEFT(SUBSTITUTE(M1135,"#","?"),FIND("?",SUBSTITUTE(M1135,"#","?"))-1),M1135))</f>
        <v/>
      </c>
      <c r="O1135">
        <f>IF(N1135="","",LOWER(IF(AND(LEN(N1135)&gt;1,RIGHT(N1135,1)="/"),LEFT(N1135,LEN(N1135)-1),N1135)))</f>
        <v/>
      </c>
      <c r="P1135">
        <f>IF(O1135="","",IFERROR(N(INDEX($A1135:$K1135,1,Rules!$H$20)),0))</f>
        <v/>
      </c>
      <c r="Q1135">
        <f>IF(O1135="","",IFERROR(P1135*N(INDEX($A1135:$K1135,1,Rules!$H$21)),0))</f>
        <v/>
      </c>
      <c r="R1135">
        <f>IF(O1135="","",IFERROR(N(INDEX($A1135:$K1135,1,Rules!$H$22)),0))</f>
        <v/>
      </c>
    </row>
    <row r="1136">
      <c r="M1136">
        <f>IF(A1136="","",IF(LEFT(A1136,4)="http",IFERROR(MID(A1136,FIND("/",A1136,FIND("//",A1136)+2),2000),"/"),A1136))</f>
        <v/>
      </c>
      <c r="N1136">
        <f>IF(M1136="","",IFERROR(LEFT(SUBSTITUTE(M1136,"#","?"),FIND("?",SUBSTITUTE(M1136,"#","?"))-1),M1136))</f>
        <v/>
      </c>
      <c r="O1136">
        <f>IF(N1136="","",LOWER(IF(AND(LEN(N1136)&gt;1,RIGHT(N1136,1)="/"),LEFT(N1136,LEN(N1136)-1),N1136)))</f>
        <v/>
      </c>
      <c r="P1136">
        <f>IF(O1136="","",IFERROR(N(INDEX($A1136:$K1136,1,Rules!$H$20)),0))</f>
        <v/>
      </c>
      <c r="Q1136">
        <f>IF(O1136="","",IFERROR(P1136*N(INDEX($A1136:$K1136,1,Rules!$H$21)),0))</f>
        <v/>
      </c>
      <c r="R1136">
        <f>IF(O1136="","",IFERROR(N(INDEX($A1136:$K1136,1,Rules!$H$22)),0))</f>
        <v/>
      </c>
    </row>
    <row r="1137">
      <c r="M1137">
        <f>IF(A1137="","",IF(LEFT(A1137,4)="http",IFERROR(MID(A1137,FIND("/",A1137,FIND("//",A1137)+2),2000),"/"),A1137))</f>
        <v/>
      </c>
      <c r="N1137">
        <f>IF(M1137="","",IFERROR(LEFT(SUBSTITUTE(M1137,"#","?"),FIND("?",SUBSTITUTE(M1137,"#","?"))-1),M1137))</f>
        <v/>
      </c>
      <c r="O1137">
        <f>IF(N1137="","",LOWER(IF(AND(LEN(N1137)&gt;1,RIGHT(N1137,1)="/"),LEFT(N1137,LEN(N1137)-1),N1137)))</f>
        <v/>
      </c>
      <c r="P1137">
        <f>IF(O1137="","",IFERROR(N(INDEX($A1137:$K1137,1,Rules!$H$20)),0))</f>
        <v/>
      </c>
      <c r="Q1137">
        <f>IF(O1137="","",IFERROR(P1137*N(INDEX($A1137:$K1137,1,Rules!$H$21)),0))</f>
        <v/>
      </c>
      <c r="R1137">
        <f>IF(O1137="","",IFERROR(N(INDEX($A1137:$K1137,1,Rules!$H$22)),0))</f>
        <v/>
      </c>
    </row>
    <row r="1138">
      <c r="M1138">
        <f>IF(A1138="","",IF(LEFT(A1138,4)="http",IFERROR(MID(A1138,FIND("/",A1138,FIND("//",A1138)+2),2000),"/"),A1138))</f>
        <v/>
      </c>
      <c r="N1138">
        <f>IF(M1138="","",IFERROR(LEFT(SUBSTITUTE(M1138,"#","?"),FIND("?",SUBSTITUTE(M1138,"#","?"))-1),M1138))</f>
        <v/>
      </c>
      <c r="O1138">
        <f>IF(N1138="","",LOWER(IF(AND(LEN(N1138)&gt;1,RIGHT(N1138,1)="/"),LEFT(N1138,LEN(N1138)-1),N1138)))</f>
        <v/>
      </c>
      <c r="P1138">
        <f>IF(O1138="","",IFERROR(N(INDEX($A1138:$K1138,1,Rules!$H$20)),0))</f>
        <v/>
      </c>
      <c r="Q1138">
        <f>IF(O1138="","",IFERROR(P1138*N(INDEX($A1138:$K1138,1,Rules!$H$21)),0))</f>
        <v/>
      </c>
      <c r="R1138">
        <f>IF(O1138="","",IFERROR(N(INDEX($A1138:$K1138,1,Rules!$H$22)),0))</f>
        <v/>
      </c>
    </row>
    <row r="1139">
      <c r="M1139">
        <f>IF(A1139="","",IF(LEFT(A1139,4)="http",IFERROR(MID(A1139,FIND("/",A1139,FIND("//",A1139)+2),2000),"/"),A1139))</f>
        <v/>
      </c>
      <c r="N1139">
        <f>IF(M1139="","",IFERROR(LEFT(SUBSTITUTE(M1139,"#","?"),FIND("?",SUBSTITUTE(M1139,"#","?"))-1),M1139))</f>
        <v/>
      </c>
      <c r="O1139">
        <f>IF(N1139="","",LOWER(IF(AND(LEN(N1139)&gt;1,RIGHT(N1139,1)="/"),LEFT(N1139,LEN(N1139)-1),N1139)))</f>
        <v/>
      </c>
      <c r="P1139">
        <f>IF(O1139="","",IFERROR(N(INDEX($A1139:$K1139,1,Rules!$H$20)),0))</f>
        <v/>
      </c>
      <c r="Q1139">
        <f>IF(O1139="","",IFERROR(P1139*N(INDEX($A1139:$K1139,1,Rules!$H$21)),0))</f>
        <v/>
      </c>
      <c r="R1139">
        <f>IF(O1139="","",IFERROR(N(INDEX($A1139:$K1139,1,Rules!$H$22)),0))</f>
        <v/>
      </c>
    </row>
    <row r="1140">
      <c r="M1140">
        <f>IF(A1140="","",IF(LEFT(A1140,4)="http",IFERROR(MID(A1140,FIND("/",A1140,FIND("//",A1140)+2),2000),"/"),A1140))</f>
        <v/>
      </c>
      <c r="N1140">
        <f>IF(M1140="","",IFERROR(LEFT(SUBSTITUTE(M1140,"#","?"),FIND("?",SUBSTITUTE(M1140,"#","?"))-1),M1140))</f>
        <v/>
      </c>
      <c r="O1140">
        <f>IF(N1140="","",LOWER(IF(AND(LEN(N1140)&gt;1,RIGHT(N1140,1)="/"),LEFT(N1140,LEN(N1140)-1),N1140)))</f>
        <v/>
      </c>
      <c r="P1140">
        <f>IF(O1140="","",IFERROR(N(INDEX($A1140:$K1140,1,Rules!$H$20)),0))</f>
        <v/>
      </c>
      <c r="Q1140">
        <f>IF(O1140="","",IFERROR(P1140*N(INDEX($A1140:$K1140,1,Rules!$H$21)),0))</f>
        <v/>
      </c>
      <c r="R1140">
        <f>IF(O1140="","",IFERROR(N(INDEX($A1140:$K1140,1,Rules!$H$22)),0))</f>
        <v/>
      </c>
    </row>
    <row r="1141">
      <c r="M1141">
        <f>IF(A1141="","",IF(LEFT(A1141,4)="http",IFERROR(MID(A1141,FIND("/",A1141,FIND("//",A1141)+2),2000),"/"),A1141))</f>
        <v/>
      </c>
      <c r="N1141">
        <f>IF(M1141="","",IFERROR(LEFT(SUBSTITUTE(M1141,"#","?"),FIND("?",SUBSTITUTE(M1141,"#","?"))-1),M1141))</f>
        <v/>
      </c>
      <c r="O1141">
        <f>IF(N1141="","",LOWER(IF(AND(LEN(N1141)&gt;1,RIGHT(N1141,1)="/"),LEFT(N1141,LEN(N1141)-1),N1141)))</f>
        <v/>
      </c>
      <c r="P1141">
        <f>IF(O1141="","",IFERROR(N(INDEX($A1141:$K1141,1,Rules!$H$20)),0))</f>
        <v/>
      </c>
      <c r="Q1141">
        <f>IF(O1141="","",IFERROR(P1141*N(INDEX($A1141:$K1141,1,Rules!$H$21)),0))</f>
        <v/>
      </c>
      <c r="R1141">
        <f>IF(O1141="","",IFERROR(N(INDEX($A1141:$K1141,1,Rules!$H$22)),0))</f>
        <v/>
      </c>
    </row>
    <row r="1142">
      <c r="M1142">
        <f>IF(A1142="","",IF(LEFT(A1142,4)="http",IFERROR(MID(A1142,FIND("/",A1142,FIND("//",A1142)+2),2000),"/"),A1142))</f>
        <v/>
      </c>
      <c r="N1142">
        <f>IF(M1142="","",IFERROR(LEFT(SUBSTITUTE(M1142,"#","?"),FIND("?",SUBSTITUTE(M1142,"#","?"))-1),M1142))</f>
        <v/>
      </c>
      <c r="O1142">
        <f>IF(N1142="","",LOWER(IF(AND(LEN(N1142)&gt;1,RIGHT(N1142,1)="/"),LEFT(N1142,LEN(N1142)-1),N1142)))</f>
        <v/>
      </c>
      <c r="P1142">
        <f>IF(O1142="","",IFERROR(N(INDEX($A1142:$K1142,1,Rules!$H$20)),0))</f>
        <v/>
      </c>
      <c r="Q1142">
        <f>IF(O1142="","",IFERROR(P1142*N(INDEX($A1142:$K1142,1,Rules!$H$21)),0))</f>
        <v/>
      </c>
      <c r="R1142">
        <f>IF(O1142="","",IFERROR(N(INDEX($A1142:$K1142,1,Rules!$H$22)),0))</f>
        <v/>
      </c>
    </row>
    <row r="1143">
      <c r="M1143">
        <f>IF(A1143="","",IF(LEFT(A1143,4)="http",IFERROR(MID(A1143,FIND("/",A1143,FIND("//",A1143)+2),2000),"/"),A1143))</f>
        <v/>
      </c>
      <c r="N1143">
        <f>IF(M1143="","",IFERROR(LEFT(SUBSTITUTE(M1143,"#","?"),FIND("?",SUBSTITUTE(M1143,"#","?"))-1),M1143))</f>
        <v/>
      </c>
      <c r="O1143">
        <f>IF(N1143="","",LOWER(IF(AND(LEN(N1143)&gt;1,RIGHT(N1143,1)="/"),LEFT(N1143,LEN(N1143)-1),N1143)))</f>
        <v/>
      </c>
      <c r="P1143">
        <f>IF(O1143="","",IFERROR(N(INDEX($A1143:$K1143,1,Rules!$H$20)),0))</f>
        <v/>
      </c>
      <c r="Q1143">
        <f>IF(O1143="","",IFERROR(P1143*N(INDEX($A1143:$K1143,1,Rules!$H$21)),0))</f>
        <v/>
      </c>
      <c r="R1143">
        <f>IF(O1143="","",IFERROR(N(INDEX($A1143:$K1143,1,Rules!$H$22)),0))</f>
        <v/>
      </c>
    </row>
    <row r="1144">
      <c r="M1144">
        <f>IF(A1144="","",IF(LEFT(A1144,4)="http",IFERROR(MID(A1144,FIND("/",A1144,FIND("//",A1144)+2),2000),"/"),A1144))</f>
        <v/>
      </c>
      <c r="N1144">
        <f>IF(M1144="","",IFERROR(LEFT(SUBSTITUTE(M1144,"#","?"),FIND("?",SUBSTITUTE(M1144,"#","?"))-1),M1144))</f>
        <v/>
      </c>
      <c r="O1144">
        <f>IF(N1144="","",LOWER(IF(AND(LEN(N1144)&gt;1,RIGHT(N1144,1)="/"),LEFT(N1144,LEN(N1144)-1),N1144)))</f>
        <v/>
      </c>
      <c r="P1144">
        <f>IF(O1144="","",IFERROR(N(INDEX($A1144:$K1144,1,Rules!$H$20)),0))</f>
        <v/>
      </c>
      <c r="Q1144">
        <f>IF(O1144="","",IFERROR(P1144*N(INDEX($A1144:$K1144,1,Rules!$H$21)),0))</f>
        <v/>
      </c>
      <c r="R1144">
        <f>IF(O1144="","",IFERROR(N(INDEX($A1144:$K1144,1,Rules!$H$22)),0))</f>
        <v/>
      </c>
    </row>
    <row r="1145">
      <c r="M1145">
        <f>IF(A1145="","",IF(LEFT(A1145,4)="http",IFERROR(MID(A1145,FIND("/",A1145,FIND("//",A1145)+2),2000),"/"),A1145))</f>
        <v/>
      </c>
      <c r="N1145">
        <f>IF(M1145="","",IFERROR(LEFT(SUBSTITUTE(M1145,"#","?"),FIND("?",SUBSTITUTE(M1145,"#","?"))-1),M1145))</f>
        <v/>
      </c>
      <c r="O1145">
        <f>IF(N1145="","",LOWER(IF(AND(LEN(N1145)&gt;1,RIGHT(N1145,1)="/"),LEFT(N1145,LEN(N1145)-1),N1145)))</f>
        <v/>
      </c>
      <c r="P1145">
        <f>IF(O1145="","",IFERROR(N(INDEX($A1145:$K1145,1,Rules!$H$20)),0))</f>
        <v/>
      </c>
      <c r="Q1145">
        <f>IF(O1145="","",IFERROR(P1145*N(INDEX($A1145:$K1145,1,Rules!$H$21)),0))</f>
        <v/>
      </c>
      <c r="R1145">
        <f>IF(O1145="","",IFERROR(N(INDEX($A1145:$K1145,1,Rules!$H$22)),0))</f>
        <v/>
      </c>
    </row>
    <row r="1146">
      <c r="M1146">
        <f>IF(A1146="","",IF(LEFT(A1146,4)="http",IFERROR(MID(A1146,FIND("/",A1146,FIND("//",A1146)+2),2000),"/"),A1146))</f>
        <v/>
      </c>
      <c r="N1146">
        <f>IF(M1146="","",IFERROR(LEFT(SUBSTITUTE(M1146,"#","?"),FIND("?",SUBSTITUTE(M1146,"#","?"))-1),M1146))</f>
        <v/>
      </c>
      <c r="O1146">
        <f>IF(N1146="","",LOWER(IF(AND(LEN(N1146)&gt;1,RIGHT(N1146,1)="/"),LEFT(N1146,LEN(N1146)-1),N1146)))</f>
        <v/>
      </c>
      <c r="P1146">
        <f>IF(O1146="","",IFERROR(N(INDEX($A1146:$K1146,1,Rules!$H$20)),0))</f>
        <v/>
      </c>
      <c r="Q1146">
        <f>IF(O1146="","",IFERROR(P1146*N(INDEX($A1146:$K1146,1,Rules!$H$21)),0))</f>
        <v/>
      </c>
      <c r="R1146">
        <f>IF(O1146="","",IFERROR(N(INDEX($A1146:$K1146,1,Rules!$H$22)),0))</f>
        <v/>
      </c>
    </row>
    <row r="1147">
      <c r="M1147">
        <f>IF(A1147="","",IF(LEFT(A1147,4)="http",IFERROR(MID(A1147,FIND("/",A1147,FIND("//",A1147)+2),2000),"/"),A1147))</f>
        <v/>
      </c>
      <c r="N1147">
        <f>IF(M1147="","",IFERROR(LEFT(SUBSTITUTE(M1147,"#","?"),FIND("?",SUBSTITUTE(M1147,"#","?"))-1),M1147))</f>
        <v/>
      </c>
      <c r="O1147">
        <f>IF(N1147="","",LOWER(IF(AND(LEN(N1147)&gt;1,RIGHT(N1147,1)="/"),LEFT(N1147,LEN(N1147)-1),N1147)))</f>
        <v/>
      </c>
      <c r="P1147">
        <f>IF(O1147="","",IFERROR(N(INDEX($A1147:$K1147,1,Rules!$H$20)),0))</f>
        <v/>
      </c>
      <c r="Q1147">
        <f>IF(O1147="","",IFERROR(P1147*N(INDEX($A1147:$K1147,1,Rules!$H$21)),0))</f>
        <v/>
      </c>
      <c r="R1147">
        <f>IF(O1147="","",IFERROR(N(INDEX($A1147:$K1147,1,Rules!$H$22)),0))</f>
        <v/>
      </c>
    </row>
    <row r="1148">
      <c r="M1148">
        <f>IF(A1148="","",IF(LEFT(A1148,4)="http",IFERROR(MID(A1148,FIND("/",A1148,FIND("//",A1148)+2),2000),"/"),A1148))</f>
        <v/>
      </c>
      <c r="N1148">
        <f>IF(M1148="","",IFERROR(LEFT(SUBSTITUTE(M1148,"#","?"),FIND("?",SUBSTITUTE(M1148,"#","?"))-1),M1148))</f>
        <v/>
      </c>
      <c r="O1148">
        <f>IF(N1148="","",LOWER(IF(AND(LEN(N1148)&gt;1,RIGHT(N1148,1)="/"),LEFT(N1148,LEN(N1148)-1),N1148)))</f>
        <v/>
      </c>
      <c r="P1148">
        <f>IF(O1148="","",IFERROR(N(INDEX($A1148:$K1148,1,Rules!$H$20)),0))</f>
        <v/>
      </c>
      <c r="Q1148">
        <f>IF(O1148="","",IFERROR(P1148*N(INDEX($A1148:$K1148,1,Rules!$H$21)),0))</f>
        <v/>
      </c>
      <c r="R1148">
        <f>IF(O1148="","",IFERROR(N(INDEX($A1148:$K1148,1,Rules!$H$22)),0))</f>
        <v/>
      </c>
    </row>
    <row r="1149">
      <c r="M1149">
        <f>IF(A1149="","",IF(LEFT(A1149,4)="http",IFERROR(MID(A1149,FIND("/",A1149,FIND("//",A1149)+2),2000),"/"),A1149))</f>
        <v/>
      </c>
      <c r="N1149">
        <f>IF(M1149="","",IFERROR(LEFT(SUBSTITUTE(M1149,"#","?"),FIND("?",SUBSTITUTE(M1149,"#","?"))-1),M1149))</f>
        <v/>
      </c>
      <c r="O1149">
        <f>IF(N1149="","",LOWER(IF(AND(LEN(N1149)&gt;1,RIGHT(N1149,1)="/"),LEFT(N1149,LEN(N1149)-1),N1149)))</f>
        <v/>
      </c>
      <c r="P1149">
        <f>IF(O1149="","",IFERROR(N(INDEX($A1149:$K1149,1,Rules!$H$20)),0))</f>
        <v/>
      </c>
      <c r="Q1149">
        <f>IF(O1149="","",IFERROR(P1149*N(INDEX($A1149:$K1149,1,Rules!$H$21)),0))</f>
        <v/>
      </c>
      <c r="R1149">
        <f>IF(O1149="","",IFERROR(N(INDEX($A1149:$K1149,1,Rules!$H$22)),0))</f>
        <v/>
      </c>
    </row>
    <row r="1150">
      <c r="M1150">
        <f>IF(A1150="","",IF(LEFT(A1150,4)="http",IFERROR(MID(A1150,FIND("/",A1150,FIND("//",A1150)+2),2000),"/"),A1150))</f>
        <v/>
      </c>
      <c r="N1150">
        <f>IF(M1150="","",IFERROR(LEFT(SUBSTITUTE(M1150,"#","?"),FIND("?",SUBSTITUTE(M1150,"#","?"))-1),M1150))</f>
        <v/>
      </c>
      <c r="O1150">
        <f>IF(N1150="","",LOWER(IF(AND(LEN(N1150)&gt;1,RIGHT(N1150,1)="/"),LEFT(N1150,LEN(N1150)-1),N1150)))</f>
        <v/>
      </c>
      <c r="P1150">
        <f>IF(O1150="","",IFERROR(N(INDEX($A1150:$K1150,1,Rules!$H$20)),0))</f>
        <v/>
      </c>
      <c r="Q1150">
        <f>IF(O1150="","",IFERROR(P1150*N(INDEX($A1150:$K1150,1,Rules!$H$21)),0))</f>
        <v/>
      </c>
      <c r="R1150">
        <f>IF(O1150="","",IFERROR(N(INDEX($A1150:$K1150,1,Rules!$H$22)),0))</f>
        <v/>
      </c>
    </row>
    <row r="1151">
      <c r="M1151">
        <f>IF(A1151="","",IF(LEFT(A1151,4)="http",IFERROR(MID(A1151,FIND("/",A1151,FIND("//",A1151)+2),2000),"/"),A1151))</f>
        <v/>
      </c>
      <c r="N1151">
        <f>IF(M1151="","",IFERROR(LEFT(SUBSTITUTE(M1151,"#","?"),FIND("?",SUBSTITUTE(M1151,"#","?"))-1),M1151))</f>
        <v/>
      </c>
      <c r="O1151">
        <f>IF(N1151="","",LOWER(IF(AND(LEN(N1151)&gt;1,RIGHT(N1151,1)="/"),LEFT(N1151,LEN(N1151)-1),N1151)))</f>
        <v/>
      </c>
      <c r="P1151">
        <f>IF(O1151="","",IFERROR(N(INDEX($A1151:$K1151,1,Rules!$H$20)),0))</f>
        <v/>
      </c>
      <c r="Q1151">
        <f>IF(O1151="","",IFERROR(P1151*N(INDEX($A1151:$K1151,1,Rules!$H$21)),0))</f>
        <v/>
      </c>
      <c r="R1151">
        <f>IF(O1151="","",IFERROR(N(INDEX($A1151:$K1151,1,Rules!$H$22)),0))</f>
        <v/>
      </c>
    </row>
    <row r="1152">
      <c r="M1152">
        <f>IF(A1152="","",IF(LEFT(A1152,4)="http",IFERROR(MID(A1152,FIND("/",A1152,FIND("//",A1152)+2),2000),"/"),A1152))</f>
        <v/>
      </c>
      <c r="N1152">
        <f>IF(M1152="","",IFERROR(LEFT(SUBSTITUTE(M1152,"#","?"),FIND("?",SUBSTITUTE(M1152,"#","?"))-1),M1152))</f>
        <v/>
      </c>
      <c r="O1152">
        <f>IF(N1152="","",LOWER(IF(AND(LEN(N1152)&gt;1,RIGHT(N1152,1)="/"),LEFT(N1152,LEN(N1152)-1),N1152)))</f>
        <v/>
      </c>
      <c r="P1152">
        <f>IF(O1152="","",IFERROR(N(INDEX($A1152:$K1152,1,Rules!$H$20)),0))</f>
        <v/>
      </c>
      <c r="Q1152">
        <f>IF(O1152="","",IFERROR(P1152*N(INDEX($A1152:$K1152,1,Rules!$H$21)),0))</f>
        <v/>
      </c>
      <c r="R1152">
        <f>IF(O1152="","",IFERROR(N(INDEX($A1152:$K1152,1,Rules!$H$22)),0))</f>
        <v/>
      </c>
    </row>
    <row r="1153">
      <c r="M1153">
        <f>IF(A1153="","",IF(LEFT(A1153,4)="http",IFERROR(MID(A1153,FIND("/",A1153,FIND("//",A1153)+2),2000),"/"),A1153))</f>
        <v/>
      </c>
      <c r="N1153">
        <f>IF(M1153="","",IFERROR(LEFT(SUBSTITUTE(M1153,"#","?"),FIND("?",SUBSTITUTE(M1153,"#","?"))-1),M1153))</f>
        <v/>
      </c>
      <c r="O1153">
        <f>IF(N1153="","",LOWER(IF(AND(LEN(N1153)&gt;1,RIGHT(N1153,1)="/"),LEFT(N1153,LEN(N1153)-1),N1153)))</f>
        <v/>
      </c>
      <c r="P1153">
        <f>IF(O1153="","",IFERROR(N(INDEX($A1153:$K1153,1,Rules!$H$20)),0))</f>
        <v/>
      </c>
      <c r="Q1153">
        <f>IF(O1153="","",IFERROR(P1153*N(INDEX($A1153:$K1153,1,Rules!$H$21)),0))</f>
        <v/>
      </c>
      <c r="R1153">
        <f>IF(O1153="","",IFERROR(N(INDEX($A1153:$K1153,1,Rules!$H$22)),0))</f>
        <v/>
      </c>
    </row>
    <row r="1154">
      <c r="M1154">
        <f>IF(A1154="","",IF(LEFT(A1154,4)="http",IFERROR(MID(A1154,FIND("/",A1154,FIND("//",A1154)+2),2000),"/"),A1154))</f>
        <v/>
      </c>
      <c r="N1154">
        <f>IF(M1154="","",IFERROR(LEFT(SUBSTITUTE(M1154,"#","?"),FIND("?",SUBSTITUTE(M1154,"#","?"))-1),M1154))</f>
        <v/>
      </c>
      <c r="O1154">
        <f>IF(N1154="","",LOWER(IF(AND(LEN(N1154)&gt;1,RIGHT(N1154,1)="/"),LEFT(N1154,LEN(N1154)-1),N1154)))</f>
        <v/>
      </c>
      <c r="P1154">
        <f>IF(O1154="","",IFERROR(N(INDEX($A1154:$K1154,1,Rules!$H$20)),0))</f>
        <v/>
      </c>
      <c r="Q1154">
        <f>IF(O1154="","",IFERROR(P1154*N(INDEX($A1154:$K1154,1,Rules!$H$21)),0))</f>
        <v/>
      </c>
      <c r="R1154">
        <f>IF(O1154="","",IFERROR(N(INDEX($A1154:$K1154,1,Rules!$H$22)),0))</f>
        <v/>
      </c>
    </row>
    <row r="1155">
      <c r="M1155">
        <f>IF(A1155="","",IF(LEFT(A1155,4)="http",IFERROR(MID(A1155,FIND("/",A1155,FIND("//",A1155)+2),2000),"/"),A1155))</f>
        <v/>
      </c>
      <c r="N1155">
        <f>IF(M1155="","",IFERROR(LEFT(SUBSTITUTE(M1155,"#","?"),FIND("?",SUBSTITUTE(M1155,"#","?"))-1),M1155))</f>
        <v/>
      </c>
      <c r="O1155">
        <f>IF(N1155="","",LOWER(IF(AND(LEN(N1155)&gt;1,RIGHT(N1155,1)="/"),LEFT(N1155,LEN(N1155)-1),N1155)))</f>
        <v/>
      </c>
      <c r="P1155">
        <f>IF(O1155="","",IFERROR(N(INDEX($A1155:$K1155,1,Rules!$H$20)),0))</f>
        <v/>
      </c>
      <c r="Q1155">
        <f>IF(O1155="","",IFERROR(P1155*N(INDEX($A1155:$K1155,1,Rules!$H$21)),0))</f>
        <v/>
      </c>
      <c r="R1155">
        <f>IF(O1155="","",IFERROR(N(INDEX($A1155:$K1155,1,Rules!$H$22)),0))</f>
        <v/>
      </c>
    </row>
    <row r="1156">
      <c r="M1156">
        <f>IF(A1156="","",IF(LEFT(A1156,4)="http",IFERROR(MID(A1156,FIND("/",A1156,FIND("//",A1156)+2),2000),"/"),A1156))</f>
        <v/>
      </c>
      <c r="N1156">
        <f>IF(M1156="","",IFERROR(LEFT(SUBSTITUTE(M1156,"#","?"),FIND("?",SUBSTITUTE(M1156,"#","?"))-1),M1156))</f>
        <v/>
      </c>
      <c r="O1156">
        <f>IF(N1156="","",LOWER(IF(AND(LEN(N1156)&gt;1,RIGHT(N1156,1)="/"),LEFT(N1156,LEN(N1156)-1),N1156)))</f>
        <v/>
      </c>
      <c r="P1156">
        <f>IF(O1156="","",IFERROR(N(INDEX($A1156:$K1156,1,Rules!$H$20)),0))</f>
        <v/>
      </c>
      <c r="Q1156">
        <f>IF(O1156="","",IFERROR(P1156*N(INDEX($A1156:$K1156,1,Rules!$H$21)),0))</f>
        <v/>
      </c>
      <c r="R1156">
        <f>IF(O1156="","",IFERROR(N(INDEX($A1156:$K1156,1,Rules!$H$22)),0))</f>
        <v/>
      </c>
    </row>
    <row r="1157">
      <c r="M1157">
        <f>IF(A1157="","",IF(LEFT(A1157,4)="http",IFERROR(MID(A1157,FIND("/",A1157,FIND("//",A1157)+2),2000),"/"),A1157))</f>
        <v/>
      </c>
      <c r="N1157">
        <f>IF(M1157="","",IFERROR(LEFT(SUBSTITUTE(M1157,"#","?"),FIND("?",SUBSTITUTE(M1157,"#","?"))-1),M1157))</f>
        <v/>
      </c>
      <c r="O1157">
        <f>IF(N1157="","",LOWER(IF(AND(LEN(N1157)&gt;1,RIGHT(N1157,1)="/"),LEFT(N1157,LEN(N1157)-1),N1157)))</f>
        <v/>
      </c>
      <c r="P1157">
        <f>IF(O1157="","",IFERROR(N(INDEX($A1157:$K1157,1,Rules!$H$20)),0))</f>
        <v/>
      </c>
      <c r="Q1157">
        <f>IF(O1157="","",IFERROR(P1157*N(INDEX($A1157:$K1157,1,Rules!$H$21)),0))</f>
        <v/>
      </c>
      <c r="R1157">
        <f>IF(O1157="","",IFERROR(N(INDEX($A1157:$K1157,1,Rules!$H$22)),0))</f>
        <v/>
      </c>
    </row>
    <row r="1158">
      <c r="M1158">
        <f>IF(A1158="","",IF(LEFT(A1158,4)="http",IFERROR(MID(A1158,FIND("/",A1158,FIND("//",A1158)+2),2000),"/"),A1158))</f>
        <v/>
      </c>
      <c r="N1158">
        <f>IF(M1158="","",IFERROR(LEFT(SUBSTITUTE(M1158,"#","?"),FIND("?",SUBSTITUTE(M1158,"#","?"))-1),M1158))</f>
        <v/>
      </c>
      <c r="O1158">
        <f>IF(N1158="","",LOWER(IF(AND(LEN(N1158)&gt;1,RIGHT(N1158,1)="/"),LEFT(N1158,LEN(N1158)-1),N1158)))</f>
        <v/>
      </c>
      <c r="P1158">
        <f>IF(O1158="","",IFERROR(N(INDEX($A1158:$K1158,1,Rules!$H$20)),0))</f>
        <v/>
      </c>
      <c r="Q1158">
        <f>IF(O1158="","",IFERROR(P1158*N(INDEX($A1158:$K1158,1,Rules!$H$21)),0))</f>
        <v/>
      </c>
      <c r="R1158">
        <f>IF(O1158="","",IFERROR(N(INDEX($A1158:$K1158,1,Rules!$H$22)),0))</f>
        <v/>
      </c>
    </row>
    <row r="1159">
      <c r="M1159">
        <f>IF(A1159="","",IF(LEFT(A1159,4)="http",IFERROR(MID(A1159,FIND("/",A1159,FIND("//",A1159)+2),2000),"/"),A1159))</f>
        <v/>
      </c>
      <c r="N1159">
        <f>IF(M1159="","",IFERROR(LEFT(SUBSTITUTE(M1159,"#","?"),FIND("?",SUBSTITUTE(M1159,"#","?"))-1),M1159))</f>
        <v/>
      </c>
      <c r="O1159">
        <f>IF(N1159="","",LOWER(IF(AND(LEN(N1159)&gt;1,RIGHT(N1159,1)="/"),LEFT(N1159,LEN(N1159)-1),N1159)))</f>
        <v/>
      </c>
      <c r="P1159">
        <f>IF(O1159="","",IFERROR(N(INDEX($A1159:$K1159,1,Rules!$H$20)),0))</f>
        <v/>
      </c>
      <c r="Q1159">
        <f>IF(O1159="","",IFERROR(P1159*N(INDEX($A1159:$K1159,1,Rules!$H$21)),0))</f>
        <v/>
      </c>
      <c r="R1159">
        <f>IF(O1159="","",IFERROR(N(INDEX($A1159:$K1159,1,Rules!$H$22)),0))</f>
        <v/>
      </c>
    </row>
    <row r="1160">
      <c r="M1160">
        <f>IF(A1160="","",IF(LEFT(A1160,4)="http",IFERROR(MID(A1160,FIND("/",A1160,FIND("//",A1160)+2),2000),"/"),A1160))</f>
        <v/>
      </c>
      <c r="N1160">
        <f>IF(M1160="","",IFERROR(LEFT(SUBSTITUTE(M1160,"#","?"),FIND("?",SUBSTITUTE(M1160,"#","?"))-1),M1160))</f>
        <v/>
      </c>
      <c r="O1160">
        <f>IF(N1160="","",LOWER(IF(AND(LEN(N1160)&gt;1,RIGHT(N1160,1)="/"),LEFT(N1160,LEN(N1160)-1),N1160)))</f>
        <v/>
      </c>
      <c r="P1160">
        <f>IF(O1160="","",IFERROR(N(INDEX($A1160:$K1160,1,Rules!$H$20)),0))</f>
        <v/>
      </c>
      <c r="Q1160">
        <f>IF(O1160="","",IFERROR(P1160*N(INDEX($A1160:$K1160,1,Rules!$H$21)),0))</f>
        <v/>
      </c>
      <c r="R1160">
        <f>IF(O1160="","",IFERROR(N(INDEX($A1160:$K1160,1,Rules!$H$22)),0))</f>
        <v/>
      </c>
    </row>
    <row r="1161">
      <c r="M1161">
        <f>IF(A1161="","",IF(LEFT(A1161,4)="http",IFERROR(MID(A1161,FIND("/",A1161,FIND("//",A1161)+2),2000),"/"),A1161))</f>
        <v/>
      </c>
      <c r="N1161">
        <f>IF(M1161="","",IFERROR(LEFT(SUBSTITUTE(M1161,"#","?"),FIND("?",SUBSTITUTE(M1161,"#","?"))-1),M1161))</f>
        <v/>
      </c>
      <c r="O1161">
        <f>IF(N1161="","",LOWER(IF(AND(LEN(N1161)&gt;1,RIGHT(N1161,1)="/"),LEFT(N1161,LEN(N1161)-1),N1161)))</f>
        <v/>
      </c>
      <c r="P1161">
        <f>IF(O1161="","",IFERROR(N(INDEX($A1161:$K1161,1,Rules!$H$20)),0))</f>
        <v/>
      </c>
      <c r="Q1161">
        <f>IF(O1161="","",IFERROR(P1161*N(INDEX($A1161:$K1161,1,Rules!$H$21)),0))</f>
        <v/>
      </c>
      <c r="R1161">
        <f>IF(O1161="","",IFERROR(N(INDEX($A1161:$K1161,1,Rules!$H$22)),0))</f>
        <v/>
      </c>
    </row>
    <row r="1162">
      <c r="M1162">
        <f>IF(A1162="","",IF(LEFT(A1162,4)="http",IFERROR(MID(A1162,FIND("/",A1162,FIND("//",A1162)+2),2000),"/"),A1162))</f>
        <v/>
      </c>
      <c r="N1162">
        <f>IF(M1162="","",IFERROR(LEFT(SUBSTITUTE(M1162,"#","?"),FIND("?",SUBSTITUTE(M1162,"#","?"))-1),M1162))</f>
        <v/>
      </c>
      <c r="O1162">
        <f>IF(N1162="","",LOWER(IF(AND(LEN(N1162)&gt;1,RIGHT(N1162,1)="/"),LEFT(N1162,LEN(N1162)-1),N1162)))</f>
        <v/>
      </c>
      <c r="P1162">
        <f>IF(O1162="","",IFERROR(N(INDEX($A1162:$K1162,1,Rules!$H$20)),0))</f>
        <v/>
      </c>
      <c r="Q1162">
        <f>IF(O1162="","",IFERROR(P1162*N(INDEX($A1162:$K1162,1,Rules!$H$21)),0))</f>
        <v/>
      </c>
      <c r="R1162">
        <f>IF(O1162="","",IFERROR(N(INDEX($A1162:$K1162,1,Rules!$H$22)),0))</f>
        <v/>
      </c>
    </row>
    <row r="1163">
      <c r="M1163">
        <f>IF(A1163="","",IF(LEFT(A1163,4)="http",IFERROR(MID(A1163,FIND("/",A1163,FIND("//",A1163)+2),2000),"/"),A1163))</f>
        <v/>
      </c>
      <c r="N1163">
        <f>IF(M1163="","",IFERROR(LEFT(SUBSTITUTE(M1163,"#","?"),FIND("?",SUBSTITUTE(M1163,"#","?"))-1),M1163))</f>
        <v/>
      </c>
      <c r="O1163">
        <f>IF(N1163="","",LOWER(IF(AND(LEN(N1163)&gt;1,RIGHT(N1163,1)="/"),LEFT(N1163,LEN(N1163)-1),N1163)))</f>
        <v/>
      </c>
      <c r="P1163">
        <f>IF(O1163="","",IFERROR(N(INDEX($A1163:$K1163,1,Rules!$H$20)),0))</f>
        <v/>
      </c>
      <c r="Q1163">
        <f>IF(O1163="","",IFERROR(P1163*N(INDEX($A1163:$K1163,1,Rules!$H$21)),0))</f>
        <v/>
      </c>
      <c r="R1163">
        <f>IF(O1163="","",IFERROR(N(INDEX($A1163:$K1163,1,Rules!$H$22)),0))</f>
        <v/>
      </c>
    </row>
    <row r="1164">
      <c r="M1164">
        <f>IF(A1164="","",IF(LEFT(A1164,4)="http",IFERROR(MID(A1164,FIND("/",A1164,FIND("//",A1164)+2),2000),"/"),A1164))</f>
        <v/>
      </c>
      <c r="N1164">
        <f>IF(M1164="","",IFERROR(LEFT(SUBSTITUTE(M1164,"#","?"),FIND("?",SUBSTITUTE(M1164,"#","?"))-1),M1164))</f>
        <v/>
      </c>
      <c r="O1164">
        <f>IF(N1164="","",LOWER(IF(AND(LEN(N1164)&gt;1,RIGHT(N1164,1)="/"),LEFT(N1164,LEN(N1164)-1),N1164)))</f>
        <v/>
      </c>
      <c r="P1164">
        <f>IF(O1164="","",IFERROR(N(INDEX($A1164:$K1164,1,Rules!$H$20)),0))</f>
        <v/>
      </c>
      <c r="Q1164">
        <f>IF(O1164="","",IFERROR(P1164*N(INDEX($A1164:$K1164,1,Rules!$H$21)),0))</f>
        <v/>
      </c>
      <c r="R1164">
        <f>IF(O1164="","",IFERROR(N(INDEX($A1164:$K1164,1,Rules!$H$22)),0))</f>
        <v/>
      </c>
    </row>
    <row r="1165">
      <c r="M1165">
        <f>IF(A1165="","",IF(LEFT(A1165,4)="http",IFERROR(MID(A1165,FIND("/",A1165,FIND("//",A1165)+2),2000),"/"),A1165))</f>
        <v/>
      </c>
      <c r="N1165">
        <f>IF(M1165="","",IFERROR(LEFT(SUBSTITUTE(M1165,"#","?"),FIND("?",SUBSTITUTE(M1165,"#","?"))-1),M1165))</f>
        <v/>
      </c>
      <c r="O1165">
        <f>IF(N1165="","",LOWER(IF(AND(LEN(N1165)&gt;1,RIGHT(N1165,1)="/"),LEFT(N1165,LEN(N1165)-1),N1165)))</f>
        <v/>
      </c>
      <c r="P1165">
        <f>IF(O1165="","",IFERROR(N(INDEX($A1165:$K1165,1,Rules!$H$20)),0))</f>
        <v/>
      </c>
      <c r="Q1165">
        <f>IF(O1165="","",IFERROR(P1165*N(INDEX($A1165:$K1165,1,Rules!$H$21)),0))</f>
        <v/>
      </c>
      <c r="R1165">
        <f>IF(O1165="","",IFERROR(N(INDEX($A1165:$K1165,1,Rules!$H$22)),0))</f>
        <v/>
      </c>
    </row>
    <row r="1166">
      <c r="M1166">
        <f>IF(A1166="","",IF(LEFT(A1166,4)="http",IFERROR(MID(A1166,FIND("/",A1166,FIND("//",A1166)+2),2000),"/"),A1166))</f>
        <v/>
      </c>
      <c r="N1166">
        <f>IF(M1166="","",IFERROR(LEFT(SUBSTITUTE(M1166,"#","?"),FIND("?",SUBSTITUTE(M1166,"#","?"))-1),M1166))</f>
        <v/>
      </c>
      <c r="O1166">
        <f>IF(N1166="","",LOWER(IF(AND(LEN(N1166)&gt;1,RIGHT(N1166,1)="/"),LEFT(N1166,LEN(N1166)-1),N1166)))</f>
        <v/>
      </c>
      <c r="P1166">
        <f>IF(O1166="","",IFERROR(N(INDEX($A1166:$K1166,1,Rules!$H$20)),0))</f>
        <v/>
      </c>
      <c r="Q1166">
        <f>IF(O1166="","",IFERROR(P1166*N(INDEX($A1166:$K1166,1,Rules!$H$21)),0))</f>
        <v/>
      </c>
      <c r="R1166">
        <f>IF(O1166="","",IFERROR(N(INDEX($A1166:$K1166,1,Rules!$H$22)),0))</f>
        <v/>
      </c>
    </row>
    <row r="1167">
      <c r="M1167">
        <f>IF(A1167="","",IF(LEFT(A1167,4)="http",IFERROR(MID(A1167,FIND("/",A1167,FIND("//",A1167)+2),2000),"/"),A1167))</f>
        <v/>
      </c>
      <c r="N1167">
        <f>IF(M1167="","",IFERROR(LEFT(SUBSTITUTE(M1167,"#","?"),FIND("?",SUBSTITUTE(M1167,"#","?"))-1),M1167))</f>
        <v/>
      </c>
      <c r="O1167">
        <f>IF(N1167="","",LOWER(IF(AND(LEN(N1167)&gt;1,RIGHT(N1167,1)="/"),LEFT(N1167,LEN(N1167)-1),N1167)))</f>
        <v/>
      </c>
      <c r="P1167">
        <f>IF(O1167="","",IFERROR(N(INDEX($A1167:$K1167,1,Rules!$H$20)),0))</f>
        <v/>
      </c>
      <c r="Q1167">
        <f>IF(O1167="","",IFERROR(P1167*N(INDEX($A1167:$K1167,1,Rules!$H$21)),0))</f>
        <v/>
      </c>
      <c r="R1167">
        <f>IF(O1167="","",IFERROR(N(INDEX($A1167:$K1167,1,Rules!$H$22)),0))</f>
        <v/>
      </c>
    </row>
    <row r="1168">
      <c r="M1168">
        <f>IF(A1168="","",IF(LEFT(A1168,4)="http",IFERROR(MID(A1168,FIND("/",A1168,FIND("//",A1168)+2),2000),"/"),A1168))</f>
        <v/>
      </c>
      <c r="N1168">
        <f>IF(M1168="","",IFERROR(LEFT(SUBSTITUTE(M1168,"#","?"),FIND("?",SUBSTITUTE(M1168,"#","?"))-1),M1168))</f>
        <v/>
      </c>
      <c r="O1168">
        <f>IF(N1168="","",LOWER(IF(AND(LEN(N1168)&gt;1,RIGHT(N1168,1)="/"),LEFT(N1168,LEN(N1168)-1),N1168)))</f>
        <v/>
      </c>
      <c r="P1168">
        <f>IF(O1168="","",IFERROR(N(INDEX($A1168:$K1168,1,Rules!$H$20)),0))</f>
        <v/>
      </c>
      <c r="Q1168">
        <f>IF(O1168="","",IFERROR(P1168*N(INDEX($A1168:$K1168,1,Rules!$H$21)),0))</f>
        <v/>
      </c>
      <c r="R1168">
        <f>IF(O1168="","",IFERROR(N(INDEX($A1168:$K1168,1,Rules!$H$22)),0))</f>
        <v/>
      </c>
    </row>
    <row r="1169">
      <c r="M1169">
        <f>IF(A1169="","",IF(LEFT(A1169,4)="http",IFERROR(MID(A1169,FIND("/",A1169,FIND("//",A1169)+2),2000),"/"),A1169))</f>
        <v/>
      </c>
      <c r="N1169">
        <f>IF(M1169="","",IFERROR(LEFT(SUBSTITUTE(M1169,"#","?"),FIND("?",SUBSTITUTE(M1169,"#","?"))-1),M1169))</f>
        <v/>
      </c>
      <c r="O1169">
        <f>IF(N1169="","",LOWER(IF(AND(LEN(N1169)&gt;1,RIGHT(N1169,1)="/"),LEFT(N1169,LEN(N1169)-1),N1169)))</f>
        <v/>
      </c>
      <c r="P1169">
        <f>IF(O1169="","",IFERROR(N(INDEX($A1169:$K1169,1,Rules!$H$20)),0))</f>
        <v/>
      </c>
      <c r="Q1169">
        <f>IF(O1169="","",IFERROR(P1169*N(INDEX($A1169:$K1169,1,Rules!$H$21)),0))</f>
        <v/>
      </c>
      <c r="R1169">
        <f>IF(O1169="","",IFERROR(N(INDEX($A1169:$K1169,1,Rules!$H$22)),0))</f>
        <v/>
      </c>
    </row>
    <row r="1170">
      <c r="M1170">
        <f>IF(A1170="","",IF(LEFT(A1170,4)="http",IFERROR(MID(A1170,FIND("/",A1170,FIND("//",A1170)+2),2000),"/"),A1170))</f>
        <v/>
      </c>
      <c r="N1170">
        <f>IF(M1170="","",IFERROR(LEFT(SUBSTITUTE(M1170,"#","?"),FIND("?",SUBSTITUTE(M1170,"#","?"))-1),M1170))</f>
        <v/>
      </c>
      <c r="O1170">
        <f>IF(N1170="","",LOWER(IF(AND(LEN(N1170)&gt;1,RIGHT(N1170,1)="/"),LEFT(N1170,LEN(N1170)-1),N1170)))</f>
        <v/>
      </c>
      <c r="P1170">
        <f>IF(O1170="","",IFERROR(N(INDEX($A1170:$K1170,1,Rules!$H$20)),0))</f>
        <v/>
      </c>
      <c r="Q1170">
        <f>IF(O1170="","",IFERROR(P1170*N(INDEX($A1170:$K1170,1,Rules!$H$21)),0))</f>
        <v/>
      </c>
      <c r="R1170">
        <f>IF(O1170="","",IFERROR(N(INDEX($A1170:$K1170,1,Rules!$H$22)),0))</f>
        <v/>
      </c>
    </row>
    <row r="1171">
      <c r="M1171">
        <f>IF(A1171="","",IF(LEFT(A1171,4)="http",IFERROR(MID(A1171,FIND("/",A1171,FIND("//",A1171)+2),2000),"/"),A1171))</f>
        <v/>
      </c>
      <c r="N1171">
        <f>IF(M1171="","",IFERROR(LEFT(SUBSTITUTE(M1171,"#","?"),FIND("?",SUBSTITUTE(M1171,"#","?"))-1),M1171))</f>
        <v/>
      </c>
      <c r="O1171">
        <f>IF(N1171="","",LOWER(IF(AND(LEN(N1171)&gt;1,RIGHT(N1171,1)="/"),LEFT(N1171,LEN(N1171)-1),N1171)))</f>
        <v/>
      </c>
      <c r="P1171">
        <f>IF(O1171="","",IFERROR(N(INDEX($A1171:$K1171,1,Rules!$H$20)),0))</f>
        <v/>
      </c>
      <c r="Q1171">
        <f>IF(O1171="","",IFERROR(P1171*N(INDEX($A1171:$K1171,1,Rules!$H$21)),0))</f>
        <v/>
      </c>
      <c r="R1171">
        <f>IF(O1171="","",IFERROR(N(INDEX($A1171:$K1171,1,Rules!$H$22)),0))</f>
        <v/>
      </c>
    </row>
    <row r="1172">
      <c r="M1172">
        <f>IF(A1172="","",IF(LEFT(A1172,4)="http",IFERROR(MID(A1172,FIND("/",A1172,FIND("//",A1172)+2),2000),"/"),A1172))</f>
        <v/>
      </c>
      <c r="N1172">
        <f>IF(M1172="","",IFERROR(LEFT(SUBSTITUTE(M1172,"#","?"),FIND("?",SUBSTITUTE(M1172,"#","?"))-1),M1172))</f>
        <v/>
      </c>
      <c r="O1172">
        <f>IF(N1172="","",LOWER(IF(AND(LEN(N1172)&gt;1,RIGHT(N1172,1)="/"),LEFT(N1172,LEN(N1172)-1),N1172)))</f>
        <v/>
      </c>
      <c r="P1172">
        <f>IF(O1172="","",IFERROR(N(INDEX($A1172:$K1172,1,Rules!$H$20)),0))</f>
        <v/>
      </c>
      <c r="Q1172">
        <f>IF(O1172="","",IFERROR(P1172*N(INDEX($A1172:$K1172,1,Rules!$H$21)),0))</f>
        <v/>
      </c>
      <c r="R1172">
        <f>IF(O1172="","",IFERROR(N(INDEX($A1172:$K1172,1,Rules!$H$22)),0))</f>
        <v/>
      </c>
    </row>
    <row r="1173">
      <c r="M1173">
        <f>IF(A1173="","",IF(LEFT(A1173,4)="http",IFERROR(MID(A1173,FIND("/",A1173,FIND("//",A1173)+2),2000),"/"),A1173))</f>
        <v/>
      </c>
      <c r="N1173">
        <f>IF(M1173="","",IFERROR(LEFT(SUBSTITUTE(M1173,"#","?"),FIND("?",SUBSTITUTE(M1173,"#","?"))-1),M1173))</f>
        <v/>
      </c>
      <c r="O1173">
        <f>IF(N1173="","",LOWER(IF(AND(LEN(N1173)&gt;1,RIGHT(N1173,1)="/"),LEFT(N1173,LEN(N1173)-1),N1173)))</f>
        <v/>
      </c>
      <c r="P1173">
        <f>IF(O1173="","",IFERROR(N(INDEX($A1173:$K1173,1,Rules!$H$20)),0))</f>
        <v/>
      </c>
      <c r="Q1173">
        <f>IF(O1173="","",IFERROR(P1173*N(INDEX($A1173:$K1173,1,Rules!$H$21)),0))</f>
        <v/>
      </c>
      <c r="R1173">
        <f>IF(O1173="","",IFERROR(N(INDEX($A1173:$K1173,1,Rules!$H$22)),0))</f>
        <v/>
      </c>
    </row>
    <row r="1174">
      <c r="M1174">
        <f>IF(A1174="","",IF(LEFT(A1174,4)="http",IFERROR(MID(A1174,FIND("/",A1174,FIND("//",A1174)+2),2000),"/"),A1174))</f>
        <v/>
      </c>
      <c r="N1174">
        <f>IF(M1174="","",IFERROR(LEFT(SUBSTITUTE(M1174,"#","?"),FIND("?",SUBSTITUTE(M1174,"#","?"))-1),M1174))</f>
        <v/>
      </c>
      <c r="O1174">
        <f>IF(N1174="","",LOWER(IF(AND(LEN(N1174)&gt;1,RIGHT(N1174,1)="/"),LEFT(N1174,LEN(N1174)-1),N1174)))</f>
        <v/>
      </c>
      <c r="P1174">
        <f>IF(O1174="","",IFERROR(N(INDEX($A1174:$K1174,1,Rules!$H$20)),0))</f>
        <v/>
      </c>
      <c r="Q1174">
        <f>IF(O1174="","",IFERROR(P1174*N(INDEX($A1174:$K1174,1,Rules!$H$21)),0))</f>
        <v/>
      </c>
      <c r="R1174">
        <f>IF(O1174="","",IFERROR(N(INDEX($A1174:$K1174,1,Rules!$H$22)),0))</f>
        <v/>
      </c>
    </row>
    <row r="1175">
      <c r="M1175">
        <f>IF(A1175="","",IF(LEFT(A1175,4)="http",IFERROR(MID(A1175,FIND("/",A1175,FIND("//",A1175)+2),2000),"/"),A1175))</f>
        <v/>
      </c>
      <c r="N1175">
        <f>IF(M1175="","",IFERROR(LEFT(SUBSTITUTE(M1175,"#","?"),FIND("?",SUBSTITUTE(M1175,"#","?"))-1),M1175))</f>
        <v/>
      </c>
      <c r="O1175">
        <f>IF(N1175="","",LOWER(IF(AND(LEN(N1175)&gt;1,RIGHT(N1175,1)="/"),LEFT(N1175,LEN(N1175)-1),N1175)))</f>
        <v/>
      </c>
      <c r="P1175">
        <f>IF(O1175="","",IFERROR(N(INDEX($A1175:$K1175,1,Rules!$H$20)),0))</f>
        <v/>
      </c>
      <c r="Q1175">
        <f>IF(O1175="","",IFERROR(P1175*N(INDEX($A1175:$K1175,1,Rules!$H$21)),0))</f>
        <v/>
      </c>
      <c r="R1175">
        <f>IF(O1175="","",IFERROR(N(INDEX($A1175:$K1175,1,Rules!$H$22)),0))</f>
        <v/>
      </c>
    </row>
    <row r="1176">
      <c r="M1176">
        <f>IF(A1176="","",IF(LEFT(A1176,4)="http",IFERROR(MID(A1176,FIND("/",A1176,FIND("//",A1176)+2),2000),"/"),A1176))</f>
        <v/>
      </c>
      <c r="N1176">
        <f>IF(M1176="","",IFERROR(LEFT(SUBSTITUTE(M1176,"#","?"),FIND("?",SUBSTITUTE(M1176,"#","?"))-1),M1176))</f>
        <v/>
      </c>
      <c r="O1176">
        <f>IF(N1176="","",LOWER(IF(AND(LEN(N1176)&gt;1,RIGHT(N1176,1)="/"),LEFT(N1176,LEN(N1176)-1),N1176)))</f>
        <v/>
      </c>
      <c r="P1176">
        <f>IF(O1176="","",IFERROR(N(INDEX($A1176:$K1176,1,Rules!$H$20)),0))</f>
        <v/>
      </c>
      <c r="Q1176">
        <f>IF(O1176="","",IFERROR(P1176*N(INDEX($A1176:$K1176,1,Rules!$H$21)),0))</f>
        <v/>
      </c>
      <c r="R1176">
        <f>IF(O1176="","",IFERROR(N(INDEX($A1176:$K1176,1,Rules!$H$22)),0))</f>
        <v/>
      </c>
    </row>
    <row r="1177">
      <c r="M1177">
        <f>IF(A1177="","",IF(LEFT(A1177,4)="http",IFERROR(MID(A1177,FIND("/",A1177,FIND("//",A1177)+2),2000),"/"),A1177))</f>
        <v/>
      </c>
      <c r="N1177">
        <f>IF(M1177="","",IFERROR(LEFT(SUBSTITUTE(M1177,"#","?"),FIND("?",SUBSTITUTE(M1177,"#","?"))-1),M1177))</f>
        <v/>
      </c>
      <c r="O1177">
        <f>IF(N1177="","",LOWER(IF(AND(LEN(N1177)&gt;1,RIGHT(N1177,1)="/"),LEFT(N1177,LEN(N1177)-1),N1177)))</f>
        <v/>
      </c>
      <c r="P1177">
        <f>IF(O1177="","",IFERROR(N(INDEX($A1177:$K1177,1,Rules!$H$20)),0))</f>
        <v/>
      </c>
      <c r="Q1177">
        <f>IF(O1177="","",IFERROR(P1177*N(INDEX($A1177:$K1177,1,Rules!$H$21)),0))</f>
        <v/>
      </c>
      <c r="R1177">
        <f>IF(O1177="","",IFERROR(N(INDEX($A1177:$K1177,1,Rules!$H$22)),0))</f>
        <v/>
      </c>
    </row>
    <row r="1178">
      <c r="M1178">
        <f>IF(A1178="","",IF(LEFT(A1178,4)="http",IFERROR(MID(A1178,FIND("/",A1178,FIND("//",A1178)+2),2000),"/"),A1178))</f>
        <v/>
      </c>
      <c r="N1178">
        <f>IF(M1178="","",IFERROR(LEFT(SUBSTITUTE(M1178,"#","?"),FIND("?",SUBSTITUTE(M1178,"#","?"))-1),M1178))</f>
        <v/>
      </c>
      <c r="O1178">
        <f>IF(N1178="","",LOWER(IF(AND(LEN(N1178)&gt;1,RIGHT(N1178,1)="/"),LEFT(N1178,LEN(N1178)-1),N1178)))</f>
        <v/>
      </c>
      <c r="P1178">
        <f>IF(O1178="","",IFERROR(N(INDEX($A1178:$K1178,1,Rules!$H$20)),0))</f>
        <v/>
      </c>
      <c r="Q1178">
        <f>IF(O1178="","",IFERROR(P1178*N(INDEX($A1178:$K1178,1,Rules!$H$21)),0))</f>
        <v/>
      </c>
      <c r="R1178">
        <f>IF(O1178="","",IFERROR(N(INDEX($A1178:$K1178,1,Rules!$H$22)),0))</f>
        <v/>
      </c>
    </row>
    <row r="1179">
      <c r="M1179">
        <f>IF(A1179="","",IF(LEFT(A1179,4)="http",IFERROR(MID(A1179,FIND("/",A1179,FIND("//",A1179)+2),2000),"/"),A1179))</f>
        <v/>
      </c>
      <c r="N1179">
        <f>IF(M1179="","",IFERROR(LEFT(SUBSTITUTE(M1179,"#","?"),FIND("?",SUBSTITUTE(M1179,"#","?"))-1),M1179))</f>
        <v/>
      </c>
      <c r="O1179">
        <f>IF(N1179="","",LOWER(IF(AND(LEN(N1179)&gt;1,RIGHT(N1179,1)="/"),LEFT(N1179,LEN(N1179)-1),N1179)))</f>
        <v/>
      </c>
      <c r="P1179">
        <f>IF(O1179="","",IFERROR(N(INDEX($A1179:$K1179,1,Rules!$H$20)),0))</f>
        <v/>
      </c>
      <c r="Q1179">
        <f>IF(O1179="","",IFERROR(P1179*N(INDEX($A1179:$K1179,1,Rules!$H$21)),0))</f>
        <v/>
      </c>
      <c r="R1179">
        <f>IF(O1179="","",IFERROR(N(INDEX($A1179:$K1179,1,Rules!$H$22)),0))</f>
        <v/>
      </c>
    </row>
    <row r="1180">
      <c r="M1180">
        <f>IF(A1180="","",IF(LEFT(A1180,4)="http",IFERROR(MID(A1180,FIND("/",A1180,FIND("//",A1180)+2),2000),"/"),A1180))</f>
        <v/>
      </c>
      <c r="N1180">
        <f>IF(M1180="","",IFERROR(LEFT(SUBSTITUTE(M1180,"#","?"),FIND("?",SUBSTITUTE(M1180,"#","?"))-1),M1180))</f>
        <v/>
      </c>
      <c r="O1180">
        <f>IF(N1180="","",LOWER(IF(AND(LEN(N1180)&gt;1,RIGHT(N1180,1)="/"),LEFT(N1180,LEN(N1180)-1),N1180)))</f>
        <v/>
      </c>
      <c r="P1180">
        <f>IF(O1180="","",IFERROR(N(INDEX($A1180:$K1180,1,Rules!$H$20)),0))</f>
        <v/>
      </c>
      <c r="Q1180">
        <f>IF(O1180="","",IFERROR(P1180*N(INDEX($A1180:$K1180,1,Rules!$H$21)),0))</f>
        <v/>
      </c>
      <c r="R1180">
        <f>IF(O1180="","",IFERROR(N(INDEX($A1180:$K1180,1,Rules!$H$22)),0))</f>
        <v/>
      </c>
    </row>
    <row r="1181">
      <c r="M1181">
        <f>IF(A1181="","",IF(LEFT(A1181,4)="http",IFERROR(MID(A1181,FIND("/",A1181,FIND("//",A1181)+2),2000),"/"),A1181))</f>
        <v/>
      </c>
      <c r="N1181">
        <f>IF(M1181="","",IFERROR(LEFT(SUBSTITUTE(M1181,"#","?"),FIND("?",SUBSTITUTE(M1181,"#","?"))-1),M1181))</f>
        <v/>
      </c>
      <c r="O1181">
        <f>IF(N1181="","",LOWER(IF(AND(LEN(N1181)&gt;1,RIGHT(N1181,1)="/"),LEFT(N1181,LEN(N1181)-1),N1181)))</f>
        <v/>
      </c>
      <c r="P1181">
        <f>IF(O1181="","",IFERROR(N(INDEX($A1181:$K1181,1,Rules!$H$20)),0))</f>
        <v/>
      </c>
      <c r="Q1181">
        <f>IF(O1181="","",IFERROR(P1181*N(INDEX($A1181:$K1181,1,Rules!$H$21)),0))</f>
        <v/>
      </c>
      <c r="R1181">
        <f>IF(O1181="","",IFERROR(N(INDEX($A1181:$K1181,1,Rules!$H$22)),0))</f>
        <v/>
      </c>
    </row>
    <row r="1182">
      <c r="M1182">
        <f>IF(A1182="","",IF(LEFT(A1182,4)="http",IFERROR(MID(A1182,FIND("/",A1182,FIND("//",A1182)+2),2000),"/"),A1182))</f>
        <v/>
      </c>
      <c r="N1182">
        <f>IF(M1182="","",IFERROR(LEFT(SUBSTITUTE(M1182,"#","?"),FIND("?",SUBSTITUTE(M1182,"#","?"))-1),M1182))</f>
        <v/>
      </c>
      <c r="O1182">
        <f>IF(N1182="","",LOWER(IF(AND(LEN(N1182)&gt;1,RIGHT(N1182,1)="/"),LEFT(N1182,LEN(N1182)-1),N1182)))</f>
        <v/>
      </c>
      <c r="P1182">
        <f>IF(O1182="","",IFERROR(N(INDEX($A1182:$K1182,1,Rules!$H$20)),0))</f>
        <v/>
      </c>
      <c r="Q1182">
        <f>IF(O1182="","",IFERROR(P1182*N(INDEX($A1182:$K1182,1,Rules!$H$21)),0))</f>
        <v/>
      </c>
      <c r="R1182">
        <f>IF(O1182="","",IFERROR(N(INDEX($A1182:$K1182,1,Rules!$H$22)),0))</f>
        <v/>
      </c>
    </row>
    <row r="1183">
      <c r="M1183">
        <f>IF(A1183="","",IF(LEFT(A1183,4)="http",IFERROR(MID(A1183,FIND("/",A1183,FIND("//",A1183)+2),2000),"/"),A1183))</f>
        <v/>
      </c>
      <c r="N1183">
        <f>IF(M1183="","",IFERROR(LEFT(SUBSTITUTE(M1183,"#","?"),FIND("?",SUBSTITUTE(M1183,"#","?"))-1),M1183))</f>
        <v/>
      </c>
      <c r="O1183">
        <f>IF(N1183="","",LOWER(IF(AND(LEN(N1183)&gt;1,RIGHT(N1183,1)="/"),LEFT(N1183,LEN(N1183)-1),N1183)))</f>
        <v/>
      </c>
      <c r="P1183">
        <f>IF(O1183="","",IFERROR(N(INDEX($A1183:$K1183,1,Rules!$H$20)),0))</f>
        <v/>
      </c>
      <c r="Q1183">
        <f>IF(O1183="","",IFERROR(P1183*N(INDEX($A1183:$K1183,1,Rules!$H$21)),0))</f>
        <v/>
      </c>
      <c r="R1183">
        <f>IF(O1183="","",IFERROR(N(INDEX($A1183:$K1183,1,Rules!$H$22)),0))</f>
        <v/>
      </c>
    </row>
    <row r="1184">
      <c r="M1184">
        <f>IF(A1184="","",IF(LEFT(A1184,4)="http",IFERROR(MID(A1184,FIND("/",A1184,FIND("//",A1184)+2),2000),"/"),A1184))</f>
        <v/>
      </c>
      <c r="N1184">
        <f>IF(M1184="","",IFERROR(LEFT(SUBSTITUTE(M1184,"#","?"),FIND("?",SUBSTITUTE(M1184,"#","?"))-1),M1184))</f>
        <v/>
      </c>
      <c r="O1184">
        <f>IF(N1184="","",LOWER(IF(AND(LEN(N1184)&gt;1,RIGHT(N1184,1)="/"),LEFT(N1184,LEN(N1184)-1),N1184)))</f>
        <v/>
      </c>
      <c r="P1184">
        <f>IF(O1184="","",IFERROR(N(INDEX($A1184:$K1184,1,Rules!$H$20)),0))</f>
        <v/>
      </c>
      <c r="Q1184">
        <f>IF(O1184="","",IFERROR(P1184*N(INDEX($A1184:$K1184,1,Rules!$H$21)),0))</f>
        <v/>
      </c>
      <c r="R1184">
        <f>IF(O1184="","",IFERROR(N(INDEX($A1184:$K1184,1,Rules!$H$22)),0))</f>
        <v/>
      </c>
    </row>
    <row r="1185">
      <c r="M1185">
        <f>IF(A1185="","",IF(LEFT(A1185,4)="http",IFERROR(MID(A1185,FIND("/",A1185,FIND("//",A1185)+2),2000),"/"),A1185))</f>
        <v/>
      </c>
      <c r="N1185">
        <f>IF(M1185="","",IFERROR(LEFT(SUBSTITUTE(M1185,"#","?"),FIND("?",SUBSTITUTE(M1185,"#","?"))-1),M1185))</f>
        <v/>
      </c>
      <c r="O1185">
        <f>IF(N1185="","",LOWER(IF(AND(LEN(N1185)&gt;1,RIGHT(N1185,1)="/"),LEFT(N1185,LEN(N1185)-1),N1185)))</f>
        <v/>
      </c>
      <c r="P1185">
        <f>IF(O1185="","",IFERROR(N(INDEX($A1185:$K1185,1,Rules!$H$20)),0))</f>
        <v/>
      </c>
      <c r="Q1185">
        <f>IF(O1185="","",IFERROR(P1185*N(INDEX($A1185:$K1185,1,Rules!$H$21)),0))</f>
        <v/>
      </c>
      <c r="R1185">
        <f>IF(O1185="","",IFERROR(N(INDEX($A1185:$K1185,1,Rules!$H$22)),0))</f>
        <v/>
      </c>
    </row>
    <row r="1186">
      <c r="M1186">
        <f>IF(A1186="","",IF(LEFT(A1186,4)="http",IFERROR(MID(A1186,FIND("/",A1186,FIND("//",A1186)+2),2000),"/"),A1186))</f>
        <v/>
      </c>
      <c r="N1186">
        <f>IF(M1186="","",IFERROR(LEFT(SUBSTITUTE(M1186,"#","?"),FIND("?",SUBSTITUTE(M1186,"#","?"))-1),M1186))</f>
        <v/>
      </c>
      <c r="O1186">
        <f>IF(N1186="","",LOWER(IF(AND(LEN(N1186)&gt;1,RIGHT(N1186,1)="/"),LEFT(N1186,LEN(N1186)-1),N1186)))</f>
        <v/>
      </c>
      <c r="P1186">
        <f>IF(O1186="","",IFERROR(N(INDEX($A1186:$K1186,1,Rules!$H$20)),0))</f>
        <v/>
      </c>
      <c r="Q1186">
        <f>IF(O1186="","",IFERROR(P1186*N(INDEX($A1186:$K1186,1,Rules!$H$21)),0))</f>
        <v/>
      </c>
      <c r="R1186">
        <f>IF(O1186="","",IFERROR(N(INDEX($A1186:$K1186,1,Rules!$H$22)),0))</f>
        <v/>
      </c>
    </row>
    <row r="1187">
      <c r="M1187">
        <f>IF(A1187="","",IF(LEFT(A1187,4)="http",IFERROR(MID(A1187,FIND("/",A1187,FIND("//",A1187)+2),2000),"/"),A1187))</f>
        <v/>
      </c>
      <c r="N1187">
        <f>IF(M1187="","",IFERROR(LEFT(SUBSTITUTE(M1187,"#","?"),FIND("?",SUBSTITUTE(M1187,"#","?"))-1),M1187))</f>
        <v/>
      </c>
      <c r="O1187">
        <f>IF(N1187="","",LOWER(IF(AND(LEN(N1187)&gt;1,RIGHT(N1187,1)="/"),LEFT(N1187,LEN(N1187)-1),N1187)))</f>
        <v/>
      </c>
      <c r="P1187">
        <f>IF(O1187="","",IFERROR(N(INDEX($A1187:$K1187,1,Rules!$H$20)),0))</f>
        <v/>
      </c>
      <c r="Q1187">
        <f>IF(O1187="","",IFERROR(P1187*N(INDEX($A1187:$K1187,1,Rules!$H$21)),0))</f>
        <v/>
      </c>
      <c r="R1187">
        <f>IF(O1187="","",IFERROR(N(INDEX($A1187:$K1187,1,Rules!$H$22)),0))</f>
        <v/>
      </c>
    </row>
    <row r="1188">
      <c r="M1188">
        <f>IF(A1188="","",IF(LEFT(A1188,4)="http",IFERROR(MID(A1188,FIND("/",A1188,FIND("//",A1188)+2),2000),"/"),A1188))</f>
        <v/>
      </c>
      <c r="N1188">
        <f>IF(M1188="","",IFERROR(LEFT(SUBSTITUTE(M1188,"#","?"),FIND("?",SUBSTITUTE(M1188,"#","?"))-1),M1188))</f>
        <v/>
      </c>
      <c r="O1188">
        <f>IF(N1188="","",LOWER(IF(AND(LEN(N1188)&gt;1,RIGHT(N1188,1)="/"),LEFT(N1188,LEN(N1188)-1),N1188)))</f>
        <v/>
      </c>
      <c r="P1188">
        <f>IF(O1188="","",IFERROR(N(INDEX($A1188:$K1188,1,Rules!$H$20)),0))</f>
        <v/>
      </c>
      <c r="Q1188">
        <f>IF(O1188="","",IFERROR(P1188*N(INDEX($A1188:$K1188,1,Rules!$H$21)),0))</f>
        <v/>
      </c>
      <c r="R1188">
        <f>IF(O1188="","",IFERROR(N(INDEX($A1188:$K1188,1,Rules!$H$22)),0))</f>
        <v/>
      </c>
    </row>
    <row r="1189">
      <c r="M1189">
        <f>IF(A1189="","",IF(LEFT(A1189,4)="http",IFERROR(MID(A1189,FIND("/",A1189,FIND("//",A1189)+2),2000),"/"),A1189))</f>
        <v/>
      </c>
      <c r="N1189">
        <f>IF(M1189="","",IFERROR(LEFT(SUBSTITUTE(M1189,"#","?"),FIND("?",SUBSTITUTE(M1189,"#","?"))-1),M1189))</f>
        <v/>
      </c>
      <c r="O1189">
        <f>IF(N1189="","",LOWER(IF(AND(LEN(N1189)&gt;1,RIGHT(N1189,1)="/"),LEFT(N1189,LEN(N1189)-1),N1189)))</f>
        <v/>
      </c>
      <c r="P1189">
        <f>IF(O1189="","",IFERROR(N(INDEX($A1189:$K1189,1,Rules!$H$20)),0))</f>
        <v/>
      </c>
      <c r="Q1189">
        <f>IF(O1189="","",IFERROR(P1189*N(INDEX($A1189:$K1189,1,Rules!$H$21)),0))</f>
        <v/>
      </c>
      <c r="R1189">
        <f>IF(O1189="","",IFERROR(N(INDEX($A1189:$K1189,1,Rules!$H$22)),0))</f>
        <v/>
      </c>
    </row>
    <row r="1190">
      <c r="M1190">
        <f>IF(A1190="","",IF(LEFT(A1190,4)="http",IFERROR(MID(A1190,FIND("/",A1190,FIND("//",A1190)+2),2000),"/"),A1190))</f>
        <v/>
      </c>
      <c r="N1190">
        <f>IF(M1190="","",IFERROR(LEFT(SUBSTITUTE(M1190,"#","?"),FIND("?",SUBSTITUTE(M1190,"#","?"))-1),M1190))</f>
        <v/>
      </c>
      <c r="O1190">
        <f>IF(N1190="","",LOWER(IF(AND(LEN(N1190)&gt;1,RIGHT(N1190,1)="/"),LEFT(N1190,LEN(N1190)-1),N1190)))</f>
        <v/>
      </c>
      <c r="P1190">
        <f>IF(O1190="","",IFERROR(N(INDEX($A1190:$K1190,1,Rules!$H$20)),0))</f>
        <v/>
      </c>
      <c r="Q1190">
        <f>IF(O1190="","",IFERROR(P1190*N(INDEX($A1190:$K1190,1,Rules!$H$21)),0))</f>
        <v/>
      </c>
      <c r="R1190">
        <f>IF(O1190="","",IFERROR(N(INDEX($A1190:$K1190,1,Rules!$H$22)),0))</f>
        <v/>
      </c>
    </row>
    <row r="1191">
      <c r="M1191">
        <f>IF(A1191="","",IF(LEFT(A1191,4)="http",IFERROR(MID(A1191,FIND("/",A1191,FIND("//",A1191)+2),2000),"/"),A1191))</f>
        <v/>
      </c>
      <c r="N1191">
        <f>IF(M1191="","",IFERROR(LEFT(SUBSTITUTE(M1191,"#","?"),FIND("?",SUBSTITUTE(M1191,"#","?"))-1),M1191))</f>
        <v/>
      </c>
      <c r="O1191">
        <f>IF(N1191="","",LOWER(IF(AND(LEN(N1191)&gt;1,RIGHT(N1191,1)="/"),LEFT(N1191,LEN(N1191)-1),N1191)))</f>
        <v/>
      </c>
      <c r="P1191">
        <f>IF(O1191="","",IFERROR(N(INDEX($A1191:$K1191,1,Rules!$H$20)),0))</f>
        <v/>
      </c>
      <c r="Q1191">
        <f>IF(O1191="","",IFERROR(P1191*N(INDEX($A1191:$K1191,1,Rules!$H$21)),0))</f>
        <v/>
      </c>
      <c r="R1191">
        <f>IF(O1191="","",IFERROR(N(INDEX($A1191:$K1191,1,Rules!$H$22)),0))</f>
        <v/>
      </c>
    </row>
    <row r="1192">
      <c r="M1192">
        <f>IF(A1192="","",IF(LEFT(A1192,4)="http",IFERROR(MID(A1192,FIND("/",A1192,FIND("//",A1192)+2),2000),"/"),A1192))</f>
        <v/>
      </c>
      <c r="N1192">
        <f>IF(M1192="","",IFERROR(LEFT(SUBSTITUTE(M1192,"#","?"),FIND("?",SUBSTITUTE(M1192,"#","?"))-1),M1192))</f>
        <v/>
      </c>
      <c r="O1192">
        <f>IF(N1192="","",LOWER(IF(AND(LEN(N1192)&gt;1,RIGHT(N1192,1)="/"),LEFT(N1192,LEN(N1192)-1),N1192)))</f>
        <v/>
      </c>
      <c r="P1192">
        <f>IF(O1192="","",IFERROR(N(INDEX($A1192:$K1192,1,Rules!$H$20)),0))</f>
        <v/>
      </c>
      <c r="Q1192">
        <f>IF(O1192="","",IFERROR(P1192*N(INDEX($A1192:$K1192,1,Rules!$H$21)),0))</f>
        <v/>
      </c>
      <c r="R1192">
        <f>IF(O1192="","",IFERROR(N(INDEX($A1192:$K1192,1,Rules!$H$22)),0))</f>
        <v/>
      </c>
    </row>
    <row r="1193">
      <c r="M1193">
        <f>IF(A1193="","",IF(LEFT(A1193,4)="http",IFERROR(MID(A1193,FIND("/",A1193,FIND("//",A1193)+2),2000),"/"),A1193))</f>
        <v/>
      </c>
      <c r="N1193">
        <f>IF(M1193="","",IFERROR(LEFT(SUBSTITUTE(M1193,"#","?"),FIND("?",SUBSTITUTE(M1193,"#","?"))-1),M1193))</f>
        <v/>
      </c>
      <c r="O1193">
        <f>IF(N1193="","",LOWER(IF(AND(LEN(N1193)&gt;1,RIGHT(N1193,1)="/"),LEFT(N1193,LEN(N1193)-1),N1193)))</f>
        <v/>
      </c>
      <c r="P1193">
        <f>IF(O1193="","",IFERROR(N(INDEX($A1193:$K1193,1,Rules!$H$20)),0))</f>
        <v/>
      </c>
      <c r="Q1193">
        <f>IF(O1193="","",IFERROR(P1193*N(INDEX($A1193:$K1193,1,Rules!$H$21)),0))</f>
        <v/>
      </c>
      <c r="R1193">
        <f>IF(O1193="","",IFERROR(N(INDEX($A1193:$K1193,1,Rules!$H$22)),0))</f>
        <v/>
      </c>
    </row>
    <row r="1194">
      <c r="M1194">
        <f>IF(A1194="","",IF(LEFT(A1194,4)="http",IFERROR(MID(A1194,FIND("/",A1194,FIND("//",A1194)+2),2000),"/"),A1194))</f>
        <v/>
      </c>
      <c r="N1194">
        <f>IF(M1194="","",IFERROR(LEFT(SUBSTITUTE(M1194,"#","?"),FIND("?",SUBSTITUTE(M1194,"#","?"))-1),M1194))</f>
        <v/>
      </c>
      <c r="O1194">
        <f>IF(N1194="","",LOWER(IF(AND(LEN(N1194)&gt;1,RIGHT(N1194,1)="/"),LEFT(N1194,LEN(N1194)-1),N1194)))</f>
        <v/>
      </c>
      <c r="P1194">
        <f>IF(O1194="","",IFERROR(N(INDEX($A1194:$K1194,1,Rules!$H$20)),0))</f>
        <v/>
      </c>
      <c r="Q1194">
        <f>IF(O1194="","",IFERROR(P1194*N(INDEX($A1194:$K1194,1,Rules!$H$21)),0))</f>
        <v/>
      </c>
      <c r="R1194">
        <f>IF(O1194="","",IFERROR(N(INDEX($A1194:$K1194,1,Rules!$H$22)),0))</f>
        <v/>
      </c>
    </row>
    <row r="1195">
      <c r="M1195">
        <f>IF(A1195="","",IF(LEFT(A1195,4)="http",IFERROR(MID(A1195,FIND("/",A1195,FIND("//",A1195)+2),2000),"/"),A1195))</f>
        <v/>
      </c>
      <c r="N1195">
        <f>IF(M1195="","",IFERROR(LEFT(SUBSTITUTE(M1195,"#","?"),FIND("?",SUBSTITUTE(M1195,"#","?"))-1),M1195))</f>
        <v/>
      </c>
      <c r="O1195">
        <f>IF(N1195="","",LOWER(IF(AND(LEN(N1195)&gt;1,RIGHT(N1195,1)="/"),LEFT(N1195,LEN(N1195)-1),N1195)))</f>
        <v/>
      </c>
      <c r="P1195">
        <f>IF(O1195="","",IFERROR(N(INDEX($A1195:$K1195,1,Rules!$H$20)),0))</f>
        <v/>
      </c>
      <c r="Q1195">
        <f>IF(O1195="","",IFERROR(P1195*N(INDEX($A1195:$K1195,1,Rules!$H$21)),0))</f>
        <v/>
      </c>
      <c r="R1195">
        <f>IF(O1195="","",IFERROR(N(INDEX($A1195:$K1195,1,Rules!$H$22)),0))</f>
        <v/>
      </c>
    </row>
    <row r="1196">
      <c r="M1196">
        <f>IF(A1196="","",IF(LEFT(A1196,4)="http",IFERROR(MID(A1196,FIND("/",A1196,FIND("//",A1196)+2),2000),"/"),A1196))</f>
        <v/>
      </c>
      <c r="N1196">
        <f>IF(M1196="","",IFERROR(LEFT(SUBSTITUTE(M1196,"#","?"),FIND("?",SUBSTITUTE(M1196,"#","?"))-1),M1196))</f>
        <v/>
      </c>
      <c r="O1196">
        <f>IF(N1196="","",LOWER(IF(AND(LEN(N1196)&gt;1,RIGHT(N1196,1)="/"),LEFT(N1196,LEN(N1196)-1),N1196)))</f>
        <v/>
      </c>
      <c r="P1196">
        <f>IF(O1196="","",IFERROR(N(INDEX($A1196:$K1196,1,Rules!$H$20)),0))</f>
        <v/>
      </c>
      <c r="Q1196">
        <f>IF(O1196="","",IFERROR(P1196*N(INDEX($A1196:$K1196,1,Rules!$H$21)),0))</f>
        <v/>
      </c>
      <c r="R1196">
        <f>IF(O1196="","",IFERROR(N(INDEX($A1196:$K1196,1,Rules!$H$22)),0))</f>
        <v/>
      </c>
    </row>
    <row r="1197">
      <c r="M1197">
        <f>IF(A1197="","",IF(LEFT(A1197,4)="http",IFERROR(MID(A1197,FIND("/",A1197,FIND("//",A1197)+2),2000),"/"),A1197))</f>
        <v/>
      </c>
      <c r="N1197">
        <f>IF(M1197="","",IFERROR(LEFT(SUBSTITUTE(M1197,"#","?"),FIND("?",SUBSTITUTE(M1197,"#","?"))-1),M1197))</f>
        <v/>
      </c>
      <c r="O1197">
        <f>IF(N1197="","",LOWER(IF(AND(LEN(N1197)&gt;1,RIGHT(N1197,1)="/"),LEFT(N1197,LEN(N1197)-1),N1197)))</f>
        <v/>
      </c>
      <c r="P1197">
        <f>IF(O1197="","",IFERROR(N(INDEX($A1197:$K1197,1,Rules!$H$20)),0))</f>
        <v/>
      </c>
      <c r="Q1197">
        <f>IF(O1197="","",IFERROR(P1197*N(INDEX($A1197:$K1197,1,Rules!$H$21)),0))</f>
        <v/>
      </c>
      <c r="R1197">
        <f>IF(O1197="","",IFERROR(N(INDEX($A1197:$K1197,1,Rules!$H$22)),0))</f>
        <v/>
      </c>
    </row>
    <row r="1198">
      <c r="M1198">
        <f>IF(A1198="","",IF(LEFT(A1198,4)="http",IFERROR(MID(A1198,FIND("/",A1198,FIND("//",A1198)+2),2000),"/"),A1198))</f>
        <v/>
      </c>
      <c r="N1198">
        <f>IF(M1198="","",IFERROR(LEFT(SUBSTITUTE(M1198,"#","?"),FIND("?",SUBSTITUTE(M1198,"#","?"))-1),M1198))</f>
        <v/>
      </c>
      <c r="O1198">
        <f>IF(N1198="","",LOWER(IF(AND(LEN(N1198)&gt;1,RIGHT(N1198,1)="/"),LEFT(N1198,LEN(N1198)-1),N1198)))</f>
        <v/>
      </c>
      <c r="P1198">
        <f>IF(O1198="","",IFERROR(N(INDEX($A1198:$K1198,1,Rules!$H$20)),0))</f>
        <v/>
      </c>
      <c r="Q1198">
        <f>IF(O1198="","",IFERROR(P1198*N(INDEX($A1198:$K1198,1,Rules!$H$21)),0))</f>
        <v/>
      </c>
      <c r="R1198">
        <f>IF(O1198="","",IFERROR(N(INDEX($A1198:$K1198,1,Rules!$H$22)),0))</f>
        <v/>
      </c>
    </row>
    <row r="1199">
      <c r="M1199">
        <f>IF(A1199="","",IF(LEFT(A1199,4)="http",IFERROR(MID(A1199,FIND("/",A1199,FIND("//",A1199)+2),2000),"/"),A1199))</f>
        <v/>
      </c>
      <c r="N1199">
        <f>IF(M1199="","",IFERROR(LEFT(SUBSTITUTE(M1199,"#","?"),FIND("?",SUBSTITUTE(M1199,"#","?"))-1),M1199))</f>
        <v/>
      </c>
      <c r="O1199">
        <f>IF(N1199="","",LOWER(IF(AND(LEN(N1199)&gt;1,RIGHT(N1199,1)="/"),LEFT(N1199,LEN(N1199)-1),N1199)))</f>
        <v/>
      </c>
      <c r="P1199">
        <f>IF(O1199="","",IFERROR(N(INDEX($A1199:$K1199,1,Rules!$H$20)),0))</f>
        <v/>
      </c>
      <c r="Q1199">
        <f>IF(O1199="","",IFERROR(P1199*N(INDEX($A1199:$K1199,1,Rules!$H$21)),0))</f>
        <v/>
      </c>
      <c r="R1199">
        <f>IF(O1199="","",IFERROR(N(INDEX($A1199:$K1199,1,Rules!$H$22)),0))</f>
        <v/>
      </c>
    </row>
    <row r="1200">
      <c r="M1200">
        <f>IF(A1200="","",IF(LEFT(A1200,4)="http",IFERROR(MID(A1200,FIND("/",A1200,FIND("//",A1200)+2),2000),"/"),A1200))</f>
        <v/>
      </c>
      <c r="N1200">
        <f>IF(M1200="","",IFERROR(LEFT(SUBSTITUTE(M1200,"#","?"),FIND("?",SUBSTITUTE(M1200,"#","?"))-1),M1200))</f>
        <v/>
      </c>
      <c r="O1200">
        <f>IF(N1200="","",LOWER(IF(AND(LEN(N1200)&gt;1,RIGHT(N1200,1)="/"),LEFT(N1200,LEN(N1200)-1),N1200)))</f>
        <v/>
      </c>
      <c r="P1200">
        <f>IF(O1200="","",IFERROR(N(INDEX($A1200:$K1200,1,Rules!$H$20)),0))</f>
        <v/>
      </c>
      <c r="Q1200">
        <f>IF(O1200="","",IFERROR(P1200*N(INDEX($A1200:$K1200,1,Rules!$H$21)),0))</f>
        <v/>
      </c>
      <c r="R1200">
        <f>IF(O1200="","",IFERROR(N(INDEX($A1200:$K1200,1,Rules!$H$22)),0))</f>
        <v/>
      </c>
    </row>
    <row r="1201">
      <c r="M1201">
        <f>IF(A1201="","",IF(LEFT(A1201,4)="http",IFERROR(MID(A1201,FIND("/",A1201,FIND("//",A1201)+2),2000),"/"),A1201))</f>
        <v/>
      </c>
      <c r="N1201">
        <f>IF(M1201="","",IFERROR(LEFT(SUBSTITUTE(M1201,"#","?"),FIND("?",SUBSTITUTE(M1201,"#","?"))-1),M1201))</f>
        <v/>
      </c>
      <c r="O1201">
        <f>IF(N1201="","",LOWER(IF(AND(LEN(N1201)&gt;1,RIGHT(N1201,1)="/"),LEFT(N1201,LEN(N1201)-1),N1201)))</f>
        <v/>
      </c>
      <c r="P1201">
        <f>IF(O1201="","",IFERROR(N(INDEX($A1201:$K1201,1,Rules!$H$20)),0))</f>
        <v/>
      </c>
      <c r="Q1201">
        <f>IF(O1201="","",IFERROR(P1201*N(INDEX($A1201:$K1201,1,Rules!$H$21)),0))</f>
        <v/>
      </c>
      <c r="R1201">
        <f>IF(O1201="","",IFERROR(N(INDEX($A1201:$K1201,1,Rules!$H$22)),0))</f>
        <v/>
      </c>
    </row>
    <row r="1202">
      <c r="M1202">
        <f>IF(A1202="","",IF(LEFT(A1202,4)="http",IFERROR(MID(A1202,FIND("/",A1202,FIND("//",A1202)+2),2000),"/"),A1202))</f>
        <v/>
      </c>
      <c r="N1202">
        <f>IF(M1202="","",IFERROR(LEFT(SUBSTITUTE(M1202,"#","?"),FIND("?",SUBSTITUTE(M1202,"#","?"))-1),M1202))</f>
        <v/>
      </c>
      <c r="O1202">
        <f>IF(N1202="","",LOWER(IF(AND(LEN(N1202)&gt;1,RIGHT(N1202,1)="/"),LEFT(N1202,LEN(N1202)-1),N1202)))</f>
        <v/>
      </c>
      <c r="P1202">
        <f>IF(O1202="","",IFERROR(N(INDEX($A1202:$K1202,1,Rules!$H$20)),0))</f>
        <v/>
      </c>
      <c r="Q1202">
        <f>IF(O1202="","",IFERROR(P1202*N(INDEX($A1202:$K1202,1,Rules!$H$21)),0))</f>
        <v/>
      </c>
      <c r="R1202">
        <f>IF(O1202="","",IFERROR(N(INDEX($A1202:$K1202,1,Rules!$H$22)),0))</f>
        <v/>
      </c>
    </row>
    <row r="1203">
      <c r="M1203">
        <f>IF(A1203="","",IF(LEFT(A1203,4)="http",IFERROR(MID(A1203,FIND("/",A1203,FIND("//",A1203)+2),2000),"/"),A1203))</f>
        <v/>
      </c>
      <c r="N1203">
        <f>IF(M1203="","",IFERROR(LEFT(SUBSTITUTE(M1203,"#","?"),FIND("?",SUBSTITUTE(M1203,"#","?"))-1),M1203))</f>
        <v/>
      </c>
      <c r="O1203">
        <f>IF(N1203="","",LOWER(IF(AND(LEN(N1203)&gt;1,RIGHT(N1203,1)="/"),LEFT(N1203,LEN(N1203)-1),N1203)))</f>
        <v/>
      </c>
      <c r="P1203">
        <f>IF(O1203="","",IFERROR(N(INDEX($A1203:$K1203,1,Rules!$H$20)),0))</f>
        <v/>
      </c>
      <c r="Q1203">
        <f>IF(O1203="","",IFERROR(P1203*N(INDEX($A1203:$K1203,1,Rules!$H$21)),0))</f>
        <v/>
      </c>
      <c r="R1203">
        <f>IF(O1203="","",IFERROR(N(INDEX($A1203:$K1203,1,Rules!$H$22)),0))</f>
        <v/>
      </c>
    </row>
    <row r="1204">
      <c r="M1204">
        <f>IF(A1204="","",IF(LEFT(A1204,4)="http",IFERROR(MID(A1204,FIND("/",A1204,FIND("//",A1204)+2),2000),"/"),A1204))</f>
        <v/>
      </c>
      <c r="N1204">
        <f>IF(M1204="","",IFERROR(LEFT(SUBSTITUTE(M1204,"#","?"),FIND("?",SUBSTITUTE(M1204,"#","?"))-1),M1204))</f>
        <v/>
      </c>
      <c r="O1204">
        <f>IF(N1204="","",LOWER(IF(AND(LEN(N1204)&gt;1,RIGHT(N1204,1)="/"),LEFT(N1204,LEN(N1204)-1),N1204)))</f>
        <v/>
      </c>
      <c r="P1204">
        <f>IF(O1204="","",IFERROR(N(INDEX($A1204:$K1204,1,Rules!$H$20)),0))</f>
        <v/>
      </c>
      <c r="Q1204">
        <f>IF(O1204="","",IFERROR(P1204*N(INDEX($A1204:$K1204,1,Rules!$H$21)),0))</f>
        <v/>
      </c>
      <c r="R1204">
        <f>IF(O1204="","",IFERROR(N(INDEX($A1204:$K1204,1,Rules!$H$22)),0))</f>
        <v/>
      </c>
    </row>
    <row r="1205">
      <c r="M1205">
        <f>IF(A1205="","",IF(LEFT(A1205,4)="http",IFERROR(MID(A1205,FIND("/",A1205,FIND("//",A1205)+2),2000),"/"),A1205))</f>
        <v/>
      </c>
      <c r="N1205">
        <f>IF(M1205="","",IFERROR(LEFT(SUBSTITUTE(M1205,"#","?"),FIND("?",SUBSTITUTE(M1205,"#","?"))-1),M1205))</f>
        <v/>
      </c>
      <c r="O1205">
        <f>IF(N1205="","",LOWER(IF(AND(LEN(N1205)&gt;1,RIGHT(N1205,1)="/"),LEFT(N1205,LEN(N1205)-1),N1205)))</f>
        <v/>
      </c>
      <c r="P1205">
        <f>IF(O1205="","",IFERROR(N(INDEX($A1205:$K1205,1,Rules!$H$20)),0))</f>
        <v/>
      </c>
      <c r="Q1205">
        <f>IF(O1205="","",IFERROR(P1205*N(INDEX($A1205:$K1205,1,Rules!$H$21)),0))</f>
        <v/>
      </c>
      <c r="R1205">
        <f>IF(O1205="","",IFERROR(N(INDEX($A1205:$K1205,1,Rules!$H$22)),0))</f>
        <v/>
      </c>
    </row>
    <row r="1206">
      <c r="M1206">
        <f>IF(A1206="","",IF(LEFT(A1206,4)="http",IFERROR(MID(A1206,FIND("/",A1206,FIND("//",A1206)+2),2000),"/"),A1206))</f>
        <v/>
      </c>
      <c r="N1206">
        <f>IF(M1206="","",IFERROR(LEFT(SUBSTITUTE(M1206,"#","?"),FIND("?",SUBSTITUTE(M1206,"#","?"))-1),M1206))</f>
        <v/>
      </c>
      <c r="O1206">
        <f>IF(N1206="","",LOWER(IF(AND(LEN(N1206)&gt;1,RIGHT(N1206,1)="/"),LEFT(N1206,LEN(N1206)-1),N1206)))</f>
        <v/>
      </c>
      <c r="P1206">
        <f>IF(O1206="","",IFERROR(N(INDEX($A1206:$K1206,1,Rules!$H$20)),0))</f>
        <v/>
      </c>
      <c r="Q1206">
        <f>IF(O1206="","",IFERROR(P1206*N(INDEX($A1206:$K1206,1,Rules!$H$21)),0))</f>
        <v/>
      </c>
      <c r="R1206">
        <f>IF(O1206="","",IFERROR(N(INDEX($A1206:$K1206,1,Rules!$H$22)),0))</f>
        <v/>
      </c>
    </row>
    <row r="1207">
      <c r="M1207">
        <f>IF(A1207="","",IF(LEFT(A1207,4)="http",IFERROR(MID(A1207,FIND("/",A1207,FIND("//",A1207)+2),2000),"/"),A1207))</f>
        <v/>
      </c>
      <c r="N1207">
        <f>IF(M1207="","",IFERROR(LEFT(SUBSTITUTE(M1207,"#","?"),FIND("?",SUBSTITUTE(M1207,"#","?"))-1),M1207))</f>
        <v/>
      </c>
      <c r="O1207">
        <f>IF(N1207="","",LOWER(IF(AND(LEN(N1207)&gt;1,RIGHT(N1207,1)="/"),LEFT(N1207,LEN(N1207)-1),N1207)))</f>
        <v/>
      </c>
      <c r="P1207">
        <f>IF(O1207="","",IFERROR(N(INDEX($A1207:$K1207,1,Rules!$H$20)),0))</f>
        <v/>
      </c>
      <c r="Q1207">
        <f>IF(O1207="","",IFERROR(P1207*N(INDEX($A1207:$K1207,1,Rules!$H$21)),0))</f>
        <v/>
      </c>
      <c r="R1207">
        <f>IF(O1207="","",IFERROR(N(INDEX($A1207:$K1207,1,Rules!$H$22)),0))</f>
        <v/>
      </c>
    </row>
    <row r="1208">
      <c r="M1208">
        <f>IF(A1208="","",IF(LEFT(A1208,4)="http",IFERROR(MID(A1208,FIND("/",A1208,FIND("//",A1208)+2),2000),"/"),A1208))</f>
        <v/>
      </c>
      <c r="N1208">
        <f>IF(M1208="","",IFERROR(LEFT(SUBSTITUTE(M1208,"#","?"),FIND("?",SUBSTITUTE(M1208,"#","?"))-1),M1208))</f>
        <v/>
      </c>
      <c r="O1208">
        <f>IF(N1208="","",LOWER(IF(AND(LEN(N1208)&gt;1,RIGHT(N1208,1)="/"),LEFT(N1208,LEN(N1208)-1),N1208)))</f>
        <v/>
      </c>
      <c r="P1208">
        <f>IF(O1208="","",IFERROR(N(INDEX($A1208:$K1208,1,Rules!$H$20)),0))</f>
        <v/>
      </c>
      <c r="Q1208">
        <f>IF(O1208="","",IFERROR(P1208*N(INDEX($A1208:$K1208,1,Rules!$H$21)),0))</f>
        <v/>
      </c>
      <c r="R1208">
        <f>IF(O1208="","",IFERROR(N(INDEX($A1208:$K1208,1,Rules!$H$22)),0))</f>
        <v/>
      </c>
    </row>
    <row r="1209">
      <c r="M1209">
        <f>IF(A1209="","",IF(LEFT(A1209,4)="http",IFERROR(MID(A1209,FIND("/",A1209,FIND("//",A1209)+2),2000),"/"),A1209))</f>
        <v/>
      </c>
      <c r="N1209">
        <f>IF(M1209="","",IFERROR(LEFT(SUBSTITUTE(M1209,"#","?"),FIND("?",SUBSTITUTE(M1209,"#","?"))-1),M1209))</f>
        <v/>
      </c>
      <c r="O1209">
        <f>IF(N1209="","",LOWER(IF(AND(LEN(N1209)&gt;1,RIGHT(N1209,1)="/"),LEFT(N1209,LEN(N1209)-1),N1209)))</f>
        <v/>
      </c>
      <c r="P1209">
        <f>IF(O1209="","",IFERROR(N(INDEX($A1209:$K1209,1,Rules!$H$20)),0))</f>
        <v/>
      </c>
      <c r="Q1209">
        <f>IF(O1209="","",IFERROR(P1209*N(INDEX($A1209:$K1209,1,Rules!$H$21)),0))</f>
        <v/>
      </c>
      <c r="R1209">
        <f>IF(O1209="","",IFERROR(N(INDEX($A1209:$K1209,1,Rules!$H$22)),0))</f>
        <v/>
      </c>
    </row>
    <row r="1210">
      <c r="M1210">
        <f>IF(A1210="","",IF(LEFT(A1210,4)="http",IFERROR(MID(A1210,FIND("/",A1210,FIND("//",A1210)+2),2000),"/"),A1210))</f>
        <v/>
      </c>
      <c r="N1210">
        <f>IF(M1210="","",IFERROR(LEFT(SUBSTITUTE(M1210,"#","?"),FIND("?",SUBSTITUTE(M1210,"#","?"))-1),M1210))</f>
        <v/>
      </c>
      <c r="O1210">
        <f>IF(N1210="","",LOWER(IF(AND(LEN(N1210)&gt;1,RIGHT(N1210,1)="/"),LEFT(N1210,LEN(N1210)-1),N1210)))</f>
        <v/>
      </c>
      <c r="P1210">
        <f>IF(O1210="","",IFERROR(N(INDEX($A1210:$K1210,1,Rules!$H$20)),0))</f>
        <v/>
      </c>
      <c r="Q1210">
        <f>IF(O1210="","",IFERROR(P1210*N(INDEX($A1210:$K1210,1,Rules!$H$21)),0))</f>
        <v/>
      </c>
      <c r="R1210">
        <f>IF(O1210="","",IFERROR(N(INDEX($A1210:$K1210,1,Rules!$H$22)),0))</f>
        <v/>
      </c>
    </row>
    <row r="1211">
      <c r="M1211">
        <f>IF(A1211="","",IF(LEFT(A1211,4)="http",IFERROR(MID(A1211,FIND("/",A1211,FIND("//",A1211)+2),2000),"/"),A1211))</f>
        <v/>
      </c>
      <c r="N1211">
        <f>IF(M1211="","",IFERROR(LEFT(SUBSTITUTE(M1211,"#","?"),FIND("?",SUBSTITUTE(M1211,"#","?"))-1),M1211))</f>
        <v/>
      </c>
      <c r="O1211">
        <f>IF(N1211="","",LOWER(IF(AND(LEN(N1211)&gt;1,RIGHT(N1211,1)="/"),LEFT(N1211,LEN(N1211)-1),N1211)))</f>
        <v/>
      </c>
      <c r="P1211">
        <f>IF(O1211="","",IFERROR(N(INDEX($A1211:$K1211,1,Rules!$H$20)),0))</f>
        <v/>
      </c>
      <c r="Q1211">
        <f>IF(O1211="","",IFERROR(P1211*N(INDEX($A1211:$K1211,1,Rules!$H$21)),0))</f>
        <v/>
      </c>
      <c r="R1211">
        <f>IF(O1211="","",IFERROR(N(INDEX($A1211:$K1211,1,Rules!$H$22)),0))</f>
        <v/>
      </c>
    </row>
    <row r="1212">
      <c r="M1212">
        <f>IF(A1212="","",IF(LEFT(A1212,4)="http",IFERROR(MID(A1212,FIND("/",A1212,FIND("//",A1212)+2),2000),"/"),A1212))</f>
        <v/>
      </c>
      <c r="N1212">
        <f>IF(M1212="","",IFERROR(LEFT(SUBSTITUTE(M1212,"#","?"),FIND("?",SUBSTITUTE(M1212,"#","?"))-1),M1212))</f>
        <v/>
      </c>
      <c r="O1212">
        <f>IF(N1212="","",LOWER(IF(AND(LEN(N1212)&gt;1,RIGHT(N1212,1)="/"),LEFT(N1212,LEN(N1212)-1),N1212)))</f>
        <v/>
      </c>
      <c r="P1212">
        <f>IF(O1212="","",IFERROR(N(INDEX($A1212:$K1212,1,Rules!$H$20)),0))</f>
        <v/>
      </c>
      <c r="Q1212">
        <f>IF(O1212="","",IFERROR(P1212*N(INDEX($A1212:$K1212,1,Rules!$H$21)),0))</f>
        <v/>
      </c>
      <c r="R1212">
        <f>IF(O1212="","",IFERROR(N(INDEX($A1212:$K1212,1,Rules!$H$22)),0))</f>
        <v/>
      </c>
    </row>
    <row r="1213">
      <c r="M1213">
        <f>IF(A1213="","",IF(LEFT(A1213,4)="http",IFERROR(MID(A1213,FIND("/",A1213,FIND("//",A1213)+2),2000),"/"),A1213))</f>
        <v/>
      </c>
      <c r="N1213">
        <f>IF(M1213="","",IFERROR(LEFT(SUBSTITUTE(M1213,"#","?"),FIND("?",SUBSTITUTE(M1213,"#","?"))-1),M1213))</f>
        <v/>
      </c>
      <c r="O1213">
        <f>IF(N1213="","",LOWER(IF(AND(LEN(N1213)&gt;1,RIGHT(N1213,1)="/"),LEFT(N1213,LEN(N1213)-1),N1213)))</f>
        <v/>
      </c>
      <c r="P1213">
        <f>IF(O1213="","",IFERROR(N(INDEX($A1213:$K1213,1,Rules!$H$20)),0))</f>
        <v/>
      </c>
      <c r="Q1213">
        <f>IF(O1213="","",IFERROR(P1213*N(INDEX($A1213:$K1213,1,Rules!$H$21)),0))</f>
        <v/>
      </c>
      <c r="R1213">
        <f>IF(O1213="","",IFERROR(N(INDEX($A1213:$K1213,1,Rules!$H$22)),0))</f>
        <v/>
      </c>
    </row>
    <row r="1214">
      <c r="M1214">
        <f>IF(A1214="","",IF(LEFT(A1214,4)="http",IFERROR(MID(A1214,FIND("/",A1214,FIND("//",A1214)+2),2000),"/"),A1214))</f>
        <v/>
      </c>
      <c r="N1214">
        <f>IF(M1214="","",IFERROR(LEFT(SUBSTITUTE(M1214,"#","?"),FIND("?",SUBSTITUTE(M1214,"#","?"))-1),M1214))</f>
        <v/>
      </c>
      <c r="O1214">
        <f>IF(N1214="","",LOWER(IF(AND(LEN(N1214)&gt;1,RIGHT(N1214,1)="/"),LEFT(N1214,LEN(N1214)-1),N1214)))</f>
        <v/>
      </c>
      <c r="P1214">
        <f>IF(O1214="","",IFERROR(N(INDEX($A1214:$K1214,1,Rules!$H$20)),0))</f>
        <v/>
      </c>
      <c r="Q1214">
        <f>IF(O1214="","",IFERROR(P1214*N(INDEX($A1214:$K1214,1,Rules!$H$21)),0))</f>
        <v/>
      </c>
      <c r="R1214">
        <f>IF(O1214="","",IFERROR(N(INDEX($A1214:$K1214,1,Rules!$H$22)),0))</f>
        <v/>
      </c>
    </row>
    <row r="1215">
      <c r="M1215">
        <f>IF(A1215="","",IF(LEFT(A1215,4)="http",IFERROR(MID(A1215,FIND("/",A1215,FIND("//",A1215)+2),2000),"/"),A1215))</f>
        <v/>
      </c>
      <c r="N1215">
        <f>IF(M1215="","",IFERROR(LEFT(SUBSTITUTE(M1215,"#","?"),FIND("?",SUBSTITUTE(M1215,"#","?"))-1),M1215))</f>
        <v/>
      </c>
      <c r="O1215">
        <f>IF(N1215="","",LOWER(IF(AND(LEN(N1215)&gt;1,RIGHT(N1215,1)="/"),LEFT(N1215,LEN(N1215)-1),N1215)))</f>
        <v/>
      </c>
      <c r="P1215">
        <f>IF(O1215="","",IFERROR(N(INDEX($A1215:$K1215,1,Rules!$H$20)),0))</f>
        <v/>
      </c>
      <c r="Q1215">
        <f>IF(O1215="","",IFERROR(P1215*N(INDEX($A1215:$K1215,1,Rules!$H$21)),0))</f>
        <v/>
      </c>
      <c r="R1215">
        <f>IF(O1215="","",IFERROR(N(INDEX($A1215:$K1215,1,Rules!$H$22)),0))</f>
        <v/>
      </c>
    </row>
    <row r="1216">
      <c r="M1216">
        <f>IF(A1216="","",IF(LEFT(A1216,4)="http",IFERROR(MID(A1216,FIND("/",A1216,FIND("//",A1216)+2),2000),"/"),A1216))</f>
        <v/>
      </c>
      <c r="N1216">
        <f>IF(M1216="","",IFERROR(LEFT(SUBSTITUTE(M1216,"#","?"),FIND("?",SUBSTITUTE(M1216,"#","?"))-1),M1216))</f>
        <v/>
      </c>
      <c r="O1216">
        <f>IF(N1216="","",LOWER(IF(AND(LEN(N1216)&gt;1,RIGHT(N1216,1)="/"),LEFT(N1216,LEN(N1216)-1),N1216)))</f>
        <v/>
      </c>
      <c r="P1216">
        <f>IF(O1216="","",IFERROR(N(INDEX($A1216:$K1216,1,Rules!$H$20)),0))</f>
        <v/>
      </c>
      <c r="Q1216">
        <f>IF(O1216="","",IFERROR(P1216*N(INDEX($A1216:$K1216,1,Rules!$H$21)),0))</f>
        <v/>
      </c>
      <c r="R1216">
        <f>IF(O1216="","",IFERROR(N(INDEX($A1216:$K1216,1,Rules!$H$22)),0))</f>
        <v/>
      </c>
    </row>
    <row r="1217">
      <c r="M1217">
        <f>IF(A1217="","",IF(LEFT(A1217,4)="http",IFERROR(MID(A1217,FIND("/",A1217,FIND("//",A1217)+2),2000),"/"),A1217))</f>
        <v/>
      </c>
      <c r="N1217">
        <f>IF(M1217="","",IFERROR(LEFT(SUBSTITUTE(M1217,"#","?"),FIND("?",SUBSTITUTE(M1217,"#","?"))-1),M1217))</f>
        <v/>
      </c>
      <c r="O1217">
        <f>IF(N1217="","",LOWER(IF(AND(LEN(N1217)&gt;1,RIGHT(N1217,1)="/"),LEFT(N1217,LEN(N1217)-1),N1217)))</f>
        <v/>
      </c>
      <c r="P1217">
        <f>IF(O1217="","",IFERROR(N(INDEX($A1217:$K1217,1,Rules!$H$20)),0))</f>
        <v/>
      </c>
      <c r="Q1217">
        <f>IF(O1217="","",IFERROR(P1217*N(INDEX($A1217:$K1217,1,Rules!$H$21)),0))</f>
        <v/>
      </c>
      <c r="R1217">
        <f>IF(O1217="","",IFERROR(N(INDEX($A1217:$K1217,1,Rules!$H$22)),0))</f>
        <v/>
      </c>
    </row>
    <row r="1218">
      <c r="M1218">
        <f>IF(A1218="","",IF(LEFT(A1218,4)="http",IFERROR(MID(A1218,FIND("/",A1218,FIND("//",A1218)+2),2000),"/"),A1218))</f>
        <v/>
      </c>
      <c r="N1218">
        <f>IF(M1218="","",IFERROR(LEFT(SUBSTITUTE(M1218,"#","?"),FIND("?",SUBSTITUTE(M1218,"#","?"))-1),M1218))</f>
        <v/>
      </c>
      <c r="O1218">
        <f>IF(N1218="","",LOWER(IF(AND(LEN(N1218)&gt;1,RIGHT(N1218,1)="/"),LEFT(N1218,LEN(N1218)-1),N1218)))</f>
        <v/>
      </c>
      <c r="P1218">
        <f>IF(O1218="","",IFERROR(N(INDEX($A1218:$K1218,1,Rules!$H$20)),0))</f>
        <v/>
      </c>
      <c r="Q1218">
        <f>IF(O1218="","",IFERROR(P1218*N(INDEX($A1218:$K1218,1,Rules!$H$21)),0))</f>
        <v/>
      </c>
      <c r="R1218">
        <f>IF(O1218="","",IFERROR(N(INDEX($A1218:$K1218,1,Rules!$H$22)),0))</f>
        <v/>
      </c>
    </row>
    <row r="1219">
      <c r="M1219">
        <f>IF(A1219="","",IF(LEFT(A1219,4)="http",IFERROR(MID(A1219,FIND("/",A1219,FIND("//",A1219)+2),2000),"/"),A1219))</f>
        <v/>
      </c>
      <c r="N1219">
        <f>IF(M1219="","",IFERROR(LEFT(SUBSTITUTE(M1219,"#","?"),FIND("?",SUBSTITUTE(M1219,"#","?"))-1),M1219))</f>
        <v/>
      </c>
      <c r="O1219">
        <f>IF(N1219="","",LOWER(IF(AND(LEN(N1219)&gt;1,RIGHT(N1219,1)="/"),LEFT(N1219,LEN(N1219)-1),N1219)))</f>
        <v/>
      </c>
      <c r="P1219">
        <f>IF(O1219="","",IFERROR(N(INDEX($A1219:$K1219,1,Rules!$H$20)),0))</f>
        <v/>
      </c>
      <c r="Q1219">
        <f>IF(O1219="","",IFERROR(P1219*N(INDEX($A1219:$K1219,1,Rules!$H$21)),0))</f>
        <v/>
      </c>
      <c r="R1219">
        <f>IF(O1219="","",IFERROR(N(INDEX($A1219:$K1219,1,Rules!$H$22)),0))</f>
        <v/>
      </c>
    </row>
    <row r="1220">
      <c r="M1220">
        <f>IF(A1220="","",IF(LEFT(A1220,4)="http",IFERROR(MID(A1220,FIND("/",A1220,FIND("//",A1220)+2),2000),"/"),A1220))</f>
        <v/>
      </c>
      <c r="N1220">
        <f>IF(M1220="","",IFERROR(LEFT(SUBSTITUTE(M1220,"#","?"),FIND("?",SUBSTITUTE(M1220,"#","?"))-1),M1220))</f>
        <v/>
      </c>
      <c r="O1220">
        <f>IF(N1220="","",LOWER(IF(AND(LEN(N1220)&gt;1,RIGHT(N1220,1)="/"),LEFT(N1220,LEN(N1220)-1),N1220)))</f>
        <v/>
      </c>
      <c r="P1220">
        <f>IF(O1220="","",IFERROR(N(INDEX($A1220:$K1220,1,Rules!$H$20)),0))</f>
        <v/>
      </c>
      <c r="Q1220">
        <f>IF(O1220="","",IFERROR(P1220*N(INDEX($A1220:$K1220,1,Rules!$H$21)),0))</f>
        <v/>
      </c>
      <c r="R1220">
        <f>IF(O1220="","",IFERROR(N(INDEX($A1220:$K1220,1,Rules!$H$22)),0))</f>
        <v/>
      </c>
    </row>
    <row r="1221">
      <c r="M1221">
        <f>IF(A1221="","",IF(LEFT(A1221,4)="http",IFERROR(MID(A1221,FIND("/",A1221,FIND("//",A1221)+2),2000),"/"),A1221))</f>
        <v/>
      </c>
      <c r="N1221">
        <f>IF(M1221="","",IFERROR(LEFT(SUBSTITUTE(M1221,"#","?"),FIND("?",SUBSTITUTE(M1221,"#","?"))-1),M1221))</f>
        <v/>
      </c>
      <c r="O1221">
        <f>IF(N1221="","",LOWER(IF(AND(LEN(N1221)&gt;1,RIGHT(N1221,1)="/"),LEFT(N1221,LEN(N1221)-1),N1221)))</f>
        <v/>
      </c>
      <c r="P1221">
        <f>IF(O1221="","",IFERROR(N(INDEX($A1221:$K1221,1,Rules!$H$20)),0))</f>
        <v/>
      </c>
      <c r="Q1221">
        <f>IF(O1221="","",IFERROR(P1221*N(INDEX($A1221:$K1221,1,Rules!$H$21)),0))</f>
        <v/>
      </c>
      <c r="R1221">
        <f>IF(O1221="","",IFERROR(N(INDEX($A1221:$K1221,1,Rules!$H$22)),0))</f>
        <v/>
      </c>
    </row>
    <row r="1222">
      <c r="M1222">
        <f>IF(A1222="","",IF(LEFT(A1222,4)="http",IFERROR(MID(A1222,FIND("/",A1222,FIND("//",A1222)+2),2000),"/"),A1222))</f>
        <v/>
      </c>
      <c r="N1222">
        <f>IF(M1222="","",IFERROR(LEFT(SUBSTITUTE(M1222,"#","?"),FIND("?",SUBSTITUTE(M1222,"#","?"))-1),M1222))</f>
        <v/>
      </c>
      <c r="O1222">
        <f>IF(N1222="","",LOWER(IF(AND(LEN(N1222)&gt;1,RIGHT(N1222,1)="/"),LEFT(N1222,LEN(N1222)-1),N1222)))</f>
        <v/>
      </c>
      <c r="P1222">
        <f>IF(O1222="","",IFERROR(N(INDEX($A1222:$K1222,1,Rules!$H$20)),0))</f>
        <v/>
      </c>
      <c r="Q1222">
        <f>IF(O1222="","",IFERROR(P1222*N(INDEX($A1222:$K1222,1,Rules!$H$21)),0))</f>
        <v/>
      </c>
      <c r="R1222">
        <f>IF(O1222="","",IFERROR(N(INDEX($A1222:$K1222,1,Rules!$H$22)),0))</f>
        <v/>
      </c>
    </row>
    <row r="1223">
      <c r="M1223">
        <f>IF(A1223="","",IF(LEFT(A1223,4)="http",IFERROR(MID(A1223,FIND("/",A1223,FIND("//",A1223)+2),2000),"/"),A1223))</f>
        <v/>
      </c>
      <c r="N1223">
        <f>IF(M1223="","",IFERROR(LEFT(SUBSTITUTE(M1223,"#","?"),FIND("?",SUBSTITUTE(M1223,"#","?"))-1),M1223))</f>
        <v/>
      </c>
      <c r="O1223">
        <f>IF(N1223="","",LOWER(IF(AND(LEN(N1223)&gt;1,RIGHT(N1223,1)="/"),LEFT(N1223,LEN(N1223)-1),N1223)))</f>
        <v/>
      </c>
      <c r="P1223">
        <f>IF(O1223="","",IFERROR(N(INDEX($A1223:$K1223,1,Rules!$H$20)),0))</f>
        <v/>
      </c>
      <c r="Q1223">
        <f>IF(O1223="","",IFERROR(P1223*N(INDEX($A1223:$K1223,1,Rules!$H$21)),0))</f>
        <v/>
      </c>
      <c r="R1223">
        <f>IF(O1223="","",IFERROR(N(INDEX($A1223:$K1223,1,Rules!$H$22)),0))</f>
        <v/>
      </c>
    </row>
    <row r="1224">
      <c r="M1224">
        <f>IF(A1224="","",IF(LEFT(A1224,4)="http",IFERROR(MID(A1224,FIND("/",A1224,FIND("//",A1224)+2),2000),"/"),A1224))</f>
        <v/>
      </c>
      <c r="N1224">
        <f>IF(M1224="","",IFERROR(LEFT(SUBSTITUTE(M1224,"#","?"),FIND("?",SUBSTITUTE(M1224,"#","?"))-1),M1224))</f>
        <v/>
      </c>
      <c r="O1224">
        <f>IF(N1224="","",LOWER(IF(AND(LEN(N1224)&gt;1,RIGHT(N1224,1)="/"),LEFT(N1224,LEN(N1224)-1),N1224)))</f>
        <v/>
      </c>
      <c r="P1224">
        <f>IF(O1224="","",IFERROR(N(INDEX($A1224:$K1224,1,Rules!$H$20)),0))</f>
        <v/>
      </c>
      <c r="Q1224">
        <f>IF(O1224="","",IFERROR(P1224*N(INDEX($A1224:$K1224,1,Rules!$H$21)),0))</f>
        <v/>
      </c>
      <c r="R1224">
        <f>IF(O1224="","",IFERROR(N(INDEX($A1224:$K1224,1,Rules!$H$22)),0))</f>
        <v/>
      </c>
    </row>
    <row r="1225">
      <c r="M1225">
        <f>IF(A1225="","",IF(LEFT(A1225,4)="http",IFERROR(MID(A1225,FIND("/",A1225,FIND("//",A1225)+2),2000),"/"),A1225))</f>
        <v/>
      </c>
      <c r="N1225">
        <f>IF(M1225="","",IFERROR(LEFT(SUBSTITUTE(M1225,"#","?"),FIND("?",SUBSTITUTE(M1225,"#","?"))-1),M1225))</f>
        <v/>
      </c>
      <c r="O1225">
        <f>IF(N1225="","",LOWER(IF(AND(LEN(N1225)&gt;1,RIGHT(N1225,1)="/"),LEFT(N1225,LEN(N1225)-1),N1225)))</f>
        <v/>
      </c>
      <c r="P1225">
        <f>IF(O1225="","",IFERROR(N(INDEX($A1225:$K1225,1,Rules!$H$20)),0))</f>
        <v/>
      </c>
      <c r="Q1225">
        <f>IF(O1225="","",IFERROR(P1225*N(INDEX($A1225:$K1225,1,Rules!$H$21)),0))</f>
        <v/>
      </c>
      <c r="R1225">
        <f>IF(O1225="","",IFERROR(N(INDEX($A1225:$K1225,1,Rules!$H$22)),0))</f>
        <v/>
      </c>
    </row>
    <row r="1226">
      <c r="M1226">
        <f>IF(A1226="","",IF(LEFT(A1226,4)="http",IFERROR(MID(A1226,FIND("/",A1226,FIND("//",A1226)+2),2000),"/"),A1226))</f>
        <v/>
      </c>
      <c r="N1226">
        <f>IF(M1226="","",IFERROR(LEFT(SUBSTITUTE(M1226,"#","?"),FIND("?",SUBSTITUTE(M1226,"#","?"))-1),M1226))</f>
        <v/>
      </c>
      <c r="O1226">
        <f>IF(N1226="","",LOWER(IF(AND(LEN(N1226)&gt;1,RIGHT(N1226,1)="/"),LEFT(N1226,LEN(N1226)-1),N1226)))</f>
        <v/>
      </c>
      <c r="P1226">
        <f>IF(O1226="","",IFERROR(N(INDEX($A1226:$K1226,1,Rules!$H$20)),0))</f>
        <v/>
      </c>
      <c r="Q1226">
        <f>IF(O1226="","",IFERROR(P1226*N(INDEX($A1226:$K1226,1,Rules!$H$21)),0))</f>
        <v/>
      </c>
      <c r="R1226">
        <f>IF(O1226="","",IFERROR(N(INDEX($A1226:$K1226,1,Rules!$H$22)),0))</f>
        <v/>
      </c>
    </row>
    <row r="1227">
      <c r="M1227">
        <f>IF(A1227="","",IF(LEFT(A1227,4)="http",IFERROR(MID(A1227,FIND("/",A1227,FIND("//",A1227)+2),2000),"/"),A1227))</f>
        <v/>
      </c>
      <c r="N1227">
        <f>IF(M1227="","",IFERROR(LEFT(SUBSTITUTE(M1227,"#","?"),FIND("?",SUBSTITUTE(M1227,"#","?"))-1),M1227))</f>
        <v/>
      </c>
      <c r="O1227">
        <f>IF(N1227="","",LOWER(IF(AND(LEN(N1227)&gt;1,RIGHT(N1227,1)="/"),LEFT(N1227,LEN(N1227)-1),N1227)))</f>
        <v/>
      </c>
      <c r="P1227">
        <f>IF(O1227="","",IFERROR(N(INDEX($A1227:$K1227,1,Rules!$H$20)),0))</f>
        <v/>
      </c>
      <c r="Q1227">
        <f>IF(O1227="","",IFERROR(P1227*N(INDEX($A1227:$K1227,1,Rules!$H$21)),0))</f>
        <v/>
      </c>
      <c r="R1227">
        <f>IF(O1227="","",IFERROR(N(INDEX($A1227:$K1227,1,Rules!$H$22)),0))</f>
        <v/>
      </c>
    </row>
    <row r="1228">
      <c r="M1228">
        <f>IF(A1228="","",IF(LEFT(A1228,4)="http",IFERROR(MID(A1228,FIND("/",A1228,FIND("//",A1228)+2),2000),"/"),A1228))</f>
        <v/>
      </c>
      <c r="N1228">
        <f>IF(M1228="","",IFERROR(LEFT(SUBSTITUTE(M1228,"#","?"),FIND("?",SUBSTITUTE(M1228,"#","?"))-1),M1228))</f>
        <v/>
      </c>
      <c r="O1228">
        <f>IF(N1228="","",LOWER(IF(AND(LEN(N1228)&gt;1,RIGHT(N1228,1)="/"),LEFT(N1228,LEN(N1228)-1),N1228)))</f>
        <v/>
      </c>
      <c r="P1228">
        <f>IF(O1228="","",IFERROR(N(INDEX($A1228:$K1228,1,Rules!$H$20)),0))</f>
        <v/>
      </c>
      <c r="Q1228">
        <f>IF(O1228="","",IFERROR(P1228*N(INDEX($A1228:$K1228,1,Rules!$H$21)),0))</f>
        <v/>
      </c>
      <c r="R1228">
        <f>IF(O1228="","",IFERROR(N(INDEX($A1228:$K1228,1,Rules!$H$22)),0))</f>
        <v/>
      </c>
    </row>
    <row r="1229">
      <c r="M1229">
        <f>IF(A1229="","",IF(LEFT(A1229,4)="http",IFERROR(MID(A1229,FIND("/",A1229,FIND("//",A1229)+2),2000),"/"),A1229))</f>
        <v/>
      </c>
      <c r="N1229">
        <f>IF(M1229="","",IFERROR(LEFT(SUBSTITUTE(M1229,"#","?"),FIND("?",SUBSTITUTE(M1229,"#","?"))-1),M1229))</f>
        <v/>
      </c>
      <c r="O1229">
        <f>IF(N1229="","",LOWER(IF(AND(LEN(N1229)&gt;1,RIGHT(N1229,1)="/"),LEFT(N1229,LEN(N1229)-1),N1229)))</f>
        <v/>
      </c>
      <c r="P1229">
        <f>IF(O1229="","",IFERROR(N(INDEX($A1229:$K1229,1,Rules!$H$20)),0))</f>
        <v/>
      </c>
      <c r="Q1229">
        <f>IF(O1229="","",IFERROR(P1229*N(INDEX($A1229:$K1229,1,Rules!$H$21)),0))</f>
        <v/>
      </c>
      <c r="R1229">
        <f>IF(O1229="","",IFERROR(N(INDEX($A1229:$K1229,1,Rules!$H$22)),0))</f>
        <v/>
      </c>
    </row>
    <row r="1230">
      <c r="M1230">
        <f>IF(A1230="","",IF(LEFT(A1230,4)="http",IFERROR(MID(A1230,FIND("/",A1230,FIND("//",A1230)+2),2000),"/"),A1230))</f>
        <v/>
      </c>
      <c r="N1230">
        <f>IF(M1230="","",IFERROR(LEFT(SUBSTITUTE(M1230,"#","?"),FIND("?",SUBSTITUTE(M1230,"#","?"))-1),M1230))</f>
        <v/>
      </c>
      <c r="O1230">
        <f>IF(N1230="","",LOWER(IF(AND(LEN(N1230)&gt;1,RIGHT(N1230,1)="/"),LEFT(N1230,LEN(N1230)-1),N1230)))</f>
        <v/>
      </c>
      <c r="P1230">
        <f>IF(O1230="","",IFERROR(N(INDEX($A1230:$K1230,1,Rules!$H$20)),0))</f>
        <v/>
      </c>
      <c r="Q1230">
        <f>IF(O1230="","",IFERROR(P1230*N(INDEX($A1230:$K1230,1,Rules!$H$21)),0))</f>
        <v/>
      </c>
      <c r="R1230">
        <f>IF(O1230="","",IFERROR(N(INDEX($A1230:$K1230,1,Rules!$H$22)),0))</f>
        <v/>
      </c>
    </row>
    <row r="1231">
      <c r="M1231">
        <f>IF(A1231="","",IF(LEFT(A1231,4)="http",IFERROR(MID(A1231,FIND("/",A1231,FIND("//",A1231)+2),2000),"/"),A1231))</f>
        <v/>
      </c>
      <c r="N1231">
        <f>IF(M1231="","",IFERROR(LEFT(SUBSTITUTE(M1231,"#","?"),FIND("?",SUBSTITUTE(M1231,"#","?"))-1),M1231))</f>
        <v/>
      </c>
      <c r="O1231">
        <f>IF(N1231="","",LOWER(IF(AND(LEN(N1231)&gt;1,RIGHT(N1231,1)="/"),LEFT(N1231,LEN(N1231)-1),N1231)))</f>
        <v/>
      </c>
      <c r="P1231">
        <f>IF(O1231="","",IFERROR(N(INDEX($A1231:$K1231,1,Rules!$H$20)),0))</f>
        <v/>
      </c>
      <c r="Q1231">
        <f>IF(O1231="","",IFERROR(P1231*N(INDEX($A1231:$K1231,1,Rules!$H$21)),0))</f>
        <v/>
      </c>
      <c r="R1231">
        <f>IF(O1231="","",IFERROR(N(INDEX($A1231:$K1231,1,Rules!$H$22)),0))</f>
        <v/>
      </c>
    </row>
    <row r="1232">
      <c r="M1232">
        <f>IF(A1232="","",IF(LEFT(A1232,4)="http",IFERROR(MID(A1232,FIND("/",A1232,FIND("//",A1232)+2),2000),"/"),A1232))</f>
        <v/>
      </c>
      <c r="N1232">
        <f>IF(M1232="","",IFERROR(LEFT(SUBSTITUTE(M1232,"#","?"),FIND("?",SUBSTITUTE(M1232,"#","?"))-1),M1232))</f>
        <v/>
      </c>
      <c r="O1232">
        <f>IF(N1232="","",LOWER(IF(AND(LEN(N1232)&gt;1,RIGHT(N1232,1)="/"),LEFT(N1232,LEN(N1232)-1),N1232)))</f>
        <v/>
      </c>
      <c r="P1232">
        <f>IF(O1232="","",IFERROR(N(INDEX($A1232:$K1232,1,Rules!$H$20)),0))</f>
        <v/>
      </c>
      <c r="Q1232">
        <f>IF(O1232="","",IFERROR(P1232*N(INDEX($A1232:$K1232,1,Rules!$H$21)),0))</f>
        <v/>
      </c>
      <c r="R1232">
        <f>IF(O1232="","",IFERROR(N(INDEX($A1232:$K1232,1,Rules!$H$22)),0))</f>
        <v/>
      </c>
    </row>
    <row r="1233">
      <c r="M1233">
        <f>IF(A1233="","",IF(LEFT(A1233,4)="http",IFERROR(MID(A1233,FIND("/",A1233,FIND("//",A1233)+2),2000),"/"),A1233))</f>
        <v/>
      </c>
      <c r="N1233">
        <f>IF(M1233="","",IFERROR(LEFT(SUBSTITUTE(M1233,"#","?"),FIND("?",SUBSTITUTE(M1233,"#","?"))-1),M1233))</f>
        <v/>
      </c>
      <c r="O1233">
        <f>IF(N1233="","",LOWER(IF(AND(LEN(N1233)&gt;1,RIGHT(N1233,1)="/"),LEFT(N1233,LEN(N1233)-1),N1233)))</f>
        <v/>
      </c>
      <c r="P1233">
        <f>IF(O1233="","",IFERROR(N(INDEX($A1233:$K1233,1,Rules!$H$20)),0))</f>
        <v/>
      </c>
      <c r="Q1233">
        <f>IF(O1233="","",IFERROR(P1233*N(INDEX($A1233:$K1233,1,Rules!$H$21)),0))</f>
        <v/>
      </c>
      <c r="R1233">
        <f>IF(O1233="","",IFERROR(N(INDEX($A1233:$K1233,1,Rules!$H$22)),0))</f>
        <v/>
      </c>
    </row>
    <row r="1234">
      <c r="M1234">
        <f>IF(A1234="","",IF(LEFT(A1234,4)="http",IFERROR(MID(A1234,FIND("/",A1234,FIND("//",A1234)+2),2000),"/"),A1234))</f>
        <v/>
      </c>
      <c r="N1234">
        <f>IF(M1234="","",IFERROR(LEFT(SUBSTITUTE(M1234,"#","?"),FIND("?",SUBSTITUTE(M1234,"#","?"))-1),M1234))</f>
        <v/>
      </c>
      <c r="O1234">
        <f>IF(N1234="","",LOWER(IF(AND(LEN(N1234)&gt;1,RIGHT(N1234,1)="/"),LEFT(N1234,LEN(N1234)-1),N1234)))</f>
        <v/>
      </c>
      <c r="P1234">
        <f>IF(O1234="","",IFERROR(N(INDEX($A1234:$K1234,1,Rules!$H$20)),0))</f>
        <v/>
      </c>
      <c r="Q1234">
        <f>IF(O1234="","",IFERROR(P1234*N(INDEX($A1234:$K1234,1,Rules!$H$21)),0))</f>
        <v/>
      </c>
      <c r="R1234">
        <f>IF(O1234="","",IFERROR(N(INDEX($A1234:$K1234,1,Rules!$H$22)),0))</f>
        <v/>
      </c>
    </row>
    <row r="1235">
      <c r="M1235">
        <f>IF(A1235="","",IF(LEFT(A1235,4)="http",IFERROR(MID(A1235,FIND("/",A1235,FIND("//",A1235)+2),2000),"/"),A1235))</f>
        <v/>
      </c>
      <c r="N1235">
        <f>IF(M1235="","",IFERROR(LEFT(SUBSTITUTE(M1235,"#","?"),FIND("?",SUBSTITUTE(M1235,"#","?"))-1),M1235))</f>
        <v/>
      </c>
      <c r="O1235">
        <f>IF(N1235="","",LOWER(IF(AND(LEN(N1235)&gt;1,RIGHT(N1235,1)="/"),LEFT(N1235,LEN(N1235)-1),N1235)))</f>
        <v/>
      </c>
      <c r="P1235">
        <f>IF(O1235="","",IFERROR(N(INDEX($A1235:$K1235,1,Rules!$H$20)),0))</f>
        <v/>
      </c>
      <c r="Q1235">
        <f>IF(O1235="","",IFERROR(P1235*N(INDEX($A1235:$K1235,1,Rules!$H$21)),0))</f>
        <v/>
      </c>
      <c r="R1235">
        <f>IF(O1235="","",IFERROR(N(INDEX($A1235:$K1235,1,Rules!$H$22)),0))</f>
        <v/>
      </c>
    </row>
    <row r="1236">
      <c r="M1236">
        <f>IF(A1236="","",IF(LEFT(A1236,4)="http",IFERROR(MID(A1236,FIND("/",A1236,FIND("//",A1236)+2),2000),"/"),A1236))</f>
        <v/>
      </c>
      <c r="N1236">
        <f>IF(M1236="","",IFERROR(LEFT(SUBSTITUTE(M1236,"#","?"),FIND("?",SUBSTITUTE(M1236,"#","?"))-1),M1236))</f>
        <v/>
      </c>
      <c r="O1236">
        <f>IF(N1236="","",LOWER(IF(AND(LEN(N1236)&gt;1,RIGHT(N1236,1)="/"),LEFT(N1236,LEN(N1236)-1),N1236)))</f>
        <v/>
      </c>
      <c r="P1236">
        <f>IF(O1236="","",IFERROR(N(INDEX($A1236:$K1236,1,Rules!$H$20)),0))</f>
        <v/>
      </c>
      <c r="Q1236">
        <f>IF(O1236="","",IFERROR(P1236*N(INDEX($A1236:$K1236,1,Rules!$H$21)),0))</f>
        <v/>
      </c>
      <c r="R1236">
        <f>IF(O1236="","",IFERROR(N(INDEX($A1236:$K1236,1,Rules!$H$22)),0))</f>
        <v/>
      </c>
    </row>
    <row r="1237">
      <c r="M1237">
        <f>IF(A1237="","",IF(LEFT(A1237,4)="http",IFERROR(MID(A1237,FIND("/",A1237,FIND("//",A1237)+2),2000),"/"),A1237))</f>
        <v/>
      </c>
      <c r="N1237">
        <f>IF(M1237="","",IFERROR(LEFT(SUBSTITUTE(M1237,"#","?"),FIND("?",SUBSTITUTE(M1237,"#","?"))-1),M1237))</f>
        <v/>
      </c>
      <c r="O1237">
        <f>IF(N1237="","",LOWER(IF(AND(LEN(N1237)&gt;1,RIGHT(N1237,1)="/"),LEFT(N1237,LEN(N1237)-1),N1237)))</f>
        <v/>
      </c>
      <c r="P1237">
        <f>IF(O1237="","",IFERROR(N(INDEX($A1237:$K1237,1,Rules!$H$20)),0))</f>
        <v/>
      </c>
      <c r="Q1237">
        <f>IF(O1237="","",IFERROR(P1237*N(INDEX($A1237:$K1237,1,Rules!$H$21)),0))</f>
        <v/>
      </c>
      <c r="R1237">
        <f>IF(O1237="","",IFERROR(N(INDEX($A1237:$K1237,1,Rules!$H$22)),0))</f>
        <v/>
      </c>
    </row>
    <row r="1238">
      <c r="M1238">
        <f>IF(A1238="","",IF(LEFT(A1238,4)="http",IFERROR(MID(A1238,FIND("/",A1238,FIND("//",A1238)+2),2000),"/"),A1238))</f>
        <v/>
      </c>
      <c r="N1238">
        <f>IF(M1238="","",IFERROR(LEFT(SUBSTITUTE(M1238,"#","?"),FIND("?",SUBSTITUTE(M1238,"#","?"))-1),M1238))</f>
        <v/>
      </c>
      <c r="O1238">
        <f>IF(N1238="","",LOWER(IF(AND(LEN(N1238)&gt;1,RIGHT(N1238,1)="/"),LEFT(N1238,LEN(N1238)-1),N1238)))</f>
        <v/>
      </c>
      <c r="P1238">
        <f>IF(O1238="","",IFERROR(N(INDEX($A1238:$K1238,1,Rules!$H$20)),0))</f>
        <v/>
      </c>
      <c r="Q1238">
        <f>IF(O1238="","",IFERROR(P1238*N(INDEX($A1238:$K1238,1,Rules!$H$21)),0))</f>
        <v/>
      </c>
      <c r="R1238">
        <f>IF(O1238="","",IFERROR(N(INDEX($A1238:$K1238,1,Rules!$H$22)),0))</f>
        <v/>
      </c>
    </row>
    <row r="1239">
      <c r="M1239">
        <f>IF(A1239="","",IF(LEFT(A1239,4)="http",IFERROR(MID(A1239,FIND("/",A1239,FIND("//",A1239)+2),2000),"/"),A1239))</f>
        <v/>
      </c>
      <c r="N1239">
        <f>IF(M1239="","",IFERROR(LEFT(SUBSTITUTE(M1239,"#","?"),FIND("?",SUBSTITUTE(M1239,"#","?"))-1),M1239))</f>
        <v/>
      </c>
      <c r="O1239">
        <f>IF(N1239="","",LOWER(IF(AND(LEN(N1239)&gt;1,RIGHT(N1239,1)="/"),LEFT(N1239,LEN(N1239)-1),N1239)))</f>
        <v/>
      </c>
      <c r="P1239">
        <f>IF(O1239="","",IFERROR(N(INDEX($A1239:$K1239,1,Rules!$H$20)),0))</f>
        <v/>
      </c>
      <c r="Q1239">
        <f>IF(O1239="","",IFERROR(P1239*N(INDEX($A1239:$K1239,1,Rules!$H$21)),0))</f>
        <v/>
      </c>
      <c r="R1239">
        <f>IF(O1239="","",IFERROR(N(INDEX($A1239:$K1239,1,Rules!$H$22)),0))</f>
        <v/>
      </c>
    </row>
    <row r="1240">
      <c r="M1240">
        <f>IF(A1240="","",IF(LEFT(A1240,4)="http",IFERROR(MID(A1240,FIND("/",A1240,FIND("//",A1240)+2),2000),"/"),A1240))</f>
        <v/>
      </c>
      <c r="N1240">
        <f>IF(M1240="","",IFERROR(LEFT(SUBSTITUTE(M1240,"#","?"),FIND("?",SUBSTITUTE(M1240,"#","?"))-1),M1240))</f>
        <v/>
      </c>
      <c r="O1240">
        <f>IF(N1240="","",LOWER(IF(AND(LEN(N1240)&gt;1,RIGHT(N1240,1)="/"),LEFT(N1240,LEN(N1240)-1),N1240)))</f>
        <v/>
      </c>
      <c r="P1240">
        <f>IF(O1240="","",IFERROR(N(INDEX($A1240:$K1240,1,Rules!$H$20)),0))</f>
        <v/>
      </c>
      <c r="Q1240">
        <f>IF(O1240="","",IFERROR(P1240*N(INDEX($A1240:$K1240,1,Rules!$H$21)),0))</f>
        <v/>
      </c>
      <c r="R1240">
        <f>IF(O1240="","",IFERROR(N(INDEX($A1240:$K1240,1,Rules!$H$22)),0))</f>
        <v/>
      </c>
    </row>
    <row r="1241">
      <c r="M1241">
        <f>IF(A1241="","",IF(LEFT(A1241,4)="http",IFERROR(MID(A1241,FIND("/",A1241,FIND("//",A1241)+2),2000),"/"),A1241))</f>
        <v/>
      </c>
      <c r="N1241">
        <f>IF(M1241="","",IFERROR(LEFT(SUBSTITUTE(M1241,"#","?"),FIND("?",SUBSTITUTE(M1241,"#","?"))-1),M1241))</f>
        <v/>
      </c>
      <c r="O1241">
        <f>IF(N1241="","",LOWER(IF(AND(LEN(N1241)&gt;1,RIGHT(N1241,1)="/"),LEFT(N1241,LEN(N1241)-1),N1241)))</f>
        <v/>
      </c>
      <c r="P1241">
        <f>IF(O1241="","",IFERROR(N(INDEX($A1241:$K1241,1,Rules!$H$20)),0))</f>
        <v/>
      </c>
      <c r="Q1241">
        <f>IF(O1241="","",IFERROR(P1241*N(INDEX($A1241:$K1241,1,Rules!$H$21)),0))</f>
        <v/>
      </c>
      <c r="R1241">
        <f>IF(O1241="","",IFERROR(N(INDEX($A1241:$K1241,1,Rules!$H$22)),0))</f>
        <v/>
      </c>
    </row>
    <row r="1242">
      <c r="M1242">
        <f>IF(A1242="","",IF(LEFT(A1242,4)="http",IFERROR(MID(A1242,FIND("/",A1242,FIND("//",A1242)+2),2000),"/"),A1242))</f>
        <v/>
      </c>
      <c r="N1242">
        <f>IF(M1242="","",IFERROR(LEFT(SUBSTITUTE(M1242,"#","?"),FIND("?",SUBSTITUTE(M1242,"#","?"))-1),M1242))</f>
        <v/>
      </c>
      <c r="O1242">
        <f>IF(N1242="","",LOWER(IF(AND(LEN(N1242)&gt;1,RIGHT(N1242,1)="/"),LEFT(N1242,LEN(N1242)-1),N1242)))</f>
        <v/>
      </c>
      <c r="P1242">
        <f>IF(O1242="","",IFERROR(N(INDEX($A1242:$K1242,1,Rules!$H$20)),0))</f>
        <v/>
      </c>
      <c r="Q1242">
        <f>IF(O1242="","",IFERROR(P1242*N(INDEX($A1242:$K1242,1,Rules!$H$21)),0))</f>
        <v/>
      </c>
      <c r="R1242">
        <f>IF(O1242="","",IFERROR(N(INDEX($A1242:$K1242,1,Rules!$H$22)),0))</f>
        <v/>
      </c>
    </row>
    <row r="1243">
      <c r="M1243">
        <f>IF(A1243="","",IF(LEFT(A1243,4)="http",IFERROR(MID(A1243,FIND("/",A1243,FIND("//",A1243)+2),2000),"/"),A1243))</f>
        <v/>
      </c>
      <c r="N1243">
        <f>IF(M1243="","",IFERROR(LEFT(SUBSTITUTE(M1243,"#","?"),FIND("?",SUBSTITUTE(M1243,"#","?"))-1),M1243))</f>
        <v/>
      </c>
      <c r="O1243">
        <f>IF(N1243="","",LOWER(IF(AND(LEN(N1243)&gt;1,RIGHT(N1243,1)="/"),LEFT(N1243,LEN(N1243)-1),N1243)))</f>
        <v/>
      </c>
      <c r="P1243">
        <f>IF(O1243="","",IFERROR(N(INDEX($A1243:$K1243,1,Rules!$H$20)),0))</f>
        <v/>
      </c>
      <c r="Q1243">
        <f>IF(O1243="","",IFERROR(P1243*N(INDEX($A1243:$K1243,1,Rules!$H$21)),0))</f>
        <v/>
      </c>
      <c r="R1243">
        <f>IF(O1243="","",IFERROR(N(INDEX($A1243:$K1243,1,Rules!$H$22)),0))</f>
        <v/>
      </c>
    </row>
    <row r="1244">
      <c r="M1244">
        <f>IF(A1244="","",IF(LEFT(A1244,4)="http",IFERROR(MID(A1244,FIND("/",A1244,FIND("//",A1244)+2),2000),"/"),A1244))</f>
        <v/>
      </c>
      <c r="N1244">
        <f>IF(M1244="","",IFERROR(LEFT(SUBSTITUTE(M1244,"#","?"),FIND("?",SUBSTITUTE(M1244,"#","?"))-1),M1244))</f>
        <v/>
      </c>
      <c r="O1244">
        <f>IF(N1244="","",LOWER(IF(AND(LEN(N1244)&gt;1,RIGHT(N1244,1)="/"),LEFT(N1244,LEN(N1244)-1),N1244)))</f>
        <v/>
      </c>
      <c r="P1244">
        <f>IF(O1244="","",IFERROR(N(INDEX($A1244:$K1244,1,Rules!$H$20)),0))</f>
        <v/>
      </c>
      <c r="Q1244">
        <f>IF(O1244="","",IFERROR(P1244*N(INDEX($A1244:$K1244,1,Rules!$H$21)),0))</f>
        <v/>
      </c>
      <c r="R1244">
        <f>IF(O1244="","",IFERROR(N(INDEX($A1244:$K1244,1,Rules!$H$22)),0))</f>
        <v/>
      </c>
    </row>
    <row r="1245">
      <c r="M1245">
        <f>IF(A1245="","",IF(LEFT(A1245,4)="http",IFERROR(MID(A1245,FIND("/",A1245,FIND("//",A1245)+2),2000),"/"),A1245))</f>
        <v/>
      </c>
      <c r="N1245">
        <f>IF(M1245="","",IFERROR(LEFT(SUBSTITUTE(M1245,"#","?"),FIND("?",SUBSTITUTE(M1245,"#","?"))-1),M1245))</f>
        <v/>
      </c>
      <c r="O1245">
        <f>IF(N1245="","",LOWER(IF(AND(LEN(N1245)&gt;1,RIGHT(N1245,1)="/"),LEFT(N1245,LEN(N1245)-1),N1245)))</f>
        <v/>
      </c>
      <c r="P1245">
        <f>IF(O1245="","",IFERROR(N(INDEX($A1245:$K1245,1,Rules!$H$20)),0))</f>
        <v/>
      </c>
      <c r="Q1245">
        <f>IF(O1245="","",IFERROR(P1245*N(INDEX($A1245:$K1245,1,Rules!$H$21)),0))</f>
        <v/>
      </c>
      <c r="R1245">
        <f>IF(O1245="","",IFERROR(N(INDEX($A1245:$K1245,1,Rules!$H$22)),0))</f>
        <v/>
      </c>
    </row>
    <row r="1246">
      <c r="M1246">
        <f>IF(A1246="","",IF(LEFT(A1246,4)="http",IFERROR(MID(A1246,FIND("/",A1246,FIND("//",A1246)+2),2000),"/"),A1246))</f>
        <v/>
      </c>
      <c r="N1246">
        <f>IF(M1246="","",IFERROR(LEFT(SUBSTITUTE(M1246,"#","?"),FIND("?",SUBSTITUTE(M1246,"#","?"))-1),M1246))</f>
        <v/>
      </c>
      <c r="O1246">
        <f>IF(N1246="","",LOWER(IF(AND(LEN(N1246)&gt;1,RIGHT(N1246,1)="/"),LEFT(N1246,LEN(N1246)-1),N1246)))</f>
        <v/>
      </c>
      <c r="P1246">
        <f>IF(O1246="","",IFERROR(N(INDEX($A1246:$K1246,1,Rules!$H$20)),0))</f>
        <v/>
      </c>
      <c r="Q1246">
        <f>IF(O1246="","",IFERROR(P1246*N(INDEX($A1246:$K1246,1,Rules!$H$21)),0))</f>
        <v/>
      </c>
      <c r="R1246">
        <f>IF(O1246="","",IFERROR(N(INDEX($A1246:$K1246,1,Rules!$H$22)),0))</f>
        <v/>
      </c>
    </row>
    <row r="1247">
      <c r="M1247">
        <f>IF(A1247="","",IF(LEFT(A1247,4)="http",IFERROR(MID(A1247,FIND("/",A1247,FIND("//",A1247)+2),2000),"/"),A1247))</f>
        <v/>
      </c>
      <c r="N1247">
        <f>IF(M1247="","",IFERROR(LEFT(SUBSTITUTE(M1247,"#","?"),FIND("?",SUBSTITUTE(M1247,"#","?"))-1),M1247))</f>
        <v/>
      </c>
      <c r="O1247">
        <f>IF(N1247="","",LOWER(IF(AND(LEN(N1247)&gt;1,RIGHT(N1247,1)="/"),LEFT(N1247,LEN(N1247)-1),N1247)))</f>
        <v/>
      </c>
      <c r="P1247">
        <f>IF(O1247="","",IFERROR(N(INDEX($A1247:$K1247,1,Rules!$H$20)),0))</f>
        <v/>
      </c>
      <c r="Q1247">
        <f>IF(O1247="","",IFERROR(P1247*N(INDEX($A1247:$K1247,1,Rules!$H$21)),0))</f>
        <v/>
      </c>
      <c r="R1247">
        <f>IF(O1247="","",IFERROR(N(INDEX($A1247:$K1247,1,Rules!$H$22)),0))</f>
        <v/>
      </c>
    </row>
    <row r="1248">
      <c r="M1248">
        <f>IF(A1248="","",IF(LEFT(A1248,4)="http",IFERROR(MID(A1248,FIND("/",A1248,FIND("//",A1248)+2),2000),"/"),A1248))</f>
        <v/>
      </c>
      <c r="N1248">
        <f>IF(M1248="","",IFERROR(LEFT(SUBSTITUTE(M1248,"#","?"),FIND("?",SUBSTITUTE(M1248,"#","?"))-1),M1248))</f>
        <v/>
      </c>
      <c r="O1248">
        <f>IF(N1248="","",LOWER(IF(AND(LEN(N1248)&gt;1,RIGHT(N1248,1)="/"),LEFT(N1248,LEN(N1248)-1),N1248)))</f>
        <v/>
      </c>
      <c r="P1248">
        <f>IF(O1248="","",IFERROR(N(INDEX($A1248:$K1248,1,Rules!$H$20)),0))</f>
        <v/>
      </c>
      <c r="Q1248">
        <f>IF(O1248="","",IFERROR(P1248*N(INDEX($A1248:$K1248,1,Rules!$H$21)),0))</f>
        <v/>
      </c>
      <c r="R1248">
        <f>IF(O1248="","",IFERROR(N(INDEX($A1248:$K1248,1,Rules!$H$22)),0))</f>
        <v/>
      </c>
    </row>
    <row r="1249">
      <c r="M1249">
        <f>IF(A1249="","",IF(LEFT(A1249,4)="http",IFERROR(MID(A1249,FIND("/",A1249,FIND("//",A1249)+2),2000),"/"),A1249))</f>
        <v/>
      </c>
      <c r="N1249">
        <f>IF(M1249="","",IFERROR(LEFT(SUBSTITUTE(M1249,"#","?"),FIND("?",SUBSTITUTE(M1249,"#","?"))-1),M1249))</f>
        <v/>
      </c>
      <c r="O1249">
        <f>IF(N1249="","",LOWER(IF(AND(LEN(N1249)&gt;1,RIGHT(N1249,1)="/"),LEFT(N1249,LEN(N1249)-1),N1249)))</f>
        <v/>
      </c>
      <c r="P1249">
        <f>IF(O1249="","",IFERROR(N(INDEX($A1249:$K1249,1,Rules!$H$20)),0))</f>
        <v/>
      </c>
      <c r="Q1249">
        <f>IF(O1249="","",IFERROR(P1249*N(INDEX($A1249:$K1249,1,Rules!$H$21)),0))</f>
        <v/>
      </c>
      <c r="R1249">
        <f>IF(O1249="","",IFERROR(N(INDEX($A1249:$K1249,1,Rules!$H$22)),0))</f>
        <v/>
      </c>
    </row>
    <row r="1250">
      <c r="M1250">
        <f>IF(A1250="","",IF(LEFT(A1250,4)="http",IFERROR(MID(A1250,FIND("/",A1250,FIND("//",A1250)+2),2000),"/"),A1250))</f>
        <v/>
      </c>
      <c r="N1250">
        <f>IF(M1250="","",IFERROR(LEFT(SUBSTITUTE(M1250,"#","?"),FIND("?",SUBSTITUTE(M1250,"#","?"))-1),M1250))</f>
        <v/>
      </c>
      <c r="O1250">
        <f>IF(N1250="","",LOWER(IF(AND(LEN(N1250)&gt;1,RIGHT(N1250,1)="/"),LEFT(N1250,LEN(N1250)-1),N1250)))</f>
        <v/>
      </c>
      <c r="P1250">
        <f>IF(O1250="","",IFERROR(N(INDEX($A1250:$K1250,1,Rules!$H$20)),0))</f>
        <v/>
      </c>
      <c r="Q1250">
        <f>IF(O1250="","",IFERROR(P1250*N(INDEX($A1250:$K1250,1,Rules!$H$21)),0))</f>
        <v/>
      </c>
      <c r="R1250">
        <f>IF(O1250="","",IFERROR(N(INDEX($A1250:$K1250,1,Rules!$H$22)),0))</f>
        <v/>
      </c>
    </row>
    <row r="1251">
      <c r="M1251">
        <f>IF(A1251="","",IF(LEFT(A1251,4)="http",IFERROR(MID(A1251,FIND("/",A1251,FIND("//",A1251)+2),2000),"/"),A1251))</f>
        <v/>
      </c>
      <c r="N1251">
        <f>IF(M1251="","",IFERROR(LEFT(SUBSTITUTE(M1251,"#","?"),FIND("?",SUBSTITUTE(M1251,"#","?"))-1),M1251))</f>
        <v/>
      </c>
      <c r="O1251">
        <f>IF(N1251="","",LOWER(IF(AND(LEN(N1251)&gt;1,RIGHT(N1251,1)="/"),LEFT(N1251,LEN(N1251)-1),N1251)))</f>
        <v/>
      </c>
      <c r="P1251">
        <f>IF(O1251="","",IFERROR(N(INDEX($A1251:$K1251,1,Rules!$H$20)),0))</f>
        <v/>
      </c>
      <c r="Q1251">
        <f>IF(O1251="","",IFERROR(P1251*N(INDEX($A1251:$K1251,1,Rules!$H$21)),0))</f>
        <v/>
      </c>
      <c r="R1251">
        <f>IF(O1251="","",IFERROR(N(INDEX($A1251:$K1251,1,Rules!$H$22)),0))</f>
        <v/>
      </c>
    </row>
    <row r="1252">
      <c r="M1252">
        <f>IF(A1252="","",IF(LEFT(A1252,4)="http",IFERROR(MID(A1252,FIND("/",A1252,FIND("//",A1252)+2),2000),"/"),A1252))</f>
        <v/>
      </c>
      <c r="N1252">
        <f>IF(M1252="","",IFERROR(LEFT(SUBSTITUTE(M1252,"#","?"),FIND("?",SUBSTITUTE(M1252,"#","?"))-1),M1252))</f>
        <v/>
      </c>
      <c r="O1252">
        <f>IF(N1252="","",LOWER(IF(AND(LEN(N1252)&gt;1,RIGHT(N1252,1)="/"),LEFT(N1252,LEN(N1252)-1),N1252)))</f>
        <v/>
      </c>
      <c r="P1252">
        <f>IF(O1252="","",IFERROR(N(INDEX($A1252:$K1252,1,Rules!$H$20)),0))</f>
        <v/>
      </c>
      <c r="Q1252">
        <f>IF(O1252="","",IFERROR(P1252*N(INDEX($A1252:$K1252,1,Rules!$H$21)),0))</f>
        <v/>
      </c>
      <c r="R1252">
        <f>IF(O1252="","",IFERROR(N(INDEX($A1252:$K1252,1,Rules!$H$22)),0))</f>
        <v/>
      </c>
    </row>
    <row r="1253">
      <c r="M1253">
        <f>IF(A1253="","",IF(LEFT(A1253,4)="http",IFERROR(MID(A1253,FIND("/",A1253,FIND("//",A1253)+2),2000),"/"),A1253))</f>
        <v/>
      </c>
      <c r="N1253">
        <f>IF(M1253="","",IFERROR(LEFT(SUBSTITUTE(M1253,"#","?"),FIND("?",SUBSTITUTE(M1253,"#","?"))-1),M1253))</f>
        <v/>
      </c>
      <c r="O1253">
        <f>IF(N1253="","",LOWER(IF(AND(LEN(N1253)&gt;1,RIGHT(N1253,1)="/"),LEFT(N1253,LEN(N1253)-1),N1253)))</f>
        <v/>
      </c>
      <c r="P1253">
        <f>IF(O1253="","",IFERROR(N(INDEX($A1253:$K1253,1,Rules!$H$20)),0))</f>
        <v/>
      </c>
      <c r="Q1253">
        <f>IF(O1253="","",IFERROR(P1253*N(INDEX($A1253:$K1253,1,Rules!$H$21)),0))</f>
        <v/>
      </c>
      <c r="R1253">
        <f>IF(O1253="","",IFERROR(N(INDEX($A1253:$K1253,1,Rules!$H$22)),0))</f>
        <v/>
      </c>
    </row>
    <row r="1254">
      <c r="M1254">
        <f>IF(A1254="","",IF(LEFT(A1254,4)="http",IFERROR(MID(A1254,FIND("/",A1254,FIND("//",A1254)+2),2000),"/"),A1254))</f>
        <v/>
      </c>
      <c r="N1254">
        <f>IF(M1254="","",IFERROR(LEFT(SUBSTITUTE(M1254,"#","?"),FIND("?",SUBSTITUTE(M1254,"#","?"))-1),M1254))</f>
        <v/>
      </c>
      <c r="O1254">
        <f>IF(N1254="","",LOWER(IF(AND(LEN(N1254)&gt;1,RIGHT(N1254,1)="/"),LEFT(N1254,LEN(N1254)-1),N1254)))</f>
        <v/>
      </c>
      <c r="P1254">
        <f>IF(O1254="","",IFERROR(N(INDEX($A1254:$K1254,1,Rules!$H$20)),0))</f>
        <v/>
      </c>
      <c r="Q1254">
        <f>IF(O1254="","",IFERROR(P1254*N(INDEX($A1254:$K1254,1,Rules!$H$21)),0))</f>
        <v/>
      </c>
      <c r="R1254">
        <f>IF(O1254="","",IFERROR(N(INDEX($A1254:$K1254,1,Rules!$H$22)),0))</f>
        <v/>
      </c>
    </row>
    <row r="1255">
      <c r="M1255">
        <f>IF(A1255="","",IF(LEFT(A1255,4)="http",IFERROR(MID(A1255,FIND("/",A1255,FIND("//",A1255)+2),2000),"/"),A1255))</f>
        <v/>
      </c>
      <c r="N1255">
        <f>IF(M1255="","",IFERROR(LEFT(SUBSTITUTE(M1255,"#","?"),FIND("?",SUBSTITUTE(M1255,"#","?"))-1),M1255))</f>
        <v/>
      </c>
      <c r="O1255">
        <f>IF(N1255="","",LOWER(IF(AND(LEN(N1255)&gt;1,RIGHT(N1255,1)="/"),LEFT(N1255,LEN(N1255)-1),N1255)))</f>
        <v/>
      </c>
      <c r="P1255">
        <f>IF(O1255="","",IFERROR(N(INDEX($A1255:$K1255,1,Rules!$H$20)),0))</f>
        <v/>
      </c>
      <c r="Q1255">
        <f>IF(O1255="","",IFERROR(P1255*N(INDEX($A1255:$K1255,1,Rules!$H$21)),0))</f>
        <v/>
      </c>
      <c r="R1255">
        <f>IF(O1255="","",IFERROR(N(INDEX($A1255:$K1255,1,Rules!$H$22)),0))</f>
        <v/>
      </c>
    </row>
    <row r="1256">
      <c r="M1256">
        <f>IF(A1256="","",IF(LEFT(A1256,4)="http",IFERROR(MID(A1256,FIND("/",A1256,FIND("//",A1256)+2),2000),"/"),A1256))</f>
        <v/>
      </c>
      <c r="N1256">
        <f>IF(M1256="","",IFERROR(LEFT(SUBSTITUTE(M1256,"#","?"),FIND("?",SUBSTITUTE(M1256,"#","?"))-1),M1256))</f>
        <v/>
      </c>
      <c r="O1256">
        <f>IF(N1256="","",LOWER(IF(AND(LEN(N1256)&gt;1,RIGHT(N1256,1)="/"),LEFT(N1256,LEN(N1256)-1),N1256)))</f>
        <v/>
      </c>
      <c r="P1256">
        <f>IF(O1256="","",IFERROR(N(INDEX($A1256:$K1256,1,Rules!$H$20)),0))</f>
        <v/>
      </c>
      <c r="Q1256">
        <f>IF(O1256="","",IFERROR(P1256*N(INDEX($A1256:$K1256,1,Rules!$H$21)),0))</f>
        <v/>
      </c>
      <c r="R1256">
        <f>IF(O1256="","",IFERROR(N(INDEX($A1256:$K1256,1,Rules!$H$22)),0))</f>
        <v/>
      </c>
    </row>
    <row r="1257">
      <c r="M1257">
        <f>IF(A1257="","",IF(LEFT(A1257,4)="http",IFERROR(MID(A1257,FIND("/",A1257,FIND("//",A1257)+2),2000),"/"),A1257))</f>
        <v/>
      </c>
      <c r="N1257">
        <f>IF(M1257="","",IFERROR(LEFT(SUBSTITUTE(M1257,"#","?"),FIND("?",SUBSTITUTE(M1257,"#","?"))-1),M1257))</f>
        <v/>
      </c>
      <c r="O1257">
        <f>IF(N1257="","",LOWER(IF(AND(LEN(N1257)&gt;1,RIGHT(N1257,1)="/"),LEFT(N1257,LEN(N1257)-1),N1257)))</f>
        <v/>
      </c>
      <c r="P1257">
        <f>IF(O1257="","",IFERROR(N(INDEX($A1257:$K1257,1,Rules!$H$20)),0))</f>
        <v/>
      </c>
      <c r="Q1257">
        <f>IF(O1257="","",IFERROR(P1257*N(INDEX($A1257:$K1257,1,Rules!$H$21)),0))</f>
        <v/>
      </c>
      <c r="R1257">
        <f>IF(O1257="","",IFERROR(N(INDEX($A1257:$K1257,1,Rules!$H$22)),0))</f>
        <v/>
      </c>
    </row>
    <row r="1258">
      <c r="M1258">
        <f>IF(A1258="","",IF(LEFT(A1258,4)="http",IFERROR(MID(A1258,FIND("/",A1258,FIND("//",A1258)+2),2000),"/"),A1258))</f>
        <v/>
      </c>
      <c r="N1258">
        <f>IF(M1258="","",IFERROR(LEFT(SUBSTITUTE(M1258,"#","?"),FIND("?",SUBSTITUTE(M1258,"#","?"))-1),M1258))</f>
        <v/>
      </c>
      <c r="O1258">
        <f>IF(N1258="","",LOWER(IF(AND(LEN(N1258)&gt;1,RIGHT(N1258,1)="/"),LEFT(N1258,LEN(N1258)-1),N1258)))</f>
        <v/>
      </c>
      <c r="P1258">
        <f>IF(O1258="","",IFERROR(N(INDEX($A1258:$K1258,1,Rules!$H$20)),0))</f>
        <v/>
      </c>
      <c r="Q1258">
        <f>IF(O1258="","",IFERROR(P1258*N(INDEX($A1258:$K1258,1,Rules!$H$21)),0))</f>
        <v/>
      </c>
      <c r="R1258">
        <f>IF(O1258="","",IFERROR(N(INDEX($A1258:$K1258,1,Rules!$H$22)),0))</f>
        <v/>
      </c>
    </row>
    <row r="1259">
      <c r="M1259">
        <f>IF(A1259="","",IF(LEFT(A1259,4)="http",IFERROR(MID(A1259,FIND("/",A1259,FIND("//",A1259)+2),2000),"/"),A1259))</f>
        <v/>
      </c>
      <c r="N1259">
        <f>IF(M1259="","",IFERROR(LEFT(SUBSTITUTE(M1259,"#","?"),FIND("?",SUBSTITUTE(M1259,"#","?"))-1),M1259))</f>
        <v/>
      </c>
      <c r="O1259">
        <f>IF(N1259="","",LOWER(IF(AND(LEN(N1259)&gt;1,RIGHT(N1259,1)="/"),LEFT(N1259,LEN(N1259)-1),N1259)))</f>
        <v/>
      </c>
      <c r="P1259">
        <f>IF(O1259="","",IFERROR(N(INDEX($A1259:$K1259,1,Rules!$H$20)),0))</f>
        <v/>
      </c>
      <c r="Q1259">
        <f>IF(O1259="","",IFERROR(P1259*N(INDEX($A1259:$K1259,1,Rules!$H$21)),0))</f>
        <v/>
      </c>
      <c r="R1259">
        <f>IF(O1259="","",IFERROR(N(INDEX($A1259:$K1259,1,Rules!$H$22)),0))</f>
        <v/>
      </c>
    </row>
    <row r="1260">
      <c r="M1260">
        <f>IF(A1260="","",IF(LEFT(A1260,4)="http",IFERROR(MID(A1260,FIND("/",A1260,FIND("//",A1260)+2),2000),"/"),A1260))</f>
        <v/>
      </c>
      <c r="N1260">
        <f>IF(M1260="","",IFERROR(LEFT(SUBSTITUTE(M1260,"#","?"),FIND("?",SUBSTITUTE(M1260,"#","?"))-1),M1260))</f>
        <v/>
      </c>
      <c r="O1260">
        <f>IF(N1260="","",LOWER(IF(AND(LEN(N1260)&gt;1,RIGHT(N1260,1)="/"),LEFT(N1260,LEN(N1260)-1),N1260)))</f>
        <v/>
      </c>
      <c r="P1260">
        <f>IF(O1260="","",IFERROR(N(INDEX($A1260:$K1260,1,Rules!$H$20)),0))</f>
        <v/>
      </c>
      <c r="Q1260">
        <f>IF(O1260="","",IFERROR(P1260*N(INDEX($A1260:$K1260,1,Rules!$H$21)),0))</f>
        <v/>
      </c>
      <c r="R1260">
        <f>IF(O1260="","",IFERROR(N(INDEX($A1260:$K1260,1,Rules!$H$22)),0))</f>
        <v/>
      </c>
    </row>
    <row r="1261">
      <c r="M1261">
        <f>IF(A1261="","",IF(LEFT(A1261,4)="http",IFERROR(MID(A1261,FIND("/",A1261,FIND("//",A1261)+2),2000),"/"),A1261))</f>
        <v/>
      </c>
      <c r="N1261">
        <f>IF(M1261="","",IFERROR(LEFT(SUBSTITUTE(M1261,"#","?"),FIND("?",SUBSTITUTE(M1261,"#","?"))-1),M1261))</f>
        <v/>
      </c>
      <c r="O1261">
        <f>IF(N1261="","",LOWER(IF(AND(LEN(N1261)&gt;1,RIGHT(N1261,1)="/"),LEFT(N1261,LEN(N1261)-1),N1261)))</f>
        <v/>
      </c>
      <c r="P1261">
        <f>IF(O1261="","",IFERROR(N(INDEX($A1261:$K1261,1,Rules!$H$20)),0))</f>
        <v/>
      </c>
      <c r="Q1261">
        <f>IF(O1261="","",IFERROR(P1261*N(INDEX($A1261:$K1261,1,Rules!$H$21)),0))</f>
        <v/>
      </c>
      <c r="R1261">
        <f>IF(O1261="","",IFERROR(N(INDEX($A1261:$K1261,1,Rules!$H$22)),0))</f>
        <v/>
      </c>
    </row>
    <row r="1262">
      <c r="M1262">
        <f>IF(A1262="","",IF(LEFT(A1262,4)="http",IFERROR(MID(A1262,FIND("/",A1262,FIND("//",A1262)+2),2000),"/"),A1262))</f>
        <v/>
      </c>
      <c r="N1262">
        <f>IF(M1262="","",IFERROR(LEFT(SUBSTITUTE(M1262,"#","?"),FIND("?",SUBSTITUTE(M1262,"#","?"))-1),M1262))</f>
        <v/>
      </c>
      <c r="O1262">
        <f>IF(N1262="","",LOWER(IF(AND(LEN(N1262)&gt;1,RIGHT(N1262,1)="/"),LEFT(N1262,LEN(N1262)-1),N1262)))</f>
        <v/>
      </c>
      <c r="P1262">
        <f>IF(O1262="","",IFERROR(N(INDEX($A1262:$K1262,1,Rules!$H$20)),0))</f>
        <v/>
      </c>
      <c r="Q1262">
        <f>IF(O1262="","",IFERROR(P1262*N(INDEX($A1262:$K1262,1,Rules!$H$21)),0))</f>
        <v/>
      </c>
      <c r="R1262">
        <f>IF(O1262="","",IFERROR(N(INDEX($A1262:$K1262,1,Rules!$H$22)),0))</f>
        <v/>
      </c>
    </row>
    <row r="1263">
      <c r="M1263">
        <f>IF(A1263="","",IF(LEFT(A1263,4)="http",IFERROR(MID(A1263,FIND("/",A1263,FIND("//",A1263)+2),2000),"/"),A1263))</f>
        <v/>
      </c>
      <c r="N1263">
        <f>IF(M1263="","",IFERROR(LEFT(SUBSTITUTE(M1263,"#","?"),FIND("?",SUBSTITUTE(M1263,"#","?"))-1),M1263))</f>
        <v/>
      </c>
      <c r="O1263">
        <f>IF(N1263="","",LOWER(IF(AND(LEN(N1263)&gt;1,RIGHT(N1263,1)="/"),LEFT(N1263,LEN(N1263)-1),N1263)))</f>
        <v/>
      </c>
      <c r="P1263">
        <f>IF(O1263="","",IFERROR(N(INDEX($A1263:$K1263,1,Rules!$H$20)),0))</f>
        <v/>
      </c>
      <c r="Q1263">
        <f>IF(O1263="","",IFERROR(P1263*N(INDEX($A1263:$K1263,1,Rules!$H$21)),0))</f>
        <v/>
      </c>
      <c r="R1263">
        <f>IF(O1263="","",IFERROR(N(INDEX($A1263:$K1263,1,Rules!$H$22)),0))</f>
        <v/>
      </c>
    </row>
    <row r="1264">
      <c r="M1264">
        <f>IF(A1264="","",IF(LEFT(A1264,4)="http",IFERROR(MID(A1264,FIND("/",A1264,FIND("//",A1264)+2),2000),"/"),A1264))</f>
        <v/>
      </c>
      <c r="N1264">
        <f>IF(M1264="","",IFERROR(LEFT(SUBSTITUTE(M1264,"#","?"),FIND("?",SUBSTITUTE(M1264,"#","?"))-1),M1264))</f>
        <v/>
      </c>
      <c r="O1264">
        <f>IF(N1264="","",LOWER(IF(AND(LEN(N1264)&gt;1,RIGHT(N1264,1)="/"),LEFT(N1264,LEN(N1264)-1),N1264)))</f>
        <v/>
      </c>
      <c r="P1264">
        <f>IF(O1264="","",IFERROR(N(INDEX($A1264:$K1264,1,Rules!$H$20)),0))</f>
        <v/>
      </c>
      <c r="Q1264">
        <f>IF(O1264="","",IFERROR(P1264*N(INDEX($A1264:$K1264,1,Rules!$H$21)),0))</f>
        <v/>
      </c>
      <c r="R1264">
        <f>IF(O1264="","",IFERROR(N(INDEX($A1264:$K1264,1,Rules!$H$22)),0))</f>
        <v/>
      </c>
    </row>
    <row r="1265">
      <c r="M1265">
        <f>IF(A1265="","",IF(LEFT(A1265,4)="http",IFERROR(MID(A1265,FIND("/",A1265,FIND("//",A1265)+2),2000),"/"),A1265))</f>
        <v/>
      </c>
      <c r="N1265">
        <f>IF(M1265="","",IFERROR(LEFT(SUBSTITUTE(M1265,"#","?"),FIND("?",SUBSTITUTE(M1265,"#","?"))-1),M1265))</f>
        <v/>
      </c>
      <c r="O1265">
        <f>IF(N1265="","",LOWER(IF(AND(LEN(N1265)&gt;1,RIGHT(N1265,1)="/"),LEFT(N1265,LEN(N1265)-1),N1265)))</f>
        <v/>
      </c>
      <c r="P1265">
        <f>IF(O1265="","",IFERROR(N(INDEX($A1265:$K1265,1,Rules!$H$20)),0))</f>
        <v/>
      </c>
      <c r="Q1265">
        <f>IF(O1265="","",IFERROR(P1265*N(INDEX($A1265:$K1265,1,Rules!$H$21)),0))</f>
        <v/>
      </c>
      <c r="R1265">
        <f>IF(O1265="","",IFERROR(N(INDEX($A1265:$K1265,1,Rules!$H$22)),0))</f>
        <v/>
      </c>
    </row>
    <row r="1266">
      <c r="M1266">
        <f>IF(A1266="","",IF(LEFT(A1266,4)="http",IFERROR(MID(A1266,FIND("/",A1266,FIND("//",A1266)+2),2000),"/"),A1266))</f>
        <v/>
      </c>
      <c r="N1266">
        <f>IF(M1266="","",IFERROR(LEFT(SUBSTITUTE(M1266,"#","?"),FIND("?",SUBSTITUTE(M1266,"#","?"))-1),M1266))</f>
        <v/>
      </c>
      <c r="O1266">
        <f>IF(N1266="","",LOWER(IF(AND(LEN(N1266)&gt;1,RIGHT(N1266,1)="/"),LEFT(N1266,LEN(N1266)-1),N1266)))</f>
        <v/>
      </c>
      <c r="P1266">
        <f>IF(O1266="","",IFERROR(N(INDEX($A1266:$K1266,1,Rules!$H$20)),0))</f>
        <v/>
      </c>
      <c r="Q1266">
        <f>IF(O1266="","",IFERROR(P1266*N(INDEX($A1266:$K1266,1,Rules!$H$21)),0))</f>
        <v/>
      </c>
      <c r="R1266">
        <f>IF(O1266="","",IFERROR(N(INDEX($A1266:$K1266,1,Rules!$H$22)),0))</f>
        <v/>
      </c>
    </row>
    <row r="1267">
      <c r="M1267">
        <f>IF(A1267="","",IF(LEFT(A1267,4)="http",IFERROR(MID(A1267,FIND("/",A1267,FIND("//",A1267)+2),2000),"/"),A1267))</f>
        <v/>
      </c>
      <c r="N1267">
        <f>IF(M1267="","",IFERROR(LEFT(SUBSTITUTE(M1267,"#","?"),FIND("?",SUBSTITUTE(M1267,"#","?"))-1),M1267))</f>
        <v/>
      </c>
      <c r="O1267">
        <f>IF(N1267="","",LOWER(IF(AND(LEN(N1267)&gt;1,RIGHT(N1267,1)="/"),LEFT(N1267,LEN(N1267)-1),N1267)))</f>
        <v/>
      </c>
      <c r="P1267">
        <f>IF(O1267="","",IFERROR(N(INDEX($A1267:$K1267,1,Rules!$H$20)),0))</f>
        <v/>
      </c>
      <c r="Q1267">
        <f>IF(O1267="","",IFERROR(P1267*N(INDEX($A1267:$K1267,1,Rules!$H$21)),0))</f>
        <v/>
      </c>
      <c r="R1267">
        <f>IF(O1267="","",IFERROR(N(INDEX($A1267:$K1267,1,Rules!$H$22)),0))</f>
        <v/>
      </c>
    </row>
    <row r="1268">
      <c r="M1268">
        <f>IF(A1268="","",IF(LEFT(A1268,4)="http",IFERROR(MID(A1268,FIND("/",A1268,FIND("//",A1268)+2),2000),"/"),A1268))</f>
        <v/>
      </c>
      <c r="N1268">
        <f>IF(M1268="","",IFERROR(LEFT(SUBSTITUTE(M1268,"#","?"),FIND("?",SUBSTITUTE(M1268,"#","?"))-1),M1268))</f>
        <v/>
      </c>
      <c r="O1268">
        <f>IF(N1268="","",LOWER(IF(AND(LEN(N1268)&gt;1,RIGHT(N1268,1)="/"),LEFT(N1268,LEN(N1268)-1),N1268)))</f>
        <v/>
      </c>
      <c r="P1268">
        <f>IF(O1268="","",IFERROR(N(INDEX($A1268:$K1268,1,Rules!$H$20)),0))</f>
        <v/>
      </c>
      <c r="Q1268">
        <f>IF(O1268="","",IFERROR(P1268*N(INDEX($A1268:$K1268,1,Rules!$H$21)),0))</f>
        <v/>
      </c>
      <c r="R1268">
        <f>IF(O1268="","",IFERROR(N(INDEX($A1268:$K1268,1,Rules!$H$22)),0))</f>
        <v/>
      </c>
    </row>
    <row r="1269">
      <c r="M1269">
        <f>IF(A1269="","",IF(LEFT(A1269,4)="http",IFERROR(MID(A1269,FIND("/",A1269,FIND("//",A1269)+2),2000),"/"),A1269))</f>
        <v/>
      </c>
      <c r="N1269">
        <f>IF(M1269="","",IFERROR(LEFT(SUBSTITUTE(M1269,"#","?"),FIND("?",SUBSTITUTE(M1269,"#","?"))-1),M1269))</f>
        <v/>
      </c>
      <c r="O1269">
        <f>IF(N1269="","",LOWER(IF(AND(LEN(N1269)&gt;1,RIGHT(N1269,1)="/"),LEFT(N1269,LEN(N1269)-1),N1269)))</f>
        <v/>
      </c>
      <c r="P1269">
        <f>IF(O1269="","",IFERROR(N(INDEX($A1269:$K1269,1,Rules!$H$20)),0))</f>
        <v/>
      </c>
      <c r="Q1269">
        <f>IF(O1269="","",IFERROR(P1269*N(INDEX($A1269:$K1269,1,Rules!$H$21)),0))</f>
        <v/>
      </c>
      <c r="R1269">
        <f>IF(O1269="","",IFERROR(N(INDEX($A1269:$K1269,1,Rules!$H$22)),0))</f>
        <v/>
      </c>
    </row>
    <row r="1270">
      <c r="M1270">
        <f>IF(A1270="","",IF(LEFT(A1270,4)="http",IFERROR(MID(A1270,FIND("/",A1270,FIND("//",A1270)+2),2000),"/"),A1270))</f>
        <v/>
      </c>
      <c r="N1270">
        <f>IF(M1270="","",IFERROR(LEFT(SUBSTITUTE(M1270,"#","?"),FIND("?",SUBSTITUTE(M1270,"#","?"))-1),M1270))</f>
        <v/>
      </c>
      <c r="O1270">
        <f>IF(N1270="","",LOWER(IF(AND(LEN(N1270)&gt;1,RIGHT(N1270,1)="/"),LEFT(N1270,LEN(N1270)-1),N1270)))</f>
        <v/>
      </c>
      <c r="P1270">
        <f>IF(O1270="","",IFERROR(N(INDEX($A1270:$K1270,1,Rules!$H$20)),0))</f>
        <v/>
      </c>
      <c r="Q1270">
        <f>IF(O1270="","",IFERROR(P1270*N(INDEX($A1270:$K1270,1,Rules!$H$21)),0))</f>
        <v/>
      </c>
      <c r="R1270">
        <f>IF(O1270="","",IFERROR(N(INDEX($A1270:$K1270,1,Rules!$H$22)),0))</f>
        <v/>
      </c>
    </row>
    <row r="1271">
      <c r="M1271">
        <f>IF(A1271="","",IF(LEFT(A1271,4)="http",IFERROR(MID(A1271,FIND("/",A1271,FIND("//",A1271)+2),2000),"/"),A1271))</f>
        <v/>
      </c>
      <c r="N1271">
        <f>IF(M1271="","",IFERROR(LEFT(SUBSTITUTE(M1271,"#","?"),FIND("?",SUBSTITUTE(M1271,"#","?"))-1),M1271))</f>
        <v/>
      </c>
      <c r="O1271">
        <f>IF(N1271="","",LOWER(IF(AND(LEN(N1271)&gt;1,RIGHT(N1271,1)="/"),LEFT(N1271,LEN(N1271)-1),N1271)))</f>
        <v/>
      </c>
      <c r="P1271">
        <f>IF(O1271="","",IFERROR(N(INDEX($A1271:$K1271,1,Rules!$H$20)),0))</f>
        <v/>
      </c>
      <c r="Q1271">
        <f>IF(O1271="","",IFERROR(P1271*N(INDEX($A1271:$K1271,1,Rules!$H$21)),0))</f>
        <v/>
      </c>
      <c r="R1271">
        <f>IF(O1271="","",IFERROR(N(INDEX($A1271:$K1271,1,Rules!$H$22)),0))</f>
        <v/>
      </c>
    </row>
    <row r="1272">
      <c r="M1272">
        <f>IF(A1272="","",IF(LEFT(A1272,4)="http",IFERROR(MID(A1272,FIND("/",A1272,FIND("//",A1272)+2),2000),"/"),A1272))</f>
        <v/>
      </c>
      <c r="N1272">
        <f>IF(M1272="","",IFERROR(LEFT(SUBSTITUTE(M1272,"#","?"),FIND("?",SUBSTITUTE(M1272,"#","?"))-1),M1272))</f>
        <v/>
      </c>
      <c r="O1272">
        <f>IF(N1272="","",LOWER(IF(AND(LEN(N1272)&gt;1,RIGHT(N1272,1)="/"),LEFT(N1272,LEN(N1272)-1),N1272)))</f>
        <v/>
      </c>
      <c r="P1272">
        <f>IF(O1272="","",IFERROR(N(INDEX($A1272:$K1272,1,Rules!$H$20)),0))</f>
        <v/>
      </c>
      <c r="Q1272">
        <f>IF(O1272="","",IFERROR(P1272*N(INDEX($A1272:$K1272,1,Rules!$H$21)),0))</f>
        <v/>
      </c>
      <c r="R1272">
        <f>IF(O1272="","",IFERROR(N(INDEX($A1272:$K1272,1,Rules!$H$22)),0))</f>
        <v/>
      </c>
    </row>
    <row r="1273">
      <c r="M1273">
        <f>IF(A1273="","",IF(LEFT(A1273,4)="http",IFERROR(MID(A1273,FIND("/",A1273,FIND("//",A1273)+2),2000),"/"),A1273))</f>
        <v/>
      </c>
      <c r="N1273">
        <f>IF(M1273="","",IFERROR(LEFT(SUBSTITUTE(M1273,"#","?"),FIND("?",SUBSTITUTE(M1273,"#","?"))-1),M1273))</f>
        <v/>
      </c>
      <c r="O1273">
        <f>IF(N1273="","",LOWER(IF(AND(LEN(N1273)&gt;1,RIGHT(N1273,1)="/"),LEFT(N1273,LEN(N1273)-1),N1273)))</f>
        <v/>
      </c>
      <c r="P1273">
        <f>IF(O1273="","",IFERROR(N(INDEX($A1273:$K1273,1,Rules!$H$20)),0))</f>
        <v/>
      </c>
      <c r="Q1273">
        <f>IF(O1273="","",IFERROR(P1273*N(INDEX($A1273:$K1273,1,Rules!$H$21)),0))</f>
        <v/>
      </c>
      <c r="R1273">
        <f>IF(O1273="","",IFERROR(N(INDEX($A1273:$K1273,1,Rules!$H$22)),0))</f>
        <v/>
      </c>
    </row>
    <row r="1274">
      <c r="M1274">
        <f>IF(A1274="","",IF(LEFT(A1274,4)="http",IFERROR(MID(A1274,FIND("/",A1274,FIND("//",A1274)+2),2000),"/"),A1274))</f>
        <v/>
      </c>
      <c r="N1274">
        <f>IF(M1274="","",IFERROR(LEFT(SUBSTITUTE(M1274,"#","?"),FIND("?",SUBSTITUTE(M1274,"#","?"))-1),M1274))</f>
        <v/>
      </c>
      <c r="O1274">
        <f>IF(N1274="","",LOWER(IF(AND(LEN(N1274)&gt;1,RIGHT(N1274,1)="/"),LEFT(N1274,LEN(N1274)-1),N1274)))</f>
        <v/>
      </c>
      <c r="P1274">
        <f>IF(O1274="","",IFERROR(N(INDEX($A1274:$K1274,1,Rules!$H$20)),0))</f>
        <v/>
      </c>
      <c r="Q1274">
        <f>IF(O1274="","",IFERROR(P1274*N(INDEX($A1274:$K1274,1,Rules!$H$21)),0))</f>
        <v/>
      </c>
      <c r="R1274">
        <f>IF(O1274="","",IFERROR(N(INDEX($A1274:$K1274,1,Rules!$H$22)),0))</f>
        <v/>
      </c>
    </row>
    <row r="1275">
      <c r="M1275">
        <f>IF(A1275="","",IF(LEFT(A1275,4)="http",IFERROR(MID(A1275,FIND("/",A1275,FIND("//",A1275)+2),2000),"/"),A1275))</f>
        <v/>
      </c>
      <c r="N1275">
        <f>IF(M1275="","",IFERROR(LEFT(SUBSTITUTE(M1275,"#","?"),FIND("?",SUBSTITUTE(M1275,"#","?"))-1),M1275))</f>
        <v/>
      </c>
      <c r="O1275">
        <f>IF(N1275="","",LOWER(IF(AND(LEN(N1275)&gt;1,RIGHT(N1275,1)="/"),LEFT(N1275,LEN(N1275)-1),N1275)))</f>
        <v/>
      </c>
      <c r="P1275">
        <f>IF(O1275="","",IFERROR(N(INDEX($A1275:$K1275,1,Rules!$H$20)),0))</f>
        <v/>
      </c>
      <c r="Q1275">
        <f>IF(O1275="","",IFERROR(P1275*N(INDEX($A1275:$K1275,1,Rules!$H$21)),0))</f>
        <v/>
      </c>
      <c r="R1275">
        <f>IF(O1275="","",IFERROR(N(INDEX($A1275:$K1275,1,Rules!$H$22)),0))</f>
        <v/>
      </c>
    </row>
    <row r="1276">
      <c r="M1276">
        <f>IF(A1276="","",IF(LEFT(A1276,4)="http",IFERROR(MID(A1276,FIND("/",A1276,FIND("//",A1276)+2),2000),"/"),A1276))</f>
        <v/>
      </c>
      <c r="N1276">
        <f>IF(M1276="","",IFERROR(LEFT(SUBSTITUTE(M1276,"#","?"),FIND("?",SUBSTITUTE(M1276,"#","?"))-1),M1276))</f>
        <v/>
      </c>
      <c r="O1276">
        <f>IF(N1276="","",LOWER(IF(AND(LEN(N1276)&gt;1,RIGHT(N1276,1)="/"),LEFT(N1276,LEN(N1276)-1),N1276)))</f>
        <v/>
      </c>
      <c r="P1276">
        <f>IF(O1276="","",IFERROR(N(INDEX($A1276:$K1276,1,Rules!$H$20)),0))</f>
        <v/>
      </c>
      <c r="Q1276">
        <f>IF(O1276="","",IFERROR(P1276*N(INDEX($A1276:$K1276,1,Rules!$H$21)),0))</f>
        <v/>
      </c>
      <c r="R1276">
        <f>IF(O1276="","",IFERROR(N(INDEX($A1276:$K1276,1,Rules!$H$22)),0))</f>
        <v/>
      </c>
    </row>
    <row r="1277">
      <c r="M1277">
        <f>IF(A1277="","",IF(LEFT(A1277,4)="http",IFERROR(MID(A1277,FIND("/",A1277,FIND("//",A1277)+2),2000),"/"),A1277))</f>
        <v/>
      </c>
      <c r="N1277">
        <f>IF(M1277="","",IFERROR(LEFT(SUBSTITUTE(M1277,"#","?"),FIND("?",SUBSTITUTE(M1277,"#","?"))-1),M1277))</f>
        <v/>
      </c>
      <c r="O1277">
        <f>IF(N1277="","",LOWER(IF(AND(LEN(N1277)&gt;1,RIGHT(N1277,1)="/"),LEFT(N1277,LEN(N1277)-1),N1277)))</f>
        <v/>
      </c>
      <c r="P1277">
        <f>IF(O1277="","",IFERROR(N(INDEX($A1277:$K1277,1,Rules!$H$20)),0))</f>
        <v/>
      </c>
      <c r="Q1277">
        <f>IF(O1277="","",IFERROR(P1277*N(INDEX($A1277:$K1277,1,Rules!$H$21)),0))</f>
        <v/>
      </c>
      <c r="R1277">
        <f>IF(O1277="","",IFERROR(N(INDEX($A1277:$K1277,1,Rules!$H$22)),0))</f>
        <v/>
      </c>
    </row>
    <row r="1278">
      <c r="M1278">
        <f>IF(A1278="","",IF(LEFT(A1278,4)="http",IFERROR(MID(A1278,FIND("/",A1278,FIND("//",A1278)+2),2000),"/"),A1278))</f>
        <v/>
      </c>
      <c r="N1278">
        <f>IF(M1278="","",IFERROR(LEFT(SUBSTITUTE(M1278,"#","?"),FIND("?",SUBSTITUTE(M1278,"#","?"))-1),M1278))</f>
        <v/>
      </c>
      <c r="O1278">
        <f>IF(N1278="","",LOWER(IF(AND(LEN(N1278)&gt;1,RIGHT(N1278,1)="/"),LEFT(N1278,LEN(N1278)-1),N1278)))</f>
        <v/>
      </c>
      <c r="P1278">
        <f>IF(O1278="","",IFERROR(N(INDEX($A1278:$K1278,1,Rules!$H$20)),0))</f>
        <v/>
      </c>
      <c r="Q1278">
        <f>IF(O1278="","",IFERROR(P1278*N(INDEX($A1278:$K1278,1,Rules!$H$21)),0))</f>
        <v/>
      </c>
      <c r="R1278">
        <f>IF(O1278="","",IFERROR(N(INDEX($A1278:$K1278,1,Rules!$H$22)),0))</f>
        <v/>
      </c>
    </row>
    <row r="1279">
      <c r="M1279">
        <f>IF(A1279="","",IF(LEFT(A1279,4)="http",IFERROR(MID(A1279,FIND("/",A1279,FIND("//",A1279)+2),2000),"/"),A1279))</f>
        <v/>
      </c>
      <c r="N1279">
        <f>IF(M1279="","",IFERROR(LEFT(SUBSTITUTE(M1279,"#","?"),FIND("?",SUBSTITUTE(M1279,"#","?"))-1),M1279))</f>
        <v/>
      </c>
      <c r="O1279">
        <f>IF(N1279="","",LOWER(IF(AND(LEN(N1279)&gt;1,RIGHT(N1279,1)="/"),LEFT(N1279,LEN(N1279)-1),N1279)))</f>
        <v/>
      </c>
      <c r="P1279">
        <f>IF(O1279="","",IFERROR(N(INDEX($A1279:$K1279,1,Rules!$H$20)),0))</f>
        <v/>
      </c>
      <c r="Q1279">
        <f>IF(O1279="","",IFERROR(P1279*N(INDEX($A1279:$K1279,1,Rules!$H$21)),0))</f>
        <v/>
      </c>
      <c r="R1279">
        <f>IF(O1279="","",IFERROR(N(INDEX($A1279:$K1279,1,Rules!$H$22)),0))</f>
        <v/>
      </c>
    </row>
    <row r="1280">
      <c r="M1280">
        <f>IF(A1280="","",IF(LEFT(A1280,4)="http",IFERROR(MID(A1280,FIND("/",A1280,FIND("//",A1280)+2),2000),"/"),A1280))</f>
        <v/>
      </c>
      <c r="N1280">
        <f>IF(M1280="","",IFERROR(LEFT(SUBSTITUTE(M1280,"#","?"),FIND("?",SUBSTITUTE(M1280,"#","?"))-1),M1280))</f>
        <v/>
      </c>
      <c r="O1280">
        <f>IF(N1280="","",LOWER(IF(AND(LEN(N1280)&gt;1,RIGHT(N1280,1)="/"),LEFT(N1280,LEN(N1280)-1),N1280)))</f>
        <v/>
      </c>
      <c r="P1280">
        <f>IF(O1280="","",IFERROR(N(INDEX($A1280:$K1280,1,Rules!$H$20)),0))</f>
        <v/>
      </c>
      <c r="Q1280">
        <f>IF(O1280="","",IFERROR(P1280*N(INDEX($A1280:$K1280,1,Rules!$H$21)),0))</f>
        <v/>
      </c>
      <c r="R1280">
        <f>IF(O1280="","",IFERROR(N(INDEX($A1280:$K1280,1,Rules!$H$22)),0))</f>
        <v/>
      </c>
    </row>
    <row r="1281">
      <c r="M1281">
        <f>IF(A1281="","",IF(LEFT(A1281,4)="http",IFERROR(MID(A1281,FIND("/",A1281,FIND("//",A1281)+2),2000),"/"),A1281))</f>
        <v/>
      </c>
      <c r="N1281">
        <f>IF(M1281="","",IFERROR(LEFT(SUBSTITUTE(M1281,"#","?"),FIND("?",SUBSTITUTE(M1281,"#","?"))-1),M1281))</f>
        <v/>
      </c>
      <c r="O1281">
        <f>IF(N1281="","",LOWER(IF(AND(LEN(N1281)&gt;1,RIGHT(N1281,1)="/"),LEFT(N1281,LEN(N1281)-1),N1281)))</f>
        <v/>
      </c>
      <c r="P1281">
        <f>IF(O1281="","",IFERROR(N(INDEX($A1281:$K1281,1,Rules!$H$20)),0))</f>
        <v/>
      </c>
      <c r="Q1281">
        <f>IF(O1281="","",IFERROR(P1281*N(INDEX($A1281:$K1281,1,Rules!$H$21)),0))</f>
        <v/>
      </c>
      <c r="R1281">
        <f>IF(O1281="","",IFERROR(N(INDEX($A1281:$K1281,1,Rules!$H$22)),0))</f>
        <v/>
      </c>
    </row>
    <row r="1282">
      <c r="M1282">
        <f>IF(A1282="","",IF(LEFT(A1282,4)="http",IFERROR(MID(A1282,FIND("/",A1282,FIND("//",A1282)+2),2000),"/"),A1282))</f>
        <v/>
      </c>
      <c r="N1282">
        <f>IF(M1282="","",IFERROR(LEFT(SUBSTITUTE(M1282,"#","?"),FIND("?",SUBSTITUTE(M1282,"#","?"))-1),M1282))</f>
        <v/>
      </c>
      <c r="O1282">
        <f>IF(N1282="","",LOWER(IF(AND(LEN(N1282)&gt;1,RIGHT(N1282,1)="/"),LEFT(N1282,LEN(N1282)-1),N1282)))</f>
        <v/>
      </c>
      <c r="P1282">
        <f>IF(O1282="","",IFERROR(N(INDEX($A1282:$K1282,1,Rules!$H$20)),0))</f>
        <v/>
      </c>
      <c r="Q1282">
        <f>IF(O1282="","",IFERROR(P1282*N(INDEX($A1282:$K1282,1,Rules!$H$21)),0))</f>
        <v/>
      </c>
      <c r="R1282">
        <f>IF(O1282="","",IFERROR(N(INDEX($A1282:$K1282,1,Rules!$H$22)),0))</f>
        <v/>
      </c>
    </row>
    <row r="1283">
      <c r="M1283">
        <f>IF(A1283="","",IF(LEFT(A1283,4)="http",IFERROR(MID(A1283,FIND("/",A1283,FIND("//",A1283)+2),2000),"/"),A1283))</f>
        <v/>
      </c>
      <c r="N1283">
        <f>IF(M1283="","",IFERROR(LEFT(SUBSTITUTE(M1283,"#","?"),FIND("?",SUBSTITUTE(M1283,"#","?"))-1),M1283))</f>
        <v/>
      </c>
      <c r="O1283">
        <f>IF(N1283="","",LOWER(IF(AND(LEN(N1283)&gt;1,RIGHT(N1283,1)="/"),LEFT(N1283,LEN(N1283)-1),N1283)))</f>
        <v/>
      </c>
      <c r="P1283">
        <f>IF(O1283="","",IFERROR(N(INDEX($A1283:$K1283,1,Rules!$H$20)),0))</f>
        <v/>
      </c>
      <c r="Q1283">
        <f>IF(O1283="","",IFERROR(P1283*N(INDEX($A1283:$K1283,1,Rules!$H$21)),0))</f>
        <v/>
      </c>
      <c r="R1283">
        <f>IF(O1283="","",IFERROR(N(INDEX($A1283:$K1283,1,Rules!$H$22)),0))</f>
        <v/>
      </c>
    </row>
    <row r="1284">
      <c r="M1284">
        <f>IF(A1284="","",IF(LEFT(A1284,4)="http",IFERROR(MID(A1284,FIND("/",A1284,FIND("//",A1284)+2),2000),"/"),A1284))</f>
        <v/>
      </c>
      <c r="N1284">
        <f>IF(M1284="","",IFERROR(LEFT(SUBSTITUTE(M1284,"#","?"),FIND("?",SUBSTITUTE(M1284,"#","?"))-1),M1284))</f>
        <v/>
      </c>
      <c r="O1284">
        <f>IF(N1284="","",LOWER(IF(AND(LEN(N1284)&gt;1,RIGHT(N1284,1)="/"),LEFT(N1284,LEN(N1284)-1),N1284)))</f>
        <v/>
      </c>
      <c r="P1284">
        <f>IF(O1284="","",IFERROR(N(INDEX($A1284:$K1284,1,Rules!$H$20)),0))</f>
        <v/>
      </c>
      <c r="Q1284">
        <f>IF(O1284="","",IFERROR(P1284*N(INDEX($A1284:$K1284,1,Rules!$H$21)),0))</f>
        <v/>
      </c>
      <c r="R1284">
        <f>IF(O1284="","",IFERROR(N(INDEX($A1284:$K1284,1,Rules!$H$22)),0))</f>
        <v/>
      </c>
    </row>
    <row r="1285">
      <c r="M1285">
        <f>IF(A1285="","",IF(LEFT(A1285,4)="http",IFERROR(MID(A1285,FIND("/",A1285,FIND("//",A1285)+2),2000),"/"),A1285))</f>
        <v/>
      </c>
      <c r="N1285">
        <f>IF(M1285="","",IFERROR(LEFT(SUBSTITUTE(M1285,"#","?"),FIND("?",SUBSTITUTE(M1285,"#","?"))-1),M1285))</f>
        <v/>
      </c>
      <c r="O1285">
        <f>IF(N1285="","",LOWER(IF(AND(LEN(N1285)&gt;1,RIGHT(N1285,1)="/"),LEFT(N1285,LEN(N1285)-1),N1285)))</f>
        <v/>
      </c>
      <c r="P1285">
        <f>IF(O1285="","",IFERROR(N(INDEX($A1285:$K1285,1,Rules!$H$20)),0))</f>
        <v/>
      </c>
      <c r="Q1285">
        <f>IF(O1285="","",IFERROR(P1285*N(INDEX($A1285:$K1285,1,Rules!$H$21)),0))</f>
        <v/>
      </c>
      <c r="R1285">
        <f>IF(O1285="","",IFERROR(N(INDEX($A1285:$K1285,1,Rules!$H$22)),0))</f>
        <v/>
      </c>
    </row>
    <row r="1286">
      <c r="M1286">
        <f>IF(A1286="","",IF(LEFT(A1286,4)="http",IFERROR(MID(A1286,FIND("/",A1286,FIND("//",A1286)+2),2000),"/"),A1286))</f>
        <v/>
      </c>
      <c r="N1286">
        <f>IF(M1286="","",IFERROR(LEFT(SUBSTITUTE(M1286,"#","?"),FIND("?",SUBSTITUTE(M1286,"#","?"))-1),M1286))</f>
        <v/>
      </c>
      <c r="O1286">
        <f>IF(N1286="","",LOWER(IF(AND(LEN(N1286)&gt;1,RIGHT(N1286,1)="/"),LEFT(N1286,LEN(N1286)-1),N1286)))</f>
        <v/>
      </c>
      <c r="P1286">
        <f>IF(O1286="","",IFERROR(N(INDEX($A1286:$K1286,1,Rules!$H$20)),0))</f>
        <v/>
      </c>
      <c r="Q1286">
        <f>IF(O1286="","",IFERROR(P1286*N(INDEX($A1286:$K1286,1,Rules!$H$21)),0))</f>
        <v/>
      </c>
      <c r="R1286">
        <f>IF(O1286="","",IFERROR(N(INDEX($A1286:$K1286,1,Rules!$H$22)),0))</f>
        <v/>
      </c>
    </row>
    <row r="1287">
      <c r="M1287">
        <f>IF(A1287="","",IF(LEFT(A1287,4)="http",IFERROR(MID(A1287,FIND("/",A1287,FIND("//",A1287)+2),2000),"/"),A1287))</f>
        <v/>
      </c>
      <c r="N1287">
        <f>IF(M1287="","",IFERROR(LEFT(SUBSTITUTE(M1287,"#","?"),FIND("?",SUBSTITUTE(M1287,"#","?"))-1),M1287))</f>
        <v/>
      </c>
      <c r="O1287">
        <f>IF(N1287="","",LOWER(IF(AND(LEN(N1287)&gt;1,RIGHT(N1287,1)="/"),LEFT(N1287,LEN(N1287)-1),N1287)))</f>
        <v/>
      </c>
      <c r="P1287">
        <f>IF(O1287="","",IFERROR(N(INDEX($A1287:$K1287,1,Rules!$H$20)),0))</f>
        <v/>
      </c>
      <c r="Q1287">
        <f>IF(O1287="","",IFERROR(P1287*N(INDEX($A1287:$K1287,1,Rules!$H$21)),0))</f>
        <v/>
      </c>
      <c r="R1287">
        <f>IF(O1287="","",IFERROR(N(INDEX($A1287:$K1287,1,Rules!$H$22)),0))</f>
        <v/>
      </c>
    </row>
    <row r="1288">
      <c r="M1288">
        <f>IF(A1288="","",IF(LEFT(A1288,4)="http",IFERROR(MID(A1288,FIND("/",A1288,FIND("//",A1288)+2),2000),"/"),A1288))</f>
        <v/>
      </c>
      <c r="N1288">
        <f>IF(M1288="","",IFERROR(LEFT(SUBSTITUTE(M1288,"#","?"),FIND("?",SUBSTITUTE(M1288,"#","?"))-1),M1288))</f>
        <v/>
      </c>
      <c r="O1288">
        <f>IF(N1288="","",LOWER(IF(AND(LEN(N1288)&gt;1,RIGHT(N1288,1)="/"),LEFT(N1288,LEN(N1288)-1),N1288)))</f>
        <v/>
      </c>
      <c r="P1288">
        <f>IF(O1288="","",IFERROR(N(INDEX($A1288:$K1288,1,Rules!$H$20)),0))</f>
        <v/>
      </c>
      <c r="Q1288">
        <f>IF(O1288="","",IFERROR(P1288*N(INDEX($A1288:$K1288,1,Rules!$H$21)),0))</f>
        <v/>
      </c>
      <c r="R1288">
        <f>IF(O1288="","",IFERROR(N(INDEX($A1288:$K1288,1,Rules!$H$22)),0))</f>
        <v/>
      </c>
    </row>
    <row r="1289">
      <c r="M1289">
        <f>IF(A1289="","",IF(LEFT(A1289,4)="http",IFERROR(MID(A1289,FIND("/",A1289,FIND("//",A1289)+2),2000),"/"),A1289))</f>
        <v/>
      </c>
      <c r="N1289">
        <f>IF(M1289="","",IFERROR(LEFT(SUBSTITUTE(M1289,"#","?"),FIND("?",SUBSTITUTE(M1289,"#","?"))-1),M1289))</f>
        <v/>
      </c>
      <c r="O1289">
        <f>IF(N1289="","",LOWER(IF(AND(LEN(N1289)&gt;1,RIGHT(N1289,1)="/"),LEFT(N1289,LEN(N1289)-1),N1289)))</f>
        <v/>
      </c>
      <c r="P1289">
        <f>IF(O1289="","",IFERROR(N(INDEX($A1289:$K1289,1,Rules!$H$20)),0))</f>
        <v/>
      </c>
      <c r="Q1289">
        <f>IF(O1289="","",IFERROR(P1289*N(INDEX($A1289:$K1289,1,Rules!$H$21)),0))</f>
        <v/>
      </c>
      <c r="R1289">
        <f>IF(O1289="","",IFERROR(N(INDEX($A1289:$K1289,1,Rules!$H$22)),0))</f>
        <v/>
      </c>
    </row>
    <row r="1290">
      <c r="M1290">
        <f>IF(A1290="","",IF(LEFT(A1290,4)="http",IFERROR(MID(A1290,FIND("/",A1290,FIND("//",A1290)+2),2000),"/"),A1290))</f>
        <v/>
      </c>
      <c r="N1290">
        <f>IF(M1290="","",IFERROR(LEFT(SUBSTITUTE(M1290,"#","?"),FIND("?",SUBSTITUTE(M1290,"#","?"))-1),M1290))</f>
        <v/>
      </c>
      <c r="O1290">
        <f>IF(N1290="","",LOWER(IF(AND(LEN(N1290)&gt;1,RIGHT(N1290,1)="/"),LEFT(N1290,LEN(N1290)-1),N1290)))</f>
        <v/>
      </c>
      <c r="P1290">
        <f>IF(O1290="","",IFERROR(N(INDEX($A1290:$K1290,1,Rules!$H$20)),0))</f>
        <v/>
      </c>
      <c r="Q1290">
        <f>IF(O1290="","",IFERROR(P1290*N(INDEX($A1290:$K1290,1,Rules!$H$21)),0))</f>
        <v/>
      </c>
      <c r="R1290">
        <f>IF(O1290="","",IFERROR(N(INDEX($A1290:$K1290,1,Rules!$H$22)),0))</f>
        <v/>
      </c>
    </row>
    <row r="1291">
      <c r="M1291">
        <f>IF(A1291="","",IF(LEFT(A1291,4)="http",IFERROR(MID(A1291,FIND("/",A1291,FIND("//",A1291)+2),2000),"/"),A1291))</f>
        <v/>
      </c>
      <c r="N1291">
        <f>IF(M1291="","",IFERROR(LEFT(SUBSTITUTE(M1291,"#","?"),FIND("?",SUBSTITUTE(M1291,"#","?"))-1),M1291))</f>
        <v/>
      </c>
      <c r="O1291">
        <f>IF(N1291="","",LOWER(IF(AND(LEN(N1291)&gt;1,RIGHT(N1291,1)="/"),LEFT(N1291,LEN(N1291)-1),N1291)))</f>
        <v/>
      </c>
      <c r="P1291">
        <f>IF(O1291="","",IFERROR(N(INDEX($A1291:$K1291,1,Rules!$H$20)),0))</f>
        <v/>
      </c>
      <c r="Q1291">
        <f>IF(O1291="","",IFERROR(P1291*N(INDEX($A1291:$K1291,1,Rules!$H$21)),0))</f>
        <v/>
      </c>
      <c r="R1291">
        <f>IF(O1291="","",IFERROR(N(INDEX($A1291:$K1291,1,Rules!$H$22)),0))</f>
        <v/>
      </c>
    </row>
    <row r="1292">
      <c r="M1292">
        <f>IF(A1292="","",IF(LEFT(A1292,4)="http",IFERROR(MID(A1292,FIND("/",A1292,FIND("//",A1292)+2),2000),"/"),A1292))</f>
        <v/>
      </c>
      <c r="N1292">
        <f>IF(M1292="","",IFERROR(LEFT(SUBSTITUTE(M1292,"#","?"),FIND("?",SUBSTITUTE(M1292,"#","?"))-1),M1292))</f>
        <v/>
      </c>
      <c r="O1292">
        <f>IF(N1292="","",LOWER(IF(AND(LEN(N1292)&gt;1,RIGHT(N1292,1)="/"),LEFT(N1292,LEN(N1292)-1),N1292)))</f>
        <v/>
      </c>
      <c r="P1292">
        <f>IF(O1292="","",IFERROR(N(INDEX($A1292:$K1292,1,Rules!$H$20)),0))</f>
        <v/>
      </c>
      <c r="Q1292">
        <f>IF(O1292="","",IFERROR(P1292*N(INDEX($A1292:$K1292,1,Rules!$H$21)),0))</f>
        <v/>
      </c>
      <c r="R1292">
        <f>IF(O1292="","",IFERROR(N(INDEX($A1292:$K1292,1,Rules!$H$22)),0))</f>
        <v/>
      </c>
    </row>
    <row r="1293">
      <c r="M1293">
        <f>IF(A1293="","",IF(LEFT(A1293,4)="http",IFERROR(MID(A1293,FIND("/",A1293,FIND("//",A1293)+2),2000),"/"),A1293))</f>
        <v/>
      </c>
      <c r="N1293">
        <f>IF(M1293="","",IFERROR(LEFT(SUBSTITUTE(M1293,"#","?"),FIND("?",SUBSTITUTE(M1293,"#","?"))-1),M1293))</f>
        <v/>
      </c>
      <c r="O1293">
        <f>IF(N1293="","",LOWER(IF(AND(LEN(N1293)&gt;1,RIGHT(N1293,1)="/"),LEFT(N1293,LEN(N1293)-1),N1293)))</f>
        <v/>
      </c>
      <c r="P1293">
        <f>IF(O1293="","",IFERROR(N(INDEX($A1293:$K1293,1,Rules!$H$20)),0))</f>
        <v/>
      </c>
      <c r="Q1293">
        <f>IF(O1293="","",IFERROR(P1293*N(INDEX($A1293:$K1293,1,Rules!$H$21)),0))</f>
        <v/>
      </c>
      <c r="R1293">
        <f>IF(O1293="","",IFERROR(N(INDEX($A1293:$K1293,1,Rules!$H$22)),0))</f>
        <v/>
      </c>
    </row>
    <row r="1294">
      <c r="M1294">
        <f>IF(A1294="","",IF(LEFT(A1294,4)="http",IFERROR(MID(A1294,FIND("/",A1294,FIND("//",A1294)+2),2000),"/"),A1294))</f>
        <v/>
      </c>
      <c r="N1294">
        <f>IF(M1294="","",IFERROR(LEFT(SUBSTITUTE(M1294,"#","?"),FIND("?",SUBSTITUTE(M1294,"#","?"))-1),M1294))</f>
        <v/>
      </c>
      <c r="O1294">
        <f>IF(N1294="","",LOWER(IF(AND(LEN(N1294)&gt;1,RIGHT(N1294,1)="/"),LEFT(N1294,LEN(N1294)-1),N1294)))</f>
        <v/>
      </c>
      <c r="P1294">
        <f>IF(O1294="","",IFERROR(N(INDEX($A1294:$K1294,1,Rules!$H$20)),0))</f>
        <v/>
      </c>
      <c r="Q1294">
        <f>IF(O1294="","",IFERROR(P1294*N(INDEX($A1294:$K1294,1,Rules!$H$21)),0))</f>
        <v/>
      </c>
      <c r="R1294">
        <f>IF(O1294="","",IFERROR(N(INDEX($A1294:$K1294,1,Rules!$H$22)),0))</f>
        <v/>
      </c>
    </row>
    <row r="1295">
      <c r="M1295">
        <f>IF(A1295="","",IF(LEFT(A1295,4)="http",IFERROR(MID(A1295,FIND("/",A1295,FIND("//",A1295)+2),2000),"/"),A1295))</f>
        <v/>
      </c>
      <c r="N1295">
        <f>IF(M1295="","",IFERROR(LEFT(SUBSTITUTE(M1295,"#","?"),FIND("?",SUBSTITUTE(M1295,"#","?"))-1),M1295))</f>
        <v/>
      </c>
      <c r="O1295">
        <f>IF(N1295="","",LOWER(IF(AND(LEN(N1295)&gt;1,RIGHT(N1295,1)="/"),LEFT(N1295,LEN(N1295)-1),N1295)))</f>
        <v/>
      </c>
      <c r="P1295">
        <f>IF(O1295="","",IFERROR(N(INDEX($A1295:$K1295,1,Rules!$H$20)),0))</f>
        <v/>
      </c>
      <c r="Q1295">
        <f>IF(O1295="","",IFERROR(P1295*N(INDEX($A1295:$K1295,1,Rules!$H$21)),0))</f>
        <v/>
      </c>
      <c r="R1295">
        <f>IF(O1295="","",IFERROR(N(INDEX($A1295:$K1295,1,Rules!$H$22)),0))</f>
        <v/>
      </c>
    </row>
    <row r="1296">
      <c r="M1296">
        <f>IF(A1296="","",IF(LEFT(A1296,4)="http",IFERROR(MID(A1296,FIND("/",A1296,FIND("//",A1296)+2),2000),"/"),A1296))</f>
        <v/>
      </c>
      <c r="N1296">
        <f>IF(M1296="","",IFERROR(LEFT(SUBSTITUTE(M1296,"#","?"),FIND("?",SUBSTITUTE(M1296,"#","?"))-1),M1296))</f>
        <v/>
      </c>
      <c r="O1296">
        <f>IF(N1296="","",LOWER(IF(AND(LEN(N1296)&gt;1,RIGHT(N1296,1)="/"),LEFT(N1296,LEN(N1296)-1),N1296)))</f>
        <v/>
      </c>
      <c r="P1296">
        <f>IF(O1296="","",IFERROR(N(INDEX($A1296:$K1296,1,Rules!$H$20)),0))</f>
        <v/>
      </c>
      <c r="Q1296">
        <f>IF(O1296="","",IFERROR(P1296*N(INDEX($A1296:$K1296,1,Rules!$H$21)),0))</f>
        <v/>
      </c>
      <c r="R1296">
        <f>IF(O1296="","",IFERROR(N(INDEX($A1296:$K1296,1,Rules!$H$22)),0))</f>
        <v/>
      </c>
    </row>
    <row r="1297">
      <c r="M1297">
        <f>IF(A1297="","",IF(LEFT(A1297,4)="http",IFERROR(MID(A1297,FIND("/",A1297,FIND("//",A1297)+2),2000),"/"),A1297))</f>
        <v/>
      </c>
      <c r="N1297">
        <f>IF(M1297="","",IFERROR(LEFT(SUBSTITUTE(M1297,"#","?"),FIND("?",SUBSTITUTE(M1297,"#","?"))-1),M1297))</f>
        <v/>
      </c>
      <c r="O1297">
        <f>IF(N1297="","",LOWER(IF(AND(LEN(N1297)&gt;1,RIGHT(N1297,1)="/"),LEFT(N1297,LEN(N1297)-1),N1297)))</f>
        <v/>
      </c>
      <c r="P1297">
        <f>IF(O1297="","",IFERROR(N(INDEX($A1297:$K1297,1,Rules!$H$20)),0))</f>
        <v/>
      </c>
      <c r="Q1297">
        <f>IF(O1297="","",IFERROR(P1297*N(INDEX($A1297:$K1297,1,Rules!$H$21)),0))</f>
        <v/>
      </c>
      <c r="R1297">
        <f>IF(O1297="","",IFERROR(N(INDEX($A1297:$K1297,1,Rules!$H$22)),0))</f>
        <v/>
      </c>
    </row>
    <row r="1298">
      <c r="M1298">
        <f>IF(A1298="","",IF(LEFT(A1298,4)="http",IFERROR(MID(A1298,FIND("/",A1298,FIND("//",A1298)+2),2000),"/"),A1298))</f>
        <v/>
      </c>
      <c r="N1298">
        <f>IF(M1298="","",IFERROR(LEFT(SUBSTITUTE(M1298,"#","?"),FIND("?",SUBSTITUTE(M1298,"#","?"))-1),M1298))</f>
        <v/>
      </c>
      <c r="O1298">
        <f>IF(N1298="","",LOWER(IF(AND(LEN(N1298)&gt;1,RIGHT(N1298,1)="/"),LEFT(N1298,LEN(N1298)-1),N1298)))</f>
        <v/>
      </c>
      <c r="P1298">
        <f>IF(O1298="","",IFERROR(N(INDEX($A1298:$K1298,1,Rules!$H$20)),0))</f>
        <v/>
      </c>
      <c r="Q1298">
        <f>IF(O1298="","",IFERROR(P1298*N(INDEX($A1298:$K1298,1,Rules!$H$21)),0))</f>
        <v/>
      </c>
      <c r="R1298">
        <f>IF(O1298="","",IFERROR(N(INDEX($A1298:$K1298,1,Rules!$H$22)),0))</f>
        <v/>
      </c>
    </row>
    <row r="1299">
      <c r="M1299">
        <f>IF(A1299="","",IF(LEFT(A1299,4)="http",IFERROR(MID(A1299,FIND("/",A1299,FIND("//",A1299)+2),2000),"/"),A1299))</f>
        <v/>
      </c>
      <c r="N1299">
        <f>IF(M1299="","",IFERROR(LEFT(SUBSTITUTE(M1299,"#","?"),FIND("?",SUBSTITUTE(M1299,"#","?"))-1),M1299))</f>
        <v/>
      </c>
      <c r="O1299">
        <f>IF(N1299="","",LOWER(IF(AND(LEN(N1299)&gt;1,RIGHT(N1299,1)="/"),LEFT(N1299,LEN(N1299)-1),N1299)))</f>
        <v/>
      </c>
      <c r="P1299">
        <f>IF(O1299="","",IFERROR(N(INDEX($A1299:$K1299,1,Rules!$H$20)),0))</f>
        <v/>
      </c>
      <c r="Q1299">
        <f>IF(O1299="","",IFERROR(P1299*N(INDEX($A1299:$K1299,1,Rules!$H$21)),0))</f>
        <v/>
      </c>
      <c r="R1299">
        <f>IF(O1299="","",IFERROR(N(INDEX($A1299:$K1299,1,Rules!$H$22)),0))</f>
        <v/>
      </c>
    </row>
    <row r="1300">
      <c r="M1300">
        <f>IF(A1300="","",IF(LEFT(A1300,4)="http",IFERROR(MID(A1300,FIND("/",A1300,FIND("//",A1300)+2),2000),"/"),A1300))</f>
        <v/>
      </c>
      <c r="N1300">
        <f>IF(M1300="","",IFERROR(LEFT(SUBSTITUTE(M1300,"#","?"),FIND("?",SUBSTITUTE(M1300,"#","?"))-1),M1300))</f>
        <v/>
      </c>
      <c r="O1300">
        <f>IF(N1300="","",LOWER(IF(AND(LEN(N1300)&gt;1,RIGHT(N1300,1)="/"),LEFT(N1300,LEN(N1300)-1),N1300)))</f>
        <v/>
      </c>
      <c r="P1300">
        <f>IF(O1300="","",IFERROR(N(INDEX($A1300:$K1300,1,Rules!$H$20)),0))</f>
        <v/>
      </c>
      <c r="Q1300">
        <f>IF(O1300="","",IFERROR(P1300*N(INDEX($A1300:$K1300,1,Rules!$H$21)),0))</f>
        <v/>
      </c>
      <c r="R1300">
        <f>IF(O1300="","",IFERROR(N(INDEX($A1300:$K1300,1,Rules!$H$22)),0))</f>
        <v/>
      </c>
    </row>
    <row r="1301">
      <c r="M1301">
        <f>IF(A1301="","",IF(LEFT(A1301,4)="http",IFERROR(MID(A1301,FIND("/",A1301,FIND("//",A1301)+2),2000),"/"),A1301))</f>
        <v/>
      </c>
      <c r="N1301">
        <f>IF(M1301="","",IFERROR(LEFT(SUBSTITUTE(M1301,"#","?"),FIND("?",SUBSTITUTE(M1301,"#","?"))-1),M1301))</f>
        <v/>
      </c>
      <c r="O1301">
        <f>IF(N1301="","",LOWER(IF(AND(LEN(N1301)&gt;1,RIGHT(N1301,1)="/"),LEFT(N1301,LEN(N1301)-1),N1301)))</f>
        <v/>
      </c>
      <c r="P1301">
        <f>IF(O1301="","",IFERROR(N(INDEX($A1301:$K1301,1,Rules!$H$20)),0))</f>
        <v/>
      </c>
      <c r="Q1301">
        <f>IF(O1301="","",IFERROR(P1301*N(INDEX($A1301:$K1301,1,Rules!$H$21)),0))</f>
        <v/>
      </c>
      <c r="R1301">
        <f>IF(O1301="","",IFERROR(N(INDEX($A1301:$K1301,1,Rules!$H$22)),0))</f>
        <v/>
      </c>
    </row>
    <row r="1302">
      <c r="M1302">
        <f>IF(A1302="","",IF(LEFT(A1302,4)="http",IFERROR(MID(A1302,FIND("/",A1302,FIND("//",A1302)+2),2000),"/"),A1302))</f>
        <v/>
      </c>
      <c r="N1302">
        <f>IF(M1302="","",IFERROR(LEFT(SUBSTITUTE(M1302,"#","?"),FIND("?",SUBSTITUTE(M1302,"#","?"))-1),M1302))</f>
        <v/>
      </c>
      <c r="O1302">
        <f>IF(N1302="","",LOWER(IF(AND(LEN(N1302)&gt;1,RIGHT(N1302,1)="/"),LEFT(N1302,LEN(N1302)-1),N1302)))</f>
        <v/>
      </c>
      <c r="P1302">
        <f>IF(O1302="","",IFERROR(N(INDEX($A1302:$K1302,1,Rules!$H$20)),0))</f>
        <v/>
      </c>
      <c r="Q1302">
        <f>IF(O1302="","",IFERROR(P1302*N(INDEX($A1302:$K1302,1,Rules!$H$21)),0))</f>
        <v/>
      </c>
      <c r="R1302">
        <f>IF(O1302="","",IFERROR(N(INDEX($A1302:$K1302,1,Rules!$H$22)),0))</f>
        <v/>
      </c>
    </row>
    <row r="1303">
      <c r="M1303">
        <f>IF(A1303="","",IF(LEFT(A1303,4)="http",IFERROR(MID(A1303,FIND("/",A1303,FIND("//",A1303)+2),2000),"/"),A1303))</f>
        <v/>
      </c>
      <c r="N1303">
        <f>IF(M1303="","",IFERROR(LEFT(SUBSTITUTE(M1303,"#","?"),FIND("?",SUBSTITUTE(M1303,"#","?"))-1),M1303))</f>
        <v/>
      </c>
      <c r="O1303">
        <f>IF(N1303="","",LOWER(IF(AND(LEN(N1303)&gt;1,RIGHT(N1303,1)="/"),LEFT(N1303,LEN(N1303)-1),N1303)))</f>
        <v/>
      </c>
      <c r="P1303">
        <f>IF(O1303="","",IFERROR(N(INDEX($A1303:$K1303,1,Rules!$H$20)),0))</f>
        <v/>
      </c>
      <c r="Q1303">
        <f>IF(O1303="","",IFERROR(P1303*N(INDEX($A1303:$K1303,1,Rules!$H$21)),0))</f>
        <v/>
      </c>
      <c r="R1303">
        <f>IF(O1303="","",IFERROR(N(INDEX($A1303:$K1303,1,Rules!$H$22)),0))</f>
        <v/>
      </c>
    </row>
    <row r="1304">
      <c r="M1304">
        <f>IF(A1304="","",IF(LEFT(A1304,4)="http",IFERROR(MID(A1304,FIND("/",A1304,FIND("//",A1304)+2),2000),"/"),A1304))</f>
        <v/>
      </c>
      <c r="N1304">
        <f>IF(M1304="","",IFERROR(LEFT(SUBSTITUTE(M1304,"#","?"),FIND("?",SUBSTITUTE(M1304,"#","?"))-1),M1304))</f>
        <v/>
      </c>
      <c r="O1304">
        <f>IF(N1304="","",LOWER(IF(AND(LEN(N1304)&gt;1,RIGHT(N1304,1)="/"),LEFT(N1304,LEN(N1304)-1),N1304)))</f>
        <v/>
      </c>
      <c r="P1304">
        <f>IF(O1304="","",IFERROR(N(INDEX($A1304:$K1304,1,Rules!$H$20)),0))</f>
        <v/>
      </c>
      <c r="Q1304">
        <f>IF(O1304="","",IFERROR(P1304*N(INDEX($A1304:$K1304,1,Rules!$H$21)),0))</f>
        <v/>
      </c>
      <c r="R1304">
        <f>IF(O1304="","",IFERROR(N(INDEX($A1304:$K1304,1,Rules!$H$22)),0))</f>
        <v/>
      </c>
    </row>
    <row r="1305">
      <c r="M1305">
        <f>IF(A1305="","",IF(LEFT(A1305,4)="http",IFERROR(MID(A1305,FIND("/",A1305,FIND("//",A1305)+2),2000),"/"),A1305))</f>
        <v/>
      </c>
      <c r="N1305">
        <f>IF(M1305="","",IFERROR(LEFT(SUBSTITUTE(M1305,"#","?"),FIND("?",SUBSTITUTE(M1305,"#","?"))-1),M1305))</f>
        <v/>
      </c>
      <c r="O1305">
        <f>IF(N1305="","",LOWER(IF(AND(LEN(N1305)&gt;1,RIGHT(N1305,1)="/"),LEFT(N1305,LEN(N1305)-1),N1305)))</f>
        <v/>
      </c>
      <c r="P1305">
        <f>IF(O1305="","",IFERROR(N(INDEX($A1305:$K1305,1,Rules!$H$20)),0))</f>
        <v/>
      </c>
      <c r="Q1305">
        <f>IF(O1305="","",IFERROR(P1305*N(INDEX($A1305:$K1305,1,Rules!$H$21)),0))</f>
        <v/>
      </c>
      <c r="R1305">
        <f>IF(O1305="","",IFERROR(N(INDEX($A1305:$K1305,1,Rules!$H$22)),0))</f>
        <v/>
      </c>
    </row>
    <row r="1306">
      <c r="M1306">
        <f>IF(A1306="","",IF(LEFT(A1306,4)="http",IFERROR(MID(A1306,FIND("/",A1306,FIND("//",A1306)+2),2000),"/"),A1306))</f>
        <v/>
      </c>
      <c r="N1306">
        <f>IF(M1306="","",IFERROR(LEFT(SUBSTITUTE(M1306,"#","?"),FIND("?",SUBSTITUTE(M1306,"#","?"))-1),M1306))</f>
        <v/>
      </c>
      <c r="O1306">
        <f>IF(N1306="","",LOWER(IF(AND(LEN(N1306)&gt;1,RIGHT(N1306,1)="/"),LEFT(N1306,LEN(N1306)-1),N1306)))</f>
        <v/>
      </c>
      <c r="P1306">
        <f>IF(O1306="","",IFERROR(N(INDEX($A1306:$K1306,1,Rules!$H$20)),0))</f>
        <v/>
      </c>
      <c r="Q1306">
        <f>IF(O1306="","",IFERROR(P1306*N(INDEX($A1306:$K1306,1,Rules!$H$21)),0))</f>
        <v/>
      </c>
      <c r="R1306">
        <f>IF(O1306="","",IFERROR(N(INDEX($A1306:$K1306,1,Rules!$H$22)),0))</f>
        <v/>
      </c>
    </row>
    <row r="1307">
      <c r="M1307">
        <f>IF(A1307="","",IF(LEFT(A1307,4)="http",IFERROR(MID(A1307,FIND("/",A1307,FIND("//",A1307)+2),2000),"/"),A1307))</f>
        <v/>
      </c>
      <c r="N1307">
        <f>IF(M1307="","",IFERROR(LEFT(SUBSTITUTE(M1307,"#","?"),FIND("?",SUBSTITUTE(M1307,"#","?"))-1),M1307))</f>
        <v/>
      </c>
      <c r="O1307">
        <f>IF(N1307="","",LOWER(IF(AND(LEN(N1307)&gt;1,RIGHT(N1307,1)="/"),LEFT(N1307,LEN(N1307)-1),N1307)))</f>
        <v/>
      </c>
      <c r="P1307">
        <f>IF(O1307="","",IFERROR(N(INDEX($A1307:$K1307,1,Rules!$H$20)),0))</f>
        <v/>
      </c>
      <c r="Q1307">
        <f>IF(O1307="","",IFERROR(P1307*N(INDEX($A1307:$K1307,1,Rules!$H$21)),0))</f>
        <v/>
      </c>
      <c r="R1307">
        <f>IF(O1307="","",IFERROR(N(INDEX($A1307:$K1307,1,Rules!$H$22)),0))</f>
        <v/>
      </c>
    </row>
    <row r="1308">
      <c r="M1308">
        <f>IF(A1308="","",IF(LEFT(A1308,4)="http",IFERROR(MID(A1308,FIND("/",A1308,FIND("//",A1308)+2),2000),"/"),A1308))</f>
        <v/>
      </c>
      <c r="N1308">
        <f>IF(M1308="","",IFERROR(LEFT(SUBSTITUTE(M1308,"#","?"),FIND("?",SUBSTITUTE(M1308,"#","?"))-1),M1308))</f>
        <v/>
      </c>
      <c r="O1308">
        <f>IF(N1308="","",LOWER(IF(AND(LEN(N1308)&gt;1,RIGHT(N1308,1)="/"),LEFT(N1308,LEN(N1308)-1),N1308)))</f>
        <v/>
      </c>
      <c r="P1308">
        <f>IF(O1308="","",IFERROR(N(INDEX($A1308:$K1308,1,Rules!$H$20)),0))</f>
        <v/>
      </c>
      <c r="Q1308">
        <f>IF(O1308="","",IFERROR(P1308*N(INDEX($A1308:$K1308,1,Rules!$H$21)),0))</f>
        <v/>
      </c>
      <c r="R1308">
        <f>IF(O1308="","",IFERROR(N(INDEX($A1308:$K1308,1,Rules!$H$22)),0))</f>
        <v/>
      </c>
    </row>
    <row r="1309">
      <c r="M1309">
        <f>IF(A1309="","",IF(LEFT(A1309,4)="http",IFERROR(MID(A1309,FIND("/",A1309,FIND("//",A1309)+2),2000),"/"),A1309))</f>
        <v/>
      </c>
      <c r="N1309">
        <f>IF(M1309="","",IFERROR(LEFT(SUBSTITUTE(M1309,"#","?"),FIND("?",SUBSTITUTE(M1309,"#","?"))-1),M1309))</f>
        <v/>
      </c>
      <c r="O1309">
        <f>IF(N1309="","",LOWER(IF(AND(LEN(N1309)&gt;1,RIGHT(N1309,1)="/"),LEFT(N1309,LEN(N1309)-1),N1309)))</f>
        <v/>
      </c>
      <c r="P1309">
        <f>IF(O1309="","",IFERROR(N(INDEX($A1309:$K1309,1,Rules!$H$20)),0))</f>
        <v/>
      </c>
      <c r="Q1309">
        <f>IF(O1309="","",IFERROR(P1309*N(INDEX($A1309:$K1309,1,Rules!$H$21)),0))</f>
        <v/>
      </c>
      <c r="R1309">
        <f>IF(O1309="","",IFERROR(N(INDEX($A1309:$K1309,1,Rules!$H$22)),0))</f>
        <v/>
      </c>
    </row>
    <row r="1310">
      <c r="M1310">
        <f>IF(A1310="","",IF(LEFT(A1310,4)="http",IFERROR(MID(A1310,FIND("/",A1310,FIND("//",A1310)+2),2000),"/"),A1310))</f>
        <v/>
      </c>
      <c r="N1310">
        <f>IF(M1310="","",IFERROR(LEFT(SUBSTITUTE(M1310,"#","?"),FIND("?",SUBSTITUTE(M1310,"#","?"))-1),M1310))</f>
        <v/>
      </c>
      <c r="O1310">
        <f>IF(N1310="","",LOWER(IF(AND(LEN(N1310)&gt;1,RIGHT(N1310,1)="/"),LEFT(N1310,LEN(N1310)-1),N1310)))</f>
        <v/>
      </c>
      <c r="P1310">
        <f>IF(O1310="","",IFERROR(N(INDEX($A1310:$K1310,1,Rules!$H$20)),0))</f>
        <v/>
      </c>
      <c r="Q1310">
        <f>IF(O1310="","",IFERROR(P1310*N(INDEX($A1310:$K1310,1,Rules!$H$21)),0))</f>
        <v/>
      </c>
      <c r="R1310">
        <f>IF(O1310="","",IFERROR(N(INDEX($A1310:$K1310,1,Rules!$H$22)),0))</f>
        <v/>
      </c>
    </row>
    <row r="1311">
      <c r="M1311">
        <f>IF(A1311="","",IF(LEFT(A1311,4)="http",IFERROR(MID(A1311,FIND("/",A1311,FIND("//",A1311)+2),2000),"/"),A1311))</f>
        <v/>
      </c>
      <c r="N1311">
        <f>IF(M1311="","",IFERROR(LEFT(SUBSTITUTE(M1311,"#","?"),FIND("?",SUBSTITUTE(M1311,"#","?"))-1),M1311))</f>
        <v/>
      </c>
      <c r="O1311">
        <f>IF(N1311="","",LOWER(IF(AND(LEN(N1311)&gt;1,RIGHT(N1311,1)="/"),LEFT(N1311,LEN(N1311)-1),N1311)))</f>
        <v/>
      </c>
      <c r="P1311">
        <f>IF(O1311="","",IFERROR(N(INDEX($A1311:$K1311,1,Rules!$H$20)),0))</f>
        <v/>
      </c>
      <c r="Q1311">
        <f>IF(O1311="","",IFERROR(P1311*N(INDEX($A1311:$K1311,1,Rules!$H$21)),0))</f>
        <v/>
      </c>
      <c r="R1311">
        <f>IF(O1311="","",IFERROR(N(INDEX($A1311:$K1311,1,Rules!$H$22)),0))</f>
        <v/>
      </c>
    </row>
    <row r="1312">
      <c r="M1312">
        <f>IF(A1312="","",IF(LEFT(A1312,4)="http",IFERROR(MID(A1312,FIND("/",A1312,FIND("//",A1312)+2),2000),"/"),A1312))</f>
        <v/>
      </c>
      <c r="N1312">
        <f>IF(M1312="","",IFERROR(LEFT(SUBSTITUTE(M1312,"#","?"),FIND("?",SUBSTITUTE(M1312,"#","?"))-1),M1312))</f>
        <v/>
      </c>
      <c r="O1312">
        <f>IF(N1312="","",LOWER(IF(AND(LEN(N1312)&gt;1,RIGHT(N1312,1)="/"),LEFT(N1312,LEN(N1312)-1),N1312)))</f>
        <v/>
      </c>
      <c r="P1312">
        <f>IF(O1312="","",IFERROR(N(INDEX($A1312:$K1312,1,Rules!$H$20)),0))</f>
        <v/>
      </c>
      <c r="Q1312">
        <f>IF(O1312="","",IFERROR(P1312*N(INDEX($A1312:$K1312,1,Rules!$H$21)),0))</f>
        <v/>
      </c>
      <c r="R1312">
        <f>IF(O1312="","",IFERROR(N(INDEX($A1312:$K1312,1,Rules!$H$22)),0))</f>
        <v/>
      </c>
    </row>
    <row r="1313">
      <c r="M1313">
        <f>IF(A1313="","",IF(LEFT(A1313,4)="http",IFERROR(MID(A1313,FIND("/",A1313,FIND("//",A1313)+2),2000),"/"),A1313))</f>
        <v/>
      </c>
      <c r="N1313">
        <f>IF(M1313="","",IFERROR(LEFT(SUBSTITUTE(M1313,"#","?"),FIND("?",SUBSTITUTE(M1313,"#","?"))-1),M1313))</f>
        <v/>
      </c>
      <c r="O1313">
        <f>IF(N1313="","",LOWER(IF(AND(LEN(N1313)&gt;1,RIGHT(N1313,1)="/"),LEFT(N1313,LEN(N1313)-1),N1313)))</f>
        <v/>
      </c>
      <c r="P1313">
        <f>IF(O1313="","",IFERROR(N(INDEX($A1313:$K1313,1,Rules!$H$20)),0))</f>
        <v/>
      </c>
      <c r="Q1313">
        <f>IF(O1313="","",IFERROR(P1313*N(INDEX($A1313:$K1313,1,Rules!$H$21)),0))</f>
        <v/>
      </c>
      <c r="R1313">
        <f>IF(O1313="","",IFERROR(N(INDEX($A1313:$K1313,1,Rules!$H$22)),0))</f>
        <v/>
      </c>
    </row>
    <row r="1314">
      <c r="M1314">
        <f>IF(A1314="","",IF(LEFT(A1314,4)="http",IFERROR(MID(A1314,FIND("/",A1314,FIND("//",A1314)+2),2000),"/"),A1314))</f>
        <v/>
      </c>
      <c r="N1314">
        <f>IF(M1314="","",IFERROR(LEFT(SUBSTITUTE(M1314,"#","?"),FIND("?",SUBSTITUTE(M1314,"#","?"))-1),M1314))</f>
        <v/>
      </c>
      <c r="O1314">
        <f>IF(N1314="","",LOWER(IF(AND(LEN(N1314)&gt;1,RIGHT(N1314,1)="/"),LEFT(N1314,LEN(N1314)-1),N1314)))</f>
        <v/>
      </c>
      <c r="P1314">
        <f>IF(O1314="","",IFERROR(N(INDEX($A1314:$K1314,1,Rules!$H$20)),0))</f>
        <v/>
      </c>
      <c r="Q1314">
        <f>IF(O1314="","",IFERROR(P1314*N(INDEX($A1314:$K1314,1,Rules!$H$21)),0))</f>
        <v/>
      </c>
      <c r="R1314">
        <f>IF(O1314="","",IFERROR(N(INDEX($A1314:$K1314,1,Rules!$H$22)),0))</f>
        <v/>
      </c>
    </row>
    <row r="1315">
      <c r="M1315">
        <f>IF(A1315="","",IF(LEFT(A1315,4)="http",IFERROR(MID(A1315,FIND("/",A1315,FIND("//",A1315)+2),2000),"/"),A1315))</f>
        <v/>
      </c>
      <c r="N1315">
        <f>IF(M1315="","",IFERROR(LEFT(SUBSTITUTE(M1315,"#","?"),FIND("?",SUBSTITUTE(M1315,"#","?"))-1),M1315))</f>
        <v/>
      </c>
      <c r="O1315">
        <f>IF(N1315="","",LOWER(IF(AND(LEN(N1315)&gt;1,RIGHT(N1315,1)="/"),LEFT(N1315,LEN(N1315)-1),N1315)))</f>
        <v/>
      </c>
      <c r="P1315">
        <f>IF(O1315="","",IFERROR(N(INDEX($A1315:$K1315,1,Rules!$H$20)),0))</f>
        <v/>
      </c>
      <c r="Q1315">
        <f>IF(O1315="","",IFERROR(P1315*N(INDEX($A1315:$K1315,1,Rules!$H$21)),0))</f>
        <v/>
      </c>
      <c r="R1315">
        <f>IF(O1315="","",IFERROR(N(INDEX($A1315:$K1315,1,Rules!$H$22)),0))</f>
        <v/>
      </c>
    </row>
    <row r="1316">
      <c r="M1316">
        <f>IF(A1316="","",IF(LEFT(A1316,4)="http",IFERROR(MID(A1316,FIND("/",A1316,FIND("//",A1316)+2),2000),"/"),A1316))</f>
        <v/>
      </c>
      <c r="N1316">
        <f>IF(M1316="","",IFERROR(LEFT(SUBSTITUTE(M1316,"#","?"),FIND("?",SUBSTITUTE(M1316,"#","?"))-1),M1316))</f>
        <v/>
      </c>
      <c r="O1316">
        <f>IF(N1316="","",LOWER(IF(AND(LEN(N1316)&gt;1,RIGHT(N1316,1)="/"),LEFT(N1316,LEN(N1316)-1),N1316)))</f>
        <v/>
      </c>
      <c r="P1316">
        <f>IF(O1316="","",IFERROR(N(INDEX($A1316:$K1316,1,Rules!$H$20)),0))</f>
        <v/>
      </c>
      <c r="Q1316">
        <f>IF(O1316="","",IFERROR(P1316*N(INDEX($A1316:$K1316,1,Rules!$H$21)),0))</f>
        <v/>
      </c>
      <c r="R1316">
        <f>IF(O1316="","",IFERROR(N(INDEX($A1316:$K1316,1,Rules!$H$22)),0))</f>
        <v/>
      </c>
    </row>
    <row r="1317">
      <c r="M1317">
        <f>IF(A1317="","",IF(LEFT(A1317,4)="http",IFERROR(MID(A1317,FIND("/",A1317,FIND("//",A1317)+2),2000),"/"),A1317))</f>
        <v/>
      </c>
      <c r="N1317">
        <f>IF(M1317="","",IFERROR(LEFT(SUBSTITUTE(M1317,"#","?"),FIND("?",SUBSTITUTE(M1317,"#","?"))-1),M1317))</f>
        <v/>
      </c>
      <c r="O1317">
        <f>IF(N1317="","",LOWER(IF(AND(LEN(N1317)&gt;1,RIGHT(N1317,1)="/"),LEFT(N1317,LEN(N1317)-1),N1317)))</f>
        <v/>
      </c>
      <c r="P1317">
        <f>IF(O1317="","",IFERROR(N(INDEX($A1317:$K1317,1,Rules!$H$20)),0))</f>
        <v/>
      </c>
      <c r="Q1317">
        <f>IF(O1317="","",IFERROR(P1317*N(INDEX($A1317:$K1317,1,Rules!$H$21)),0))</f>
        <v/>
      </c>
      <c r="R1317">
        <f>IF(O1317="","",IFERROR(N(INDEX($A1317:$K1317,1,Rules!$H$22)),0))</f>
        <v/>
      </c>
    </row>
    <row r="1318">
      <c r="M1318">
        <f>IF(A1318="","",IF(LEFT(A1318,4)="http",IFERROR(MID(A1318,FIND("/",A1318,FIND("//",A1318)+2),2000),"/"),A1318))</f>
        <v/>
      </c>
      <c r="N1318">
        <f>IF(M1318="","",IFERROR(LEFT(SUBSTITUTE(M1318,"#","?"),FIND("?",SUBSTITUTE(M1318,"#","?"))-1),M1318))</f>
        <v/>
      </c>
      <c r="O1318">
        <f>IF(N1318="","",LOWER(IF(AND(LEN(N1318)&gt;1,RIGHT(N1318,1)="/"),LEFT(N1318,LEN(N1318)-1),N1318)))</f>
        <v/>
      </c>
      <c r="P1318">
        <f>IF(O1318="","",IFERROR(N(INDEX($A1318:$K1318,1,Rules!$H$20)),0))</f>
        <v/>
      </c>
      <c r="Q1318">
        <f>IF(O1318="","",IFERROR(P1318*N(INDEX($A1318:$K1318,1,Rules!$H$21)),0))</f>
        <v/>
      </c>
      <c r="R1318">
        <f>IF(O1318="","",IFERROR(N(INDEX($A1318:$K1318,1,Rules!$H$22)),0))</f>
        <v/>
      </c>
    </row>
    <row r="1319">
      <c r="M1319">
        <f>IF(A1319="","",IF(LEFT(A1319,4)="http",IFERROR(MID(A1319,FIND("/",A1319,FIND("//",A1319)+2),2000),"/"),A1319))</f>
        <v/>
      </c>
      <c r="N1319">
        <f>IF(M1319="","",IFERROR(LEFT(SUBSTITUTE(M1319,"#","?"),FIND("?",SUBSTITUTE(M1319,"#","?"))-1),M1319))</f>
        <v/>
      </c>
      <c r="O1319">
        <f>IF(N1319="","",LOWER(IF(AND(LEN(N1319)&gt;1,RIGHT(N1319,1)="/"),LEFT(N1319,LEN(N1319)-1),N1319)))</f>
        <v/>
      </c>
      <c r="P1319">
        <f>IF(O1319="","",IFERROR(N(INDEX($A1319:$K1319,1,Rules!$H$20)),0))</f>
        <v/>
      </c>
      <c r="Q1319">
        <f>IF(O1319="","",IFERROR(P1319*N(INDEX($A1319:$K1319,1,Rules!$H$21)),0))</f>
        <v/>
      </c>
      <c r="R1319">
        <f>IF(O1319="","",IFERROR(N(INDEX($A1319:$K1319,1,Rules!$H$22)),0))</f>
        <v/>
      </c>
    </row>
    <row r="1320">
      <c r="M1320">
        <f>IF(A1320="","",IF(LEFT(A1320,4)="http",IFERROR(MID(A1320,FIND("/",A1320,FIND("//",A1320)+2),2000),"/"),A1320))</f>
        <v/>
      </c>
      <c r="N1320">
        <f>IF(M1320="","",IFERROR(LEFT(SUBSTITUTE(M1320,"#","?"),FIND("?",SUBSTITUTE(M1320,"#","?"))-1),M1320))</f>
        <v/>
      </c>
      <c r="O1320">
        <f>IF(N1320="","",LOWER(IF(AND(LEN(N1320)&gt;1,RIGHT(N1320,1)="/"),LEFT(N1320,LEN(N1320)-1),N1320)))</f>
        <v/>
      </c>
      <c r="P1320">
        <f>IF(O1320="","",IFERROR(N(INDEX($A1320:$K1320,1,Rules!$H$20)),0))</f>
        <v/>
      </c>
      <c r="Q1320">
        <f>IF(O1320="","",IFERROR(P1320*N(INDEX($A1320:$K1320,1,Rules!$H$21)),0))</f>
        <v/>
      </c>
      <c r="R1320">
        <f>IF(O1320="","",IFERROR(N(INDEX($A1320:$K1320,1,Rules!$H$22)),0))</f>
        <v/>
      </c>
    </row>
    <row r="1321">
      <c r="M1321">
        <f>IF(A1321="","",IF(LEFT(A1321,4)="http",IFERROR(MID(A1321,FIND("/",A1321,FIND("//",A1321)+2),2000),"/"),A1321))</f>
        <v/>
      </c>
      <c r="N1321">
        <f>IF(M1321="","",IFERROR(LEFT(SUBSTITUTE(M1321,"#","?"),FIND("?",SUBSTITUTE(M1321,"#","?"))-1),M1321))</f>
        <v/>
      </c>
      <c r="O1321">
        <f>IF(N1321="","",LOWER(IF(AND(LEN(N1321)&gt;1,RIGHT(N1321,1)="/"),LEFT(N1321,LEN(N1321)-1),N1321)))</f>
        <v/>
      </c>
      <c r="P1321">
        <f>IF(O1321="","",IFERROR(N(INDEX($A1321:$K1321,1,Rules!$H$20)),0))</f>
        <v/>
      </c>
      <c r="Q1321">
        <f>IF(O1321="","",IFERROR(P1321*N(INDEX($A1321:$K1321,1,Rules!$H$21)),0))</f>
        <v/>
      </c>
      <c r="R1321">
        <f>IF(O1321="","",IFERROR(N(INDEX($A1321:$K1321,1,Rules!$H$22)),0))</f>
        <v/>
      </c>
    </row>
    <row r="1322">
      <c r="M1322">
        <f>IF(A1322="","",IF(LEFT(A1322,4)="http",IFERROR(MID(A1322,FIND("/",A1322,FIND("//",A1322)+2),2000),"/"),A1322))</f>
        <v/>
      </c>
      <c r="N1322">
        <f>IF(M1322="","",IFERROR(LEFT(SUBSTITUTE(M1322,"#","?"),FIND("?",SUBSTITUTE(M1322,"#","?"))-1),M1322))</f>
        <v/>
      </c>
      <c r="O1322">
        <f>IF(N1322="","",LOWER(IF(AND(LEN(N1322)&gt;1,RIGHT(N1322,1)="/"),LEFT(N1322,LEN(N1322)-1),N1322)))</f>
        <v/>
      </c>
      <c r="P1322">
        <f>IF(O1322="","",IFERROR(N(INDEX($A1322:$K1322,1,Rules!$H$20)),0))</f>
        <v/>
      </c>
      <c r="Q1322">
        <f>IF(O1322="","",IFERROR(P1322*N(INDEX($A1322:$K1322,1,Rules!$H$21)),0))</f>
        <v/>
      </c>
      <c r="R1322">
        <f>IF(O1322="","",IFERROR(N(INDEX($A1322:$K1322,1,Rules!$H$22)),0))</f>
        <v/>
      </c>
    </row>
    <row r="1323">
      <c r="M1323">
        <f>IF(A1323="","",IF(LEFT(A1323,4)="http",IFERROR(MID(A1323,FIND("/",A1323,FIND("//",A1323)+2),2000),"/"),A1323))</f>
        <v/>
      </c>
      <c r="N1323">
        <f>IF(M1323="","",IFERROR(LEFT(SUBSTITUTE(M1323,"#","?"),FIND("?",SUBSTITUTE(M1323,"#","?"))-1),M1323))</f>
        <v/>
      </c>
      <c r="O1323">
        <f>IF(N1323="","",LOWER(IF(AND(LEN(N1323)&gt;1,RIGHT(N1323,1)="/"),LEFT(N1323,LEN(N1323)-1),N1323)))</f>
        <v/>
      </c>
      <c r="P1323">
        <f>IF(O1323="","",IFERROR(N(INDEX($A1323:$K1323,1,Rules!$H$20)),0))</f>
        <v/>
      </c>
      <c r="Q1323">
        <f>IF(O1323="","",IFERROR(P1323*N(INDEX($A1323:$K1323,1,Rules!$H$21)),0))</f>
        <v/>
      </c>
      <c r="R1323">
        <f>IF(O1323="","",IFERROR(N(INDEX($A1323:$K1323,1,Rules!$H$22)),0))</f>
        <v/>
      </c>
    </row>
    <row r="1324">
      <c r="M1324">
        <f>IF(A1324="","",IF(LEFT(A1324,4)="http",IFERROR(MID(A1324,FIND("/",A1324,FIND("//",A1324)+2),2000),"/"),A1324))</f>
        <v/>
      </c>
      <c r="N1324">
        <f>IF(M1324="","",IFERROR(LEFT(SUBSTITUTE(M1324,"#","?"),FIND("?",SUBSTITUTE(M1324,"#","?"))-1),M1324))</f>
        <v/>
      </c>
      <c r="O1324">
        <f>IF(N1324="","",LOWER(IF(AND(LEN(N1324)&gt;1,RIGHT(N1324,1)="/"),LEFT(N1324,LEN(N1324)-1),N1324)))</f>
        <v/>
      </c>
      <c r="P1324">
        <f>IF(O1324="","",IFERROR(N(INDEX($A1324:$K1324,1,Rules!$H$20)),0))</f>
        <v/>
      </c>
      <c r="Q1324">
        <f>IF(O1324="","",IFERROR(P1324*N(INDEX($A1324:$K1324,1,Rules!$H$21)),0))</f>
        <v/>
      </c>
      <c r="R1324">
        <f>IF(O1324="","",IFERROR(N(INDEX($A1324:$K1324,1,Rules!$H$22)),0))</f>
        <v/>
      </c>
    </row>
    <row r="1325">
      <c r="M1325">
        <f>IF(A1325="","",IF(LEFT(A1325,4)="http",IFERROR(MID(A1325,FIND("/",A1325,FIND("//",A1325)+2),2000),"/"),A1325))</f>
        <v/>
      </c>
      <c r="N1325">
        <f>IF(M1325="","",IFERROR(LEFT(SUBSTITUTE(M1325,"#","?"),FIND("?",SUBSTITUTE(M1325,"#","?"))-1),M1325))</f>
        <v/>
      </c>
      <c r="O1325">
        <f>IF(N1325="","",LOWER(IF(AND(LEN(N1325)&gt;1,RIGHT(N1325,1)="/"),LEFT(N1325,LEN(N1325)-1),N1325)))</f>
        <v/>
      </c>
      <c r="P1325">
        <f>IF(O1325="","",IFERROR(N(INDEX($A1325:$K1325,1,Rules!$H$20)),0))</f>
        <v/>
      </c>
      <c r="Q1325">
        <f>IF(O1325="","",IFERROR(P1325*N(INDEX($A1325:$K1325,1,Rules!$H$21)),0))</f>
        <v/>
      </c>
      <c r="R1325">
        <f>IF(O1325="","",IFERROR(N(INDEX($A1325:$K1325,1,Rules!$H$22)),0))</f>
        <v/>
      </c>
    </row>
    <row r="1326">
      <c r="M1326">
        <f>IF(A1326="","",IF(LEFT(A1326,4)="http",IFERROR(MID(A1326,FIND("/",A1326,FIND("//",A1326)+2),2000),"/"),A1326))</f>
        <v/>
      </c>
      <c r="N1326">
        <f>IF(M1326="","",IFERROR(LEFT(SUBSTITUTE(M1326,"#","?"),FIND("?",SUBSTITUTE(M1326,"#","?"))-1),M1326))</f>
        <v/>
      </c>
      <c r="O1326">
        <f>IF(N1326="","",LOWER(IF(AND(LEN(N1326)&gt;1,RIGHT(N1326,1)="/"),LEFT(N1326,LEN(N1326)-1),N1326)))</f>
        <v/>
      </c>
      <c r="P1326">
        <f>IF(O1326="","",IFERROR(N(INDEX($A1326:$K1326,1,Rules!$H$20)),0))</f>
        <v/>
      </c>
      <c r="Q1326">
        <f>IF(O1326="","",IFERROR(P1326*N(INDEX($A1326:$K1326,1,Rules!$H$21)),0))</f>
        <v/>
      </c>
      <c r="R1326">
        <f>IF(O1326="","",IFERROR(N(INDEX($A1326:$K1326,1,Rules!$H$22)),0))</f>
        <v/>
      </c>
    </row>
    <row r="1327">
      <c r="M1327">
        <f>IF(A1327="","",IF(LEFT(A1327,4)="http",IFERROR(MID(A1327,FIND("/",A1327,FIND("//",A1327)+2),2000),"/"),A1327))</f>
        <v/>
      </c>
      <c r="N1327">
        <f>IF(M1327="","",IFERROR(LEFT(SUBSTITUTE(M1327,"#","?"),FIND("?",SUBSTITUTE(M1327,"#","?"))-1),M1327))</f>
        <v/>
      </c>
      <c r="O1327">
        <f>IF(N1327="","",LOWER(IF(AND(LEN(N1327)&gt;1,RIGHT(N1327,1)="/"),LEFT(N1327,LEN(N1327)-1),N1327)))</f>
        <v/>
      </c>
      <c r="P1327">
        <f>IF(O1327="","",IFERROR(N(INDEX($A1327:$K1327,1,Rules!$H$20)),0))</f>
        <v/>
      </c>
      <c r="Q1327">
        <f>IF(O1327="","",IFERROR(P1327*N(INDEX($A1327:$K1327,1,Rules!$H$21)),0))</f>
        <v/>
      </c>
      <c r="R1327">
        <f>IF(O1327="","",IFERROR(N(INDEX($A1327:$K1327,1,Rules!$H$22)),0))</f>
        <v/>
      </c>
    </row>
    <row r="1328">
      <c r="M1328">
        <f>IF(A1328="","",IF(LEFT(A1328,4)="http",IFERROR(MID(A1328,FIND("/",A1328,FIND("//",A1328)+2),2000),"/"),A1328))</f>
        <v/>
      </c>
      <c r="N1328">
        <f>IF(M1328="","",IFERROR(LEFT(SUBSTITUTE(M1328,"#","?"),FIND("?",SUBSTITUTE(M1328,"#","?"))-1),M1328))</f>
        <v/>
      </c>
      <c r="O1328">
        <f>IF(N1328="","",LOWER(IF(AND(LEN(N1328)&gt;1,RIGHT(N1328,1)="/"),LEFT(N1328,LEN(N1328)-1),N1328)))</f>
        <v/>
      </c>
      <c r="P1328">
        <f>IF(O1328="","",IFERROR(N(INDEX($A1328:$K1328,1,Rules!$H$20)),0))</f>
        <v/>
      </c>
      <c r="Q1328">
        <f>IF(O1328="","",IFERROR(P1328*N(INDEX($A1328:$K1328,1,Rules!$H$21)),0))</f>
        <v/>
      </c>
      <c r="R1328">
        <f>IF(O1328="","",IFERROR(N(INDEX($A1328:$K1328,1,Rules!$H$22)),0))</f>
        <v/>
      </c>
    </row>
    <row r="1329">
      <c r="M1329">
        <f>IF(A1329="","",IF(LEFT(A1329,4)="http",IFERROR(MID(A1329,FIND("/",A1329,FIND("//",A1329)+2),2000),"/"),A1329))</f>
        <v/>
      </c>
      <c r="N1329">
        <f>IF(M1329="","",IFERROR(LEFT(SUBSTITUTE(M1329,"#","?"),FIND("?",SUBSTITUTE(M1329,"#","?"))-1),M1329))</f>
        <v/>
      </c>
      <c r="O1329">
        <f>IF(N1329="","",LOWER(IF(AND(LEN(N1329)&gt;1,RIGHT(N1329,1)="/"),LEFT(N1329,LEN(N1329)-1),N1329)))</f>
        <v/>
      </c>
      <c r="P1329">
        <f>IF(O1329="","",IFERROR(N(INDEX($A1329:$K1329,1,Rules!$H$20)),0))</f>
        <v/>
      </c>
      <c r="Q1329">
        <f>IF(O1329="","",IFERROR(P1329*N(INDEX($A1329:$K1329,1,Rules!$H$21)),0))</f>
        <v/>
      </c>
      <c r="R1329">
        <f>IF(O1329="","",IFERROR(N(INDEX($A1329:$K1329,1,Rules!$H$22)),0))</f>
        <v/>
      </c>
    </row>
    <row r="1330">
      <c r="M1330">
        <f>IF(A1330="","",IF(LEFT(A1330,4)="http",IFERROR(MID(A1330,FIND("/",A1330,FIND("//",A1330)+2),2000),"/"),A1330))</f>
        <v/>
      </c>
      <c r="N1330">
        <f>IF(M1330="","",IFERROR(LEFT(SUBSTITUTE(M1330,"#","?"),FIND("?",SUBSTITUTE(M1330,"#","?"))-1),M1330))</f>
        <v/>
      </c>
      <c r="O1330">
        <f>IF(N1330="","",LOWER(IF(AND(LEN(N1330)&gt;1,RIGHT(N1330,1)="/"),LEFT(N1330,LEN(N1330)-1),N1330)))</f>
        <v/>
      </c>
      <c r="P1330">
        <f>IF(O1330="","",IFERROR(N(INDEX($A1330:$K1330,1,Rules!$H$20)),0))</f>
        <v/>
      </c>
      <c r="Q1330">
        <f>IF(O1330="","",IFERROR(P1330*N(INDEX($A1330:$K1330,1,Rules!$H$21)),0))</f>
        <v/>
      </c>
      <c r="R1330">
        <f>IF(O1330="","",IFERROR(N(INDEX($A1330:$K1330,1,Rules!$H$22)),0))</f>
        <v/>
      </c>
    </row>
    <row r="1331">
      <c r="M1331">
        <f>IF(A1331="","",IF(LEFT(A1331,4)="http",IFERROR(MID(A1331,FIND("/",A1331,FIND("//",A1331)+2),2000),"/"),A1331))</f>
        <v/>
      </c>
      <c r="N1331">
        <f>IF(M1331="","",IFERROR(LEFT(SUBSTITUTE(M1331,"#","?"),FIND("?",SUBSTITUTE(M1331,"#","?"))-1),M1331))</f>
        <v/>
      </c>
      <c r="O1331">
        <f>IF(N1331="","",LOWER(IF(AND(LEN(N1331)&gt;1,RIGHT(N1331,1)="/"),LEFT(N1331,LEN(N1331)-1),N1331)))</f>
        <v/>
      </c>
      <c r="P1331">
        <f>IF(O1331="","",IFERROR(N(INDEX($A1331:$K1331,1,Rules!$H$20)),0))</f>
        <v/>
      </c>
      <c r="Q1331">
        <f>IF(O1331="","",IFERROR(P1331*N(INDEX($A1331:$K1331,1,Rules!$H$21)),0))</f>
        <v/>
      </c>
      <c r="R1331">
        <f>IF(O1331="","",IFERROR(N(INDEX($A1331:$K1331,1,Rules!$H$22)),0))</f>
        <v/>
      </c>
    </row>
    <row r="1332">
      <c r="M1332">
        <f>IF(A1332="","",IF(LEFT(A1332,4)="http",IFERROR(MID(A1332,FIND("/",A1332,FIND("//",A1332)+2),2000),"/"),A1332))</f>
        <v/>
      </c>
      <c r="N1332">
        <f>IF(M1332="","",IFERROR(LEFT(SUBSTITUTE(M1332,"#","?"),FIND("?",SUBSTITUTE(M1332,"#","?"))-1),M1332))</f>
        <v/>
      </c>
      <c r="O1332">
        <f>IF(N1332="","",LOWER(IF(AND(LEN(N1332)&gt;1,RIGHT(N1332,1)="/"),LEFT(N1332,LEN(N1332)-1),N1332)))</f>
        <v/>
      </c>
      <c r="P1332">
        <f>IF(O1332="","",IFERROR(N(INDEX($A1332:$K1332,1,Rules!$H$20)),0))</f>
        <v/>
      </c>
      <c r="Q1332">
        <f>IF(O1332="","",IFERROR(P1332*N(INDEX($A1332:$K1332,1,Rules!$H$21)),0))</f>
        <v/>
      </c>
      <c r="R1332">
        <f>IF(O1332="","",IFERROR(N(INDEX($A1332:$K1332,1,Rules!$H$22)),0))</f>
        <v/>
      </c>
    </row>
    <row r="1333">
      <c r="M1333">
        <f>IF(A1333="","",IF(LEFT(A1333,4)="http",IFERROR(MID(A1333,FIND("/",A1333,FIND("//",A1333)+2),2000),"/"),A1333))</f>
        <v/>
      </c>
      <c r="N1333">
        <f>IF(M1333="","",IFERROR(LEFT(SUBSTITUTE(M1333,"#","?"),FIND("?",SUBSTITUTE(M1333,"#","?"))-1),M1333))</f>
        <v/>
      </c>
      <c r="O1333">
        <f>IF(N1333="","",LOWER(IF(AND(LEN(N1333)&gt;1,RIGHT(N1333,1)="/"),LEFT(N1333,LEN(N1333)-1),N1333)))</f>
        <v/>
      </c>
      <c r="P1333">
        <f>IF(O1333="","",IFERROR(N(INDEX($A1333:$K1333,1,Rules!$H$20)),0))</f>
        <v/>
      </c>
      <c r="Q1333">
        <f>IF(O1333="","",IFERROR(P1333*N(INDEX($A1333:$K1333,1,Rules!$H$21)),0))</f>
        <v/>
      </c>
      <c r="R1333">
        <f>IF(O1333="","",IFERROR(N(INDEX($A1333:$K1333,1,Rules!$H$22)),0))</f>
        <v/>
      </c>
    </row>
    <row r="1334">
      <c r="M1334">
        <f>IF(A1334="","",IF(LEFT(A1334,4)="http",IFERROR(MID(A1334,FIND("/",A1334,FIND("//",A1334)+2),2000),"/"),A1334))</f>
        <v/>
      </c>
      <c r="N1334">
        <f>IF(M1334="","",IFERROR(LEFT(SUBSTITUTE(M1334,"#","?"),FIND("?",SUBSTITUTE(M1334,"#","?"))-1),M1334))</f>
        <v/>
      </c>
      <c r="O1334">
        <f>IF(N1334="","",LOWER(IF(AND(LEN(N1334)&gt;1,RIGHT(N1334,1)="/"),LEFT(N1334,LEN(N1334)-1),N1334)))</f>
        <v/>
      </c>
      <c r="P1334">
        <f>IF(O1334="","",IFERROR(N(INDEX($A1334:$K1334,1,Rules!$H$20)),0))</f>
        <v/>
      </c>
      <c r="Q1334">
        <f>IF(O1334="","",IFERROR(P1334*N(INDEX($A1334:$K1334,1,Rules!$H$21)),0))</f>
        <v/>
      </c>
      <c r="R1334">
        <f>IF(O1334="","",IFERROR(N(INDEX($A1334:$K1334,1,Rules!$H$22)),0))</f>
        <v/>
      </c>
    </row>
    <row r="1335">
      <c r="M1335">
        <f>IF(A1335="","",IF(LEFT(A1335,4)="http",IFERROR(MID(A1335,FIND("/",A1335,FIND("//",A1335)+2),2000),"/"),A1335))</f>
        <v/>
      </c>
      <c r="N1335">
        <f>IF(M1335="","",IFERROR(LEFT(SUBSTITUTE(M1335,"#","?"),FIND("?",SUBSTITUTE(M1335,"#","?"))-1),M1335))</f>
        <v/>
      </c>
      <c r="O1335">
        <f>IF(N1335="","",LOWER(IF(AND(LEN(N1335)&gt;1,RIGHT(N1335,1)="/"),LEFT(N1335,LEN(N1335)-1),N1335)))</f>
        <v/>
      </c>
      <c r="P1335">
        <f>IF(O1335="","",IFERROR(N(INDEX($A1335:$K1335,1,Rules!$H$20)),0))</f>
        <v/>
      </c>
      <c r="Q1335">
        <f>IF(O1335="","",IFERROR(P1335*N(INDEX($A1335:$K1335,1,Rules!$H$21)),0))</f>
        <v/>
      </c>
      <c r="R1335">
        <f>IF(O1335="","",IFERROR(N(INDEX($A1335:$K1335,1,Rules!$H$22)),0))</f>
        <v/>
      </c>
    </row>
    <row r="1336">
      <c r="M1336">
        <f>IF(A1336="","",IF(LEFT(A1336,4)="http",IFERROR(MID(A1336,FIND("/",A1336,FIND("//",A1336)+2),2000),"/"),A1336))</f>
        <v/>
      </c>
      <c r="N1336">
        <f>IF(M1336="","",IFERROR(LEFT(SUBSTITUTE(M1336,"#","?"),FIND("?",SUBSTITUTE(M1336,"#","?"))-1),M1336))</f>
        <v/>
      </c>
      <c r="O1336">
        <f>IF(N1336="","",LOWER(IF(AND(LEN(N1336)&gt;1,RIGHT(N1336,1)="/"),LEFT(N1336,LEN(N1336)-1),N1336)))</f>
        <v/>
      </c>
      <c r="P1336">
        <f>IF(O1336="","",IFERROR(N(INDEX($A1336:$K1336,1,Rules!$H$20)),0))</f>
        <v/>
      </c>
      <c r="Q1336">
        <f>IF(O1336="","",IFERROR(P1336*N(INDEX($A1336:$K1336,1,Rules!$H$21)),0))</f>
        <v/>
      </c>
      <c r="R1336">
        <f>IF(O1336="","",IFERROR(N(INDEX($A1336:$K1336,1,Rules!$H$22)),0))</f>
        <v/>
      </c>
    </row>
    <row r="1337">
      <c r="M1337">
        <f>IF(A1337="","",IF(LEFT(A1337,4)="http",IFERROR(MID(A1337,FIND("/",A1337,FIND("//",A1337)+2),2000),"/"),A1337))</f>
        <v/>
      </c>
      <c r="N1337">
        <f>IF(M1337="","",IFERROR(LEFT(SUBSTITUTE(M1337,"#","?"),FIND("?",SUBSTITUTE(M1337,"#","?"))-1),M1337))</f>
        <v/>
      </c>
      <c r="O1337">
        <f>IF(N1337="","",LOWER(IF(AND(LEN(N1337)&gt;1,RIGHT(N1337,1)="/"),LEFT(N1337,LEN(N1337)-1),N1337)))</f>
        <v/>
      </c>
      <c r="P1337">
        <f>IF(O1337="","",IFERROR(N(INDEX($A1337:$K1337,1,Rules!$H$20)),0))</f>
        <v/>
      </c>
      <c r="Q1337">
        <f>IF(O1337="","",IFERROR(P1337*N(INDEX($A1337:$K1337,1,Rules!$H$21)),0))</f>
        <v/>
      </c>
      <c r="R1337">
        <f>IF(O1337="","",IFERROR(N(INDEX($A1337:$K1337,1,Rules!$H$22)),0))</f>
        <v/>
      </c>
    </row>
    <row r="1338">
      <c r="M1338">
        <f>IF(A1338="","",IF(LEFT(A1338,4)="http",IFERROR(MID(A1338,FIND("/",A1338,FIND("//",A1338)+2),2000),"/"),A1338))</f>
        <v/>
      </c>
      <c r="N1338">
        <f>IF(M1338="","",IFERROR(LEFT(SUBSTITUTE(M1338,"#","?"),FIND("?",SUBSTITUTE(M1338,"#","?"))-1),M1338))</f>
        <v/>
      </c>
      <c r="O1338">
        <f>IF(N1338="","",LOWER(IF(AND(LEN(N1338)&gt;1,RIGHT(N1338,1)="/"),LEFT(N1338,LEN(N1338)-1),N1338)))</f>
        <v/>
      </c>
      <c r="P1338">
        <f>IF(O1338="","",IFERROR(N(INDEX($A1338:$K1338,1,Rules!$H$20)),0))</f>
        <v/>
      </c>
      <c r="Q1338">
        <f>IF(O1338="","",IFERROR(P1338*N(INDEX($A1338:$K1338,1,Rules!$H$21)),0))</f>
        <v/>
      </c>
      <c r="R1338">
        <f>IF(O1338="","",IFERROR(N(INDEX($A1338:$K1338,1,Rules!$H$22)),0))</f>
        <v/>
      </c>
    </row>
    <row r="1339">
      <c r="M1339">
        <f>IF(A1339="","",IF(LEFT(A1339,4)="http",IFERROR(MID(A1339,FIND("/",A1339,FIND("//",A1339)+2),2000),"/"),A1339))</f>
        <v/>
      </c>
      <c r="N1339">
        <f>IF(M1339="","",IFERROR(LEFT(SUBSTITUTE(M1339,"#","?"),FIND("?",SUBSTITUTE(M1339,"#","?"))-1),M1339))</f>
        <v/>
      </c>
      <c r="O1339">
        <f>IF(N1339="","",LOWER(IF(AND(LEN(N1339)&gt;1,RIGHT(N1339,1)="/"),LEFT(N1339,LEN(N1339)-1),N1339)))</f>
        <v/>
      </c>
      <c r="P1339">
        <f>IF(O1339="","",IFERROR(N(INDEX($A1339:$K1339,1,Rules!$H$20)),0))</f>
        <v/>
      </c>
      <c r="Q1339">
        <f>IF(O1339="","",IFERROR(P1339*N(INDEX($A1339:$K1339,1,Rules!$H$21)),0))</f>
        <v/>
      </c>
      <c r="R1339">
        <f>IF(O1339="","",IFERROR(N(INDEX($A1339:$K1339,1,Rules!$H$22)),0))</f>
        <v/>
      </c>
    </row>
    <row r="1340">
      <c r="M1340">
        <f>IF(A1340="","",IF(LEFT(A1340,4)="http",IFERROR(MID(A1340,FIND("/",A1340,FIND("//",A1340)+2),2000),"/"),A1340))</f>
        <v/>
      </c>
      <c r="N1340">
        <f>IF(M1340="","",IFERROR(LEFT(SUBSTITUTE(M1340,"#","?"),FIND("?",SUBSTITUTE(M1340,"#","?"))-1),M1340))</f>
        <v/>
      </c>
      <c r="O1340">
        <f>IF(N1340="","",LOWER(IF(AND(LEN(N1340)&gt;1,RIGHT(N1340,1)="/"),LEFT(N1340,LEN(N1340)-1),N1340)))</f>
        <v/>
      </c>
      <c r="P1340">
        <f>IF(O1340="","",IFERROR(N(INDEX($A1340:$K1340,1,Rules!$H$20)),0))</f>
        <v/>
      </c>
      <c r="Q1340">
        <f>IF(O1340="","",IFERROR(P1340*N(INDEX($A1340:$K1340,1,Rules!$H$21)),0))</f>
        <v/>
      </c>
      <c r="R1340">
        <f>IF(O1340="","",IFERROR(N(INDEX($A1340:$K1340,1,Rules!$H$22)),0))</f>
        <v/>
      </c>
    </row>
    <row r="1341">
      <c r="M1341">
        <f>IF(A1341="","",IF(LEFT(A1341,4)="http",IFERROR(MID(A1341,FIND("/",A1341,FIND("//",A1341)+2),2000),"/"),A1341))</f>
        <v/>
      </c>
      <c r="N1341">
        <f>IF(M1341="","",IFERROR(LEFT(SUBSTITUTE(M1341,"#","?"),FIND("?",SUBSTITUTE(M1341,"#","?"))-1),M1341))</f>
        <v/>
      </c>
      <c r="O1341">
        <f>IF(N1341="","",LOWER(IF(AND(LEN(N1341)&gt;1,RIGHT(N1341,1)="/"),LEFT(N1341,LEN(N1341)-1),N1341)))</f>
        <v/>
      </c>
      <c r="P1341">
        <f>IF(O1341="","",IFERROR(N(INDEX($A1341:$K1341,1,Rules!$H$20)),0))</f>
        <v/>
      </c>
      <c r="Q1341">
        <f>IF(O1341="","",IFERROR(P1341*N(INDEX($A1341:$K1341,1,Rules!$H$21)),0))</f>
        <v/>
      </c>
      <c r="R1341">
        <f>IF(O1341="","",IFERROR(N(INDEX($A1341:$K1341,1,Rules!$H$22)),0))</f>
        <v/>
      </c>
    </row>
    <row r="1342">
      <c r="M1342">
        <f>IF(A1342="","",IF(LEFT(A1342,4)="http",IFERROR(MID(A1342,FIND("/",A1342,FIND("//",A1342)+2),2000),"/"),A1342))</f>
        <v/>
      </c>
      <c r="N1342">
        <f>IF(M1342="","",IFERROR(LEFT(SUBSTITUTE(M1342,"#","?"),FIND("?",SUBSTITUTE(M1342,"#","?"))-1),M1342))</f>
        <v/>
      </c>
      <c r="O1342">
        <f>IF(N1342="","",LOWER(IF(AND(LEN(N1342)&gt;1,RIGHT(N1342,1)="/"),LEFT(N1342,LEN(N1342)-1),N1342)))</f>
        <v/>
      </c>
      <c r="P1342">
        <f>IF(O1342="","",IFERROR(N(INDEX($A1342:$K1342,1,Rules!$H$20)),0))</f>
        <v/>
      </c>
      <c r="Q1342">
        <f>IF(O1342="","",IFERROR(P1342*N(INDEX($A1342:$K1342,1,Rules!$H$21)),0))</f>
        <v/>
      </c>
      <c r="R1342">
        <f>IF(O1342="","",IFERROR(N(INDEX($A1342:$K1342,1,Rules!$H$22)),0))</f>
        <v/>
      </c>
    </row>
    <row r="1343">
      <c r="M1343">
        <f>IF(A1343="","",IF(LEFT(A1343,4)="http",IFERROR(MID(A1343,FIND("/",A1343,FIND("//",A1343)+2),2000),"/"),A1343))</f>
        <v/>
      </c>
      <c r="N1343">
        <f>IF(M1343="","",IFERROR(LEFT(SUBSTITUTE(M1343,"#","?"),FIND("?",SUBSTITUTE(M1343,"#","?"))-1),M1343))</f>
        <v/>
      </c>
      <c r="O1343">
        <f>IF(N1343="","",LOWER(IF(AND(LEN(N1343)&gt;1,RIGHT(N1343,1)="/"),LEFT(N1343,LEN(N1343)-1),N1343)))</f>
        <v/>
      </c>
      <c r="P1343">
        <f>IF(O1343="","",IFERROR(N(INDEX($A1343:$K1343,1,Rules!$H$20)),0))</f>
        <v/>
      </c>
      <c r="Q1343">
        <f>IF(O1343="","",IFERROR(P1343*N(INDEX($A1343:$K1343,1,Rules!$H$21)),0))</f>
        <v/>
      </c>
      <c r="R1343">
        <f>IF(O1343="","",IFERROR(N(INDEX($A1343:$K1343,1,Rules!$H$22)),0))</f>
        <v/>
      </c>
    </row>
    <row r="1344">
      <c r="M1344">
        <f>IF(A1344="","",IF(LEFT(A1344,4)="http",IFERROR(MID(A1344,FIND("/",A1344,FIND("//",A1344)+2),2000),"/"),A1344))</f>
        <v/>
      </c>
      <c r="N1344">
        <f>IF(M1344="","",IFERROR(LEFT(SUBSTITUTE(M1344,"#","?"),FIND("?",SUBSTITUTE(M1344,"#","?"))-1),M1344))</f>
        <v/>
      </c>
      <c r="O1344">
        <f>IF(N1344="","",LOWER(IF(AND(LEN(N1344)&gt;1,RIGHT(N1344,1)="/"),LEFT(N1344,LEN(N1344)-1),N1344)))</f>
        <v/>
      </c>
      <c r="P1344">
        <f>IF(O1344="","",IFERROR(N(INDEX($A1344:$K1344,1,Rules!$H$20)),0))</f>
        <v/>
      </c>
      <c r="Q1344">
        <f>IF(O1344="","",IFERROR(P1344*N(INDEX($A1344:$K1344,1,Rules!$H$21)),0))</f>
        <v/>
      </c>
      <c r="R1344">
        <f>IF(O1344="","",IFERROR(N(INDEX($A1344:$K1344,1,Rules!$H$22)),0))</f>
        <v/>
      </c>
    </row>
    <row r="1345">
      <c r="M1345">
        <f>IF(A1345="","",IF(LEFT(A1345,4)="http",IFERROR(MID(A1345,FIND("/",A1345,FIND("//",A1345)+2),2000),"/"),A1345))</f>
        <v/>
      </c>
      <c r="N1345">
        <f>IF(M1345="","",IFERROR(LEFT(SUBSTITUTE(M1345,"#","?"),FIND("?",SUBSTITUTE(M1345,"#","?"))-1),M1345))</f>
        <v/>
      </c>
      <c r="O1345">
        <f>IF(N1345="","",LOWER(IF(AND(LEN(N1345)&gt;1,RIGHT(N1345,1)="/"),LEFT(N1345,LEN(N1345)-1),N1345)))</f>
        <v/>
      </c>
      <c r="P1345">
        <f>IF(O1345="","",IFERROR(N(INDEX($A1345:$K1345,1,Rules!$H$20)),0))</f>
        <v/>
      </c>
      <c r="Q1345">
        <f>IF(O1345="","",IFERROR(P1345*N(INDEX($A1345:$K1345,1,Rules!$H$21)),0))</f>
        <v/>
      </c>
      <c r="R1345">
        <f>IF(O1345="","",IFERROR(N(INDEX($A1345:$K1345,1,Rules!$H$22)),0))</f>
        <v/>
      </c>
    </row>
    <row r="1346">
      <c r="M1346">
        <f>IF(A1346="","",IF(LEFT(A1346,4)="http",IFERROR(MID(A1346,FIND("/",A1346,FIND("//",A1346)+2),2000),"/"),A1346))</f>
        <v/>
      </c>
      <c r="N1346">
        <f>IF(M1346="","",IFERROR(LEFT(SUBSTITUTE(M1346,"#","?"),FIND("?",SUBSTITUTE(M1346,"#","?"))-1),M1346))</f>
        <v/>
      </c>
      <c r="O1346">
        <f>IF(N1346="","",LOWER(IF(AND(LEN(N1346)&gt;1,RIGHT(N1346,1)="/"),LEFT(N1346,LEN(N1346)-1),N1346)))</f>
        <v/>
      </c>
      <c r="P1346">
        <f>IF(O1346="","",IFERROR(N(INDEX($A1346:$K1346,1,Rules!$H$20)),0))</f>
        <v/>
      </c>
      <c r="Q1346">
        <f>IF(O1346="","",IFERROR(P1346*N(INDEX($A1346:$K1346,1,Rules!$H$21)),0))</f>
        <v/>
      </c>
      <c r="R1346">
        <f>IF(O1346="","",IFERROR(N(INDEX($A1346:$K1346,1,Rules!$H$22)),0))</f>
        <v/>
      </c>
    </row>
    <row r="1347">
      <c r="M1347">
        <f>IF(A1347="","",IF(LEFT(A1347,4)="http",IFERROR(MID(A1347,FIND("/",A1347,FIND("//",A1347)+2),2000),"/"),A1347))</f>
        <v/>
      </c>
      <c r="N1347">
        <f>IF(M1347="","",IFERROR(LEFT(SUBSTITUTE(M1347,"#","?"),FIND("?",SUBSTITUTE(M1347,"#","?"))-1),M1347))</f>
        <v/>
      </c>
      <c r="O1347">
        <f>IF(N1347="","",LOWER(IF(AND(LEN(N1347)&gt;1,RIGHT(N1347,1)="/"),LEFT(N1347,LEN(N1347)-1),N1347)))</f>
        <v/>
      </c>
      <c r="P1347">
        <f>IF(O1347="","",IFERROR(N(INDEX($A1347:$K1347,1,Rules!$H$20)),0))</f>
        <v/>
      </c>
      <c r="Q1347">
        <f>IF(O1347="","",IFERROR(P1347*N(INDEX($A1347:$K1347,1,Rules!$H$21)),0))</f>
        <v/>
      </c>
      <c r="R1347">
        <f>IF(O1347="","",IFERROR(N(INDEX($A1347:$K1347,1,Rules!$H$22)),0))</f>
        <v/>
      </c>
    </row>
    <row r="1348">
      <c r="M1348">
        <f>IF(A1348="","",IF(LEFT(A1348,4)="http",IFERROR(MID(A1348,FIND("/",A1348,FIND("//",A1348)+2),2000),"/"),A1348))</f>
        <v/>
      </c>
      <c r="N1348">
        <f>IF(M1348="","",IFERROR(LEFT(SUBSTITUTE(M1348,"#","?"),FIND("?",SUBSTITUTE(M1348,"#","?"))-1),M1348))</f>
        <v/>
      </c>
      <c r="O1348">
        <f>IF(N1348="","",LOWER(IF(AND(LEN(N1348)&gt;1,RIGHT(N1348,1)="/"),LEFT(N1348,LEN(N1348)-1),N1348)))</f>
        <v/>
      </c>
      <c r="P1348">
        <f>IF(O1348="","",IFERROR(N(INDEX($A1348:$K1348,1,Rules!$H$20)),0))</f>
        <v/>
      </c>
      <c r="Q1348">
        <f>IF(O1348="","",IFERROR(P1348*N(INDEX($A1348:$K1348,1,Rules!$H$21)),0))</f>
        <v/>
      </c>
      <c r="R1348">
        <f>IF(O1348="","",IFERROR(N(INDEX($A1348:$K1348,1,Rules!$H$22)),0))</f>
        <v/>
      </c>
    </row>
    <row r="1349">
      <c r="M1349">
        <f>IF(A1349="","",IF(LEFT(A1349,4)="http",IFERROR(MID(A1349,FIND("/",A1349,FIND("//",A1349)+2),2000),"/"),A1349))</f>
        <v/>
      </c>
      <c r="N1349">
        <f>IF(M1349="","",IFERROR(LEFT(SUBSTITUTE(M1349,"#","?"),FIND("?",SUBSTITUTE(M1349,"#","?"))-1),M1349))</f>
        <v/>
      </c>
      <c r="O1349">
        <f>IF(N1349="","",LOWER(IF(AND(LEN(N1349)&gt;1,RIGHT(N1349,1)="/"),LEFT(N1349,LEN(N1349)-1),N1349)))</f>
        <v/>
      </c>
      <c r="P1349">
        <f>IF(O1349="","",IFERROR(N(INDEX($A1349:$K1349,1,Rules!$H$20)),0))</f>
        <v/>
      </c>
      <c r="Q1349">
        <f>IF(O1349="","",IFERROR(P1349*N(INDEX($A1349:$K1349,1,Rules!$H$21)),0))</f>
        <v/>
      </c>
      <c r="R1349">
        <f>IF(O1349="","",IFERROR(N(INDEX($A1349:$K1349,1,Rules!$H$22)),0))</f>
        <v/>
      </c>
    </row>
    <row r="1350">
      <c r="M1350">
        <f>IF(A1350="","",IF(LEFT(A1350,4)="http",IFERROR(MID(A1350,FIND("/",A1350,FIND("//",A1350)+2),2000),"/"),A1350))</f>
        <v/>
      </c>
      <c r="N1350">
        <f>IF(M1350="","",IFERROR(LEFT(SUBSTITUTE(M1350,"#","?"),FIND("?",SUBSTITUTE(M1350,"#","?"))-1),M1350))</f>
        <v/>
      </c>
      <c r="O1350">
        <f>IF(N1350="","",LOWER(IF(AND(LEN(N1350)&gt;1,RIGHT(N1350,1)="/"),LEFT(N1350,LEN(N1350)-1),N1350)))</f>
        <v/>
      </c>
      <c r="P1350">
        <f>IF(O1350="","",IFERROR(N(INDEX($A1350:$K1350,1,Rules!$H$20)),0))</f>
        <v/>
      </c>
      <c r="Q1350">
        <f>IF(O1350="","",IFERROR(P1350*N(INDEX($A1350:$K1350,1,Rules!$H$21)),0))</f>
        <v/>
      </c>
      <c r="R1350">
        <f>IF(O1350="","",IFERROR(N(INDEX($A1350:$K1350,1,Rules!$H$22)),0))</f>
        <v/>
      </c>
    </row>
    <row r="1351">
      <c r="M1351">
        <f>IF(A1351="","",IF(LEFT(A1351,4)="http",IFERROR(MID(A1351,FIND("/",A1351,FIND("//",A1351)+2),2000),"/"),A1351))</f>
        <v/>
      </c>
      <c r="N1351">
        <f>IF(M1351="","",IFERROR(LEFT(SUBSTITUTE(M1351,"#","?"),FIND("?",SUBSTITUTE(M1351,"#","?"))-1),M1351))</f>
        <v/>
      </c>
      <c r="O1351">
        <f>IF(N1351="","",LOWER(IF(AND(LEN(N1351)&gt;1,RIGHT(N1351,1)="/"),LEFT(N1351,LEN(N1351)-1),N1351)))</f>
        <v/>
      </c>
      <c r="P1351">
        <f>IF(O1351="","",IFERROR(N(INDEX($A1351:$K1351,1,Rules!$H$20)),0))</f>
        <v/>
      </c>
      <c r="Q1351">
        <f>IF(O1351="","",IFERROR(P1351*N(INDEX($A1351:$K1351,1,Rules!$H$21)),0))</f>
        <v/>
      </c>
      <c r="R1351">
        <f>IF(O1351="","",IFERROR(N(INDEX($A1351:$K1351,1,Rules!$H$22)),0))</f>
        <v/>
      </c>
    </row>
    <row r="1352">
      <c r="M1352">
        <f>IF(A1352="","",IF(LEFT(A1352,4)="http",IFERROR(MID(A1352,FIND("/",A1352,FIND("//",A1352)+2),2000),"/"),A1352))</f>
        <v/>
      </c>
      <c r="N1352">
        <f>IF(M1352="","",IFERROR(LEFT(SUBSTITUTE(M1352,"#","?"),FIND("?",SUBSTITUTE(M1352,"#","?"))-1),M1352))</f>
        <v/>
      </c>
      <c r="O1352">
        <f>IF(N1352="","",LOWER(IF(AND(LEN(N1352)&gt;1,RIGHT(N1352,1)="/"),LEFT(N1352,LEN(N1352)-1),N1352)))</f>
        <v/>
      </c>
      <c r="P1352">
        <f>IF(O1352="","",IFERROR(N(INDEX($A1352:$K1352,1,Rules!$H$20)),0))</f>
        <v/>
      </c>
      <c r="Q1352">
        <f>IF(O1352="","",IFERROR(P1352*N(INDEX($A1352:$K1352,1,Rules!$H$21)),0))</f>
        <v/>
      </c>
      <c r="R1352">
        <f>IF(O1352="","",IFERROR(N(INDEX($A1352:$K1352,1,Rules!$H$22)),0))</f>
        <v/>
      </c>
    </row>
    <row r="1353">
      <c r="M1353">
        <f>IF(A1353="","",IF(LEFT(A1353,4)="http",IFERROR(MID(A1353,FIND("/",A1353,FIND("//",A1353)+2),2000),"/"),A1353))</f>
        <v/>
      </c>
      <c r="N1353">
        <f>IF(M1353="","",IFERROR(LEFT(SUBSTITUTE(M1353,"#","?"),FIND("?",SUBSTITUTE(M1353,"#","?"))-1),M1353))</f>
        <v/>
      </c>
      <c r="O1353">
        <f>IF(N1353="","",LOWER(IF(AND(LEN(N1353)&gt;1,RIGHT(N1353,1)="/"),LEFT(N1353,LEN(N1353)-1),N1353)))</f>
        <v/>
      </c>
      <c r="P1353">
        <f>IF(O1353="","",IFERROR(N(INDEX($A1353:$K1353,1,Rules!$H$20)),0))</f>
        <v/>
      </c>
      <c r="Q1353">
        <f>IF(O1353="","",IFERROR(P1353*N(INDEX($A1353:$K1353,1,Rules!$H$21)),0))</f>
        <v/>
      </c>
      <c r="R1353">
        <f>IF(O1353="","",IFERROR(N(INDEX($A1353:$K1353,1,Rules!$H$22)),0))</f>
        <v/>
      </c>
    </row>
    <row r="1354">
      <c r="M1354">
        <f>IF(A1354="","",IF(LEFT(A1354,4)="http",IFERROR(MID(A1354,FIND("/",A1354,FIND("//",A1354)+2),2000),"/"),A1354))</f>
        <v/>
      </c>
      <c r="N1354">
        <f>IF(M1354="","",IFERROR(LEFT(SUBSTITUTE(M1354,"#","?"),FIND("?",SUBSTITUTE(M1354,"#","?"))-1),M1354))</f>
        <v/>
      </c>
      <c r="O1354">
        <f>IF(N1354="","",LOWER(IF(AND(LEN(N1354)&gt;1,RIGHT(N1354,1)="/"),LEFT(N1354,LEN(N1354)-1),N1354)))</f>
        <v/>
      </c>
      <c r="P1354">
        <f>IF(O1354="","",IFERROR(N(INDEX($A1354:$K1354,1,Rules!$H$20)),0))</f>
        <v/>
      </c>
      <c r="Q1354">
        <f>IF(O1354="","",IFERROR(P1354*N(INDEX($A1354:$K1354,1,Rules!$H$21)),0))</f>
        <v/>
      </c>
      <c r="R1354">
        <f>IF(O1354="","",IFERROR(N(INDEX($A1354:$K1354,1,Rules!$H$22)),0))</f>
        <v/>
      </c>
    </row>
    <row r="1355">
      <c r="M1355">
        <f>IF(A1355="","",IF(LEFT(A1355,4)="http",IFERROR(MID(A1355,FIND("/",A1355,FIND("//",A1355)+2),2000),"/"),A1355))</f>
        <v/>
      </c>
      <c r="N1355">
        <f>IF(M1355="","",IFERROR(LEFT(SUBSTITUTE(M1355,"#","?"),FIND("?",SUBSTITUTE(M1355,"#","?"))-1),M1355))</f>
        <v/>
      </c>
      <c r="O1355">
        <f>IF(N1355="","",LOWER(IF(AND(LEN(N1355)&gt;1,RIGHT(N1355,1)="/"),LEFT(N1355,LEN(N1355)-1),N1355)))</f>
        <v/>
      </c>
      <c r="P1355">
        <f>IF(O1355="","",IFERROR(N(INDEX($A1355:$K1355,1,Rules!$H$20)),0))</f>
        <v/>
      </c>
      <c r="Q1355">
        <f>IF(O1355="","",IFERROR(P1355*N(INDEX($A1355:$K1355,1,Rules!$H$21)),0))</f>
        <v/>
      </c>
      <c r="R1355">
        <f>IF(O1355="","",IFERROR(N(INDEX($A1355:$K1355,1,Rules!$H$22)),0))</f>
        <v/>
      </c>
    </row>
    <row r="1356">
      <c r="M1356">
        <f>IF(A1356="","",IF(LEFT(A1356,4)="http",IFERROR(MID(A1356,FIND("/",A1356,FIND("//",A1356)+2),2000),"/"),A1356))</f>
        <v/>
      </c>
      <c r="N1356">
        <f>IF(M1356="","",IFERROR(LEFT(SUBSTITUTE(M1356,"#","?"),FIND("?",SUBSTITUTE(M1356,"#","?"))-1),M1356))</f>
        <v/>
      </c>
      <c r="O1356">
        <f>IF(N1356="","",LOWER(IF(AND(LEN(N1356)&gt;1,RIGHT(N1356,1)="/"),LEFT(N1356,LEN(N1356)-1),N1356)))</f>
        <v/>
      </c>
      <c r="P1356">
        <f>IF(O1356="","",IFERROR(N(INDEX($A1356:$K1356,1,Rules!$H$20)),0))</f>
        <v/>
      </c>
      <c r="Q1356">
        <f>IF(O1356="","",IFERROR(P1356*N(INDEX($A1356:$K1356,1,Rules!$H$21)),0))</f>
        <v/>
      </c>
      <c r="R1356">
        <f>IF(O1356="","",IFERROR(N(INDEX($A1356:$K1356,1,Rules!$H$22)),0))</f>
        <v/>
      </c>
    </row>
    <row r="1357">
      <c r="M1357">
        <f>IF(A1357="","",IF(LEFT(A1357,4)="http",IFERROR(MID(A1357,FIND("/",A1357,FIND("//",A1357)+2),2000),"/"),A1357))</f>
        <v/>
      </c>
      <c r="N1357">
        <f>IF(M1357="","",IFERROR(LEFT(SUBSTITUTE(M1357,"#","?"),FIND("?",SUBSTITUTE(M1357,"#","?"))-1),M1357))</f>
        <v/>
      </c>
      <c r="O1357">
        <f>IF(N1357="","",LOWER(IF(AND(LEN(N1357)&gt;1,RIGHT(N1357,1)="/"),LEFT(N1357,LEN(N1357)-1),N1357)))</f>
        <v/>
      </c>
      <c r="P1357">
        <f>IF(O1357="","",IFERROR(N(INDEX($A1357:$K1357,1,Rules!$H$20)),0))</f>
        <v/>
      </c>
      <c r="Q1357">
        <f>IF(O1357="","",IFERROR(P1357*N(INDEX($A1357:$K1357,1,Rules!$H$21)),0))</f>
        <v/>
      </c>
      <c r="R1357">
        <f>IF(O1357="","",IFERROR(N(INDEX($A1357:$K1357,1,Rules!$H$22)),0))</f>
        <v/>
      </c>
    </row>
    <row r="1358">
      <c r="M1358">
        <f>IF(A1358="","",IF(LEFT(A1358,4)="http",IFERROR(MID(A1358,FIND("/",A1358,FIND("//",A1358)+2),2000),"/"),A1358))</f>
        <v/>
      </c>
      <c r="N1358">
        <f>IF(M1358="","",IFERROR(LEFT(SUBSTITUTE(M1358,"#","?"),FIND("?",SUBSTITUTE(M1358,"#","?"))-1),M1358))</f>
        <v/>
      </c>
      <c r="O1358">
        <f>IF(N1358="","",LOWER(IF(AND(LEN(N1358)&gt;1,RIGHT(N1358,1)="/"),LEFT(N1358,LEN(N1358)-1),N1358)))</f>
        <v/>
      </c>
      <c r="P1358">
        <f>IF(O1358="","",IFERROR(N(INDEX($A1358:$K1358,1,Rules!$H$20)),0))</f>
        <v/>
      </c>
      <c r="Q1358">
        <f>IF(O1358="","",IFERROR(P1358*N(INDEX($A1358:$K1358,1,Rules!$H$21)),0))</f>
        <v/>
      </c>
      <c r="R1358">
        <f>IF(O1358="","",IFERROR(N(INDEX($A1358:$K1358,1,Rules!$H$22)),0))</f>
        <v/>
      </c>
    </row>
    <row r="1359">
      <c r="M1359">
        <f>IF(A1359="","",IF(LEFT(A1359,4)="http",IFERROR(MID(A1359,FIND("/",A1359,FIND("//",A1359)+2),2000),"/"),A1359))</f>
        <v/>
      </c>
      <c r="N1359">
        <f>IF(M1359="","",IFERROR(LEFT(SUBSTITUTE(M1359,"#","?"),FIND("?",SUBSTITUTE(M1359,"#","?"))-1),M1359))</f>
        <v/>
      </c>
      <c r="O1359">
        <f>IF(N1359="","",LOWER(IF(AND(LEN(N1359)&gt;1,RIGHT(N1359,1)="/"),LEFT(N1359,LEN(N1359)-1),N1359)))</f>
        <v/>
      </c>
      <c r="P1359">
        <f>IF(O1359="","",IFERROR(N(INDEX($A1359:$K1359,1,Rules!$H$20)),0))</f>
        <v/>
      </c>
      <c r="Q1359">
        <f>IF(O1359="","",IFERROR(P1359*N(INDEX($A1359:$K1359,1,Rules!$H$21)),0))</f>
        <v/>
      </c>
      <c r="R1359">
        <f>IF(O1359="","",IFERROR(N(INDEX($A1359:$K1359,1,Rules!$H$22)),0))</f>
        <v/>
      </c>
    </row>
    <row r="1360">
      <c r="M1360">
        <f>IF(A1360="","",IF(LEFT(A1360,4)="http",IFERROR(MID(A1360,FIND("/",A1360,FIND("//",A1360)+2),2000),"/"),A1360))</f>
        <v/>
      </c>
      <c r="N1360">
        <f>IF(M1360="","",IFERROR(LEFT(SUBSTITUTE(M1360,"#","?"),FIND("?",SUBSTITUTE(M1360,"#","?"))-1),M1360))</f>
        <v/>
      </c>
      <c r="O1360">
        <f>IF(N1360="","",LOWER(IF(AND(LEN(N1360)&gt;1,RIGHT(N1360,1)="/"),LEFT(N1360,LEN(N1360)-1),N1360)))</f>
        <v/>
      </c>
      <c r="P1360">
        <f>IF(O1360="","",IFERROR(N(INDEX($A1360:$K1360,1,Rules!$H$20)),0))</f>
        <v/>
      </c>
      <c r="Q1360">
        <f>IF(O1360="","",IFERROR(P1360*N(INDEX($A1360:$K1360,1,Rules!$H$21)),0))</f>
        <v/>
      </c>
      <c r="R1360">
        <f>IF(O1360="","",IFERROR(N(INDEX($A1360:$K1360,1,Rules!$H$22)),0))</f>
        <v/>
      </c>
    </row>
    <row r="1361">
      <c r="M1361">
        <f>IF(A1361="","",IF(LEFT(A1361,4)="http",IFERROR(MID(A1361,FIND("/",A1361,FIND("//",A1361)+2),2000),"/"),A1361))</f>
        <v/>
      </c>
      <c r="N1361">
        <f>IF(M1361="","",IFERROR(LEFT(SUBSTITUTE(M1361,"#","?"),FIND("?",SUBSTITUTE(M1361,"#","?"))-1),M1361))</f>
        <v/>
      </c>
      <c r="O1361">
        <f>IF(N1361="","",LOWER(IF(AND(LEN(N1361)&gt;1,RIGHT(N1361,1)="/"),LEFT(N1361,LEN(N1361)-1),N1361)))</f>
        <v/>
      </c>
      <c r="P1361">
        <f>IF(O1361="","",IFERROR(N(INDEX($A1361:$K1361,1,Rules!$H$20)),0))</f>
        <v/>
      </c>
      <c r="Q1361">
        <f>IF(O1361="","",IFERROR(P1361*N(INDEX($A1361:$K1361,1,Rules!$H$21)),0))</f>
        <v/>
      </c>
      <c r="R1361">
        <f>IF(O1361="","",IFERROR(N(INDEX($A1361:$K1361,1,Rules!$H$22)),0))</f>
        <v/>
      </c>
    </row>
    <row r="1362">
      <c r="M1362">
        <f>IF(A1362="","",IF(LEFT(A1362,4)="http",IFERROR(MID(A1362,FIND("/",A1362,FIND("//",A1362)+2),2000),"/"),A1362))</f>
        <v/>
      </c>
      <c r="N1362">
        <f>IF(M1362="","",IFERROR(LEFT(SUBSTITUTE(M1362,"#","?"),FIND("?",SUBSTITUTE(M1362,"#","?"))-1),M1362))</f>
        <v/>
      </c>
      <c r="O1362">
        <f>IF(N1362="","",LOWER(IF(AND(LEN(N1362)&gt;1,RIGHT(N1362,1)="/"),LEFT(N1362,LEN(N1362)-1),N1362)))</f>
        <v/>
      </c>
      <c r="P1362">
        <f>IF(O1362="","",IFERROR(N(INDEX($A1362:$K1362,1,Rules!$H$20)),0))</f>
        <v/>
      </c>
      <c r="Q1362">
        <f>IF(O1362="","",IFERROR(P1362*N(INDEX($A1362:$K1362,1,Rules!$H$21)),0))</f>
        <v/>
      </c>
      <c r="R1362">
        <f>IF(O1362="","",IFERROR(N(INDEX($A1362:$K1362,1,Rules!$H$22)),0))</f>
        <v/>
      </c>
    </row>
    <row r="1363">
      <c r="M1363">
        <f>IF(A1363="","",IF(LEFT(A1363,4)="http",IFERROR(MID(A1363,FIND("/",A1363,FIND("//",A1363)+2),2000),"/"),A1363))</f>
        <v/>
      </c>
      <c r="N1363">
        <f>IF(M1363="","",IFERROR(LEFT(SUBSTITUTE(M1363,"#","?"),FIND("?",SUBSTITUTE(M1363,"#","?"))-1),M1363))</f>
        <v/>
      </c>
      <c r="O1363">
        <f>IF(N1363="","",LOWER(IF(AND(LEN(N1363)&gt;1,RIGHT(N1363,1)="/"),LEFT(N1363,LEN(N1363)-1),N1363)))</f>
        <v/>
      </c>
      <c r="P1363">
        <f>IF(O1363="","",IFERROR(N(INDEX($A1363:$K1363,1,Rules!$H$20)),0))</f>
        <v/>
      </c>
      <c r="Q1363">
        <f>IF(O1363="","",IFERROR(P1363*N(INDEX($A1363:$K1363,1,Rules!$H$21)),0))</f>
        <v/>
      </c>
      <c r="R1363">
        <f>IF(O1363="","",IFERROR(N(INDEX($A1363:$K1363,1,Rules!$H$22)),0))</f>
        <v/>
      </c>
    </row>
    <row r="1364">
      <c r="M1364">
        <f>IF(A1364="","",IF(LEFT(A1364,4)="http",IFERROR(MID(A1364,FIND("/",A1364,FIND("//",A1364)+2),2000),"/"),A1364))</f>
        <v/>
      </c>
      <c r="N1364">
        <f>IF(M1364="","",IFERROR(LEFT(SUBSTITUTE(M1364,"#","?"),FIND("?",SUBSTITUTE(M1364,"#","?"))-1),M1364))</f>
        <v/>
      </c>
      <c r="O1364">
        <f>IF(N1364="","",LOWER(IF(AND(LEN(N1364)&gt;1,RIGHT(N1364,1)="/"),LEFT(N1364,LEN(N1364)-1),N1364)))</f>
        <v/>
      </c>
      <c r="P1364">
        <f>IF(O1364="","",IFERROR(N(INDEX($A1364:$K1364,1,Rules!$H$20)),0))</f>
        <v/>
      </c>
      <c r="Q1364">
        <f>IF(O1364="","",IFERROR(P1364*N(INDEX($A1364:$K1364,1,Rules!$H$21)),0))</f>
        <v/>
      </c>
      <c r="R1364">
        <f>IF(O1364="","",IFERROR(N(INDEX($A1364:$K1364,1,Rules!$H$22)),0))</f>
        <v/>
      </c>
    </row>
    <row r="1365">
      <c r="M1365">
        <f>IF(A1365="","",IF(LEFT(A1365,4)="http",IFERROR(MID(A1365,FIND("/",A1365,FIND("//",A1365)+2),2000),"/"),A1365))</f>
        <v/>
      </c>
      <c r="N1365">
        <f>IF(M1365="","",IFERROR(LEFT(SUBSTITUTE(M1365,"#","?"),FIND("?",SUBSTITUTE(M1365,"#","?"))-1),M1365))</f>
        <v/>
      </c>
      <c r="O1365">
        <f>IF(N1365="","",LOWER(IF(AND(LEN(N1365)&gt;1,RIGHT(N1365,1)="/"),LEFT(N1365,LEN(N1365)-1),N1365)))</f>
        <v/>
      </c>
      <c r="P1365">
        <f>IF(O1365="","",IFERROR(N(INDEX($A1365:$K1365,1,Rules!$H$20)),0))</f>
        <v/>
      </c>
      <c r="Q1365">
        <f>IF(O1365="","",IFERROR(P1365*N(INDEX($A1365:$K1365,1,Rules!$H$21)),0))</f>
        <v/>
      </c>
      <c r="R1365">
        <f>IF(O1365="","",IFERROR(N(INDEX($A1365:$K1365,1,Rules!$H$22)),0))</f>
        <v/>
      </c>
    </row>
    <row r="1366">
      <c r="M1366">
        <f>IF(A1366="","",IF(LEFT(A1366,4)="http",IFERROR(MID(A1366,FIND("/",A1366,FIND("//",A1366)+2),2000),"/"),A1366))</f>
        <v/>
      </c>
      <c r="N1366">
        <f>IF(M1366="","",IFERROR(LEFT(SUBSTITUTE(M1366,"#","?"),FIND("?",SUBSTITUTE(M1366,"#","?"))-1),M1366))</f>
        <v/>
      </c>
      <c r="O1366">
        <f>IF(N1366="","",LOWER(IF(AND(LEN(N1366)&gt;1,RIGHT(N1366,1)="/"),LEFT(N1366,LEN(N1366)-1),N1366)))</f>
        <v/>
      </c>
      <c r="P1366">
        <f>IF(O1366="","",IFERROR(N(INDEX($A1366:$K1366,1,Rules!$H$20)),0))</f>
        <v/>
      </c>
      <c r="Q1366">
        <f>IF(O1366="","",IFERROR(P1366*N(INDEX($A1366:$K1366,1,Rules!$H$21)),0))</f>
        <v/>
      </c>
      <c r="R1366">
        <f>IF(O1366="","",IFERROR(N(INDEX($A1366:$K1366,1,Rules!$H$22)),0))</f>
        <v/>
      </c>
    </row>
    <row r="1367">
      <c r="M1367">
        <f>IF(A1367="","",IF(LEFT(A1367,4)="http",IFERROR(MID(A1367,FIND("/",A1367,FIND("//",A1367)+2),2000),"/"),A1367))</f>
        <v/>
      </c>
      <c r="N1367">
        <f>IF(M1367="","",IFERROR(LEFT(SUBSTITUTE(M1367,"#","?"),FIND("?",SUBSTITUTE(M1367,"#","?"))-1),M1367))</f>
        <v/>
      </c>
      <c r="O1367">
        <f>IF(N1367="","",LOWER(IF(AND(LEN(N1367)&gt;1,RIGHT(N1367,1)="/"),LEFT(N1367,LEN(N1367)-1),N1367)))</f>
        <v/>
      </c>
      <c r="P1367">
        <f>IF(O1367="","",IFERROR(N(INDEX($A1367:$K1367,1,Rules!$H$20)),0))</f>
        <v/>
      </c>
      <c r="Q1367">
        <f>IF(O1367="","",IFERROR(P1367*N(INDEX($A1367:$K1367,1,Rules!$H$21)),0))</f>
        <v/>
      </c>
      <c r="R1367">
        <f>IF(O1367="","",IFERROR(N(INDEX($A1367:$K1367,1,Rules!$H$22)),0))</f>
        <v/>
      </c>
    </row>
    <row r="1368">
      <c r="M1368">
        <f>IF(A1368="","",IF(LEFT(A1368,4)="http",IFERROR(MID(A1368,FIND("/",A1368,FIND("//",A1368)+2),2000),"/"),A1368))</f>
        <v/>
      </c>
      <c r="N1368">
        <f>IF(M1368="","",IFERROR(LEFT(SUBSTITUTE(M1368,"#","?"),FIND("?",SUBSTITUTE(M1368,"#","?"))-1),M1368))</f>
        <v/>
      </c>
      <c r="O1368">
        <f>IF(N1368="","",LOWER(IF(AND(LEN(N1368)&gt;1,RIGHT(N1368,1)="/"),LEFT(N1368,LEN(N1368)-1),N1368)))</f>
        <v/>
      </c>
      <c r="P1368">
        <f>IF(O1368="","",IFERROR(N(INDEX($A1368:$K1368,1,Rules!$H$20)),0))</f>
        <v/>
      </c>
      <c r="Q1368">
        <f>IF(O1368="","",IFERROR(P1368*N(INDEX($A1368:$K1368,1,Rules!$H$21)),0))</f>
        <v/>
      </c>
      <c r="R1368">
        <f>IF(O1368="","",IFERROR(N(INDEX($A1368:$K1368,1,Rules!$H$22)),0))</f>
        <v/>
      </c>
    </row>
    <row r="1369">
      <c r="M1369">
        <f>IF(A1369="","",IF(LEFT(A1369,4)="http",IFERROR(MID(A1369,FIND("/",A1369,FIND("//",A1369)+2),2000),"/"),A1369))</f>
        <v/>
      </c>
      <c r="N1369">
        <f>IF(M1369="","",IFERROR(LEFT(SUBSTITUTE(M1369,"#","?"),FIND("?",SUBSTITUTE(M1369,"#","?"))-1),M1369))</f>
        <v/>
      </c>
      <c r="O1369">
        <f>IF(N1369="","",LOWER(IF(AND(LEN(N1369)&gt;1,RIGHT(N1369,1)="/"),LEFT(N1369,LEN(N1369)-1),N1369)))</f>
        <v/>
      </c>
      <c r="P1369">
        <f>IF(O1369="","",IFERROR(N(INDEX($A1369:$K1369,1,Rules!$H$20)),0))</f>
        <v/>
      </c>
      <c r="Q1369">
        <f>IF(O1369="","",IFERROR(P1369*N(INDEX($A1369:$K1369,1,Rules!$H$21)),0))</f>
        <v/>
      </c>
      <c r="R1369">
        <f>IF(O1369="","",IFERROR(N(INDEX($A1369:$K1369,1,Rules!$H$22)),0))</f>
        <v/>
      </c>
    </row>
    <row r="1370">
      <c r="M1370">
        <f>IF(A1370="","",IF(LEFT(A1370,4)="http",IFERROR(MID(A1370,FIND("/",A1370,FIND("//",A1370)+2),2000),"/"),A1370))</f>
        <v/>
      </c>
      <c r="N1370">
        <f>IF(M1370="","",IFERROR(LEFT(SUBSTITUTE(M1370,"#","?"),FIND("?",SUBSTITUTE(M1370,"#","?"))-1),M1370))</f>
        <v/>
      </c>
      <c r="O1370">
        <f>IF(N1370="","",LOWER(IF(AND(LEN(N1370)&gt;1,RIGHT(N1370,1)="/"),LEFT(N1370,LEN(N1370)-1),N1370)))</f>
        <v/>
      </c>
      <c r="P1370">
        <f>IF(O1370="","",IFERROR(N(INDEX($A1370:$K1370,1,Rules!$H$20)),0))</f>
        <v/>
      </c>
      <c r="Q1370">
        <f>IF(O1370="","",IFERROR(P1370*N(INDEX($A1370:$K1370,1,Rules!$H$21)),0))</f>
        <v/>
      </c>
      <c r="R1370">
        <f>IF(O1370="","",IFERROR(N(INDEX($A1370:$K1370,1,Rules!$H$22)),0))</f>
        <v/>
      </c>
    </row>
    <row r="1371">
      <c r="M1371">
        <f>IF(A1371="","",IF(LEFT(A1371,4)="http",IFERROR(MID(A1371,FIND("/",A1371,FIND("//",A1371)+2),2000),"/"),A1371))</f>
        <v/>
      </c>
      <c r="N1371">
        <f>IF(M1371="","",IFERROR(LEFT(SUBSTITUTE(M1371,"#","?"),FIND("?",SUBSTITUTE(M1371,"#","?"))-1),M1371))</f>
        <v/>
      </c>
      <c r="O1371">
        <f>IF(N1371="","",LOWER(IF(AND(LEN(N1371)&gt;1,RIGHT(N1371,1)="/"),LEFT(N1371,LEN(N1371)-1),N1371)))</f>
        <v/>
      </c>
      <c r="P1371">
        <f>IF(O1371="","",IFERROR(N(INDEX($A1371:$K1371,1,Rules!$H$20)),0))</f>
        <v/>
      </c>
      <c r="Q1371">
        <f>IF(O1371="","",IFERROR(P1371*N(INDEX($A1371:$K1371,1,Rules!$H$21)),0))</f>
        <v/>
      </c>
      <c r="R1371">
        <f>IF(O1371="","",IFERROR(N(INDEX($A1371:$K1371,1,Rules!$H$22)),0))</f>
        <v/>
      </c>
    </row>
    <row r="1372">
      <c r="M1372">
        <f>IF(A1372="","",IF(LEFT(A1372,4)="http",IFERROR(MID(A1372,FIND("/",A1372,FIND("//",A1372)+2),2000),"/"),A1372))</f>
        <v/>
      </c>
      <c r="N1372">
        <f>IF(M1372="","",IFERROR(LEFT(SUBSTITUTE(M1372,"#","?"),FIND("?",SUBSTITUTE(M1372,"#","?"))-1),M1372))</f>
        <v/>
      </c>
      <c r="O1372">
        <f>IF(N1372="","",LOWER(IF(AND(LEN(N1372)&gt;1,RIGHT(N1372,1)="/"),LEFT(N1372,LEN(N1372)-1),N1372)))</f>
        <v/>
      </c>
      <c r="P1372">
        <f>IF(O1372="","",IFERROR(N(INDEX($A1372:$K1372,1,Rules!$H$20)),0))</f>
        <v/>
      </c>
      <c r="Q1372">
        <f>IF(O1372="","",IFERROR(P1372*N(INDEX($A1372:$K1372,1,Rules!$H$21)),0))</f>
        <v/>
      </c>
      <c r="R1372">
        <f>IF(O1372="","",IFERROR(N(INDEX($A1372:$K1372,1,Rules!$H$22)),0))</f>
        <v/>
      </c>
    </row>
    <row r="1373">
      <c r="M1373">
        <f>IF(A1373="","",IF(LEFT(A1373,4)="http",IFERROR(MID(A1373,FIND("/",A1373,FIND("//",A1373)+2),2000),"/"),A1373))</f>
        <v/>
      </c>
      <c r="N1373">
        <f>IF(M1373="","",IFERROR(LEFT(SUBSTITUTE(M1373,"#","?"),FIND("?",SUBSTITUTE(M1373,"#","?"))-1),M1373))</f>
        <v/>
      </c>
      <c r="O1373">
        <f>IF(N1373="","",LOWER(IF(AND(LEN(N1373)&gt;1,RIGHT(N1373,1)="/"),LEFT(N1373,LEN(N1373)-1),N1373)))</f>
        <v/>
      </c>
      <c r="P1373">
        <f>IF(O1373="","",IFERROR(N(INDEX($A1373:$K1373,1,Rules!$H$20)),0))</f>
        <v/>
      </c>
      <c r="Q1373">
        <f>IF(O1373="","",IFERROR(P1373*N(INDEX($A1373:$K1373,1,Rules!$H$21)),0))</f>
        <v/>
      </c>
      <c r="R1373">
        <f>IF(O1373="","",IFERROR(N(INDEX($A1373:$K1373,1,Rules!$H$22)),0))</f>
        <v/>
      </c>
    </row>
    <row r="1374">
      <c r="M1374">
        <f>IF(A1374="","",IF(LEFT(A1374,4)="http",IFERROR(MID(A1374,FIND("/",A1374,FIND("//",A1374)+2),2000),"/"),A1374))</f>
        <v/>
      </c>
      <c r="N1374">
        <f>IF(M1374="","",IFERROR(LEFT(SUBSTITUTE(M1374,"#","?"),FIND("?",SUBSTITUTE(M1374,"#","?"))-1),M1374))</f>
        <v/>
      </c>
      <c r="O1374">
        <f>IF(N1374="","",LOWER(IF(AND(LEN(N1374)&gt;1,RIGHT(N1374,1)="/"),LEFT(N1374,LEN(N1374)-1),N1374)))</f>
        <v/>
      </c>
      <c r="P1374">
        <f>IF(O1374="","",IFERROR(N(INDEX($A1374:$K1374,1,Rules!$H$20)),0))</f>
        <v/>
      </c>
      <c r="Q1374">
        <f>IF(O1374="","",IFERROR(P1374*N(INDEX($A1374:$K1374,1,Rules!$H$21)),0))</f>
        <v/>
      </c>
      <c r="R1374">
        <f>IF(O1374="","",IFERROR(N(INDEX($A1374:$K1374,1,Rules!$H$22)),0))</f>
        <v/>
      </c>
    </row>
    <row r="1375">
      <c r="M1375">
        <f>IF(A1375="","",IF(LEFT(A1375,4)="http",IFERROR(MID(A1375,FIND("/",A1375,FIND("//",A1375)+2),2000),"/"),A1375))</f>
        <v/>
      </c>
      <c r="N1375">
        <f>IF(M1375="","",IFERROR(LEFT(SUBSTITUTE(M1375,"#","?"),FIND("?",SUBSTITUTE(M1375,"#","?"))-1),M1375))</f>
        <v/>
      </c>
      <c r="O1375">
        <f>IF(N1375="","",LOWER(IF(AND(LEN(N1375)&gt;1,RIGHT(N1375,1)="/"),LEFT(N1375,LEN(N1375)-1),N1375)))</f>
        <v/>
      </c>
      <c r="P1375">
        <f>IF(O1375="","",IFERROR(N(INDEX($A1375:$K1375,1,Rules!$H$20)),0))</f>
        <v/>
      </c>
      <c r="Q1375">
        <f>IF(O1375="","",IFERROR(P1375*N(INDEX($A1375:$K1375,1,Rules!$H$21)),0))</f>
        <v/>
      </c>
      <c r="R1375">
        <f>IF(O1375="","",IFERROR(N(INDEX($A1375:$K1375,1,Rules!$H$22)),0))</f>
        <v/>
      </c>
    </row>
    <row r="1376">
      <c r="M1376">
        <f>IF(A1376="","",IF(LEFT(A1376,4)="http",IFERROR(MID(A1376,FIND("/",A1376,FIND("//",A1376)+2),2000),"/"),A1376))</f>
        <v/>
      </c>
      <c r="N1376">
        <f>IF(M1376="","",IFERROR(LEFT(SUBSTITUTE(M1376,"#","?"),FIND("?",SUBSTITUTE(M1376,"#","?"))-1),M1376))</f>
        <v/>
      </c>
      <c r="O1376">
        <f>IF(N1376="","",LOWER(IF(AND(LEN(N1376)&gt;1,RIGHT(N1376,1)="/"),LEFT(N1376,LEN(N1376)-1),N1376)))</f>
        <v/>
      </c>
      <c r="P1376">
        <f>IF(O1376="","",IFERROR(N(INDEX($A1376:$K1376,1,Rules!$H$20)),0))</f>
        <v/>
      </c>
      <c r="Q1376">
        <f>IF(O1376="","",IFERROR(P1376*N(INDEX($A1376:$K1376,1,Rules!$H$21)),0))</f>
        <v/>
      </c>
      <c r="R1376">
        <f>IF(O1376="","",IFERROR(N(INDEX($A1376:$K1376,1,Rules!$H$22)),0))</f>
        <v/>
      </c>
    </row>
    <row r="1377">
      <c r="M1377">
        <f>IF(A1377="","",IF(LEFT(A1377,4)="http",IFERROR(MID(A1377,FIND("/",A1377,FIND("//",A1377)+2),2000),"/"),A1377))</f>
        <v/>
      </c>
      <c r="N1377">
        <f>IF(M1377="","",IFERROR(LEFT(SUBSTITUTE(M1377,"#","?"),FIND("?",SUBSTITUTE(M1377,"#","?"))-1),M1377))</f>
        <v/>
      </c>
      <c r="O1377">
        <f>IF(N1377="","",LOWER(IF(AND(LEN(N1377)&gt;1,RIGHT(N1377,1)="/"),LEFT(N1377,LEN(N1377)-1),N1377)))</f>
        <v/>
      </c>
      <c r="P1377">
        <f>IF(O1377="","",IFERROR(N(INDEX($A1377:$K1377,1,Rules!$H$20)),0))</f>
        <v/>
      </c>
      <c r="Q1377">
        <f>IF(O1377="","",IFERROR(P1377*N(INDEX($A1377:$K1377,1,Rules!$H$21)),0))</f>
        <v/>
      </c>
      <c r="R1377">
        <f>IF(O1377="","",IFERROR(N(INDEX($A1377:$K1377,1,Rules!$H$22)),0))</f>
        <v/>
      </c>
    </row>
    <row r="1378">
      <c r="M1378">
        <f>IF(A1378="","",IF(LEFT(A1378,4)="http",IFERROR(MID(A1378,FIND("/",A1378,FIND("//",A1378)+2),2000),"/"),A1378))</f>
        <v/>
      </c>
      <c r="N1378">
        <f>IF(M1378="","",IFERROR(LEFT(SUBSTITUTE(M1378,"#","?"),FIND("?",SUBSTITUTE(M1378,"#","?"))-1),M1378))</f>
        <v/>
      </c>
      <c r="O1378">
        <f>IF(N1378="","",LOWER(IF(AND(LEN(N1378)&gt;1,RIGHT(N1378,1)="/"),LEFT(N1378,LEN(N1378)-1),N1378)))</f>
        <v/>
      </c>
      <c r="P1378">
        <f>IF(O1378="","",IFERROR(N(INDEX($A1378:$K1378,1,Rules!$H$20)),0))</f>
        <v/>
      </c>
      <c r="Q1378">
        <f>IF(O1378="","",IFERROR(P1378*N(INDEX($A1378:$K1378,1,Rules!$H$21)),0))</f>
        <v/>
      </c>
      <c r="R1378">
        <f>IF(O1378="","",IFERROR(N(INDEX($A1378:$K1378,1,Rules!$H$22)),0))</f>
        <v/>
      </c>
    </row>
    <row r="1379">
      <c r="M1379">
        <f>IF(A1379="","",IF(LEFT(A1379,4)="http",IFERROR(MID(A1379,FIND("/",A1379,FIND("//",A1379)+2),2000),"/"),A1379))</f>
        <v/>
      </c>
      <c r="N1379">
        <f>IF(M1379="","",IFERROR(LEFT(SUBSTITUTE(M1379,"#","?"),FIND("?",SUBSTITUTE(M1379,"#","?"))-1),M1379))</f>
        <v/>
      </c>
      <c r="O1379">
        <f>IF(N1379="","",LOWER(IF(AND(LEN(N1379)&gt;1,RIGHT(N1379,1)="/"),LEFT(N1379,LEN(N1379)-1),N1379)))</f>
        <v/>
      </c>
      <c r="P1379">
        <f>IF(O1379="","",IFERROR(N(INDEX($A1379:$K1379,1,Rules!$H$20)),0))</f>
        <v/>
      </c>
      <c r="Q1379">
        <f>IF(O1379="","",IFERROR(P1379*N(INDEX($A1379:$K1379,1,Rules!$H$21)),0))</f>
        <v/>
      </c>
      <c r="R1379">
        <f>IF(O1379="","",IFERROR(N(INDEX($A1379:$K1379,1,Rules!$H$22)),0))</f>
        <v/>
      </c>
    </row>
    <row r="1380">
      <c r="M1380">
        <f>IF(A1380="","",IF(LEFT(A1380,4)="http",IFERROR(MID(A1380,FIND("/",A1380,FIND("//",A1380)+2),2000),"/"),A1380))</f>
        <v/>
      </c>
      <c r="N1380">
        <f>IF(M1380="","",IFERROR(LEFT(SUBSTITUTE(M1380,"#","?"),FIND("?",SUBSTITUTE(M1380,"#","?"))-1),M1380))</f>
        <v/>
      </c>
      <c r="O1380">
        <f>IF(N1380="","",LOWER(IF(AND(LEN(N1380)&gt;1,RIGHT(N1380,1)="/"),LEFT(N1380,LEN(N1380)-1),N1380)))</f>
        <v/>
      </c>
      <c r="P1380">
        <f>IF(O1380="","",IFERROR(N(INDEX($A1380:$K1380,1,Rules!$H$20)),0))</f>
        <v/>
      </c>
      <c r="Q1380">
        <f>IF(O1380="","",IFERROR(P1380*N(INDEX($A1380:$K1380,1,Rules!$H$21)),0))</f>
        <v/>
      </c>
      <c r="R1380">
        <f>IF(O1380="","",IFERROR(N(INDEX($A1380:$K1380,1,Rules!$H$22)),0))</f>
        <v/>
      </c>
    </row>
    <row r="1381">
      <c r="M1381">
        <f>IF(A1381="","",IF(LEFT(A1381,4)="http",IFERROR(MID(A1381,FIND("/",A1381,FIND("//",A1381)+2),2000),"/"),A1381))</f>
        <v/>
      </c>
      <c r="N1381">
        <f>IF(M1381="","",IFERROR(LEFT(SUBSTITUTE(M1381,"#","?"),FIND("?",SUBSTITUTE(M1381,"#","?"))-1),M1381))</f>
        <v/>
      </c>
      <c r="O1381">
        <f>IF(N1381="","",LOWER(IF(AND(LEN(N1381)&gt;1,RIGHT(N1381,1)="/"),LEFT(N1381,LEN(N1381)-1),N1381)))</f>
        <v/>
      </c>
      <c r="P1381">
        <f>IF(O1381="","",IFERROR(N(INDEX($A1381:$K1381,1,Rules!$H$20)),0))</f>
        <v/>
      </c>
      <c r="Q1381">
        <f>IF(O1381="","",IFERROR(P1381*N(INDEX($A1381:$K1381,1,Rules!$H$21)),0))</f>
        <v/>
      </c>
      <c r="R1381">
        <f>IF(O1381="","",IFERROR(N(INDEX($A1381:$K1381,1,Rules!$H$22)),0))</f>
        <v/>
      </c>
    </row>
    <row r="1382">
      <c r="M1382">
        <f>IF(A1382="","",IF(LEFT(A1382,4)="http",IFERROR(MID(A1382,FIND("/",A1382,FIND("//",A1382)+2),2000),"/"),A1382))</f>
        <v/>
      </c>
      <c r="N1382">
        <f>IF(M1382="","",IFERROR(LEFT(SUBSTITUTE(M1382,"#","?"),FIND("?",SUBSTITUTE(M1382,"#","?"))-1),M1382))</f>
        <v/>
      </c>
      <c r="O1382">
        <f>IF(N1382="","",LOWER(IF(AND(LEN(N1382)&gt;1,RIGHT(N1382,1)="/"),LEFT(N1382,LEN(N1382)-1),N1382)))</f>
        <v/>
      </c>
      <c r="P1382">
        <f>IF(O1382="","",IFERROR(N(INDEX($A1382:$K1382,1,Rules!$H$20)),0))</f>
        <v/>
      </c>
      <c r="Q1382">
        <f>IF(O1382="","",IFERROR(P1382*N(INDEX($A1382:$K1382,1,Rules!$H$21)),0))</f>
        <v/>
      </c>
      <c r="R1382">
        <f>IF(O1382="","",IFERROR(N(INDEX($A1382:$K1382,1,Rules!$H$22)),0))</f>
        <v/>
      </c>
    </row>
    <row r="1383">
      <c r="M1383">
        <f>IF(A1383="","",IF(LEFT(A1383,4)="http",IFERROR(MID(A1383,FIND("/",A1383,FIND("//",A1383)+2),2000),"/"),A1383))</f>
        <v/>
      </c>
      <c r="N1383">
        <f>IF(M1383="","",IFERROR(LEFT(SUBSTITUTE(M1383,"#","?"),FIND("?",SUBSTITUTE(M1383,"#","?"))-1),M1383))</f>
        <v/>
      </c>
      <c r="O1383">
        <f>IF(N1383="","",LOWER(IF(AND(LEN(N1383)&gt;1,RIGHT(N1383,1)="/"),LEFT(N1383,LEN(N1383)-1),N1383)))</f>
        <v/>
      </c>
      <c r="P1383">
        <f>IF(O1383="","",IFERROR(N(INDEX($A1383:$K1383,1,Rules!$H$20)),0))</f>
        <v/>
      </c>
      <c r="Q1383">
        <f>IF(O1383="","",IFERROR(P1383*N(INDEX($A1383:$K1383,1,Rules!$H$21)),0))</f>
        <v/>
      </c>
      <c r="R1383">
        <f>IF(O1383="","",IFERROR(N(INDEX($A1383:$K1383,1,Rules!$H$22)),0))</f>
        <v/>
      </c>
    </row>
    <row r="1384">
      <c r="M1384">
        <f>IF(A1384="","",IF(LEFT(A1384,4)="http",IFERROR(MID(A1384,FIND("/",A1384,FIND("//",A1384)+2),2000),"/"),A1384))</f>
        <v/>
      </c>
      <c r="N1384">
        <f>IF(M1384="","",IFERROR(LEFT(SUBSTITUTE(M1384,"#","?"),FIND("?",SUBSTITUTE(M1384,"#","?"))-1),M1384))</f>
        <v/>
      </c>
      <c r="O1384">
        <f>IF(N1384="","",LOWER(IF(AND(LEN(N1384)&gt;1,RIGHT(N1384,1)="/"),LEFT(N1384,LEN(N1384)-1),N1384)))</f>
        <v/>
      </c>
      <c r="P1384">
        <f>IF(O1384="","",IFERROR(N(INDEX($A1384:$K1384,1,Rules!$H$20)),0))</f>
        <v/>
      </c>
      <c r="Q1384">
        <f>IF(O1384="","",IFERROR(P1384*N(INDEX($A1384:$K1384,1,Rules!$H$21)),0))</f>
        <v/>
      </c>
      <c r="R1384">
        <f>IF(O1384="","",IFERROR(N(INDEX($A1384:$K1384,1,Rules!$H$22)),0))</f>
        <v/>
      </c>
    </row>
    <row r="1385">
      <c r="M1385">
        <f>IF(A1385="","",IF(LEFT(A1385,4)="http",IFERROR(MID(A1385,FIND("/",A1385,FIND("//",A1385)+2),2000),"/"),A1385))</f>
        <v/>
      </c>
      <c r="N1385">
        <f>IF(M1385="","",IFERROR(LEFT(SUBSTITUTE(M1385,"#","?"),FIND("?",SUBSTITUTE(M1385,"#","?"))-1),M1385))</f>
        <v/>
      </c>
      <c r="O1385">
        <f>IF(N1385="","",LOWER(IF(AND(LEN(N1385)&gt;1,RIGHT(N1385,1)="/"),LEFT(N1385,LEN(N1385)-1),N1385)))</f>
        <v/>
      </c>
      <c r="P1385">
        <f>IF(O1385="","",IFERROR(N(INDEX($A1385:$K1385,1,Rules!$H$20)),0))</f>
        <v/>
      </c>
      <c r="Q1385">
        <f>IF(O1385="","",IFERROR(P1385*N(INDEX($A1385:$K1385,1,Rules!$H$21)),0))</f>
        <v/>
      </c>
      <c r="R1385">
        <f>IF(O1385="","",IFERROR(N(INDEX($A1385:$K1385,1,Rules!$H$22)),0))</f>
        <v/>
      </c>
    </row>
    <row r="1386">
      <c r="M1386">
        <f>IF(A1386="","",IF(LEFT(A1386,4)="http",IFERROR(MID(A1386,FIND("/",A1386,FIND("//",A1386)+2),2000),"/"),A1386))</f>
        <v/>
      </c>
      <c r="N1386">
        <f>IF(M1386="","",IFERROR(LEFT(SUBSTITUTE(M1386,"#","?"),FIND("?",SUBSTITUTE(M1386,"#","?"))-1),M1386))</f>
        <v/>
      </c>
      <c r="O1386">
        <f>IF(N1386="","",LOWER(IF(AND(LEN(N1386)&gt;1,RIGHT(N1386,1)="/"),LEFT(N1386,LEN(N1386)-1),N1386)))</f>
        <v/>
      </c>
      <c r="P1386">
        <f>IF(O1386="","",IFERROR(N(INDEX($A1386:$K1386,1,Rules!$H$20)),0))</f>
        <v/>
      </c>
      <c r="Q1386">
        <f>IF(O1386="","",IFERROR(P1386*N(INDEX($A1386:$K1386,1,Rules!$H$21)),0))</f>
        <v/>
      </c>
      <c r="R1386">
        <f>IF(O1386="","",IFERROR(N(INDEX($A1386:$K1386,1,Rules!$H$22)),0))</f>
        <v/>
      </c>
    </row>
    <row r="1387">
      <c r="M1387">
        <f>IF(A1387="","",IF(LEFT(A1387,4)="http",IFERROR(MID(A1387,FIND("/",A1387,FIND("//",A1387)+2),2000),"/"),A1387))</f>
        <v/>
      </c>
      <c r="N1387">
        <f>IF(M1387="","",IFERROR(LEFT(SUBSTITUTE(M1387,"#","?"),FIND("?",SUBSTITUTE(M1387,"#","?"))-1),M1387))</f>
        <v/>
      </c>
      <c r="O1387">
        <f>IF(N1387="","",LOWER(IF(AND(LEN(N1387)&gt;1,RIGHT(N1387,1)="/"),LEFT(N1387,LEN(N1387)-1),N1387)))</f>
        <v/>
      </c>
      <c r="P1387">
        <f>IF(O1387="","",IFERROR(N(INDEX($A1387:$K1387,1,Rules!$H$20)),0))</f>
        <v/>
      </c>
      <c r="Q1387">
        <f>IF(O1387="","",IFERROR(P1387*N(INDEX($A1387:$K1387,1,Rules!$H$21)),0))</f>
        <v/>
      </c>
      <c r="R1387">
        <f>IF(O1387="","",IFERROR(N(INDEX($A1387:$K1387,1,Rules!$H$22)),0))</f>
        <v/>
      </c>
    </row>
    <row r="1388">
      <c r="M1388">
        <f>IF(A1388="","",IF(LEFT(A1388,4)="http",IFERROR(MID(A1388,FIND("/",A1388,FIND("//",A1388)+2),2000),"/"),A1388))</f>
        <v/>
      </c>
      <c r="N1388">
        <f>IF(M1388="","",IFERROR(LEFT(SUBSTITUTE(M1388,"#","?"),FIND("?",SUBSTITUTE(M1388,"#","?"))-1),M1388))</f>
        <v/>
      </c>
      <c r="O1388">
        <f>IF(N1388="","",LOWER(IF(AND(LEN(N1388)&gt;1,RIGHT(N1388,1)="/"),LEFT(N1388,LEN(N1388)-1),N1388)))</f>
        <v/>
      </c>
      <c r="P1388">
        <f>IF(O1388="","",IFERROR(N(INDEX($A1388:$K1388,1,Rules!$H$20)),0))</f>
        <v/>
      </c>
      <c r="Q1388">
        <f>IF(O1388="","",IFERROR(P1388*N(INDEX($A1388:$K1388,1,Rules!$H$21)),0))</f>
        <v/>
      </c>
      <c r="R1388">
        <f>IF(O1388="","",IFERROR(N(INDEX($A1388:$K1388,1,Rules!$H$22)),0))</f>
        <v/>
      </c>
    </row>
    <row r="1389">
      <c r="M1389">
        <f>IF(A1389="","",IF(LEFT(A1389,4)="http",IFERROR(MID(A1389,FIND("/",A1389,FIND("//",A1389)+2),2000),"/"),A1389))</f>
        <v/>
      </c>
      <c r="N1389">
        <f>IF(M1389="","",IFERROR(LEFT(SUBSTITUTE(M1389,"#","?"),FIND("?",SUBSTITUTE(M1389,"#","?"))-1),M1389))</f>
        <v/>
      </c>
      <c r="O1389">
        <f>IF(N1389="","",LOWER(IF(AND(LEN(N1389)&gt;1,RIGHT(N1389,1)="/"),LEFT(N1389,LEN(N1389)-1),N1389)))</f>
        <v/>
      </c>
      <c r="P1389">
        <f>IF(O1389="","",IFERROR(N(INDEX($A1389:$K1389,1,Rules!$H$20)),0))</f>
        <v/>
      </c>
      <c r="Q1389">
        <f>IF(O1389="","",IFERROR(P1389*N(INDEX($A1389:$K1389,1,Rules!$H$21)),0))</f>
        <v/>
      </c>
      <c r="R1389">
        <f>IF(O1389="","",IFERROR(N(INDEX($A1389:$K1389,1,Rules!$H$22)),0))</f>
        <v/>
      </c>
    </row>
    <row r="1390">
      <c r="M1390">
        <f>IF(A1390="","",IF(LEFT(A1390,4)="http",IFERROR(MID(A1390,FIND("/",A1390,FIND("//",A1390)+2),2000),"/"),A1390))</f>
        <v/>
      </c>
      <c r="N1390">
        <f>IF(M1390="","",IFERROR(LEFT(SUBSTITUTE(M1390,"#","?"),FIND("?",SUBSTITUTE(M1390,"#","?"))-1),M1390))</f>
        <v/>
      </c>
      <c r="O1390">
        <f>IF(N1390="","",LOWER(IF(AND(LEN(N1390)&gt;1,RIGHT(N1390,1)="/"),LEFT(N1390,LEN(N1390)-1),N1390)))</f>
        <v/>
      </c>
      <c r="P1390">
        <f>IF(O1390="","",IFERROR(N(INDEX($A1390:$K1390,1,Rules!$H$20)),0))</f>
        <v/>
      </c>
      <c r="Q1390">
        <f>IF(O1390="","",IFERROR(P1390*N(INDEX($A1390:$K1390,1,Rules!$H$21)),0))</f>
        <v/>
      </c>
      <c r="R1390">
        <f>IF(O1390="","",IFERROR(N(INDEX($A1390:$K1390,1,Rules!$H$22)),0))</f>
        <v/>
      </c>
    </row>
    <row r="1391">
      <c r="M1391">
        <f>IF(A1391="","",IF(LEFT(A1391,4)="http",IFERROR(MID(A1391,FIND("/",A1391,FIND("//",A1391)+2),2000),"/"),A1391))</f>
        <v/>
      </c>
      <c r="N1391">
        <f>IF(M1391="","",IFERROR(LEFT(SUBSTITUTE(M1391,"#","?"),FIND("?",SUBSTITUTE(M1391,"#","?"))-1),M1391))</f>
        <v/>
      </c>
      <c r="O1391">
        <f>IF(N1391="","",LOWER(IF(AND(LEN(N1391)&gt;1,RIGHT(N1391,1)="/"),LEFT(N1391,LEN(N1391)-1),N1391)))</f>
        <v/>
      </c>
      <c r="P1391">
        <f>IF(O1391="","",IFERROR(N(INDEX($A1391:$K1391,1,Rules!$H$20)),0))</f>
        <v/>
      </c>
      <c r="Q1391">
        <f>IF(O1391="","",IFERROR(P1391*N(INDEX($A1391:$K1391,1,Rules!$H$21)),0))</f>
        <v/>
      </c>
      <c r="R1391">
        <f>IF(O1391="","",IFERROR(N(INDEX($A1391:$K1391,1,Rules!$H$22)),0))</f>
        <v/>
      </c>
    </row>
    <row r="1392">
      <c r="M1392">
        <f>IF(A1392="","",IF(LEFT(A1392,4)="http",IFERROR(MID(A1392,FIND("/",A1392,FIND("//",A1392)+2),2000),"/"),A1392))</f>
        <v/>
      </c>
      <c r="N1392">
        <f>IF(M1392="","",IFERROR(LEFT(SUBSTITUTE(M1392,"#","?"),FIND("?",SUBSTITUTE(M1392,"#","?"))-1),M1392))</f>
        <v/>
      </c>
      <c r="O1392">
        <f>IF(N1392="","",LOWER(IF(AND(LEN(N1392)&gt;1,RIGHT(N1392,1)="/"),LEFT(N1392,LEN(N1392)-1),N1392)))</f>
        <v/>
      </c>
      <c r="P1392">
        <f>IF(O1392="","",IFERROR(N(INDEX($A1392:$K1392,1,Rules!$H$20)),0))</f>
        <v/>
      </c>
      <c r="Q1392">
        <f>IF(O1392="","",IFERROR(P1392*N(INDEX($A1392:$K1392,1,Rules!$H$21)),0))</f>
        <v/>
      </c>
      <c r="R1392">
        <f>IF(O1392="","",IFERROR(N(INDEX($A1392:$K1392,1,Rules!$H$22)),0))</f>
        <v/>
      </c>
    </row>
    <row r="1393">
      <c r="M1393">
        <f>IF(A1393="","",IF(LEFT(A1393,4)="http",IFERROR(MID(A1393,FIND("/",A1393,FIND("//",A1393)+2),2000),"/"),A1393))</f>
        <v/>
      </c>
      <c r="N1393">
        <f>IF(M1393="","",IFERROR(LEFT(SUBSTITUTE(M1393,"#","?"),FIND("?",SUBSTITUTE(M1393,"#","?"))-1),M1393))</f>
        <v/>
      </c>
      <c r="O1393">
        <f>IF(N1393="","",LOWER(IF(AND(LEN(N1393)&gt;1,RIGHT(N1393,1)="/"),LEFT(N1393,LEN(N1393)-1),N1393)))</f>
        <v/>
      </c>
      <c r="P1393">
        <f>IF(O1393="","",IFERROR(N(INDEX($A1393:$K1393,1,Rules!$H$20)),0))</f>
        <v/>
      </c>
      <c r="Q1393">
        <f>IF(O1393="","",IFERROR(P1393*N(INDEX($A1393:$K1393,1,Rules!$H$21)),0))</f>
        <v/>
      </c>
      <c r="R1393">
        <f>IF(O1393="","",IFERROR(N(INDEX($A1393:$K1393,1,Rules!$H$22)),0))</f>
        <v/>
      </c>
    </row>
    <row r="1394">
      <c r="M1394">
        <f>IF(A1394="","",IF(LEFT(A1394,4)="http",IFERROR(MID(A1394,FIND("/",A1394,FIND("//",A1394)+2),2000),"/"),A1394))</f>
        <v/>
      </c>
      <c r="N1394">
        <f>IF(M1394="","",IFERROR(LEFT(SUBSTITUTE(M1394,"#","?"),FIND("?",SUBSTITUTE(M1394,"#","?"))-1),M1394))</f>
        <v/>
      </c>
      <c r="O1394">
        <f>IF(N1394="","",LOWER(IF(AND(LEN(N1394)&gt;1,RIGHT(N1394,1)="/"),LEFT(N1394,LEN(N1394)-1),N1394)))</f>
        <v/>
      </c>
      <c r="P1394">
        <f>IF(O1394="","",IFERROR(N(INDEX($A1394:$K1394,1,Rules!$H$20)),0))</f>
        <v/>
      </c>
      <c r="Q1394">
        <f>IF(O1394="","",IFERROR(P1394*N(INDEX($A1394:$K1394,1,Rules!$H$21)),0))</f>
        <v/>
      </c>
      <c r="R1394">
        <f>IF(O1394="","",IFERROR(N(INDEX($A1394:$K1394,1,Rules!$H$22)),0))</f>
        <v/>
      </c>
    </row>
    <row r="1395">
      <c r="M1395">
        <f>IF(A1395="","",IF(LEFT(A1395,4)="http",IFERROR(MID(A1395,FIND("/",A1395,FIND("//",A1395)+2),2000),"/"),A1395))</f>
        <v/>
      </c>
      <c r="N1395">
        <f>IF(M1395="","",IFERROR(LEFT(SUBSTITUTE(M1395,"#","?"),FIND("?",SUBSTITUTE(M1395,"#","?"))-1),M1395))</f>
        <v/>
      </c>
      <c r="O1395">
        <f>IF(N1395="","",LOWER(IF(AND(LEN(N1395)&gt;1,RIGHT(N1395,1)="/"),LEFT(N1395,LEN(N1395)-1),N1395)))</f>
        <v/>
      </c>
      <c r="P1395">
        <f>IF(O1395="","",IFERROR(N(INDEX($A1395:$K1395,1,Rules!$H$20)),0))</f>
        <v/>
      </c>
      <c r="Q1395">
        <f>IF(O1395="","",IFERROR(P1395*N(INDEX($A1395:$K1395,1,Rules!$H$21)),0))</f>
        <v/>
      </c>
      <c r="R1395">
        <f>IF(O1395="","",IFERROR(N(INDEX($A1395:$K1395,1,Rules!$H$22)),0))</f>
        <v/>
      </c>
    </row>
    <row r="1396">
      <c r="M1396">
        <f>IF(A1396="","",IF(LEFT(A1396,4)="http",IFERROR(MID(A1396,FIND("/",A1396,FIND("//",A1396)+2),2000),"/"),A1396))</f>
        <v/>
      </c>
      <c r="N1396">
        <f>IF(M1396="","",IFERROR(LEFT(SUBSTITUTE(M1396,"#","?"),FIND("?",SUBSTITUTE(M1396,"#","?"))-1),M1396))</f>
        <v/>
      </c>
      <c r="O1396">
        <f>IF(N1396="","",LOWER(IF(AND(LEN(N1396)&gt;1,RIGHT(N1396,1)="/"),LEFT(N1396,LEN(N1396)-1),N1396)))</f>
        <v/>
      </c>
      <c r="P1396">
        <f>IF(O1396="","",IFERROR(N(INDEX($A1396:$K1396,1,Rules!$H$20)),0))</f>
        <v/>
      </c>
      <c r="Q1396">
        <f>IF(O1396="","",IFERROR(P1396*N(INDEX($A1396:$K1396,1,Rules!$H$21)),0))</f>
        <v/>
      </c>
      <c r="R1396">
        <f>IF(O1396="","",IFERROR(N(INDEX($A1396:$K1396,1,Rules!$H$22)),0))</f>
        <v/>
      </c>
    </row>
    <row r="1397">
      <c r="M1397">
        <f>IF(A1397="","",IF(LEFT(A1397,4)="http",IFERROR(MID(A1397,FIND("/",A1397,FIND("//",A1397)+2),2000),"/"),A1397))</f>
        <v/>
      </c>
      <c r="N1397">
        <f>IF(M1397="","",IFERROR(LEFT(SUBSTITUTE(M1397,"#","?"),FIND("?",SUBSTITUTE(M1397,"#","?"))-1),M1397))</f>
        <v/>
      </c>
      <c r="O1397">
        <f>IF(N1397="","",LOWER(IF(AND(LEN(N1397)&gt;1,RIGHT(N1397,1)="/"),LEFT(N1397,LEN(N1397)-1),N1397)))</f>
        <v/>
      </c>
      <c r="P1397">
        <f>IF(O1397="","",IFERROR(N(INDEX($A1397:$K1397,1,Rules!$H$20)),0))</f>
        <v/>
      </c>
      <c r="Q1397">
        <f>IF(O1397="","",IFERROR(P1397*N(INDEX($A1397:$K1397,1,Rules!$H$21)),0))</f>
        <v/>
      </c>
      <c r="R1397">
        <f>IF(O1397="","",IFERROR(N(INDEX($A1397:$K1397,1,Rules!$H$22)),0))</f>
        <v/>
      </c>
    </row>
    <row r="1398">
      <c r="M1398">
        <f>IF(A1398="","",IF(LEFT(A1398,4)="http",IFERROR(MID(A1398,FIND("/",A1398,FIND("//",A1398)+2),2000),"/"),A1398))</f>
        <v/>
      </c>
      <c r="N1398">
        <f>IF(M1398="","",IFERROR(LEFT(SUBSTITUTE(M1398,"#","?"),FIND("?",SUBSTITUTE(M1398,"#","?"))-1),M1398))</f>
        <v/>
      </c>
      <c r="O1398">
        <f>IF(N1398="","",LOWER(IF(AND(LEN(N1398)&gt;1,RIGHT(N1398,1)="/"),LEFT(N1398,LEN(N1398)-1),N1398)))</f>
        <v/>
      </c>
      <c r="P1398">
        <f>IF(O1398="","",IFERROR(N(INDEX($A1398:$K1398,1,Rules!$H$20)),0))</f>
        <v/>
      </c>
      <c r="Q1398">
        <f>IF(O1398="","",IFERROR(P1398*N(INDEX($A1398:$K1398,1,Rules!$H$21)),0))</f>
        <v/>
      </c>
      <c r="R1398">
        <f>IF(O1398="","",IFERROR(N(INDEX($A1398:$K1398,1,Rules!$H$22)),0))</f>
        <v/>
      </c>
    </row>
    <row r="1399">
      <c r="M1399">
        <f>IF(A1399="","",IF(LEFT(A1399,4)="http",IFERROR(MID(A1399,FIND("/",A1399,FIND("//",A1399)+2),2000),"/"),A1399))</f>
        <v/>
      </c>
      <c r="N1399">
        <f>IF(M1399="","",IFERROR(LEFT(SUBSTITUTE(M1399,"#","?"),FIND("?",SUBSTITUTE(M1399,"#","?"))-1),M1399))</f>
        <v/>
      </c>
      <c r="O1399">
        <f>IF(N1399="","",LOWER(IF(AND(LEN(N1399)&gt;1,RIGHT(N1399,1)="/"),LEFT(N1399,LEN(N1399)-1),N1399)))</f>
        <v/>
      </c>
      <c r="P1399">
        <f>IF(O1399="","",IFERROR(N(INDEX($A1399:$K1399,1,Rules!$H$20)),0))</f>
        <v/>
      </c>
      <c r="Q1399">
        <f>IF(O1399="","",IFERROR(P1399*N(INDEX($A1399:$K1399,1,Rules!$H$21)),0))</f>
        <v/>
      </c>
      <c r="R1399">
        <f>IF(O1399="","",IFERROR(N(INDEX($A1399:$K1399,1,Rules!$H$22)),0))</f>
        <v/>
      </c>
    </row>
    <row r="1400">
      <c r="M1400">
        <f>IF(A1400="","",IF(LEFT(A1400,4)="http",IFERROR(MID(A1400,FIND("/",A1400,FIND("//",A1400)+2),2000),"/"),A1400))</f>
        <v/>
      </c>
      <c r="N1400">
        <f>IF(M1400="","",IFERROR(LEFT(SUBSTITUTE(M1400,"#","?"),FIND("?",SUBSTITUTE(M1400,"#","?"))-1),M1400))</f>
        <v/>
      </c>
      <c r="O1400">
        <f>IF(N1400="","",LOWER(IF(AND(LEN(N1400)&gt;1,RIGHT(N1400,1)="/"),LEFT(N1400,LEN(N1400)-1),N1400)))</f>
        <v/>
      </c>
      <c r="P1400">
        <f>IF(O1400="","",IFERROR(N(INDEX($A1400:$K1400,1,Rules!$H$20)),0))</f>
        <v/>
      </c>
      <c r="Q1400">
        <f>IF(O1400="","",IFERROR(P1400*N(INDEX($A1400:$K1400,1,Rules!$H$21)),0))</f>
        <v/>
      </c>
      <c r="R1400">
        <f>IF(O1400="","",IFERROR(N(INDEX($A1400:$K1400,1,Rules!$H$22)),0))</f>
        <v/>
      </c>
    </row>
    <row r="1401">
      <c r="M1401">
        <f>IF(A1401="","",IF(LEFT(A1401,4)="http",IFERROR(MID(A1401,FIND("/",A1401,FIND("//",A1401)+2),2000),"/"),A1401))</f>
        <v/>
      </c>
      <c r="N1401">
        <f>IF(M1401="","",IFERROR(LEFT(SUBSTITUTE(M1401,"#","?"),FIND("?",SUBSTITUTE(M1401,"#","?"))-1),M1401))</f>
        <v/>
      </c>
      <c r="O1401">
        <f>IF(N1401="","",LOWER(IF(AND(LEN(N1401)&gt;1,RIGHT(N1401,1)="/"),LEFT(N1401,LEN(N1401)-1),N1401)))</f>
        <v/>
      </c>
      <c r="P1401">
        <f>IF(O1401="","",IFERROR(N(INDEX($A1401:$K1401,1,Rules!$H$20)),0))</f>
        <v/>
      </c>
      <c r="Q1401">
        <f>IF(O1401="","",IFERROR(P1401*N(INDEX($A1401:$K1401,1,Rules!$H$21)),0))</f>
        <v/>
      </c>
      <c r="R1401">
        <f>IF(O1401="","",IFERROR(N(INDEX($A1401:$K1401,1,Rules!$H$22)),0))</f>
        <v/>
      </c>
    </row>
    <row r="1402">
      <c r="M1402">
        <f>IF(A1402="","",IF(LEFT(A1402,4)="http",IFERROR(MID(A1402,FIND("/",A1402,FIND("//",A1402)+2),2000),"/"),A1402))</f>
        <v/>
      </c>
      <c r="N1402">
        <f>IF(M1402="","",IFERROR(LEFT(SUBSTITUTE(M1402,"#","?"),FIND("?",SUBSTITUTE(M1402,"#","?"))-1),M1402))</f>
        <v/>
      </c>
      <c r="O1402">
        <f>IF(N1402="","",LOWER(IF(AND(LEN(N1402)&gt;1,RIGHT(N1402,1)="/"),LEFT(N1402,LEN(N1402)-1),N1402)))</f>
        <v/>
      </c>
      <c r="P1402">
        <f>IF(O1402="","",IFERROR(N(INDEX($A1402:$K1402,1,Rules!$H$20)),0))</f>
        <v/>
      </c>
      <c r="Q1402">
        <f>IF(O1402="","",IFERROR(P1402*N(INDEX($A1402:$K1402,1,Rules!$H$21)),0))</f>
        <v/>
      </c>
      <c r="R1402">
        <f>IF(O1402="","",IFERROR(N(INDEX($A1402:$K1402,1,Rules!$H$22)),0))</f>
        <v/>
      </c>
    </row>
    <row r="1403">
      <c r="M1403">
        <f>IF(A1403="","",IF(LEFT(A1403,4)="http",IFERROR(MID(A1403,FIND("/",A1403,FIND("//",A1403)+2),2000),"/"),A1403))</f>
        <v/>
      </c>
      <c r="N1403">
        <f>IF(M1403="","",IFERROR(LEFT(SUBSTITUTE(M1403,"#","?"),FIND("?",SUBSTITUTE(M1403,"#","?"))-1),M1403))</f>
        <v/>
      </c>
      <c r="O1403">
        <f>IF(N1403="","",LOWER(IF(AND(LEN(N1403)&gt;1,RIGHT(N1403,1)="/"),LEFT(N1403,LEN(N1403)-1),N1403)))</f>
        <v/>
      </c>
      <c r="P1403">
        <f>IF(O1403="","",IFERROR(N(INDEX($A1403:$K1403,1,Rules!$H$20)),0))</f>
        <v/>
      </c>
      <c r="Q1403">
        <f>IF(O1403="","",IFERROR(P1403*N(INDEX($A1403:$K1403,1,Rules!$H$21)),0))</f>
        <v/>
      </c>
      <c r="R1403">
        <f>IF(O1403="","",IFERROR(N(INDEX($A1403:$K1403,1,Rules!$H$22)),0))</f>
        <v/>
      </c>
    </row>
    <row r="1404">
      <c r="M1404">
        <f>IF(A1404="","",IF(LEFT(A1404,4)="http",IFERROR(MID(A1404,FIND("/",A1404,FIND("//",A1404)+2),2000),"/"),A1404))</f>
        <v/>
      </c>
      <c r="N1404">
        <f>IF(M1404="","",IFERROR(LEFT(SUBSTITUTE(M1404,"#","?"),FIND("?",SUBSTITUTE(M1404,"#","?"))-1),M1404))</f>
        <v/>
      </c>
      <c r="O1404">
        <f>IF(N1404="","",LOWER(IF(AND(LEN(N1404)&gt;1,RIGHT(N1404,1)="/"),LEFT(N1404,LEN(N1404)-1),N1404)))</f>
        <v/>
      </c>
      <c r="P1404">
        <f>IF(O1404="","",IFERROR(N(INDEX($A1404:$K1404,1,Rules!$H$20)),0))</f>
        <v/>
      </c>
      <c r="Q1404">
        <f>IF(O1404="","",IFERROR(P1404*N(INDEX($A1404:$K1404,1,Rules!$H$21)),0))</f>
        <v/>
      </c>
      <c r="R1404">
        <f>IF(O1404="","",IFERROR(N(INDEX($A1404:$K1404,1,Rules!$H$22)),0))</f>
        <v/>
      </c>
    </row>
    <row r="1405">
      <c r="M1405">
        <f>IF(A1405="","",IF(LEFT(A1405,4)="http",IFERROR(MID(A1405,FIND("/",A1405,FIND("//",A1405)+2),2000),"/"),A1405))</f>
        <v/>
      </c>
      <c r="N1405">
        <f>IF(M1405="","",IFERROR(LEFT(SUBSTITUTE(M1405,"#","?"),FIND("?",SUBSTITUTE(M1405,"#","?"))-1),M1405))</f>
        <v/>
      </c>
      <c r="O1405">
        <f>IF(N1405="","",LOWER(IF(AND(LEN(N1405)&gt;1,RIGHT(N1405,1)="/"),LEFT(N1405,LEN(N1405)-1),N1405)))</f>
        <v/>
      </c>
      <c r="P1405">
        <f>IF(O1405="","",IFERROR(N(INDEX($A1405:$K1405,1,Rules!$H$20)),0))</f>
        <v/>
      </c>
      <c r="Q1405">
        <f>IF(O1405="","",IFERROR(P1405*N(INDEX($A1405:$K1405,1,Rules!$H$21)),0))</f>
        <v/>
      </c>
      <c r="R1405">
        <f>IF(O1405="","",IFERROR(N(INDEX($A1405:$K1405,1,Rules!$H$22)),0))</f>
        <v/>
      </c>
    </row>
    <row r="1406">
      <c r="M1406">
        <f>IF(A1406="","",IF(LEFT(A1406,4)="http",IFERROR(MID(A1406,FIND("/",A1406,FIND("//",A1406)+2),2000),"/"),A1406))</f>
        <v/>
      </c>
      <c r="N1406">
        <f>IF(M1406="","",IFERROR(LEFT(SUBSTITUTE(M1406,"#","?"),FIND("?",SUBSTITUTE(M1406,"#","?"))-1),M1406))</f>
        <v/>
      </c>
      <c r="O1406">
        <f>IF(N1406="","",LOWER(IF(AND(LEN(N1406)&gt;1,RIGHT(N1406,1)="/"),LEFT(N1406,LEN(N1406)-1),N1406)))</f>
        <v/>
      </c>
      <c r="P1406">
        <f>IF(O1406="","",IFERROR(N(INDEX($A1406:$K1406,1,Rules!$H$20)),0))</f>
        <v/>
      </c>
      <c r="Q1406">
        <f>IF(O1406="","",IFERROR(P1406*N(INDEX($A1406:$K1406,1,Rules!$H$21)),0))</f>
        <v/>
      </c>
      <c r="R1406">
        <f>IF(O1406="","",IFERROR(N(INDEX($A1406:$K1406,1,Rules!$H$22)),0))</f>
        <v/>
      </c>
    </row>
    <row r="1407">
      <c r="M1407">
        <f>IF(A1407="","",IF(LEFT(A1407,4)="http",IFERROR(MID(A1407,FIND("/",A1407,FIND("//",A1407)+2),2000),"/"),A1407))</f>
        <v/>
      </c>
      <c r="N1407">
        <f>IF(M1407="","",IFERROR(LEFT(SUBSTITUTE(M1407,"#","?"),FIND("?",SUBSTITUTE(M1407,"#","?"))-1),M1407))</f>
        <v/>
      </c>
      <c r="O1407">
        <f>IF(N1407="","",LOWER(IF(AND(LEN(N1407)&gt;1,RIGHT(N1407,1)="/"),LEFT(N1407,LEN(N1407)-1),N1407)))</f>
        <v/>
      </c>
      <c r="P1407">
        <f>IF(O1407="","",IFERROR(N(INDEX($A1407:$K1407,1,Rules!$H$20)),0))</f>
        <v/>
      </c>
      <c r="Q1407">
        <f>IF(O1407="","",IFERROR(P1407*N(INDEX($A1407:$K1407,1,Rules!$H$21)),0))</f>
        <v/>
      </c>
      <c r="R1407">
        <f>IF(O1407="","",IFERROR(N(INDEX($A1407:$K1407,1,Rules!$H$22)),0))</f>
        <v/>
      </c>
    </row>
    <row r="1408">
      <c r="M1408">
        <f>IF(A1408="","",IF(LEFT(A1408,4)="http",IFERROR(MID(A1408,FIND("/",A1408,FIND("//",A1408)+2),2000),"/"),A1408))</f>
        <v/>
      </c>
      <c r="N1408">
        <f>IF(M1408="","",IFERROR(LEFT(SUBSTITUTE(M1408,"#","?"),FIND("?",SUBSTITUTE(M1408,"#","?"))-1),M1408))</f>
        <v/>
      </c>
      <c r="O1408">
        <f>IF(N1408="","",LOWER(IF(AND(LEN(N1408)&gt;1,RIGHT(N1408,1)="/"),LEFT(N1408,LEN(N1408)-1),N1408)))</f>
        <v/>
      </c>
      <c r="P1408">
        <f>IF(O1408="","",IFERROR(N(INDEX($A1408:$K1408,1,Rules!$H$20)),0))</f>
        <v/>
      </c>
      <c r="Q1408">
        <f>IF(O1408="","",IFERROR(P1408*N(INDEX($A1408:$K1408,1,Rules!$H$21)),0))</f>
        <v/>
      </c>
      <c r="R1408">
        <f>IF(O1408="","",IFERROR(N(INDEX($A1408:$K1408,1,Rules!$H$22)),0))</f>
        <v/>
      </c>
    </row>
    <row r="1409">
      <c r="M1409">
        <f>IF(A1409="","",IF(LEFT(A1409,4)="http",IFERROR(MID(A1409,FIND("/",A1409,FIND("//",A1409)+2),2000),"/"),A1409))</f>
        <v/>
      </c>
      <c r="N1409">
        <f>IF(M1409="","",IFERROR(LEFT(SUBSTITUTE(M1409,"#","?"),FIND("?",SUBSTITUTE(M1409,"#","?"))-1),M1409))</f>
        <v/>
      </c>
      <c r="O1409">
        <f>IF(N1409="","",LOWER(IF(AND(LEN(N1409)&gt;1,RIGHT(N1409,1)="/"),LEFT(N1409,LEN(N1409)-1),N1409)))</f>
        <v/>
      </c>
      <c r="P1409">
        <f>IF(O1409="","",IFERROR(N(INDEX($A1409:$K1409,1,Rules!$H$20)),0))</f>
        <v/>
      </c>
      <c r="Q1409">
        <f>IF(O1409="","",IFERROR(P1409*N(INDEX($A1409:$K1409,1,Rules!$H$21)),0))</f>
        <v/>
      </c>
      <c r="R1409">
        <f>IF(O1409="","",IFERROR(N(INDEX($A1409:$K1409,1,Rules!$H$22)),0))</f>
        <v/>
      </c>
    </row>
    <row r="1410">
      <c r="M1410">
        <f>IF(A1410="","",IF(LEFT(A1410,4)="http",IFERROR(MID(A1410,FIND("/",A1410,FIND("//",A1410)+2),2000),"/"),A1410))</f>
        <v/>
      </c>
      <c r="N1410">
        <f>IF(M1410="","",IFERROR(LEFT(SUBSTITUTE(M1410,"#","?"),FIND("?",SUBSTITUTE(M1410,"#","?"))-1),M1410))</f>
        <v/>
      </c>
      <c r="O1410">
        <f>IF(N1410="","",LOWER(IF(AND(LEN(N1410)&gt;1,RIGHT(N1410,1)="/"),LEFT(N1410,LEN(N1410)-1),N1410)))</f>
        <v/>
      </c>
      <c r="P1410">
        <f>IF(O1410="","",IFERROR(N(INDEX($A1410:$K1410,1,Rules!$H$20)),0))</f>
        <v/>
      </c>
      <c r="Q1410">
        <f>IF(O1410="","",IFERROR(P1410*N(INDEX($A1410:$K1410,1,Rules!$H$21)),0))</f>
        <v/>
      </c>
      <c r="R1410">
        <f>IF(O1410="","",IFERROR(N(INDEX($A1410:$K1410,1,Rules!$H$22)),0))</f>
        <v/>
      </c>
    </row>
    <row r="1411">
      <c r="M1411">
        <f>IF(A1411="","",IF(LEFT(A1411,4)="http",IFERROR(MID(A1411,FIND("/",A1411,FIND("//",A1411)+2),2000),"/"),A1411))</f>
        <v/>
      </c>
      <c r="N1411">
        <f>IF(M1411="","",IFERROR(LEFT(SUBSTITUTE(M1411,"#","?"),FIND("?",SUBSTITUTE(M1411,"#","?"))-1),M1411))</f>
        <v/>
      </c>
      <c r="O1411">
        <f>IF(N1411="","",LOWER(IF(AND(LEN(N1411)&gt;1,RIGHT(N1411,1)="/"),LEFT(N1411,LEN(N1411)-1),N1411)))</f>
        <v/>
      </c>
      <c r="P1411">
        <f>IF(O1411="","",IFERROR(N(INDEX($A1411:$K1411,1,Rules!$H$20)),0))</f>
        <v/>
      </c>
      <c r="Q1411">
        <f>IF(O1411="","",IFERROR(P1411*N(INDEX($A1411:$K1411,1,Rules!$H$21)),0))</f>
        <v/>
      </c>
      <c r="R1411">
        <f>IF(O1411="","",IFERROR(N(INDEX($A1411:$K1411,1,Rules!$H$22)),0))</f>
        <v/>
      </c>
    </row>
    <row r="1412">
      <c r="M1412">
        <f>IF(A1412="","",IF(LEFT(A1412,4)="http",IFERROR(MID(A1412,FIND("/",A1412,FIND("//",A1412)+2),2000),"/"),A1412))</f>
        <v/>
      </c>
      <c r="N1412">
        <f>IF(M1412="","",IFERROR(LEFT(SUBSTITUTE(M1412,"#","?"),FIND("?",SUBSTITUTE(M1412,"#","?"))-1),M1412))</f>
        <v/>
      </c>
      <c r="O1412">
        <f>IF(N1412="","",LOWER(IF(AND(LEN(N1412)&gt;1,RIGHT(N1412,1)="/"),LEFT(N1412,LEN(N1412)-1),N1412)))</f>
        <v/>
      </c>
      <c r="P1412">
        <f>IF(O1412="","",IFERROR(N(INDEX($A1412:$K1412,1,Rules!$H$20)),0))</f>
        <v/>
      </c>
      <c r="Q1412">
        <f>IF(O1412="","",IFERROR(P1412*N(INDEX($A1412:$K1412,1,Rules!$H$21)),0))</f>
        <v/>
      </c>
      <c r="R1412">
        <f>IF(O1412="","",IFERROR(N(INDEX($A1412:$K1412,1,Rules!$H$22)),0))</f>
        <v/>
      </c>
    </row>
    <row r="1413">
      <c r="M1413">
        <f>IF(A1413="","",IF(LEFT(A1413,4)="http",IFERROR(MID(A1413,FIND("/",A1413,FIND("//",A1413)+2),2000),"/"),A1413))</f>
        <v/>
      </c>
      <c r="N1413">
        <f>IF(M1413="","",IFERROR(LEFT(SUBSTITUTE(M1413,"#","?"),FIND("?",SUBSTITUTE(M1413,"#","?"))-1),M1413))</f>
        <v/>
      </c>
      <c r="O1413">
        <f>IF(N1413="","",LOWER(IF(AND(LEN(N1413)&gt;1,RIGHT(N1413,1)="/"),LEFT(N1413,LEN(N1413)-1),N1413)))</f>
        <v/>
      </c>
      <c r="P1413">
        <f>IF(O1413="","",IFERROR(N(INDEX($A1413:$K1413,1,Rules!$H$20)),0))</f>
        <v/>
      </c>
      <c r="Q1413">
        <f>IF(O1413="","",IFERROR(P1413*N(INDEX($A1413:$K1413,1,Rules!$H$21)),0))</f>
        <v/>
      </c>
      <c r="R1413">
        <f>IF(O1413="","",IFERROR(N(INDEX($A1413:$K1413,1,Rules!$H$22)),0))</f>
        <v/>
      </c>
    </row>
    <row r="1414">
      <c r="M1414">
        <f>IF(A1414="","",IF(LEFT(A1414,4)="http",IFERROR(MID(A1414,FIND("/",A1414,FIND("//",A1414)+2),2000),"/"),A1414))</f>
        <v/>
      </c>
      <c r="N1414">
        <f>IF(M1414="","",IFERROR(LEFT(SUBSTITUTE(M1414,"#","?"),FIND("?",SUBSTITUTE(M1414,"#","?"))-1),M1414))</f>
        <v/>
      </c>
      <c r="O1414">
        <f>IF(N1414="","",LOWER(IF(AND(LEN(N1414)&gt;1,RIGHT(N1414,1)="/"),LEFT(N1414,LEN(N1414)-1),N1414)))</f>
        <v/>
      </c>
      <c r="P1414">
        <f>IF(O1414="","",IFERROR(N(INDEX($A1414:$K1414,1,Rules!$H$20)),0))</f>
        <v/>
      </c>
      <c r="Q1414">
        <f>IF(O1414="","",IFERROR(P1414*N(INDEX($A1414:$K1414,1,Rules!$H$21)),0))</f>
        <v/>
      </c>
      <c r="R1414">
        <f>IF(O1414="","",IFERROR(N(INDEX($A1414:$K1414,1,Rules!$H$22)),0))</f>
        <v/>
      </c>
    </row>
    <row r="1415">
      <c r="M1415">
        <f>IF(A1415="","",IF(LEFT(A1415,4)="http",IFERROR(MID(A1415,FIND("/",A1415,FIND("//",A1415)+2),2000),"/"),A1415))</f>
        <v/>
      </c>
      <c r="N1415">
        <f>IF(M1415="","",IFERROR(LEFT(SUBSTITUTE(M1415,"#","?"),FIND("?",SUBSTITUTE(M1415,"#","?"))-1),M1415))</f>
        <v/>
      </c>
      <c r="O1415">
        <f>IF(N1415="","",LOWER(IF(AND(LEN(N1415)&gt;1,RIGHT(N1415,1)="/"),LEFT(N1415,LEN(N1415)-1),N1415)))</f>
        <v/>
      </c>
      <c r="P1415">
        <f>IF(O1415="","",IFERROR(N(INDEX($A1415:$K1415,1,Rules!$H$20)),0))</f>
        <v/>
      </c>
      <c r="Q1415">
        <f>IF(O1415="","",IFERROR(P1415*N(INDEX($A1415:$K1415,1,Rules!$H$21)),0))</f>
        <v/>
      </c>
      <c r="R1415">
        <f>IF(O1415="","",IFERROR(N(INDEX($A1415:$K1415,1,Rules!$H$22)),0))</f>
        <v/>
      </c>
    </row>
    <row r="1416">
      <c r="M1416">
        <f>IF(A1416="","",IF(LEFT(A1416,4)="http",IFERROR(MID(A1416,FIND("/",A1416,FIND("//",A1416)+2),2000),"/"),A1416))</f>
        <v/>
      </c>
      <c r="N1416">
        <f>IF(M1416="","",IFERROR(LEFT(SUBSTITUTE(M1416,"#","?"),FIND("?",SUBSTITUTE(M1416,"#","?"))-1),M1416))</f>
        <v/>
      </c>
      <c r="O1416">
        <f>IF(N1416="","",LOWER(IF(AND(LEN(N1416)&gt;1,RIGHT(N1416,1)="/"),LEFT(N1416,LEN(N1416)-1),N1416)))</f>
        <v/>
      </c>
      <c r="P1416">
        <f>IF(O1416="","",IFERROR(N(INDEX($A1416:$K1416,1,Rules!$H$20)),0))</f>
        <v/>
      </c>
      <c r="Q1416">
        <f>IF(O1416="","",IFERROR(P1416*N(INDEX($A1416:$K1416,1,Rules!$H$21)),0))</f>
        <v/>
      </c>
      <c r="R1416">
        <f>IF(O1416="","",IFERROR(N(INDEX($A1416:$K1416,1,Rules!$H$22)),0))</f>
        <v/>
      </c>
    </row>
    <row r="1417">
      <c r="M1417">
        <f>IF(A1417="","",IF(LEFT(A1417,4)="http",IFERROR(MID(A1417,FIND("/",A1417,FIND("//",A1417)+2),2000),"/"),A1417))</f>
        <v/>
      </c>
      <c r="N1417">
        <f>IF(M1417="","",IFERROR(LEFT(SUBSTITUTE(M1417,"#","?"),FIND("?",SUBSTITUTE(M1417,"#","?"))-1),M1417))</f>
        <v/>
      </c>
      <c r="O1417">
        <f>IF(N1417="","",LOWER(IF(AND(LEN(N1417)&gt;1,RIGHT(N1417,1)="/"),LEFT(N1417,LEN(N1417)-1),N1417)))</f>
        <v/>
      </c>
      <c r="P1417">
        <f>IF(O1417="","",IFERROR(N(INDEX($A1417:$K1417,1,Rules!$H$20)),0))</f>
        <v/>
      </c>
      <c r="Q1417">
        <f>IF(O1417="","",IFERROR(P1417*N(INDEX($A1417:$K1417,1,Rules!$H$21)),0))</f>
        <v/>
      </c>
      <c r="R1417">
        <f>IF(O1417="","",IFERROR(N(INDEX($A1417:$K1417,1,Rules!$H$22)),0))</f>
        <v/>
      </c>
    </row>
    <row r="1418">
      <c r="M1418">
        <f>IF(A1418="","",IF(LEFT(A1418,4)="http",IFERROR(MID(A1418,FIND("/",A1418,FIND("//",A1418)+2),2000),"/"),A1418))</f>
        <v/>
      </c>
      <c r="N1418">
        <f>IF(M1418="","",IFERROR(LEFT(SUBSTITUTE(M1418,"#","?"),FIND("?",SUBSTITUTE(M1418,"#","?"))-1),M1418))</f>
        <v/>
      </c>
      <c r="O1418">
        <f>IF(N1418="","",LOWER(IF(AND(LEN(N1418)&gt;1,RIGHT(N1418,1)="/"),LEFT(N1418,LEN(N1418)-1),N1418)))</f>
        <v/>
      </c>
      <c r="P1418">
        <f>IF(O1418="","",IFERROR(N(INDEX($A1418:$K1418,1,Rules!$H$20)),0))</f>
        <v/>
      </c>
      <c r="Q1418">
        <f>IF(O1418="","",IFERROR(P1418*N(INDEX($A1418:$K1418,1,Rules!$H$21)),0))</f>
        <v/>
      </c>
      <c r="R1418">
        <f>IF(O1418="","",IFERROR(N(INDEX($A1418:$K1418,1,Rules!$H$22)),0))</f>
        <v/>
      </c>
    </row>
    <row r="1419">
      <c r="M1419">
        <f>IF(A1419="","",IF(LEFT(A1419,4)="http",IFERROR(MID(A1419,FIND("/",A1419,FIND("//",A1419)+2),2000),"/"),A1419))</f>
        <v/>
      </c>
      <c r="N1419">
        <f>IF(M1419="","",IFERROR(LEFT(SUBSTITUTE(M1419,"#","?"),FIND("?",SUBSTITUTE(M1419,"#","?"))-1),M1419))</f>
        <v/>
      </c>
      <c r="O1419">
        <f>IF(N1419="","",LOWER(IF(AND(LEN(N1419)&gt;1,RIGHT(N1419,1)="/"),LEFT(N1419,LEN(N1419)-1),N1419)))</f>
        <v/>
      </c>
      <c r="P1419">
        <f>IF(O1419="","",IFERROR(N(INDEX($A1419:$K1419,1,Rules!$H$20)),0))</f>
        <v/>
      </c>
      <c r="Q1419">
        <f>IF(O1419="","",IFERROR(P1419*N(INDEX($A1419:$K1419,1,Rules!$H$21)),0))</f>
        <v/>
      </c>
      <c r="R1419">
        <f>IF(O1419="","",IFERROR(N(INDEX($A1419:$K1419,1,Rules!$H$22)),0))</f>
        <v/>
      </c>
    </row>
    <row r="1420">
      <c r="M1420">
        <f>IF(A1420="","",IF(LEFT(A1420,4)="http",IFERROR(MID(A1420,FIND("/",A1420,FIND("//",A1420)+2),2000),"/"),A1420))</f>
        <v/>
      </c>
      <c r="N1420">
        <f>IF(M1420="","",IFERROR(LEFT(SUBSTITUTE(M1420,"#","?"),FIND("?",SUBSTITUTE(M1420,"#","?"))-1),M1420))</f>
        <v/>
      </c>
      <c r="O1420">
        <f>IF(N1420="","",LOWER(IF(AND(LEN(N1420)&gt;1,RIGHT(N1420,1)="/"),LEFT(N1420,LEN(N1420)-1),N1420)))</f>
        <v/>
      </c>
      <c r="P1420">
        <f>IF(O1420="","",IFERROR(N(INDEX($A1420:$K1420,1,Rules!$H$20)),0))</f>
        <v/>
      </c>
      <c r="Q1420">
        <f>IF(O1420="","",IFERROR(P1420*N(INDEX($A1420:$K1420,1,Rules!$H$21)),0))</f>
        <v/>
      </c>
      <c r="R1420">
        <f>IF(O1420="","",IFERROR(N(INDEX($A1420:$K1420,1,Rules!$H$22)),0))</f>
        <v/>
      </c>
    </row>
    <row r="1421">
      <c r="M1421">
        <f>IF(A1421="","",IF(LEFT(A1421,4)="http",IFERROR(MID(A1421,FIND("/",A1421,FIND("//",A1421)+2),2000),"/"),A1421))</f>
        <v/>
      </c>
      <c r="N1421">
        <f>IF(M1421="","",IFERROR(LEFT(SUBSTITUTE(M1421,"#","?"),FIND("?",SUBSTITUTE(M1421,"#","?"))-1),M1421))</f>
        <v/>
      </c>
      <c r="O1421">
        <f>IF(N1421="","",LOWER(IF(AND(LEN(N1421)&gt;1,RIGHT(N1421,1)="/"),LEFT(N1421,LEN(N1421)-1),N1421)))</f>
        <v/>
      </c>
      <c r="P1421">
        <f>IF(O1421="","",IFERROR(N(INDEX($A1421:$K1421,1,Rules!$H$20)),0))</f>
        <v/>
      </c>
      <c r="Q1421">
        <f>IF(O1421="","",IFERROR(P1421*N(INDEX($A1421:$K1421,1,Rules!$H$21)),0))</f>
        <v/>
      </c>
      <c r="R1421">
        <f>IF(O1421="","",IFERROR(N(INDEX($A1421:$K1421,1,Rules!$H$22)),0))</f>
        <v/>
      </c>
    </row>
    <row r="1422">
      <c r="M1422">
        <f>IF(A1422="","",IF(LEFT(A1422,4)="http",IFERROR(MID(A1422,FIND("/",A1422,FIND("//",A1422)+2),2000),"/"),A1422))</f>
        <v/>
      </c>
      <c r="N1422">
        <f>IF(M1422="","",IFERROR(LEFT(SUBSTITUTE(M1422,"#","?"),FIND("?",SUBSTITUTE(M1422,"#","?"))-1),M1422))</f>
        <v/>
      </c>
      <c r="O1422">
        <f>IF(N1422="","",LOWER(IF(AND(LEN(N1422)&gt;1,RIGHT(N1422,1)="/"),LEFT(N1422,LEN(N1422)-1),N1422)))</f>
        <v/>
      </c>
      <c r="P1422">
        <f>IF(O1422="","",IFERROR(N(INDEX($A1422:$K1422,1,Rules!$H$20)),0))</f>
        <v/>
      </c>
      <c r="Q1422">
        <f>IF(O1422="","",IFERROR(P1422*N(INDEX($A1422:$K1422,1,Rules!$H$21)),0))</f>
        <v/>
      </c>
      <c r="R1422">
        <f>IF(O1422="","",IFERROR(N(INDEX($A1422:$K1422,1,Rules!$H$22)),0))</f>
        <v/>
      </c>
    </row>
    <row r="1423">
      <c r="M1423">
        <f>IF(A1423="","",IF(LEFT(A1423,4)="http",IFERROR(MID(A1423,FIND("/",A1423,FIND("//",A1423)+2),2000),"/"),A1423))</f>
        <v/>
      </c>
      <c r="N1423">
        <f>IF(M1423="","",IFERROR(LEFT(SUBSTITUTE(M1423,"#","?"),FIND("?",SUBSTITUTE(M1423,"#","?"))-1),M1423))</f>
        <v/>
      </c>
      <c r="O1423">
        <f>IF(N1423="","",LOWER(IF(AND(LEN(N1423)&gt;1,RIGHT(N1423,1)="/"),LEFT(N1423,LEN(N1423)-1),N1423)))</f>
        <v/>
      </c>
      <c r="P1423">
        <f>IF(O1423="","",IFERROR(N(INDEX($A1423:$K1423,1,Rules!$H$20)),0))</f>
        <v/>
      </c>
      <c r="Q1423">
        <f>IF(O1423="","",IFERROR(P1423*N(INDEX($A1423:$K1423,1,Rules!$H$21)),0))</f>
        <v/>
      </c>
      <c r="R1423">
        <f>IF(O1423="","",IFERROR(N(INDEX($A1423:$K1423,1,Rules!$H$22)),0))</f>
        <v/>
      </c>
    </row>
    <row r="1424">
      <c r="M1424">
        <f>IF(A1424="","",IF(LEFT(A1424,4)="http",IFERROR(MID(A1424,FIND("/",A1424,FIND("//",A1424)+2),2000),"/"),A1424))</f>
        <v/>
      </c>
      <c r="N1424">
        <f>IF(M1424="","",IFERROR(LEFT(SUBSTITUTE(M1424,"#","?"),FIND("?",SUBSTITUTE(M1424,"#","?"))-1),M1424))</f>
        <v/>
      </c>
      <c r="O1424">
        <f>IF(N1424="","",LOWER(IF(AND(LEN(N1424)&gt;1,RIGHT(N1424,1)="/"),LEFT(N1424,LEN(N1424)-1),N1424)))</f>
        <v/>
      </c>
      <c r="P1424">
        <f>IF(O1424="","",IFERROR(N(INDEX($A1424:$K1424,1,Rules!$H$20)),0))</f>
        <v/>
      </c>
      <c r="Q1424">
        <f>IF(O1424="","",IFERROR(P1424*N(INDEX($A1424:$K1424,1,Rules!$H$21)),0))</f>
        <v/>
      </c>
      <c r="R1424">
        <f>IF(O1424="","",IFERROR(N(INDEX($A1424:$K1424,1,Rules!$H$22)),0))</f>
        <v/>
      </c>
    </row>
    <row r="1425">
      <c r="M1425">
        <f>IF(A1425="","",IF(LEFT(A1425,4)="http",IFERROR(MID(A1425,FIND("/",A1425,FIND("//",A1425)+2),2000),"/"),A1425))</f>
        <v/>
      </c>
      <c r="N1425">
        <f>IF(M1425="","",IFERROR(LEFT(SUBSTITUTE(M1425,"#","?"),FIND("?",SUBSTITUTE(M1425,"#","?"))-1),M1425))</f>
        <v/>
      </c>
      <c r="O1425">
        <f>IF(N1425="","",LOWER(IF(AND(LEN(N1425)&gt;1,RIGHT(N1425,1)="/"),LEFT(N1425,LEN(N1425)-1),N1425)))</f>
        <v/>
      </c>
      <c r="P1425">
        <f>IF(O1425="","",IFERROR(N(INDEX($A1425:$K1425,1,Rules!$H$20)),0))</f>
        <v/>
      </c>
      <c r="Q1425">
        <f>IF(O1425="","",IFERROR(P1425*N(INDEX($A1425:$K1425,1,Rules!$H$21)),0))</f>
        <v/>
      </c>
      <c r="R1425">
        <f>IF(O1425="","",IFERROR(N(INDEX($A1425:$K1425,1,Rules!$H$22)),0))</f>
        <v/>
      </c>
    </row>
    <row r="1426">
      <c r="M1426">
        <f>IF(A1426="","",IF(LEFT(A1426,4)="http",IFERROR(MID(A1426,FIND("/",A1426,FIND("//",A1426)+2),2000),"/"),A1426))</f>
        <v/>
      </c>
      <c r="N1426">
        <f>IF(M1426="","",IFERROR(LEFT(SUBSTITUTE(M1426,"#","?"),FIND("?",SUBSTITUTE(M1426,"#","?"))-1),M1426))</f>
        <v/>
      </c>
      <c r="O1426">
        <f>IF(N1426="","",LOWER(IF(AND(LEN(N1426)&gt;1,RIGHT(N1426,1)="/"),LEFT(N1426,LEN(N1426)-1),N1426)))</f>
        <v/>
      </c>
      <c r="P1426">
        <f>IF(O1426="","",IFERROR(N(INDEX($A1426:$K1426,1,Rules!$H$20)),0))</f>
        <v/>
      </c>
      <c r="Q1426">
        <f>IF(O1426="","",IFERROR(P1426*N(INDEX($A1426:$K1426,1,Rules!$H$21)),0))</f>
        <v/>
      </c>
      <c r="R1426">
        <f>IF(O1426="","",IFERROR(N(INDEX($A1426:$K1426,1,Rules!$H$22)),0))</f>
        <v/>
      </c>
    </row>
    <row r="1427">
      <c r="M1427">
        <f>IF(A1427="","",IF(LEFT(A1427,4)="http",IFERROR(MID(A1427,FIND("/",A1427,FIND("//",A1427)+2),2000),"/"),A1427))</f>
        <v/>
      </c>
      <c r="N1427">
        <f>IF(M1427="","",IFERROR(LEFT(SUBSTITUTE(M1427,"#","?"),FIND("?",SUBSTITUTE(M1427,"#","?"))-1),M1427))</f>
        <v/>
      </c>
      <c r="O1427">
        <f>IF(N1427="","",LOWER(IF(AND(LEN(N1427)&gt;1,RIGHT(N1427,1)="/"),LEFT(N1427,LEN(N1427)-1),N1427)))</f>
        <v/>
      </c>
      <c r="P1427">
        <f>IF(O1427="","",IFERROR(N(INDEX($A1427:$K1427,1,Rules!$H$20)),0))</f>
        <v/>
      </c>
      <c r="Q1427">
        <f>IF(O1427="","",IFERROR(P1427*N(INDEX($A1427:$K1427,1,Rules!$H$21)),0))</f>
        <v/>
      </c>
      <c r="R1427">
        <f>IF(O1427="","",IFERROR(N(INDEX($A1427:$K1427,1,Rules!$H$22)),0))</f>
        <v/>
      </c>
    </row>
    <row r="1428">
      <c r="M1428">
        <f>IF(A1428="","",IF(LEFT(A1428,4)="http",IFERROR(MID(A1428,FIND("/",A1428,FIND("//",A1428)+2),2000),"/"),A1428))</f>
        <v/>
      </c>
      <c r="N1428">
        <f>IF(M1428="","",IFERROR(LEFT(SUBSTITUTE(M1428,"#","?"),FIND("?",SUBSTITUTE(M1428,"#","?"))-1),M1428))</f>
        <v/>
      </c>
      <c r="O1428">
        <f>IF(N1428="","",LOWER(IF(AND(LEN(N1428)&gt;1,RIGHT(N1428,1)="/"),LEFT(N1428,LEN(N1428)-1),N1428)))</f>
        <v/>
      </c>
      <c r="P1428">
        <f>IF(O1428="","",IFERROR(N(INDEX($A1428:$K1428,1,Rules!$H$20)),0))</f>
        <v/>
      </c>
      <c r="Q1428">
        <f>IF(O1428="","",IFERROR(P1428*N(INDEX($A1428:$K1428,1,Rules!$H$21)),0))</f>
        <v/>
      </c>
      <c r="R1428">
        <f>IF(O1428="","",IFERROR(N(INDEX($A1428:$K1428,1,Rules!$H$22)),0))</f>
        <v/>
      </c>
    </row>
    <row r="1429">
      <c r="M1429">
        <f>IF(A1429="","",IF(LEFT(A1429,4)="http",IFERROR(MID(A1429,FIND("/",A1429,FIND("//",A1429)+2),2000),"/"),A1429))</f>
        <v/>
      </c>
      <c r="N1429">
        <f>IF(M1429="","",IFERROR(LEFT(SUBSTITUTE(M1429,"#","?"),FIND("?",SUBSTITUTE(M1429,"#","?"))-1),M1429))</f>
        <v/>
      </c>
      <c r="O1429">
        <f>IF(N1429="","",LOWER(IF(AND(LEN(N1429)&gt;1,RIGHT(N1429,1)="/"),LEFT(N1429,LEN(N1429)-1),N1429)))</f>
        <v/>
      </c>
      <c r="P1429">
        <f>IF(O1429="","",IFERROR(N(INDEX($A1429:$K1429,1,Rules!$H$20)),0))</f>
        <v/>
      </c>
      <c r="Q1429">
        <f>IF(O1429="","",IFERROR(P1429*N(INDEX($A1429:$K1429,1,Rules!$H$21)),0))</f>
        <v/>
      </c>
      <c r="R1429">
        <f>IF(O1429="","",IFERROR(N(INDEX($A1429:$K1429,1,Rules!$H$22)),0))</f>
        <v/>
      </c>
    </row>
    <row r="1430">
      <c r="M1430">
        <f>IF(A1430="","",IF(LEFT(A1430,4)="http",IFERROR(MID(A1430,FIND("/",A1430,FIND("//",A1430)+2),2000),"/"),A1430))</f>
        <v/>
      </c>
      <c r="N1430">
        <f>IF(M1430="","",IFERROR(LEFT(SUBSTITUTE(M1430,"#","?"),FIND("?",SUBSTITUTE(M1430,"#","?"))-1),M1430))</f>
        <v/>
      </c>
      <c r="O1430">
        <f>IF(N1430="","",LOWER(IF(AND(LEN(N1430)&gt;1,RIGHT(N1430,1)="/"),LEFT(N1430,LEN(N1430)-1),N1430)))</f>
        <v/>
      </c>
      <c r="P1430">
        <f>IF(O1430="","",IFERROR(N(INDEX($A1430:$K1430,1,Rules!$H$20)),0))</f>
        <v/>
      </c>
      <c r="Q1430">
        <f>IF(O1430="","",IFERROR(P1430*N(INDEX($A1430:$K1430,1,Rules!$H$21)),0))</f>
        <v/>
      </c>
      <c r="R1430">
        <f>IF(O1430="","",IFERROR(N(INDEX($A1430:$K1430,1,Rules!$H$22)),0))</f>
        <v/>
      </c>
    </row>
    <row r="1431">
      <c r="M1431">
        <f>IF(A1431="","",IF(LEFT(A1431,4)="http",IFERROR(MID(A1431,FIND("/",A1431,FIND("//",A1431)+2),2000),"/"),A1431))</f>
        <v/>
      </c>
      <c r="N1431">
        <f>IF(M1431="","",IFERROR(LEFT(SUBSTITUTE(M1431,"#","?"),FIND("?",SUBSTITUTE(M1431,"#","?"))-1),M1431))</f>
        <v/>
      </c>
      <c r="O1431">
        <f>IF(N1431="","",LOWER(IF(AND(LEN(N1431)&gt;1,RIGHT(N1431,1)="/"),LEFT(N1431,LEN(N1431)-1),N1431)))</f>
        <v/>
      </c>
      <c r="P1431">
        <f>IF(O1431="","",IFERROR(N(INDEX($A1431:$K1431,1,Rules!$H$20)),0))</f>
        <v/>
      </c>
      <c r="Q1431">
        <f>IF(O1431="","",IFERROR(P1431*N(INDEX($A1431:$K1431,1,Rules!$H$21)),0))</f>
        <v/>
      </c>
      <c r="R1431">
        <f>IF(O1431="","",IFERROR(N(INDEX($A1431:$K1431,1,Rules!$H$22)),0))</f>
        <v/>
      </c>
    </row>
    <row r="1432">
      <c r="M1432">
        <f>IF(A1432="","",IF(LEFT(A1432,4)="http",IFERROR(MID(A1432,FIND("/",A1432,FIND("//",A1432)+2),2000),"/"),A1432))</f>
        <v/>
      </c>
      <c r="N1432">
        <f>IF(M1432="","",IFERROR(LEFT(SUBSTITUTE(M1432,"#","?"),FIND("?",SUBSTITUTE(M1432,"#","?"))-1),M1432))</f>
        <v/>
      </c>
      <c r="O1432">
        <f>IF(N1432="","",LOWER(IF(AND(LEN(N1432)&gt;1,RIGHT(N1432,1)="/"),LEFT(N1432,LEN(N1432)-1),N1432)))</f>
        <v/>
      </c>
      <c r="P1432">
        <f>IF(O1432="","",IFERROR(N(INDEX($A1432:$K1432,1,Rules!$H$20)),0))</f>
        <v/>
      </c>
      <c r="Q1432">
        <f>IF(O1432="","",IFERROR(P1432*N(INDEX($A1432:$K1432,1,Rules!$H$21)),0))</f>
        <v/>
      </c>
      <c r="R1432">
        <f>IF(O1432="","",IFERROR(N(INDEX($A1432:$K1432,1,Rules!$H$22)),0))</f>
        <v/>
      </c>
    </row>
    <row r="1433">
      <c r="M1433">
        <f>IF(A1433="","",IF(LEFT(A1433,4)="http",IFERROR(MID(A1433,FIND("/",A1433,FIND("//",A1433)+2),2000),"/"),A1433))</f>
        <v/>
      </c>
      <c r="N1433">
        <f>IF(M1433="","",IFERROR(LEFT(SUBSTITUTE(M1433,"#","?"),FIND("?",SUBSTITUTE(M1433,"#","?"))-1),M1433))</f>
        <v/>
      </c>
      <c r="O1433">
        <f>IF(N1433="","",LOWER(IF(AND(LEN(N1433)&gt;1,RIGHT(N1433,1)="/"),LEFT(N1433,LEN(N1433)-1),N1433)))</f>
        <v/>
      </c>
      <c r="P1433">
        <f>IF(O1433="","",IFERROR(N(INDEX($A1433:$K1433,1,Rules!$H$20)),0))</f>
        <v/>
      </c>
      <c r="Q1433">
        <f>IF(O1433="","",IFERROR(P1433*N(INDEX($A1433:$K1433,1,Rules!$H$21)),0))</f>
        <v/>
      </c>
      <c r="R1433">
        <f>IF(O1433="","",IFERROR(N(INDEX($A1433:$K1433,1,Rules!$H$22)),0))</f>
        <v/>
      </c>
    </row>
    <row r="1434">
      <c r="M1434">
        <f>IF(A1434="","",IF(LEFT(A1434,4)="http",IFERROR(MID(A1434,FIND("/",A1434,FIND("//",A1434)+2),2000),"/"),A1434))</f>
        <v/>
      </c>
      <c r="N1434">
        <f>IF(M1434="","",IFERROR(LEFT(SUBSTITUTE(M1434,"#","?"),FIND("?",SUBSTITUTE(M1434,"#","?"))-1),M1434))</f>
        <v/>
      </c>
      <c r="O1434">
        <f>IF(N1434="","",LOWER(IF(AND(LEN(N1434)&gt;1,RIGHT(N1434,1)="/"),LEFT(N1434,LEN(N1434)-1),N1434)))</f>
        <v/>
      </c>
      <c r="P1434">
        <f>IF(O1434="","",IFERROR(N(INDEX($A1434:$K1434,1,Rules!$H$20)),0))</f>
        <v/>
      </c>
      <c r="Q1434">
        <f>IF(O1434="","",IFERROR(P1434*N(INDEX($A1434:$K1434,1,Rules!$H$21)),0))</f>
        <v/>
      </c>
      <c r="R1434">
        <f>IF(O1434="","",IFERROR(N(INDEX($A1434:$K1434,1,Rules!$H$22)),0))</f>
        <v/>
      </c>
    </row>
    <row r="1435">
      <c r="M1435">
        <f>IF(A1435="","",IF(LEFT(A1435,4)="http",IFERROR(MID(A1435,FIND("/",A1435,FIND("//",A1435)+2),2000),"/"),A1435))</f>
        <v/>
      </c>
      <c r="N1435">
        <f>IF(M1435="","",IFERROR(LEFT(SUBSTITUTE(M1435,"#","?"),FIND("?",SUBSTITUTE(M1435,"#","?"))-1),M1435))</f>
        <v/>
      </c>
      <c r="O1435">
        <f>IF(N1435="","",LOWER(IF(AND(LEN(N1435)&gt;1,RIGHT(N1435,1)="/"),LEFT(N1435,LEN(N1435)-1),N1435)))</f>
        <v/>
      </c>
      <c r="P1435">
        <f>IF(O1435="","",IFERROR(N(INDEX($A1435:$K1435,1,Rules!$H$20)),0))</f>
        <v/>
      </c>
      <c r="Q1435">
        <f>IF(O1435="","",IFERROR(P1435*N(INDEX($A1435:$K1435,1,Rules!$H$21)),0))</f>
        <v/>
      </c>
      <c r="R1435">
        <f>IF(O1435="","",IFERROR(N(INDEX($A1435:$K1435,1,Rules!$H$22)),0))</f>
        <v/>
      </c>
    </row>
    <row r="1436">
      <c r="M1436">
        <f>IF(A1436="","",IF(LEFT(A1436,4)="http",IFERROR(MID(A1436,FIND("/",A1436,FIND("//",A1436)+2),2000),"/"),A1436))</f>
        <v/>
      </c>
      <c r="N1436">
        <f>IF(M1436="","",IFERROR(LEFT(SUBSTITUTE(M1436,"#","?"),FIND("?",SUBSTITUTE(M1436,"#","?"))-1),M1436))</f>
        <v/>
      </c>
      <c r="O1436">
        <f>IF(N1436="","",LOWER(IF(AND(LEN(N1436)&gt;1,RIGHT(N1436,1)="/"),LEFT(N1436,LEN(N1436)-1),N1436)))</f>
        <v/>
      </c>
      <c r="P1436">
        <f>IF(O1436="","",IFERROR(N(INDEX($A1436:$K1436,1,Rules!$H$20)),0))</f>
        <v/>
      </c>
      <c r="Q1436">
        <f>IF(O1436="","",IFERROR(P1436*N(INDEX($A1436:$K1436,1,Rules!$H$21)),0))</f>
        <v/>
      </c>
      <c r="R1436">
        <f>IF(O1436="","",IFERROR(N(INDEX($A1436:$K1436,1,Rules!$H$22)),0))</f>
        <v/>
      </c>
    </row>
    <row r="1437">
      <c r="M1437">
        <f>IF(A1437="","",IF(LEFT(A1437,4)="http",IFERROR(MID(A1437,FIND("/",A1437,FIND("//",A1437)+2),2000),"/"),A1437))</f>
        <v/>
      </c>
      <c r="N1437">
        <f>IF(M1437="","",IFERROR(LEFT(SUBSTITUTE(M1437,"#","?"),FIND("?",SUBSTITUTE(M1437,"#","?"))-1),M1437))</f>
        <v/>
      </c>
      <c r="O1437">
        <f>IF(N1437="","",LOWER(IF(AND(LEN(N1437)&gt;1,RIGHT(N1437,1)="/"),LEFT(N1437,LEN(N1437)-1),N1437)))</f>
        <v/>
      </c>
      <c r="P1437">
        <f>IF(O1437="","",IFERROR(N(INDEX($A1437:$K1437,1,Rules!$H$20)),0))</f>
        <v/>
      </c>
      <c r="Q1437">
        <f>IF(O1437="","",IFERROR(P1437*N(INDEX($A1437:$K1437,1,Rules!$H$21)),0))</f>
        <v/>
      </c>
      <c r="R1437">
        <f>IF(O1437="","",IFERROR(N(INDEX($A1437:$K1437,1,Rules!$H$22)),0))</f>
        <v/>
      </c>
    </row>
    <row r="1438">
      <c r="M1438">
        <f>IF(A1438="","",IF(LEFT(A1438,4)="http",IFERROR(MID(A1438,FIND("/",A1438,FIND("//",A1438)+2),2000),"/"),A1438))</f>
        <v/>
      </c>
      <c r="N1438">
        <f>IF(M1438="","",IFERROR(LEFT(SUBSTITUTE(M1438,"#","?"),FIND("?",SUBSTITUTE(M1438,"#","?"))-1),M1438))</f>
        <v/>
      </c>
      <c r="O1438">
        <f>IF(N1438="","",LOWER(IF(AND(LEN(N1438)&gt;1,RIGHT(N1438,1)="/"),LEFT(N1438,LEN(N1438)-1),N1438)))</f>
        <v/>
      </c>
      <c r="P1438">
        <f>IF(O1438="","",IFERROR(N(INDEX($A1438:$K1438,1,Rules!$H$20)),0))</f>
        <v/>
      </c>
      <c r="Q1438">
        <f>IF(O1438="","",IFERROR(P1438*N(INDEX($A1438:$K1438,1,Rules!$H$21)),0))</f>
        <v/>
      </c>
      <c r="R1438">
        <f>IF(O1438="","",IFERROR(N(INDEX($A1438:$K1438,1,Rules!$H$22)),0))</f>
        <v/>
      </c>
    </row>
    <row r="1439">
      <c r="M1439">
        <f>IF(A1439="","",IF(LEFT(A1439,4)="http",IFERROR(MID(A1439,FIND("/",A1439,FIND("//",A1439)+2),2000),"/"),A1439))</f>
        <v/>
      </c>
      <c r="N1439">
        <f>IF(M1439="","",IFERROR(LEFT(SUBSTITUTE(M1439,"#","?"),FIND("?",SUBSTITUTE(M1439,"#","?"))-1),M1439))</f>
        <v/>
      </c>
      <c r="O1439">
        <f>IF(N1439="","",LOWER(IF(AND(LEN(N1439)&gt;1,RIGHT(N1439,1)="/"),LEFT(N1439,LEN(N1439)-1),N1439)))</f>
        <v/>
      </c>
      <c r="P1439">
        <f>IF(O1439="","",IFERROR(N(INDEX($A1439:$K1439,1,Rules!$H$20)),0))</f>
        <v/>
      </c>
      <c r="Q1439">
        <f>IF(O1439="","",IFERROR(P1439*N(INDEX($A1439:$K1439,1,Rules!$H$21)),0))</f>
        <v/>
      </c>
      <c r="R1439">
        <f>IF(O1439="","",IFERROR(N(INDEX($A1439:$K1439,1,Rules!$H$22)),0))</f>
        <v/>
      </c>
    </row>
    <row r="1440">
      <c r="M1440">
        <f>IF(A1440="","",IF(LEFT(A1440,4)="http",IFERROR(MID(A1440,FIND("/",A1440,FIND("//",A1440)+2),2000),"/"),A1440))</f>
        <v/>
      </c>
      <c r="N1440">
        <f>IF(M1440="","",IFERROR(LEFT(SUBSTITUTE(M1440,"#","?"),FIND("?",SUBSTITUTE(M1440,"#","?"))-1),M1440))</f>
        <v/>
      </c>
      <c r="O1440">
        <f>IF(N1440="","",LOWER(IF(AND(LEN(N1440)&gt;1,RIGHT(N1440,1)="/"),LEFT(N1440,LEN(N1440)-1),N1440)))</f>
        <v/>
      </c>
      <c r="P1440">
        <f>IF(O1440="","",IFERROR(N(INDEX($A1440:$K1440,1,Rules!$H$20)),0))</f>
        <v/>
      </c>
      <c r="Q1440">
        <f>IF(O1440="","",IFERROR(P1440*N(INDEX($A1440:$K1440,1,Rules!$H$21)),0))</f>
        <v/>
      </c>
      <c r="R1440">
        <f>IF(O1440="","",IFERROR(N(INDEX($A1440:$K1440,1,Rules!$H$22)),0))</f>
        <v/>
      </c>
    </row>
    <row r="1441">
      <c r="M1441">
        <f>IF(A1441="","",IF(LEFT(A1441,4)="http",IFERROR(MID(A1441,FIND("/",A1441,FIND("//",A1441)+2),2000),"/"),A1441))</f>
        <v/>
      </c>
      <c r="N1441">
        <f>IF(M1441="","",IFERROR(LEFT(SUBSTITUTE(M1441,"#","?"),FIND("?",SUBSTITUTE(M1441,"#","?"))-1),M1441))</f>
        <v/>
      </c>
      <c r="O1441">
        <f>IF(N1441="","",LOWER(IF(AND(LEN(N1441)&gt;1,RIGHT(N1441,1)="/"),LEFT(N1441,LEN(N1441)-1),N1441)))</f>
        <v/>
      </c>
      <c r="P1441">
        <f>IF(O1441="","",IFERROR(N(INDEX($A1441:$K1441,1,Rules!$H$20)),0))</f>
        <v/>
      </c>
      <c r="Q1441">
        <f>IF(O1441="","",IFERROR(P1441*N(INDEX($A1441:$K1441,1,Rules!$H$21)),0))</f>
        <v/>
      </c>
      <c r="R1441">
        <f>IF(O1441="","",IFERROR(N(INDEX($A1441:$K1441,1,Rules!$H$22)),0))</f>
        <v/>
      </c>
    </row>
    <row r="1442">
      <c r="M1442">
        <f>IF(A1442="","",IF(LEFT(A1442,4)="http",IFERROR(MID(A1442,FIND("/",A1442,FIND("//",A1442)+2),2000),"/"),A1442))</f>
        <v/>
      </c>
      <c r="N1442">
        <f>IF(M1442="","",IFERROR(LEFT(SUBSTITUTE(M1442,"#","?"),FIND("?",SUBSTITUTE(M1442,"#","?"))-1),M1442))</f>
        <v/>
      </c>
      <c r="O1442">
        <f>IF(N1442="","",LOWER(IF(AND(LEN(N1442)&gt;1,RIGHT(N1442,1)="/"),LEFT(N1442,LEN(N1442)-1),N1442)))</f>
        <v/>
      </c>
      <c r="P1442">
        <f>IF(O1442="","",IFERROR(N(INDEX($A1442:$K1442,1,Rules!$H$20)),0))</f>
        <v/>
      </c>
      <c r="Q1442">
        <f>IF(O1442="","",IFERROR(P1442*N(INDEX($A1442:$K1442,1,Rules!$H$21)),0))</f>
        <v/>
      </c>
      <c r="R1442">
        <f>IF(O1442="","",IFERROR(N(INDEX($A1442:$K1442,1,Rules!$H$22)),0))</f>
        <v/>
      </c>
    </row>
    <row r="1443">
      <c r="M1443">
        <f>IF(A1443="","",IF(LEFT(A1443,4)="http",IFERROR(MID(A1443,FIND("/",A1443,FIND("//",A1443)+2),2000),"/"),A1443))</f>
        <v/>
      </c>
      <c r="N1443">
        <f>IF(M1443="","",IFERROR(LEFT(SUBSTITUTE(M1443,"#","?"),FIND("?",SUBSTITUTE(M1443,"#","?"))-1),M1443))</f>
        <v/>
      </c>
      <c r="O1443">
        <f>IF(N1443="","",LOWER(IF(AND(LEN(N1443)&gt;1,RIGHT(N1443,1)="/"),LEFT(N1443,LEN(N1443)-1),N1443)))</f>
        <v/>
      </c>
      <c r="P1443">
        <f>IF(O1443="","",IFERROR(N(INDEX($A1443:$K1443,1,Rules!$H$20)),0))</f>
        <v/>
      </c>
      <c r="Q1443">
        <f>IF(O1443="","",IFERROR(P1443*N(INDEX($A1443:$K1443,1,Rules!$H$21)),0))</f>
        <v/>
      </c>
      <c r="R1443">
        <f>IF(O1443="","",IFERROR(N(INDEX($A1443:$K1443,1,Rules!$H$22)),0))</f>
        <v/>
      </c>
    </row>
    <row r="1444">
      <c r="M1444">
        <f>IF(A1444="","",IF(LEFT(A1444,4)="http",IFERROR(MID(A1444,FIND("/",A1444,FIND("//",A1444)+2),2000),"/"),A1444))</f>
        <v/>
      </c>
      <c r="N1444">
        <f>IF(M1444="","",IFERROR(LEFT(SUBSTITUTE(M1444,"#","?"),FIND("?",SUBSTITUTE(M1444,"#","?"))-1),M1444))</f>
        <v/>
      </c>
      <c r="O1444">
        <f>IF(N1444="","",LOWER(IF(AND(LEN(N1444)&gt;1,RIGHT(N1444,1)="/"),LEFT(N1444,LEN(N1444)-1),N1444)))</f>
        <v/>
      </c>
      <c r="P1444">
        <f>IF(O1444="","",IFERROR(N(INDEX($A1444:$K1444,1,Rules!$H$20)),0))</f>
        <v/>
      </c>
      <c r="Q1444">
        <f>IF(O1444="","",IFERROR(P1444*N(INDEX($A1444:$K1444,1,Rules!$H$21)),0))</f>
        <v/>
      </c>
      <c r="R1444">
        <f>IF(O1444="","",IFERROR(N(INDEX($A1444:$K1444,1,Rules!$H$22)),0))</f>
        <v/>
      </c>
    </row>
    <row r="1445">
      <c r="M1445">
        <f>IF(A1445="","",IF(LEFT(A1445,4)="http",IFERROR(MID(A1445,FIND("/",A1445,FIND("//",A1445)+2),2000),"/"),A1445))</f>
        <v/>
      </c>
      <c r="N1445">
        <f>IF(M1445="","",IFERROR(LEFT(SUBSTITUTE(M1445,"#","?"),FIND("?",SUBSTITUTE(M1445,"#","?"))-1),M1445))</f>
        <v/>
      </c>
      <c r="O1445">
        <f>IF(N1445="","",LOWER(IF(AND(LEN(N1445)&gt;1,RIGHT(N1445,1)="/"),LEFT(N1445,LEN(N1445)-1),N1445)))</f>
        <v/>
      </c>
      <c r="P1445">
        <f>IF(O1445="","",IFERROR(N(INDEX($A1445:$K1445,1,Rules!$H$20)),0))</f>
        <v/>
      </c>
      <c r="Q1445">
        <f>IF(O1445="","",IFERROR(P1445*N(INDEX($A1445:$K1445,1,Rules!$H$21)),0))</f>
        <v/>
      </c>
      <c r="R1445">
        <f>IF(O1445="","",IFERROR(N(INDEX($A1445:$K1445,1,Rules!$H$22)),0))</f>
        <v/>
      </c>
    </row>
    <row r="1446">
      <c r="M1446">
        <f>IF(A1446="","",IF(LEFT(A1446,4)="http",IFERROR(MID(A1446,FIND("/",A1446,FIND("//",A1446)+2),2000),"/"),A1446))</f>
        <v/>
      </c>
      <c r="N1446">
        <f>IF(M1446="","",IFERROR(LEFT(SUBSTITUTE(M1446,"#","?"),FIND("?",SUBSTITUTE(M1446,"#","?"))-1),M1446))</f>
        <v/>
      </c>
      <c r="O1446">
        <f>IF(N1446="","",LOWER(IF(AND(LEN(N1446)&gt;1,RIGHT(N1446,1)="/"),LEFT(N1446,LEN(N1446)-1),N1446)))</f>
        <v/>
      </c>
      <c r="P1446">
        <f>IF(O1446="","",IFERROR(N(INDEX($A1446:$K1446,1,Rules!$H$20)),0))</f>
        <v/>
      </c>
      <c r="Q1446">
        <f>IF(O1446="","",IFERROR(P1446*N(INDEX($A1446:$K1446,1,Rules!$H$21)),0))</f>
        <v/>
      </c>
      <c r="R1446">
        <f>IF(O1446="","",IFERROR(N(INDEX($A1446:$K1446,1,Rules!$H$22)),0))</f>
        <v/>
      </c>
    </row>
    <row r="1447">
      <c r="M1447">
        <f>IF(A1447="","",IF(LEFT(A1447,4)="http",IFERROR(MID(A1447,FIND("/",A1447,FIND("//",A1447)+2),2000),"/"),A1447))</f>
        <v/>
      </c>
      <c r="N1447">
        <f>IF(M1447="","",IFERROR(LEFT(SUBSTITUTE(M1447,"#","?"),FIND("?",SUBSTITUTE(M1447,"#","?"))-1),M1447))</f>
        <v/>
      </c>
      <c r="O1447">
        <f>IF(N1447="","",LOWER(IF(AND(LEN(N1447)&gt;1,RIGHT(N1447,1)="/"),LEFT(N1447,LEN(N1447)-1),N1447)))</f>
        <v/>
      </c>
      <c r="P1447">
        <f>IF(O1447="","",IFERROR(N(INDEX($A1447:$K1447,1,Rules!$H$20)),0))</f>
        <v/>
      </c>
      <c r="Q1447">
        <f>IF(O1447="","",IFERROR(P1447*N(INDEX($A1447:$K1447,1,Rules!$H$21)),0))</f>
        <v/>
      </c>
      <c r="R1447">
        <f>IF(O1447="","",IFERROR(N(INDEX($A1447:$K1447,1,Rules!$H$22)),0))</f>
        <v/>
      </c>
    </row>
    <row r="1448">
      <c r="M1448">
        <f>IF(A1448="","",IF(LEFT(A1448,4)="http",IFERROR(MID(A1448,FIND("/",A1448,FIND("//",A1448)+2),2000),"/"),A1448))</f>
        <v/>
      </c>
      <c r="N1448">
        <f>IF(M1448="","",IFERROR(LEFT(SUBSTITUTE(M1448,"#","?"),FIND("?",SUBSTITUTE(M1448,"#","?"))-1),M1448))</f>
        <v/>
      </c>
      <c r="O1448">
        <f>IF(N1448="","",LOWER(IF(AND(LEN(N1448)&gt;1,RIGHT(N1448,1)="/"),LEFT(N1448,LEN(N1448)-1),N1448)))</f>
        <v/>
      </c>
      <c r="P1448">
        <f>IF(O1448="","",IFERROR(N(INDEX($A1448:$K1448,1,Rules!$H$20)),0))</f>
        <v/>
      </c>
      <c r="Q1448">
        <f>IF(O1448="","",IFERROR(P1448*N(INDEX($A1448:$K1448,1,Rules!$H$21)),0))</f>
        <v/>
      </c>
      <c r="R1448">
        <f>IF(O1448="","",IFERROR(N(INDEX($A1448:$K1448,1,Rules!$H$22)),0))</f>
        <v/>
      </c>
    </row>
    <row r="1449">
      <c r="M1449">
        <f>IF(A1449="","",IF(LEFT(A1449,4)="http",IFERROR(MID(A1449,FIND("/",A1449,FIND("//",A1449)+2),2000),"/"),A1449))</f>
        <v/>
      </c>
      <c r="N1449">
        <f>IF(M1449="","",IFERROR(LEFT(SUBSTITUTE(M1449,"#","?"),FIND("?",SUBSTITUTE(M1449,"#","?"))-1),M1449))</f>
        <v/>
      </c>
      <c r="O1449">
        <f>IF(N1449="","",LOWER(IF(AND(LEN(N1449)&gt;1,RIGHT(N1449,1)="/"),LEFT(N1449,LEN(N1449)-1),N1449)))</f>
        <v/>
      </c>
      <c r="P1449">
        <f>IF(O1449="","",IFERROR(N(INDEX($A1449:$K1449,1,Rules!$H$20)),0))</f>
        <v/>
      </c>
      <c r="Q1449">
        <f>IF(O1449="","",IFERROR(P1449*N(INDEX($A1449:$K1449,1,Rules!$H$21)),0))</f>
        <v/>
      </c>
      <c r="R1449">
        <f>IF(O1449="","",IFERROR(N(INDEX($A1449:$K1449,1,Rules!$H$22)),0))</f>
        <v/>
      </c>
    </row>
    <row r="1450">
      <c r="M1450">
        <f>IF(A1450="","",IF(LEFT(A1450,4)="http",IFERROR(MID(A1450,FIND("/",A1450,FIND("//",A1450)+2),2000),"/"),A1450))</f>
        <v/>
      </c>
      <c r="N1450">
        <f>IF(M1450="","",IFERROR(LEFT(SUBSTITUTE(M1450,"#","?"),FIND("?",SUBSTITUTE(M1450,"#","?"))-1),M1450))</f>
        <v/>
      </c>
      <c r="O1450">
        <f>IF(N1450="","",LOWER(IF(AND(LEN(N1450)&gt;1,RIGHT(N1450,1)="/"),LEFT(N1450,LEN(N1450)-1),N1450)))</f>
        <v/>
      </c>
      <c r="P1450">
        <f>IF(O1450="","",IFERROR(N(INDEX($A1450:$K1450,1,Rules!$H$20)),0))</f>
        <v/>
      </c>
      <c r="Q1450">
        <f>IF(O1450="","",IFERROR(P1450*N(INDEX($A1450:$K1450,1,Rules!$H$21)),0))</f>
        <v/>
      </c>
      <c r="R1450">
        <f>IF(O1450="","",IFERROR(N(INDEX($A1450:$K1450,1,Rules!$H$22)),0))</f>
        <v/>
      </c>
    </row>
    <row r="1451">
      <c r="M1451">
        <f>IF(A1451="","",IF(LEFT(A1451,4)="http",IFERROR(MID(A1451,FIND("/",A1451,FIND("//",A1451)+2),2000),"/"),A1451))</f>
        <v/>
      </c>
      <c r="N1451">
        <f>IF(M1451="","",IFERROR(LEFT(SUBSTITUTE(M1451,"#","?"),FIND("?",SUBSTITUTE(M1451,"#","?"))-1),M1451))</f>
        <v/>
      </c>
      <c r="O1451">
        <f>IF(N1451="","",LOWER(IF(AND(LEN(N1451)&gt;1,RIGHT(N1451,1)="/"),LEFT(N1451,LEN(N1451)-1),N1451)))</f>
        <v/>
      </c>
      <c r="P1451">
        <f>IF(O1451="","",IFERROR(N(INDEX($A1451:$K1451,1,Rules!$H$20)),0))</f>
        <v/>
      </c>
      <c r="Q1451">
        <f>IF(O1451="","",IFERROR(P1451*N(INDEX($A1451:$K1451,1,Rules!$H$21)),0))</f>
        <v/>
      </c>
      <c r="R1451">
        <f>IF(O1451="","",IFERROR(N(INDEX($A1451:$K1451,1,Rules!$H$22)),0))</f>
        <v/>
      </c>
    </row>
    <row r="1452">
      <c r="M1452">
        <f>IF(A1452="","",IF(LEFT(A1452,4)="http",IFERROR(MID(A1452,FIND("/",A1452,FIND("//",A1452)+2),2000),"/"),A1452))</f>
        <v/>
      </c>
      <c r="N1452">
        <f>IF(M1452="","",IFERROR(LEFT(SUBSTITUTE(M1452,"#","?"),FIND("?",SUBSTITUTE(M1452,"#","?"))-1),M1452))</f>
        <v/>
      </c>
      <c r="O1452">
        <f>IF(N1452="","",LOWER(IF(AND(LEN(N1452)&gt;1,RIGHT(N1452,1)="/"),LEFT(N1452,LEN(N1452)-1),N1452)))</f>
        <v/>
      </c>
      <c r="P1452">
        <f>IF(O1452="","",IFERROR(N(INDEX($A1452:$K1452,1,Rules!$H$20)),0))</f>
        <v/>
      </c>
      <c r="Q1452">
        <f>IF(O1452="","",IFERROR(P1452*N(INDEX($A1452:$K1452,1,Rules!$H$21)),0))</f>
        <v/>
      </c>
      <c r="R1452">
        <f>IF(O1452="","",IFERROR(N(INDEX($A1452:$K1452,1,Rules!$H$22)),0))</f>
        <v/>
      </c>
    </row>
    <row r="1453">
      <c r="M1453">
        <f>IF(A1453="","",IF(LEFT(A1453,4)="http",IFERROR(MID(A1453,FIND("/",A1453,FIND("//",A1453)+2),2000),"/"),A1453))</f>
        <v/>
      </c>
      <c r="N1453">
        <f>IF(M1453="","",IFERROR(LEFT(SUBSTITUTE(M1453,"#","?"),FIND("?",SUBSTITUTE(M1453,"#","?"))-1),M1453))</f>
        <v/>
      </c>
      <c r="O1453">
        <f>IF(N1453="","",LOWER(IF(AND(LEN(N1453)&gt;1,RIGHT(N1453,1)="/"),LEFT(N1453,LEN(N1453)-1),N1453)))</f>
        <v/>
      </c>
      <c r="P1453">
        <f>IF(O1453="","",IFERROR(N(INDEX($A1453:$K1453,1,Rules!$H$20)),0))</f>
        <v/>
      </c>
      <c r="Q1453">
        <f>IF(O1453="","",IFERROR(P1453*N(INDEX($A1453:$K1453,1,Rules!$H$21)),0))</f>
        <v/>
      </c>
      <c r="R1453">
        <f>IF(O1453="","",IFERROR(N(INDEX($A1453:$K1453,1,Rules!$H$22)),0))</f>
        <v/>
      </c>
    </row>
    <row r="1454">
      <c r="M1454">
        <f>IF(A1454="","",IF(LEFT(A1454,4)="http",IFERROR(MID(A1454,FIND("/",A1454,FIND("//",A1454)+2),2000),"/"),A1454))</f>
        <v/>
      </c>
      <c r="N1454">
        <f>IF(M1454="","",IFERROR(LEFT(SUBSTITUTE(M1454,"#","?"),FIND("?",SUBSTITUTE(M1454,"#","?"))-1),M1454))</f>
        <v/>
      </c>
      <c r="O1454">
        <f>IF(N1454="","",LOWER(IF(AND(LEN(N1454)&gt;1,RIGHT(N1454,1)="/"),LEFT(N1454,LEN(N1454)-1),N1454)))</f>
        <v/>
      </c>
      <c r="P1454">
        <f>IF(O1454="","",IFERROR(N(INDEX($A1454:$K1454,1,Rules!$H$20)),0))</f>
        <v/>
      </c>
      <c r="Q1454">
        <f>IF(O1454="","",IFERROR(P1454*N(INDEX($A1454:$K1454,1,Rules!$H$21)),0))</f>
        <v/>
      </c>
      <c r="R1454">
        <f>IF(O1454="","",IFERROR(N(INDEX($A1454:$K1454,1,Rules!$H$22)),0))</f>
        <v/>
      </c>
    </row>
    <row r="1455">
      <c r="M1455">
        <f>IF(A1455="","",IF(LEFT(A1455,4)="http",IFERROR(MID(A1455,FIND("/",A1455,FIND("//",A1455)+2),2000),"/"),A1455))</f>
        <v/>
      </c>
      <c r="N1455">
        <f>IF(M1455="","",IFERROR(LEFT(SUBSTITUTE(M1455,"#","?"),FIND("?",SUBSTITUTE(M1455,"#","?"))-1),M1455))</f>
        <v/>
      </c>
      <c r="O1455">
        <f>IF(N1455="","",LOWER(IF(AND(LEN(N1455)&gt;1,RIGHT(N1455,1)="/"),LEFT(N1455,LEN(N1455)-1),N1455)))</f>
        <v/>
      </c>
      <c r="P1455">
        <f>IF(O1455="","",IFERROR(N(INDEX($A1455:$K1455,1,Rules!$H$20)),0))</f>
        <v/>
      </c>
      <c r="Q1455">
        <f>IF(O1455="","",IFERROR(P1455*N(INDEX($A1455:$K1455,1,Rules!$H$21)),0))</f>
        <v/>
      </c>
      <c r="R1455">
        <f>IF(O1455="","",IFERROR(N(INDEX($A1455:$K1455,1,Rules!$H$22)),0))</f>
        <v/>
      </c>
    </row>
    <row r="1456">
      <c r="M1456">
        <f>IF(A1456="","",IF(LEFT(A1456,4)="http",IFERROR(MID(A1456,FIND("/",A1456,FIND("//",A1456)+2),2000),"/"),A1456))</f>
        <v/>
      </c>
      <c r="N1456">
        <f>IF(M1456="","",IFERROR(LEFT(SUBSTITUTE(M1456,"#","?"),FIND("?",SUBSTITUTE(M1456,"#","?"))-1),M1456))</f>
        <v/>
      </c>
      <c r="O1456">
        <f>IF(N1456="","",LOWER(IF(AND(LEN(N1456)&gt;1,RIGHT(N1456,1)="/"),LEFT(N1456,LEN(N1456)-1),N1456)))</f>
        <v/>
      </c>
      <c r="P1456">
        <f>IF(O1456="","",IFERROR(N(INDEX($A1456:$K1456,1,Rules!$H$20)),0))</f>
        <v/>
      </c>
      <c r="Q1456">
        <f>IF(O1456="","",IFERROR(P1456*N(INDEX($A1456:$K1456,1,Rules!$H$21)),0))</f>
        <v/>
      </c>
      <c r="R1456">
        <f>IF(O1456="","",IFERROR(N(INDEX($A1456:$K1456,1,Rules!$H$22)),0))</f>
        <v/>
      </c>
    </row>
    <row r="1457">
      <c r="M1457">
        <f>IF(A1457="","",IF(LEFT(A1457,4)="http",IFERROR(MID(A1457,FIND("/",A1457,FIND("//",A1457)+2),2000),"/"),A1457))</f>
        <v/>
      </c>
      <c r="N1457">
        <f>IF(M1457="","",IFERROR(LEFT(SUBSTITUTE(M1457,"#","?"),FIND("?",SUBSTITUTE(M1457,"#","?"))-1),M1457))</f>
        <v/>
      </c>
      <c r="O1457">
        <f>IF(N1457="","",LOWER(IF(AND(LEN(N1457)&gt;1,RIGHT(N1457,1)="/"),LEFT(N1457,LEN(N1457)-1),N1457)))</f>
        <v/>
      </c>
      <c r="P1457">
        <f>IF(O1457="","",IFERROR(N(INDEX($A1457:$K1457,1,Rules!$H$20)),0))</f>
        <v/>
      </c>
      <c r="Q1457">
        <f>IF(O1457="","",IFERROR(P1457*N(INDEX($A1457:$K1457,1,Rules!$H$21)),0))</f>
        <v/>
      </c>
      <c r="R1457">
        <f>IF(O1457="","",IFERROR(N(INDEX($A1457:$K1457,1,Rules!$H$22)),0))</f>
        <v/>
      </c>
    </row>
    <row r="1458">
      <c r="M1458">
        <f>IF(A1458="","",IF(LEFT(A1458,4)="http",IFERROR(MID(A1458,FIND("/",A1458,FIND("//",A1458)+2),2000),"/"),A1458))</f>
        <v/>
      </c>
      <c r="N1458">
        <f>IF(M1458="","",IFERROR(LEFT(SUBSTITUTE(M1458,"#","?"),FIND("?",SUBSTITUTE(M1458,"#","?"))-1),M1458))</f>
        <v/>
      </c>
      <c r="O1458">
        <f>IF(N1458="","",LOWER(IF(AND(LEN(N1458)&gt;1,RIGHT(N1458,1)="/"),LEFT(N1458,LEN(N1458)-1),N1458)))</f>
        <v/>
      </c>
      <c r="P1458">
        <f>IF(O1458="","",IFERROR(N(INDEX($A1458:$K1458,1,Rules!$H$20)),0))</f>
        <v/>
      </c>
      <c r="Q1458">
        <f>IF(O1458="","",IFERROR(P1458*N(INDEX($A1458:$K1458,1,Rules!$H$21)),0))</f>
        <v/>
      </c>
      <c r="R1458">
        <f>IF(O1458="","",IFERROR(N(INDEX($A1458:$K1458,1,Rules!$H$22)),0))</f>
        <v/>
      </c>
    </row>
    <row r="1459">
      <c r="M1459">
        <f>IF(A1459="","",IF(LEFT(A1459,4)="http",IFERROR(MID(A1459,FIND("/",A1459,FIND("//",A1459)+2),2000),"/"),A1459))</f>
        <v/>
      </c>
      <c r="N1459">
        <f>IF(M1459="","",IFERROR(LEFT(SUBSTITUTE(M1459,"#","?"),FIND("?",SUBSTITUTE(M1459,"#","?"))-1),M1459))</f>
        <v/>
      </c>
      <c r="O1459">
        <f>IF(N1459="","",LOWER(IF(AND(LEN(N1459)&gt;1,RIGHT(N1459,1)="/"),LEFT(N1459,LEN(N1459)-1),N1459)))</f>
        <v/>
      </c>
      <c r="P1459">
        <f>IF(O1459="","",IFERROR(N(INDEX($A1459:$K1459,1,Rules!$H$20)),0))</f>
        <v/>
      </c>
      <c r="Q1459">
        <f>IF(O1459="","",IFERROR(P1459*N(INDEX($A1459:$K1459,1,Rules!$H$21)),0))</f>
        <v/>
      </c>
      <c r="R1459">
        <f>IF(O1459="","",IFERROR(N(INDEX($A1459:$K1459,1,Rules!$H$22)),0))</f>
        <v/>
      </c>
    </row>
    <row r="1460">
      <c r="M1460">
        <f>IF(A1460="","",IF(LEFT(A1460,4)="http",IFERROR(MID(A1460,FIND("/",A1460,FIND("//",A1460)+2),2000),"/"),A1460))</f>
        <v/>
      </c>
      <c r="N1460">
        <f>IF(M1460="","",IFERROR(LEFT(SUBSTITUTE(M1460,"#","?"),FIND("?",SUBSTITUTE(M1460,"#","?"))-1),M1460))</f>
        <v/>
      </c>
      <c r="O1460">
        <f>IF(N1460="","",LOWER(IF(AND(LEN(N1460)&gt;1,RIGHT(N1460,1)="/"),LEFT(N1460,LEN(N1460)-1),N1460)))</f>
        <v/>
      </c>
      <c r="P1460">
        <f>IF(O1460="","",IFERROR(N(INDEX($A1460:$K1460,1,Rules!$H$20)),0))</f>
        <v/>
      </c>
      <c r="Q1460">
        <f>IF(O1460="","",IFERROR(P1460*N(INDEX($A1460:$K1460,1,Rules!$H$21)),0))</f>
        <v/>
      </c>
      <c r="R1460">
        <f>IF(O1460="","",IFERROR(N(INDEX($A1460:$K1460,1,Rules!$H$22)),0))</f>
        <v/>
      </c>
    </row>
    <row r="1461">
      <c r="M1461">
        <f>IF(A1461="","",IF(LEFT(A1461,4)="http",IFERROR(MID(A1461,FIND("/",A1461,FIND("//",A1461)+2),2000),"/"),A1461))</f>
        <v/>
      </c>
      <c r="N1461">
        <f>IF(M1461="","",IFERROR(LEFT(SUBSTITUTE(M1461,"#","?"),FIND("?",SUBSTITUTE(M1461,"#","?"))-1),M1461))</f>
        <v/>
      </c>
      <c r="O1461">
        <f>IF(N1461="","",LOWER(IF(AND(LEN(N1461)&gt;1,RIGHT(N1461,1)="/"),LEFT(N1461,LEN(N1461)-1),N1461)))</f>
        <v/>
      </c>
      <c r="P1461">
        <f>IF(O1461="","",IFERROR(N(INDEX($A1461:$K1461,1,Rules!$H$20)),0))</f>
        <v/>
      </c>
      <c r="Q1461">
        <f>IF(O1461="","",IFERROR(P1461*N(INDEX($A1461:$K1461,1,Rules!$H$21)),0))</f>
        <v/>
      </c>
      <c r="R1461">
        <f>IF(O1461="","",IFERROR(N(INDEX($A1461:$K1461,1,Rules!$H$22)),0))</f>
        <v/>
      </c>
    </row>
    <row r="1462">
      <c r="M1462">
        <f>IF(A1462="","",IF(LEFT(A1462,4)="http",IFERROR(MID(A1462,FIND("/",A1462,FIND("//",A1462)+2),2000),"/"),A1462))</f>
        <v/>
      </c>
      <c r="N1462">
        <f>IF(M1462="","",IFERROR(LEFT(SUBSTITUTE(M1462,"#","?"),FIND("?",SUBSTITUTE(M1462,"#","?"))-1),M1462))</f>
        <v/>
      </c>
      <c r="O1462">
        <f>IF(N1462="","",LOWER(IF(AND(LEN(N1462)&gt;1,RIGHT(N1462,1)="/"),LEFT(N1462,LEN(N1462)-1),N1462)))</f>
        <v/>
      </c>
      <c r="P1462">
        <f>IF(O1462="","",IFERROR(N(INDEX($A1462:$K1462,1,Rules!$H$20)),0))</f>
        <v/>
      </c>
      <c r="Q1462">
        <f>IF(O1462="","",IFERROR(P1462*N(INDEX($A1462:$K1462,1,Rules!$H$21)),0))</f>
        <v/>
      </c>
      <c r="R1462">
        <f>IF(O1462="","",IFERROR(N(INDEX($A1462:$K1462,1,Rules!$H$22)),0))</f>
        <v/>
      </c>
    </row>
    <row r="1463">
      <c r="M1463">
        <f>IF(A1463="","",IF(LEFT(A1463,4)="http",IFERROR(MID(A1463,FIND("/",A1463,FIND("//",A1463)+2),2000),"/"),A1463))</f>
        <v/>
      </c>
      <c r="N1463">
        <f>IF(M1463="","",IFERROR(LEFT(SUBSTITUTE(M1463,"#","?"),FIND("?",SUBSTITUTE(M1463,"#","?"))-1),M1463))</f>
        <v/>
      </c>
      <c r="O1463">
        <f>IF(N1463="","",LOWER(IF(AND(LEN(N1463)&gt;1,RIGHT(N1463,1)="/"),LEFT(N1463,LEN(N1463)-1),N1463)))</f>
        <v/>
      </c>
      <c r="P1463">
        <f>IF(O1463="","",IFERROR(N(INDEX($A1463:$K1463,1,Rules!$H$20)),0))</f>
        <v/>
      </c>
      <c r="Q1463">
        <f>IF(O1463="","",IFERROR(P1463*N(INDEX($A1463:$K1463,1,Rules!$H$21)),0))</f>
        <v/>
      </c>
      <c r="R1463">
        <f>IF(O1463="","",IFERROR(N(INDEX($A1463:$K1463,1,Rules!$H$22)),0))</f>
        <v/>
      </c>
    </row>
    <row r="1464">
      <c r="M1464">
        <f>IF(A1464="","",IF(LEFT(A1464,4)="http",IFERROR(MID(A1464,FIND("/",A1464,FIND("//",A1464)+2),2000),"/"),A1464))</f>
        <v/>
      </c>
      <c r="N1464">
        <f>IF(M1464="","",IFERROR(LEFT(SUBSTITUTE(M1464,"#","?"),FIND("?",SUBSTITUTE(M1464,"#","?"))-1),M1464))</f>
        <v/>
      </c>
      <c r="O1464">
        <f>IF(N1464="","",LOWER(IF(AND(LEN(N1464)&gt;1,RIGHT(N1464,1)="/"),LEFT(N1464,LEN(N1464)-1),N1464)))</f>
        <v/>
      </c>
      <c r="P1464">
        <f>IF(O1464="","",IFERROR(N(INDEX($A1464:$K1464,1,Rules!$H$20)),0))</f>
        <v/>
      </c>
      <c r="Q1464">
        <f>IF(O1464="","",IFERROR(P1464*N(INDEX($A1464:$K1464,1,Rules!$H$21)),0))</f>
        <v/>
      </c>
      <c r="R1464">
        <f>IF(O1464="","",IFERROR(N(INDEX($A1464:$K1464,1,Rules!$H$22)),0))</f>
        <v/>
      </c>
    </row>
    <row r="1465">
      <c r="M1465">
        <f>IF(A1465="","",IF(LEFT(A1465,4)="http",IFERROR(MID(A1465,FIND("/",A1465,FIND("//",A1465)+2),2000),"/"),A1465))</f>
        <v/>
      </c>
      <c r="N1465">
        <f>IF(M1465="","",IFERROR(LEFT(SUBSTITUTE(M1465,"#","?"),FIND("?",SUBSTITUTE(M1465,"#","?"))-1),M1465))</f>
        <v/>
      </c>
      <c r="O1465">
        <f>IF(N1465="","",LOWER(IF(AND(LEN(N1465)&gt;1,RIGHT(N1465,1)="/"),LEFT(N1465,LEN(N1465)-1),N1465)))</f>
        <v/>
      </c>
      <c r="P1465">
        <f>IF(O1465="","",IFERROR(N(INDEX($A1465:$K1465,1,Rules!$H$20)),0))</f>
        <v/>
      </c>
      <c r="Q1465">
        <f>IF(O1465="","",IFERROR(P1465*N(INDEX($A1465:$K1465,1,Rules!$H$21)),0))</f>
        <v/>
      </c>
      <c r="R1465">
        <f>IF(O1465="","",IFERROR(N(INDEX($A1465:$K1465,1,Rules!$H$22)),0))</f>
        <v/>
      </c>
    </row>
    <row r="1466">
      <c r="M1466">
        <f>IF(A1466="","",IF(LEFT(A1466,4)="http",IFERROR(MID(A1466,FIND("/",A1466,FIND("//",A1466)+2),2000),"/"),A1466))</f>
        <v/>
      </c>
      <c r="N1466">
        <f>IF(M1466="","",IFERROR(LEFT(SUBSTITUTE(M1466,"#","?"),FIND("?",SUBSTITUTE(M1466,"#","?"))-1),M1466))</f>
        <v/>
      </c>
      <c r="O1466">
        <f>IF(N1466="","",LOWER(IF(AND(LEN(N1466)&gt;1,RIGHT(N1466,1)="/"),LEFT(N1466,LEN(N1466)-1),N1466)))</f>
        <v/>
      </c>
      <c r="P1466">
        <f>IF(O1466="","",IFERROR(N(INDEX($A1466:$K1466,1,Rules!$H$20)),0))</f>
        <v/>
      </c>
      <c r="Q1466">
        <f>IF(O1466="","",IFERROR(P1466*N(INDEX($A1466:$K1466,1,Rules!$H$21)),0))</f>
        <v/>
      </c>
      <c r="R1466">
        <f>IF(O1466="","",IFERROR(N(INDEX($A1466:$K1466,1,Rules!$H$22)),0))</f>
        <v/>
      </c>
    </row>
    <row r="1467">
      <c r="M1467">
        <f>IF(A1467="","",IF(LEFT(A1467,4)="http",IFERROR(MID(A1467,FIND("/",A1467,FIND("//",A1467)+2),2000),"/"),A1467))</f>
        <v/>
      </c>
      <c r="N1467">
        <f>IF(M1467="","",IFERROR(LEFT(SUBSTITUTE(M1467,"#","?"),FIND("?",SUBSTITUTE(M1467,"#","?"))-1),M1467))</f>
        <v/>
      </c>
      <c r="O1467">
        <f>IF(N1467="","",LOWER(IF(AND(LEN(N1467)&gt;1,RIGHT(N1467,1)="/"),LEFT(N1467,LEN(N1467)-1),N1467)))</f>
        <v/>
      </c>
      <c r="P1467">
        <f>IF(O1467="","",IFERROR(N(INDEX($A1467:$K1467,1,Rules!$H$20)),0))</f>
        <v/>
      </c>
      <c r="Q1467">
        <f>IF(O1467="","",IFERROR(P1467*N(INDEX($A1467:$K1467,1,Rules!$H$21)),0))</f>
        <v/>
      </c>
      <c r="R1467">
        <f>IF(O1467="","",IFERROR(N(INDEX($A1467:$K1467,1,Rules!$H$22)),0))</f>
        <v/>
      </c>
    </row>
    <row r="1468">
      <c r="M1468">
        <f>IF(A1468="","",IF(LEFT(A1468,4)="http",IFERROR(MID(A1468,FIND("/",A1468,FIND("//",A1468)+2),2000),"/"),A1468))</f>
        <v/>
      </c>
      <c r="N1468">
        <f>IF(M1468="","",IFERROR(LEFT(SUBSTITUTE(M1468,"#","?"),FIND("?",SUBSTITUTE(M1468,"#","?"))-1),M1468))</f>
        <v/>
      </c>
      <c r="O1468">
        <f>IF(N1468="","",LOWER(IF(AND(LEN(N1468)&gt;1,RIGHT(N1468,1)="/"),LEFT(N1468,LEN(N1468)-1),N1468)))</f>
        <v/>
      </c>
      <c r="P1468">
        <f>IF(O1468="","",IFERROR(N(INDEX($A1468:$K1468,1,Rules!$H$20)),0))</f>
        <v/>
      </c>
      <c r="Q1468">
        <f>IF(O1468="","",IFERROR(P1468*N(INDEX($A1468:$K1468,1,Rules!$H$21)),0))</f>
        <v/>
      </c>
      <c r="R1468">
        <f>IF(O1468="","",IFERROR(N(INDEX($A1468:$K1468,1,Rules!$H$22)),0))</f>
        <v/>
      </c>
    </row>
    <row r="1469">
      <c r="M1469">
        <f>IF(A1469="","",IF(LEFT(A1469,4)="http",IFERROR(MID(A1469,FIND("/",A1469,FIND("//",A1469)+2),2000),"/"),A1469))</f>
        <v/>
      </c>
      <c r="N1469">
        <f>IF(M1469="","",IFERROR(LEFT(SUBSTITUTE(M1469,"#","?"),FIND("?",SUBSTITUTE(M1469,"#","?"))-1),M1469))</f>
        <v/>
      </c>
      <c r="O1469">
        <f>IF(N1469="","",LOWER(IF(AND(LEN(N1469)&gt;1,RIGHT(N1469,1)="/"),LEFT(N1469,LEN(N1469)-1),N1469)))</f>
        <v/>
      </c>
      <c r="P1469">
        <f>IF(O1469="","",IFERROR(N(INDEX($A1469:$K1469,1,Rules!$H$20)),0))</f>
        <v/>
      </c>
      <c r="Q1469">
        <f>IF(O1469="","",IFERROR(P1469*N(INDEX($A1469:$K1469,1,Rules!$H$21)),0))</f>
        <v/>
      </c>
      <c r="R1469">
        <f>IF(O1469="","",IFERROR(N(INDEX($A1469:$K1469,1,Rules!$H$22)),0))</f>
        <v/>
      </c>
    </row>
    <row r="1470">
      <c r="M1470">
        <f>IF(A1470="","",IF(LEFT(A1470,4)="http",IFERROR(MID(A1470,FIND("/",A1470,FIND("//",A1470)+2),2000),"/"),A1470))</f>
        <v/>
      </c>
      <c r="N1470">
        <f>IF(M1470="","",IFERROR(LEFT(SUBSTITUTE(M1470,"#","?"),FIND("?",SUBSTITUTE(M1470,"#","?"))-1),M1470))</f>
        <v/>
      </c>
      <c r="O1470">
        <f>IF(N1470="","",LOWER(IF(AND(LEN(N1470)&gt;1,RIGHT(N1470,1)="/"),LEFT(N1470,LEN(N1470)-1),N1470)))</f>
        <v/>
      </c>
      <c r="P1470">
        <f>IF(O1470="","",IFERROR(N(INDEX($A1470:$K1470,1,Rules!$H$20)),0))</f>
        <v/>
      </c>
      <c r="Q1470">
        <f>IF(O1470="","",IFERROR(P1470*N(INDEX($A1470:$K1470,1,Rules!$H$21)),0))</f>
        <v/>
      </c>
      <c r="R1470">
        <f>IF(O1470="","",IFERROR(N(INDEX($A1470:$K1470,1,Rules!$H$22)),0))</f>
        <v/>
      </c>
    </row>
    <row r="1471">
      <c r="M1471">
        <f>IF(A1471="","",IF(LEFT(A1471,4)="http",IFERROR(MID(A1471,FIND("/",A1471,FIND("//",A1471)+2),2000),"/"),A1471))</f>
        <v/>
      </c>
      <c r="N1471">
        <f>IF(M1471="","",IFERROR(LEFT(SUBSTITUTE(M1471,"#","?"),FIND("?",SUBSTITUTE(M1471,"#","?"))-1),M1471))</f>
        <v/>
      </c>
      <c r="O1471">
        <f>IF(N1471="","",LOWER(IF(AND(LEN(N1471)&gt;1,RIGHT(N1471,1)="/"),LEFT(N1471,LEN(N1471)-1),N1471)))</f>
        <v/>
      </c>
      <c r="P1471">
        <f>IF(O1471="","",IFERROR(N(INDEX($A1471:$K1471,1,Rules!$H$20)),0))</f>
        <v/>
      </c>
      <c r="Q1471">
        <f>IF(O1471="","",IFERROR(P1471*N(INDEX($A1471:$K1471,1,Rules!$H$21)),0))</f>
        <v/>
      </c>
      <c r="R1471">
        <f>IF(O1471="","",IFERROR(N(INDEX($A1471:$K1471,1,Rules!$H$22)),0))</f>
        <v/>
      </c>
    </row>
    <row r="1472">
      <c r="M1472">
        <f>IF(A1472="","",IF(LEFT(A1472,4)="http",IFERROR(MID(A1472,FIND("/",A1472,FIND("//",A1472)+2),2000),"/"),A1472))</f>
        <v/>
      </c>
      <c r="N1472">
        <f>IF(M1472="","",IFERROR(LEFT(SUBSTITUTE(M1472,"#","?"),FIND("?",SUBSTITUTE(M1472,"#","?"))-1),M1472))</f>
        <v/>
      </c>
      <c r="O1472">
        <f>IF(N1472="","",LOWER(IF(AND(LEN(N1472)&gt;1,RIGHT(N1472,1)="/"),LEFT(N1472,LEN(N1472)-1),N1472)))</f>
        <v/>
      </c>
      <c r="P1472">
        <f>IF(O1472="","",IFERROR(N(INDEX($A1472:$K1472,1,Rules!$H$20)),0))</f>
        <v/>
      </c>
      <c r="Q1472">
        <f>IF(O1472="","",IFERROR(P1472*N(INDEX($A1472:$K1472,1,Rules!$H$21)),0))</f>
        <v/>
      </c>
      <c r="R1472">
        <f>IF(O1472="","",IFERROR(N(INDEX($A1472:$K1472,1,Rules!$H$22)),0))</f>
        <v/>
      </c>
    </row>
    <row r="1473">
      <c r="M1473">
        <f>IF(A1473="","",IF(LEFT(A1473,4)="http",IFERROR(MID(A1473,FIND("/",A1473,FIND("//",A1473)+2),2000),"/"),A1473))</f>
        <v/>
      </c>
      <c r="N1473">
        <f>IF(M1473="","",IFERROR(LEFT(SUBSTITUTE(M1473,"#","?"),FIND("?",SUBSTITUTE(M1473,"#","?"))-1),M1473))</f>
        <v/>
      </c>
      <c r="O1473">
        <f>IF(N1473="","",LOWER(IF(AND(LEN(N1473)&gt;1,RIGHT(N1473,1)="/"),LEFT(N1473,LEN(N1473)-1),N1473)))</f>
        <v/>
      </c>
      <c r="P1473">
        <f>IF(O1473="","",IFERROR(N(INDEX($A1473:$K1473,1,Rules!$H$20)),0))</f>
        <v/>
      </c>
      <c r="Q1473">
        <f>IF(O1473="","",IFERROR(P1473*N(INDEX($A1473:$K1473,1,Rules!$H$21)),0))</f>
        <v/>
      </c>
      <c r="R1473">
        <f>IF(O1473="","",IFERROR(N(INDEX($A1473:$K1473,1,Rules!$H$22)),0))</f>
        <v/>
      </c>
    </row>
    <row r="1474">
      <c r="M1474">
        <f>IF(A1474="","",IF(LEFT(A1474,4)="http",IFERROR(MID(A1474,FIND("/",A1474,FIND("//",A1474)+2),2000),"/"),A1474))</f>
        <v/>
      </c>
      <c r="N1474">
        <f>IF(M1474="","",IFERROR(LEFT(SUBSTITUTE(M1474,"#","?"),FIND("?",SUBSTITUTE(M1474,"#","?"))-1),M1474))</f>
        <v/>
      </c>
      <c r="O1474">
        <f>IF(N1474="","",LOWER(IF(AND(LEN(N1474)&gt;1,RIGHT(N1474,1)="/"),LEFT(N1474,LEN(N1474)-1),N1474)))</f>
        <v/>
      </c>
      <c r="P1474">
        <f>IF(O1474="","",IFERROR(N(INDEX($A1474:$K1474,1,Rules!$H$20)),0))</f>
        <v/>
      </c>
      <c r="Q1474">
        <f>IF(O1474="","",IFERROR(P1474*N(INDEX($A1474:$K1474,1,Rules!$H$21)),0))</f>
        <v/>
      </c>
      <c r="R1474">
        <f>IF(O1474="","",IFERROR(N(INDEX($A1474:$K1474,1,Rules!$H$22)),0))</f>
        <v/>
      </c>
    </row>
    <row r="1475">
      <c r="M1475">
        <f>IF(A1475="","",IF(LEFT(A1475,4)="http",IFERROR(MID(A1475,FIND("/",A1475,FIND("//",A1475)+2),2000),"/"),A1475))</f>
        <v/>
      </c>
      <c r="N1475">
        <f>IF(M1475="","",IFERROR(LEFT(SUBSTITUTE(M1475,"#","?"),FIND("?",SUBSTITUTE(M1475,"#","?"))-1),M1475))</f>
        <v/>
      </c>
      <c r="O1475">
        <f>IF(N1475="","",LOWER(IF(AND(LEN(N1475)&gt;1,RIGHT(N1475,1)="/"),LEFT(N1475,LEN(N1475)-1),N1475)))</f>
        <v/>
      </c>
      <c r="P1475">
        <f>IF(O1475="","",IFERROR(N(INDEX($A1475:$K1475,1,Rules!$H$20)),0))</f>
        <v/>
      </c>
      <c r="Q1475">
        <f>IF(O1475="","",IFERROR(P1475*N(INDEX($A1475:$K1475,1,Rules!$H$21)),0))</f>
        <v/>
      </c>
      <c r="R1475">
        <f>IF(O1475="","",IFERROR(N(INDEX($A1475:$K1475,1,Rules!$H$22)),0))</f>
        <v/>
      </c>
    </row>
    <row r="1476">
      <c r="M1476">
        <f>IF(A1476="","",IF(LEFT(A1476,4)="http",IFERROR(MID(A1476,FIND("/",A1476,FIND("//",A1476)+2),2000),"/"),A1476))</f>
        <v/>
      </c>
      <c r="N1476">
        <f>IF(M1476="","",IFERROR(LEFT(SUBSTITUTE(M1476,"#","?"),FIND("?",SUBSTITUTE(M1476,"#","?"))-1),M1476))</f>
        <v/>
      </c>
      <c r="O1476">
        <f>IF(N1476="","",LOWER(IF(AND(LEN(N1476)&gt;1,RIGHT(N1476,1)="/"),LEFT(N1476,LEN(N1476)-1),N1476)))</f>
        <v/>
      </c>
      <c r="P1476">
        <f>IF(O1476="","",IFERROR(N(INDEX($A1476:$K1476,1,Rules!$H$20)),0))</f>
        <v/>
      </c>
      <c r="Q1476">
        <f>IF(O1476="","",IFERROR(P1476*N(INDEX($A1476:$K1476,1,Rules!$H$21)),0))</f>
        <v/>
      </c>
      <c r="R1476">
        <f>IF(O1476="","",IFERROR(N(INDEX($A1476:$K1476,1,Rules!$H$22)),0))</f>
        <v/>
      </c>
    </row>
    <row r="1477">
      <c r="M1477">
        <f>IF(A1477="","",IF(LEFT(A1477,4)="http",IFERROR(MID(A1477,FIND("/",A1477,FIND("//",A1477)+2),2000),"/"),A1477))</f>
        <v/>
      </c>
      <c r="N1477">
        <f>IF(M1477="","",IFERROR(LEFT(SUBSTITUTE(M1477,"#","?"),FIND("?",SUBSTITUTE(M1477,"#","?"))-1),M1477))</f>
        <v/>
      </c>
      <c r="O1477">
        <f>IF(N1477="","",LOWER(IF(AND(LEN(N1477)&gt;1,RIGHT(N1477,1)="/"),LEFT(N1477,LEN(N1477)-1),N1477)))</f>
        <v/>
      </c>
      <c r="P1477">
        <f>IF(O1477="","",IFERROR(N(INDEX($A1477:$K1477,1,Rules!$H$20)),0))</f>
        <v/>
      </c>
      <c r="Q1477">
        <f>IF(O1477="","",IFERROR(P1477*N(INDEX($A1477:$K1477,1,Rules!$H$21)),0))</f>
        <v/>
      </c>
      <c r="R1477">
        <f>IF(O1477="","",IFERROR(N(INDEX($A1477:$K1477,1,Rules!$H$22)),0))</f>
        <v/>
      </c>
    </row>
    <row r="1478">
      <c r="M1478">
        <f>IF(A1478="","",IF(LEFT(A1478,4)="http",IFERROR(MID(A1478,FIND("/",A1478,FIND("//",A1478)+2),2000),"/"),A1478))</f>
        <v/>
      </c>
      <c r="N1478">
        <f>IF(M1478="","",IFERROR(LEFT(SUBSTITUTE(M1478,"#","?"),FIND("?",SUBSTITUTE(M1478,"#","?"))-1),M1478))</f>
        <v/>
      </c>
      <c r="O1478">
        <f>IF(N1478="","",LOWER(IF(AND(LEN(N1478)&gt;1,RIGHT(N1478,1)="/"),LEFT(N1478,LEN(N1478)-1),N1478)))</f>
        <v/>
      </c>
      <c r="P1478">
        <f>IF(O1478="","",IFERROR(N(INDEX($A1478:$K1478,1,Rules!$H$20)),0))</f>
        <v/>
      </c>
      <c r="Q1478">
        <f>IF(O1478="","",IFERROR(P1478*N(INDEX($A1478:$K1478,1,Rules!$H$21)),0))</f>
        <v/>
      </c>
      <c r="R1478">
        <f>IF(O1478="","",IFERROR(N(INDEX($A1478:$K1478,1,Rules!$H$22)),0))</f>
        <v/>
      </c>
    </row>
    <row r="1479">
      <c r="M1479">
        <f>IF(A1479="","",IF(LEFT(A1479,4)="http",IFERROR(MID(A1479,FIND("/",A1479,FIND("//",A1479)+2),2000),"/"),A1479))</f>
        <v/>
      </c>
      <c r="N1479">
        <f>IF(M1479="","",IFERROR(LEFT(SUBSTITUTE(M1479,"#","?"),FIND("?",SUBSTITUTE(M1479,"#","?"))-1),M1479))</f>
        <v/>
      </c>
      <c r="O1479">
        <f>IF(N1479="","",LOWER(IF(AND(LEN(N1479)&gt;1,RIGHT(N1479,1)="/"),LEFT(N1479,LEN(N1479)-1),N1479)))</f>
        <v/>
      </c>
      <c r="P1479">
        <f>IF(O1479="","",IFERROR(N(INDEX($A1479:$K1479,1,Rules!$H$20)),0))</f>
        <v/>
      </c>
      <c r="Q1479">
        <f>IF(O1479="","",IFERROR(P1479*N(INDEX($A1479:$K1479,1,Rules!$H$21)),0))</f>
        <v/>
      </c>
      <c r="R1479">
        <f>IF(O1479="","",IFERROR(N(INDEX($A1479:$K1479,1,Rules!$H$22)),0))</f>
        <v/>
      </c>
    </row>
    <row r="1480">
      <c r="M1480">
        <f>IF(A1480="","",IF(LEFT(A1480,4)="http",IFERROR(MID(A1480,FIND("/",A1480,FIND("//",A1480)+2),2000),"/"),A1480))</f>
        <v/>
      </c>
      <c r="N1480">
        <f>IF(M1480="","",IFERROR(LEFT(SUBSTITUTE(M1480,"#","?"),FIND("?",SUBSTITUTE(M1480,"#","?"))-1),M1480))</f>
        <v/>
      </c>
      <c r="O1480">
        <f>IF(N1480="","",LOWER(IF(AND(LEN(N1480)&gt;1,RIGHT(N1480,1)="/"),LEFT(N1480,LEN(N1480)-1),N1480)))</f>
        <v/>
      </c>
      <c r="P1480">
        <f>IF(O1480="","",IFERROR(N(INDEX($A1480:$K1480,1,Rules!$H$20)),0))</f>
        <v/>
      </c>
      <c r="Q1480">
        <f>IF(O1480="","",IFERROR(P1480*N(INDEX($A1480:$K1480,1,Rules!$H$21)),0))</f>
        <v/>
      </c>
      <c r="R1480">
        <f>IF(O1480="","",IFERROR(N(INDEX($A1480:$K1480,1,Rules!$H$22)),0))</f>
        <v/>
      </c>
    </row>
    <row r="1481">
      <c r="M1481">
        <f>IF(A1481="","",IF(LEFT(A1481,4)="http",IFERROR(MID(A1481,FIND("/",A1481,FIND("//",A1481)+2),2000),"/"),A1481))</f>
        <v/>
      </c>
      <c r="N1481">
        <f>IF(M1481="","",IFERROR(LEFT(SUBSTITUTE(M1481,"#","?"),FIND("?",SUBSTITUTE(M1481,"#","?"))-1),M1481))</f>
        <v/>
      </c>
      <c r="O1481">
        <f>IF(N1481="","",LOWER(IF(AND(LEN(N1481)&gt;1,RIGHT(N1481,1)="/"),LEFT(N1481,LEN(N1481)-1),N1481)))</f>
        <v/>
      </c>
      <c r="P1481">
        <f>IF(O1481="","",IFERROR(N(INDEX($A1481:$K1481,1,Rules!$H$20)),0))</f>
        <v/>
      </c>
      <c r="Q1481">
        <f>IF(O1481="","",IFERROR(P1481*N(INDEX($A1481:$K1481,1,Rules!$H$21)),0))</f>
        <v/>
      </c>
      <c r="R1481">
        <f>IF(O1481="","",IFERROR(N(INDEX($A1481:$K1481,1,Rules!$H$22)),0))</f>
        <v/>
      </c>
    </row>
    <row r="1482">
      <c r="M1482">
        <f>IF(A1482="","",IF(LEFT(A1482,4)="http",IFERROR(MID(A1482,FIND("/",A1482,FIND("//",A1482)+2),2000),"/"),A1482))</f>
        <v/>
      </c>
      <c r="N1482">
        <f>IF(M1482="","",IFERROR(LEFT(SUBSTITUTE(M1482,"#","?"),FIND("?",SUBSTITUTE(M1482,"#","?"))-1),M1482))</f>
        <v/>
      </c>
      <c r="O1482">
        <f>IF(N1482="","",LOWER(IF(AND(LEN(N1482)&gt;1,RIGHT(N1482,1)="/"),LEFT(N1482,LEN(N1482)-1),N1482)))</f>
        <v/>
      </c>
      <c r="P1482">
        <f>IF(O1482="","",IFERROR(N(INDEX($A1482:$K1482,1,Rules!$H$20)),0))</f>
        <v/>
      </c>
      <c r="Q1482">
        <f>IF(O1482="","",IFERROR(P1482*N(INDEX($A1482:$K1482,1,Rules!$H$21)),0))</f>
        <v/>
      </c>
      <c r="R1482">
        <f>IF(O1482="","",IFERROR(N(INDEX($A1482:$K1482,1,Rules!$H$22)),0))</f>
        <v/>
      </c>
    </row>
    <row r="1483">
      <c r="M1483">
        <f>IF(A1483="","",IF(LEFT(A1483,4)="http",IFERROR(MID(A1483,FIND("/",A1483,FIND("//",A1483)+2),2000),"/"),A1483))</f>
        <v/>
      </c>
      <c r="N1483">
        <f>IF(M1483="","",IFERROR(LEFT(SUBSTITUTE(M1483,"#","?"),FIND("?",SUBSTITUTE(M1483,"#","?"))-1),M1483))</f>
        <v/>
      </c>
      <c r="O1483">
        <f>IF(N1483="","",LOWER(IF(AND(LEN(N1483)&gt;1,RIGHT(N1483,1)="/"),LEFT(N1483,LEN(N1483)-1),N1483)))</f>
        <v/>
      </c>
      <c r="P1483">
        <f>IF(O1483="","",IFERROR(N(INDEX($A1483:$K1483,1,Rules!$H$20)),0))</f>
        <v/>
      </c>
      <c r="Q1483">
        <f>IF(O1483="","",IFERROR(P1483*N(INDEX($A1483:$K1483,1,Rules!$H$21)),0))</f>
        <v/>
      </c>
      <c r="R1483">
        <f>IF(O1483="","",IFERROR(N(INDEX($A1483:$K1483,1,Rules!$H$22)),0))</f>
        <v/>
      </c>
    </row>
    <row r="1484">
      <c r="M1484">
        <f>IF(A1484="","",IF(LEFT(A1484,4)="http",IFERROR(MID(A1484,FIND("/",A1484,FIND("//",A1484)+2),2000),"/"),A1484))</f>
        <v/>
      </c>
      <c r="N1484">
        <f>IF(M1484="","",IFERROR(LEFT(SUBSTITUTE(M1484,"#","?"),FIND("?",SUBSTITUTE(M1484,"#","?"))-1),M1484))</f>
        <v/>
      </c>
      <c r="O1484">
        <f>IF(N1484="","",LOWER(IF(AND(LEN(N1484)&gt;1,RIGHT(N1484,1)="/"),LEFT(N1484,LEN(N1484)-1),N1484)))</f>
        <v/>
      </c>
      <c r="P1484">
        <f>IF(O1484="","",IFERROR(N(INDEX($A1484:$K1484,1,Rules!$H$20)),0))</f>
        <v/>
      </c>
      <c r="Q1484">
        <f>IF(O1484="","",IFERROR(P1484*N(INDEX($A1484:$K1484,1,Rules!$H$21)),0))</f>
        <v/>
      </c>
      <c r="R1484">
        <f>IF(O1484="","",IFERROR(N(INDEX($A1484:$K1484,1,Rules!$H$22)),0))</f>
        <v/>
      </c>
    </row>
    <row r="1485">
      <c r="M1485">
        <f>IF(A1485="","",IF(LEFT(A1485,4)="http",IFERROR(MID(A1485,FIND("/",A1485,FIND("//",A1485)+2),2000),"/"),A1485))</f>
        <v/>
      </c>
      <c r="N1485">
        <f>IF(M1485="","",IFERROR(LEFT(SUBSTITUTE(M1485,"#","?"),FIND("?",SUBSTITUTE(M1485,"#","?"))-1),M1485))</f>
        <v/>
      </c>
      <c r="O1485">
        <f>IF(N1485="","",LOWER(IF(AND(LEN(N1485)&gt;1,RIGHT(N1485,1)="/"),LEFT(N1485,LEN(N1485)-1),N1485)))</f>
        <v/>
      </c>
      <c r="P1485">
        <f>IF(O1485="","",IFERROR(N(INDEX($A1485:$K1485,1,Rules!$H$20)),0))</f>
        <v/>
      </c>
      <c r="Q1485">
        <f>IF(O1485="","",IFERROR(P1485*N(INDEX($A1485:$K1485,1,Rules!$H$21)),0))</f>
        <v/>
      </c>
      <c r="R1485">
        <f>IF(O1485="","",IFERROR(N(INDEX($A1485:$K1485,1,Rules!$H$22)),0))</f>
        <v/>
      </c>
    </row>
    <row r="1486">
      <c r="M1486">
        <f>IF(A1486="","",IF(LEFT(A1486,4)="http",IFERROR(MID(A1486,FIND("/",A1486,FIND("//",A1486)+2),2000),"/"),A1486))</f>
        <v/>
      </c>
      <c r="N1486">
        <f>IF(M1486="","",IFERROR(LEFT(SUBSTITUTE(M1486,"#","?"),FIND("?",SUBSTITUTE(M1486,"#","?"))-1),M1486))</f>
        <v/>
      </c>
      <c r="O1486">
        <f>IF(N1486="","",LOWER(IF(AND(LEN(N1486)&gt;1,RIGHT(N1486,1)="/"),LEFT(N1486,LEN(N1486)-1),N1486)))</f>
        <v/>
      </c>
      <c r="P1486">
        <f>IF(O1486="","",IFERROR(N(INDEX($A1486:$K1486,1,Rules!$H$20)),0))</f>
        <v/>
      </c>
      <c r="Q1486">
        <f>IF(O1486="","",IFERROR(P1486*N(INDEX($A1486:$K1486,1,Rules!$H$21)),0))</f>
        <v/>
      </c>
      <c r="R1486">
        <f>IF(O1486="","",IFERROR(N(INDEX($A1486:$K1486,1,Rules!$H$22)),0))</f>
        <v/>
      </c>
    </row>
    <row r="1487">
      <c r="M1487">
        <f>IF(A1487="","",IF(LEFT(A1487,4)="http",IFERROR(MID(A1487,FIND("/",A1487,FIND("//",A1487)+2),2000),"/"),A1487))</f>
        <v/>
      </c>
      <c r="N1487">
        <f>IF(M1487="","",IFERROR(LEFT(SUBSTITUTE(M1487,"#","?"),FIND("?",SUBSTITUTE(M1487,"#","?"))-1),M1487))</f>
        <v/>
      </c>
      <c r="O1487">
        <f>IF(N1487="","",LOWER(IF(AND(LEN(N1487)&gt;1,RIGHT(N1487,1)="/"),LEFT(N1487,LEN(N1487)-1),N1487)))</f>
        <v/>
      </c>
      <c r="P1487">
        <f>IF(O1487="","",IFERROR(N(INDEX($A1487:$K1487,1,Rules!$H$20)),0))</f>
        <v/>
      </c>
      <c r="Q1487">
        <f>IF(O1487="","",IFERROR(P1487*N(INDEX($A1487:$K1487,1,Rules!$H$21)),0))</f>
        <v/>
      </c>
      <c r="R1487">
        <f>IF(O1487="","",IFERROR(N(INDEX($A1487:$K1487,1,Rules!$H$22)),0))</f>
        <v/>
      </c>
    </row>
    <row r="1488">
      <c r="M1488">
        <f>IF(A1488="","",IF(LEFT(A1488,4)="http",IFERROR(MID(A1488,FIND("/",A1488,FIND("//",A1488)+2),2000),"/"),A1488))</f>
        <v/>
      </c>
      <c r="N1488">
        <f>IF(M1488="","",IFERROR(LEFT(SUBSTITUTE(M1488,"#","?"),FIND("?",SUBSTITUTE(M1488,"#","?"))-1),M1488))</f>
        <v/>
      </c>
      <c r="O1488">
        <f>IF(N1488="","",LOWER(IF(AND(LEN(N1488)&gt;1,RIGHT(N1488,1)="/"),LEFT(N1488,LEN(N1488)-1),N1488)))</f>
        <v/>
      </c>
      <c r="P1488">
        <f>IF(O1488="","",IFERROR(N(INDEX($A1488:$K1488,1,Rules!$H$20)),0))</f>
        <v/>
      </c>
      <c r="Q1488">
        <f>IF(O1488="","",IFERROR(P1488*N(INDEX($A1488:$K1488,1,Rules!$H$21)),0))</f>
        <v/>
      </c>
      <c r="R1488">
        <f>IF(O1488="","",IFERROR(N(INDEX($A1488:$K1488,1,Rules!$H$22)),0))</f>
        <v/>
      </c>
    </row>
    <row r="1489">
      <c r="M1489">
        <f>IF(A1489="","",IF(LEFT(A1489,4)="http",IFERROR(MID(A1489,FIND("/",A1489,FIND("//",A1489)+2),2000),"/"),A1489))</f>
        <v/>
      </c>
      <c r="N1489">
        <f>IF(M1489="","",IFERROR(LEFT(SUBSTITUTE(M1489,"#","?"),FIND("?",SUBSTITUTE(M1489,"#","?"))-1),M1489))</f>
        <v/>
      </c>
      <c r="O1489">
        <f>IF(N1489="","",LOWER(IF(AND(LEN(N1489)&gt;1,RIGHT(N1489,1)="/"),LEFT(N1489,LEN(N1489)-1),N1489)))</f>
        <v/>
      </c>
      <c r="P1489">
        <f>IF(O1489="","",IFERROR(N(INDEX($A1489:$K1489,1,Rules!$H$20)),0))</f>
        <v/>
      </c>
      <c r="Q1489">
        <f>IF(O1489="","",IFERROR(P1489*N(INDEX($A1489:$K1489,1,Rules!$H$21)),0))</f>
        <v/>
      </c>
      <c r="R1489">
        <f>IF(O1489="","",IFERROR(N(INDEX($A1489:$K1489,1,Rules!$H$22)),0))</f>
        <v/>
      </c>
    </row>
    <row r="1490">
      <c r="M1490">
        <f>IF(A1490="","",IF(LEFT(A1490,4)="http",IFERROR(MID(A1490,FIND("/",A1490,FIND("//",A1490)+2),2000),"/"),A1490))</f>
        <v/>
      </c>
      <c r="N1490">
        <f>IF(M1490="","",IFERROR(LEFT(SUBSTITUTE(M1490,"#","?"),FIND("?",SUBSTITUTE(M1490,"#","?"))-1),M1490))</f>
        <v/>
      </c>
      <c r="O1490">
        <f>IF(N1490="","",LOWER(IF(AND(LEN(N1490)&gt;1,RIGHT(N1490,1)="/"),LEFT(N1490,LEN(N1490)-1),N1490)))</f>
        <v/>
      </c>
      <c r="P1490">
        <f>IF(O1490="","",IFERROR(N(INDEX($A1490:$K1490,1,Rules!$H$20)),0))</f>
        <v/>
      </c>
      <c r="Q1490">
        <f>IF(O1490="","",IFERROR(P1490*N(INDEX($A1490:$K1490,1,Rules!$H$21)),0))</f>
        <v/>
      </c>
      <c r="R1490">
        <f>IF(O1490="","",IFERROR(N(INDEX($A1490:$K1490,1,Rules!$H$22)),0))</f>
        <v/>
      </c>
    </row>
    <row r="1491">
      <c r="M1491">
        <f>IF(A1491="","",IF(LEFT(A1491,4)="http",IFERROR(MID(A1491,FIND("/",A1491,FIND("//",A1491)+2),2000),"/"),A1491))</f>
        <v/>
      </c>
      <c r="N1491">
        <f>IF(M1491="","",IFERROR(LEFT(SUBSTITUTE(M1491,"#","?"),FIND("?",SUBSTITUTE(M1491,"#","?"))-1),M1491))</f>
        <v/>
      </c>
      <c r="O1491">
        <f>IF(N1491="","",LOWER(IF(AND(LEN(N1491)&gt;1,RIGHT(N1491,1)="/"),LEFT(N1491,LEN(N1491)-1),N1491)))</f>
        <v/>
      </c>
      <c r="P1491">
        <f>IF(O1491="","",IFERROR(N(INDEX($A1491:$K1491,1,Rules!$H$20)),0))</f>
        <v/>
      </c>
      <c r="Q1491">
        <f>IF(O1491="","",IFERROR(P1491*N(INDEX($A1491:$K1491,1,Rules!$H$21)),0))</f>
        <v/>
      </c>
      <c r="R1491">
        <f>IF(O1491="","",IFERROR(N(INDEX($A1491:$K1491,1,Rules!$H$22)),0))</f>
        <v/>
      </c>
    </row>
    <row r="1492">
      <c r="M1492">
        <f>IF(A1492="","",IF(LEFT(A1492,4)="http",IFERROR(MID(A1492,FIND("/",A1492,FIND("//",A1492)+2),2000),"/"),A1492))</f>
        <v/>
      </c>
      <c r="N1492">
        <f>IF(M1492="","",IFERROR(LEFT(SUBSTITUTE(M1492,"#","?"),FIND("?",SUBSTITUTE(M1492,"#","?"))-1),M1492))</f>
        <v/>
      </c>
      <c r="O1492">
        <f>IF(N1492="","",LOWER(IF(AND(LEN(N1492)&gt;1,RIGHT(N1492,1)="/"),LEFT(N1492,LEN(N1492)-1),N1492)))</f>
        <v/>
      </c>
      <c r="P1492">
        <f>IF(O1492="","",IFERROR(N(INDEX($A1492:$K1492,1,Rules!$H$20)),0))</f>
        <v/>
      </c>
      <c r="Q1492">
        <f>IF(O1492="","",IFERROR(P1492*N(INDEX($A1492:$K1492,1,Rules!$H$21)),0))</f>
        <v/>
      </c>
      <c r="R1492">
        <f>IF(O1492="","",IFERROR(N(INDEX($A1492:$K1492,1,Rules!$H$22)),0))</f>
        <v/>
      </c>
    </row>
    <row r="1493">
      <c r="M1493">
        <f>IF(A1493="","",IF(LEFT(A1493,4)="http",IFERROR(MID(A1493,FIND("/",A1493,FIND("//",A1493)+2),2000),"/"),A1493))</f>
        <v/>
      </c>
      <c r="N1493">
        <f>IF(M1493="","",IFERROR(LEFT(SUBSTITUTE(M1493,"#","?"),FIND("?",SUBSTITUTE(M1493,"#","?"))-1),M1493))</f>
        <v/>
      </c>
      <c r="O1493">
        <f>IF(N1493="","",LOWER(IF(AND(LEN(N1493)&gt;1,RIGHT(N1493,1)="/"),LEFT(N1493,LEN(N1493)-1),N1493)))</f>
        <v/>
      </c>
      <c r="P1493">
        <f>IF(O1493="","",IFERROR(N(INDEX($A1493:$K1493,1,Rules!$H$20)),0))</f>
        <v/>
      </c>
      <c r="Q1493">
        <f>IF(O1493="","",IFERROR(P1493*N(INDEX($A1493:$K1493,1,Rules!$H$21)),0))</f>
        <v/>
      </c>
      <c r="R1493">
        <f>IF(O1493="","",IFERROR(N(INDEX($A1493:$K1493,1,Rules!$H$22)),0))</f>
        <v/>
      </c>
    </row>
    <row r="1494">
      <c r="M1494">
        <f>IF(A1494="","",IF(LEFT(A1494,4)="http",IFERROR(MID(A1494,FIND("/",A1494,FIND("//",A1494)+2),2000),"/"),A1494))</f>
        <v/>
      </c>
      <c r="N1494">
        <f>IF(M1494="","",IFERROR(LEFT(SUBSTITUTE(M1494,"#","?"),FIND("?",SUBSTITUTE(M1494,"#","?"))-1),M1494))</f>
        <v/>
      </c>
      <c r="O1494">
        <f>IF(N1494="","",LOWER(IF(AND(LEN(N1494)&gt;1,RIGHT(N1494,1)="/"),LEFT(N1494,LEN(N1494)-1),N1494)))</f>
        <v/>
      </c>
      <c r="P1494">
        <f>IF(O1494="","",IFERROR(N(INDEX($A1494:$K1494,1,Rules!$H$20)),0))</f>
        <v/>
      </c>
      <c r="Q1494">
        <f>IF(O1494="","",IFERROR(P1494*N(INDEX($A1494:$K1494,1,Rules!$H$21)),0))</f>
        <v/>
      </c>
      <c r="R1494">
        <f>IF(O1494="","",IFERROR(N(INDEX($A1494:$K1494,1,Rules!$H$22)),0))</f>
        <v/>
      </c>
    </row>
    <row r="1495">
      <c r="M1495">
        <f>IF(A1495="","",IF(LEFT(A1495,4)="http",IFERROR(MID(A1495,FIND("/",A1495,FIND("//",A1495)+2),2000),"/"),A1495))</f>
        <v/>
      </c>
      <c r="N1495">
        <f>IF(M1495="","",IFERROR(LEFT(SUBSTITUTE(M1495,"#","?"),FIND("?",SUBSTITUTE(M1495,"#","?"))-1),M1495))</f>
        <v/>
      </c>
      <c r="O1495">
        <f>IF(N1495="","",LOWER(IF(AND(LEN(N1495)&gt;1,RIGHT(N1495,1)="/"),LEFT(N1495,LEN(N1495)-1),N1495)))</f>
        <v/>
      </c>
      <c r="P1495">
        <f>IF(O1495="","",IFERROR(N(INDEX($A1495:$K1495,1,Rules!$H$20)),0))</f>
        <v/>
      </c>
      <c r="Q1495">
        <f>IF(O1495="","",IFERROR(P1495*N(INDEX($A1495:$K1495,1,Rules!$H$21)),0))</f>
        <v/>
      </c>
      <c r="R1495">
        <f>IF(O1495="","",IFERROR(N(INDEX($A1495:$K1495,1,Rules!$H$22)),0))</f>
        <v/>
      </c>
    </row>
    <row r="1496">
      <c r="M1496">
        <f>IF(A1496="","",IF(LEFT(A1496,4)="http",IFERROR(MID(A1496,FIND("/",A1496,FIND("//",A1496)+2),2000),"/"),A1496))</f>
        <v/>
      </c>
      <c r="N1496">
        <f>IF(M1496="","",IFERROR(LEFT(SUBSTITUTE(M1496,"#","?"),FIND("?",SUBSTITUTE(M1496,"#","?"))-1),M1496))</f>
        <v/>
      </c>
      <c r="O1496">
        <f>IF(N1496="","",LOWER(IF(AND(LEN(N1496)&gt;1,RIGHT(N1496,1)="/"),LEFT(N1496,LEN(N1496)-1),N1496)))</f>
        <v/>
      </c>
      <c r="P1496">
        <f>IF(O1496="","",IFERROR(N(INDEX($A1496:$K1496,1,Rules!$H$20)),0))</f>
        <v/>
      </c>
      <c r="Q1496">
        <f>IF(O1496="","",IFERROR(P1496*N(INDEX($A1496:$K1496,1,Rules!$H$21)),0))</f>
        <v/>
      </c>
      <c r="R1496">
        <f>IF(O1496="","",IFERROR(N(INDEX($A1496:$K1496,1,Rules!$H$22)),0))</f>
        <v/>
      </c>
    </row>
    <row r="1497">
      <c r="M1497">
        <f>IF(A1497="","",IF(LEFT(A1497,4)="http",IFERROR(MID(A1497,FIND("/",A1497,FIND("//",A1497)+2),2000),"/"),A1497))</f>
        <v/>
      </c>
      <c r="N1497">
        <f>IF(M1497="","",IFERROR(LEFT(SUBSTITUTE(M1497,"#","?"),FIND("?",SUBSTITUTE(M1497,"#","?"))-1),M1497))</f>
        <v/>
      </c>
      <c r="O1497">
        <f>IF(N1497="","",LOWER(IF(AND(LEN(N1497)&gt;1,RIGHT(N1497,1)="/"),LEFT(N1497,LEN(N1497)-1),N1497)))</f>
        <v/>
      </c>
      <c r="P1497">
        <f>IF(O1497="","",IFERROR(N(INDEX($A1497:$K1497,1,Rules!$H$20)),0))</f>
        <v/>
      </c>
      <c r="Q1497">
        <f>IF(O1497="","",IFERROR(P1497*N(INDEX($A1497:$K1497,1,Rules!$H$21)),0))</f>
        <v/>
      </c>
      <c r="R1497">
        <f>IF(O1497="","",IFERROR(N(INDEX($A1497:$K1497,1,Rules!$H$22)),0))</f>
        <v/>
      </c>
    </row>
    <row r="1498">
      <c r="M1498">
        <f>IF(A1498="","",IF(LEFT(A1498,4)="http",IFERROR(MID(A1498,FIND("/",A1498,FIND("//",A1498)+2),2000),"/"),A1498))</f>
        <v/>
      </c>
      <c r="N1498">
        <f>IF(M1498="","",IFERROR(LEFT(SUBSTITUTE(M1498,"#","?"),FIND("?",SUBSTITUTE(M1498,"#","?"))-1),M1498))</f>
        <v/>
      </c>
      <c r="O1498">
        <f>IF(N1498="","",LOWER(IF(AND(LEN(N1498)&gt;1,RIGHT(N1498,1)="/"),LEFT(N1498,LEN(N1498)-1),N1498)))</f>
        <v/>
      </c>
      <c r="P1498">
        <f>IF(O1498="","",IFERROR(N(INDEX($A1498:$K1498,1,Rules!$H$20)),0))</f>
        <v/>
      </c>
      <c r="Q1498">
        <f>IF(O1498="","",IFERROR(P1498*N(INDEX($A1498:$K1498,1,Rules!$H$21)),0))</f>
        <v/>
      </c>
      <c r="R1498">
        <f>IF(O1498="","",IFERROR(N(INDEX($A1498:$K1498,1,Rules!$H$22)),0))</f>
        <v/>
      </c>
    </row>
    <row r="1499">
      <c r="M1499">
        <f>IF(A1499="","",IF(LEFT(A1499,4)="http",IFERROR(MID(A1499,FIND("/",A1499,FIND("//",A1499)+2),2000),"/"),A1499))</f>
        <v/>
      </c>
      <c r="N1499">
        <f>IF(M1499="","",IFERROR(LEFT(SUBSTITUTE(M1499,"#","?"),FIND("?",SUBSTITUTE(M1499,"#","?"))-1),M1499))</f>
        <v/>
      </c>
      <c r="O1499">
        <f>IF(N1499="","",LOWER(IF(AND(LEN(N1499)&gt;1,RIGHT(N1499,1)="/"),LEFT(N1499,LEN(N1499)-1),N1499)))</f>
        <v/>
      </c>
      <c r="P1499">
        <f>IF(O1499="","",IFERROR(N(INDEX($A1499:$K1499,1,Rules!$H$20)),0))</f>
        <v/>
      </c>
      <c r="Q1499">
        <f>IF(O1499="","",IFERROR(P1499*N(INDEX($A1499:$K1499,1,Rules!$H$21)),0))</f>
        <v/>
      </c>
      <c r="R1499">
        <f>IF(O1499="","",IFERROR(N(INDEX($A1499:$K1499,1,Rules!$H$22)),0))</f>
        <v/>
      </c>
    </row>
    <row r="1500">
      <c r="M1500">
        <f>IF(A1500="","",IF(LEFT(A1500,4)="http",IFERROR(MID(A1500,FIND("/",A1500,FIND("//",A1500)+2),2000),"/"),A1500))</f>
        <v/>
      </c>
      <c r="N1500">
        <f>IF(M1500="","",IFERROR(LEFT(SUBSTITUTE(M1500,"#","?"),FIND("?",SUBSTITUTE(M1500,"#","?"))-1),M1500))</f>
        <v/>
      </c>
      <c r="O1500">
        <f>IF(N1500="","",LOWER(IF(AND(LEN(N1500)&gt;1,RIGHT(N1500,1)="/"),LEFT(N1500,LEN(N1500)-1),N1500)))</f>
        <v/>
      </c>
      <c r="P1500">
        <f>IF(O1500="","",IFERROR(N(INDEX($A1500:$K1500,1,Rules!$H$20)),0))</f>
        <v/>
      </c>
      <c r="Q1500">
        <f>IF(O1500="","",IFERROR(P1500*N(INDEX($A1500:$K1500,1,Rules!$H$21)),0))</f>
        <v/>
      </c>
      <c r="R1500">
        <f>IF(O1500="","",IFERROR(N(INDEX($A1500:$K1500,1,Rules!$H$22)),0))</f>
        <v/>
      </c>
    </row>
    <row r="1501">
      <c r="M1501">
        <f>IF(A1501="","",IF(LEFT(A1501,4)="http",IFERROR(MID(A1501,FIND("/",A1501,FIND("//",A1501)+2),2000),"/"),A1501))</f>
        <v/>
      </c>
      <c r="N1501">
        <f>IF(M1501="","",IFERROR(LEFT(SUBSTITUTE(M1501,"#","?"),FIND("?",SUBSTITUTE(M1501,"#","?"))-1),M1501))</f>
        <v/>
      </c>
      <c r="O1501">
        <f>IF(N1501="","",LOWER(IF(AND(LEN(N1501)&gt;1,RIGHT(N1501,1)="/"),LEFT(N1501,LEN(N1501)-1),N1501)))</f>
        <v/>
      </c>
      <c r="P1501">
        <f>IF(O1501="","",IFERROR(N(INDEX($A1501:$K1501,1,Rules!$H$20)),0))</f>
        <v/>
      </c>
      <c r="Q1501">
        <f>IF(O1501="","",IFERROR(P1501*N(INDEX($A1501:$K1501,1,Rules!$H$21)),0))</f>
        <v/>
      </c>
      <c r="R1501">
        <f>IF(O1501="","",IFERROR(N(INDEX($A1501:$K1501,1,Rules!$H$22)),0))</f>
        <v/>
      </c>
    </row>
    <row r="1502">
      <c r="M1502">
        <f>IF(A1502="","",IF(LEFT(A1502,4)="http",IFERROR(MID(A1502,FIND("/",A1502,FIND("//",A1502)+2),2000),"/"),A1502))</f>
        <v/>
      </c>
      <c r="N1502">
        <f>IF(M1502="","",IFERROR(LEFT(SUBSTITUTE(M1502,"#","?"),FIND("?",SUBSTITUTE(M1502,"#","?"))-1),M1502))</f>
        <v/>
      </c>
      <c r="O1502">
        <f>IF(N1502="","",LOWER(IF(AND(LEN(N1502)&gt;1,RIGHT(N1502,1)="/"),LEFT(N1502,LEN(N1502)-1),N1502)))</f>
        <v/>
      </c>
      <c r="P1502">
        <f>IF(O1502="","",IFERROR(N(INDEX($A1502:$K1502,1,Rules!$H$20)),0))</f>
        <v/>
      </c>
      <c r="Q1502">
        <f>IF(O1502="","",IFERROR(P1502*N(INDEX($A1502:$K1502,1,Rules!$H$21)),0))</f>
        <v/>
      </c>
      <c r="R1502">
        <f>IF(O1502="","",IFERROR(N(INDEX($A1502:$K1502,1,Rules!$H$22)),0))</f>
        <v/>
      </c>
    </row>
    <row r="1503">
      <c r="M1503">
        <f>IF(A1503="","",IF(LEFT(A1503,4)="http",IFERROR(MID(A1503,FIND("/",A1503,FIND("//",A1503)+2),2000),"/"),A1503))</f>
        <v/>
      </c>
      <c r="N1503">
        <f>IF(M1503="","",IFERROR(LEFT(SUBSTITUTE(M1503,"#","?"),FIND("?",SUBSTITUTE(M1503,"#","?"))-1),M1503))</f>
        <v/>
      </c>
      <c r="O1503">
        <f>IF(N1503="","",LOWER(IF(AND(LEN(N1503)&gt;1,RIGHT(N1503,1)="/"),LEFT(N1503,LEN(N1503)-1),N1503)))</f>
        <v/>
      </c>
      <c r="P1503">
        <f>IF(O1503="","",IFERROR(N(INDEX($A1503:$K1503,1,Rules!$H$20)),0))</f>
        <v/>
      </c>
      <c r="Q1503">
        <f>IF(O1503="","",IFERROR(P1503*N(INDEX($A1503:$K1503,1,Rules!$H$21)),0))</f>
        <v/>
      </c>
      <c r="R1503">
        <f>IF(O1503="","",IFERROR(N(INDEX($A1503:$K1503,1,Rules!$H$22)),0))</f>
        <v/>
      </c>
    </row>
    <row r="1504">
      <c r="M1504">
        <f>IF(A1504="","",IF(LEFT(A1504,4)="http",IFERROR(MID(A1504,FIND("/",A1504,FIND("//",A1504)+2),2000),"/"),A1504))</f>
        <v/>
      </c>
      <c r="N1504">
        <f>IF(M1504="","",IFERROR(LEFT(SUBSTITUTE(M1504,"#","?"),FIND("?",SUBSTITUTE(M1504,"#","?"))-1),M1504))</f>
        <v/>
      </c>
      <c r="O1504">
        <f>IF(N1504="","",LOWER(IF(AND(LEN(N1504)&gt;1,RIGHT(N1504,1)="/"),LEFT(N1504,LEN(N1504)-1),N1504)))</f>
        <v/>
      </c>
      <c r="P1504">
        <f>IF(O1504="","",IFERROR(N(INDEX($A1504:$K1504,1,Rules!$H$20)),0))</f>
        <v/>
      </c>
      <c r="Q1504">
        <f>IF(O1504="","",IFERROR(P1504*N(INDEX($A1504:$K1504,1,Rules!$H$21)),0))</f>
        <v/>
      </c>
      <c r="R1504">
        <f>IF(O1504="","",IFERROR(N(INDEX($A1504:$K1504,1,Rules!$H$22)),0))</f>
        <v/>
      </c>
    </row>
    <row r="1505">
      <c r="M1505">
        <f>IF(A1505="","",IF(LEFT(A1505,4)="http",IFERROR(MID(A1505,FIND("/",A1505,FIND("//",A1505)+2),2000),"/"),A1505))</f>
        <v/>
      </c>
      <c r="N1505">
        <f>IF(M1505="","",IFERROR(LEFT(SUBSTITUTE(M1505,"#","?"),FIND("?",SUBSTITUTE(M1505,"#","?"))-1),M1505))</f>
        <v/>
      </c>
      <c r="O1505">
        <f>IF(N1505="","",LOWER(IF(AND(LEN(N1505)&gt;1,RIGHT(N1505,1)="/"),LEFT(N1505,LEN(N1505)-1),N1505)))</f>
        <v/>
      </c>
      <c r="P1505">
        <f>IF(O1505="","",IFERROR(N(INDEX($A1505:$K1505,1,Rules!$H$20)),0))</f>
        <v/>
      </c>
      <c r="Q1505">
        <f>IF(O1505="","",IFERROR(P1505*N(INDEX($A1505:$K1505,1,Rules!$H$21)),0))</f>
        <v/>
      </c>
      <c r="R1505">
        <f>IF(O1505="","",IFERROR(N(INDEX($A1505:$K1505,1,Rules!$H$22)),0))</f>
        <v/>
      </c>
    </row>
    <row r="1506">
      <c r="M1506">
        <f>IF(A1506="","",IF(LEFT(A1506,4)="http",IFERROR(MID(A1506,FIND("/",A1506,FIND("//",A1506)+2),2000),"/"),A1506))</f>
        <v/>
      </c>
      <c r="N1506">
        <f>IF(M1506="","",IFERROR(LEFT(SUBSTITUTE(M1506,"#","?"),FIND("?",SUBSTITUTE(M1506,"#","?"))-1),M1506))</f>
        <v/>
      </c>
      <c r="O1506">
        <f>IF(N1506="","",LOWER(IF(AND(LEN(N1506)&gt;1,RIGHT(N1506,1)="/"),LEFT(N1506,LEN(N1506)-1),N1506)))</f>
        <v/>
      </c>
      <c r="P1506">
        <f>IF(O1506="","",IFERROR(N(INDEX($A1506:$K1506,1,Rules!$H$20)),0))</f>
        <v/>
      </c>
      <c r="Q1506">
        <f>IF(O1506="","",IFERROR(P1506*N(INDEX($A1506:$K1506,1,Rules!$H$21)),0))</f>
        <v/>
      </c>
      <c r="R1506">
        <f>IF(O1506="","",IFERROR(N(INDEX($A1506:$K1506,1,Rules!$H$22)),0))</f>
        <v/>
      </c>
    </row>
    <row r="1507">
      <c r="M1507">
        <f>IF(A1507="","",IF(LEFT(A1507,4)="http",IFERROR(MID(A1507,FIND("/",A1507,FIND("//",A1507)+2),2000),"/"),A1507))</f>
        <v/>
      </c>
      <c r="N1507">
        <f>IF(M1507="","",IFERROR(LEFT(SUBSTITUTE(M1507,"#","?"),FIND("?",SUBSTITUTE(M1507,"#","?"))-1),M1507))</f>
        <v/>
      </c>
      <c r="O1507">
        <f>IF(N1507="","",LOWER(IF(AND(LEN(N1507)&gt;1,RIGHT(N1507,1)="/"),LEFT(N1507,LEN(N1507)-1),N1507)))</f>
        <v/>
      </c>
      <c r="P1507">
        <f>IF(O1507="","",IFERROR(N(INDEX($A1507:$K1507,1,Rules!$H$20)),0))</f>
        <v/>
      </c>
      <c r="Q1507">
        <f>IF(O1507="","",IFERROR(P1507*N(INDEX($A1507:$K1507,1,Rules!$H$21)),0))</f>
        <v/>
      </c>
      <c r="R1507">
        <f>IF(O1507="","",IFERROR(N(INDEX($A1507:$K1507,1,Rules!$H$22)),0))</f>
        <v/>
      </c>
    </row>
    <row r="1508">
      <c r="M1508">
        <f>IF(A1508="","",IF(LEFT(A1508,4)="http",IFERROR(MID(A1508,FIND("/",A1508,FIND("//",A1508)+2),2000),"/"),A1508))</f>
        <v/>
      </c>
      <c r="N1508">
        <f>IF(M1508="","",IFERROR(LEFT(SUBSTITUTE(M1508,"#","?"),FIND("?",SUBSTITUTE(M1508,"#","?"))-1),M1508))</f>
        <v/>
      </c>
      <c r="O1508">
        <f>IF(N1508="","",LOWER(IF(AND(LEN(N1508)&gt;1,RIGHT(N1508,1)="/"),LEFT(N1508,LEN(N1508)-1),N1508)))</f>
        <v/>
      </c>
      <c r="P1508">
        <f>IF(O1508="","",IFERROR(N(INDEX($A1508:$K1508,1,Rules!$H$20)),0))</f>
        <v/>
      </c>
      <c r="Q1508">
        <f>IF(O1508="","",IFERROR(P1508*N(INDEX($A1508:$K1508,1,Rules!$H$21)),0))</f>
        <v/>
      </c>
      <c r="R1508">
        <f>IF(O1508="","",IFERROR(N(INDEX($A1508:$K1508,1,Rules!$H$22)),0))</f>
        <v/>
      </c>
    </row>
    <row r="1509">
      <c r="M1509">
        <f>IF(A1509="","",IF(LEFT(A1509,4)="http",IFERROR(MID(A1509,FIND("/",A1509,FIND("//",A1509)+2),2000),"/"),A1509))</f>
        <v/>
      </c>
      <c r="N1509">
        <f>IF(M1509="","",IFERROR(LEFT(SUBSTITUTE(M1509,"#","?"),FIND("?",SUBSTITUTE(M1509,"#","?"))-1),M1509))</f>
        <v/>
      </c>
      <c r="O1509">
        <f>IF(N1509="","",LOWER(IF(AND(LEN(N1509)&gt;1,RIGHT(N1509,1)="/"),LEFT(N1509,LEN(N1509)-1),N1509)))</f>
        <v/>
      </c>
      <c r="P1509">
        <f>IF(O1509="","",IFERROR(N(INDEX($A1509:$K1509,1,Rules!$H$20)),0))</f>
        <v/>
      </c>
      <c r="Q1509">
        <f>IF(O1509="","",IFERROR(P1509*N(INDEX($A1509:$K1509,1,Rules!$H$21)),0))</f>
        <v/>
      </c>
      <c r="R1509">
        <f>IF(O1509="","",IFERROR(N(INDEX($A1509:$K1509,1,Rules!$H$22)),0))</f>
        <v/>
      </c>
    </row>
    <row r="1510">
      <c r="M1510">
        <f>IF(A1510="","",IF(LEFT(A1510,4)="http",IFERROR(MID(A1510,FIND("/",A1510,FIND("//",A1510)+2),2000),"/"),A1510))</f>
        <v/>
      </c>
      <c r="N1510">
        <f>IF(M1510="","",IFERROR(LEFT(SUBSTITUTE(M1510,"#","?"),FIND("?",SUBSTITUTE(M1510,"#","?"))-1),M1510))</f>
        <v/>
      </c>
      <c r="O1510">
        <f>IF(N1510="","",LOWER(IF(AND(LEN(N1510)&gt;1,RIGHT(N1510,1)="/"),LEFT(N1510,LEN(N1510)-1),N1510)))</f>
        <v/>
      </c>
      <c r="P1510">
        <f>IF(O1510="","",IFERROR(N(INDEX($A1510:$K1510,1,Rules!$H$20)),0))</f>
        <v/>
      </c>
      <c r="Q1510">
        <f>IF(O1510="","",IFERROR(P1510*N(INDEX($A1510:$K1510,1,Rules!$H$21)),0))</f>
        <v/>
      </c>
      <c r="R1510">
        <f>IF(O1510="","",IFERROR(N(INDEX($A1510:$K1510,1,Rules!$H$22)),0))</f>
        <v/>
      </c>
    </row>
    <row r="1511">
      <c r="M1511">
        <f>IF(A1511="","",IF(LEFT(A1511,4)="http",IFERROR(MID(A1511,FIND("/",A1511,FIND("//",A1511)+2),2000),"/"),A1511))</f>
        <v/>
      </c>
      <c r="N1511">
        <f>IF(M1511="","",IFERROR(LEFT(SUBSTITUTE(M1511,"#","?"),FIND("?",SUBSTITUTE(M1511,"#","?"))-1),M1511))</f>
        <v/>
      </c>
      <c r="O1511">
        <f>IF(N1511="","",LOWER(IF(AND(LEN(N1511)&gt;1,RIGHT(N1511,1)="/"),LEFT(N1511,LEN(N1511)-1),N1511)))</f>
        <v/>
      </c>
      <c r="P1511">
        <f>IF(O1511="","",IFERROR(N(INDEX($A1511:$K1511,1,Rules!$H$20)),0))</f>
        <v/>
      </c>
      <c r="Q1511">
        <f>IF(O1511="","",IFERROR(P1511*N(INDEX($A1511:$K1511,1,Rules!$H$21)),0))</f>
        <v/>
      </c>
      <c r="R1511">
        <f>IF(O1511="","",IFERROR(N(INDEX($A1511:$K1511,1,Rules!$H$22)),0))</f>
        <v/>
      </c>
    </row>
    <row r="1512">
      <c r="M1512">
        <f>IF(A1512="","",IF(LEFT(A1512,4)="http",IFERROR(MID(A1512,FIND("/",A1512,FIND("//",A1512)+2),2000),"/"),A1512))</f>
        <v/>
      </c>
      <c r="N1512">
        <f>IF(M1512="","",IFERROR(LEFT(SUBSTITUTE(M1512,"#","?"),FIND("?",SUBSTITUTE(M1512,"#","?"))-1),M1512))</f>
        <v/>
      </c>
      <c r="O1512">
        <f>IF(N1512="","",LOWER(IF(AND(LEN(N1512)&gt;1,RIGHT(N1512,1)="/"),LEFT(N1512,LEN(N1512)-1),N1512)))</f>
        <v/>
      </c>
      <c r="P1512">
        <f>IF(O1512="","",IFERROR(N(INDEX($A1512:$K1512,1,Rules!$H$20)),0))</f>
        <v/>
      </c>
      <c r="Q1512">
        <f>IF(O1512="","",IFERROR(P1512*N(INDEX($A1512:$K1512,1,Rules!$H$21)),0))</f>
        <v/>
      </c>
      <c r="R1512">
        <f>IF(O1512="","",IFERROR(N(INDEX($A1512:$K1512,1,Rules!$H$22)),0))</f>
        <v/>
      </c>
    </row>
    <row r="1513">
      <c r="M1513">
        <f>IF(A1513="","",IF(LEFT(A1513,4)="http",IFERROR(MID(A1513,FIND("/",A1513,FIND("//",A1513)+2),2000),"/"),A1513))</f>
        <v/>
      </c>
      <c r="N1513">
        <f>IF(M1513="","",IFERROR(LEFT(SUBSTITUTE(M1513,"#","?"),FIND("?",SUBSTITUTE(M1513,"#","?"))-1),M1513))</f>
        <v/>
      </c>
      <c r="O1513">
        <f>IF(N1513="","",LOWER(IF(AND(LEN(N1513)&gt;1,RIGHT(N1513,1)="/"),LEFT(N1513,LEN(N1513)-1),N1513)))</f>
        <v/>
      </c>
      <c r="P1513">
        <f>IF(O1513="","",IFERROR(N(INDEX($A1513:$K1513,1,Rules!$H$20)),0))</f>
        <v/>
      </c>
      <c r="Q1513">
        <f>IF(O1513="","",IFERROR(P1513*N(INDEX($A1513:$K1513,1,Rules!$H$21)),0))</f>
        <v/>
      </c>
      <c r="R1513">
        <f>IF(O1513="","",IFERROR(N(INDEX($A1513:$K1513,1,Rules!$H$22)),0))</f>
        <v/>
      </c>
    </row>
    <row r="1514">
      <c r="M1514">
        <f>IF(A1514="","",IF(LEFT(A1514,4)="http",IFERROR(MID(A1514,FIND("/",A1514,FIND("//",A1514)+2),2000),"/"),A1514))</f>
        <v/>
      </c>
      <c r="N1514">
        <f>IF(M1514="","",IFERROR(LEFT(SUBSTITUTE(M1514,"#","?"),FIND("?",SUBSTITUTE(M1514,"#","?"))-1),M1514))</f>
        <v/>
      </c>
      <c r="O1514">
        <f>IF(N1514="","",LOWER(IF(AND(LEN(N1514)&gt;1,RIGHT(N1514,1)="/"),LEFT(N1514,LEN(N1514)-1),N1514)))</f>
        <v/>
      </c>
      <c r="P1514">
        <f>IF(O1514="","",IFERROR(N(INDEX($A1514:$K1514,1,Rules!$H$20)),0))</f>
        <v/>
      </c>
      <c r="Q1514">
        <f>IF(O1514="","",IFERROR(P1514*N(INDEX($A1514:$K1514,1,Rules!$H$21)),0))</f>
        <v/>
      </c>
      <c r="R1514">
        <f>IF(O1514="","",IFERROR(N(INDEX($A1514:$K1514,1,Rules!$H$22)),0))</f>
        <v/>
      </c>
    </row>
    <row r="1515">
      <c r="M1515">
        <f>IF(A1515="","",IF(LEFT(A1515,4)="http",IFERROR(MID(A1515,FIND("/",A1515,FIND("//",A1515)+2),2000),"/"),A1515))</f>
        <v/>
      </c>
      <c r="N1515">
        <f>IF(M1515="","",IFERROR(LEFT(SUBSTITUTE(M1515,"#","?"),FIND("?",SUBSTITUTE(M1515,"#","?"))-1),M1515))</f>
        <v/>
      </c>
      <c r="O1515">
        <f>IF(N1515="","",LOWER(IF(AND(LEN(N1515)&gt;1,RIGHT(N1515,1)="/"),LEFT(N1515,LEN(N1515)-1),N1515)))</f>
        <v/>
      </c>
      <c r="P1515">
        <f>IF(O1515="","",IFERROR(N(INDEX($A1515:$K1515,1,Rules!$H$20)),0))</f>
        <v/>
      </c>
      <c r="Q1515">
        <f>IF(O1515="","",IFERROR(P1515*N(INDEX($A1515:$K1515,1,Rules!$H$21)),0))</f>
        <v/>
      </c>
      <c r="R1515">
        <f>IF(O1515="","",IFERROR(N(INDEX($A1515:$K1515,1,Rules!$H$22)),0))</f>
        <v/>
      </c>
    </row>
    <row r="1516">
      <c r="M1516">
        <f>IF(A1516="","",IF(LEFT(A1516,4)="http",IFERROR(MID(A1516,FIND("/",A1516,FIND("//",A1516)+2),2000),"/"),A1516))</f>
        <v/>
      </c>
      <c r="N1516">
        <f>IF(M1516="","",IFERROR(LEFT(SUBSTITUTE(M1516,"#","?"),FIND("?",SUBSTITUTE(M1516,"#","?"))-1),M1516))</f>
        <v/>
      </c>
      <c r="O1516">
        <f>IF(N1516="","",LOWER(IF(AND(LEN(N1516)&gt;1,RIGHT(N1516,1)="/"),LEFT(N1516,LEN(N1516)-1),N1516)))</f>
        <v/>
      </c>
      <c r="P1516">
        <f>IF(O1516="","",IFERROR(N(INDEX($A1516:$K1516,1,Rules!$H$20)),0))</f>
        <v/>
      </c>
      <c r="Q1516">
        <f>IF(O1516="","",IFERROR(P1516*N(INDEX($A1516:$K1516,1,Rules!$H$21)),0))</f>
        <v/>
      </c>
      <c r="R1516">
        <f>IF(O1516="","",IFERROR(N(INDEX($A1516:$K1516,1,Rules!$H$22)),0))</f>
        <v/>
      </c>
    </row>
    <row r="1517">
      <c r="M1517">
        <f>IF(A1517="","",IF(LEFT(A1517,4)="http",IFERROR(MID(A1517,FIND("/",A1517,FIND("//",A1517)+2),2000),"/"),A1517))</f>
        <v/>
      </c>
      <c r="N1517">
        <f>IF(M1517="","",IFERROR(LEFT(SUBSTITUTE(M1517,"#","?"),FIND("?",SUBSTITUTE(M1517,"#","?"))-1),M1517))</f>
        <v/>
      </c>
      <c r="O1517">
        <f>IF(N1517="","",LOWER(IF(AND(LEN(N1517)&gt;1,RIGHT(N1517,1)="/"),LEFT(N1517,LEN(N1517)-1),N1517)))</f>
        <v/>
      </c>
      <c r="P1517">
        <f>IF(O1517="","",IFERROR(N(INDEX($A1517:$K1517,1,Rules!$H$20)),0))</f>
        <v/>
      </c>
      <c r="Q1517">
        <f>IF(O1517="","",IFERROR(P1517*N(INDEX($A1517:$K1517,1,Rules!$H$21)),0))</f>
        <v/>
      </c>
      <c r="R1517">
        <f>IF(O1517="","",IFERROR(N(INDEX($A1517:$K1517,1,Rules!$H$22)),0))</f>
        <v/>
      </c>
    </row>
    <row r="1518">
      <c r="M1518">
        <f>IF(A1518="","",IF(LEFT(A1518,4)="http",IFERROR(MID(A1518,FIND("/",A1518,FIND("//",A1518)+2),2000),"/"),A1518))</f>
        <v/>
      </c>
      <c r="N1518">
        <f>IF(M1518="","",IFERROR(LEFT(SUBSTITUTE(M1518,"#","?"),FIND("?",SUBSTITUTE(M1518,"#","?"))-1),M1518))</f>
        <v/>
      </c>
      <c r="O1518">
        <f>IF(N1518="","",LOWER(IF(AND(LEN(N1518)&gt;1,RIGHT(N1518,1)="/"),LEFT(N1518,LEN(N1518)-1),N1518)))</f>
        <v/>
      </c>
      <c r="P1518">
        <f>IF(O1518="","",IFERROR(N(INDEX($A1518:$K1518,1,Rules!$H$20)),0))</f>
        <v/>
      </c>
      <c r="Q1518">
        <f>IF(O1518="","",IFERROR(P1518*N(INDEX($A1518:$K1518,1,Rules!$H$21)),0))</f>
        <v/>
      </c>
      <c r="R1518">
        <f>IF(O1518="","",IFERROR(N(INDEX($A1518:$K1518,1,Rules!$H$22)),0))</f>
        <v/>
      </c>
    </row>
    <row r="1519">
      <c r="M1519">
        <f>IF(A1519="","",IF(LEFT(A1519,4)="http",IFERROR(MID(A1519,FIND("/",A1519,FIND("//",A1519)+2),2000),"/"),A1519))</f>
        <v/>
      </c>
      <c r="N1519">
        <f>IF(M1519="","",IFERROR(LEFT(SUBSTITUTE(M1519,"#","?"),FIND("?",SUBSTITUTE(M1519,"#","?"))-1),M1519))</f>
        <v/>
      </c>
      <c r="O1519">
        <f>IF(N1519="","",LOWER(IF(AND(LEN(N1519)&gt;1,RIGHT(N1519,1)="/"),LEFT(N1519,LEN(N1519)-1),N1519)))</f>
        <v/>
      </c>
      <c r="P1519">
        <f>IF(O1519="","",IFERROR(N(INDEX($A1519:$K1519,1,Rules!$H$20)),0))</f>
        <v/>
      </c>
      <c r="Q1519">
        <f>IF(O1519="","",IFERROR(P1519*N(INDEX($A1519:$K1519,1,Rules!$H$21)),0))</f>
        <v/>
      </c>
      <c r="R1519">
        <f>IF(O1519="","",IFERROR(N(INDEX($A1519:$K1519,1,Rules!$H$22)),0))</f>
        <v/>
      </c>
    </row>
    <row r="1520">
      <c r="M1520">
        <f>IF(A1520="","",IF(LEFT(A1520,4)="http",IFERROR(MID(A1520,FIND("/",A1520,FIND("//",A1520)+2),2000),"/"),A1520))</f>
        <v/>
      </c>
      <c r="N1520">
        <f>IF(M1520="","",IFERROR(LEFT(SUBSTITUTE(M1520,"#","?"),FIND("?",SUBSTITUTE(M1520,"#","?"))-1),M1520))</f>
        <v/>
      </c>
      <c r="O1520">
        <f>IF(N1520="","",LOWER(IF(AND(LEN(N1520)&gt;1,RIGHT(N1520,1)="/"),LEFT(N1520,LEN(N1520)-1),N1520)))</f>
        <v/>
      </c>
      <c r="P1520">
        <f>IF(O1520="","",IFERROR(N(INDEX($A1520:$K1520,1,Rules!$H$20)),0))</f>
        <v/>
      </c>
      <c r="Q1520">
        <f>IF(O1520="","",IFERROR(P1520*N(INDEX($A1520:$K1520,1,Rules!$H$21)),0))</f>
        <v/>
      </c>
      <c r="R1520">
        <f>IF(O1520="","",IFERROR(N(INDEX($A1520:$K1520,1,Rules!$H$22)),0))</f>
        <v/>
      </c>
    </row>
    <row r="1521">
      <c r="M1521">
        <f>IF(A1521="","",IF(LEFT(A1521,4)="http",IFERROR(MID(A1521,FIND("/",A1521,FIND("//",A1521)+2),2000),"/"),A1521))</f>
        <v/>
      </c>
      <c r="N1521">
        <f>IF(M1521="","",IFERROR(LEFT(SUBSTITUTE(M1521,"#","?"),FIND("?",SUBSTITUTE(M1521,"#","?"))-1),M1521))</f>
        <v/>
      </c>
      <c r="O1521">
        <f>IF(N1521="","",LOWER(IF(AND(LEN(N1521)&gt;1,RIGHT(N1521,1)="/"),LEFT(N1521,LEN(N1521)-1),N1521)))</f>
        <v/>
      </c>
      <c r="P1521">
        <f>IF(O1521="","",IFERROR(N(INDEX($A1521:$K1521,1,Rules!$H$20)),0))</f>
        <v/>
      </c>
      <c r="Q1521">
        <f>IF(O1521="","",IFERROR(P1521*N(INDEX($A1521:$K1521,1,Rules!$H$21)),0))</f>
        <v/>
      </c>
      <c r="R1521">
        <f>IF(O1521="","",IFERROR(N(INDEX($A1521:$K1521,1,Rules!$H$22)),0))</f>
        <v/>
      </c>
    </row>
    <row r="1522">
      <c r="M1522">
        <f>IF(A1522="","",IF(LEFT(A1522,4)="http",IFERROR(MID(A1522,FIND("/",A1522,FIND("//",A1522)+2),2000),"/"),A1522))</f>
        <v/>
      </c>
      <c r="N1522">
        <f>IF(M1522="","",IFERROR(LEFT(SUBSTITUTE(M1522,"#","?"),FIND("?",SUBSTITUTE(M1522,"#","?"))-1),M1522))</f>
        <v/>
      </c>
      <c r="O1522">
        <f>IF(N1522="","",LOWER(IF(AND(LEN(N1522)&gt;1,RIGHT(N1522,1)="/"),LEFT(N1522,LEN(N1522)-1),N1522)))</f>
        <v/>
      </c>
      <c r="P1522">
        <f>IF(O1522="","",IFERROR(N(INDEX($A1522:$K1522,1,Rules!$H$20)),0))</f>
        <v/>
      </c>
      <c r="Q1522">
        <f>IF(O1522="","",IFERROR(P1522*N(INDEX($A1522:$K1522,1,Rules!$H$21)),0))</f>
        <v/>
      </c>
      <c r="R1522">
        <f>IF(O1522="","",IFERROR(N(INDEX($A1522:$K1522,1,Rules!$H$22)),0))</f>
        <v/>
      </c>
    </row>
    <row r="1523">
      <c r="M1523">
        <f>IF(A1523="","",IF(LEFT(A1523,4)="http",IFERROR(MID(A1523,FIND("/",A1523,FIND("//",A1523)+2),2000),"/"),A1523))</f>
        <v/>
      </c>
      <c r="N1523">
        <f>IF(M1523="","",IFERROR(LEFT(SUBSTITUTE(M1523,"#","?"),FIND("?",SUBSTITUTE(M1523,"#","?"))-1),M1523))</f>
        <v/>
      </c>
      <c r="O1523">
        <f>IF(N1523="","",LOWER(IF(AND(LEN(N1523)&gt;1,RIGHT(N1523,1)="/"),LEFT(N1523,LEN(N1523)-1),N1523)))</f>
        <v/>
      </c>
      <c r="P1523">
        <f>IF(O1523="","",IFERROR(N(INDEX($A1523:$K1523,1,Rules!$H$20)),0))</f>
        <v/>
      </c>
      <c r="Q1523">
        <f>IF(O1523="","",IFERROR(P1523*N(INDEX($A1523:$K1523,1,Rules!$H$21)),0))</f>
        <v/>
      </c>
      <c r="R1523">
        <f>IF(O1523="","",IFERROR(N(INDEX($A1523:$K1523,1,Rules!$H$22)),0))</f>
        <v/>
      </c>
    </row>
    <row r="1524">
      <c r="M1524">
        <f>IF(A1524="","",IF(LEFT(A1524,4)="http",IFERROR(MID(A1524,FIND("/",A1524,FIND("//",A1524)+2),2000),"/"),A1524))</f>
        <v/>
      </c>
      <c r="N1524">
        <f>IF(M1524="","",IFERROR(LEFT(SUBSTITUTE(M1524,"#","?"),FIND("?",SUBSTITUTE(M1524,"#","?"))-1),M1524))</f>
        <v/>
      </c>
      <c r="O1524">
        <f>IF(N1524="","",LOWER(IF(AND(LEN(N1524)&gt;1,RIGHT(N1524,1)="/"),LEFT(N1524,LEN(N1524)-1),N1524)))</f>
        <v/>
      </c>
      <c r="P1524">
        <f>IF(O1524="","",IFERROR(N(INDEX($A1524:$K1524,1,Rules!$H$20)),0))</f>
        <v/>
      </c>
      <c r="Q1524">
        <f>IF(O1524="","",IFERROR(P1524*N(INDEX($A1524:$K1524,1,Rules!$H$21)),0))</f>
        <v/>
      </c>
      <c r="R1524">
        <f>IF(O1524="","",IFERROR(N(INDEX($A1524:$K1524,1,Rules!$H$22)),0))</f>
        <v/>
      </c>
    </row>
    <row r="1525">
      <c r="M1525">
        <f>IF(A1525="","",IF(LEFT(A1525,4)="http",IFERROR(MID(A1525,FIND("/",A1525,FIND("//",A1525)+2),2000),"/"),A1525))</f>
        <v/>
      </c>
      <c r="N1525">
        <f>IF(M1525="","",IFERROR(LEFT(SUBSTITUTE(M1525,"#","?"),FIND("?",SUBSTITUTE(M1525,"#","?"))-1),M1525))</f>
        <v/>
      </c>
      <c r="O1525">
        <f>IF(N1525="","",LOWER(IF(AND(LEN(N1525)&gt;1,RIGHT(N1525,1)="/"),LEFT(N1525,LEN(N1525)-1),N1525)))</f>
        <v/>
      </c>
      <c r="P1525">
        <f>IF(O1525="","",IFERROR(N(INDEX($A1525:$K1525,1,Rules!$H$20)),0))</f>
        <v/>
      </c>
      <c r="Q1525">
        <f>IF(O1525="","",IFERROR(P1525*N(INDEX($A1525:$K1525,1,Rules!$H$21)),0))</f>
        <v/>
      </c>
      <c r="R1525">
        <f>IF(O1525="","",IFERROR(N(INDEX($A1525:$K1525,1,Rules!$H$22)),0))</f>
        <v/>
      </c>
    </row>
    <row r="1526">
      <c r="M1526">
        <f>IF(A1526="","",IF(LEFT(A1526,4)="http",IFERROR(MID(A1526,FIND("/",A1526,FIND("//",A1526)+2),2000),"/"),A1526))</f>
        <v/>
      </c>
      <c r="N1526">
        <f>IF(M1526="","",IFERROR(LEFT(SUBSTITUTE(M1526,"#","?"),FIND("?",SUBSTITUTE(M1526,"#","?"))-1),M1526))</f>
        <v/>
      </c>
      <c r="O1526">
        <f>IF(N1526="","",LOWER(IF(AND(LEN(N1526)&gt;1,RIGHT(N1526,1)="/"),LEFT(N1526,LEN(N1526)-1),N1526)))</f>
        <v/>
      </c>
      <c r="P1526">
        <f>IF(O1526="","",IFERROR(N(INDEX($A1526:$K1526,1,Rules!$H$20)),0))</f>
        <v/>
      </c>
      <c r="Q1526">
        <f>IF(O1526="","",IFERROR(P1526*N(INDEX($A1526:$K1526,1,Rules!$H$21)),0))</f>
        <v/>
      </c>
      <c r="R1526">
        <f>IF(O1526="","",IFERROR(N(INDEX($A1526:$K1526,1,Rules!$H$22)),0))</f>
        <v/>
      </c>
    </row>
    <row r="1527">
      <c r="M1527">
        <f>IF(A1527="","",IF(LEFT(A1527,4)="http",IFERROR(MID(A1527,FIND("/",A1527,FIND("//",A1527)+2),2000),"/"),A1527))</f>
        <v/>
      </c>
      <c r="N1527">
        <f>IF(M1527="","",IFERROR(LEFT(SUBSTITUTE(M1527,"#","?"),FIND("?",SUBSTITUTE(M1527,"#","?"))-1),M1527))</f>
        <v/>
      </c>
      <c r="O1527">
        <f>IF(N1527="","",LOWER(IF(AND(LEN(N1527)&gt;1,RIGHT(N1527,1)="/"),LEFT(N1527,LEN(N1527)-1),N1527)))</f>
        <v/>
      </c>
      <c r="P1527">
        <f>IF(O1527="","",IFERROR(N(INDEX($A1527:$K1527,1,Rules!$H$20)),0))</f>
        <v/>
      </c>
      <c r="Q1527">
        <f>IF(O1527="","",IFERROR(P1527*N(INDEX($A1527:$K1527,1,Rules!$H$21)),0))</f>
        <v/>
      </c>
      <c r="R1527">
        <f>IF(O1527="","",IFERROR(N(INDEX($A1527:$K1527,1,Rules!$H$22)),0))</f>
        <v/>
      </c>
    </row>
    <row r="1528">
      <c r="M1528">
        <f>IF(A1528="","",IF(LEFT(A1528,4)="http",IFERROR(MID(A1528,FIND("/",A1528,FIND("//",A1528)+2),2000),"/"),A1528))</f>
        <v/>
      </c>
      <c r="N1528">
        <f>IF(M1528="","",IFERROR(LEFT(SUBSTITUTE(M1528,"#","?"),FIND("?",SUBSTITUTE(M1528,"#","?"))-1),M1528))</f>
        <v/>
      </c>
      <c r="O1528">
        <f>IF(N1528="","",LOWER(IF(AND(LEN(N1528)&gt;1,RIGHT(N1528,1)="/"),LEFT(N1528,LEN(N1528)-1),N1528)))</f>
        <v/>
      </c>
      <c r="P1528">
        <f>IF(O1528="","",IFERROR(N(INDEX($A1528:$K1528,1,Rules!$H$20)),0))</f>
        <v/>
      </c>
      <c r="Q1528">
        <f>IF(O1528="","",IFERROR(P1528*N(INDEX($A1528:$K1528,1,Rules!$H$21)),0))</f>
        <v/>
      </c>
      <c r="R1528">
        <f>IF(O1528="","",IFERROR(N(INDEX($A1528:$K1528,1,Rules!$H$22)),0))</f>
        <v/>
      </c>
    </row>
    <row r="1529">
      <c r="M1529">
        <f>IF(A1529="","",IF(LEFT(A1529,4)="http",IFERROR(MID(A1529,FIND("/",A1529,FIND("//",A1529)+2),2000),"/"),A1529))</f>
        <v/>
      </c>
      <c r="N1529">
        <f>IF(M1529="","",IFERROR(LEFT(SUBSTITUTE(M1529,"#","?"),FIND("?",SUBSTITUTE(M1529,"#","?"))-1),M1529))</f>
        <v/>
      </c>
      <c r="O1529">
        <f>IF(N1529="","",LOWER(IF(AND(LEN(N1529)&gt;1,RIGHT(N1529,1)="/"),LEFT(N1529,LEN(N1529)-1),N1529)))</f>
        <v/>
      </c>
      <c r="P1529">
        <f>IF(O1529="","",IFERROR(N(INDEX($A1529:$K1529,1,Rules!$H$20)),0))</f>
        <v/>
      </c>
      <c r="Q1529">
        <f>IF(O1529="","",IFERROR(P1529*N(INDEX($A1529:$K1529,1,Rules!$H$21)),0))</f>
        <v/>
      </c>
      <c r="R1529">
        <f>IF(O1529="","",IFERROR(N(INDEX($A1529:$K1529,1,Rules!$H$22)),0))</f>
        <v/>
      </c>
    </row>
    <row r="1530">
      <c r="M1530">
        <f>IF(A1530="","",IF(LEFT(A1530,4)="http",IFERROR(MID(A1530,FIND("/",A1530,FIND("//",A1530)+2),2000),"/"),A1530))</f>
        <v/>
      </c>
      <c r="N1530">
        <f>IF(M1530="","",IFERROR(LEFT(SUBSTITUTE(M1530,"#","?"),FIND("?",SUBSTITUTE(M1530,"#","?"))-1),M1530))</f>
        <v/>
      </c>
      <c r="O1530">
        <f>IF(N1530="","",LOWER(IF(AND(LEN(N1530)&gt;1,RIGHT(N1530,1)="/"),LEFT(N1530,LEN(N1530)-1),N1530)))</f>
        <v/>
      </c>
      <c r="P1530">
        <f>IF(O1530="","",IFERROR(N(INDEX($A1530:$K1530,1,Rules!$H$20)),0))</f>
        <v/>
      </c>
      <c r="Q1530">
        <f>IF(O1530="","",IFERROR(P1530*N(INDEX($A1530:$K1530,1,Rules!$H$21)),0))</f>
        <v/>
      </c>
      <c r="R1530">
        <f>IF(O1530="","",IFERROR(N(INDEX($A1530:$K1530,1,Rules!$H$22)),0))</f>
        <v/>
      </c>
    </row>
    <row r="1531">
      <c r="M1531">
        <f>IF(A1531="","",IF(LEFT(A1531,4)="http",IFERROR(MID(A1531,FIND("/",A1531,FIND("//",A1531)+2),2000),"/"),A1531))</f>
        <v/>
      </c>
      <c r="N1531">
        <f>IF(M1531="","",IFERROR(LEFT(SUBSTITUTE(M1531,"#","?"),FIND("?",SUBSTITUTE(M1531,"#","?"))-1),M1531))</f>
        <v/>
      </c>
      <c r="O1531">
        <f>IF(N1531="","",LOWER(IF(AND(LEN(N1531)&gt;1,RIGHT(N1531,1)="/"),LEFT(N1531,LEN(N1531)-1),N1531)))</f>
        <v/>
      </c>
      <c r="P1531">
        <f>IF(O1531="","",IFERROR(N(INDEX($A1531:$K1531,1,Rules!$H$20)),0))</f>
        <v/>
      </c>
      <c r="Q1531">
        <f>IF(O1531="","",IFERROR(P1531*N(INDEX($A1531:$K1531,1,Rules!$H$21)),0))</f>
        <v/>
      </c>
      <c r="R1531">
        <f>IF(O1531="","",IFERROR(N(INDEX($A1531:$K1531,1,Rules!$H$22)),0))</f>
        <v/>
      </c>
    </row>
    <row r="1532">
      <c r="M1532">
        <f>IF(A1532="","",IF(LEFT(A1532,4)="http",IFERROR(MID(A1532,FIND("/",A1532,FIND("//",A1532)+2),2000),"/"),A1532))</f>
        <v/>
      </c>
      <c r="N1532">
        <f>IF(M1532="","",IFERROR(LEFT(SUBSTITUTE(M1532,"#","?"),FIND("?",SUBSTITUTE(M1532,"#","?"))-1),M1532))</f>
        <v/>
      </c>
      <c r="O1532">
        <f>IF(N1532="","",LOWER(IF(AND(LEN(N1532)&gt;1,RIGHT(N1532,1)="/"),LEFT(N1532,LEN(N1532)-1),N1532)))</f>
        <v/>
      </c>
      <c r="P1532">
        <f>IF(O1532="","",IFERROR(N(INDEX($A1532:$K1532,1,Rules!$H$20)),0))</f>
        <v/>
      </c>
      <c r="Q1532">
        <f>IF(O1532="","",IFERROR(P1532*N(INDEX($A1532:$K1532,1,Rules!$H$21)),0))</f>
        <v/>
      </c>
      <c r="R1532">
        <f>IF(O1532="","",IFERROR(N(INDEX($A1532:$K1532,1,Rules!$H$22)),0))</f>
        <v/>
      </c>
    </row>
    <row r="1533">
      <c r="M1533">
        <f>IF(A1533="","",IF(LEFT(A1533,4)="http",IFERROR(MID(A1533,FIND("/",A1533,FIND("//",A1533)+2),2000),"/"),A1533))</f>
        <v/>
      </c>
      <c r="N1533">
        <f>IF(M1533="","",IFERROR(LEFT(SUBSTITUTE(M1533,"#","?"),FIND("?",SUBSTITUTE(M1533,"#","?"))-1),M1533))</f>
        <v/>
      </c>
      <c r="O1533">
        <f>IF(N1533="","",LOWER(IF(AND(LEN(N1533)&gt;1,RIGHT(N1533,1)="/"),LEFT(N1533,LEN(N1533)-1),N1533)))</f>
        <v/>
      </c>
      <c r="P1533">
        <f>IF(O1533="","",IFERROR(N(INDEX($A1533:$K1533,1,Rules!$H$20)),0))</f>
        <v/>
      </c>
      <c r="Q1533">
        <f>IF(O1533="","",IFERROR(P1533*N(INDEX($A1533:$K1533,1,Rules!$H$21)),0))</f>
        <v/>
      </c>
      <c r="R1533">
        <f>IF(O1533="","",IFERROR(N(INDEX($A1533:$K1533,1,Rules!$H$22)),0))</f>
        <v/>
      </c>
    </row>
    <row r="1534">
      <c r="M1534">
        <f>IF(A1534="","",IF(LEFT(A1534,4)="http",IFERROR(MID(A1534,FIND("/",A1534,FIND("//",A1534)+2),2000),"/"),A1534))</f>
        <v/>
      </c>
      <c r="N1534">
        <f>IF(M1534="","",IFERROR(LEFT(SUBSTITUTE(M1534,"#","?"),FIND("?",SUBSTITUTE(M1534,"#","?"))-1),M1534))</f>
        <v/>
      </c>
      <c r="O1534">
        <f>IF(N1534="","",LOWER(IF(AND(LEN(N1534)&gt;1,RIGHT(N1534,1)="/"),LEFT(N1534,LEN(N1534)-1),N1534)))</f>
        <v/>
      </c>
      <c r="P1534">
        <f>IF(O1534="","",IFERROR(N(INDEX($A1534:$K1534,1,Rules!$H$20)),0))</f>
        <v/>
      </c>
      <c r="Q1534">
        <f>IF(O1534="","",IFERROR(P1534*N(INDEX($A1534:$K1534,1,Rules!$H$21)),0))</f>
        <v/>
      </c>
      <c r="R1534">
        <f>IF(O1534="","",IFERROR(N(INDEX($A1534:$K1534,1,Rules!$H$22)),0))</f>
        <v/>
      </c>
    </row>
    <row r="1535">
      <c r="M1535">
        <f>IF(A1535="","",IF(LEFT(A1535,4)="http",IFERROR(MID(A1535,FIND("/",A1535,FIND("//",A1535)+2),2000),"/"),A1535))</f>
        <v/>
      </c>
      <c r="N1535">
        <f>IF(M1535="","",IFERROR(LEFT(SUBSTITUTE(M1535,"#","?"),FIND("?",SUBSTITUTE(M1535,"#","?"))-1),M1535))</f>
        <v/>
      </c>
      <c r="O1535">
        <f>IF(N1535="","",LOWER(IF(AND(LEN(N1535)&gt;1,RIGHT(N1535,1)="/"),LEFT(N1535,LEN(N1535)-1),N1535)))</f>
        <v/>
      </c>
      <c r="P1535">
        <f>IF(O1535="","",IFERROR(N(INDEX($A1535:$K1535,1,Rules!$H$20)),0))</f>
        <v/>
      </c>
      <c r="Q1535">
        <f>IF(O1535="","",IFERROR(P1535*N(INDEX($A1535:$K1535,1,Rules!$H$21)),0))</f>
        <v/>
      </c>
      <c r="R1535">
        <f>IF(O1535="","",IFERROR(N(INDEX($A1535:$K1535,1,Rules!$H$22)),0))</f>
        <v/>
      </c>
    </row>
    <row r="1536">
      <c r="M1536">
        <f>IF(A1536="","",IF(LEFT(A1536,4)="http",IFERROR(MID(A1536,FIND("/",A1536,FIND("//",A1536)+2),2000),"/"),A1536))</f>
        <v/>
      </c>
      <c r="N1536">
        <f>IF(M1536="","",IFERROR(LEFT(SUBSTITUTE(M1536,"#","?"),FIND("?",SUBSTITUTE(M1536,"#","?"))-1),M1536))</f>
        <v/>
      </c>
      <c r="O1536">
        <f>IF(N1536="","",LOWER(IF(AND(LEN(N1536)&gt;1,RIGHT(N1536,1)="/"),LEFT(N1536,LEN(N1536)-1),N1536)))</f>
        <v/>
      </c>
      <c r="P1536">
        <f>IF(O1536="","",IFERROR(N(INDEX($A1536:$K1536,1,Rules!$H$20)),0))</f>
        <v/>
      </c>
      <c r="Q1536">
        <f>IF(O1536="","",IFERROR(P1536*N(INDEX($A1536:$K1536,1,Rules!$H$21)),0))</f>
        <v/>
      </c>
      <c r="R1536">
        <f>IF(O1536="","",IFERROR(N(INDEX($A1536:$K1536,1,Rules!$H$22)),0))</f>
        <v/>
      </c>
    </row>
    <row r="1537">
      <c r="M1537">
        <f>IF(A1537="","",IF(LEFT(A1537,4)="http",IFERROR(MID(A1537,FIND("/",A1537,FIND("//",A1537)+2),2000),"/"),A1537))</f>
        <v/>
      </c>
      <c r="N1537">
        <f>IF(M1537="","",IFERROR(LEFT(SUBSTITUTE(M1537,"#","?"),FIND("?",SUBSTITUTE(M1537,"#","?"))-1),M1537))</f>
        <v/>
      </c>
      <c r="O1537">
        <f>IF(N1537="","",LOWER(IF(AND(LEN(N1537)&gt;1,RIGHT(N1537,1)="/"),LEFT(N1537,LEN(N1537)-1),N1537)))</f>
        <v/>
      </c>
      <c r="P1537">
        <f>IF(O1537="","",IFERROR(N(INDEX($A1537:$K1537,1,Rules!$H$20)),0))</f>
        <v/>
      </c>
      <c r="Q1537">
        <f>IF(O1537="","",IFERROR(P1537*N(INDEX($A1537:$K1537,1,Rules!$H$21)),0))</f>
        <v/>
      </c>
      <c r="R1537">
        <f>IF(O1537="","",IFERROR(N(INDEX($A1537:$K1537,1,Rules!$H$22)),0))</f>
        <v/>
      </c>
    </row>
    <row r="1538">
      <c r="M1538">
        <f>IF(A1538="","",IF(LEFT(A1538,4)="http",IFERROR(MID(A1538,FIND("/",A1538,FIND("//",A1538)+2),2000),"/"),A1538))</f>
        <v/>
      </c>
      <c r="N1538">
        <f>IF(M1538="","",IFERROR(LEFT(SUBSTITUTE(M1538,"#","?"),FIND("?",SUBSTITUTE(M1538,"#","?"))-1),M1538))</f>
        <v/>
      </c>
      <c r="O1538">
        <f>IF(N1538="","",LOWER(IF(AND(LEN(N1538)&gt;1,RIGHT(N1538,1)="/"),LEFT(N1538,LEN(N1538)-1),N1538)))</f>
        <v/>
      </c>
      <c r="P1538">
        <f>IF(O1538="","",IFERROR(N(INDEX($A1538:$K1538,1,Rules!$H$20)),0))</f>
        <v/>
      </c>
      <c r="Q1538">
        <f>IF(O1538="","",IFERROR(P1538*N(INDEX($A1538:$K1538,1,Rules!$H$21)),0))</f>
        <v/>
      </c>
      <c r="R1538">
        <f>IF(O1538="","",IFERROR(N(INDEX($A1538:$K1538,1,Rules!$H$22)),0))</f>
        <v/>
      </c>
    </row>
    <row r="1539">
      <c r="M1539">
        <f>IF(A1539="","",IF(LEFT(A1539,4)="http",IFERROR(MID(A1539,FIND("/",A1539,FIND("//",A1539)+2),2000),"/"),A1539))</f>
        <v/>
      </c>
      <c r="N1539">
        <f>IF(M1539="","",IFERROR(LEFT(SUBSTITUTE(M1539,"#","?"),FIND("?",SUBSTITUTE(M1539,"#","?"))-1),M1539))</f>
        <v/>
      </c>
      <c r="O1539">
        <f>IF(N1539="","",LOWER(IF(AND(LEN(N1539)&gt;1,RIGHT(N1539,1)="/"),LEFT(N1539,LEN(N1539)-1),N1539)))</f>
        <v/>
      </c>
      <c r="P1539">
        <f>IF(O1539="","",IFERROR(N(INDEX($A1539:$K1539,1,Rules!$H$20)),0))</f>
        <v/>
      </c>
      <c r="Q1539">
        <f>IF(O1539="","",IFERROR(P1539*N(INDEX($A1539:$K1539,1,Rules!$H$21)),0))</f>
        <v/>
      </c>
      <c r="R1539">
        <f>IF(O1539="","",IFERROR(N(INDEX($A1539:$K1539,1,Rules!$H$22)),0))</f>
        <v/>
      </c>
    </row>
    <row r="1540">
      <c r="M1540">
        <f>IF(A1540="","",IF(LEFT(A1540,4)="http",IFERROR(MID(A1540,FIND("/",A1540,FIND("//",A1540)+2),2000),"/"),A1540))</f>
        <v/>
      </c>
      <c r="N1540">
        <f>IF(M1540="","",IFERROR(LEFT(SUBSTITUTE(M1540,"#","?"),FIND("?",SUBSTITUTE(M1540,"#","?"))-1),M1540))</f>
        <v/>
      </c>
      <c r="O1540">
        <f>IF(N1540="","",LOWER(IF(AND(LEN(N1540)&gt;1,RIGHT(N1540,1)="/"),LEFT(N1540,LEN(N1540)-1),N1540)))</f>
        <v/>
      </c>
      <c r="P1540">
        <f>IF(O1540="","",IFERROR(N(INDEX($A1540:$K1540,1,Rules!$H$20)),0))</f>
        <v/>
      </c>
      <c r="Q1540">
        <f>IF(O1540="","",IFERROR(P1540*N(INDEX($A1540:$K1540,1,Rules!$H$21)),0))</f>
        <v/>
      </c>
      <c r="R1540">
        <f>IF(O1540="","",IFERROR(N(INDEX($A1540:$K1540,1,Rules!$H$22)),0))</f>
        <v/>
      </c>
    </row>
    <row r="1541">
      <c r="M1541">
        <f>IF(A1541="","",IF(LEFT(A1541,4)="http",IFERROR(MID(A1541,FIND("/",A1541,FIND("//",A1541)+2),2000),"/"),A1541))</f>
        <v/>
      </c>
      <c r="N1541">
        <f>IF(M1541="","",IFERROR(LEFT(SUBSTITUTE(M1541,"#","?"),FIND("?",SUBSTITUTE(M1541,"#","?"))-1),M1541))</f>
        <v/>
      </c>
      <c r="O1541">
        <f>IF(N1541="","",LOWER(IF(AND(LEN(N1541)&gt;1,RIGHT(N1541,1)="/"),LEFT(N1541,LEN(N1541)-1),N1541)))</f>
        <v/>
      </c>
      <c r="P1541">
        <f>IF(O1541="","",IFERROR(N(INDEX($A1541:$K1541,1,Rules!$H$20)),0))</f>
        <v/>
      </c>
      <c r="Q1541">
        <f>IF(O1541="","",IFERROR(P1541*N(INDEX($A1541:$K1541,1,Rules!$H$21)),0))</f>
        <v/>
      </c>
      <c r="R1541">
        <f>IF(O1541="","",IFERROR(N(INDEX($A1541:$K1541,1,Rules!$H$22)),0))</f>
        <v/>
      </c>
    </row>
    <row r="1542">
      <c r="M1542">
        <f>IF(A1542="","",IF(LEFT(A1542,4)="http",IFERROR(MID(A1542,FIND("/",A1542,FIND("//",A1542)+2),2000),"/"),A1542))</f>
        <v/>
      </c>
      <c r="N1542">
        <f>IF(M1542="","",IFERROR(LEFT(SUBSTITUTE(M1542,"#","?"),FIND("?",SUBSTITUTE(M1542,"#","?"))-1),M1542))</f>
        <v/>
      </c>
      <c r="O1542">
        <f>IF(N1542="","",LOWER(IF(AND(LEN(N1542)&gt;1,RIGHT(N1542,1)="/"),LEFT(N1542,LEN(N1542)-1),N1542)))</f>
        <v/>
      </c>
      <c r="P1542">
        <f>IF(O1542="","",IFERROR(N(INDEX($A1542:$K1542,1,Rules!$H$20)),0))</f>
        <v/>
      </c>
      <c r="Q1542">
        <f>IF(O1542="","",IFERROR(P1542*N(INDEX($A1542:$K1542,1,Rules!$H$21)),0))</f>
        <v/>
      </c>
      <c r="R1542">
        <f>IF(O1542="","",IFERROR(N(INDEX($A1542:$K1542,1,Rules!$H$22)),0))</f>
        <v/>
      </c>
    </row>
    <row r="1543">
      <c r="M1543">
        <f>IF(A1543="","",IF(LEFT(A1543,4)="http",IFERROR(MID(A1543,FIND("/",A1543,FIND("//",A1543)+2),2000),"/"),A1543))</f>
        <v/>
      </c>
      <c r="N1543">
        <f>IF(M1543="","",IFERROR(LEFT(SUBSTITUTE(M1543,"#","?"),FIND("?",SUBSTITUTE(M1543,"#","?"))-1),M1543))</f>
        <v/>
      </c>
      <c r="O1543">
        <f>IF(N1543="","",LOWER(IF(AND(LEN(N1543)&gt;1,RIGHT(N1543,1)="/"),LEFT(N1543,LEN(N1543)-1),N1543)))</f>
        <v/>
      </c>
      <c r="P1543">
        <f>IF(O1543="","",IFERROR(N(INDEX($A1543:$K1543,1,Rules!$H$20)),0))</f>
        <v/>
      </c>
      <c r="Q1543">
        <f>IF(O1543="","",IFERROR(P1543*N(INDEX($A1543:$K1543,1,Rules!$H$21)),0))</f>
        <v/>
      </c>
      <c r="R1543">
        <f>IF(O1543="","",IFERROR(N(INDEX($A1543:$K1543,1,Rules!$H$22)),0))</f>
        <v/>
      </c>
    </row>
    <row r="1544">
      <c r="M1544">
        <f>IF(A1544="","",IF(LEFT(A1544,4)="http",IFERROR(MID(A1544,FIND("/",A1544,FIND("//",A1544)+2),2000),"/"),A1544))</f>
        <v/>
      </c>
      <c r="N1544">
        <f>IF(M1544="","",IFERROR(LEFT(SUBSTITUTE(M1544,"#","?"),FIND("?",SUBSTITUTE(M1544,"#","?"))-1),M1544))</f>
        <v/>
      </c>
      <c r="O1544">
        <f>IF(N1544="","",LOWER(IF(AND(LEN(N1544)&gt;1,RIGHT(N1544,1)="/"),LEFT(N1544,LEN(N1544)-1),N1544)))</f>
        <v/>
      </c>
      <c r="P1544">
        <f>IF(O1544="","",IFERROR(N(INDEX($A1544:$K1544,1,Rules!$H$20)),0))</f>
        <v/>
      </c>
      <c r="Q1544">
        <f>IF(O1544="","",IFERROR(P1544*N(INDEX($A1544:$K1544,1,Rules!$H$21)),0))</f>
        <v/>
      </c>
      <c r="R1544">
        <f>IF(O1544="","",IFERROR(N(INDEX($A1544:$K1544,1,Rules!$H$22)),0))</f>
        <v/>
      </c>
    </row>
    <row r="1545">
      <c r="M1545">
        <f>IF(A1545="","",IF(LEFT(A1545,4)="http",IFERROR(MID(A1545,FIND("/",A1545,FIND("//",A1545)+2),2000),"/"),A1545))</f>
        <v/>
      </c>
      <c r="N1545">
        <f>IF(M1545="","",IFERROR(LEFT(SUBSTITUTE(M1545,"#","?"),FIND("?",SUBSTITUTE(M1545,"#","?"))-1),M1545))</f>
        <v/>
      </c>
      <c r="O1545">
        <f>IF(N1545="","",LOWER(IF(AND(LEN(N1545)&gt;1,RIGHT(N1545,1)="/"),LEFT(N1545,LEN(N1545)-1),N1545)))</f>
        <v/>
      </c>
      <c r="P1545">
        <f>IF(O1545="","",IFERROR(N(INDEX($A1545:$K1545,1,Rules!$H$20)),0))</f>
        <v/>
      </c>
      <c r="Q1545">
        <f>IF(O1545="","",IFERROR(P1545*N(INDEX($A1545:$K1545,1,Rules!$H$21)),0))</f>
        <v/>
      </c>
      <c r="R1545">
        <f>IF(O1545="","",IFERROR(N(INDEX($A1545:$K1545,1,Rules!$H$22)),0))</f>
        <v/>
      </c>
    </row>
    <row r="1546">
      <c r="M1546">
        <f>IF(A1546="","",IF(LEFT(A1546,4)="http",IFERROR(MID(A1546,FIND("/",A1546,FIND("//",A1546)+2),2000),"/"),A1546))</f>
        <v/>
      </c>
      <c r="N1546">
        <f>IF(M1546="","",IFERROR(LEFT(SUBSTITUTE(M1546,"#","?"),FIND("?",SUBSTITUTE(M1546,"#","?"))-1),M1546))</f>
        <v/>
      </c>
      <c r="O1546">
        <f>IF(N1546="","",LOWER(IF(AND(LEN(N1546)&gt;1,RIGHT(N1546,1)="/"),LEFT(N1546,LEN(N1546)-1),N1546)))</f>
        <v/>
      </c>
      <c r="P1546">
        <f>IF(O1546="","",IFERROR(N(INDEX($A1546:$K1546,1,Rules!$H$20)),0))</f>
        <v/>
      </c>
      <c r="Q1546">
        <f>IF(O1546="","",IFERROR(P1546*N(INDEX($A1546:$K1546,1,Rules!$H$21)),0))</f>
        <v/>
      </c>
      <c r="R1546">
        <f>IF(O1546="","",IFERROR(N(INDEX($A1546:$K1546,1,Rules!$H$22)),0))</f>
        <v/>
      </c>
    </row>
    <row r="1547">
      <c r="M1547">
        <f>IF(A1547="","",IF(LEFT(A1547,4)="http",IFERROR(MID(A1547,FIND("/",A1547,FIND("//",A1547)+2),2000),"/"),A1547))</f>
        <v/>
      </c>
      <c r="N1547">
        <f>IF(M1547="","",IFERROR(LEFT(SUBSTITUTE(M1547,"#","?"),FIND("?",SUBSTITUTE(M1547,"#","?"))-1),M1547))</f>
        <v/>
      </c>
      <c r="O1547">
        <f>IF(N1547="","",LOWER(IF(AND(LEN(N1547)&gt;1,RIGHT(N1547,1)="/"),LEFT(N1547,LEN(N1547)-1),N1547)))</f>
        <v/>
      </c>
      <c r="P1547">
        <f>IF(O1547="","",IFERROR(N(INDEX($A1547:$K1547,1,Rules!$H$20)),0))</f>
        <v/>
      </c>
      <c r="Q1547">
        <f>IF(O1547="","",IFERROR(P1547*N(INDEX($A1547:$K1547,1,Rules!$H$21)),0))</f>
        <v/>
      </c>
      <c r="R1547">
        <f>IF(O1547="","",IFERROR(N(INDEX($A1547:$K1547,1,Rules!$H$22)),0))</f>
        <v/>
      </c>
    </row>
    <row r="1548">
      <c r="M1548">
        <f>IF(A1548="","",IF(LEFT(A1548,4)="http",IFERROR(MID(A1548,FIND("/",A1548,FIND("//",A1548)+2),2000),"/"),A1548))</f>
        <v/>
      </c>
      <c r="N1548">
        <f>IF(M1548="","",IFERROR(LEFT(SUBSTITUTE(M1548,"#","?"),FIND("?",SUBSTITUTE(M1548,"#","?"))-1),M1548))</f>
        <v/>
      </c>
      <c r="O1548">
        <f>IF(N1548="","",LOWER(IF(AND(LEN(N1548)&gt;1,RIGHT(N1548,1)="/"),LEFT(N1548,LEN(N1548)-1),N1548)))</f>
        <v/>
      </c>
      <c r="P1548">
        <f>IF(O1548="","",IFERROR(N(INDEX($A1548:$K1548,1,Rules!$H$20)),0))</f>
        <v/>
      </c>
      <c r="Q1548">
        <f>IF(O1548="","",IFERROR(P1548*N(INDEX($A1548:$K1548,1,Rules!$H$21)),0))</f>
        <v/>
      </c>
      <c r="R1548">
        <f>IF(O1548="","",IFERROR(N(INDEX($A1548:$K1548,1,Rules!$H$22)),0))</f>
        <v/>
      </c>
    </row>
    <row r="1549">
      <c r="M1549">
        <f>IF(A1549="","",IF(LEFT(A1549,4)="http",IFERROR(MID(A1549,FIND("/",A1549,FIND("//",A1549)+2),2000),"/"),A1549))</f>
        <v/>
      </c>
      <c r="N1549">
        <f>IF(M1549="","",IFERROR(LEFT(SUBSTITUTE(M1549,"#","?"),FIND("?",SUBSTITUTE(M1549,"#","?"))-1),M1549))</f>
        <v/>
      </c>
      <c r="O1549">
        <f>IF(N1549="","",LOWER(IF(AND(LEN(N1549)&gt;1,RIGHT(N1549,1)="/"),LEFT(N1549,LEN(N1549)-1),N1549)))</f>
        <v/>
      </c>
      <c r="P1549">
        <f>IF(O1549="","",IFERROR(N(INDEX($A1549:$K1549,1,Rules!$H$20)),0))</f>
        <v/>
      </c>
      <c r="Q1549">
        <f>IF(O1549="","",IFERROR(P1549*N(INDEX($A1549:$K1549,1,Rules!$H$21)),0))</f>
        <v/>
      </c>
      <c r="R1549">
        <f>IF(O1549="","",IFERROR(N(INDEX($A1549:$K1549,1,Rules!$H$22)),0))</f>
        <v/>
      </c>
    </row>
    <row r="1550">
      <c r="M1550">
        <f>IF(A1550="","",IF(LEFT(A1550,4)="http",IFERROR(MID(A1550,FIND("/",A1550,FIND("//",A1550)+2),2000),"/"),A1550))</f>
        <v/>
      </c>
      <c r="N1550">
        <f>IF(M1550="","",IFERROR(LEFT(SUBSTITUTE(M1550,"#","?"),FIND("?",SUBSTITUTE(M1550,"#","?"))-1),M1550))</f>
        <v/>
      </c>
      <c r="O1550">
        <f>IF(N1550="","",LOWER(IF(AND(LEN(N1550)&gt;1,RIGHT(N1550,1)="/"),LEFT(N1550,LEN(N1550)-1),N1550)))</f>
        <v/>
      </c>
      <c r="P1550">
        <f>IF(O1550="","",IFERROR(N(INDEX($A1550:$K1550,1,Rules!$H$20)),0))</f>
        <v/>
      </c>
      <c r="Q1550">
        <f>IF(O1550="","",IFERROR(P1550*N(INDEX($A1550:$K1550,1,Rules!$H$21)),0))</f>
        <v/>
      </c>
      <c r="R1550">
        <f>IF(O1550="","",IFERROR(N(INDEX($A1550:$K1550,1,Rules!$H$22)),0))</f>
        <v/>
      </c>
    </row>
    <row r="1551">
      <c r="M1551">
        <f>IF(A1551="","",IF(LEFT(A1551,4)="http",IFERROR(MID(A1551,FIND("/",A1551,FIND("//",A1551)+2),2000),"/"),A1551))</f>
        <v/>
      </c>
      <c r="N1551">
        <f>IF(M1551="","",IFERROR(LEFT(SUBSTITUTE(M1551,"#","?"),FIND("?",SUBSTITUTE(M1551,"#","?"))-1),M1551))</f>
        <v/>
      </c>
      <c r="O1551">
        <f>IF(N1551="","",LOWER(IF(AND(LEN(N1551)&gt;1,RIGHT(N1551,1)="/"),LEFT(N1551,LEN(N1551)-1),N1551)))</f>
        <v/>
      </c>
      <c r="P1551">
        <f>IF(O1551="","",IFERROR(N(INDEX($A1551:$K1551,1,Rules!$H$20)),0))</f>
        <v/>
      </c>
      <c r="Q1551">
        <f>IF(O1551="","",IFERROR(P1551*N(INDEX($A1551:$K1551,1,Rules!$H$21)),0))</f>
        <v/>
      </c>
      <c r="R1551">
        <f>IF(O1551="","",IFERROR(N(INDEX($A1551:$K1551,1,Rules!$H$22)),0))</f>
        <v/>
      </c>
    </row>
    <row r="1552">
      <c r="M1552">
        <f>IF(A1552="","",IF(LEFT(A1552,4)="http",IFERROR(MID(A1552,FIND("/",A1552,FIND("//",A1552)+2),2000),"/"),A1552))</f>
        <v/>
      </c>
      <c r="N1552">
        <f>IF(M1552="","",IFERROR(LEFT(SUBSTITUTE(M1552,"#","?"),FIND("?",SUBSTITUTE(M1552,"#","?"))-1),M1552))</f>
        <v/>
      </c>
      <c r="O1552">
        <f>IF(N1552="","",LOWER(IF(AND(LEN(N1552)&gt;1,RIGHT(N1552,1)="/"),LEFT(N1552,LEN(N1552)-1),N1552)))</f>
        <v/>
      </c>
      <c r="P1552">
        <f>IF(O1552="","",IFERROR(N(INDEX($A1552:$K1552,1,Rules!$H$20)),0))</f>
        <v/>
      </c>
      <c r="Q1552">
        <f>IF(O1552="","",IFERROR(P1552*N(INDEX($A1552:$K1552,1,Rules!$H$21)),0))</f>
        <v/>
      </c>
      <c r="R1552">
        <f>IF(O1552="","",IFERROR(N(INDEX($A1552:$K1552,1,Rules!$H$22)),0))</f>
        <v/>
      </c>
    </row>
    <row r="1553">
      <c r="M1553">
        <f>IF(A1553="","",IF(LEFT(A1553,4)="http",IFERROR(MID(A1553,FIND("/",A1553,FIND("//",A1553)+2),2000),"/"),A1553))</f>
        <v/>
      </c>
      <c r="N1553">
        <f>IF(M1553="","",IFERROR(LEFT(SUBSTITUTE(M1553,"#","?"),FIND("?",SUBSTITUTE(M1553,"#","?"))-1),M1553))</f>
        <v/>
      </c>
      <c r="O1553">
        <f>IF(N1553="","",LOWER(IF(AND(LEN(N1553)&gt;1,RIGHT(N1553,1)="/"),LEFT(N1553,LEN(N1553)-1),N1553)))</f>
        <v/>
      </c>
      <c r="P1553">
        <f>IF(O1553="","",IFERROR(N(INDEX($A1553:$K1553,1,Rules!$H$20)),0))</f>
        <v/>
      </c>
      <c r="Q1553">
        <f>IF(O1553="","",IFERROR(P1553*N(INDEX($A1553:$K1553,1,Rules!$H$21)),0))</f>
        <v/>
      </c>
      <c r="R1553">
        <f>IF(O1553="","",IFERROR(N(INDEX($A1553:$K1553,1,Rules!$H$22)),0))</f>
        <v/>
      </c>
    </row>
    <row r="1554">
      <c r="M1554">
        <f>IF(A1554="","",IF(LEFT(A1554,4)="http",IFERROR(MID(A1554,FIND("/",A1554,FIND("//",A1554)+2),2000),"/"),A1554))</f>
        <v/>
      </c>
      <c r="N1554">
        <f>IF(M1554="","",IFERROR(LEFT(SUBSTITUTE(M1554,"#","?"),FIND("?",SUBSTITUTE(M1554,"#","?"))-1),M1554))</f>
        <v/>
      </c>
      <c r="O1554">
        <f>IF(N1554="","",LOWER(IF(AND(LEN(N1554)&gt;1,RIGHT(N1554,1)="/"),LEFT(N1554,LEN(N1554)-1),N1554)))</f>
        <v/>
      </c>
      <c r="P1554">
        <f>IF(O1554="","",IFERROR(N(INDEX($A1554:$K1554,1,Rules!$H$20)),0))</f>
        <v/>
      </c>
      <c r="Q1554">
        <f>IF(O1554="","",IFERROR(P1554*N(INDEX($A1554:$K1554,1,Rules!$H$21)),0))</f>
        <v/>
      </c>
      <c r="R1554">
        <f>IF(O1554="","",IFERROR(N(INDEX($A1554:$K1554,1,Rules!$H$22)),0))</f>
        <v/>
      </c>
    </row>
    <row r="1555">
      <c r="M1555">
        <f>IF(A1555="","",IF(LEFT(A1555,4)="http",IFERROR(MID(A1555,FIND("/",A1555,FIND("//",A1555)+2),2000),"/"),A1555))</f>
        <v/>
      </c>
      <c r="N1555">
        <f>IF(M1555="","",IFERROR(LEFT(SUBSTITUTE(M1555,"#","?"),FIND("?",SUBSTITUTE(M1555,"#","?"))-1),M1555))</f>
        <v/>
      </c>
      <c r="O1555">
        <f>IF(N1555="","",LOWER(IF(AND(LEN(N1555)&gt;1,RIGHT(N1555,1)="/"),LEFT(N1555,LEN(N1555)-1),N1555)))</f>
        <v/>
      </c>
      <c r="P1555">
        <f>IF(O1555="","",IFERROR(N(INDEX($A1555:$K1555,1,Rules!$H$20)),0))</f>
        <v/>
      </c>
      <c r="Q1555">
        <f>IF(O1555="","",IFERROR(P1555*N(INDEX($A1555:$K1555,1,Rules!$H$21)),0))</f>
        <v/>
      </c>
      <c r="R1555">
        <f>IF(O1555="","",IFERROR(N(INDEX($A1555:$K1555,1,Rules!$H$22)),0))</f>
        <v/>
      </c>
    </row>
    <row r="1556">
      <c r="M1556">
        <f>IF(A1556="","",IF(LEFT(A1556,4)="http",IFERROR(MID(A1556,FIND("/",A1556,FIND("//",A1556)+2),2000),"/"),A1556))</f>
        <v/>
      </c>
      <c r="N1556">
        <f>IF(M1556="","",IFERROR(LEFT(SUBSTITUTE(M1556,"#","?"),FIND("?",SUBSTITUTE(M1556,"#","?"))-1),M1556))</f>
        <v/>
      </c>
      <c r="O1556">
        <f>IF(N1556="","",LOWER(IF(AND(LEN(N1556)&gt;1,RIGHT(N1556,1)="/"),LEFT(N1556,LEN(N1556)-1),N1556)))</f>
        <v/>
      </c>
      <c r="P1556">
        <f>IF(O1556="","",IFERROR(N(INDEX($A1556:$K1556,1,Rules!$H$20)),0))</f>
        <v/>
      </c>
      <c r="Q1556">
        <f>IF(O1556="","",IFERROR(P1556*N(INDEX($A1556:$K1556,1,Rules!$H$21)),0))</f>
        <v/>
      </c>
      <c r="R1556">
        <f>IF(O1556="","",IFERROR(N(INDEX($A1556:$K1556,1,Rules!$H$22)),0))</f>
        <v/>
      </c>
    </row>
    <row r="1557">
      <c r="M1557">
        <f>IF(A1557="","",IF(LEFT(A1557,4)="http",IFERROR(MID(A1557,FIND("/",A1557,FIND("//",A1557)+2),2000),"/"),A1557))</f>
        <v/>
      </c>
      <c r="N1557">
        <f>IF(M1557="","",IFERROR(LEFT(SUBSTITUTE(M1557,"#","?"),FIND("?",SUBSTITUTE(M1557,"#","?"))-1),M1557))</f>
        <v/>
      </c>
      <c r="O1557">
        <f>IF(N1557="","",LOWER(IF(AND(LEN(N1557)&gt;1,RIGHT(N1557,1)="/"),LEFT(N1557,LEN(N1557)-1),N1557)))</f>
        <v/>
      </c>
      <c r="P1557">
        <f>IF(O1557="","",IFERROR(N(INDEX($A1557:$K1557,1,Rules!$H$20)),0))</f>
        <v/>
      </c>
      <c r="Q1557">
        <f>IF(O1557="","",IFERROR(P1557*N(INDEX($A1557:$K1557,1,Rules!$H$21)),0))</f>
        <v/>
      </c>
      <c r="R1557">
        <f>IF(O1557="","",IFERROR(N(INDEX($A1557:$K1557,1,Rules!$H$22)),0))</f>
        <v/>
      </c>
    </row>
    <row r="1558">
      <c r="M1558">
        <f>IF(A1558="","",IF(LEFT(A1558,4)="http",IFERROR(MID(A1558,FIND("/",A1558,FIND("//",A1558)+2),2000),"/"),A1558))</f>
        <v/>
      </c>
      <c r="N1558">
        <f>IF(M1558="","",IFERROR(LEFT(SUBSTITUTE(M1558,"#","?"),FIND("?",SUBSTITUTE(M1558,"#","?"))-1),M1558))</f>
        <v/>
      </c>
      <c r="O1558">
        <f>IF(N1558="","",LOWER(IF(AND(LEN(N1558)&gt;1,RIGHT(N1558,1)="/"),LEFT(N1558,LEN(N1558)-1),N1558)))</f>
        <v/>
      </c>
      <c r="P1558">
        <f>IF(O1558="","",IFERROR(N(INDEX($A1558:$K1558,1,Rules!$H$20)),0))</f>
        <v/>
      </c>
      <c r="Q1558">
        <f>IF(O1558="","",IFERROR(P1558*N(INDEX($A1558:$K1558,1,Rules!$H$21)),0))</f>
        <v/>
      </c>
      <c r="R1558">
        <f>IF(O1558="","",IFERROR(N(INDEX($A1558:$K1558,1,Rules!$H$22)),0))</f>
        <v/>
      </c>
    </row>
    <row r="1559">
      <c r="M1559">
        <f>IF(A1559="","",IF(LEFT(A1559,4)="http",IFERROR(MID(A1559,FIND("/",A1559,FIND("//",A1559)+2),2000),"/"),A1559))</f>
        <v/>
      </c>
      <c r="N1559">
        <f>IF(M1559="","",IFERROR(LEFT(SUBSTITUTE(M1559,"#","?"),FIND("?",SUBSTITUTE(M1559,"#","?"))-1),M1559))</f>
        <v/>
      </c>
      <c r="O1559">
        <f>IF(N1559="","",LOWER(IF(AND(LEN(N1559)&gt;1,RIGHT(N1559,1)="/"),LEFT(N1559,LEN(N1559)-1),N1559)))</f>
        <v/>
      </c>
      <c r="P1559">
        <f>IF(O1559="","",IFERROR(N(INDEX($A1559:$K1559,1,Rules!$H$20)),0))</f>
        <v/>
      </c>
      <c r="Q1559">
        <f>IF(O1559="","",IFERROR(P1559*N(INDEX($A1559:$K1559,1,Rules!$H$21)),0))</f>
        <v/>
      </c>
      <c r="R1559">
        <f>IF(O1559="","",IFERROR(N(INDEX($A1559:$K1559,1,Rules!$H$22)),0))</f>
        <v/>
      </c>
    </row>
    <row r="1560">
      <c r="M1560">
        <f>IF(A1560="","",IF(LEFT(A1560,4)="http",IFERROR(MID(A1560,FIND("/",A1560,FIND("//",A1560)+2),2000),"/"),A1560))</f>
        <v/>
      </c>
      <c r="N1560">
        <f>IF(M1560="","",IFERROR(LEFT(SUBSTITUTE(M1560,"#","?"),FIND("?",SUBSTITUTE(M1560,"#","?"))-1),M1560))</f>
        <v/>
      </c>
      <c r="O1560">
        <f>IF(N1560="","",LOWER(IF(AND(LEN(N1560)&gt;1,RIGHT(N1560,1)="/"),LEFT(N1560,LEN(N1560)-1),N1560)))</f>
        <v/>
      </c>
      <c r="P1560">
        <f>IF(O1560="","",IFERROR(N(INDEX($A1560:$K1560,1,Rules!$H$20)),0))</f>
        <v/>
      </c>
      <c r="Q1560">
        <f>IF(O1560="","",IFERROR(P1560*N(INDEX($A1560:$K1560,1,Rules!$H$21)),0))</f>
        <v/>
      </c>
      <c r="R1560">
        <f>IF(O1560="","",IFERROR(N(INDEX($A1560:$K1560,1,Rules!$H$22)),0))</f>
        <v/>
      </c>
    </row>
    <row r="1561">
      <c r="M1561">
        <f>IF(A1561="","",IF(LEFT(A1561,4)="http",IFERROR(MID(A1561,FIND("/",A1561,FIND("//",A1561)+2),2000),"/"),A1561))</f>
        <v/>
      </c>
      <c r="N1561">
        <f>IF(M1561="","",IFERROR(LEFT(SUBSTITUTE(M1561,"#","?"),FIND("?",SUBSTITUTE(M1561,"#","?"))-1),M1561))</f>
        <v/>
      </c>
      <c r="O1561">
        <f>IF(N1561="","",LOWER(IF(AND(LEN(N1561)&gt;1,RIGHT(N1561,1)="/"),LEFT(N1561,LEN(N1561)-1),N1561)))</f>
        <v/>
      </c>
      <c r="P1561">
        <f>IF(O1561="","",IFERROR(N(INDEX($A1561:$K1561,1,Rules!$H$20)),0))</f>
        <v/>
      </c>
      <c r="Q1561">
        <f>IF(O1561="","",IFERROR(P1561*N(INDEX($A1561:$K1561,1,Rules!$H$21)),0))</f>
        <v/>
      </c>
      <c r="R1561">
        <f>IF(O1561="","",IFERROR(N(INDEX($A1561:$K1561,1,Rules!$H$22)),0))</f>
        <v/>
      </c>
    </row>
    <row r="1562">
      <c r="M1562">
        <f>IF(A1562="","",IF(LEFT(A1562,4)="http",IFERROR(MID(A1562,FIND("/",A1562,FIND("//",A1562)+2),2000),"/"),A1562))</f>
        <v/>
      </c>
      <c r="N1562">
        <f>IF(M1562="","",IFERROR(LEFT(SUBSTITUTE(M1562,"#","?"),FIND("?",SUBSTITUTE(M1562,"#","?"))-1),M1562))</f>
        <v/>
      </c>
      <c r="O1562">
        <f>IF(N1562="","",LOWER(IF(AND(LEN(N1562)&gt;1,RIGHT(N1562,1)="/"),LEFT(N1562,LEN(N1562)-1),N1562)))</f>
        <v/>
      </c>
      <c r="P1562">
        <f>IF(O1562="","",IFERROR(N(INDEX($A1562:$K1562,1,Rules!$H$20)),0))</f>
        <v/>
      </c>
      <c r="Q1562">
        <f>IF(O1562="","",IFERROR(P1562*N(INDEX($A1562:$K1562,1,Rules!$H$21)),0))</f>
        <v/>
      </c>
      <c r="R1562">
        <f>IF(O1562="","",IFERROR(N(INDEX($A1562:$K1562,1,Rules!$H$22)),0))</f>
        <v/>
      </c>
    </row>
    <row r="1563">
      <c r="M1563">
        <f>IF(A1563="","",IF(LEFT(A1563,4)="http",IFERROR(MID(A1563,FIND("/",A1563,FIND("//",A1563)+2),2000),"/"),A1563))</f>
        <v/>
      </c>
      <c r="N1563">
        <f>IF(M1563="","",IFERROR(LEFT(SUBSTITUTE(M1563,"#","?"),FIND("?",SUBSTITUTE(M1563,"#","?"))-1),M1563))</f>
        <v/>
      </c>
      <c r="O1563">
        <f>IF(N1563="","",LOWER(IF(AND(LEN(N1563)&gt;1,RIGHT(N1563,1)="/"),LEFT(N1563,LEN(N1563)-1),N1563)))</f>
        <v/>
      </c>
      <c r="P1563">
        <f>IF(O1563="","",IFERROR(N(INDEX($A1563:$K1563,1,Rules!$H$20)),0))</f>
        <v/>
      </c>
      <c r="Q1563">
        <f>IF(O1563="","",IFERROR(P1563*N(INDEX($A1563:$K1563,1,Rules!$H$21)),0))</f>
        <v/>
      </c>
      <c r="R1563">
        <f>IF(O1563="","",IFERROR(N(INDEX($A1563:$K1563,1,Rules!$H$22)),0))</f>
        <v/>
      </c>
    </row>
    <row r="1564">
      <c r="M1564">
        <f>IF(A1564="","",IF(LEFT(A1564,4)="http",IFERROR(MID(A1564,FIND("/",A1564,FIND("//",A1564)+2),2000),"/"),A1564))</f>
        <v/>
      </c>
      <c r="N1564">
        <f>IF(M1564="","",IFERROR(LEFT(SUBSTITUTE(M1564,"#","?"),FIND("?",SUBSTITUTE(M1564,"#","?"))-1),M1564))</f>
        <v/>
      </c>
      <c r="O1564">
        <f>IF(N1564="","",LOWER(IF(AND(LEN(N1564)&gt;1,RIGHT(N1564,1)="/"),LEFT(N1564,LEN(N1564)-1),N1564)))</f>
        <v/>
      </c>
      <c r="P1564">
        <f>IF(O1564="","",IFERROR(N(INDEX($A1564:$K1564,1,Rules!$H$20)),0))</f>
        <v/>
      </c>
      <c r="Q1564">
        <f>IF(O1564="","",IFERROR(P1564*N(INDEX($A1564:$K1564,1,Rules!$H$21)),0))</f>
        <v/>
      </c>
      <c r="R1564">
        <f>IF(O1564="","",IFERROR(N(INDEX($A1564:$K1564,1,Rules!$H$22)),0))</f>
        <v/>
      </c>
    </row>
    <row r="1565">
      <c r="M1565">
        <f>IF(A1565="","",IF(LEFT(A1565,4)="http",IFERROR(MID(A1565,FIND("/",A1565,FIND("//",A1565)+2),2000),"/"),A1565))</f>
        <v/>
      </c>
      <c r="N1565">
        <f>IF(M1565="","",IFERROR(LEFT(SUBSTITUTE(M1565,"#","?"),FIND("?",SUBSTITUTE(M1565,"#","?"))-1),M1565))</f>
        <v/>
      </c>
      <c r="O1565">
        <f>IF(N1565="","",LOWER(IF(AND(LEN(N1565)&gt;1,RIGHT(N1565,1)="/"),LEFT(N1565,LEN(N1565)-1),N1565)))</f>
        <v/>
      </c>
      <c r="P1565">
        <f>IF(O1565="","",IFERROR(N(INDEX($A1565:$K1565,1,Rules!$H$20)),0))</f>
        <v/>
      </c>
      <c r="Q1565">
        <f>IF(O1565="","",IFERROR(P1565*N(INDEX($A1565:$K1565,1,Rules!$H$21)),0))</f>
        <v/>
      </c>
      <c r="R1565">
        <f>IF(O1565="","",IFERROR(N(INDEX($A1565:$K1565,1,Rules!$H$22)),0))</f>
        <v/>
      </c>
    </row>
    <row r="1566">
      <c r="M1566">
        <f>IF(A1566="","",IF(LEFT(A1566,4)="http",IFERROR(MID(A1566,FIND("/",A1566,FIND("//",A1566)+2),2000),"/"),A1566))</f>
        <v/>
      </c>
      <c r="N1566">
        <f>IF(M1566="","",IFERROR(LEFT(SUBSTITUTE(M1566,"#","?"),FIND("?",SUBSTITUTE(M1566,"#","?"))-1),M1566))</f>
        <v/>
      </c>
      <c r="O1566">
        <f>IF(N1566="","",LOWER(IF(AND(LEN(N1566)&gt;1,RIGHT(N1566,1)="/"),LEFT(N1566,LEN(N1566)-1),N1566)))</f>
        <v/>
      </c>
      <c r="P1566">
        <f>IF(O1566="","",IFERROR(N(INDEX($A1566:$K1566,1,Rules!$H$20)),0))</f>
        <v/>
      </c>
      <c r="Q1566">
        <f>IF(O1566="","",IFERROR(P1566*N(INDEX($A1566:$K1566,1,Rules!$H$21)),0))</f>
        <v/>
      </c>
      <c r="R1566">
        <f>IF(O1566="","",IFERROR(N(INDEX($A1566:$K1566,1,Rules!$H$22)),0))</f>
        <v/>
      </c>
    </row>
    <row r="1567">
      <c r="M1567">
        <f>IF(A1567="","",IF(LEFT(A1567,4)="http",IFERROR(MID(A1567,FIND("/",A1567,FIND("//",A1567)+2),2000),"/"),A1567))</f>
        <v/>
      </c>
      <c r="N1567">
        <f>IF(M1567="","",IFERROR(LEFT(SUBSTITUTE(M1567,"#","?"),FIND("?",SUBSTITUTE(M1567,"#","?"))-1),M1567))</f>
        <v/>
      </c>
      <c r="O1567">
        <f>IF(N1567="","",LOWER(IF(AND(LEN(N1567)&gt;1,RIGHT(N1567,1)="/"),LEFT(N1567,LEN(N1567)-1),N1567)))</f>
        <v/>
      </c>
      <c r="P1567">
        <f>IF(O1567="","",IFERROR(N(INDEX($A1567:$K1567,1,Rules!$H$20)),0))</f>
        <v/>
      </c>
      <c r="Q1567">
        <f>IF(O1567="","",IFERROR(P1567*N(INDEX($A1567:$K1567,1,Rules!$H$21)),0))</f>
        <v/>
      </c>
      <c r="R1567">
        <f>IF(O1567="","",IFERROR(N(INDEX($A1567:$K1567,1,Rules!$H$22)),0))</f>
        <v/>
      </c>
    </row>
    <row r="1568">
      <c r="M1568">
        <f>IF(A1568="","",IF(LEFT(A1568,4)="http",IFERROR(MID(A1568,FIND("/",A1568,FIND("//",A1568)+2),2000),"/"),A1568))</f>
        <v/>
      </c>
      <c r="N1568">
        <f>IF(M1568="","",IFERROR(LEFT(SUBSTITUTE(M1568,"#","?"),FIND("?",SUBSTITUTE(M1568,"#","?"))-1),M1568))</f>
        <v/>
      </c>
      <c r="O1568">
        <f>IF(N1568="","",LOWER(IF(AND(LEN(N1568)&gt;1,RIGHT(N1568,1)="/"),LEFT(N1568,LEN(N1568)-1),N1568)))</f>
        <v/>
      </c>
      <c r="P1568">
        <f>IF(O1568="","",IFERROR(N(INDEX($A1568:$K1568,1,Rules!$H$20)),0))</f>
        <v/>
      </c>
      <c r="Q1568">
        <f>IF(O1568="","",IFERROR(P1568*N(INDEX($A1568:$K1568,1,Rules!$H$21)),0))</f>
        <v/>
      </c>
      <c r="R1568">
        <f>IF(O1568="","",IFERROR(N(INDEX($A1568:$K1568,1,Rules!$H$22)),0))</f>
        <v/>
      </c>
    </row>
    <row r="1569">
      <c r="M1569">
        <f>IF(A1569="","",IF(LEFT(A1569,4)="http",IFERROR(MID(A1569,FIND("/",A1569,FIND("//",A1569)+2),2000),"/"),A1569))</f>
        <v/>
      </c>
      <c r="N1569">
        <f>IF(M1569="","",IFERROR(LEFT(SUBSTITUTE(M1569,"#","?"),FIND("?",SUBSTITUTE(M1569,"#","?"))-1),M1569))</f>
        <v/>
      </c>
      <c r="O1569">
        <f>IF(N1569="","",LOWER(IF(AND(LEN(N1569)&gt;1,RIGHT(N1569,1)="/"),LEFT(N1569,LEN(N1569)-1),N1569)))</f>
        <v/>
      </c>
      <c r="P1569">
        <f>IF(O1569="","",IFERROR(N(INDEX($A1569:$K1569,1,Rules!$H$20)),0))</f>
        <v/>
      </c>
      <c r="Q1569">
        <f>IF(O1569="","",IFERROR(P1569*N(INDEX($A1569:$K1569,1,Rules!$H$21)),0))</f>
        <v/>
      </c>
      <c r="R1569">
        <f>IF(O1569="","",IFERROR(N(INDEX($A1569:$K1569,1,Rules!$H$22)),0))</f>
        <v/>
      </c>
    </row>
    <row r="1570">
      <c r="M1570">
        <f>IF(A1570="","",IF(LEFT(A1570,4)="http",IFERROR(MID(A1570,FIND("/",A1570,FIND("//",A1570)+2),2000),"/"),A1570))</f>
        <v/>
      </c>
      <c r="N1570">
        <f>IF(M1570="","",IFERROR(LEFT(SUBSTITUTE(M1570,"#","?"),FIND("?",SUBSTITUTE(M1570,"#","?"))-1),M1570))</f>
        <v/>
      </c>
      <c r="O1570">
        <f>IF(N1570="","",LOWER(IF(AND(LEN(N1570)&gt;1,RIGHT(N1570,1)="/"),LEFT(N1570,LEN(N1570)-1),N1570)))</f>
        <v/>
      </c>
      <c r="P1570">
        <f>IF(O1570="","",IFERROR(N(INDEX($A1570:$K1570,1,Rules!$H$20)),0))</f>
        <v/>
      </c>
      <c r="Q1570">
        <f>IF(O1570="","",IFERROR(P1570*N(INDEX($A1570:$K1570,1,Rules!$H$21)),0))</f>
        <v/>
      </c>
      <c r="R1570">
        <f>IF(O1570="","",IFERROR(N(INDEX($A1570:$K1570,1,Rules!$H$22)),0))</f>
        <v/>
      </c>
    </row>
    <row r="1571">
      <c r="M1571">
        <f>IF(A1571="","",IF(LEFT(A1571,4)="http",IFERROR(MID(A1571,FIND("/",A1571,FIND("//",A1571)+2),2000),"/"),A1571))</f>
        <v/>
      </c>
      <c r="N1571">
        <f>IF(M1571="","",IFERROR(LEFT(SUBSTITUTE(M1571,"#","?"),FIND("?",SUBSTITUTE(M1571,"#","?"))-1),M1571))</f>
        <v/>
      </c>
      <c r="O1571">
        <f>IF(N1571="","",LOWER(IF(AND(LEN(N1571)&gt;1,RIGHT(N1571,1)="/"),LEFT(N1571,LEN(N1571)-1),N1571)))</f>
        <v/>
      </c>
      <c r="P1571">
        <f>IF(O1571="","",IFERROR(N(INDEX($A1571:$K1571,1,Rules!$H$20)),0))</f>
        <v/>
      </c>
      <c r="Q1571">
        <f>IF(O1571="","",IFERROR(P1571*N(INDEX($A1571:$K1571,1,Rules!$H$21)),0))</f>
        <v/>
      </c>
      <c r="R1571">
        <f>IF(O1571="","",IFERROR(N(INDEX($A1571:$K1571,1,Rules!$H$22)),0))</f>
        <v/>
      </c>
    </row>
    <row r="1572">
      <c r="M1572">
        <f>IF(A1572="","",IF(LEFT(A1572,4)="http",IFERROR(MID(A1572,FIND("/",A1572,FIND("//",A1572)+2),2000),"/"),A1572))</f>
        <v/>
      </c>
      <c r="N1572">
        <f>IF(M1572="","",IFERROR(LEFT(SUBSTITUTE(M1572,"#","?"),FIND("?",SUBSTITUTE(M1572,"#","?"))-1),M1572))</f>
        <v/>
      </c>
      <c r="O1572">
        <f>IF(N1572="","",LOWER(IF(AND(LEN(N1572)&gt;1,RIGHT(N1572,1)="/"),LEFT(N1572,LEN(N1572)-1),N1572)))</f>
        <v/>
      </c>
      <c r="P1572">
        <f>IF(O1572="","",IFERROR(N(INDEX($A1572:$K1572,1,Rules!$H$20)),0))</f>
        <v/>
      </c>
      <c r="Q1572">
        <f>IF(O1572="","",IFERROR(P1572*N(INDEX($A1572:$K1572,1,Rules!$H$21)),0))</f>
        <v/>
      </c>
      <c r="R1572">
        <f>IF(O1572="","",IFERROR(N(INDEX($A1572:$K1572,1,Rules!$H$22)),0))</f>
        <v/>
      </c>
    </row>
    <row r="1573">
      <c r="M1573">
        <f>IF(A1573="","",IF(LEFT(A1573,4)="http",IFERROR(MID(A1573,FIND("/",A1573,FIND("//",A1573)+2),2000),"/"),A1573))</f>
        <v/>
      </c>
      <c r="N1573">
        <f>IF(M1573="","",IFERROR(LEFT(SUBSTITUTE(M1573,"#","?"),FIND("?",SUBSTITUTE(M1573,"#","?"))-1),M1573))</f>
        <v/>
      </c>
      <c r="O1573">
        <f>IF(N1573="","",LOWER(IF(AND(LEN(N1573)&gt;1,RIGHT(N1573,1)="/"),LEFT(N1573,LEN(N1573)-1),N1573)))</f>
        <v/>
      </c>
      <c r="P1573">
        <f>IF(O1573="","",IFERROR(N(INDEX($A1573:$K1573,1,Rules!$H$20)),0))</f>
        <v/>
      </c>
      <c r="Q1573">
        <f>IF(O1573="","",IFERROR(P1573*N(INDEX($A1573:$K1573,1,Rules!$H$21)),0))</f>
        <v/>
      </c>
      <c r="R1573">
        <f>IF(O1573="","",IFERROR(N(INDEX($A1573:$K1573,1,Rules!$H$22)),0))</f>
        <v/>
      </c>
    </row>
    <row r="1574">
      <c r="M1574">
        <f>IF(A1574="","",IF(LEFT(A1574,4)="http",IFERROR(MID(A1574,FIND("/",A1574,FIND("//",A1574)+2),2000),"/"),A1574))</f>
        <v/>
      </c>
      <c r="N1574">
        <f>IF(M1574="","",IFERROR(LEFT(SUBSTITUTE(M1574,"#","?"),FIND("?",SUBSTITUTE(M1574,"#","?"))-1),M1574))</f>
        <v/>
      </c>
      <c r="O1574">
        <f>IF(N1574="","",LOWER(IF(AND(LEN(N1574)&gt;1,RIGHT(N1574,1)="/"),LEFT(N1574,LEN(N1574)-1),N1574)))</f>
        <v/>
      </c>
      <c r="P1574">
        <f>IF(O1574="","",IFERROR(N(INDEX($A1574:$K1574,1,Rules!$H$20)),0))</f>
        <v/>
      </c>
      <c r="Q1574">
        <f>IF(O1574="","",IFERROR(P1574*N(INDEX($A1574:$K1574,1,Rules!$H$21)),0))</f>
        <v/>
      </c>
      <c r="R1574">
        <f>IF(O1574="","",IFERROR(N(INDEX($A1574:$K1574,1,Rules!$H$22)),0))</f>
        <v/>
      </c>
    </row>
    <row r="1575">
      <c r="M1575">
        <f>IF(A1575="","",IF(LEFT(A1575,4)="http",IFERROR(MID(A1575,FIND("/",A1575,FIND("//",A1575)+2),2000),"/"),A1575))</f>
        <v/>
      </c>
      <c r="N1575">
        <f>IF(M1575="","",IFERROR(LEFT(SUBSTITUTE(M1575,"#","?"),FIND("?",SUBSTITUTE(M1575,"#","?"))-1),M1575))</f>
        <v/>
      </c>
      <c r="O1575">
        <f>IF(N1575="","",LOWER(IF(AND(LEN(N1575)&gt;1,RIGHT(N1575,1)="/"),LEFT(N1575,LEN(N1575)-1),N1575)))</f>
        <v/>
      </c>
      <c r="P1575">
        <f>IF(O1575="","",IFERROR(N(INDEX($A1575:$K1575,1,Rules!$H$20)),0))</f>
        <v/>
      </c>
      <c r="Q1575">
        <f>IF(O1575="","",IFERROR(P1575*N(INDEX($A1575:$K1575,1,Rules!$H$21)),0))</f>
        <v/>
      </c>
      <c r="R1575">
        <f>IF(O1575="","",IFERROR(N(INDEX($A1575:$K1575,1,Rules!$H$22)),0))</f>
        <v/>
      </c>
    </row>
    <row r="1576">
      <c r="M1576">
        <f>IF(A1576="","",IF(LEFT(A1576,4)="http",IFERROR(MID(A1576,FIND("/",A1576,FIND("//",A1576)+2),2000),"/"),A1576))</f>
        <v/>
      </c>
      <c r="N1576">
        <f>IF(M1576="","",IFERROR(LEFT(SUBSTITUTE(M1576,"#","?"),FIND("?",SUBSTITUTE(M1576,"#","?"))-1),M1576))</f>
        <v/>
      </c>
      <c r="O1576">
        <f>IF(N1576="","",LOWER(IF(AND(LEN(N1576)&gt;1,RIGHT(N1576,1)="/"),LEFT(N1576,LEN(N1576)-1),N1576)))</f>
        <v/>
      </c>
      <c r="P1576">
        <f>IF(O1576="","",IFERROR(N(INDEX($A1576:$K1576,1,Rules!$H$20)),0))</f>
        <v/>
      </c>
      <c r="Q1576">
        <f>IF(O1576="","",IFERROR(P1576*N(INDEX($A1576:$K1576,1,Rules!$H$21)),0))</f>
        <v/>
      </c>
      <c r="R1576">
        <f>IF(O1576="","",IFERROR(N(INDEX($A1576:$K1576,1,Rules!$H$22)),0))</f>
        <v/>
      </c>
    </row>
    <row r="1577">
      <c r="M1577">
        <f>IF(A1577="","",IF(LEFT(A1577,4)="http",IFERROR(MID(A1577,FIND("/",A1577,FIND("//",A1577)+2),2000),"/"),A1577))</f>
        <v/>
      </c>
      <c r="N1577">
        <f>IF(M1577="","",IFERROR(LEFT(SUBSTITUTE(M1577,"#","?"),FIND("?",SUBSTITUTE(M1577,"#","?"))-1),M1577))</f>
        <v/>
      </c>
      <c r="O1577">
        <f>IF(N1577="","",LOWER(IF(AND(LEN(N1577)&gt;1,RIGHT(N1577,1)="/"),LEFT(N1577,LEN(N1577)-1),N1577)))</f>
        <v/>
      </c>
      <c r="P1577">
        <f>IF(O1577="","",IFERROR(N(INDEX($A1577:$K1577,1,Rules!$H$20)),0))</f>
        <v/>
      </c>
      <c r="Q1577">
        <f>IF(O1577="","",IFERROR(P1577*N(INDEX($A1577:$K1577,1,Rules!$H$21)),0))</f>
        <v/>
      </c>
      <c r="R1577">
        <f>IF(O1577="","",IFERROR(N(INDEX($A1577:$K1577,1,Rules!$H$22)),0))</f>
        <v/>
      </c>
    </row>
    <row r="1578">
      <c r="M1578">
        <f>IF(A1578="","",IF(LEFT(A1578,4)="http",IFERROR(MID(A1578,FIND("/",A1578,FIND("//",A1578)+2),2000),"/"),A1578))</f>
        <v/>
      </c>
      <c r="N1578">
        <f>IF(M1578="","",IFERROR(LEFT(SUBSTITUTE(M1578,"#","?"),FIND("?",SUBSTITUTE(M1578,"#","?"))-1),M1578))</f>
        <v/>
      </c>
      <c r="O1578">
        <f>IF(N1578="","",LOWER(IF(AND(LEN(N1578)&gt;1,RIGHT(N1578,1)="/"),LEFT(N1578,LEN(N1578)-1),N1578)))</f>
        <v/>
      </c>
      <c r="P1578">
        <f>IF(O1578="","",IFERROR(N(INDEX($A1578:$K1578,1,Rules!$H$20)),0))</f>
        <v/>
      </c>
      <c r="Q1578">
        <f>IF(O1578="","",IFERROR(P1578*N(INDEX($A1578:$K1578,1,Rules!$H$21)),0))</f>
        <v/>
      </c>
      <c r="R1578">
        <f>IF(O1578="","",IFERROR(N(INDEX($A1578:$K1578,1,Rules!$H$22)),0))</f>
        <v/>
      </c>
    </row>
    <row r="1579">
      <c r="M1579">
        <f>IF(A1579="","",IF(LEFT(A1579,4)="http",IFERROR(MID(A1579,FIND("/",A1579,FIND("//",A1579)+2),2000),"/"),A1579))</f>
        <v/>
      </c>
      <c r="N1579">
        <f>IF(M1579="","",IFERROR(LEFT(SUBSTITUTE(M1579,"#","?"),FIND("?",SUBSTITUTE(M1579,"#","?"))-1),M1579))</f>
        <v/>
      </c>
      <c r="O1579">
        <f>IF(N1579="","",LOWER(IF(AND(LEN(N1579)&gt;1,RIGHT(N1579,1)="/"),LEFT(N1579,LEN(N1579)-1),N1579)))</f>
        <v/>
      </c>
      <c r="P1579">
        <f>IF(O1579="","",IFERROR(N(INDEX($A1579:$K1579,1,Rules!$H$20)),0))</f>
        <v/>
      </c>
      <c r="Q1579">
        <f>IF(O1579="","",IFERROR(P1579*N(INDEX($A1579:$K1579,1,Rules!$H$21)),0))</f>
        <v/>
      </c>
      <c r="R1579">
        <f>IF(O1579="","",IFERROR(N(INDEX($A1579:$K1579,1,Rules!$H$22)),0))</f>
        <v/>
      </c>
    </row>
    <row r="1580">
      <c r="M1580">
        <f>IF(A1580="","",IF(LEFT(A1580,4)="http",IFERROR(MID(A1580,FIND("/",A1580,FIND("//",A1580)+2),2000),"/"),A1580))</f>
        <v/>
      </c>
      <c r="N1580">
        <f>IF(M1580="","",IFERROR(LEFT(SUBSTITUTE(M1580,"#","?"),FIND("?",SUBSTITUTE(M1580,"#","?"))-1),M1580))</f>
        <v/>
      </c>
      <c r="O1580">
        <f>IF(N1580="","",LOWER(IF(AND(LEN(N1580)&gt;1,RIGHT(N1580,1)="/"),LEFT(N1580,LEN(N1580)-1),N1580)))</f>
        <v/>
      </c>
      <c r="P1580">
        <f>IF(O1580="","",IFERROR(N(INDEX($A1580:$K1580,1,Rules!$H$20)),0))</f>
        <v/>
      </c>
      <c r="Q1580">
        <f>IF(O1580="","",IFERROR(P1580*N(INDEX($A1580:$K1580,1,Rules!$H$21)),0))</f>
        <v/>
      </c>
      <c r="R1580">
        <f>IF(O1580="","",IFERROR(N(INDEX($A1580:$K1580,1,Rules!$H$22)),0))</f>
        <v/>
      </c>
    </row>
    <row r="1581">
      <c r="M1581">
        <f>IF(A1581="","",IF(LEFT(A1581,4)="http",IFERROR(MID(A1581,FIND("/",A1581,FIND("//",A1581)+2),2000),"/"),A1581))</f>
        <v/>
      </c>
      <c r="N1581">
        <f>IF(M1581="","",IFERROR(LEFT(SUBSTITUTE(M1581,"#","?"),FIND("?",SUBSTITUTE(M1581,"#","?"))-1),M1581))</f>
        <v/>
      </c>
      <c r="O1581">
        <f>IF(N1581="","",LOWER(IF(AND(LEN(N1581)&gt;1,RIGHT(N1581,1)="/"),LEFT(N1581,LEN(N1581)-1),N1581)))</f>
        <v/>
      </c>
      <c r="P1581">
        <f>IF(O1581="","",IFERROR(N(INDEX($A1581:$K1581,1,Rules!$H$20)),0))</f>
        <v/>
      </c>
      <c r="Q1581">
        <f>IF(O1581="","",IFERROR(P1581*N(INDEX($A1581:$K1581,1,Rules!$H$21)),0))</f>
        <v/>
      </c>
      <c r="R1581">
        <f>IF(O1581="","",IFERROR(N(INDEX($A1581:$K1581,1,Rules!$H$22)),0))</f>
        <v/>
      </c>
    </row>
    <row r="1582">
      <c r="M1582">
        <f>IF(A1582="","",IF(LEFT(A1582,4)="http",IFERROR(MID(A1582,FIND("/",A1582,FIND("//",A1582)+2),2000),"/"),A1582))</f>
        <v/>
      </c>
      <c r="N1582">
        <f>IF(M1582="","",IFERROR(LEFT(SUBSTITUTE(M1582,"#","?"),FIND("?",SUBSTITUTE(M1582,"#","?"))-1),M1582))</f>
        <v/>
      </c>
      <c r="O1582">
        <f>IF(N1582="","",LOWER(IF(AND(LEN(N1582)&gt;1,RIGHT(N1582,1)="/"),LEFT(N1582,LEN(N1582)-1),N1582)))</f>
        <v/>
      </c>
      <c r="P1582">
        <f>IF(O1582="","",IFERROR(N(INDEX($A1582:$K1582,1,Rules!$H$20)),0))</f>
        <v/>
      </c>
      <c r="Q1582">
        <f>IF(O1582="","",IFERROR(P1582*N(INDEX($A1582:$K1582,1,Rules!$H$21)),0))</f>
        <v/>
      </c>
      <c r="R1582">
        <f>IF(O1582="","",IFERROR(N(INDEX($A1582:$K1582,1,Rules!$H$22)),0))</f>
        <v/>
      </c>
    </row>
    <row r="1583">
      <c r="M1583">
        <f>IF(A1583="","",IF(LEFT(A1583,4)="http",IFERROR(MID(A1583,FIND("/",A1583,FIND("//",A1583)+2),2000),"/"),A1583))</f>
        <v/>
      </c>
      <c r="N1583">
        <f>IF(M1583="","",IFERROR(LEFT(SUBSTITUTE(M1583,"#","?"),FIND("?",SUBSTITUTE(M1583,"#","?"))-1),M1583))</f>
        <v/>
      </c>
      <c r="O1583">
        <f>IF(N1583="","",LOWER(IF(AND(LEN(N1583)&gt;1,RIGHT(N1583,1)="/"),LEFT(N1583,LEN(N1583)-1),N1583)))</f>
        <v/>
      </c>
      <c r="P1583">
        <f>IF(O1583="","",IFERROR(N(INDEX($A1583:$K1583,1,Rules!$H$20)),0))</f>
        <v/>
      </c>
      <c r="Q1583">
        <f>IF(O1583="","",IFERROR(P1583*N(INDEX($A1583:$K1583,1,Rules!$H$21)),0))</f>
        <v/>
      </c>
      <c r="R1583">
        <f>IF(O1583="","",IFERROR(N(INDEX($A1583:$K1583,1,Rules!$H$22)),0))</f>
        <v/>
      </c>
    </row>
    <row r="1584">
      <c r="M1584">
        <f>IF(A1584="","",IF(LEFT(A1584,4)="http",IFERROR(MID(A1584,FIND("/",A1584,FIND("//",A1584)+2),2000),"/"),A1584))</f>
        <v/>
      </c>
      <c r="N1584">
        <f>IF(M1584="","",IFERROR(LEFT(SUBSTITUTE(M1584,"#","?"),FIND("?",SUBSTITUTE(M1584,"#","?"))-1),M1584))</f>
        <v/>
      </c>
      <c r="O1584">
        <f>IF(N1584="","",LOWER(IF(AND(LEN(N1584)&gt;1,RIGHT(N1584,1)="/"),LEFT(N1584,LEN(N1584)-1),N1584)))</f>
        <v/>
      </c>
      <c r="P1584">
        <f>IF(O1584="","",IFERROR(N(INDEX($A1584:$K1584,1,Rules!$H$20)),0))</f>
        <v/>
      </c>
      <c r="Q1584">
        <f>IF(O1584="","",IFERROR(P1584*N(INDEX($A1584:$K1584,1,Rules!$H$21)),0))</f>
        <v/>
      </c>
      <c r="R1584">
        <f>IF(O1584="","",IFERROR(N(INDEX($A1584:$K1584,1,Rules!$H$22)),0))</f>
        <v/>
      </c>
    </row>
    <row r="1585">
      <c r="M1585">
        <f>IF(A1585="","",IF(LEFT(A1585,4)="http",IFERROR(MID(A1585,FIND("/",A1585,FIND("//",A1585)+2),2000),"/"),A1585))</f>
        <v/>
      </c>
      <c r="N1585">
        <f>IF(M1585="","",IFERROR(LEFT(SUBSTITUTE(M1585,"#","?"),FIND("?",SUBSTITUTE(M1585,"#","?"))-1),M1585))</f>
        <v/>
      </c>
      <c r="O1585">
        <f>IF(N1585="","",LOWER(IF(AND(LEN(N1585)&gt;1,RIGHT(N1585,1)="/"),LEFT(N1585,LEN(N1585)-1),N1585)))</f>
        <v/>
      </c>
      <c r="P1585">
        <f>IF(O1585="","",IFERROR(N(INDEX($A1585:$K1585,1,Rules!$H$20)),0))</f>
        <v/>
      </c>
      <c r="Q1585">
        <f>IF(O1585="","",IFERROR(P1585*N(INDEX($A1585:$K1585,1,Rules!$H$21)),0))</f>
        <v/>
      </c>
      <c r="R1585">
        <f>IF(O1585="","",IFERROR(N(INDEX($A1585:$K1585,1,Rules!$H$22)),0))</f>
        <v/>
      </c>
    </row>
    <row r="1586">
      <c r="M1586">
        <f>IF(A1586="","",IF(LEFT(A1586,4)="http",IFERROR(MID(A1586,FIND("/",A1586,FIND("//",A1586)+2),2000),"/"),A1586))</f>
        <v/>
      </c>
      <c r="N1586">
        <f>IF(M1586="","",IFERROR(LEFT(SUBSTITUTE(M1586,"#","?"),FIND("?",SUBSTITUTE(M1586,"#","?"))-1),M1586))</f>
        <v/>
      </c>
      <c r="O1586">
        <f>IF(N1586="","",LOWER(IF(AND(LEN(N1586)&gt;1,RIGHT(N1586,1)="/"),LEFT(N1586,LEN(N1586)-1),N1586)))</f>
        <v/>
      </c>
      <c r="P1586">
        <f>IF(O1586="","",IFERROR(N(INDEX($A1586:$K1586,1,Rules!$H$20)),0))</f>
        <v/>
      </c>
      <c r="Q1586">
        <f>IF(O1586="","",IFERROR(P1586*N(INDEX($A1586:$K1586,1,Rules!$H$21)),0))</f>
        <v/>
      </c>
      <c r="R1586">
        <f>IF(O1586="","",IFERROR(N(INDEX($A1586:$K1586,1,Rules!$H$22)),0))</f>
        <v/>
      </c>
    </row>
    <row r="1587">
      <c r="M1587">
        <f>IF(A1587="","",IF(LEFT(A1587,4)="http",IFERROR(MID(A1587,FIND("/",A1587,FIND("//",A1587)+2),2000),"/"),A1587))</f>
        <v/>
      </c>
      <c r="N1587">
        <f>IF(M1587="","",IFERROR(LEFT(SUBSTITUTE(M1587,"#","?"),FIND("?",SUBSTITUTE(M1587,"#","?"))-1),M1587))</f>
        <v/>
      </c>
      <c r="O1587">
        <f>IF(N1587="","",LOWER(IF(AND(LEN(N1587)&gt;1,RIGHT(N1587,1)="/"),LEFT(N1587,LEN(N1587)-1),N1587)))</f>
        <v/>
      </c>
      <c r="P1587">
        <f>IF(O1587="","",IFERROR(N(INDEX($A1587:$K1587,1,Rules!$H$20)),0))</f>
        <v/>
      </c>
      <c r="Q1587">
        <f>IF(O1587="","",IFERROR(P1587*N(INDEX($A1587:$K1587,1,Rules!$H$21)),0))</f>
        <v/>
      </c>
      <c r="R1587">
        <f>IF(O1587="","",IFERROR(N(INDEX($A1587:$K1587,1,Rules!$H$22)),0))</f>
        <v/>
      </c>
    </row>
    <row r="1588">
      <c r="M1588">
        <f>IF(A1588="","",IF(LEFT(A1588,4)="http",IFERROR(MID(A1588,FIND("/",A1588,FIND("//",A1588)+2),2000),"/"),A1588))</f>
        <v/>
      </c>
      <c r="N1588">
        <f>IF(M1588="","",IFERROR(LEFT(SUBSTITUTE(M1588,"#","?"),FIND("?",SUBSTITUTE(M1588,"#","?"))-1),M1588))</f>
        <v/>
      </c>
      <c r="O1588">
        <f>IF(N1588="","",LOWER(IF(AND(LEN(N1588)&gt;1,RIGHT(N1588,1)="/"),LEFT(N1588,LEN(N1588)-1),N1588)))</f>
        <v/>
      </c>
      <c r="P1588">
        <f>IF(O1588="","",IFERROR(N(INDEX($A1588:$K1588,1,Rules!$H$20)),0))</f>
        <v/>
      </c>
      <c r="Q1588">
        <f>IF(O1588="","",IFERROR(P1588*N(INDEX($A1588:$K1588,1,Rules!$H$21)),0))</f>
        <v/>
      </c>
      <c r="R1588">
        <f>IF(O1588="","",IFERROR(N(INDEX($A1588:$K1588,1,Rules!$H$22)),0))</f>
        <v/>
      </c>
    </row>
    <row r="1589">
      <c r="M1589">
        <f>IF(A1589="","",IF(LEFT(A1589,4)="http",IFERROR(MID(A1589,FIND("/",A1589,FIND("//",A1589)+2),2000),"/"),A1589))</f>
        <v/>
      </c>
      <c r="N1589">
        <f>IF(M1589="","",IFERROR(LEFT(SUBSTITUTE(M1589,"#","?"),FIND("?",SUBSTITUTE(M1589,"#","?"))-1),M1589))</f>
        <v/>
      </c>
      <c r="O1589">
        <f>IF(N1589="","",LOWER(IF(AND(LEN(N1589)&gt;1,RIGHT(N1589,1)="/"),LEFT(N1589,LEN(N1589)-1),N1589)))</f>
        <v/>
      </c>
      <c r="P1589">
        <f>IF(O1589="","",IFERROR(N(INDEX($A1589:$K1589,1,Rules!$H$20)),0))</f>
        <v/>
      </c>
      <c r="Q1589">
        <f>IF(O1589="","",IFERROR(P1589*N(INDEX($A1589:$K1589,1,Rules!$H$21)),0))</f>
        <v/>
      </c>
      <c r="R1589">
        <f>IF(O1589="","",IFERROR(N(INDEX($A1589:$K1589,1,Rules!$H$22)),0))</f>
        <v/>
      </c>
    </row>
    <row r="1590">
      <c r="M1590">
        <f>IF(A1590="","",IF(LEFT(A1590,4)="http",IFERROR(MID(A1590,FIND("/",A1590,FIND("//",A1590)+2),2000),"/"),A1590))</f>
        <v/>
      </c>
      <c r="N1590">
        <f>IF(M1590="","",IFERROR(LEFT(SUBSTITUTE(M1590,"#","?"),FIND("?",SUBSTITUTE(M1590,"#","?"))-1),M1590))</f>
        <v/>
      </c>
      <c r="O1590">
        <f>IF(N1590="","",LOWER(IF(AND(LEN(N1590)&gt;1,RIGHT(N1590,1)="/"),LEFT(N1590,LEN(N1590)-1),N1590)))</f>
        <v/>
      </c>
      <c r="P1590">
        <f>IF(O1590="","",IFERROR(N(INDEX($A1590:$K1590,1,Rules!$H$20)),0))</f>
        <v/>
      </c>
      <c r="Q1590">
        <f>IF(O1590="","",IFERROR(P1590*N(INDEX($A1590:$K1590,1,Rules!$H$21)),0))</f>
        <v/>
      </c>
      <c r="R1590">
        <f>IF(O1590="","",IFERROR(N(INDEX($A1590:$K1590,1,Rules!$H$22)),0))</f>
        <v/>
      </c>
    </row>
    <row r="1591">
      <c r="M1591">
        <f>IF(A1591="","",IF(LEFT(A1591,4)="http",IFERROR(MID(A1591,FIND("/",A1591,FIND("//",A1591)+2),2000),"/"),A1591))</f>
        <v/>
      </c>
      <c r="N1591">
        <f>IF(M1591="","",IFERROR(LEFT(SUBSTITUTE(M1591,"#","?"),FIND("?",SUBSTITUTE(M1591,"#","?"))-1),M1591))</f>
        <v/>
      </c>
      <c r="O1591">
        <f>IF(N1591="","",LOWER(IF(AND(LEN(N1591)&gt;1,RIGHT(N1591,1)="/"),LEFT(N1591,LEN(N1591)-1),N1591)))</f>
        <v/>
      </c>
      <c r="P1591">
        <f>IF(O1591="","",IFERROR(N(INDEX($A1591:$K1591,1,Rules!$H$20)),0))</f>
        <v/>
      </c>
      <c r="Q1591">
        <f>IF(O1591="","",IFERROR(P1591*N(INDEX($A1591:$K1591,1,Rules!$H$21)),0))</f>
        <v/>
      </c>
      <c r="R1591">
        <f>IF(O1591="","",IFERROR(N(INDEX($A1591:$K1591,1,Rules!$H$22)),0))</f>
        <v/>
      </c>
    </row>
    <row r="1592">
      <c r="M1592">
        <f>IF(A1592="","",IF(LEFT(A1592,4)="http",IFERROR(MID(A1592,FIND("/",A1592,FIND("//",A1592)+2),2000),"/"),A1592))</f>
        <v/>
      </c>
      <c r="N1592">
        <f>IF(M1592="","",IFERROR(LEFT(SUBSTITUTE(M1592,"#","?"),FIND("?",SUBSTITUTE(M1592,"#","?"))-1),M1592))</f>
        <v/>
      </c>
      <c r="O1592">
        <f>IF(N1592="","",LOWER(IF(AND(LEN(N1592)&gt;1,RIGHT(N1592,1)="/"),LEFT(N1592,LEN(N1592)-1),N1592)))</f>
        <v/>
      </c>
      <c r="P1592">
        <f>IF(O1592="","",IFERROR(N(INDEX($A1592:$K1592,1,Rules!$H$20)),0))</f>
        <v/>
      </c>
      <c r="Q1592">
        <f>IF(O1592="","",IFERROR(P1592*N(INDEX($A1592:$K1592,1,Rules!$H$21)),0))</f>
        <v/>
      </c>
      <c r="R1592">
        <f>IF(O1592="","",IFERROR(N(INDEX($A1592:$K1592,1,Rules!$H$22)),0))</f>
        <v/>
      </c>
    </row>
    <row r="1593">
      <c r="M1593">
        <f>IF(A1593="","",IF(LEFT(A1593,4)="http",IFERROR(MID(A1593,FIND("/",A1593,FIND("//",A1593)+2),2000),"/"),A1593))</f>
        <v/>
      </c>
      <c r="N1593">
        <f>IF(M1593="","",IFERROR(LEFT(SUBSTITUTE(M1593,"#","?"),FIND("?",SUBSTITUTE(M1593,"#","?"))-1),M1593))</f>
        <v/>
      </c>
      <c r="O1593">
        <f>IF(N1593="","",LOWER(IF(AND(LEN(N1593)&gt;1,RIGHT(N1593,1)="/"),LEFT(N1593,LEN(N1593)-1),N1593)))</f>
        <v/>
      </c>
      <c r="P1593">
        <f>IF(O1593="","",IFERROR(N(INDEX($A1593:$K1593,1,Rules!$H$20)),0))</f>
        <v/>
      </c>
      <c r="Q1593">
        <f>IF(O1593="","",IFERROR(P1593*N(INDEX($A1593:$K1593,1,Rules!$H$21)),0))</f>
        <v/>
      </c>
      <c r="R1593">
        <f>IF(O1593="","",IFERROR(N(INDEX($A1593:$K1593,1,Rules!$H$22)),0))</f>
        <v/>
      </c>
    </row>
    <row r="1594">
      <c r="M1594">
        <f>IF(A1594="","",IF(LEFT(A1594,4)="http",IFERROR(MID(A1594,FIND("/",A1594,FIND("//",A1594)+2),2000),"/"),A1594))</f>
        <v/>
      </c>
      <c r="N1594">
        <f>IF(M1594="","",IFERROR(LEFT(SUBSTITUTE(M1594,"#","?"),FIND("?",SUBSTITUTE(M1594,"#","?"))-1),M1594))</f>
        <v/>
      </c>
      <c r="O1594">
        <f>IF(N1594="","",LOWER(IF(AND(LEN(N1594)&gt;1,RIGHT(N1594,1)="/"),LEFT(N1594,LEN(N1594)-1),N1594)))</f>
        <v/>
      </c>
      <c r="P1594">
        <f>IF(O1594="","",IFERROR(N(INDEX($A1594:$K1594,1,Rules!$H$20)),0))</f>
        <v/>
      </c>
      <c r="Q1594">
        <f>IF(O1594="","",IFERROR(P1594*N(INDEX($A1594:$K1594,1,Rules!$H$21)),0))</f>
        <v/>
      </c>
      <c r="R1594">
        <f>IF(O1594="","",IFERROR(N(INDEX($A1594:$K1594,1,Rules!$H$22)),0))</f>
        <v/>
      </c>
    </row>
    <row r="1595">
      <c r="M1595">
        <f>IF(A1595="","",IF(LEFT(A1595,4)="http",IFERROR(MID(A1595,FIND("/",A1595,FIND("//",A1595)+2),2000),"/"),A1595))</f>
        <v/>
      </c>
      <c r="N1595">
        <f>IF(M1595="","",IFERROR(LEFT(SUBSTITUTE(M1595,"#","?"),FIND("?",SUBSTITUTE(M1595,"#","?"))-1),M1595))</f>
        <v/>
      </c>
      <c r="O1595">
        <f>IF(N1595="","",LOWER(IF(AND(LEN(N1595)&gt;1,RIGHT(N1595,1)="/"),LEFT(N1595,LEN(N1595)-1),N1595)))</f>
        <v/>
      </c>
      <c r="P1595">
        <f>IF(O1595="","",IFERROR(N(INDEX($A1595:$K1595,1,Rules!$H$20)),0))</f>
        <v/>
      </c>
      <c r="Q1595">
        <f>IF(O1595="","",IFERROR(P1595*N(INDEX($A1595:$K1595,1,Rules!$H$21)),0))</f>
        <v/>
      </c>
      <c r="R1595">
        <f>IF(O1595="","",IFERROR(N(INDEX($A1595:$K1595,1,Rules!$H$22)),0))</f>
        <v/>
      </c>
    </row>
    <row r="1596">
      <c r="M1596">
        <f>IF(A1596="","",IF(LEFT(A1596,4)="http",IFERROR(MID(A1596,FIND("/",A1596,FIND("//",A1596)+2),2000),"/"),A1596))</f>
        <v/>
      </c>
      <c r="N1596">
        <f>IF(M1596="","",IFERROR(LEFT(SUBSTITUTE(M1596,"#","?"),FIND("?",SUBSTITUTE(M1596,"#","?"))-1),M1596))</f>
        <v/>
      </c>
      <c r="O1596">
        <f>IF(N1596="","",LOWER(IF(AND(LEN(N1596)&gt;1,RIGHT(N1596,1)="/"),LEFT(N1596,LEN(N1596)-1),N1596)))</f>
        <v/>
      </c>
      <c r="P1596">
        <f>IF(O1596="","",IFERROR(N(INDEX($A1596:$K1596,1,Rules!$H$20)),0))</f>
        <v/>
      </c>
      <c r="Q1596">
        <f>IF(O1596="","",IFERROR(P1596*N(INDEX($A1596:$K1596,1,Rules!$H$21)),0))</f>
        <v/>
      </c>
      <c r="R1596">
        <f>IF(O1596="","",IFERROR(N(INDEX($A1596:$K1596,1,Rules!$H$22)),0))</f>
        <v/>
      </c>
    </row>
    <row r="1597">
      <c r="M1597">
        <f>IF(A1597="","",IF(LEFT(A1597,4)="http",IFERROR(MID(A1597,FIND("/",A1597,FIND("//",A1597)+2),2000),"/"),A1597))</f>
        <v/>
      </c>
      <c r="N1597">
        <f>IF(M1597="","",IFERROR(LEFT(SUBSTITUTE(M1597,"#","?"),FIND("?",SUBSTITUTE(M1597,"#","?"))-1),M1597))</f>
        <v/>
      </c>
      <c r="O1597">
        <f>IF(N1597="","",LOWER(IF(AND(LEN(N1597)&gt;1,RIGHT(N1597,1)="/"),LEFT(N1597,LEN(N1597)-1),N1597)))</f>
        <v/>
      </c>
      <c r="P1597">
        <f>IF(O1597="","",IFERROR(N(INDEX($A1597:$K1597,1,Rules!$H$20)),0))</f>
        <v/>
      </c>
      <c r="Q1597">
        <f>IF(O1597="","",IFERROR(P1597*N(INDEX($A1597:$K1597,1,Rules!$H$21)),0))</f>
        <v/>
      </c>
      <c r="R1597">
        <f>IF(O1597="","",IFERROR(N(INDEX($A1597:$K1597,1,Rules!$H$22)),0))</f>
        <v/>
      </c>
    </row>
    <row r="1598">
      <c r="M1598">
        <f>IF(A1598="","",IF(LEFT(A1598,4)="http",IFERROR(MID(A1598,FIND("/",A1598,FIND("//",A1598)+2),2000),"/"),A1598))</f>
        <v/>
      </c>
      <c r="N1598">
        <f>IF(M1598="","",IFERROR(LEFT(SUBSTITUTE(M1598,"#","?"),FIND("?",SUBSTITUTE(M1598,"#","?"))-1),M1598))</f>
        <v/>
      </c>
      <c r="O1598">
        <f>IF(N1598="","",LOWER(IF(AND(LEN(N1598)&gt;1,RIGHT(N1598,1)="/"),LEFT(N1598,LEN(N1598)-1),N1598)))</f>
        <v/>
      </c>
      <c r="P1598">
        <f>IF(O1598="","",IFERROR(N(INDEX($A1598:$K1598,1,Rules!$H$20)),0))</f>
        <v/>
      </c>
      <c r="Q1598">
        <f>IF(O1598="","",IFERROR(P1598*N(INDEX($A1598:$K1598,1,Rules!$H$21)),0))</f>
        <v/>
      </c>
      <c r="R1598">
        <f>IF(O1598="","",IFERROR(N(INDEX($A1598:$K1598,1,Rules!$H$22)),0))</f>
        <v/>
      </c>
    </row>
    <row r="1599">
      <c r="M1599">
        <f>IF(A1599="","",IF(LEFT(A1599,4)="http",IFERROR(MID(A1599,FIND("/",A1599,FIND("//",A1599)+2),2000),"/"),A1599))</f>
        <v/>
      </c>
      <c r="N1599">
        <f>IF(M1599="","",IFERROR(LEFT(SUBSTITUTE(M1599,"#","?"),FIND("?",SUBSTITUTE(M1599,"#","?"))-1),M1599))</f>
        <v/>
      </c>
      <c r="O1599">
        <f>IF(N1599="","",LOWER(IF(AND(LEN(N1599)&gt;1,RIGHT(N1599,1)="/"),LEFT(N1599,LEN(N1599)-1),N1599)))</f>
        <v/>
      </c>
      <c r="P1599">
        <f>IF(O1599="","",IFERROR(N(INDEX($A1599:$K1599,1,Rules!$H$20)),0))</f>
        <v/>
      </c>
      <c r="Q1599">
        <f>IF(O1599="","",IFERROR(P1599*N(INDEX($A1599:$K1599,1,Rules!$H$21)),0))</f>
        <v/>
      </c>
      <c r="R1599">
        <f>IF(O1599="","",IFERROR(N(INDEX($A1599:$K1599,1,Rules!$H$22)),0))</f>
        <v/>
      </c>
    </row>
    <row r="1600">
      <c r="M1600">
        <f>IF(A1600="","",IF(LEFT(A1600,4)="http",IFERROR(MID(A1600,FIND("/",A1600,FIND("//",A1600)+2),2000),"/"),A1600))</f>
        <v/>
      </c>
      <c r="N1600">
        <f>IF(M1600="","",IFERROR(LEFT(SUBSTITUTE(M1600,"#","?"),FIND("?",SUBSTITUTE(M1600,"#","?"))-1),M1600))</f>
        <v/>
      </c>
      <c r="O1600">
        <f>IF(N1600="","",LOWER(IF(AND(LEN(N1600)&gt;1,RIGHT(N1600,1)="/"),LEFT(N1600,LEN(N1600)-1),N1600)))</f>
        <v/>
      </c>
      <c r="P1600">
        <f>IF(O1600="","",IFERROR(N(INDEX($A1600:$K1600,1,Rules!$H$20)),0))</f>
        <v/>
      </c>
      <c r="Q1600">
        <f>IF(O1600="","",IFERROR(P1600*N(INDEX($A1600:$K1600,1,Rules!$H$21)),0))</f>
        <v/>
      </c>
      <c r="R1600">
        <f>IF(O1600="","",IFERROR(N(INDEX($A1600:$K1600,1,Rules!$H$22)),0))</f>
        <v/>
      </c>
    </row>
    <row r="1601">
      <c r="M1601">
        <f>IF(A1601="","",IF(LEFT(A1601,4)="http",IFERROR(MID(A1601,FIND("/",A1601,FIND("//",A1601)+2),2000),"/"),A1601))</f>
        <v/>
      </c>
      <c r="N1601">
        <f>IF(M1601="","",IFERROR(LEFT(SUBSTITUTE(M1601,"#","?"),FIND("?",SUBSTITUTE(M1601,"#","?"))-1),M1601))</f>
        <v/>
      </c>
      <c r="O1601">
        <f>IF(N1601="","",LOWER(IF(AND(LEN(N1601)&gt;1,RIGHT(N1601,1)="/"),LEFT(N1601,LEN(N1601)-1),N1601)))</f>
        <v/>
      </c>
      <c r="P1601">
        <f>IF(O1601="","",IFERROR(N(INDEX($A1601:$K1601,1,Rules!$H$20)),0))</f>
        <v/>
      </c>
      <c r="Q1601">
        <f>IF(O1601="","",IFERROR(P1601*N(INDEX($A1601:$K1601,1,Rules!$H$21)),0))</f>
        <v/>
      </c>
      <c r="R1601">
        <f>IF(O1601="","",IFERROR(N(INDEX($A1601:$K1601,1,Rules!$H$22)),0))</f>
        <v/>
      </c>
    </row>
    <row r="1602">
      <c r="M1602">
        <f>IF(A1602="","",IF(LEFT(A1602,4)="http",IFERROR(MID(A1602,FIND("/",A1602,FIND("//",A1602)+2),2000),"/"),A1602))</f>
        <v/>
      </c>
      <c r="N1602">
        <f>IF(M1602="","",IFERROR(LEFT(SUBSTITUTE(M1602,"#","?"),FIND("?",SUBSTITUTE(M1602,"#","?"))-1),M1602))</f>
        <v/>
      </c>
      <c r="O1602">
        <f>IF(N1602="","",LOWER(IF(AND(LEN(N1602)&gt;1,RIGHT(N1602,1)="/"),LEFT(N1602,LEN(N1602)-1),N1602)))</f>
        <v/>
      </c>
      <c r="P1602">
        <f>IF(O1602="","",IFERROR(N(INDEX($A1602:$K1602,1,Rules!$H$20)),0))</f>
        <v/>
      </c>
      <c r="Q1602">
        <f>IF(O1602="","",IFERROR(P1602*N(INDEX($A1602:$K1602,1,Rules!$H$21)),0))</f>
        <v/>
      </c>
      <c r="R1602">
        <f>IF(O1602="","",IFERROR(N(INDEX($A1602:$K1602,1,Rules!$H$22)),0))</f>
        <v/>
      </c>
    </row>
    <row r="1603">
      <c r="M1603">
        <f>IF(A1603="","",IF(LEFT(A1603,4)="http",IFERROR(MID(A1603,FIND("/",A1603,FIND("//",A1603)+2),2000),"/"),A1603))</f>
        <v/>
      </c>
      <c r="N1603">
        <f>IF(M1603="","",IFERROR(LEFT(SUBSTITUTE(M1603,"#","?"),FIND("?",SUBSTITUTE(M1603,"#","?"))-1),M1603))</f>
        <v/>
      </c>
      <c r="O1603">
        <f>IF(N1603="","",LOWER(IF(AND(LEN(N1603)&gt;1,RIGHT(N1603,1)="/"),LEFT(N1603,LEN(N1603)-1),N1603)))</f>
        <v/>
      </c>
      <c r="P1603">
        <f>IF(O1603="","",IFERROR(N(INDEX($A1603:$K1603,1,Rules!$H$20)),0))</f>
        <v/>
      </c>
      <c r="Q1603">
        <f>IF(O1603="","",IFERROR(P1603*N(INDEX($A1603:$K1603,1,Rules!$H$21)),0))</f>
        <v/>
      </c>
      <c r="R1603">
        <f>IF(O1603="","",IFERROR(N(INDEX($A1603:$K1603,1,Rules!$H$22)),0))</f>
        <v/>
      </c>
    </row>
    <row r="1604">
      <c r="M1604">
        <f>IF(A1604="","",IF(LEFT(A1604,4)="http",IFERROR(MID(A1604,FIND("/",A1604,FIND("//",A1604)+2),2000),"/"),A1604))</f>
        <v/>
      </c>
      <c r="N1604">
        <f>IF(M1604="","",IFERROR(LEFT(SUBSTITUTE(M1604,"#","?"),FIND("?",SUBSTITUTE(M1604,"#","?"))-1),M1604))</f>
        <v/>
      </c>
      <c r="O1604">
        <f>IF(N1604="","",LOWER(IF(AND(LEN(N1604)&gt;1,RIGHT(N1604,1)="/"),LEFT(N1604,LEN(N1604)-1),N1604)))</f>
        <v/>
      </c>
      <c r="P1604">
        <f>IF(O1604="","",IFERROR(N(INDEX($A1604:$K1604,1,Rules!$H$20)),0))</f>
        <v/>
      </c>
      <c r="Q1604">
        <f>IF(O1604="","",IFERROR(P1604*N(INDEX($A1604:$K1604,1,Rules!$H$21)),0))</f>
        <v/>
      </c>
      <c r="R1604">
        <f>IF(O1604="","",IFERROR(N(INDEX($A1604:$K1604,1,Rules!$H$22)),0))</f>
        <v/>
      </c>
    </row>
    <row r="1605">
      <c r="M1605">
        <f>IF(A1605="","",IF(LEFT(A1605,4)="http",IFERROR(MID(A1605,FIND("/",A1605,FIND("//",A1605)+2),2000),"/"),A1605))</f>
        <v/>
      </c>
      <c r="N1605">
        <f>IF(M1605="","",IFERROR(LEFT(SUBSTITUTE(M1605,"#","?"),FIND("?",SUBSTITUTE(M1605,"#","?"))-1),M1605))</f>
        <v/>
      </c>
      <c r="O1605">
        <f>IF(N1605="","",LOWER(IF(AND(LEN(N1605)&gt;1,RIGHT(N1605,1)="/"),LEFT(N1605,LEN(N1605)-1),N1605)))</f>
        <v/>
      </c>
      <c r="P1605">
        <f>IF(O1605="","",IFERROR(N(INDEX($A1605:$K1605,1,Rules!$H$20)),0))</f>
        <v/>
      </c>
      <c r="Q1605">
        <f>IF(O1605="","",IFERROR(P1605*N(INDEX($A1605:$K1605,1,Rules!$H$21)),0))</f>
        <v/>
      </c>
      <c r="R1605">
        <f>IF(O1605="","",IFERROR(N(INDEX($A1605:$K1605,1,Rules!$H$22)),0))</f>
        <v/>
      </c>
    </row>
    <row r="1606">
      <c r="M1606">
        <f>IF(A1606="","",IF(LEFT(A1606,4)="http",IFERROR(MID(A1606,FIND("/",A1606,FIND("//",A1606)+2),2000),"/"),A1606))</f>
        <v/>
      </c>
      <c r="N1606">
        <f>IF(M1606="","",IFERROR(LEFT(SUBSTITUTE(M1606,"#","?"),FIND("?",SUBSTITUTE(M1606,"#","?"))-1),M1606))</f>
        <v/>
      </c>
      <c r="O1606">
        <f>IF(N1606="","",LOWER(IF(AND(LEN(N1606)&gt;1,RIGHT(N1606,1)="/"),LEFT(N1606,LEN(N1606)-1),N1606)))</f>
        <v/>
      </c>
      <c r="P1606">
        <f>IF(O1606="","",IFERROR(N(INDEX($A1606:$K1606,1,Rules!$H$20)),0))</f>
        <v/>
      </c>
      <c r="Q1606">
        <f>IF(O1606="","",IFERROR(P1606*N(INDEX($A1606:$K1606,1,Rules!$H$21)),0))</f>
        <v/>
      </c>
      <c r="R1606">
        <f>IF(O1606="","",IFERROR(N(INDEX($A1606:$K1606,1,Rules!$H$22)),0))</f>
        <v/>
      </c>
    </row>
    <row r="1607">
      <c r="M1607">
        <f>IF(A1607="","",IF(LEFT(A1607,4)="http",IFERROR(MID(A1607,FIND("/",A1607,FIND("//",A1607)+2),2000),"/"),A1607))</f>
        <v/>
      </c>
      <c r="N1607">
        <f>IF(M1607="","",IFERROR(LEFT(SUBSTITUTE(M1607,"#","?"),FIND("?",SUBSTITUTE(M1607,"#","?"))-1),M1607))</f>
        <v/>
      </c>
      <c r="O1607">
        <f>IF(N1607="","",LOWER(IF(AND(LEN(N1607)&gt;1,RIGHT(N1607,1)="/"),LEFT(N1607,LEN(N1607)-1),N1607)))</f>
        <v/>
      </c>
      <c r="P1607">
        <f>IF(O1607="","",IFERROR(N(INDEX($A1607:$K1607,1,Rules!$H$20)),0))</f>
        <v/>
      </c>
      <c r="Q1607">
        <f>IF(O1607="","",IFERROR(P1607*N(INDEX($A1607:$K1607,1,Rules!$H$21)),0))</f>
        <v/>
      </c>
      <c r="R1607">
        <f>IF(O1607="","",IFERROR(N(INDEX($A1607:$K1607,1,Rules!$H$22)),0))</f>
        <v/>
      </c>
    </row>
    <row r="1608">
      <c r="M1608">
        <f>IF(A1608="","",IF(LEFT(A1608,4)="http",IFERROR(MID(A1608,FIND("/",A1608,FIND("//",A1608)+2),2000),"/"),A1608))</f>
        <v/>
      </c>
      <c r="N1608">
        <f>IF(M1608="","",IFERROR(LEFT(SUBSTITUTE(M1608,"#","?"),FIND("?",SUBSTITUTE(M1608,"#","?"))-1),M1608))</f>
        <v/>
      </c>
      <c r="O1608">
        <f>IF(N1608="","",LOWER(IF(AND(LEN(N1608)&gt;1,RIGHT(N1608,1)="/"),LEFT(N1608,LEN(N1608)-1),N1608)))</f>
        <v/>
      </c>
      <c r="P1608">
        <f>IF(O1608="","",IFERROR(N(INDEX($A1608:$K1608,1,Rules!$H$20)),0))</f>
        <v/>
      </c>
      <c r="Q1608">
        <f>IF(O1608="","",IFERROR(P1608*N(INDEX($A1608:$K1608,1,Rules!$H$21)),0))</f>
        <v/>
      </c>
      <c r="R1608">
        <f>IF(O1608="","",IFERROR(N(INDEX($A1608:$K1608,1,Rules!$H$22)),0))</f>
        <v/>
      </c>
    </row>
    <row r="1609">
      <c r="M1609">
        <f>IF(A1609="","",IF(LEFT(A1609,4)="http",IFERROR(MID(A1609,FIND("/",A1609,FIND("//",A1609)+2),2000),"/"),A1609))</f>
        <v/>
      </c>
      <c r="N1609">
        <f>IF(M1609="","",IFERROR(LEFT(SUBSTITUTE(M1609,"#","?"),FIND("?",SUBSTITUTE(M1609,"#","?"))-1),M1609))</f>
        <v/>
      </c>
      <c r="O1609">
        <f>IF(N1609="","",LOWER(IF(AND(LEN(N1609)&gt;1,RIGHT(N1609,1)="/"),LEFT(N1609,LEN(N1609)-1),N1609)))</f>
        <v/>
      </c>
      <c r="P1609">
        <f>IF(O1609="","",IFERROR(N(INDEX($A1609:$K1609,1,Rules!$H$20)),0))</f>
        <v/>
      </c>
      <c r="Q1609">
        <f>IF(O1609="","",IFERROR(P1609*N(INDEX($A1609:$K1609,1,Rules!$H$21)),0))</f>
        <v/>
      </c>
      <c r="R1609">
        <f>IF(O1609="","",IFERROR(N(INDEX($A1609:$K1609,1,Rules!$H$22)),0))</f>
        <v/>
      </c>
    </row>
    <row r="1610">
      <c r="M1610">
        <f>IF(A1610="","",IF(LEFT(A1610,4)="http",IFERROR(MID(A1610,FIND("/",A1610,FIND("//",A1610)+2),2000),"/"),A1610))</f>
        <v/>
      </c>
      <c r="N1610">
        <f>IF(M1610="","",IFERROR(LEFT(SUBSTITUTE(M1610,"#","?"),FIND("?",SUBSTITUTE(M1610,"#","?"))-1),M1610))</f>
        <v/>
      </c>
      <c r="O1610">
        <f>IF(N1610="","",LOWER(IF(AND(LEN(N1610)&gt;1,RIGHT(N1610,1)="/"),LEFT(N1610,LEN(N1610)-1),N1610)))</f>
        <v/>
      </c>
      <c r="P1610">
        <f>IF(O1610="","",IFERROR(N(INDEX($A1610:$K1610,1,Rules!$H$20)),0))</f>
        <v/>
      </c>
      <c r="Q1610">
        <f>IF(O1610="","",IFERROR(P1610*N(INDEX($A1610:$K1610,1,Rules!$H$21)),0))</f>
        <v/>
      </c>
      <c r="R1610">
        <f>IF(O1610="","",IFERROR(N(INDEX($A1610:$K1610,1,Rules!$H$22)),0))</f>
        <v/>
      </c>
    </row>
    <row r="1611">
      <c r="M1611">
        <f>IF(A1611="","",IF(LEFT(A1611,4)="http",IFERROR(MID(A1611,FIND("/",A1611,FIND("//",A1611)+2),2000),"/"),A1611))</f>
        <v/>
      </c>
      <c r="N1611">
        <f>IF(M1611="","",IFERROR(LEFT(SUBSTITUTE(M1611,"#","?"),FIND("?",SUBSTITUTE(M1611,"#","?"))-1),M1611))</f>
        <v/>
      </c>
      <c r="O1611">
        <f>IF(N1611="","",LOWER(IF(AND(LEN(N1611)&gt;1,RIGHT(N1611,1)="/"),LEFT(N1611,LEN(N1611)-1),N1611)))</f>
        <v/>
      </c>
      <c r="P1611">
        <f>IF(O1611="","",IFERROR(N(INDEX($A1611:$K1611,1,Rules!$H$20)),0))</f>
        <v/>
      </c>
      <c r="Q1611">
        <f>IF(O1611="","",IFERROR(P1611*N(INDEX($A1611:$K1611,1,Rules!$H$21)),0))</f>
        <v/>
      </c>
      <c r="R1611">
        <f>IF(O1611="","",IFERROR(N(INDEX($A1611:$K1611,1,Rules!$H$22)),0))</f>
        <v/>
      </c>
    </row>
    <row r="1612">
      <c r="M1612">
        <f>IF(A1612="","",IF(LEFT(A1612,4)="http",IFERROR(MID(A1612,FIND("/",A1612,FIND("//",A1612)+2),2000),"/"),A1612))</f>
        <v/>
      </c>
      <c r="N1612">
        <f>IF(M1612="","",IFERROR(LEFT(SUBSTITUTE(M1612,"#","?"),FIND("?",SUBSTITUTE(M1612,"#","?"))-1),M1612))</f>
        <v/>
      </c>
      <c r="O1612">
        <f>IF(N1612="","",LOWER(IF(AND(LEN(N1612)&gt;1,RIGHT(N1612,1)="/"),LEFT(N1612,LEN(N1612)-1),N1612)))</f>
        <v/>
      </c>
      <c r="P1612">
        <f>IF(O1612="","",IFERROR(N(INDEX($A1612:$K1612,1,Rules!$H$20)),0))</f>
        <v/>
      </c>
      <c r="Q1612">
        <f>IF(O1612="","",IFERROR(P1612*N(INDEX($A1612:$K1612,1,Rules!$H$21)),0))</f>
        <v/>
      </c>
      <c r="R1612">
        <f>IF(O1612="","",IFERROR(N(INDEX($A1612:$K1612,1,Rules!$H$22)),0))</f>
        <v/>
      </c>
    </row>
    <row r="1613">
      <c r="M1613">
        <f>IF(A1613="","",IF(LEFT(A1613,4)="http",IFERROR(MID(A1613,FIND("/",A1613,FIND("//",A1613)+2),2000),"/"),A1613))</f>
        <v/>
      </c>
      <c r="N1613">
        <f>IF(M1613="","",IFERROR(LEFT(SUBSTITUTE(M1613,"#","?"),FIND("?",SUBSTITUTE(M1613,"#","?"))-1),M1613))</f>
        <v/>
      </c>
      <c r="O1613">
        <f>IF(N1613="","",LOWER(IF(AND(LEN(N1613)&gt;1,RIGHT(N1613,1)="/"),LEFT(N1613,LEN(N1613)-1),N1613)))</f>
        <v/>
      </c>
      <c r="P1613">
        <f>IF(O1613="","",IFERROR(N(INDEX($A1613:$K1613,1,Rules!$H$20)),0))</f>
        <v/>
      </c>
      <c r="Q1613">
        <f>IF(O1613="","",IFERROR(P1613*N(INDEX($A1613:$K1613,1,Rules!$H$21)),0))</f>
        <v/>
      </c>
      <c r="R1613">
        <f>IF(O1613="","",IFERROR(N(INDEX($A1613:$K1613,1,Rules!$H$22)),0))</f>
        <v/>
      </c>
    </row>
    <row r="1614">
      <c r="M1614">
        <f>IF(A1614="","",IF(LEFT(A1614,4)="http",IFERROR(MID(A1614,FIND("/",A1614,FIND("//",A1614)+2),2000),"/"),A1614))</f>
        <v/>
      </c>
      <c r="N1614">
        <f>IF(M1614="","",IFERROR(LEFT(SUBSTITUTE(M1614,"#","?"),FIND("?",SUBSTITUTE(M1614,"#","?"))-1),M1614))</f>
        <v/>
      </c>
      <c r="O1614">
        <f>IF(N1614="","",LOWER(IF(AND(LEN(N1614)&gt;1,RIGHT(N1614,1)="/"),LEFT(N1614,LEN(N1614)-1),N1614)))</f>
        <v/>
      </c>
      <c r="P1614">
        <f>IF(O1614="","",IFERROR(N(INDEX($A1614:$K1614,1,Rules!$H$20)),0))</f>
        <v/>
      </c>
      <c r="Q1614">
        <f>IF(O1614="","",IFERROR(P1614*N(INDEX($A1614:$K1614,1,Rules!$H$21)),0))</f>
        <v/>
      </c>
      <c r="R1614">
        <f>IF(O1614="","",IFERROR(N(INDEX($A1614:$K1614,1,Rules!$H$22)),0))</f>
        <v/>
      </c>
    </row>
    <row r="1615">
      <c r="M1615">
        <f>IF(A1615="","",IF(LEFT(A1615,4)="http",IFERROR(MID(A1615,FIND("/",A1615,FIND("//",A1615)+2),2000),"/"),A1615))</f>
        <v/>
      </c>
      <c r="N1615">
        <f>IF(M1615="","",IFERROR(LEFT(SUBSTITUTE(M1615,"#","?"),FIND("?",SUBSTITUTE(M1615,"#","?"))-1),M1615))</f>
        <v/>
      </c>
      <c r="O1615">
        <f>IF(N1615="","",LOWER(IF(AND(LEN(N1615)&gt;1,RIGHT(N1615,1)="/"),LEFT(N1615,LEN(N1615)-1),N1615)))</f>
        <v/>
      </c>
      <c r="P1615">
        <f>IF(O1615="","",IFERROR(N(INDEX($A1615:$K1615,1,Rules!$H$20)),0))</f>
        <v/>
      </c>
      <c r="Q1615">
        <f>IF(O1615="","",IFERROR(P1615*N(INDEX($A1615:$K1615,1,Rules!$H$21)),0))</f>
        <v/>
      </c>
      <c r="R1615">
        <f>IF(O1615="","",IFERROR(N(INDEX($A1615:$K1615,1,Rules!$H$22)),0))</f>
        <v/>
      </c>
    </row>
    <row r="1616">
      <c r="M1616">
        <f>IF(A1616="","",IF(LEFT(A1616,4)="http",IFERROR(MID(A1616,FIND("/",A1616,FIND("//",A1616)+2),2000),"/"),A1616))</f>
        <v/>
      </c>
      <c r="N1616">
        <f>IF(M1616="","",IFERROR(LEFT(SUBSTITUTE(M1616,"#","?"),FIND("?",SUBSTITUTE(M1616,"#","?"))-1),M1616))</f>
        <v/>
      </c>
      <c r="O1616">
        <f>IF(N1616="","",LOWER(IF(AND(LEN(N1616)&gt;1,RIGHT(N1616,1)="/"),LEFT(N1616,LEN(N1616)-1),N1616)))</f>
        <v/>
      </c>
      <c r="P1616">
        <f>IF(O1616="","",IFERROR(N(INDEX($A1616:$K1616,1,Rules!$H$20)),0))</f>
        <v/>
      </c>
      <c r="Q1616">
        <f>IF(O1616="","",IFERROR(P1616*N(INDEX($A1616:$K1616,1,Rules!$H$21)),0))</f>
        <v/>
      </c>
      <c r="R1616">
        <f>IF(O1616="","",IFERROR(N(INDEX($A1616:$K1616,1,Rules!$H$22)),0))</f>
        <v/>
      </c>
    </row>
    <row r="1617">
      <c r="M1617">
        <f>IF(A1617="","",IF(LEFT(A1617,4)="http",IFERROR(MID(A1617,FIND("/",A1617,FIND("//",A1617)+2),2000),"/"),A1617))</f>
        <v/>
      </c>
      <c r="N1617">
        <f>IF(M1617="","",IFERROR(LEFT(SUBSTITUTE(M1617,"#","?"),FIND("?",SUBSTITUTE(M1617,"#","?"))-1),M1617))</f>
        <v/>
      </c>
      <c r="O1617">
        <f>IF(N1617="","",LOWER(IF(AND(LEN(N1617)&gt;1,RIGHT(N1617,1)="/"),LEFT(N1617,LEN(N1617)-1),N1617)))</f>
        <v/>
      </c>
      <c r="P1617">
        <f>IF(O1617="","",IFERROR(N(INDEX($A1617:$K1617,1,Rules!$H$20)),0))</f>
        <v/>
      </c>
      <c r="Q1617">
        <f>IF(O1617="","",IFERROR(P1617*N(INDEX($A1617:$K1617,1,Rules!$H$21)),0))</f>
        <v/>
      </c>
      <c r="R1617">
        <f>IF(O1617="","",IFERROR(N(INDEX($A1617:$K1617,1,Rules!$H$22)),0))</f>
        <v/>
      </c>
    </row>
    <row r="1618">
      <c r="M1618">
        <f>IF(A1618="","",IF(LEFT(A1618,4)="http",IFERROR(MID(A1618,FIND("/",A1618,FIND("//",A1618)+2),2000),"/"),A1618))</f>
        <v/>
      </c>
      <c r="N1618">
        <f>IF(M1618="","",IFERROR(LEFT(SUBSTITUTE(M1618,"#","?"),FIND("?",SUBSTITUTE(M1618,"#","?"))-1),M1618))</f>
        <v/>
      </c>
      <c r="O1618">
        <f>IF(N1618="","",LOWER(IF(AND(LEN(N1618)&gt;1,RIGHT(N1618,1)="/"),LEFT(N1618,LEN(N1618)-1),N1618)))</f>
        <v/>
      </c>
      <c r="P1618">
        <f>IF(O1618="","",IFERROR(N(INDEX($A1618:$K1618,1,Rules!$H$20)),0))</f>
        <v/>
      </c>
      <c r="Q1618">
        <f>IF(O1618="","",IFERROR(P1618*N(INDEX($A1618:$K1618,1,Rules!$H$21)),0))</f>
        <v/>
      </c>
      <c r="R1618">
        <f>IF(O1618="","",IFERROR(N(INDEX($A1618:$K1618,1,Rules!$H$22)),0))</f>
        <v/>
      </c>
    </row>
    <row r="1619">
      <c r="M1619">
        <f>IF(A1619="","",IF(LEFT(A1619,4)="http",IFERROR(MID(A1619,FIND("/",A1619,FIND("//",A1619)+2),2000),"/"),A1619))</f>
        <v/>
      </c>
      <c r="N1619">
        <f>IF(M1619="","",IFERROR(LEFT(SUBSTITUTE(M1619,"#","?"),FIND("?",SUBSTITUTE(M1619,"#","?"))-1),M1619))</f>
        <v/>
      </c>
      <c r="O1619">
        <f>IF(N1619="","",LOWER(IF(AND(LEN(N1619)&gt;1,RIGHT(N1619,1)="/"),LEFT(N1619,LEN(N1619)-1),N1619)))</f>
        <v/>
      </c>
      <c r="P1619">
        <f>IF(O1619="","",IFERROR(N(INDEX($A1619:$K1619,1,Rules!$H$20)),0))</f>
        <v/>
      </c>
      <c r="Q1619">
        <f>IF(O1619="","",IFERROR(P1619*N(INDEX($A1619:$K1619,1,Rules!$H$21)),0))</f>
        <v/>
      </c>
      <c r="R1619">
        <f>IF(O1619="","",IFERROR(N(INDEX($A1619:$K1619,1,Rules!$H$22)),0))</f>
        <v/>
      </c>
    </row>
    <row r="1620">
      <c r="M1620">
        <f>IF(A1620="","",IF(LEFT(A1620,4)="http",IFERROR(MID(A1620,FIND("/",A1620,FIND("//",A1620)+2),2000),"/"),A1620))</f>
        <v/>
      </c>
      <c r="N1620">
        <f>IF(M1620="","",IFERROR(LEFT(SUBSTITUTE(M1620,"#","?"),FIND("?",SUBSTITUTE(M1620,"#","?"))-1),M1620))</f>
        <v/>
      </c>
      <c r="O1620">
        <f>IF(N1620="","",LOWER(IF(AND(LEN(N1620)&gt;1,RIGHT(N1620,1)="/"),LEFT(N1620,LEN(N1620)-1),N1620)))</f>
        <v/>
      </c>
      <c r="P1620">
        <f>IF(O1620="","",IFERROR(N(INDEX($A1620:$K1620,1,Rules!$H$20)),0))</f>
        <v/>
      </c>
      <c r="Q1620">
        <f>IF(O1620="","",IFERROR(P1620*N(INDEX($A1620:$K1620,1,Rules!$H$21)),0))</f>
        <v/>
      </c>
      <c r="R1620">
        <f>IF(O1620="","",IFERROR(N(INDEX($A1620:$K1620,1,Rules!$H$22)),0))</f>
        <v/>
      </c>
    </row>
    <row r="1621">
      <c r="M1621">
        <f>IF(A1621="","",IF(LEFT(A1621,4)="http",IFERROR(MID(A1621,FIND("/",A1621,FIND("//",A1621)+2),2000),"/"),A1621))</f>
        <v/>
      </c>
      <c r="N1621">
        <f>IF(M1621="","",IFERROR(LEFT(SUBSTITUTE(M1621,"#","?"),FIND("?",SUBSTITUTE(M1621,"#","?"))-1),M1621))</f>
        <v/>
      </c>
      <c r="O1621">
        <f>IF(N1621="","",LOWER(IF(AND(LEN(N1621)&gt;1,RIGHT(N1621,1)="/"),LEFT(N1621,LEN(N1621)-1),N1621)))</f>
        <v/>
      </c>
      <c r="P1621">
        <f>IF(O1621="","",IFERROR(N(INDEX($A1621:$K1621,1,Rules!$H$20)),0))</f>
        <v/>
      </c>
      <c r="Q1621">
        <f>IF(O1621="","",IFERROR(P1621*N(INDEX($A1621:$K1621,1,Rules!$H$21)),0))</f>
        <v/>
      </c>
      <c r="R1621">
        <f>IF(O1621="","",IFERROR(N(INDEX($A1621:$K1621,1,Rules!$H$22)),0))</f>
        <v/>
      </c>
    </row>
    <row r="1622">
      <c r="M1622">
        <f>IF(A1622="","",IF(LEFT(A1622,4)="http",IFERROR(MID(A1622,FIND("/",A1622,FIND("//",A1622)+2),2000),"/"),A1622))</f>
        <v/>
      </c>
      <c r="N1622">
        <f>IF(M1622="","",IFERROR(LEFT(SUBSTITUTE(M1622,"#","?"),FIND("?",SUBSTITUTE(M1622,"#","?"))-1),M1622))</f>
        <v/>
      </c>
      <c r="O1622">
        <f>IF(N1622="","",LOWER(IF(AND(LEN(N1622)&gt;1,RIGHT(N1622,1)="/"),LEFT(N1622,LEN(N1622)-1),N1622)))</f>
        <v/>
      </c>
      <c r="P1622">
        <f>IF(O1622="","",IFERROR(N(INDEX($A1622:$K1622,1,Rules!$H$20)),0))</f>
        <v/>
      </c>
      <c r="Q1622">
        <f>IF(O1622="","",IFERROR(P1622*N(INDEX($A1622:$K1622,1,Rules!$H$21)),0))</f>
        <v/>
      </c>
      <c r="R1622">
        <f>IF(O1622="","",IFERROR(N(INDEX($A1622:$K1622,1,Rules!$H$22)),0))</f>
        <v/>
      </c>
    </row>
    <row r="1623">
      <c r="M1623">
        <f>IF(A1623="","",IF(LEFT(A1623,4)="http",IFERROR(MID(A1623,FIND("/",A1623,FIND("//",A1623)+2),2000),"/"),A1623))</f>
        <v/>
      </c>
      <c r="N1623">
        <f>IF(M1623="","",IFERROR(LEFT(SUBSTITUTE(M1623,"#","?"),FIND("?",SUBSTITUTE(M1623,"#","?"))-1),M1623))</f>
        <v/>
      </c>
      <c r="O1623">
        <f>IF(N1623="","",LOWER(IF(AND(LEN(N1623)&gt;1,RIGHT(N1623,1)="/"),LEFT(N1623,LEN(N1623)-1),N1623)))</f>
        <v/>
      </c>
      <c r="P1623">
        <f>IF(O1623="","",IFERROR(N(INDEX($A1623:$K1623,1,Rules!$H$20)),0))</f>
        <v/>
      </c>
      <c r="Q1623">
        <f>IF(O1623="","",IFERROR(P1623*N(INDEX($A1623:$K1623,1,Rules!$H$21)),0))</f>
        <v/>
      </c>
      <c r="R1623">
        <f>IF(O1623="","",IFERROR(N(INDEX($A1623:$K1623,1,Rules!$H$22)),0))</f>
        <v/>
      </c>
    </row>
    <row r="1624">
      <c r="M1624">
        <f>IF(A1624="","",IF(LEFT(A1624,4)="http",IFERROR(MID(A1624,FIND("/",A1624,FIND("//",A1624)+2),2000),"/"),A1624))</f>
        <v/>
      </c>
      <c r="N1624">
        <f>IF(M1624="","",IFERROR(LEFT(SUBSTITUTE(M1624,"#","?"),FIND("?",SUBSTITUTE(M1624,"#","?"))-1),M1624))</f>
        <v/>
      </c>
      <c r="O1624">
        <f>IF(N1624="","",LOWER(IF(AND(LEN(N1624)&gt;1,RIGHT(N1624,1)="/"),LEFT(N1624,LEN(N1624)-1),N1624)))</f>
        <v/>
      </c>
      <c r="P1624">
        <f>IF(O1624="","",IFERROR(N(INDEX($A1624:$K1624,1,Rules!$H$20)),0))</f>
        <v/>
      </c>
      <c r="Q1624">
        <f>IF(O1624="","",IFERROR(P1624*N(INDEX($A1624:$K1624,1,Rules!$H$21)),0))</f>
        <v/>
      </c>
      <c r="R1624">
        <f>IF(O1624="","",IFERROR(N(INDEX($A1624:$K1624,1,Rules!$H$22)),0))</f>
        <v/>
      </c>
    </row>
    <row r="1625">
      <c r="M1625">
        <f>IF(A1625="","",IF(LEFT(A1625,4)="http",IFERROR(MID(A1625,FIND("/",A1625,FIND("//",A1625)+2),2000),"/"),A1625))</f>
        <v/>
      </c>
      <c r="N1625">
        <f>IF(M1625="","",IFERROR(LEFT(SUBSTITUTE(M1625,"#","?"),FIND("?",SUBSTITUTE(M1625,"#","?"))-1),M1625))</f>
        <v/>
      </c>
      <c r="O1625">
        <f>IF(N1625="","",LOWER(IF(AND(LEN(N1625)&gt;1,RIGHT(N1625,1)="/"),LEFT(N1625,LEN(N1625)-1),N1625)))</f>
        <v/>
      </c>
      <c r="P1625">
        <f>IF(O1625="","",IFERROR(N(INDEX($A1625:$K1625,1,Rules!$H$20)),0))</f>
        <v/>
      </c>
      <c r="Q1625">
        <f>IF(O1625="","",IFERROR(P1625*N(INDEX($A1625:$K1625,1,Rules!$H$21)),0))</f>
        <v/>
      </c>
      <c r="R1625">
        <f>IF(O1625="","",IFERROR(N(INDEX($A1625:$K1625,1,Rules!$H$22)),0))</f>
        <v/>
      </c>
    </row>
    <row r="1626">
      <c r="M1626">
        <f>IF(A1626="","",IF(LEFT(A1626,4)="http",IFERROR(MID(A1626,FIND("/",A1626,FIND("//",A1626)+2),2000),"/"),A1626))</f>
        <v/>
      </c>
      <c r="N1626">
        <f>IF(M1626="","",IFERROR(LEFT(SUBSTITUTE(M1626,"#","?"),FIND("?",SUBSTITUTE(M1626,"#","?"))-1),M1626))</f>
        <v/>
      </c>
      <c r="O1626">
        <f>IF(N1626="","",LOWER(IF(AND(LEN(N1626)&gt;1,RIGHT(N1626,1)="/"),LEFT(N1626,LEN(N1626)-1),N1626)))</f>
        <v/>
      </c>
      <c r="P1626">
        <f>IF(O1626="","",IFERROR(N(INDEX($A1626:$K1626,1,Rules!$H$20)),0))</f>
        <v/>
      </c>
      <c r="Q1626">
        <f>IF(O1626="","",IFERROR(P1626*N(INDEX($A1626:$K1626,1,Rules!$H$21)),0))</f>
        <v/>
      </c>
      <c r="R1626">
        <f>IF(O1626="","",IFERROR(N(INDEX($A1626:$K1626,1,Rules!$H$22)),0))</f>
        <v/>
      </c>
    </row>
    <row r="1627">
      <c r="M1627">
        <f>IF(A1627="","",IF(LEFT(A1627,4)="http",IFERROR(MID(A1627,FIND("/",A1627,FIND("//",A1627)+2),2000),"/"),A1627))</f>
        <v/>
      </c>
      <c r="N1627">
        <f>IF(M1627="","",IFERROR(LEFT(SUBSTITUTE(M1627,"#","?"),FIND("?",SUBSTITUTE(M1627,"#","?"))-1),M1627))</f>
        <v/>
      </c>
      <c r="O1627">
        <f>IF(N1627="","",LOWER(IF(AND(LEN(N1627)&gt;1,RIGHT(N1627,1)="/"),LEFT(N1627,LEN(N1627)-1),N1627)))</f>
        <v/>
      </c>
      <c r="P1627">
        <f>IF(O1627="","",IFERROR(N(INDEX($A1627:$K1627,1,Rules!$H$20)),0))</f>
        <v/>
      </c>
      <c r="Q1627">
        <f>IF(O1627="","",IFERROR(P1627*N(INDEX($A1627:$K1627,1,Rules!$H$21)),0))</f>
        <v/>
      </c>
      <c r="R1627">
        <f>IF(O1627="","",IFERROR(N(INDEX($A1627:$K1627,1,Rules!$H$22)),0))</f>
        <v/>
      </c>
    </row>
    <row r="1628">
      <c r="M1628">
        <f>IF(A1628="","",IF(LEFT(A1628,4)="http",IFERROR(MID(A1628,FIND("/",A1628,FIND("//",A1628)+2),2000),"/"),A1628))</f>
        <v/>
      </c>
      <c r="N1628">
        <f>IF(M1628="","",IFERROR(LEFT(SUBSTITUTE(M1628,"#","?"),FIND("?",SUBSTITUTE(M1628,"#","?"))-1),M1628))</f>
        <v/>
      </c>
      <c r="O1628">
        <f>IF(N1628="","",LOWER(IF(AND(LEN(N1628)&gt;1,RIGHT(N1628,1)="/"),LEFT(N1628,LEN(N1628)-1),N1628)))</f>
        <v/>
      </c>
      <c r="P1628">
        <f>IF(O1628="","",IFERROR(N(INDEX($A1628:$K1628,1,Rules!$H$20)),0))</f>
        <v/>
      </c>
      <c r="Q1628">
        <f>IF(O1628="","",IFERROR(P1628*N(INDEX($A1628:$K1628,1,Rules!$H$21)),0))</f>
        <v/>
      </c>
      <c r="R1628">
        <f>IF(O1628="","",IFERROR(N(INDEX($A1628:$K1628,1,Rules!$H$22)),0))</f>
        <v/>
      </c>
    </row>
    <row r="1629">
      <c r="M1629">
        <f>IF(A1629="","",IF(LEFT(A1629,4)="http",IFERROR(MID(A1629,FIND("/",A1629,FIND("//",A1629)+2),2000),"/"),A1629))</f>
        <v/>
      </c>
      <c r="N1629">
        <f>IF(M1629="","",IFERROR(LEFT(SUBSTITUTE(M1629,"#","?"),FIND("?",SUBSTITUTE(M1629,"#","?"))-1),M1629))</f>
        <v/>
      </c>
      <c r="O1629">
        <f>IF(N1629="","",LOWER(IF(AND(LEN(N1629)&gt;1,RIGHT(N1629,1)="/"),LEFT(N1629,LEN(N1629)-1),N1629)))</f>
        <v/>
      </c>
      <c r="P1629">
        <f>IF(O1629="","",IFERROR(N(INDEX($A1629:$K1629,1,Rules!$H$20)),0))</f>
        <v/>
      </c>
      <c r="Q1629">
        <f>IF(O1629="","",IFERROR(P1629*N(INDEX($A1629:$K1629,1,Rules!$H$21)),0))</f>
        <v/>
      </c>
      <c r="R1629">
        <f>IF(O1629="","",IFERROR(N(INDEX($A1629:$K1629,1,Rules!$H$22)),0))</f>
        <v/>
      </c>
    </row>
    <row r="1630">
      <c r="M1630">
        <f>IF(A1630="","",IF(LEFT(A1630,4)="http",IFERROR(MID(A1630,FIND("/",A1630,FIND("//",A1630)+2),2000),"/"),A1630))</f>
        <v/>
      </c>
      <c r="N1630">
        <f>IF(M1630="","",IFERROR(LEFT(SUBSTITUTE(M1630,"#","?"),FIND("?",SUBSTITUTE(M1630,"#","?"))-1),M1630))</f>
        <v/>
      </c>
      <c r="O1630">
        <f>IF(N1630="","",LOWER(IF(AND(LEN(N1630)&gt;1,RIGHT(N1630,1)="/"),LEFT(N1630,LEN(N1630)-1),N1630)))</f>
        <v/>
      </c>
      <c r="P1630">
        <f>IF(O1630="","",IFERROR(N(INDEX($A1630:$K1630,1,Rules!$H$20)),0))</f>
        <v/>
      </c>
      <c r="Q1630">
        <f>IF(O1630="","",IFERROR(P1630*N(INDEX($A1630:$K1630,1,Rules!$H$21)),0))</f>
        <v/>
      </c>
      <c r="R1630">
        <f>IF(O1630="","",IFERROR(N(INDEX($A1630:$K1630,1,Rules!$H$22)),0))</f>
        <v/>
      </c>
    </row>
    <row r="1631">
      <c r="M1631">
        <f>IF(A1631="","",IF(LEFT(A1631,4)="http",IFERROR(MID(A1631,FIND("/",A1631,FIND("//",A1631)+2),2000),"/"),A1631))</f>
        <v/>
      </c>
      <c r="N1631">
        <f>IF(M1631="","",IFERROR(LEFT(SUBSTITUTE(M1631,"#","?"),FIND("?",SUBSTITUTE(M1631,"#","?"))-1),M1631))</f>
        <v/>
      </c>
      <c r="O1631">
        <f>IF(N1631="","",LOWER(IF(AND(LEN(N1631)&gt;1,RIGHT(N1631,1)="/"),LEFT(N1631,LEN(N1631)-1),N1631)))</f>
        <v/>
      </c>
      <c r="P1631">
        <f>IF(O1631="","",IFERROR(N(INDEX($A1631:$K1631,1,Rules!$H$20)),0))</f>
        <v/>
      </c>
      <c r="Q1631">
        <f>IF(O1631="","",IFERROR(P1631*N(INDEX($A1631:$K1631,1,Rules!$H$21)),0))</f>
        <v/>
      </c>
      <c r="R1631">
        <f>IF(O1631="","",IFERROR(N(INDEX($A1631:$K1631,1,Rules!$H$22)),0))</f>
        <v/>
      </c>
    </row>
    <row r="1632">
      <c r="M1632">
        <f>IF(A1632="","",IF(LEFT(A1632,4)="http",IFERROR(MID(A1632,FIND("/",A1632,FIND("//",A1632)+2),2000),"/"),A1632))</f>
        <v/>
      </c>
      <c r="N1632">
        <f>IF(M1632="","",IFERROR(LEFT(SUBSTITUTE(M1632,"#","?"),FIND("?",SUBSTITUTE(M1632,"#","?"))-1),M1632))</f>
        <v/>
      </c>
      <c r="O1632">
        <f>IF(N1632="","",LOWER(IF(AND(LEN(N1632)&gt;1,RIGHT(N1632,1)="/"),LEFT(N1632,LEN(N1632)-1),N1632)))</f>
        <v/>
      </c>
      <c r="P1632">
        <f>IF(O1632="","",IFERROR(N(INDEX($A1632:$K1632,1,Rules!$H$20)),0))</f>
        <v/>
      </c>
      <c r="Q1632">
        <f>IF(O1632="","",IFERROR(P1632*N(INDEX($A1632:$K1632,1,Rules!$H$21)),0))</f>
        <v/>
      </c>
      <c r="R1632">
        <f>IF(O1632="","",IFERROR(N(INDEX($A1632:$K1632,1,Rules!$H$22)),0))</f>
        <v/>
      </c>
    </row>
    <row r="1633">
      <c r="M1633">
        <f>IF(A1633="","",IF(LEFT(A1633,4)="http",IFERROR(MID(A1633,FIND("/",A1633,FIND("//",A1633)+2),2000),"/"),A1633))</f>
        <v/>
      </c>
      <c r="N1633">
        <f>IF(M1633="","",IFERROR(LEFT(SUBSTITUTE(M1633,"#","?"),FIND("?",SUBSTITUTE(M1633,"#","?"))-1),M1633))</f>
        <v/>
      </c>
      <c r="O1633">
        <f>IF(N1633="","",LOWER(IF(AND(LEN(N1633)&gt;1,RIGHT(N1633,1)="/"),LEFT(N1633,LEN(N1633)-1),N1633)))</f>
        <v/>
      </c>
      <c r="P1633">
        <f>IF(O1633="","",IFERROR(N(INDEX($A1633:$K1633,1,Rules!$H$20)),0))</f>
        <v/>
      </c>
      <c r="Q1633">
        <f>IF(O1633="","",IFERROR(P1633*N(INDEX($A1633:$K1633,1,Rules!$H$21)),0))</f>
        <v/>
      </c>
      <c r="R1633">
        <f>IF(O1633="","",IFERROR(N(INDEX($A1633:$K1633,1,Rules!$H$22)),0))</f>
        <v/>
      </c>
    </row>
    <row r="1634">
      <c r="M1634">
        <f>IF(A1634="","",IF(LEFT(A1634,4)="http",IFERROR(MID(A1634,FIND("/",A1634,FIND("//",A1634)+2),2000),"/"),A1634))</f>
        <v/>
      </c>
      <c r="N1634">
        <f>IF(M1634="","",IFERROR(LEFT(SUBSTITUTE(M1634,"#","?"),FIND("?",SUBSTITUTE(M1634,"#","?"))-1),M1634))</f>
        <v/>
      </c>
      <c r="O1634">
        <f>IF(N1634="","",LOWER(IF(AND(LEN(N1634)&gt;1,RIGHT(N1634,1)="/"),LEFT(N1634,LEN(N1634)-1),N1634)))</f>
        <v/>
      </c>
      <c r="P1634">
        <f>IF(O1634="","",IFERROR(N(INDEX($A1634:$K1634,1,Rules!$H$20)),0))</f>
        <v/>
      </c>
      <c r="Q1634">
        <f>IF(O1634="","",IFERROR(P1634*N(INDEX($A1634:$K1634,1,Rules!$H$21)),0))</f>
        <v/>
      </c>
      <c r="R1634">
        <f>IF(O1634="","",IFERROR(N(INDEX($A1634:$K1634,1,Rules!$H$22)),0))</f>
        <v/>
      </c>
    </row>
    <row r="1635">
      <c r="M1635">
        <f>IF(A1635="","",IF(LEFT(A1635,4)="http",IFERROR(MID(A1635,FIND("/",A1635,FIND("//",A1635)+2),2000),"/"),A1635))</f>
        <v/>
      </c>
      <c r="N1635">
        <f>IF(M1635="","",IFERROR(LEFT(SUBSTITUTE(M1635,"#","?"),FIND("?",SUBSTITUTE(M1635,"#","?"))-1),M1635))</f>
        <v/>
      </c>
      <c r="O1635">
        <f>IF(N1635="","",LOWER(IF(AND(LEN(N1635)&gt;1,RIGHT(N1635,1)="/"),LEFT(N1635,LEN(N1635)-1),N1635)))</f>
        <v/>
      </c>
      <c r="P1635">
        <f>IF(O1635="","",IFERROR(N(INDEX($A1635:$K1635,1,Rules!$H$20)),0))</f>
        <v/>
      </c>
      <c r="Q1635">
        <f>IF(O1635="","",IFERROR(P1635*N(INDEX($A1635:$K1635,1,Rules!$H$21)),0))</f>
        <v/>
      </c>
      <c r="R1635">
        <f>IF(O1635="","",IFERROR(N(INDEX($A1635:$K1635,1,Rules!$H$22)),0))</f>
        <v/>
      </c>
    </row>
    <row r="1636">
      <c r="M1636">
        <f>IF(A1636="","",IF(LEFT(A1636,4)="http",IFERROR(MID(A1636,FIND("/",A1636,FIND("//",A1636)+2),2000),"/"),A1636))</f>
        <v/>
      </c>
      <c r="N1636">
        <f>IF(M1636="","",IFERROR(LEFT(SUBSTITUTE(M1636,"#","?"),FIND("?",SUBSTITUTE(M1636,"#","?"))-1),M1636))</f>
        <v/>
      </c>
      <c r="O1636">
        <f>IF(N1636="","",LOWER(IF(AND(LEN(N1636)&gt;1,RIGHT(N1636,1)="/"),LEFT(N1636,LEN(N1636)-1),N1636)))</f>
        <v/>
      </c>
      <c r="P1636">
        <f>IF(O1636="","",IFERROR(N(INDEX($A1636:$K1636,1,Rules!$H$20)),0))</f>
        <v/>
      </c>
      <c r="Q1636">
        <f>IF(O1636="","",IFERROR(P1636*N(INDEX($A1636:$K1636,1,Rules!$H$21)),0))</f>
        <v/>
      </c>
      <c r="R1636">
        <f>IF(O1636="","",IFERROR(N(INDEX($A1636:$K1636,1,Rules!$H$22)),0))</f>
        <v/>
      </c>
    </row>
    <row r="1637">
      <c r="M1637">
        <f>IF(A1637="","",IF(LEFT(A1637,4)="http",IFERROR(MID(A1637,FIND("/",A1637,FIND("//",A1637)+2),2000),"/"),A1637))</f>
        <v/>
      </c>
      <c r="N1637">
        <f>IF(M1637="","",IFERROR(LEFT(SUBSTITUTE(M1637,"#","?"),FIND("?",SUBSTITUTE(M1637,"#","?"))-1),M1637))</f>
        <v/>
      </c>
      <c r="O1637">
        <f>IF(N1637="","",LOWER(IF(AND(LEN(N1637)&gt;1,RIGHT(N1637,1)="/"),LEFT(N1637,LEN(N1637)-1),N1637)))</f>
        <v/>
      </c>
      <c r="P1637">
        <f>IF(O1637="","",IFERROR(N(INDEX($A1637:$K1637,1,Rules!$H$20)),0))</f>
        <v/>
      </c>
      <c r="Q1637">
        <f>IF(O1637="","",IFERROR(P1637*N(INDEX($A1637:$K1637,1,Rules!$H$21)),0))</f>
        <v/>
      </c>
      <c r="R1637">
        <f>IF(O1637="","",IFERROR(N(INDEX($A1637:$K1637,1,Rules!$H$22)),0))</f>
        <v/>
      </c>
    </row>
    <row r="1638">
      <c r="M1638">
        <f>IF(A1638="","",IF(LEFT(A1638,4)="http",IFERROR(MID(A1638,FIND("/",A1638,FIND("//",A1638)+2),2000),"/"),A1638))</f>
        <v/>
      </c>
      <c r="N1638">
        <f>IF(M1638="","",IFERROR(LEFT(SUBSTITUTE(M1638,"#","?"),FIND("?",SUBSTITUTE(M1638,"#","?"))-1),M1638))</f>
        <v/>
      </c>
      <c r="O1638">
        <f>IF(N1638="","",LOWER(IF(AND(LEN(N1638)&gt;1,RIGHT(N1638,1)="/"),LEFT(N1638,LEN(N1638)-1),N1638)))</f>
        <v/>
      </c>
      <c r="P1638">
        <f>IF(O1638="","",IFERROR(N(INDEX($A1638:$K1638,1,Rules!$H$20)),0))</f>
        <v/>
      </c>
      <c r="Q1638">
        <f>IF(O1638="","",IFERROR(P1638*N(INDEX($A1638:$K1638,1,Rules!$H$21)),0))</f>
        <v/>
      </c>
      <c r="R1638">
        <f>IF(O1638="","",IFERROR(N(INDEX($A1638:$K1638,1,Rules!$H$22)),0))</f>
        <v/>
      </c>
    </row>
    <row r="1639">
      <c r="M1639">
        <f>IF(A1639="","",IF(LEFT(A1639,4)="http",IFERROR(MID(A1639,FIND("/",A1639,FIND("//",A1639)+2),2000),"/"),A1639))</f>
        <v/>
      </c>
      <c r="N1639">
        <f>IF(M1639="","",IFERROR(LEFT(SUBSTITUTE(M1639,"#","?"),FIND("?",SUBSTITUTE(M1639,"#","?"))-1),M1639))</f>
        <v/>
      </c>
      <c r="O1639">
        <f>IF(N1639="","",LOWER(IF(AND(LEN(N1639)&gt;1,RIGHT(N1639,1)="/"),LEFT(N1639,LEN(N1639)-1),N1639)))</f>
        <v/>
      </c>
      <c r="P1639">
        <f>IF(O1639="","",IFERROR(N(INDEX($A1639:$K1639,1,Rules!$H$20)),0))</f>
        <v/>
      </c>
      <c r="Q1639">
        <f>IF(O1639="","",IFERROR(P1639*N(INDEX($A1639:$K1639,1,Rules!$H$21)),0))</f>
        <v/>
      </c>
      <c r="R1639">
        <f>IF(O1639="","",IFERROR(N(INDEX($A1639:$K1639,1,Rules!$H$22)),0))</f>
        <v/>
      </c>
    </row>
    <row r="1640">
      <c r="M1640">
        <f>IF(A1640="","",IF(LEFT(A1640,4)="http",IFERROR(MID(A1640,FIND("/",A1640,FIND("//",A1640)+2),2000),"/"),A1640))</f>
        <v/>
      </c>
      <c r="N1640">
        <f>IF(M1640="","",IFERROR(LEFT(SUBSTITUTE(M1640,"#","?"),FIND("?",SUBSTITUTE(M1640,"#","?"))-1),M1640))</f>
        <v/>
      </c>
      <c r="O1640">
        <f>IF(N1640="","",LOWER(IF(AND(LEN(N1640)&gt;1,RIGHT(N1640,1)="/"),LEFT(N1640,LEN(N1640)-1),N1640)))</f>
        <v/>
      </c>
      <c r="P1640">
        <f>IF(O1640="","",IFERROR(N(INDEX($A1640:$K1640,1,Rules!$H$20)),0))</f>
        <v/>
      </c>
      <c r="Q1640">
        <f>IF(O1640="","",IFERROR(P1640*N(INDEX($A1640:$K1640,1,Rules!$H$21)),0))</f>
        <v/>
      </c>
      <c r="R1640">
        <f>IF(O1640="","",IFERROR(N(INDEX($A1640:$K1640,1,Rules!$H$22)),0))</f>
        <v/>
      </c>
    </row>
    <row r="1641">
      <c r="M1641">
        <f>IF(A1641="","",IF(LEFT(A1641,4)="http",IFERROR(MID(A1641,FIND("/",A1641,FIND("//",A1641)+2),2000),"/"),A1641))</f>
        <v/>
      </c>
      <c r="N1641">
        <f>IF(M1641="","",IFERROR(LEFT(SUBSTITUTE(M1641,"#","?"),FIND("?",SUBSTITUTE(M1641,"#","?"))-1),M1641))</f>
        <v/>
      </c>
      <c r="O1641">
        <f>IF(N1641="","",LOWER(IF(AND(LEN(N1641)&gt;1,RIGHT(N1641,1)="/"),LEFT(N1641,LEN(N1641)-1),N1641)))</f>
        <v/>
      </c>
      <c r="P1641">
        <f>IF(O1641="","",IFERROR(N(INDEX($A1641:$K1641,1,Rules!$H$20)),0))</f>
        <v/>
      </c>
      <c r="Q1641">
        <f>IF(O1641="","",IFERROR(P1641*N(INDEX($A1641:$K1641,1,Rules!$H$21)),0))</f>
        <v/>
      </c>
      <c r="R1641">
        <f>IF(O1641="","",IFERROR(N(INDEX($A1641:$K1641,1,Rules!$H$22)),0))</f>
        <v/>
      </c>
    </row>
    <row r="1642">
      <c r="M1642">
        <f>IF(A1642="","",IF(LEFT(A1642,4)="http",IFERROR(MID(A1642,FIND("/",A1642,FIND("//",A1642)+2),2000),"/"),A1642))</f>
        <v/>
      </c>
      <c r="N1642">
        <f>IF(M1642="","",IFERROR(LEFT(SUBSTITUTE(M1642,"#","?"),FIND("?",SUBSTITUTE(M1642,"#","?"))-1),M1642))</f>
        <v/>
      </c>
      <c r="O1642">
        <f>IF(N1642="","",LOWER(IF(AND(LEN(N1642)&gt;1,RIGHT(N1642,1)="/"),LEFT(N1642,LEN(N1642)-1),N1642)))</f>
        <v/>
      </c>
      <c r="P1642">
        <f>IF(O1642="","",IFERROR(N(INDEX($A1642:$K1642,1,Rules!$H$20)),0))</f>
        <v/>
      </c>
      <c r="Q1642">
        <f>IF(O1642="","",IFERROR(P1642*N(INDEX($A1642:$K1642,1,Rules!$H$21)),0))</f>
        <v/>
      </c>
      <c r="R1642">
        <f>IF(O1642="","",IFERROR(N(INDEX($A1642:$K1642,1,Rules!$H$22)),0))</f>
        <v/>
      </c>
    </row>
    <row r="1643">
      <c r="M1643">
        <f>IF(A1643="","",IF(LEFT(A1643,4)="http",IFERROR(MID(A1643,FIND("/",A1643,FIND("//",A1643)+2),2000),"/"),A1643))</f>
        <v/>
      </c>
      <c r="N1643">
        <f>IF(M1643="","",IFERROR(LEFT(SUBSTITUTE(M1643,"#","?"),FIND("?",SUBSTITUTE(M1643,"#","?"))-1),M1643))</f>
        <v/>
      </c>
      <c r="O1643">
        <f>IF(N1643="","",LOWER(IF(AND(LEN(N1643)&gt;1,RIGHT(N1643,1)="/"),LEFT(N1643,LEN(N1643)-1),N1643)))</f>
        <v/>
      </c>
      <c r="P1643">
        <f>IF(O1643="","",IFERROR(N(INDEX($A1643:$K1643,1,Rules!$H$20)),0))</f>
        <v/>
      </c>
      <c r="Q1643">
        <f>IF(O1643="","",IFERROR(P1643*N(INDEX($A1643:$K1643,1,Rules!$H$21)),0))</f>
        <v/>
      </c>
      <c r="R1643">
        <f>IF(O1643="","",IFERROR(N(INDEX($A1643:$K1643,1,Rules!$H$22)),0))</f>
        <v/>
      </c>
    </row>
    <row r="1644">
      <c r="M1644">
        <f>IF(A1644="","",IF(LEFT(A1644,4)="http",IFERROR(MID(A1644,FIND("/",A1644,FIND("//",A1644)+2),2000),"/"),A1644))</f>
        <v/>
      </c>
      <c r="N1644">
        <f>IF(M1644="","",IFERROR(LEFT(SUBSTITUTE(M1644,"#","?"),FIND("?",SUBSTITUTE(M1644,"#","?"))-1),M1644))</f>
        <v/>
      </c>
      <c r="O1644">
        <f>IF(N1644="","",LOWER(IF(AND(LEN(N1644)&gt;1,RIGHT(N1644,1)="/"),LEFT(N1644,LEN(N1644)-1),N1644)))</f>
        <v/>
      </c>
      <c r="P1644">
        <f>IF(O1644="","",IFERROR(N(INDEX($A1644:$K1644,1,Rules!$H$20)),0))</f>
        <v/>
      </c>
      <c r="Q1644">
        <f>IF(O1644="","",IFERROR(P1644*N(INDEX($A1644:$K1644,1,Rules!$H$21)),0))</f>
        <v/>
      </c>
      <c r="R1644">
        <f>IF(O1644="","",IFERROR(N(INDEX($A1644:$K1644,1,Rules!$H$22)),0))</f>
        <v/>
      </c>
    </row>
    <row r="1645">
      <c r="M1645">
        <f>IF(A1645="","",IF(LEFT(A1645,4)="http",IFERROR(MID(A1645,FIND("/",A1645,FIND("//",A1645)+2),2000),"/"),A1645))</f>
        <v/>
      </c>
      <c r="N1645">
        <f>IF(M1645="","",IFERROR(LEFT(SUBSTITUTE(M1645,"#","?"),FIND("?",SUBSTITUTE(M1645,"#","?"))-1),M1645))</f>
        <v/>
      </c>
      <c r="O1645">
        <f>IF(N1645="","",LOWER(IF(AND(LEN(N1645)&gt;1,RIGHT(N1645,1)="/"),LEFT(N1645,LEN(N1645)-1),N1645)))</f>
        <v/>
      </c>
      <c r="P1645">
        <f>IF(O1645="","",IFERROR(N(INDEX($A1645:$K1645,1,Rules!$H$20)),0))</f>
        <v/>
      </c>
      <c r="Q1645">
        <f>IF(O1645="","",IFERROR(P1645*N(INDEX($A1645:$K1645,1,Rules!$H$21)),0))</f>
        <v/>
      </c>
      <c r="R1645">
        <f>IF(O1645="","",IFERROR(N(INDEX($A1645:$K1645,1,Rules!$H$22)),0))</f>
        <v/>
      </c>
    </row>
    <row r="1646">
      <c r="M1646">
        <f>IF(A1646="","",IF(LEFT(A1646,4)="http",IFERROR(MID(A1646,FIND("/",A1646,FIND("//",A1646)+2),2000),"/"),A1646))</f>
        <v/>
      </c>
      <c r="N1646">
        <f>IF(M1646="","",IFERROR(LEFT(SUBSTITUTE(M1646,"#","?"),FIND("?",SUBSTITUTE(M1646,"#","?"))-1),M1646))</f>
        <v/>
      </c>
      <c r="O1646">
        <f>IF(N1646="","",LOWER(IF(AND(LEN(N1646)&gt;1,RIGHT(N1646,1)="/"),LEFT(N1646,LEN(N1646)-1),N1646)))</f>
        <v/>
      </c>
      <c r="P1646">
        <f>IF(O1646="","",IFERROR(N(INDEX($A1646:$K1646,1,Rules!$H$20)),0))</f>
        <v/>
      </c>
      <c r="Q1646">
        <f>IF(O1646="","",IFERROR(P1646*N(INDEX($A1646:$K1646,1,Rules!$H$21)),0))</f>
        <v/>
      </c>
      <c r="R1646">
        <f>IF(O1646="","",IFERROR(N(INDEX($A1646:$K1646,1,Rules!$H$22)),0))</f>
        <v/>
      </c>
    </row>
    <row r="1647">
      <c r="M1647">
        <f>IF(A1647="","",IF(LEFT(A1647,4)="http",IFERROR(MID(A1647,FIND("/",A1647,FIND("//",A1647)+2),2000),"/"),A1647))</f>
        <v/>
      </c>
      <c r="N1647">
        <f>IF(M1647="","",IFERROR(LEFT(SUBSTITUTE(M1647,"#","?"),FIND("?",SUBSTITUTE(M1647,"#","?"))-1),M1647))</f>
        <v/>
      </c>
      <c r="O1647">
        <f>IF(N1647="","",LOWER(IF(AND(LEN(N1647)&gt;1,RIGHT(N1647,1)="/"),LEFT(N1647,LEN(N1647)-1),N1647)))</f>
        <v/>
      </c>
      <c r="P1647">
        <f>IF(O1647="","",IFERROR(N(INDEX($A1647:$K1647,1,Rules!$H$20)),0))</f>
        <v/>
      </c>
      <c r="Q1647">
        <f>IF(O1647="","",IFERROR(P1647*N(INDEX($A1647:$K1647,1,Rules!$H$21)),0))</f>
        <v/>
      </c>
      <c r="R1647">
        <f>IF(O1647="","",IFERROR(N(INDEX($A1647:$K1647,1,Rules!$H$22)),0))</f>
        <v/>
      </c>
    </row>
    <row r="1648">
      <c r="M1648">
        <f>IF(A1648="","",IF(LEFT(A1648,4)="http",IFERROR(MID(A1648,FIND("/",A1648,FIND("//",A1648)+2),2000),"/"),A1648))</f>
        <v/>
      </c>
      <c r="N1648">
        <f>IF(M1648="","",IFERROR(LEFT(SUBSTITUTE(M1648,"#","?"),FIND("?",SUBSTITUTE(M1648,"#","?"))-1),M1648))</f>
        <v/>
      </c>
      <c r="O1648">
        <f>IF(N1648="","",LOWER(IF(AND(LEN(N1648)&gt;1,RIGHT(N1648,1)="/"),LEFT(N1648,LEN(N1648)-1),N1648)))</f>
        <v/>
      </c>
      <c r="P1648">
        <f>IF(O1648="","",IFERROR(N(INDEX($A1648:$K1648,1,Rules!$H$20)),0))</f>
        <v/>
      </c>
      <c r="Q1648">
        <f>IF(O1648="","",IFERROR(P1648*N(INDEX($A1648:$K1648,1,Rules!$H$21)),0))</f>
        <v/>
      </c>
      <c r="R1648">
        <f>IF(O1648="","",IFERROR(N(INDEX($A1648:$K1648,1,Rules!$H$22)),0))</f>
        <v/>
      </c>
    </row>
    <row r="1649">
      <c r="M1649">
        <f>IF(A1649="","",IF(LEFT(A1649,4)="http",IFERROR(MID(A1649,FIND("/",A1649,FIND("//",A1649)+2),2000),"/"),A1649))</f>
        <v/>
      </c>
      <c r="N1649">
        <f>IF(M1649="","",IFERROR(LEFT(SUBSTITUTE(M1649,"#","?"),FIND("?",SUBSTITUTE(M1649,"#","?"))-1),M1649))</f>
        <v/>
      </c>
      <c r="O1649">
        <f>IF(N1649="","",LOWER(IF(AND(LEN(N1649)&gt;1,RIGHT(N1649,1)="/"),LEFT(N1649,LEN(N1649)-1),N1649)))</f>
        <v/>
      </c>
      <c r="P1649">
        <f>IF(O1649="","",IFERROR(N(INDEX($A1649:$K1649,1,Rules!$H$20)),0))</f>
        <v/>
      </c>
      <c r="Q1649">
        <f>IF(O1649="","",IFERROR(P1649*N(INDEX($A1649:$K1649,1,Rules!$H$21)),0))</f>
        <v/>
      </c>
      <c r="R1649">
        <f>IF(O1649="","",IFERROR(N(INDEX($A1649:$K1649,1,Rules!$H$22)),0))</f>
        <v/>
      </c>
    </row>
    <row r="1650">
      <c r="M1650">
        <f>IF(A1650="","",IF(LEFT(A1650,4)="http",IFERROR(MID(A1650,FIND("/",A1650,FIND("//",A1650)+2),2000),"/"),A1650))</f>
        <v/>
      </c>
      <c r="N1650">
        <f>IF(M1650="","",IFERROR(LEFT(SUBSTITUTE(M1650,"#","?"),FIND("?",SUBSTITUTE(M1650,"#","?"))-1),M1650))</f>
        <v/>
      </c>
      <c r="O1650">
        <f>IF(N1650="","",LOWER(IF(AND(LEN(N1650)&gt;1,RIGHT(N1650,1)="/"),LEFT(N1650,LEN(N1650)-1),N1650)))</f>
        <v/>
      </c>
      <c r="P1650">
        <f>IF(O1650="","",IFERROR(N(INDEX($A1650:$K1650,1,Rules!$H$20)),0))</f>
        <v/>
      </c>
      <c r="Q1650">
        <f>IF(O1650="","",IFERROR(P1650*N(INDEX($A1650:$K1650,1,Rules!$H$21)),0))</f>
        <v/>
      </c>
      <c r="R1650">
        <f>IF(O1650="","",IFERROR(N(INDEX($A1650:$K1650,1,Rules!$H$22)),0))</f>
        <v/>
      </c>
    </row>
    <row r="1651">
      <c r="M1651">
        <f>IF(A1651="","",IF(LEFT(A1651,4)="http",IFERROR(MID(A1651,FIND("/",A1651,FIND("//",A1651)+2),2000),"/"),A1651))</f>
        <v/>
      </c>
      <c r="N1651">
        <f>IF(M1651="","",IFERROR(LEFT(SUBSTITUTE(M1651,"#","?"),FIND("?",SUBSTITUTE(M1651,"#","?"))-1),M1651))</f>
        <v/>
      </c>
      <c r="O1651">
        <f>IF(N1651="","",LOWER(IF(AND(LEN(N1651)&gt;1,RIGHT(N1651,1)="/"),LEFT(N1651,LEN(N1651)-1),N1651)))</f>
        <v/>
      </c>
      <c r="P1651">
        <f>IF(O1651="","",IFERROR(N(INDEX($A1651:$K1651,1,Rules!$H$20)),0))</f>
        <v/>
      </c>
      <c r="Q1651">
        <f>IF(O1651="","",IFERROR(P1651*N(INDEX($A1651:$K1651,1,Rules!$H$21)),0))</f>
        <v/>
      </c>
      <c r="R1651">
        <f>IF(O1651="","",IFERROR(N(INDEX($A1651:$K1651,1,Rules!$H$22)),0))</f>
        <v/>
      </c>
    </row>
    <row r="1652">
      <c r="M1652">
        <f>IF(A1652="","",IF(LEFT(A1652,4)="http",IFERROR(MID(A1652,FIND("/",A1652,FIND("//",A1652)+2),2000),"/"),A1652))</f>
        <v/>
      </c>
      <c r="N1652">
        <f>IF(M1652="","",IFERROR(LEFT(SUBSTITUTE(M1652,"#","?"),FIND("?",SUBSTITUTE(M1652,"#","?"))-1),M1652))</f>
        <v/>
      </c>
      <c r="O1652">
        <f>IF(N1652="","",LOWER(IF(AND(LEN(N1652)&gt;1,RIGHT(N1652,1)="/"),LEFT(N1652,LEN(N1652)-1),N1652)))</f>
        <v/>
      </c>
      <c r="P1652">
        <f>IF(O1652="","",IFERROR(N(INDEX($A1652:$K1652,1,Rules!$H$20)),0))</f>
        <v/>
      </c>
      <c r="Q1652">
        <f>IF(O1652="","",IFERROR(P1652*N(INDEX($A1652:$K1652,1,Rules!$H$21)),0))</f>
        <v/>
      </c>
      <c r="R1652">
        <f>IF(O1652="","",IFERROR(N(INDEX($A1652:$K1652,1,Rules!$H$22)),0))</f>
        <v/>
      </c>
    </row>
    <row r="1653">
      <c r="M1653">
        <f>IF(A1653="","",IF(LEFT(A1653,4)="http",IFERROR(MID(A1653,FIND("/",A1653,FIND("//",A1653)+2),2000),"/"),A1653))</f>
        <v/>
      </c>
      <c r="N1653">
        <f>IF(M1653="","",IFERROR(LEFT(SUBSTITUTE(M1653,"#","?"),FIND("?",SUBSTITUTE(M1653,"#","?"))-1),M1653))</f>
        <v/>
      </c>
      <c r="O1653">
        <f>IF(N1653="","",LOWER(IF(AND(LEN(N1653)&gt;1,RIGHT(N1653,1)="/"),LEFT(N1653,LEN(N1653)-1),N1653)))</f>
        <v/>
      </c>
      <c r="P1653">
        <f>IF(O1653="","",IFERROR(N(INDEX($A1653:$K1653,1,Rules!$H$20)),0))</f>
        <v/>
      </c>
      <c r="Q1653">
        <f>IF(O1653="","",IFERROR(P1653*N(INDEX($A1653:$K1653,1,Rules!$H$21)),0))</f>
        <v/>
      </c>
      <c r="R1653">
        <f>IF(O1653="","",IFERROR(N(INDEX($A1653:$K1653,1,Rules!$H$22)),0))</f>
        <v/>
      </c>
    </row>
    <row r="1654">
      <c r="M1654">
        <f>IF(A1654="","",IF(LEFT(A1654,4)="http",IFERROR(MID(A1654,FIND("/",A1654,FIND("//",A1654)+2),2000),"/"),A1654))</f>
        <v/>
      </c>
      <c r="N1654">
        <f>IF(M1654="","",IFERROR(LEFT(SUBSTITUTE(M1654,"#","?"),FIND("?",SUBSTITUTE(M1654,"#","?"))-1),M1654))</f>
        <v/>
      </c>
      <c r="O1654">
        <f>IF(N1654="","",LOWER(IF(AND(LEN(N1654)&gt;1,RIGHT(N1654,1)="/"),LEFT(N1654,LEN(N1654)-1),N1654)))</f>
        <v/>
      </c>
      <c r="P1654">
        <f>IF(O1654="","",IFERROR(N(INDEX($A1654:$K1654,1,Rules!$H$20)),0))</f>
        <v/>
      </c>
      <c r="Q1654">
        <f>IF(O1654="","",IFERROR(P1654*N(INDEX($A1654:$K1654,1,Rules!$H$21)),0))</f>
        <v/>
      </c>
      <c r="R1654">
        <f>IF(O1654="","",IFERROR(N(INDEX($A1654:$K1654,1,Rules!$H$22)),0))</f>
        <v/>
      </c>
    </row>
    <row r="1655">
      <c r="M1655">
        <f>IF(A1655="","",IF(LEFT(A1655,4)="http",IFERROR(MID(A1655,FIND("/",A1655,FIND("//",A1655)+2),2000),"/"),A1655))</f>
        <v/>
      </c>
      <c r="N1655">
        <f>IF(M1655="","",IFERROR(LEFT(SUBSTITUTE(M1655,"#","?"),FIND("?",SUBSTITUTE(M1655,"#","?"))-1),M1655))</f>
        <v/>
      </c>
      <c r="O1655">
        <f>IF(N1655="","",LOWER(IF(AND(LEN(N1655)&gt;1,RIGHT(N1655,1)="/"),LEFT(N1655,LEN(N1655)-1),N1655)))</f>
        <v/>
      </c>
      <c r="P1655">
        <f>IF(O1655="","",IFERROR(N(INDEX($A1655:$K1655,1,Rules!$H$20)),0))</f>
        <v/>
      </c>
      <c r="Q1655">
        <f>IF(O1655="","",IFERROR(P1655*N(INDEX($A1655:$K1655,1,Rules!$H$21)),0))</f>
        <v/>
      </c>
      <c r="R1655">
        <f>IF(O1655="","",IFERROR(N(INDEX($A1655:$K1655,1,Rules!$H$22)),0))</f>
        <v/>
      </c>
    </row>
    <row r="1656">
      <c r="M1656">
        <f>IF(A1656="","",IF(LEFT(A1656,4)="http",IFERROR(MID(A1656,FIND("/",A1656,FIND("//",A1656)+2),2000),"/"),A1656))</f>
        <v/>
      </c>
      <c r="N1656">
        <f>IF(M1656="","",IFERROR(LEFT(SUBSTITUTE(M1656,"#","?"),FIND("?",SUBSTITUTE(M1656,"#","?"))-1),M1656))</f>
        <v/>
      </c>
      <c r="O1656">
        <f>IF(N1656="","",LOWER(IF(AND(LEN(N1656)&gt;1,RIGHT(N1656,1)="/"),LEFT(N1656,LEN(N1656)-1),N1656)))</f>
        <v/>
      </c>
      <c r="P1656">
        <f>IF(O1656="","",IFERROR(N(INDEX($A1656:$K1656,1,Rules!$H$20)),0))</f>
        <v/>
      </c>
      <c r="Q1656">
        <f>IF(O1656="","",IFERROR(P1656*N(INDEX($A1656:$K1656,1,Rules!$H$21)),0))</f>
        <v/>
      </c>
      <c r="R1656">
        <f>IF(O1656="","",IFERROR(N(INDEX($A1656:$K1656,1,Rules!$H$22)),0))</f>
        <v/>
      </c>
    </row>
    <row r="1657">
      <c r="M1657">
        <f>IF(A1657="","",IF(LEFT(A1657,4)="http",IFERROR(MID(A1657,FIND("/",A1657,FIND("//",A1657)+2),2000),"/"),A1657))</f>
        <v/>
      </c>
      <c r="N1657">
        <f>IF(M1657="","",IFERROR(LEFT(SUBSTITUTE(M1657,"#","?"),FIND("?",SUBSTITUTE(M1657,"#","?"))-1),M1657))</f>
        <v/>
      </c>
      <c r="O1657">
        <f>IF(N1657="","",LOWER(IF(AND(LEN(N1657)&gt;1,RIGHT(N1657,1)="/"),LEFT(N1657,LEN(N1657)-1),N1657)))</f>
        <v/>
      </c>
      <c r="P1657">
        <f>IF(O1657="","",IFERROR(N(INDEX($A1657:$K1657,1,Rules!$H$20)),0))</f>
        <v/>
      </c>
      <c r="Q1657">
        <f>IF(O1657="","",IFERROR(P1657*N(INDEX($A1657:$K1657,1,Rules!$H$21)),0))</f>
        <v/>
      </c>
      <c r="R1657">
        <f>IF(O1657="","",IFERROR(N(INDEX($A1657:$K1657,1,Rules!$H$22)),0))</f>
        <v/>
      </c>
    </row>
    <row r="1658">
      <c r="M1658">
        <f>IF(A1658="","",IF(LEFT(A1658,4)="http",IFERROR(MID(A1658,FIND("/",A1658,FIND("//",A1658)+2),2000),"/"),A1658))</f>
        <v/>
      </c>
      <c r="N1658">
        <f>IF(M1658="","",IFERROR(LEFT(SUBSTITUTE(M1658,"#","?"),FIND("?",SUBSTITUTE(M1658,"#","?"))-1),M1658))</f>
        <v/>
      </c>
      <c r="O1658">
        <f>IF(N1658="","",LOWER(IF(AND(LEN(N1658)&gt;1,RIGHT(N1658,1)="/"),LEFT(N1658,LEN(N1658)-1),N1658)))</f>
        <v/>
      </c>
      <c r="P1658">
        <f>IF(O1658="","",IFERROR(N(INDEX($A1658:$K1658,1,Rules!$H$20)),0))</f>
        <v/>
      </c>
      <c r="Q1658">
        <f>IF(O1658="","",IFERROR(P1658*N(INDEX($A1658:$K1658,1,Rules!$H$21)),0))</f>
        <v/>
      </c>
      <c r="R1658">
        <f>IF(O1658="","",IFERROR(N(INDEX($A1658:$K1658,1,Rules!$H$22)),0))</f>
        <v/>
      </c>
    </row>
    <row r="1659">
      <c r="M1659">
        <f>IF(A1659="","",IF(LEFT(A1659,4)="http",IFERROR(MID(A1659,FIND("/",A1659,FIND("//",A1659)+2),2000),"/"),A1659))</f>
        <v/>
      </c>
      <c r="N1659">
        <f>IF(M1659="","",IFERROR(LEFT(SUBSTITUTE(M1659,"#","?"),FIND("?",SUBSTITUTE(M1659,"#","?"))-1),M1659))</f>
        <v/>
      </c>
      <c r="O1659">
        <f>IF(N1659="","",LOWER(IF(AND(LEN(N1659)&gt;1,RIGHT(N1659,1)="/"),LEFT(N1659,LEN(N1659)-1),N1659)))</f>
        <v/>
      </c>
      <c r="P1659">
        <f>IF(O1659="","",IFERROR(N(INDEX($A1659:$K1659,1,Rules!$H$20)),0))</f>
        <v/>
      </c>
      <c r="Q1659">
        <f>IF(O1659="","",IFERROR(P1659*N(INDEX($A1659:$K1659,1,Rules!$H$21)),0))</f>
        <v/>
      </c>
      <c r="R1659">
        <f>IF(O1659="","",IFERROR(N(INDEX($A1659:$K1659,1,Rules!$H$22)),0))</f>
        <v/>
      </c>
    </row>
    <row r="1660">
      <c r="M1660">
        <f>IF(A1660="","",IF(LEFT(A1660,4)="http",IFERROR(MID(A1660,FIND("/",A1660,FIND("//",A1660)+2),2000),"/"),A1660))</f>
        <v/>
      </c>
      <c r="N1660">
        <f>IF(M1660="","",IFERROR(LEFT(SUBSTITUTE(M1660,"#","?"),FIND("?",SUBSTITUTE(M1660,"#","?"))-1),M1660))</f>
        <v/>
      </c>
      <c r="O1660">
        <f>IF(N1660="","",LOWER(IF(AND(LEN(N1660)&gt;1,RIGHT(N1660,1)="/"),LEFT(N1660,LEN(N1660)-1),N1660)))</f>
        <v/>
      </c>
      <c r="P1660">
        <f>IF(O1660="","",IFERROR(N(INDEX($A1660:$K1660,1,Rules!$H$20)),0))</f>
        <v/>
      </c>
      <c r="Q1660">
        <f>IF(O1660="","",IFERROR(P1660*N(INDEX($A1660:$K1660,1,Rules!$H$21)),0))</f>
        <v/>
      </c>
      <c r="R1660">
        <f>IF(O1660="","",IFERROR(N(INDEX($A1660:$K1660,1,Rules!$H$22)),0))</f>
        <v/>
      </c>
    </row>
    <row r="1661">
      <c r="M1661">
        <f>IF(A1661="","",IF(LEFT(A1661,4)="http",IFERROR(MID(A1661,FIND("/",A1661,FIND("//",A1661)+2),2000),"/"),A1661))</f>
        <v/>
      </c>
      <c r="N1661">
        <f>IF(M1661="","",IFERROR(LEFT(SUBSTITUTE(M1661,"#","?"),FIND("?",SUBSTITUTE(M1661,"#","?"))-1),M1661))</f>
        <v/>
      </c>
      <c r="O1661">
        <f>IF(N1661="","",LOWER(IF(AND(LEN(N1661)&gt;1,RIGHT(N1661,1)="/"),LEFT(N1661,LEN(N1661)-1),N1661)))</f>
        <v/>
      </c>
      <c r="P1661">
        <f>IF(O1661="","",IFERROR(N(INDEX($A1661:$K1661,1,Rules!$H$20)),0))</f>
        <v/>
      </c>
      <c r="Q1661">
        <f>IF(O1661="","",IFERROR(P1661*N(INDEX($A1661:$K1661,1,Rules!$H$21)),0))</f>
        <v/>
      </c>
      <c r="R1661">
        <f>IF(O1661="","",IFERROR(N(INDEX($A1661:$K1661,1,Rules!$H$22)),0))</f>
        <v/>
      </c>
    </row>
    <row r="1662">
      <c r="M1662">
        <f>IF(A1662="","",IF(LEFT(A1662,4)="http",IFERROR(MID(A1662,FIND("/",A1662,FIND("//",A1662)+2),2000),"/"),A1662))</f>
        <v/>
      </c>
      <c r="N1662">
        <f>IF(M1662="","",IFERROR(LEFT(SUBSTITUTE(M1662,"#","?"),FIND("?",SUBSTITUTE(M1662,"#","?"))-1),M1662))</f>
        <v/>
      </c>
      <c r="O1662">
        <f>IF(N1662="","",LOWER(IF(AND(LEN(N1662)&gt;1,RIGHT(N1662,1)="/"),LEFT(N1662,LEN(N1662)-1),N1662)))</f>
        <v/>
      </c>
      <c r="P1662">
        <f>IF(O1662="","",IFERROR(N(INDEX($A1662:$K1662,1,Rules!$H$20)),0))</f>
        <v/>
      </c>
      <c r="Q1662">
        <f>IF(O1662="","",IFERROR(P1662*N(INDEX($A1662:$K1662,1,Rules!$H$21)),0))</f>
        <v/>
      </c>
      <c r="R1662">
        <f>IF(O1662="","",IFERROR(N(INDEX($A1662:$K1662,1,Rules!$H$22)),0))</f>
        <v/>
      </c>
    </row>
    <row r="1663">
      <c r="M1663">
        <f>IF(A1663="","",IF(LEFT(A1663,4)="http",IFERROR(MID(A1663,FIND("/",A1663,FIND("//",A1663)+2),2000),"/"),A1663))</f>
        <v/>
      </c>
      <c r="N1663">
        <f>IF(M1663="","",IFERROR(LEFT(SUBSTITUTE(M1663,"#","?"),FIND("?",SUBSTITUTE(M1663,"#","?"))-1),M1663))</f>
        <v/>
      </c>
      <c r="O1663">
        <f>IF(N1663="","",LOWER(IF(AND(LEN(N1663)&gt;1,RIGHT(N1663,1)="/"),LEFT(N1663,LEN(N1663)-1),N1663)))</f>
        <v/>
      </c>
      <c r="P1663">
        <f>IF(O1663="","",IFERROR(N(INDEX($A1663:$K1663,1,Rules!$H$20)),0))</f>
        <v/>
      </c>
      <c r="Q1663">
        <f>IF(O1663="","",IFERROR(P1663*N(INDEX($A1663:$K1663,1,Rules!$H$21)),0))</f>
        <v/>
      </c>
      <c r="R1663">
        <f>IF(O1663="","",IFERROR(N(INDEX($A1663:$K1663,1,Rules!$H$22)),0))</f>
        <v/>
      </c>
    </row>
    <row r="1664">
      <c r="M1664">
        <f>IF(A1664="","",IF(LEFT(A1664,4)="http",IFERROR(MID(A1664,FIND("/",A1664,FIND("//",A1664)+2),2000),"/"),A1664))</f>
        <v/>
      </c>
      <c r="N1664">
        <f>IF(M1664="","",IFERROR(LEFT(SUBSTITUTE(M1664,"#","?"),FIND("?",SUBSTITUTE(M1664,"#","?"))-1),M1664))</f>
        <v/>
      </c>
      <c r="O1664">
        <f>IF(N1664="","",LOWER(IF(AND(LEN(N1664)&gt;1,RIGHT(N1664,1)="/"),LEFT(N1664,LEN(N1664)-1),N1664)))</f>
        <v/>
      </c>
      <c r="P1664">
        <f>IF(O1664="","",IFERROR(N(INDEX($A1664:$K1664,1,Rules!$H$20)),0))</f>
        <v/>
      </c>
      <c r="Q1664">
        <f>IF(O1664="","",IFERROR(P1664*N(INDEX($A1664:$K1664,1,Rules!$H$21)),0))</f>
        <v/>
      </c>
      <c r="R1664">
        <f>IF(O1664="","",IFERROR(N(INDEX($A1664:$K1664,1,Rules!$H$22)),0))</f>
        <v/>
      </c>
    </row>
    <row r="1665">
      <c r="M1665">
        <f>IF(A1665="","",IF(LEFT(A1665,4)="http",IFERROR(MID(A1665,FIND("/",A1665,FIND("//",A1665)+2),2000),"/"),A1665))</f>
        <v/>
      </c>
      <c r="N1665">
        <f>IF(M1665="","",IFERROR(LEFT(SUBSTITUTE(M1665,"#","?"),FIND("?",SUBSTITUTE(M1665,"#","?"))-1),M1665))</f>
        <v/>
      </c>
      <c r="O1665">
        <f>IF(N1665="","",LOWER(IF(AND(LEN(N1665)&gt;1,RIGHT(N1665,1)="/"),LEFT(N1665,LEN(N1665)-1),N1665)))</f>
        <v/>
      </c>
      <c r="P1665">
        <f>IF(O1665="","",IFERROR(N(INDEX($A1665:$K1665,1,Rules!$H$20)),0))</f>
        <v/>
      </c>
      <c r="Q1665">
        <f>IF(O1665="","",IFERROR(P1665*N(INDEX($A1665:$K1665,1,Rules!$H$21)),0))</f>
        <v/>
      </c>
      <c r="R1665">
        <f>IF(O1665="","",IFERROR(N(INDEX($A1665:$K1665,1,Rules!$H$22)),0))</f>
        <v/>
      </c>
    </row>
    <row r="1666">
      <c r="M1666">
        <f>IF(A1666="","",IF(LEFT(A1666,4)="http",IFERROR(MID(A1666,FIND("/",A1666,FIND("//",A1666)+2),2000),"/"),A1666))</f>
        <v/>
      </c>
      <c r="N1666">
        <f>IF(M1666="","",IFERROR(LEFT(SUBSTITUTE(M1666,"#","?"),FIND("?",SUBSTITUTE(M1666,"#","?"))-1),M1666))</f>
        <v/>
      </c>
      <c r="O1666">
        <f>IF(N1666="","",LOWER(IF(AND(LEN(N1666)&gt;1,RIGHT(N1666,1)="/"),LEFT(N1666,LEN(N1666)-1),N1666)))</f>
        <v/>
      </c>
      <c r="P1666">
        <f>IF(O1666="","",IFERROR(N(INDEX($A1666:$K1666,1,Rules!$H$20)),0))</f>
        <v/>
      </c>
      <c r="Q1666">
        <f>IF(O1666="","",IFERROR(P1666*N(INDEX($A1666:$K1666,1,Rules!$H$21)),0))</f>
        <v/>
      </c>
      <c r="R1666">
        <f>IF(O1666="","",IFERROR(N(INDEX($A1666:$K1666,1,Rules!$H$22)),0))</f>
        <v/>
      </c>
    </row>
    <row r="1667">
      <c r="M1667">
        <f>IF(A1667="","",IF(LEFT(A1667,4)="http",IFERROR(MID(A1667,FIND("/",A1667,FIND("//",A1667)+2),2000),"/"),A1667))</f>
        <v/>
      </c>
      <c r="N1667">
        <f>IF(M1667="","",IFERROR(LEFT(SUBSTITUTE(M1667,"#","?"),FIND("?",SUBSTITUTE(M1667,"#","?"))-1),M1667))</f>
        <v/>
      </c>
      <c r="O1667">
        <f>IF(N1667="","",LOWER(IF(AND(LEN(N1667)&gt;1,RIGHT(N1667,1)="/"),LEFT(N1667,LEN(N1667)-1),N1667)))</f>
        <v/>
      </c>
      <c r="P1667">
        <f>IF(O1667="","",IFERROR(N(INDEX($A1667:$K1667,1,Rules!$H$20)),0))</f>
        <v/>
      </c>
      <c r="Q1667">
        <f>IF(O1667="","",IFERROR(P1667*N(INDEX($A1667:$K1667,1,Rules!$H$21)),0))</f>
        <v/>
      </c>
      <c r="R1667">
        <f>IF(O1667="","",IFERROR(N(INDEX($A1667:$K1667,1,Rules!$H$22)),0))</f>
        <v/>
      </c>
    </row>
    <row r="1668">
      <c r="M1668">
        <f>IF(A1668="","",IF(LEFT(A1668,4)="http",IFERROR(MID(A1668,FIND("/",A1668,FIND("//",A1668)+2),2000),"/"),A1668))</f>
        <v/>
      </c>
      <c r="N1668">
        <f>IF(M1668="","",IFERROR(LEFT(SUBSTITUTE(M1668,"#","?"),FIND("?",SUBSTITUTE(M1668,"#","?"))-1),M1668))</f>
        <v/>
      </c>
      <c r="O1668">
        <f>IF(N1668="","",LOWER(IF(AND(LEN(N1668)&gt;1,RIGHT(N1668,1)="/"),LEFT(N1668,LEN(N1668)-1),N1668)))</f>
        <v/>
      </c>
      <c r="P1668">
        <f>IF(O1668="","",IFERROR(N(INDEX($A1668:$K1668,1,Rules!$H$20)),0))</f>
        <v/>
      </c>
      <c r="Q1668">
        <f>IF(O1668="","",IFERROR(P1668*N(INDEX($A1668:$K1668,1,Rules!$H$21)),0))</f>
        <v/>
      </c>
      <c r="R1668">
        <f>IF(O1668="","",IFERROR(N(INDEX($A1668:$K1668,1,Rules!$H$22)),0))</f>
        <v/>
      </c>
    </row>
    <row r="1669">
      <c r="M1669">
        <f>IF(A1669="","",IF(LEFT(A1669,4)="http",IFERROR(MID(A1669,FIND("/",A1669,FIND("//",A1669)+2),2000),"/"),A1669))</f>
        <v/>
      </c>
      <c r="N1669">
        <f>IF(M1669="","",IFERROR(LEFT(SUBSTITUTE(M1669,"#","?"),FIND("?",SUBSTITUTE(M1669,"#","?"))-1),M1669))</f>
        <v/>
      </c>
      <c r="O1669">
        <f>IF(N1669="","",LOWER(IF(AND(LEN(N1669)&gt;1,RIGHT(N1669,1)="/"),LEFT(N1669,LEN(N1669)-1),N1669)))</f>
        <v/>
      </c>
      <c r="P1669">
        <f>IF(O1669="","",IFERROR(N(INDEX($A1669:$K1669,1,Rules!$H$20)),0))</f>
        <v/>
      </c>
      <c r="Q1669">
        <f>IF(O1669="","",IFERROR(P1669*N(INDEX($A1669:$K1669,1,Rules!$H$21)),0))</f>
        <v/>
      </c>
      <c r="R1669">
        <f>IF(O1669="","",IFERROR(N(INDEX($A1669:$K1669,1,Rules!$H$22)),0))</f>
        <v/>
      </c>
    </row>
    <row r="1670">
      <c r="M1670">
        <f>IF(A1670="","",IF(LEFT(A1670,4)="http",IFERROR(MID(A1670,FIND("/",A1670,FIND("//",A1670)+2),2000),"/"),A1670))</f>
        <v/>
      </c>
      <c r="N1670">
        <f>IF(M1670="","",IFERROR(LEFT(SUBSTITUTE(M1670,"#","?"),FIND("?",SUBSTITUTE(M1670,"#","?"))-1),M1670))</f>
        <v/>
      </c>
      <c r="O1670">
        <f>IF(N1670="","",LOWER(IF(AND(LEN(N1670)&gt;1,RIGHT(N1670,1)="/"),LEFT(N1670,LEN(N1670)-1),N1670)))</f>
        <v/>
      </c>
      <c r="P1670">
        <f>IF(O1670="","",IFERROR(N(INDEX($A1670:$K1670,1,Rules!$H$20)),0))</f>
        <v/>
      </c>
      <c r="Q1670">
        <f>IF(O1670="","",IFERROR(P1670*N(INDEX($A1670:$K1670,1,Rules!$H$21)),0))</f>
        <v/>
      </c>
      <c r="R1670">
        <f>IF(O1670="","",IFERROR(N(INDEX($A1670:$K1670,1,Rules!$H$22)),0))</f>
        <v/>
      </c>
    </row>
    <row r="1671">
      <c r="M1671">
        <f>IF(A1671="","",IF(LEFT(A1671,4)="http",IFERROR(MID(A1671,FIND("/",A1671,FIND("//",A1671)+2),2000),"/"),A1671))</f>
        <v/>
      </c>
      <c r="N1671">
        <f>IF(M1671="","",IFERROR(LEFT(SUBSTITUTE(M1671,"#","?"),FIND("?",SUBSTITUTE(M1671,"#","?"))-1),M1671))</f>
        <v/>
      </c>
      <c r="O1671">
        <f>IF(N1671="","",LOWER(IF(AND(LEN(N1671)&gt;1,RIGHT(N1671,1)="/"),LEFT(N1671,LEN(N1671)-1),N1671)))</f>
        <v/>
      </c>
      <c r="P1671">
        <f>IF(O1671="","",IFERROR(N(INDEX($A1671:$K1671,1,Rules!$H$20)),0))</f>
        <v/>
      </c>
      <c r="Q1671">
        <f>IF(O1671="","",IFERROR(P1671*N(INDEX($A1671:$K1671,1,Rules!$H$21)),0))</f>
        <v/>
      </c>
      <c r="R1671">
        <f>IF(O1671="","",IFERROR(N(INDEX($A1671:$K1671,1,Rules!$H$22)),0))</f>
        <v/>
      </c>
    </row>
    <row r="1672">
      <c r="M1672">
        <f>IF(A1672="","",IF(LEFT(A1672,4)="http",IFERROR(MID(A1672,FIND("/",A1672,FIND("//",A1672)+2),2000),"/"),A1672))</f>
        <v/>
      </c>
      <c r="N1672">
        <f>IF(M1672="","",IFERROR(LEFT(SUBSTITUTE(M1672,"#","?"),FIND("?",SUBSTITUTE(M1672,"#","?"))-1),M1672))</f>
        <v/>
      </c>
      <c r="O1672">
        <f>IF(N1672="","",LOWER(IF(AND(LEN(N1672)&gt;1,RIGHT(N1672,1)="/"),LEFT(N1672,LEN(N1672)-1),N1672)))</f>
        <v/>
      </c>
      <c r="P1672">
        <f>IF(O1672="","",IFERROR(N(INDEX($A1672:$K1672,1,Rules!$H$20)),0))</f>
        <v/>
      </c>
      <c r="Q1672">
        <f>IF(O1672="","",IFERROR(P1672*N(INDEX($A1672:$K1672,1,Rules!$H$21)),0))</f>
        <v/>
      </c>
      <c r="R1672">
        <f>IF(O1672="","",IFERROR(N(INDEX($A1672:$K1672,1,Rules!$H$22)),0))</f>
        <v/>
      </c>
    </row>
    <row r="1673">
      <c r="M1673">
        <f>IF(A1673="","",IF(LEFT(A1673,4)="http",IFERROR(MID(A1673,FIND("/",A1673,FIND("//",A1673)+2),2000),"/"),A1673))</f>
        <v/>
      </c>
      <c r="N1673">
        <f>IF(M1673="","",IFERROR(LEFT(SUBSTITUTE(M1673,"#","?"),FIND("?",SUBSTITUTE(M1673,"#","?"))-1),M1673))</f>
        <v/>
      </c>
      <c r="O1673">
        <f>IF(N1673="","",LOWER(IF(AND(LEN(N1673)&gt;1,RIGHT(N1673,1)="/"),LEFT(N1673,LEN(N1673)-1),N1673)))</f>
        <v/>
      </c>
      <c r="P1673">
        <f>IF(O1673="","",IFERROR(N(INDEX($A1673:$K1673,1,Rules!$H$20)),0))</f>
        <v/>
      </c>
      <c r="Q1673">
        <f>IF(O1673="","",IFERROR(P1673*N(INDEX($A1673:$K1673,1,Rules!$H$21)),0))</f>
        <v/>
      </c>
      <c r="R1673">
        <f>IF(O1673="","",IFERROR(N(INDEX($A1673:$K1673,1,Rules!$H$22)),0))</f>
        <v/>
      </c>
    </row>
    <row r="1674">
      <c r="M1674">
        <f>IF(A1674="","",IF(LEFT(A1674,4)="http",IFERROR(MID(A1674,FIND("/",A1674,FIND("//",A1674)+2),2000),"/"),A1674))</f>
        <v/>
      </c>
      <c r="N1674">
        <f>IF(M1674="","",IFERROR(LEFT(SUBSTITUTE(M1674,"#","?"),FIND("?",SUBSTITUTE(M1674,"#","?"))-1),M1674))</f>
        <v/>
      </c>
      <c r="O1674">
        <f>IF(N1674="","",LOWER(IF(AND(LEN(N1674)&gt;1,RIGHT(N1674,1)="/"),LEFT(N1674,LEN(N1674)-1),N1674)))</f>
        <v/>
      </c>
      <c r="P1674">
        <f>IF(O1674="","",IFERROR(N(INDEX($A1674:$K1674,1,Rules!$H$20)),0))</f>
        <v/>
      </c>
      <c r="Q1674">
        <f>IF(O1674="","",IFERROR(P1674*N(INDEX($A1674:$K1674,1,Rules!$H$21)),0))</f>
        <v/>
      </c>
      <c r="R1674">
        <f>IF(O1674="","",IFERROR(N(INDEX($A1674:$K1674,1,Rules!$H$22)),0))</f>
        <v/>
      </c>
    </row>
    <row r="1675">
      <c r="M1675">
        <f>IF(A1675="","",IF(LEFT(A1675,4)="http",IFERROR(MID(A1675,FIND("/",A1675,FIND("//",A1675)+2),2000),"/"),A1675))</f>
        <v/>
      </c>
      <c r="N1675">
        <f>IF(M1675="","",IFERROR(LEFT(SUBSTITUTE(M1675,"#","?"),FIND("?",SUBSTITUTE(M1675,"#","?"))-1),M1675))</f>
        <v/>
      </c>
      <c r="O1675">
        <f>IF(N1675="","",LOWER(IF(AND(LEN(N1675)&gt;1,RIGHT(N1675,1)="/"),LEFT(N1675,LEN(N1675)-1),N1675)))</f>
        <v/>
      </c>
      <c r="P1675">
        <f>IF(O1675="","",IFERROR(N(INDEX($A1675:$K1675,1,Rules!$H$20)),0))</f>
        <v/>
      </c>
      <c r="Q1675">
        <f>IF(O1675="","",IFERROR(P1675*N(INDEX($A1675:$K1675,1,Rules!$H$21)),0))</f>
        <v/>
      </c>
      <c r="R1675">
        <f>IF(O1675="","",IFERROR(N(INDEX($A1675:$K1675,1,Rules!$H$22)),0))</f>
        <v/>
      </c>
    </row>
    <row r="1676">
      <c r="M1676">
        <f>IF(A1676="","",IF(LEFT(A1676,4)="http",IFERROR(MID(A1676,FIND("/",A1676,FIND("//",A1676)+2),2000),"/"),A1676))</f>
        <v/>
      </c>
      <c r="N1676">
        <f>IF(M1676="","",IFERROR(LEFT(SUBSTITUTE(M1676,"#","?"),FIND("?",SUBSTITUTE(M1676,"#","?"))-1),M1676))</f>
        <v/>
      </c>
      <c r="O1676">
        <f>IF(N1676="","",LOWER(IF(AND(LEN(N1676)&gt;1,RIGHT(N1676,1)="/"),LEFT(N1676,LEN(N1676)-1),N1676)))</f>
        <v/>
      </c>
      <c r="P1676">
        <f>IF(O1676="","",IFERROR(N(INDEX($A1676:$K1676,1,Rules!$H$20)),0))</f>
        <v/>
      </c>
      <c r="Q1676">
        <f>IF(O1676="","",IFERROR(P1676*N(INDEX($A1676:$K1676,1,Rules!$H$21)),0))</f>
        <v/>
      </c>
      <c r="R1676">
        <f>IF(O1676="","",IFERROR(N(INDEX($A1676:$K1676,1,Rules!$H$22)),0))</f>
        <v/>
      </c>
    </row>
    <row r="1677">
      <c r="M1677">
        <f>IF(A1677="","",IF(LEFT(A1677,4)="http",IFERROR(MID(A1677,FIND("/",A1677,FIND("//",A1677)+2),2000),"/"),A1677))</f>
        <v/>
      </c>
      <c r="N1677">
        <f>IF(M1677="","",IFERROR(LEFT(SUBSTITUTE(M1677,"#","?"),FIND("?",SUBSTITUTE(M1677,"#","?"))-1),M1677))</f>
        <v/>
      </c>
      <c r="O1677">
        <f>IF(N1677="","",LOWER(IF(AND(LEN(N1677)&gt;1,RIGHT(N1677,1)="/"),LEFT(N1677,LEN(N1677)-1),N1677)))</f>
        <v/>
      </c>
      <c r="P1677">
        <f>IF(O1677="","",IFERROR(N(INDEX($A1677:$K1677,1,Rules!$H$20)),0))</f>
        <v/>
      </c>
      <c r="Q1677">
        <f>IF(O1677="","",IFERROR(P1677*N(INDEX($A1677:$K1677,1,Rules!$H$21)),0))</f>
        <v/>
      </c>
      <c r="R1677">
        <f>IF(O1677="","",IFERROR(N(INDEX($A1677:$K1677,1,Rules!$H$22)),0))</f>
        <v/>
      </c>
    </row>
    <row r="1678">
      <c r="M1678">
        <f>IF(A1678="","",IF(LEFT(A1678,4)="http",IFERROR(MID(A1678,FIND("/",A1678,FIND("//",A1678)+2),2000),"/"),A1678))</f>
        <v/>
      </c>
      <c r="N1678">
        <f>IF(M1678="","",IFERROR(LEFT(SUBSTITUTE(M1678,"#","?"),FIND("?",SUBSTITUTE(M1678,"#","?"))-1),M1678))</f>
        <v/>
      </c>
      <c r="O1678">
        <f>IF(N1678="","",LOWER(IF(AND(LEN(N1678)&gt;1,RIGHT(N1678,1)="/"),LEFT(N1678,LEN(N1678)-1),N1678)))</f>
        <v/>
      </c>
      <c r="P1678">
        <f>IF(O1678="","",IFERROR(N(INDEX($A1678:$K1678,1,Rules!$H$20)),0))</f>
        <v/>
      </c>
      <c r="Q1678">
        <f>IF(O1678="","",IFERROR(P1678*N(INDEX($A1678:$K1678,1,Rules!$H$21)),0))</f>
        <v/>
      </c>
      <c r="R1678">
        <f>IF(O1678="","",IFERROR(N(INDEX($A1678:$K1678,1,Rules!$H$22)),0))</f>
        <v/>
      </c>
    </row>
    <row r="1679">
      <c r="M1679">
        <f>IF(A1679="","",IF(LEFT(A1679,4)="http",IFERROR(MID(A1679,FIND("/",A1679,FIND("//",A1679)+2),2000),"/"),A1679))</f>
        <v/>
      </c>
      <c r="N1679">
        <f>IF(M1679="","",IFERROR(LEFT(SUBSTITUTE(M1679,"#","?"),FIND("?",SUBSTITUTE(M1679,"#","?"))-1),M1679))</f>
        <v/>
      </c>
      <c r="O1679">
        <f>IF(N1679="","",LOWER(IF(AND(LEN(N1679)&gt;1,RIGHT(N1679,1)="/"),LEFT(N1679,LEN(N1679)-1),N1679)))</f>
        <v/>
      </c>
      <c r="P1679">
        <f>IF(O1679="","",IFERROR(N(INDEX($A1679:$K1679,1,Rules!$H$20)),0))</f>
        <v/>
      </c>
      <c r="Q1679">
        <f>IF(O1679="","",IFERROR(P1679*N(INDEX($A1679:$K1679,1,Rules!$H$21)),0))</f>
        <v/>
      </c>
      <c r="R1679">
        <f>IF(O1679="","",IFERROR(N(INDEX($A1679:$K1679,1,Rules!$H$22)),0))</f>
        <v/>
      </c>
    </row>
    <row r="1680">
      <c r="M1680">
        <f>IF(A1680="","",IF(LEFT(A1680,4)="http",IFERROR(MID(A1680,FIND("/",A1680,FIND("//",A1680)+2),2000),"/"),A1680))</f>
        <v/>
      </c>
      <c r="N1680">
        <f>IF(M1680="","",IFERROR(LEFT(SUBSTITUTE(M1680,"#","?"),FIND("?",SUBSTITUTE(M1680,"#","?"))-1),M1680))</f>
        <v/>
      </c>
      <c r="O1680">
        <f>IF(N1680="","",LOWER(IF(AND(LEN(N1680)&gt;1,RIGHT(N1680,1)="/"),LEFT(N1680,LEN(N1680)-1),N1680)))</f>
        <v/>
      </c>
      <c r="P1680">
        <f>IF(O1680="","",IFERROR(N(INDEX($A1680:$K1680,1,Rules!$H$20)),0))</f>
        <v/>
      </c>
      <c r="Q1680">
        <f>IF(O1680="","",IFERROR(P1680*N(INDEX($A1680:$K1680,1,Rules!$H$21)),0))</f>
        <v/>
      </c>
      <c r="R1680">
        <f>IF(O1680="","",IFERROR(N(INDEX($A1680:$K1680,1,Rules!$H$22)),0))</f>
        <v/>
      </c>
    </row>
    <row r="1681">
      <c r="M1681">
        <f>IF(A1681="","",IF(LEFT(A1681,4)="http",IFERROR(MID(A1681,FIND("/",A1681,FIND("//",A1681)+2),2000),"/"),A1681))</f>
        <v/>
      </c>
      <c r="N1681">
        <f>IF(M1681="","",IFERROR(LEFT(SUBSTITUTE(M1681,"#","?"),FIND("?",SUBSTITUTE(M1681,"#","?"))-1),M1681))</f>
        <v/>
      </c>
      <c r="O1681">
        <f>IF(N1681="","",LOWER(IF(AND(LEN(N1681)&gt;1,RIGHT(N1681,1)="/"),LEFT(N1681,LEN(N1681)-1),N1681)))</f>
        <v/>
      </c>
      <c r="P1681">
        <f>IF(O1681="","",IFERROR(N(INDEX($A1681:$K1681,1,Rules!$H$20)),0))</f>
        <v/>
      </c>
      <c r="Q1681">
        <f>IF(O1681="","",IFERROR(P1681*N(INDEX($A1681:$K1681,1,Rules!$H$21)),0))</f>
        <v/>
      </c>
      <c r="R1681">
        <f>IF(O1681="","",IFERROR(N(INDEX($A1681:$K1681,1,Rules!$H$22)),0))</f>
        <v/>
      </c>
    </row>
    <row r="1682">
      <c r="M1682">
        <f>IF(A1682="","",IF(LEFT(A1682,4)="http",IFERROR(MID(A1682,FIND("/",A1682,FIND("//",A1682)+2),2000),"/"),A1682))</f>
        <v/>
      </c>
      <c r="N1682">
        <f>IF(M1682="","",IFERROR(LEFT(SUBSTITUTE(M1682,"#","?"),FIND("?",SUBSTITUTE(M1682,"#","?"))-1),M1682))</f>
        <v/>
      </c>
      <c r="O1682">
        <f>IF(N1682="","",LOWER(IF(AND(LEN(N1682)&gt;1,RIGHT(N1682,1)="/"),LEFT(N1682,LEN(N1682)-1),N1682)))</f>
        <v/>
      </c>
      <c r="P1682">
        <f>IF(O1682="","",IFERROR(N(INDEX($A1682:$K1682,1,Rules!$H$20)),0))</f>
        <v/>
      </c>
      <c r="Q1682">
        <f>IF(O1682="","",IFERROR(P1682*N(INDEX($A1682:$K1682,1,Rules!$H$21)),0))</f>
        <v/>
      </c>
      <c r="R1682">
        <f>IF(O1682="","",IFERROR(N(INDEX($A1682:$K1682,1,Rules!$H$22)),0))</f>
        <v/>
      </c>
    </row>
    <row r="1683">
      <c r="M1683">
        <f>IF(A1683="","",IF(LEFT(A1683,4)="http",IFERROR(MID(A1683,FIND("/",A1683,FIND("//",A1683)+2),2000),"/"),A1683))</f>
        <v/>
      </c>
      <c r="N1683">
        <f>IF(M1683="","",IFERROR(LEFT(SUBSTITUTE(M1683,"#","?"),FIND("?",SUBSTITUTE(M1683,"#","?"))-1),M1683))</f>
        <v/>
      </c>
      <c r="O1683">
        <f>IF(N1683="","",LOWER(IF(AND(LEN(N1683)&gt;1,RIGHT(N1683,1)="/"),LEFT(N1683,LEN(N1683)-1),N1683)))</f>
        <v/>
      </c>
      <c r="P1683">
        <f>IF(O1683="","",IFERROR(N(INDEX($A1683:$K1683,1,Rules!$H$20)),0))</f>
        <v/>
      </c>
      <c r="Q1683">
        <f>IF(O1683="","",IFERROR(P1683*N(INDEX($A1683:$K1683,1,Rules!$H$21)),0))</f>
        <v/>
      </c>
      <c r="R1683">
        <f>IF(O1683="","",IFERROR(N(INDEX($A1683:$K1683,1,Rules!$H$22)),0))</f>
        <v/>
      </c>
    </row>
    <row r="1684">
      <c r="M1684">
        <f>IF(A1684="","",IF(LEFT(A1684,4)="http",IFERROR(MID(A1684,FIND("/",A1684,FIND("//",A1684)+2),2000),"/"),A1684))</f>
        <v/>
      </c>
      <c r="N1684">
        <f>IF(M1684="","",IFERROR(LEFT(SUBSTITUTE(M1684,"#","?"),FIND("?",SUBSTITUTE(M1684,"#","?"))-1),M1684))</f>
        <v/>
      </c>
      <c r="O1684">
        <f>IF(N1684="","",LOWER(IF(AND(LEN(N1684)&gt;1,RIGHT(N1684,1)="/"),LEFT(N1684,LEN(N1684)-1),N1684)))</f>
        <v/>
      </c>
      <c r="P1684">
        <f>IF(O1684="","",IFERROR(N(INDEX($A1684:$K1684,1,Rules!$H$20)),0))</f>
        <v/>
      </c>
      <c r="Q1684">
        <f>IF(O1684="","",IFERROR(P1684*N(INDEX($A1684:$K1684,1,Rules!$H$21)),0))</f>
        <v/>
      </c>
      <c r="R1684">
        <f>IF(O1684="","",IFERROR(N(INDEX($A1684:$K1684,1,Rules!$H$22)),0))</f>
        <v/>
      </c>
    </row>
    <row r="1685">
      <c r="M1685">
        <f>IF(A1685="","",IF(LEFT(A1685,4)="http",IFERROR(MID(A1685,FIND("/",A1685,FIND("//",A1685)+2),2000),"/"),A1685))</f>
        <v/>
      </c>
      <c r="N1685">
        <f>IF(M1685="","",IFERROR(LEFT(SUBSTITUTE(M1685,"#","?"),FIND("?",SUBSTITUTE(M1685,"#","?"))-1),M1685))</f>
        <v/>
      </c>
      <c r="O1685">
        <f>IF(N1685="","",LOWER(IF(AND(LEN(N1685)&gt;1,RIGHT(N1685,1)="/"),LEFT(N1685,LEN(N1685)-1),N1685)))</f>
        <v/>
      </c>
      <c r="P1685">
        <f>IF(O1685="","",IFERROR(N(INDEX($A1685:$K1685,1,Rules!$H$20)),0))</f>
        <v/>
      </c>
      <c r="Q1685">
        <f>IF(O1685="","",IFERROR(P1685*N(INDEX($A1685:$K1685,1,Rules!$H$21)),0))</f>
        <v/>
      </c>
      <c r="R1685">
        <f>IF(O1685="","",IFERROR(N(INDEX($A1685:$K1685,1,Rules!$H$22)),0))</f>
        <v/>
      </c>
    </row>
    <row r="1686">
      <c r="M1686">
        <f>IF(A1686="","",IF(LEFT(A1686,4)="http",IFERROR(MID(A1686,FIND("/",A1686,FIND("//",A1686)+2),2000),"/"),A1686))</f>
        <v/>
      </c>
      <c r="N1686">
        <f>IF(M1686="","",IFERROR(LEFT(SUBSTITUTE(M1686,"#","?"),FIND("?",SUBSTITUTE(M1686,"#","?"))-1),M1686))</f>
        <v/>
      </c>
      <c r="O1686">
        <f>IF(N1686="","",LOWER(IF(AND(LEN(N1686)&gt;1,RIGHT(N1686,1)="/"),LEFT(N1686,LEN(N1686)-1),N1686)))</f>
        <v/>
      </c>
      <c r="P1686">
        <f>IF(O1686="","",IFERROR(N(INDEX($A1686:$K1686,1,Rules!$H$20)),0))</f>
        <v/>
      </c>
      <c r="Q1686">
        <f>IF(O1686="","",IFERROR(P1686*N(INDEX($A1686:$K1686,1,Rules!$H$21)),0))</f>
        <v/>
      </c>
      <c r="R1686">
        <f>IF(O1686="","",IFERROR(N(INDEX($A1686:$K1686,1,Rules!$H$22)),0))</f>
        <v/>
      </c>
    </row>
    <row r="1687">
      <c r="M1687">
        <f>IF(A1687="","",IF(LEFT(A1687,4)="http",IFERROR(MID(A1687,FIND("/",A1687,FIND("//",A1687)+2),2000),"/"),A1687))</f>
        <v/>
      </c>
      <c r="N1687">
        <f>IF(M1687="","",IFERROR(LEFT(SUBSTITUTE(M1687,"#","?"),FIND("?",SUBSTITUTE(M1687,"#","?"))-1),M1687))</f>
        <v/>
      </c>
      <c r="O1687">
        <f>IF(N1687="","",LOWER(IF(AND(LEN(N1687)&gt;1,RIGHT(N1687,1)="/"),LEFT(N1687,LEN(N1687)-1),N1687)))</f>
        <v/>
      </c>
      <c r="P1687">
        <f>IF(O1687="","",IFERROR(N(INDEX($A1687:$K1687,1,Rules!$H$20)),0))</f>
        <v/>
      </c>
      <c r="Q1687">
        <f>IF(O1687="","",IFERROR(P1687*N(INDEX($A1687:$K1687,1,Rules!$H$21)),0))</f>
        <v/>
      </c>
      <c r="R1687">
        <f>IF(O1687="","",IFERROR(N(INDEX($A1687:$K1687,1,Rules!$H$22)),0))</f>
        <v/>
      </c>
    </row>
    <row r="1688">
      <c r="M1688">
        <f>IF(A1688="","",IF(LEFT(A1688,4)="http",IFERROR(MID(A1688,FIND("/",A1688,FIND("//",A1688)+2),2000),"/"),A1688))</f>
        <v/>
      </c>
      <c r="N1688">
        <f>IF(M1688="","",IFERROR(LEFT(SUBSTITUTE(M1688,"#","?"),FIND("?",SUBSTITUTE(M1688,"#","?"))-1),M1688))</f>
        <v/>
      </c>
      <c r="O1688">
        <f>IF(N1688="","",LOWER(IF(AND(LEN(N1688)&gt;1,RIGHT(N1688,1)="/"),LEFT(N1688,LEN(N1688)-1),N1688)))</f>
        <v/>
      </c>
      <c r="P1688">
        <f>IF(O1688="","",IFERROR(N(INDEX($A1688:$K1688,1,Rules!$H$20)),0))</f>
        <v/>
      </c>
      <c r="Q1688">
        <f>IF(O1688="","",IFERROR(P1688*N(INDEX($A1688:$K1688,1,Rules!$H$21)),0))</f>
        <v/>
      </c>
      <c r="R1688">
        <f>IF(O1688="","",IFERROR(N(INDEX($A1688:$K1688,1,Rules!$H$22)),0))</f>
        <v/>
      </c>
    </row>
    <row r="1689">
      <c r="M1689">
        <f>IF(A1689="","",IF(LEFT(A1689,4)="http",IFERROR(MID(A1689,FIND("/",A1689,FIND("//",A1689)+2),2000),"/"),A1689))</f>
        <v/>
      </c>
      <c r="N1689">
        <f>IF(M1689="","",IFERROR(LEFT(SUBSTITUTE(M1689,"#","?"),FIND("?",SUBSTITUTE(M1689,"#","?"))-1),M1689))</f>
        <v/>
      </c>
      <c r="O1689">
        <f>IF(N1689="","",LOWER(IF(AND(LEN(N1689)&gt;1,RIGHT(N1689,1)="/"),LEFT(N1689,LEN(N1689)-1),N1689)))</f>
        <v/>
      </c>
      <c r="P1689">
        <f>IF(O1689="","",IFERROR(N(INDEX($A1689:$K1689,1,Rules!$H$20)),0))</f>
        <v/>
      </c>
      <c r="Q1689">
        <f>IF(O1689="","",IFERROR(P1689*N(INDEX($A1689:$K1689,1,Rules!$H$21)),0))</f>
        <v/>
      </c>
      <c r="R1689">
        <f>IF(O1689="","",IFERROR(N(INDEX($A1689:$K1689,1,Rules!$H$22)),0))</f>
        <v/>
      </c>
    </row>
    <row r="1690">
      <c r="M1690">
        <f>IF(A1690="","",IF(LEFT(A1690,4)="http",IFERROR(MID(A1690,FIND("/",A1690,FIND("//",A1690)+2),2000),"/"),A1690))</f>
        <v/>
      </c>
      <c r="N1690">
        <f>IF(M1690="","",IFERROR(LEFT(SUBSTITUTE(M1690,"#","?"),FIND("?",SUBSTITUTE(M1690,"#","?"))-1),M1690))</f>
        <v/>
      </c>
      <c r="O1690">
        <f>IF(N1690="","",LOWER(IF(AND(LEN(N1690)&gt;1,RIGHT(N1690,1)="/"),LEFT(N1690,LEN(N1690)-1),N1690)))</f>
        <v/>
      </c>
      <c r="P1690">
        <f>IF(O1690="","",IFERROR(N(INDEX($A1690:$K1690,1,Rules!$H$20)),0))</f>
        <v/>
      </c>
      <c r="Q1690">
        <f>IF(O1690="","",IFERROR(P1690*N(INDEX($A1690:$K1690,1,Rules!$H$21)),0))</f>
        <v/>
      </c>
      <c r="R1690">
        <f>IF(O1690="","",IFERROR(N(INDEX($A1690:$K1690,1,Rules!$H$22)),0))</f>
        <v/>
      </c>
    </row>
    <row r="1691">
      <c r="M1691">
        <f>IF(A1691="","",IF(LEFT(A1691,4)="http",IFERROR(MID(A1691,FIND("/",A1691,FIND("//",A1691)+2),2000),"/"),A1691))</f>
        <v/>
      </c>
      <c r="N1691">
        <f>IF(M1691="","",IFERROR(LEFT(SUBSTITUTE(M1691,"#","?"),FIND("?",SUBSTITUTE(M1691,"#","?"))-1),M1691))</f>
        <v/>
      </c>
      <c r="O1691">
        <f>IF(N1691="","",LOWER(IF(AND(LEN(N1691)&gt;1,RIGHT(N1691,1)="/"),LEFT(N1691,LEN(N1691)-1),N1691)))</f>
        <v/>
      </c>
      <c r="P1691">
        <f>IF(O1691="","",IFERROR(N(INDEX($A1691:$K1691,1,Rules!$H$20)),0))</f>
        <v/>
      </c>
      <c r="Q1691">
        <f>IF(O1691="","",IFERROR(P1691*N(INDEX($A1691:$K1691,1,Rules!$H$21)),0))</f>
        <v/>
      </c>
      <c r="R1691">
        <f>IF(O1691="","",IFERROR(N(INDEX($A1691:$K1691,1,Rules!$H$22)),0))</f>
        <v/>
      </c>
    </row>
    <row r="1692">
      <c r="M1692">
        <f>IF(A1692="","",IF(LEFT(A1692,4)="http",IFERROR(MID(A1692,FIND("/",A1692,FIND("//",A1692)+2),2000),"/"),A1692))</f>
        <v/>
      </c>
      <c r="N1692">
        <f>IF(M1692="","",IFERROR(LEFT(SUBSTITUTE(M1692,"#","?"),FIND("?",SUBSTITUTE(M1692,"#","?"))-1),M1692))</f>
        <v/>
      </c>
      <c r="O1692">
        <f>IF(N1692="","",LOWER(IF(AND(LEN(N1692)&gt;1,RIGHT(N1692,1)="/"),LEFT(N1692,LEN(N1692)-1),N1692)))</f>
        <v/>
      </c>
      <c r="P1692">
        <f>IF(O1692="","",IFERROR(N(INDEX($A1692:$K1692,1,Rules!$H$20)),0))</f>
        <v/>
      </c>
      <c r="Q1692">
        <f>IF(O1692="","",IFERROR(P1692*N(INDEX($A1692:$K1692,1,Rules!$H$21)),0))</f>
        <v/>
      </c>
      <c r="R1692">
        <f>IF(O1692="","",IFERROR(N(INDEX($A1692:$K1692,1,Rules!$H$22)),0))</f>
        <v/>
      </c>
    </row>
    <row r="1693">
      <c r="M1693">
        <f>IF(A1693="","",IF(LEFT(A1693,4)="http",IFERROR(MID(A1693,FIND("/",A1693,FIND("//",A1693)+2),2000),"/"),A1693))</f>
        <v/>
      </c>
      <c r="N1693">
        <f>IF(M1693="","",IFERROR(LEFT(SUBSTITUTE(M1693,"#","?"),FIND("?",SUBSTITUTE(M1693,"#","?"))-1),M1693))</f>
        <v/>
      </c>
      <c r="O1693">
        <f>IF(N1693="","",LOWER(IF(AND(LEN(N1693)&gt;1,RIGHT(N1693,1)="/"),LEFT(N1693,LEN(N1693)-1),N1693)))</f>
        <v/>
      </c>
      <c r="P1693">
        <f>IF(O1693="","",IFERROR(N(INDEX($A1693:$K1693,1,Rules!$H$20)),0))</f>
        <v/>
      </c>
      <c r="Q1693">
        <f>IF(O1693="","",IFERROR(P1693*N(INDEX($A1693:$K1693,1,Rules!$H$21)),0))</f>
        <v/>
      </c>
      <c r="R1693">
        <f>IF(O1693="","",IFERROR(N(INDEX($A1693:$K1693,1,Rules!$H$22)),0))</f>
        <v/>
      </c>
    </row>
    <row r="1694">
      <c r="M1694">
        <f>IF(A1694="","",IF(LEFT(A1694,4)="http",IFERROR(MID(A1694,FIND("/",A1694,FIND("//",A1694)+2),2000),"/"),A1694))</f>
        <v/>
      </c>
      <c r="N1694">
        <f>IF(M1694="","",IFERROR(LEFT(SUBSTITUTE(M1694,"#","?"),FIND("?",SUBSTITUTE(M1694,"#","?"))-1),M1694))</f>
        <v/>
      </c>
      <c r="O1694">
        <f>IF(N1694="","",LOWER(IF(AND(LEN(N1694)&gt;1,RIGHT(N1694,1)="/"),LEFT(N1694,LEN(N1694)-1),N1694)))</f>
        <v/>
      </c>
      <c r="P1694">
        <f>IF(O1694="","",IFERROR(N(INDEX($A1694:$K1694,1,Rules!$H$20)),0))</f>
        <v/>
      </c>
      <c r="Q1694">
        <f>IF(O1694="","",IFERROR(P1694*N(INDEX($A1694:$K1694,1,Rules!$H$21)),0))</f>
        <v/>
      </c>
      <c r="R1694">
        <f>IF(O1694="","",IFERROR(N(INDEX($A1694:$K1694,1,Rules!$H$22)),0))</f>
        <v/>
      </c>
    </row>
    <row r="1695">
      <c r="M1695">
        <f>IF(A1695="","",IF(LEFT(A1695,4)="http",IFERROR(MID(A1695,FIND("/",A1695,FIND("//",A1695)+2),2000),"/"),A1695))</f>
        <v/>
      </c>
      <c r="N1695">
        <f>IF(M1695="","",IFERROR(LEFT(SUBSTITUTE(M1695,"#","?"),FIND("?",SUBSTITUTE(M1695,"#","?"))-1),M1695))</f>
        <v/>
      </c>
      <c r="O1695">
        <f>IF(N1695="","",LOWER(IF(AND(LEN(N1695)&gt;1,RIGHT(N1695,1)="/"),LEFT(N1695,LEN(N1695)-1),N1695)))</f>
        <v/>
      </c>
      <c r="P1695">
        <f>IF(O1695="","",IFERROR(N(INDEX($A1695:$K1695,1,Rules!$H$20)),0))</f>
        <v/>
      </c>
      <c r="Q1695">
        <f>IF(O1695="","",IFERROR(P1695*N(INDEX($A1695:$K1695,1,Rules!$H$21)),0))</f>
        <v/>
      </c>
      <c r="R1695">
        <f>IF(O1695="","",IFERROR(N(INDEX($A1695:$K1695,1,Rules!$H$22)),0))</f>
        <v/>
      </c>
    </row>
    <row r="1696">
      <c r="M1696">
        <f>IF(A1696="","",IF(LEFT(A1696,4)="http",IFERROR(MID(A1696,FIND("/",A1696,FIND("//",A1696)+2),2000),"/"),A1696))</f>
        <v/>
      </c>
      <c r="N1696">
        <f>IF(M1696="","",IFERROR(LEFT(SUBSTITUTE(M1696,"#","?"),FIND("?",SUBSTITUTE(M1696,"#","?"))-1),M1696))</f>
        <v/>
      </c>
      <c r="O1696">
        <f>IF(N1696="","",LOWER(IF(AND(LEN(N1696)&gt;1,RIGHT(N1696,1)="/"),LEFT(N1696,LEN(N1696)-1),N1696)))</f>
        <v/>
      </c>
      <c r="P1696">
        <f>IF(O1696="","",IFERROR(N(INDEX($A1696:$K1696,1,Rules!$H$20)),0))</f>
        <v/>
      </c>
      <c r="Q1696">
        <f>IF(O1696="","",IFERROR(P1696*N(INDEX($A1696:$K1696,1,Rules!$H$21)),0))</f>
        <v/>
      </c>
      <c r="R1696">
        <f>IF(O1696="","",IFERROR(N(INDEX($A1696:$K1696,1,Rules!$H$22)),0))</f>
        <v/>
      </c>
    </row>
    <row r="1697">
      <c r="M1697">
        <f>IF(A1697="","",IF(LEFT(A1697,4)="http",IFERROR(MID(A1697,FIND("/",A1697,FIND("//",A1697)+2),2000),"/"),A1697))</f>
        <v/>
      </c>
      <c r="N1697">
        <f>IF(M1697="","",IFERROR(LEFT(SUBSTITUTE(M1697,"#","?"),FIND("?",SUBSTITUTE(M1697,"#","?"))-1),M1697))</f>
        <v/>
      </c>
      <c r="O1697">
        <f>IF(N1697="","",LOWER(IF(AND(LEN(N1697)&gt;1,RIGHT(N1697,1)="/"),LEFT(N1697,LEN(N1697)-1),N1697)))</f>
        <v/>
      </c>
      <c r="P1697">
        <f>IF(O1697="","",IFERROR(N(INDEX($A1697:$K1697,1,Rules!$H$20)),0))</f>
        <v/>
      </c>
      <c r="Q1697">
        <f>IF(O1697="","",IFERROR(P1697*N(INDEX($A1697:$K1697,1,Rules!$H$21)),0))</f>
        <v/>
      </c>
      <c r="R1697">
        <f>IF(O1697="","",IFERROR(N(INDEX($A1697:$K1697,1,Rules!$H$22)),0))</f>
        <v/>
      </c>
    </row>
    <row r="1698">
      <c r="M1698">
        <f>IF(A1698="","",IF(LEFT(A1698,4)="http",IFERROR(MID(A1698,FIND("/",A1698,FIND("//",A1698)+2),2000),"/"),A1698))</f>
        <v/>
      </c>
      <c r="N1698">
        <f>IF(M1698="","",IFERROR(LEFT(SUBSTITUTE(M1698,"#","?"),FIND("?",SUBSTITUTE(M1698,"#","?"))-1),M1698))</f>
        <v/>
      </c>
      <c r="O1698">
        <f>IF(N1698="","",LOWER(IF(AND(LEN(N1698)&gt;1,RIGHT(N1698,1)="/"),LEFT(N1698,LEN(N1698)-1),N1698)))</f>
        <v/>
      </c>
      <c r="P1698">
        <f>IF(O1698="","",IFERROR(N(INDEX($A1698:$K1698,1,Rules!$H$20)),0))</f>
        <v/>
      </c>
      <c r="Q1698">
        <f>IF(O1698="","",IFERROR(P1698*N(INDEX($A1698:$K1698,1,Rules!$H$21)),0))</f>
        <v/>
      </c>
      <c r="R1698">
        <f>IF(O1698="","",IFERROR(N(INDEX($A1698:$K1698,1,Rules!$H$22)),0))</f>
        <v/>
      </c>
    </row>
    <row r="1699">
      <c r="M1699">
        <f>IF(A1699="","",IF(LEFT(A1699,4)="http",IFERROR(MID(A1699,FIND("/",A1699,FIND("//",A1699)+2),2000),"/"),A1699))</f>
        <v/>
      </c>
      <c r="N1699">
        <f>IF(M1699="","",IFERROR(LEFT(SUBSTITUTE(M1699,"#","?"),FIND("?",SUBSTITUTE(M1699,"#","?"))-1),M1699))</f>
        <v/>
      </c>
      <c r="O1699">
        <f>IF(N1699="","",LOWER(IF(AND(LEN(N1699)&gt;1,RIGHT(N1699,1)="/"),LEFT(N1699,LEN(N1699)-1),N1699)))</f>
        <v/>
      </c>
      <c r="P1699">
        <f>IF(O1699="","",IFERROR(N(INDEX($A1699:$K1699,1,Rules!$H$20)),0))</f>
        <v/>
      </c>
      <c r="Q1699">
        <f>IF(O1699="","",IFERROR(P1699*N(INDEX($A1699:$K1699,1,Rules!$H$21)),0))</f>
        <v/>
      </c>
      <c r="R1699">
        <f>IF(O1699="","",IFERROR(N(INDEX($A1699:$K1699,1,Rules!$H$22)),0))</f>
        <v/>
      </c>
    </row>
    <row r="1700">
      <c r="M1700">
        <f>IF(A1700="","",IF(LEFT(A1700,4)="http",IFERROR(MID(A1700,FIND("/",A1700,FIND("//",A1700)+2),2000),"/"),A1700))</f>
        <v/>
      </c>
      <c r="N1700">
        <f>IF(M1700="","",IFERROR(LEFT(SUBSTITUTE(M1700,"#","?"),FIND("?",SUBSTITUTE(M1700,"#","?"))-1),M1700))</f>
        <v/>
      </c>
      <c r="O1700">
        <f>IF(N1700="","",LOWER(IF(AND(LEN(N1700)&gt;1,RIGHT(N1700,1)="/"),LEFT(N1700,LEN(N1700)-1),N1700)))</f>
        <v/>
      </c>
      <c r="P1700">
        <f>IF(O1700="","",IFERROR(N(INDEX($A1700:$K1700,1,Rules!$H$20)),0))</f>
        <v/>
      </c>
      <c r="Q1700">
        <f>IF(O1700="","",IFERROR(P1700*N(INDEX($A1700:$K1700,1,Rules!$H$21)),0))</f>
        <v/>
      </c>
      <c r="R1700">
        <f>IF(O1700="","",IFERROR(N(INDEX($A1700:$K1700,1,Rules!$H$22)),0))</f>
        <v/>
      </c>
    </row>
    <row r="1701">
      <c r="M1701">
        <f>IF(A1701="","",IF(LEFT(A1701,4)="http",IFERROR(MID(A1701,FIND("/",A1701,FIND("//",A1701)+2),2000),"/"),A1701))</f>
        <v/>
      </c>
      <c r="N1701">
        <f>IF(M1701="","",IFERROR(LEFT(SUBSTITUTE(M1701,"#","?"),FIND("?",SUBSTITUTE(M1701,"#","?"))-1),M1701))</f>
        <v/>
      </c>
      <c r="O1701">
        <f>IF(N1701="","",LOWER(IF(AND(LEN(N1701)&gt;1,RIGHT(N1701,1)="/"),LEFT(N1701,LEN(N1701)-1),N1701)))</f>
        <v/>
      </c>
      <c r="P1701">
        <f>IF(O1701="","",IFERROR(N(INDEX($A1701:$K1701,1,Rules!$H$20)),0))</f>
        <v/>
      </c>
      <c r="Q1701">
        <f>IF(O1701="","",IFERROR(P1701*N(INDEX($A1701:$K1701,1,Rules!$H$21)),0))</f>
        <v/>
      </c>
      <c r="R1701">
        <f>IF(O1701="","",IFERROR(N(INDEX($A1701:$K1701,1,Rules!$H$22)),0))</f>
        <v/>
      </c>
    </row>
    <row r="1702">
      <c r="M1702">
        <f>IF(A1702="","",IF(LEFT(A1702,4)="http",IFERROR(MID(A1702,FIND("/",A1702,FIND("//",A1702)+2),2000),"/"),A1702))</f>
        <v/>
      </c>
      <c r="N1702">
        <f>IF(M1702="","",IFERROR(LEFT(SUBSTITUTE(M1702,"#","?"),FIND("?",SUBSTITUTE(M1702,"#","?"))-1),M1702))</f>
        <v/>
      </c>
      <c r="O1702">
        <f>IF(N1702="","",LOWER(IF(AND(LEN(N1702)&gt;1,RIGHT(N1702,1)="/"),LEFT(N1702,LEN(N1702)-1),N1702)))</f>
        <v/>
      </c>
      <c r="P1702">
        <f>IF(O1702="","",IFERROR(N(INDEX($A1702:$K1702,1,Rules!$H$20)),0))</f>
        <v/>
      </c>
      <c r="Q1702">
        <f>IF(O1702="","",IFERROR(P1702*N(INDEX($A1702:$K1702,1,Rules!$H$21)),0))</f>
        <v/>
      </c>
      <c r="R1702">
        <f>IF(O1702="","",IFERROR(N(INDEX($A1702:$K1702,1,Rules!$H$22)),0))</f>
        <v/>
      </c>
    </row>
    <row r="1703">
      <c r="M1703">
        <f>IF(A1703="","",IF(LEFT(A1703,4)="http",IFERROR(MID(A1703,FIND("/",A1703,FIND("//",A1703)+2),2000),"/"),A1703))</f>
        <v/>
      </c>
      <c r="N1703">
        <f>IF(M1703="","",IFERROR(LEFT(SUBSTITUTE(M1703,"#","?"),FIND("?",SUBSTITUTE(M1703,"#","?"))-1),M1703))</f>
        <v/>
      </c>
      <c r="O1703">
        <f>IF(N1703="","",LOWER(IF(AND(LEN(N1703)&gt;1,RIGHT(N1703,1)="/"),LEFT(N1703,LEN(N1703)-1),N1703)))</f>
        <v/>
      </c>
      <c r="P1703">
        <f>IF(O1703="","",IFERROR(N(INDEX($A1703:$K1703,1,Rules!$H$20)),0))</f>
        <v/>
      </c>
      <c r="Q1703">
        <f>IF(O1703="","",IFERROR(P1703*N(INDEX($A1703:$K1703,1,Rules!$H$21)),0))</f>
        <v/>
      </c>
      <c r="R1703">
        <f>IF(O1703="","",IFERROR(N(INDEX($A1703:$K1703,1,Rules!$H$22)),0))</f>
        <v/>
      </c>
    </row>
    <row r="1704">
      <c r="M1704">
        <f>IF(A1704="","",IF(LEFT(A1704,4)="http",IFERROR(MID(A1704,FIND("/",A1704,FIND("//",A1704)+2),2000),"/"),A1704))</f>
        <v/>
      </c>
      <c r="N1704">
        <f>IF(M1704="","",IFERROR(LEFT(SUBSTITUTE(M1704,"#","?"),FIND("?",SUBSTITUTE(M1704,"#","?"))-1),M1704))</f>
        <v/>
      </c>
      <c r="O1704">
        <f>IF(N1704="","",LOWER(IF(AND(LEN(N1704)&gt;1,RIGHT(N1704,1)="/"),LEFT(N1704,LEN(N1704)-1),N1704)))</f>
        <v/>
      </c>
      <c r="P1704">
        <f>IF(O1704="","",IFERROR(N(INDEX($A1704:$K1704,1,Rules!$H$20)),0))</f>
        <v/>
      </c>
      <c r="Q1704">
        <f>IF(O1704="","",IFERROR(P1704*N(INDEX($A1704:$K1704,1,Rules!$H$21)),0))</f>
        <v/>
      </c>
      <c r="R1704">
        <f>IF(O1704="","",IFERROR(N(INDEX($A1704:$K1704,1,Rules!$H$22)),0))</f>
        <v/>
      </c>
    </row>
    <row r="1705">
      <c r="M1705">
        <f>IF(A1705="","",IF(LEFT(A1705,4)="http",IFERROR(MID(A1705,FIND("/",A1705,FIND("//",A1705)+2),2000),"/"),A1705))</f>
        <v/>
      </c>
      <c r="N1705">
        <f>IF(M1705="","",IFERROR(LEFT(SUBSTITUTE(M1705,"#","?"),FIND("?",SUBSTITUTE(M1705,"#","?"))-1),M1705))</f>
        <v/>
      </c>
      <c r="O1705">
        <f>IF(N1705="","",LOWER(IF(AND(LEN(N1705)&gt;1,RIGHT(N1705,1)="/"),LEFT(N1705,LEN(N1705)-1),N1705)))</f>
        <v/>
      </c>
      <c r="P1705">
        <f>IF(O1705="","",IFERROR(N(INDEX($A1705:$K1705,1,Rules!$H$20)),0))</f>
        <v/>
      </c>
      <c r="Q1705">
        <f>IF(O1705="","",IFERROR(P1705*N(INDEX($A1705:$K1705,1,Rules!$H$21)),0))</f>
        <v/>
      </c>
      <c r="R1705">
        <f>IF(O1705="","",IFERROR(N(INDEX($A1705:$K1705,1,Rules!$H$22)),0))</f>
        <v/>
      </c>
    </row>
    <row r="1706">
      <c r="M1706">
        <f>IF(A1706="","",IF(LEFT(A1706,4)="http",IFERROR(MID(A1706,FIND("/",A1706,FIND("//",A1706)+2),2000),"/"),A1706))</f>
        <v/>
      </c>
      <c r="N1706">
        <f>IF(M1706="","",IFERROR(LEFT(SUBSTITUTE(M1706,"#","?"),FIND("?",SUBSTITUTE(M1706,"#","?"))-1),M1706))</f>
        <v/>
      </c>
      <c r="O1706">
        <f>IF(N1706="","",LOWER(IF(AND(LEN(N1706)&gt;1,RIGHT(N1706,1)="/"),LEFT(N1706,LEN(N1706)-1),N1706)))</f>
        <v/>
      </c>
      <c r="P1706">
        <f>IF(O1706="","",IFERROR(N(INDEX($A1706:$K1706,1,Rules!$H$20)),0))</f>
        <v/>
      </c>
      <c r="Q1706">
        <f>IF(O1706="","",IFERROR(P1706*N(INDEX($A1706:$K1706,1,Rules!$H$21)),0))</f>
        <v/>
      </c>
      <c r="R1706">
        <f>IF(O1706="","",IFERROR(N(INDEX($A1706:$K1706,1,Rules!$H$22)),0))</f>
        <v/>
      </c>
    </row>
    <row r="1707">
      <c r="M1707">
        <f>IF(A1707="","",IF(LEFT(A1707,4)="http",IFERROR(MID(A1707,FIND("/",A1707,FIND("//",A1707)+2),2000),"/"),A1707))</f>
        <v/>
      </c>
      <c r="N1707">
        <f>IF(M1707="","",IFERROR(LEFT(SUBSTITUTE(M1707,"#","?"),FIND("?",SUBSTITUTE(M1707,"#","?"))-1),M1707))</f>
        <v/>
      </c>
      <c r="O1707">
        <f>IF(N1707="","",LOWER(IF(AND(LEN(N1707)&gt;1,RIGHT(N1707,1)="/"),LEFT(N1707,LEN(N1707)-1),N1707)))</f>
        <v/>
      </c>
      <c r="P1707">
        <f>IF(O1707="","",IFERROR(N(INDEX($A1707:$K1707,1,Rules!$H$20)),0))</f>
        <v/>
      </c>
      <c r="Q1707">
        <f>IF(O1707="","",IFERROR(P1707*N(INDEX($A1707:$K1707,1,Rules!$H$21)),0))</f>
        <v/>
      </c>
      <c r="R1707">
        <f>IF(O1707="","",IFERROR(N(INDEX($A1707:$K1707,1,Rules!$H$22)),0))</f>
        <v/>
      </c>
    </row>
    <row r="1708">
      <c r="M1708">
        <f>IF(A1708="","",IF(LEFT(A1708,4)="http",IFERROR(MID(A1708,FIND("/",A1708,FIND("//",A1708)+2),2000),"/"),A1708))</f>
        <v/>
      </c>
      <c r="N1708">
        <f>IF(M1708="","",IFERROR(LEFT(SUBSTITUTE(M1708,"#","?"),FIND("?",SUBSTITUTE(M1708,"#","?"))-1),M1708))</f>
        <v/>
      </c>
      <c r="O1708">
        <f>IF(N1708="","",LOWER(IF(AND(LEN(N1708)&gt;1,RIGHT(N1708,1)="/"),LEFT(N1708,LEN(N1708)-1),N1708)))</f>
        <v/>
      </c>
      <c r="P1708">
        <f>IF(O1708="","",IFERROR(N(INDEX($A1708:$K1708,1,Rules!$H$20)),0))</f>
        <v/>
      </c>
      <c r="Q1708">
        <f>IF(O1708="","",IFERROR(P1708*N(INDEX($A1708:$K1708,1,Rules!$H$21)),0))</f>
        <v/>
      </c>
      <c r="R1708">
        <f>IF(O1708="","",IFERROR(N(INDEX($A1708:$K1708,1,Rules!$H$22)),0))</f>
        <v/>
      </c>
    </row>
    <row r="1709">
      <c r="M1709">
        <f>IF(A1709="","",IF(LEFT(A1709,4)="http",IFERROR(MID(A1709,FIND("/",A1709,FIND("//",A1709)+2),2000),"/"),A1709))</f>
        <v/>
      </c>
      <c r="N1709">
        <f>IF(M1709="","",IFERROR(LEFT(SUBSTITUTE(M1709,"#","?"),FIND("?",SUBSTITUTE(M1709,"#","?"))-1),M1709))</f>
        <v/>
      </c>
      <c r="O1709">
        <f>IF(N1709="","",LOWER(IF(AND(LEN(N1709)&gt;1,RIGHT(N1709,1)="/"),LEFT(N1709,LEN(N1709)-1),N1709)))</f>
        <v/>
      </c>
      <c r="P1709">
        <f>IF(O1709="","",IFERROR(N(INDEX($A1709:$K1709,1,Rules!$H$20)),0))</f>
        <v/>
      </c>
      <c r="Q1709">
        <f>IF(O1709="","",IFERROR(P1709*N(INDEX($A1709:$K1709,1,Rules!$H$21)),0))</f>
        <v/>
      </c>
      <c r="R1709">
        <f>IF(O1709="","",IFERROR(N(INDEX($A1709:$K1709,1,Rules!$H$22)),0))</f>
        <v/>
      </c>
    </row>
    <row r="1710">
      <c r="M1710">
        <f>IF(A1710="","",IF(LEFT(A1710,4)="http",IFERROR(MID(A1710,FIND("/",A1710,FIND("//",A1710)+2),2000),"/"),A1710))</f>
        <v/>
      </c>
      <c r="N1710">
        <f>IF(M1710="","",IFERROR(LEFT(SUBSTITUTE(M1710,"#","?"),FIND("?",SUBSTITUTE(M1710,"#","?"))-1),M1710))</f>
        <v/>
      </c>
      <c r="O1710">
        <f>IF(N1710="","",LOWER(IF(AND(LEN(N1710)&gt;1,RIGHT(N1710,1)="/"),LEFT(N1710,LEN(N1710)-1),N1710)))</f>
        <v/>
      </c>
      <c r="P1710">
        <f>IF(O1710="","",IFERROR(N(INDEX($A1710:$K1710,1,Rules!$H$20)),0))</f>
        <v/>
      </c>
      <c r="Q1710">
        <f>IF(O1710="","",IFERROR(P1710*N(INDEX($A1710:$K1710,1,Rules!$H$21)),0))</f>
        <v/>
      </c>
      <c r="R1710">
        <f>IF(O1710="","",IFERROR(N(INDEX($A1710:$K1710,1,Rules!$H$22)),0))</f>
        <v/>
      </c>
    </row>
    <row r="1711">
      <c r="M1711">
        <f>IF(A1711="","",IF(LEFT(A1711,4)="http",IFERROR(MID(A1711,FIND("/",A1711,FIND("//",A1711)+2),2000),"/"),A1711))</f>
        <v/>
      </c>
      <c r="N1711">
        <f>IF(M1711="","",IFERROR(LEFT(SUBSTITUTE(M1711,"#","?"),FIND("?",SUBSTITUTE(M1711,"#","?"))-1),M1711))</f>
        <v/>
      </c>
      <c r="O1711">
        <f>IF(N1711="","",LOWER(IF(AND(LEN(N1711)&gt;1,RIGHT(N1711,1)="/"),LEFT(N1711,LEN(N1711)-1),N1711)))</f>
        <v/>
      </c>
      <c r="P1711">
        <f>IF(O1711="","",IFERROR(N(INDEX($A1711:$K1711,1,Rules!$H$20)),0))</f>
        <v/>
      </c>
      <c r="Q1711">
        <f>IF(O1711="","",IFERROR(P1711*N(INDEX($A1711:$K1711,1,Rules!$H$21)),0))</f>
        <v/>
      </c>
      <c r="R1711">
        <f>IF(O1711="","",IFERROR(N(INDEX($A1711:$K1711,1,Rules!$H$22)),0))</f>
        <v/>
      </c>
    </row>
    <row r="1712">
      <c r="M1712">
        <f>IF(A1712="","",IF(LEFT(A1712,4)="http",IFERROR(MID(A1712,FIND("/",A1712,FIND("//",A1712)+2),2000),"/"),A1712))</f>
        <v/>
      </c>
      <c r="N1712">
        <f>IF(M1712="","",IFERROR(LEFT(SUBSTITUTE(M1712,"#","?"),FIND("?",SUBSTITUTE(M1712,"#","?"))-1),M1712))</f>
        <v/>
      </c>
      <c r="O1712">
        <f>IF(N1712="","",LOWER(IF(AND(LEN(N1712)&gt;1,RIGHT(N1712,1)="/"),LEFT(N1712,LEN(N1712)-1),N1712)))</f>
        <v/>
      </c>
      <c r="P1712">
        <f>IF(O1712="","",IFERROR(N(INDEX($A1712:$K1712,1,Rules!$H$20)),0))</f>
        <v/>
      </c>
      <c r="Q1712">
        <f>IF(O1712="","",IFERROR(P1712*N(INDEX($A1712:$K1712,1,Rules!$H$21)),0))</f>
        <v/>
      </c>
      <c r="R1712">
        <f>IF(O1712="","",IFERROR(N(INDEX($A1712:$K1712,1,Rules!$H$22)),0))</f>
        <v/>
      </c>
    </row>
    <row r="1713">
      <c r="M1713">
        <f>IF(A1713="","",IF(LEFT(A1713,4)="http",IFERROR(MID(A1713,FIND("/",A1713,FIND("//",A1713)+2),2000),"/"),A1713))</f>
        <v/>
      </c>
      <c r="N1713">
        <f>IF(M1713="","",IFERROR(LEFT(SUBSTITUTE(M1713,"#","?"),FIND("?",SUBSTITUTE(M1713,"#","?"))-1),M1713))</f>
        <v/>
      </c>
      <c r="O1713">
        <f>IF(N1713="","",LOWER(IF(AND(LEN(N1713)&gt;1,RIGHT(N1713,1)="/"),LEFT(N1713,LEN(N1713)-1),N1713)))</f>
        <v/>
      </c>
      <c r="P1713">
        <f>IF(O1713="","",IFERROR(N(INDEX($A1713:$K1713,1,Rules!$H$20)),0))</f>
        <v/>
      </c>
      <c r="Q1713">
        <f>IF(O1713="","",IFERROR(P1713*N(INDEX($A1713:$K1713,1,Rules!$H$21)),0))</f>
        <v/>
      </c>
      <c r="R1713">
        <f>IF(O1713="","",IFERROR(N(INDEX($A1713:$K1713,1,Rules!$H$22)),0))</f>
        <v/>
      </c>
    </row>
    <row r="1714">
      <c r="M1714">
        <f>IF(A1714="","",IF(LEFT(A1714,4)="http",IFERROR(MID(A1714,FIND("/",A1714,FIND("//",A1714)+2),2000),"/"),A1714))</f>
        <v/>
      </c>
      <c r="N1714">
        <f>IF(M1714="","",IFERROR(LEFT(SUBSTITUTE(M1714,"#","?"),FIND("?",SUBSTITUTE(M1714,"#","?"))-1),M1714))</f>
        <v/>
      </c>
      <c r="O1714">
        <f>IF(N1714="","",LOWER(IF(AND(LEN(N1714)&gt;1,RIGHT(N1714,1)="/"),LEFT(N1714,LEN(N1714)-1),N1714)))</f>
        <v/>
      </c>
      <c r="P1714">
        <f>IF(O1714="","",IFERROR(N(INDEX($A1714:$K1714,1,Rules!$H$20)),0))</f>
        <v/>
      </c>
      <c r="Q1714">
        <f>IF(O1714="","",IFERROR(P1714*N(INDEX($A1714:$K1714,1,Rules!$H$21)),0))</f>
        <v/>
      </c>
      <c r="R1714">
        <f>IF(O1714="","",IFERROR(N(INDEX($A1714:$K1714,1,Rules!$H$22)),0))</f>
        <v/>
      </c>
    </row>
    <row r="1715">
      <c r="M1715">
        <f>IF(A1715="","",IF(LEFT(A1715,4)="http",IFERROR(MID(A1715,FIND("/",A1715,FIND("//",A1715)+2),2000),"/"),A1715))</f>
        <v/>
      </c>
      <c r="N1715">
        <f>IF(M1715="","",IFERROR(LEFT(SUBSTITUTE(M1715,"#","?"),FIND("?",SUBSTITUTE(M1715,"#","?"))-1),M1715))</f>
        <v/>
      </c>
      <c r="O1715">
        <f>IF(N1715="","",LOWER(IF(AND(LEN(N1715)&gt;1,RIGHT(N1715,1)="/"),LEFT(N1715,LEN(N1715)-1),N1715)))</f>
        <v/>
      </c>
      <c r="P1715">
        <f>IF(O1715="","",IFERROR(N(INDEX($A1715:$K1715,1,Rules!$H$20)),0))</f>
        <v/>
      </c>
      <c r="Q1715">
        <f>IF(O1715="","",IFERROR(P1715*N(INDEX($A1715:$K1715,1,Rules!$H$21)),0))</f>
        <v/>
      </c>
      <c r="R1715">
        <f>IF(O1715="","",IFERROR(N(INDEX($A1715:$K1715,1,Rules!$H$22)),0))</f>
        <v/>
      </c>
    </row>
    <row r="1716">
      <c r="M1716">
        <f>IF(A1716="","",IF(LEFT(A1716,4)="http",IFERROR(MID(A1716,FIND("/",A1716,FIND("//",A1716)+2),2000),"/"),A1716))</f>
        <v/>
      </c>
      <c r="N1716">
        <f>IF(M1716="","",IFERROR(LEFT(SUBSTITUTE(M1716,"#","?"),FIND("?",SUBSTITUTE(M1716,"#","?"))-1),M1716))</f>
        <v/>
      </c>
      <c r="O1716">
        <f>IF(N1716="","",LOWER(IF(AND(LEN(N1716)&gt;1,RIGHT(N1716,1)="/"),LEFT(N1716,LEN(N1716)-1),N1716)))</f>
        <v/>
      </c>
      <c r="P1716">
        <f>IF(O1716="","",IFERROR(N(INDEX($A1716:$K1716,1,Rules!$H$20)),0))</f>
        <v/>
      </c>
      <c r="Q1716">
        <f>IF(O1716="","",IFERROR(P1716*N(INDEX($A1716:$K1716,1,Rules!$H$21)),0))</f>
        <v/>
      </c>
      <c r="R1716">
        <f>IF(O1716="","",IFERROR(N(INDEX($A1716:$K1716,1,Rules!$H$22)),0))</f>
        <v/>
      </c>
    </row>
    <row r="1717">
      <c r="M1717">
        <f>IF(A1717="","",IF(LEFT(A1717,4)="http",IFERROR(MID(A1717,FIND("/",A1717,FIND("//",A1717)+2),2000),"/"),A1717))</f>
        <v/>
      </c>
      <c r="N1717">
        <f>IF(M1717="","",IFERROR(LEFT(SUBSTITUTE(M1717,"#","?"),FIND("?",SUBSTITUTE(M1717,"#","?"))-1),M1717))</f>
        <v/>
      </c>
      <c r="O1717">
        <f>IF(N1717="","",LOWER(IF(AND(LEN(N1717)&gt;1,RIGHT(N1717,1)="/"),LEFT(N1717,LEN(N1717)-1),N1717)))</f>
        <v/>
      </c>
      <c r="P1717">
        <f>IF(O1717="","",IFERROR(N(INDEX($A1717:$K1717,1,Rules!$H$20)),0))</f>
        <v/>
      </c>
      <c r="Q1717">
        <f>IF(O1717="","",IFERROR(P1717*N(INDEX($A1717:$K1717,1,Rules!$H$21)),0))</f>
        <v/>
      </c>
      <c r="R1717">
        <f>IF(O1717="","",IFERROR(N(INDEX($A1717:$K1717,1,Rules!$H$22)),0))</f>
        <v/>
      </c>
    </row>
    <row r="1718">
      <c r="M1718">
        <f>IF(A1718="","",IF(LEFT(A1718,4)="http",IFERROR(MID(A1718,FIND("/",A1718,FIND("//",A1718)+2),2000),"/"),A1718))</f>
        <v/>
      </c>
      <c r="N1718">
        <f>IF(M1718="","",IFERROR(LEFT(SUBSTITUTE(M1718,"#","?"),FIND("?",SUBSTITUTE(M1718,"#","?"))-1),M1718))</f>
        <v/>
      </c>
      <c r="O1718">
        <f>IF(N1718="","",LOWER(IF(AND(LEN(N1718)&gt;1,RIGHT(N1718,1)="/"),LEFT(N1718,LEN(N1718)-1),N1718)))</f>
        <v/>
      </c>
      <c r="P1718">
        <f>IF(O1718="","",IFERROR(N(INDEX($A1718:$K1718,1,Rules!$H$20)),0))</f>
        <v/>
      </c>
      <c r="Q1718">
        <f>IF(O1718="","",IFERROR(P1718*N(INDEX($A1718:$K1718,1,Rules!$H$21)),0))</f>
        <v/>
      </c>
      <c r="R1718">
        <f>IF(O1718="","",IFERROR(N(INDEX($A1718:$K1718,1,Rules!$H$22)),0))</f>
        <v/>
      </c>
    </row>
    <row r="1719">
      <c r="M1719">
        <f>IF(A1719="","",IF(LEFT(A1719,4)="http",IFERROR(MID(A1719,FIND("/",A1719,FIND("//",A1719)+2),2000),"/"),A1719))</f>
        <v/>
      </c>
      <c r="N1719">
        <f>IF(M1719="","",IFERROR(LEFT(SUBSTITUTE(M1719,"#","?"),FIND("?",SUBSTITUTE(M1719,"#","?"))-1),M1719))</f>
        <v/>
      </c>
      <c r="O1719">
        <f>IF(N1719="","",LOWER(IF(AND(LEN(N1719)&gt;1,RIGHT(N1719,1)="/"),LEFT(N1719,LEN(N1719)-1),N1719)))</f>
        <v/>
      </c>
      <c r="P1719">
        <f>IF(O1719="","",IFERROR(N(INDEX($A1719:$K1719,1,Rules!$H$20)),0))</f>
        <v/>
      </c>
      <c r="Q1719">
        <f>IF(O1719="","",IFERROR(P1719*N(INDEX($A1719:$K1719,1,Rules!$H$21)),0))</f>
        <v/>
      </c>
      <c r="R1719">
        <f>IF(O1719="","",IFERROR(N(INDEX($A1719:$K1719,1,Rules!$H$22)),0))</f>
        <v/>
      </c>
    </row>
    <row r="1720">
      <c r="M1720">
        <f>IF(A1720="","",IF(LEFT(A1720,4)="http",IFERROR(MID(A1720,FIND("/",A1720,FIND("//",A1720)+2),2000),"/"),A1720))</f>
        <v/>
      </c>
      <c r="N1720">
        <f>IF(M1720="","",IFERROR(LEFT(SUBSTITUTE(M1720,"#","?"),FIND("?",SUBSTITUTE(M1720,"#","?"))-1),M1720))</f>
        <v/>
      </c>
      <c r="O1720">
        <f>IF(N1720="","",LOWER(IF(AND(LEN(N1720)&gt;1,RIGHT(N1720,1)="/"),LEFT(N1720,LEN(N1720)-1),N1720)))</f>
        <v/>
      </c>
      <c r="P1720">
        <f>IF(O1720="","",IFERROR(N(INDEX($A1720:$K1720,1,Rules!$H$20)),0))</f>
        <v/>
      </c>
      <c r="Q1720">
        <f>IF(O1720="","",IFERROR(P1720*N(INDEX($A1720:$K1720,1,Rules!$H$21)),0))</f>
        <v/>
      </c>
      <c r="R1720">
        <f>IF(O1720="","",IFERROR(N(INDEX($A1720:$K1720,1,Rules!$H$22)),0))</f>
        <v/>
      </c>
    </row>
    <row r="1721">
      <c r="M1721">
        <f>IF(A1721="","",IF(LEFT(A1721,4)="http",IFERROR(MID(A1721,FIND("/",A1721,FIND("//",A1721)+2),2000),"/"),A1721))</f>
        <v/>
      </c>
      <c r="N1721">
        <f>IF(M1721="","",IFERROR(LEFT(SUBSTITUTE(M1721,"#","?"),FIND("?",SUBSTITUTE(M1721,"#","?"))-1),M1721))</f>
        <v/>
      </c>
      <c r="O1721">
        <f>IF(N1721="","",LOWER(IF(AND(LEN(N1721)&gt;1,RIGHT(N1721,1)="/"),LEFT(N1721,LEN(N1721)-1),N1721)))</f>
        <v/>
      </c>
      <c r="P1721">
        <f>IF(O1721="","",IFERROR(N(INDEX($A1721:$K1721,1,Rules!$H$20)),0))</f>
        <v/>
      </c>
      <c r="Q1721">
        <f>IF(O1721="","",IFERROR(P1721*N(INDEX($A1721:$K1721,1,Rules!$H$21)),0))</f>
        <v/>
      </c>
      <c r="R1721">
        <f>IF(O1721="","",IFERROR(N(INDEX($A1721:$K1721,1,Rules!$H$22)),0))</f>
        <v/>
      </c>
    </row>
    <row r="1722">
      <c r="M1722">
        <f>IF(A1722="","",IF(LEFT(A1722,4)="http",IFERROR(MID(A1722,FIND("/",A1722,FIND("//",A1722)+2),2000),"/"),A1722))</f>
        <v/>
      </c>
      <c r="N1722">
        <f>IF(M1722="","",IFERROR(LEFT(SUBSTITUTE(M1722,"#","?"),FIND("?",SUBSTITUTE(M1722,"#","?"))-1),M1722))</f>
        <v/>
      </c>
      <c r="O1722">
        <f>IF(N1722="","",LOWER(IF(AND(LEN(N1722)&gt;1,RIGHT(N1722,1)="/"),LEFT(N1722,LEN(N1722)-1),N1722)))</f>
        <v/>
      </c>
      <c r="P1722">
        <f>IF(O1722="","",IFERROR(N(INDEX($A1722:$K1722,1,Rules!$H$20)),0))</f>
        <v/>
      </c>
      <c r="Q1722">
        <f>IF(O1722="","",IFERROR(P1722*N(INDEX($A1722:$K1722,1,Rules!$H$21)),0))</f>
        <v/>
      </c>
      <c r="R1722">
        <f>IF(O1722="","",IFERROR(N(INDEX($A1722:$K1722,1,Rules!$H$22)),0))</f>
        <v/>
      </c>
    </row>
    <row r="1723">
      <c r="M1723">
        <f>IF(A1723="","",IF(LEFT(A1723,4)="http",IFERROR(MID(A1723,FIND("/",A1723,FIND("//",A1723)+2),2000),"/"),A1723))</f>
        <v/>
      </c>
      <c r="N1723">
        <f>IF(M1723="","",IFERROR(LEFT(SUBSTITUTE(M1723,"#","?"),FIND("?",SUBSTITUTE(M1723,"#","?"))-1),M1723))</f>
        <v/>
      </c>
      <c r="O1723">
        <f>IF(N1723="","",LOWER(IF(AND(LEN(N1723)&gt;1,RIGHT(N1723,1)="/"),LEFT(N1723,LEN(N1723)-1),N1723)))</f>
        <v/>
      </c>
      <c r="P1723">
        <f>IF(O1723="","",IFERROR(N(INDEX($A1723:$K1723,1,Rules!$H$20)),0))</f>
        <v/>
      </c>
      <c r="Q1723">
        <f>IF(O1723="","",IFERROR(P1723*N(INDEX($A1723:$K1723,1,Rules!$H$21)),0))</f>
        <v/>
      </c>
      <c r="R1723">
        <f>IF(O1723="","",IFERROR(N(INDEX($A1723:$K1723,1,Rules!$H$22)),0))</f>
        <v/>
      </c>
    </row>
    <row r="1724">
      <c r="M1724">
        <f>IF(A1724="","",IF(LEFT(A1724,4)="http",IFERROR(MID(A1724,FIND("/",A1724,FIND("//",A1724)+2),2000),"/"),A1724))</f>
        <v/>
      </c>
      <c r="N1724">
        <f>IF(M1724="","",IFERROR(LEFT(SUBSTITUTE(M1724,"#","?"),FIND("?",SUBSTITUTE(M1724,"#","?"))-1),M1724))</f>
        <v/>
      </c>
      <c r="O1724">
        <f>IF(N1724="","",LOWER(IF(AND(LEN(N1724)&gt;1,RIGHT(N1724,1)="/"),LEFT(N1724,LEN(N1724)-1),N1724)))</f>
        <v/>
      </c>
      <c r="P1724">
        <f>IF(O1724="","",IFERROR(N(INDEX($A1724:$K1724,1,Rules!$H$20)),0))</f>
        <v/>
      </c>
      <c r="Q1724">
        <f>IF(O1724="","",IFERROR(P1724*N(INDEX($A1724:$K1724,1,Rules!$H$21)),0))</f>
        <v/>
      </c>
      <c r="R1724">
        <f>IF(O1724="","",IFERROR(N(INDEX($A1724:$K1724,1,Rules!$H$22)),0))</f>
        <v/>
      </c>
    </row>
    <row r="1725">
      <c r="M1725">
        <f>IF(A1725="","",IF(LEFT(A1725,4)="http",IFERROR(MID(A1725,FIND("/",A1725,FIND("//",A1725)+2),2000),"/"),A1725))</f>
        <v/>
      </c>
      <c r="N1725">
        <f>IF(M1725="","",IFERROR(LEFT(SUBSTITUTE(M1725,"#","?"),FIND("?",SUBSTITUTE(M1725,"#","?"))-1),M1725))</f>
        <v/>
      </c>
      <c r="O1725">
        <f>IF(N1725="","",LOWER(IF(AND(LEN(N1725)&gt;1,RIGHT(N1725,1)="/"),LEFT(N1725,LEN(N1725)-1),N1725)))</f>
        <v/>
      </c>
      <c r="P1725">
        <f>IF(O1725="","",IFERROR(N(INDEX($A1725:$K1725,1,Rules!$H$20)),0))</f>
        <v/>
      </c>
      <c r="Q1725">
        <f>IF(O1725="","",IFERROR(P1725*N(INDEX($A1725:$K1725,1,Rules!$H$21)),0))</f>
        <v/>
      </c>
      <c r="R1725">
        <f>IF(O1725="","",IFERROR(N(INDEX($A1725:$K1725,1,Rules!$H$22)),0))</f>
        <v/>
      </c>
    </row>
    <row r="1726">
      <c r="M1726">
        <f>IF(A1726="","",IF(LEFT(A1726,4)="http",IFERROR(MID(A1726,FIND("/",A1726,FIND("//",A1726)+2),2000),"/"),A1726))</f>
        <v/>
      </c>
      <c r="N1726">
        <f>IF(M1726="","",IFERROR(LEFT(SUBSTITUTE(M1726,"#","?"),FIND("?",SUBSTITUTE(M1726,"#","?"))-1),M1726))</f>
        <v/>
      </c>
      <c r="O1726">
        <f>IF(N1726="","",LOWER(IF(AND(LEN(N1726)&gt;1,RIGHT(N1726,1)="/"),LEFT(N1726,LEN(N1726)-1),N1726)))</f>
        <v/>
      </c>
      <c r="P1726">
        <f>IF(O1726="","",IFERROR(N(INDEX($A1726:$K1726,1,Rules!$H$20)),0))</f>
        <v/>
      </c>
      <c r="Q1726">
        <f>IF(O1726="","",IFERROR(P1726*N(INDEX($A1726:$K1726,1,Rules!$H$21)),0))</f>
        <v/>
      </c>
      <c r="R1726">
        <f>IF(O1726="","",IFERROR(N(INDEX($A1726:$K1726,1,Rules!$H$22)),0))</f>
        <v/>
      </c>
    </row>
    <row r="1727">
      <c r="M1727">
        <f>IF(A1727="","",IF(LEFT(A1727,4)="http",IFERROR(MID(A1727,FIND("/",A1727,FIND("//",A1727)+2),2000),"/"),A1727))</f>
        <v/>
      </c>
      <c r="N1727">
        <f>IF(M1727="","",IFERROR(LEFT(SUBSTITUTE(M1727,"#","?"),FIND("?",SUBSTITUTE(M1727,"#","?"))-1),M1727))</f>
        <v/>
      </c>
      <c r="O1727">
        <f>IF(N1727="","",LOWER(IF(AND(LEN(N1727)&gt;1,RIGHT(N1727,1)="/"),LEFT(N1727,LEN(N1727)-1),N1727)))</f>
        <v/>
      </c>
      <c r="P1727">
        <f>IF(O1727="","",IFERROR(N(INDEX($A1727:$K1727,1,Rules!$H$20)),0))</f>
        <v/>
      </c>
      <c r="Q1727">
        <f>IF(O1727="","",IFERROR(P1727*N(INDEX($A1727:$K1727,1,Rules!$H$21)),0))</f>
        <v/>
      </c>
      <c r="R1727">
        <f>IF(O1727="","",IFERROR(N(INDEX($A1727:$K1727,1,Rules!$H$22)),0))</f>
        <v/>
      </c>
    </row>
    <row r="1728">
      <c r="M1728">
        <f>IF(A1728="","",IF(LEFT(A1728,4)="http",IFERROR(MID(A1728,FIND("/",A1728,FIND("//",A1728)+2),2000),"/"),A1728))</f>
        <v/>
      </c>
      <c r="N1728">
        <f>IF(M1728="","",IFERROR(LEFT(SUBSTITUTE(M1728,"#","?"),FIND("?",SUBSTITUTE(M1728,"#","?"))-1),M1728))</f>
        <v/>
      </c>
      <c r="O1728">
        <f>IF(N1728="","",LOWER(IF(AND(LEN(N1728)&gt;1,RIGHT(N1728,1)="/"),LEFT(N1728,LEN(N1728)-1),N1728)))</f>
        <v/>
      </c>
      <c r="P1728">
        <f>IF(O1728="","",IFERROR(N(INDEX($A1728:$K1728,1,Rules!$H$20)),0))</f>
        <v/>
      </c>
      <c r="Q1728">
        <f>IF(O1728="","",IFERROR(P1728*N(INDEX($A1728:$K1728,1,Rules!$H$21)),0))</f>
        <v/>
      </c>
      <c r="R1728">
        <f>IF(O1728="","",IFERROR(N(INDEX($A1728:$K1728,1,Rules!$H$22)),0))</f>
        <v/>
      </c>
    </row>
    <row r="1729">
      <c r="M1729">
        <f>IF(A1729="","",IF(LEFT(A1729,4)="http",IFERROR(MID(A1729,FIND("/",A1729,FIND("//",A1729)+2),2000),"/"),A1729))</f>
        <v/>
      </c>
      <c r="N1729">
        <f>IF(M1729="","",IFERROR(LEFT(SUBSTITUTE(M1729,"#","?"),FIND("?",SUBSTITUTE(M1729,"#","?"))-1),M1729))</f>
        <v/>
      </c>
      <c r="O1729">
        <f>IF(N1729="","",LOWER(IF(AND(LEN(N1729)&gt;1,RIGHT(N1729,1)="/"),LEFT(N1729,LEN(N1729)-1),N1729)))</f>
        <v/>
      </c>
      <c r="P1729">
        <f>IF(O1729="","",IFERROR(N(INDEX($A1729:$K1729,1,Rules!$H$20)),0))</f>
        <v/>
      </c>
      <c r="Q1729">
        <f>IF(O1729="","",IFERROR(P1729*N(INDEX($A1729:$K1729,1,Rules!$H$21)),0))</f>
        <v/>
      </c>
      <c r="R1729">
        <f>IF(O1729="","",IFERROR(N(INDEX($A1729:$K1729,1,Rules!$H$22)),0))</f>
        <v/>
      </c>
    </row>
    <row r="1730">
      <c r="M1730">
        <f>IF(A1730="","",IF(LEFT(A1730,4)="http",IFERROR(MID(A1730,FIND("/",A1730,FIND("//",A1730)+2),2000),"/"),A1730))</f>
        <v/>
      </c>
      <c r="N1730">
        <f>IF(M1730="","",IFERROR(LEFT(SUBSTITUTE(M1730,"#","?"),FIND("?",SUBSTITUTE(M1730,"#","?"))-1),M1730))</f>
        <v/>
      </c>
      <c r="O1730">
        <f>IF(N1730="","",LOWER(IF(AND(LEN(N1730)&gt;1,RIGHT(N1730,1)="/"),LEFT(N1730,LEN(N1730)-1),N1730)))</f>
        <v/>
      </c>
      <c r="P1730">
        <f>IF(O1730="","",IFERROR(N(INDEX($A1730:$K1730,1,Rules!$H$20)),0))</f>
        <v/>
      </c>
      <c r="Q1730">
        <f>IF(O1730="","",IFERROR(P1730*N(INDEX($A1730:$K1730,1,Rules!$H$21)),0))</f>
        <v/>
      </c>
      <c r="R1730">
        <f>IF(O1730="","",IFERROR(N(INDEX($A1730:$K1730,1,Rules!$H$22)),0))</f>
        <v/>
      </c>
    </row>
    <row r="1731">
      <c r="M1731">
        <f>IF(A1731="","",IF(LEFT(A1731,4)="http",IFERROR(MID(A1731,FIND("/",A1731,FIND("//",A1731)+2),2000),"/"),A1731))</f>
        <v/>
      </c>
      <c r="N1731">
        <f>IF(M1731="","",IFERROR(LEFT(SUBSTITUTE(M1731,"#","?"),FIND("?",SUBSTITUTE(M1731,"#","?"))-1),M1731))</f>
        <v/>
      </c>
      <c r="O1731">
        <f>IF(N1731="","",LOWER(IF(AND(LEN(N1731)&gt;1,RIGHT(N1731,1)="/"),LEFT(N1731,LEN(N1731)-1),N1731)))</f>
        <v/>
      </c>
      <c r="P1731">
        <f>IF(O1731="","",IFERROR(N(INDEX($A1731:$K1731,1,Rules!$H$20)),0))</f>
        <v/>
      </c>
      <c r="Q1731">
        <f>IF(O1731="","",IFERROR(P1731*N(INDEX($A1731:$K1731,1,Rules!$H$21)),0))</f>
        <v/>
      </c>
      <c r="R1731">
        <f>IF(O1731="","",IFERROR(N(INDEX($A1731:$K1731,1,Rules!$H$22)),0))</f>
        <v/>
      </c>
    </row>
    <row r="1732">
      <c r="M1732">
        <f>IF(A1732="","",IF(LEFT(A1732,4)="http",IFERROR(MID(A1732,FIND("/",A1732,FIND("//",A1732)+2),2000),"/"),A1732))</f>
        <v/>
      </c>
      <c r="N1732">
        <f>IF(M1732="","",IFERROR(LEFT(SUBSTITUTE(M1732,"#","?"),FIND("?",SUBSTITUTE(M1732,"#","?"))-1),M1732))</f>
        <v/>
      </c>
      <c r="O1732">
        <f>IF(N1732="","",LOWER(IF(AND(LEN(N1732)&gt;1,RIGHT(N1732,1)="/"),LEFT(N1732,LEN(N1732)-1),N1732)))</f>
        <v/>
      </c>
      <c r="P1732">
        <f>IF(O1732="","",IFERROR(N(INDEX($A1732:$K1732,1,Rules!$H$20)),0))</f>
        <v/>
      </c>
      <c r="Q1732">
        <f>IF(O1732="","",IFERROR(P1732*N(INDEX($A1732:$K1732,1,Rules!$H$21)),0))</f>
        <v/>
      </c>
      <c r="R1732">
        <f>IF(O1732="","",IFERROR(N(INDEX($A1732:$K1732,1,Rules!$H$22)),0))</f>
        <v/>
      </c>
    </row>
    <row r="1733">
      <c r="M1733">
        <f>IF(A1733="","",IF(LEFT(A1733,4)="http",IFERROR(MID(A1733,FIND("/",A1733,FIND("//",A1733)+2),2000),"/"),A1733))</f>
        <v/>
      </c>
      <c r="N1733">
        <f>IF(M1733="","",IFERROR(LEFT(SUBSTITUTE(M1733,"#","?"),FIND("?",SUBSTITUTE(M1733,"#","?"))-1),M1733))</f>
        <v/>
      </c>
      <c r="O1733">
        <f>IF(N1733="","",LOWER(IF(AND(LEN(N1733)&gt;1,RIGHT(N1733,1)="/"),LEFT(N1733,LEN(N1733)-1),N1733)))</f>
        <v/>
      </c>
      <c r="P1733">
        <f>IF(O1733="","",IFERROR(N(INDEX($A1733:$K1733,1,Rules!$H$20)),0))</f>
        <v/>
      </c>
      <c r="Q1733">
        <f>IF(O1733="","",IFERROR(P1733*N(INDEX($A1733:$K1733,1,Rules!$H$21)),0))</f>
        <v/>
      </c>
      <c r="R1733">
        <f>IF(O1733="","",IFERROR(N(INDEX($A1733:$K1733,1,Rules!$H$22)),0))</f>
        <v/>
      </c>
    </row>
    <row r="1734">
      <c r="M1734">
        <f>IF(A1734="","",IF(LEFT(A1734,4)="http",IFERROR(MID(A1734,FIND("/",A1734,FIND("//",A1734)+2),2000),"/"),A1734))</f>
        <v/>
      </c>
      <c r="N1734">
        <f>IF(M1734="","",IFERROR(LEFT(SUBSTITUTE(M1734,"#","?"),FIND("?",SUBSTITUTE(M1734,"#","?"))-1),M1734))</f>
        <v/>
      </c>
      <c r="O1734">
        <f>IF(N1734="","",LOWER(IF(AND(LEN(N1734)&gt;1,RIGHT(N1734,1)="/"),LEFT(N1734,LEN(N1734)-1),N1734)))</f>
        <v/>
      </c>
      <c r="P1734">
        <f>IF(O1734="","",IFERROR(N(INDEX($A1734:$K1734,1,Rules!$H$20)),0))</f>
        <v/>
      </c>
      <c r="Q1734">
        <f>IF(O1734="","",IFERROR(P1734*N(INDEX($A1734:$K1734,1,Rules!$H$21)),0))</f>
        <v/>
      </c>
      <c r="R1734">
        <f>IF(O1734="","",IFERROR(N(INDEX($A1734:$K1734,1,Rules!$H$22)),0))</f>
        <v/>
      </c>
    </row>
    <row r="1735">
      <c r="M1735">
        <f>IF(A1735="","",IF(LEFT(A1735,4)="http",IFERROR(MID(A1735,FIND("/",A1735,FIND("//",A1735)+2),2000),"/"),A1735))</f>
        <v/>
      </c>
      <c r="N1735">
        <f>IF(M1735="","",IFERROR(LEFT(SUBSTITUTE(M1735,"#","?"),FIND("?",SUBSTITUTE(M1735,"#","?"))-1),M1735))</f>
        <v/>
      </c>
      <c r="O1735">
        <f>IF(N1735="","",LOWER(IF(AND(LEN(N1735)&gt;1,RIGHT(N1735,1)="/"),LEFT(N1735,LEN(N1735)-1),N1735)))</f>
        <v/>
      </c>
      <c r="P1735">
        <f>IF(O1735="","",IFERROR(N(INDEX($A1735:$K1735,1,Rules!$H$20)),0))</f>
        <v/>
      </c>
      <c r="Q1735">
        <f>IF(O1735="","",IFERROR(P1735*N(INDEX($A1735:$K1735,1,Rules!$H$21)),0))</f>
        <v/>
      </c>
      <c r="R1735">
        <f>IF(O1735="","",IFERROR(N(INDEX($A1735:$K1735,1,Rules!$H$22)),0))</f>
        <v/>
      </c>
    </row>
    <row r="1736">
      <c r="M1736">
        <f>IF(A1736="","",IF(LEFT(A1736,4)="http",IFERROR(MID(A1736,FIND("/",A1736,FIND("//",A1736)+2),2000),"/"),A1736))</f>
        <v/>
      </c>
      <c r="N1736">
        <f>IF(M1736="","",IFERROR(LEFT(SUBSTITUTE(M1736,"#","?"),FIND("?",SUBSTITUTE(M1736,"#","?"))-1),M1736))</f>
        <v/>
      </c>
      <c r="O1736">
        <f>IF(N1736="","",LOWER(IF(AND(LEN(N1736)&gt;1,RIGHT(N1736,1)="/"),LEFT(N1736,LEN(N1736)-1),N1736)))</f>
        <v/>
      </c>
      <c r="P1736">
        <f>IF(O1736="","",IFERROR(N(INDEX($A1736:$K1736,1,Rules!$H$20)),0))</f>
        <v/>
      </c>
      <c r="Q1736">
        <f>IF(O1736="","",IFERROR(P1736*N(INDEX($A1736:$K1736,1,Rules!$H$21)),0))</f>
        <v/>
      </c>
      <c r="R1736">
        <f>IF(O1736="","",IFERROR(N(INDEX($A1736:$K1736,1,Rules!$H$22)),0))</f>
        <v/>
      </c>
    </row>
    <row r="1737">
      <c r="M1737">
        <f>IF(A1737="","",IF(LEFT(A1737,4)="http",IFERROR(MID(A1737,FIND("/",A1737,FIND("//",A1737)+2),2000),"/"),A1737))</f>
        <v/>
      </c>
      <c r="N1737">
        <f>IF(M1737="","",IFERROR(LEFT(SUBSTITUTE(M1737,"#","?"),FIND("?",SUBSTITUTE(M1737,"#","?"))-1),M1737))</f>
        <v/>
      </c>
      <c r="O1737">
        <f>IF(N1737="","",LOWER(IF(AND(LEN(N1737)&gt;1,RIGHT(N1737,1)="/"),LEFT(N1737,LEN(N1737)-1),N1737)))</f>
        <v/>
      </c>
      <c r="P1737">
        <f>IF(O1737="","",IFERROR(N(INDEX($A1737:$K1737,1,Rules!$H$20)),0))</f>
        <v/>
      </c>
      <c r="Q1737">
        <f>IF(O1737="","",IFERROR(P1737*N(INDEX($A1737:$K1737,1,Rules!$H$21)),0))</f>
        <v/>
      </c>
      <c r="R1737">
        <f>IF(O1737="","",IFERROR(N(INDEX($A1737:$K1737,1,Rules!$H$22)),0))</f>
        <v/>
      </c>
    </row>
    <row r="1738">
      <c r="M1738">
        <f>IF(A1738="","",IF(LEFT(A1738,4)="http",IFERROR(MID(A1738,FIND("/",A1738,FIND("//",A1738)+2),2000),"/"),A1738))</f>
        <v/>
      </c>
      <c r="N1738">
        <f>IF(M1738="","",IFERROR(LEFT(SUBSTITUTE(M1738,"#","?"),FIND("?",SUBSTITUTE(M1738,"#","?"))-1),M1738))</f>
        <v/>
      </c>
      <c r="O1738">
        <f>IF(N1738="","",LOWER(IF(AND(LEN(N1738)&gt;1,RIGHT(N1738,1)="/"),LEFT(N1738,LEN(N1738)-1),N1738)))</f>
        <v/>
      </c>
      <c r="P1738">
        <f>IF(O1738="","",IFERROR(N(INDEX($A1738:$K1738,1,Rules!$H$20)),0))</f>
        <v/>
      </c>
      <c r="Q1738">
        <f>IF(O1738="","",IFERROR(P1738*N(INDEX($A1738:$K1738,1,Rules!$H$21)),0))</f>
        <v/>
      </c>
      <c r="R1738">
        <f>IF(O1738="","",IFERROR(N(INDEX($A1738:$K1738,1,Rules!$H$22)),0))</f>
        <v/>
      </c>
    </row>
    <row r="1739">
      <c r="M1739">
        <f>IF(A1739="","",IF(LEFT(A1739,4)="http",IFERROR(MID(A1739,FIND("/",A1739,FIND("//",A1739)+2),2000),"/"),A1739))</f>
        <v/>
      </c>
      <c r="N1739">
        <f>IF(M1739="","",IFERROR(LEFT(SUBSTITUTE(M1739,"#","?"),FIND("?",SUBSTITUTE(M1739,"#","?"))-1),M1739))</f>
        <v/>
      </c>
      <c r="O1739">
        <f>IF(N1739="","",LOWER(IF(AND(LEN(N1739)&gt;1,RIGHT(N1739,1)="/"),LEFT(N1739,LEN(N1739)-1),N1739)))</f>
        <v/>
      </c>
      <c r="P1739">
        <f>IF(O1739="","",IFERROR(N(INDEX($A1739:$K1739,1,Rules!$H$20)),0))</f>
        <v/>
      </c>
      <c r="Q1739">
        <f>IF(O1739="","",IFERROR(P1739*N(INDEX($A1739:$K1739,1,Rules!$H$21)),0))</f>
        <v/>
      </c>
      <c r="R1739">
        <f>IF(O1739="","",IFERROR(N(INDEX($A1739:$K1739,1,Rules!$H$22)),0))</f>
        <v/>
      </c>
    </row>
    <row r="1740">
      <c r="M1740">
        <f>IF(A1740="","",IF(LEFT(A1740,4)="http",IFERROR(MID(A1740,FIND("/",A1740,FIND("//",A1740)+2),2000),"/"),A1740))</f>
        <v/>
      </c>
      <c r="N1740">
        <f>IF(M1740="","",IFERROR(LEFT(SUBSTITUTE(M1740,"#","?"),FIND("?",SUBSTITUTE(M1740,"#","?"))-1),M1740))</f>
        <v/>
      </c>
      <c r="O1740">
        <f>IF(N1740="","",LOWER(IF(AND(LEN(N1740)&gt;1,RIGHT(N1740,1)="/"),LEFT(N1740,LEN(N1740)-1),N1740)))</f>
        <v/>
      </c>
      <c r="P1740">
        <f>IF(O1740="","",IFERROR(N(INDEX($A1740:$K1740,1,Rules!$H$20)),0))</f>
        <v/>
      </c>
      <c r="Q1740">
        <f>IF(O1740="","",IFERROR(P1740*N(INDEX($A1740:$K1740,1,Rules!$H$21)),0))</f>
        <v/>
      </c>
      <c r="R1740">
        <f>IF(O1740="","",IFERROR(N(INDEX($A1740:$K1740,1,Rules!$H$22)),0))</f>
        <v/>
      </c>
    </row>
    <row r="1741">
      <c r="M1741">
        <f>IF(A1741="","",IF(LEFT(A1741,4)="http",IFERROR(MID(A1741,FIND("/",A1741,FIND("//",A1741)+2),2000),"/"),A1741))</f>
        <v/>
      </c>
      <c r="N1741">
        <f>IF(M1741="","",IFERROR(LEFT(SUBSTITUTE(M1741,"#","?"),FIND("?",SUBSTITUTE(M1741,"#","?"))-1),M1741))</f>
        <v/>
      </c>
      <c r="O1741">
        <f>IF(N1741="","",LOWER(IF(AND(LEN(N1741)&gt;1,RIGHT(N1741,1)="/"),LEFT(N1741,LEN(N1741)-1),N1741)))</f>
        <v/>
      </c>
      <c r="P1741">
        <f>IF(O1741="","",IFERROR(N(INDEX($A1741:$K1741,1,Rules!$H$20)),0))</f>
        <v/>
      </c>
      <c r="Q1741">
        <f>IF(O1741="","",IFERROR(P1741*N(INDEX($A1741:$K1741,1,Rules!$H$21)),0))</f>
        <v/>
      </c>
      <c r="R1741">
        <f>IF(O1741="","",IFERROR(N(INDEX($A1741:$K1741,1,Rules!$H$22)),0))</f>
        <v/>
      </c>
    </row>
    <row r="1742">
      <c r="M1742">
        <f>IF(A1742="","",IF(LEFT(A1742,4)="http",IFERROR(MID(A1742,FIND("/",A1742,FIND("//",A1742)+2),2000),"/"),A1742))</f>
        <v/>
      </c>
      <c r="N1742">
        <f>IF(M1742="","",IFERROR(LEFT(SUBSTITUTE(M1742,"#","?"),FIND("?",SUBSTITUTE(M1742,"#","?"))-1),M1742))</f>
        <v/>
      </c>
      <c r="O1742">
        <f>IF(N1742="","",LOWER(IF(AND(LEN(N1742)&gt;1,RIGHT(N1742,1)="/"),LEFT(N1742,LEN(N1742)-1),N1742)))</f>
        <v/>
      </c>
      <c r="P1742">
        <f>IF(O1742="","",IFERROR(N(INDEX($A1742:$K1742,1,Rules!$H$20)),0))</f>
        <v/>
      </c>
      <c r="Q1742">
        <f>IF(O1742="","",IFERROR(P1742*N(INDEX($A1742:$K1742,1,Rules!$H$21)),0))</f>
        <v/>
      </c>
      <c r="R1742">
        <f>IF(O1742="","",IFERROR(N(INDEX($A1742:$K1742,1,Rules!$H$22)),0))</f>
        <v/>
      </c>
    </row>
    <row r="1743">
      <c r="M1743">
        <f>IF(A1743="","",IF(LEFT(A1743,4)="http",IFERROR(MID(A1743,FIND("/",A1743,FIND("//",A1743)+2),2000),"/"),A1743))</f>
        <v/>
      </c>
      <c r="N1743">
        <f>IF(M1743="","",IFERROR(LEFT(SUBSTITUTE(M1743,"#","?"),FIND("?",SUBSTITUTE(M1743,"#","?"))-1),M1743))</f>
        <v/>
      </c>
      <c r="O1743">
        <f>IF(N1743="","",LOWER(IF(AND(LEN(N1743)&gt;1,RIGHT(N1743,1)="/"),LEFT(N1743,LEN(N1743)-1),N1743)))</f>
        <v/>
      </c>
      <c r="P1743">
        <f>IF(O1743="","",IFERROR(N(INDEX($A1743:$K1743,1,Rules!$H$20)),0))</f>
        <v/>
      </c>
      <c r="Q1743">
        <f>IF(O1743="","",IFERROR(P1743*N(INDEX($A1743:$K1743,1,Rules!$H$21)),0))</f>
        <v/>
      </c>
      <c r="R1743">
        <f>IF(O1743="","",IFERROR(N(INDEX($A1743:$K1743,1,Rules!$H$22)),0))</f>
        <v/>
      </c>
    </row>
    <row r="1744">
      <c r="M1744">
        <f>IF(A1744="","",IF(LEFT(A1744,4)="http",IFERROR(MID(A1744,FIND("/",A1744,FIND("//",A1744)+2),2000),"/"),A1744))</f>
        <v/>
      </c>
      <c r="N1744">
        <f>IF(M1744="","",IFERROR(LEFT(SUBSTITUTE(M1744,"#","?"),FIND("?",SUBSTITUTE(M1744,"#","?"))-1),M1744))</f>
        <v/>
      </c>
      <c r="O1744">
        <f>IF(N1744="","",LOWER(IF(AND(LEN(N1744)&gt;1,RIGHT(N1744,1)="/"),LEFT(N1744,LEN(N1744)-1),N1744)))</f>
        <v/>
      </c>
      <c r="P1744">
        <f>IF(O1744="","",IFERROR(N(INDEX($A1744:$K1744,1,Rules!$H$20)),0))</f>
        <v/>
      </c>
      <c r="Q1744">
        <f>IF(O1744="","",IFERROR(P1744*N(INDEX($A1744:$K1744,1,Rules!$H$21)),0))</f>
        <v/>
      </c>
      <c r="R1744">
        <f>IF(O1744="","",IFERROR(N(INDEX($A1744:$K1744,1,Rules!$H$22)),0))</f>
        <v/>
      </c>
    </row>
    <row r="1745">
      <c r="M1745">
        <f>IF(A1745="","",IF(LEFT(A1745,4)="http",IFERROR(MID(A1745,FIND("/",A1745,FIND("//",A1745)+2),2000),"/"),A1745))</f>
        <v/>
      </c>
      <c r="N1745">
        <f>IF(M1745="","",IFERROR(LEFT(SUBSTITUTE(M1745,"#","?"),FIND("?",SUBSTITUTE(M1745,"#","?"))-1),M1745))</f>
        <v/>
      </c>
      <c r="O1745">
        <f>IF(N1745="","",LOWER(IF(AND(LEN(N1745)&gt;1,RIGHT(N1745,1)="/"),LEFT(N1745,LEN(N1745)-1),N1745)))</f>
        <v/>
      </c>
      <c r="P1745">
        <f>IF(O1745="","",IFERROR(N(INDEX($A1745:$K1745,1,Rules!$H$20)),0))</f>
        <v/>
      </c>
      <c r="Q1745">
        <f>IF(O1745="","",IFERROR(P1745*N(INDEX($A1745:$K1745,1,Rules!$H$21)),0))</f>
        <v/>
      </c>
      <c r="R1745">
        <f>IF(O1745="","",IFERROR(N(INDEX($A1745:$K1745,1,Rules!$H$22)),0))</f>
        <v/>
      </c>
    </row>
    <row r="1746">
      <c r="M1746">
        <f>IF(A1746="","",IF(LEFT(A1746,4)="http",IFERROR(MID(A1746,FIND("/",A1746,FIND("//",A1746)+2),2000),"/"),A1746))</f>
        <v/>
      </c>
      <c r="N1746">
        <f>IF(M1746="","",IFERROR(LEFT(SUBSTITUTE(M1746,"#","?"),FIND("?",SUBSTITUTE(M1746,"#","?"))-1),M1746))</f>
        <v/>
      </c>
      <c r="O1746">
        <f>IF(N1746="","",LOWER(IF(AND(LEN(N1746)&gt;1,RIGHT(N1746,1)="/"),LEFT(N1746,LEN(N1746)-1),N1746)))</f>
        <v/>
      </c>
      <c r="P1746">
        <f>IF(O1746="","",IFERROR(N(INDEX($A1746:$K1746,1,Rules!$H$20)),0))</f>
        <v/>
      </c>
      <c r="Q1746">
        <f>IF(O1746="","",IFERROR(P1746*N(INDEX($A1746:$K1746,1,Rules!$H$21)),0))</f>
        <v/>
      </c>
      <c r="R1746">
        <f>IF(O1746="","",IFERROR(N(INDEX($A1746:$K1746,1,Rules!$H$22)),0))</f>
        <v/>
      </c>
    </row>
    <row r="1747">
      <c r="M1747">
        <f>IF(A1747="","",IF(LEFT(A1747,4)="http",IFERROR(MID(A1747,FIND("/",A1747,FIND("//",A1747)+2),2000),"/"),A1747))</f>
        <v/>
      </c>
      <c r="N1747">
        <f>IF(M1747="","",IFERROR(LEFT(SUBSTITUTE(M1747,"#","?"),FIND("?",SUBSTITUTE(M1747,"#","?"))-1),M1747))</f>
        <v/>
      </c>
      <c r="O1747">
        <f>IF(N1747="","",LOWER(IF(AND(LEN(N1747)&gt;1,RIGHT(N1747,1)="/"),LEFT(N1747,LEN(N1747)-1),N1747)))</f>
        <v/>
      </c>
      <c r="P1747">
        <f>IF(O1747="","",IFERROR(N(INDEX($A1747:$K1747,1,Rules!$H$20)),0))</f>
        <v/>
      </c>
      <c r="Q1747">
        <f>IF(O1747="","",IFERROR(P1747*N(INDEX($A1747:$K1747,1,Rules!$H$21)),0))</f>
        <v/>
      </c>
      <c r="R1747">
        <f>IF(O1747="","",IFERROR(N(INDEX($A1747:$K1747,1,Rules!$H$22)),0))</f>
        <v/>
      </c>
    </row>
    <row r="1748">
      <c r="M1748">
        <f>IF(A1748="","",IF(LEFT(A1748,4)="http",IFERROR(MID(A1748,FIND("/",A1748,FIND("//",A1748)+2),2000),"/"),A1748))</f>
        <v/>
      </c>
      <c r="N1748">
        <f>IF(M1748="","",IFERROR(LEFT(SUBSTITUTE(M1748,"#","?"),FIND("?",SUBSTITUTE(M1748,"#","?"))-1),M1748))</f>
        <v/>
      </c>
      <c r="O1748">
        <f>IF(N1748="","",LOWER(IF(AND(LEN(N1748)&gt;1,RIGHT(N1748,1)="/"),LEFT(N1748,LEN(N1748)-1),N1748)))</f>
        <v/>
      </c>
      <c r="P1748">
        <f>IF(O1748="","",IFERROR(N(INDEX($A1748:$K1748,1,Rules!$H$20)),0))</f>
        <v/>
      </c>
      <c r="Q1748">
        <f>IF(O1748="","",IFERROR(P1748*N(INDEX($A1748:$K1748,1,Rules!$H$21)),0))</f>
        <v/>
      </c>
      <c r="R1748">
        <f>IF(O1748="","",IFERROR(N(INDEX($A1748:$K1748,1,Rules!$H$22)),0))</f>
        <v/>
      </c>
    </row>
    <row r="1749">
      <c r="M1749">
        <f>IF(A1749="","",IF(LEFT(A1749,4)="http",IFERROR(MID(A1749,FIND("/",A1749,FIND("//",A1749)+2),2000),"/"),A1749))</f>
        <v/>
      </c>
      <c r="N1749">
        <f>IF(M1749="","",IFERROR(LEFT(SUBSTITUTE(M1749,"#","?"),FIND("?",SUBSTITUTE(M1749,"#","?"))-1),M1749))</f>
        <v/>
      </c>
      <c r="O1749">
        <f>IF(N1749="","",LOWER(IF(AND(LEN(N1749)&gt;1,RIGHT(N1749,1)="/"),LEFT(N1749,LEN(N1749)-1),N1749)))</f>
        <v/>
      </c>
      <c r="P1749">
        <f>IF(O1749="","",IFERROR(N(INDEX($A1749:$K1749,1,Rules!$H$20)),0))</f>
        <v/>
      </c>
      <c r="Q1749">
        <f>IF(O1749="","",IFERROR(P1749*N(INDEX($A1749:$K1749,1,Rules!$H$21)),0))</f>
        <v/>
      </c>
      <c r="R1749">
        <f>IF(O1749="","",IFERROR(N(INDEX($A1749:$K1749,1,Rules!$H$22)),0))</f>
        <v/>
      </c>
    </row>
    <row r="1750">
      <c r="M1750">
        <f>IF(A1750="","",IF(LEFT(A1750,4)="http",IFERROR(MID(A1750,FIND("/",A1750,FIND("//",A1750)+2),2000),"/"),A1750))</f>
        <v/>
      </c>
      <c r="N1750">
        <f>IF(M1750="","",IFERROR(LEFT(SUBSTITUTE(M1750,"#","?"),FIND("?",SUBSTITUTE(M1750,"#","?"))-1),M1750))</f>
        <v/>
      </c>
      <c r="O1750">
        <f>IF(N1750="","",LOWER(IF(AND(LEN(N1750)&gt;1,RIGHT(N1750,1)="/"),LEFT(N1750,LEN(N1750)-1),N1750)))</f>
        <v/>
      </c>
      <c r="P1750">
        <f>IF(O1750="","",IFERROR(N(INDEX($A1750:$K1750,1,Rules!$H$20)),0))</f>
        <v/>
      </c>
      <c r="Q1750">
        <f>IF(O1750="","",IFERROR(P1750*N(INDEX($A1750:$K1750,1,Rules!$H$21)),0))</f>
        <v/>
      </c>
      <c r="R1750">
        <f>IF(O1750="","",IFERROR(N(INDEX($A1750:$K1750,1,Rules!$H$22)),0))</f>
        <v/>
      </c>
    </row>
    <row r="1751">
      <c r="M1751">
        <f>IF(A1751="","",IF(LEFT(A1751,4)="http",IFERROR(MID(A1751,FIND("/",A1751,FIND("//",A1751)+2),2000),"/"),A1751))</f>
        <v/>
      </c>
      <c r="N1751">
        <f>IF(M1751="","",IFERROR(LEFT(SUBSTITUTE(M1751,"#","?"),FIND("?",SUBSTITUTE(M1751,"#","?"))-1),M1751))</f>
        <v/>
      </c>
      <c r="O1751">
        <f>IF(N1751="","",LOWER(IF(AND(LEN(N1751)&gt;1,RIGHT(N1751,1)="/"),LEFT(N1751,LEN(N1751)-1),N1751)))</f>
        <v/>
      </c>
      <c r="P1751">
        <f>IF(O1751="","",IFERROR(N(INDEX($A1751:$K1751,1,Rules!$H$20)),0))</f>
        <v/>
      </c>
      <c r="Q1751">
        <f>IF(O1751="","",IFERROR(P1751*N(INDEX($A1751:$K1751,1,Rules!$H$21)),0))</f>
        <v/>
      </c>
      <c r="R1751">
        <f>IF(O1751="","",IFERROR(N(INDEX($A1751:$K1751,1,Rules!$H$22)),0))</f>
        <v/>
      </c>
    </row>
    <row r="1752">
      <c r="M1752">
        <f>IF(A1752="","",IF(LEFT(A1752,4)="http",IFERROR(MID(A1752,FIND("/",A1752,FIND("//",A1752)+2),2000),"/"),A1752))</f>
        <v/>
      </c>
      <c r="N1752">
        <f>IF(M1752="","",IFERROR(LEFT(SUBSTITUTE(M1752,"#","?"),FIND("?",SUBSTITUTE(M1752,"#","?"))-1),M1752))</f>
        <v/>
      </c>
      <c r="O1752">
        <f>IF(N1752="","",LOWER(IF(AND(LEN(N1752)&gt;1,RIGHT(N1752,1)="/"),LEFT(N1752,LEN(N1752)-1),N1752)))</f>
        <v/>
      </c>
      <c r="P1752">
        <f>IF(O1752="","",IFERROR(N(INDEX($A1752:$K1752,1,Rules!$H$20)),0))</f>
        <v/>
      </c>
      <c r="Q1752">
        <f>IF(O1752="","",IFERROR(P1752*N(INDEX($A1752:$K1752,1,Rules!$H$21)),0))</f>
        <v/>
      </c>
      <c r="R1752">
        <f>IF(O1752="","",IFERROR(N(INDEX($A1752:$K1752,1,Rules!$H$22)),0))</f>
        <v/>
      </c>
    </row>
    <row r="1753">
      <c r="M1753">
        <f>IF(A1753="","",IF(LEFT(A1753,4)="http",IFERROR(MID(A1753,FIND("/",A1753,FIND("//",A1753)+2),2000),"/"),A1753))</f>
        <v/>
      </c>
      <c r="N1753">
        <f>IF(M1753="","",IFERROR(LEFT(SUBSTITUTE(M1753,"#","?"),FIND("?",SUBSTITUTE(M1753,"#","?"))-1),M1753))</f>
        <v/>
      </c>
      <c r="O1753">
        <f>IF(N1753="","",LOWER(IF(AND(LEN(N1753)&gt;1,RIGHT(N1753,1)="/"),LEFT(N1753,LEN(N1753)-1),N1753)))</f>
        <v/>
      </c>
      <c r="P1753">
        <f>IF(O1753="","",IFERROR(N(INDEX($A1753:$K1753,1,Rules!$H$20)),0))</f>
        <v/>
      </c>
      <c r="Q1753">
        <f>IF(O1753="","",IFERROR(P1753*N(INDEX($A1753:$K1753,1,Rules!$H$21)),0))</f>
        <v/>
      </c>
      <c r="R1753">
        <f>IF(O1753="","",IFERROR(N(INDEX($A1753:$K1753,1,Rules!$H$22)),0))</f>
        <v/>
      </c>
    </row>
    <row r="1754">
      <c r="M1754">
        <f>IF(A1754="","",IF(LEFT(A1754,4)="http",IFERROR(MID(A1754,FIND("/",A1754,FIND("//",A1754)+2),2000),"/"),A1754))</f>
        <v/>
      </c>
      <c r="N1754">
        <f>IF(M1754="","",IFERROR(LEFT(SUBSTITUTE(M1754,"#","?"),FIND("?",SUBSTITUTE(M1754,"#","?"))-1),M1754))</f>
        <v/>
      </c>
      <c r="O1754">
        <f>IF(N1754="","",LOWER(IF(AND(LEN(N1754)&gt;1,RIGHT(N1754,1)="/"),LEFT(N1754,LEN(N1754)-1),N1754)))</f>
        <v/>
      </c>
      <c r="P1754">
        <f>IF(O1754="","",IFERROR(N(INDEX($A1754:$K1754,1,Rules!$H$20)),0))</f>
        <v/>
      </c>
      <c r="Q1754">
        <f>IF(O1754="","",IFERROR(P1754*N(INDEX($A1754:$K1754,1,Rules!$H$21)),0))</f>
        <v/>
      </c>
      <c r="R1754">
        <f>IF(O1754="","",IFERROR(N(INDEX($A1754:$K1754,1,Rules!$H$22)),0))</f>
        <v/>
      </c>
    </row>
    <row r="1755">
      <c r="M1755">
        <f>IF(A1755="","",IF(LEFT(A1755,4)="http",IFERROR(MID(A1755,FIND("/",A1755,FIND("//",A1755)+2),2000),"/"),A1755))</f>
        <v/>
      </c>
      <c r="N1755">
        <f>IF(M1755="","",IFERROR(LEFT(SUBSTITUTE(M1755,"#","?"),FIND("?",SUBSTITUTE(M1755,"#","?"))-1),M1755))</f>
        <v/>
      </c>
      <c r="O1755">
        <f>IF(N1755="","",LOWER(IF(AND(LEN(N1755)&gt;1,RIGHT(N1755,1)="/"),LEFT(N1755,LEN(N1755)-1),N1755)))</f>
        <v/>
      </c>
      <c r="P1755">
        <f>IF(O1755="","",IFERROR(N(INDEX($A1755:$K1755,1,Rules!$H$20)),0))</f>
        <v/>
      </c>
      <c r="Q1755">
        <f>IF(O1755="","",IFERROR(P1755*N(INDEX($A1755:$K1755,1,Rules!$H$21)),0))</f>
        <v/>
      </c>
      <c r="R1755">
        <f>IF(O1755="","",IFERROR(N(INDEX($A1755:$K1755,1,Rules!$H$22)),0))</f>
        <v/>
      </c>
    </row>
    <row r="1756">
      <c r="M1756">
        <f>IF(A1756="","",IF(LEFT(A1756,4)="http",IFERROR(MID(A1756,FIND("/",A1756,FIND("//",A1756)+2),2000),"/"),A1756))</f>
        <v/>
      </c>
      <c r="N1756">
        <f>IF(M1756="","",IFERROR(LEFT(SUBSTITUTE(M1756,"#","?"),FIND("?",SUBSTITUTE(M1756,"#","?"))-1),M1756))</f>
        <v/>
      </c>
      <c r="O1756">
        <f>IF(N1756="","",LOWER(IF(AND(LEN(N1756)&gt;1,RIGHT(N1756,1)="/"),LEFT(N1756,LEN(N1756)-1),N1756)))</f>
        <v/>
      </c>
      <c r="P1756">
        <f>IF(O1756="","",IFERROR(N(INDEX($A1756:$K1756,1,Rules!$H$20)),0))</f>
        <v/>
      </c>
      <c r="Q1756">
        <f>IF(O1756="","",IFERROR(P1756*N(INDEX($A1756:$K1756,1,Rules!$H$21)),0))</f>
        <v/>
      </c>
      <c r="R1756">
        <f>IF(O1756="","",IFERROR(N(INDEX($A1756:$K1756,1,Rules!$H$22)),0))</f>
        <v/>
      </c>
    </row>
    <row r="1757">
      <c r="M1757">
        <f>IF(A1757="","",IF(LEFT(A1757,4)="http",IFERROR(MID(A1757,FIND("/",A1757,FIND("//",A1757)+2),2000),"/"),A1757))</f>
        <v/>
      </c>
      <c r="N1757">
        <f>IF(M1757="","",IFERROR(LEFT(SUBSTITUTE(M1757,"#","?"),FIND("?",SUBSTITUTE(M1757,"#","?"))-1),M1757))</f>
        <v/>
      </c>
      <c r="O1757">
        <f>IF(N1757="","",LOWER(IF(AND(LEN(N1757)&gt;1,RIGHT(N1757,1)="/"),LEFT(N1757,LEN(N1757)-1),N1757)))</f>
        <v/>
      </c>
      <c r="P1757">
        <f>IF(O1757="","",IFERROR(N(INDEX($A1757:$K1757,1,Rules!$H$20)),0))</f>
        <v/>
      </c>
      <c r="Q1757">
        <f>IF(O1757="","",IFERROR(P1757*N(INDEX($A1757:$K1757,1,Rules!$H$21)),0))</f>
        <v/>
      </c>
      <c r="R1757">
        <f>IF(O1757="","",IFERROR(N(INDEX($A1757:$K1757,1,Rules!$H$22)),0))</f>
        <v/>
      </c>
    </row>
    <row r="1758">
      <c r="M1758">
        <f>IF(A1758="","",IF(LEFT(A1758,4)="http",IFERROR(MID(A1758,FIND("/",A1758,FIND("//",A1758)+2),2000),"/"),A1758))</f>
        <v/>
      </c>
      <c r="N1758">
        <f>IF(M1758="","",IFERROR(LEFT(SUBSTITUTE(M1758,"#","?"),FIND("?",SUBSTITUTE(M1758,"#","?"))-1),M1758))</f>
        <v/>
      </c>
      <c r="O1758">
        <f>IF(N1758="","",LOWER(IF(AND(LEN(N1758)&gt;1,RIGHT(N1758,1)="/"),LEFT(N1758,LEN(N1758)-1),N1758)))</f>
        <v/>
      </c>
      <c r="P1758">
        <f>IF(O1758="","",IFERROR(N(INDEX($A1758:$K1758,1,Rules!$H$20)),0))</f>
        <v/>
      </c>
      <c r="Q1758">
        <f>IF(O1758="","",IFERROR(P1758*N(INDEX($A1758:$K1758,1,Rules!$H$21)),0))</f>
        <v/>
      </c>
      <c r="R1758">
        <f>IF(O1758="","",IFERROR(N(INDEX($A1758:$K1758,1,Rules!$H$22)),0))</f>
        <v/>
      </c>
    </row>
    <row r="1759">
      <c r="M1759">
        <f>IF(A1759="","",IF(LEFT(A1759,4)="http",IFERROR(MID(A1759,FIND("/",A1759,FIND("//",A1759)+2),2000),"/"),A1759))</f>
        <v/>
      </c>
      <c r="N1759">
        <f>IF(M1759="","",IFERROR(LEFT(SUBSTITUTE(M1759,"#","?"),FIND("?",SUBSTITUTE(M1759,"#","?"))-1),M1759))</f>
        <v/>
      </c>
      <c r="O1759">
        <f>IF(N1759="","",LOWER(IF(AND(LEN(N1759)&gt;1,RIGHT(N1759,1)="/"),LEFT(N1759,LEN(N1759)-1),N1759)))</f>
        <v/>
      </c>
      <c r="P1759">
        <f>IF(O1759="","",IFERROR(N(INDEX($A1759:$K1759,1,Rules!$H$20)),0))</f>
        <v/>
      </c>
      <c r="Q1759">
        <f>IF(O1759="","",IFERROR(P1759*N(INDEX($A1759:$K1759,1,Rules!$H$21)),0))</f>
        <v/>
      </c>
      <c r="R1759">
        <f>IF(O1759="","",IFERROR(N(INDEX($A1759:$K1759,1,Rules!$H$22)),0))</f>
        <v/>
      </c>
    </row>
    <row r="1760">
      <c r="M1760">
        <f>IF(A1760="","",IF(LEFT(A1760,4)="http",IFERROR(MID(A1760,FIND("/",A1760,FIND("//",A1760)+2),2000),"/"),A1760))</f>
        <v/>
      </c>
      <c r="N1760">
        <f>IF(M1760="","",IFERROR(LEFT(SUBSTITUTE(M1760,"#","?"),FIND("?",SUBSTITUTE(M1760,"#","?"))-1),M1760))</f>
        <v/>
      </c>
      <c r="O1760">
        <f>IF(N1760="","",LOWER(IF(AND(LEN(N1760)&gt;1,RIGHT(N1760,1)="/"),LEFT(N1760,LEN(N1760)-1),N1760)))</f>
        <v/>
      </c>
      <c r="P1760">
        <f>IF(O1760="","",IFERROR(N(INDEX($A1760:$K1760,1,Rules!$H$20)),0))</f>
        <v/>
      </c>
      <c r="Q1760">
        <f>IF(O1760="","",IFERROR(P1760*N(INDEX($A1760:$K1760,1,Rules!$H$21)),0))</f>
        <v/>
      </c>
      <c r="R1760">
        <f>IF(O1760="","",IFERROR(N(INDEX($A1760:$K1760,1,Rules!$H$22)),0))</f>
        <v/>
      </c>
    </row>
    <row r="1761">
      <c r="M1761">
        <f>IF(A1761="","",IF(LEFT(A1761,4)="http",IFERROR(MID(A1761,FIND("/",A1761,FIND("//",A1761)+2),2000),"/"),A1761))</f>
        <v/>
      </c>
      <c r="N1761">
        <f>IF(M1761="","",IFERROR(LEFT(SUBSTITUTE(M1761,"#","?"),FIND("?",SUBSTITUTE(M1761,"#","?"))-1),M1761))</f>
        <v/>
      </c>
      <c r="O1761">
        <f>IF(N1761="","",LOWER(IF(AND(LEN(N1761)&gt;1,RIGHT(N1761,1)="/"),LEFT(N1761,LEN(N1761)-1),N1761)))</f>
        <v/>
      </c>
      <c r="P1761">
        <f>IF(O1761="","",IFERROR(N(INDEX($A1761:$K1761,1,Rules!$H$20)),0))</f>
        <v/>
      </c>
      <c r="Q1761">
        <f>IF(O1761="","",IFERROR(P1761*N(INDEX($A1761:$K1761,1,Rules!$H$21)),0))</f>
        <v/>
      </c>
      <c r="R1761">
        <f>IF(O1761="","",IFERROR(N(INDEX($A1761:$K1761,1,Rules!$H$22)),0))</f>
        <v/>
      </c>
    </row>
    <row r="1762">
      <c r="M1762">
        <f>IF(A1762="","",IF(LEFT(A1762,4)="http",IFERROR(MID(A1762,FIND("/",A1762,FIND("//",A1762)+2),2000),"/"),A1762))</f>
        <v/>
      </c>
      <c r="N1762">
        <f>IF(M1762="","",IFERROR(LEFT(SUBSTITUTE(M1762,"#","?"),FIND("?",SUBSTITUTE(M1762,"#","?"))-1),M1762))</f>
        <v/>
      </c>
      <c r="O1762">
        <f>IF(N1762="","",LOWER(IF(AND(LEN(N1762)&gt;1,RIGHT(N1762,1)="/"),LEFT(N1762,LEN(N1762)-1),N1762)))</f>
        <v/>
      </c>
      <c r="P1762">
        <f>IF(O1762="","",IFERROR(N(INDEX($A1762:$K1762,1,Rules!$H$20)),0))</f>
        <v/>
      </c>
      <c r="Q1762">
        <f>IF(O1762="","",IFERROR(P1762*N(INDEX($A1762:$K1762,1,Rules!$H$21)),0))</f>
        <v/>
      </c>
      <c r="R1762">
        <f>IF(O1762="","",IFERROR(N(INDEX($A1762:$K1762,1,Rules!$H$22)),0))</f>
        <v/>
      </c>
    </row>
    <row r="1763">
      <c r="M1763">
        <f>IF(A1763="","",IF(LEFT(A1763,4)="http",IFERROR(MID(A1763,FIND("/",A1763,FIND("//",A1763)+2),2000),"/"),A1763))</f>
        <v/>
      </c>
      <c r="N1763">
        <f>IF(M1763="","",IFERROR(LEFT(SUBSTITUTE(M1763,"#","?"),FIND("?",SUBSTITUTE(M1763,"#","?"))-1),M1763))</f>
        <v/>
      </c>
      <c r="O1763">
        <f>IF(N1763="","",LOWER(IF(AND(LEN(N1763)&gt;1,RIGHT(N1763,1)="/"),LEFT(N1763,LEN(N1763)-1),N1763)))</f>
        <v/>
      </c>
      <c r="P1763">
        <f>IF(O1763="","",IFERROR(N(INDEX($A1763:$K1763,1,Rules!$H$20)),0))</f>
        <v/>
      </c>
      <c r="Q1763">
        <f>IF(O1763="","",IFERROR(P1763*N(INDEX($A1763:$K1763,1,Rules!$H$21)),0))</f>
        <v/>
      </c>
      <c r="R1763">
        <f>IF(O1763="","",IFERROR(N(INDEX($A1763:$K1763,1,Rules!$H$22)),0))</f>
        <v/>
      </c>
    </row>
    <row r="1764">
      <c r="M1764">
        <f>IF(A1764="","",IF(LEFT(A1764,4)="http",IFERROR(MID(A1764,FIND("/",A1764,FIND("//",A1764)+2),2000),"/"),A1764))</f>
        <v/>
      </c>
      <c r="N1764">
        <f>IF(M1764="","",IFERROR(LEFT(SUBSTITUTE(M1764,"#","?"),FIND("?",SUBSTITUTE(M1764,"#","?"))-1),M1764))</f>
        <v/>
      </c>
      <c r="O1764">
        <f>IF(N1764="","",LOWER(IF(AND(LEN(N1764)&gt;1,RIGHT(N1764,1)="/"),LEFT(N1764,LEN(N1764)-1),N1764)))</f>
        <v/>
      </c>
      <c r="P1764">
        <f>IF(O1764="","",IFERROR(N(INDEX($A1764:$K1764,1,Rules!$H$20)),0))</f>
        <v/>
      </c>
      <c r="Q1764">
        <f>IF(O1764="","",IFERROR(P1764*N(INDEX($A1764:$K1764,1,Rules!$H$21)),0))</f>
        <v/>
      </c>
      <c r="R1764">
        <f>IF(O1764="","",IFERROR(N(INDEX($A1764:$K1764,1,Rules!$H$22)),0))</f>
        <v/>
      </c>
    </row>
    <row r="1765">
      <c r="M1765">
        <f>IF(A1765="","",IF(LEFT(A1765,4)="http",IFERROR(MID(A1765,FIND("/",A1765,FIND("//",A1765)+2),2000),"/"),A1765))</f>
        <v/>
      </c>
      <c r="N1765">
        <f>IF(M1765="","",IFERROR(LEFT(SUBSTITUTE(M1765,"#","?"),FIND("?",SUBSTITUTE(M1765,"#","?"))-1),M1765))</f>
        <v/>
      </c>
      <c r="O1765">
        <f>IF(N1765="","",LOWER(IF(AND(LEN(N1765)&gt;1,RIGHT(N1765,1)="/"),LEFT(N1765,LEN(N1765)-1),N1765)))</f>
        <v/>
      </c>
      <c r="P1765">
        <f>IF(O1765="","",IFERROR(N(INDEX($A1765:$K1765,1,Rules!$H$20)),0))</f>
        <v/>
      </c>
      <c r="Q1765">
        <f>IF(O1765="","",IFERROR(P1765*N(INDEX($A1765:$K1765,1,Rules!$H$21)),0))</f>
        <v/>
      </c>
      <c r="R1765">
        <f>IF(O1765="","",IFERROR(N(INDEX($A1765:$K1765,1,Rules!$H$22)),0))</f>
        <v/>
      </c>
    </row>
    <row r="1766">
      <c r="M1766">
        <f>IF(A1766="","",IF(LEFT(A1766,4)="http",IFERROR(MID(A1766,FIND("/",A1766,FIND("//",A1766)+2),2000),"/"),A1766))</f>
        <v/>
      </c>
      <c r="N1766">
        <f>IF(M1766="","",IFERROR(LEFT(SUBSTITUTE(M1766,"#","?"),FIND("?",SUBSTITUTE(M1766,"#","?"))-1),M1766))</f>
        <v/>
      </c>
      <c r="O1766">
        <f>IF(N1766="","",LOWER(IF(AND(LEN(N1766)&gt;1,RIGHT(N1766,1)="/"),LEFT(N1766,LEN(N1766)-1),N1766)))</f>
        <v/>
      </c>
      <c r="P1766">
        <f>IF(O1766="","",IFERROR(N(INDEX($A1766:$K1766,1,Rules!$H$20)),0))</f>
        <v/>
      </c>
      <c r="Q1766">
        <f>IF(O1766="","",IFERROR(P1766*N(INDEX($A1766:$K1766,1,Rules!$H$21)),0))</f>
        <v/>
      </c>
      <c r="R1766">
        <f>IF(O1766="","",IFERROR(N(INDEX($A1766:$K1766,1,Rules!$H$22)),0))</f>
        <v/>
      </c>
    </row>
    <row r="1767">
      <c r="M1767">
        <f>IF(A1767="","",IF(LEFT(A1767,4)="http",IFERROR(MID(A1767,FIND("/",A1767,FIND("//",A1767)+2),2000),"/"),A1767))</f>
        <v/>
      </c>
      <c r="N1767">
        <f>IF(M1767="","",IFERROR(LEFT(SUBSTITUTE(M1767,"#","?"),FIND("?",SUBSTITUTE(M1767,"#","?"))-1),M1767))</f>
        <v/>
      </c>
      <c r="O1767">
        <f>IF(N1767="","",LOWER(IF(AND(LEN(N1767)&gt;1,RIGHT(N1767,1)="/"),LEFT(N1767,LEN(N1767)-1),N1767)))</f>
        <v/>
      </c>
      <c r="P1767">
        <f>IF(O1767="","",IFERROR(N(INDEX($A1767:$K1767,1,Rules!$H$20)),0))</f>
        <v/>
      </c>
      <c r="Q1767">
        <f>IF(O1767="","",IFERROR(P1767*N(INDEX($A1767:$K1767,1,Rules!$H$21)),0))</f>
        <v/>
      </c>
      <c r="R1767">
        <f>IF(O1767="","",IFERROR(N(INDEX($A1767:$K1767,1,Rules!$H$22)),0))</f>
        <v/>
      </c>
    </row>
    <row r="1768">
      <c r="M1768">
        <f>IF(A1768="","",IF(LEFT(A1768,4)="http",IFERROR(MID(A1768,FIND("/",A1768,FIND("//",A1768)+2),2000),"/"),A1768))</f>
        <v/>
      </c>
      <c r="N1768">
        <f>IF(M1768="","",IFERROR(LEFT(SUBSTITUTE(M1768,"#","?"),FIND("?",SUBSTITUTE(M1768,"#","?"))-1),M1768))</f>
        <v/>
      </c>
      <c r="O1768">
        <f>IF(N1768="","",LOWER(IF(AND(LEN(N1768)&gt;1,RIGHT(N1768,1)="/"),LEFT(N1768,LEN(N1768)-1),N1768)))</f>
        <v/>
      </c>
      <c r="P1768">
        <f>IF(O1768="","",IFERROR(N(INDEX($A1768:$K1768,1,Rules!$H$20)),0))</f>
        <v/>
      </c>
      <c r="Q1768">
        <f>IF(O1768="","",IFERROR(P1768*N(INDEX($A1768:$K1768,1,Rules!$H$21)),0))</f>
        <v/>
      </c>
      <c r="R1768">
        <f>IF(O1768="","",IFERROR(N(INDEX($A1768:$K1768,1,Rules!$H$22)),0))</f>
        <v/>
      </c>
    </row>
    <row r="1769">
      <c r="M1769">
        <f>IF(A1769="","",IF(LEFT(A1769,4)="http",IFERROR(MID(A1769,FIND("/",A1769,FIND("//",A1769)+2),2000),"/"),A1769))</f>
        <v/>
      </c>
      <c r="N1769">
        <f>IF(M1769="","",IFERROR(LEFT(SUBSTITUTE(M1769,"#","?"),FIND("?",SUBSTITUTE(M1769,"#","?"))-1),M1769))</f>
        <v/>
      </c>
      <c r="O1769">
        <f>IF(N1769="","",LOWER(IF(AND(LEN(N1769)&gt;1,RIGHT(N1769,1)="/"),LEFT(N1769,LEN(N1769)-1),N1769)))</f>
        <v/>
      </c>
      <c r="P1769">
        <f>IF(O1769="","",IFERROR(N(INDEX($A1769:$K1769,1,Rules!$H$20)),0))</f>
        <v/>
      </c>
      <c r="Q1769">
        <f>IF(O1769="","",IFERROR(P1769*N(INDEX($A1769:$K1769,1,Rules!$H$21)),0))</f>
        <v/>
      </c>
      <c r="R1769">
        <f>IF(O1769="","",IFERROR(N(INDEX($A1769:$K1769,1,Rules!$H$22)),0))</f>
        <v/>
      </c>
    </row>
    <row r="1770">
      <c r="M1770">
        <f>IF(A1770="","",IF(LEFT(A1770,4)="http",IFERROR(MID(A1770,FIND("/",A1770,FIND("//",A1770)+2),2000),"/"),A1770))</f>
        <v/>
      </c>
      <c r="N1770">
        <f>IF(M1770="","",IFERROR(LEFT(SUBSTITUTE(M1770,"#","?"),FIND("?",SUBSTITUTE(M1770,"#","?"))-1),M1770))</f>
        <v/>
      </c>
      <c r="O1770">
        <f>IF(N1770="","",LOWER(IF(AND(LEN(N1770)&gt;1,RIGHT(N1770,1)="/"),LEFT(N1770,LEN(N1770)-1),N1770)))</f>
        <v/>
      </c>
      <c r="P1770">
        <f>IF(O1770="","",IFERROR(N(INDEX($A1770:$K1770,1,Rules!$H$20)),0))</f>
        <v/>
      </c>
      <c r="Q1770">
        <f>IF(O1770="","",IFERROR(P1770*N(INDEX($A1770:$K1770,1,Rules!$H$21)),0))</f>
        <v/>
      </c>
      <c r="R1770">
        <f>IF(O1770="","",IFERROR(N(INDEX($A1770:$K1770,1,Rules!$H$22)),0))</f>
        <v/>
      </c>
    </row>
    <row r="1771">
      <c r="M1771">
        <f>IF(A1771="","",IF(LEFT(A1771,4)="http",IFERROR(MID(A1771,FIND("/",A1771,FIND("//",A1771)+2),2000),"/"),A1771))</f>
        <v/>
      </c>
      <c r="N1771">
        <f>IF(M1771="","",IFERROR(LEFT(SUBSTITUTE(M1771,"#","?"),FIND("?",SUBSTITUTE(M1771,"#","?"))-1),M1771))</f>
        <v/>
      </c>
      <c r="O1771">
        <f>IF(N1771="","",LOWER(IF(AND(LEN(N1771)&gt;1,RIGHT(N1771,1)="/"),LEFT(N1771,LEN(N1771)-1),N1771)))</f>
        <v/>
      </c>
      <c r="P1771">
        <f>IF(O1771="","",IFERROR(N(INDEX($A1771:$K1771,1,Rules!$H$20)),0))</f>
        <v/>
      </c>
      <c r="Q1771">
        <f>IF(O1771="","",IFERROR(P1771*N(INDEX($A1771:$K1771,1,Rules!$H$21)),0))</f>
        <v/>
      </c>
      <c r="R1771">
        <f>IF(O1771="","",IFERROR(N(INDEX($A1771:$K1771,1,Rules!$H$22)),0))</f>
        <v/>
      </c>
    </row>
    <row r="1772">
      <c r="M1772">
        <f>IF(A1772="","",IF(LEFT(A1772,4)="http",IFERROR(MID(A1772,FIND("/",A1772,FIND("//",A1772)+2),2000),"/"),A1772))</f>
        <v/>
      </c>
      <c r="N1772">
        <f>IF(M1772="","",IFERROR(LEFT(SUBSTITUTE(M1772,"#","?"),FIND("?",SUBSTITUTE(M1772,"#","?"))-1),M1772))</f>
        <v/>
      </c>
      <c r="O1772">
        <f>IF(N1772="","",LOWER(IF(AND(LEN(N1772)&gt;1,RIGHT(N1772,1)="/"),LEFT(N1772,LEN(N1772)-1),N1772)))</f>
        <v/>
      </c>
      <c r="P1772">
        <f>IF(O1772="","",IFERROR(N(INDEX($A1772:$K1772,1,Rules!$H$20)),0))</f>
        <v/>
      </c>
      <c r="Q1772">
        <f>IF(O1772="","",IFERROR(P1772*N(INDEX($A1772:$K1772,1,Rules!$H$21)),0))</f>
        <v/>
      </c>
      <c r="R1772">
        <f>IF(O1772="","",IFERROR(N(INDEX($A1772:$K1772,1,Rules!$H$22)),0))</f>
        <v/>
      </c>
    </row>
    <row r="1773">
      <c r="M1773">
        <f>IF(A1773="","",IF(LEFT(A1773,4)="http",IFERROR(MID(A1773,FIND("/",A1773,FIND("//",A1773)+2),2000),"/"),A1773))</f>
        <v/>
      </c>
      <c r="N1773">
        <f>IF(M1773="","",IFERROR(LEFT(SUBSTITUTE(M1773,"#","?"),FIND("?",SUBSTITUTE(M1773,"#","?"))-1),M1773))</f>
        <v/>
      </c>
      <c r="O1773">
        <f>IF(N1773="","",LOWER(IF(AND(LEN(N1773)&gt;1,RIGHT(N1773,1)="/"),LEFT(N1773,LEN(N1773)-1),N1773)))</f>
        <v/>
      </c>
      <c r="P1773">
        <f>IF(O1773="","",IFERROR(N(INDEX($A1773:$K1773,1,Rules!$H$20)),0))</f>
        <v/>
      </c>
      <c r="Q1773">
        <f>IF(O1773="","",IFERROR(P1773*N(INDEX($A1773:$K1773,1,Rules!$H$21)),0))</f>
        <v/>
      </c>
      <c r="R1773">
        <f>IF(O1773="","",IFERROR(N(INDEX($A1773:$K1773,1,Rules!$H$22)),0))</f>
        <v/>
      </c>
    </row>
    <row r="1774">
      <c r="M1774">
        <f>IF(A1774="","",IF(LEFT(A1774,4)="http",IFERROR(MID(A1774,FIND("/",A1774,FIND("//",A1774)+2),2000),"/"),A1774))</f>
        <v/>
      </c>
      <c r="N1774">
        <f>IF(M1774="","",IFERROR(LEFT(SUBSTITUTE(M1774,"#","?"),FIND("?",SUBSTITUTE(M1774,"#","?"))-1),M1774))</f>
        <v/>
      </c>
      <c r="O1774">
        <f>IF(N1774="","",LOWER(IF(AND(LEN(N1774)&gt;1,RIGHT(N1774,1)="/"),LEFT(N1774,LEN(N1774)-1),N1774)))</f>
        <v/>
      </c>
      <c r="P1774">
        <f>IF(O1774="","",IFERROR(N(INDEX($A1774:$K1774,1,Rules!$H$20)),0))</f>
        <v/>
      </c>
      <c r="Q1774">
        <f>IF(O1774="","",IFERROR(P1774*N(INDEX($A1774:$K1774,1,Rules!$H$21)),0))</f>
        <v/>
      </c>
      <c r="R1774">
        <f>IF(O1774="","",IFERROR(N(INDEX($A1774:$K1774,1,Rules!$H$22)),0))</f>
        <v/>
      </c>
    </row>
    <row r="1775">
      <c r="M1775">
        <f>IF(A1775="","",IF(LEFT(A1775,4)="http",IFERROR(MID(A1775,FIND("/",A1775,FIND("//",A1775)+2),2000),"/"),A1775))</f>
        <v/>
      </c>
      <c r="N1775">
        <f>IF(M1775="","",IFERROR(LEFT(SUBSTITUTE(M1775,"#","?"),FIND("?",SUBSTITUTE(M1775,"#","?"))-1),M1775))</f>
        <v/>
      </c>
      <c r="O1775">
        <f>IF(N1775="","",LOWER(IF(AND(LEN(N1775)&gt;1,RIGHT(N1775,1)="/"),LEFT(N1775,LEN(N1775)-1),N1775)))</f>
        <v/>
      </c>
      <c r="P1775">
        <f>IF(O1775="","",IFERROR(N(INDEX($A1775:$K1775,1,Rules!$H$20)),0))</f>
        <v/>
      </c>
      <c r="Q1775">
        <f>IF(O1775="","",IFERROR(P1775*N(INDEX($A1775:$K1775,1,Rules!$H$21)),0))</f>
        <v/>
      </c>
      <c r="R1775">
        <f>IF(O1775="","",IFERROR(N(INDEX($A1775:$K1775,1,Rules!$H$22)),0))</f>
        <v/>
      </c>
    </row>
    <row r="1776">
      <c r="M1776">
        <f>IF(A1776="","",IF(LEFT(A1776,4)="http",IFERROR(MID(A1776,FIND("/",A1776,FIND("//",A1776)+2),2000),"/"),A1776))</f>
        <v/>
      </c>
      <c r="N1776">
        <f>IF(M1776="","",IFERROR(LEFT(SUBSTITUTE(M1776,"#","?"),FIND("?",SUBSTITUTE(M1776,"#","?"))-1),M1776))</f>
        <v/>
      </c>
      <c r="O1776">
        <f>IF(N1776="","",LOWER(IF(AND(LEN(N1776)&gt;1,RIGHT(N1776,1)="/"),LEFT(N1776,LEN(N1776)-1),N1776)))</f>
        <v/>
      </c>
      <c r="P1776">
        <f>IF(O1776="","",IFERROR(N(INDEX($A1776:$K1776,1,Rules!$H$20)),0))</f>
        <v/>
      </c>
      <c r="Q1776">
        <f>IF(O1776="","",IFERROR(P1776*N(INDEX($A1776:$K1776,1,Rules!$H$21)),0))</f>
        <v/>
      </c>
      <c r="R1776">
        <f>IF(O1776="","",IFERROR(N(INDEX($A1776:$K1776,1,Rules!$H$22)),0))</f>
        <v/>
      </c>
    </row>
    <row r="1777">
      <c r="M1777">
        <f>IF(A1777="","",IF(LEFT(A1777,4)="http",IFERROR(MID(A1777,FIND("/",A1777,FIND("//",A1777)+2),2000),"/"),A1777))</f>
        <v/>
      </c>
      <c r="N1777">
        <f>IF(M1777="","",IFERROR(LEFT(SUBSTITUTE(M1777,"#","?"),FIND("?",SUBSTITUTE(M1777,"#","?"))-1),M1777))</f>
        <v/>
      </c>
      <c r="O1777">
        <f>IF(N1777="","",LOWER(IF(AND(LEN(N1777)&gt;1,RIGHT(N1777,1)="/"),LEFT(N1777,LEN(N1777)-1),N1777)))</f>
        <v/>
      </c>
      <c r="P1777">
        <f>IF(O1777="","",IFERROR(N(INDEX($A1777:$K1777,1,Rules!$H$20)),0))</f>
        <v/>
      </c>
      <c r="Q1777">
        <f>IF(O1777="","",IFERROR(P1777*N(INDEX($A1777:$K1777,1,Rules!$H$21)),0))</f>
        <v/>
      </c>
      <c r="R1777">
        <f>IF(O1777="","",IFERROR(N(INDEX($A1777:$K1777,1,Rules!$H$22)),0))</f>
        <v/>
      </c>
    </row>
    <row r="1778">
      <c r="M1778">
        <f>IF(A1778="","",IF(LEFT(A1778,4)="http",IFERROR(MID(A1778,FIND("/",A1778,FIND("//",A1778)+2),2000),"/"),A1778))</f>
        <v/>
      </c>
      <c r="N1778">
        <f>IF(M1778="","",IFERROR(LEFT(SUBSTITUTE(M1778,"#","?"),FIND("?",SUBSTITUTE(M1778,"#","?"))-1),M1778))</f>
        <v/>
      </c>
      <c r="O1778">
        <f>IF(N1778="","",LOWER(IF(AND(LEN(N1778)&gt;1,RIGHT(N1778,1)="/"),LEFT(N1778,LEN(N1778)-1),N1778)))</f>
        <v/>
      </c>
      <c r="P1778">
        <f>IF(O1778="","",IFERROR(N(INDEX($A1778:$K1778,1,Rules!$H$20)),0))</f>
        <v/>
      </c>
      <c r="Q1778">
        <f>IF(O1778="","",IFERROR(P1778*N(INDEX($A1778:$K1778,1,Rules!$H$21)),0))</f>
        <v/>
      </c>
      <c r="R1778">
        <f>IF(O1778="","",IFERROR(N(INDEX($A1778:$K1778,1,Rules!$H$22)),0))</f>
        <v/>
      </c>
    </row>
    <row r="1779">
      <c r="M1779">
        <f>IF(A1779="","",IF(LEFT(A1779,4)="http",IFERROR(MID(A1779,FIND("/",A1779,FIND("//",A1779)+2),2000),"/"),A1779))</f>
        <v/>
      </c>
      <c r="N1779">
        <f>IF(M1779="","",IFERROR(LEFT(SUBSTITUTE(M1779,"#","?"),FIND("?",SUBSTITUTE(M1779,"#","?"))-1),M1779))</f>
        <v/>
      </c>
      <c r="O1779">
        <f>IF(N1779="","",LOWER(IF(AND(LEN(N1779)&gt;1,RIGHT(N1779,1)="/"),LEFT(N1779,LEN(N1779)-1),N1779)))</f>
        <v/>
      </c>
      <c r="P1779">
        <f>IF(O1779="","",IFERROR(N(INDEX($A1779:$K1779,1,Rules!$H$20)),0))</f>
        <v/>
      </c>
      <c r="Q1779">
        <f>IF(O1779="","",IFERROR(P1779*N(INDEX($A1779:$K1779,1,Rules!$H$21)),0))</f>
        <v/>
      </c>
      <c r="R1779">
        <f>IF(O1779="","",IFERROR(N(INDEX($A1779:$K1779,1,Rules!$H$22)),0))</f>
        <v/>
      </c>
    </row>
    <row r="1780">
      <c r="M1780">
        <f>IF(A1780="","",IF(LEFT(A1780,4)="http",IFERROR(MID(A1780,FIND("/",A1780,FIND("//",A1780)+2),2000),"/"),A1780))</f>
        <v/>
      </c>
      <c r="N1780">
        <f>IF(M1780="","",IFERROR(LEFT(SUBSTITUTE(M1780,"#","?"),FIND("?",SUBSTITUTE(M1780,"#","?"))-1),M1780))</f>
        <v/>
      </c>
      <c r="O1780">
        <f>IF(N1780="","",LOWER(IF(AND(LEN(N1780)&gt;1,RIGHT(N1780,1)="/"),LEFT(N1780,LEN(N1780)-1),N1780)))</f>
        <v/>
      </c>
      <c r="P1780">
        <f>IF(O1780="","",IFERROR(N(INDEX($A1780:$K1780,1,Rules!$H$20)),0))</f>
        <v/>
      </c>
      <c r="Q1780">
        <f>IF(O1780="","",IFERROR(P1780*N(INDEX($A1780:$K1780,1,Rules!$H$21)),0))</f>
        <v/>
      </c>
      <c r="R1780">
        <f>IF(O1780="","",IFERROR(N(INDEX($A1780:$K1780,1,Rules!$H$22)),0))</f>
        <v/>
      </c>
    </row>
    <row r="1781">
      <c r="M1781">
        <f>IF(A1781="","",IF(LEFT(A1781,4)="http",IFERROR(MID(A1781,FIND("/",A1781,FIND("//",A1781)+2),2000),"/"),A1781))</f>
        <v/>
      </c>
      <c r="N1781">
        <f>IF(M1781="","",IFERROR(LEFT(SUBSTITUTE(M1781,"#","?"),FIND("?",SUBSTITUTE(M1781,"#","?"))-1),M1781))</f>
        <v/>
      </c>
      <c r="O1781">
        <f>IF(N1781="","",LOWER(IF(AND(LEN(N1781)&gt;1,RIGHT(N1781,1)="/"),LEFT(N1781,LEN(N1781)-1),N1781)))</f>
        <v/>
      </c>
      <c r="P1781">
        <f>IF(O1781="","",IFERROR(N(INDEX($A1781:$K1781,1,Rules!$H$20)),0))</f>
        <v/>
      </c>
      <c r="Q1781">
        <f>IF(O1781="","",IFERROR(P1781*N(INDEX($A1781:$K1781,1,Rules!$H$21)),0))</f>
        <v/>
      </c>
      <c r="R1781">
        <f>IF(O1781="","",IFERROR(N(INDEX($A1781:$K1781,1,Rules!$H$22)),0))</f>
        <v/>
      </c>
    </row>
    <row r="1782">
      <c r="M1782">
        <f>IF(A1782="","",IF(LEFT(A1782,4)="http",IFERROR(MID(A1782,FIND("/",A1782,FIND("//",A1782)+2),2000),"/"),A1782))</f>
        <v/>
      </c>
      <c r="N1782">
        <f>IF(M1782="","",IFERROR(LEFT(SUBSTITUTE(M1782,"#","?"),FIND("?",SUBSTITUTE(M1782,"#","?"))-1),M1782))</f>
        <v/>
      </c>
      <c r="O1782">
        <f>IF(N1782="","",LOWER(IF(AND(LEN(N1782)&gt;1,RIGHT(N1782,1)="/"),LEFT(N1782,LEN(N1782)-1),N1782)))</f>
        <v/>
      </c>
      <c r="P1782">
        <f>IF(O1782="","",IFERROR(N(INDEX($A1782:$K1782,1,Rules!$H$20)),0))</f>
        <v/>
      </c>
      <c r="Q1782">
        <f>IF(O1782="","",IFERROR(P1782*N(INDEX($A1782:$K1782,1,Rules!$H$21)),0))</f>
        <v/>
      </c>
      <c r="R1782">
        <f>IF(O1782="","",IFERROR(N(INDEX($A1782:$K1782,1,Rules!$H$22)),0))</f>
        <v/>
      </c>
    </row>
    <row r="1783">
      <c r="M1783">
        <f>IF(A1783="","",IF(LEFT(A1783,4)="http",IFERROR(MID(A1783,FIND("/",A1783,FIND("//",A1783)+2),2000),"/"),A1783))</f>
        <v/>
      </c>
      <c r="N1783">
        <f>IF(M1783="","",IFERROR(LEFT(SUBSTITUTE(M1783,"#","?"),FIND("?",SUBSTITUTE(M1783,"#","?"))-1),M1783))</f>
        <v/>
      </c>
      <c r="O1783">
        <f>IF(N1783="","",LOWER(IF(AND(LEN(N1783)&gt;1,RIGHT(N1783,1)="/"),LEFT(N1783,LEN(N1783)-1),N1783)))</f>
        <v/>
      </c>
      <c r="P1783">
        <f>IF(O1783="","",IFERROR(N(INDEX($A1783:$K1783,1,Rules!$H$20)),0))</f>
        <v/>
      </c>
      <c r="Q1783">
        <f>IF(O1783="","",IFERROR(P1783*N(INDEX($A1783:$K1783,1,Rules!$H$21)),0))</f>
        <v/>
      </c>
      <c r="R1783">
        <f>IF(O1783="","",IFERROR(N(INDEX($A1783:$K1783,1,Rules!$H$22)),0))</f>
        <v/>
      </c>
    </row>
    <row r="1784">
      <c r="M1784">
        <f>IF(A1784="","",IF(LEFT(A1784,4)="http",IFERROR(MID(A1784,FIND("/",A1784,FIND("//",A1784)+2),2000),"/"),A1784))</f>
        <v/>
      </c>
      <c r="N1784">
        <f>IF(M1784="","",IFERROR(LEFT(SUBSTITUTE(M1784,"#","?"),FIND("?",SUBSTITUTE(M1784,"#","?"))-1),M1784))</f>
        <v/>
      </c>
      <c r="O1784">
        <f>IF(N1784="","",LOWER(IF(AND(LEN(N1784)&gt;1,RIGHT(N1784,1)="/"),LEFT(N1784,LEN(N1784)-1),N1784)))</f>
        <v/>
      </c>
      <c r="P1784">
        <f>IF(O1784="","",IFERROR(N(INDEX($A1784:$K1784,1,Rules!$H$20)),0))</f>
        <v/>
      </c>
      <c r="Q1784">
        <f>IF(O1784="","",IFERROR(P1784*N(INDEX($A1784:$K1784,1,Rules!$H$21)),0))</f>
        <v/>
      </c>
      <c r="R1784">
        <f>IF(O1784="","",IFERROR(N(INDEX($A1784:$K1784,1,Rules!$H$22)),0))</f>
        <v/>
      </c>
    </row>
    <row r="1785">
      <c r="M1785">
        <f>IF(A1785="","",IF(LEFT(A1785,4)="http",IFERROR(MID(A1785,FIND("/",A1785,FIND("//",A1785)+2),2000),"/"),A1785))</f>
        <v/>
      </c>
      <c r="N1785">
        <f>IF(M1785="","",IFERROR(LEFT(SUBSTITUTE(M1785,"#","?"),FIND("?",SUBSTITUTE(M1785,"#","?"))-1),M1785))</f>
        <v/>
      </c>
      <c r="O1785">
        <f>IF(N1785="","",LOWER(IF(AND(LEN(N1785)&gt;1,RIGHT(N1785,1)="/"),LEFT(N1785,LEN(N1785)-1),N1785)))</f>
        <v/>
      </c>
      <c r="P1785">
        <f>IF(O1785="","",IFERROR(N(INDEX($A1785:$K1785,1,Rules!$H$20)),0))</f>
        <v/>
      </c>
      <c r="Q1785">
        <f>IF(O1785="","",IFERROR(P1785*N(INDEX($A1785:$K1785,1,Rules!$H$21)),0))</f>
        <v/>
      </c>
      <c r="R1785">
        <f>IF(O1785="","",IFERROR(N(INDEX($A1785:$K1785,1,Rules!$H$22)),0))</f>
        <v/>
      </c>
    </row>
    <row r="1786">
      <c r="M1786">
        <f>IF(A1786="","",IF(LEFT(A1786,4)="http",IFERROR(MID(A1786,FIND("/",A1786,FIND("//",A1786)+2),2000),"/"),A1786))</f>
        <v/>
      </c>
      <c r="N1786">
        <f>IF(M1786="","",IFERROR(LEFT(SUBSTITUTE(M1786,"#","?"),FIND("?",SUBSTITUTE(M1786,"#","?"))-1),M1786))</f>
        <v/>
      </c>
      <c r="O1786">
        <f>IF(N1786="","",LOWER(IF(AND(LEN(N1786)&gt;1,RIGHT(N1786,1)="/"),LEFT(N1786,LEN(N1786)-1),N1786)))</f>
        <v/>
      </c>
      <c r="P1786">
        <f>IF(O1786="","",IFERROR(N(INDEX($A1786:$K1786,1,Rules!$H$20)),0))</f>
        <v/>
      </c>
      <c r="Q1786">
        <f>IF(O1786="","",IFERROR(P1786*N(INDEX($A1786:$K1786,1,Rules!$H$21)),0))</f>
        <v/>
      </c>
      <c r="R1786">
        <f>IF(O1786="","",IFERROR(N(INDEX($A1786:$K1786,1,Rules!$H$22)),0))</f>
        <v/>
      </c>
    </row>
    <row r="1787">
      <c r="M1787">
        <f>IF(A1787="","",IF(LEFT(A1787,4)="http",IFERROR(MID(A1787,FIND("/",A1787,FIND("//",A1787)+2),2000),"/"),A1787))</f>
        <v/>
      </c>
      <c r="N1787">
        <f>IF(M1787="","",IFERROR(LEFT(SUBSTITUTE(M1787,"#","?"),FIND("?",SUBSTITUTE(M1787,"#","?"))-1),M1787))</f>
        <v/>
      </c>
      <c r="O1787">
        <f>IF(N1787="","",LOWER(IF(AND(LEN(N1787)&gt;1,RIGHT(N1787,1)="/"),LEFT(N1787,LEN(N1787)-1),N1787)))</f>
        <v/>
      </c>
      <c r="P1787">
        <f>IF(O1787="","",IFERROR(N(INDEX($A1787:$K1787,1,Rules!$H$20)),0))</f>
        <v/>
      </c>
      <c r="Q1787">
        <f>IF(O1787="","",IFERROR(P1787*N(INDEX($A1787:$K1787,1,Rules!$H$21)),0))</f>
        <v/>
      </c>
      <c r="R1787">
        <f>IF(O1787="","",IFERROR(N(INDEX($A1787:$K1787,1,Rules!$H$22)),0))</f>
        <v/>
      </c>
    </row>
    <row r="1788">
      <c r="M1788">
        <f>IF(A1788="","",IF(LEFT(A1788,4)="http",IFERROR(MID(A1788,FIND("/",A1788,FIND("//",A1788)+2),2000),"/"),A1788))</f>
        <v/>
      </c>
      <c r="N1788">
        <f>IF(M1788="","",IFERROR(LEFT(SUBSTITUTE(M1788,"#","?"),FIND("?",SUBSTITUTE(M1788,"#","?"))-1),M1788))</f>
        <v/>
      </c>
      <c r="O1788">
        <f>IF(N1788="","",LOWER(IF(AND(LEN(N1788)&gt;1,RIGHT(N1788,1)="/"),LEFT(N1788,LEN(N1788)-1),N1788)))</f>
        <v/>
      </c>
      <c r="P1788">
        <f>IF(O1788="","",IFERROR(N(INDEX($A1788:$K1788,1,Rules!$H$20)),0))</f>
        <v/>
      </c>
      <c r="Q1788">
        <f>IF(O1788="","",IFERROR(P1788*N(INDEX($A1788:$K1788,1,Rules!$H$21)),0))</f>
        <v/>
      </c>
      <c r="R1788">
        <f>IF(O1788="","",IFERROR(N(INDEX($A1788:$K1788,1,Rules!$H$22)),0))</f>
        <v/>
      </c>
    </row>
    <row r="1789">
      <c r="M1789">
        <f>IF(A1789="","",IF(LEFT(A1789,4)="http",IFERROR(MID(A1789,FIND("/",A1789,FIND("//",A1789)+2),2000),"/"),A1789))</f>
        <v/>
      </c>
      <c r="N1789">
        <f>IF(M1789="","",IFERROR(LEFT(SUBSTITUTE(M1789,"#","?"),FIND("?",SUBSTITUTE(M1789,"#","?"))-1),M1789))</f>
        <v/>
      </c>
      <c r="O1789">
        <f>IF(N1789="","",LOWER(IF(AND(LEN(N1789)&gt;1,RIGHT(N1789,1)="/"),LEFT(N1789,LEN(N1789)-1),N1789)))</f>
        <v/>
      </c>
      <c r="P1789">
        <f>IF(O1789="","",IFERROR(N(INDEX($A1789:$K1789,1,Rules!$H$20)),0))</f>
        <v/>
      </c>
      <c r="Q1789">
        <f>IF(O1789="","",IFERROR(P1789*N(INDEX($A1789:$K1789,1,Rules!$H$21)),0))</f>
        <v/>
      </c>
      <c r="R1789">
        <f>IF(O1789="","",IFERROR(N(INDEX($A1789:$K1789,1,Rules!$H$22)),0))</f>
        <v/>
      </c>
    </row>
    <row r="1790">
      <c r="M1790">
        <f>IF(A1790="","",IF(LEFT(A1790,4)="http",IFERROR(MID(A1790,FIND("/",A1790,FIND("//",A1790)+2),2000),"/"),A1790))</f>
        <v/>
      </c>
      <c r="N1790">
        <f>IF(M1790="","",IFERROR(LEFT(SUBSTITUTE(M1790,"#","?"),FIND("?",SUBSTITUTE(M1790,"#","?"))-1),M1790))</f>
        <v/>
      </c>
      <c r="O1790">
        <f>IF(N1790="","",LOWER(IF(AND(LEN(N1790)&gt;1,RIGHT(N1790,1)="/"),LEFT(N1790,LEN(N1790)-1),N1790)))</f>
        <v/>
      </c>
      <c r="P1790">
        <f>IF(O1790="","",IFERROR(N(INDEX($A1790:$K1790,1,Rules!$H$20)),0))</f>
        <v/>
      </c>
      <c r="Q1790">
        <f>IF(O1790="","",IFERROR(P1790*N(INDEX($A1790:$K1790,1,Rules!$H$21)),0))</f>
        <v/>
      </c>
      <c r="R1790">
        <f>IF(O1790="","",IFERROR(N(INDEX($A1790:$K1790,1,Rules!$H$22)),0))</f>
        <v/>
      </c>
    </row>
    <row r="1791">
      <c r="M1791">
        <f>IF(A1791="","",IF(LEFT(A1791,4)="http",IFERROR(MID(A1791,FIND("/",A1791,FIND("//",A1791)+2),2000),"/"),A1791))</f>
        <v/>
      </c>
      <c r="N1791">
        <f>IF(M1791="","",IFERROR(LEFT(SUBSTITUTE(M1791,"#","?"),FIND("?",SUBSTITUTE(M1791,"#","?"))-1),M1791))</f>
        <v/>
      </c>
      <c r="O1791">
        <f>IF(N1791="","",LOWER(IF(AND(LEN(N1791)&gt;1,RIGHT(N1791,1)="/"),LEFT(N1791,LEN(N1791)-1),N1791)))</f>
        <v/>
      </c>
      <c r="P1791">
        <f>IF(O1791="","",IFERROR(N(INDEX($A1791:$K1791,1,Rules!$H$20)),0))</f>
        <v/>
      </c>
      <c r="Q1791">
        <f>IF(O1791="","",IFERROR(P1791*N(INDEX($A1791:$K1791,1,Rules!$H$21)),0))</f>
        <v/>
      </c>
      <c r="R1791">
        <f>IF(O1791="","",IFERROR(N(INDEX($A1791:$K1791,1,Rules!$H$22)),0))</f>
        <v/>
      </c>
    </row>
    <row r="1792">
      <c r="M1792">
        <f>IF(A1792="","",IF(LEFT(A1792,4)="http",IFERROR(MID(A1792,FIND("/",A1792,FIND("//",A1792)+2),2000),"/"),A1792))</f>
        <v/>
      </c>
      <c r="N1792">
        <f>IF(M1792="","",IFERROR(LEFT(SUBSTITUTE(M1792,"#","?"),FIND("?",SUBSTITUTE(M1792,"#","?"))-1),M1792))</f>
        <v/>
      </c>
      <c r="O1792">
        <f>IF(N1792="","",LOWER(IF(AND(LEN(N1792)&gt;1,RIGHT(N1792,1)="/"),LEFT(N1792,LEN(N1792)-1),N1792)))</f>
        <v/>
      </c>
      <c r="P1792">
        <f>IF(O1792="","",IFERROR(N(INDEX($A1792:$K1792,1,Rules!$H$20)),0))</f>
        <v/>
      </c>
      <c r="Q1792">
        <f>IF(O1792="","",IFERROR(P1792*N(INDEX($A1792:$K1792,1,Rules!$H$21)),0))</f>
        <v/>
      </c>
      <c r="R1792">
        <f>IF(O1792="","",IFERROR(N(INDEX($A1792:$K1792,1,Rules!$H$22)),0))</f>
        <v/>
      </c>
    </row>
    <row r="1793">
      <c r="M1793">
        <f>IF(A1793="","",IF(LEFT(A1793,4)="http",IFERROR(MID(A1793,FIND("/",A1793,FIND("//",A1793)+2),2000),"/"),A1793))</f>
        <v/>
      </c>
      <c r="N1793">
        <f>IF(M1793="","",IFERROR(LEFT(SUBSTITUTE(M1793,"#","?"),FIND("?",SUBSTITUTE(M1793,"#","?"))-1),M1793))</f>
        <v/>
      </c>
      <c r="O1793">
        <f>IF(N1793="","",LOWER(IF(AND(LEN(N1793)&gt;1,RIGHT(N1793,1)="/"),LEFT(N1793,LEN(N1793)-1),N1793)))</f>
        <v/>
      </c>
      <c r="P1793">
        <f>IF(O1793="","",IFERROR(N(INDEX($A1793:$K1793,1,Rules!$H$20)),0))</f>
        <v/>
      </c>
      <c r="Q1793">
        <f>IF(O1793="","",IFERROR(P1793*N(INDEX($A1793:$K1793,1,Rules!$H$21)),0))</f>
        <v/>
      </c>
      <c r="R1793">
        <f>IF(O1793="","",IFERROR(N(INDEX($A1793:$K1793,1,Rules!$H$22)),0))</f>
        <v/>
      </c>
    </row>
    <row r="1794">
      <c r="M1794">
        <f>IF(A1794="","",IF(LEFT(A1794,4)="http",IFERROR(MID(A1794,FIND("/",A1794,FIND("//",A1794)+2),2000),"/"),A1794))</f>
        <v/>
      </c>
      <c r="N1794">
        <f>IF(M1794="","",IFERROR(LEFT(SUBSTITUTE(M1794,"#","?"),FIND("?",SUBSTITUTE(M1794,"#","?"))-1),M1794))</f>
        <v/>
      </c>
      <c r="O1794">
        <f>IF(N1794="","",LOWER(IF(AND(LEN(N1794)&gt;1,RIGHT(N1794,1)="/"),LEFT(N1794,LEN(N1794)-1),N1794)))</f>
        <v/>
      </c>
      <c r="P1794">
        <f>IF(O1794="","",IFERROR(N(INDEX($A1794:$K1794,1,Rules!$H$20)),0))</f>
        <v/>
      </c>
      <c r="Q1794">
        <f>IF(O1794="","",IFERROR(P1794*N(INDEX($A1794:$K1794,1,Rules!$H$21)),0))</f>
        <v/>
      </c>
      <c r="R1794">
        <f>IF(O1794="","",IFERROR(N(INDEX($A1794:$K1794,1,Rules!$H$22)),0))</f>
        <v/>
      </c>
    </row>
    <row r="1795">
      <c r="M1795">
        <f>IF(A1795="","",IF(LEFT(A1795,4)="http",IFERROR(MID(A1795,FIND("/",A1795,FIND("//",A1795)+2),2000),"/"),A1795))</f>
        <v/>
      </c>
      <c r="N1795">
        <f>IF(M1795="","",IFERROR(LEFT(SUBSTITUTE(M1795,"#","?"),FIND("?",SUBSTITUTE(M1795,"#","?"))-1),M1795))</f>
        <v/>
      </c>
      <c r="O1795">
        <f>IF(N1795="","",LOWER(IF(AND(LEN(N1795)&gt;1,RIGHT(N1795,1)="/"),LEFT(N1795,LEN(N1795)-1),N1795)))</f>
        <v/>
      </c>
      <c r="P1795">
        <f>IF(O1795="","",IFERROR(N(INDEX($A1795:$K1795,1,Rules!$H$20)),0))</f>
        <v/>
      </c>
      <c r="Q1795">
        <f>IF(O1795="","",IFERROR(P1795*N(INDEX($A1795:$K1795,1,Rules!$H$21)),0))</f>
        <v/>
      </c>
      <c r="R1795">
        <f>IF(O1795="","",IFERROR(N(INDEX($A1795:$K1795,1,Rules!$H$22)),0))</f>
        <v/>
      </c>
    </row>
    <row r="1796">
      <c r="M1796">
        <f>IF(A1796="","",IF(LEFT(A1796,4)="http",IFERROR(MID(A1796,FIND("/",A1796,FIND("//",A1796)+2),2000),"/"),A1796))</f>
        <v/>
      </c>
      <c r="N1796">
        <f>IF(M1796="","",IFERROR(LEFT(SUBSTITUTE(M1796,"#","?"),FIND("?",SUBSTITUTE(M1796,"#","?"))-1),M1796))</f>
        <v/>
      </c>
      <c r="O1796">
        <f>IF(N1796="","",LOWER(IF(AND(LEN(N1796)&gt;1,RIGHT(N1796,1)="/"),LEFT(N1796,LEN(N1796)-1),N1796)))</f>
        <v/>
      </c>
      <c r="P1796">
        <f>IF(O1796="","",IFERROR(N(INDEX($A1796:$K1796,1,Rules!$H$20)),0))</f>
        <v/>
      </c>
      <c r="Q1796">
        <f>IF(O1796="","",IFERROR(P1796*N(INDEX($A1796:$K1796,1,Rules!$H$21)),0))</f>
        <v/>
      </c>
      <c r="R1796">
        <f>IF(O1796="","",IFERROR(N(INDEX($A1796:$K1796,1,Rules!$H$22)),0))</f>
        <v/>
      </c>
    </row>
    <row r="1797">
      <c r="M1797">
        <f>IF(A1797="","",IF(LEFT(A1797,4)="http",IFERROR(MID(A1797,FIND("/",A1797,FIND("//",A1797)+2),2000),"/"),A1797))</f>
        <v/>
      </c>
      <c r="N1797">
        <f>IF(M1797="","",IFERROR(LEFT(SUBSTITUTE(M1797,"#","?"),FIND("?",SUBSTITUTE(M1797,"#","?"))-1),M1797))</f>
        <v/>
      </c>
      <c r="O1797">
        <f>IF(N1797="","",LOWER(IF(AND(LEN(N1797)&gt;1,RIGHT(N1797,1)="/"),LEFT(N1797,LEN(N1797)-1),N1797)))</f>
        <v/>
      </c>
      <c r="P1797">
        <f>IF(O1797="","",IFERROR(N(INDEX($A1797:$K1797,1,Rules!$H$20)),0))</f>
        <v/>
      </c>
      <c r="Q1797">
        <f>IF(O1797="","",IFERROR(P1797*N(INDEX($A1797:$K1797,1,Rules!$H$21)),0))</f>
        <v/>
      </c>
      <c r="R1797">
        <f>IF(O1797="","",IFERROR(N(INDEX($A1797:$K1797,1,Rules!$H$22)),0))</f>
        <v/>
      </c>
    </row>
    <row r="1798">
      <c r="M1798">
        <f>IF(A1798="","",IF(LEFT(A1798,4)="http",IFERROR(MID(A1798,FIND("/",A1798,FIND("//",A1798)+2),2000),"/"),A1798))</f>
        <v/>
      </c>
      <c r="N1798">
        <f>IF(M1798="","",IFERROR(LEFT(SUBSTITUTE(M1798,"#","?"),FIND("?",SUBSTITUTE(M1798,"#","?"))-1),M1798))</f>
        <v/>
      </c>
      <c r="O1798">
        <f>IF(N1798="","",LOWER(IF(AND(LEN(N1798)&gt;1,RIGHT(N1798,1)="/"),LEFT(N1798,LEN(N1798)-1),N1798)))</f>
        <v/>
      </c>
      <c r="P1798">
        <f>IF(O1798="","",IFERROR(N(INDEX($A1798:$K1798,1,Rules!$H$20)),0))</f>
        <v/>
      </c>
      <c r="Q1798">
        <f>IF(O1798="","",IFERROR(P1798*N(INDEX($A1798:$K1798,1,Rules!$H$21)),0))</f>
        <v/>
      </c>
      <c r="R1798">
        <f>IF(O1798="","",IFERROR(N(INDEX($A1798:$K1798,1,Rules!$H$22)),0))</f>
        <v/>
      </c>
    </row>
    <row r="1799">
      <c r="M1799">
        <f>IF(A1799="","",IF(LEFT(A1799,4)="http",IFERROR(MID(A1799,FIND("/",A1799,FIND("//",A1799)+2),2000),"/"),A1799))</f>
        <v/>
      </c>
      <c r="N1799">
        <f>IF(M1799="","",IFERROR(LEFT(SUBSTITUTE(M1799,"#","?"),FIND("?",SUBSTITUTE(M1799,"#","?"))-1),M1799))</f>
        <v/>
      </c>
      <c r="O1799">
        <f>IF(N1799="","",LOWER(IF(AND(LEN(N1799)&gt;1,RIGHT(N1799,1)="/"),LEFT(N1799,LEN(N1799)-1),N1799)))</f>
        <v/>
      </c>
      <c r="P1799">
        <f>IF(O1799="","",IFERROR(N(INDEX($A1799:$K1799,1,Rules!$H$20)),0))</f>
        <v/>
      </c>
      <c r="Q1799">
        <f>IF(O1799="","",IFERROR(P1799*N(INDEX($A1799:$K1799,1,Rules!$H$21)),0))</f>
        <v/>
      </c>
      <c r="R1799">
        <f>IF(O1799="","",IFERROR(N(INDEX($A1799:$K1799,1,Rules!$H$22)),0))</f>
        <v/>
      </c>
    </row>
    <row r="1800">
      <c r="M1800">
        <f>IF(A1800="","",IF(LEFT(A1800,4)="http",IFERROR(MID(A1800,FIND("/",A1800,FIND("//",A1800)+2),2000),"/"),A1800))</f>
        <v/>
      </c>
      <c r="N1800">
        <f>IF(M1800="","",IFERROR(LEFT(SUBSTITUTE(M1800,"#","?"),FIND("?",SUBSTITUTE(M1800,"#","?"))-1),M1800))</f>
        <v/>
      </c>
      <c r="O1800">
        <f>IF(N1800="","",LOWER(IF(AND(LEN(N1800)&gt;1,RIGHT(N1800,1)="/"),LEFT(N1800,LEN(N1800)-1),N1800)))</f>
        <v/>
      </c>
      <c r="P1800">
        <f>IF(O1800="","",IFERROR(N(INDEX($A1800:$K1800,1,Rules!$H$20)),0))</f>
        <v/>
      </c>
      <c r="Q1800">
        <f>IF(O1800="","",IFERROR(P1800*N(INDEX($A1800:$K1800,1,Rules!$H$21)),0))</f>
        <v/>
      </c>
      <c r="R1800">
        <f>IF(O1800="","",IFERROR(N(INDEX($A1800:$K1800,1,Rules!$H$22)),0))</f>
        <v/>
      </c>
    </row>
    <row r="1801">
      <c r="M1801">
        <f>IF(A1801="","",IF(LEFT(A1801,4)="http",IFERROR(MID(A1801,FIND("/",A1801,FIND("//",A1801)+2),2000),"/"),A1801))</f>
        <v/>
      </c>
      <c r="N1801">
        <f>IF(M1801="","",IFERROR(LEFT(SUBSTITUTE(M1801,"#","?"),FIND("?",SUBSTITUTE(M1801,"#","?"))-1),M1801))</f>
        <v/>
      </c>
      <c r="O1801">
        <f>IF(N1801="","",LOWER(IF(AND(LEN(N1801)&gt;1,RIGHT(N1801,1)="/"),LEFT(N1801,LEN(N1801)-1),N1801)))</f>
        <v/>
      </c>
      <c r="P1801">
        <f>IF(O1801="","",IFERROR(N(INDEX($A1801:$K1801,1,Rules!$H$20)),0))</f>
        <v/>
      </c>
      <c r="Q1801">
        <f>IF(O1801="","",IFERROR(P1801*N(INDEX($A1801:$K1801,1,Rules!$H$21)),0))</f>
        <v/>
      </c>
      <c r="R1801">
        <f>IF(O1801="","",IFERROR(N(INDEX($A1801:$K1801,1,Rules!$H$22)),0))</f>
        <v/>
      </c>
    </row>
    <row r="1802">
      <c r="M1802">
        <f>IF(A1802="","",IF(LEFT(A1802,4)="http",IFERROR(MID(A1802,FIND("/",A1802,FIND("//",A1802)+2),2000),"/"),A1802))</f>
        <v/>
      </c>
      <c r="N1802">
        <f>IF(M1802="","",IFERROR(LEFT(SUBSTITUTE(M1802,"#","?"),FIND("?",SUBSTITUTE(M1802,"#","?"))-1),M1802))</f>
        <v/>
      </c>
      <c r="O1802">
        <f>IF(N1802="","",LOWER(IF(AND(LEN(N1802)&gt;1,RIGHT(N1802,1)="/"),LEFT(N1802,LEN(N1802)-1),N1802)))</f>
        <v/>
      </c>
      <c r="P1802">
        <f>IF(O1802="","",IFERROR(N(INDEX($A1802:$K1802,1,Rules!$H$20)),0))</f>
        <v/>
      </c>
      <c r="Q1802">
        <f>IF(O1802="","",IFERROR(P1802*N(INDEX($A1802:$K1802,1,Rules!$H$21)),0))</f>
        <v/>
      </c>
      <c r="R1802">
        <f>IF(O1802="","",IFERROR(N(INDEX($A1802:$K1802,1,Rules!$H$22)),0))</f>
        <v/>
      </c>
    </row>
    <row r="1803">
      <c r="M1803">
        <f>IF(A1803="","",IF(LEFT(A1803,4)="http",IFERROR(MID(A1803,FIND("/",A1803,FIND("//",A1803)+2),2000),"/"),A1803))</f>
        <v/>
      </c>
      <c r="N1803">
        <f>IF(M1803="","",IFERROR(LEFT(SUBSTITUTE(M1803,"#","?"),FIND("?",SUBSTITUTE(M1803,"#","?"))-1),M1803))</f>
        <v/>
      </c>
      <c r="O1803">
        <f>IF(N1803="","",LOWER(IF(AND(LEN(N1803)&gt;1,RIGHT(N1803,1)="/"),LEFT(N1803,LEN(N1803)-1),N1803)))</f>
        <v/>
      </c>
      <c r="P1803">
        <f>IF(O1803="","",IFERROR(N(INDEX($A1803:$K1803,1,Rules!$H$20)),0))</f>
        <v/>
      </c>
      <c r="Q1803">
        <f>IF(O1803="","",IFERROR(P1803*N(INDEX($A1803:$K1803,1,Rules!$H$21)),0))</f>
        <v/>
      </c>
      <c r="R1803">
        <f>IF(O1803="","",IFERROR(N(INDEX($A1803:$K1803,1,Rules!$H$22)),0))</f>
        <v/>
      </c>
    </row>
    <row r="1804">
      <c r="M1804">
        <f>IF(A1804="","",IF(LEFT(A1804,4)="http",IFERROR(MID(A1804,FIND("/",A1804,FIND("//",A1804)+2),2000),"/"),A1804))</f>
        <v/>
      </c>
      <c r="N1804">
        <f>IF(M1804="","",IFERROR(LEFT(SUBSTITUTE(M1804,"#","?"),FIND("?",SUBSTITUTE(M1804,"#","?"))-1),M1804))</f>
        <v/>
      </c>
      <c r="O1804">
        <f>IF(N1804="","",LOWER(IF(AND(LEN(N1804)&gt;1,RIGHT(N1804,1)="/"),LEFT(N1804,LEN(N1804)-1),N1804)))</f>
        <v/>
      </c>
      <c r="P1804">
        <f>IF(O1804="","",IFERROR(N(INDEX($A1804:$K1804,1,Rules!$H$20)),0))</f>
        <v/>
      </c>
      <c r="Q1804">
        <f>IF(O1804="","",IFERROR(P1804*N(INDEX($A1804:$K1804,1,Rules!$H$21)),0))</f>
        <v/>
      </c>
      <c r="R1804">
        <f>IF(O1804="","",IFERROR(N(INDEX($A1804:$K1804,1,Rules!$H$22)),0))</f>
        <v/>
      </c>
    </row>
    <row r="1805">
      <c r="M1805">
        <f>IF(A1805="","",IF(LEFT(A1805,4)="http",IFERROR(MID(A1805,FIND("/",A1805,FIND("//",A1805)+2),2000),"/"),A1805))</f>
        <v/>
      </c>
      <c r="N1805">
        <f>IF(M1805="","",IFERROR(LEFT(SUBSTITUTE(M1805,"#","?"),FIND("?",SUBSTITUTE(M1805,"#","?"))-1),M1805))</f>
        <v/>
      </c>
      <c r="O1805">
        <f>IF(N1805="","",LOWER(IF(AND(LEN(N1805)&gt;1,RIGHT(N1805,1)="/"),LEFT(N1805,LEN(N1805)-1),N1805)))</f>
        <v/>
      </c>
      <c r="P1805">
        <f>IF(O1805="","",IFERROR(N(INDEX($A1805:$K1805,1,Rules!$H$20)),0))</f>
        <v/>
      </c>
      <c r="Q1805">
        <f>IF(O1805="","",IFERROR(P1805*N(INDEX($A1805:$K1805,1,Rules!$H$21)),0))</f>
        <v/>
      </c>
      <c r="R1805">
        <f>IF(O1805="","",IFERROR(N(INDEX($A1805:$K1805,1,Rules!$H$22)),0))</f>
        <v/>
      </c>
    </row>
    <row r="1806">
      <c r="M1806">
        <f>IF(A1806="","",IF(LEFT(A1806,4)="http",IFERROR(MID(A1806,FIND("/",A1806,FIND("//",A1806)+2),2000),"/"),A1806))</f>
        <v/>
      </c>
      <c r="N1806">
        <f>IF(M1806="","",IFERROR(LEFT(SUBSTITUTE(M1806,"#","?"),FIND("?",SUBSTITUTE(M1806,"#","?"))-1),M1806))</f>
        <v/>
      </c>
      <c r="O1806">
        <f>IF(N1806="","",LOWER(IF(AND(LEN(N1806)&gt;1,RIGHT(N1806,1)="/"),LEFT(N1806,LEN(N1806)-1),N1806)))</f>
        <v/>
      </c>
      <c r="P1806">
        <f>IF(O1806="","",IFERROR(N(INDEX($A1806:$K1806,1,Rules!$H$20)),0))</f>
        <v/>
      </c>
      <c r="Q1806">
        <f>IF(O1806="","",IFERROR(P1806*N(INDEX($A1806:$K1806,1,Rules!$H$21)),0))</f>
        <v/>
      </c>
      <c r="R1806">
        <f>IF(O1806="","",IFERROR(N(INDEX($A1806:$K1806,1,Rules!$H$22)),0))</f>
        <v/>
      </c>
    </row>
    <row r="1807">
      <c r="M1807">
        <f>IF(A1807="","",IF(LEFT(A1807,4)="http",IFERROR(MID(A1807,FIND("/",A1807,FIND("//",A1807)+2),2000),"/"),A1807))</f>
        <v/>
      </c>
      <c r="N1807">
        <f>IF(M1807="","",IFERROR(LEFT(SUBSTITUTE(M1807,"#","?"),FIND("?",SUBSTITUTE(M1807,"#","?"))-1),M1807))</f>
        <v/>
      </c>
      <c r="O1807">
        <f>IF(N1807="","",LOWER(IF(AND(LEN(N1807)&gt;1,RIGHT(N1807,1)="/"),LEFT(N1807,LEN(N1807)-1),N1807)))</f>
        <v/>
      </c>
      <c r="P1807">
        <f>IF(O1807="","",IFERROR(N(INDEX($A1807:$K1807,1,Rules!$H$20)),0))</f>
        <v/>
      </c>
      <c r="Q1807">
        <f>IF(O1807="","",IFERROR(P1807*N(INDEX($A1807:$K1807,1,Rules!$H$21)),0))</f>
        <v/>
      </c>
      <c r="R1807">
        <f>IF(O1807="","",IFERROR(N(INDEX($A1807:$K1807,1,Rules!$H$22)),0))</f>
        <v/>
      </c>
    </row>
    <row r="1808">
      <c r="M1808">
        <f>IF(A1808="","",IF(LEFT(A1808,4)="http",IFERROR(MID(A1808,FIND("/",A1808,FIND("//",A1808)+2),2000),"/"),A1808))</f>
        <v/>
      </c>
      <c r="N1808">
        <f>IF(M1808="","",IFERROR(LEFT(SUBSTITUTE(M1808,"#","?"),FIND("?",SUBSTITUTE(M1808,"#","?"))-1),M1808))</f>
        <v/>
      </c>
      <c r="O1808">
        <f>IF(N1808="","",LOWER(IF(AND(LEN(N1808)&gt;1,RIGHT(N1808,1)="/"),LEFT(N1808,LEN(N1808)-1),N1808)))</f>
        <v/>
      </c>
      <c r="P1808">
        <f>IF(O1808="","",IFERROR(N(INDEX($A1808:$K1808,1,Rules!$H$20)),0))</f>
        <v/>
      </c>
      <c r="Q1808">
        <f>IF(O1808="","",IFERROR(P1808*N(INDEX($A1808:$K1808,1,Rules!$H$21)),0))</f>
        <v/>
      </c>
      <c r="R1808">
        <f>IF(O1808="","",IFERROR(N(INDEX($A1808:$K1808,1,Rules!$H$22)),0))</f>
        <v/>
      </c>
    </row>
    <row r="1809">
      <c r="M1809">
        <f>IF(A1809="","",IF(LEFT(A1809,4)="http",IFERROR(MID(A1809,FIND("/",A1809,FIND("//",A1809)+2),2000),"/"),A1809))</f>
        <v/>
      </c>
      <c r="N1809">
        <f>IF(M1809="","",IFERROR(LEFT(SUBSTITUTE(M1809,"#","?"),FIND("?",SUBSTITUTE(M1809,"#","?"))-1),M1809))</f>
        <v/>
      </c>
      <c r="O1809">
        <f>IF(N1809="","",LOWER(IF(AND(LEN(N1809)&gt;1,RIGHT(N1809,1)="/"),LEFT(N1809,LEN(N1809)-1),N1809)))</f>
        <v/>
      </c>
      <c r="P1809">
        <f>IF(O1809="","",IFERROR(N(INDEX($A1809:$K1809,1,Rules!$H$20)),0))</f>
        <v/>
      </c>
      <c r="Q1809">
        <f>IF(O1809="","",IFERROR(P1809*N(INDEX($A1809:$K1809,1,Rules!$H$21)),0))</f>
        <v/>
      </c>
      <c r="R1809">
        <f>IF(O1809="","",IFERROR(N(INDEX($A1809:$K1809,1,Rules!$H$22)),0))</f>
        <v/>
      </c>
    </row>
    <row r="1810">
      <c r="M1810">
        <f>IF(A1810="","",IF(LEFT(A1810,4)="http",IFERROR(MID(A1810,FIND("/",A1810,FIND("//",A1810)+2),2000),"/"),A1810))</f>
        <v/>
      </c>
      <c r="N1810">
        <f>IF(M1810="","",IFERROR(LEFT(SUBSTITUTE(M1810,"#","?"),FIND("?",SUBSTITUTE(M1810,"#","?"))-1),M1810))</f>
        <v/>
      </c>
      <c r="O1810">
        <f>IF(N1810="","",LOWER(IF(AND(LEN(N1810)&gt;1,RIGHT(N1810,1)="/"),LEFT(N1810,LEN(N1810)-1),N1810)))</f>
        <v/>
      </c>
      <c r="P1810">
        <f>IF(O1810="","",IFERROR(N(INDEX($A1810:$K1810,1,Rules!$H$20)),0))</f>
        <v/>
      </c>
      <c r="Q1810">
        <f>IF(O1810="","",IFERROR(P1810*N(INDEX($A1810:$K1810,1,Rules!$H$21)),0))</f>
        <v/>
      </c>
      <c r="R1810">
        <f>IF(O1810="","",IFERROR(N(INDEX($A1810:$K1810,1,Rules!$H$22)),0))</f>
        <v/>
      </c>
    </row>
    <row r="1811">
      <c r="M1811">
        <f>IF(A1811="","",IF(LEFT(A1811,4)="http",IFERROR(MID(A1811,FIND("/",A1811,FIND("//",A1811)+2),2000),"/"),A1811))</f>
        <v/>
      </c>
      <c r="N1811">
        <f>IF(M1811="","",IFERROR(LEFT(SUBSTITUTE(M1811,"#","?"),FIND("?",SUBSTITUTE(M1811,"#","?"))-1),M1811))</f>
        <v/>
      </c>
      <c r="O1811">
        <f>IF(N1811="","",LOWER(IF(AND(LEN(N1811)&gt;1,RIGHT(N1811,1)="/"),LEFT(N1811,LEN(N1811)-1),N1811)))</f>
        <v/>
      </c>
      <c r="P1811">
        <f>IF(O1811="","",IFERROR(N(INDEX($A1811:$K1811,1,Rules!$H$20)),0))</f>
        <v/>
      </c>
      <c r="Q1811">
        <f>IF(O1811="","",IFERROR(P1811*N(INDEX($A1811:$K1811,1,Rules!$H$21)),0))</f>
        <v/>
      </c>
      <c r="R1811">
        <f>IF(O1811="","",IFERROR(N(INDEX($A1811:$K1811,1,Rules!$H$22)),0))</f>
        <v/>
      </c>
    </row>
    <row r="1812">
      <c r="M1812">
        <f>IF(A1812="","",IF(LEFT(A1812,4)="http",IFERROR(MID(A1812,FIND("/",A1812,FIND("//",A1812)+2),2000),"/"),A1812))</f>
        <v/>
      </c>
      <c r="N1812">
        <f>IF(M1812="","",IFERROR(LEFT(SUBSTITUTE(M1812,"#","?"),FIND("?",SUBSTITUTE(M1812,"#","?"))-1),M1812))</f>
        <v/>
      </c>
      <c r="O1812">
        <f>IF(N1812="","",LOWER(IF(AND(LEN(N1812)&gt;1,RIGHT(N1812,1)="/"),LEFT(N1812,LEN(N1812)-1),N1812)))</f>
        <v/>
      </c>
      <c r="P1812">
        <f>IF(O1812="","",IFERROR(N(INDEX($A1812:$K1812,1,Rules!$H$20)),0))</f>
        <v/>
      </c>
      <c r="Q1812">
        <f>IF(O1812="","",IFERROR(P1812*N(INDEX($A1812:$K1812,1,Rules!$H$21)),0))</f>
        <v/>
      </c>
      <c r="R1812">
        <f>IF(O1812="","",IFERROR(N(INDEX($A1812:$K1812,1,Rules!$H$22)),0))</f>
        <v/>
      </c>
    </row>
    <row r="1813">
      <c r="M1813">
        <f>IF(A1813="","",IF(LEFT(A1813,4)="http",IFERROR(MID(A1813,FIND("/",A1813,FIND("//",A1813)+2),2000),"/"),A1813))</f>
        <v/>
      </c>
      <c r="N1813">
        <f>IF(M1813="","",IFERROR(LEFT(SUBSTITUTE(M1813,"#","?"),FIND("?",SUBSTITUTE(M1813,"#","?"))-1),M1813))</f>
        <v/>
      </c>
      <c r="O1813">
        <f>IF(N1813="","",LOWER(IF(AND(LEN(N1813)&gt;1,RIGHT(N1813,1)="/"),LEFT(N1813,LEN(N1813)-1),N1813)))</f>
        <v/>
      </c>
      <c r="P1813">
        <f>IF(O1813="","",IFERROR(N(INDEX($A1813:$K1813,1,Rules!$H$20)),0))</f>
        <v/>
      </c>
      <c r="Q1813">
        <f>IF(O1813="","",IFERROR(P1813*N(INDEX($A1813:$K1813,1,Rules!$H$21)),0))</f>
        <v/>
      </c>
      <c r="R1813">
        <f>IF(O1813="","",IFERROR(N(INDEX($A1813:$K1813,1,Rules!$H$22)),0))</f>
        <v/>
      </c>
    </row>
    <row r="1814">
      <c r="M1814">
        <f>IF(A1814="","",IF(LEFT(A1814,4)="http",IFERROR(MID(A1814,FIND("/",A1814,FIND("//",A1814)+2),2000),"/"),A1814))</f>
        <v/>
      </c>
      <c r="N1814">
        <f>IF(M1814="","",IFERROR(LEFT(SUBSTITUTE(M1814,"#","?"),FIND("?",SUBSTITUTE(M1814,"#","?"))-1),M1814))</f>
        <v/>
      </c>
      <c r="O1814">
        <f>IF(N1814="","",LOWER(IF(AND(LEN(N1814)&gt;1,RIGHT(N1814,1)="/"),LEFT(N1814,LEN(N1814)-1),N1814)))</f>
        <v/>
      </c>
      <c r="P1814">
        <f>IF(O1814="","",IFERROR(N(INDEX($A1814:$K1814,1,Rules!$H$20)),0))</f>
        <v/>
      </c>
      <c r="Q1814">
        <f>IF(O1814="","",IFERROR(P1814*N(INDEX($A1814:$K1814,1,Rules!$H$21)),0))</f>
        <v/>
      </c>
      <c r="R1814">
        <f>IF(O1814="","",IFERROR(N(INDEX($A1814:$K1814,1,Rules!$H$22)),0))</f>
        <v/>
      </c>
    </row>
    <row r="1815">
      <c r="M1815">
        <f>IF(A1815="","",IF(LEFT(A1815,4)="http",IFERROR(MID(A1815,FIND("/",A1815,FIND("//",A1815)+2),2000),"/"),A1815))</f>
        <v/>
      </c>
      <c r="N1815">
        <f>IF(M1815="","",IFERROR(LEFT(SUBSTITUTE(M1815,"#","?"),FIND("?",SUBSTITUTE(M1815,"#","?"))-1),M1815))</f>
        <v/>
      </c>
      <c r="O1815">
        <f>IF(N1815="","",LOWER(IF(AND(LEN(N1815)&gt;1,RIGHT(N1815,1)="/"),LEFT(N1815,LEN(N1815)-1),N1815)))</f>
        <v/>
      </c>
      <c r="P1815">
        <f>IF(O1815="","",IFERROR(N(INDEX($A1815:$K1815,1,Rules!$H$20)),0))</f>
        <v/>
      </c>
      <c r="Q1815">
        <f>IF(O1815="","",IFERROR(P1815*N(INDEX($A1815:$K1815,1,Rules!$H$21)),0))</f>
        <v/>
      </c>
      <c r="R1815">
        <f>IF(O1815="","",IFERROR(N(INDEX($A1815:$K1815,1,Rules!$H$22)),0))</f>
        <v/>
      </c>
    </row>
    <row r="1816">
      <c r="M1816">
        <f>IF(A1816="","",IF(LEFT(A1816,4)="http",IFERROR(MID(A1816,FIND("/",A1816,FIND("//",A1816)+2),2000),"/"),A1816))</f>
        <v/>
      </c>
      <c r="N1816">
        <f>IF(M1816="","",IFERROR(LEFT(SUBSTITUTE(M1816,"#","?"),FIND("?",SUBSTITUTE(M1816,"#","?"))-1),M1816))</f>
        <v/>
      </c>
      <c r="O1816">
        <f>IF(N1816="","",LOWER(IF(AND(LEN(N1816)&gt;1,RIGHT(N1816,1)="/"),LEFT(N1816,LEN(N1816)-1),N1816)))</f>
        <v/>
      </c>
      <c r="P1816">
        <f>IF(O1816="","",IFERROR(N(INDEX($A1816:$K1816,1,Rules!$H$20)),0))</f>
        <v/>
      </c>
      <c r="Q1816">
        <f>IF(O1816="","",IFERROR(P1816*N(INDEX($A1816:$K1816,1,Rules!$H$21)),0))</f>
        <v/>
      </c>
      <c r="R1816">
        <f>IF(O1816="","",IFERROR(N(INDEX($A1816:$K1816,1,Rules!$H$22)),0))</f>
        <v/>
      </c>
    </row>
    <row r="1817">
      <c r="M1817">
        <f>IF(A1817="","",IF(LEFT(A1817,4)="http",IFERROR(MID(A1817,FIND("/",A1817,FIND("//",A1817)+2),2000),"/"),A1817))</f>
        <v/>
      </c>
      <c r="N1817">
        <f>IF(M1817="","",IFERROR(LEFT(SUBSTITUTE(M1817,"#","?"),FIND("?",SUBSTITUTE(M1817,"#","?"))-1),M1817))</f>
        <v/>
      </c>
      <c r="O1817">
        <f>IF(N1817="","",LOWER(IF(AND(LEN(N1817)&gt;1,RIGHT(N1817,1)="/"),LEFT(N1817,LEN(N1817)-1),N1817)))</f>
        <v/>
      </c>
      <c r="P1817">
        <f>IF(O1817="","",IFERROR(N(INDEX($A1817:$K1817,1,Rules!$H$20)),0))</f>
        <v/>
      </c>
      <c r="Q1817">
        <f>IF(O1817="","",IFERROR(P1817*N(INDEX($A1817:$K1817,1,Rules!$H$21)),0))</f>
        <v/>
      </c>
      <c r="R1817">
        <f>IF(O1817="","",IFERROR(N(INDEX($A1817:$K1817,1,Rules!$H$22)),0))</f>
        <v/>
      </c>
    </row>
    <row r="1818">
      <c r="M1818">
        <f>IF(A1818="","",IF(LEFT(A1818,4)="http",IFERROR(MID(A1818,FIND("/",A1818,FIND("//",A1818)+2),2000),"/"),A1818))</f>
        <v/>
      </c>
      <c r="N1818">
        <f>IF(M1818="","",IFERROR(LEFT(SUBSTITUTE(M1818,"#","?"),FIND("?",SUBSTITUTE(M1818,"#","?"))-1),M1818))</f>
        <v/>
      </c>
      <c r="O1818">
        <f>IF(N1818="","",LOWER(IF(AND(LEN(N1818)&gt;1,RIGHT(N1818,1)="/"),LEFT(N1818,LEN(N1818)-1),N1818)))</f>
        <v/>
      </c>
      <c r="P1818">
        <f>IF(O1818="","",IFERROR(N(INDEX($A1818:$K1818,1,Rules!$H$20)),0))</f>
        <v/>
      </c>
      <c r="Q1818">
        <f>IF(O1818="","",IFERROR(P1818*N(INDEX($A1818:$K1818,1,Rules!$H$21)),0))</f>
        <v/>
      </c>
      <c r="R1818">
        <f>IF(O1818="","",IFERROR(N(INDEX($A1818:$K1818,1,Rules!$H$22)),0))</f>
        <v/>
      </c>
    </row>
    <row r="1819">
      <c r="M1819">
        <f>IF(A1819="","",IF(LEFT(A1819,4)="http",IFERROR(MID(A1819,FIND("/",A1819,FIND("//",A1819)+2),2000),"/"),A1819))</f>
        <v/>
      </c>
      <c r="N1819">
        <f>IF(M1819="","",IFERROR(LEFT(SUBSTITUTE(M1819,"#","?"),FIND("?",SUBSTITUTE(M1819,"#","?"))-1),M1819))</f>
        <v/>
      </c>
      <c r="O1819">
        <f>IF(N1819="","",LOWER(IF(AND(LEN(N1819)&gt;1,RIGHT(N1819,1)="/"),LEFT(N1819,LEN(N1819)-1),N1819)))</f>
        <v/>
      </c>
      <c r="P1819">
        <f>IF(O1819="","",IFERROR(N(INDEX($A1819:$K1819,1,Rules!$H$20)),0))</f>
        <v/>
      </c>
      <c r="Q1819">
        <f>IF(O1819="","",IFERROR(P1819*N(INDEX($A1819:$K1819,1,Rules!$H$21)),0))</f>
        <v/>
      </c>
      <c r="R1819">
        <f>IF(O1819="","",IFERROR(N(INDEX($A1819:$K1819,1,Rules!$H$22)),0))</f>
        <v/>
      </c>
    </row>
    <row r="1820">
      <c r="M1820">
        <f>IF(A1820="","",IF(LEFT(A1820,4)="http",IFERROR(MID(A1820,FIND("/",A1820,FIND("//",A1820)+2),2000),"/"),A1820))</f>
        <v/>
      </c>
      <c r="N1820">
        <f>IF(M1820="","",IFERROR(LEFT(SUBSTITUTE(M1820,"#","?"),FIND("?",SUBSTITUTE(M1820,"#","?"))-1),M1820))</f>
        <v/>
      </c>
      <c r="O1820">
        <f>IF(N1820="","",LOWER(IF(AND(LEN(N1820)&gt;1,RIGHT(N1820,1)="/"),LEFT(N1820,LEN(N1820)-1),N1820)))</f>
        <v/>
      </c>
      <c r="P1820">
        <f>IF(O1820="","",IFERROR(N(INDEX($A1820:$K1820,1,Rules!$H$20)),0))</f>
        <v/>
      </c>
      <c r="Q1820">
        <f>IF(O1820="","",IFERROR(P1820*N(INDEX($A1820:$K1820,1,Rules!$H$21)),0))</f>
        <v/>
      </c>
      <c r="R1820">
        <f>IF(O1820="","",IFERROR(N(INDEX($A1820:$K1820,1,Rules!$H$22)),0))</f>
        <v/>
      </c>
    </row>
    <row r="1821">
      <c r="M1821">
        <f>IF(A1821="","",IF(LEFT(A1821,4)="http",IFERROR(MID(A1821,FIND("/",A1821,FIND("//",A1821)+2),2000),"/"),A1821))</f>
        <v/>
      </c>
      <c r="N1821">
        <f>IF(M1821="","",IFERROR(LEFT(SUBSTITUTE(M1821,"#","?"),FIND("?",SUBSTITUTE(M1821,"#","?"))-1),M1821))</f>
        <v/>
      </c>
      <c r="O1821">
        <f>IF(N1821="","",LOWER(IF(AND(LEN(N1821)&gt;1,RIGHT(N1821,1)="/"),LEFT(N1821,LEN(N1821)-1),N1821)))</f>
        <v/>
      </c>
      <c r="P1821">
        <f>IF(O1821="","",IFERROR(N(INDEX($A1821:$K1821,1,Rules!$H$20)),0))</f>
        <v/>
      </c>
      <c r="Q1821">
        <f>IF(O1821="","",IFERROR(P1821*N(INDEX($A1821:$K1821,1,Rules!$H$21)),0))</f>
        <v/>
      </c>
      <c r="R1821">
        <f>IF(O1821="","",IFERROR(N(INDEX($A1821:$K1821,1,Rules!$H$22)),0))</f>
        <v/>
      </c>
    </row>
    <row r="1822">
      <c r="M1822">
        <f>IF(A1822="","",IF(LEFT(A1822,4)="http",IFERROR(MID(A1822,FIND("/",A1822,FIND("//",A1822)+2),2000),"/"),A1822))</f>
        <v/>
      </c>
      <c r="N1822">
        <f>IF(M1822="","",IFERROR(LEFT(SUBSTITUTE(M1822,"#","?"),FIND("?",SUBSTITUTE(M1822,"#","?"))-1),M1822))</f>
        <v/>
      </c>
      <c r="O1822">
        <f>IF(N1822="","",LOWER(IF(AND(LEN(N1822)&gt;1,RIGHT(N1822,1)="/"),LEFT(N1822,LEN(N1822)-1),N1822)))</f>
        <v/>
      </c>
      <c r="P1822">
        <f>IF(O1822="","",IFERROR(N(INDEX($A1822:$K1822,1,Rules!$H$20)),0))</f>
        <v/>
      </c>
      <c r="Q1822">
        <f>IF(O1822="","",IFERROR(P1822*N(INDEX($A1822:$K1822,1,Rules!$H$21)),0))</f>
        <v/>
      </c>
      <c r="R1822">
        <f>IF(O1822="","",IFERROR(N(INDEX($A1822:$K1822,1,Rules!$H$22)),0))</f>
        <v/>
      </c>
    </row>
    <row r="1823">
      <c r="M1823">
        <f>IF(A1823="","",IF(LEFT(A1823,4)="http",IFERROR(MID(A1823,FIND("/",A1823,FIND("//",A1823)+2),2000),"/"),A1823))</f>
        <v/>
      </c>
      <c r="N1823">
        <f>IF(M1823="","",IFERROR(LEFT(SUBSTITUTE(M1823,"#","?"),FIND("?",SUBSTITUTE(M1823,"#","?"))-1),M1823))</f>
        <v/>
      </c>
      <c r="O1823">
        <f>IF(N1823="","",LOWER(IF(AND(LEN(N1823)&gt;1,RIGHT(N1823,1)="/"),LEFT(N1823,LEN(N1823)-1),N1823)))</f>
        <v/>
      </c>
      <c r="P1823">
        <f>IF(O1823="","",IFERROR(N(INDEX($A1823:$K1823,1,Rules!$H$20)),0))</f>
        <v/>
      </c>
      <c r="Q1823">
        <f>IF(O1823="","",IFERROR(P1823*N(INDEX($A1823:$K1823,1,Rules!$H$21)),0))</f>
        <v/>
      </c>
      <c r="R1823">
        <f>IF(O1823="","",IFERROR(N(INDEX($A1823:$K1823,1,Rules!$H$22)),0))</f>
        <v/>
      </c>
    </row>
    <row r="1824">
      <c r="M1824">
        <f>IF(A1824="","",IF(LEFT(A1824,4)="http",IFERROR(MID(A1824,FIND("/",A1824,FIND("//",A1824)+2),2000),"/"),A1824))</f>
        <v/>
      </c>
      <c r="N1824">
        <f>IF(M1824="","",IFERROR(LEFT(SUBSTITUTE(M1824,"#","?"),FIND("?",SUBSTITUTE(M1824,"#","?"))-1),M1824))</f>
        <v/>
      </c>
      <c r="O1824">
        <f>IF(N1824="","",LOWER(IF(AND(LEN(N1824)&gt;1,RIGHT(N1824,1)="/"),LEFT(N1824,LEN(N1824)-1),N1824)))</f>
        <v/>
      </c>
      <c r="P1824">
        <f>IF(O1824="","",IFERROR(N(INDEX($A1824:$K1824,1,Rules!$H$20)),0))</f>
        <v/>
      </c>
      <c r="Q1824">
        <f>IF(O1824="","",IFERROR(P1824*N(INDEX($A1824:$K1824,1,Rules!$H$21)),0))</f>
        <v/>
      </c>
      <c r="R1824">
        <f>IF(O1824="","",IFERROR(N(INDEX($A1824:$K1824,1,Rules!$H$22)),0))</f>
        <v/>
      </c>
    </row>
    <row r="1825">
      <c r="M1825">
        <f>IF(A1825="","",IF(LEFT(A1825,4)="http",IFERROR(MID(A1825,FIND("/",A1825,FIND("//",A1825)+2),2000),"/"),A1825))</f>
        <v/>
      </c>
      <c r="N1825">
        <f>IF(M1825="","",IFERROR(LEFT(SUBSTITUTE(M1825,"#","?"),FIND("?",SUBSTITUTE(M1825,"#","?"))-1),M1825))</f>
        <v/>
      </c>
      <c r="O1825">
        <f>IF(N1825="","",LOWER(IF(AND(LEN(N1825)&gt;1,RIGHT(N1825,1)="/"),LEFT(N1825,LEN(N1825)-1),N1825)))</f>
        <v/>
      </c>
      <c r="P1825">
        <f>IF(O1825="","",IFERROR(N(INDEX($A1825:$K1825,1,Rules!$H$20)),0))</f>
        <v/>
      </c>
      <c r="Q1825">
        <f>IF(O1825="","",IFERROR(P1825*N(INDEX($A1825:$K1825,1,Rules!$H$21)),0))</f>
        <v/>
      </c>
      <c r="R1825">
        <f>IF(O1825="","",IFERROR(N(INDEX($A1825:$K1825,1,Rules!$H$22)),0))</f>
        <v/>
      </c>
    </row>
    <row r="1826">
      <c r="M1826">
        <f>IF(A1826="","",IF(LEFT(A1826,4)="http",IFERROR(MID(A1826,FIND("/",A1826,FIND("//",A1826)+2),2000),"/"),A1826))</f>
        <v/>
      </c>
      <c r="N1826">
        <f>IF(M1826="","",IFERROR(LEFT(SUBSTITUTE(M1826,"#","?"),FIND("?",SUBSTITUTE(M1826,"#","?"))-1),M1826))</f>
        <v/>
      </c>
      <c r="O1826">
        <f>IF(N1826="","",LOWER(IF(AND(LEN(N1826)&gt;1,RIGHT(N1826,1)="/"),LEFT(N1826,LEN(N1826)-1),N1826)))</f>
        <v/>
      </c>
      <c r="P1826">
        <f>IF(O1826="","",IFERROR(N(INDEX($A1826:$K1826,1,Rules!$H$20)),0))</f>
        <v/>
      </c>
      <c r="Q1826">
        <f>IF(O1826="","",IFERROR(P1826*N(INDEX($A1826:$K1826,1,Rules!$H$21)),0))</f>
        <v/>
      </c>
      <c r="R1826">
        <f>IF(O1826="","",IFERROR(N(INDEX($A1826:$K1826,1,Rules!$H$22)),0))</f>
        <v/>
      </c>
    </row>
    <row r="1827">
      <c r="M1827">
        <f>IF(A1827="","",IF(LEFT(A1827,4)="http",IFERROR(MID(A1827,FIND("/",A1827,FIND("//",A1827)+2),2000),"/"),A1827))</f>
        <v/>
      </c>
      <c r="N1827">
        <f>IF(M1827="","",IFERROR(LEFT(SUBSTITUTE(M1827,"#","?"),FIND("?",SUBSTITUTE(M1827,"#","?"))-1),M1827))</f>
        <v/>
      </c>
      <c r="O1827">
        <f>IF(N1827="","",LOWER(IF(AND(LEN(N1827)&gt;1,RIGHT(N1827,1)="/"),LEFT(N1827,LEN(N1827)-1),N1827)))</f>
        <v/>
      </c>
      <c r="P1827">
        <f>IF(O1827="","",IFERROR(N(INDEX($A1827:$K1827,1,Rules!$H$20)),0))</f>
        <v/>
      </c>
      <c r="Q1827">
        <f>IF(O1827="","",IFERROR(P1827*N(INDEX($A1827:$K1827,1,Rules!$H$21)),0))</f>
        <v/>
      </c>
      <c r="R1827">
        <f>IF(O1827="","",IFERROR(N(INDEX($A1827:$K1827,1,Rules!$H$22)),0))</f>
        <v/>
      </c>
    </row>
    <row r="1828">
      <c r="M1828">
        <f>IF(A1828="","",IF(LEFT(A1828,4)="http",IFERROR(MID(A1828,FIND("/",A1828,FIND("//",A1828)+2),2000),"/"),A1828))</f>
        <v/>
      </c>
      <c r="N1828">
        <f>IF(M1828="","",IFERROR(LEFT(SUBSTITUTE(M1828,"#","?"),FIND("?",SUBSTITUTE(M1828,"#","?"))-1),M1828))</f>
        <v/>
      </c>
      <c r="O1828">
        <f>IF(N1828="","",LOWER(IF(AND(LEN(N1828)&gt;1,RIGHT(N1828,1)="/"),LEFT(N1828,LEN(N1828)-1),N1828)))</f>
        <v/>
      </c>
      <c r="P1828">
        <f>IF(O1828="","",IFERROR(N(INDEX($A1828:$K1828,1,Rules!$H$20)),0))</f>
        <v/>
      </c>
      <c r="Q1828">
        <f>IF(O1828="","",IFERROR(P1828*N(INDEX($A1828:$K1828,1,Rules!$H$21)),0))</f>
        <v/>
      </c>
      <c r="R1828">
        <f>IF(O1828="","",IFERROR(N(INDEX($A1828:$K1828,1,Rules!$H$22)),0))</f>
        <v/>
      </c>
    </row>
    <row r="1829">
      <c r="M1829">
        <f>IF(A1829="","",IF(LEFT(A1829,4)="http",IFERROR(MID(A1829,FIND("/",A1829,FIND("//",A1829)+2),2000),"/"),A1829))</f>
        <v/>
      </c>
      <c r="N1829">
        <f>IF(M1829="","",IFERROR(LEFT(SUBSTITUTE(M1829,"#","?"),FIND("?",SUBSTITUTE(M1829,"#","?"))-1),M1829))</f>
        <v/>
      </c>
      <c r="O1829">
        <f>IF(N1829="","",LOWER(IF(AND(LEN(N1829)&gt;1,RIGHT(N1829,1)="/"),LEFT(N1829,LEN(N1829)-1),N1829)))</f>
        <v/>
      </c>
      <c r="P1829">
        <f>IF(O1829="","",IFERROR(N(INDEX($A1829:$K1829,1,Rules!$H$20)),0))</f>
        <v/>
      </c>
      <c r="Q1829">
        <f>IF(O1829="","",IFERROR(P1829*N(INDEX($A1829:$K1829,1,Rules!$H$21)),0))</f>
        <v/>
      </c>
      <c r="R1829">
        <f>IF(O1829="","",IFERROR(N(INDEX($A1829:$K1829,1,Rules!$H$22)),0))</f>
        <v/>
      </c>
    </row>
    <row r="1830">
      <c r="M1830">
        <f>IF(A1830="","",IF(LEFT(A1830,4)="http",IFERROR(MID(A1830,FIND("/",A1830,FIND("//",A1830)+2),2000),"/"),A1830))</f>
        <v/>
      </c>
      <c r="N1830">
        <f>IF(M1830="","",IFERROR(LEFT(SUBSTITUTE(M1830,"#","?"),FIND("?",SUBSTITUTE(M1830,"#","?"))-1),M1830))</f>
        <v/>
      </c>
      <c r="O1830">
        <f>IF(N1830="","",LOWER(IF(AND(LEN(N1830)&gt;1,RIGHT(N1830,1)="/"),LEFT(N1830,LEN(N1830)-1),N1830)))</f>
        <v/>
      </c>
      <c r="P1830">
        <f>IF(O1830="","",IFERROR(N(INDEX($A1830:$K1830,1,Rules!$H$20)),0))</f>
        <v/>
      </c>
      <c r="Q1830">
        <f>IF(O1830="","",IFERROR(P1830*N(INDEX($A1830:$K1830,1,Rules!$H$21)),0))</f>
        <v/>
      </c>
      <c r="R1830">
        <f>IF(O1830="","",IFERROR(N(INDEX($A1830:$K1830,1,Rules!$H$22)),0))</f>
        <v/>
      </c>
    </row>
    <row r="1831">
      <c r="M1831">
        <f>IF(A1831="","",IF(LEFT(A1831,4)="http",IFERROR(MID(A1831,FIND("/",A1831,FIND("//",A1831)+2),2000),"/"),A1831))</f>
        <v/>
      </c>
      <c r="N1831">
        <f>IF(M1831="","",IFERROR(LEFT(SUBSTITUTE(M1831,"#","?"),FIND("?",SUBSTITUTE(M1831,"#","?"))-1),M1831))</f>
        <v/>
      </c>
      <c r="O1831">
        <f>IF(N1831="","",LOWER(IF(AND(LEN(N1831)&gt;1,RIGHT(N1831,1)="/"),LEFT(N1831,LEN(N1831)-1),N1831)))</f>
        <v/>
      </c>
      <c r="P1831">
        <f>IF(O1831="","",IFERROR(N(INDEX($A1831:$K1831,1,Rules!$H$20)),0))</f>
        <v/>
      </c>
      <c r="Q1831">
        <f>IF(O1831="","",IFERROR(P1831*N(INDEX($A1831:$K1831,1,Rules!$H$21)),0))</f>
        <v/>
      </c>
      <c r="R1831">
        <f>IF(O1831="","",IFERROR(N(INDEX($A1831:$K1831,1,Rules!$H$22)),0))</f>
        <v/>
      </c>
    </row>
    <row r="1832">
      <c r="M1832">
        <f>IF(A1832="","",IF(LEFT(A1832,4)="http",IFERROR(MID(A1832,FIND("/",A1832,FIND("//",A1832)+2),2000),"/"),A1832))</f>
        <v/>
      </c>
      <c r="N1832">
        <f>IF(M1832="","",IFERROR(LEFT(SUBSTITUTE(M1832,"#","?"),FIND("?",SUBSTITUTE(M1832,"#","?"))-1),M1832))</f>
        <v/>
      </c>
      <c r="O1832">
        <f>IF(N1832="","",LOWER(IF(AND(LEN(N1832)&gt;1,RIGHT(N1832,1)="/"),LEFT(N1832,LEN(N1832)-1),N1832)))</f>
        <v/>
      </c>
      <c r="P1832">
        <f>IF(O1832="","",IFERROR(N(INDEX($A1832:$K1832,1,Rules!$H$20)),0))</f>
        <v/>
      </c>
      <c r="Q1832">
        <f>IF(O1832="","",IFERROR(P1832*N(INDEX($A1832:$K1832,1,Rules!$H$21)),0))</f>
        <v/>
      </c>
      <c r="R1832">
        <f>IF(O1832="","",IFERROR(N(INDEX($A1832:$K1832,1,Rules!$H$22)),0))</f>
        <v/>
      </c>
    </row>
    <row r="1833">
      <c r="M1833">
        <f>IF(A1833="","",IF(LEFT(A1833,4)="http",IFERROR(MID(A1833,FIND("/",A1833,FIND("//",A1833)+2),2000),"/"),A1833))</f>
        <v/>
      </c>
      <c r="N1833">
        <f>IF(M1833="","",IFERROR(LEFT(SUBSTITUTE(M1833,"#","?"),FIND("?",SUBSTITUTE(M1833,"#","?"))-1),M1833))</f>
        <v/>
      </c>
      <c r="O1833">
        <f>IF(N1833="","",LOWER(IF(AND(LEN(N1833)&gt;1,RIGHT(N1833,1)="/"),LEFT(N1833,LEN(N1833)-1),N1833)))</f>
        <v/>
      </c>
      <c r="P1833">
        <f>IF(O1833="","",IFERROR(N(INDEX($A1833:$K1833,1,Rules!$H$20)),0))</f>
        <v/>
      </c>
      <c r="Q1833">
        <f>IF(O1833="","",IFERROR(P1833*N(INDEX($A1833:$K1833,1,Rules!$H$21)),0))</f>
        <v/>
      </c>
      <c r="R1833">
        <f>IF(O1833="","",IFERROR(N(INDEX($A1833:$K1833,1,Rules!$H$22)),0))</f>
        <v/>
      </c>
    </row>
    <row r="1834">
      <c r="M1834">
        <f>IF(A1834="","",IF(LEFT(A1834,4)="http",IFERROR(MID(A1834,FIND("/",A1834,FIND("//",A1834)+2),2000),"/"),A1834))</f>
        <v/>
      </c>
      <c r="N1834">
        <f>IF(M1834="","",IFERROR(LEFT(SUBSTITUTE(M1834,"#","?"),FIND("?",SUBSTITUTE(M1834,"#","?"))-1),M1834))</f>
        <v/>
      </c>
      <c r="O1834">
        <f>IF(N1834="","",LOWER(IF(AND(LEN(N1834)&gt;1,RIGHT(N1834,1)="/"),LEFT(N1834,LEN(N1834)-1),N1834)))</f>
        <v/>
      </c>
      <c r="P1834">
        <f>IF(O1834="","",IFERROR(N(INDEX($A1834:$K1834,1,Rules!$H$20)),0))</f>
        <v/>
      </c>
      <c r="Q1834">
        <f>IF(O1834="","",IFERROR(P1834*N(INDEX($A1834:$K1834,1,Rules!$H$21)),0))</f>
        <v/>
      </c>
      <c r="R1834">
        <f>IF(O1834="","",IFERROR(N(INDEX($A1834:$K1834,1,Rules!$H$22)),0))</f>
        <v/>
      </c>
    </row>
    <row r="1835">
      <c r="M1835">
        <f>IF(A1835="","",IF(LEFT(A1835,4)="http",IFERROR(MID(A1835,FIND("/",A1835,FIND("//",A1835)+2),2000),"/"),A1835))</f>
        <v/>
      </c>
      <c r="N1835">
        <f>IF(M1835="","",IFERROR(LEFT(SUBSTITUTE(M1835,"#","?"),FIND("?",SUBSTITUTE(M1835,"#","?"))-1),M1835))</f>
        <v/>
      </c>
      <c r="O1835">
        <f>IF(N1835="","",LOWER(IF(AND(LEN(N1835)&gt;1,RIGHT(N1835,1)="/"),LEFT(N1835,LEN(N1835)-1),N1835)))</f>
        <v/>
      </c>
      <c r="P1835">
        <f>IF(O1835="","",IFERROR(N(INDEX($A1835:$K1835,1,Rules!$H$20)),0))</f>
        <v/>
      </c>
      <c r="Q1835">
        <f>IF(O1835="","",IFERROR(P1835*N(INDEX($A1835:$K1835,1,Rules!$H$21)),0))</f>
        <v/>
      </c>
      <c r="R1835">
        <f>IF(O1835="","",IFERROR(N(INDEX($A1835:$K1835,1,Rules!$H$22)),0))</f>
        <v/>
      </c>
    </row>
    <row r="1836">
      <c r="M1836">
        <f>IF(A1836="","",IF(LEFT(A1836,4)="http",IFERROR(MID(A1836,FIND("/",A1836,FIND("//",A1836)+2),2000),"/"),A1836))</f>
        <v/>
      </c>
      <c r="N1836">
        <f>IF(M1836="","",IFERROR(LEFT(SUBSTITUTE(M1836,"#","?"),FIND("?",SUBSTITUTE(M1836,"#","?"))-1),M1836))</f>
        <v/>
      </c>
      <c r="O1836">
        <f>IF(N1836="","",LOWER(IF(AND(LEN(N1836)&gt;1,RIGHT(N1836,1)="/"),LEFT(N1836,LEN(N1836)-1),N1836)))</f>
        <v/>
      </c>
      <c r="P1836">
        <f>IF(O1836="","",IFERROR(N(INDEX($A1836:$K1836,1,Rules!$H$20)),0))</f>
        <v/>
      </c>
      <c r="Q1836">
        <f>IF(O1836="","",IFERROR(P1836*N(INDEX($A1836:$K1836,1,Rules!$H$21)),0))</f>
        <v/>
      </c>
      <c r="R1836">
        <f>IF(O1836="","",IFERROR(N(INDEX($A1836:$K1836,1,Rules!$H$22)),0))</f>
        <v/>
      </c>
    </row>
    <row r="1837">
      <c r="M1837">
        <f>IF(A1837="","",IF(LEFT(A1837,4)="http",IFERROR(MID(A1837,FIND("/",A1837,FIND("//",A1837)+2),2000),"/"),A1837))</f>
        <v/>
      </c>
      <c r="N1837">
        <f>IF(M1837="","",IFERROR(LEFT(SUBSTITUTE(M1837,"#","?"),FIND("?",SUBSTITUTE(M1837,"#","?"))-1),M1837))</f>
        <v/>
      </c>
      <c r="O1837">
        <f>IF(N1837="","",LOWER(IF(AND(LEN(N1837)&gt;1,RIGHT(N1837,1)="/"),LEFT(N1837,LEN(N1837)-1),N1837)))</f>
        <v/>
      </c>
      <c r="P1837">
        <f>IF(O1837="","",IFERROR(N(INDEX($A1837:$K1837,1,Rules!$H$20)),0))</f>
        <v/>
      </c>
      <c r="Q1837">
        <f>IF(O1837="","",IFERROR(P1837*N(INDEX($A1837:$K1837,1,Rules!$H$21)),0))</f>
        <v/>
      </c>
      <c r="R1837">
        <f>IF(O1837="","",IFERROR(N(INDEX($A1837:$K1837,1,Rules!$H$22)),0))</f>
        <v/>
      </c>
    </row>
    <row r="1838">
      <c r="M1838">
        <f>IF(A1838="","",IF(LEFT(A1838,4)="http",IFERROR(MID(A1838,FIND("/",A1838,FIND("//",A1838)+2),2000),"/"),A1838))</f>
        <v/>
      </c>
      <c r="N1838">
        <f>IF(M1838="","",IFERROR(LEFT(SUBSTITUTE(M1838,"#","?"),FIND("?",SUBSTITUTE(M1838,"#","?"))-1),M1838))</f>
        <v/>
      </c>
      <c r="O1838">
        <f>IF(N1838="","",LOWER(IF(AND(LEN(N1838)&gt;1,RIGHT(N1838,1)="/"),LEFT(N1838,LEN(N1838)-1),N1838)))</f>
        <v/>
      </c>
      <c r="P1838">
        <f>IF(O1838="","",IFERROR(N(INDEX($A1838:$K1838,1,Rules!$H$20)),0))</f>
        <v/>
      </c>
      <c r="Q1838">
        <f>IF(O1838="","",IFERROR(P1838*N(INDEX($A1838:$K1838,1,Rules!$H$21)),0))</f>
        <v/>
      </c>
      <c r="R1838">
        <f>IF(O1838="","",IFERROR(N(INDEX($A1838:$K1838,1,Rules!$H$22)),0))</f>
        <v/>
      </c>
    </row>
    <row r="1839">
      <c r="M1839">
        <f>IF(A1839="","",IF(LEFT(A1839,4)="http",IFERROR(MID(A1839,FIND("/",A1839,FIND("//",A1839)+2),2000),"/"),A1839))</f>
        <v/>
      </c>
      <c r="N1839">
        <f>IF(M1839="","",IFERROR(LEFT(SUBSTITUTE(M1839,"#","?"),FIND("?",SUBSTITUTE(M1839,"#","?"))-1),M1839))</f>
        <v/>
      </c>
      <c r="O1839">
        <f>IF(N1839="","",LOWER(IF(AND(LEN(N1839)&gt;1,RIGHT(N1839,1)="/"),LEFT(N1839,LEN(N1839)-1),N1839)))</f>
        <v/>
      </c>
      <c r="P1839">
        <f>IF(O1839="","",IFERROR(N(INDEX($A1839:$K1839,1,Rules!$H$20)),0))</f>
        <v/>
      </c>
      <c r="Q1839">
        <f>IF(O1839="","",IFERROR(P1839*N(INDEX($A1839:$K1839,1,Rules!$H$21)),0))</f>
        <v/>
      </c>
      <c r="R1839">
        <f>IF(O1839="","",IFERROR(N(INDEX($A1839:$K1839,1,Rules!$H$22)),0))</f>
        <v/>
      </c>
    </row>
    <row r="1840">
      <c r="M1840">
        <f>IF(A1840="","",IF(LEFT(A1840,4)="http",IFERROR(MID(A1840,FIND("/",A1840,FIND("//",A1840)+2),2000),"/"),A1840))</f>
        <v/>
      </c>
      <c r="N1840">
        <f>IF(M1840="","",IFERROR(LEFT(SUBSTITUTE(M1840,"#","?"),FIND("?",SUBSTITUTE(M1840,"#","?"))-1),M1840))</f>
        <v/>
      </c>
      <c r="O1840">
        <f>IF(N1840="","",LOWER(IF(AND(LEN(N1840)&gt;1,RIGHT(N1840,1)="/"),LEFT(N1840,LEN(N1840)-1),N1840)))</f>
        <v/>
      </c>
      <c r="P1840">
        <f>IF(O1840="","",IFERROR(N(INDEX($A1840:$K1840,1,Rules!$H$20)),0))</f>
        <v/>
      </c>
      <c r="Q1840">
        <f>IF(O1840="","",IFERROR(P1840*N(INDEX($A1840:$K1840,1,Rules!$H$21)),0))</f>
        <v/>
      </c>
      <c r="R1840">
        <f>IF(O1840="","",IFERROR(N(INDEX($A1840:$K1840,1,Rules!$H$22)),0))</f>
        <v/>
      </c>
    </row>
    <row r="1841">
      <c r="M1841">
        <f>IF(A1841="","",IF(LEFT(A1841,4)="http",IFERROR(MID(A1841,FIND("/",A1841,FIND("//",A1841)+2),2000),"/"),A1841))</f>
        <v/>
      </c>
      <c r="N1841">
        <f>IF(M1841="","",IFERROR(LEFT(SUBSTITUTE(M1841,"#","?"),FIND("?",SUBSTITUTE(M1841,"#","?"))-1),M1841))</f>
        <v/>
      </c>
      <c r="O1841">
        <f>IF(N1841="","",LOWER(IF(AND(LEN(N1841)&gt;1,RIGHT(N1841,1)="/"),LEFT(N1841,LEN(N1841)-1),N1841)))</f>
        <v/>
      </c>
      <c r="P1841">
        <f>IF(O1841="","",IFERROR(N(INDEX($A1841:$K1841,1,Rules!$H$20)),0))</f>
        <v/>
      </c>
      <c r="Q1841">
        <f>IF(O1841="","",IFERROR(P1841*N(INDEX($A1841:$K1841,1,Rules!$H$21)),0))</f>
        <v/>
      </c>
      <c r="R1841">
        <f>IF(O1841="","",IFERROR(N(INDEX($A1841:$K1841,1,Rules!$H$22)),0))</f>
        <v/>
      </c>
    </row>
    <row r="1842">
      <c r="M1842">
        <f>IF(A1842="","",IF(LEFT(A1842,4)="http",IFERROR(MID(A1842,FIND("/",A1842,FIND("//",A1842)+2),2000),"/"),A1842))</f>
        <v/>
      </c>
      <c r="N1842">
        <f>IF(M1842="","",IFERROR(LEFT(SUBSTITUTE(M1842,"#","?"),FIND("?",SUBSTITUTE(M1842,"#","?"))-1),M1842))</f>
        <v/>
      </c>
      <c r="O1842">
        <f>IF(N1842="","",LOWER(IF(AND(LEN(N1842)&gt;1,RIGHT(N1842,1)="/"),LEFT(N1842,LEN(N1842)-1),N1842)))</f>
        <v/>
      </c>
      <c r="P1842">
        <f>IF(O1842="","",IFERROR(N(INDEX($A1842:$K1842,1,Rules!$H$20)),0))</f>
        <v/>
      </c>
      <c r="Q1842">
        <f>IF(O1842="","",IFERROR(P1842*N(INDEX($A1842:$K1842,1,Rules!$H$21)),0))</f>
        <v/>
      </c>
      <c r="R1842">
        <f>IF(O1842="","",IFERROR(N(INDEX($A1842:$K1842,1,Rules!$H$22)),0))</f>
        <v/>
      </c>
    </row>
    <row r="1843">
      <c r="M1843">
        <f>IF(A1843="","",IF(LEFT(A1843,4)="http",IFERROR(MID(A1843,FIND("/",A1843,FIND("//",A1843)+2),2000),"/"),A1843))</f>
        <v/>
      </c>
      <c r="N1843">
        <f>IF(M1843="","",IFERROR(LEFT(SUBSTITUTE(M1843,"#","?"),FIND("?",SUBSTITUTE(M1843,"#","?"))-1),M1843))</f>
        <v/>
      </c>
      <c r="O1843">
        <f>IF(N1843="","",LOWER(IF(AND(LEN(N1843)&gt;1,RIGHT(N1843,1)="/"),LEFT(N1843,LEN(N1843)-1),N1843)))</f>
        <v/>
      </c>
      <c r="P1843">
        <f>IF(O1843="","",IFERROR(N(INDEX($A1843:$K1843,1,Rules!$H$20)),0))</f>
        <v/>
      </c>
      <c r="Q1843">
        <f>IF(O1843="","",IFERROR(P1843*N(INDEX($A1843:$K1843,1,Rules!$H$21)),0))</f>
        <v/>
      </c>
      <c r="R1843">
        <f>IF(O1843="","",IFERROR(N(INDEX($A1843:$K1843,1,Rules!$H$22)),0))</f>
        <v/>
      </c>
    </row>
    <row r="1844">
      <c r="M1844">
        <f>IF(A1844="","",IF(LEFT(A1844,4)="http",IFERROR(MID(A1844,FIND("/",A1844,FIND("//",A1844)+2),2000),"/"),A1844))</f>
        <v/>
      </c>
      <c r="N1844">
        <f>IF(M1844="","",IFERROR(LEFT(SUBSTITUTE(M1844,"#","?"),FIND("?",SUBSTITUTE(M1844,"#","?"))-1),M1844))</f>
        <v/>
      </c>
      <c r="O1844">
        <f>IF(N1844="","",LOWER(IF(AND(LEN(N1844)&gt;1,RIGHT(N1844,1)="/"),LEFT(N1844,LEN(N1844)-1),N1844)))</f>
        <v/>
      </c>
      <c r="P1844">
        <f>IF(O1844="","",IFERROR(N(INDEX($A1844:$K1844,1,Rules!$H$20)),0))</f>
        <v/>
      </c>
      <c r="Q1844">
        <f>IF(O1844="","",IFERROR(P1844*N(INDEX($A1844:$K1844,1,Rules!$H$21)),0))</f>
        <v/>
      </c>
      <c r="R1844">
        <f>IF(O1844="","",IFERROR(N(INDEX($A1844:$K1844,1,Rules!$H$22)),0))</f>
        <v/>
      </c>
    </row>
    <row r="1845">
      <c r="M1845">
        <f>IF(A1845="","",IF(LEFT(A1845,4)="http",IFERROR(MID(A1845,FIND("/",A1845,FIND("//",A1845)+2),2000),"/"),A1845))</f>
        <v/>
      </c>
      <c r="N1845">
        <f>IF(M1845="","",IFERROR(LEFT(SUBSTITUTE(M1845,"#","?"),FIND("?",SUBSTITUTE(M1845,"#","?"))-1),M1845))</f>
        <v/>
      </c>
      <c r="O1845">
        <f>IF(N1845="","",LOWER(IF(AND(LEN(N1845)&gt;1,RIGHT(N1845,1)="/"),LEFT(N1845,LEN(N1845)-1),N1845)))</f>
        <v/>
      </c>
      <c r="P1845">
        <f>IF(O1845="","",IFERROR(N(INDEX($A1845:$K1845,1,Rules!$H$20)),0))</f>
        <v/>
      </c>
      <c r="Q1845">
        <f>IF(O1845="","",IFERROR(P1845*N(INDEX($A1845:$K1845,1,Rules!$H$21)),0))</f>
        <v/>
      </c>
      <c r="R1845">
        <f>IF(O1845="","",IFERROR(N(INDEX($A1845:$K1845,1,Rules!$H$22)),0))</f>
        <v/>
      </c>
    </row>
    <row r="1846">
      <c r="M1846">
        <f>IF(A1846="","",IF(LEFT(A1846,4)="http",IFERROR(MID(A1846,FIND("/",A1846,FIND("//",A1846)+2),2000),"/"),A1846))</f>
        <v/>
      </c>
      <c r="N1846">
        <f>IF(M1846="","",IFERROR(LEFT(SUBSTITUTE(M1846,"#","?"),FIND("?",SUBSTITUTE(M1846,"#","?"))-1),M1846))</f>
        <v/>
      </c>
      <c r="O1846">
        <f>IF(N1846="","",LOWER(IF(AND(LEN(N1846)&gt;1,RIGHT(N1846,1)="/"),LEFT(N1846,LEN(N1846)-1),N1846)))</f>
        <v/>
      </c>
      <c r="P1846">
        <f>IF(O1846="","",IFERROR(N(INDEX($A1846:$K1846,1,Rules!$H$20)),0))</f>
        <v/>
      </c>
      <c r="Q1846">
        <f>IF(O1846="","",IFERROR(P1846*N(INDEX($A1846:$K1846,1,Rules!$H$21)),0))</f>
        <v/>
      </c>
      <c r="R1846">
        <f>IF(O1846="","",IFERROR(N(INDEX($A1846:$K1846,1,Rules!$H$22)),0))</f>
        <v/>
      </c>
    </row>
    <row r="1847">
      <c r="M1847">
        <f>IF(A1847="","",IF(LEFT(A1847,4)="http",IFERROR(MID(A1847,FIND("/",A1847,FIND("//",A1847)+2),2000),"/"),A1847))</f>
        <v/>
      </c>
      <c r="N1847">
        <f>IF(M1847="","",IFERROR(LEFT(SUBSTITUTE(M1847,"#","?"),FIND("?",SUBSTITUTE(M1847,"#","?"))-1),M1847))</f>
        <v/>
      </c>
      <c r="O1847">
        <f>IF(N1847="","",LOWER(IF(AND(LEN(N1847)&gt;1,RIGHT(N1847,1)="/"),LEFT(N1847,LEN(N1847)-1),N1847)))</f>
        <v/>
      </c>
      <c r="P1847">
        <f>IF(O1847="","",IFERROR(N(INDEX($A1847:$K1847,1,Rules!$H$20)),0))</f>
        <v/>
      </c>
      <c r="Q1847">
        <f>IF(O1847="","",IFERROR(P1847*N(INDEX($A1847:$K1847,1,Rules!$H$21)),0))</f>
        <v/>
      </c>
      <c r="R1847">
        <f>IF(O1847="","",IFERROR(N(INDEX($A1847:$K1847,1,Rules!$H$22)),0))</f>
        <v/>
      </c>
    </row>
    <row r="1848">
      <c r="M1848">
        <f>IF(A1848="","",IF(LEFT(A1848,4)="http",IFERROR(MID(A1848,FIND("/",A1848,FIND("//",A1848)+2),2000),"/"),A1848))</f>
        <v/>
      </c>
      <c r="N1848">
        <f>IF(M1848="","",IFERROR(LEFT(SUBSTITUTE(M1848,"#","?"),FIND("?",SUBSTITUTE(M1848,"#","?"))-1),M1848))</f>
        <v/>
      </c>
      <c r="O1848">
        <f>IF(N1848="","",LOWER(IF(AND(LEN(N1848)&gt;1,RIGHT(N1848,1)="/"),LEFT(N1848,LEN(N1848)-1),N1848)))</f>
        <v/>
      </c>
      <c r="P1848">
        <f>IF(O1848="","",IFERROR(N(INDEX($A1848:$K1848,1,Rules!$H$20)),0))</f>
        <v/>
      </c>
      <c r="Q1848">
        <f>IF(O1848="","",IFERROR(P1848*N(INDEX($A1848:$K1848,1,Rules!$H$21)),0))</f>
        <v/>
      </c>
      <c r="R1848">
        <f>IF(O1848="","",IFERROR(N(INDEX($A1848:$K1848,1,Rules!$H$22)),0))</f>
        <v/>
      </c>
    </row>
    <row r="1849">
      <c r="M1849">
        <f>IF(A1849="","",IF(LEFT(A1849,4)="http",IFERROR(MID(A1849,FIND("/",A1849,FIND("//",A1849)+2),2000),"/"),A1849))</f>
        <v/>
      </c>
      <c r="N1849">
        <f>IF(M1849="","",IFERROR(LEFT(SUBSTITUTE(M1849,"#","?"),FIND("?",SUBSTITUTE(M1849,"#","?"))-1),M1849))</f>
        <v/>
      </c>
      <c r="O1849">
        <f>IF(N1849="","",LOWER(IF(AND(LEN(N1849)&gt;1,RIGHT(N1849,1)="/"),LEFT(N1849,LEN(N1849)-1),N1849)))</f>
        <v/>
      </c>
      <c r="P1849">
        <f>IF(O1849="","",IFERROR(N(INDEX($A1849:$K1849,1,Rules!$H$20)),0))</f>
        <v/>
      </c>
      <c r="Q1849">
        <f>IF(O1849="","",IFERROR(P1849*N(INDEX($A1849:$K1849,1,Rules!$H$21)),0))</f>
        <v/>
      </c>
      <c r="R1849">
        <f>IF(O1849="","",IFERROR(N(INDEX($A1849:$K1849,1,Rules!$H$22)),0))</f>
        <v/>
      </c>
    </row>
    <row r="1850">
      <c r="M1850">
        <f>IF(A1850="","",IF(LEFT(A1850,4)="http",IFERROR(MID(A1850,FIND("/",A1850,FIND("//",A1850)+2),2000),"/"),A1850))</f>
        <v/>
      </c>
      <c r="N1850">
        <f>IF(M1850="","",IFERROR(LEFT(SUBSTITUTE(M1850,"#","?"),FIND("?",SUBSTITUTE(M1850,"#","?"))-1),M1850))</f>
        <v/>
      </c>
      <c r="O1850">
        <f>IF(N1850="","",LOWER(IF(AND(LEN(N1850)&gt;1,RIGHT(N1850,1)="/"),LEFT(N1850,LEN(N1850)-1),N1850)))</f>
        <v/>
      </c>
      <c r="P1850">
        <f>IF(O1850="","",IFERROR(N(INDEX($A1850:$K1850,1,Rules!$H$20)),0))</f>
        <v/>
      </c>
      <c r="Q1850">
        <f>IF(O1850="","",IFERROR(P1850*N(INDEX($A1850:$K1850,1,Rules!$H$21)),0))</f>
        <v/>
      </c>
      <c r="R1850">
        <f>IF(O1850="","",IFERROR(N(INDEX($A1850:$K1850,1,Rules!$H$22)),0))</f>
        <v/>
      </c>
    </row>
    <row r="1851">
      <c r="M1851">
        <f>IF(A1851="","",IF(LEFT(A1851,4)="http",IFERROR(MID(A1851,FIND("/",A1851,FIND("//",A1851)+2),2000),"/"),A1851))</f>
        <v/>
      </c>
      <c r="N1851">
        <f>IF(M1851="","",IFERROR(LEFT(SUBSTITUTE(M1851,"#","?"),FIND("?",SUBSTITUTE(M1851,"#","?"))-1),M1851))</f>
        <v/>
      </c>
      <c r="O1851">
        <f>IF(N1851="","",LOWER(IF(AND(LEN(N1851)&gt;1,RIGHT(N1851,1)="/"),LEFT(N1851,LEN(N1851)-1),N1851)))</f>
        <v/>
      </c>
      <c r="P1851">
        <f>IF(O1851="","",IFERROR(N(INDEX($A1851:$K1851,1,Rules!$H$20)),0))</f>
        <v/>
      </c>
      <c r="Q1851">
        <f>IF(O1851="","",IFERROR(P1851*N(INDEX($A1851:$K1851,1,Rules!$H$21)),0))</f>
        <v/>
      </c>
      <c r="R1851">
        <f>IF(O1851="","",IFERROR(N(INDEX($A1851:$K1851,1,Rules!$H$22)),0))</f>
        <v/>
      </c>
    </row>
    <row r="1852">
      <c r="M1852">
        <f>IF(A1852="","",IF(LEFT(A1852,4)="http",IFERROR(MID(A1852,FIND("/",A1852,FIND("//",A1852)+2),2000),"/"),A1852))</f>
        <v/>
      </c>
      <c r="N1852">
        <f>IF(M1852="","",IFERROR(LEFT(SUBSTITUTE(M1852,"#","?"),FIND("?",SUBSTITUTE(M1852,"#","?"))-1),M1852))</f>
        <v/>
      </c>
      <c r="O1852">
        <f>IF(N1852="","",LOWER(IF(AND(LEN(N1852)&gt;1,RIGHT(N1852,1)="/"),LEFT(N1852,LEN(N1852)-1),N1852)))</f>
        <v/>
      </c>
      <c r="P1852">
        <f>IF(O1852="","",IFERROR(N(INDEX($A1852:$K1852,1,Rules!$H$20)),0))</f>
        <v/>
      </c>
      <c r="Q1852">
        <f>IF(O1852="","",IFERROR(P1852*N(INDEX($A1852:$K1852,1,Rules!$H$21)),0))</f>
        <v/>
      </c>
      <c r="R1852">
        <f>IF(O1852="","",IFERROR(N(INDEX($A1852:$K1852,1,Rules!$H$22)),0))</f>
        <v/>
      </c>
    </row>
    <row r="1853">
      <c r="M1853">
        <f>IF(A1853="","",IF(LEFT(A1853,4)="http",IFERROR(MID(A1853,FIND("/",A1853,FIND("//",A1853)+2),2000),"/"),A1853))</f>
        <v/>
      </c>
      <c r="N1853">
        <f>IF(M1853="","",IFERROR(LEFT(SUBSTITUTE(M1853,"#","?"),FIND("?",SUBSTITUTE(M1853,"#","?"))-1),M1853))</f>
        <v/>
      </c>
      <c r="O1853">
        <f>IF(N1853="","",LOWER(IF(AND(LEN(N1853)&gt;1,RIGHT(N1853,1)="/"),LEFT(N1853,LEN(N1853)-1),N1853)))</f>
        <v/>
      </c>
      <c r="P1853">
        <f>IF(O1853="","",IFERROR(N(INDEX($A1853:$K1853,1,Rules!$H$20)),0))</f>
        <v/>
      </c>
      <c r="Q1853">
        <f>IF(O1853="","",IFERROR(P1853*N(INDEX($A1853:$K1853,1,Rules!$H$21)),0))</f>
        <v/>
      </c>
      <c r="R1853">
        <f>IF(O1853="","",IFERROR(N(INDEX($A1853:$K1853,1,Rules!$H$22)),0))</f>
        <v/>
      </c>
    </row>
    <row r="1854">
      <c r="M1854">
        <f>IF(A1854="","",IF(LEFT(A1854,4)="http",IFERROR(MID(A1854,FIND("/",A1854,FIND("//",A1854)+2),2000),"/"),A1854))</f>
        <v/>
      </c>
      <c r="N1854">
        <f>IF(M1854="","",IFERROR(LEFT(SUBSTITUTE(M1854,"#","?"),FIND("?",SUBSTITUTE(M1854,"#","?"))-1),M1854))</f>
        <v/>
      </c>
      <c r="O1854">
        <f>IF(N1854="","",LOWER(IF(AND(LEN(N1854)&gt;1,RIGHT(N1854,1)="/"),LEFT(N1854,LEN(N1854)-1),N1854)))</f>
        <v/>
      </c>
      <c r="P1854">
        <f>IF(O1854="","",IFERROR(N(INDEX($A1854:$K1854,1,Rules!$H$20)),0))</f>
        <v/>
      </c>
      <c r="Q1854">
        <f>IF(O1854="","",IFERROR(P1854*N(INDEX($A1854:$K1854,1,Rules!$H$21)),0))</f>
        <v/>
      </c>
      <c r="R1854">
        <f>IF(O1854="","",IFERROR(N(INDEX($A1854:$K1854,1,Rules!$H$22)),0))</f>
        <v/>
      </c>
    </row>
    <row r="1855">
      <c r="M1855">
        <f>IF(A1855="","",IF(LEFT(A1855,4)="http",IFERROR(MID(A1855,FIND("/",A1855,FIND("//",A1855)+2),2000),"/"),A1855))</f>
        <v/>
      </c>
      <c r="N1855">
        <f>IF(M1855="","",IFERROR(LEFT(SUBSTITUTE(M1855,"#","?"),FIND("?",SUBSTITUTE(M1855,"#","?"))-1),M1855))</f>
        <v/>
      </c>
      <c r="O1855">
        <f>IF(N1855="","",LOWER(IF(AND(LEN(N1855)&gt;1,RIGHT(N1855,1)="/"),LEFT(N1855,LEN(N1855)-1),N1855)))</f>
        <v/>
      </c>
      <c r="P1855">
        <f>IF(O1855="","",IFERROR(N(INDEX($A1855:$K1855,1,Rules!$H$20)),0))</f>
        <v/>
      </c>
      <c r="Q1855">
        <f>IF(O1855="","",IFERROR(P1855*N(INDEX($A1855:$K1855,1,Rules!$H$21)),0))</f>
        <v/>
      </c>
      <c r="R1855">
        <f>IF(O1855="","",IFERROR(N(INDEX($A1855:$K1855,1,Rules!$H$22)),0))</f>
        <v/>
      </c>
    </row>
    <row r="1856">
      <c r="M1856">
        <f>IF(A1856="","",IF(LEFT(A1856,4)="http",IFERROR(MID(A1856,FIND("/",A1856,FIND("//",A1856)+2),2000),"/"),A1856))</f>
        <v/>
      </c>
      <c r="N1856">
        <f>IF(M1856="","",IFERROR(LEFT(SUBSTITUTE(M1856,"#","?"),FIND("?",SUBSTITUTE(M1856,"#","?"))-1),M1856))</f>
        <v/>
      </c>
      <c r="O1856">
        <f>IF(N1856="","",LOWER(IF(AND(LEN(N1856)&gt;1,RIGHT(N1856,1)="/"),LEFT(N1856,LEN(N1856)-1),N1856)))</f>
        <v/>
      </c>
      <c r="P1856">
        <f>IF(O1856="","",IFERROR(N(INDEX($A1856:$K1856,1,Rules!$H$20)),0))</f>
        <v/>
      </c>
      <c r="Q1856">
        <f>IF(O1856="","",IFERROR(P1856*N(INDEX($A1856:$K1856,1,Rules!$H$21)),0))</f>
        <v/>
      </c>
      <c r="R1856">
        <f>IF(O1856="","",IFERROR(N(INDEX($A1856:$K1856,1,Rules!$H$22)),0))</f>
        <v/>
      </c>
    </row>
    <row r="1857">
      <c r="M1857">
        <f>IF(A1857="","",IF(LEFT(A1857,4)="http",IFERROR(MID(A1857,FIND("/",A1857,FIND("//",A1857)+2),2000),"/"),A1857))</f>
        <v/>
      </c>
      <c r="N1857">
        <f>IF(M1857="","",IFERROR(LEFT(SUBSTITUTE(M1857,"#","?"),FIND("?",SUBSTITUTE(M1857,"#","?"))-1),M1857))</f>
        <v/>
      </c>
      <c r="O1857">
        <f>IF(N1857="","",LOWER(IF(AND(LEN(N1857)&gt;1,RIGHT(N1857,1)="/"),LEFT(N1857,LEN(N1857)-1),N1857)))</f>
        <v/>
      </c>
      <c r="P1857">
        <f>IF(O1857="","",IFERROR(N(INDEX($A1857:$K1857,1,Rules!$H$20)),0))</f>
        <v/>
      </c>
      <c r="Q1857">
        <f>IF(O1857="","",IFERROR(P1857*N(INDEX($A1857:$K1857,1,Rules!$H$21)),0))</f>
        <v/>
      </c>
      <c r="R1857">
        <f>IF(O1857="","",IFERROR(N(INDEX($A1857:$K1857,1,Rules!$H$22)),0))</f>
        <v/>
      </c>
    </row>
    <row r="1858">
      <c r="M1858">
        <f>IF(A1858="","",IF(LEFT(A1858,4)="http",IFERROR(MID(A1858,FIND("/",A1858,FIND("//",A1858)+2),2000),"/"),A1858))</f>
        <v/>
      </c>
      <c r="N1858">
        <f>IF(M1858="","",IFERROR(LEFT(SUBSTITUTE(M1858,"#","?"),FIND("?",SUBSTITUTE(M1858,"#","?"))-1),M1858))</f>
        <v/>
      </c>
      <c r="O1858">
        <f>IF(N1858="","",LOWER(IF(AND(LEN(N1858)&gt;1,RIGHT(N1858,1)="/"),LEFT(N1858,LEN(N1858)-1),N1858)))</f>
        <v/>
      </c>
      <c r="P1858">
        <f>IF(O1858="","",IFERROR(N(INDEX($A1858:$K1858,1,Rules!$H$20)),0))</f>
        <v/>
      </c>
      <c r="Q1858">
        <f>IF(O1858="","",IFERROR(P1858*N(INDEX($A1858:$K1858,1,Rules!$H$21)),0))</f>
        <v/>
      </c>
      <c r="R1858">
        <f>IF(O1858="","",IFERROR(N(INDEX($A1858:$K1858,1,Rules!$H$22)),0))</f>
        <v/>
      </c>
    </row>
    <row r="1859">
      <c r="M1859">
        <f>IF(A1859="","",IF(LEFT(A1859,4)="http",IFERROR(MID(A1859,FIND("/",A1859,FIND("//",A1859)+2),2000),"/"),A1859))</f>
        <v/>
      </c>
      <c r="N1859">
        <f>IF(M1859="","",IFERROR(LEFT(SUBSTITUTE(M1859,"#","?"),FIND("?",SUBSTITUTE(M1859,"#","?"))-1),M1859))</f>
        <v/>
      </c>
      <c r="O1859">
        <f>IF(N1859="","",LOWER(IF(AND(LEN(N1859)&gt;1,RIGHT(N1859,1)="/"),LEFT(N1859,LEN(N1859)-1),N1859)))</f>
        <v/>
      </c>
      <c r="P1859">
        <f>IF(O1859="","",IFERROR(N(INDEX($A1859:$K1859,1,Rules!$H$20)),0))</f>
        <v/>
      </c>
      <c r="Q1859">
        <f>IF(O1859="","",IFERROR(P1859*N(INDEX($A1859:$K1859,1,Rules!$H$21)),0))</f>
        <v/>
      </c>
      <c r="R1859">
        <f>IF(O1859="","",IFERROR(N(INDEX($A1859:$K1859,1,Rules!$H$22)),0))</f>
        <v/>
      </c>
    </row>
    <row r="1860">
      <c r="M1860">
        <f>IF(A1860="","",IF(LEFT(A1860,4)="http",IFERROR(MID(A1860,FIND("/",A1860,FIND("//",A1860)+2),2000),"/"),A1860))</f>
        <v/>
      </c>
      <c r="N1860">
        <f>IF(M1860="","",IFERROR(LEFT(SUBSTITUTE(M1860,"#","?"),FIND("?",SUBSTITUTE(M1860,"#","?"))-1),M1860))</f>
        <v/>
      </c>
      <c r="O1860">
        <f>IF(N1860="","",LOWER(IF(AND(LEN(N1860)&gt;1,RIGHT(N1860,1)="/"),LEFT(N1860,LEN(N1860)-1),N1860)))</f>
        <v/>
      </c>
      <c r="P1860">
        <f>IF(O1860="","",IFERROR(N(INDEX($A1860:$K1860,1,Rules!$H$20)),0))</f>
        <v/>
      </c>
      <c r="Q1860">
        <f>IF(O1860="","",IFERROR(P1860*N(INDEX($A1860:$K1860,1,Rules!$H$21)),0))</f>
        <v/>
      </c>
      <c r="R1860">
        <f>IF(O1860="","",IFERROR(N(INDEX($A1860:$K1860,1,Rules!$H$22)),0))</f>
        <v/>
      </c>
    </row>
    <row r="1861">
      <c r="M1861">
        <f>IF(A1861="","",IF(LEFT(A1861,4)="http",IFERROR(MID(A1861,FIND("/",A1861,FIND("//",A1861)+2),2000),"/"),A1861))</f>
        <v/>
      </c>
      <c r="N1861">
        <f>IF(M1861="","",IFERROR(LEFT(SUBSTITUTE(M1861,"#","?"),FIND("?",SUBSTITUTE(M1861,"#","?"))-1),M1861))</f>
        <v/>
      </c>
      <c r="O1861">
        <f>IF(N1861="","",LOWER(IF(AND(LEN(N1861)&gt;1,RIGHT(N1861,1)="/"),LEFT(N1861,LEN(N1861)-1),N1861)))</f>
        <v/>
      </c>
      <c r="P1861">
        <f>IF(O1861="","",IFERROR(N(INDEX($A1861:$K1861,1,Rules!$H$20)),0))</f>
        <v/>
      </c>
      <c r="Q1861">
        <f>IF(O1861="","",IFERROR(P1861*N(INDEX($A1861:$K1861,1,Rules!$H$21)),0))</f>
        <v/>
      </c>
      <c r="R1861">
        <f>IF(O1861="","",IFERROR(N(INDEX($A1861:$K1861,1,Rules!$H$22)),0))</f>
        <v/>
      </c>
    </row>
    <row r="1862">
      <c r="M1862">
        <f>IF(A1862="","",IF(LEFT(A1862,4)="http",IFERROR(MID(A1862,FIND("/",A1862,FIND("//",A1862)+2),2000),"/"),A1862))</f>
        <v/>
      </c>
      <c r="N1862">
        <f>IF(M1862="","",IFERROR(LEFT(SUBSTITUTE(M1862,"#","?"),FIND("?",SUBSTITUTE(M1862,"#","?"))-1),M1862))</f>
        <v/>
      </c>
      <c r="O1862">
        <f>IF(N1862="","",LOWER(IF(AND(LEN(N1862)&gt;1,RIGHT(N1862,1)="/"),LEFT(N1862,LEN(N1862)-1),N1862)))</f>
        <v/>
      </c>
      <c r="P1862">
        <f>IF(O1862="","",IFERROR(N(INDEX($A1862:$K1862,1,Rules!$H$20)),0))</f>
        <v/>
      </c>
      <c r="Q1862">
        <f>IF(O1862="","",IFERROR(P1862*N(INDEX($A1862:$K1862,1,Rules!$H$21)),0))</f>
        <v/>
      </c>
      <c r="R1862">
        <f>IF(O1862="","",IFERROR(N(INDEX($A1862:$K1862,1,Rules!$H$22)),0))</f>
        <v/>
      </c>
    </row>
    <row r="1863">
      <c r="M1863">
        <f>IF(A1863="","",IF(LEFT(A1863,4)="http",IFERROR(MID(A1863,FIND("/",A1863,FIND("//",A1863)+2),2000),"/"),A1863))</f>
        <v/>
      </c>
      <c r="N1863">
        <f>IF(M1863="","",IFERROR(LEFT(SUBSTITUTE(M1863,"#","?"),FIND("?",SUBSTITUTE(M1863,"#","?"))-1),M1863))</f>
        <v/>
      </c>
      <c r="O1863">
        <f>IF(N1863="","",LOWER(IF(AND(LEN(N1863)&gt;1,RIGHT(N1863,1)="/"),LEFT(N1863,LEN(N1863)-1),N1863)))</f>
        <v/>
      </c>
      <c r="P1863">
        <f>IF(O1863="","",IFERROR(N(INDEX($A1863:$K1863,1,Rules!$H$20)),0))</f>
        <v/>
      </c>
      <c r="Q1863">
        <f>IF(O1863="","",IFERROR(P1863*N(INDEX($A1863:$K1863,1,Rules!$H$21)),0))</f>
        <v/>
      </c>
      <c r="R1863">
        <f>IF(O1863="","",IFERROR(N(INDEX($A1863:$K1863,1,Rules!$H$22)),0))</f>
        <v/>
      </c>
    </row>
    <row r="1864">
      <c r="M1864">
        <f>IF(A1864="","",IF(LEFT(A1864,4)="http",IFERROR(MID(A1864,FIND("/",A1864,FIND("//",A1864)+2),2000),"/"),A1864))</f>
        <v/>
      </c>
      <c r="N1864">
        <f>IF(M1864="","",IFERROR(LEFT(SUBSTITUTE(M1864,"#","?"),FIND("?",SUBSTITUTE(M1864,"#","?"))-1),M1864))</f>
        <v/>
      </c>
      <c r="O1864">
        <f>IF(N1864="","",LOWER(IF(AND(LEN(N1864)&gt;1,RIGHT(N1864,1)="/"),LEFT(N1864,LEN(N1864)-1),N1864)))</f>
        <v/>
      </c>
      <c r="P1864">
        <f>IF(O1864="","",IFERROR(N(INDEX($A1864:$K1864,1,Rules!$H$20)),0))</f>
        <v/>
      </c>
      <c r="Q1864">
        <f>IF(O1864="","",IFERROR(P1864*N(INDEX($A1864:$K1864,1,Rules!$H$21)),0))</f>
        <v/>
      </c>
      <c r="R1864">
        <f>IF(O1864="","",IFERROR(N(INDEX($A1864:$K1864,1,Rules!$H$22)),0))</f>
        <v/>
      </c>
    </row>
    <row r="1865">
      <c r="M1865">
        <f>IF(A1865="","",IF(LEFT(A1865,4)="http",IFERROR(MID(A1865,FIND("/",A1865,FIND("//",A1865)+2),2000),"/"),A1865))</f>
        <v/>
      </c>
      <c r="N1865">
        <f>IF(M1865="","",IFERROR(LEFT(SUBSTITUTE(M1865,"#","?"),FIND("?",SUBSTITUTE(M1865,"#","?"))-1),M1865))</f>
        <v/>
      </c>
      <c r="O1865">
        <f>IF(N1865="","",LOWER(IF(AND(LEN(N1865)&gt;1,RIGHT(N1865,1)="/"),LEFT(N1865,LEN(N1865)-1),N1865)))</f>
        <v/>
      </c>
      <c r="P1865">
        <f>IF(O1865="","",IFERROR(N(INDEX($A1865:$K1865,1,Rules!$H$20)),0))</f>
        <v/>
      </c>
      <c r="Q1865">
        <f>IF(O1865="","",IFERROR(P1865*N(INDEX($A1865:$K1865,1,Rules!$H$21)),0))</f>
        <v/>
      </c>
      <c r="R1865">
        <f>IF(O1865="","",IFERROR(N(INDEX($A1865:$K1865,1,Rules!$H$22)),0))</f>
        <v/>
      </c>
    </row>
    <row r="1866">
      <c r="M1866">
        <f>IF(A1866="","",IF(LEFT(A1866,4)="http",IFERROR(MID(A1866,FIND("/",A1866,FIND("//",A1866)+2),2000),"/"),A1866))</f>
        <v/>
      </c>
      <c r="N1866">
        <f>IF(M1866="","",IFERROR(LEFT(SUBSTITUTE(M1866,"#","?"),FIND("?",SUBSTITUTE(M1866,"#","?"))-1),M1866))</f>
        <v/>
      </c>
      <c r="O1866">
        <f>IF(N1866="","",LOWER(IF(AND(LEN(N1866)&gt;1,RIGHT(N1866,1)="/"),LEFT(N1866,LEN(N1866)-1),N1866)))</f>
        <v/>
      </c>
      <c r="P1866">
        <f>IF(O1866="","",IFERROR(N(INDEX($A1866:$K1866,1,Rules!$H$20)),0))</f>
        <v/>
      </c>
      <c r="Q1866">
        <f>IF(O1866="","",IFERROR(P1866*N(INDEX($A1866:$K1866,1,Rules!$H$21)),0))</f>
        <v/>
      </c>
      <c r="R1866">
        <f>IF(O1866="","",IFERROR(N(INDEX($A1866:$K1866,1,Rules!$H$22)),0))</f>
        <v/>
      </c>
    </row>
    <row r="1867">
      <c r="M1867">
        <f>IF(A1867="","",IF(LEFT(A1867,4)="http",IFERROR(MID(A1867,FIND("/",A1867,FIND("//",A1867)+2),2000),"/"),A1867))</f>
        <v/>
      </c>
      <c r="N1867">
        <f>IF(M1867="","",IFERROR(LEFT(SUBSTITUTE(M1867,"#","?"),FIND("?",SUBSTITUTE(M1867,"#","?"))-1),M1867))</f>
        <v/>
      </c>
      <c r="O1867">
        <f>IF(N1867="","",LOWER(IF(AND(LEN(N1867)&gt;1,RIGHT(N1867,1)="/"),LEFT(N1867,LEN(N1867)-1),N1867)))</f>
        <v/>
      </c>
      <c r="P1867">
        <f>IF(O1867="","",IFERROR(N(INDEX($A1867:$K1867,1,Rules!$H$20)),0))</f>
        <v/>
      </c>
      <c r="Q1867">
        <f>IF(O1867="","",IFERROR(P1867*N(INDEX($A1867:$K1867,1,Rules!$H$21)),0))</f>
        <v/>
      </c>
      <c r="R1867">
        <f>IF(O1867="","",IFERROR(N(INDEX($A1867:$K1867,1,Rules!$H$22)),0))</f>
        <v/>
      </c>
    </row>
    <row r="1868">
      <c r="M1868">
        <f>IF(A1868="","",IF(LEFT(A1868,4)="http",IFERROR(MID(A1868,FIND("/",A1868,FIND("//",A1868)+2),2000),"/"),A1868))</f>
        <v/>
      </c>
      <c r="N1868">
        <f>IF(M1868="","",IFERROR(LEFT(SUBSTITUTE(M1868,"#","?"),FIND("?",SUBSTITUTE(M1868,"#","?"))-1),M1868))</f>
        <v/>
      </c>
      <c r="O1868">
        <f>IF(N1868="","",LOWER(IF(AND(LEN(N1868)&gt;1,RIGHT(N1868,1)="/"),LEFT(N1868,LEN(N1868)-1),N1868)))</f>
        <v/>
      </c>
      <c r="P1868">
        <f>IF(O1868="","",IFERROR(N(INDEX($A1868:$K1868,1,Rules!$H$20)),0))</f>
        <v/>
      </c>
      <c r="Q1868">
        <f>IF(O1868="","",IFERROR(P1868*N(INDEX($A1868:$K1868,1,Rules!$H$21)),0))</f>
        <v/>
      </c>
      <c r="R1868">
        <f>IF(O1868="","",IFERROR(N(INDEX($A1868:$K1868,1,Rules!$H$22)),0))</f>
        <v/>
      </c>
    </row>
    <row r="1869">
      <c r="M1869">
        <f>IF(A1869="","",IF(LEFT(A1869,4)="http",IFERROR(MID(A1869,FIND("/",A1869,FIND("//",A1869)+2),2000),"/"),A1869))</f>
        <v/>
      </c>
      <c r="N1869">
        <f>IF(M1869="","",IFERROR(LEFT(SUBSTITUTE(M1869,"#","?"),FIND("?",SUBSTITUTE(M1869,"#","?"))-1),M1869))</f>
        <v/>
      </c>
      <c r="O1869">
        <f>IF(N1869="","",LOWER(IF(AND(LEN(N1869)&gt;1,RIGHT(N1869,1)="/"),LEFT(N1869,LEN(N1869)-1),N1869)))</f>
        <v/>
      </c>
      <c r="P1869">
        <f>IF(O1869="","",IFERROR(N(INDEX($A1869:$K1869,1,Rules!$H$20)),0))</f>
        <v/>
      </c>
      <c r="Q1869">
        <f>IF(O1869="","",IFERROR(P1869*N(INDEX($A1869:$K1869,1,Rules!$H$21)),0))</f>
        <v/>
      </c>
      <c r="R1869">
        <f>IF(O1869="","",IFERROR(N(INDEX($A1869:$K1869,1,Rules!$H$22)),0))</f>
        <v/>
      </c>
    </row>
    <row r="1870">
      <c r="M1870">
        <f>IF(A1870="","",IF(LEFT(A1870,4)="http",IFERROR(MID(A1870,FIND("/",A1870,FIND("//",A1870)+2),2000),"/"),A1870))</f>
        <v/>
      </c>
      <c r="N1870">
        <f>IF(M1870="","",IFERROR(LEFT(SUBSTITUTE(M1870,"#","?"),FIND("?",SUBSTITUTE(M1870,"#","?"))-1),M1870))</f>
        <v/>
      </c>
      <c r="O1870">
        <f>IF(N1870="","",LOWER(IF(AND(LEN(N1870)&gt;1,RIGHT(N1870,1)="/"),LEFT(N1870,LEN(N1870)-1),N1870)))</f>
        <v/>
      </c>
      <c r="P1870">
        <f>IF(O1870="","",IFERROR(N(INDEX($A1870:$K1870,1,Rules!$H$20)),0))</f>
        <v/>
      </c>
      <c r="Q1870">
        <f>IF(O1870="","",IFERROR(P1870*N(INDEX($A1870:$K1870,1,Rules!$H$21)),0))</f>
        <v/>
      </c>
      <c r="R1870">
        <f>IF(O1870="","",IFERROR(N(INDEX($A1870:$K1870,1,Rules!$H$22)),0))</f>
        <v/>
      </c>
    </row>
    <row r="1871">
      <c r="M1871">
        <f>IF(A1871="","",IF(LEFT(A1871,4)="http",IFERROR(MID(A1871,FIND("/",A1871,FIND("//",A1871)+2),2000),"/"),A1871))</f>
        <v/>
      </c>
      <c r="N1871">
        <f>IF(M1871="","",IFERROR(LEFT(SUBSTITUTE(M1871,"#","?"),FIND("?",SUBSTITUTE(M1871,"#","?"))-1),M1871))</f>
        <v/>
      </c>
      <c r="O1871">
        <f>IF(N1871="","",LOWER(IF(AND(LEN(N1871)&gt;1,RIGHT(N1871,1)="/"),LEFT(N1871,LEN(N1871)-1),N1871)))</f>
        <v/>
      </c>
      <c r="P1871">
        <f>IF(O1871="","",IFERROR(N(INDEX($A1871:$K1871,1,Rules!$H$20)),0))</f>
        <v/>
      </c>
      <c r="Q1871">
        <f>IF(O1871="","",IFERROR(P1871*N(INDEX($A1871:$K1871,1,Rules!$H$21)),0))</f>
        <v/>
      </c>
      <c r="R1871">
        <f>IF(O1871="","",IFERROR(N(INDEX($A1871:$K1871,1,Rules!$H$22)),0))</f>
        <v/>
      </c>
    </row>
    <row r="1872">
      <c r="M1872">
        <f>IF(A1872="","",IF(LEFT(A1872,4)="http",IFERROR(MID(A1872,FIND("/",A1872,FIND("//",A1872)+2),2000),"/"),A1872))</f>
        <v/>
      </c>
      <c r="N1872">
        <f>IF(M1872="","",IFERROR(LEFT(SUBSTITUTE(M1872,"#","?"),FIND("?",SUBSTITUTE(M1872,"#","?"))-1),M1872))</f>
        <v/>
      </c>
      <c r="O1872">
        <f>IF(N1872="","",LOWER(IF(AND(LEN(N1872)&gt;1,RIGHT(N1872,1)="/"),LEFT(N1872,LEN(N1872)-1),N1872)))</f>
        <v/>
      </c>
      <c r="P1872">
        <f>IF(O1872="","",IFERROR(N(INDEX($A1872:$K1872,1,Rules!$H$20)),0))</f>
        <v/>
      </c>
      <c r="Q1872">
        <f>IF(O1872="","",IFERROR(P1872*N(INDEX($A1872:$K1872,1,Rules!$H$21)),0))</f>
        <v/>
      </c>
      <c r="R1872">
        <f>IF(O1872="","",IFERROR(N(INDEX($A1872:$K1872,1,Rules!$H$22)),0))</f>
        <v/>
      </c>
    </row>
    <row r="1873">
      <c r="M1873">
        <f>IF(A1873="","",IF(LEFT(A1873,4)="http",IFERROR(MID(A1873,FIND("/",A1873,FIND("//",A1873)+2),2000),"/"),A1873))</f>
        <v/>
      </c>
      <c r="N1873">
        <f>IF(M1873="","",IFERROR(LEFT(SUBSTITUTE(M1873,"#","?"),FIND("?",SUBSTITUTE(M1873,"#","?"))-1),M1873))</f>
        <v/>
      </c>
      <c r="O1873">
        <f>IF(N1873="","",LOWER(IF(AND(LEN(N1873)&gt;1,RIGHT(N1873,1)="/"),LEFT(N1873,LEN(N1873)-1),N1873)))</f>
        <v/>
      </c>
      <c r="P1873">
        <f>IF(O1873="","",IFERROR(N(INDEX($A1873:$K1873,1,Rules!$H$20)),0))</f>
        <v/>
      </c>
      <c r="Q1873">
        <f>IF(O1873="","",IFERROR(P1873*N(INDEX($A1873:$K1873,1,Rules!$H$21)),0))</f>
        <v/>
      </c>
      <c r="R1873">
        <f>IF(O1873="","",IFERROR(N(INDEX($A1873:$K1873,1,Rules!$H$22)),0))</f>
        <v/>
      </c>
    </row>
    <row r="1874">
      <c r="M1874">
        <f>IF(A1874="","",IF(LEFT(A1874,4)="http",IFERROR(MID(A1874,FIND("/",A1874,FIND("//",A1874)+2),2000),"/"),A1874))</f>
        <v/>
      </c>
      <c r="N1874">
        <f>IF(M1874="","",IFERROR(LEFT(SUBSTITUTE(M1874,"#","?"),FIND("?",SUBSTITUTE(M1874,"#","?"))-1),M1874))</f>
        <v/>
      </c>
      <c r="O1874">
        <f>IF(N1874="","",LOWER(IF(AND(LEN(N1874)&gt;1,RIGHT(N1874,1)="/"),LEFT(N1874,LEN(N1874)-1),N1874)))</f>
        <v/>
      </c>
      <c r="P1874">
        <f>IF(O1874="","",IFERROR(N(INDEX($A1874:$K1874,1,Rules!$H$20)),0))</f>
        <v/>
      </c>
      <c r="Q1874">
        <f>IF(O1874="","",IFERROR(P1874*N(INDEX($A1874:$K1874,1,Rules!$H$21)),0))</f>
        <v/>
      </c>
      <c r="R1874">
        <f>IF(O1874="","",IFERROR(N(INDEX($A1874:$K1874,1,Rules!$H$22)),0))</f>
        <v/>
      </c>
    </row>
    <row r="1875">
      <c r="M1875">
        <f>IF(A1875="","",IF(LEFT(A1875,4)="http",IFERROR(MID(A1875,FIND("/",A1875,FIND("//",A1875)+2),2000),"/"),A1875))</f>
        <v/>
      </c>
      <c r="N1875">
        <f>IF(M1875="","",IFERROR(LEFT(SUBSTITUTE(M1875,"#","?"),FIND("?",SUBSTITUTE(M1875,"#","?"))-1),M1875))</f>
        <v/>
      </c>
      <c r="O1875">
        <f>IF(N1875="","",LOWER(IF(AND(LEN(N1875)&gt;1,RIGHT(N1875,1)="/"),LEFT(N1875,LEN(N1875)-1),N1875)))</f>
        <v/>
      </c>
      <c r="P1875">
        <f>IF(O1875="","",IFERROR(N(INDEX($A1875:$K1875,1,Rules!$H$20)),0))</f>
        <v/>
      </c>
      <c r="Q1875">
        <f>IF(O1875="","",IFERROR(P1875*N(INDEX($A1875:$K1875,1,Rules!$H$21)),0))</f>
        <v/>
      </c>
      <c r="R1875">
        <f>IF(O1875="","",IFERROR(N(INDEX($A1875:$K1875,1,Rules!$H$22)),0))</f>
        <v/>
      </c>
    </row>
    <row r="1876">
      <c r="M1876">
        <f>IF(A1876="","",IF(LEFT(A1876,4)="http",IFERROR(MID(A1876,FIND("/",A1876,FIND("//",A1876)+2),2000),"/"),A1876))</f>
        <v/>
      </c>
      <c r="N1876">
        <f>IF(M1876="","",IFERROR(LEFT(SUBSTITUTE(M1876,"#","?"),FIND("?",SUBSTITUTE(M1876,"#","?"))-1),M1876))</f>
        <v/>
      </c>
      <c r="O1876">
        <f>IF(N1876="","",LOWER(IF(AND(LEN(N1876)&gt;1,RIGHT(N1876,1)="/"),LEFT(N1876,LEN(N1876)-1),N1876)))</f>
        <v/>
      </c>
      <c r="P1876">
        <f>IF(O1876="","",IFERROR(N(INDEX($A1876:$K1876,1,Rules!$H$20)),0))</f>
        <v/>
      </c>
      <c r="Q1876">
        <f>IF(O1876="","",IFERROR(P1876*N(INDEX($A1876:$K1876,1,Rules!$H$21)),0))</f>
        <v/>
      </c>
      <c r="R1876">
        <f>IF(O1876="","",IFERROR(N(INDEX($A1876:$K1876,1,Rules!$H$22)),0))</f>
        <v/>
      </c>
    </row>
    <row r="1877">
      <c r="M1877">
        <f>IF(A1877="","",IF(LEFT(A1877,4)="http",IFERROR(MID(A1877,FIND("/",A1877,FIND("//",A1877)+2),2000),"/"),A1877))</f>
        <v/>
      </c>
      <c r="N1877">
        <f>IF(M1877="","",IFERROR(LEFT(SUBSTITUTE(M1877,"#","?"),FIND("?",SUBSTITUTE(M1877,"#","?"))-1),M1877))</f>
        <v/>
      </c>
      <c r="O1877">
        <f>IF(N1877="","",LOWER(IF(AND(LEN(N1877)&gt;1,RIGHT(N1877,1)="/"),LEFT(N1877,LEN(N1877)-1),N1877)))</f>
        <v/>
      </c>
      <c r="P1877">
        <f>IF(O1877="","",IFERROR(N(INDEX($A1877:$K1877,1,Rules!$H$20)),0))</f>
        <v/>
      </c>
      <c r="Q1877">
        <f>IF(O1877="","",IFERROR(P1877*N(INDEX($A1877:$K1877,1,Rules!$H$21)),0))</f>
        <v/>
      </c>
      <c r="R1877">
        <f>IF(O1877="","",IFERROR(N(INDEX($A1877:$K1877,1,Rules!$H$22)),0))</f>
        <v/>
      </c>
    </row>
    <row r="1878">
      <c r="M1878">
        <f>IF(A1878="","",IF(LEFT(A1878,4)="http",IFERROR(MID(A1878,FIND("/",A1878,FIND("//",A1878)+2),2000),"/"),A1878))</f>
        <v/>
      </c>
      <c r="N1878">
        <f>IF(M1878="","",IFERROR(LEFT(SUBSTITUTE(M1878,"#","?"),FIND("?",SUBSTITUTE(M1878,"#","?"))-1),M1878))</f>
        <v/>
      </c>
      <c r="O1878">
        <f>IF(N1878="","",LOWER(IF(AND(LEN(N1878)&gt;1,RIGHT(N1878,1)="/"),LEFT(N1878,LEN(N1878)-1),N1878)))</f>
        <v/>
      </c>
      <c r="P1878">
        <f>IF(O1878="","",IFERROR(N(INDEX($A1878:$K1878,1,Rules!$H$20)),0))</f>
        <v/>
      </c>
      <c r="Q1878">
        <f>IF(O1878="","",IFERROR(P1878*N(INDEX($A1878:$K1878,1,Rules!$H$21)),0))</f>
        <v/>
      </c>
      <c r="R1878">
        <f>IF(O1878="","",IFERROR(N(INDEX($A1878:$K1878,1,Rules!$H$22)),0))</f>
        <v/>
      </c>
    </row>
    <row r="1879">
      <c r="M1879">
        <f>IF(A1879="","",IF(LEFT(A1879,4)="http",IFERROR(MID(A1879,FIND("/",A1879,FIND("//",A1879)+2),2000),"/"),A1879))</f>
        <v/>
      </c>
      <c r="N1879">
        <f>IF(M1879="","",IFERROR(LEFT(SUBSTITUTE(M1879,"#","?"),FIND("?",SUBSTITUTE(M1879,"#","?"))-1),M1879))</f>
        <v/>
      </c>
      <c r="O1879">
        <f>IF(N1879="","",LOWER(IF(AND(LEN(N1879)&gt;1,RIGHT(N1879,1)="/"),LEFT(N1879,LEN(N1879)-1),N1879)))</f>
        <v/>
      </c>
      <c r="P1879">
        <f>IF(O1879="","",IFERROR(N(INDEX($A1879:$K1879,1,Rules!$H$20)),0))</f>
        <v/>
      </c>
      <c r="Q1879">
        <f>IF(O1879="","",IFERROR(P1879*N(INDEX($A1879:$K1879,1,Rules!$H$21)),0))</f>
        <v/>
      </c>
      <c r="R1879">
        <f>IF(O1879="","",IFERROR(N(INDEX($A1879:$K1879,1,Rules!$H$22)),0))</f>
        <v/>
      </c>
    </row>
    <row r="1880">
      <c r="M1880">
        <f>IF(A1880="","",IF(LEFT(A1880,4)="http",IFERROR(MID(A1880,FIND("/",A1880,FIND("//",A1880)+2),2000),"/"),A1880))</f>
        <v/>
      </c>
      <c r="N1880">
        <f>IF(M1880="","",IFERROR(LEFT(SUBSTITUTE(M1880,"#","?"),FIND("?",SUBSTITUTE(M1880,"#","?"))-1),M1880))</f>
        <v/>
      </c>
      <c r="O1880">
        <f>IF(N1880="","",LOWER(IF(AND(LEN(N1880)&gt;1,RIGHT(N1880,1)="/"),LEFT(N1880,LEN(N1880)-1),N1880)))</f>
        <v/>
      </c>
      <c r="P1880">
        <f>IF(O1880="","",IFERROR(N(INDEX($A1880:$K1880,1,Rules!$H$20)),0))</f>
        <v/>
      </c>
      <c r="Q1880">
        <f>IF(O1880="","",IFERROR(P1880*N(INDEX($A1880:$K1880,1,Rules!$H$21)),0))</f>
        <v/>
      </c>
      <c r="R1880">
        <f>IF(O1880="","",IFERROR(N(INDEX($A1880:$K1880,1,Rules!$H$22)),0))</f>
        <v/>
      </c>
    </row>
    <row r="1881">
      <c r="M1881">
        <f>IF(A1881="","",IF(LEFT(A1881,4)="http",IFERROR(MID(A1881,FIND("/",A1881,FIND("//",A1881)+2),2000),"/"),A1881))</f>
        <v/>
      </c>
      <c r="N1881">
        <f>IF(M1881="","",IFERROR(LEFT(SUBSTITUTE(M1881,"#","?"),FIND("?",SUBSTITUTE(M1881,"#","?"))-1),M1881))</f>
        <v/>
      </c>
      <c r="O1881">
        <f>IF(N1881="","",LOWER(IF(AND(LEN(N1881)&gt;1,RIGHT(N1881,1)="/"),LEFT(N1881,LEN(N1881)-1),N1881)))</f>
        <v/>
      </c>
      <c r="P1881">
        <f>IF(O1881="","",IFERROR(N(INDEX($A1881:$K1881,1,Rules!$H$20)),0))</f>
        <v/>
      </c>
      <c r="Q1881">
        <f>IF(O1881="","",IFERROR(P1881*N(INDEX($A1881:$K1881,1,Rules!$H$21)),0))</f>
        <v/>
      </c>
      <c r="R1881">
        <f>IF(O1881="","",IFERROR(N(INDEX($A1881:$K1881,1,Rules!$H$22)),0))</f>
        <v/>
      </c>
    </row>
    <row r="1882">
      <c r="M1882">
        <f>IF(A1882="","",IF(LEFT(A1882,4)="http",IFERROR(MID(A1882,FIND("/",A1882,FIND("//",A1882)+2),2000),"/"),A1882))</f>
        <v/>
      </c>
      <c r="N1882">
        <f>IF(M1882="","",IFERROR(LEFT(SUBSTITUTE(M1882,"#","?"),FIND("?",SUBSTITUTE(M1882,"#","?"))-1),M1882))</f>
        <v/>
      </c>
      <c r="O1882">
        <f>IF(N1882="","",LOWER(IF(AND(LEN(N1882)&gt;1,RIGHT(N1882,1)="/"),LEFT(N1882,LEN(N1882)-1),N1882)))</f>
        <v/>
      </c>
      <c r="P1882">
        <f>IF(O1882="","",IFERROR(N(INDEX($A1882:$K1882,1,Rules!$H$20)),0))</f>
        <v/>
      </c>
      <c r="Q1882">
        <f>IF(O1882="","",IFERROR(P1882*N(INDEX($A1882:$K1882,1,Rules!$H$21)),0))</f>
        <v/>
      </c>
      <c r="R1882">
        <f>IF(O1882="","",IFERROR(N(INDEX($A1882:$K1882,1,Rules!$H$22)),0))</f>
        <v/>
      </c>
    </row>
    <row r="1883">
      <c r="M1883">
        <f>IF(A1883="","",IF(LEFT(A1883,4)="http",IFERROR(MID(A1883,FIND("/",A1883,FIND("//",A1883)+2),2000),"/"),A1883))</f>
        <v/>
      </c>
      <c r="N1883">
        <f>IF(M1883="","",IFERROR(LEFT(SUBSTITUTE(M1883,"#","?"),FIND("?",SUBSTITUTE(M1883,"#","?"))-1),M1883))</f>
        <v/>
      </c>
      <c r="O1883">
        <f>IF(N1883="","",LOWER(IF(AND(LEN(N1883)&gt;1,RIGHT(N1883,1)="/"),LEFT(N1883,LEN(N1883)-1),N1883)))</f>
        <v/>
      </c>
      <c r="P1883">
        <f>IF(O1883="","",IFERROR(N(INDEX($A1883:$K1883,1,Rules!$H$20)),0))</f>
        <v/>
      </c>
      <c r="Q1883">
        <f>IF(O1883="","",IFERROR(P1883*N(INDEX($A1883:$K1883,1,Rules!$H$21)),0))</f>
        <v/>
      </c>
      <c r="R1883">
        <f>IF(O1883="","",IFERROR(N(INDEX($A1883:$K1883,1,Rules!$H$22)),0))</f>
        <v/>
      </c>
    </row>
    <row r="1884">
      <c r="M1884">
        <f>IF(A1884="","",IF(LEFT(A1884,4)="http",IFERROR(MID(A1884,FIND("/",A1884,FIND("//",A1884)+2),2000),"/"),A1884))</f>
        <v/>
      </c>
      <c r="N1884">
        <f>IF(M1884="","",IFERROR(LEFT(SUBSTITUTE(M1884,"#","?"),FIND("?",SUBSTITUTE(M1884,"#","?"))-1),M1884))</f>
        <v/>
      </c>
      <c r="O1884">
        <f>IF(N1884="","",LOWER(IF(AND(LEN(N1884)&gt;1,RIGHT(N1884,1)="/"),LEFT(N1884,LEN(N1884)-1),N1884)))</f>
        <v/>
      </c>
      <c r="P1884">
        <f>IF(O1884="","",IFERROR(N(INDEX($A1884:$K1884,1,Rules!$H$20)),0))</f>
        <v/>
      </c>
      <c r="Q1884">
        <f>IF(O1884="","",IFERROR(P1884*N(INDEX($A1884:$K1884,1,Rules!$H$21)),0))</f>
        <v/>
      </c>
      <c r="R1884">
        <f>IF(O1884="","",IFERROR(N(INDEX($A1884:$K1884,1,Rules!$H$22)),0))</f>
        <v/>
      </c>
    </row>
    <row r="1885">
      <c r="M1885">
        <f>IF(A1885="","",IF(LEFT(A1885,4)="http",IFERROR(MID(A1885,FIND("/",A1885,FIND("//",A1885)+2),2000),"/"),A1885))</f>
        <v/>
      </c>
      <c r="N1885">
        <f>IF(M1885="","",IFERROR(LEFT(SUBSTITUTE(M1885,"#","?"),FIND("?",SUBSTITUTE(M1885,"#","?"))-1),M1885))</f>
        <v/>
      </c>
      <c r="O1885">
        <f>IF(N1885="","",LOWER(IF(AND(LEN(N1885)&gt;1,RIGHT(N1885,1)="/"),LEFT(N1885,LEN(N1885)-1),N1885)))</f>
        <v/>
      </c>
      <c r="P1885">
        <f>IF(O1885="","",IFERROR(N(INDEX($A1885:$K1885,1,Rules!$H$20)),0))</f>
        <v/>
      </c>
      <c r="Q1885">
        <f>IF(O1885="","",IFERROR(P1885*N(INDEX($A1885:$K1885,1,Rules!$H$21)),0))</f>
        <v/>
      </c>
      <c r="R1885">
        <f>IF(O1885="","",IFERROR(N(INDEX($A1885:$K1885,1,Rules!$H$22)),0))</f>
        <v/>
      </c>
    </row>
    <row r="1886">
      <c r="M1886">
        <f>IF(A1886="","",IF(LEFT(A1886,4)="http",IFERROR(MID(A1886,FIND("/",A1886,FIND("//",A1886)+2),2000),"/"),A1886))</f>
        <v/>
      </c>
      <c r="N1886">
        <f>IF(M1886="","",IFERROR(LEFT(SUBSTITUTE(M1886,"#","?"),FIND("?",SUBSTITUTE(M1886,"#","?"))-1),M1886))</f>
        <v/>
      </c>
      <c r="O1886">
        <f>IF(N1886="","",LOWER(IF(AND(LEN(N1886)&gt;1,RIGHT(N1886,1)="/"),LEFT(N1886,LEN(N1886)-1),N1886)))</f>
        <v/>
      </c>
      <c r="P1886">
        <f>IF(O1886="","",IFERROR(N(INDEX($A1886:$K1886,1,Rules!$H$20)),0))</f>
        <v/>
      </c>
      <c r="Q1886">
        <f>IF(O1886="","",IFERROR(P1886*N(INDEX($A1886:$K1886,1,Rules!$H$21)),0))</f>
        <v/>
      </c>
      <c r="R1886">
        <f>IF(O1886="","",IFERROR(N(INDEX($A1886:$K1886,1,Rules!$H$22)),0))</f>
        <v/>
      </c>
    </row>
    <row r="1887">
      <c r="M1887">
        <f>IF(A1887="","",IF(LEFT(A1887,4)="http",IFERROR(MID(A1887,FIND("/",A1887,FIND("//",A1887)+2),2000),"/"),A1887))</f>
        <v/>
      </c>
      <c r="N1887">
        <f>IF(M1887="","",IFERROR(LEFT(SUBSTITUTE(M1887,"#","?"),FIND("?",SUBSTITUTE(M1887,"#","?"))-1),M1887))</f>
        <v/>
      </c>
      <c r="O1887">
        <f>IF(N1887="","",LOWER(IF(AND(LEN(N1887)&gt;1,RIGHT(N1887,1)="/"),LEFT(N1887,LEN(N1887)-1),N1887)))</f>
        <v/>
      </c>
      <c r="P1887">
        <f>IF(O1887="","",IFERROR(N(INDEX($A1887:$K1887,1,Rules!$H$20)),0))</f>
        <v/>
      </c>
      <c r="Q1887">
        <f>IF(O1887="","",IFERROR(P1887*N(INDEX($A1887:$K1887,1,Rules!$H$21)),0))</f>
        <v/>
      </c>
      <c r="R1887">
        <f>IF(O1887="","",IFERROR(N(INDEX($A1887:$K1887,1,Rules!$H$22)),0))</f>
        <v/>
      </c>
    </row>
    <row r="1888">
      <c r="M1888">
        <f>IF(A1888="","",IF(LEFT(A1888,4)="http",IFERROR(MID(A1888,FIND("/",A1888,FIND("//",A1888)+2),2000),"/"),A1888))</f>
        <v/>
      </c>
      <c r="N1888">
        <f>IF(M1888="","",IFERROR(LEFT(SUBSTITUTE(M1888,"#","?"),FIND("?",SUBSTITUTE(M1888,"#","?"))-1),M1888))</f>
        <v/>
      </c>
      <c r="O1888">
        <f>IF(N1888="","",LOWER(IF(AND(LEN(N1888)&gt;1,RIGHT(N1888,1)="/"),LEFT(N1888,LEN(N1888)-1),N1888)))</f>
        <v/>
      </c>
      <c r="P1888">
        <f>IF(O1888="","",IFERROR(N(INDEX($A1888:$K1888,1,Rules!$H$20)),0))</f>
        <v/>
      </c>
      <c r="Q1888">
        <f>IF(O1888="","",IFERROR(P1888*N(INDEX($A1888:$K1888,1,Rules!$H$21)),0))</f>
        <v/>
      </c>
      <c r="R1888">
        <f>IF(O1888="","",IFERROR(N(INDEX($A1888:$K1888,1,Rules!$H$22)),0))</f>
        <v/>
      </c>
    </row>
    <row r="1889">
      <c r="M1889">
        <f>IF(A1889="","",IF(LEFT(A1889,4)="http",IFERROR(MID(A1889,FIND("/",A1889,FIND("//",A1889)+2),2000),"/"),A1889))</f>
        <v/>
      </c>
      <c r="N1889">
        <f>IF(M1889="","",IFERROR(LEFT(SUBSTITUTE(M1889,"#","?"),FIND("?",SUBSTITUTE(M1889,"#","?"))-1),M1889))</f>
        <v/>
      </c>
      <c r="O1889">
        <f>IF(N1889="","",LOWER(IF(AND(LEN(N1889)&gt;1,RIGHT(N1889,1)="/"),LEFT(N1889,LEN(N1889)-1),N1889)))</f>
        <v/>
      </c>
      <c r="P1889">
        <f>IF(O1889="","",IFERROR(N(INDEX($A1889:$K1889,1,Rules!$H$20)),0))</f>
        <v/>
      </c>
      <c r="Q1889">
        <f>IF(O1889="","",IFERROR(P1889*N(INDEX($A1889:$K1889,1,Rules!$H$21)),0))</f>
        <v/>
      </c>
      <c r="R1889">
        <f>IF(O1889="","",IFERROR(N(INDEX($A1889:$K1889,1,Rules!$H$22)),0))</f>
        <v/>
      </c>
    </row>
    <row r="1890">
      <c r="M1890">
        <f>IF(A1890="","",IF(LEFT(A1890,4)="http",IFERROR(MID(A1890,FIND("/",A1890,FIND("//",A1890)+2),2000),"/"),A1890))</f>
        <v/>
      </c>
      <c r="N1890">
        <f>IF(M1890="","",IFERROR(LEFT(SUBSTITUTE(M1890,"#","?"),FIND("?",SUBSTITUTE(M1890,"#","?"))-1),M1890))</f>
        <v/>
      </c>
      <c r="O1890">
        <f>IF(N1890="","",LOWER(IF(AND(LEN(N1890)&gt;1,RIGHT(N1890,1)="/"),LEFT(N1890,LEN(N1890)-1),N1890)))</f>
        <v/>
      </c>
      <c r="P1890">
        <f>IF(O1890="","",IFERROR(N(INDEX($A1890:$K1890,1,Rules!$H$20)),0))</f>
        <v/>
      </c>
      <c r="Q1890">
        <f>IF(O1890="","",IFERROR(P1890*N(INDEX($A1890:$K1890,1,Rules!$H$21)),0))</f>
        <v/>
      </c>
      <c r="R1890">
        <f>IF(O1890="","",IFERROR(N(INDEX($A1890:$K1890,1,Rules!$H$22)),0))</f>
        <v/>
      </c>
    </row>
    <row r="1891">
      <c r="M1891">
        <f>IF(A1891="","",IF(LEFT(A1891,4)="http",IFERROR(MID(A1891,FIND("/",A1891,FIND("//",A1891)+2),2000),"/"),A1891))</f>
        <v/>
      </c>
      <c r="N1891">
        <f>IF(M1891="","",IFERROR(LEFT(SUBSTITUTE(M1891,"#","?"),FIND("?",SUBSTITUTE(M1891,"#","?"))-1),M1891))</f>
        <v/>
      </c>
      <c r="O1891">
        <f>IF(N1891="","",LOWER(IF(AND(LEN(N1891)&gt;1,RIGHT(N1891,1)="/"),LEFT(N1891,LEN(N1891)-1),N1891)))</f>
        <v/>
      </c>
      <c r="P1891">
        <f>IF(O1891="","",IFERROR(N(INDEX($A1891:$K1891,1,Rules!$H$20)),0))</f>
        <v/>
      </c>
      <c r="Q1891">
        <f>IF(O1891="","",IFERROR(P1891*N(INDEX($A1891:$K1891,1,Rules!$H$21)),0))</f>
        <v/>
      </c>
      <c r="R1891">
        <f>IF(O1891="","",IFERROR(N(INDEX($A1891:$K1891,1,Rules!$H$22)),0))</f>
        <v/>
      </c>
    </row>
    <row r="1892">
      <c r="M1892">
        <f>IF(A1892="","",IF(LEFT(A1892,4)="http",IFERROR(MID(A1892,FIND("/",A1892,FIND("//",A1892)+2),2000),"/"),A1892))</f>
        <v/>
      </c>
      <c r="N1892">
        <f>IF(M1892="","",IFERROR(LEFT(SUBSTITUTE(M1892,"#","?"),FIND("?",SUBSTITUTE(M1892,"#","?"))-1),M1892))</f>
        <v/>
      </c>
      <c r="O1892">
        <f>IF(N1892="","",LOWER(IF(AND(LEN(N1892)&gt;1,RIGHT(N1892,1)="/"),LEFT(N1892,LEN(N1892)-1),N1892)))</f>
        <v/>
      </c>
      <c r="P1892">
        <f>IF(O1892="","",IFERROR(N(INDEX($A1892:$K1892,1,Rules!$H$20)),0))</f>
        <v/>
      </c>
      <c r="Q1892">
        <f>IF(O1892="","",IFERROR(P1892*N(INDEX($A1892:$K1892,1,Rules!$H$21)),0))</f>
        <v/>
      </c>
      <c r="R1892">
        <f>IF(O1892="","",IFERROR(N(INDEX($A1892:$K1892,1,Rules!$H$22)),0))</f>
        <v/>
      </c>
    </row>
    <row r="1893">
      <c r="M1893">
        <f>IF(A1893="","",IF(LEFT(A1893,4)="http",IFERROR(MID(A1893,FIND("/",A1893,FIND("//",A1893)+2),2000),"/"),A1893))</f>
        <v/>
      </c>
      <c r="N1893">
        <f>IF(M1893="","",IFERROR(LEFT(SUBSTITUTE(M1893,"#","?"),FIND("?",SUBSTITUTE(M1893,"#","?"))-1),M1893))</f>
        <v/>
      </c>
      <c r="O1893">
        <f>IF(N1893="","",LOWER(IF(AND(LEN(N1893)&gt;1,RIGHT(N1893,1)="/"),LEFT(N1893,LEN(N1893)-1),N1893)))</f>
        <v/>
      </c>
      <c r="P1893">
        <f>IF(O1893="","",IFERROR(N(INDEX($A1893:$K1893,1,Rules!$H$20)),0))</f>
        <v/>
      </c>
      <c r="Q1893">
        <f>IF(O1893="","",IFERROR(P1893*N(INDEX($A1893:$K1893,1,Rules!$H$21)),0))</f>
        <v/>
      </c>
      <c r="R1893">
        <f>IF(O1893="","",IFERROR(N(INDEX($A1893:$K1893,1,Rules!$H$22)),0))</f>
        <v/>
      </c>
    </row>
    <row r="1894">
      <c r="M1894">
        <f>IF(A1894="","",IF(LEFT(A1894,4)="http",IFERROR(MID(A1894,FIND("/",A1894,FIND("//",A1894)+2),2000),"/"),A1894))</f>
        <v/>
      </c>
      <c r="N1894">
        <f>IF(M1894="","",IFERROR(LEFT(SUBSTITUTE(M1894,"#","?"),FIND("?",SUBSTITUTE(M1894,"#","?"))-1),M1894))</f>
        <v/>
      </c>
      <c r="O1894">
        <f>IF(N1894="","",LOWER(IF(AND(LEN(N1894)&gt;1,RIGHT(N1894,1)="/"),LEFT(N1894,LEN(N1894)-1),N1894)))</f>
        <v/>
      </c>
      <c r="P1894">
        <f>IF(O1894="","",IFERROR(N(INDEX($A1894:$K1894,1,Rules!$H$20)),0))</f>
        <v/>
      </c>
      <c r="Q1894">
        <f>IF(O1894="","",IFERROR(P1894*N(INDEX($A1894:$K1894,1,Rules!$H$21)),0))</f>
        <v/>
      </c>
      <c r="R1894">
        <f>IF(O1894="","",IFERROR(N(INDEX($A1894:$K1894,1,Rules!$H$22)),0))</f>
        <v/>
      </c>
    </row>
    <row r="1895">
      <c r="M1895">
        <f>IF(A1895="","",IF(LEFT(A1895,4)="http",IFERROR(MID(A1895,FIND("/",A1895,FIND("//",A1895)+2),2000),"/"),A1895))</f>
        <v/>
      </c>
      <c r="N1895">
        <f>IF(M1895="","",IFERROR(LEFT(SUBSTITUTE(M1895,"#","?"),FIND("?",SUBSTITUTE(M1895,"#","?"))-1),M1895))</f>
        <v/>
      </c>
      <c r="O1895">
        <f>IF(N1895="","",LOWER(IF(AND(LEN(N1895)&gt;1,RIGHT(N1895,1)="/"),LEFT(N1895,LEN(N1895)-1),N1895)))</f>
        <v/>
      </c>
      <c r="P1895">
        <f>IF(O1895="","",IFERROR(N(INDEX($A1895:$K1895,1,Rules!$H$20)),0))</f>
        <v/>
      </c>
      <c r="Q1895">
        <f>IF(O1895="","",IFERROR(P1895*N(INDEX($A1895:$K1895,1,Rules!$H$21)),0))</f>
        <v/>
      </c>
      <c r="R1895">
        <f>IF(O1895="","",IFERROR(N(INDEX($A1895:$K1895,1,Rules!$H$22)),0))</f>
        <v/>
      </c>
    </row>
    <row r="1896">
      <c r="M1896">
        <f>IF(A1896="","",IF(LEFT(A1896,4)="http",IFERROR(MID(A1896,FIND("/",A1896,FIND("//",A1896)+2),2000),"/"),A1896))</f>
        <v/>
      </c>
      <c r="N1896">
        <f>IF(M1896="","",IFERROR(LEFT(SUBSTITUTE(M1896,"#","?"),FIND("?",SUBSTITUTE(M1896,"#","?"))-1),M1896))</f>
        <v/>
      </c>
      <c r="O1896">
        <f>IF(N1896="","",LOWER(IF(AND(LEN(N1896)&gt;1,RIGHT(N1896,1)="/"),LEFT(N1896,LEN(N1896)-1),N1896)))</f>
        <v/>
      </c>
      <c r="P1896">
        <f>IF(O1896="","",IFERROR(N(INDEX($A1896:$K1896,1,Rules!$H$20)),0))</f>
        <v/>
      </c>
      <c r="Q1896">
        <f>IF(O1896="","",IFERROR(P1896*N(INDEX($A1896:$K1896,1,Rules!$H$21)),0))</f>
        <v/>
      </c>
      <c r="R1896">
        <f>IF(O1896="","",IFERROR(N(INDEX($A1896:$K1896,1,Rules!$H$22)),0))</f>
        <v/>
      </c>
    </row>
    <row r="1897">
      <c r="M1897">
        <f>IF(A1897="","",IF(LEFT(A1897,4)="http",IFERROR(MID(A1897,FIND("/",A1897,FIND("//",A1897)+2),2000),"/"),A1897))</f>
        <v/>
      </c>
      <c r="N1897">
        <f>IF(M1897="","",IFERROR(LEFT(SUBSTITUTE(M1897,"#","?"),FIND("?",SUBSTITUTE(M1897,"#","?"))-1),M1897))</f>
        <v/>
      </c>
      <c r="O1897">
        <f>IF(N1897="","",LOWER(IF(AND(LEN(N1897)&gt;1,RIGHT(N1897,1)="/"),LEFT(N1897,LEN(N1897)-1),N1897)))</f>
        <v/>
      </c>
      <c r="P1897">
        <f>IF(O1897="","",IFERROR(N(INDEX($A1897:$K1897,1,Rules!$H$20)),0))</f>
        <v/>
      </c>
      <c r="Q1897">
        <f>IF(O1897="","",IFERROR(P1897*N(INDEX($A1897:$K1897,1,Rules!$H$21)),0))</f>
        <v/>
      </c>
      <c r="R1897">
        <f>IF(O1897="","",IFERROR(N(INDEX($A1897:$K1897,1,Rules!$H$22)),0))</f>
        <v/>
      </c>
    </row>
    <row r="1898">
      <c r="M1898">
        <f>IF(A1898="","",IF(LEFT(A1898,4)="http",IFERROR(MID(A1898,FIND("/",A1898,FIND("//",A1898)+2),2000),"/"),A1898))</f>
        <v/>
      </c>
      <c r="N1898">
        <f>IF(M1898="","",IFERROR(LEFT(SUBSTITUTE(M1898,"#","?"),FIND("?",SUBSTITUTE(M1898,"#","?"))-1),M1898))</f>
        <v/>
      </c>
      <c r="O1898">
        <f>IF(N1898="","",LOWER(IF(AND(LEN(N1898)&gt;1,RIGHT(N1898,1)="/"),LEFT(N1898,LEN(N1898)-1),N1898)))</f>
        <v/>
      </c>
      <c r="P1898">
        <f>IF(O1898="","",IFERROR(N(INDEX($A1898:$K1898,1,Rules!$H$20)),0))</f>
        <v/>
      </c>
      <c r="Q1898">
        <f>IF(O1898="","",IFERROR(P1898*N(INDEX($A1898:$K1898,1,Rules!$H$21)),0))</f>
        <v/>
      </c>
      <c r="R1898">
        <f>IF(O1898="","",IFERROR(N(INDEX($A1898:$K1898,1,Rules!$H$22)),0))</f>
        <v/>
      </c>
    </row>
    <row r="1899">
      <c r="M1899">
        <f>IF(A1899="","",IF(LEFT(A1899,4)="http",IFERROR(MID(A1899,FIND("/",A1899,FIND("//",A1899)+2),2000),"/"),A1899))</f>
        <v/>
      </c>
      <c r="N1899">
        <f>IF(M1899="","",IFERROR(LEFT(SUBSTITUTE(M1899,"#","?"),FIND("?",SUBSTITUTE(M1899,"#","?"))-1),M1899))</f>
        <v/>
      </c>
      <c r="O1899">
        <f>IF(N1899="","",LOWER(IF(AND(LEN(N1899)&gt;1,RIGHT(N1899,1)="/"),LEFT(N1899,LEN(N1899)-1),N1899)))</f>
        <v/>
      </c>
      <c r="P1899">
        <f>IF(O1899="","",IFERROR(N(INDEX($A1899:$K1899,1,Rules!$H$20)),0))</f>
        <v/>
      </c>
      <c r="Q1899">
        <f>IF(O1899="","",IFERROR(P1899*N(INDEX($A1899:$K1899,1,Rules!$H$21)),0))</f>
        <v/>
      </c>
      <c r="R1899">
        <f>IF(O1899="","",IFERROR(N(INDEX($A1899:$K1899,1,Rules!$H$22)),0))</f>
        <v/>
      </c>
    </row>
    <row r="1900">
      <c r="M1900">
        <f>IF(A1900="","",IF(LEFT(A1900,4)="http",IFERROR(MID(A1900,FIND("/",A1900,FIND("//",A1900)+2),2000),"/"),A1900))</f>
        <v/>
      </c>
      <c r="N1900">
        <f>IF(M1900="","",IFERROR(LEFT(SUBSTITUTE(M1900,"#","?"),FIND("?",SUBSTITUTE(M1900,"#","?"))-1),M1900))</f>
        <v/>
      </c>
      <c r="O1900">
        <f>IF(N1900="","",LOWER(IF(AND(LEN(N1900)&gt;1,RIGHT(N1900,1)="/"),LEFT(N1900,LEN(N1900)-1),N1900)))</f>
        <v/>
      </c>
      <c r="P1900">
        <f>IF(O1900="","",IFERROR(N(INDEX($A1900:$K1900,1,Rules!$H$20)),0))</f>
        <v/>
      </c>
      <c r="Q1900">
        <f>IF(O1900="","",IFERROR(P1900*N(INDEX($A1900:$K1900,1,Rules!$H$21)),0))</f>
        <v/>
      </c>
      <c r="R1900">
        <f>IF(O1900="","",IFERROR(N(INDEX($A1900:$K1900,1,Rules!$H$22)),0))</f>
        <v/>
      </c>
    </row>
    <row r="1901">
      <c r="M1901">
        <f>IF(A1901="","",IF(LEFT(A1901,4)="http",IFERROR(MID(A1901,FIND("/",A1901,FIND("//",A1901)+2),2000),"/"),A1901))</f>
        <v/>
      </c>
      <c r="N1901">
        <f>IF(M1901="","",IFERROR(LEFT(SUBSTITUTE(M1901,"#","?"),FIND("?",SUBSTITUTE(M1901,"#","?"))-1),M1901))</f>
        <v/>
      </c>
      <c r="O1901">
        <f>IF(N1901="","",LOWER(IF(AND(LEN(N1901)&gt;1,RIGHT(N1901,1)="/"),LEFT(N1901,LEN(N1901)-1),N1901)))</f>
        <v/>
      </c>
      <c r="P1901">
        <f>IF(O1901="","",IFERROR(N(INDEX($A1901:$K1901,1,Rules!$H$20)),0))</f>
        <v/>
      </c>
      <c r="Q1901">
        <f>IF(O1901="","",IFERROR(P1901*N(INDEX($A1901:$K1901,1,Rules!$H$21)),0))</f>
        <v/>
      </c>
      <c r="R1901">
        <f>IF(O1901="","",IFERROR(N(INDEX($A1901:$K1901,1,Rules!$H$22)),0))</f>
        <v/>
      </c>
    </row>
    <row r="1902">
      <c r="M1902">
        <f>IF(A1902="","",IF(LEFT(A1902,4)="http",IFERROR(MID(A1902,FIND("/",A1902,FIND("//",A1902)+2),2000),"/"),A1902))</f>
        <v/>
      </c>
      <c r="N1902">
        <f>IF(M1902="","",IFERROR(LEFT(SUBSTITUTE(M1902,"#","?"),FIND("?",SUBSTITUTE(M1902,"#","?"))-1),M1902))</f>
        <v/>
      </c>
      <c r="O1902">
        <f>IF(N1902="","",LOWER(IF(AND(LEN(N1902)&gt;1,RIGHT(N1902,1)="/"),LEFT(N1902,LEN(N1902)-1),N1902)))</f>
        <v/>
      </c>
      <c r="P1902">
        <f>IF(O1902="","",IFERROR(N(INDEX($A1902:$K1902,1,Rules!$H$20)),0))</f>
        <v/>
      </c>
      <c r="Q1902">
        <f>IF(O1902="","",IFERROR(P1902*N(INDEX($A1902:$K1902,1,Rules!$H$21)),0))</f>
        <v/>
      </c>
      <c r="R1902">
        <f>IF(O1902="","",IFERROR(N(INDEX($A1902:$K1902,1,Rules!$H$22)),0))</f>
        <v/>
      </c>
    </row>
    <row r="1903">
      <c r="M1903">
        <f>IF(A1903="","",IF(LEFT(A1903,4)="http",IFERROR(MID(A1903,FIND("/",A1903,FIND("//",A1903)+2),2000),"/"),A1903))</f>
        <v/>
      </c>
      <c r="N1903">
        <f>IF(M1903="","",IFERROR(LEFT(SUBSTITUTE(M1903,"#","?"),FIND("?",SUBSTITUTE(M1903,"#","?"))-1),M1903))</f>
        <v/>
      </c>
      <c r="O1903">
        <f>IF(N1903="","",LOWER(IF(AND(LEN(N1903)&gt;1,RIGHT(N1903,1)="/"),LEFT(N1903,LEN(N1903)-1),N1903)))</f>
        <v/>
      </c>
      <c r="P1903">
        <f>IF(O1903="","",IFERROR(N(INDEX($A1903:$K1903,1,Rules!$H$20)),0))</f>
        <v/>
      </c>
      <c r="Q1903">
        <f>IF(O1903="","",IFERROR(P1903*N(INDEX($A1903:$K1903,1,Rules!$H$21)),0))</f>
        <v/>
      </c>
      <c r="R1903">
        <f>IF(O1903="","",IFERROR(N(INDEX($A1903:$K1903,1,Rules!$H$22)),0))</f>
        <v/>
      </c>
    </row>
    <row r="1904">
      <c r="M1904">
        <f>IF(A1904="","",IF(LEFT(A1904,4)="http",IFERROR(MID(A1904,FIND("/",A1904,FIND("//",A1904)+2),2000),"/"),A1904))</f>
        <v/>
      </c>
      <c r="N1904">
        <f>IF(M1904="","",IFERROR(LEFT(SUBSTITUTE(M1904,"#","?"),FIND("?",SUBSTITUTE(M1904,"#","?"))-1),M1904))</f>
        <v/>
      </c>
      <c r="O1904">
        <f>IF(N1904="","",LOWER(IF(AND(LEN(N1904)&gt;1,RIGHT(N1904,1)="/"),LEFT(N1904,LEN(N1904)-1),N1904)))</f>
        <v/>
      </c>
      <c r="P1904">
        <f>IF(O1904="","",IFERROR(N(INDEX($A1904:$K1904,1,Rules!$H$20)),0))</f>
        <v/>
      </c>
      <c r="Q1904">
        <f>IF(O1904="","",IFERROR(P1904*N(INDEX($A1904:$K1904,1,Rules!$H$21)),0))</f>
        <v/>
      </c>
      <c r="R1904">
        <f>IF(O1904="","",IFERROR(N(INDEX($A1904:$K1904,1,Rules!$H$22)),0))</f>
        <v/>
      </c>
    </row>
    <row r="1905">
      <c r="M1905">
        <f>IF(A1905="","",IF(LEFT(A1905,4)="http",IFERROR(MID(A1905,FIND("/",A1905,FIND("//",A1905)+2),2000),"/"),A1905))</f>
        <v/>
      </c>
      <c r="N1905">
        <f>IF(M1905="","",IFERROR(LEFT(SUBSTITUTE(M1905,"#","?"),FIND("?",SUBSTITUTE(M1905,"#","?"))-1),M1905))</f>
        <v/>
      </c>
      <c r="O1905">
        <f>IF(N1905="","",LOWER(IF(AND(LEN(N1905)&gt;1,RIGHT(N1905,1)="/"),LEFT(N1905,LEN(N1905)-1),N1905)))</f>
        <v/>
      </c>
      <c r="P1905">
        <f>IF(O1905="","",IFERROR(N(INDEX($A1905:$K1905,1,Rules!$H$20)),0))</f>
        <v/>
      </c>
      <c r="Q1905">
        <f>IF(O1905="","",IFERROR(P1905*N(INDEX($A1905:$K1905,1,Rules!$H$21)),0))</f>
        <v/>
      </c>
      <c r="R1905">
        <f>IF(O1905="","",IFERROR(N(INDEX($A1905:$K1905,1,Rules!$H$22)),0))</f>
        <v/>
      </c>
    </row>
    <row r="1906">
      <c r="M1906">
        <f>IF(A1906="","",IF(LEFT(A1906,4)="http",IFERROR(MID(A1906,FIND("/",A1906,FIND("//",A1906)+2),2000),"/"),A1906))</f>
        <v/>
      </c>
      <c r="N1906">
        <f>IF(M1906="","",IFERROR(LEFT(SUBSTITUTE(M1906,"#","?"),FIND("?",SUBSTITUTE(M1906,"#","?"))-1),M1906))</f>
        <v/>
      </c>
      <c r="O1906">
        <f>IF(N1906="","",LOWER(IF(AND(LEN(N1906)&gt;1,RIGHT(N1906,1)="/"),LEFT(N1906,LEN(N1906)-1),N1906)))</f>
        <v/>
      </c>
      <c r="P1906">
        <f>IF(O1906="","",IFERROR(N(INDEX($A1906:$K1906,1,Rules!$H$20)),0))</f>
        <v/>
      </c>
      <c r="Q1906">
        <f>IF(O1906="","",IFERROR(P1906*N(INDEX($A1906:$K1906,1,Rules!$H$21)),0))</f>
        <v/>
      </c>
      <c r="R1906">
        <f>IF(O1906="","",IFERROR(N(INDEX($A1906:$K1906,1,Rules!$H$22)),0))</f>
        <v/>
      </c>
    </row>
    <row r="1907">
      <c r="M1907">
        <f>IF(A1907="","",IF(LEFT(A1907,4)="http",IFERROR(MID(A1907,FIND("/",A1907,FIND("//",A1907)+2),2000),"/"),A1907))</f>
        <v/>
      </c>
      <c r="N1907">
        <f>IF(M1907="","",IFERROR(LEFT(SUBSTITUTE(M1907,"#","?"),FIND("?",SUBSTITUTE(M1907,"#","?"))-1),M1907))</f>
        <v/>
      </c>
      <c r="O1907">
        <f>IF(N1907="","",LOWER(IF(AND(LEN(N1907)&gt;1,RIGHT(N1907,1)="/"),LEFT(N1907,LEN(N1907)-1),N1907)))</f>
        <v/>
      </c>
      <c r="P1907">
        <f>IF(O1907="","",IFERROR(N(INDEX($A1907:$K1907,1,Rules!$H$20)),0))</f>
        <v/>
      </c>
      <c r="Q1907">
        <f>IF(O1907="","",IFERROR(P1907*N(INDEX($A1907:$K1907,1,Rules!$H$21)),0))</f>
        <v/>
      </c>
      <c r="R1907">
        <f>IF(O1907="","",IFERROR(N(INDEX($A1907:$K1907,1,Rules!$H$22)),0))</f>
        <v/>
      </c>
    </row>
    <row r="1908">
      <c r="M1908">
        <f>IF(A1908="","",IF(LEFT(A1908,4)="http",IFERROR(MID(A1908,FIND("/",A1908,FIND("//",A1908)+2),2000),"/"),A1908))</f>
        <v/>
      </c>
      <c r="N1908">
        <f>IF(M1908="","",IFERROR(LEFT(SUBSTITUTE(M1908,"#","?"),FIND("?",SUBSTITUTE(M1908,"#","?"))-1),M1908))</f>
        <v/>
      </c>
      <c r="O1908">
        <f>IF(N1908="","",LOWER(IF(AND(LEN(N1908)&gt;1,RIGHT(N1908,1)="/"),LEFT(N1908,LEN(N1908)-1),N1908)))</f>
        <v/>
      </c>
      <c r="P1908">
        <f>IF(O1908="","",IFERROR(N(INDEX($A1908:$K1908,1,Rules!$H$20)),0))</f>
        <v/>
      </c>
      <c r="Q1908">
        <f>IF(O1908="","",IFERROR(P1908*N(INDEX($A1908:$K1908,1,Rules!$H$21)),0))</f>
        <v/>
      </c>
      <c r="R1908">
        <f>IF(O1908="","",IFERROR(N(INDEX($A1908:$K1908,1,Rules!$H$22)),0))</f>
        <v/>
      </c>
    </row>
    <row r="1909">
      <c r="M1909">
        <f>IF(A1909="","",IF(LEFT(A1909,4)="http",IFERROR(MID(A1909,FIND("/",A1909,FIND("//",A1909)+2),2000),"/"),A1909))</f>
        <v/>
      </c>
      <c r="N1909">
        <f>IF(M1909="","",IFERROR(LEFT(SUBSTITUTE(M1909,"#","?"),FIND("?",SUBSTITUTE(M1909,"#","?"))-1),M1909))</f>
        <v/>
      </c>
      <c r="O1909">
        <f>IF(N1909="","",LOWER(IF(AND(LEN(N1909)&gt;1,RIGHT(N1909,1)="/"),LEFT(N1909,LEN(N1909)-1),N1909)))</f>
        <v/>
      </c>
      <c r="P1909">
        <f>IF(O1909="","",IFERROR(N(INDEX($A1909:$K1909,1,Rules!$H$20)),0))</f>
        <v/>
      </c>
      <c r="Q1909">
        <f>IF(O1909="","",IFERROR(P1909*N(INDEX($A1909:$K1909,1,Rules!$H$21)),0))</f>
        <v/>
      </c>
      <c r="R1909">
        <f>IF(O1909="","",IFERROR(N(INDEX($A1909:$K1909,1,Rules!$H$22)),0))</f>
        <v/>
      </c>
    </row>
    <row r="1910">
      <c r="M1910">
        <f>IF(A1910="","",IF(LEFT(A1910,4)="http",IFERROR(MID(A1910,FIND("/",A1910,FIND("//",A1910)+2),2000),"/"),A1910))</f>
        <v/>
      </c>
      <c r="N1910">
        <f>IF(M1910="","",IFERROR(LEFT(SUBSTITUTE(M1910,"#","?"),FIND("?",SUBSTITUTE(M1910,"#","?"))-1),M1910))</f>
        <v/>
      </c>
      <c r="O1910">
        <f>IF(N1910="","",LOWER(IF(AND(LEN(N1910)&gt;1,RIGHT(N1910,1)="/"),LEFT(N1910,LEN(N1910)-1),N1910)))</f>
        <v/>
      </c>
      <c r="P1910">
        <f>IF(O1910="","",IFERROR(N(INDEX($A1910:$K1910,1,Rules!$H$20)),0))</f>
        <v/>
      </c>
      <c r="Q1910">
        <f>IF(O1910="","",IFERROR(P1910*N(INDEX($A1910:$K1910,1,Rules!$H$21)),0))</f>
        <v/>
      </c>
      <c r="R1910">
        <f>IF(O1910="","",IFERROR(N(INDEX($A1910:$K1910,1,Rules!$H$22)),0))</f>
        <v/>
      </c>
    </row>
    <row r="1911">
      <c r="M1911">
        <f>IF(A1911="","",IF(LEFT(A1911,4)="http",IFERROR(MID(A1911,FIND("/",A1911,FIND("//",A1911)+2),2000),"/"),A1911))</f>
        <v/>
      </c>
      <c r="N1911">
        <f>IF(M1911="","",IFERROR(LEFT(SUBSTITUTE(M1911,"#","?"),FIND("?",SUBSTITUTE(M1911,"#","?"))-1),M1911))</f>
        <v/>
      </c>
      <c r="O1911">
        <f>IF(N1911="","",LOWER(IF(AND(LEN(N1911)&gt;1,RIGHT(N1911,1)="/"),LEFT(N1911,LEN(N1911)-1),N1911)))</f>
        <v/>
      </c>
      <c r="P1911">
        <f>IF(O1911="","",IFERROR(N(INDEX($A1911:$K1911,1,Rules!$H$20)),0))</f>
        <v/>
      </c>
      <c r="Q1911">
        <f>IF(O1911="","",IFERROR(P1911*N(INDEX($A1911:$K1911,1,Rules!$H$21)),0))</f>
        <v/>
      </c>
      <c r="R1911">
        <f>IF(O1911="","",IFERROR(N(INDEX($A1911:$K1911,1,Rules!$H$22)),0))</f>
        <v/>
      </c>
    </row>
    <row r="1912">
      <c r="M1912">
        <f>IF(A1912="","",IF(LEFT(A1912,4)="http",IFERROR(MID(A1912,FIND("/",A1912,FIND("//",A1912)+2),2000),"/"),A1912))</f>
        <v/>
      </c>
      <c r="N1912">
        <f>IF(M1912="","",IFERROR(LEFT(SUBSTITUTE(M1912,"#","?"),FIND("?",SUBSTITUTE(M1912,"#","?"))-1),M1912))</f>
        <v/>
      </c>
      <c r="O1912">
        <f>IF(N1912="","",LOWER(IF(AND(LEN(N1912)&gt;1,RIGHT(N1912,1)="/"),LEFT(N1912,LEN(N1912)-1),N1912)))</f>
        <v/>
      </c>
      <c r="P1912">
        <f>IF(O1912="","",IFERROR(N(INDEX($A1912:$K1912,1,Rules!$H$20)),0))</f>
        <v/>
      </c>
      <c r="Q1912">
        <f>IF(O1912="","",IFERROR(P1912*N(INDEX($A1912:$K1912,1,Rules!$H$21)),0))</f>
        <v/>
      </c>
      <c r="R1912">
        <f>IF(O1912="","",IFERROR(N(INDEX($A1912:$K1912,1,Rules!$H$22)),0))</f>
        <v/>
      </c>
    </row>
    <row r="1913">
      <c r="M1913">
        <f>IF(A1913="","",IF(LEFT(A1913,4)="http",IFERROR(MID(A1913,FIND("/",A1913,FIND("//",A1913)+2),2000),"/"),A1913))</f>
        <v/>
      </c>
      <c r="N1913">
        <f>IF(M1913="","",IFERROR(LEFT(SUBSTITUTE(M1913,"#","?"),FIND("?",SUBSTITUTE(M1913,"#","?"))-1),M1913))</f>
        <v/>
      </c>
      <c r="O1913">
        <f>IF(N1913="","",LOWER(IF(AND(LEN(N1913)&gt;1,RIGHT(N1913,1)="/"),LEFT(N1913,LEN(N1913)-1),N1913)))</f>
        <v/>
      </c>
      <c r="P1913">
        <f>IF(O1913="","",IFERROR(N(INDEX($A1913:$K1913,1,Rules!$H$20)),0))</f>
        <v/>
      </c>
      <c r="Q1913">
        <f>IF(O1913="","",IFERROR(P1913*N(INDEX($A1913:$K1913,1,Rules!$H$21)),0))</f>
        <v/>
      </c>
      <c r="R1913">
        <f>IF(O1913="","",IFERROR(N(INDEX($A1913:$K1913,1,Rules!$H$22)),0))</f>
        <v/>
      </c>
    </row>
    <row r="1914">
      <c r="M1914">
        <f>IF(A1914="","",IF(LEFT(A1914,4)="http",IFERROR(MID(A1914,FIND("/",A1914,FIND("//",A1914)+2),2000),"/"),A1914))</f>
        <v/>
      </c>
      <c r="N1914">
        <f>IF(M1914="","",IFERROR(LEFT(SUBSTITUTE(M1914,"#","?"),FIND("?",SUBSTITUTE(M1914,"#","?"))-1),M1914))</f>
        <v/>
      </c>
      <c r="O1914">
        <f>IF(N1914="","",LOWER(IF(AND(LEN(N1914)&gt;1,RIGHT(N1914,1)="/"),LEFT(N1914,LEN(N1914)-1),N1914)))</f>
        <v/>
      </c>
      <c r="P1914">
        <f>IF(O1914="","",IFERROR(N(INDEX($A1914:$K1914,1,Rules!$H$20)),0))</f>
        <v/>
      </c>
      <c r="Q1914">
        <f>IF(O1914="","",IFERROR(P1914*N(INDEX($A1914:$K1914,1,Rules!$H$21)),0))</f>
        <v/>
      </c>
      <c r="R1914">
        <f>IF(O1914="","",IFERROR(N(INDEX($A1914:$K1914,1,Rules!$H$22)),0))</f>
        <v/>
      </c>
    </row>
    <row r="1915">
      <c r="M1915">
        <f>IF(A1915="","",IF(LEFT(A1915,4)="http",IFERROR(MID(A1915,FIND("/",A1915,FIND("//",A1915)+2),2000),"/"),A1915))</f>
        <v/>
      </c>
      <c r="N1915">
        <f>IF(M1915="","",IFERROR(LEFT(SUBSTITUTE(M1915,"#","?"),FIND("?",SUBSTITUTE(M1915,"#","?"))-1),M1915))</f>
        <v/>
      </c>
      <c r="O1915">
        <f>IF(N1915="","",LOWER(IF(AND(LEN(N1915)&gt;1,RIGHT(N1915,1)="/"),LEFT(N1915,LEN(N1915)-1),N1915)))</f>
        <v/>
      </c>
      <c r="P1915">
        <f>IF(O1915="","",IFERROR(N(INDEX($A1915:$K1915,1,Rules!$H$20)),0))</f>
        <v/>
      </c>
      <c r="Q1915">
        <f>IF(O1915="","",IFERROR(P1915*N(INDEX($A1915:$K1915,1,Rules!$H$21)),0))</f>
        <v/>
      </c>
      <c r="R1915">
        <f>IF(O1915="","",IFERROR(N(INDEX($A1915:$K1915,1,Rules!$H$22)),0))</f>
        <v/>
      </c>
    </row>
    <row r="1916">
      <c r="M1916">
        <f>IF(A1916="","",IF(LEFT(A1916,4)="http",IFERROR(MID(A1916,FIND("/",A1916,FIND("//",A1916)+2),2000),"/"),A1916))</f>
        <v/>
      </c>
      <c r="N1916">
        <f>IF(M1916="","",IFERROR(LEFT(SUBSTITUTE(M1916,"#","?"),FIND("?",SUBSTITUTE(M1916,"#","?"))-1),M1916))</f>
        <v/>
      </c>
      <c r="O1916">
        <f>IF(N1916="","",LOWER(IF(AND(LEN(N1916)&gt;1,RIGHT(N1916,1)="/"),LEFT(N1916,LEN(N1916)-1),N1916)))</f>
        <v/>
      </c>
      <c r="P1916">
        <f>IF(O1916="","",IFERROR(N(INDEX($A1916:$K1916,1,Rules!$H$20)),0))</f>
        <v/>
      </c>
      <c r="Q1916">
        <f>IF(O1916="","",IFERROR(P1916*N(INDEX($A1916:$K1916,1,Rules!$H$21)),0))</f>
        <v/>
      </c>
      <c r="R1916">
        <f>IF(O1916="","",IFERROR(N(INDEX($A1916:$K1916,1,Rules!$H$22)),0))</f>
        <v/>
      </c>
    </row>
    <row r="1917">
      <c r="M1917">
        <f>IF(A1917="","",IF(LEFT(A1917,4)="http",IFERROR(MID(A1917,FIND("/",A1917,FIND("//",A1917)+2),2000),"/"),A1917))</f>
        <v/>
      </c>
      <c r="N1917">
        <f>IF(M1917="","",IFERROR(LEFT(SUBSTITUTE(M1917,"#","?"),FIND("?",SUBSTITUTE(M1917,"#","?"))-1),M1917))</f>
        <v/>
      </c>
      <c r="O1917">
        <f>IF(N1917="","",LOWER(IF(AND(LEN(N1917)&gt;1,RIGHT(N1917,1)="/"),LEFT(N1917,LEN(N1917)-1),N1917)))</f>
        <v/>
      </c>
      <c r="P1917">
        <f>IF(O1917="","",IFERROR(N(INDEX($A1917:$K1917,1,Rules!$H$20)),0))</f>
        <v/>
      </c>
      <c r="Q1917">
        <f>IF(O1917="","",IFERROR(P1917*N(INDEX($A1917:$K1917,1,Rules!$H$21)),0))</f>
        <v/>
      </c>
      <c r="R1917">
        <f>IF(O1917="","",IFERROR(N(INDEX($A1917:$K1917,1,Rules!$H$22)),0))</f>
        <v/>
      </c>
    </row>
    <row r="1918">
      <c r="M1918">
        <f>IF(A1918="","",IF(LEFT(A1918,4)="http",IFERROR(MID(A1918,FIND("/",A1918,FIND("//",A1918)+2),2000),"/"),A1918))</f>
        <v/>
      </c>
      <c r="N1918">
        <f>IF(M1918="","",IFERROR(LEFT(SUBSTITUTE(M1918,"#","?"),FIND("?",SUBSTITUTE(M1918,"#","?"))-1),M1918))</f>
        <v/>
      </c>
      <c r="O1918">
        <f>IF(N1918="","",LOWER(IF(AND(LEN(N1918)&gt;1,RIGHT(N1918,1)="/"),LEFT(N1918,LEN(N1918)-1),N1918)))</f>
        <v/>
      </c>
      <c r="P1918">
        <f>IF(O1918="","",IFERROR(N(INDEX($A1918:$K1918,1,Rules!$H$20)),0))</f>
        <v/>
      </c>
      <c r="Q1918">
        <f>IF(O1918="","",IFERROR(P1918*N(INDEX($A1918:$K1918,1,Rules!$H$21)),0))</f>
        <v/>
      </c>
      <c r="R1918">
        <f>IF(O1918="","",IFERROR(N(INDEX($A1918:$K1918,1,Rules!$H$22)),0))</f>
        <v/>
      </c>
    </row>
    <row r="1919">
      <c r="M1919">
        <f>IF(A1919="","",IF(LEFT(A1919,4)="http",IFERROR(MID(A1919,FIND("/",A1919,FIND("//",A1919)+2),2000),"/"),A1919))</f>
        <v/>
      </c>
      <c r="N1919">
        <f>IF(M1919="","",IFERROR(LEFT(SUBSTITUTE(M1919,"#","?"),FIND("?",SUBSTITUTE(M1919,"#","?"))-1),M1919))</f>
        <v/>
      </c>
      <c r="O1919">
        <f>IF(N1919="","",LOWER(IF(AND(LEN(N1919)&gt;1,RIGHT(N1919,1)="/"),LEFT(N1919,LEN(N1919)-1),N1919)))</f>
        <v/>
      </c>
      <c r="P1919">
        <f>IF(O1919="","",IFERROR(N(INDEX($A1919:$K1919,1,Rules!$H$20)),0))</f>
        <v/>
      </c>
      <c r="Q1919">
        <f>IF(O1919="","",IFERROR(P1919*N(INDEX($A1919:$K1919,1,Rules!$H$21)),0))</f>
        <v/>
      </c>
      <c r="R1919">
        <f>IF(O1919="","",IFERROR(N(INDEX($A1919:$K1919,1,Rules!$H$22)),0))</f>
        <v/>
      </c>
    </row>
    <row r="1920">
      <c r="M1920">
        <f>IF(A1920="","",IF(LEFT(A1920,4)="http",IFERROR(MID(A1920,FIND("/",A1920,FIND("//",A1920)+2),2000),"/"),A1920))</f>
        <v/>
      </c>
      <c r="N1920">
        <f>IF(M1920="","",IFERROR(LEFT(SUBSTITUTE(M1920,"#","?"),FIND("?",SUBSTITUTE(M1920,"#","?"))-1),M1920))</f>
        <v/>
      </c>
      <c r="O1920">
        <f>IF(N1920="","",LOWER(IF(AND(LEN(N1920)&gt;1,RIGHT(N1920,1)="/"),LEFT(N1920,LEN(N1920)-1),N1920)))</f>
        <v/>
      </c>
      <c r="P1920">
        <f>IF(O1920="","",IFERROR(N(INDEX($A1920:$K1920,1,Rules!$H$20)),0))</f>
        <v/>
      </c>
      <c r="Q1920">
        <f>IF(O1920="","",IFERROR(P1920*N(INDEX($A1920:$K1920,1,Rules!$H$21)),0))</f>
        <v/>
      </c>
      <c r="R1920">
        <f>IF(O1920="","",IFERROR(N(INDEX($A1920:$K1920,1,Rules!$H$22)),0))</f>
        <v/>
      </c>
    </row>
    <row r="1921">
      <c r="M1921">
        <f>IF(A1921="","",IF(LEFT(A1921,4)="http",IFERROR(MID(A1921,FIND("/",A1921,FIND("//",A1921)+2),2000),"/"),A1921))</f>
        <v/>
      </c>
      <c r="N1921">
        <f>IF(M1921="","",IFERROR(LEFT(SUBSTITUTE(M1921,"#","?"),FIND("?",SUBSTITUTE(M1921,"#","?"))-1),M1921))</f>
        <v/>
      </c>
      <c r="O1921">
        <f>IF(N1921="","",LOWER(IF(AND(LEN(N1921)&gt;1,RIGHT(N1921,1)="/"),LEFT(N1921,LEN(N1921)-1),N1921)))</f>
        <v/>
      </c>
      <c r="P1921">
        <f>IF(O1921="","",IFERROR(N(INDEX($A1921:$K1921,1,Rules!$H$20)),0))</f>
        <v/>
      </c>
      <c r="Q1921">
        <f>IF(O1921="","",IFERROR(P1921*N(INDEX($A1921:$K1921,1,Rules!$H$21)),0))</f>
        <v/>
      </c>
      <c r="R1921">
        <f>IF(O1921="","",IFERROR(N(INDEX($A1921:$K1921,1,Rules!$H$22)),0))</f>
        <v/>
      </c>
    </row>
    <row r="1922">
      <c r="M1922">
        <f>IF(A1922="","",IF(LEFT(A1922,4)="http",IFERROR(MID(A1922,FIND("/",A1922,FIND("//",A1922)+2),2000),"/"),A1922))</f>
        <v/>
      </c>
      <c r="N1922">
        <f>IF(M1922="","",IFERROR(LEFT(SUBSTITUTE(M1922,"#","?"),FIND("?",SUBSTITUTE(M1922,"#","?"))-1),M1922))</f>
        <v/>
      </c>
      <c r="O1922">
        <f>IF(N1922="","",LOWER(IF(AND(LEN(N1922)&gt;1,RIGHT(N1922,1)="/"),LEFT(N1922,LEN(N1922)-1),N1922)))</f>
        <v/>
      </c>
      <c r="P1922">
        <f>IF(O1922="","",IFERROR(N(INDEX($A1922:$K1922,1,Rules!$H$20)),0))</f>
        <v/>
      </c>
      <c r="Q1922">
        <f>IF(O1922="","",IFERROR(P1922*N(INDEX($A1922:$K1922,1,Rules!$H$21)),0))</f>
        <v/>
      </c>
      <c r="R1922">
        <f>IF(O1922="","",IFERROR(N(INDEX($A1922:$K1922,1,Rules!$H$22)),0))</f>
        <v/>
      </c>
    </row>
    <row r="1923">
      <c r="M1923">
        <f>IF(A1923="","",IF(LEFT(A1923,4)="http",IFERROR(MID(A1923,FIND("/",A1923,FIND("//",A1923)+2),2000),"/"),A1923))</f>
        <v/>
      </c>
      <c r="N1923">
        <f>IF(M1923="","",IFERROR(LEFT(SUBSTITUTE(M1923,"#","?"),FIND("?",SUBSTITUTE(M1923,"#","?"))-1),M1923))</f>
        <v/>
      </c>
      <c r="O1923">
        <f>IF(N1923="","",LOWER(IF(AND(LEN(N1923)&gt;1,RIGHT(N1923,1)="/"),LEFT(N1923,LEN(N1923)-1),N1923)))</f>
        <v/>
      </c>
      <c r="P1923">
        <f>IF(O1923="","",IFERROR(N(INDEX($A1923:$K1923,1,Rules!$H$20)),0))</f>
        <v/>
      </c>
      <c r="Q1923">
        <f>IF(O1923="","",IFERROR(P1923*N(INDEX($A1923:$K1923,1,Rules!$H$21)),0))</f>
        <v/>
      </c>
      <c r="R1923">
        <f>IF(O1923="","",IFERROR(N(INDEX($A1923:$K1923,1,Rules!$H$22)),0))</f>
        <v/>
      </c>
    </row>
    <row r="1924">
      <c r="M1924">
        <f>IF(A1924="","",IF(LEFT(A1924,4)="http",IFERROR(MID(A1924,FIND("/",A1924,FIND("//",A1924)+2),2000),"/"),A1924))</f>
        <v/>
      </c>
      <c r="N1924">
        <f>IF(M1924="","",IFERROR(LEFT(SUBSTITUTE(M1924,"#","?"),FIND("?",SUBSTITUTE(M1924,"#","?"))-1),M1924))</f>
        <v/>
      </c>
      <c r="O1924">
        <f>IF(N1924="","",LOWER(IF(AND(LEN(N1924)&gt;1,RIGHT(N1924,1)="/"),LEFT(N1924,LEN(N1924)-1),N1924)))</f>
        <v/>
      </c>
      <c r="P1924">
        <f>IF(O1924="","",IFERROR(N(INDEX($A1924:$K1924,1,Rules!$H$20)),0))</f>
        <v/>
      </c>
      <c r="Q1924">
        <f>IF(O1924="","",IFERROR(P1924*N(INDEX($A1924:$K1924,1,Rules!$H$21)),0))</f>
        <v/>
      </c>
      <c r="R1924">
        <f>IF(O1924="","",IFERROR(N(INDEX($A1924:$K1924,1,Rules!$H$22)),0))</f>
        <v/>
      </c>
    </row>
    <row r="1925">
      <c r="M1925">
        <f>IF(A1925="","",IF(LEFT(A1925,4)="http",IFERROR(MID(A1925,FIND("/",A1925,FIND("//",A1925)+2),2000),"/"),A1925))</f>
        <v/>
      </c>
      <c r="N1925">
        <f>IF(M1925="","",IFERROR(LEFT(SUBSTITUTE(M1925,"#","?"),FIND("?",SUBSTITUTE(M1925,"#","?"))-1),M1925))</f>
        <v/>
      </c>
      <c r="O1925">
        <f>IF(N1925="","",LOWER(IF(AND(LEN(N1925)&gt;1,RIGHT(N1925,1)="/"),LEFT(N1925,LEN(N1925)-1),N1925)))</f>
        <v/>
      </c>
      <c r="P1925">
        <f>IF(O1925="","",IFERROR(N(INDEX($A1925:$K1925,1,Rules!$H$20)),0))</f>
        <v/>
      </c>
      <c r="Q1925">
        <f>IF(O1925="","",IFERROR(P1925*N(INDEX($A1925:$K1925,1,Rules!$H$21)),0))</f>
        <v/>
      </c>
      <c r="R1925">
        <f>IF(O1925="","",IFERROR(N(INDEX($A1925:$K1925,1,Rules!$H$22)),0))</f>
        <v/>
      </c>
    </row>
    <row r="1926">
      <c r="M1926">
        <f>IF(A1926="","",IF(LEFT(A1926,4)="http",IFERROR(MID(A1926,FIND("/",A1926,FIND("//",A1926)+2),2000),"/"),A1926))</f>
        <v/>
      </c>
      <c r="N1926">
        <f>IF(M1926="","",IFERROR(LEFT(SUBSTITUTE(M1926,"#","?"),FIND("?",SUBSTITUTE(M1926,"#","?"))-1),M1926))</f>
        <v/>
      </c>
      <c r="O1926">
        <f>IF(N1926="","",LOWER(IF(AND(LEN(N1926)&gt;1,RIGHT(N1926,1)="/"),LEFT(N1926,LEN(N1926)-1),N1926)))</f>
        <v/>
      </c>
      <c r="P1926">
        <f>IF(O1926="","",IFERROR(N(INDEX($A1926:$K1926,1,Rules!$H$20)),0))</f>
        <v/>
      </c>
      <c r="Q1926">
        <f>IF(O1926="","",IFERROR(P1926*N(INDEX($A1926:$K1926,1,Rules!$H$21)),0))</f>
        <v/>
      </c>
      <c r="R1926">
        <f>IF(O1926="","",IFERROR(N(INDEX($A1926:$K1926,1,Rules!$H$22)),0))</f>
        <v/>
      </c>
    </row>
    <row r="1927">
      <c r="M1927">
        <f>IF(A1927="","",IF(LEFT(A1927,4)="http",IFERROR(MID(A1927,FIND("/",A1927,FIND("//",A1927)+2),2000),"/"),A1927))</f>
        <v/>
      </c>
      <c r="N1927">
        <f>IF(M1927="","",IFERROR(LEFT(SUBSTITUTE(M1927,"#","?"),FIND("?",SUBSTITUTE(M1927,"#","?"))-1),M1927))</f>
        <v/>
      </c>
      <c r="O1927">
        <f>IF(N1927="","",LOWER(IF(AND(LEN(N1927)&gt;1,RIGHT(N1927,1)="/"),LEFT(N1927,LEN(N1927)-1),N1927)))</f>
        <v/>
      </c>
      <c r="P1927">
        <f>IF(O1927="","",IFERROR(N(INDEX($A1927:$K1927,1,Rules!$H$20)),0))</f>
        <v/>
      </c>
      <c r="Q1927">
        <f>IF(O1927="","",IFERROR(P1927*N(INDEX($A1927:$K1927,1,Rules!$H$21)),0))</f>
        <v/>
      </c>
      <c r="R1927">
        <f>IF(O1927="","",IFERROR(N(INDEX($A1927:$K1927,1,Rules!$H$22)),0))</f>
        <v/>
      </c>
    </row>
    <row r="1928">
      <c r="M1928">
        <f>IF(A1928="","",IF(LEFT(A1928,4)="http",IFERROR(MID(A1928,FIND("/",A1928,FIND("//",A1928)+2),2000),"/"),A1928))</f>
        <v/>
      </c>
      <c r="N1928">
        <f>IF(M1928="","",IFERROR(LEFT(SUBSTITUTE(M1928,"#","?"),FIND("?",SUBSTITUTE(M1928,"#","?"))-1),M1928))</f>
        <v/>
      </c>
      <c r="O1928">
        <f>IF(N1928="","",LOWER(IF(AND(LEN(N1928)&gt;1,RIGHT(N1928,1)="/"),LEFT(N1928,LEN(N1928)-1),N1928)))</f>
        <v/>
      </c>
      <c r="P1928">
        <f>IF(O1928="","",IFERROR(N(INDEX($A1928:$K1928,1,Rules!$H$20)),0))</f>
        <v/>
      </c>
      <c r="Q1928">
        <f>IF(O1928="","",IFERROR(P1928*N(INDEX($A1928:$K1928,1,Rules!$H$21)),0))</f>
        <v/>
      </c>
      <c r="R1928">
        <f>IF(O1928="","",IFERROR(N(INDEX($A1928:$K1928,1,Rules!$H$22)),0))</f>
        <v/>
      </c>
    </row>
    <row r="1929">
      <c r="M1929">
        <f>IF(A1929="","",IF(LEFT(A1929,4)="http",IFERROR(MID(A1929,FIND("/",A1929,FIND("//",A1929)+2),2000),"/"),A1929))</f>
        <v/>
      </c>
      <c r="N1929">
        <f>IF(M1929="","",IFERROR(LEFT(SUBSTITUTE(M1929,"#","?"),FIND("?",SUBSTITUTE(M1929,"#","?"))-1),M1929))</f>
        <v/>
      </c>
      <c r="O1929">
        <f>IF(N1929="","",LOWER(IF(AND(LEN(N1929)&gt;1,RIGHT(N1929,1)="/"),LEFT(N1929,LEN(N1929)-1),N1929)))</f>
        <v/>
      </c>
      <c r="P1929">
        <f>IF(O1929="","",IFERROR(N(INDEX($A1929:$K1929,1,Rules!$H$20)),0))</f>
        <v/>
      </c>
      <c r="Q1929">
        <f>IF(O1929="","",IFERROR(P1929*N(INDEX($A1929:$K1929,1,Rules!$H$21)),0))</f>
        <v/>
      </c>
      <c r="R1929">
        <f>IF(O1929="","",IFERROR(N(INDEX($A1929:$K1929,1,Rules!$H$22)),0))</f>
        <v/>
      </c>
    </row>
    <row r="1930">
      <c r="M1930">
        <f>IF(A1930="","",IF(LEFT(A1930,4)="http",IFERROR(MID(A1930,FIND("/",A1930,FIND("//",A1930)+2),2000),"/"),A1930))</f>
        <v/>
      </c>
      <c r="N1930">
        <f>IF(M1930="","",IFERROR(LEFT(SUBSTITUTE(M1930,"#","?"),FIND("?",SUBSTITUTE(M1930,"#","?"))-1),M1930))</f>
        <v/>
      </c>
      <c r="O1930">
        <f>IF(N1930="","",LOWER(IF(AND(LEN(N1930)&gt;1,RIGHT(N1930,1)="/"),LEFT(N1930,LEN(N1930)-1),N1930)))</f>
        <v/>
      </c>
      <c r="P1930">
        <f>IF(O1930="","",IFERROR(N(INDEX($A1930:$K1930,1,Rules!$H$20)),0))</f>
        <v/>
      </c>
      <c r="Q1930">
        <f>IF(O1930="","",IFERROR(P1930*N(INDEX($A1930:$K1930,1,Rules!$H$21)),0))</f>
        <v/>
      </c>
      <c r="R1930">
        <f>IF(O1930="","",IFERROR(N(INDEX($A1930:$K1930,1,Rules!$H$22)),0))</f>
        <v/>
      </c>
    </row>
    <row r="1931">
      <c r="M1931">
        <f>IF(A1931="","",IF(LEFT(A1931,4)="http",IFERROR(MID(A1931,FIND("/",A1931,FIND("//",A1931)+2),2000),"/"),A1931))</f>
        <v/>
      </c>
      <c r="N1931">
        <f>IF(M1931="","",IFERROR(LEFT(SUBSTITUTE(M1931,"#","?"),FIND("?",SUBSTITUTE(M1931,"#","?"))-1),M1931))</f>
        <v/>
      </c>
      <c r="O1931">
        <f>IF(N1931="","",LOWER(IF(AND(LEN(N1931)&gt;1,RIGHT(N1931,1)="/"),LEFT(N1931,LEN(N1931)-1),N1931)))</f>
        <v/>
      </c>
      <c r="P1931">
        <f>IF(O1931="","",IFERROR(N(INDEX($A1931:$K1931,1,Rules!$H$20)),0))</f>
        <v/>
      </c>
      <c r="Q1931">
        <f>IF(O1931="","",IFERROR(P1931*N(INDEX($A1931:$K1931,1,Rules!$H$21)),0))</f>
        <v/>
      </c>
      <c r="R1931">
        <f>IF(O1931="","",IFERROR(N(INDEX($A1931:$K1931,1,Rules!$H$22)),0))</f>
        <v/>
      </c>
    </row>
    <row r="1932">
      <c r="M1932">
        <f>IF(A1932="","",IF(LEFT(A1932,4)="http",IFERROR(MID(A1932,FIND("/",A1932,FIND("//",A1932)+2),2000),"/"),A1932))</f>
        <v/>
      </c>
      <c r="N1932">
        <f>IF(M1932="","",IFERROR(LEFT(SUBSTITUTE(M1932,"#","?"),FIND("?",SUBSTITUTE(M1932,"#","?"))-1),M1932))</f>
        <v/>
      </c>
      <c r="O1932">
        <f>IF(N1932="","",LOWER(IF(AND(LEN(N1932)&gt;1,RIGHT(N1932,1)="/"),LEFT(N1932,LEN(N1932)-1),N1932)))</f>
        <v/>
      </c>
      <c r="P1932">
        <f>IF(O1932="","",IFERROR(N(INDEX($A1932:$K1932,1,Rules!$H$20)),0))</f>
        <v/>
      </c>
      <c r="Q1932">
        <f>IF(O1932="","",IFERROR(P1932*N(INDEX($A1932:$K1932,1,Rules!$H$21)),0))</f>
        <v/>
      </c>
      <c r="R1932">
        <f>IF(O1932="","",IFERROR(N(INDEX($A1932:$K1932,1,Rules!$H$22)),0))</f>
        <v/>
      </c>
    </row>
    <row r="1933">
      <c r="M1933">
        <f>IF(A1933="","",IF(LEFT(A1933,4)="http",IFERROR(MID(A1933,FIND("/",A1933,FIND("//",A1933)+2),2000),"/"),A1933))</f>
        <v/>
      </c>
      <c r="N1933">
        <f>IF(M1933="","",IFERROR(LEFT(SUBSTITUTE(M1933,"#","?"),FIND("?",SUBSTITUTE(M1933,"#","?"))-1),M1933))</f>
        <v/>
      </c>
      <c r="O1933">
        <f>IF(N1933="","",LOWER(IF(AND(LEN(N1933)&gt;1,RIGHT(N1933,1)="/"),LEFT(N1933,LEN(N1933)-1),N1933)))</f>
        <v/>
      </c>
      <c r="P1933">
        <f>IF(O1933="","",IFERROR(N(INDEX($A1933:$K1933,1,Rules!$H$20)),0))</f>
        <v/>
      </c>
      <c r="Q1933">
        <f>IF(O1933="","",IFERROR(P1933*N(INDEX($A1933:$K1933,1,Rules!$H$21)),0))</f>
        <v/>
      </c>
      <c r="R1933">
        <f>IF(O1933="","",IFERROR(N(INDEX($A1933:$K1933,1,Rules!$H$22)),0))</f>
        <v/>
      </c>
    </row>
    <row r="1934">
      <c r="M1934">
        <f>IF(A1934="","",IF(LEFT(A1934,4)="http",IFERROR(MID(A1934,FIND("/",A1934,FIND("//",A1934)+2),2000),"/"),A1934))</f>
        <v/>
      </c>
      <c r="N1934">
        <f>IF(M1934="","",IFERROR(LEFT(SUBSTITUTE(M1934,"#","?"),FIND("?",SUBSTITUTE(M1934,"#","?"))-1),M1934))</f>
        <v/>
      </c>
      <c r="O1934">
        <f>IF(N1934="","",LOWER(IF(AND(LEN(N1934)&gt;1,RIGHT(N1934,1)="/"),LEFT(N1934,LEN(N1934)-1),N1934)))</f>
        <v/>
      </c>
      <c r="P1934">
        <f>IF(O1934="","",IFERROR(N(INDEX($A1934:$K1934,1,Rules!$H$20)),0))</f>
        <v/>
      </c>
      <c r="Q1934">
        <f>IF(O1934="","",IFERROR(P1934*N(INDEX($A1934:$K1934,1,Rules!$H$21)),0))</f>
        <v/>
      </c>
      <c r="R1934">
        <f>IF(O1934="","",IFERROR(N(INDEX($A1934:$K1934,1,Rules!$H$22)),0))</f>
        <v/>
      </c>
    </row>
    <row r="1935">
      <c r="M1935">
        <f>IF(A1935="","",IF(LEFT(A1935,4)="http",IFERROR(MID(A1935,FIND("/",A1935,FIND("//",A1935)+2),2000),"/"),A1935))</f>
        <v/>
      </c>
      <c r="N1935">
        <f>IF(M1935="","",IFERROR(LEFT(SUBSTITUTE(M1935,"#","?"),FIND("?",SUBSTITUTE(M1935,"#","?"))-1),M1935))</f>
        <v/>
      </c>
      <c r="O1935">
        <f>IF(N1935="","",LOWER(IF(AND(LEN(N1935)&gt;1,RIGHT(N1935,1)="/"),LEFT(N1935,LEN(N1935)-1),N1935)))</f>
        <v/>
      </c>
      <c r="P1935">
        <f>IF(O1935="","",IFERROR(N(INDEX($A1935:$K1935,1,Rules!$H$20)),0))</f>
        <v/>
      </c>
      <c r="Q1935">
        <f>IF(O1935="","",IFERROR(P1935*N(INDEX($A1935:$K1935,1,Rules!$H$21)),0))</f>
        <v/>
      </c>
      <c r="R1935">
        <f>IF(O1935="","",IFERROR(N(INDEX($A1935:$K1935,1,Rules!$H$22)),0))</f>
        <v/>
      </c>
    </row>
    <row r="1936">
      <c r="M1936">
        <f>IF(A1936="","",IF(LEFT(A1936,4)="http",IFERROR(MID(A1936,FIND("/",A1936,FIND("//",A1936)+2),2000),"/"),A1936))</f>
        <v/>
      </c>
      <c r="N1936">
        <f>IF(M1936="","",IFERROR(LEFT(SUBSTITUTE(M1936,"#","?"),FIND("?",SUBSTITUTE(M1936,"#","?"))-1),M1936))</f>
        <v/>
      </c>
      <c r="O1936">
        <f>IF(N1936="","",LOWER(IF(AND(LEN(N1936)&gt;1,RIGHT(N1936,1)="/"),LEFT(N1936,LEN(N1936)-1),N1936)))</f>
        <v/>
      </c>
      <c r="P1936">
        <f>IF(O1936="","",IFERROR(N(INDEX($A1936:$K1936,1,Rules!$H$20)),0))</f>
        <v/>
      </c>
      <c r="Q1936">
        <f>IF(O1936="","",IFERROR(P1936*N(INDEX($A1936:$K1936,1,Rules!$H$21)),0))</f>
        <v/>
      </c>
      <c r="R1936">
        <f>IF(O1936="","",IFERROR(N(INDEX($A1936:$K1936,1,Rules!$H$22)),0))</f>
        <v/>
      </c>
    </row>
    <row r="1937">
      <c r="M1937">
        <f>IF(A1937="","",IF(LEFT(A1937,4)="http",IFERROR(MID(A1937,FIND("/",A1937,FIND("//",A1937)+2),2000),"/"),A1937))</f>
        <v/>
      </c>
      <c r="N1937">
        <f>IF(M1937="","",IFERROR(LEFT(SUBSTITUTE(M1937,"#","?"),FIND("?",SUBSTITUTE(M1937,"#","?"))-1),M1937))</f>
        <v/>
      </c>
      <c r="O1937">
        <f>IF(N1937="","",LOWER(IF(AND(LEN(N1937)&gt;1,RIGHT(N1937,1)="/"),LEFT(N1937,LEN(N1937)-1),N1937)))</f>
        <v/>
      </c>
      <c r="P1937">
        <f>IF(O1937="","",IFERROR(N(INDEX($A1937:$K1937,1,Rules!$H$20)),0))</f>
        <v/>
      </c>
      <c r="Q1937">
        <f>IF(O1937="","",IFERROR(P1937*N(INDEX($A1937:$K1937,1,Rules!$H$21)),0))</f>
        <v/>
      </c>
      <c r="R1937">
        <f>IF(O1937="","",IFERROR(N(INDEX($A1937:$K1937,1,Rules!$H$22)),0))</f>
        <v/>
      </c>
    </row>
    <row r="1938">
      <c r="M1938">
        <f>IF(A1938="","",IF(LEFT(A1938,4)="http",IFERROR(MID(A1938,FIND("/",A1938,FIND("//",A1938)+2),2000),"/"),A1938))</f>
        <v/>
      </c>
      <c r="N1938">
        <f>IF(M1938="","",IFERROR(LEFT(SUBSTITUTE(M1938,"#","?"),FIND("?",SUBSTITUTE(M1938,"#","?"))-1),M1938))</f>
        <v/>
      </c>
      <c r="O1938">
        <f>IF(N1938="","",LOWER(IF(AND(LEN(N1938)&gt;1,RIGHT(N1938,1)="/"),LEFT(N1938,LEN(N1938)-1),N1938)))</f>
        <v/>
      </c>
      <c r="P1938">
        <f>IF(O1938="","",IFERROR(N(INDEX($A1938:$K1938,1,Rules!$H$20)),0))</f>
        <v/>
      </c>
      <c r="Q1938">
        <f>IF(O1938="","",IFERROR(P1938*N(INDEX($A1938:$K1938,1,Rules!$H$21)),0))</f>
        <v/>
      </c>
      <c r="R1938">
        <f>IF(O1938="","",IFERROR(N(INDEX($A1938:$K1938,1,Rules!$H$22)),0))</f>
        <v/>
      </c>
    </row>
    <row r="1939">
      <c r="M1939">
        <f>IF(A1939="","",IF(LEFT(A1939,4)="http",IFERROR(MID(A1939,FIND("/",A1939,FIND("//",A1939)+2),2000),"/"),A1939))</f>
        <v/>
      </c>
      <c r="N1939">
        <f>IF(M1939="","",IFERROR(LEFT(SUBSTITUTE(M1939,"#","?"),FIND("?",SUBSTITUTE(M1939,"#","?"))-1),M1939))</f>
        <v/>
      </c>
      <c r="O1939">
        <f>IF(N1939="","",LOWER(IF(AND(LEN(N1939)&gt;1,RIGHT(N1939,1)="/"),LEFT(N1939,LEN(N1939)-1),N1939)))</f>
        <v/>
      </c>
      <c r="P1939">
        <f>IF(O1939="","",IFERROR(N(INDEX($A1939:$K1939,1,Rules!$H$20)),0))</f>
        <v/>
      </c>
      <c r="Q1939">
        <f>IF(O1939="","",IFERROR(P1939*N(INDEX($A1939:$K1939,1,Rules!$H$21)),0))</f>
        <v/>
      </c>
      <c r="R1939">
        <f>IF(O1939="","",IFERROR(N(INDEX($A1939:$K1939,1,Rules!$H$22)),0))</f>
        <v/>
      </c>
    </row>
    <row r="1940">
      <c r="M1940">
        <f>IF(A1940="","",IF(LEFT(A1940,4)="http",IFERROR(MID(A1940,FIND("/",A1940,FIND("//",A1940)+2),2000),"/"),A1940))</f>
        <v/>
      </c>
      <c r="N1940">
        <f>IF(M1940="","",IFERROR(LEFT(SUBSTITUTE(M1940,"#","?"),FIND("?",SUBSTITUTE(M1940,"#","?"))-1),M1940))</f>
        <v/>
      </c>
      <c r="O1940">
        <f>IF(N1940="","",LOWER(IF(AND(LEN(N1940)&gt;1,RIGHT(N1940,1)="/"),LEFT(N1940,LEN(N1940)-1),N1940)))</f>
        <v/>
      </c>
      <c r="P1940">
        <f>IF(O1940="","",IFERROR(N(INDEX($A1940:$K1940,1,Rules!$H$20)),0))</f>
        <v/>
      </c>
      <c r="Q1940">
        <f>IF(O1940="","",IFERROR(P1940*N(INDEX($A1940:$K1940,1,Rules!$H$21)),0))</f>
        <v/>
      </c>
      <c r="R1940">
        <f>IF(O1940="","",IFERROR(N(INDEX($A1940:$K1940,1,Rules!$H$22)),0))</f>
        <v/>
      </c>
    </row>
    <row r="1941">
      <c r="M1941">
        <f>IF(A1941="","",IF(LEFT(A1941,4)="http",IFERROR(MID(A1941,FIND("/",A1941,FIND("//",A1941)+2),2000),"/"),A1941))</f>
        <v/>
      </c>
      <c r="N1941">
        <f>IF(M1941="","",IFERROR(LEFT(SUBSTITUTE(M1941,"#","?"),FIND("?",SUBSTITUTE(M1941,"#","?"))-1),M1941))</f>
        <v/>
      </c>
      <c r="O1941">
        <f>IF(N1941="","",LOWER(IF(AND(LEN(N1941)&gt;1,RIGHT(N1941,1)="/"),LEFT(N1941,LEN(N1941)-1),N1941)))</f>
        <v/>
      </c>
      <c r="P1941">
        <f>IF(O1941="","",IFERROR(N(INDEX($A1941:$K1941,1,Rules!$H$20)),0))</f>
        <v/>
      </c>
      <c r="Q1941">
        <f>IF(O1941="","",IFERROR(P1941*N(INDEX($A1941:$K1941,1,Rules!$H$21)),0))</f>
        <v/>
      </c>
      <c r="R1941">
        <f>IF(O1941="","",IFERROR(N(INDEX($A1941:$K1941,1,Rules!$H$22)),0))</f>
        <v/>
      </c>
    </row>
    <row r="1942">
      <c r="M1942">
        <f>IF(A1942="","",IF(LEFT(A1942,4)="http",IFERROR(MID(A1942,FIND("/",A1942,FIND("//",A1942)+2),2000),"/"),A1942))</f>
        <v/>
      </c>
      <c r="N1942">
        <f>IF(M1942="","",IFERROR(LEFT(SUBSTITUTE(M1942,"#","?"),FIND("?",SUBSTITUTE(M1942,"#","?"))-1),M1942))</f>
        <v/>
      </c>
      <c r="O1942">
        <f>IF(N1942="","",LOWER(IF(AND(LEN(N1942)&gt;1,RIGHT(N1942,1)="/"),LEFT(N1942,LEN(N1942)-1),N1942)))</f>
        <v/>
      </c>
      <c r="P1942">
        <f>IF(O1942="","",IFERROR(N(INDEX($A1942:$K1942,1,Rules!$H$20)),0))</f>
        <v/>
      </c>
      <c r="Q1942">
        <f>IF(O1942="","",IFERROR(P1942*N(INDEX($A1942:$K1942,1,Rules!$H$21)),0))</f>
        <v/>
      </c>
      <c r="R1942">
        <f>IF(O1942="","",IFERROR(N(INDEX($A1942:$K1942,1,Rules!$H$22)),0))</f>
        <v/>
      </c>
    </row>
    <row r="1943">
      <c r="M1943">
        <f>IF(A1943="","",IF(LEFT(A1943,4)="http",IFERROR(MID(A1943,FIND("/",A1943,FIND("//",A1943)+2),2000),"/"),A1943))</f>
        <v/>
      </c>
      <c r="N1943">
        <f>IF(M1943="","",IFERROR(LEFT(SUBSTITUTE(M1943,"#","?"),FIND("?",SUBSTITUTE(M1943,"#","?"))-1),M1943))</f>
        <v/>
      </c>
      <c r="O1943">
        <f>IF(N1943="","",LOWER(IF(AND(LEN(N1943)&gt;1,RIGHT(N1943,1)="/"),LEFT(N1943,LEN(N1943)-1),N1943)))</f>
        <v/>
      </c>
      <c r="P1943">
        <f>IF(O1943="","",IFERROR(N(INDEX($A1943:$K1943,1,Rules!$H$20)),0))</f>
        <v/>
      </c>
      <c r="Q1943">
        <f>IF(O1943="","",IFERROR(P1943*N(INDEX($A1943:$K1943,1,Rules!$H$21)),0))</f>
        <v/>
      </c>
      <c r="R1943">
        <f>IF(O1943="","",IFERROR(N(INDEX($A1943:$K1943,1,Rules!$H$22)),0))</f>
        <v/>
      </c>
    </row>
    <row r="1944">
      <c r="M1944">
        <f>IF(A1944="","",IF(LEFT(A1944,4)="http",IFERROR(MID(A1944,FIND("/",A1944,FIND("//",A1944)+2),2000),"/"),A1944))</f>
        <v/>
      </c>
      <c r="N1944">
        <f>IF(M1944="","",IFERROR(LEFT(SUBSTITUTE(M1944,"#","?"),FIND("?",SUBSTITUTE(M1944,"#","?"))-1),M1944))</f>
        <v/>
      </c>
      <c r="O1944">
        <f>IF(N1944="","",LOWER(IF(AND(LEN(N1944)&gt;1,RIGHT(N1944,1)="/"),LEFT(N1944,LEN(N1944)-1),N1944)))</f>
        <v/>
      </c>
      <c r="P1944">
        <f>IF(O1944="","",IFERROR(N(INDEX($A1944:$K1944,1,Rules!$H$20)),0))</f>
        <v/>
      </c>
      <c r="Q1944">
        <f>IF(O1944="","",IFERROR(P1944*N(INDEX($A1944:$K1944,1,Rules!$H$21)),0))</f>
        <v/>
      </c>
      <c r="R1944">
        <f>IF(O1944="","",IFERROR(N(INDEX($A1944:$K1944,1,Rules!$H$22)),0))</f>
        <v/>
      </c>
    </row>
    <row r="1945">
      <c r="M1945">
        <f>IF(A1945="","",IF(LEFT(A1945,4)="http",IFERROR(MID(A1945,FIND("/",A1945,FIND("//",A1945)+2),2000),"/"),A1945))</f>
        <v/>
      </c>
      <c r="N1945">
        <f>IF(M1945="","",IFERROR(LEFT(SUBSTITUTE(M1945,"#","?"),FIND("?",SUBSTITUTE(M1945,"#","?"))-1),M1945))</f>
        <v/>
      </c>
      <c r="O1945">
        <f>IF(N1945="","",LOWER(IF(AND(LEN(N1945)&gt;1,RIGHT(N1945,1)="/"),LEFT(N1945,LEN(N1945)-1),N1945)))</f>
        <v/>
      </c>
      <c r="P1945">
        <f>IF(O1945="","",IFERROR(N(INDEX($A1945:$K1945,1,Rules!$H$20)),0))</f>
        <v/>
      </c>
      <c r="Q1945">
        <f>IF(O1945="","",IFERROR(P1945*N(INDEX($A1945:$K1945,1,Rules!$H$21)),0))</f>
        <v/>
      </c>
      <c r="R1945">
        <f>IF(O1945="","",IFERROR(N(INDEX($A1945:$K1945,1,Rules!$H$22)),0))</f>
        <v/>
      </c>
    </row>
    <row r="1946">
      <c r="M1946">
        <f>IF(A1946="","",IF(LEFT(A1946,4)="http",IFERROR(MID(A1946,FIND("/",A1946,FIND("//",A1946)+2),2000),"/"),A1946))</f>
        <v/>
      </c>
      <c r="N1946">
        <f>IF(M1946="","",IFERROR(LEFT(SUBSTITUTE(M1946,"#","?"),FIND("?",SUBSTITUTE(M1946,"#","?"))-1),M1946))</f>
        <v/>
      </c>
      <c r="O1946">
        <f>IF(N1946="","",LOWER(IF(AND(LEN(N1946)&gt;1,RIGHT(N1946,1)="/"),LEFT(N1946,LEN(N1946)-1),N1946)))</f>
        <v/>
      </c>
      <c r="P1946">
        <f>IF(O1946="","",IFERROR(N(INDEX($A1946:$K1946,1,Rules!$H$20)),0))</f>
        <v/>
      </c>
      <c r="Q1946">
        <f>IF(O1946="","",IFERROR(P1946*N(INDEX($A1946:$K1946,1,Rules!$H$21)),0))</f>
        <v/>
      </c>
      <c r="R1946">
        <f>IF(O1946="","",IFERROR(N(INDEX($A1946:$K1946,1,Rules!$H$22)),0))</f>
        <v/>
      </c>
    </row>
    <row r="1947">
      <c r="M1947">
        <f>IF(A1947="","",IF(LEFT(A1947,4)="http",IFERROR(MID(A1947,FIND("/",A1947,FIND("//",A1947)+2),2000),"/"),A1947))</f>
        <v/>
      </c>
      <c r="N1947">
        <f>IF(M1947="","",IFERROR(LEFT(SUBSTITUTE(M1947,"#","?"),FIND("?",SUBSTITUTE(M1947,"#","?"))-1),M1947))</f>
        <v/>
      </c>
      <c r="O1947">
        <f>IF(N1947="","",LOWER(IF(AND(LEN(N1947)&gt;1,RIGHT(N1947,1)="/"),LEFT(N1947,LEN(N1947)-1),N1947)))</f>
        <v/>
      </c>
      <c r="P1947">
        <f>IF(O1947="","",IFERROR(N(INDEX($A1947:$K1947,1,Rules!$H$20)),0))</f>
        <v/>
      </c>
      <c r="Q1947">
        <f>IF(O1947="","",IFERROR(P1947*N(INDEX($A1947:$K1947,1,Rules!$H$21)),0))</f>
        <v/>
      </c>
      <c r="R1947">
        <f>IF(O1947="","",IFERROR(N(INDEX($A1947:$K1947,1,Rules!$H$22)),0))</f>
        <v/>
      </c>
    </row>
    <row r="1948">
      <c r="M1948">
        <f>IF(A1948="","",IF(LEFT(A1948,4)="http",IFERROR(MID(A1948,FIND("/",A1948,FIND("//",A1948)+2),2000),"/"),A1948))</f>
        <v/>
      </c>
      <c r="N1948">
        <f>IF(M1948="","",IFERROR(LEFT(SUBSTITUTE(M1948,"#","?"),FIND("?",SUBSTITUTE(M1948,"#","?"))-1),M1948))</f>
        <v/>
      </c>
      <c r="O1948">
        <f>IF(N1948="","",LOWER(IF(AND(LEN(N1948)&gt;1,RIGHT(N1948,1)="/"),LEFT(N1948,LEN(N1948)-1),N1948)))</f>
        <v/>
      </c>
      <c r="P1948">
        <f>IF(O1948="","",IFERROR(N(INDEX($A1948:$K1948,1,Rules!$H$20)),0))</f>
        <v/>
      </c>
      <c r="Q1948">
        <f>IF(O1948="","",IFERROR(P1948*N(INDEX($A1948:$K1948,1,Rules!$H$21)),0))</f>
        <v/>
      </c>
      <c r="R1948">
        <f>IF(O1948="","",IFERROR(N(INDEX($A1948:$K1948,1,Rules!$H$22)),0))</f>
        <v/>
      </c>
    </row>
    <row r="1949">
      <c r="M1949">
        <f>IF(A1949="","",IF(LEFT(A1949,4)="http",IFERROR(MID(A1949,FIND("/",A1949,FIND("//",A1949)+2),2000),"/"),A1949))</f>
        <v/>
      </c>
      <c r="N1949">
        <f>IF(M1949="","",IFERROR(LEFT(SUBSTITUTE(M1949,"#","?"),FIND("?",SUBSTITUTE(M1949,"#","?"))-1),M1949))</f>
        <v/>
      </c>
      <c r="O1949">
        <f>IF(N1949="","",LOWER(IF(AND(LEN(N1949)&gt;1,RIGHT(N1949,1)="/"),LEFT(N1949,LEN(N1949)-1),N1949)))</f>
        <v/>
      </c>
      <c r="P1949">
        <f>IF(O1949="","",IFERROR(N(INDEX($A1949:$K1949,1,Rules!$H$20)),0))</f>
        <v/>
      </c>
      <c r="Q1949">
        <f>IF(O1949="","",IFERROR(P1949*N(INDEX($A1949:$K1949,1,Rules!$H$21)),0))</f>
        <v/>
      </c>
      <c r="R1949">
        <f>IF(O1949="","",IFERROR(N(INDEX($A1949:$K1949,1,Rules!$H$22)),0))</f>
        <v/>
      </c>
    </row>
    <row r="1950">
      <c r="M1950">
        <f>IF(A1950="","",IF(LEFT(A1950,4)="http",IFERROR(MID(A1950,FIND("/",A1950,FIND("//",A1950)+2),2000),"/"),A1950))</f>
        <v/>
      </c>
      <c r="N1950">
        <f>IF(M1950="","",IFERROR(LEFT(SUBSTITUTE(M1950,"#","?"),FIND("?",SUBSTITUTE(M1950,"#","?"))-1),M1950))</f>
        <v/>
      </c>
      <c r="O1950">
        <f>IF(N1950="","",LOWER(IF(AND(LEN(N1950)&gt;1,RIGHT(N1950,1)="/"),LEFT(N1950,LEN(N1950)-1),N1950)))</f>
        <v/>
      </c>
      <c r="P1950">
        <f>IF(O1950="","",IFERROR(N(INDEX($A1950:$K1950,1,Rules!$H$20)),0))</f>
        <v/>
      </c>
      <c r="Q1950">
        <f>IF(O1950="","",IFERROR(P1950*N(INDEX($A1950:$K1950,1,Rules!$H$21)),0))</f>
        <v/>
      </c>
      <c r="R1950">
        <f>IF(O1950="","",IFERROR(N(INDEX($A1950:$K1950,1,Rules!$H$22)),0))</f>
        <v/>
      </c>
    </row>
    <row r="1951">
      <c r="M1951">
        <f>IF(A1951="","",IF(LEFT(A1951,4)="http",IFERROR(MID(A1951,FIND("/",A1951,FIND("//",A1951)+2),2000),"/"),A1951))</f>
        <v/>
      </c>
      <c r="N1951">
        <f>IF(M1951="","",IFERROR(LEFT(SUBSTITUTE(M1951,"#","?"),FIND("?",SUBSTITUTE(M1951,"#","?"))-1),M1951))</f>
        <v/>
      </c>
      <c r="O1951">
        <f>IF(N1951="","",LOWER(IF(AND(LEN(N1951)&gt;1,RIGHT(N1951,1)="/"),LEFT(N1951,LEN(N1951)-1),N1951)))</f>
        <v/>
      </c>
      <c r="P1951">
        <f>IF(O1951="","",IFERROR(N(INDEX($A1951:$K1951,1,Rules!$H$20)),0))</f>
        <v/>
      </c>
      <c r="Q1951">
        <f>IF(O1951="","",IFERROR(P1951*N(INDEX($A1951:$K1951,1,Rules!$H$21)),0))</f>
        <v/>
      </c>
      <c r="R1951">
        <f>IF(O1951="","",IFERROR(N(INDEX($A1951:$K1951,1,Rules!$H$22)),0))</f>
        <v/>
      </c>
    </row>
    <row r="1952">
      <c r="M1952">
        <f>IF(A1952="","",IF(LEFT(A1952,4)="http",IFERROR(MID(A1952,FIND("/",A1952,FIND("//",A1952)+2),2000),"/"),A1952))</f>
        <v/>
      </c>
      <c r="N1952">
        <f>IF(M1952="","",IFERROR(LEFT(SUBSTITUTE(M1952,"#","?"),FIND("?",SUBSTITUTE(M1952,"#","?"))-1),M1952))</f>
        <v/>
      </c>
      <c r="O1952">
        <f>IF(N1952="","",LOWER(IF(AND(LEN(N1952)&gt;1,RIGHT(N1952,1)="/"),LEFT(N1952,LEN(N1952)-1),N1952)))</f>
        <v/>
      </c>
      <c r="P1952">
        <f>IF(O1952="","",IFERROR(N(INDEX($A1952:$K1952,1,Rules!$H$20)),0))</f>
        <v/>
      </c>
      <c r="Q1952">
        <f>IF(O1952="","",IFERROR(P1952*N(INDEX($A1952:$K1952,1,Rules!$H$21)),0))</f>
        <v/>
      </c>
      <c r="R1952">
        <f>IF(O1952="","",IFERROR(N(INDEX($A1952:$K1952,1,Rules!$H$22)),0))</f>
        <v/>
      </c>
    </row>
    <row r="1953">
      <c r="M1953">
        <f>IF(A1953="","",IF(LEFT(A1953,4)="http",IFERROR(MID(A1953,FIND("/",A1953,FIND("//",A1953)+2),2000),"/"),A1953))</f>
        <v/>
      </c>
      <c r="N1953">
        <f>IF(M1953="","",IFERROR(LEFT(SUBSTITUTE(M1953,"#","?"),FIND("?",SUBSTITUTE(M1953,"#","?"))-1),M1953))</f>
        <v/>
      </c>
      <c r="O1953">
        <f>IF(N1953="","",LOWER(IF(AND(LEN(N1953)&gt;1,RIGHT(N1953,1)="/"),LEFT(N1953,LEN(N1953)-1),N1953)))</f>
        <v/>
      </c>
      <c r="P1953">
        <f>IF(O1953="","",IFERROR(N(INDEX($A1953:$K1953,1,Rules!$H$20)),0))</f>
        <v/>
      </c>
      <c r="Q1953">
        <f>IF(O1953="","",IFERROR(P1953*N(INDEX($A1953:$K1953,1,Rules!$H$21)),0))</f>
        <v/>
      </c>
      <c r="R1953">
        <f>IF(O1953="","",IFERROR(N(INDEX($A1953:$K1953,1,Rules!$H$22)),0))</f>
        <v/>
      </c>
    </row>
    <row r="1954">
      <c r="M1954">
        <f>IF(A1954="","",IF(LEFT(A1954,4)="http",IFERROR(MID(A1954,FIND("/",A1954,FIND("//",A1954)+2),2000),"/"),A1954))</f>
        <v/>
      </c>
      <c r="N1954">
        <f>IF(M1954="","",IFERROR(LEFT(SUBSTITUTE(M1954,"#","?"),FIND("?",SUBSTITUTE(M1954,"#","?"))-1),M1954))</f>
        <v/>
      </c>
      <c r="O1954">
        <f>IF(N1954="","",LOWER(IF(AND(LEN(N1954)&gt;1,RIGHT(N1954,1)="/"),LEFT(N1954,LEN(N1954)-1),N1954)))</f>
        <v/>
      </c>
      <c r="P1954">
        <f>IF(O1954="","",IFERROR(N(INDEX($A1954:$K1954,1,Rules!$H$20)),0))</f>
        <v/>
      </c>
      <c r="Q1954">
        <f>IF(O1954="","",IFERROR(P1954*N(INDEX($A1954:$K1954,1,Rules!$H$21)),0))</f>
        <v/>
      </c>
      <c r="R1954">
        <f>IF(O1954="","",IFERROR(N(INDEX($A1954:$K1954,1,Rules!$H$22)),0))</f>
        <v/>
      </c>
    </row>
    <row r="1955">
      <c r="M1955">
        <f>IF(A1955="","",IF(LEFT(A1955,4)="http",IFERROR(MID(A1955,FIND("/",A1955,FIND("//",A1955)+2),2000),"/"),A1955))</f>
        <v/>
      </c>
      <c r="N1955">
        <f>IF(M1955="","",IFERROR(LEFT(SUBSTITUTE(M1955,"#","?"),FIND("?",SUBSTITUTE(M1955,"#","?"))-1),M1955))</f>
        <v/>
      </c>
      <c r="O1955">
        <f>IF(N1955="","",LOWER(IF(AND(LEN(N1955)&gt;1,RIGHT(N1955,1)="/"),LEFT(N1955,LEN(N1955)-1),N1955)))</f>
        <v/>
      </c>
      <c r="P1955">
        <f>IF(O1955="","",IFERROR(N(INDEX($A1955:$K1955,1,Rules!$H$20)),0))</f>
        <v/>
      </c>
      <c r="Q1955">
        <f>IF(O1955="","",IFERROR(P1955*N(INDEX($A1955:$K1955,1,Rules!$H$21)),0))</f>
        <v/>
      </c>
      <c r="R1955">
        <f>IF(O1955="","",IFERROR(N(INDEX($A1955:$K1955,1,Rules!$H$22)),0))</f>
        <v/>
      </c>
    </row>
    <row r="1956">
      <c r="M1956">
        <f>IF(A1956="","",IF(LEFT(A1956,4)="http",IFERROR(MID(A1956,FIND("/",A1956,FIND("//",A1956)+2),2000),"/"),A1956))</f>
        <v/>
      </c>
      <c r="N1956">
        <f>IF(M1956="","",IFERROR(LEFT(SUBSTITUTE(M1956,"#","?"),FIND("?",SUBSTITUTE(M1956,"#","?"))-1),M1956))</f>
        <v/>
      </c>
      <c r="O1956">
        <f>IF(N1956="","",LOWER(IF(AND(LEN(N1956)&gt;1,RIGHT(N1956,1)="/"),LEFT(N1956,LEN(N1956)-1),N1956)))</f>
        <v/>
      </c>
      <c r="P1956">
        <f>IF(O1956="","",IFERROR(N(INDEX($A1956:$K1956,1,Rules!$H$20)),0))</f>
        <v/>
      </c>
      <c r="Q1956">
        <f>IF(O1956="","",IFERROR(P1956*N(INDEX($A1956:$K1956,1,Rules!$H$21)),0))</f>
        <v/>
      </c>
      <c r="R1956">
        <f>IF(O1956="","",IFERROR(N(INDEX($A1956:$K1956,1,Rules!$H$22)),0))</f>
        <v/>
      </c>
    </row>
    <row r="1957">
      <c r="M1957">
        <f>IF(A1957="","",IF(LEFT(A1957,4)="http",IFERROR(MID(A1957,FIND("/",A1957,FIND("//",A1957)+2),2000),"/"),A1957))</f>
        <v/>
      </c>
      <c r="N1957">
        <f>IF(M1957="","",IFERROR(LEFT(SUBSTITUTE(M1957,"#","?"),FIND("?",SUBSTITUTE(M1957,"#","?"))-1),M1957))</f>
        <v/>
      </c>
      <c r="O1957">
        <f>IF(N1957="","",LOWER(IF(AND(LEN(N1957)&gt;1,RIGHT(N1957,1)="/"),LEFT(N1957,LEN(N1957)-1),N1957)))</f>
        <v/>
      </c>
      <c r="P1957">
        <f>IF(O1957="","",IFERROR(N(INDEX($A1957:$K1957,1,Rules!$H$20)),0))</f>
        <v/>
      </c>
      <c r="Q1957">
        <f>IF(O1957="","",IFERROR(P1957*N(INDEX($A1957:$K1957,1,Rules!$H$21)),0))</f>
        <v/>
      </c>
      <c r="R1957">
        <f>IF(O1957="","",IFERROR(N(INDEX($A1957:$K1957,1,Rules!$H$22)),0))</f>
        <v/>
      </c>
    </row>
    <row r="1958">
      <c r="M1958">
        <f>IF(A1958="","",IF(LEFT(A1958,4)="http",IFERROR(MID(A1958,FIND("/",A1958,FIND("//",A1958)+2),2000),"/"),A1958))</f>
        <v/>
      </c>
      <c r="N1958">
        <f>IF(M1958="","",IFERROR(LEFT(SUBSTITUTE(M1958,"#","?"),FIND("?",SUBSTITUTE(M1958,"#","?"))-1),M1958))</f>
        <v/>
      </c>
      <c r="O1958">
        <f>IF(N1958="","",LOWER(IF(AND(LEN(N1958)&gt;1,RIGHT(N1958,1)="/"),LEFT(N1958,LEN(N1958)-1),N1958)))</f>
        <v/>
      </c>
      <c r="P1958">
        <f>IF(O1958="","",IFERROR(N(INDEX($A1958:$K1958,1,Rules!$H$20)),0))</f>
        <v/>
      </c>
      <c r="Q1958">
        <f>IF(O1958="","",IFERROR(P1958*N(INDEX($A1958:$K1958,1,Rules!$H$21)),0))</f>
        <v/>
      </c>
      <c r="R1958">
        <f>IF(O1958="","",IFERROR(N(INDEX($A1958:$K1958,1,Rules!$H$22)),0))</f>
        <v/>
      </c>
    </row>
    <row r="1959">
      <c r="M1959">
        <f>IF(A1959="","",IF(LEFT(A1959,4)="http",IFERROR(MID(A1959,FIND("/",A1959,FIND("//",A1959)+2),2000),"/"),A1959))</f>
        <v/>
      </c>
      <c r="N1959">
        <f>IF(M1959="","",IFERROR(LEFT(SUBSTITUTE(M1959,"#","?"),FIND("?",SUBSTITUTE(M1959,"#","?"))-1),M1959))</f>
        <v/>
      </c>
      <c r="O1959">
        <f>IF(N1959="","",LOWER(IF(AND(LEN(N1959)&gt;1,RIGHT(N1959,1)="/"),LEFT(N1959,LEN(N1959)-1),N1959)))</f>
        <v/>
      </c>
      <c r="P1959">
        <f>IF(O1959="","",IFERROR(N(INDEX($A1959:$K1959,1,Rules!$H$20)),0))</f>
        <v/>
      </c>
      <c r="Q1959">
        <f>IF(O1959="","",IFERROR(P1959*N(INDEX($A1959:$K1959,1,Rules!$H$21)),0))</f>
        <v/>
      </c>
      <c r="R1959">
        <f>IF(O1959="","",IFERROR(N(INDEX($A1959:$K1959,1,Rules!$H$22)),0))</f>
        <v/>
      </c>
    </row>
    <row r="1960">
      <c r="M1960">
        <f>IF(A1960="","",IF(LEFT(A1960,4)="http",IFERROR(MID(A1960,FIND("/",A1960,FIND("//",A1960)+2),2000),"/"),A1960))</f>
        <v/>
      </c>
      <c r="N1960">
        <f>IF(M1960="","",IFERROR(LEFT(SUBSTITUTE(M1960,"#","?"),FIND("?",SUBSTITUTE(M1960,"#","?"))-1),M1960))</f>
        <v/>
      </c>
      <c r="O1960">
        <f>IF(N1960="","",LOWER(IF(AND(LEN(N1960)&gt;1,RIGHT(N1960,1)="/"),LEFT(N1960,LEN(N1960)-1),N1960)))</f>
        <v/>
      </c>
      <c r="P1960">
        <f>IF(O1960="","",IFERROR(N(INDEX($A1960:$K1960,1,Rules!$H$20)),0))</f>
        <v/>
      </c>
      <c r="Q1960">
        <f>IF(O1960="","",IFERROR(P1960*N(INDEX($A1960:$K1960,1,Rules!$H$21)),0))</f>
        <v/>
      </c>
      <c r="R1960">
        <f>IF(O1960="","",IFERROR(N(INDEX($A1960:$K1960,1,Rules!$H$22)),0))</f>
        <v/>
      </c>
    </row>
    <row r="1961">
      <c r="M1961">
        <f>IF(A1961="","",IF(LEFT(A1961,4)="http",IFERROR(MID(A1961,FIND("/",A1961,FIND("//",A1961)+2),2000),"/"),A1961))</f>
        <v/>
      </c>
      <c r="N1961">
        <f>IF(M1961="","",IFERROR(LEFT(SUBSTITUTE(M1961,"#","?"),FIND("?",SUBSTITUTE(M1961,"#","?"))-1),M1961))</f>
        <v/>
      </c>
      <c r="O1961">
        <f>IF(N1961="","",LOWER(IF(AND(LEN(N1961)&gt;1,RIGHT(N1961,1)="/"),LEFT(N1961,LEN(N1961)-1),N1961)))</f>
        <v/>
      </c>
      <c r="P1961">
        <f>IF(O1961="","",IFERROR(N(INDEX($A1961:$K1961,1,Rules!$H$20)),0))</f>
        <v/>
      </c>
      <c r="Q1961">
        <f>IF(O1961="","",IFERROR(P1961*N(INDEX($A1961:$K1961,1,Rules!$H$21)),0))</f>
        <v/>
      </c>
      <c r="R1961">
        <f>IF(O1961="","",IFERROR(N(INDEX($A1961:$K1961,1,Rules!$H$22)),0))</f>
        <v/>
      </c>
    </row>
    <row r="1962">
      <c r="M1962">
        <f>IF(A1962="","",IF(LEFT(A1962,4)="http",IFERROR(MID(A1962,FIND("/",A1962,FIND("//",A1962)+2),2000),"/"),A1962))</f>
        <v/>
      </c>
      <c r="N1962">
        <f>IF(M1962="","",IFERROR(LEFT(SUBSTITUTE(M1962,"#","?"),FIND("?",SUBSTITUTE(M1962,"#","?"))-1),M1962))</f>
        <v/>
      </c>
      <c r="O1962">
        <f>IF(N1962="","",LOWER(IF(AND(LEN(N1962)&gt;1,RIGHT(N1962,1)="/"),LEFT(N1962,LEN(N1962)-1),N1962)))</f>
        <v/>
      </c>
      <c r="P1962">
        <f>IF(O1962="","",IFERROR(N(INDEX($A1962:$K1962,1,Rules!$H$20)),0))</f>
        <v/>
      </c>
      <c r="Q1962">
        <f>IF(O1962="","",IFERROR(P1962*N(INDEX($A1962:$K1962,1,Rules!$H$21)),0))</f>
        <v/>
      </c>
      <c r="R1962">
        <f>IF(O1962="","",IFERROR(N(INDEX($A1962:$K1962,1,Rules!$H$22)),0))</f>
        <v/>
      </c>
    </row>
    <row r="1963">
      <c r="M1963">
        <f>IF(A1963="","",IF(LEFT(A1963,4)="http",IFERROR(MID(A1963,FIND("/",A1963,FIND("//",A1963)+2),2000),"/"),A1963))</f>
        <v/>
      </c>
      <c r="N1963">
        <f>IF(M1963="","",IFERROR(LEFT(SUBSTITUTE(M1963,"#","?"),FIND("?",SUBSTITUTE(M1963,"#","?"))-1),M1963))</f>
        <v/>
      </c>
      <c r="O1963">
        <f>IF(N1963="","",LOWER(IF(AND(LEN(N1963)&gt;1,RIGHT(N1963,1)="/"),LEFT(N1963,LEN(N1963)-1),N1963)))</f>
        <v/>
      </c>
      <c r="P1963">
        <f>IF(O1963="","",IFERROR(N(INDEX($A1963:$K1963,1,Rules!$H$20)),0))</f>
        <v/>
      </c>
      <c r="Q1963">
        <f>IF(O1963="","",IFERROR(P1963*N(INDEX($A1963:$K1963,1,Rules!$H$21)),0))</f>
        <v/>
      </c>
      <c r="R1963">
        <f>IF(O1963="","",IFERROR(N(INDEX($A1963:$K1963,1,Rules!$H$22)),0))</f>
        <v/>
      </c>
    </row>
    <row r="1964">
      <c r="M1964">
        <f>IF(A1964="","",IF(LEFT(A1964,4)="http",IFERROR(MID(A1964,FIND("/",A1964,FIND("//",A1964)+2),2000),"/"),A1964))</f>
        <v/>
      </c>
      <c r="N1964">
        <f>IF(M1964="","",IFERROR(LEFT(SUBSTITUTE(M1964,"#","?"),FIND("?",SUBSTITUTE(M1964,"#","?"))-1),M1964))</f>
        <v/>
      </c>
      <c r="O1964">
        <f>IF(N1964="","",LOWER(IF(AND(LEN(N1964)&gt;1,RIGHT(N1964,1)="/"),LEFT(N1964,LEN(N1964)-1),N1964)))</f>
        <v/>
      </c>
      <c r="P1964">
        <f>IF(O1964="","",IFERROR(N(INDEX($A1964:$K1964,1,Rules!$H$20)),0))</f>
        <v/>
      </c>
      <c r="Q1964">
        <f>IF(O1964="","",IFERROR(P1964*N(INDEX($A1964:$K1964,1,Rules!$H$21)),0))</f>
        <v/>
      </c>
      <c r="R1964">
        <f>IF(O1964="","",IFERROR(N(INDEX($A1964:$K1964,1,Rules!$H$22)),0))</f>
        <v/>
      </c>
    </row>
    <row r="1965">
      <c r="M1965">
        <f>IF(A1965="","",IF(LEFT(A1965,4)="http",IFERROR(MID(A1965,FIND("/",A1965,FIND("//",A1965)+2),2000),"/"),A1965))</f>
        <v/>
      </c>
      <c r="N1965">
        <f>IF(M1965="","",IFERROR(LEFT(SUBSTITUTE(M1965,"#","?"),FIND("?",SUBSTITUTE(M1965,"#","?"))-1),M1965))</f>
        <v/>
      </c>
      <c r="O1965">
        <f>IF(N1965="","",LOWER(IF(AND(LEN(N1965)&gt;1,RIGHT(N1965,1)="/"),LEFT(N1965,LEN(N1965)-1),N1965)))</f>
        <v/>
      </c>
      <c r="P1965">
        <f>IF(O1965="","",IFERROR(N(INDEX($A1965:$K1965,1,Rules!$H$20)),0))</f>
        <v/>
      </c>
      <c r="Q1965">
        <f>IF(O1965="","",IFERROR(P1965*N(INDEX($A1965:$K1965,1,Rules!$H$21)),0))</f>
        <v/>
      </c>
      <c r="R1965">
        <f>IF(O1965="","",IFERROR(N(INDEX($A1965:$K1965,1,Rules!$H$22)),0))</f>
        <v/>
      </c>
    </row>
    <row r="1966">
      <c r="M1966">
        <f>IF(A1966="","",IF(LEFT(A1966,4)="http",IFERROR(MID(A1966,FIND("/",A1966,FIND("//",A1966)+2),2000),"/"),A1966))</f>
        <v/>
      </c>
      <c r="N1966">
        <f>IF(M1966="","",IFERROR(LEFT(SUBSTITUTE(M1966,"#","?"),FIND("?",SUBSTITUTE(M1966,"#","?"))-1),M1966))</f>
        <v/>
      </c>
      <c r="O1966">
        <f>IF(N1966="","",LOWER(IF(AND(LEN(N1966)&gt;1,RIGHT(N1966,1)="/"),LEFT(N1966,LEN(N1966)-1),N1966)))</f>
        <v/>
      </c>
      <c r="P1966">
        <f>IF(O1966="","",IFERROR(N(INDEX($A1966:$K1966,1,Rules!$H$20)),0))</f>
        <v/>
      </c>
      <c r="Q1966">
        <f>IF(O1966="","",IFERROR(P1966*N(INDEX($A1966:$K1966,1,Rules!$H$21)),0))</f>
        <v/>
      </c>
      <c r="R1966">
        <f>IF(O1966="","",IFERROR(N(INDEX($A1966:$K1966,1,Rules!$H$22)),0))</f>
        <v/>
      </c>
    </row>
    <row r="1967">
      <c r="M1967">
        <f>IF(A1967="","",IF(LEFT(A1967,4)="http",IFERROR(MID(A1967,FIND("/",A1967,FIND("//",A1967)+2),2000),"/"),A1967))</f>
        <v/>
      </c>
      <c r="N1967">
        <f>IF(M1967="","",IFERROR(LEFT(SUBSTITUTE(M1967,"#","?"),FIND("?",SUBSTITUTE(M1967,"#","?"))-1),M1967))</f>
        <v/>
      </c>
      <c r="O1967">
        <f>IF(N1967="","",LOWER(IF(AND(LEN(N1967)&gt;1,RIGHT(N1967,1)="/"),LEFT(N1967,LEN(N1967)-1),N1967)))</f>
        <v/>
      </c>
      <c r="P1967">
        <f>IF(O1967="","",IFERROR(N(INDEX($A1967:$K1967,1,Rules!$H$20)),0))</f>
        <v/>
      </c>
      <c r="Q1967">
        <f>IF(O1967="","",IFERROR(P1967*N(INDEX($A1967:$K1967,1,Rules!$H$21)),0))</f>
        <v/>
      </c>
      <c r="R1967">
        <f>IF(O1967="","",IFERROR(N(INDEX($A1967:$K1967,1,Rules!$H$22)),0))</f>
        <v/>
      </c>
    </row>
    <row r="1968">
      <c r="M1968">
        <f>IF(A1968="","",IF(LEFT(A1968,4)="http",IFERROR(MID(A1968,FIND("/",A1968,FIND("//",A1968)+2),2000),"/"),A1968))</f>
        <v/>
      </c>
      <c r="N1968">
        <f>IF(M1968="","",IFERROR(LEFT(SUBSTITUTE(M1968,"#","?"),FIND("?",SUBSTITUTE(M1968,"#","?"))-1),M1968))</f>
        <v/>
      </c>
      <c r="O1968">
        <f>IF(N1968="","",LOWER(IF(AND(LEN(N1968)&gt;1,RIGHT(N1968,1)="/"),LEFT(N1968,LEN(N1968)-1),N1968)))</f>
        <v/>
      </c>
      <c r="P1968">
        <f>IF(O1968="","",IFERROR(N(INDEX($A1968:$K1968,1,Rules!$H$20)),0))</f>
        <v/>
      </c>
      <c r="Q1968">
        <f>IF(O1968="","",IFERROR(P1968*N(INDEX($A1968:$K1968,1,Rules!$H$21)),0))</f>
        <v/>
      </c>
      <c r="R1968">
        <f>IF(O1968="","",IFERROR(N(INDEX($A1968:$K1968,1,Rules!$H$22)),0))</f>
        <v/>
      </c>
    </row>
    <row r="1969">
      <c r="M1969">
        <f>IF(A1969="","",IF(LEFT(A1969,4)="http",IFERROR(MID(A1969,FIND("/",A1969,FIND("//",A1969)+2),2000),"/"),A1969))</f>
        <v/>
      </c>
      <c r="N1969">
        <f>IF(M1969="","",IFERROR(LEFT(SUBSTITUTE(M1969,"#","?"),FIND("?",SUBSTITUTE(M1969,"#","?"))-1),M1969))</f>
        <v/>
      </c>
      <c r="O1969">
        <f>IF(N1969="","",LOWER(IF(AND(LEN(N1969)&gt;1,RIGHT(N1969,1)="/"),LEFT(N1969,LEN(N1969)-1),N1969)))</f>
        <v/>
      </c>
      <c r="P1969">
        <f>IF(O1969="","",IFERROR(N(INDEX($A1969:$K1969,1,Rules!$H$20)),0))</f>
        <v/>
      </c>
      <c r="Q1969">
        <f>IF(O1969="","",IFERROR(P1969*N(INDEX($A1969:$K1969,1,Rules!$H$21)),0))</f>
        <v/>
      </c>
      <c r="R1969">
        <f>IF(O1969="","",IFERROR(N(INDEX($A1969:$K1969,1,Rules!$H$22)),0))</f>
        <v/>
      </c>
    </row>
    <row r="1970">
      <c r="M1970">
        <f>IF(A1970="","",IF(LEFT(A1970,4)="http",IFERROR(MID(A1970,FIND("/",A1970,FIND("//",A1970)+2),2000),"/"),A1970))</f>
        <v/>
      </c>
      <c r="N1970">
        <f>IF(M1970="","",IFERROR(LEFT(SUBSTITUTE(M1970,"#","?"),FIND("?",SUBSTITUTE(M1970,"#","?"))-1),M1970))</f>
        <v/>
      </c>
      <c r="O1970">
        <f>IF(N1970="","",LOWER(IF(AND(LEN(N1970)&gt;1,RIGHT(N1970,1)="/"),LEFT(N1970,LEN(N1970)-1),N1970)))</f>
        <v/>
      </c>
      <c r="P1970">
        <f>IF(O1970="","",IFERROR(N(INDEX($A1970:$K1970,1,Rules!$H$20)),0))</f>
        <v/>
      </c>
      <c r="Q1970">
        <f>IF(O1970="","",IFERROR(P1970*N(INDEX($A1970:$K1970,1,Rules!$H$21)),0))</f>
        <v/>
      </c>
      <c r="R1970">
        <f>IF(O1970="","",IFERROR(N(INDEX($A1970:$K1970,1,Rules!$H$22)),0))</f>
        <v/>
      </c>
    </row>
    <row r="1971">
      <c r="M1971">
        <f>IF(A1971="","",IF(LEFT(A1971,4)="http",IFERROR(MID(A1971,FIND("/",A1971,FIND("//",A1971)+2),2000),"/"),A1971))</f>
        <v/>
      </c>
      <c r="N1971">
        <f>IF(M1971="","",IFERROR(LEFT(SUBSTITUTE(M1971,"#","?"),FIND("?",SUBSTITUTE(M1971,"#","?"))-1),M1971))</f>
        <v/>
      </c>
      <c r="O1971">
        <f>IF(N1971="","",LOWER(IF(AND(LEN(N1971)&gt;1,RIGHT(N1971,1)="/"),LEFT(N1971,LEN(N1971)-1),N1971)))</f>
        <v/>
      </c>
      <c r="P1971">
        <f>IF(O1971="","",IFERROR(N(INDEX($A1971:$K1971,1,Rules!$H$20)),0))</f>
        <v/>
      </c>
      <c r="Q1971">
        <f>IF(O1971="","",IFERROR(P1971*N(INDEX($A1971:$K1971,1,Rules!$H$21)),0))</f>
        <v/>
      </c>
      <c r="R1971">
        <f>IF(O1971="","",IFERROR(N(INDEX($A1971:$K1971,1,Rules!$H$22)),0))</f>
        <v/>
      </c>
    </row>
    <row r="1972">
      <c r="M1972">
        <f>IF(A1972="","",IF(LEFT(A1972,4)="http",IFERROR(MID(A1972,FIND("/",A1972,FIND("//",A1972)+2),2000),"/"),A1972))</f>
        <v/>
      </c>
      <c r="N1972">
        <f>IF(M1972="","",IFERROR(LEFT(SUBSTITUTE(M1972,"#","?"),FIND("?",SUBSTITUTE(M1972,"#","?"))-1),M1972))</f>
        <v/>
      </c>
      <c r="O1972">
        <f>IF(N1972="","",LOWER(IF(AND(LEN(N1972)&gt;1,RIGHT(N1972,1)="/"),LEFT(N1972,LEN(N1972)-1),N1972)))</f>
        <v/>
      </c>
      <c r="P1972">
        <f>IF(O1972="","",IFERROR(N(INDEX($A1972:$K1972,1,Rules!$H$20)),0))</f>
        <v/>
      </c>
      <c r="Q1972">
        <f>IF(O1972="","",IFERROR(P1972*N(INDEX($A1972:$K1972,1,Rules!$H$21)),0))</f>
        <v/>
      </c>
      <c r="R1972">
        <f>IF(O1972="","",IFERROR(N(INDEX($A1972:$K1972,1,Rules!$H$22)),0))</f>
        <v/>
      </c>
    </row>
    <row r="1973">
      <c r="M1973">
        <f>IF(A1973="","",IF(LEFT(A1973,4)="http",IFERROR(MID(A1973,FIND("/",A1973,FIND("//",A1973)+2),2000),"/"),A1973))</f>
        <v/>
      </c>
      <c r="N1973">
        <f>IF(M1973="","",IFERROR(LEFT(SUBSTITUTE(M1973,"#","?"),FIND("?",SUBSTITUTE(M1973,"#","?"))-1),M1973))</f>
        <v/>
      </c>
      <c r="O1973">
        <f>IF(N1973="","",LOWER(IF(AND(LEN(N1973)&gt;1,RIGHT(N1973,1)="/"),LEFT(N1973,LEN(N1973)-1),N1973)))</f>
        <v/>
      </c>
      <c r="P1973">
        <f>IF(O1973="","",IFERROR(N(INDEX($A1973:$K1973,1,Rules!$H$20)),0))</f>
        <v/>
      </c>
      <c r="Q1973">
        <f>IF(O1973="","",IFERROR(P1973*N(INDEX($A1973:$K1973,1,Rules!$H$21)),0))</f>
        <v/>
      </c>
      <c r="R1973">
        <f>IF(O1973="","",IFERROR(N(INDEX($A1973:$K1973,1,Rules!$H$22)),0))</f>
        <v/>
      </c>
    </row>
    <row r="1974">
      <c r="M1974">
        <f>IF(A1974="","",IF(LEFT(A1974,4)="http",IFERROR(MID(A1974,FIND("/",A1974,FIND("//",A1974)+2),2000),"/"),A1974))</f>
        <v/>
      </c>
      <c r="N1974">
        <f>IF(M1974="","",IFERROR(LEFT(SUBSTITUTE(M1974,"#","?"),FIND("?",SUBSTITUTE(M1974,"#","?"))-1),M1974))</f>
        <v/>
      </c>
      <c r="O1974">
        <f>IF(N1974="","",LOWER(IF(AND(LEN(N1974)&gt;1,RIGHT(N1974,1)="/"),LEFT(N1974,LEN(N1974)-1),N1974)))</f>
        <v/>
      </c>
      <c r="P1974">
        <f>IF(O1974="","",IFERROR(N(INDEX($A1974:$K1974,1,Rules!$H$20)),0))</f>
        <v/>
      </c>
      <c r="Q1974">
        <f>IF(O1974="","",IFERROR(P1974*N(INDEX($A1974:$K1974,1,Rules!$H$21)),0))</f>
        <v/>
      </c>
      <c r="R1974">
        <f>IF(O1974="","",IFERROR(N(INDEX($A1974:$K1974,1,Rules!$H$22)),0))</f>
        <v/>
      </c>
    </row>
    <row r="1975">
      <c r="M1975">
        <f>IF(A1975="","",IF(LEFT(A1975,4)="http",IFERROR(MID(A1975,FIND("/",A1975,FIND("//",A1975)+2),2000),"/"),A1975))</f>
        <v/>
      </c>
      <c r="N1975">
        <f>IF(M1975="","",IFERROR(LEFT(SUBSTITUTE(M1975,"#","?"),FIND("?",SUBSTITUTE(M1975,"#","?"))-1),M1975))</f>
        <v/>
      </c>
      <c r="O1975">
        <f>IF(N1975="","",LOWER(IF(AND(LEN(N1975)&gt;1,RIGHT(N1975,1)="/"),LEFT(N1975,LEN(N1975)-1),N1975)))</f>
        <v/>
      </c>
      <c r="P1975">
        <f>IF(O1975="","",IFERROR(N(INDEX($A1975:$K1975,1,Rules!$H$20)),0))</f>
        <v/>
      </c>
      <c r="Q1975">
        <f>IF(O1975="","",IFERROR(P1975*N(INDEX($A1975:$K1975,1,Rules!$H$21)),0))</f>
        <v/>
      </c>
      <c r="R1975">
        <f>IF(O1975="","",IFERROR(N(INDEX($A1975:$K1975,1,Rules!$H$22)),0))</f>
        <v/>
      </c>
    </row>
    <row r="1976">
      <c r="M1976">
        <f>IF(A1976="","",IF(LEFT(A1976,4)="http",IFERROR(MID(A1976,FIND("/",A1976,FIND("//",A1976)+2),2000),"/"),A1976))</f>
        <v/>
      </c>
      <c r="N1976">
        <f>IF(M1976="","",IFERROR(LEFT(SUBSTITUTE(M1976,"#","?"),FIND("?",SUBSTITUTE(M1976,"#","?"))-1),M1976))</f>
        <v/>
      </c>
      <c r="O1976">
        <f>IF(N1976="","",LOWER(IF(AND(LEN(N1976)&gt;1,RIGHT(N1976,1)="/"),LEFT(N1976,LEN(N1976)-1),N1976)))</f>
        <v/>
      </c>
      <c r="P1976">
        <f>IF(O1976="","",IFERROR(N(INDEX($A1976:$K1976,1,Rules!$H$20)),0))</f>
        <v/>
      </c>
      <c r="Q1976">
        <f>IF(O1976="","",IFERROR(P1976*N(INDEX($A1976:$K1976,1,Rules!$H$21)),0))</f>
        <v/>
      </c>
      <c r="R1976">
        <f>IF(O1976="","",IFERROR(N(INDEX($A1976:$K1976,1,Rules!$H$22)),0))</f>
        <v/>
      </c>
    </row>
    <row r="1977">
      <c r="M1977">
        <f>IF(A1977="","",IF(LEFT(A1977,4)="http",IFERROR(MID(A1977,FIND("/",A1977,FIND("//",A1977)+2),2000),"/"),A1977))</f>
        <v/>
      </c>
      <c r="N1977">
        <f>IF(M1977="","",IFERROR(LEFT(SUBSTITUTE(M1977,"#","?"),FIND("?",SUBSTITUTE(M1977,"#","?"))-1),M1977))</f>
        <v/>
      </c>
      <c r="O1977">
        <f>IF(N1977="","",LOWER(IF(AND(LEN(N1977)&gt;1,RIGHT(N1977,1)="/"),LEFT(N1977,LEN(N1977)-1),N1977)))</f>
        <v/>
      </c>
      <c r="P1977">
        <f>IF(O1977="","",IFERROR(N(INDEX($A1977:$K1977,1,Rules!$H$20)),0))</f>
        <v/>
      </c>
      <c r="Q1977">
        <f>IF(O1977="","",IFERROR(P1977*N(INDEX($A1977:$K1977,1,Rules!$H$21)),0))</f>
        <v/>
      </c>
      <c r="R1977">
        <f>IF(O1977="","",IFERROR(N(INDEX($A1977:$K1977,1,Rules!$H$22)),0))</f>
        <v/>
      </c>
    </row>
    <row r="1978">
      <c r="M1978">
        <f>IF(A1978="","",IF(LEFT(A1978,4)="http",IFERROR(MID(A1978,FIND("/",A1978,FIND("//",A1978)+2),2000),"/"),A1978))</f>
        <v/>
      </c>
      <c r="N1978">
        <f>IF(M1978="","",IFERROR(LEFT(SUBSTITUTE(M1978,"#","?"),FIND("?",SUBSTITUTE(M1978,"#","?"))-1),M1978))</f>
        <v/>
      </c>
      <c r="O1978">
        <f>IF(N1978="","",LOWER(IF(AND(LEN(N1978)&gt;1,RIGHT(N1978,1)="/"),LEFT(N1978,LEN(N1978)-1),N1978)))</f>
        <v/>
      </c>
      <c r="P1978">
        <f>IF(O1978="","",IFERROR(N(INDEX($A1978:$K1978,1,Rules!$H$20)),0))</f>
        <v/>
      </c>
      <c r="Q1978">
        <f>IF(O1978="","",IFERROR(P1978*N(INDEX($A1978:$K1978,1,Rules!$H$21)),0))</f>
        <v/>
      </c>
      <c r="R1978">
        <f>IF(O1978="","",IFERROR(N(INDEX($A1978:$K1978,1,Rules!$H$22)),0))</f>
        <v/>
      </c>
    </row>
    <row r="1979">
      <c r="M1979">
        <f>IF(A1979="","",IF(LEFT(A1979,4)="http",IFERROR(MID(A1979,FIND("/",A1979,FIND("//",A1979)+2),2000),"/"),A1979))</f>
        <v/>
      </c>
      <c r="N1979">
        <f>IF(M1979="","",IFERROR(LEFT(SUBSTITUTE(M1979,"#","?"),FIND("?",SUBSTITUTE(M1979,"#","?"))-1),M1979))</f>
        <v/>
      </c>
      <c r="O1979">
        <f>IF(N1979="","",LOWER(IF(AND(LEN(N1979)&gt;1,RIGHT(N1979,1)="/"),LEFT(N1979,LEN(N1979)-1),N1979)))</f>
        <v/>
      </c>
      <c r="P1979">
        <f>IF(O1979="","",IFERROR(N(INDEX($A1979:$K1979,1,Rules!$H$20)),0))</f>
        <v/>
      </c>
      <c r="Q1979">
        <f>IF(O1979="","",IFERROR(P1979*N(INDEX($A1979:$K1979,1,Rules!$H$21)),0))</f>
        <v/>
      </c>
      <c r="R1979">
        <f>IF(O1979="","",IFERROR(N(INDEX($A1979:$K1979,1,Rules!$H$22)),0))</f>
        <v/>
      </c>
    </row>
    <row r="1980">
      <c r="M1980">
        <f>IF(A1980="","",IF(LEFT(A1980,4)="http",IFERROR(MID(A1980,FIND("/",A1980,FIND("//",A1980)+2),2000),"/"),A1980))</f>
        <v/>
      </c>
      <c r="N1980">
        <f>IF(M1980="","",IFERROR(LEFT(SUBSTITUTE(M1980,"#","?"),FIND("?",SUBSTITUTE(M1980,"#","?"))-1),M1980))</f>
        <v/>
      </c>
      <c r="O1980">
        <f>IF(N1980="","",LOWER(IF(AND(LEN(N1980)&gt;1,RIGHT(N1980,1)="/"),LEFT(N1980,LEN(N1980)-1),N1980)))</f>
        <v/>
      </c>
      <c r="P1980">
        <f>IF(O1980="","",IFERROR(N(INDEX($A1980:$K1980,1,Rules!$H$20)),0))</f>
        <v/>
      </c>
      <c r="Q1980">
        <f>IF(O1980="","",IFERROR(P1980*N(INDEX($A1980:$K1980,1,Rules!$H$21)),0))</f>
        <v/>
      </c>
      <c r="R1980">
        <f>IF(O1980="","",IFERROR(N(INDEX($A1980:$K1980,1,Rules!$H$22)),0))</f>
        <v/>
      </c>
    </row>
    <row r="1981">
      <c r="M1981">
        <f>IF(A1981="","",IF(LEFT(A1981,4)="http",IFERROR(MID(A1981,FIND("/",A1981,FIND("//",A1981)+2),2000),"/"),A1981))</f>
        <v/>
      </c>
      <c r="N1981">
        <f>IF(M1981="","",IFERROR(LEFT(SUBSTITUTE(M1981,"#","?"),FIND("?",SUBSTITUTE(M1981,"#","?"))-1),M1981))</f>
        <v/>
      </c>
      <c r="O1981">
        <f>IF(N1981="","",LOWER(IF(AND(LEN(N1981)&gt;1,RIGHT(N1981,1)="/"),LEFT(N1981,LEN(N1981)-1),N1981)))</f>
        <v/>
      </c>
      <c r="P1981">
        <f>IF(O1981="","",IFERROR(N(INDEX($A1981:$K1981,1,Rules!$H$20)),0))</f>
        <v/>
      </c>
      <c r="Q1981">
        <f>IF(O1981="","",IFERROR(P1981*N(INDEX($A1981:$K1981,1,Rules!$H$21)),0))</f>
        <v/>
      </c>
      <c r="R1981">
        <f>IF(O1981="","",IFERROR(N(INDEX($A1981:$K1981,1,Rules!$H$22)),0))</f>
        <v/>
      </c>
    </row>
    <row r="1982">
      <c r="M1982">
        <f>IF(A1982="","",IF(LEFT(A1982,4)="http",IFERROR(MID(A1982,FIND("/",A1982,FIND("//",A1982)+2),2000),"/"),A1982))</f>
        <v/>
      </c>
      <c r="N1982">
        <f>IF(M1982="","",IFERROR(LEFT(SUBSTITUTE(M1982,"#","?"),FIND("?",SUBSTITUTE(M1982,"#","?"))-1),M1982))</f>
        <v/>
      </c>
      <c r="O1982">
        <f>IF(N1982="","",LOWER(IF(AND(LEN(N1982)&gt;1,RIGHT(N1982,1)="/"),LEFT(N1982,LEN(N1982)-1),N1982)))</f>
        <v/>
      </c>
      <c r="P1982">
        <f>IF(O1982="","",IFERROR(N(INDEX($A1982:$K1982,1,Rules!$H$20)),0))</f>
        <v/>
      </c>
      <c r="Q1982">
        <f>IF(O1982="","",IFERROR(P1982*N(INDEX($A1982:$K1982,1,Rules!$H$21)),0))</f>
        <v/>
      </c>
      <c r="R1982">
        <f>IF(O1982="","",IFERROR(N(INDEX($A1982:$K1982,1,Rules!$H$22)),0))</f>
        <v/>
      </c>
    </row>
    <row r="1983">
      <c r="M1983">
        <f>IF(A1983="","",IF(LEFT(A1983,4)="http",IFERROR(MID(A1983,FIND("/",A1983,FIND("//",A1983)+2),2000),"/"),A1983))</f>
        <v/>
      </c>
      <c r="N1983">
        <f>IF(M1983="","",IFERROR(LEFT(SUBSTITUTE(M1983,"#","?"),FIND("?",SUBSTITUTE(M1983,"#","?"))-1),M1983))</f>
        <v/>
      </c>
      <c r="O1983">
        <f>IF(N1983="","",LOWER(IF(AND(LEN(N1983)&gt;1,RIGHT(N1983,1)="/"),LEFT(N1983,LEN(N1983)-1),N1983)))</f>
        <v/>
      </c>
      <c r="P1983">
        <f>IF(O1983="","",IFERROR(N(INDEX($A1983:$K1983,1,Rules!$H$20)),0))</f>
        <v/>
      </c>
      <c r="Q1983">
        <f>IF(O1983="","",IFERROR(P1983*N(INDEX($A1983:$K1983,1,Rules!$H$21)),0))</f>
        <v/>
      </c>
      <c r="R1983">
        <f>IF(O1983="","",IFERROR(N(INDEX($A1983:$K1983,1,Rules!$H$22)),0))</f>
        <v/>
      </c>
    </row>
    <row r="1984">
      <c r="M1984">
        <f>IF(A1984="","",IF(LEFT(A1984,4)="http",IFERROR(MID(A1984,FIND("/",A1984,FIND("//",A1984)+2),2000),"/"),A1984))</f>
        <v/>
      </c>
      <c r="N1984">
        <f>IF(M1984="","",IFERROR(LEFT(SUBSTITUTE(M1984,"#","?"),FIND("?",SUBSTITUTE(M1984,"#","?"))-1),M1984))</f>
        <v/>
      </c>
      <c r="O1984">
        <f>IF(N1984="","",LOWER(IF(AND(LEN(N1984)&gt;1,RIGHT(N1984,1)="/"),LEFT(N1984,LEN(N1984)-1),N1984)))</f>
        <v/>
      </c>
      <c r="P1984">
        <f>IF(O1984="","",IFERROR(N(INDEX($A1984:$K1984,1,Rules!$H$20)),0))</f>
        <v/>
      </c>
      <c r="Q1984">
        <f>IF(O1984="","",IFERROR(P1984*N(INDEX($A1984:$K1984,1,Rules!$H$21)),0))</f>
        <v/>
      </c>
      <c r="R1984">
        <f>IF(O1984="","",IFERROR(N(INDEX($A1984:$K1984,1,Rules!$H$22)),0))</f>
        <v/>
      </c>
    </row>
    <row r="1985">
      <c r="M1985">
        <f>IF(A1985="","",IF(LEFT(A1985,4)="http",IFERROR(MID(A1985,FIND("/",A1985,FIND("//",A1985)+2),2000),"/"),A1985))</f>
        <v/>
      </c>
      <c r="N1985">
        <f>IF(M1985="","",IFERROR(LEFT(SUBSTITUTE(M1985,"#","?"),FIND("?",SUBSTITUTE(M1985,"#","?"))-1),M1985))</f>
        <v/>
      </c>
      <c r="O1985">
        <f>IF(N1985="","",LOWER(IF(AND(LEN(N1985)&gt;1,RIGHT(N1985,1)="/"),LEFT(N1985,LEN(N1985)-1),N1985)))</f>
        <v/>
      </c>
      <c r="P1985">
        <f>IF(O1985="","",IFERROR(N(INDEX($A1985:$K1985,1,Rules!$H$20)),0))</f>
        <v/>
      </c>
      <c r="Q1985">
        <f>IF(O1985="","",IFERROR(P1985*N(INDEX($A1985:$K1985,1,Rules!$H$21)),0))</f>
        <v/>
      </c>
      <c r="R1985">
        <f>IF(O1985="","",IFERROR(N(INDEX($A1985:$K1985,1,Rules!$H$22)),0))</f>
        <v/>
      </c>
    </row>
    <row r="1986">
      <c r="M1986">
        <f>IF(A1986="","",IF(LEFT(A1986,4)="http",IFERROR(MID(A1986,FIND("/",A1986,FIND("//",A1986)+2),2000),"/"),A1986))</f>
        <v/>
      </c>
      <c r="N1986">
        <f>IF(M1986="","",IFERROR(LEFT(SUBSTITUTE(M1986,"#","?"),FIND("?",SUBSTITUTE(M1986,"#","?"))-1),M1986))</f>
        <v/>
      </c>
      <c r="O1986">
        <f>IF(N1986="","",LOWER(IF(AND(LEN(N1986)&gt;1,RIGHT(N1986,1)="/"),LEFT(N1986,LEN(N1986)-1),N1986)))</f>
        <v/>
      </c>
      <c r="P1986">
        <f>IF(O1986="","",IFERROR(N(INDEX($A1986:$K1986,1,Rules!$H$20)),0))</f>
        <v/>
      </c>
      <c r="Q1986">
        <f>IF(O1986="","",IFERROR(P1986*N(INDEX($A1986:$K1986,1,Rules!$H$21)),0))</f>
        <v/>
      </c>
      <c r="R1986">
        <f>IF(O1986="","",IFERROR(N(INDEX($A1986:$K1986,1,Rules!$H$22)),0))</f>
        <v/>
      </c>
    </row>
    <row r="1987">
      <c r="M1987">
        <f>IF(A1987="","",IF(LEFT(A1987,4)="http",IFERROR(MID(A1987,FIND("/",A1987,FIND("//",A1987)+2),2000),"/"),A1987))</f>
        <v/>
      </c>
      <c r="N1987">
        <f>IF(M1987="","",IFERROR(LEFT(SUBSTITUTE(M1987,"#","?"),FIND("?",SUBSTITUTE(M1987,"#","?"))-1),M1987))</f>
        <v/>
      </c>
      <c r="O1987">
        <f>IF(N1987="","",LOWER(IF(AND(LEN(N1987)&gt;1,RIGHT(N1987,1)="/"),LEFT(N1987,LEN(N1987)-1),N1987)))</f>
        <v/>
      </c>
      <c r="P1987">
        <f>IF(O1987="","",IFERROR(N(INDEX($A1987:$K1987,1,Rules!$H$20)),0))</f>
        <v/>
      </c>
      <c r="Q1987">
        <f>IF(O1987="","",IFERROR(P1987*N(INDEX($A1987:$K1987,1,Rules!$H$21)),0))</f>
        <v/>
      </c>
      <c r="R1987">
        <f>IF(O1987="","",IFERROR(N(INDEX($A1987:$K1987,1,Rules!$H$22)),0))</f>
        <v/>
      </c>
    </row>
    <row r="1988">
      <c r="M1988">
        <f>IF(A1988="","",IF(LEFT(A1988,4)="http",IFERROR(MID(A1988,FIND("/",A1988,FIND("//",A1988)+2),2000),"/"),A1988))</f>
        <v/>
      </c>
      <c r="N1988">
        <f>IF(M1988="","",IFERROR(LEFT(SUBSTITUTE(M1988,"#","?"),FIND("?",SUBSTITUTE(M1988,"#","?"))-1),M1988))</f>
        <v/>
      </c>
      <c r="O1988">
        <f>IF(N1988="","",LOWER(IF(AND(LEN(N1988)&gt;1,RIGHT(N1988,1)="/"),LEFT(N1988,LEN(N1988)-1),N1988)))</f>
        <v/>
      </c>
      <c r="P1988">
        <f>IF(O1988="","",IFERROR(N(INDEX($A1988:$K1988,1,Rules!$H$20)),0))</f>
        <v/>
      </c>
      <c r="Q1988">
        <f>IF(O1988="","",IFERROR(P1988*N(INDEX($A1988:$K1988,1,Rules!$H$21)),0))</f>
        <v/>
      </c>
      <c r="R1988">
        <f>IF(O1988="","",IFERROR(N(INDEX($A1988:$K1988,1,Rules!$H$22)),0))</f>
        <v/>
      </c>
    </row>
    <row r="1989">
      <c r="M1989">
        <f>IF(A1989="","",IF(LEFT(A1989,4)="http",IFERROR(MID(A1989,FIND("/",A1989,FIND("//",A1989)+2),2000),"/"),A1989))</f>
        <v/>
      </c>
      <c r="N1989">
        <f>IF(M1989="","",IFERROR(LEFT(SUBSTITUTE(M1989,"#","?"),FIND("?",SUBSTITUTE(M1989,"#","?"))-1),M1989))</f>
        <v/>
      </c>
      <c r="O1989">
        <f>IF(N1989="","",LOWER(IF(AND(LEN(N1989)&gt;1,RIGHT(N1989,1)="/"),LEFT(N1989,LEN(N1989)-1),N1989)))</f>
        <v/>
      </c>
      <c r="P1989">
        <f>IF(O1989="","",IFERROR(N(INDEX($A1989:$K1989,1,Rules!$H$20)),0))</f>
        <v/>
      </c>
      <c r="Q1989">
        <f>IF(O1989="","",IFERROR(P1989*N(INDEX($A1989:$K1989,1,Rules!$H$21)),0))</f>
        <v/>
      </c>
      <c r="R1989">
        <f>IF(O1989="","",IFERROR(N(INDEX($A1989:$K1989,1,Rules!$H$22)),0))</f>
        <v/>
      </c>
    </row>
    <row r="1990">
      <c r="M1990">
        <f>IF(A1990="","",IF(LEFT(A1990,4)="http",IFERROR(MID(A1990,FIND("/",A1990,FIND("//",A1990)+2),2000),"/"),A1990))</f>
        <v/>
      </c>
      <c r="N1990">
        <f>IF(M1990="","",IFERROR(LEFT(SUBSTITUTE(M1990,"#","?"),FIND("?",SUBSTITUTE(M1990,"#","?"))-1),M1990))</f>
        <v/>
      </c>
      <c r="O1990">
        <f>IF(N1990="","",LOWER(IF(AND(LEN(N1990)&gt;1,RIGHT(N1990,1)="/"),LEFT(N1990,LEN(N1990)-1),N1990)))</f>
        <v/>
      </c>
      <c r="P1990">
        <f>IF(O1990="","",IFERROR(N(INDEX($A1990:$K1990,1,Rules!$H$20)),0))</f>
        <v/>
      </c>
      <c r="Q1990">
        <f>IF(O1990="","",IFERROR(P1990*N(INDEX($A1990:$K1990,1,Rules!$H$21)),0))</f>
        <v/>
      </c>
      <c r="R1990">
        <f>IF(O1990="","",IFERROR(N(INDEX($A1990:$K1990,1,Rules!$H$22)),0))</f>
        <v/>
      </c>
    </row>
    <row r="1991">
      <c r="M1991">
        <f>IF(A1991="","",IF(LEFT(A1991,4)="http",IFERROR(MID(A1991,FIND("/",A1991,FIND("//",A1991)+2),2000),"/"),A1991))</f>
        <v/>
      </c>
      <c r="N1991">
        <f>IF(M1991="","",IFERROR(LEFT(SUBSTITUTE(M1991,"#","?"),FIND("?",SUBSTITUTE(M1991,"#","?"))-1),M1991))</f>
        <v/>
      </c>
      <c r="O1991">
        <f>IF(N1991="","",LOWER(IF(AND(LEN(N1991)&gt;1,RIGHT(N1991,1)="/"),LEFT(N1991,LEN(N1991)-1),N1991)))</f>
        <v/>
      </c>
      <c r="P1991">
        <f>IF(O1991="","",IFERROR(N(INDEX($A1991:$K1991,1,Rules!$H$20)),0))</f>
        <v/>
      </c>
      <c r="Q1991">
        <f>IF(O1991="","",IFERROR(P1991*N(INDEX($A1991:$K1991,1,Rules!$H$21)),0))</f>
        <v/>
      </c>
      <c r="R1991">
        <f>IF(O1991="","",IFERROR(N(INDEX($A1991:$K1991,1,Rules!$H$22)),0))</f>
        <v/>
      </c>
    </row>
    <row r="1992">
      <c r="M1992">
        <f>IF(A1992="","",IF(LEFT(A1992,4)="http",IFERROR(MID(A1992,FIND("/",A1992,FIND("//",A1992)+2),2000),"/"),A1992))</f>
        <v/>
      </c>
      <c r="N1992">
        <f>IF(M1992="","",IFERROR(LEFT(SUBSTITUTE(M1992,"#","?"),FIND("?",SUBSTITUTE(M1992,"#","?"))-1),M1992))</f>
        <v/>
      </c>
      <c r="O1992">
        <f>IF(N1992="","",LOWER(IF(AND(LEN(N1992)&gt;1,RIGHT(N1992,1)="/"),LEFT(N1992,LEN(N1992)-1),N1992)))</f>
        <v/>
      </c>
      <c r="P1992">
        <f>IF(O1992="","",IFERROR(N(INDEX($A1992:$K1992,1,Rules!$H$20)),0))</f>
        <v/>
      </c>
      <c r="Q1992">
        <f>IF(O1992="","",IFERROR(P1992*N(INDEX($A1992:$K1992,1,Rules!$H$21)),0))</f>
        <v/>
      </c>
      <c r="R1992">
        <f>IF(O1992="","",IFERROR(N(INDEX($A1992:$K1992,1,Rules!$H$22)),0))</f>
        <v/>
      </c>
    </row>
    <row r="1993">
      <c r="M1993">
        <f>IF(A1993="","",IF(LEFT(A1993,4)="http",IFERROR(MID(A1993,FIND("/",A1993,FIND("//",A1993)+2),2000),"/"),A1993))</f>
        <v/>
      </c>
      <c r="N1993">
        <f>IF(M1993="","",IFERROR(LEFT(SUBSTITUTE(M1993,"#","?"),FIND("?",SUBSTITUTE(M1993,"#","?"))-1),M1993))</f>
        <v/>
      </c>
      <c r="O1993">
        <f>IF(N1993="","",LOWER(IF(AND(LEN(N1993)&gt;1,RIGHT(N1993,1)="/"),LEFT(N1993,LEN(N1993)-1),N1993)))</f>
        <v/>
      </c>
      <c r="P1993">
        <f>IF(O1993="","",IFERROR(N(INDEX($A1993:$K1993,1,Rules!$H$20)),0))</f>
        <v/>
      </c>
      <c r="Q1993">
        <f>IF(O1993="","",IFERROR(P1993*N(INDEX($A1993:$K1993,1,Rules!$H$21)),0))</f>
        <v/>
      </c>
      <c r="R1993">
        <f>IF(O1993="","",IFERROR(N(INDEX($A1993:$K1993,1,Rules!$H$22)),0))</f>
        <v/>
      </c>
    </row>
    <row r="1994">
      <c r="M1994">
        <f>IF(A1994="","",IF(LEFT(A1994,4)="http",IFERROR(MID(A1994,FIND("/",A1994,FIND("//",A1994)+2),2000),"/"),A1994))</f>
        <v/>
      </c>
      <c r="N1994">
        <f>IF(M1994="","",IFERROR(LEFT(SUBSTITUTE(M1994,"#","?"),FIND("?",SUBSTITUTE(M1994,"#","?"))-1),M1994))</f>
        <v/>
      </c>
      <c r="O1994">
        <f>IF(N1994="","",LOWER(IF(AND(LEN(N1994)&gt;1,RIGHT(N1994,1)="/"),LEFT(N1994,LEN(N1994)-1),N1994)))</f>
        <v/>
      </c>
      <c r="P1994">
        <f>IF(O1994="","",IFERROR(N(INDEX($A1994:$K1994,1,Rules!$H$20)),0))</f>
        <v/>
      </c>
      <c r="Q1994">
        <f>IF(O1994="","",IFERROR(P1994*N(INDEX($A1994:$K1994,1,Rules!$H$21)),0))</f>
        <v/>
      </c>
      <c r="R1994">
        <f>IF(O1994="","",IFERROR(N(INDEX($A1994:$K1994,1,Rules!$H$22)),0))</f>
        <v/>
      </c>
    </row>
    <row r="1995">
      <c r="M1995">
        <f>IF(A1995="","",IF(LEFT(A1995,4)="http",IFERROR(MID(A1995,FIND("/",A1995,FIND("//",A1995)+2),2000),"/"),A1995))</f>
        <v/>
      </c>
      <c r="N1995">
        <f>IF(M1995="","",IFERROR(LEFT(SUBSTITUTE(M1995,"#","?"),FIND("?",SUBSTITUTE(M1995,"#","?"))-1),M1995))</f>
        <v/>
      </c>
      <c r="O1995">
        <f>IF(N1995="","",LOWER(IF(AND(LEN(N1995)&gt;1,RIGHT(N1995,1)="/"),LEFT(N1995,LEN(N1995)-1),N1995)))</f>
        <v/>
      </c>
      <c r="P1995">
        <f>IF(O1995="","",IFERROR(N(INDEX($A1995:$K1995,1,Rules!$H$20)),0))</f>
        <v/>
      </c>
      <c r="Q1995">
        <f>IF(O1995="","",IFERROR(P1995*N(INDEX($A1995:$K1995,1,Rules!$H$21)),0))</f>
        <v/>
      </c>
      <c r="R1995">
        <f>IF(O1995="","",IFERROR(N(INDEX($A1995:$K1995,1,Rules!$H$22)),0))</f>
        <v/>
      </c>
    </row>
    <row r="1996">
      <c r="M1996">
        <f>IF(A1996="","",IF(LEFT(A1996,4)="http",IFERROR(MID(A1996,FIND("/",A1996,FIND("//",A1996)+2),2000),"/"),A1996))</f>
        <v/>
      </c>
      <c r="N1996">
        <f>IF(M1996="","",IFERROR(LEFT(SUBSTITUTE(M1996,"#","?"),FIND("?",SUBSTITUTE(M1996,"#","?"))-1),M1996))</f>
        <v/>
      </c>
      <c r="O1996">
        <f>IF(N1996="","",LOWER(IF(AND(LEN(N1996)&gt;1,RIGHT(N1996,1)="/"),LEFT(N1996,LEN(N1996)-1),N1996)))</f>
        <v/>
      </c>
      <c r="P1996">
        <f>IF(O1996="","",IFERROR(N(INDEX($A1996:$K1996,1,Rules!$H$20)),0))</f>
        <v/>
      </c>
      <c r="Q1996">
        <f>IF(O1996="","",IFERROR(P1996*N(INDEX($A1996:$K1996,1,Rules!$H$21)),0))</f>
        <v/>
      </c>
      <c r="R1996">
        <f>IF(O1996="","",IFERROR(N(INDEX($A1996:$K1996,1,Rules!$H$22)),0))</f>
        <v/>
      </c>
    </row>
    <row r="1997">
      <c r="M1997">
        <f>IF(A1997="","",IF(LEFT(A1997,4)="http",IFERROR(MID(A1997,FIND("/",A1997,FIND("//",A1997)+2),2000),"/"),A1997))</f>
        <v/>
      </c>
      <c r="N1997">
        <f>IF(M1997="","",IFERROR(LEFT(SUBSTITUTE(M1997,"#","?"),FIND("?",SUBSTITUTE(M1997,"#","?"))-1),M1997))</f>
        <v/>
      </c>
      <c r="O1997">
        <f>IF(N1997="","",LOWER(IF(AND(LEN(N1997)&gt;1,RIGHT(N1997,1)="/"),LEFT(N1997,LEN(N1997)-1),N1997)))</f>
        <v/>
      </c>
      <c r="P1997">
        <f>IF(O1997="","",IFERROR(N(INDEX($A1997:$K1997,1,Rules!$H$20)),0))</f>
        <v/>
      </c>
      <c r="Q1997">
        <f>IF(O1997="","",IFERROR(P1997*N(INDEX($A1997:$K1997,1,Rules!$H$21)),0))</f>
        <v/>
      </c>
      <c r="R1997">
        <f>IF(O1997="","",IFERROR(N(INDEX($A1997:$K1997,1,Rules!$H$22)),0))</f>
        <v/>
      </c>
    </row>
    <row r="1998">
      <c r="M1998">
        <f>IF(A1998="","",IF(LEFT(A1998,4)="http",IFERROR(MID(A1998,FIND("/",A1998,FIND("//",A1998)+2),2000),"/"),A1998))</f>
        <v/>
      </c>
      <c r="N1998">
        <f>IF(M1998="","",IFERROR(LEFT(SUBSTITUTE(M1998,"#","?"),FIND("?",SUBSTITUTE(M1998,"#","?"))-1),M1998))</f>
        <v/>
      </c>
      <c r="O1998">
        <f>IF(N1998="","",LOWER(IF(AND(LEN(N1998)&gt;1,RIGHT(N1998,1)="/"),LEFT(N1998,LEN(N1998)-1),N1998)))</f>
        <v/>
      </c>
      <c r="P1998">
        <f>IF(O1998="","",IFERROR(N(INDEX($A1998:$K1998,1,Rules!$H$20)),0))</f>
        <v/>
      </c>
      <c r="Q1998">
        <f>IF(O1998="","",IFERROR(P1998*N(INDEX($A1998:$K1998,1,Rules!$H$21)),0))</f>
        <v/>
      </c>
      <c r="R1998">
        <f>IF(O1998="","",IFERROR(N(INDEX($A1998:$K1998,1,Rules!$H$22)),0))</f>
        <v/>
      </c>
    </row>
    <row r="1999">
      <c r="M1999">
        <f>IF(A1999="","",IF(LEFT(A1999,4)="http",IFERROR(MID(A1999,FIND("/",A1999,FIND("//",A1999)+2),2000),"/"),A1999))</f>
        <v/>
      </c>
      <c r="N1999">
        <f>IF(M1999="","",IFERROR(LEFT(SUBSTITUTE(M1999,"#","?"),FIND("?",SUBSTITUTE(M1999,"#","?"))-1),M1999))</f>
        <v/>
      </c>
      <c r="O1999">
        <f>IF(N1999="","",LOWER(IF(AND(LEN(N1999)&gt;1,RIGHT(N1999,1)="/"),LEFT(N1999,LEN(N1999)-1),N1999)))</f>
        <v/>
      </c>
      <c r="P1999">
        <f>IF(O1999="","",IFERROR(N(INDEX($A1999:$K1999,1,Rules!$H$20)),0))</f>
        <v/>
      </c>
      <c r="Q1999">
        <f>IF(O1999="","",IFERROR(P1999*N(INDEX($A1999:$K1999,1,Rules!$H$21)),0))</f>
        <v/>
      </c>
      <c r="R1999">
        <f>IF(O1999="","",IFERROR(N(INDEX($A1999:$K1999,1,Rules!$H$22)),0))</f>
        <v/>
      </c>
    </row>
    <row r="2000">
      <c r="M2000">
        <f>IF(A2000="","",IF(LEFT(A2000,4)="http",IFERROR(MID(A2000,FIND("/",A2000,FIND("//",A2000)+2),2000),"/"),A2000))</f>
        <v/>
      </c>
      <c r="N2000">
        <f>IF(M2000="","",IFERROR(LEFT(SUBSTITUTE(M2000,"#","?"),FIND("?",SUBSTITUTE(M2000,"#","?"))-1),M2000))</f>
        <v/>
      </c>
      <c r="O2000">
        <f>IF(N2000="","",LOWER(IF(AND(LEN(N2000)&gt;1,RIGHT(N2000,1)="/"),LEFT(N2000,LEN(N2000)-1),N2000)))</f>
        <v/>
      </c>
      <c r="P2000">
        <f>IF(O2000="","",IFERROR(N(INDEX($A2000:$K2000,1,Rules!$H$20)),0))</f>
        <v/>
      </c>
      <c r="Q2000">
        <f>IF(O2000="","",IFERROR(P2000*N(INDEX($A2000:$K2000,1,Rules!$H$21)),0))</f>
        <v/>
      </c>
      <c r="R2000">
        <f>IF(O2000="","",IFERROR(N(INDEX($A2000:$K2000,1,Rules!$H$22)),0))</f>
        <v/>
      </c>
    </row>
    <row r="2001">
      <c r="M2001">
        <f>IF(A2001="","",IF(LEFT(A2001,4)="http",IFERROR(MID(A2001,FIND("/",A2001,FIND("//",A2001)+2),2000),"/"),A2001))</f>
        <v/>
      </c>
      <c r="N2001">
        <f>IF(M2001="","",IFERROR(LEFT(SUBSTITUTE(M2001,"#","?"),FIND("?",SUBSTITUTE(M2001,"#","?"))-1),M2001))</f>
        <v/>
      </c>
      <c r="O2001">
        <f>IF(N2001="","",LOWER(IF(AND(LEN(N2001)&gt;1,RIGHT(N2001,1)="/"),LEFT(N2001,LEN(N2001)-1),N2001)))</f>
        <v/>
      </c>
      <c r="P2001">
        <f>IF(O2001="","",IFERROR(N(INDEX($A2001:$K2001,1,Rules!$H$20)),0))</f>
        <v/>
      </c>
      <c r="Q2001">
        <f>IF(O2001="","",IFERROR(P2001*N(INDEX($A2001:$K2001,1,Rules!$H$21)),0))</f>
        <v/>
      </c>
      <c r="R2001">
        <f>IF(O2001="","",IFERROR(N(INDEX($A2001:$K2001,1,Rules!$H$22)),0))</f>
        <v/>
      </c>
    </row>
  </sheetData>
  <conditionalFormatting sqref="A2:K2001">
    <cfRule type="expression" priority="1" dxfId="0">
      <formula>AND($A2&lt;&gt;"",MOD(ROW(),2)=0)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2026-10-24T10:49:29Z</dcterms:created>
  <dcterms:modified xsi:type="dcterms:W3CDTF">2026-10-24T10:49:34Z</dcterms:modified>
</cp:coreProperties>
</file>